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eliza\Desktop\NewCareer\portfolio project\excel projects\02-Phishing_email_analysis\workbook\"/>
    </mc:Choice>
  </mc:AlternateContent>
  <xr:revisionPtr revIDLastSave="0" documentId="13_ncr:1_{AF22F5AA-F9AF-4C78-A978-6B88C38F6DF3}" xr6:coauthVersionLast="47" xr6:coauthVersionMax="47" xr10:uidLastSave="{00000000-0000-0000-0000-000000000000}"/>
  <bookViews>
    <workbookView xWindow="28680" yWindow="-120" windowWidth="29040" windowHeight="15720" activeTab="4" xr2:uid="{A6F432AC-51E7-4894-9C81-1DE2E27FAAE5}"/>
  </bookViews>
  <sheets>
    <sheet name="tbl_logs" sheetId="7" r:id="rId1"/>
    <sheet name="synthetic_phishing_logs-clean" sheetId="3" state="hidden" r:id="rId2"/>
    <sheet name="Calculations" sheetId="4" r:id="rId3"/>
    <sheet name="Framework References" sheetId="5" r:id="rId4"/>
    <sheet name="Dashboard" sheetId="6" r:id="rId5"/>
    <sheet name="Report" sheetId="8" r:id="rId6"/>
    <sheet name="synthetic_phishing_logs_raw" sheetId="2" r:id="rId7"/>
  </sheets>
  <definedNames>
    <definedName name="ExternalData_1" localSheetId="6" hidden="1">synthetic_phishing_logs_raw!$A$1:$F$5001</definedName>
    <definedName name="ExternalData_2" localSheetId="1" hidden="1">'synthetic_phishing_logs-clean'!$A$1:$I$5001</definedName>
    <definedName name="ExternalData_3" localSheetId="0" hidden="1">tbl_logs!$A$1:$P$5001</definedName>
  </definedNames>
  <calcPr calcId="191029"/>
  <pivotCaches>
    <pivotCache cacheId="0" r:id="rId8"/>
    <pivotCache cacheId="1" r:id="rId9"/>
    <pivotCache cacheId="2"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41" i="6" l="1"/>
  <c r="F41" i="6"/>
  <c r="N14" i="6"/>
  <c r="N12" i="6"/>
  <c r="G41" i="6"/>
  <c r="E41" i="6"/>
  <c r="G40" i="6"/>
  <c r="F40" i="6"/>
  <c r="E40" i="6"/>
  <c r="D40" i="6"/>
  <c r="G36" i="6"/>
  <c r="F36" i="6"/>
  <c r="E36" i="6"/>
  <c r="D36" i="6"/>
  <c r="G35" i="6"/>
  <c r="F35" i="6"/>
  <c r="E35" i="6"/>
  <c r="D35" i="6"/>
  <c r="G31" i="6"/>
  <c r="F31" i="6"/>
  <c r="E31" i="6"/>
  <c r="D31" i="6"/>
  <c r="G30" i="6"/>
  <c r="F30" i="6"/>
  <c r="E30" i="6"/>
  <c r="D30" i="6"/>
  <c r="G26" i="6"/>
  <c r="F26" i="6"/>
  <c r="E26" i="6"/>
  <c r="D26" i="6"/>
  <c r="G25" i="6"/>
  <c r="F25" i="6"/>
  <c r="E25" i="6"/>
  <c r="D25" i="6"/>
  <c r="G21" i="6"/>
  <c r="F21" i="6"/>
  <c r="E21" i="6"/>
  <c r="D21" i="6"/>
  <c r="G20" i="6"/>
  <c r="F20" i="6"/>
  <c r="E20" i="6"/>
  <c r="D20" i="6"/>
  <c r="G16" i="6"/>
  <c r="F16" i="6"/>
  <c r="E16" i="6"/>
  <c r="D16" i="6"/>
  <c r="G15" i="6"/>
  <c r="F15" i="6"/>
  <c r="E15" i="6"/>
  <c r="D15" i="6"/>
  <c r="I5002"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L1198" i="3" s="1"/>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L1278" i="3" s="1"/>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L3134" i="3" s="1"/>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L3854" i="3" s="1"/>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L4318" i="3" s="1"/>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L4462" i="3" s="1"/>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K2" i="3"/>
  <c r="K3" i="3"/>
  <c r="K4" i="3"/>
  <c r="K5" i="3"/>
  <c r="L5" i="3" s="1"/>
  <c r="N5" i="3" s="1" a="1"/>
  <c r="N5" i="3" s="1"/>
  <c r="K6" i="3"/>
  <c r="L6" i="3" s="1"/>
  <c r="N6" i="3" s="1" a="1"/>
  <c r="N6" i="3" s="1"/>
  <c r="K7" i="3"/>
  <c r="L7" i="3" s="1"/>
  <c r="K8" i="3"/>
  <c r="K9" i="3"/>
  <c r="L9" i="3" s="1"/>
  <c r="M9" i="3" s="1" a="1"/>
  <c r="K10" i="3"/>
  <c r="K11" i="3"/>
  <c r="L11" i="3" s="1"/>
  <c r="K12" i="3"/>
  <c r="K13" i="3"/>
  <c r="K14" i="3"/>
  <c r="K15" i="3"/>
  <c r="K16" i="3"/>
  <c r="K17" i="3"/>
  <c r="K18" i="3"/>
  <c r="K19" i="3"/>
  <c r="K20" i="3"/>
  <c r="K21" i="3"/>
  <c r="L21" i="3" s="1"/>
  <c r="M21" i="3" s="1" a="1"/>
  <c r="M21" i="3" s="1"/>
  <c r="K22" i="3"/>
  <c r="L22" i="3" s="1"/>
  <c r="M22" i="3" s="1" a="1"/>
  <c r="M22" i="3" s="1"/>
  <c r="K23" i="3"/>
  <c r="L23" i="3" s="1"/>
  <c r="K24" i="3"/>
  <c r="K25" i="3"/>
  <c r="L25" i="3" s="1"/>
  <c r="K26" i="3"/>
  <c r="K27" i="3"/>
  <c r="K28" i="3"/>
  <c r="K29" i="3"/>
  <c r="K30" i="3"/>
  <c r="K31" i="3"/>
  <c r="K32" i="3"/>
  <c r="K33" i="3"/>
  <c r="K34" i="3"/>
  <c r="K35" i="3"/>
  <c r="L35" i="3" s="1"/>
  <c r="K36" i="3"/>
  <c r="K37" i="3"/>
  <c r="L37" i="3" s="1"/>
  <c r="K38" i="3"/>
  <c r="L38" i="3" s="1"/>
  <c r="M38" i="3" s="1" a="1"/>
  <c r="M38" i="3" s="1"/>
  <c r="K39" i="3"/>
  <c r="L39" i="3" s="1"/>
  <c r="K40" i="3"/>
  <c r="K41" i="3"/>
  <c r="K42" i="3"/>
  <c r="K43" i="3"/>
  <c r="K44" i="3"/>
  <c r="K45" i="3"/>
  <c r="K46" i="3"/>
  <c r="K47" i="3"/>
  <c r="K48" i="3"/>
  <c r="K49" i="3"/>
  <c r="K50" i="3"/>
  <c r="K51" i="3"/>
  <c r="K52" i="3"/>
  <c r="K53" i="3"/>
  <c r="L53" i="3" s="1"/>
  <c r="M53" i="3" s="1" a="1"/>
  <c r="M53" i="3" s="1"/>
  <c r="K54" i="3"/>
  <c r="L54" i="3" s="1"/>
  <c r="M54" i="3" s="1" a="1"/>
  <c r="M54" i="3" s="1"/>
  <c r="K55" i="3"/>
  <c r="L55" i="3" s="1"/>
  <c r="K56" i="3"/>
  <c r="K57" i="3"/>
  <c r="L57" i="3" s="1"/>
  <c r="M57" i="3" s="1" a="1"/>
  <c r="K58" i="3"/>
  <c r="K59" i="3"/>
  <c r="L59" i="3" s="1"/>
  <c r="M59" i="3" s="1" a="1"/>
  <c r="M59" i="3" s="1"/>
  <c r="K60" i="3"/>
  <c r="K61" i="3"/>
  <c r="K62" i="3"/>
  <c r="K63" i="3"/>
  <c r="K64" i="3"/>
  <c r="K65" i="3"/>
  <c r="K66" i="3"/>
  <c r="K67" i="3"/>
  <c r="K68" i="3"/>
  <c r="K69" i="3"/>
  <c r="K70" i="3"/>
  <c r="L70" i="3" s="1"/>
  <c r="M70" i="3" s="1" a="1"/>
  <c r="M70" i="3" s="1"/>
  <c r="K71" i="3"/>
  <c r="L71" i="3" s="1"/>
  <c r="K72" i="3"/>
  <c r="K73" i="3"/>
  <c r="K74" i="3"/>
  <c r="K75" i="3"/>
  <c r="K76" i="3"/>
  <c r="K77" i="3"/>
  <c r="K78" i="3"/>
  <c r="K79" i="3"/>
  <c r="K80" i="3"/>
  <c r="K81" i="3"/>
  <c r="K82" i="3"/>
  <c r="K83" i="3"/>
  <c r="K84" i="3"/>
  <c r="K85" i="3"/>
  <c r="L85" i="3" s="1"/>
  <c r="M85" i="3" s="1" a="1"/>
  <c r="M85" i="3" s="1"/>
  <c r="K86" i="3"/>
  <c r="L86" i="3" s="1"/>
  <c r="M86" i="3" s="1" a="1"/>
  <c r="M86" i="3" s="1"/>
  <c r="K87" i="3"/>
  <c r="L87" i="3" s="1"/>
  <c r="K88" i="3"/>
  <c r="K89" i="3"/>
  <c r="K90" i="3"/>
  <c r="K91" i="3"/>
  <c r="K92" i="3"/>
  <c r="K93" i="3"/>
  <c r="K94" i="3"/>
  <c r="K95" i="3"/>
  <c r="K96" i="3"/>
  <c r="K97" i="3"/>
  <c r="K98" i="3"/>
  <c r="K99" i="3"/>
  <c r="K100" i="3"/>
  <c r="K101" i="3"/>
  <c r="L101" i="3" s="1"/>
  <c r="K102" i="3"/>
  <c r="L102" i="3" s="1"/>
  <c r="M102" i="3" s="1" a="1"/>
  <c r="M102" i="3" s="1"/>
  <c r="K103" i="3"/>
  <c r="L103" i="3" s="1"/>
  <c r="K104" i="3"/>
  <c r="K105" i="3"/>
  <c r="K106" i="3"/>
  <c r="K107" i="3"/>
  <c r="K108" i="3"/>
  <c r="K109" i="3"/>
  <c r="K110" i="3"/>
  <c r="K111" i="3"/>
  <c r="K112" i="3"/>
  <c r="K113" i="3"/>
  <c r="K114" i="3"/>
  <c r="K115" i="3"/>
  <c r="K116" i="3"/>
  <c r="K117" i="3"/>
  <c r="K118" i="3"/>
  <c r="L118" i="3" s="1"/>
  <c r="M118" i="3" s="1" a="1"/>
  <c r="M118" i="3" s="1"/>
  <c r="K119" i="3"/>
  <c r="L119" i="3" s="1"/>
  <c r="K120" i="3"/>
  <c r="K121" i="3"/>
  <c r="K122" i="3"/>
  <c r="K123" i="3"/>
  <c r="L123" i="3" s="1"/>
  <c r="M123" i="3" s="1" a="1"/>
  <c r="M123" i="3" s="1"/>
  <c r="K124" i="3"/>
  <c r="K125" i="3"/>
  <c r="K126" i="3"/>
  <c r="K127" i="3"/>
  <c r="K128" i="3"/>
  <c r="K129" i="3"/>
  <c r="K130" i="3"/>
  <c r="K131" i="3"/>
  <c r="K132" i="3"/>
  <c r="K133" i="3"/>
  <c r="L133" i="3" s="1"/>
  <c r="K134" i="3"/>
  <c r="L134" i="3" s="1"/>
  <c r="N134" i="3" s="1" a="1"/>
  <c r="N134" i="3" s="1"/>
  <c r="K135" i="3"/>
  <c r="L135" i="3" s="1"/>
  <c r="K136" i="3"/>
  <c r="K137" i="3"/>
  <c r="L137" i="3" s="1"/>
  <c r="M137" i="3" s="1" a="1"/>
  <c r="K138" i="3"/>
  <c r="K139" i="3"/>
  <c r="K140" i="3"/>
  <c r="K141" i="3"/>
  <c r="K142" i="3"/>
  <c r="K143" i="3"/>
  <c r="K144" i="3"/>
  <c r="K145" i="3"/>
  <c r="K146" i="3"/>
  <c r="K147" i="3"/>
  <c r="L147" i="3" s="1"/>
  <c r="K148" i="3"/>
  <c r="K149" i="3"/>
  <c r="L149" i="3" s="1"/>
  <c r="K150" i="3"/>
  <c r="L150" i="3" s="1"/>
  <c r="M150" i="3" s="1" a="1"/>
  <c r="M150" i="3" s="1"/>
  <c r="K151" i="3"/>
  <c r="L151" i="3" s="1"/>
  <c r="K152" i="3"/>
  <c r="K153" i="3"/>
  <c r="K154" i="3"/>
  <c r="K155" i="3"/>
  <c r="K156" i="3"/>
  <c r="K157" i="3"/>
  <c r="K158" i="3"/>
  <c r="K159" i="3"/>
  <c r="K160" i="3"/>
  <c r="K161" i="3"/>
  <c r="K162" i="3"/>
  <c r="K163" i="3"/>
  <c r="K164" i="3"/>
  <c r="K165" i="3"/>
  <c r="L165" i="3" s="1"/>
  <c r="K166" i="3"/>
  <c r="L166" i="3" s="1"/>
  <c r="M166" i="3" s="1" a="1"/>
  <c r="M166" i="3" s="1"/>
  <c r="K167" i="3"/>
  <c r="L167" i="3" s="1"/>
  <c r="K168" i="3"/>
  <c r="K169" i="3"/>
  <c r="L169" i="3" s="1"/>
  <c r="K170" i="3"/>
  <c r="K171" i="3"/>
  <c r="K172" i="3"/>
  <c r="K173" i="3"/>
  <c r="K174" i="3"/>
  <c r="K175" i="3"/>
  <c r="K176" i="3"/>
  <c r="K177" i="3"/>
  <c r="K178" i="3"/>
  <c r="K179" i="3"/>
  <c r="K180" i="3"/>
  <c r="K181" i="3"/>
  <c r="K182" i="3"/>
  <c r="L182" i="3" s="1"/>
  <c r="M182" i="3" s="1" a="1"/>
  <c r="M182" i="3" s="1"/>
  <c r="K183" i="3"/>
  <c r="L183" i="3" s="1"/>
  <c r="K184" i="3"/>
  <c r="K185" i="3"/>
  <c r="K186" i="3"/>
  <c r="K187" i="3"/>
  <c r="K188" i="3"/>
  <c r="K189" i="3"/>
  <c r="K190" i="3"/>
  <c r="K191" i="3"/>
  <c r="K192" i="3"/>
  <c r="K193" i="3"/>
  <c r="K194" i="3"/>
  <c r="K195" i="3"/>
  <c r="L195" i="3" s="1"/>
  <c r="M195" i="3" s="1" a="1"/>
  <c r="M195" i="3" s="1"/>
  <c r="K196" i="3"/>
  <c r="K197" i="3"/>
  <c r="L197" i="3" s="1"/>
  <c r="K198" i="3"/>
  <c r="L198" i="3" s="1"/>
  <c r="M198" i="3" s="1" a="1"/>
  <c r="M198" i="3" s="1"/>
  <c r="K199" i="3"/>
  <c r="L199" i="3" s="1"/>
  <c r="K200" i="3"/>
  <c r="K201" i="3"/>
  <c r="K202" i="3"/>
  <c r="K203" i="3"/>
  <c r="K204" i="3"/>
  <c r="K205" i="3"/>
  <c r="K206" i="3"/>
  <c r="K207" i="3"/>
  <c r="K208" i="3"/>
  <c r="K209" i="3"/>
  <c r="K210" i="3"/>
  <c r="K211" i="3"/>
  <c r="K212" i="3"/>
  <c r="K213" i="3"/>
  <c r="L213" i="3" s="1"/>
  <c r="K214" i="3"/>
  <c r="L214" i="3" s="1"/>
  <c r="M214" i="3" s="1" a="1"/>
  <c r="M214" i="3" s="1"/>
  <c r="K215" i="3"/>
  <c r="L215" i="3" s="1"/>
  <c r="K216" i="3"/>
  <c r="K217" i="3"/>
  <c r="K218" i="3"/>
  <c r="K219" i="3"/>
  <c r="L219" i="3" s="1"/>
  <c r="M219" i="3" s="1" a="1"/>
  <c r="K220" i="3"/>
  <c r="K221" i="3"/>
  <c r="K222" i="3"/>
  <c r="K223" i="3"/>
  <c r="K224" i="3"/>
  <c r="K225" i="3"/>
  <c r="K226" i="3"/>
  <c r="K227" i="3"/>
  <c r="K228" i="3"/>
  <c r="K229" i="3"/>
  <c r="L229" i="3" s="1"/>
  <c r="K230" i="3"/>
  <c r="L230" i="3" s="1"/>
  <c r="M230" i="3" s="1" a="1"/>
  <c r="M230" i="3" s="1"/>
  <c r="K231" i="3"/>
  <c r="L231" i="3" s="1"/>
  <c r="K232" i="3"/>
  <c r="K233" i="3"/>
  <c r="K234" i="3"/>
  <c r="K235" i="3"/>
  <c r="K236" i="3"/>
  <c r="K237" i="3"/>
  <c r="K238" i="3"/>
  <c r="K239" i="3"/>
  <c r="K240" i="3"/>
  <c r="K241" i="3"/>
  <c r="K242" i="3"/>
  <c r="K243" i="3"/>
  <c r="L243" i="3" s="1"/>
  <c r="K244" i="3"/>
  <c r="K245" i="3"/>
  <c r="L245" i="3" s="1"/>
  <c r="M245" i="3" s="1" a="1"/>
  <c r="M245" i="3" s="1"/>
  <c r="K246" i="3"/>
  <c r="L246" i="3" s="1"/>
  <c r="M246" i="3" s="1" a="1"/>
  <c r="M246" i="3" s="1"/>
  <c r="K247" i="3"/>
  <c r="L247" i="3" s="1"/>
  <c r="K248" i="3"/>
  <c r="K249" i="3"/>
  <c r="L249" i="3" s="1"/>
  <c r="K250" i="3"/>
  <c r="K251" i="3"/>
  <c r="K252" i="3"/>
  <c r="K253" i="3"/>
  <c r="K254" i="3"/>
  <c r="K255" i="3"/>
  <c r="K256" i="3"/>
  <c r="K257" i="3"/>
  <c r="K258" i="3"/>
  <c r="K259" i="3"/>
  <c r="K260" i="3"/>
  <c r="K261" i="3"/>
  <c r="L261" i="3" s="1"/>
  <c r="K262" i="3"/>
  <c r="L262" i="3" s="1"/>
  <c r="M262" i="3" s="1" a="1"/>
  <c r="M262" i="3" s="1"/>
  <c r="K263" i="3"/>
  <c r="L263" i="3" s="1"/>
  <c r="K264" i="3"/>
  <c r="K265" i="3"/>
  <c r="K266" i="3"/>
  <c r="K267" i="3"/>
  <c r="K268" i="3"/>
  <c r="K269" i="3"/>
  <c r="K270" i="3"/>
  <c r="K271" i="3"/>
  <c r="K272" i="3"/>
  <c r="K273" i="3"/>
  <c r="K274" i="3"/>
  <c r="K275" i="3"/>
  <c r="K276" i="3"/>
  <c r="K277" i="3"/>
  <c r="L277" i="3" s="1"/>
  <c r="M277" i="3" s="1" a="1"/>
  <c r="M277" i="3" s="1"/>
  <c r="K278" i="3"/>
  <c r="L278" i="3" s="1"/>
  <c r="K279" i="3"/>
  <c r="L279" i="3" s="1"/>
  <c r="K280" i="3"/>
  <c r="K281" i="3"/>
  <c r="L281" i="3" s="1"/>
  <c r="M281" i="3" s="1" a="1"/>
  <c r="M281" i="3" s="1"/>
  <c r="K282" i="3"/>
  <c r="K283" i="3"/>
  <c r="K284" i="3"/>
  <c r="K285" i="3"/>
  <c r="K286" i="3"/>
  <c r="K287" i="3"/>
  <c r="K288" i="3"/>
  <c r="K289" i="3"/>
  <c r="K290" i="3"/>
  <c r="K291" i="3"/>
  <c r="L291" i="3" s="1"/>
  <c r="M291" i="3" s="1" a="1"/>
  <c r="M291" i="3" s="1"/>
  <c r="K292" i="3"/>
  <c r="K293" i="3"/>
  <c r="L293" i="3" s="1"/>
  <c r="K294" i="3"/>
  <c r="L294" i="3" s="1"/>
  <c r="M294" i="3" s="1" a="1"/>
  <c r="M294" i="3" s="1"/>
  <c r="K295" i="3"/>
  <c r="L295" i="3" s="1"/>
  <c r="K296" i="3"/>
  <c r="K297" i="3"/>
  <c r="L297" i="3" s="1"/>
  <c r="K298" i="3"/>
  <c r="K299" i="3"/>
  <c r="K300" i="3"/>
  <c r="K301" i="3"/>
  <c r="K302" i="3"/>
  <c r="K303" i="3"/>
  <c r="K304" i="3"/>
  <c r="K305" i="3"/>
  <c r="K306" i="3"/>
  <c r="K307" i="3"/>
  <c r="K308" i="3"/>
  <c r="K309" i="3"/>
  <c r="L309" i="3" s="1"/>
  <c r="M309" i="3" s="1" a="1"/>
  <c r="M309" i="3" s="1"/>
  <c r="K310" i="3"/>
  <c r="L310" i="3" s="1"/>
  <c r="M310" i="3" s="1" a="1"/>
  <c r="M310" i="3" s="1"/>
  <c r="K311" i="3"/>
  <c r="L311" i="3" s="1"/>
  <c r="K312" i="3"/>
  <c r="K313" i="3"/>
  <c r="K314" i="3"/>
  <c r="K315" i="3"/>
  <c r="K316" i="3"/>
  <c r="K317" i="3"/>
  <c r="K318" i="3"/>
  <c r="K319" i="3"/>
  <c r="K320" i="3"/>
  <c r="K321" i="3"/>
  <c r="K322" i="3"/>
  <c r="K323" i="3"/>
  <c r="K324" i="3"/>
  <c r="K325" i="3"/>
  <c r="L325" i="3" s="1"/>
  <c r="K326" i="3"/>
  <c r="L326" i="3" s="1"/>
  <c r="M326" i="3" s="1" a="1"/>
  <c r="M326" i="3" s="1"/>
  <c r="K327" i="3"/>
  <c r="L327" i="3" s="1"/>
  <c r="K328" i="3"/>
  <c r="K329" i="3"/>
  <c r="L329" i="3" s="1"/>
  <c r="M329" i="3" s="1" a="1"/>
  <c r="M329" i="3" s="1"/>
  <c r="K330" i="3"/>
  <c r="K331" i="3"/>
  <c r="K332" i="3"/>
  <c r="K333" i="3"/>
  <c r="K334" i="3"/>
  <c r="K335" i="3"/>
  <c r="K336" i="3"/>
  <c r="K337" i="3"/>
  <c r="K338" i="3"/>
  <c r="K339" i="3"/>
  <c r="K340" i="3"/>
  <c r="K341" i="3"/>
  <c r="L341" i="3" s="1"/>
  <c r="M341" i="3" s="1" a="1"/>
  <c r="M341" i="3" s="1"/>
  <c r="K342" i="3"/>
  <c r="L342" i="3" s="1"/>
  <c r="K343" i="3"/>
  <c r="L343" i="3" s="1"/>
  <c r="K344" i="3"/>
  <c r="K345" i="3"/>
  <c r="L345" i="3" s="1"/>
  <c r="K346" i="3"/>
  <c r="K347" i="3"/>
  <c r="L347" i="3" s="1"/>
  <c r="M347" i="3" s="1" a="1"/>
  <c r="M347" i="3" s="1"/>
  <c r="K348" i="3"/>
  <c r="K349" i="3"/>
  <c r="K350" i="3"/>
  <c r="K351" i="3"/>
  <c r="K352" i="3"/>
  <c r="K353" i="3"/>
  <c r="K354" i="3"/>
  <c r="K355" i="3"/>
  <c r="K356" i="3"/>
  <c r="K357" i="3"/>
  <c r="L357" i="3" s="1"/>
  <c r="K358" i="3"/>
  <c r="L358" i="3" s="1"/>
  <c r="M358" i="3" s="1" a="1"/>
  <c r="M358" i="3" s="1"/>
  <c r="K359" i="3"/>
  <c r="L359" i="3" s="1"/>
  <c r="K360" i="3"/>
  <c r="K361" i="3"/>
  <c r="K362" i="3"/>
  <c r="K363" i="3"/>
  <c r="K364" i="3"/>
  <c r="K365" i="3"/>
  <c r="K366" i="3"/>
  <c r="K367" i="3"/>
  <c r="K368" i="3"/>
  <c r="K369" i="3"/>
  <c r="K370" i="3"/>
  <c r="K371" i="3"/>
  <c r="K372" i="3"/>
  <c r="K373" i="3"/>
  <c r="L373" i="3" s="1"/>
  <c r="M373" i="3" s="1" a="1"/>
  <c r="M373" i="3" s="1"/>
  <c r="K374" i="3"/>
  <c r="L374" i="3" s="1"/>
  <c r="N374" i="3" s="1" a="1"/>
  <c r="N374" i="3" s="1"/>
  <c r="K375" i="3"/>
  <c r="L375" i="3" s="1"/>
  <c r="M375" i="3" s="1" a="1"/>
  <c r="M375" i="3" s="1"/>
  <c r="K376" i="3"/>
  <c r="K377" i="3"/>
  <c r="L377" i="3" s="1"/>
  <c r="M377" i="3" s="1" a="1"/>
  <c r="M377" i="3" s="1"/>
  <c r="K378" i="3"/>
  <c r="K379" i="3"/>
  <c r="K380" i="3"/>
  <c r="K381" i="3"/>
  <c r="K382" i="3"/>
  <c r="K383" i="3"/>
  <c r="K384" i="3"/>
  <c r="K385" i="3"/>
  <c r="K386" i="3"/>
  <c r="K387" i="3"/>
  <c r="K388" i="3"/>
  <c r="K389" i="3"/>
  <c r="L389" i="3" s="1"/>
  <c r="K390" i="3"/>
  <c r="L390" i="3" s="1"/>
  <c r="N390" i="3" s="1" a="1"/>
  <c r="N390" i="3" s="1"/>
  <c r="K391" i="3"/>
  <c r="L391" i="3" s="1"/>
  <c r="K392" i="3"/>
  <c r="K393" i="3"/>
  <c r="K394" i="3"/>
  <c r="K395" i="3"/>
  <c r="L395" i="3" s="1"/>
  <c r="K396" i="3"/>
  <c r="K397" i="3"/>
  <c r="K398" i="3"/>
  <c r="K399" i="3"/>
  <c r="K400" i="3"/>
  <c r="K401" i="3"/>
  <c r="K402" i="3"/>
  <c r="K403" i="3"/>
  <c r="K404" i="3"/>
  <c r="K405" i="3"/>
  <c r="L405" i="3" s="1"/>
  <c r="M405" i="3" s="1" a="1"/>
  <c r="M405" i="3" s="1"/>
  <c r="K406" i="3"/>
  <c r="L406" i="3" s="1"/>
  <c r="M406" i="3" s="1" a="1"/>
  <c r="M406" i="3" s="1"/>
  <c r="K407" i="3"/>
  <c r="L407" i="3" s="1"/>
  <c r="K408" i="3"/>
  <c r="K409" i="3"/>
  <c r="K410" i="3"/>
  <c r="K411" i="3"/>
  <c r="K412" i="3"/>
  <c r="K413" i="3"/>
  <c r="K414" i="3"/>
  <c r="K415" i="3"/>
  <c r="K416" i="3"/>
  <c r="K417" i="3"/>
  <c r="K418" i="3"/>
  <c r="K419" i="3"/>
  <c r="K420" i="3"/>
  <c r="K421" i="3"/>
  <c r="L421" i="3" s="1"/>
  <c r="M421" i="3" s="1" a="1"/>
  <c r="M421" i="3" s="1"/>
  <c r="K422" i="3"/>
  <c r="L422" i="3" s="1"/>
  <c r="N422" i="3" s="1" a="1"/>
  <c r="N422" i="3" s="1"/>
  <c r="K423" i="3"/>
  <c r="L423" i="3" s="1"/>
  <c r="K424" i="3"/>
  <c r="K425" i="3"/>
  <c r="L425" i="3" s="1"/>
  <c r="M425" i="3" s="1" a="1"/>
  <c r="M425" i="3" s="1"/>
  <c r="K426" i="3"/>
  <c r="K427" i="3"/>
  <c r="K428" i="3"/>
  <c r="K429" i="3"/>
  <c r="K430" i="3"/>
  <c r="K431" i="3"/>
  <c r="K432" i="3"/>
  <c r="K433" i="3"/>
  <c r="K434" i="3"/>
  <c r="K435" i="3"/>
  <c r="K436" i="3"/>
  <c r="K437" i="3"/>
  <c r="L437" i="3" s="1"/>
  <c r="M437" i="3" s="1" a="1"/>
  <c r="M437" i="3" s="1"/>
  <c r="K438" i="3"/>
  <c r="L438" i="3" s="1"/>
  <c r="M438" i="3" s="1" a="1"/>
  <c r="M438" i="3" s="1"/>
  <c r="K439" i="3"/>
  <c r="L439" i="3" s="1"/>
  <c r="K440" i="3"/>
  <c r="K441" i="3"/>
  <c r="L441" i="3" s="1"/>
  <c r="K442" i="3"/>
  <c r="K443" i="3"/>
  <c r="K444" i="3"/>
  <c r="K445" i="3"/>
  <c r="K446" i="3"/>
  <c r="K447" i="3"/>
  <c r="K448" i="3"/>
  <c r="K449" i="3"/>
  <c r="K450" i="3"/>
  <c r="K451" i="3"/>
  <c r="K452" i="3"/>
  <c r="K453" i="3"/>
  <c r="L453" i="3" s="1"/>
  <c r="K454" i="3"/>
  <c r="L454" i="3" s="1"/>
  <c r="M454" i="3" s="1" a="1"/>
  <c r="M454" i="3" s="1"/>
  <c r="K455" i="3"/>
  <c r="L455" i="3" s="1"/>
  <c r="K456" i="3"/>
  <c r="K457" i="3"/>
  <c r="L457" i="3" s="1"/>
  <c r="K458" i="3"/>
  <c r="K459" i="3"/>
  <c r="K460" i="3"/>
  <c r="K461" i="3"/>
  <c r="K462" i="3"/>
  <c r="K463" i="3"/>
  <c r="K464" i="3"/>
  <c r="K465" i="3"/>
  <c r="K466" i="3"/>
  <c r="K467" i="3"/>
  <c r="K468" i="3"/>
  <c r="K469" i="3"/>
  <c r="L469" i="3" s="1"/>
  <c r="M469" i="3" s="1" a="1"/>
  <c r="M469" i="3" s="1"/>
  <c r="K470" i="3"/>
  <c r="L470" i="3" s="1"/>
  <c r="K471" i="3"/>
  <c r="L471" i="3" s="1"/>
  <c r="K472" i="3"/>
  <c r="K473" i="3"/>
  <c r="K474" i="3"/>
  <c r="K475" i="3"/>
  <c r="K476" i="3"/>
  <c r="K477" i="3"/>
  <c r="K478" i="3"/>
  <c r="K479" i="3"/>
  <c r="K480" i="3"/>
  <c r="K481" i="3"/>
  <c r="K482" i="3"/>
  <c r="K483" i="3"/>
  <c r="K484" i="3"/>
  <c r="K485" i="3"/>
  <c r="L485" i="3" s="1"/>
  <c r="M485" i="3" s="1" a="1"/>
  <c r="M485" i="3" s="1"/>
  <c r="K486" i="3"/>
  <c r="L486" i="3" s="1"/>
  <c r="N486" i="3" s="1" a="1"/>
  <c r="N486" i="3" s="1"/>
  <c r="K487" i="3"/>
  <c r="L487" i="3" s="1"/>
  <c r="K488" i="3"/>
  <c r="K489" i="3"/>
  <c r="K490" i="3"/>
  <c r="K491" i="3"/>
  <c r="K492" i="3"/>
  <c r="K493" i="3"/>
  <c r="K494" i="3"/>
  <c r="K495" i="3"/>
  <c r="K496" i="3"/>
  <c r="K497" i="3"/>
  <c r="K498" i="3"/>
  <c r="K499" i="3"/>
  <c r="K500" i="3"/>
  <c r="K501" i="3"/>
  <c r="L501" i="3" s="1"/>
  <c r="M501" i="3" s="1" a="1"/>
  <c r="M501" i="3" s="1"/>
  <c r="K502" i="3"/>
  <c r="L502" i="3" s="1"/>
  <c r="M502" i="3" s="1" a="1"/>
  <c r="M502" i="3" s="1"/>
  <c r="K503" i="3"/>
  <c r="L503" i="3" s="1"/>
  <c r="K504" i="3"/>
  <c r="K505" i="3"/>
  <c r="K506" i="3"/>
  <c r="K507" i="3"/>
  <c r="K508" i="3"/>
  <c r="K509" i="3"/>
  <c r="K510" i="3"/>
  <c r="K511" i="3"/>
  <c r="K512" i="3"/>
  <c r="K513" i="3"/>
  <c r="K514" i="3"/>
  <c r="K515" i="3"/>
  <c r="K516" i="3"/>
  <c r="K517" i="3"/>
  <c r="L517" i="3" s="1"/>
  <c r="M517" i="3" s="1" a="1"/>
  <c r="M517" i="3" s="1"/>
  <c r="K518" i="3"/>
  <c r="L518" i="3" s="1"/>
  <c r="N518" i="3" s="1" a="1"/>
  <c r="N518" i="3" s="1"/>
  <c r="K519" i="3"/>
  <c r="L519" i="3" s="1"/>
  <c r="K520" i="3"/>
  <c r="K521" i="3"/>
  <c r="K522" i="3"/>
  <c r="K523" i="3"/>
  <c r="K524" i="3"/>
  <c r="K525" i="3"/>
  <c r="K526" i="3"/>
  <c r="K527" i="3"/>
  <c r="K528" i="3"/>
  <c r="K529" i="3"/>
  <c r="K530" i="3"/>
  <c r="K531" i="3"/>
  <c r="K532" i="3"/>
  <c r="K533" i="3"/>
  <c r="L533" i="3" s="1"/>
  <c r="M533" i="3" s="1" a="1"/>
  <c r="M533" i="3" s="1"/>
  <c r="K534" i="3"/>
  <c r="L534" i="3" s="1"/>
  <c r="M534" i="3" s="1" a="1"/>
  <c r="M534" i="3" s="1"/>
  <c r="K535" i="3"/>
  <c r="L535" i="3" s="1"/>
  <c r="K536" i="3"/>
  <c r="K537" i="3"/>
  <c r="K538" i="3"/>
  <c r="K539" i="3"/>
  <c r="K540" i="3"/>
  <c r="K541" i="3"/>
  <c r="K542" i="3"/>
  <c r="K543" i="3"/>
  <c r="K544" i="3"/>
  <c r="K545" i="3"/>
  <c r="K546" i="3"/>
  <c r="K547" i="3"/>
  <c r="K548" i="3"/>
  <c r="K549" i="3"/>
  <c r="L549" i="3" s="1"/>
  <c r="M549" i="3" s="1" a="1"/>
  <c r="M549" i="3" s="1"/>
  <c r="K550" i="3"/>
  <c r="L550" i="3" s="1"/>
  <c r="M550" i="3" s="1" a="1"/>
  <c r="M550" i="3" s="1"/>
  <c r="K551" i="3"/>
  <c r="L551" i="3" s="1"/>
  <c r="K552" i="3"/>
  <c r="K553" i="3"/>
  <c r="L553" i="3" s="1"/>
  <c r="K554" i="3"/>
  <c r="K555" i="3"/>
  <c r="K556" i="3"/>
  <c r="K557" i="3"/>
  <c r="K558" i="3"/>
  <c r="K559" i="3"/>
  <c r="K560" i="3"/>
  <c r="K561" i="3"/>
  <c r="K562" i="3"/>
  <c r="K563" i="3"/>
  <c r="K564" i="3"/>
  <c r="K565" i="3"/>
  <c r="L565" i="3" s="1"/>
  <c r="N565" i="3" s="1" a="1"/>
  <c r="N565" i="3" s="1"/>
  <c r="K566" i="3"/>
  <c r="L566" i="3" s="1"/>
  <c r="M566" i="3" s="1" a="1"/>
  <c r="M566" i="3" s="1"/>
  <c r="K567" i="3"/>
  <c r="L567" i="3" s="1"/>
  <c r="K568" i="3"/>
  <c r="K569" i="3"/>
  <c r="K570" i="3"/>
  <c r="K571" i="3"/>
  <c r="K572" i="3"/>
  <c r="K573" i="3"/>
  <c r="K574" i="3"/>
  <c r="K575" i="3"/>
  <c r="K576" i="3"/>
  <c r="K577" i="3"/>
  <c r="K578" i="3"/>
  <c r="K579" i="3"/>
  <c r="K580" i="3"/>
  <c r="K581" i="3"/>
  <c r="L581" i="3" s="1"/>
  <c r="M581" i="3" s="1" a="1"/>
  <c r="M581" i="3" s="1"/>
  <c r="K582" i="3"/>
  <c r="L582" i="3" s="1"/>
  <c r="N582" i="3" s="1" a="1"/>
  <c r="N582" i="3" s="1"/>
  <c r="K583" i="3"/>
  <c r="L583" i="3" s="1"/>
  <c r="K584" i="3"/>
  <c r="K585" i="3"/>
  <c r="L585" i="3" s="1"/>
  <c r="M585" i="3" s="1" a="1"/>
  <c r="M585" i="3" s="1"/>
  <c r="K586" i="3"/>
  <c r="K587" i="3"/>
  <c r="K588" i="3"/>
  <c r="K589" i="3"/>
  <c r="K590" i="3"/>
  <c r="K591" i="3"/>
  <c r="K592" i="3"/>
  <c r="K593" i="3"/>
  <c r="K594" i="3"/>
  <c r="K595" i="3"/>
  <c r="K596" i="3"/>
  <c r="K597" i="3"/>
  <c r="L597" i="3" s="1"/>
  <c r="M597" i="3" s="1" a="1"/>
  <c r="M597" i="3" s="1"/>
  <c r="K598" i="3"/>
  <c r="L598" i="3" s="1"/>
  <c r="M598" i="3" s="1" a="1"/>
  <c r="M598" i="3" s="1"/>
  <c r="K599" i="3"/>
  <c r="L599" i="3" s="1"/>
  <c r="K600" i="3"/>
  <c r="K601" i="3"/>
  <c r="L601" i="3" s="1"/>
  <c r="M601" i="3" s="1" a="1"/>
  <c r="M601" i="3" s="1"/>
  <c r="K602" i="3"/>
  <c r="K603" i="3"/>
  <c r="K604" i="3"/>
  <c r="K605" i="3"/>
  <c r="K606" i="3"/>
  <c r="K607" i="3"/>
  <c r="K608" i="3"/>
  <c r="K609" i="3"/>
  <c r="K610" i="3"/>
  <c r="K611" i="3"/>
  <c r="K612" i="3"/>
  <c r="K613" i="3"/>
  <c r="L613" i="3" s="1"/>
  <c r="K614" i="3"/>
  <c r="L614" i="3" s="1"/>
  <c r="M614" i="3" s="1" a="1"/>
  <c r="M614" i="3" s="1"/>
  <c r="K615" i="3"/>
  <c r="L615" i="3" s="1"/>
  <c r="K616" i="3"/>
  <c r="K617" i="3"/>
  <c r="K618" i="3"/>
  <c r="K619" i="3"/>
  <c r="K620" i="3"/>
  <c r="K621" i="3"/>
  <c r="K622" i="3"/>
  <c r="K623" i="3"/>
  <c r="K624" i="3"/>
  <c r="K625" i="3"/>
  <c r="K626" i="3"/>
  <c r="K627" i="3"/>
  <c r="K628" i="3"/>
  <c r="K629" i="3"/>
  <c r="L629" i="3" s="1"/>
  <c r="M629" i="3" s="1" a="1"/>
  <c r="M629" i="3" s="1"/>
  <c r="K630" i="3"/>
  <c r="L630" i="3" s="1"/>
  <c r="K631" i="3"/>
  <c r="L631" i="3" s="1"/>
  <c r="K632" i="3"/>
  <c r="K633" i="3"/>
  <c r="K634" i="3"/>
  <c r="K635" i="3"/>
  <c r="K636" i="3"/>
  <c r="K637" i="3"/>
  <c r="K638" i="3"/>
  <c r="K639" i="3"/>
  <c r="K640" i="3"/>
  <c r="K641" i="3"/>
  <c r="K642" i="3"/>
  <c r="K643" i="3"/>
  <c r="K644" i="3"/>
  <c r="K645" i="3"/>
  <c r="L645" i="3" s="1"/>
  <c r="K646" i="3"/>
  <c r="L646" i="3" s="1"/>
  <c r="N646" i="3" s="1" a="1"/>
  <c r="N646" i="3" s="1"/>
  <c r="K647" i="3"/>
  <c r="L647" i="3" s="1"/>
  <c r="K648" i="3"/>
  <c r="K649" i="3"/>
  <c r="L649" i="3" s="1"/>
  <c r="M649" i="3" s="1" a="1"/>
  <c r="M649" i="3" s="1"/>
  <c r="K650" i="3"/>
  <c r="K651" i="3"/>
  <c r="K652" i="3"/>
  <c r="K653" i="3"/>
  <c r="K654" i="3"/>
  <c r="K655" i="3"/>
  <c r="K656" i="3"/>
  <c r="K657" i="3"/>
  <c r="K658" i="3"/>
  <c r="K659" i="3"/>
  <c r="L659" i="3" s="1"/>
  <c r="K660" i="3"/>
  <c r="K661" i="3"/>
  <c r="L661" i="3" s="1"/>
  <c r="K662" i="3"/>
  <c r="L662" i="3" s="1"/>
  <c r="M662" i="3" s="1" a="1"/>
  <c r="M662" i="3" s="1"/>
  <c r="K663" i="3"/>
  <c r="L663" i="3" s="1"/>
  <c r="M663" i="3" s="1" a="1"/>
  <c r="M663" i="3" s="1"/>
  <c r="K664" i="3"/>
  <c r="K665" i="3"/>
  <c r="K666" i="3"/>
  <c r="K667" i="3"/>
  <c r="K668" i="3"/>
  <c r="K669" i="3"/>
  <c r="K670" i="3"/>
  <c r="K671" i="3"/>
  <c r="K672" i="3"/>
  <c r="K673" i="3"/>
  <c r="K674" i="3"/>
  <c r="K675" i="3"/>
  <c r="K676" i="3"/>
  <c r="K677" i="3"/>
  <c r="L677" i="3" s="1"/>
  <c r="K678" i="3"/>
  <c r="L678" i="3" s="1"/>
  <c r="M678" i="3" s="1" a="1"/>
  <c r="M678" i="3" s="1"/>
  <c r="K679" i="3"/>
  <c r="L679" i="3" s="1"/>
  <c r="K680" i="3"/>
  <c r="K681" i="3"/>
  <c r="L681" i="3" s="1"/>
  <c r="K682" i="3"/>
  <c r="K683" i="3"/>
  <c r="L683" i="3" s="1"/>
  <c r="M683" i="3" s="1" a="1"/>
  <c r="M683" i="3" s="1"/>
  <c r="K684" i="3"/>
  <c r="K685" i="3"/>
  <c r="K686" i="3"/>
  <c r="K687" i="3"/>
  <c r="K688" i="3"/>
  <c r="K689" i="3"/>
  <c r="K690" i="3"/>
  <c r="K691" i="3"/>
  <c r="K692" i="3"/>
  <c r="K693" i="3"/>
  <c r="L693" i="3" s="1"/>
  <c r="K694" i="3"/>
  <c r="L694" i="3" s="1"/>
  <c r="M694" i="3" s="1" a="1"/>
  <c r="M694" i="3" s="1"/>
  <c r="K695" i="3"/>
  <c r="L695" i="3" s="1"/>
  <c r="K696" i="3"/>
  <c r="K697" i="3"/>
  <c r="K698" i="3"/>
  <c r="K699" i="3"/>
  <c r="K700" i="3"/>
  <c r="K701" i="3"/>
  <c r="K702" i="3"/>
  <c r="K703" i="3"/>
  <c r="K704" i="3"/>
  <c r="K705" i="3"/>
  <c r="K706" i="3"/>
  <c r="K707" i="3"/>
  <c r="K708" i="3"/>
  <c r="K709" i="3"/>
  <c r="L709" i="3" s="1"/>
  <c r="K710" i="3"/>
  <c r="L710" i="3" s="1"/>
  <c r="K711" i="3"/>
  <c r="L711" i="3" s="1"/>
  <c r="K712" i="3"/>
  <c r="K713" i="3"/>
  <c r="K714" i="3"/>
  <c r="K715" i="3"/>
  <c r="K716" i="3"/>
  <c r="K717" i="3"/>
  <c r="K718" i="3"/>
  <c r="K719" i="3"/>
  <c r="K720" i="3"/>
  <c r="K721" i="3"/>
  <c r="K722" i="3"/>
  <c r="K723" i="3"/>
  <c r="K724" i="3"/>
  <c r="K725" i="3"/>
  <c r="L725" i="3" s="1"/>
  <c r="M725" i="3" s="1" a="1"/>
  <c r="M725" i="3" s="1"/>
  <c r="K726" i="3"/>
  <c r="L726" i="3" s="1"/>
  <c r="K727" i="3"/>
  <c r="L727" i="3" s="1"/>
  <c r="K728" i="3"/>
  <c r="K729" i="3"/>
  <c r="L729" i="3" s="1"/>
  <c r="M729" i="3" s="1" a="1"/>
  <c r="M729" i="3" s="1"/>
  <c r="K730" i="3"/>
  <c r="K731" i="3"/>
  <c r="K732" i="3"/>
  <c r="K733" i="3"/>
  <c r="K734" i="3"/>
  <c r="K735" i="3"/>
  <c r="K736" i="3"/>
  <c r="K737" i="3"/>
  <c r="K738" i="3"/>
  <c r="K739" i="3"/>
  <c r="K740" i="3"/>
  <c r="K741" i="3"/>
  <c r="L741" i="3" s="1"/>
  <c r="K742" i="3"/>
  <c r="L742" i="3" s="1"/>
  <c r="K743" i="3"/>
  <c r="L743" i="3" s="1"/>
  <c r="K744" i="3"/>
  <c r="K745" i="3"/>
  <c r="K746" i="3"/>
  <c r="K747" i="3"/>
  <c r="K748" i="3"/>
  <c r="K749" i="3"/>
  <c r="K750" i="3"/>
  <c r="K751" i="3"/>
  <c r="K752" i="3"/>
  <c r="K753" i="3"/>
  <c r="K754" i="3"/>
  <c r="K755" i="3"/>
  <c r="K756" i="3"/>
  <c r="K757" i="3"/>
  <c r="L757" i="3" s="1"/>
  <c r="K758" i="3"/>
  <c r="L758" i="3" s="1"/>
  <c r="K759" i="3"/>
  <c r="L759" i="3" s="1"/>
  <c r="K760" i="3"/>
  <c r="K761" i="3"/>
  <c r="L761" i="3" s="1"/>
  <c r="K762" i="3"/>
  <c r="K763" i="3"/>
  <c r="K764" i="3"/>
  <c r="K765" i="3"/>
  <c r="K766" i="3"/>
  <c r="K767" i="3"/>
  <c r="K768" i="3"/>
  <c r="K769" i="3"/>
  <c r="K770" i="3"/>
  <c r="K771" i="3"/>
  <c r="K772" i="3"/>
  <c r="K773" i="3"/>
  <c r="L773" i="3" s="1"/>
  <c r="K774" i="3"/>
  <c r="L774" i="3" s="1"/>
  <c r="K775" i="3"/>
  <c r="L775" i="3" s="1"/>
  <c r="K776" i="3"/>
  <c r="K777" i="3"/>
  <c r="L777" i="3" s="1"/>
  <c r="K778" i="3"/>
  <c r="K779" i="3"/>
  <c r="L779" i="3" s="1"/>
  <c r="M779" i="3" s="1" a="1"/>
  <c r="M779" i="3" s="1"/>
  <c r="K780" i="3"/>
  <c r="K781" i="3"/>
  <c r="K782" i="3"/>
  <c r="K783" i="3"/>
  <c r="K784" i="3"/>
  <c r="K785" i="3"/>
  <c r="K786" i="3"/>
  <c r="K787" i="3"/>
  <c r="K788" i="3"/>
  <c r="K789" i="3"/>
  <c r="L789" i="3" s="1"/>
  <c r="M789" i="3" s="1" a="1"/>
  <c r="M789" i="3" s="1"/>
  <c r="K790" i="3"/>
  <c r="L790" i="3" s="1"/>
  <c r="K791" i="3"/>
  <c r="L791" i="3" s="1"/>
  <c r="K792" i="3"/>
  <c r="K793" i="3"/>
  <c r="L793" i="3" s="1"/>
  <c r="K794" i="3"/>
  <c r="K795" i="3"/>
  <c r="K796" i="3"/>
  <c r="K797" i="3"/>
  <c r="K798" i="3"/>
  <c r="K799" i="3"/>
  <c r="K800" i="3"/>
  <c r="K801" i="3"/>
  <c r="K802" i="3"/>
  <c r="K803" i="3"/>
  <c r="K804" i="3"/>
  <c r="K805" i="3"/>
  <c r="L805" i="3" s="1"/>
  <c r="M805" i="3" s="1" a="1"/>
  <c r="M805" i="3" s="1"/>
  <c r="K806" i="3"/>
  <c r="L806" i="3" s="1"/>
  <c r="K807" i="3"/>
  <c r="L807" i="3" s="1"/>
  <c r="K808" i="3"/>
  <c r="K809" i="3"/>
  <c r="L809" i="3" s="1"/>
  <c r="K810" i="3"/>
  <c r="K811" i="3"/>
  <c r="K812" i="3"/>
  <c r="K813" i="3"/>
  <c r="K814" i="3"/>
  <c r="K815" i="3"/>
  <c r="K816" i="3"/>
  <c r="K817" i="3"/>
  <c r="K818" i="3"/>
  <c r="K819" i="3"/>
  <c r="K820" i="3"/>
  <c r="K821" i="3"/>
  <c r="L821" i="3" s="1"/>
  <c r="M821" i="3" s="1" a="1"/>
  <c r="M821" i="3" s="1"/>
  <c r="K822" i="3"/>
  <c r="L822" i="3" s="1"/>
  <c r="K823" i="3"/>
  <c r="L823" i="3" s="1"/>
  <c r="K824" i="3"/>
  <c r="K825" i="3"/>
  <c r="L825" i="3" s="1"/>
  <c r="M825" i="3" s="1" a="1"/>
  <c r="M825" i="3" s="1"/>
  <c r="K826" i="3"/>
  <c r="K827" i="3"/>
  <c r="L827" i="3" s="1"/>
  <c r="M827" i="3" s="1" a="1"/>
  <c r="M827" i="3" s="1"/>
  <c r="K828" i="3"/>
  <c r="K829" i="3"/>
  <c r="K830" i="3"/>
  <c r="K831" i="3"/>
  <c r="K832" i="3"/>
  <c r="K833" i="3"/>
  <c r="K834" i="3"/>
  <c r="K835" i="3"/>
  <c r="K836" i="3"/>
  <c r="K837" i="3"/>
  <c r="L837" i="3" s="1"/>
  <c r="M837" i="3" s="1" a="1"/>
  <c r="M837" i="3" s="1"/>
  <c r="K838" i="3"/>
  <c r="L838" i="3" s="1"/>
  <c r="K839" i="3"/>
  <c r="L839" i="3" s="1"/>
  <c r="K840" i="3"/>
  <c r="K841" i="3"/>
  <c r="K842" i="3"/>
  <c r="K843" i="3"/>
  <c r="K844" i="3"/>
  <c r="K845" i="3"/>
  <c r="K846" i="3"/>
  <c r="K847" i="3"/>
  <c r="K848" i="3"/>
  <c r="K849" i="3"/>
  <c r="K850" i="3"/>
  <c r="K851" i="3"/>
  <c r="L851" i="3" s="1"/>
  <c r="M851" i="3" s="1" a="1"/>
  <c r="M851" i="3" s="1"/>
  <c r="K852" i="3"/>
  <c r="K853" i="3"/>
  <c r="L853" i="3" s="1"/>
  <c r="K854" i="3"/>
  <c r="L854" i="3" s="1"/>
  <c r="K855" i="3"/>
  <c r="L855" i="3" s="1"/>
  <c r="K856" i="3"/>
  <c r="K857" i="3"/>
  <c r="L857" i="3" s="1"/>
  <c r="K858" i="3"/>
  <c r="K859" i="3"/>
  <c r="L859" i="3" s="1"/>
  <c r="M859" i="3" s="1" a="1"/>
  <c r="M859" i="3" s="1"/>
  <c r="K860" i="3"/>
  <c r="K861" i="3"/>
  <c r="K862" i="3"/>
  <c r="K863" i="3"/>
  <c r="K864" i="3"/>
  <c r="K865" i="3"/>
  <c r="K866" i="3"/>
  <c r="K867" i="3"/>
  <c r="K868" i="3"/>
  <c r="K869" i="3"/>
  <c r="L869" i="3" s="1"/>
  <c r="M869" i="3" s="1" a="1"/>
  <c r="M869" i="3" s="1"/>
  <c r="K870" i="3"/>
  <c r="L870" i="3" s="1"/>
  <c r="K871" i="3"/>
  <c r="L871" i="3" s="1"/>
  <c r="K872" i="3"/>
  <c r="K873" i="3"/>
  <c r="L873" i="3" s="1"/>
  <c r="K874" i="3"/>
  <c r="K875" i="3"/>
  <c r="L875" i="3" s="1"/>
  <c r="K876" i="3"/>
  <c r="K877" i="3"/>
  <c r="K878" i="3"/>
  <c r="K879" i="3"/>
  <c r="K880" i="3"/>
  <c r="K881" i="3"/>
  <c r="K882" i="3"/>
  <c r="K883" i="3"/>
  <c r="K884" i="3"/>
  <c r="K885" i="3"/>
  <c r="L885" i="3" s="1"/>
  <c r="K886" i="3"/>
  <c r="L886" i="3" s="1"/>
  <c r="K887" i="3"/>
  <c r="L887" i="3" s="1"/>
  <c r="K888" i="3"/>
  <c r="K889" i="3"/>
  <c r="K890" i="3"/>
  <c r="K891" i="3"/>
  <c r="K892" i="3"/>
  <c r="K893" i="3"/>
  <c r="K894" i="3"/>
  <c r="K895" i="3"/>
  <c r="K896" i="3"/>
  <c r="K897" i="3"/>
  <c r="K898" i="3"/>
  <c r="K899" i="3"/>
  <c r="K900" i="3"/>
  <c r="K901" i="3"/>
  <c r="L901" i="3" s="1"/>
  <c r="K902" i="3"/>
  <c r="L902" i="3" s="1"/>
  <c r="K903" i="3"/>
  <c r="L903" i="3" s="1"/>
  <c r="K904" i="3"/>
  <c r="K905" i="3"/>
  <c r="L905" i="3" s="1"/>
  <c r="K906" i="3"/>
  <c r="K907" i="3"/>
  <c r="K908" i="3"/>
  <c r="K909" i="3"/>
  <c r="K910" i="3"/>
  <c r="K911" i="3"/>
  <c r="K912" i="3"/>
  <c r="K913" i="3"/>
  <c r="K914" i="3"/>
  <c r="K915" i="3"/>
  <c r="K916" i="3"/>
  <c r="K917" i="3"/>
  <c r="L917" i="3" s="1"/>
  <c r="K918" i="3"/>
  <c r="L918" i="3" s="1"/>
  <c r="K919" i="3"/>
  <c r="L919" i="3" s="1"/>
  <c r="K920" i="3"/>
  <c r="K921" i="3"/>
  <c r="L921" i="3" s="1"/>
  <c r="M921" i="3" s="1" a="1"/>
  <c r="M921" i="3" s="1"/>
  <c r="K922" i="3"/>
  <c r="K923" i="3"/>
  <c r="K924" i="3"/>
  <c r="K925" i="3"/>
  <c r="K926" i="3"/>
  <c r="K927" i="3"/>
  <c r="K928" i="3"/>
  <c r="K929" i="3"/>
  <c r="K930" i="3"/>
  <c r="K931" i="3"/>
  <c r="L931" i="3" s="1"/>
  <c r="K932" i="3"/>
  <c r="K933" i="3"/>
  <c r="L933" i="3" s="1"/>
  <c r="K934" i="3"/>
  <c r="L934" i="3" s="1"/>
  <c r="K935" i="3"/>
  <c r="L935" i="3" s="1"/>
  <c r="K936" i="3"/>
  <c r="K937" i="3"/>
  <c r="K938" i="3"/>
  <c r="K939" i="3"/>
  <c r="K940" i="3"/>
  <c r="K941" i="3"/>
  <c r="K942" i="3"/>
  <c r="K943" i="3"/>
  <c r="K944" i="3"/>
  <c r="K945" i="3"/>
  <c r="K946" i="3"/>
  <c r="K947" i="3"/>
  <c r="K948" i="3"/>
  <c r="K949" i="3"/>
  <c r="L949" i="3" s="1"/>
  <c r="K950" i="3"/>
  <c r="L950" i="3" s="1"/>
  <c r="K951" i="3"/>
  <c r="L951" i="3" s="1"/>
  <c r="K952" i="3"/>
  <c r="K953" i="3"/>
  <c r="L953" i="3" s="1"/>
  <c r="K954" i="3"/>
  <c r="K955" i="3"/>
  <c r="K956" i="3"/>
  <c r="K957" i="3"/>
  <c r="K958" i="3"/>
  <c r="K959" i="3"/>
  <c r="K960" i="3"/>
  <c r="K961" i="3"/>
  <c r="K962" i="3"/>
  <c r="K963" i="3"/>
  <c r="K964" i="3"/>
  <c r="K965" i="3"/>
  <c r="L965" i="3" s="1"/>
  <c r="K966" i="3"/>
  <c r="L966" i="3" s="1"/>
  <c r="K967" i="3"/>
  <c r="L967" i="3" s="1"/>
  <c r="K968" i="3"/>
  <c r="K969" i="3"/>
  <c r="K970" i="3"/>
  <c r="K971" i="3"/>
  <c r="K972" i="3"/>
  <c r="K973" i="3"/>
  <c r="K974" i="3"/>
  <c r="K975" i="3"/>
  <c r="K976" i="3"/>
  <c r="K977" i="3"/>
  <c r="K978" i="3"/>
  <c r="K979" i="3"/>
  <c r="K980" i="3"/>
  <c r="K981" i="3"/>
  <c r="L981" i="3" s="1"/>
  <c r="M981" i="3" s="1" a="1"/>
  <c r="M981" i="3" s="1"/>
  <c r="K982" i="3"/>
  <c r="L982" i="3" s="1"/>
  <c r="M982" i="3" s="1" a="1"/>
  <c r="M982" i="3" s="1"/>
  <c r="K983" i="3"/>
  <c r="L983" i="3" s="1"/>
  <c r="K984" i="3"/>
  <c r="K985" i="3"/>
  <c r="L985" i="3" s="1"/>
  <c r="K986" i="3"/>
  <c r="K987" i="3"/>
  <c r="K988" i="3"/>
  <c r="K989" i="3"/>
  <c r="K990" i="3"/>
  <c r="K991" i="3"/>
  <c r="K992" i="3"/>
  <c r="K993" i="3"/>
  <c r="L993" i="3" s="1"/>
  <c r="M993" i="3" s="1" a="1"/>
  <c r="M993" i="3" s="1"/>
  <c r="K994" i="3"/>
  <c r="K995" i="3"/>
  <c r="L995" i="3" s="1"/>
  <c r="K996" i="3"/>
  <c r="K997" i="3"/>
  <c r="L997" i="3" s="1"/>
  <c r="M997" i="3" s="1" a="1"/>
  <c r="M997" i="3" s="1"/>
  <c r="K998" i="3"/>
  <c r="L998" i="3" s="1"/>
  <c r="K999" i="3"/>
  <c r="L999" i="3" s="1"/>
  <c r="K1000" i="3"/>
  <c r="K1001" i="3"/>
  <c r="L1001" i="3" s="1"/>
  <c r="M1001" i="3" s="1" a="1"/>
  <c r="M1001" i="3" s="1"/>
  <c r="K1002" i="3"/>
  <c r="K1003" i="3"/>
  <c r="L1003" i="3" s="1"/>
  <c r="M1003" i="3" s="1" a="1"/>
  <c r="M1003" i="3" s="1"/>
  <c r="K1004" i="3"/>
  <c r="K1005" i="3"/>
  <c r="K1006" i="3"/>
  <c r="K1007" i="3"/>
  <c r="K1008" i="3"/>
  <c r="K1009" i="3"/>
  <c r="K1010" i="3"/>
  <c r="K1011" i="3"/>
  <c r="K1012" i="3"/>
  <c r="K1013" i="3"/>
  <c r="L1013" i="3" s="1"/>
  <c r="N1013" i="3" s="1" a="1"/>
  <c r="N1013" i="3" s="1"/>
  <c r="K1014" i="3"/>
  <c r="L1014" i="3" s="1"/>
  <c r="K1015" i="3"/>
  <c r="L1015" i="3" s="1"/>
  <c r="K1016" i="3"/>
  <c r="K1017" i="3"/>
  <c r="L1017" i="3" s="1"/>
  <c r="M1017" i="3" s="1" a="1"/>
  <c r="M1017" i="3" s="1"/>
  <c r="K1018" i="3"/>
  <c r="K1019" i="3"/>
  <c r="K1020" i="3"/>
  <c r="K1021" i="3"/>
  <c r="K1022" i="3"/>
  <c r="K1023" i="3"/>
  <c r="K1024" i="3"/>
  <c r="K1025" i="3"/>
  <c r="K1026" i="3"/>
  <c r="K1027" i="3"/>
  <c r="K1028" i="3"/>
  <c r="K1029" i="3"/>
  <c r="L1029" i="3" s="1"/>
  <c r="M1029" i="3" s="1" a="1"/>
  <c r="M1029" i="3" s="1"/>
  <c r="K1030" i="3"/>
  <c r="L1030" i="3" s="1"/>
  <c r="K1031" i="3"/>
  <c r="L1031" i="3" s="1"/>
  <c r="K1032" i="3"/>
  <c r="K1033" i="3"/>
  <c r="L1033" i="3" s="1"/>
  <c r="K1034" i="3"/>
  <c r="K1035" i="3"/>
  <c r="L1035" i="3" s="1"/>
  <c r="M1035" i="3" s="1" a="1"/>
  <c r="M1035" i="3" s="1"/>
  <c r="K1036" i="3"/>
  <c r="K1037" i="3"/>
  <c r="K1038" i="3"/>
  <c r="K1039" i="3"/>
  <c r="K1040" i="3"/>
  <c r="K1041" i="3"/>
  <c r="K1042" i="3"/>
  <c r="K1043" i="3"/>
  <c r="K1044" i="3"/>
  <c r="K1045" i="3"/>
  <c r="L1045" i="3" s="1"/>
  <c r="K1046" i="3"/>
  <c r="L1046" i="3" s="1"/>
  <c r="K1047" i="3"/>
  <c r="L1047" i="3" s="1"/>
  <c r="K1048" i="3"/>
  <c r="K1049" i="3"/>
  <c r="L1049" i="3" s="1"/>
  <c r="K1050" i="3"/>
  <c r="K1051" i="3"/>
  <c r="L1051" i="3" s="1"/>
  <c r="M1051" i="3" s="1" a="1"/>
  <c r="M1051" i="3" s="1"/>
  <c r="K1052" i="3"/>
  <c r="L1052" i="3" s="1"/>
  <c r="K1053" i="3"/>
  <c r="K1054" i="3"/>
  <c r="K1055" i="3"/>
  <c r="K1056" i="3"/>
  <c r="K1057" i="3"/>
  <c r="K1058" i="3"/>
  <c r="K1059" i="3"/>
  <c r="K1060" i="3"/>
  <c r="K1061" i="3"/>
  <c r="L1061" i="3" s="1"/>
  <c r="M1061" i="3" s="1" a="1"/>
  <c r="M1061" i="3" s="1"/>
  <c r="K1062" i="3"/>
  <c r="L1062" i="3" s="1"/>
  <c r="K1063" i="3"/>
  <c r="L1063" i="3" s="1"/>
  <c r="K1064" i="3"/>
  <c r="K1065" i="3"/>
  <c r="K1066" i="3"/>
  <c r="K1067" i="3"/>
  <c r="K1068" i="3"/>
  <c r="K1069" i="3"/>
  <c r="K1070" i="3"/>
  <c r="K1071" i="3"/>
  <c r="K1072" i="3"/>
  <c r="K1073" i="3"/>
  <c r="L1073" i="3" s="1"/>
  <c r="M1073" i="3" s="1" a="1"/>
  <c r="M1073" i="3" s="1"/>
  <c r="K1074" i="3"/>
  <c r="K1075" i="3"/>
  <c r="K1076" i="3"/>
  <c r="L1076" i="3" s="1"/>
  <c r="M1076" i="3" s="1" a="1"/>
  <c r="M1076" i="3" s="1"/>
  <c r="K1077" i="3"/>
  <c r="L1077" i="3" s="1"/>
  <c r="K1078" i="3"/>
  <c r="L1078" i="3" s="1"/>
  <c r="K1079" i="3"/>
  <c r="L1079" i="3" s="1"/>
  <c r="K1080" i="3"/>
  <c r="K1081" i="3"/>
  <c r="L1081" i="3" s="1"/>
  <c r="M1081" i="3" s="1" a="1"/>
  <c r="M1081" i="3" s="1"/>
  <c r="K1082" i="3"/>
  <c r="K1083" i="3"/>
  <c r="L1083" i="3" s="1"/>
  <c r="M1083" i="3" s="1" a="1"/>
  <c r="M1083" i="3" s="1"/>
  <c r="K1084" i="3"/>
  <c r="K1085" i="3"/>
  <c r="K1086" i="3"/>
  <c r="K1087" i="3"/>
  <c r="K1088" i="3"/>
  <c r="K1089" i="3"/>
  <c r="L1089" i="3" s="1"/>
  <c r="K1090" i="3"/>
  <c r="K1091" i="3"/>
  <c r="L1091" i="3" s="1"/>
  <c r="K1092" i="3"/>
  <c r="K1093" i="3"/>
  <c r="L1093" i="3" s="1"/>
  <c r="M1093" i="3" s="1" a="1"/>
  <c r="M1093" i="3" s="1"/>
  <c r="K1094" i="3"/>
  <c r="L1094" i="3" s="1"/>
  <c r="K1095" i="3"/>
  <c r="L1095" i="3" s="1"/>
  <c r="K1096" i="3"/>
  <c r="K1097" i="3"/>
  <c r="L1097" i="3" s="1"/>
  <c r="K1098" i="3"/>
  <c r="K1099" i="3"/>
  <c r="K1100" i="3"/>
  <c r="K1101" i="3"/>
  <c r="K1102" i="3"/>
  <c r="K1103" i="3"/>
  <c r="K1104" i="3"/>
  <c r="K1105" i="3"/>
  <c r="K1106" i="3"/>
  <c r="K1107" i="3"/>
  <c r="L1107" i="3" s="1"/>
  <c r="M1107" i="3" s="1" a="1"/>
  <c r="M1107" i="3" s="1"/>
  <c r="K1108" i="3"/>
  <c r="K1109" i="3"/>
  <c r="L1109" i="3" s="1"/>
  <c r="M1109" i="3" s="1" a="1"/>
  <c r="M1109" i="3" s="1"/>
  <c r="K1110" i="3"/>
  <c r="L1110" i="3" s="1"/>
  <c r="K1111" i="3"/>
  <c r="L1111" i="3" s="1"/>
  <c r="K1112" i="3"/>
  <c r="K1113" i="3"/>
  <c r="L1113" i="3" s="1"/>
  <c r="M1113" i="3" s="1" a="1"/>
  <c r="M1113" i="3" s="1"/>
  <c r="K1114" i="3"/>
  <c r="K1115" i="3"/>
  <c r="K1116" i="3"/>
  <c r="K1117" i="3"/>
  <c r="K1118" i="3"/>
  <c r="K1119" i="3"/>
  <c r="K1120" i="3"/>
  <c r="K1121" i="3"/>
  <c r="K1122" i="3"/>
  <c r="K1123" i="3"/>
  <c r="K1124" i="3"/>
  <c r="K1125" i="3"/>
  <c r="L1125" i="3" s="1"/>
  <c r="K1126" i="3"/>
  <c r="L1126" i="3" s="1"/>
  <c r="K1127" i="3"/>
  <c r="L1127" i="3" s="1"/>
  <c r="K1128" i="3"/>
  <c r="K1129" i="3"/>
  <c r="L1129" i="3" s="1"/>
  <c r="K1130" i="3"/>
  <c r="L1130" i="3" s="1"/>
  <c r="K1131" i="3"/>
  <c r="K1132" i="3"/>
  <c r="K1133" i="3"/>
  <c r="K1134" i="3"/>
  <c r="K1135" i="3"/>
  <c r="K1136" i="3"/>
  <c r="K1137" i="3"/>
  <c r="K1138" i="3"/>
  <c r="K1139" i="3"/>
  <c r="L1139" i="3" s="1"/>
  <c r="M1139" i="3" s="1" a="1"/>
  <c r="M1139" i="3" s="1"/>
  <c r="K1140" i="3"/>
  <c r="K1141" i="3"/>
  <c r="L1141" i="3" s="1"/>
  <c r="M1141" i="3" s="1" a="1"/>
  <c r="M1141" i="3" s="1"/>
  <c r="K1142" i="3"/>
  <c r="L1142" i="3" s="1"/>
  <c r="K1143" i="3"/>
  <c r="L1143" i="3" s="1"/>
  <c r="K1144" i="3"/>
  <c r="K1145" i="3"/>
  <c r="K1146" i="3"/>
  <c r="K1147" i="3"/>
  <c r="K1148" i="3"/>
  <c r="L1148" i="3" s="1"/>
  <c r="K1149" i="3"/>
  <c r="K1150" i="3"/>
  <c r="K1151" i="3"/>
  <c r="K1152" i="3"/>
  <c r="K1153" i="3"/>
  <c r="K1154" i="3"/>
  <c r="K1155" i="3"/>
  <c r="L1155" i="3" s="1"/>
  <c r="M1155" i="3" s="1" a="1"/>
  <c r="M1155" i="3" s="1"/>
  <c r="K1156" i="3"/>
  <c r="K1157" i="3"/>
  <c r="L1157" i="3" s="1"/>
  <c r="K1158" i="3"/>
  <c r="L1158" i="3" s="1"/>
  <c r="K1159" i="3"/>
  <c r="L1159" i="3" s="1"/>
  <c r="K1160" i="3"/>
  <c r="K1161" i="3"/>
  <c r="L1161" i="3" s="1"/>
  <c r="K1162" i="3"/>
  <c r="K1163" i="3"/>
  <c r="L1163" i="3" s="1"/>
  <c r="M1163" i="3" s="1" a="1"/>
  <c r="M1163" i="3" s="1"/>
  <c r="K1164" i="3"/>
  <c r="K1165" i="3"/>
  <c r="K1166" i="3"/>
  <c r="K1167" i="3"/>
  <c r="K1168" i="3"/>
  <c r="K1169" i="3"/>
  <c r="K1170" i="3"/>
  <c r="K1171" i="3"/>
  <c r="L1171" i="3" s="1"/>
  <c r="M1171" i="3" s="1" a="1"/>
  <c r="M1171" i="3" s="1"/>
  <c r="K1172" i="3"/>
  <c r="K1173" i="3"/>
  <c r="L1173" i="3" s="1"/>
  <c r="M1173" i="3" s="1" a="1"/>
  <c r="M1173" i="3" s="1"/>
  <c r="K1174" i="3"/>
  <c r="L1174" i="3" s="1"/>
  <c r="K1175" i="3"/>
  <c r="L1175" i="3" s="1"/>
  <c r="K1176" i="3"/>
  <c r="K1177" i="3"/>
  <c r="K1178" i="3"/>
  <c r="L1178" i="3" s="1"/>
  <c r="M1178" i="3" s="1" a="1"/>
  <c r="M1178" i="3" s="1"/>
  <c r="K1179" i="3"/>
  <c r="L1179" i="3" s="1"/>
  <c r="M1179" i="3" s="1" a="1"/>
  <c r="M1179" i="3" s="1"/>
  <c r="K1180" i="3"/>
  <c r="L1180" i="3" s="1"/>
  <c r="M1180" i="3" s="1" a="1"/>
  <c r="M1180" i="3" s="1"/>
  <c r="K1181" i="3"/>
  <c r="K1182" i="3"/>
  <c r="K1183" i="3"/>
  <c r="K1184" i="3"/>
  <c r="K1185" i="3"/>
  <c r="K1186" i="3"/>
  <c r="K1187" i="3"/>
  <c r="K1188" i="3"/>
  <c r="L1188" i="3" s="1"/>
  <c r="K1189" i="3"/>
  <c r="L1189" i="3" s="1"/>
  <c r="K1190" i="3"/>
  <c r="L1190" i="3" s="1"/>
  <c r="K1191" i="3"/>
  <c r="L1191" i="3" s="1"/>
  <c r="K1192" i="3"/>
  <c r="K1193" i="3"/>
  <c r="K1194" i="3"/>
  <c r="K1195" i="3"/>
  <c r="L1195" i="3" s="1"/>
  <c r="M1195" i="3" s="1" a="1"/>
  <c r="M1195" i="3" s="1"/>
  <c r="K1196" i="3"/>
  <c r="K1197" i="3"/>
  <c r="K1198" i="3"/>
  <c r="K1199" i="3"/>
  <c r="K1200" i="3"/>
  <c r="K1201" i="3"/>
  <c r="K1202" i="3"/>
  <c r="K1203" i="3"/>
  <c r="L1203" i="3" s="1"/>
  <c r="M1203" i="3" s="1" a="1"/>
  <c r="M1203" i="3" s="1"/>
  <c r="K1204" i="3"/>
  <c r="L1204" i="3" s="1"/>
  <c r="M1204" i="3" s="1" a="1"/>
  <c r="M1204" i="3" s="1"/>
  <c r="K1205" i="3"/>
  <c r="L1205" i="3" s="1"/>
  <c r="M1205" i="3" s="1" a="1"/>
  <c r="M1205" i="3" s="1"/>
  <c r="K1206" i="3"/>
  <c r="L1206" i="3" s="1"/>
  <c r="K1207" i="3"/>
  <c r="L1207" i="3" s="1"/>
  <c r="K1208" i="3"/>
  <c r="K1209" i="3"/>
  <c r="L1209" i="3" s="1"/>
  <c r="M1209" i="3" s="1" a="1"/>
  <c r="M1209" i="3" s="1"/>
  <c r="K1210" i="3"/>
  <c r="K1211" i="3"/>
  <c r="L1211" i="3" s="1"/>
  <c r="M1211" i="3" s="1" a="1"/>
  <c r="M1211" i="3" s="1"/>
  <c r="K1212" i="3"/>
  <c r="K1213" i="3"/>
  <c r="K1214" i="3"/>
  <c r="K1215" i="3"/>
  <c r="K1216" i="3"/>
  <c r="K1217" i="3"/>
  <c r="K1218" i="3"/>
  <c r="K1219" i="3"/>
  <c r="L1219" i="3" s="1"/>
  <c r="M1219" i="3" s="1" a="1"/>
  <c r="M1219" i="3" s="1"/>
  <c r="K1220" i="3"/>
  <c r="K1221" i="3"/>
  <c r="L1221" i="3" s="1"/>
  <c r="K1222" i="3"/>
  <c r="L1222" i="3" s="1"/>
  <c r="K1223" i="3"/>
  <c r="L1223" i="3" s="1"/>
  <c r="K1224" i="3"/>
  <c r="K1225" i="3"/>
  <c r="L1225" i="3" s="1"/>
  <c r="K1226" i="3"/>
  <c r="K1227" i="3"/>
  <c r="L1227" i="3" s="1"/>
  <c r="M1227" i="3" s="1" a="1"/>
  <c r="M1227" i="3" s="1"/>
  <c r="K1228" i="3"/>
  <c r="L1228" i="3" s="1"/>
  <c r="M1228" i="3" s="1" a="1"/>
  <c r="M1228" i="3" s="1"/>
  <c r="K1229" i="3"/>
  <c r="K1230" i="3"/>
  <c r="K1231" i="3"/>
  <c r="K1232" i="3"/>
  <c r="K1233" i="3"/>
  <c r="K1234" i="3"/>
  <c r="K1235" i="3"/>
  <c r="K1236" i="3"/>
  <c r="K1237" i="3"/>
  <c r="L1237" i="3" s="1"/>
  <c r="K1238" i="3"/>
  <c r="L1238" i="3" s="1"/>
  <c r="K1239" i="3"/>
  <c r="L1239" i="3" s="1"/>
  <c r="K1240" i="3"/>
  <c r="K1241" i="3"/>
  <c r="L1241" i="3" s="1"/>
  <c r="K1242" i="3"/>
  <c r="K1243" i="3"/>
  <c r="L1243" i="3" s="1"/>
  <c r="M1243" i="3" s="1" a="1"/>
  <c r="M1243" i="3" s="1"/>
  <c r="K1244" i="3"/>
  <c r="K1245" i="3"/>
  <c r="K1246" i="3"/>
  <c r="K1247" i="3"/>
  <c r="K1248" i="3"/>
  <c r="K1249" i="3"/>
  <c r="L1249" i="3" s="1"/>
  <c r="M1249" i="3" s="1" a="1"/>
  <c r="M1249" i="3" s="1"/>
  <c r="K1250" i="3"/>
  <c r="K1251" i="3"/>
  <c r="L1251" i="3" s="1"/>
  <c r="M1251" i="3" s="1" a="1"/>
  <c r="M1251" i="3" s="1"/>
  <c r="K1252" i="3"/>
  <c r="K1253" i="3"/>
  <c r="L1253" i="3" s="1"/>
  <c r="K1254" i="3"/>
  <c r="L1254" i="3" s="1"/>
  <c r="K1255" i="3"/>
  <c r="L1255" i="3" s="1"/>
  <c r="K1256" i="3"/>
  <c r="K1257" i="3"/>
  <c r="L1257" i="3" s="1"/>
  <c r="M1257" i="3" s="1" a="1"/>
  <c r="M1257" i="3" s="1"/>
  <c r="K1258" i="3"/>
  <c r="L1258" i="3" s="1"/>
  <c r="N1258" i="3" s="1" a="1"/>
  <c r="N1258" i="3" s="1"/>
  <c r="K1259" i="3"/>
  <c r="L1259" i="3" s="1"/>
  <c r="K1260" i="3"/>
  <c r="L1260" i="3" s="1"/>
  <c r="K1261" i="3"/>
  <c r="K1262" i="3"/>
  <c r="K1263" i="3"/>
  <c r="K1264" i="3"/>
  <c r="K1265" i="3"/>
  <c r="K1266" i="3"/>
  <c r="K1267" i="3"/>
  <c r="K1268" i="3"/>
  <c r="L1268" i="3" s="1"/>
  <c r="M1268" i="3" s="1" a="1"/>
  <c r="M1268" i="3" s="1"/>
  <c r="K1269" i="3"/>
  <c r="L1269" i="3" s="1"/>
  <c r="K1270" i="3"/>
  <c r="L1270" i="3" s="1"/>
  <c r="K1271" i="3"/>
  <c r="L1271" i="3" s="1"/>
  <c r="K1272" i="3"/>
  <c r="K1273" i="3"/>
  <c r="L1273" i="3" s="1"/>
  <c r="M1273" i="3" s="1" a="1"/>
  <c r="M1273" i="3" s="1"/>
  <c r="K1274" i="3"/>
  <c r="K1275" i="3"/>
  <c r="L1275" i="3" s="1"/>
  <c r="M1275" i="3" s="1" a="1"/>
  <c r="M1275" i="3" s="1"/>
  <c r="K1276" i="3"/>
  <c r="K1277" i="3"/>
  <c r="K1278" i="3"/>
  <c r="K1279" i="3"/>
  <c r="K1280" i="3"/>
  <c r="K1281" i="3"/>
  <c r="K1282" i="3"/>
  <c r="K1283" i="3"/>
  <c r="L1283" i="3" s="1"/>
  <c r="K1284" i="3"/>
  <c r="L1284" i="3" s="1"/>
  <c r="K1285" i="3"/>
  <c r="L1285" i="3" s="1"/>
  <c r="M1285" i="3" s="1" a="1"/>
  <c r="M1285" i="3" s="1"/>
  <c r="K1286" i="3"/>
  <c r="L1286" i="3" s="1"/>
  <c r="K1287" i="3"/>
  <c r="L1287" i="3" s="1"/>
  <c r="K1288" i="3"/>
  <c r="K1289" i="3"/>
  <c r="L1289" i="3" s="1"/>
  <c r="K1290" i="3"/>
  <c r="K1291" i="3"/>
  <c r="L1291" i="3" s="1"/>
  <c r="K1292" i="3"/>
  <c r="L1292" i="3" s="1"/>
  <c r="K1293" i="3"/>
  <c r="K1294" i="3"/>
  <c r="K1295" i="3"/>
  <c r="K1296" i="3"/>
  <c r="K1297" i="3"/>
  <c r="K1298" i="3"/>
  <c r="K1299" i="3"/>
  <c r="K1300" i="3"/>
  <c r="K1301" i="3"/>
  <c r="L1301" i="3" s="1"/>
  <c r="M1301" i="3" s="1" a="1"/>
  <c r="M1301" i="3" s="1"/>
  <c r="K1302" i="3"/>
  <c r="L1302" i="3" s="1"/>
  <c r="K1303" i="3"/>
  <c r="L1303" i="3" s="1"/>
  <c r="K1304" i="3"/>
  <c r="K1305" i="3"/>
  <c r="L1305" i="3" s="1"/>
  <c r="K1306" i="3"/>
  <c r="K1307" i="3"/>
  <c r="K1308" i="3"/>
  <c r="L1308" i="3" s="1"/>
  <c r="M1308" i="3" s="1" a="1"/>
  <c r="M1308" i="3" s="1"/>
  <c r="K1309" i="3"/>
  <c r="K1310" i="3"/>
  <c r="K1311" i="3"/>
  <c r="K1312" i="3"/>
  <c r="K1313" i="3"/>
  <c r="L1313" i="3" s="1"/>
  <c r="M1313" i="3" s="1" a="1"/>
  <c r="M1313" i="3" s="1"/>
  <c r="K1314" i="3"/>
  <c r="L1314" i="3" s="1"/>
  <c r="M1314" i="3" s="1" a="1"/>
  <c r="M1314" i="3" s="1"/>
  <c r="K1315" i="3"/>
  <c r="L1315" i="3" s="1"/>
  <c r="M1315" i="3" s="1" a="1"/>
  <c r="M1315" i="3" s="1"/>
  <c r="K1316" i="3"/>
  <c r="K1317" i="3"/>
  <c r="L1317" i="3" s="1"/>
  <c r="K1318" i="3"/>
  <c r="L1318" i="3" s="1"/>
  <c r="K1319" i="3"/>
  <c r="L1319" i="3" s="1"/>
  <c r="K1320" i="3"/>
  <c r="K1321" i="3"/>
  <c r="K1322" i="3"/>
  <c r="K1323" i="3"/>
  <c r="L1323" i="3" s="1"/>
  <c r="M1323" i="3" s="1" a="1"/>
  <c r="M1323" i="3" s="1"/>
  <c r="K1324" i="3"/>
  <c r="K1325" i="3"/>
  <c r="K1326" i="3"/>
  <c r="K1327" i="3"/>
  <c r="K1328" i="3"/>
  <c r="K1329" i="3"/>
  <c r="L1329" i="3" s="1"/>
  <c r="K1330" i="3"/>
  <c r="K1331" i="3"/>
  <c r="L1331" i="3" s="1"/>
  <c r="M1331" i="3" s="1" a="1"/>
  <c r="M1331" i="3" s="1"/>
  <c r="K1332" i="3"/>
  <c r="K1333" i="3"/>
  <c r="L1333" i="3" s="1"/>
  <c r="M1333" i="3" s="1" a="1"/>
  <c r="M1333" i="3" s="1"/>
  <c r="K1334" i="3"/>
  <c r="L1334" i="3" s="1"/>
  <c r="K1335" i="3"/>
  <c r="L1335" i="3" s="1"/>
  <c r="M1335" i="3" s="1" a="1"/>
  <c r="M1335" i="3" s="1"/>
  <c r="K1336" i="3"/>
  <c r="K1337" i="3"/>
  <c r="L1337" i="3" s="1"/>
  <c r="K1338" i="3"/>
  <c r="L1338" i="3" s="1"/>
  <c r="K1339" i="3"/>
  <c r="L1339" i="3" s="1"/>
  <c r="K1340" i="3"/>
  <c r="L1340" i="3" s="1"/>
  <c r="M1340" i="3" s="1" a="1"/>
  <c r="M1340" i="3" s="1"/>
  <c r="K1341" i="3"/>
  <c r="K1342" i="3"/>
  <c r="K1343" i="3"/>
  <c r="K1344" i="3"/>
  <c r="K1345" i="3"/>
  <c r="K1346" i="3"/>
  <c r="K1347" i="3"/>
  <c r="L1347" i="3" s="1"/>
  <c r="M1347" i="3" s="1" a="1"/>
  <c r="M1347" i="3" s="1"/>
  <c r="K1348" i="3"/>
  <c r="L1348" i="3" s="1"/>
  <c r="M1348" i="3" s="1" a="1"/>
  <c r="M1348" i="3" s="1"/>
  <c r="K1349" i="3"/>
  <c r="L1349" i="3" s="1"/>
  <c r="M1349" i="3" s="1" a="1"/>
  <c r="M1349" i="3" s="1"/>
  <c r="K1350" i="3"/>
  <c r="L1350" i="3" s="1"/>
  <c r="K1351" i="3"/>
  <c r="L1351" i="3" s="1"/>
  <c r="M1351" i="3" s="1" a="1"/>
  <c r="M1351" i="3" s="1"/>
  <c r="K1352" i="3"/>
  <c r="K1353" i="3"/>
  <c r="L1353" i="3" s="1"/>
  <c r="K1354" i="3"/>
  <c r="K1355" i="3"/>
  <c r="L1355" i="3" s="1"/>
  <c r="M1355" i="3" s="1" a="1"/>
  <c r="M1355" i="3" s="1"/>
  <c r="K1356" i="3"/>
  <c r="K1357" i="3"/>
  <c r="K1358" i="3"/>
  <c r="K1359" i="3"/>
  <c r="K1360" i="3"/>
  <c r="K1361" i="3"/>
  <c r="K1362" i="3"/>
  <c r="K1363" i="3"/>
  <c r="L1363" i="3" s="1"/>
  <c r="K1364" i="3"/>
  <c r="K1365" i="3"/>
  <c r="L1365" i="3" s="1"/>
  <c r="M1365" i="3" s="1" a="1"/>
  <c r="M1365" i="3" s="1"/>
  <c r="K1366" i="3"/>
  <c r="L1366" i="3" s="1"/>
  <c r="K1367" i="3"/>
  <c r="L1367" i="3" s="1"/>
  <c r="M1367" i="3" s="1" a="1"/>
  <c r="M1367" i="3" s="1"/>
  <c r="K1368" i="3"/>
  <c r="K1369" i="3"/>
  <c r="L1369" i="3" s="1"/>
  <c r="K1370" i="3"/>
  <c r="L1370" i="3" s="1"/>
  <c r="M1370" i="3" s="1" a="1"/>
  <c r="M1370" i="3" s="1"/>
  <c r="K1371" i="3"/>
  <c r="L1371" i="3" s="1"/>
  <c r="K1372" i="3"/>
  <c r="L1372" i="3" s="1"/>
  <c r="M1372" i="3" s="1" a="1"/>
  <c r="M1372" i="3" s="1"/>
  <c r="K1373" i="3"/>
  <c r="K1374" i="3"/>
  <c r="K1375" i="3"/>
  <c r="K1376" i="3"/>
  <c r="K1377" i="3"/>
  <c r="K1378" i="3"/>
  <c r="K1379" i="3"/>
  <c r="K1380" i="3"/>
  <c r="K1381" i="3"/>
  <c r="L1381" i="3" s="1"/>
  <c r="M1381" i="3" s="1" a="1"/>
  <c r="M1381" i="3" s="1"/>
  <c r="K1382" i="3"/>
  <c r="L1382" i="3" s="1"/>
  <c r="K1383" i="3"/>
  <c r="L1383" i="3" s="1"/>
  <c r="M1383" i="3" s="1" a="1"/>
  <c r="M1383" i="3" s="1"/>
  <c r="K1384" i="3"/>
  <c r="K1385" i="3"/>
  <c r="L1385" i="3" s="1"/>
  <c r="K1386" i="3"/>
  <c r="K1387" i="3"/>
  <c r="K1388" i="3"/>
  <c r="K1389" i="3"/>
  <c r="K1390" i="3"/>
  <c r="K1391" i="3"/>
  <c r="K1392" i="3"/>
  <c r="K1393" i="3"/>
  <c r="K1394" i="3"/>
  <c r="K1395" i="3"/>
  <c r="K1396" i="3"/>
  <c r="K1397" i="3"/>
  <c r="L1397" i="3" s="1"/>
  <c r="M1397" i="3" s="1" a="1"/>
  <c r="M1397" i="3" s="1"/>
  <c r="K1398" i="3"/>
  <c r="L1398" i="3" s="1"/>
  <c r="K1399" i="3"/>
  <c r="L1399" i="3" s="1"/>
  <c r="M1399" i="3" s="1" a="1"/>
  <c r="M1399" i="3" s="1"/>
  <c r="K1400" i="3"/>
  <c r="K1401" i="3"/>
  <c r="L1401" i="3" s="1"/>
  <c r="K1402" i="3"/>
  <c r="L1402" i="3" s="1"/>
  <c r="K1403" i="3"/>
  <c r="K1404" i="3"/>
  <c r="K1405" i="3"/>
  <c r="K1406" i="3"/>
  <c r="K1407" i="3"/>
  <c r="K1408" i="3"/>
  <c r="K1409" i="3"/>
  <c r="K1410" i="3"/>
  <c r="K1411" i="3"/>
  <c r="K1412" i="3"/>
  <c r="L1412" i="3" s="1"/>
  <c r="K1413" i="3"/>
  <c r="L1413" i="3" s="1"/>
  <c r="K1414" i="3"/>
  <c r="L1414" i="3" s="1"/>
  <c r="K1415" i="3"/>
  <c r="L1415" i="3" s="1"/>
  <c r="M1415" i="3" s="1" a="1"/>
  <c r="M1415" i="3" s="1"/>
  <c r="K1416" i="3"/>
  <c r="K1417" i="3"/>
  <c r="L1417" i="3" s="1"/>
  <c r="K1418" i="3"/>
  <c r="K1419" i="3"/>
  <c r="L1419" i="3" s="1"/>
  <c r="M1419" i="3" s="1" a="1"/>
  <c r="M1419" i="3" s="1"/>
  <c r="K1420" i="3"/>
  <c r="K1421" i="3"/>
  <c r="K1422" i="3"/>
  <c r="K1423" i="3"/>
  <c r="K1424" i="3"/>
  <c r="K1425" i="3"/>
  <c r="K1426" i="3"/>
  <c r="K1427" i="3"/>
  <c r="L1427" i="3" s="1"/>
  <c r="M1427" i="3" s="1" a="1"/>
  <c r="M1427" i="3" s="1"/>
  <c r="K1428" i="3"/>
  <c r="L1428" i="3" s="1"/>
  <c r="M1428" i="3" s="1" a="1"/>
  <c r="M1428" i="3" s="1"/>
  <c r="K1429" i="3"/>
  <c r="L1429" i="3" s="1"/>
  <c r="K1430" i="3"/>
  <c r="L1430" i="3" s="1"/>
  <c r="M1430" i="3" s="1" a="1"/>
  <c r="M1430" i="3" s="1"/>
  <c r="K1431" i="3"/>
  <c r="L1431" i="3" s="1"/>
  <c r="M1431" i="3" s="1" a="1"/>
  <c r="M1431" i="3" s="1"/>
  <c r="K1432" i="3"/>
  <c r="K1433" i="3"/>
  <c r="L1433" i="3" s="1"/>
  <c r="K1434" i="3"/>
  <c r="K1435" i="3"/>
  <c r="K1436" i="3"/>
  <c r="L1436" i="3" s="1"/>
  <c r="K1437" i="3"/>
  <c r="K1438" i="3"/>
  <c r="K1439" i="3"/>
  <c r="K1440" i="3"/>
  <c r="K1441" i="3"/>
  <c r="K1442" i="3"/>
  <c r="K1443" i="3"/>
  <c r="L1443" i="3" s="1"/>
  <c r="M1443" i="3" s="1" a="1"/>
  <c r="M1443" i="3" s="1"/>
  <c r="K1444" i="3"/>
  <c r="L1444" i="3" s="1"/>
  <c r="N1444" i="3" s="1" a="1"/>
  <c r="N1444" i="3" s="1"/>
  <c r="K1445" i="3"/>
  <c r="L1445" i="3" s="1"/>
  <c r="M1445" i="3" s="1" a="1"/>
  <c r="M1445" i="3" s="1"/>
  <c r="K1446" i="3"/>
  <c r="L1446" i="3" s="1"/>
  <c r="K1447" i="3"/>
  <c r="L1447" i="3" s="1"/>
  <c r="M1447" i="3" s="1" a="1"/>
  <c r="M1447" i="3" s="1"/>
  <c r="K1448" i="3"/>
  <c r="K1449" i="3"/>
  <c r="L1449" i="3" s="1"/>
  <c r="M1449" i="3" s="1" a="1"/>
  <c r="M1449" i="3" s="1"/>
  <c r="K1450" i="3"/>
  <c r="K1451" i="3"/>
  <c r="L1451" i="3" s="1"/>
  <c r="K1452" i="3"/>
  <c r="L1452" i="3" s="1"/>
  <c r="M1452" i="3" s="1" a="1"/>
  <c r="M1452" i="3" s="1"/>
  <c r="K1453" i="3"/>
  <c r="K1454" i="3"/>
  <c r="K1455" i="3"/>
  <c r="K1456" i="3"/>
  <c r="K1457" i="3"/>
  <c r="K1458" i="3"/>
  <c r="L1458" i="3" s="1"/>
  <c r="K1459" i="3"/>
  <c r="L1459" i="3" s="1"/>
  <c r="M1459" i="3" s="1" a="1"/>
  <c r="M1459" i="3" s="1"/>
  <c r="K1460" i="3"/>
  <c r="L1460" i="3" s="1"/>
  <c r="K1461" i="3"/>
  <c r="L1461" i="3" s="1"/>
  <c r="M1461" i="3" s="1" a="1"/>
  <c r="M1461" i="3" s="1"/>
  <c r="K1462" i="3"/>
  <c r="L1462" i="3" s="1"/>
  <c r="K1463" i="3"/>
  <c r="L1463" i="3" s="1"/>
  <c r="M1463" i="3" s="1" a="1"/>
  <c r="M1463" i="3" s="1"/>
  <c r="K1464" i="3"/>
  <c r="K1465" i="3"/>
  <c r="K1466" i="3"/>
  <c r="K1467" i="3"/>
  <c r="K1468" i="3"/>
  <c r="K1469" i="3"/>
  <c r="K1470" i="3"/>
  <c r="K1471" i="3"/>
  <c r="K1472" i="3"/>
  <c r="K1473" i="3"/>
  <c r="K1474" i="3"/>
  <c r="K1475" i="3"/>
  <c r="K1476" i="3"/>
  <c r="L1476" i="3" s="1"/>
  <c r="K1477" i="3"/>
  <c r="L1477" i="3" s="1"/>
  <c r="N1477" i="3" s="1" a="1"/>
  <c r="N1477" i="3" s="1"/>
  <c r="K1478" i="3"/>
  <c r="L1478" i="3" s="1"/>
  <c r="K1479" i="3"/>
  <c r="L1479" i="3" s="1"/>
  <c r="M1479" i="3" s="1" a="1"/>
  <c r="M1479" i="3" s="1"/>
  <c r="K1480" i="3"/>
  <c r="K1481" i="3"/>
  <c r="K1482" i="3"/>
  <c r="K1483" i="3"/>
  <c r="L1483" i="3" s="1"/>
  <c r="M1483" i="3" s="1" a="1"/>
  <c r="M1483" i="3" s="1"/>
  <c r="K1484" i="3"/>
  <c r="L1484" i="3" s="1"/>
  <c r="M1484" i="3" s="1" a="1"/>
  <c r="M1484" i="3" s="1"/>
  <c r="K1485" i="3"/>
  <c r="K1486" i="3"/>
  <c r="K1487" i="3"/>
  <c r="K1488" i="3"/>
  <c r="K1489" i="3"/>
  <c r="L1489" i="3" s="1"/>
  <c r="M1489" i="3" s="1" a="1"/>
  <c r="M1489" i="3" s="1"/>
  <c r="K1490" i="3"/>
  <c r="L1490" i="3" s="1"/>
  <c r="K1491" i="3"/>
  <c r="K1492" i="3"/>
  <c r="L1492" i="3" s="1"/>
  <c r="M1492" i="3" s="1" a="1"/>
  <c r="M1492" i="3" s="1"/>
  <c r="K1493" i="3"/>
  <c r="L1493" i="3" s="1"/>
  <c r="N1493" i="3" s="1" a="1"/>
  <c r="N1493" i="3" s="1"/>
  <c r="K1494" i="3"/>
  <c r="L1494" i="3" s="1"/>
  <c r="K1495" i="3"/>
  <c r="L1495" i="3" s="1"/>
  <c r="M1495" i="3" s="1" a="1"/>
  <c r="M1495" i="3" s="1"/>
  <c r="K1496" i="3"/>
  <c r="K1497" i="3"/>
  <c r="L1497" i="3" s="1"/>
  <c r="M1497" i="3" s="1" a="1"/>
  <c r="M1497" i="3" s="1"/>
  <c r="K1498" i="3"/>
  <c r="K1499" i="3"/>
  <c r="L1499" i="3" s="1"/>
  <c r="K1500" i="3"/>
  <c r="K1501" i="3"/>
  <c r="K1502" i="3"/>
  <c r="K1503" i="3"/>
  <c r="K1504" i="3"/>
  <c r="K1505" i="3"/>
  <c r="K1506" i="3"/>
  <c r="K1507" i="3"/>
  <c r="K1508" i="3"/>
  <c r="K1509" i="3"/>
  <c r="L1509" i="3" s="1"/>
  <c r="K1510" i="3"/>
  <c r="L1510" i="3" s="1"/>
  <c r="K1511" i="3"/>
  <c r="L1511" i="3" s="1"/>
  <c r="M1511" i="3" s="1" a="1"/>
  <c r="M1511" i="3" s="1"/>
  <c r="K1512" i="3"/>
  <c r="K1513" i="3"/>
  <c r="K1514" i="3"/>
  <c r="K1515" i="3"/>
  <c r="L1515" i="3" s="1"/>
  <c r="K1516" i="3"/>
  <c r="L1516" i="3" s="1"/>
  <c r="M1516" i="3" s="1" a="1"/>
  <c r="M1516" i="3" s="1"/>
  <c r="K1517" i="3"/>
  <c r="K1518" i="3"/>
  <c r="K1519" i="3"/>
  <c r="K1520" i="3"/>
  <c r="K1521" i="3"/>
  <c r="L1521" i="3" s="1"/>
  <c r="K1522" i="3"/>
  <c r="L1522" i="3" s="1"/>
  <c r="K1523" i="3"/>
  <c r="K1524" i="3"/>
  <c r="L1524" i="3" s="1"/>
  <c r="K1525" i="3"/>
  <c r="L1525" i="3" s="1"/>
  <c r="K1526" i="3"/>
  <c r="L1526" i="3" s="1"/>
  <c r="K1527" i="3"/>
  <c r="L1527" i="3" s="1"/>
  <c r="M1527" i="3" s="1" a="1"/>
  <c r="M1527" i="3" s="1"/>
  <c r="K1528" i="3"/>
  <c r="K1529" i="3"/>
  <c r="L1529" i="3" s="1"/>
  <c r="M1529" i="3" s="1" a="1"/>
  <c r="M1529" i="3" s="1"/>
  <c r="K1530" i="3"/>
  <c r="L1530" i="3" s="1"/>
  <c r="M1530" i="3" s="1" a="1"/>
  <c r="M1530" i="3" s="1"/>
  <c r="K1531" i="3"/>
  <c r="L1531" i="3" s="1"/>
  <c r="M1531" i="3" s="1" a="1"/>
  <c r="M1531" i="3" s="1"/>
  <c r="K1532" i="3"/>
  <c r="L1532" i="3" s="1"/>
  <c r="M1532" i="3" s="1" a="1"/>
  <c r="M1532" i="3" s="1"/>
  <c r="K1533" i="3"/>
  <c r="K1534" i="3"/>
  <c r="K1535" i="3"/>
  <c r="K1536" i="3"/>
  <c r="K1537" i="3"/>
  <c r="K1538" i="3"/>
  <c r="K1539" i="3"/>
  <c r="K1540" i="3"/>
  <c r="K1541" i="3"/>
  <c r="L1541" i="3" s="1"/>
  <c r="M1541" i="3" s="1" a="1"/>
  <c r="M1541" i="3" s="1"/>
  <c r="K1542" i="3"/>
  <c r="L1542" i="3" s="1"/>
  <c r="K1543" i="3"/>
  <c r="L1543" i="3" s="1"/>
  <c r="M1543" i="3" s="1" a="1"/>
  <c r="M1543" i="3" s="1"/>
  <c r="K1544" i="3"/>
  <c r="K1545" i="3"/>
  <c r="L1545" i="3" s="1"/>
  <c r="K1546" i="3"/>
  <c r="K1547" i="3"/>
  <c r="L1547" i="3" s="1"/>
  <c r="K1548" i="3"/>
  <c r="L1548" i="3" s="1"/>
  <c r="M1548" i="3" s="1" a="1"/>
  <c r="M1548" i="3" s="1"/>
  <c r="K1549" i="3"/>
  <c r="K1550" i="3"/>
  <c r="K1551" i="3"/>
  <c r="K1552" i="3"/>
  <c r="K1553" i="3"/>
  <c r="L1553" i="3" s="1"/>
  <c r="K1554" i="3"/>
  <c r="L1554" i="3" s="1"/>
  <c r="M1554" i="3" s="1" a="1"/>
  <c r="M1554" i="3" s="1"/>
  <c r="K1555" i="3"/>
  <c r="K1556" i="3"/>
  <c r="K1557" i="3"/>
  <c r="L1557" i="3" s="1"/>
  <c r="M1557" i="3" s="1" a="1"/>
  <c r="M1557" i="3" s="1"/>
  <c r="K1558" i="3"/>
  <c r="L1558" i="3" s="1"/>
  <c r="K1559" i="3"/>
  <c r="L1559" i="3" s="1"/>
  <c r="M1559" i="3" s="1" a="1"/>
  <c r="M1559" i="3" s="1"/>
  <c r="K1560" i="3"/>
  <c r="K1561" i="3"/>
  <c r="L1561" i="3" s="1"/>
  <c r="K1562" i="3"/>
  <c r="K1563" i="3"/>
  <c r="L1563" i="3" s="1"/>
  <c r="K1564" i="3"/>
  <c r="L1564" i="3" s="1"/>
  <c r="M1564" i="3" s="1" a="1"/>
  <c r="M1564" i="3" s="1"/>
  <c r="K1565" i="3"/>
  <c r="K1566" i="3"/>
  <c r="K1567" i="3"/>
  <c r="K1568" i="3"/>
  <c r="K1569" i="3"/>
  <c r="L1569" i="3" s="1"/>
  <c r="M1569" i="3" s="1" a="1"/>
  <c r="M1569" i="3" s="1"/>
  <c r="K1570" i="3"/>
  <c r="K1571" i="3"/>
  <c r="L1571" i="3" s="1"/>
  <c r="K1572" i="3"/>
  <c r="L1572" i="3" s="1"/>
  <c r="K1573" i="3"/>
  <c r="L1573" i="3" s="1"/>
  <c r="M1573" i="3" s="1" a="1"/>
  <c r="M1573" i="3" s="1"/>
  <c r="K1574" i="3"/>
  <c r="L1574" i="3" s="1"/>
  <c r="K1575" i="3"/>
  <c r="L1575" i="3" s="1"/>
  <c r="M1575" i="3" s="1" a="1"/>
  <c r="M1575" i="3" s="1"/>
  <c r="K1576" i="3"/>
  <c r="K1577" i="3"/>
  <c r="L1577" i="3" s="1"/>
  <c r="K1578" i="3"/>
  <c r="K1579" i="3"/>
  <c r="L1579" i="3" s="1"/>
  <c r="M1579" i="3" s="1" a="1"/>
  <c r="M1579" i="3" s="1"/>
  <c r="K1580" i="3"/>
  <c r="L1580" i="3" s="1"/>
  <c r="M1580" i="3" s="1" a="1"/>
  <c r="M1580" i="3" s="1"/>
  <c r="K1581" i="3"/>
  <c r="K1582" i="3"/>
  <c r="K1583" i="3"/>
  <c r="K1584" i="3"/>
  <c r="K1585" i="3"/>
  <c r="L1585" i="3" s="1"/>
  <c r="M1585" i="3" s="1" a="1"/>
  <c r="M1585" i="3" s="1"/>
  <c r="K1586" i="3"/>
  <c r="K1587" i="3"/>
  <c r="L1587" i="3" s="1"/>
  <c r="M1587" i="3" s="1" a="1"/>
  <c r="M1587" i="3" s="1"/>
  <c r="K1588" i="3"/>
  <c r="K1589" i="3"/>
  <c r="L1589" i="3" s="1"/>
  <c r="K1590" i="3"/>
  <c r="L1590" i="3" s="1"/>
  <c r="M1590" i="3" s="1" a="1"/>
  <c r="M1590" i="3" s="1"/>
  <c r="K1591" i="3"/>
  <c r="L1591" i="3" s="1"/>
  <c r="M1591" i="3" s="1" a="1"/>
  <c r="M1591" i="3" s="1"/>
  <c r="K1592" i="3"/>
  <c r="K1593" i="3"/>
  <c r="L1593" i="3" s="1"/>
  <c r="M1593" i="3" s="1" a="1"/>
  <c r="M1593" i="3" s="1"/>
  <c r="K1594" i="3"/>
  <c r="K1595" i="3"/>
  <c r="K1596" i="3"/>
  <c r="K1597" i="3"/>
  <c r="K1598" i="3"/>
  <c r="K1599" i="3"/>
  <c r="K1600" i="3"/>
  <c r="K1601" i="3"/>
  <c r="K1602" i="3"/>
  <c r="K1603" i="3"/>
  <c r="L1603" i="3" s="1"/>
  <c r="M1603" i="3" s="1" a="1"/>
  <c r="M1603" i="3" s="1"/>
  <c r="K1604" i="3"/>
  <c r="K1605" i="3"/>
  <c r="L1605" i="3" s="1"/>
  <c r="M1605" i="3" s="1" a="1"/>
  <c r="M1605" i="3" s="1"/>
  <c r="K1606" i="3"/>
  <c r="L1606" i="3" s="1"/>
  <c r="K1607" i="3"/>
  <c r="L1607" i="3" s="1"/>
  <c r="M1607" i="3" s="1" a="1"/>
  <c r="M1607" i="3" s="1"/>
  <c r="K1608" i="3"/>
  <c r="K1609" i="3"/>
  <c r="L1609" i="3" s="1"/>
  <c r="M1609" i="3" s="1" a="1"/>
  <c r="M1609" i="3" s="1"/>
  <c r="K1610" i="3"/>
  <c r="K1611" i="3"/>
  <c r="L1611" i="3" s="1"/>
  <c r="K1612" i="3"/>
  <c r="K1613" i="3"/>
  <c r="K1614" i="3"/>
  <c r="K1615" i="3"/>
  <c r="K1616" i="3"/>
  <c r="K1617" i="3"/>
  <c r="L1617" i="3" s="1"/>
  <c r="K1618" i="3"/>
  <c r="L1618" i="3" s="1"/>
  <c r="M1618" i="3" s="1" a="1"/>
  <c r="M1618" i="3" s="1"/>
  <c r="K1619" i="3"/>
  <c r="L1619" i="3" s="1"/>
  <c r="M1619" i="3" s="1" a="1"/>
  <c r="M1619" i="3" s="1"/>
  <c r="K1620" i="3"/>
  <c r="L1620" i="3" s="1"/>
  <c r="M1620" i="3" s="1" a="1"/>
  <c r="M1620" i="3" s="1"/>
  <c r="K1621" i="3"/>
  <c r="L1621" i="3" s="1"/>
  <c r="M1621" i="3" s="1" a="1"/>
  <c r="M1621" i="3" s="1"/>
  <c r="K1622" i="3"/>
  <c r="L1622" i="3" s="1"/>
  <c r="K1623" i="3"/>
  <c r="L1623" i="3" s="1"/>
  <c r="M1623" i="3" s="1" a="1"/>
  <c r="M1623" i="3" s="1"/>
  <c r="K1624" i="3"/>
  <c r="K1625" i="3"/>
  <c r="K1626" i="3"/>
  <c r="K1627" i="3"/>
  <c r="K1628" i="3"/>
  <c r="K1629" i="3"/>
  <c r="K1630" i="3"/>
  <c r="K1631" i="3"/>
  <c r="K1632" i="3"/>
  <c r="K1633" i="3"/>
  <c r="K1634" i="3"/>
  <c r="K1635" i="3"/>
  <c r="K1636" i="3"/>
  <c r="L1636" i="3" s="1"/>
  <c r="M1636" i="3" s="1" a="1"/>
  <c r="M1636" i="3" s="1"/>
  <c r="K1637" i="3"/>
  <c r="L1637" i="3" s="1"/>
  <c r="K1638" i="3"/>
  <c r="L1638" i="3" s="1"/>
  <c r="K1639" i="3"/>
  <c r="L1639" i="3" s="1"/>
  <c r="M1639" i="3" s="1" a="1"/>
  <c r="M1639" i="3" s="1"/>
  <c r="K1640" i="3"/>
  <c r="K1641" i="3"/>
  <c r="K1642" i="3"/>
  <c r="L1642" i="3" s="1"/>
  <c r="K1643" i="3"/>
  <c r="L1643" i="3" s="1"/>
  <c r="M1643" i="3" s="1" a="1"/>
  <c r="M1643" i="3" s="1"/>
  <c r="K1644" i="3"/>
  <c r="L1644" i="3" s="1"/>
  <c r="M1644" i="3" s="1" a="1"/>
  <c r="M1644" i="3" s="1"/>
  <c r="K1645" i="3"/>
  <c r="K1646" i="3"/>
  <c r="K1647" i="3"/>
  <c r="K1648" i="3"/>
  <c r="K1649" i="3"/>
  <c r="L1649" i="3" s="1"/>
  <c r="M1649" i="3" s="1" a="1"/>
  <c r="M1649" i="3" s="1"/>
  <c r="K1650" i="3"/>
  <c r="L1650" i="3" s="1"/>
  <c r="M1650" i="3" s="1" a="1"/>
  <c r="M1650" i="3" s="1"/>
  <c r="K1651" i="3"/>
  <c r="L1651" i="3" s="1"/>
  <c r="M1651" i="3" s="1" a="1"/>
  <c r="M1651" i="3" s="1"/>
  <c r="K1652" i="3"/>
  <c r="K1653" i="3"/>
  <c r="L1653" i="3" s="1"/>
  <c r="M1653" i="3" s="1" a="1"/>
  <c r="M1653" i="3" s="1"/>
  <c r="K1654" i="3"/>
  <c r="L1654" i="3" s="1"/>
  <c r="K1655" i="3"/>
  <c r="L1655" i="3" s="1"/>
  <c r="M1655" i="3" s="1" a="1"/>
  <c r="M1655" i="3" s="1"/>
  <c r="K1656" i="3"/>
  <c r="K1657" i="3"/>
  <c r="L1657" i="3" s="1"/>
  <c r="K1658" i="3"/>
  <c r="K1659" i="3"/>
  <c r="L1659" i="3" s="1"/>
  <c r="M1659" i="3" s="1" a="1"/>
  <c r="M1659" i="3" s="1"/>
  <c r="K1660" i="3"/>
  <c r="K1661" i="3"/>
  <c r="K1662" i="3"/>
  <c r="K1663" i="3"/>
  <c r="K1664" i="3"/>
  <c r="K1665" i="3"/>
  <c r="L1665" i="3" s="1"/>
  <c r="M1665" i="3" s="1" a="1"/>
  <c r="M1665" i="3" s="1"/>
  <c r="K1666" i="3"/>
  <c r="K1667" i="3"/>
  <c r="K1668" i="3"/>
  <c r="K1669" i="3"/>
  <c r="L1669" i="3" s="1"/>
  <c r="K1670" i="3"/>
  <c r="L1670" i="3" s="1"/>
  <c r="K1671" i="3"/>
  <c r="L1671" i="3" s="1"/>
  <c r="M1671" i="3" s="1" a="1"/>
  <c r="M1671" i="3" s="1"/>
  <c r="K1672" i="3"/>
  <c r="K1673" i="3"/>
  <c r="L1673" i="3" s="1"/>
  <c r="M1673" i="3" s="1" a="1"/>
  <c r="M1673" i="3" s="1"/>
  <c r="K1674" i="3"/>
  <c r="K1675" i="3"/>
  <c r="L1675" i="3" s="1"/>
  <c r="M1675" i="3" s="1" a="1"/>
  <c r="M1675" i="3" s="1"/>
  <c r="K1676" i="3"/>
  <c r="L1676" i="3" s="1"/>
  <c r="K1677" i="3"/>
  <c r="K1678" i="3"/>
  <c r="K1679" i="3"/>
  <c r="K1680" i="3"/>
  <c r="K1681" i="3"/>
  <c r="L1681" i="3" s="1"/>
  <c r="K1682" i="3"/>
  <c r="L1682" i="3" s="1"/>
  <c r="K1683" i="3"/>
  <c r="L1683" i="3" s="1"/>
  <c r="M1683" i="3" s="1" a="1"/>
  <c r="M1683" i="3" s="1"/>
  <c r="K1684" i="3"/>
  <c r="L1684" i="3" s="1"/>
  <c r="K1685" i="3"/>
  <c r="L1685" i="3" s="1"/>
  <c r="M1685" i="3" s="1" a="1"/>
  <c r="M1685" i="3" s="1"/>
  <c r="K1686" i="3"/>
  <c r="L1686" i="3" s="1"/>
  <c r="K1687" i="3"/>
  <c r="L1687" i="3" s="1"/>
  <c r="M1687" i="3" s="1" a="1"/>
  <c r="M1687" i="3" s="1"/>
  <c r="K1688" i="3"/>
  <c r="K1689" i="3"/>
  <c r="L1689" i="3" s="1"/>
  <c r="M1689" i="3" s="1" a="1"/>
  <c r="M1689" i="3" s="1"/>
  <c r="K1690" i="3"/>
  <c r="K1691" i="3"/>
  <c r="K1692" i="3"/>
  <c r="K1693" i="3"/>
  <c r="K1694" i="3"/>
  <c r="K1695" i="3"/>
  <c r="K1696" i="3"/>
  <c r="K1697" i="3"/>
  <c r="L1697" i="3" s="1"/>
  <c r="K1698" i="3"/>
  <c r="K1699" i="3"/>
  <c r="K1700" i="3"/>
  <c r="L1700" i="3" s="1"/>
  <c r="M1700" i="3" s="1" a="1"/>
  <c r="M1700" i="3" s="1"/>
  <c r="K1701" i="3"/>
  <c r="L1701" i="3" s="1"/>
  <c r="M1701" i="3" s="1" a="1"/>
  <c r="M1701" i="3" s="1"/>
  <c r="K1702" i="3"/>
  <c r="L1702" i="3" s="1"/>
  <c r="M1702" i="3" s="1" a="1"/>
  <c r="M1702" i="3" s="1"/>
  <c r="K1703" i="3"/>
  <c r="L1703" i="3" s="1"/>
  <c r="M1703" i="3" s="1" a="1"/>
  <c r="M1703" i="3" s="1"/>
  <c r="K1704" i="3"/>
  <c r="K1705" i="3"/>
  <c r="L1705" i="3" s="1"/>
  <c r="K1706" i="3"/>
  <c r="K1707" i="3"/>
  <c r="K1708" i="3"/>
  <c r="L1708" i="3" s="1"/>
  <c r="K1709" i="3"/>
  <c r="K1710" i="3"/>
  <c r="K1711" i="3"/>
  <c r="K1712" i="3"/>
  <c r="K1713" i="3"/>
  <c r="L1713" i="3" s="1"/>
  <c r="M1713" i="3" s="1" a="1"/>
  <c r="M1713" i="3" s="1"/>
  <c r="K1714" i="3"/>
  <c r="L1714" i="3" s="1"/>
  <c r="M1714" i="3" s="1" a="1"/>
  <c r="M1714" i="3" s="1"/>
  <c r="K1715" i="3"/>
  <c r="L1715" i="3" s="1"/>
  <c r="M1715" i="3" s="1" a="1"/>
  <c r="M1715" i="3" s="1"/>
  <c r="K1716" i="3"/>
  <c r="L1716" i="3" s="1"/>
  <c r="M1716" i="3" s="1" a="1"/>
  <c r="M1716" i="3" s="1"/>
  <c r="K1717" i="3"/>
  <c r="L1717" i="3" s="1"/>
  <c r="K1718" i="3"/>
  <c r="L1718" i="3" s="1"/>
  <c r="K1719" i="3"/>
  <c r="L1719" i="3" s="1"/>
  <c r="M1719" i="3" s="1" a="1"/>
  <c r="M1719" i="3" s="1"/>
  <c r="K1720" i="3"/>
  <c r="K1721" i="3"/>
  <c r="L1721" i="3" s="1"/>
  <c r="M1721" i="3" s="1" a="1"/>
  <c r="M1721" i="3" s="1"/>
  <c r="K1722" i="3"/>
  <c r="L1722" i="3" s="1"/>
  <c r="M1722" i="3" s="1" a="1"/>
  <c r="M1722" i="3" s="1"/>
  <c r="K1723" i="3"/>
  <c r="L1723" i="3" s="1"/>
  <c r="K1724" i="3"/>
  <c r="K1725" i="3"/>
  <c r="K1726" i="3"/>
  <c r="K1727" i="3"/>
  <c r="K1728" i="3"/>
  <c r="K1729" i="3"/>
  <c r="L1729" i="3" s="1"/>
  <c r="K1730" i="3"/>
  <c r="L1730" i="3" s="1"/>
  <c r="N1730" i="3" s="1" a="1"/>
  <c r="N1730" i="3" s="1"/>
  <c r="K1731" i="3"/>
  <c r="L1731" i="3" s="1"/>
  <c r="K1732" i="3"/>
  <c r="K1733" i="3"/>
  <c r="L1733" i="3" s="1"/>
  <c r="M1733" i="3" s="1" a="1"/>
  <c r="M1733" i="3" s="1"/>
  <c r="K1734" i="3"/>
  <c r="L1734" i="3" s="1"/>
  <c r="K1735" i="3"/>
  <c r="L1735" i="3" s="1"/>
  <c r="M1735" i="3" s="1" a="1"/>
  <c r="M1735" i="3" s="1"/>
  <c r="K1736" i="3"/>
  <c r="K1737" i="3"/>
  <c r="L1737" i="3" s="1"/>
  <c r="M1737" i="3" s="1" a="1"/>
  <c r="M1737" i="3" s="1"/>
  <c r="K1738" i="3"/>
  <c r="K1739" i="3"/>
  <c r="K1740" i="3"/>
  <c r="K1741" i="3"/>
  <c r="K1742" i="3"/>
  <c r="K1743" i="3"/>
  <c r="K1744" i="3"/>
  <c r="K1745" i="3"/>
  <c r="L1745" i="3" s="1"/>
  <c r="M1745" i="3" s="1" a="1"/>
  <c r="M1745" i="3" s="1"/>
  <c r="K1746" i="3"/>
  <c r="L1746" i="3" s="1"/>
  <c r="K1747" i="3"/>
  <c r="L1747" i="3" s="1"/>
  <c r="K1748" i="3"/>
  <c r="K1749" i="3"/>
  <c r="L1749" i="3" s="1"/>
  <c r="M1749" i="3" s="1" a="1"/>
  <c r="M1749" i="3" s="1"/>
  <c r="K1750" i="3"/>
  <c r="L1750" i="3" s="1"/>
  <c r="K1751" i="3"/>
  <c r="L1751" i="3" s="1"/>
  <c r="M1751" i="3" s="1" a="1"/>
  <c r="M1751" i="3" s="1"/>
  <c r="K1752" i="3"/>
  <c r="K1753" i="3"/>
  <c r="L1753" i="3" s="1"/>
  <c r="M1753" i="3" s="1" a="1"/>
  <c r="M1753" i="3" s="1"/>
  <c r="K1754" i="3"/>
  <c r="K1755" i="3"/>
  <c r="L1755" i="3" s="1"/>
  <c r="M1755" i="3" s="1" a="1"/>
  <c r="M1755" i="3" s="1"/>
  <c r="K1756" i="3"/>
  <c r="L1756" i="3" s="1"/>
  <c r="K1757" i="3"/>
  <c r="K1758" i="3"/>
  <c r="K1759" i="3"/>
  <c r="K1760" i="3"/>
  <c r="K1761" i="3"/>
  <c r="K1762" i="3"/>
  <c r="L1762" i="3" s="1"/>
  <c r="M1762" i="3" s="1" a="1"/>
  <c r="M1762" i="3" s="1"/>
  <c r="K1763" i="3"/>
  <c r="L1763" i="3" s="1"/>
  <c r="K1764" i="3"/>
  <c r="K1765" i="3"/>
  <c r="L1765" i="3" s="1"/>
  <c r="N1765" i="3" s="1" a="1"/>
  <c r="N1765" i="3" s="1"/>
  <c r="K1766" i="3"/>
  <c r="L1766" i="3" s="1"/>
  <c r="N1766" i="3" s="1" a="1"/>
  <c r="N1766" i="3" s="1"/>
  <c r="K1767" i="3"/>
  <c r="L1767" i="3" s="1"/>
  <c r="M1767" i="3" s="1" a="1"/>
  <c r="M1767" i="3" s="1"/>
  <c r="K1768" i="3"/>
  <c r="K1769" i="3"/>
  <c r="L1769" i="3" s="1"/>
  <c r="M1769" i="3" s="1" a="1"/>
  <c r="M1769" i="3" s="1"/>
  <c r="K1770" i="3"/>
  <c r="L1770" i="3" s="1"/>
  <c r="M1770" i="3" s="1" a="1"/>
  <c r="M1770" i="3" s="1"/>
  <c r="K1771" i="3"/>
  <c r="L1771" i="3" s="1"/>
  <c r="M1771" i="3" s="1" a="1"/>
  <c r="M1771" i="3" s="1"/>
  <c r="K1772" i="3"/>
  <c r="L1772" i="3" s="1"/>
  <c r="K1773" i="3"/>
  <c r="K1774" i="3"/>
  <c r="K1775" i="3"/>
  <c r="K1776" i="3"/>
  <c r="K1777" i="3"/>
  <c r="K1778" i="3"/>
  <c r="K1779" i="3"/>
  <c r="K1780" i="3"/>
  <c r="L1780" i="3" s="1"/>
  <c r="M1780" i="3" s="1" a="1"/>
  <c r="M1780" i="3" s="1"/>
  <c r="K1781" i="3"/>
  <c r="L1781" i="3" s="1"/>
  <c r="M1781" i="3" s="1" a="1"/>
  <c r="M1781" i="3" s="1"/>
  <c r="K1782" i="3"/>
  <c r="L1782" i="3" s="1"/>
  <c r="M1782" i="3" s="1" a="1"/>
  <c r="M1782" i="3" s="1"/>
  <c r="K1783" i="3"/>
  <c r="L1783" i="3" s="1"/>
  <c r="M1783" i="3" s="1" a="1"/>
  <c r="M1783" i="3" s="1"/>
  <c r="K1784" i="3"/>
  <c r="K1785" i="3"/>
  <c r="K1786" i="3"/>
  <c r="K1787" i="3"/>
  <c r="K1788" i="3"/>
  <c r="K1789" i="3"/>
  <c r="K1790" i="3"/>
  <c r="K1791" i="3"/>
  <c r="K1792" i="3"/>
  <c r="K1793" i="3"/>
  <c r="K1794" i="3"/>
  <c r="K1795" i="3"/>
  <c r="L1795" i="3" s="1"/>
  <c r="M1795" i="3" s="1" a="1"/>
  <c r="M1795" i="3" s="1"/>
  <c r="K1796" i="3"/>
  <c r="L1796" i="3" s="1"/>
  <c r="K1797" i="3"/>
  <c r="L1797" i="3" s="1"/>
  <c r="K1798" i="3"/>
  <c r="L1798" i="3" s="1"/>
  <c r="K1799" i="3"/>
  <c r="L1799" i="3" s="1"/>
  <c r="M1799" i="3" s="1" a="1"/>
  <c r="M1799" i="3" s="1"/>
  <c r="K1800" i="3"/>
  <c r="K1801" i="3"/>
  <c r="L1801" i="3" s="1"/>
  <c r="M1801" i="3" s="1" a="1"/>
  <c r="M1801" i="3" s="1"/>
  <c r="K1802" i="3"/>
  <c r="L1802" i="3" s="1"/>
  <c r="M1802" i="3" s="1" a="1"/>
  <c r="M1802" i="3" s="1"/>
  <c r="K1803" i="3"/>
  <c r="L1803" i="3" s="1"/>
  <c r="K1804" i="3"/>
  <c r="L1804" i="3" s="1"/>
  <c r="K1805" i="3"/>
  <c r="K1806" i="3"/>
  <c r="K1807" i="3"/>
  <c r="K1808" i="3"/>
  <c r="K1809" i="3"/>
  <c r="L1809" i="3" s="1"/>
  <c r="M1809" i="3" s="1" a="1"/>
  <c r="M1809" i="3" s="1"/>
  <c r="K1810" i="3"/>
  <c r="K1811" i="3"/>
  <c r="K1812" i="3"/>
  <c r="L1812" i="3" s="1"/>
  <c r="K1813" i="3"/>
  <c r="L1813" i="3" s="1"/>
  <c r="K1814" i="3"/>
  <c r="L1814" i="3" s="1"/>
  <c r="K1815" i="3"/>
  <c r="L1815" i="3" s="1"/>
  <c r="M1815" i="3" s="1" a="1"/>
  <c r="M1815" i="3" s="1"/>
  <c r="K1816" i="3"/>
  <c r="K1817" i="3"/>
  <c r="L1817" i="3" s="1"/>
  <c r="M1817" i="3" s="1" a="1"/>
  <c r="M1817" i="3" s="1"/>
  <c r="K1818" i="3"/>
  <c r="K1819" i="3"/>
  <c r="K1820" i="3"/>
  <c r="L1820" i="3" s="1"/>
  <c r="K1821" i="3"/>
  <c r="K1822" i="3"/>
  <c r="K1823" i="3"/>
  <c r="K1824" i="3"/>
  <c r="K1825" i="3"/>
  <c r="L1825" i="3" s="1"/>
  <c r="M1825" i="3" s="1" a="1"/>
  <c r="M1825" i="3" s="1"/>
  <c r="K1826" i="3"/>
  <c r="K1827" i="3"/>
  <c r="L1827" i="3" s="1"/>
  <c r="M1827" i="3" s="1" a="1"/>
  <c r="M1827" i="3" s="1"/>
  <c r="K1828" i="3"/>
  <c r="K1829" i="3"/>
  <c r="L1829" i="3" s="1"/>
  <c r="M1829" i="3" s="1" a="1"/>
  <c r="M1829" i="3" s="1"/>
  <c r="K1830" i="3"/>
  <c r="L1830" i="3" s="1"/>
  <c r="K1831" i="3"/>
  <c r="L1831" i="3" s="1"/>
  <c r="M1831" i="3" s="1" a="1"/>
  <c r="M1831" i="3" s="1"/>
  <c r="K1832" i="3"/>
  <c r="K1833" i="3"/>
  <c r="L1833" i="3" s="1"/>
  <c r="M1833" i="3" s="1" a="1"/>
  <c r="M1833" i="3" s="1"/>
  <c r="K1834" i="3"/>
  <c r="L1834" i="3" s="1"/>
  <c r="K1835" i="3"/>
  <c r="L1835" i="3" s="1"/>
  <c r="M1835" i="3" s="1" a="1"/>
  <c r="M1835" i="3" s="1"/>
  <c r="K1836" i="3"/>
  <c r="L1836" i="3" s="1"/>
  <c r="K1837" i="3"/>
  <c r="K1838" i="3"/>
  <c r="K1839" i="3"/>
  <c r="K1840" i="3"/>
  <c r="K1841" i="3"/>
  <c r="K1842" i="3"/>
  <c r="K1843" i="3"/>
  <c r="K1844" i="3"/>
  <c r="L1844" i="3" s="1"/>
  <c r="M1844" i="3" s="1" a="1"/>
  <c r="M1844" i="3" s="1"/>
  <c r="K1845" i="3"/>
  <c r="L1845" i="3" s="1"/>
  <c r="M1845" i="3" s="1" a="1"/>
  <c r="M1845" i="3" s="1"/>
  <c r="K1846" i="3"/>
  <c r="L1846" i="3" s="1"/>
  <c r="K1847" i="3"/>
  <c r="L1847" i="3" s="1"/>
  <c r="M1847" i="3" s="1" a="1"/>
  <c r="M1847" i="3" s="1"/>
  <c r="K1848" i="3"/>
  <c r="K1849" i="3"/>
  <c r="K1850" i="3"/>
  <c r="K1851" i="3"/>
  <c r="L1851" i="3" s="1"/>
  <c r="M1851" i="3" s="1" a="1"/>
  <c r="M1851" i="3" s="1"/>
  <c r="K1852" i="3"/>
  <c r="L1852" i="3" s="1"/>
  <c r="M1852" i="3" s="1" a="1"/>
  <c r="M1852" i="3" s="1"/>
  <c r="K1853" i="3"/>
  <c r="K1854" i="3"/>
  <c r="K1855" i="3"/>
  <c r="K1856" i="3"/>
  <c r="K1857" i="3"/>
  <c r="K1858" i="3"/>
  <c r="K1859" i="3"/>
  <c r="L1859" i="3" s="1"/>
  <c r="M1859" i="3" s="1" a="1"/>
  <c r="M1859" i="3" s="1"/>
  <c r="K1860" i="3"/>
  <c r="L1860" i="3" s="1"/>
  <c r="M1860" i="3" s="1" a="1"/>
  <c r="M1860" i="3" s="1"/>
  <c r="K1861" i="3"/>
  <c r="L1861" i="3" s="1"/>
  <c r="K1862" i="3"/>
  <c r="L1862" i="3" s="1"/>
  <c r="K1863" i="3"/>
  <c r="L1863" i="3" s="1"/>
  <c r="M1863" i="3" s="1" a="1"/>
  <c r="M1863" i="3" s="1"/>
  <c r="K1864" i="3"/>
  <c r="K1865" i="3"/>
  <c r="L1865" i="3" s="1"/>
  <c r="M1865" i="3" s="1" a="1"/>
  <c r="M1865" i="3" s="1"/>
  <c r="K1866" i="3"/>
  <c r="L1866" i="3" s="1"/>
  <c r="K1867" i="3"/>
  <c r="L1867" i="3" s="1"/>
  <c r="M1867" i="3" s="1" a="1"/>
  <c r="M1867" i="3" s="1"/>
  <c r="K1868" i="3"/>
  <c r="L1868" i="3" s="1"/>
  <c r="K1869" i="3"/>
  <c r="K1870" i="3"/>
  <c r="K1871" i="3"/>
  <c r="K1872" i="3"/>
  <c r="K1873" i="3"/>
  <c r="K1874" i="3"/>
  <c r="K1875" i="3"/>
  <c r="L1875" i="3" s="1"/>
  <c r="M1875" i="3" s="1" a="1"/>
  <c r="M1875" i="3" s="1"/>
  <c r="K1876" i="3"/>
  <c r="L1876" i="3" s="1"/>
  <c r="M1876" i="3" s="1" a="1"/>
  <c r="M1876" i="3" s="1"/>
  <c r="K1877" i="3"/>
  <c r="L1877" i="3" s="1"/>
  <c r="M1877" i="3" s="1" a="1"/>
  <c r="M1877" i="3" s="1"/>
  <c r="K1878" i="3"/>
  <c r="L1878" i="3" s="1"/>
  <c r="N1878" i="3" s="1" a="1"/>
  <c r="N1878" i="3" s="1"/>
  <c r="K1879" i="3"/>
  <c r="L1879" i="3" s="1"/>
  <c r="M1879" i="3" s="1" a="1"/>
  <c r="M1879" i="3" s="1"/>
  <c r="K1880" i="3"/>
  <c r="K1881" i="3"/>
  <c r="L1881" i="3" s="1"/>
  <c r="M1881" i="3" s="1" a="1"/>
  <c r="M1881" i="3" s="1"/>
  <c r="K1882" i="3"/>
  <c r="K1883" i="3"/>
  <c r="K1884" i="3"/>
  <c r="L1884" i="3" s="1"/>
  <c r="M1884" i="3" s="1" a="1"/>
  <c r="M1884" i="3" s="1"/>
  <c r="K1885" i="3"/>
  <c r="K1886" i="3"/>
  <c r="K1887" i="3"/>
  <c r="K1888" i="3"/>
  <c r="K1889" i="3"/>
  <c r="K1890" i="3"/>
  <c r="K1891" i="3"/>
  <c r="L1891" i="3" s="1"/>
  <c r="M1891" i="3" s="1" a="1"/>
  <c r="M1891" i="3" s="1"/>
  <c r="K1892" i="3"/>
  <c r="L1892" i="3" s="1"/>
  <c r="M1892" i="3" s="1" a="1"/>
  <c r="M1892" i="3" s="1"/>
  <c r="K1893" i="3"/>
  <c r="L1893" i="3" s="1"/>
  <c r="M1893" i="3" s="1" a="1"/>
  <c r="M1893" i="3" s="1"/>
  <c r="K1894" i="3"/>
  <c r="L1894" i="3" s="1"/>
  <c r="K1895" i="3"/>
  <c r="L1895" i="3" s="1"/>
  <c r="M1895" i="3" s="1" a="1"/>
  <c r="M1895" i="3" s="1"/>
  <c r="K1896" i="3"/>
  <c r="K1897" i="3"/>
  <c r="K1898" i="3"/>
  <c r="L1898" i="3" s="1"/>
  <c r="M1898" i="3" s="1" a="1"/>
  <c r="M1898" i="3" s="1"/>
  <c r="K1899" i="3"/>
  <c r="K1900" i="3"/>
  <c r="K1901" i="3"/>
  <c r="K1902" i="3"/>
  <c r="K1903" i="3"/>
  <c r="K1904" i="3"/>
  <c r="K1905" i="3"/>
  <c r="L1905" i="3" s="1"/>
  <c r="K1906" i="3"/>
  <c r="K1907" i="3"/>
  <c r="L1907" i="3" s="1"/>
  <c r="K1908" i="3"/>
  <c r="L1908" i="3" s="1"/>
  <c r="M1908" i="3" s="1" a="1"/>
  <c r="M1908" i="3" s="1"/>
  <c r="K1909" i="3"/>
  <c r="L1909" i="3" s="1"/>
  <c r="M1909" i="3" s="1" a="1"/>
  <c r="M1909" i="3" s="1"/>
  <c r="K1910" i="3"/>
  <c r="L1910" i="3" s="1"/>
  <c r="K1911" i="3"/>
  <c r="L1911" i="3" s="1"/>
  <c r="M1911" i="3" s="1" a="1"/>
  <c r="M1911" i="3" s="1"/>
  <c r="K1912" i="3"/>
  <c r="K1913" i="3"/>
  <c r="K1914" i="3"/>
  <c r="L1914" i="3" s="1"/>
  <c r="K1915" i="3"/>
  <c r="L1915" i="3" s="1"/>
  <c r="M1915" i="3" s="1" a="1"/>
  <c r="M1915" i="3" s="1"/>
  <c r="K1916" i="3"/>
  <c r="L1916" i="3" s="1"/>
  <c r="K1917" i="3"/>
  <c r="K1918" i="3"/>
  <c r="K1919" i="3"/>
  <c r="K1920" i="3"/>
  <c r="K1921" i="3"/>
  <c r="L1921" i="3" s="1"/>
  <c r="M1921" i="3" s="1" a="1"/>
  <c r="M1921" i="3" s="1"/>
  <c r="K1922" i="3"/>
  <c r="L1922" i="3" s="1"/>
  <c r="K1923" i="3"/>
  <c r="L1923" i="3" s="1"/>
  <c r="M1923" i="3" s="1" a="1"/>
  <c r="M1923" i="3" s="1"/>
  <c r="K1924" i="3"/>
  <c r="K1925" i="3"/>
  <c r="L1925" i="3" s="1"/>
  <c r="M1925" i="3" s="1" a="1"/>
  <c r="M1925" i="3" s="1"/>
  <c r="K1926" i="3"/>
  <c r="L1926" i="3" s="1"/>
  <c r="K1927" i="3"/>
  <c r="L1927" i="3" s="1"/>
  <c r="M1927" i="3" s="1" a="1"/>
  <c r="M1927" i="3" s="1"/>
  <c r="K1928" i="3"/>
  <c r="K1929" i="3"/>
  <c r="K1930" i="3"/>
  <c r="K1931" i="3"/>
  <c r="L1931" i="3" s="1"/>
  <c r="M1931" i="3" s="1" a="1"/>
  <c r="M1931" i="3" s="1"/>
  <c r="K1932" i="3"/>
  <c r="L1932" i="3" s="1"/>
  <c r="K1933" i="3"/>
  <c r="K1934" i="3"/>
  <c r="K1935" i="3"/>
  <c r="K1936" i="3"/>
  <c r="K1937" i="3"/>
  <c r="L1937" i="3" s="1"/>
  <c r="K1938" i="3"/>
  <c r="K1939" i="3"/>
  <c r="L1939" i="3" s="1"/>
  <c r="K1940" i="3"/>
  <c r="L1940" i="3" s="1"/>
  <c r="K1941" i="3"/>
  <c r="L1941" i="3" s="1"/>
  <c r="K1942" i="3"/>
  <c r="L1942" i="3" s="1"/>
  <c r="M1942" i="3" s="1" a="1"/>
  <c r="M1942" i="3" s="1"/>
  <c r="K1943" i="3"/>
  <c r="L1943" i="3" s="1"/>
  <c r="M1943" i="3" s="1" a="1"/>
  <c r="M1943" i="3" s="1"/>
  <c r="K1944" i="3"/>
  <c r="K1945" i="3"/>
  <c r="K1946" i="3"/>
  <c r="K1947" i="3"/>
  <c r="K1948" i="3"/>
  <c r="L1948" i="3" s="1"/>
  <c r="M1948" i="3" s="1" a="1"/>
  <c r="M1948" i="3" s="1"/>
  <c r="K1949" i="3"/>
  <c r="K1950" i="3"/>
  <c r="K1951" i="3"/>
  <c r="K1952" i="3"/>
  <c r="K1953" i="3"/>
  <c r="K1954" i="3"/>
  <c r="L1954" i="3" s="1"/>
  <c r="K1955" i="3"/>
  <c r="L1955" i="3" s="1"/>
  <c r="M1955" i="3" s="1" a="1"/>
  <c r="M1955" i="3" s="1"/>
  <c r="K1956" i="3"/>
  <c r="L1956" i="3" s="1"/>
  <c r="M1956" i="3" s="1" a="1"/>
  <c r="M1956" i="3" s="1"/>
  <c r="K1957" i="3"/>
  <c r="L1957" i="3" s="1"/>
  <c r="M1957" i="3" s="1" a="1"/>
  <c r="M1957" i="3" s="1"/>
  <c r="K1958" i="3"/>
  <c r="L1958" i="3" s="1"/>
  <c r="K1959" i="3"/>
  <c r="L1959" i="3" s="1"/>
  <c r="M1959" i="3" s="1" a="1"/>
  <c r="M1959" i="3" s="1"/>
  <c r="K1960" i="3"/>
  <c r="K1961" i="3"/>
  <c r="K1962" i="3"/>
  <c r="K1963" i="3"/>
  <c r="L1963" i="3" s="1"/>
  <c r="M1963" i="3" s="1" a="1"/>
  <c r="M1963" i="3" s="1"/>
  <c r="K1964" i="3"/>
  <c r="K1965" i="3"/>
  <c r="K1966" i="3"/>
  <c r="K1967" i="3"/>
  <c r="K1968" i="3"/>
  <c r="K1969" i="3"/>
  <c r="L1969" i="3" s="1"/>
  <c r="M1969" i="3" s="1" a="1"/>
  <c r="M1969" i="3" s="1"/>
  <c r="K1970" i="3"/>
  <c r="L1970" i="3" s="1"/>
  <c r="K1971" i="3"/>
  <c r="L1971" i="3" s="1"/>
  <c r="M1971" i="3" s="1" a="1"/>
  <c r="M1971" i="3" s="1"/>
  <c r="K1972" i="3"/>
  <c r="L1972" i="3" s="1"/>
  <c r="M1972" i="3" s="1" a="1"/>
  <c r="M1972" i="3" s="1"/>
  <c r="K1973" i="3"/>
  <c r="L1973" i="3" s="1"/>
  <c r="K1974" i="3"/>
  <c r="L1974" i="3" s="1"/>
  <c r="M1974" i="3" s="1" a="1"/>
  <c r="M1974" i="3" s="1"/>
  <c r="K1975" i="3"/>
  <c r="L1975" i="3" s="1"/>
  <c r="M1975" i="3" s="1" a="1"/>
  <c r="M1975" i="3" s="1"/>
  <c r="K1976" i="3"/>
  <c r="K1977" i="3"/>
  <c r="K1978" i="3"/>
  <c r="K1979" i="3"/>
  <c r="L1979" i="3" s="1"/>
  <c r="K1980" i="3"/>
  <c r="L1980" i="3" s="1"/>
  <c r="K1981" i="3"/>
  <c r="K1982" i="3"/>
  <c r="K1983" i="3"/>
  <c r="K1984" i="3"/>
  <c r="K1985" i="3"/>
  <c r="L1985" i="3" s="1"/>
  <c r="K1986" i="3"/>
  <c r="K1987" i="3"/>
  <c r="L1987" i="3" s="1"/>
  <c r="K1988" i="3"/>
  <c r="L1988" i="3" s="1"/>
  <c r="M1988" i="3" s="1" a="1"/>
  <c r="M1988" i="3" s="1"/>
  <c r="K1989" i="3"/>
  <c r="L1989" i="3" s="1"/>
  <c r="M1989" i="3" s="1" a="1"/>
  <c r="M1989" i="3" s="1"/>
  <c r="K1990" i="3"/>
  <c r="L1990" i="3" s="1"/>
  <c r="K1991" i="3"/>
  <c r="L1991" i="3" s="1"/>
  <c r="M1991" i="3" s="1" a="1"/>
  <c r="M1991" i="3" s="1"/>
  <c r="K1992" i="3"/>
  <c r="K1993" i="3"/>
  <c r="K1994" i="3"/>
  <c r="L1994" i="3" s="1"/>
  <c r="K1995" i="3"/>
  <c r="L1995" i="3" s="1"/>
  <c r="M1995" i="3" s="1" a="1"/>
  <c r="M1995" i="3" s="1"/>
  <c r="K1996" i="3"/>
  <c r="K1997" i="3"/>
  <c r="K1998" i="3"/>
  <c r="K1999" i="3"/>
  <c r="K2000" i="3"/>
  <c r="K2001" i="3"/>
  <c r="L2001" i="3" s="1"/>
  <c r="K2002" i="3"/>
  <c r="L2002" i="3" s="1"/>
  <c r="K2003" i="3"/>
  <c r="L2003" i="3" s="1"/>
  <c r="M2003" i="3" s="1" a="1"/>
  <c r="M2003" i="3" s="1"/>
  <c r="K2004" i="3"/>
  <c r="L2004" i="3" s="1"/>
  <c r="K2005" i="3"/>
  <c r="L2005" i="3" s="1"/>
  <c r="K2006" i="3"/>
  <c r="L2006" i="3" s="1"/>
  <c r="M2006" i="3" s="1" a="1"/>
  <c r="M2006" i="3" s="1"/>
  <c r="K2007" i="3"/>
  <c r="L2007" i="3" s="1"/>
  <c r="M2007" i="3" s="1" a="1"/>
  <c r="M2007" i="3" s="1"/>
  <c r="K2008" i="3"/>
  <c r="K2009" i="3"/>
  <c r="L2009" i="3" s="1"/>
  <c r="M2009" i="3" s="1" a="1"/>
  <c r="M2009" i="3" s="1"/>
  <c r="K2010" i="3"/>
  <c r="L2010" i="3" s="1"/>
  <c r="K2011" i="3"/>
  <c r="L2011" i="3" s="1"/>
  <c r="M2011" i="3" s="1" a="1"/>
  <c r="M2011" i="3" s="1"/>
  <c r="K2012" i="3"/>
  <c r="K2013" i="3"/>
  <c r="K2014" i="3"/>
  <c r="K2015" i="3"/>
  <c r="K2016" i="3"/>
  <c r="K2017" i="3"/>
  <c r="K2018" i="3"/>
  <c r="K2019" i="3"/>
  <c r="L2019" i="3" s="1"/>
  <c r="K2020" i="3"/>
  <c r="K2021" i="3"/>
  <c r="L2021" i="3" s="1"/>
  <c r="M2021" i="3" s="1" a="1"/>
  <c r="M2021" i="3" s="1"/>
  <c r="K2022" i="3"/>
  <c r="L2022" i="3" s="1"/>
  <c r="K2023" i="3"/>
  <c r="L2023" i="3" s="1"/>
  <c r="M2023" i="3" s="1" a="1"/>
  <c r="M2023" i="3" s="1"/>
  <c r="K2024" i="3"/>
  <c r="K2025" i="3"/>
  <c r="K2026" i="3"/>
  <c r="L2026" i="3" s="1"/>
  <c r="K2027" i="3"/>
  <c r="L2027" i="3" s="1"/>
  <c r="K2028" i="3"/>
  <c r="L2028" i="3" s="1"/>
  <c r="K2029" i="3"/>
  <c r="K2030" i="3"/>
  <c r="K2031" i="3"/>
  <c r="K2032" i="3"/>
  <c r="K2033" i="3"/>
  <c r="L2033" i="3" s="1"/>
  <c r="K2034" i="3"/>
  <c r="L2034" i="3" s="1"/>
  <c r="M2034" i="3" s="1" a="1"/>
  <c r="M2034" i="3" s="1"/>
  <c r="K2035" i="3"/>
  <c r="L2035" i="3" s="1"/>
  <c r="M2035" i="3" s="1" a="1"/>
  <c r="M2035" i="3" s="1"/>
  <c r="K2036" i="3"/>
  <c r="L2036" i="3" s="1"/>
  <c r="K2037" i="3"/>
  <c r="L2037" i="3" s="1"/>
  <c r="M2037" i="3" s="1" a="1"/>
  <c r="M2037" i="3" s="1"/>
  <c r="K2038" i="3"/>
  <c r="L2038" i="3" s="1"/>
  <c r="K2039" i="3"/>
  <c r="L2039" i="3" s="1"/>
  <c r="M2039" i="3" s="1" a="1"/>
  <c r="M2039" i="3" s="1"/>
  <c r="K2040" i="3"/>
  <c r="K2041" i="3"/>
  <c r="L2041" i="3" s="1"/>
  <c r="K2042" i="3"/>
  <c r="L2042" i="3" s="1"/>
  <c r="M2042" i="3" s="1" a="1"/>
  <c r="M2042" i="3" s="1"/>
  <c r="K2043" i="3"/>
  <c r="K2044" i="3"/>
  <c r="L2044" i="3" s="1"/>
  <c r="K2045" i="3"/>
  <c r="K2046" i="3"/>
  <c r="K2047" i="3"/>
  <c r="K2048" i="3"/>
  <c r="K2049" i="3"/>
  <c r="K2050" i="3"/>
  <c r="K2051" i="3"/>
  <c r="L2051" i="3" s="1"/>
  <c r="M2051" i="3" s="1" a="1"/>
  <c r="M2051" i="3" s="1"/>
  <c r="K2052" i="3"/>
  <c r="K2053" i="3"/>
  <c r="L2053" i="3" s="1"/>
  <c r="M2053" i="3" s="1" a="1"/>
  <c r="M2053" i="3" s="1"/>
  <c r="K2054" i="3"/>
  <c r="L2054" i="3" s="1"/>
  <c r="K2055" i="3"/>
  <c r="L2055" i="3" s="1"/>
  <c r="M2055" i="3" s="1" a="1"/>
  <c r="M2055" i="3" s="1"/>
  <c r="K2056" i="3"/>
  <c r="K2057" i="3"/>
  <c r="L2057" i="3" s="1"/>
  <c r="M2057" i="3" s="1" a="1"/>
  <c r="M2057" i="3" s="1"/>
  <c r="K2058" i="3"/>
  <c r="K2059" i="3"/>
  <c r="K2060" i="3"/>
  <c r="L2060" i="3" s="1"/>
  <c r="K2061" i="3"/>
  <c r="K2062" i="3"/>
  <c r="K2063" i="3"/>
  <c r="K2064" i="3"/>
  <c r="K2065" i="3"/>
  <c r="L2065" i="3" s="1"/>
  <c r="M2065" i="3" s="1" a="1"/>
  <c r="M2065" i="3" s="1"/>
  <c r="K2066" i="3"/>
  <c r="K2067" i="3"/>
  <c r="L2067" i="3" s="1"/>
  <c r="M2067" i="3" s="1" a="1"/>
  <c r="M2067" i="3" s="1"/>
  <c r="K2068" i="3"/>
  <c r="L2068" i="3" s="1"/>
  <c r="K2069" i="3"/>
  <c r="L2069" i="3" s="1"/>
  <c r="M2069" i="3" s="1" a="1"/>
  <c r="M2069" i="3" s="1"/>
  <c r="K2070" i="3"/>
  <c r="L2070" i="3" s="1"/>
  <c r="M2070" i="3" s="1" a="1"/>
  <c r="M2070" i="3" s="1"/>
  <c r="K2071" i="3"/>
  <c r="L2071" i="3" s="1"/>
  <c r="M2071" i="3" s="1" a="1"/>
  <c r="M2071" i="3" s="1"/>
  <c r="K2072" i="3"/>
  <c r="K2073" i="3"/>
  <c r="K2074" i="3"/>
  <c r="L2074" i="3" s="1"/>
  <c r="M2074" i="3" s="1" a="1"/>
  <c r="M2074" i="3" s="1"/>
  <c r="K2075" i="3"/>
  <c r="L2075" i="3" s="1"/>
  <c r="K2076" i="3"/>
  <c r="L2076" i="3" s="1"/>
  <c r="M2076" i="3" s="1" a="1"/>
  <c r="M2076" i="3" s="1"/>
  <c r="K2077" i="3"/>
  <c r="K2078" i="3"/>
  <c r="K2079" i="3"/>
  <c r="K2080" i="3"/>
  <c r="K2081" i="3"/>
  <c r="L2081" i="3" s="1"/>
  <c r="M2081" i="3" s="1" a="1"/>
  <c r="M2081" i="3" s="1"/>
  <c r="K2082" i="3"/>
  <c r="K2083" i="3"/>
  <c r="K2084" i="3"/>
  <c r="L2084" i="3" s="1"/>
  <c r="M2084" i="3" s="1" a="1"/>
  <c r="M2084" i="3" s="1"/>
  <c r="K2085" i="3"/>
  <c r="L2085" i="3" s="1"/>
  <c r="M2085" i="3" s="1" a="1"/>
  <c r="M2085" i="3" s="1"/>
  <c r="K2086" i="3"/>
  <c r="L2086" i="3" s="1"/>
  <c r="K2087" i="3"/>
  <c r="L2087" i="3" s="1"/>
  <c r="M2087" i="3" s="1" a="1"/>
  <c r="M2087" i="3" s="1"/>
  <c r="K2088" i="3"/>
  <c r="K2089" i="3"/>
  <c r="K2090" i="3"/>
  <c r="K2091" i="3"/>
  <c r="L2091" i="3" s="1"/>
  <c r="M2091" i="3" s="1" a="1"/>
  <c r="M2091" i="3" s="1"/>
  <c r="K2092" i="3"/>
  <c r="L2092" i="3" s="1"/>
  <c r="M2092" i="3" s="1" a="1"/>
  <c r="M2092" i="3" s="1"/>
  <c r="K2093" i="3"/>
  <c r="K2094" i="3"/>
  <c r="K2095" i="3"/>
  <c r="K2096" i="3"/>
  <c r="K2097" i="3"/>
  <c r="L2097" i="3" s="1"/>
  <c r="M2097" i="3" s="1" a="1"/>
  <c r="M2097" i="3" s="1"/>
  <c r="K2098" i="3"/>
  <c r="K2099" i="3"/>
  <c r="L2099" i="3" s="1"/>
  <c r="M2099" i="3" s="1" a="1"/>
  <c r="M2099" i="3" s="1"/>
  <c r="K2100" i="3"/>
  <c r="L2100" i="3" s="1"/>
  <c r="M2100" i="3" s="1" a="1"/>
  <c r="M2100" i="3" s="1"/>
  <c r="K2101" i="3"/>
  <c r="L2101" i="3" s="1"/>
  <c r="M2101" i="3" s="1" a="1"/>
  <c r="M2101" i="3" s="1"/>
  <c r="K2102" i="3"/>
  <c r="L2102" i="3" s="1"/>
  <c r="M2102" i="3" s="1" a="1"/>
  <c r="M2102" i="3" s="1"/>
  <c r="K2103" i="3"/>
  <c r="L2103" i="3" s="1"/>
  <c r="M2103" i="3" s="1" a="1"/>
  <c r="M2103" i="3" s="1"/>
  <c r="K2104" i="3"/>
  <c r="K2105" i="3"/>
  <c r="K2106" i="3"/>
  <c r="L2106" i="3" s="1"/>
  <c r="M2106" i="3" s="1" a="1"/>
  <c r="M2106" i="3" s="1"/>
  <c r="K2107" i="3"/>
  <c r="L2107" i="3" s="1"/>
  <c r="M2107" i="3" s="1" a="1"/>
  <c r="M2107" i="3" s="1"/>
  <c r="K2108" i="3"/>
  <c r="K2109" i="3"/>
  <c r="K2110" i="3"/>
  <c r="K2111" i="3"/>
  <c r="K2112" i="3"/>
  <c r="K2113" i="3"/>
  <c r="L2113" i="3" s="1"/>
  <c r="K2114" i="3"/>
  <c r="L2114" i="3" s="1"/>
  <c r="K2115" i="3"/>
  <c r="L2115" i="3" s="1"/>
  <c r="M2115" i="3" s="1" a="1"/>
  <c r="M2115" i="3" s="1"/>
  <c r="K2116" i="3"/>
  <c r="L2116" i="3" s="1"/>
  <c r="K2117" i="3"/>
  <c r="L2117" i="3" s="1"/>
  <c r="M2117" i="3" s="1" a="1"/>
  <c r="M2117" i="3" s="1"/>
  <c r="K2118" i="3"/>
  <c r="L2118" i="3" s="1"/>
  <c r="K2119" i="3"/>
  <c r="L2119" i="3" s="1"/>
  <c r="M2119" i="3" s="1" a="1"/>
  <c r="M2119" i="3" s="1"/>
  <c r="K2120" i="3"/>
  <c r="K2121" i="3"/>
  <c r="L2121" i="3" s="1"/>
  <c r="K2122" i="3"/>
  <c r="L2122" i="3" s="1"/>
  <c r="M2122" i="3" s="1" a="1"/>
  <c r="M2122" i="3" s="1"/>
  <c r="K2123" i="3"/>
  <c r="L2123" i="3" s="1"/>
  <c r="K2124" i="3"/>
  <c r="L2124" i="3" s="1"/>
  <c r="M2124" i="3" s="1" a="1"/>
  <c r="M2124" i="3" s="1"/>
  <c r="K2125" i="3"/>
  <c r="K2126" i="3"/>
  <c r="K2127" i="3"/>
  <c r="K2128" i="3"/>
  <c r="K2129" i="3"/>
  <c r="K2130" i="3"/>
  <c r="L2130" i="3" s="1"/>
  <c r="K2131" i="3"/>
  <c r="L2131" i="3" s="1"/>
  <c r="M2131" i="3" s="1" a="1"/>
  <c r="M2131" i="3" s="1"/>
  <c r="K2132" i="3"/>
  <c r="L2132" i="3" s="1"/>
  <c r="K2133" i="3"/>
  <c r="L2133" i="3" s="1"/>
  <c r="M2133" i="3" s="1" a="1"/>
  <c r="M2133" i="3" s="1"/>
  <c r="K2134" i="3"/>
  <c r="L2134" i="3" s="1"/>
  <c r="M2134" i="3" s="1" a="1"/>
  <c r="M2134" i="3" s="1"/>
  <c r="K2135" i="3"/>
  <c r="L2135" i="3" s="1"/>
  <c r="M2135" i="3" s="1" a="1"/>
  <c r="M2135" i="3" s="1"/>
  <c r="K2136" i="3"/>
  <c r="K2137" i="3"/>
  <c r="K2138" i="3"/>
  <c r="K2139" i="3"/>
  <c r="K2140" i="3"/>
  <c r="L2140" i="3" s="1"/>
  <c r="M2140" i="3" s="1" a="1"/>
  <c r="M2140" i="3" s="1"/>
  <c r="K2141" i="3"/>
  <c r="K2142" i="3"/>
  <c r="K2143" i="3"/>
  <c r="K2144" i="3"/>
  <c r="K2145" i="3"/>
  <c r="K2146" i="3"/>
  <c r="L2146" i="3" s="1"/>
  <c r="M2146" i="3" s="1" a="1"/>
  <c r="M2146" i="3" s="1"/>
  <c r="K2147" i="3"/>
  <c r="L2147" i="3" s="1"/>
  <c r="K2148" i="3"/>
  <c r="L2148" i="3" s="1"/>
  <c r="K2149" i="3"/>
  <c r="L2149" i="3" s="1"/>
  <c r="M2149" i="3" s="1" a="1"/>
  <c r="M2149" i="3" s="1"/>
  <c r="K2150" i="3"/>
  <c r="L2150" i="3" s="1"/>
  <c r="K2151" i="3"/>
  <c r="L2151" i="3" s="1"/>
  <c r="M2151" i="3" s="1" a="1"/>
  <c r="M2151" i="3" s="1"/>
  <c r="K2152" i="3"/>
  <c r="K2153" i="3"/>
  <c r="K2154" i="3"/>
  <c r="L2154" i="3" s="1"/>
  <c r="M2154" i="3" s="1" a="1"/>
  <c r="M2154" i="3" s="1"/>
  <c r="K2155" i="3"/>
  <c r="L2155" i="3" s="1"/>
  <c r="K2156" i="3"/>
  <c r="L2156" i="3" s="1"/>
  <c r="K2157" i="3"/>
  <c r="K2158" i="3"/>
  <c r="K2159" i="3"/>
  <c r="K2160" i="3"/>
  <c r="K2161" i="3"/>
  <c r="K2162" i="3"/>
  <c r="K2163" i="3"/>
  <c r="L2163" i="3" s="1"/>
  <c r="M2163" i="3" s="1" a="1"/>
  <c r="M2163" i="3" s="1"/>
  <c r="K2164" i="3"/>
  <c r="L2164" i="3" s="1"/>
  <c r="K2165" i="3"/>
  <c r="L2165" i="3" s="1"/>
  <c r="M2165" i="3" s="1" a="1"/>
  <c r="M2165" i="3" s="1"/>
  <c r="K2166" i="3"/>
  <c r="L2166" i="3" s="1"/>
  <c r="K2167" i="3"/>
  <c r="L2167" i="3" s="1"/>
  <c r="M2167" i="3" s="1" a="1"/>
  <c r="M2167" i="3" s="1"/>
  <c r="K2168" i="3"/>
  <c r="K2169" i="3"/>
  <c r="K2170" i="3"/>
  <c r="L2170" i="3" s="1"/>
  <c r="M2170" i="3" s="1" a="1"/>
  <c r="M2170" i="3" s="1"/>
  <c r="K2171" i="3"/>
  <c r="L2171" i="3" s="1"/>
  <c r="M2171" i="3" s="1" a="1"/>
  <c r="M2171" i="3" s="1"/>
  <c r="K2172" i="3"/>
  <c r="L2172" i="3" s="1"/>
  <c r="M2172" i="3" s="1" a="1"/>
  <c r="M2172" i="3" s="1"/>
  <c r="K2173" i="3"/>
  <c r="K2174" i="3"/>
  <c r="K2175" i="3"/>
  <c r="K2176" i="3"/>
  <c r="K2177" i="3"/>
  <c r="K2178" i="3"/>
  <c r="L2178" i="3" s="1"/>
  <c r="K2179" i="3"/>
  <c r="K2180" i="3"/>
  <c r="L2180" i="3" s="1"/>
  <c r="M2180" i="3" s="1" a="1"/>
  <c r="M2180" i="3" s="1"/>
  <c r="K2181" i="3"/>
  <c r="L2181" i="3" s="1"/>
  <c r="M2181" i="3" s="1" a="1"/>
  <c r="M2181" i="3" s="1"/>
  <c r="K2182" i="3"/>
  <c r="L2182" i="3" s="1"/>
  <c r="K2183" i="3"/>
  <c r="L2183" i="3" s="1"/>
  <c r="M2183" i="3" s="1" a="1"/>
  <c r="M2183" i="3" s="1"/>
  <c r="K2184" i="3"/>
  <c r="K2185" i="3"/>
  <c r="K2186" i="3"/>
  <c r="L2186" i="3" s="1"/>
  <c r="M2186" i="3" s="1" a="1"/>
  <c r="M2186" i="3" s="1"/>
  <c r="K2187" i="3"/>
  <c r="L2187" i="3" s="1"/>
  <c r="M2187" i="3" s="1" a="1"/>
  <c r="M2187" i="3" s="1"/>
  <c r="K2188" i="3"/>
  <c r="L2188" i="3" s="1"/>
  <c r="K2189" i="3"/>
  <c r="K2190" i="3"/>
  <c r="K2191" i="3"/>
  <c r="K2192" i="3"/>
  <c r="K2193" i="3"/>
  <c r="L2193" i="3" s="1"/>
  <c r="K2194" i="3"/>
  <c r="K2195" i="3"/>
  <c r="L2195" i="3" s="1"/>
  <c r="K2196" i="3"/>
  <c r="K2197" i="3"/>
  <c r="L2197" i="3" s="1"/>
  <c r="M2197" i="3" s="1" a="1"/>
  <c r="M2197" i="3" s="1"/>
  <c r="K2198" i="3"/>
  <c r="L2198" i="3" s="1"/>
  <c r="K2199" i="3"/>
  <c r="L2199" i="3" s="1"/>
  <c r="M2199" i="3" s="1" a="1"/>
  <c r="M2199" i="3" s="1"/>
  <c r="K2200" i="3"/>
  <c r="K2201" i="3"/>
  <c r="L2201" i="3" s="1"/>
  <c r="K2202" i="3"/>
  <c r="L2202" i="3" s="1"/>
  <c r="M2202" i="3" s="1" a="1"/>
  <c r="M2202" i="3" s="1"/>
  <c r="K2203" i="3"/>
  <c r="K2204" i="3"/>
  <c r="L2204" i="3" s="1"/>
  <c r="M2204" i="3" s="1" a="1"/>
  <c r="M2204" i="3" s="1"/>
  <c r="K2205" i="3"/>
  <c r="K2206" i="3"/>
  <c r="K2207" i="3"/>
  <c r="K2208" i="3"/>
  <c r="K2209" i="3"/>
  <c r="K2210" i="3"/>
  <c r="L2210" i="3" s="1"/>
  <c r="K2211" i="3"/>
  <c r="L2211" i="3" s="1"/>
  <c r="M2211" i="3" s="1" a="1"/>
  <c r="M2211" i="3" s="1"/>
  <c r="K2212" i="3"/>
  <c r="L2212" i="3" s="1"/>
  <c r="M2212" i="3" s="1" a="1"/>
  <c r="M2212" i="3" s="1"/>
  <c r="K2213" i="3"/>
  <c r="L2213" i="3" s="1"/>
  <c r="M2213" i="3" s="1" a="1"/>
  <c r="M2213" i="3" s="1"/>
  <c r="K2214" i="3"/>
  <c r="L2214" i="3" s="1"/>
  <c r="K2215" i="3"/>
  <c r="L2215" i="3" s="1"/>
  <c r="M2215" i="3" s="1" a="1"/>
  <c r="M2215" i="3" s="1"/>
  <c r="K2216" i="3"/>
  <c r="K2217" i="3"/>
  <c r="L2217" i="3" s="1"/>
  <c r="K2218" i="3"/>
  <c r="L2218" i="3" s="1"/>
  <c r="K2219" i="3"/>
  <c r="L2219" i="3" s="1"/>
  <c r="M2219" i="3" s="1" a="1"/>
  <c r="M2219" i="3" s="1"/>
  <c r="K2220" i="3"/>
  <c r="L2220" i="3" s="1"/>
  <c r="M2220" i="3" s="1" a="1"/>
  <c r="M2220" i="3" s="1"/>
  <c r="K2221" i="3"/>
  <c r="K2222" i="3"/>
  <c r="K2223" i="3"/>
  <c r="K2224" i="3"/>
  <c r="K2225" i="3"/>
  <c r="L2225" i="3" s="1"/>
  <c r="K2226" i="3"/>
  <c r="L2226" i="3" s="1"/>
  <c r="K2227" i="3"/>
  <c r="L2227" i="3" s="1"/>
  <c r="M2227" i="3" s="1" a="1"/>
  <c r="M2227" i="3" s="1"/>
  <c r="K2228" i="3"/>
  <c r="L2228" i="3" s="1"/>
  <c r="K2229" i="3"/>
  <c r="L2229" i="3" s="1"/>
  <c r="M2229" i="3" s="1" a="1"/>
  <c r="M2229" i="3" s="1"/>
  <c r="K2230" i="3"/>
  <c r="L2230" i="3" s="1"/>
  <c r="M2230" i="3" s="1" a="1"/>
  <c r="M2230" i="3" s="1"/>
  <c r="K2231" i="3"/>
  <c r="L2231" i="3" s="1"/>
  <c r="M2231" i="3" s="1" a="1"/>
  <c r="M2231" i="3" s="1"/>
  <c r="K2232" i="3"/>
  <c r="K2233" i="3"/>
  <c r="L2233" i="3" s="1"/>
  <c r="K2234" i="3"/>
  <c r="K2235" i="3"/>
  <c r="L2235" i="3" s="1"/>
  <c r="K2236" i="3"/>
  <c r="K2237" i="3"/>
  <c r="K2238" i="3"/>
  <c r="K2239" i="3"/>
  <c r="K2240" i="3"/>
  <c r="K2241" i="3"/>
  <c r="K2242" i="3"/>
  <c r="L2242" i="3" s="1"/>
  <c r="K2243" i="3"/>
  <c r="K2244" i="3"/>
  <c r="K2245" i="3"/>
  <c r="L2245" i="3" s="1"/>
  <c r="M2245" i="3" s="1" a="1"/>
  <c r="M2245" i="3" s="1"/>
  <c r="K2246" i="3"/>
  <c r="L2246" i="3" s="1"/>
  <c r="M2246" i="3" s="1" a="1"/>
  <c r="M2246" i="3" s="1"/>
  <c r="K2247" i="3"/>
  <c r="L2247" i="3" s="1"/>
  <c r="M2247" i="3" s="1" a="1"/>
  <c r="M2247" i="3" s="1"/>
  <c r="K2248" i="3"/>
  <c r="K2249" i="3"/>
  <c r="K2250" i="3"/>
  <c r="L2250" i="3" s="1"/>
  <c r="M2250" i="3" s="1" a="1"/>
  <c r="M2250" i="3" s="1"/>
  <c r="K2251" i="3"/>
  <c r="L2251" i="3" s="1"/>
  <c r="M2251" i="3" s="1" a="1"/>
  <c r="M2251" i="3" s="1"/>
  <c r="K2252" i="3"/>
  <c r="L2252" i="3" s="1"/>
  <c r="M2252" i="3" s="1" a="1"/>
  <c r="M2252" i="3" s="1"/>
  <c r="K2253" i="3"/>
  <c r="K2254" i="3"/>
  <c r="K2255" i="3"/>
  <c r="K2256" i="3"/>
  <c r="K2257" i="3"/>
  <c r="L2257" i="3" s="1"/>
  <c r="K2258" i="3"/>
  <c r="L2258" i="3" s="1"/>
  <c r="K2259" i="3"/>
  <c r="L2259" i="3" s="1"/>
  <c r="M2259" i="3" s="1" a="1"/>
  <c r="M2259" i="3" s="1"/>
  <c r="K2260" i="3"/>
  <c r="K2261" i="3"/>
  <c r="L2261" i="3" s="1"/>
  <c r="N2261" i="3" s="1" a="1"/>
  <c r="N2261" i="3" s="1"/>
  <c r="K2262" i="3"/>
  <c r="L2262" i="3" s="1"/>
  <c r="M2262" i="3" s="1" a="1"/>
  <c r="M2262" i="3" s="1"/>
  <c r="K2263" i="3"/>
  <c r="L2263" i="3" s="1"/>
  <c r="M2263" i="3" s="1" a="1"/>
  <c r="M2263" i="3" s="1"/>
  <c r="K2264" i="3"/>
  <c r="K2265" i="3"/>
  <c r="K2266" i="3"/>
  <c r="L2266" i="3" s="1"/>
  <c r="M2266" i="3" s="1" a="1"/>
  <c r="M2266" i="3" s="1"/>
  <c r="K2267" i="3"/>
  <c r="L2267" i="3" s="1"/>
  <c r="K2268" i="3"/>
  <c r="L2268" i="3" s="1"/>
  <c r="M2268" i="3" s="1" a="1"/>
  <c r="M2268" i="3" s="1"/>
  <c r="K2269" i="3"/>
  <c r="K2270" i="3"/>
  <c r="K2271" i="3"/>
  <c r="K2272" i="3"/>
  <c r="K2273" i="3"/>
  <c r="L2273" i="3" s="1"/>
  <c r="K2274" i="3"/>
  <c r="L2274" i="3" s="1"/>
  <c r="K2275" i="3"/>
  <c r="L2275" i="3" s="1"/>
  <c r="M2275" i="3" s="1" a="1"/>
  <c r="M2275" i="3" s="1"/>
  <c r="K2276" i="3"/>
  <c r="L2276" i="3" s="1"/>
  <c r="M2276" i="3" s="1" a="1"/>
  <c r="M2276" i="3" s="1"/>
  <c r="K2277" i="3"/>
  <c r="L2277" i="3" s="1"/>
  <c r="M2277" i="3" s="1" a="1"/>
  <c r="M2277" i="3" s="1"/>
  <c r="K2278" i="3"/>
  <c r="L2278" i="3" s="1"/>
  <c r="K2279" i="3"/>
  <c r="L2279" i="3" s="1"/>
  <c r="M2279" i="3" s="1" a="1"/>
  <c r="M2279" i="3" s="1"/>
  <c r="K2280" i="3"/>
  <c r="K2281" i="3"/>
  <c r="L2281" i="3" s="1"/>
  <c r="M2281" i="3" s="1" a="1"/>
  <c r="M2281" i="3" s="1"/>
  <c r="K2282" i="3"/>
  <c r="K2283" i="3"/>
  <c r="K2284" i="3"/>
  <c r="K2285" i="3"/>
  <c r="K2286" i="3"/>
  <c r="K2287" i="3"/>
  <c r="K2288" i="3"/>
  <c r="K2289" i="3"/>
  <c r="K2290" i="3"/>
  <c r="L2290" i="3" s="1"/>
  <c r="K2291" i="3"/>
  <c r="L2291" i="3" s="1"/>
  <c r="K2292" i="3"/>
  <c r="L2292" i="3" s="1"/>
  <c r="M2292" i="3" s="1" a="1"/>
  <c r="M2292" i="3" s="1"/>
  <c r="K2293" i="3"/>
  <c r="L2293" i="3" s="1"/>
  <c r="M2293" i="3" s="1" a="1"/>
  <c r="M2293" i="3" s="1"/>
  <c r="K2294" i="3"/>
  <c r="L2294" i="3" s="1"/>
  <c r="M2294" i="3" s="1" a="1"/>
  <c r="M2294" i="3" s="1"/>
  <c r="K2295" i="3"/>
  <c r="L2295" i="3" s="1"/>
  <c r="M2295" i="3" s="1" a="1"/>
  <c r="M2295" i="3" s="1"/>
  <c r="K2296" i="3"/>
  <c r="K2297" i="3"/>
  <c r="L2297" i="3" s="1"/>
  <c r="M2297" i="3" s="1" a="1"/>
  <c r="M2297" i="3" s="1"/>
  <c r="K2298" i="3"/>
  <c r="L2298" i="3" s="1"/>
  <c r="K2299" i="3"/>
  <c r="K2300" i="3"/>
  <c r="L2300" i="3" s="1"/>
  <c r="M2300" i="3" s="1" a="1"/>
  <c r="M2300" i="3" s="1"/>
  <c r="K2301" i="3"/>
  <c r="K2302" i="3"/>
  <c r="K2303" i="3"/>
  <c r="K2304" i="3"/>
  <c r="K2305" i="3"/>
  <c r="K2306" i="3"/>
  <c r="L2306" i="3" s="1"/>
  <c r="K2307" i="3"/>
  <c r="L2307" i="3" s="1"/>
  <c r="K2308" i="3"/>
  <c r="L2308" i="3" s="1"/>
  <c r="K2309" i="3"/>
  <c r="L2309" i="3" s="1"/>
  <c r="M2309" i="3" s="1" a="1"/>
  <c r="M2309" i="3" s="1"/>
  <c r="K2310" i="3"/>
  <c r="L2310" i="3" s="1"/>
  <c r="K2311" i="3"/>
  <c r="L2311" i="3" s="1"/>
  <c r="M2311" i="3" s="1" a="1"/>
  <c r="M2311" i="3" s="1"/>
  <c r="K2312" i="3"/>
  <c r="K2313" i="3"/>
  <c r="L2313" i="3" s="1"/>
  <c r="M2313" i="3" s="1" a="1"/>
  <c r="M2313" i="3" s="1"/>
  <c r="K2314" i="3"/>
  <c r="K2315" i="3"/>
  <c r="K2316" i="3"/>
  <c r="L2316" i="3" s="1"/>
  <c r="M2316" i="3" s="1" a="1"/>
  <c r="M2316" i="3" s="1"/>
  <c r="K2317" i="3"/>
  <c r="K2318" i="3"/>
  <c r="K2319" i="3"/>
  <c r="K2320" i="3"/>
  <c r="K2321" i="3"/>
  <c r="L2321" i="3" s="1"/>
  <c r="K2322" i="3"/>
  <c r="L2322" i="3" s="1"/>
  <c r="K2323" i="3"/>
  <c r="L2323" i="3" s="1"/>
  <c r="M2323" i="3" s="1" a="1"/>
  <c r="M2323" i="3" s="1"/>
  <c r="K2324" i="3"/>
  <c r="L2324" i="3" s="1"/>
  <c r="M2324" i="3" s="1" a="1"/>
  <c r="M2324" i="3" s="1"/>
  <c r="K2325" i="3"/>
  <c r="L2325" i="3" s="1"/>
  <c r="M2325" i="3" s="1" a="1"/>
  <c r="M2325" i="3" s="1"/>
  <c r="K2326" i="3"/>
  <c r="L2326" i="3" s="1"/>
  <c r="M2326" i="3" s="1" a="1"/>
  <c r="M2326" i="3" s="1"/>
  <c r="K2327" i="3"/>
  <c r="L2327" i="3" s="1"/>
  <c r="M2327" i="3" s="1" a="1"/>
  <c r="M2327" i="3" s="1"/>
  <c r="K2328" i="3"/>
  <c r="K2329" i="3"/>
  <c r="K2330" i="3"/>
  <c r="L2330" i="3" s="1"/>
  <c r="K2331" i="3"/>
  <c r="L2331" i="3" s="1"/>
  <c r="M2331" i="3" s="1" a="1"/>
  <c r="M2331" i="3" s="1"/>
  <c r="K2332" i="3"/>
  <c r="L2332" i="3" s="1"/>
  <c r="K2333" i="3"/>
  <c r="K2334" i="3"/>
  <c r="K2335" i="3"/>
  <c r="K2336" i="3"/>
  <c r="K2337" i="3"/>
  <c r="L2337" i="3" s="1"/>
  <c r="K2338" i="3"/>
  <c r="L2338" i="3" s="1"/>
  <c r="K2339" i="3"/>
  <c r="L2339" i="3" s="1"/>
  <c r="M2339" i="3" s="1" a="1"/>
  <c r="M2339" i="3" s="1"/>
  <c r="K2340" i="3"/>
  <c r="L2340" i="3" s="1"/>
  <c r="K2341" i="3"/>
  <c r="L2341" i="3" s="1"/>
  <c r="M2341" i="3" s="1" a="1"/>
  <c r="M2341" i="3" s="1"/>
  <c r="K2342" i="3"/>
  <c r="L2342" i="3" s="1"/>
  <c r="M2342" i="3" s="1" a="1"/>
  <c r="M2342" i="3" s="1"/>
  <c r="K2343" i="3"/>
  <c r="L2343" i="3" s="1"/>
  <c r="M2343" i="3" s="1" a="1"/>
  <c r="M2343" i="3" s="1"/>
  <c r="K2344" i="3"/>
  <c r="K2345" i="3"/>
  <c r="K2346" i="3"/>
  <c r="L2346" i="3" s="1"/>
  <c r="K2347" i="3"/>
  <c r="K2348" i="3"/>
  <c r="L2348" i="3" s="1"/>
  <c r="K2349" i="3"/>
  <c r="K2350" i="3"/>
  <c r="K2351" i="3"/>
  <c r="K2352" i="3"/>
  <c r="K2353" i="3"/>
  <c r="K2354" i="3"/>
  <c r="L2354" i="3" s="1"/>
  <c r="K2355" i="3"/>
  <c r="K2356" i="3"/>
  <c r="K2357" i="3"/>
  <c r="L2357" i="3" s="1"/>
  <c r="M2357" i="3" s="1" a="1"/>
  <c r="M2357" i="3" s="1"/>
  <c r="K2358" i="3"/>
  <c r="L2358" i="3" s="1"/>
  <c r="K2359" i="3"/>
  <c r="L2359" i="3" s="1"/>
  <c r="M2359" i="3" s="1" a="1"/>
  <c r="M2359" i="3" s="1"/>
  <c r="K2360" i="3"/>
  <c r="K2361" i="3"/>
  <c r="K2362" i="3"/>
  <c r="K2363" i="3"/>
  <c r="L2363" i="3" s="1"/>
  <c r="M2363" i="3" s="1" a="1"/>
  <c r="M2363" i="3" s="1"/>
  <c r="K2364" i="3"/>
  <c r="L2364" i="3" s="1"/>
  <c r="M2364" i="3" s="1" a="1"/>
  <c r="M2364" i="3" s="1"/>
  <c r="K2365" i="3"/>
  <c r="K2366" i="3"/>
  <c r="K2367" i="3"/>
  <c r="K2368" i="3"/>
  <c r="K2369" i="3"/>
  <c r="L2369" i="3" s="1"/>
  <c r="K2370" i="3"/>
  <c r="L2370" i="3" s="1"/>
  <c r="K2371" i="3"/>
  <c r="L2371" i="3" s="1"/>
  <c r="M2371" i="3" s="1" a="1"/>
  <c r="M2371" i="3" s="1"/>
  <c r="K2372" i="3"/>
  <c r="L2372" i="3" s="1"/>
  <c r="K2373" i="3"/>
  <c r="L2373" i="3" s="1"/>
  <c r="M2373" i="3" s="1" a="1"/>
  <c r="M2373" i="3" s="1"/>
  <c r="K2374" i="3"/>
  <c r="L2374" i="3" s="1"/>
  <c r="M2374" i="3" s="1" a="1"/>
  <c r="M2374" i="3" s="1"/>
  <c r="K2375" i="3"/>
  <c r="L2375" i="3" s="1"/>
  <c r="M2375" i="3" s="1" a="1"/>
  <c r="M2375" i="3" s="1"/>
  <c r="K2376" i="3"/>
  <c r="K2377" i="3"/>
  <c r="L2377" i="3" s="1"/>
  <c r="M2377" i="3" s="1" a="1"/>
  <c r="M2377" i="3" s="1"/>
  <c r="K2378" i="3"/>
  <c r="L2378" i="3" s="1"/>
  <c r="K2379" i="3"/>
  <c r="L2379" i="3" s="1"/>
  <c r="K2380" i="3"/>
  <c r="L2380" i="3" s="1"/>
  <c r="K2381" i="3"/>
  <c r="K2382" i="3"/>
  <c r="K2383" i="3"/>
  <c r="K2384" i="3"/>
  <c r="K2385" i="3"/>
  <c r="L2385" i="3" s="1"/>
  <c r="M2385" i="3" s="1" a="1"/>
  <c r="M2385" i="3" s="1"/>
  <c r="K2386" i="3"/>
  <c r="K2387" i="3"/>
  <c r="L2387" i="3" s="1"/>
  <c r="M2387" i="3" s="1" a="1"/>
  <c r="M2387" i="3" s="1"/>
  <c r="K2388" i="3"/>
  <c r="L2388" i="3" s="1"/>
  <c r="M2388" i="3" s="1" a="1"/>
  <c r="M2388" i="3" s="1"/>
  <c r="K2389" i="3"/>
  <c r="L2389" i="3" s="1"/>
  <c r="M2389" i="3" s="1" a="1"/>
  <c r="M2389" i="3" s="1"/>
  <c r="K2390" i="3"/>
  <c r="L2390" i="3" s="1"/>
  <c r="K2391" i="3"/>
  <c r="L2391" i="3" s="1"/>
  <c r="M2391" i="3" s="1" a="1"/>
  <c r="M2391" i="3" s="1"/>
  <c r="K2392" i="3"/>
  <c r="K2393" i="3"/>
  <c r="L2393" i="3" s="1"/>
  <c r="K2394" i="3"/>
  <c r="L2394" i="3" s="1"/>
  <c r="M2394" i="3" s="1" a="1"/>
  <c r="M2394" i="3" s="1"/>
  <c r="K2395" i="3"/>
  <c r="K2396" i="3"/>
  <c r="L2396" i="3" s="1"/>
  <c r="M2396" i="3" s="1" a="1"/>
  <c r="M2396" i="3" s="1"/>
  <c r="K2397" i="3"/>
  <c r="K2398" i="3"/>
  <c r="K2399" i="3"/>
  <c r="K2400" i="3"/>
  <c r="K2401" i="3"/>
  <c r="K2402" i="3"/>
  <c r="L2402" i="3" s="1"/>
  <c r="M2402" i="3" s="1" a="1"/>
  <c r="M2402" i="3" s="1"/>
  <c r="K2403" i="3"/>
  <c r="L2403" i="3" s="1"/>
  <c r="M2403" i="3" s="1" a="1"/>
  <c r="M2403" i="3" s="1"/>
  <c r="K2404" i="3"/>
  <c r="L2404" i="3" s="1"/>
  <c r="K2405" i="3"/>
  <c r="L2405" i="3" s="1"/>
  <c r="M2405" i="3" s="1" a="1"/>
  <c r="M2405" i="3" s="1"/>
  <c r="K2406" i="3"/>
  <c r="L2406" i="3" s="1"/>
  <c r="M2406" i="3" s="1" a="1"/>
  <c r="M2406" i="3" s="1"/>
  <c r="K2407" i="3"/>
  <c r="L2407" i="3" s="1"/>
  <c r="M2407" i="3" s="1" a="1"/>
  <c r="M2407" i="3" s="1"/>
  <c r="K2408" i="3"/>
  <c r="K2409" i="3"/>
  <c r="L2409" i="3" s="1"/>
  <c r="M2409" i="3" s="1" a="1"/>
  <c r="M2409" i="3" s="1"/>
  <c r="K2410" i="3"/>
  <c r="L2410" i="3" s="1"/>
  <c r="M2410" i="3" s="1" a="1"/>
  <c r="M2410" i="3" s="1"/>
  <c r="K2411" i="3"/>
  <c r="K2412" i="3"/>
  <c r="K2413" i="3"/>
  <c r="K2414" i="3"/>
  <c r="K2415" i="3"/>
  <c r="K2416" i="3"/>
  <c r="K2417" i="3"/>
  <c r="K2418" i="3"/>
  <c r="K2419" i="3"/>
  <c r="L2419" i="3" s="1"/>
  <c r="M2419" i="3" s="1" a="1"/>
  <c r="M2419" i="3" s="1"/>
  <c r="K2420" i="3"/>
  <c r="L2420" i="3" s="1"/>
  <c r="M2420" i="3" s="1" a="1"/>
  <c r="M2420" i="3" s="1"/>
  <c r="K2421" i="3"/>
  <c r="L2421" i="3" s="1"/>
  <c r="M2421" i="3" s="1" a="1"/>
  <c r="M2421" i="3" s="1"/>
  <c r="K2422" i="3"/>
  <c r="L2422" i="3" s="1"/>
  <c r="M2422" i="3" s="1" a="1"/>
  <c r="M2422" i="3" s="1"/>
  <c r="K2423" i="3"/>
  <c r="L2423" i="3" s="1"/>
  <c r="M2423" i="3" s="1" a="1"/>
  <c r="M2423" i="3" s="1"/>
  <c r="K2424" i="3"/>
  <c r="K2425" i="3"/>
  <c r="K2426" i="3"/>
  <c r="L2426" i="3" s="1"/>
  <c r="K2427" i="3"/>
  <c r="K2428" i="3"/>
  <c r="L2428" i="3" s="1"/>
  <c r="K2429" i="3"/>
  <c r="K2430" i="3"/>
  <c r="K2431" i="3"/>
  <c r="K2432" i="3"/>
  <c r="K2433" i="3"/>
  <c r="L2433" i="3" s="1"/>
  <c r="N2433" i="3" s="1" a="1"/>
  <c r="N2433" i="3" s="1"/>
  <c r="K2434" i="3"/>
  <c r="L2434" i="3" s="1"/>
  <c r="K2435" i="3"/>
  <c r="L2435" i="3" s="1"/>
  <c r="K2436" i="3"/>
  <c r="L2436" i="3" s="1"/>
  <c r="K2437" i="3"/>
  <c r="L2437" i="3" s="1"/>
  <c r="M2437" i="3" s="1" a="1"/>
  <c r="M2437" i="3" s="1"/>
  <c r="K2438" i="3"/>
  <c r="L2438" i="3" s="1"/>
  <c r="M2438" i="3" s="1" a="1"/>
  <c r="M2438" i="3" s="1"/>
  <c r="K2439" i="3"/>
  <c r="L2439" i="3" s="1"/>
  <c r="M2439" i="3" s="1" a="1"/>
  <c r="M2439" i="3" s="1"/>
  <c r="K2440" i="3"/>
  <c r="L2440" i="3" s="1"/>
  <c r="M2440" i="3" s="1" a="1"/>
  <c r="M2440" i="3" s="1"/>
  <c r="K2441" i="3"/>
  <c r="K2442" i="3"/>
  <c r="K2443" i="3"/>
  <c r="K2444" i="3"/>
  <c r="L2444" i="3" s="1"/>
  <c r="K2445" i="3"/>
  <c r="K2446" i="3"/>
  <c r="K2447" i="3"/>
  <c r="K2448" i="3"/>
  <c r="K2449" i="3"/>
  <c r="L2449" i="3" s="1"/>
  <c r="K2450" i="3"/>
  <c r="K2451" i="3"/>
  <c r="L2451" i="3" s="1"/>
  <c r="M2451" i="3" s="1" a="1"/>
  <c r="M2451" i="3" s="1"/>
  <c r="K2452" i="3"/>
  <c r="K2453" i="3"/>
  <c r="L2453" i="3" s="1"/>
  <c r="M2453" i="3" s="1" a="1"/>
  <c r="M2453" i="3" s="1"/>
  <c r="K2454" i="3"/>
  <c r="L2454" i="3" s="1"/>
  <c r="N2454" i="3" s="1" a="1"/>
  <c r="N2454" i="3" s="1"/>
  <c r="K2455" i="3"/>
  <c r="L2455" i="3" s="1"/>
  <c r="M2455" i="3" s="1" a="1"/>
  <c r="M2455" i="3" s="1"/>
  <c r="K2456" i="3"/>
  <c r="K2457" i="3"/>
  <c r="K2458" i="3"/>
  <c r="L2458" i="3" s="1"/>
  <c r="M2458" i="3" s="1" a="1"/>
  <c r="M2458" i="3" s="1"/>
  <c r="K2459" i="3"/>
  <c r="L2459" i="3" s="1"/>
  <c r="M2459" i="3" s="1" a="1"/>
  <c r="M2459" i="3" s="1"/>
  <c r="K2460" i="3"/>
  <c r="L2460" i="3" s="1"/>
  <c r="M2460" i="3" s="1" a="1"/>
  <c r="M2460" i="3" s="1"/>
  <c r="K2461" i="3"/>
  <c r="K2462" i="3"/>
  <c r="K2463" i="3"/>
  <c r="K2464" i="3"/>
  <c r="K2465" i="3"/>
  <c r="K2466" i="3"/>
  <c r="L2466" i="3" s="1"/>
  <c r="M2466" i="3" s="1" a="1"/>
  <c r="M2466" i="3" s="1"/>
  <c r="K2467" i="3"/>
  <c r="L2467" i="3" s="1"/>
  <c r="M2467" i="3" s="1" a="1"/>
  <c r="M2467" i="3" s="1"/>
  <c r="K2468" i="3"/>
  <c r="L2468" i="3" s="1"/>
  <c r="K2469" i="3"/>
  <c r="L2469" i="3" s="1"/>
  <c r="M2469" i="3" s="1" a="1"/>
  <c r="M2469" i="3" s="1"/>
  <c r="K2470" i="3"/>
  <c r="L2470" i="3" s="1"/>
  <c r="K2471" i="3"/>
  <c r="L2471" i="3" s="1"/>
  <c r="M2471" i="3" s="1" a="1"/>
  <c r="M2471" i="3" s="1"/>
  <c r="K2472" i="3"/>
  <c r="K2473" i="3"/>
  <c r="L2473" i="3" s="1"/>
  <c r="K2474" i="3"/>
  <c r="L2474" i="3" s="1"/>
  <c r="K2475" i="3"/>
  <c r="L2475" i="3" s="1"/>
  <c r="M2475" i="3" s="1" a="1"/>
  <c r="M2475" i="3" s="1"/>
  <c r="K2476" i="3"/>
  <c r="L2476" i="3" s="1"/>
  <c r="M2476" i="3" s="1" a="1"/>
  <c r="M2476" i="3" s="1"/>
  <c r="K2477" i="3"/>
  <c r="K2478" i="3"/>
  <c r="K2479" i="3"/>
  <c r="K2480" i="3"/>
  <c r="K2481" i="3"/>
  <c r="L2481" i="3" s="1"/>
  <c r="K2482" i="3"/>
  <c r="L2482" i="3" s="1"/>
  <c r="K2483" i="3"/>
  <c r="L2483" i="3" s="1"/>
  <c r="M2483" i="3" s="1" a="1"/>
  <c r="M2483" i="3" s="1"/>
  <c r="K2484" i="3"/>
  <c r="K2485" i="3"/>
  <c r="L2485" i="3" s="1"/>
  <c r="M2485" i="3" s="1" a="1"/>
  <c r="M2485" i="3" s="1"/>
  <c r="K2486" i="3"/>
  <c r="L2486" i="3" s="1"/>
  <c r="K2487" i="3"/>
  <c r="L2487" i="3" s="1"/>
  <c r="M2487" i="3" s="1" a="1"/>
  <c r="M2487" i="3" s="1"/>
  <c r="K2488" i="3"/>
  <c r="K2489" i="3"/>
  <c r="L2489" i="3" s="1"/>
  <c r="M2489" i="3" s="1" a="1"/>
  <c r="M2489" i="3" s="1"/>
  <c r="K2490" i="3"/>
  <c r="K2491" i="3"/>
  <c r="L2491" i="3" s="1"/>
  <c r="K2492" i="3"/>
  <c r="L2492" i="3" s="1"/>
  <c r="K2493" i="3"/>
  <c r="K2494" i="3"/>
  <c r="K2495" i="3"/>
  <c r="K2496" i="3"/>
  <c r="K2497" i="3"/>
  <c r="K2498" i="3"/>
  <c r="K2499" i="3"/>
  <c r="L2499" i="3" s="1"/>
  <c r="K2500" i="3"/>
  <c r="L2500" i="3" s="1"/>
  <c r="K2501" i="3"/>
  <c r="L2501" i="3" s="1"/>
  <c r="M2501" i="3" s="1" a="1"/>
  <c r="M2501" i="3" s="1"/>
  <c r="K2502" i="3"/>
  <c r="L2502" i="3" s="1"/>
  <c r="M2502" i="3" s="1" a="1"/>
  <c r="M2502" i="3" s="1"/>
  <c r="K2503" i="3"/>
  <c r="L2503" i="3" s="1"/>
  <c r="M2503" i="3" s="1" a="1"/>
  <c r="M2503" i="3" s="1"/>
  <c r="K2504" i="3"/>
  <c r="K2505" i="3"/>
  <c r="K2506" i="3"/>
  <c r="L2506" i="3" s="1"/>
  <c r="M2506" i="3" s="1" a="1"/>
  <c r="M2506" i="3" s="1"/>
  <c r="K2507" i="3"/>
  <c r="L2507" i="3" s="1"/>
  <c r="K2508" i="3"/>
  <c r="L2508" i="3" s="1"/>
  <c r="M2508" i="3" s="1" a="1"/>
  <c r="M2508" i="3" s="1"/>
  <c r="K2509" i="3"/>
  <c r="K2510" i="3"/>
  <c r="K2511" i="3"/>
  <c r="K2512" i="3"/>
  <c r="K2513" i="3"/>
  <c r="L2513" i="3" s="1"/>
  <c r="K2514" i="3"/>
  <c r="L2514" i="3" s="1"/>
  <c r="K2515" i="3"/>
  <c r="L2515" i="3" s="1"/>
  <c r="M2515" i="3" s="1" a="1"/>
  <c r="M2515" i="3" s="1"/>
  <c r="K2516" i="3"/>
  <c r="L2516" i="3" s="1"/>
  <c r="K2517" i="3"/>
  <c r="L2517" i="3" s="1"/>
  <c r="M2517" i="3" s="1" a="1"/>
  <c r="M2517" i="3" s="1"/>
  <c r="K2518" i="3"/>
  <c r="L2518" i="3" s="1"/>
  <c r="M2518" i="3" s="1" a="1"/>
  <c r="M2518" i="3" s="1"/>
  <c r="K2519" i="3"/>
  <c r="L2519" i="3" s="1"/>
  <c r="M2519" i="3" s="1" a="1"/>
  <c r="M2519" i="3" s="1"/>
  <c r="K2520" i="3"/>
  <c r="K2521" i="3"/>
  <c r="K2522" i="3"/>
  <c r="L2522" i="3" s="1"/>
  <c r="K2523" i="3"/>
  <c r="L2523" i="3" s="1"/>
  <c r="M2523" i="3" s="1" a="1"/>
  <c r="M2523" i="3" s="1"/>
  <c r="K2524" i="3"/>
  <c r="L2524" i="3" s="1"/>
  <c r="K2525" i="3"/>
  <c r="K2526" i="3"/>
  <c r="K2527" i="3"/>
  <c r="K2528" i="3"/>
  <c r="K2529" i="3"/>
  <c r="L2529" i="3" s="1"/>
  <c r="M2529" i="3" s="1" a="1"/>
  <c r="M2529" i="3" s="1"/>
  <c r="K2530" i="3"/>
  <c r="L2530" i="3" s="1"/>
  <c r="M2530" i="3" s="1" a="1"/>
  <c r="M2530" i="3" s="1"/>
  <c r="K2531" i="3"/>
  <c r="L2531" i="3" s="1"/>
  <c r="M2531" i="3" s="1" a="1"/>
  <c r="M2531" i="3" s="1"/>
  <c r="K2532" i="3"/>
  <c r="K2533" i="3"/>
  <c r="L2533" i="3" s="1"/>
  <c r="M2533" i="3" s="1" a="1"/>
  <c r="M2533" i="3" s="1"/>
  <c r="K2534" i="3"/>
  <c r="L2534" i="3" s="1"/>
  <c r="K2535" i="3"/>
  <c r="L2535" i="3" s="1"/>
  <c r="M2535" i="3" s="1" a="1"/>
  <c r="M2535" i="3" s="1"/>
  <c r="K2536" i="3"/>
  <c r="K2537" i="3"/>
  <c r="L2537" i="3" s="1"/>
  <c r="M2537" i="3" s="1" a="1"/>
  <c r="M2537" i="3" s="1"/>
  <c r="K2538" i="3"/>
  <c r="L2538" i="3" s="1"/>
  <c r="K2539" i="3"/>
  <c r="K2540" i="3"/>
  <c r="L2540" i="3" s="1"/>
  <c r="M2540" i="3" s="1" a="1"/>
  <c r="M2540" i="3" s="1"/>
  <c r="K2541" i="3"/>
  <c r="K2542" i="3"/>
  <c r="K2543" i="3"/>
  <c r="K2544" i="3"/>
  <c r="K2545" i="3"/>
  <c r="L2545" i="3" s="1"/>
  <c r="K2546" i="3"/>
  <c r="K2547" i="3"/>
  <c r="L2547" i="3" s="1"/>
  <c r="K2548" i="3"/>
  <c r="L2548" i="3" s="1"/>
  <c r="K2549" i="3"/>
  <c r="L2549" i="3" s="1"/>
  <c r="M2549" i="3" s="1" a="1"/>
  <c r="M2549" i="3" s="1"/>
  <c r="K2550" i="3"/>
  <c r="L2550" i="3" s="1"/>
  <c r="M2550" i="3" s="1" a="1"/>
  <c r="M2550" i="3" s="1"/>
  <c r="K2551" i="3"/>
  <c r="L2551" i="3" s="1"/>
  <c r="M2551" i="3" s="1" a="1"/>
  <c r="M2551" i="3" s="1"/>
  <c r="K2552" i="3"/>
  <c r="K2553" i="3"/>
  <c r="L2553" i="3" s="1"/>
  <c r="K2554" i="3"/>
  <c r="L2554" i="3" s="1"/>
  <c r="M2554" i="3" s="1" a="1"/>
  <c r="M2554" i="3" s="1"/>
  <c r="K2555" i="3"/>
  <c r="L2555" i="3" s="1"/>
  <c r="M2555" i="3" s="1" a="1"/>
  <c r="M2555" i="3" s="1"/>
  <c r="K2556" i="3"/>
  <c r="K2557" i="3"/>
  <c r="K2558" i="3"/>
  <c r="K2559" i="3"/>
  <c r="K2560" i="3"/>
  <c r="K2561" i="3"/>
  <c r="K2562" i="3"/>
  <c r="L2562" i="3" s="1"/>
  <c r="K2563" i="3"/>
  <c r="L2563" i="3" s="1"/>
  <c r="M2563" i="3" s="1" a="1"/>
  <c r="M2563" i="3" s="1"/>
  <c r="K2564" i="3"/>
  <c r="L2564" i="3" s="1"/>
  <c r="M2564" i="3" s="1" a="1"/>
  <c r="M2564" i="3" s="1"/>
  <c r="K2565" i="3"/>
  <c r="L2565" i="3" s="1"/>
  <c r="M2565" i="3" s="1" a="1"/>
  <c r="M2565" i="3" s="1"/>
  <c r="K2566" i="3"/>
  <c r="L2566" i="3" s="1"/>
  <c r="M2566" i="3" s="1" a="1"/>
  <c r="M2566" i="3" s="1"/>
  <c r="K2567" i="3"/>
  <c r="L2567" i="3" s="1"/>
  <c r="M2567" i="3" s="1" a="1"/>
  <c r="M2567" i="3" s="1"/>
  <c r="K2568" i="3"/>
  <c r="K2569" i="3"/>
  <c r="K2570" i="3"/>
  <c r="L2570" i="3" s="1"/>
  <c r="K2571" i="3"/>
  <c r="L2571" i="3" s="1"/>
  <c r="K2572" i="3"/>
  <c r="L2572" i="3" s="1"/>
  <c r="K2573" i="3"/>
  <c r="K2574" i="3"/>
  <c r="K2575" i="3"/>
  <c r="K2576" i="3"/>
  <c r="K2577" i="3"/>
  <c r="L2577" i="3" s="1"/>
  <c r="K2578" i="3"/>
  <c r="L2578" i="3" s="1"/>
  <c r="K2579" i="3"/>
  <c r="L2579" i="3" s="1"/>
  <c r="M2579" i="3" s="1" a="1"/>
  <c r="M2579" i="3" s="1"/>
  <c r="K2580" i="3"/>
  <c r="L2580" i="3" s="1"/>
  <c r="K2581" i="3"/>
  <c r="L2581" i="3" s="1"/>
  <c r="K2582" i="3"/>
  <c r="L2582" i="3" s="1"/>
  <c r="M2582" i="3" s="1" a="1"/>
  <c r="M2582" i="3" s="1"/>
  <c r="K2583" i="3"/>
  <c r="L2583" i="3" s="1"/>
  <c r="M2583" i="3" s="1" a="1"/>
  <c r="M2583" i="3" s="1"/>
  <c r="K2584" i="3"/>
  <c r="K2585" i="3"/>
  <c r="K2586" i="3"/>
  <c r="L2586" i="3" s="1"/>
  <c r="K2587" i="3"/>
  <c r="K2588" i="3"/>
  <c r="L2588" i="3" s="1"/>
  <c r="M2588" i="3" s="1" a="1"/>
  <c r="M2588" i="3" s="1"/>
  <c r="K2589" i="3"/>
  <c r="K2590" i="3"/>
  <c r="K2591" i="3"/>
  <c r="K2592" i="3"/>
  <c r="K2593" i="3"/>
  <c r="K2594" i="3"/>
  <c r="L2594" i="3" s="1"/>
  <c r="K2595" i="3"/>
  <c r="L2595" i="3" s="1"/>
  <c r="M2595" i="3" s="1" a="1"/>
  <c r="M2595" i="3" s="1"/>
  <c r="K2596" i="3"/>
  <c r="L2596" i="3" s="1"/>
  <c r="M2596" i="3" s="1" a="1"/>
  <c r="M2596" i="3" s="1"/>
  <c r="K2597" i="3"/>
  <c r="L2597" i="3" s="1"/>
  <c r="M2597" i="3" s="1" a="1"/>
  <c r="M2597" i="3" s="1"/>
  <c r="K2598" i="3"/>
  <c r="L2598" i="3" s="1"/>
  <c r="M2598" i="3" s="1" a="1"/>
  <c r="M2598" i="3" s="1"/>
  <c r="K2599" i="3"/>
  <c r="L2599" i="3" s="1"/>
  <c r="M2599" i="3" s="1" a="1"/>
  <c r="M2599" i="3" s="1"/>
  <c r="K2600" i="3"/>
  <c r="K2601" i="3"/>
  <c r="L2601" i="3" s="1"/>
  <c r="M2601" i="3" s="1" a="1"/>
  <c r="M2601" i="3" s="1"/>
  <c r="K2602" i="3"/>
  <c r="K2603" i="3"/>
  <c r="L2603" i="3" s="1"/>
  <c r="M2603" i="3" s="1" a="1"/>
  <c r="M2603" i="3" s="1"/>
  <c r="K2604" i="3"/>
  <c r="L2604" i="3" s="1"/>
  <c r="M2604" i="3" s="1" a="1"/>
  <c r="M2604" i="3" s="1"/>
  <c r="K2605" i="3"/>
  <c r="K2606" i="3"/>
  <c r="K2607" i="3"/>
  <c r="K2608" i="3"/>
  <c r="K2609" i="3"/>
  <c r="L2609" i="3" s="1"/>
  <c r="M2609" i="3" s="1" a="1"/>
  <c r="M2609" i="3" s="1"/>
  <c r="K2610" i="3"/>
  <c r="K2611" i="3"/>
  <c r="L2611" i="3" s="1"/>
  <c r="M2611" i="3" s="1" a="1"/>
  <c r="M2611" i="3" s="1"/>
  <c r="K2612" i="3"/>
  <c r="L2612" i="3" s="1"/>
  <c r="K2613" i="3"/>
  <c r="L2613" i="3" s="1"/>
  <c r="K2614" i="3"/>
  <c r="L2614" i="3" s="1"/>
  <c r="M2614" i="3" s="1" a="1"/>
  <c r="M2614" i="3" s="1"/>
  <c r="K2615" i="3"/>
  <c r="L2615" i="3" s="1"/>
  <c r="M2615" i="3" s="1" a="1"/>
  <c r="M2615" i="3" s="1"/>
  <c r="K2616" i="3"/>
  <c r="L2616" i="3" s="1"/>
  <c r="M2616" i="3" s="1" a="1"/>
  <c r="M2616" i="3" s="1"/>
  <c r="K2617" i="3"/>
  <c r="K2618" i="3"/>
  <c r="L2618" i="3" s="1"/>
  <c r="K2619" i="3"/>
  <c r="K2620" i="3"/>
  <c r="L2620" i="3" s="1"/>
  <c r="K2621" i="3"/>
  <c r="K2622" i="3"/>
  <c r="K2623" i="3"/>
  <c r="K2624" i="3"/>
  <c r="K2625" i="3"/>
  <c r="L2625" i="3" s="1"/>
  <c r="K2626" i="3"/>
  <c r="K2627" i="3"/>
  <c r="K2628" i="3"/>
  <c r="L2628" i="3" s="1"/>
  <c r="K2629" i="3"/>
  <c r="L2629" i="3" s="1"/>
  <c r="M2629" i="3" s="1" a="1"/>
  <c r="M2629" i="3" s="1"/>
  <c r="K2630" i="3"/>
  <c r="L2630" i="3" s="1"/>
  <c r="M2630" i="3" s="1" a="1"/>
  <c r="M2630" i="3" s="1"/>
  <c r="K2631" i="3"/>
  <c r="L2631" i="3" s="1"/>
  <c r="M2631" i="3" s="1" a="1"/>
  <c r="M2631" i="3" s="1"/>
  <c r="K2632" i="3"/>
  <c r="K2633" i="3"/>
  <c r="L2633" i="3" s="1"/>
  <c r="M2633" i="3" s="1" a="1"/>
  <c r="M2633" i="3" s="1"/>
  <c r="K2634" i="3"/>
  <c r="L2634" i="3" s="1"/>
  <c r="K2635" i="3"/>
  <c r="K2636" i="3"/>
  <c r="L2636" i="3" s="1"/>
  <c r="M2636" i="3" s="1" a="1"/>
  <c r="M2636" i="3" s="1"/>
  <c r="K2637" i="3"/>
  <c r="K2638" i="3"/>
  <c r="K2639" i="3"/>
  <c r="K2640" i="3"/>
  <c r="K2641" i="3"/>
  <c r="L2641" i="3" s="1"/>
  <c r="K2642" i="3"/>
  <c r="K2643" i="3"/>
  <c r="L2643" i="3" s="1"/>
  <c r="K2644" i="3"/>
  <c r="L2644" i="3" s="1"/>
  <c r="K2645" i="3"/>
  <c r="L2645" i="3" s="1"/>
  <c r="M2645" i="3" s="1" a="1"/>
  <c r="M2645" i="3" s="1"/>
  <c r="K2646" i="3"/>
  <c r="L2646" i="3" s="1"/>
  <c r="K2647" i="3"/>
  <c r="L2647" i="3" s="1"/>
  <c r="M2647" i="3" s="1" a="1"/>
  <c r="M2647" i="3" s="1"/>
  <c r="K2648" i="3"/>
  <c r="K2649" i="3"/>
  <c r="L2649" i="3" s="1"/>
  <c r="K2650" i="3"/>
  <c r="L2650" i="3" s="1"/>
  <c r="M2650" i="3" s="1" a="1"/>
  <c r="M2650" i="3" s="1"/>
  <c r="K2651" i="3"/>
  <c r="L2651" i="3" s="1"/>
  <c r="K2652" i="3"/>
  <c r="L2652" i="3" s="1"/>
  <c r="M2652" i="3" s="1" a="1"/>
  <c r="M2652" i="3" s="1"/>
  <c r="K2653" i="3"/>
  <c r="K2654" i="3"/>
  <c r="K2655" i="3"/>
  <c r="K2656" i="3"/>
  <c r="K2657" i="3"/>
  <c r="K2658" i="3"/>
  <c r="K2659" i="3"/>
  <c r="L2659" i="3" s="1"/>
  <c r="K2660" i="3"/>
  <c r="K2661" i="3"/>
  <c r="L2661" i="3" s="1"/>
  <c r="M2661" i="3" s="1" a="1"/>
  <c r="M2661" i="3" s="1"/>
  <c r="K2662" i="3"/>
  <c r="L2662" i="3" s="1"/>
  <c r="K2663" i="3"/>
  <c r="L2663" i="3" s="1"/>
  <c r="M2663" i="3" s="1" a="1"/>
  <c r="M2663" i="3" s="1"/>
  <c r="K2664" i="3"/>
  <c r="K2665" i="3"/>
  <c r="K2666" i="3"/>
  <c r="L2666" i="3" s="1"/>
  <c r="M2666" i="3" s="1" a="1"/>
  <c r="M2666" i="3" s="1"/>
  <c r="K2667" i="3"/>
  <c r="L2667" i="3" s="1"/>
  <c r="M2667" i="3" s="1" a="1"/>
  <c r="M2667" i="3" s="1"/>
  <c r="K2668" i="3"/>
  <c r="L2668" i="3" s="1"/>
  <c r="M2668" i="3" s="1" a="1"/>
  <c r="M2668" i="3" s="1"/>
  <c r="K2669" i="3"/>
  <c r="K2670" i="3"/>
  <c r="K2671" i="3"/>
  <c r="K2672" i="3"/>
  <c r="K2673" i="3"/>
  <c r="L2673" i="3" s="1"/>
  <c r="M2673" i="3" s="1" a="1"/>
  <c r="M2673" i="3" s="1"/>
  <c r="K2674" i="3"/>
  <c r="L2674" i="3" s="1"/>
  <c r="K2675" i="3"/>
  <c r="L2675" i="3" s="1"/>
  <c r="M2675" i="3" s="1" a="1"/>
  <c r="M2675" i="3" s="1"/>
  <c r="K2676" i="3"/>
  <c r="L2676" i="3" s="1"/>
  <c r="M2676" i="3" s="1" a="1"/>
  <c r="M2676" i="3" s="1"/>
  <c r="K2677" i="3"/>
  <c r="L2677" i="3" s="1"/>
  <c r="K2678" i="3"/>
  <c r="L2678" i="3" s="1"/>
  <c r="K2679" i="3"/>
  <c r="L2679" i="3" s="1"/>
  <c r="M2679" i="3" s="1" a="1"/>
  <c r="M2679" i="3" s="1"/>
  <c r="K2680" i="3"/>
  <c r="K2681" i="3"/>
  <c r="L2681" i="3" s="1"/>
  <c r="M2681" i="3" s="1" a="1"/>
  <c r="M2681" i="3" s="1"/>
  <c r="K2682" i="3"/>
  <c r="K2683" i="3"/>
  <c r="L2683" i="3" s="1"/>
  <c r="K2684" i="3"/>
  <c r="L2684" i="3" s="1"/>
  <c r="K2685" i="3"/>
  <c r="K2686" i="3"/>
  <c r="K2687" i="3"/>
  <c r="K2688" i="3"/>
  <c r="K2689" i="3"/>
  <c r="K2690" i="3"/>
  <c r="L2690" i="3" s="1"/>
  <c r="K2691" i="3"/>
  <c r="K2692" i="3"/>
  <c r="L2692" i="3" s="1"/>
  <c r="K2693" i="3"/>
  <c r="L2693" i="3" s="1"/>
  <c r="M2693" i="3" s="1" a="1"/>
  <c r="M2693" i="3" s="1"/>
  <c r="K2694" i="3"/>
  <c r="L2694" i="3" s="1"/>
  <c r="M2694" i="3" s="1" a="1"/>
  <c r="M2694" i="3" s="1"/>
  <c r="K2695" i="3"/>
  <c r="L2695" i="3" s="1"/>
  <c r="M2695" i="3" s="1" a="1"/>
  <c r="M2695" i="3" s="1"/>
  <c r="K2696" i="3"/>
  <c r="K2697" i="3"/>
  <c r="K2698" i="3"/>
  <c r="L2698" i="3" s="1"/>
  <c r="M2698" i="3" s="1" a="1"/>
  <c r="M2698" i="3" s="1"/>
  <c r="K2699" i="3"/>
  <c r="L2699" i="3" s="1"/>
  <c r="K2700" i="3"/>
  <c r="L2700" i="3" s="1"/>
  <c r="M2700" i="3" s="1" a="1"/>
  <c r="M2700" i="3" s="1"/>
  <c r="K2701" i="3"/>
  <c r="K2702" i="3"/>
  <c r="K2703" i="3"/>
  <c r="K2704" i="3"/>
  <c r="K2705" i="3"/>
  <c r="L2705" i="3" s="1"/>
  <c r="K2706" i="3"/>
  <c r="L2706" i="3" s="1"/>
  <c r="K2707" i="3"/>
  <c r="L2707" i="3" s="1"/>
  <c r="N2707" i="3" s="1" a="1"/>
  <c r="N2707" i="3" s="1"/>
  <c r="K2708" i="3"/>
  <c r="L2708" i="3" s="1"/>
  <c r="K2709" i="3"/>
  <c r="L2709" i="3" s="1"/>
  <c r="M2709" i="3" s="1" a="1"/>
  <c r="M2709" i="3" s="1"/>
  <c r="K2710" i="3"/>
  <c r="L2710" i="3" s="1"/>
  <c r="M2710" i="3" s="1" a="1"/>
  <c r="M2710" i="3" s="1"/>
  <c r="K2711" i="3"/>
  <c r="L2711" i="3" s="1"/>
  <c r="M2711" i="3" s="1" a="1"/>
  <c r="M2711" i="3" s="1"/>
  <c r="K2712" i="3"/>
  <c r="K2713" i="3"/>
  <c r="K2714" i="3"/>
  <c r="L2714" i="3" s="1"/>
  <c r="K2715" i="3"/>
  <c r="K2716" i="3"/>
  <c r="L2716" i="3" s="1"/>
  <c r="K2717" i="3"/>
  <c r="K2718" i="3"/>
  <c r="K2719" i="3"/>
  <c r="K2720" i="3"/>
  <c r="K2721" i="3"/>
  <c r="L2721" i="3" s="1"/>
  <c r="M2721" i="3" s="1" a="1"/>
  <c r="M2721" i="3" s="1"/>
  <c r="K2722" i="3"/>
  <c r="K2723" i="3"/>
  <c r="L2723" i="3" s="1"/>
  <c r="M2723" i="3" s="1" a="1"/>
  <c r="M2723" i="3" s="1"/>
  <c r="K2724" i="3"/>
  <c r="L2724" i="3" s="1"/>
  <c r="M2724" i="3" s="1" a="1"/>
  <c r="M2724" i="3" s="1"/>
  <c r="K2725" i="3"/>
  <c r="L2725" i="3" s="1"/>
  <c r="M2725" i="3" s="1" a="1"/>
  <c r="M2725" i="3" s="1"/>
  <c r="K2726" i="3"/>
  <c r="L2726" i="3" s="1"/>
  <c r="M2726" i="3" s="1" a="1"/>
  <c r="M2726" i="3" s="1"/>
  <c r="K2727" i="3"/>
  <c r="L2727" i="3" s="1"/>
  <c r="M2727" i="3" s="1" a="1"/>
  <c r="M2727" i="3" s="1"/>
  <c r="K2728" i="3"/>
  <c r="K2729" i="3"/>
  <c r="L2729" i="3" s="1"/>
  <c r="M2729" i="3" s="1" a="1"/>
  <c r="M2729" i="3" s="1"/>
  <c r="K2730" i="3"/>
  <c r="L2730" i="3" s="1"/>
  <c r="M2730" i="3" s="1" a="1"/>
  <c r="M2730" i="3" s="1"/>
  <c r="K2731" i="3"/>
  <c r="L2731" i="3" s="1"/>
  <c r="M2731" i="3" s="1" a="1"/>
  <c r="M2731" i="3" s="1"/>
  <c r="K2732" i="3"/>
  <c r="L2732" i="3" s="1"/>
  <c r="M2732" i="3" s="1" a="1"/>
  <c r="M2732" i="3" s="1"/>
  <c r="K2733" i="3"/>
  <c r="K2734" i="3"/>
  <c r="K2735" i="3"/>
  <c r="K2736" i="3"/>
  <c r="K2737" i="3"/>
  <c r="L2737" i="3" s="1"/>
  <c r="K2738" i="3"/>
  <c r="K2739" i="3"/>
  <c r="L2739" i="3" s="1"/>
  <c r="M2739" i="3" s="1" a="1"/>
  <c r="M2739" i="3" s="1"/>
  <c r="K2740" i="3"/>
  <c r="L2740" i="3" s="1"/>
  <c r="M2740" i="3" s="1" a="1"/>
  <c r="M2740" i="3" s="1"/>
  <c r="K2741" i="3"/>
  <c r="L2741" i="3" s="1"/>
  <c r="M2741" i="3" s="1" a="1"/>
  <c r="M2741" i="3" s="1"/>
  <c r="K2742" i="3"/>
  <c r="L2742" i="3" s="1"/>
  <c r="K2743" i="3"/>
  <c r="L2743" i="3" s="1"/>
  <c r="M2743" i="3" s="1" a="1"/>
  <c r="M2743" i="3" s="1"/>
  <c r="K2744" i="3"/>
  <c r="K2745" i="3"/>
  <c r="L2745" i="3" s="1"/>
  <c r="M2745" i="3" s="1" a="1"/>
  <c r="M2745" i="3" s="1"/>
  <c r="K2746" i="3"/>
  <c r="K2747" i="3"/>
  <c r="K2748" i="3"/>
  <c r="L2748" i="3" s="1"/>
  <c r="M2748" i="3" s="1" a="1"/>
  <c r="M2748" i="3" s="1"/>
  <c r="K2749" i="3"/>
  <c r="K2750" i="3"/>
  <c r="K2751" i="3"/>
  <c r="K2752" i="3"/>
  <c r="K2753" i="3"/>
  <c r="L2753" i="3" s="1"/>
  <c r="K2754" i="3"/>
  <c r="K2755" i="3"/>
  <c r="L2755" i="3" s="1"/>
  <c r="K2756" i="3"/>
  <c r="L2756" i="3" s="1"/>
  <c r="M2756" i="3" s="1" a="1"/>
  <c r="M2756" i="3" s="1"/>
  <c r="K2757" i="3"/>
  <c r="L2757" i="3" s="1"/>
  <c r="M2757" i="3" s="1" a="1"/>
  <c r="M2757" i="3" s="1"/>
  <c r="K2758" i="3"/>
  <c r="L2758" i="3" s="1"/>
  <c r="M2758" i="3" s="1" a="1"/>
  <c r="M2758" i="3" s="1"/>
  <c r="K2759" i="3"/>
  <c r="L2759" i="3" s="1"/>
  <c r="M2759" i="3" s="1" a="1"/>
  <c r="M2759" i="3" s="1"/>
  <c r="K2760" i="3"/>
  <c r="K2761" i="3"/>
  <c r="K2762" i="3"/>
  <c r="L2762" i="3" s="1"/>
  <c r="K2763" i="3"/>
  <c r="K2764" i="3"/>
  <c r="L2764" i="3" s="1"/>
  <c r="K2765" i="3"/>
  <c r="K2766" i="3"/>
  <c r="K2767" i="3"/>
  <c r="K2768" i="3"/>
  <c r="K2769" i="3"/>
  <c r="L2769" i="3" s="1"/>
  <c r="M2769" i="3" s="1" a="1"/>
  <c r="M2769" i="3" s="1"/>
  <c r="K2770" i="3"/>
  <c r="L2770" i="3" s="1"/>
  <c r="K2771" i="3"/>
  <c r="L2771" i="3" s="1"/>
  <c r="K2772" i="3"/>
  <c r="L2772" i="3" s="1"/>
  <c r="K2773" i="3"/>
  <c r="L2773" i="3" s="1"/>
  <c r="M2773" i="3" s="1" a="1"/>
  <c r="M2773" i="3" s="1"/>
  <c r="K2774" i="3"/>
  <c r="L2774" i="3" s="1"/>
  <c r="K2775" i="3"/>
  <c r="L2775" i="3" s="1"/>
  <c r="M2775" i="3" s="1" a="1"/>
  <c r="M2775" i="3" s="1"/>
  <c r="K2776" i="3"/>
  <c r="K2777" i="3"/>
  <c r="K2778" i="3"/>
  <c r="L2778" i="3" s="1"/>
  <c r="M2778" i="3" s="1" a="1"/>
  <c r="M2778" i="3" s="1"/>
  <c r="K2779" i="3"/>
  <c r="K2780" i="3"/>
  <c r="L2780" i="3" s="1"/>
  <c r="K2781" i="3"/>
  <c r="K2782" i="3"/>
  <c r="K2783" i="3"/>
  <c r="K2784" i="3"/>
  <c r="K2785" i="3"/>
  <c r="L2785" i="3" s="1"/>
  <c r="M2785" i="3" s="1" a="1"/>
  <c r="M2785" i="3" s="1"/>
  <c r="K2786" i="3"/>
  <c r="L2786" i="3" s="1"/>
  <c r="M2786" i="3" s="1" a="1"/>
  <c r="M2786" i="3" s="1"/>
  <c r="K2787" i="3"/>
  <c r="L2787" i="3" s="1"/>
  <c r="K2788" i="3"/>
  <c r="K2789" i="3"/>
  <c r="L2789" i="3" s="1"/>
  <c r="N2789" i="3" s="1" a="1"/>
  <c r="N2789" i="3" s="1"/>
  <c r="K2790" i="3"/>
  <c r="L2790" i="3" s="1"/>
  <c r="K2791" i="3"/>
  <c r="L2791" i="3" s="1"/>
  <c r="M2791" i="3" s="1" a="1"/>
  <c r="M2791" i="3" s="1"/>
  <c r="K2792" i="3"/>
  <c r="K2793" i="3"/>
  <c r="L2793" i="3" s="1"/>
  <c r="M2793" i="3" s="1" a="1"/>
  <c r="M2793" i="3" s="1"/>
  <c r="K2794" i="3"/>
  <c r="L2794" i="3" s="1"/>
  <c r="M2794" i="3" s="1" a="1"/>
  <c r="M2794" i="3" s="1"/>
  <c r="K2795" i="3"/>
  <c r="K2796" i="3"/>
  <c r="L2796" i="3" s="1"/>
  <c r="K2797" i="3"/>
  <c r="K2798" i="3"/>
  <c r="K2799" i="3"/>
  <c r="K2800" i="3"/>
  <c r="K2801" i="3"/>
  <c r="L2801" i="3" s="1"/>
  <c r="K2802" i="3"/>
  <c r="L2802" i="3" s="1"/>
  <c r="K2803" i="3"/>
  <c r="L2803" i="3" s="1"/>
  <c r="M2803" i="3" s="1" a="1"/>
  <c r="M2803" i="3" s="1"/>
  <c r="K2804" i="3"/>
  <c r="L2804" i="3" s="1"/>
  <c r="M2804" i="3" s="1" a="1"/>
  <c r="M2804" i="3" s="1"/>
  <c r="K2805" i="3"/>
  <c r="L2805" i="3" s="1"/>
  <c r="K2806" i="3"/>
  <c r="L2806" i="3" s="1"/>
  <c r="M2806" i="3" s="1" a="1"/>
  <c r="M2806" i="3" s="1"/>
  <c r="K2807" i="3"/>
  <c r="L2807" i="3" s="1"/>
  <c r="M2807" i="3" s="1" a="1"/>
  <c r="M2807" i="3" s="1"/>
  <c r="K2808" i="3"/>
  <c r="L2808" i="3" s="1"/>
  <c r="K2809" i="3"/>
  <c r="K2810" i="3"/>
  <c r="K2811" i="3"/>
  <c r="L2811" i="3" s="1"/>
  <c r="M2811" i="3" s="1" a="1"/>
  <c r="M2811" i="3" s="1"/>
  <c r="K2812" i="3"/>
  <c r="L2812" i="3" s="1"/>
  <c r="M2812" i="3" s="1" a="1"/>
  <c r="M2812" i="3" s="1"/>
  <c r="K2813" i="3"/>
  <c r="K2814" i="3"/>
  <c r="K2815" i="3"/>
  <c r="K2816" i="3"/>
  <c r="K2817" i="3"/>
  <c r="L2817" i="3" s="1"/>
  <c r="M2817" i="3" s="1" a="1"/>
  <c r="M2817" i="3" s="1"/>
  <c r="K2818" i="3"/>
  <c r="L2818" i="3" s="1"/>
  <c r="K2819" i="3"/>
  <c r="L2819" i="3" s="1"/>
  <c r="K2820" i="3"/>
  <c r="L2820" i="3" s="1"/>
  <c r="M2820" i="3" s="1" a="1"/>
  <c r="M2820" i="3" s="1"/>
  <c r="K2821" i="3"/>
  <c r="L2821" i="3" s="1"/>
  <c r="K2822" i="3"/>
  <c r="L2822" i="3" s="1"/>
  <c r="M2822" i="3" s="1" a="1"/>
  <c r="M2822" i="3" s="1"/>
  <c r="K2823" i="3"/>
  <c r="L2823" i="3" s="1"/>
  <c r="M2823" i="3" s="1" a="1"/>
  <c r="M2823" i="3" s="1"/>
  <c r="K2824" i="3"/>
  <c r="L2824" i="3" s="1"/>
  <c r="M2824" i="3" s="1" a="1"/>
  <c r="M2824" i="3" s="1"/>
  <c r="K2825" i="3"/>
  <c r="K2826" i="3"/>
  <c r="L2826" i="3" s="1"/>
  <c r="K2827" i="3"/>
  <c r="L2827" i="3" s="1"/>
  <c r="K2828" i="3"/>
  <c r="L2828" i="3" s="1"/>
  <c r="K2829" i="3"/>
  <c r="K2830" i="3"/>
  <c r="K2831" i="3"/>
  <c r="K2832" i="3"/>
  <c r="K2833" i="3"/>
  <c r="K2834" i="3"/>
  <c r="L2834" i="3" s="1"/>
  <c r="M2834" i="3" s="1" a="1"/>
  <c r="M2834" i="3" s="1"/>
  <c r="K2835" i="3"/>
  <c r="L2835" i="3" s="1"/>
  <c r="M2835" i="3" s="1" a="1"/>
  <c r="M2835" i="3" s="1"/>
  <c r="K2836" i="3"/>
  <c r="L2836" i="3" s="1"/>
  <c r="M2836" i="3" s="1" a="1"/>
  <c r="M2836" i="3" s="1"/>
  <c r="K2837" i="3"/>
  <c r="L2837" i="3" s="1"/>
  <c r="M2837" i="3" s="1" a="1"/>
  <c r="M2837" i="3" s="1"/>
  <c r="K2838" i="3"/>
  <c r="L2838" i="3" s="1"/>
  <c r="M2838" i="3" s="1" a="1"/>
  <c r="M2838" i="3" s="1"/>
  <c r="K2839" i="3"/>
  <c r="L2839" i="3" s="1"/>
  <c r="M2839" i="3" s="1" a="1"/>
  <c r="M2839" i="3" s="1"/>
  <c r="K2840" i="3"/>
  <c r="K2841" i="3"/>
  <c r="K2842" i="3"/>
  <c r="L2842" i="3" s="1"/>
  <c r="M2842" i="3" s="1" a="1"/>
  <c r="M2842" i="3" s="1"/>
  <c r="K2843" i="3"/>
  <c r="L2843" i="3" s="1"/>
  <c r="M2843" i="3" s="1" a="1"/>
  <c r="M2843" i="3" s="1"/>
  <c r="K2844" i="3"/>
  <c r="L2844" i="3" s="1"/>
  <c r="M2844" i="3" s="1" a="1"/>
  <c r="M2844" i="3" s="1"/>
  <c r="K2845" i="3"/>
  <c r="K2846" i="3"/>
  <c r="K2847" i="3"/>
  <c r="K2848" i="3"/>
  <c r="K2849" i="3"/>
  <c r="L2849" i="3" s="1"/>
  <c r="K2850" i="3"/>
  <c r="L2850" i="3" s="1"/>
  <c r="K2851" i="3"/>
  <c r="L2851" i="3" s="1"/>
  <c r="M2851" i="3" s="1" a="1"/>
  <c r="M2851" i="3" s="1"/>
  <c r="K2852" i="3"/>
  <c r="L2852" i="3" s="1"/>
  <c r="K2853" i="3"/>
  <c r="L2853" i="3" s="1"/>
  <c r="M2853" i="3" s="1" a="1"/>
  <c r="M2853" i="3" s="1"/>
  <c r="K2854" i="3"/>
  <c r="L2854" i="3" s="1"/>
  <c r="K2855" i="3"/>
  <c r="L2855" i="3" s="1"/>
  <c r="M2855" i="3" s="1" a="1"/>
  <c r="M2855" i="3" s="1"/>
  <c r="K2856" i="3"/>
  <c r="K2857" i="3"/>
  <c r="K2858" i="3"/>
  <c r="L2858" i="3" s="1"/>
  <c r="K2859" i="3"/>
  <c r="L2859" i="3" s="1"/>
  <c r="K2860" i="3"/>
  <c r="L2860" i="3" s="1"/>
  <c r="M2860" i="3" s="1" a="1"/>
  <c r="M2860" i="3" s="1"/>
  <c r="K2861" i="3"/>
  <c r="K2862" i="3"/>
  <c r="K2863" i="3"/>
  <c r="K2864" i="3"/>
  <c r="K2865" i="3"/>
  <c r="L2865" i="3" s="1"/>
  <c r="K2866" i="3"/>
  <c r="K2867" i="3"/>
  <c r="L2867" i="3" s="1"/>
  <c r="K2868" i="3"/>
  <c r="L2868" i="3" s="1"/>
  <c r="K2869" i="3"/>
  <c r="L2869" i="3" s="1"/>
  <c r="M2869" i="3" s="1" a="1"/>
  <c r="M2869" i="3" s="1"/>
  <c r="K2870" i="3"/>
  <c r="L2870" i="3" s="1"/>
  <c r="M2870" i="3" s="1" a="1"/>
  <c r="M2870" i="3" s="1"/>
  <c r="K2871" i="3"/>
  <c r="L2871" i="3" s="1"/>
  <c r="M2871" i="3" s="1" a="1"/>
  <c r="M2871" i="3" s="1"/>
  <c r="K2872" i="3"/>
  <c r="K2873" i="3"/>
  <c r="L2873" i="3" s="1"/>
  <c r="K2874" i="3"/>
  <c r="L2874" i="3" s="1"/>
  <c r="M2874" i="3" s="1" a="1"/>
  <c r="M2874" i="3" s="1"/>
  <c r="K2875" i="3"/>
  <c r="L2875" i="3" s="1"/>
  <c r="K2876" i="3"/>
  <c r="L2876" i="3" s="1"/>
  <c r="M2876" i="3" s="1" a="1"/>
  <c r="M2876" i="3" s="1"/>
  <c r="K2877" i="3"/>
  <c r="K2878" i="3"/>
  <c r="K2879" i="3"/>
  <c r="K2880" i="3"/>
  <c r="K2881" i="3"/>
  <c r="L2881" i="3" s="1"/>
  <c r="M2881" i="3" s="1" a="1"/>
  <c r="M2881" i="3" s="1"/>
  <c r="K2882" i="3"/>
  <c r="L2882" i="3" s="1"/>
  <c r="K2883" i="3"/>
  <c r="L2883" i="3" s="1"/>
  <c r="K2884" i="3"/>
  <c r="K2885" i="3"/>
  <c r="L2885" i="3" s="1"/>
  <c r="M2885" i="3" s="1" a="1"/>
  <c r="M2885" i="3" s="1"/>
  <c r="K2886" i="3"/>
  <c r="L2886" i="3" s="1"/>
  <c r="K2887" i="3"/>
  <c r="L2887" i="3" s="1"/>
  <c r="M2887" i="3" s="1" a="1"/>
  <c r="M2887" i="3" s="1"/>
  <c r="K2888" i="3"/>
  <c r="K2889" i="3"/>
  <c r="L2889" i="3" s="1"/>
  <c r="K2890" i="3"/>
  <c r="K2891" i="3"/>
  <c r="L2891" i="3" s="1"/>
  <c r="K2892" i="3"/>
  <c r="K2893" i="3"/>
  <c r="K2894" i="3"/>
  <c r="K2895" i="3"/>
  <c r="K2896" i="3"/>
  <c r="K2897" i="3"/>
  <c r="K2898" i="3"/>
  <c r="L2898" i="3" s="1"/>
  <c r="K2899" i="3"/>
  <c r="L2899" i="3" s="1"/>
  <c r="K2900" i="3"/>
  <c r="L2900" i="3" s="1"/>
  <c r="K2901" i="3"/>
  <c r="L2901" i="3" s="1"/>
  <c r="M2901" i="3" s="1" a="1"/>
  <c r="M2901" i="3" s="1"/>
  <c r="K2902" i="3"/>
  <c r="L2902" i="3" s="1"/>
  <c r="M2902" i="3" s="1" a="1"/>
  <c r="M2902" i="3" s="1"/>
  <c r="K2903" i="3"/>
  <c r="L2903" i="3" s="1"/>
  <c r="M2903" i="3" s="1" a="1"/>
  <c r="M2903" i="3" s="1"/>
  <c r="K2904" i="3"/>
  <c r="K2905" i="3"/>
  <c r="K2906" i="3"/>
  <c r="L2906" i="3" s="1"/>
  <c r="M2906" i="3" s="1" a="1"/>
  <c r="M2906" i="3" s="1"/>
  <c r="K2907" i="3"/>
  <c r="K2908" i="3"/>
  <c r="L2908" i="3" s="1"/>
  <c r="M2908" i="3" s="1" a="1"/>
  <c r="M2908" i="3" s="1"/>
  <c r="K2909" i="3"/>
  <c r="K2910" i="3"/>
  <c r="K2911" i="3"/>
  <c r="K2912" i="3"/>
  <c r="K2913" i="3"/>
  <c r="L2913" i="3" s="1"/>
  <c r="M2913" i="3" s="1" a="1"/>
  <c r="M2913" i="3" s="1"/>
  <c r="K2914" i="3"/>
  <c r="L2914" i="3" s="1"/>
  <c r="K2915" i="3"/>
  <c r="L2915" i="3" s="1"/>
  <c r="K2916" i="3"/>
  <c r="L2916" i="3" s="1"/>
  <c r="K2917" i="3"/>
  <c r="L2917" i="3" s="1"/>
  <c r="M2917" i="3" s="1" a="1"/>
  <c r="M2917" i="3" s="1"/>
  <c r="K2918" i="3"/>
  <c r="L2918" i="3" s="1"/>
  <c r="M2918" i="3" s="1" a="1"/>
  <c r="M2918" i="3" s="1"/>
  <c r="K2919" i="3"/>
  <c r="L2919" i="3" s="1"/>
  <c r="M2919" i="3" s="1" a="1"/>
  <c r="M2919" i="3" s="1"/>
  <c r="K2920" i="3"/>
  <c r="L2920" i="3" s="1"/>
  <c r="M2920" i="3" s="1" a="1"/>
  <c r="M2920" i="3" s="1"/>
  <c r="K2921" i="3"/>
  <c r="K2922" i="3"/>
  <c r="L2922" i="3" s="1"/>
  <c r="K2923" i="3"/>
  <c r="L2923" i="3" s="1"/>
  <c r="M2923" i="3" s="1" a="1"/>
  <c r="M2923" i="3" s="1"/>
  <c r="K2924" i="3"/>
  <c r="L2924" i="3" s="1"/>
  <c r="K2925" i="3"/>
  <c r="K2926" i="3"/>
  <c r="K2927" i="3"/>
  <c r="K2928" i="3"/>
  <c r="K2929" i="3"/>
  <c r="L2929" i="3" s="1"/>
  <c r="M2929" i="3" s="1" a="1"/>
  <c r="M2929" i="3" s="1"/>
  <c r="K2930" i="3"/>
  <c r="L2930" i="3" s="1"/>
  <c r="M2930" i="3" s="1" a="1"/>
  <c r="M2930" i="3" s="1"/>
  <c r="K2931" i="3"/>
  <c r="L2931" i="3" s="1"/>
  <c r="K2932" i="3"/>
  <c r="L2932" i="3" s="1"/>
  <c r="M2932" i="3" s="1" a="1"/>
  <c r="M2932" i="3" s="1"/>
  <c r="K2933" i="3"/>
  <c r="L2933" i="3" s="1"/>
  <c r="N2933" i="3" s="1" a="1"/>
  <c r="N2933" i="3" s="1"/>
  <c r="K2934" i="3"/>
  <c r="L2934" i="3" s="1"/>
  <c r="M2934" i="3" s="1" a="1"/>
  <c r="M2934" i="3" s="1"/>
  <c r="K2935" i="3"/>
  <c r="L2935" i="3" s="1"/>
  <c r="M2935" i="3" s="1" a="1"/>
  <c r="M2935" i="3" s="1"/>
  <c r="K2936" i="3"/>
  <c r="K2937" i="3"/>
  <c r="K2938" i="3"/>
  <c r="K2939" i="3"/>
  <c r="K2940" i="3"/>
  <c r="K2941" i="3"/>
  <c r="K2942" i="3"/>
  <c r="K2943" i="3"/>
  <c r="K2944" i="3"/>
  <c r="K2945" i="3"/>
  <c r="L2945" i="3" s="1"/>
  <c r="M2945" i="3" s="1" a="1"/>
  <c r="M2945" i="3" s="1"/>
  <c r="K2946" i="3"/>
  <c r="L2946" i="3" s="1"/>
  <c r="K2947" i="3"/>
  <c r="L2947" i="3" s="1"/>
  <c r="M2947" i="3" s="1" a="1"/>
  <c r="M2947" i="3" s="1"/>
  <c r="K2948" i="3"/>
  <c r="L2948" i="3" s="1"/>
  <c r="K2949" i="3"/>
  <c r="L2949" i="3" s="1"/>
  <c r="M2949" i="3" s="1" a="1"/>
  <c r="M2949" i="3" s="1"/>
  <c r="K2950" i="3"/>
  <c r="L2950" i="3" s="1"/>
  <c r="M2950" i="3" s="1" a="1"/>
  <c r="M2950" i="3" s="1"/>
  <c r="K2951" i="3"/>
  <c r="L2951" i="3" s="1"/>
  <c r="M2951" i="3" s="1" a="1"/>
  <c r="M2951" i="3" s="1"/>
  <c r="K2952" i="3"/>
  <c r="K2953" i="3"/>
  <c r="K2954" i="3"/>
  <c r="L2954" i="3" s="1"/>
  <c r="M2954" i="3" s="1" a="1"/>
  <c r="M2954" i="3" s="1"/>
  <c r="K2955" i="3"/>
  <c r="K2956" i="3"/>
  <c r="L2956" i="3" s="1"/>
  <c r="K2957" i="3"/>
  <c r="K2958" i="3"/>
  <c r="K2959" i="3"/>
  <c r="K2960" i="3"/>
  <c r="K2961" i="3"/>
  <c r="L2961" i="3" s="1"/>
  <c r="M2961" i="3" s="1" a="1"/>
  <c r="M2961" i="3" s="1"/>
  <c r="K2962" i="3"/>
  <c r="K2963" i="3"/>
  <c r="L2963" i="3" s="1"/>
  <c r="M2963" i="3" s="1" a="1"/>
  <c r="M2963" i="3" s="1"/>
  <c r="K2964" i="3"/>
  <c r="K2965" i="3"/>
  <c r="L2965" i="3" s="1"/>
  <c r="M2965" i="3" s="1" a="1"/>
  <c r="M2965" i="3" s="1"/>
  <c r="K2966" i="3"/>
  <c r="L2966" i="3" s="1"/>
  <c r="M2966" i="3" s="1" a="1"/>
  <c r="M2966" i="3" s="1"/>
  <c r="K2967" i="3"/>
  <c r="L2967" i="3" s="1"/>
  <c r="M2967" i="3" s="1" a="1"/>
  <c r="M2967" i="3" s="1"/>
  <c r="K2968" i="3"/>
  <c r="K2969" i="3"/>
  <c r="L2969" i="3" s="1"/>
  <c r="N2969" i="3" s="1" a="1"/>
  <c r="N2969" i="3" s="1"/>
  <c r="K2970" i="3"/>
  <c r="L2970" i="3" s="1"/>
  <c r="K2971" i="3"/>
  <c r="K2972" i="3"/>
  <c r="L2972" i="3" s="1"/>
  <c r="M2972" i="3" s="1" a="1"/>
  <c r="M2972" i="3" s="1"/>
  <c r="K2973" i="3"/>
  <c r="K2974" i="3"/>
  <c r="K2975" i="3"/>
  <c r="K2976" i="3"/>
  <c r="K2977" i="3"/>
  <c r="L2977" i="3" s="1"/>
  <c r="K2978" i="3"/>
  <c r="L2978" i="3" s="1"/>
  <c r="K2979" i="3"/>
  <c r="L2979" i="3" s="1"/>
  <c r="K2980" i="3"/>
  <c r="L2980" i="3" s="1"/>
  <c r="K2981" i="3"/>
  <c r="L2981" i="3" s="1"/>
  <c r="M2981" i="3" s="1" a="1"/>
  <c r="M2981" i="3" s="1"/>
  <c r="K2982" i="3"/>
  <c r="L2982" i="3" s="1"/>
  <c r="K2983" i="3"/>
  <c r="L2983" i="3" s="1"/>
  <c r="M2983" i="3" s="1" a="1"/>
  <c r="M2983" i="3" s="1"/>
  <c r="K2984" i="3"/>
  <c r="K2985" i="3"/>
  <c r="K2986" i="3"/>
  <c r="L2986" i="3" s="1"/>
  <c r="M2986" i="3" s="1" a="1"/>
  <c r="M2986" i="3" s="1"/>
  <c r="K2987" i="3"/>
  <c r="K2988" i="3"/>
  <c r="L2988" i="3" s="1"/>
  <c r="M2988" i="3" s="1" a="1"/>
  <c r="M2988" i="3" s="1"/>
  <c r="K2989" i="3"/>
  <c r="K2990" i="3"/>
  <c r="K2991" i="3"/>
  <c r="K2992" i="3"/>
  <c r="K2993" i="3"/>
  <c r="K2994" i="3"/>
  <c r="L2994" i="3" s="1"/>
  <c r="K2995" i="3"/>
  <c r="L2995" i="3" s="1"/>
  <c r="M2995" i="3" s="1" a="1"/>
  <c r="M2995" i="3" s="1"/>
  <c r="K2996" i="3"/>
  <c r="L2996" i="3" s="1"/>
  <c r="M2996" i="3" s="1" a="1"/>
  <c r="M2996" i="3" s="1"/>
  <c r="K2997" i="3"/>
  <c r="L2997" i="3" s="1"/>
  <c r="M2997" i="3" s="1" a="1"/>
  <c r="M2997" i="3" s="1"/>
  <c r="K2998" i="3"/>
  <c r="L2998" i="3" s="1"/>
  <c r="M2998" i="3" s="1" a="1"/>
  <c r="M2998" i="3" s="1"/>
  <c r="K2999" i="3"/>
  <c r="L2999" i="3" s="1"/>
  <c r="M2999" i="3" s="1" a="1"/>
  <c r="M2999" i="3" s="1"/>
  <c r="K3000" i="3"/>
  <c r="K3001" i="3"/>
  <c r="K3002" i="3"/>
  <c r="L3002" i="3" s="1"/>
  <c r="K3003" i="3"/>
  <c r="L3003" i="3" s="1"/>
  <c r="M3003" i="3" s="1" a="1"/>
  <c r="M3003" i="3" s="1"/>
  <c r="K3004" i="3"/>
  <c r="L3004" i="3" s="1"/>
  <c r="M3004" i="3" s="1" a="1"/>
  <c r="M3004" i="3" s="1"/>
  <c r="K3005" i="3"/>
  <c r="K3006" i="3"/>
  <c r="K3007" i="3"/>
  <c r="K3008" i="3"/>
  <c r="K3009" i="3"/>
  <c r="K3010" i="3"/>
  <c r="K3011" i="3"/>
  <c r="K3012" i="3"/>
  <c r="L3012" i="3" s="1"/>
  <c r="K3013" i="3"/>
  <c r="L3013" i="3" s="1"/>
  <c r="M3013" i="3" s="1" a="1"/>
  <c r="M3013" i="3" s="1"/>
  <c r="K3014" i="3"/>
  <c r="L3014" i="3" s="1"/>
  <c r="M3014" i="3" s="1" a="1"/>
  <c r="M3014" i="3" s="1"/>
  <c r="K3015" i="3"/>
  <c r="L3015" i="3" s="1"/>
  <c r="M3015" i="3" s="1" a="1"/>
  <c r="M3015" i="3" s="1"/>
  <c r="K3016" i="3"/>
  <c r="K3017" i="3"/>
  <c r="L3017" i="3" s="1"/>
  <c r="M3017" i="3" s="1" a="1"/>
  <c r="M3017" i="3" s="1"/>
  <c r="K3018" i="3"/>
  <c r="L3018" i="3" s="1"/>
  <c r="K3019" i="3"/>
  <c r="K3020" i="3"/>
  <c r="L3020" i="3" s="1"/>
  <c r="M3020" i="3" s="1" a="1"/>
  <c r="M3020" i="3" s="1"/>
  <c r="K3021" i="3"/>
  <c r="K3022" i="3"/>
  <c r="K3023" i="3"/>
  <c r="K3024" i="3"/>
  <c r="K3025" i="3"/>
  <c r="L3025" i="3" s="1"/>
  <c r="K3026" i="3"/>
  <c r="L3026" i="3" s="1"/>
  <c r="M3026" i="3" s="1" a="1"/>
  <c r="M3026" i="3" s="1"/>
  <c r="K3027" i="3"/>
  <c r="L3027" i="3" s="1"/>
  <c r="M3027" i="3" s="1" a="1"/>
  <c r="M3027" i="3" s="1"/>
  <c r="K3028" i="3"/>
  <c r="L3028" i="3" s="1"/>
  <c r="M3028" i="3" s="1" a="1"/>
  <c r="M3028" i="3" s="1"/>
  <c r="K3029" i="3"/>
  <c r="L3029" i="3" s="1"/>
  <c r="K3030" i="3"/>
  <c r="L3030" i="3" s="1"/>
  <c r="M3030" i="3" s="1" a="1"/>
  <c r="M3030" i="3" s="1"/>
  <c r="K3031" i="3"/>
  <c r="L3031" i="3" s="1"/>
  <c r="M3031" i="3" s="1" a="1"/>
  <c r="M3031" i="3" s="1"/>
  <c r="K3032" i="3"/>
  <c r="L3032" i="3" s="1"/>
  <c r="M3032" i="3" s="1" a="1"/>
  <c r="M3032" i="3" s="1"/>
  <c r="K3033" i="3"/>
  <c r="L3033" i="3" s="1"/>
  <c r="K3034" i="3"/>
  <c r="L3034" i="3" s="1"/>
  <c r="M3034" i="3" s="1" a="1"/>
  <c r="M3034" i="3" s="1"/>
  <c r="K3035" i="3"/>
  <c r="L3035" i="3" s="1"/>
  <c r="K3036" i="3"/>
  <c r="L3036" i="3" s="1"/>
  <c r="K3037" i="3"/>
  <c r="K3038" i="3"/>
  <c r="K3039" i="3"/>
  <c r="K3040" i="3"/>
  <c r="K3041" i="3"/>
  <c r="L3041" i="3" s="1"/>
  <c r="K3042" i="3"/>
  <c r="L3042" i="3" s="1"/>
  <c r="M3042" i="3" s="1" a="1"/>
  <c r="M3042" i="3" s="1"/>
  <c r="K3043" i="3"/>
  <c r="L3043" i="3" s="1"/>
  <c r="M3043" i="3" s="1" a="1"/>
  <c r="M3043" i="3" s="1"/>
  <c r="K3044" i="3"/>
  <c r="K3045" i="3"/>
  <c r="L3045" i="3" s="1"/>
  <c r="M3045" i="3" s="1" a="1"/>
  <c r="M3045" i="3" s="1"/>
  <c r="K3046" i="3"/>
  <c r="L3046" i="3" s="1"/>
  <c r="M3046" i="3" s="1" a="1"/>
  <c r="M3046" i="3" s="1"/>
  <c r="K3047" i="3"/>
  <c r="L3047" i="3" s="1"/>
  <c r="N3047" i="3" s="1" a="1"/>
  <c r="N3047" i="3" s="1"/>
  <c r="K3048" i="3"/>
  <c r="K3049" i="3"/>
  <c r="L3049" i="3" s="1"/>
  <c r="K3050" i="3"/>
  <c r="L3050" i="3" s="1"/>
  <c r="K3051" i="3"/>
  <c r="L3051" i="3" s="1"/>
  <c r="M3051" i="3" s="1" a="1"/>
  <c r="M3051" i="3" s="1"/>
  <c r="K3052" i="3"/>
  <c r="L3052" i="3" s="1"/>
  <c r="N3052" i="3" s="1" a="1"/>
  <c r="N3052" i="3" s="1"/>
  <c r="K3053" i="3"/>
  <c r="K3054" i="3"/>
  <c r="K3055" i="3"/>
  <c r="K3056" i="3"/>
  <c r="K3057" i="3"/>
  <c r="L3057" i="3" s="1"/>
  <c r="K3058" i="3"/>
  <c r="L3058" i="3" s="1"/>
  <c r="K3059" i="3"/>
  <c r="L3059" i="3" s="1"/>
  <c r="N3059" i="3" s="1" a="1"/>
  <c r="N3059" i="3" s="1"/>
  <c r="K3060" i="3"/>
  <c r="L3060" i="3" s="1"/>
  <c r="K3061" i="3"/>
  <c r="L3061" i="3" s="1"/>
  <c r="M3061" i="3" s="1" a="1"/>
  <c r="M3061" i="3" s="1"/>
  <c r="K3062" i="3"/>
  <c r="L3062" i="3" s="1"/>
  <c r="K3063" i="3"/>
  <c r="L3063" i="3" s="1"/>
  <c r="M3063" i="3" s="1" a="1"/>
  <c r="M3063" i="3" s="1"/>
  <c r="K3064" i="3"/>
  <c r="K3065" i="3"/>
  <c r="K3066" i="3"/>
  <c r="L3066" i="3" s="1"/>
  <c r="M3066" i="3" s="1" a="1"/>
  <c r="M3066" i="3" s="1"/>
  <c r="K3067" i="3"/>
  <c r="L3067" i="3" s="1"/>
  <c r="K3068" i="3"/>
  <c r="L3068" i="3" s="1"/>
  <c r="K3069" i="3"/>
  <c r="K3070" i="3"/>
  <c r="K3071" i="3"/>
  <c r="K3072" i="3"/>
  <c r="K3073" i="3"/>
  <c r="L3073" i="3" s="1"/>
  <c r="K3074" i="3"/>
  <c r="L3074" i="3" s="1"/>
  <c r="K3075" i="3"/>
  <c r="L3075" i="3" s="1"/>
  <c r="M3075" i="3" s="1" a="1"/>
  <c r="M3075" i="3" s="1"/>
  <c r="K3076" i="3"/>
  <c r="K3077" i="3"/>
  <c r="L3077" i="3" s="1"/>
  <c r="M3077" i="3" s="1" a="1"/>
  <c r="M3077" i="3" s="1"/>
  <c r="K3078" i="3"/>
  <c r="L3078" i="3" s="1"/>
  <c r="M3078" i="3" s="1" a="1"/>
  <c r="M3078" i="3" s="1"/>
  <c r="K3079" i="3"/>
  <c r="L3079" i="3" s="1"/>
  <c r="N3079" i="3" s="1" a="1"/>
  <c r="N3079" i="3" s="1"/>
  <c r="K3080" i="3"/>
  <c r="K3081" i="3"/>
  <c r="K3082" i="3"/>
  <c r="K3083" i="3"/>
  <c r="L3083" i="3" s="1"/>
  <c r="N3083" i="3" s="1" a="1"/>
  <c r="N3083" i="3" s="1"/>
  <c r="K3084" i="3"/>
  <c r="L3084" i="3" s="1"/>
  <c r="M3084" i="3" s="1" a="1"/>
  <c r="M3084" i="3" s="1"/>
  <c r="K3085" i="3"/>
  <c r="K3086" i="3"/>
  <c r="K3087" i="3"/>
  <c r="K3088" i="3"/>
  <c r="K3089" i="3"/>
  <c r="K3090" i="3"/>
  <c r="L3090" i="3" s="1"/>
  <c r="M3090" i="3" s="1" a="1"/>
  <c r="M3090" i="3" s="1"/>
  <c r="K3091" i="3"/>
  <c r="L3091" i="3" s="1"/>
  <c r="M3091" i="3" s="1" a="1"/>
  <c r="M3091" i="3" s="1"/>
  <c r="K3092" i="3"/>
  <c r="L3092" i="3" s="1"/>
  <c r="M3092" i="3" s="1" a="1"/>
  <c r="M3092" i="3" s="1"/>
  <c r="K3093" i="3"/>
  <c r="L3093" i="3" s="1"/>
  <c r="K3094" i="3"/>
  <c r="L3094" i="3" s="1"/>
  <c r="K3095" i="3"/>
  <c r="L3095" i="3" s="1"/>
  <c r="M3095" i="3" s="1" a="1"/>
  <c r="M3095" i="3" s="1"/>
  <c r="K3096" i="3"/>
  <c r="K3097" i="3"/>
  <c r="L3097" i="3" s="1"/>
  <c r="M3097" i="3" s="1" a="1"/>
  <c r="M3097" i="3" s="1"/>
  <c r="K3098" i="3"/>
  <c r="K3099" i="3"/>
  <c r="K3100" i="3"/>
  <c r="L3100" i="3" s="1"/>
  <c r="M3100" i="3" s="1" a="1"/>
  <c r="M3100" i="3" s="1"/>
  <c r="K3101" i="3"/>
  <c r="K3102" i="3"/>
  <c r="K3103" i="3"/>
  <c r="K3104" i="3"/>
  <c r="K3105" i="3"/>
  <c r="L3105" i="3" s="1"/>
  <c r="M3105" i="3" s="1" a="1"/>
  <c r="M3105" i="3" s="1"/>
  <c r="K3106" i="3"/>
  <c r="L3106" i="3" s="1"/>
  <c r="K3107" i="3"/>
  <c r="L3107" i="3" s="1"/>
  <c r="M3107" i="3" s="1" a="1"/>
  <c r="M3107" i="3" s="1"/>
  <c r="K3108" i="3"/>
  <c r="L3108" i="3" s="1"/>
  <c r="K3109" i="3"/>
  <c r="L3109" i="3" s="1"/>
  <c r="M3109" i="3" s="1" a="1"/>
  <c r="M3109" i="3" s="1"/>
  <c r="K3110" i="3"/>
  <c r="L3110" i="3" s="1"/>
  <c r="M3110" i="3" s="1" a="1"/>
  <c r="M3110" i="3" s="1"/>
  <c r="K3111" i="3"/>
  <c r="L3111" i="3" s="1"/>
  <c r="M3111" i="3" s="1" a="1"/>
  <c r="M3111" i="3" s="1"/>
  <c r="K3112" i="3"/>
  <c r="K3113" i="3"/>
  <c r="L3113" i="3" s="1"/>
  <c r="M3113" i="3" s="1" a="1"/>
  <c r="M3113" i="3" s="1"/>
  <c r="K3114" i="3"/>
  <c r="L3114" i="3" s="1"/>
  <c r="M3114" i="3" s="1" a="1"/>
  <c r="M3114" i="3" s="1"/>
  <c r="K3115" i="3"/>
  <c r="K3116" i="3"/>
  <c r="L3116" i="3" s="1"/>
  <c r="K3117" i="3"/>
  <c r="K3118" i="3"/>
  <c r="K3119" i="3"/>
  <c r="K3120" i="3"/>
  <c r="K3121" i="3"/>
  <c r="L3121" i="3" s="1"/>
  <c r="K3122" i="3"/>
  <c r="L3122" i="3" s="1"/>
  <c r="K3123" i="3"/>
  <c r="L3123" i="3" s="1"/>
  <c r="M3123" i="3" s="1" a="1"/>
  <c r="M3123" i="3" s="1"/>
  <c r="K3124" i="3"/>
  <c r="K3125" i="3"/>
  <c r="L3125" i="3" s="1"/>
  <c r="M3125" i="3" s="1" a="1"/>
  <c r="M3125" i="3" s="1"/>
  <c r="K3126" i="3"/>
  <c r="L3126" i="3" s="1"/>
  <c r="M3126" i="3" s="1" a="1"/>
  <c r="M3126" i="3" s="1"/>
  <c r="K3127" i="3"/>
  <c r="L3127" i="3" s="1"/>
  <c r="M3127" i="3" s="1" a="1"/>
  <c r="M3127" i="3" s="1"/>
  <c r="K3128" i="3"/>
  <c r="K3129" i="3"/>
  <c r="K3130" i="3"/>
  <c r="L3130" i="3" s="1"/>
  <c r="K3131" i="3"/>
  <c r="L3131" i="3" s="1"/>
  <c r="K3132" i="3"/>
  <c r="L3132" i="3" s="1"/>
  <c r="M3132" i="3" s="1" a="1"/>
  <c r="M3132" i="3" s="1"/>
  <c r="K3133" i="3"/>
  <c r="K3134" i="3"/>
  <c r="K3135" i="3"/>
  <c r="K3136" i="3"/>
  <c r="K3137" i="3"/>
  <c r="L3137" i="3" s="1"/>
  <c r="K3138" i="3"/>
  <c r="L3138" i="3" s="1"/>
  <c r="K3139" i="3"/>
  <c r="L3139" i="3" s="1"/>
  <c r="K3140" i="3"/>
  <c r="L3140" i="3" s="1"/>
  <c r="K3141" i="3"/>
  <c r="L3141" i="3" s="1"/>
  <c r="M3141" i="3" s="1" a="1"/>
  <c r="M3141" i="3" s="1"/>
  <c r="K3142" i="3"/>
  <c r="L3142" i="3" s="1"/>
  <c r="M3142" i="3" s="1" a="1"/>
  <c r="M3142" i="3" s="1"/>
  <c r="K3143" i="3"/>
  <c r="L3143" i="3" s="1"/>
  <c r="M3143" i="3" s="1" a="1"/>
  <c r="M3143" i="3" s="1"/>
  <c r="K3144" i="3"/>
  <c r="K3145" i="3"/>
  <c r="K3146" i="3"/>
  <c r="K3147" i="3"/>
  <c r="K3148" i="3"/>
  <c r="L3148" i="3" s="1"/>
  <c r="K3149" i="3"/>
  <c r="K3150" i="3"/>
  <c r="K3151" i="3"/>
  <c r="K3152" i="3"/>
  <c r="K3153" i="3"/>
  <c r="L3153" i="3" s="1"/>
  <c r="M3153" i="3" s="1" a="1"/>
  <c r="M3153" i="3" s="1"/>
  <c r="K3154" i="3"/>
  <c r="L3154" i="3" s="1"/>
  <c r="M3154" i="3" s="1" a="1"/>
  <c r="M3154" i="3" s="1"/>
  <c r="K3155" i="3"/>
  <c r="L3155" i="3" s="1"/>
  <c r="M3155" i="3" s="1" a="1"/>
  <c r="M3155" i="3" s="1"/>
  <c r="K3156" i="3"/>
  <c r="L3156" i="3" s="1"/>
  <c r="M3156" i="3" s="1" a="1"/>
  <c r="M3156" i="3" s="1"/>
  <c r="K3157" i="3"/>
  <c r="L3157" i="3" s="1"/>
  <c r="M3157" i="3" s="1" a="1"/>
  <c r="M3157" i="3" s="1"/>
  <c r="K3158" i="3"/>
  <c r="L3158" i="3" s="1"/>
  <c r="M3158" i="3" s="1" a="1"/>
  <c r="M3158" i="3" s="1"/>
  <c r="K3159" i="3"/>
  <c r="L3159" i="3" s="1"/>
  <c r="M3159" i="3" s="1" a="1"/>
  <c r="M3159" i="3" s="1"/>
  <c r="K3160" i="3"/>
  <c r="K3161" i="3"/>
  <c r="K3162" i="3"/>
  <c r="L3162" i="3" s="1"/>
  <c r="M3162" i="3" s="1" a="1"/>
  <c r="M3162" i="3" s="1"/>
  <c r="K3163" i="3"/>
  <c r="L3163" i="3" s="1"/>
  <c r="M3163" i="3" s="1" a="1"/>
  <c r="M3163" i="3" s="1"/>
  <c r="K3164" i="3"/>
  <c r="L3164" i="3" s="1"/>
  <c r="M3164" i="3" s="1" a="1"/>
  <c r="M3164" i="3" s="1"/>
  <c r="K3165" i="3"/>
  <c r="K3166" i="3"/>
  <c r="K3167" i="3"/>
  <c r="K3168" i="3"/>
  <c r="K3169" i="3"/>
  <c r="L3169" i="3" s="1"/>
  <c r="K3170" i="3"/>
  <c r="L3170" i="3" s="1"/>
  <c r="K3171" i="3"/>
  <c r="L3171" i="3" s="1"/>
  <c r="K3172" i="3"/>
  <c r="L3172" i="3" s="1"/>
  <c r="K3173" i="3"/>
  <c r="L3173" i="3" s="1"/>
  <c r="M3173" i="3" s="1" a="1"/>
  <c r="M3173" i="3" s="1"/>
  <c r="K3174" i="3"/>
  <c r="L3174" i="3" s="1"/>
  <c r="K3175" i="3"/>
  <c r="L3175" i="3" s="1"/>
  <c r="M3175" i="3" s="1" a="1"/>
  <c r="M3175" i="3" s="1"/>
  <c r="K3176" i="3"/>
  <c r="L3176" i="3" s="1"/>
  <c r="M3176" i="3" s="1" a="1"/>
  <c r="M3176" i="3" s="1"/>
  <c r="K3177" i="3"/>
  <c r="K3178" i="3"/>
  <c r="L3178" i="3" s="1"/>
  <c r="M3178" i="3" s="1" a="1"/>
  <c r="M3178" i="3" s="1"/>
  <c r="K3179" i="3"/>
  <c r="K3180" i="3"/>
  <c r="L3180" i="3" s="1"/>
  <c r="K3181" i="3"/>
  <c r="K3182" i="3"/>
  <c r="K3183" i="3"/>
  <c r="K3184" i="3"/>
  <c r="K3185" i="3"/>
  <c r="L3185" i="3" s="1"/>
  <c r="M3185" i="3" s="1" a="1"/>
  <c r="M3185" i="3" s="1"/>
  <c r="K3186" i="3"/>
  <c r="L3186" i="3" s="1"/>
  <c r="K3187" i="3"/>
  <c r="L3187" i="3" s="1"/>
  <c r="M3187" i="3" s="1" a="1"/>
  <c r="M3187" i="3" s="1"/>
  <c r="K3188" i="3"/>
  <c r="L3188" i="3" s="1"/>
  <c r="K3189" i="3"/>
  <c r="L3189" i="3" s="1"/>
  <c r="N3189" i="3" s="1" a="1"/>
  <c r="N3189" i="3" s="1"/>
  <c r="K3190" i="3"/>
  <c r="L3190" i="3" s="1"/>
  <c r="M3190" i="3" s="1" a="1"/>
  <c r="M3190" i="3" s="1"/>
  <c r="K3191" i="3"/>
  <c r="L3191" i="3" s="1"/>
  <c r="M3191" i="3" s="1" a="1"/>
  <c r="M3191" i="3" s="1"/>
  <c r="K3192" i="3"/>
  <c r="K3193" i="3"/>
  <c r="K3194" i="3"/>
  <c r="K3195" i="3"/>
  <c r="K3196" i="3"/>
  <c r="L3196" i="3" s="1"/>
  <c r="K3197" i="3"/>
  <c r="K3198" i="3"/>
  <c r="K3199" i="3"/>
  <c r="K3200" i="3"/>
  <c r="K3201" i="3"/>
  <c r="K3202" i="3"/>
  <c r="L3202" i="3" s="1"/>
  <c r="M3202" i="3" s="1" a="1"/>
  <c r="M3202" i="3" s="1"/>
  <c r="K3203" i="3"/>
  <c r="L3203" i="3" s="1"/>
  <c r="K3204" i="3"/>
  <c r="K3205" i="3"/>
  <c r="L3205" i="3" s="1"/>
  <c r="M3205" i="3" s="1" a="1"/>
  <c r="M3205" i="3" s="1"/>
  <c r="K3206" i="3"/>
  <c r="L3206" i="3" s="1"/>
  <c r="K3207" i="3"/>
  <c r="L3207" i="3" s="1"/>
  <c r="M3207" i="3" s="1" a="1"/>
  <c r="M3207" i="3" s="1"/>
  <c r="K3208" i="3"/>
  <c r="K3209" i="3"/>
  <c r="K3210" i="3"/>
  <c r="L3210" i="3" s="1"/>
  <c r="K3211" i="3"/>
  <c r="K3212" i="3"/>
  <c r="L3212" i="3" s="1"/>
  <c r="K3213" i="3"/>
  <c r="K3214" i="3"/>
  <c r="K3215" i="3"/>
  <c r="K3216" i="3"/>
  <c r="K3217" i="3"/>
  <c r="L3217" i="3" s="1"/>
  <c r="K3218" i="3"/>
  <c r="L3218" i="3" s="1"/>
  <c r="K3219" i="3"/>
  <c r="L3219" i="3" s="1"/>
  <c r="K3220" i="3"/>
  <c r="L3220" i="3" s="1"/>
  <c r="K3221" i="3"/>
  <c r="L3221" i="3" s="1"/>
  <c r="M3221" i="3" s="1" a="1"/>
  <c r="M3221" i="3" s="1"/>
  <c r="K3222" i="3"/>
  <c r="L3222" i="3" s="1"/>
  <c r="K3223" i="3"/>
  <c r="L3223" i="3" s="1"/>
  <c r="M3223" i="3" s="1" a="1"/>
  <c r="M3223" i="3" s="1"/>
  <c r="K3224" i="3"/>
  <c r="K3225" i="3"/>
  <c r="L3225" i="3" s="1"/>
  <c r="M3225" i="3" s="1" a="1"/>
  <c r="M3225" i="3" s="1"/>
  <c r="K3226" i="3"/>
  <c r="L3226" i="3" s="1"/>
  <c r="M3226" i="3" s="1" a="1"/>
  <c r="M3226" i="3" s="1"/>
  <c r="K3227" i="3"/>
  <c r="K3228" i="3"/>
  <c r="L3228" i="3" s="1"/>
  <c r="M3228" i="3" s="1" a="1"/>
  <c r="M3228" i="3" s="1"/>
  <c r="K3229" i="3"/>
  <c r="K3230" i="3"/>
  <c r="K3231" i="3"/>
  <c r="K3232" i="3"/>
  <c r="K3233" i="3"/>
  <c r="L3233" i="3" s="1"/>
  <c r="K3234" i="3"/>
  <c r="K3235" i="3"/>
  <c r="L3235" i="3" s="1"/>
  <c r="M3235" i="3" s="1" a="1"/>
  <c r="M3235" i="3" s="1"/>
  <c r="K3236" i="3"/>
  <c r="L3236" i="3" s="1"/>
  <c r="K3237" i="3"/>
  <c r="L3237" i="3" s="1"/>
  <c r="M3237" i="3" s="1" a="1"/>
  <c r="M3237" i="3" s="1"/>
  <c r="K3238" i="3"/>
  <c r="L3238" i="3" s="1"/>
  <c r="M3238" i="3" s="1" a="1"/>
  <c r="M3238" i="3" s="1"/>
  <c r="K3239" i="3"/>
  <c r="L3239" i="3" s="1"/>
  <c r="M3239" i="3" s="1" a="1"/>
  <c r="M3239" i="3" s="1"/>
  <c r="K3240" i="3"/>
  <c r="K3241" i="3"/>
  <c r="K3242" i="3"/>
  <c r="L3242" i="3" s="1"/>
  <c r="M3242" i="3" s="1" a="1"/>
  <c r="M3242" i="3" s="1"/>
  <c r="K3243" i="3"/>
  <c r="K3244" i="3"/>
  <c r="L3244" i="3" s="1"/>
  <c r="K3245" i="3"/>
  <c r="K3246" i="3"/>
  <c r="K3247" i="3"/>
  <c r="K3248" i="3"/>
  <c r="K3249" i="3"/>
  <c r="K3250" i="3"/>
  <c r="K3251" i="3"/>
  <c r="L3251" i="3" s="1"/>
  <c r="M3251" i="3" s="1" a="1"/>
  <c r="M3251" i="3" s="1"/>
  <c r="K3252" i="3"/>
  <c r="L3252" i="3" s="1"/>
  <c r="M3252" i="3" s="1" a="1"/>
  <c r="M3252" i="3" s="1"/>
  <c r="K3253" i="3"/>
  <c r="L3253" i="3" s="1"/>
  <c r="M3253" i="3" s="1" a="1"/>
  <c r="M3253" i="3" s="1"/>
  <c r="K3254" i="3"/>
  <c r="L3254" i="3" s="1"/>
  <c r="K3255" i="3"/>
  <c r="L3255" i="3" s="1"/>
  <c r="M3255" i="3" s="1" a="1"/>
  <c r="M3255" i="3" s="1"/>
  <c r="K3256" i="3"/>
  <c r="K3257" i="3"/>
  <c r="K3258" i="3"/>
  <c r="L3258" i="3" s="1"/>
  <c r="K3259" i="3"/>
  <c r="K3260" i="3"/>
  <c r="L3260" i="3" s="1"/>
  <c r="M3260" i="3" s="1" a="1"/>
  <c r="M3260" i="3" s="1"/>
  <c r="K3261" i="3"/>
  <c r="K3262" i="3"/>
  <c r="K3263" i="3"/>
  <c r="K3264" i="3"/>
  <c r="K3265" i="3"/>
  <c r="L3265" i="3" s="1"/>
  <c r="K3266" i="3"/>
  <c r="L3266" i="3" s="1"/>
  <c r="K3267" i="3"/>
  <c r="L3267" i="3" s="1"/>
  <c r="M3267" i="3" s="1" a="1"/>
  <c r="M3267" i="3" s="1"/>
  <c r="K3268" i="3"/>
  <c r="L3268" i="3" s="1"/>
  <c r="K3269" i="3"/>
  <c r="L3269" i="3" s="1"/>
  <c r="M3269" i="3" s="1" a="1"/>
  <c r="M3269" i="3" s="1"/>
  <c r="K3270" i="3"/>
  <c r="L3270" i="3" s="1"/>
  <c r="K3271" i="3"/>
  <c r="L3271" i="3" s="1"/>
  <c r="M3271" i="3" s="1" a="1"/>
  <c r="M3271" i="3" s="1"/>
  <c r="K3272" i="3"/>
  <c r="K3273" i="3"/>
  <c r="L3273" i="3" s="1"/>
  <c r="M3273" i="3" s="1" a="1"/>
  <c r="M3273" i="3" s="1"/>
  <c r="K3274" i="3"/>
  <c r="L3274" i="3" s="1"/>
  <c r="K3275" i="3"/>
  <c r="K3276" i="3"/>
  <c r="L3276" i="3" s="1"/>
  <c r="M3276" i="3" s="1" a="1"/>
  <c r="M3276" i="3" s="1"/>
  <c r="K3277" i="3"/>
  <c r="K3278" i="3"/>
  <c r="K3279" i="3"/>
  <c r="K3280" i="3"/>
  <c r="K3281" i="3"/>
  <c r="L3281" i="3" s="1"/>
  <c r="K3282" i="3"/>
  <c r="L3282" i="3" s="1"/>
  <c r="K3283" i="3"/>
  <c r="L3283" i="3" s="1"/>
  <c r="K3284" i="3"/>
  <c r="K3285" i="3"/>
  <c r="L3285" i="3" s="1"/>
  <c r="M3285" i="3" s="1" a="1"/>
  <c r="M3285" i="3" s="1"/>
  <c r="K3286" i="3"/>
  <c r="L3286" i="3" s="1"/>
  <c r="M3286" i="3" s="1" a="1"/>
  <c r="M3286" i="3" s="1"/>
  <c r="K3287" i="3"/>
  <c r="L3287" i="3" s="1"/>
  <c r="M3287" i="3" s="1" a="1"/>
  <c r="M3287" i="3" s="1"/>
  <c r="K3288" i="3"/>
  <c r="L3288" i="3" s="1"/>
  <c r="M3288" i="3" s="1" a="1"/>
  <c r="M3288" i="3" s="1"/>
  <c r="K3289" i="3"/>
  <c r="K3290" i="3"/>
  <c r="L3290" i="3" s="1"/>
  <c r="M3290" i="3" s="1" a="1"/>
  <c r="M3290" i="3" s="1"/>
  <c r="K3291" i="3"/>
  <c r="K3292" i="3"/>
  <c r="L3292" i="3" s="1"/>
  <c r="K3293" i="3"/>
  <c r="K3294" i="3"/>
  <c r="K3295" i="3"/>
  <c r="K3296" i="3"/>
  <c r="K3297" i="3"/>
  <c r="K3298" i="3"/>
  <c r="K3299" i="3"/>
  <c r="L3299" i="3" s="1"/>
  <c r="K3300" i="3"/>
  <c r="K3301" i="3"/>
  <c r="L3301" i="3" s="1"/>
  <c r="M3301" i="3" s="1" a="1"/>
  <c r="M3301" i="3" s="1"/>
  <c r="K3302" i="3"/>
  <c r="L3302" i="3" s="1"/>
  <c r="M3302" i="3" s="1" a="1"/>
  <c r="M3302" i="3" s="1"/>
  <c r="K3303" i="3"/>
  <c r="L3303" i="3" s="1"/>
  <c r="M3303" i="3" s="1" a="1"/>
  <c r="M3303" i="3" s="1"/>
  <c r="K3304" i="3"/>
  <c r="K3305" i="3"/>
  <c r="L3305" i="3" s="1"/>
  <c r="M3305" i="3" s="1" a="1"/>
  <c r="M3305" i="3" s="1"/>
  <c r="K3306" i="3"/>
  <c r="K3307" i="3"/>
  <c r="K3308" i="3"/>
  <c r="L3308" i="3" s="1"/>
  <c r="K3309" i="3"/>
  <c r="K3310" i="3"/>
  <c r="K3311" i="3"/>
  <c r="K3312" i="3"/>
  <c r="K3313" i="3"/>
  <c r="L3313" i="3" s="1"/>
  <c r="M3313" i="3" s="1" a="1"/>
  <c r="M3313" i="3" s="1"/>
  <c r="K3314" i="3"/>
  <c r="K3315" i="3"/>
  <c r="L3315" i="3" s="1"/>
  <c r="M3315" i="3" s="1" a="1"/>
  <c r="M3315" i="3" s="1"/>
  <c r="K3316" i="3"/>
  <c r="K3317" i="3"/>
  <c r="L3317" i="3" s="1"/>
  <c r="M3317" i="3" s="1" a="1"/>
  <c r="M3317" i="3" s="1"/>
  <c r="K3318" i="3"/>
  <c r="L3318" i="3" s="1"/>
  <c r="K3319" i="3"/>
  <c r="L3319" i="3" s="1"/>
  <c r="M3319" i="3" s="1" a="1"/>
  <c r="M3319" i="3" s="1"/>
  <c r="K3320" i="3"/>
  <c r="K3321" i="3"/>
  <c r="K3322" i="3"/>
  <c r="L3322" i="3" s="1"/>
  <c r="K3323" i="3"/>
  <c r="K3324" i="3"/>
  <c r="L3324" i="3" s="1"/>
  <c r="M3324" i="3" s="1" a="1"/>
  <c r="M3324" i="3" s="1"/>
  <c r="K3325" i="3"/>
  <c r="K3326" i="3"/>
  <c r="K3327" i="3"/>
  <c r="K3328" i="3"/>
  <c r="K3329" i="3"/>
  <c r="L3329" i="3" s="1"/>
  <c r="K3330" i="3"/>
  <c r="L3330" i="3" s="1"/>
  <c r="M3330" i="3" s="1" a="1"/>
  <c r="M3330" i="3" s="1"/>
  <c r="K3331" i="3"/>
  <c r="L3331" i="3" s="1"/>
  <c r="M3331" i="3" s="1" a="1"/>
  <c r="M3331" i="3" s="1"/>
  <c r="K3332" i="3"/>
  <c r="L3332" i="3" s="1"/>
  <c r="M3332" i="3" s="1" a="1"/>
  <c r="M3332" i="3" s="1"/>
  <c r="K3333" i="3"/>
  <c r="L3333" i="3" s="1"/>
  <c r="M3333" i="3" s="1" a="1"/>
  <c r="M3333" i="3" s="1"/>
  <c r="K3334" i="3"/>
  <c r="L3334" i="3" s="1"/>
  <c r="M3334" i="3" s="1" a="1"/>
  <c r="M3334" i="3" s="1"/>
  <c r="K3335" i="3"/>
  <c r="L3335" i="3" s="1"/>
  <c r="M3335" i="3" s="1" a="1"/>
  <c r="M3335" i="3" s="1"/>
  <c r="K3336" i="3"/>
  <c r="K3337" i="3"/>
  <c r="K3338" i="3"/>
  <c r="L3338" i="3" s="1"/>
  <c r="K3339" i="3"/>
  <c r="K3340" i="3"/>
  <c r="L3340" i="3" s="1"/>
  <c r="K3341" i="3"/>
  <c r="K3342" i="3"/>
  <c r="K3343" i="3"/>
  <c r="K3344" i="3"/>
  <c r="K3345" i="3"/>
  <c r="L3345" i="3" s="1"/>
  <c r="K3346" i="3"/>
  <c r="L3346" i="3" s="1"/>
  <c r="K3347" i="3"/>
  <c r="L3347" i="3" s="1"/>
  <c r="M3347" i="3" s="1" a="1"/>
  <c r="M3347" i="3" s="1"/>
  <c r="K3348" i="3"/>
  <c r="L3348" i="3" s="1"/>
  <c r="M3348" i="3" s="1" a="1"/>
  <c r="M3348" i="3" s="1"/>
  <c r="K3349" i="3"/>
  <c r="L3349" i="3" s="1"/>
  <c r="M3349" i="3" s="1" a="1"/>
  <c r="M3349" i="3" s="1"/>
  <c r="K3350" i="3"/>
  <c r="L3350" i="3" s="1"/>
  <c r="M3350" i="3" s="1" a="1"/>
  <c r="M3350" i="3" s="1"/>
  <c r="K3351" i="3"/>
  <c r="L3351" i="3" s="1"/>
  <c r="M3351" i="3" s="1" a="1"/>
  <c r="M3351" i="3" s="1"/>
  <c r="K3352" i="3"/>
  <c r="K3353" i="3"/>
  <c r="L3353" i="3" s="1"/>
  <c r="K3354" i="3"/>
  <c r="L3354" i="3" s="1"/>
  <c r="K3355" i="3"/>
  <c r="K3356" i="3"/>
  <c r="L3356" i="3" s="1"/>
  <c r="M3356" i="3" s="1" a="1"/>
  <c r="M3356" i="3" s="1"/>
  <c r="K3357" i="3"/>
  <c r="K3358" i="3"/>
  <c r="K3359" i="3"/>
  <c r="K3360" i="3"/>
  <c r="K3361" i="3"/>
  <c r="L3361" i="3" s="1"/>
  <c r="M3361" i="3" s="1" a="1"/>
  <c r="M3361" i="3" s="1"/>
  <c r="K3362" i="3"/>
  <c r="K3363" i="3"/>
  <c r="L3363" i="3" s="1"/>
  <c r="M3363" i="3" s="1" a="1"/>
  <c r="M3363" i="3" s="1"/>
  <c r="K3364" i="3"/>
  <c r="L3364" i="3" s="1"/>
  <c r="K3365" i="3"/>
  <c r="L3365" i="3" s="1"/>
  <c r="M3365" i="3" s="1" a="1"/>
  <c r="M3365" i="3" s="1"/>
  <c r="K3366" i="3"/>
  <c r="L3366" i="3" s="1"/>
  <c r="K3367" i="3"/>
  <c r="L3367" i="3" s="1"/>
  <c r="M3367" i="3" s="1" a="1"/>
  <c r="M3367" i="3" s="1"/>
  <c r="K3368" i="3"/>
  <c r="K3369" i="3"/>
  <c r="K3370" i="3"/>
  <c r="L3370" i="3" s="1"/>
  <c r="K3371" i="3"/>
  <c r="K3372" i="3"/>
  <c r="L3372" i="3" s="1"/>
  <c r="K3373" i="3"/>
  <c r="K3374" i="3"/>
  <c r="K3375" i="3"/>
  <c r="K3376" i="3"/>
  <c r="K3377" i="3"/>
  <c r="L3377" i="3" s="1"/>
  <c r="K3378" i="3"/>
  <c r="L3378" i="3" s="1"/>
  <c r="M3378" i="3" s="1" a="1"/>
  <c r="M3378" i="3" s="1"/>
  <c r="K3379" i="3"/>
  <c r="K3380" i="3"/>
  <c r="L3380" i="3" s="1"/>
  <c r="M3380" i="3" s="1" a="1"/>
  <c r="M3380" i="3" s="1"/>
  <c r="K3381" i="3"/>
  <c r="L3381" i="3" s="1"/>
  <c r="N3381" i="3" s="1" a="1"/>
  <c r="N3381" i="3" s="1"/>
  <c r="K3382" i="3"/>
  <c r="L3382" i="3" s="1"/>
  <c r="M3382" i="3" s="1" a="1"/>
  <c r="M3382" i="3" s="1"/>
  <c r="K3383" i="3"/>
  <c r="L3383" i="3" s="1"/>
  <c r="M3383" i="3" s="1" a="1"/>
  <c r="M3383" i="3" s="1"/>
  <c r="K3384" i="3"/>
  <c r="K3385" i="3"/>
  <c r="K3386" i="3"/>
  <c r="L3386" i="3" s="1"/>
  <c r="K3387" i="3"/>
  <c r="K3388" i="3"/>
  <c r="L3388" i="3" s="1"/>
  <c r="N3388" i="3" s="1" a="1"/>
  <c r="N3388" i="3" s="1"/>
  <c r="K3389" i="3"/>
  <c r="K3390" i="3"/>
  <c r="K3391" i="3"/>
  <c r="K3392" i="3"/>
  <c r="K3393" i="3"/>
  <c r="L3393" i="3" s="1"/>
  <c r="K3394" i="3"/>
  <c r="K3395" i="3"/>
  <c r="L3395" i="3" s="1"/>
  <c r="K3396" i="3"/>
  <c r="L3396" i="3" s="1"/>
  <c r="M3396" i="3" s="1" a="1"/>
  <c r="M3396" i="3" s="1"/>
  <c r="K3397" i="3"/>
  <c r="L3397" i="3" s="1"/>
  <c r="M3397" i="3" s="1" a="1"/>
  <c r="M3397" i="3" s="1"/>
  <c r="K3398" i="3"/>
  <c r="L3398" i="3" s="1"/>
  <c r="M3398" i="3" s="1" a="1"/>
  <c r="M3398" i="3" s="1"/>
  <c r="K3399" i="3"/>
  <c r="L3399" i="3" s="1"/>
  <c r="M3399" i="3" s="1" a="1"/>
  <c r="M3399" i="3" s="1"/>
  <c r="K3400" i="3"/>
  <c r="K3401" i="3"/>
  <c r="L3401" i="3" s="1"/>
  <c r="M3401" i="3" s="1" a="1"/>
  <c r="M3401" i="3" s="1"/>
  <c r="K3402" i="3"/>
  <c r="L3402" i="3" s="1"/>
  <c r="K3403" i="3"/>
  <c r="K3404" i="3"/>
  <c r="L3404" i="3" s="1"/>
  <c r="N3404" i="3" s="1" a="1"/>
  <c r="N3404" i="3" s="1"/>
  <c r="K3405" i="3"/>
  <c r="K3406" i="3"/>
  <c r="K3407" i="3"/>
  <c r="K3408" i="3"/>
  <c r="K3409" i="3"/>
  <c r="L3409" i="3" s="1"/>
  <c r="M3409" i="3" s="1" a="1"/>
  <c r="M3409" i="3" s="1"/>
  <c r="K3410" i="3"/>
  <c r="K3411" i="3"/>
  <c r="L3411" i="3" s="1"/>
  <c r="M3411" i="3" s="1" a="1"/>
  <c r="M3411" i="3" s="1"/>
  <c r="K3412" i="3"/>
  <c r="K3413" i="3"/>
  <c r="L3413" i="3" s="1"/>
  <c r="M3413" i="3" s="1" a="1"/>
  <c r="M3413" i="3" s="1"/>
  <c r="K3414" i="3"/>
  <c r="L3414" i="3" s="1"/>
  <c r="K3415" i="3"/>
  <c r="L3415" i="3" s="1"/>
  <c r="M3415" i="3" s="1" a="1"/>
  <c r="M3415" i="3" s="1"/>
  <c r="K3416" i="3"/>
  <c r="K3417" i="3"/>
  <c r="L3417" i="3" s="1"/>
  <c r="M3417" i="3" s="1" a="1"/>
  <c r="M3417" i="3" s="1"/>
  <c r="K3418" i="3"/>
  <c r="L3418" i="3" s="1"/>
  <c r="M3418" i="3" s="1" a="1"/>
  <c r="M3418" i="3" s="1"/>
  <c r="K3419" i="3"/>
  <c r="K3420" i="3"/>
  <c r="L3420" i="3" s="1"/>
  <c r="M3420" i="3" s="1" a="1"/>
  <c r="M3420" i="3" s="1"/>
  <c r="K3421" i="3"/>
  <c r="K3422" i="3"/>
  <c r="K3423" i="3"/>
  <c r="K3424" i="3"/>
  <c r="K3425" i="3"/>
  <c r="L3425" i="3" s="1"/>
  <c r="K3426" i="3"/>
  <c r="L3426" i="3" s="1"/>
  <c r="M3426" i="3" s="1" a="1"/>
  <c r="M3426" i="3" s="1"/>
  <c r="K3427" i="3"/>
  <c r="L3427" i="3" s="1"/>
  <c r="K3428" i="3"/>
  <c r="K3429" i="3"/>
  <c r="L3429" i="3" s="1"/>
  <c r="M3429" i="3" s="1" a="1"/>
  <c r="M3429" i="3" s="1"/>
  <c r="K3430" i="3"/>
  <c r="L3430" i="3" s="1"/>
  <c r="M3430" i="3" s="1" a="1"/>
  <c r="M3430" i="3" s="1"/>
  <c r="K3431" i="3"/>
  <c r="L3431" i="3" s="1"/>
  <c r="M3431" i="3" s="1" a="1"/>
  <c r="M3431" i="3" s="1"/>
  <c r="K3432" i="3"/>
  <c r="K3433" i="3"/>
  <c r="L3433" i="3" s="1"/>
  <c r="K3434" i="3"/>
  <c r="K3435" i="3"/>
  <c r="K3436" i="3"/>
  <c r="L3436" i="3" s="1"/>
  <c r="M3436" i="3" s="1" a="1"/>
  <c r="M3436" i="3" s="1"/>
  <c r="K3437" i="3"/>
  <c r="K3438" i="3"/>
  <c r="K3439" i="3"/>
  <c r="K3440" i="3"/>
  <c r="K3441" i="3"/>
  <c r="K3442" i="3"/>
  <c r="L3442" i="3" s="1"/>
  <c r="K3443" i="3"/>
  <c r="L3443" i="3" s="1"/>
  <c r="K3444" i="3"/>
  <c r="L3444" i="3" s="1"/>
  <c r="K3445" i="3"/>
  <c r="L3445" i="3" s="1"/>
  <c r="N3445" i="3" s="1" a="1"/>
  <c r="N3445" i="3" s="1"/>
  <c r="K3446" i="3"/>
  <c r="L3446" i="3" s="1"/>
  <c r="M3446" i="3" s="1" a="1"/>
  <c r="M3446" i="3" s="1"/>
  <c r="K3447" i="3"/>
  <c r="L3447" i="3" s="1"/>
  <c r="M3447" i="3" s="1" a="1"/>
  <c r="M3447" i="3" s="1"/>
  <c r="K3448" i="3"/>
  <c r="L3448" i="3" s="1"/>
  <c r="K3449" i="3"/>
  <c r="K3450" i="3"/>
  <c r="K3451" i="3"/>
  <c r="K3452" i="3"/>
  <c r="L3452" i="3" s="1"/>
  <c r="M3452" i="3" s="1" a="1"/>
  <c r="M3452" i="3" s="1"/>
  <c r="K3453" i="3"/>
  <c r="K3454" i="3"/>
  <c r="K3455" i="3"/>
  <c r="K3456" i="3"/>
  <c r="K3457" i="3"/>
  <c r="L3457" i="3" s="1"/>
  <c r="M3457" i="3" s="1" a="1"/>
  <c r="M3457" i="3" s="1"/>
  <c r="K3458" i="3"/>
  <c r="K3459" i="3"/>
  <c r="L3459" i="3" s="1"/>
  <c r="K3460" i="3"/>
  <c r="L3460" i="3" s="1"/>
  <c r="M3460" i="3" s="1" a="1"/>
  <c r="M3460" i="3" s="1"/>
  <c r="K3461" i="3"/>
  <c r="L3461" i="3" s="1"/>
  <c r="K3462" i="3"/>
  <c r="L3462" i="3" s="1"/>
  <c r="K3463" i="3"/>
  <c r="L3463" i="3" s="1"/>
  <c r="M3463" i="3" s="1" a="1"/>
  <c r="M3463" i="3" s="1"/>
  <c r="K3464" i="3"/>
  <c r="L3464" i="3" s="1"/>
  <c r="K3465" i="3"/>
  <c r="K3466" i="3"/>
  <c r="K3467" i="3"/>
  <c r="K3468" i="3"/>
  <c r="L3468" i="3" s="1"/>
  <c r="K3469" i="3"/>
  <c r="K3470" i="3"/>
  <c r="K3471" i="3"/>
  <c r="K3472" i="3"/>
  <c r="K3473" i="3"/>
  <c r="L3473" i="3" s="1"/>
  <c r="K3474" i="3"/>
  <c r="L3474" i="3" s="1"/>
  <c r="M3474" i="3" s="1" a="1"/>
  <c r="M3474" i="3" s="1"/>
  <c r="K3475" i="3"/>
  <c r="L3475" i="3" s="1"/>
  <c r="M3475" i="3" s="1" a="1"/>
  <c r="M3475" i="3" s="1"/>
  <c r="K3476" i="3"/>
  <c r="L3476" i="3" s="1"/>
  <c r="M3476" i="3" s="1" a="1"/>
  <c r="M3476" i="3" s="1"/>
  <c r="K3477" i="3"/>
  <c r="L3477" i="3" s="1"/>
  <c r="M3477" i="3" s="1" a="1"/>
  <c r="M3477" i="3" s="1"/>
  <c r="K3478" i="3"/>
  <c r="L3478" i="3" s="1"/>
  <c r="M3478" i="3" s="1" a="1"/>
  <c r="M3478" i="3" s="1"/>
  <c r="K3479" i="3"/>
  <c r="L3479" i="3" s="1"/>
  <c r="M3479" i="3" s="1" a="1"/>
  <c r="M3479" i="3" s="1"/>
  <c r="K3480" i="3"/>
  <c r="L3480" i="3" s="1"/>
  <c r="M3480" i="3" s="1" a="1"/>
  <c r="M3480" i="3" s="1"/>
  <c r="K3481" i="3"/>
  <c r="L3481" i="3" s="1"/>
  <c r="M3481" i="3" s="1" a="1"/>
  <c r="M3481" i="3" s="1"/>
  <c r="K3482" i="3"/>
  <c r="L3482" i="3" s="1"/>
  <c r="K3483" i="3"/>
  <c r="K3484" i="3"/>
  <c r="L3484" i="3" s="1"/>
  <c r="K3485" i="3"/>
  <c r="K3486" i="3"/>
  <c r="K3487" i="3"/>
  <c r="K3488" i="3"/>
  <c r="K3489" i="3"/>
  <c r="L3489" i="3" s="1"/>
  <c r="K3490" i="3"/>
  <c r="L3490" i="3" s="1"/>
  <c r="K3491" i="3"/>
  <c r="L3491" i="3" s="1"/>
  <c r="N3491" i="3" s="1" a="1"/>
  <c r="N3491" i="3" s="1"/>
  <c r="K3492" i="3"/>
  <c r="K3493" i="3"/>
  <c r="L3493" i="3" s="1"/>
  <c r="M3493" i="3" s="1" a="1"/>
  <c r="M3493" i="3" s="1"/>
  <c r="K3494" i="3"/>
  <c r="L3494" i="3" s="1"/>
  <c r="K3495" i="3"/>
  <c r="L3495" i="3" s="1"/>
  <c r="N3495" i="3" s="1" a="1"/>
  <c r="N3495" i="3" s="1"/>
  <c r="K3496" i="3"/>
  <c r="L3496" i="3" s="1"/>
  <c r="N3496" i="3" s="1" a="1"/>
  <c r="N3496" i="3" s="1"/>
  <c r="K3497" i="3"/>
  <c r="K3498" i="3"/>
  <c r="L3498" i="3" s="1"/>
  <c r="M3498" i="3" s="1" a="1"/>
  <c r="M3498" i="3" s="1"/>
  <c r="K3499" i="3"/>
  <c r="K3500" i="3"/>
  <c r="L3500" i="3" s="1"/>
  <c r="M3500" i="3" s="1" a="1"/>
  <c r="M3500" i="3" s="1"/>
  <c r="K3501" i="3"/>
  <c r="K3502" i="3"/>
  <c r="K3503" i="3"/>
  <c r="K3504" i="3"/>
  <c r="K3505" i="3"/>
  <c r="L3505" i="3" s="1"/>
  <c r="K3506" i="3"/>
  <c r="L3506" i="3" s="1"/>
  <c r="K3507" i="3"/>
  <c r="L3507" i="3" s="1"/>
  <c r="M3507" i="3" s="1" a="1"/>
  <c r="M3507" i="3" s="1"/>
  <c r="K3508" i="3"/>
  <c r="K3509" i="3"/>
  <c r="L3509" i="3" s="1"/>
  <c r="M3509" i="3" s="1" a="1"/>
  <c r="M3509" i="3" s="1"/>
  <c r="K3510" i="3"/>
  <c r="L3510" i="3" s="1"/>
  <c r="K3511" i="3"/>
  <c r="L3511" i="3" s="1"/>
  <c r="M3511" i="3" s="1" a="1"/>
  <c r="M3511" i="3" s="1"/>
  <c r="K3512" i="3"/>
  <c r="K3513" i="3"/>
  <c r="K3514" i="3"/>
  <c r="L3514" i="3" s="1"/>
  <c r="M3514" i="3" s="1" a="1"/>
  <c r="M3514" i="3" s="1"/>
  <c r="K3515" i="3"/>
  <c r="K3516" i="3"/>
  <c r="L3516" i="3" s="1"/>
  <c r="M3516" i="3" s="1" a="1"/>
  <c r="M3516" i="3" s="1"/>
  <c r="K3517" i="3"/>
  <c r="K3518" i="3"/>
  <c r="K3519" i="3"/>
  <c r="K3520" i="3"/>
  <c r="K3521" i="3"/>
  <c r="L3521" i="3" s="1"/>
  <c r="K3522" i="3"/>
  <c r="L3522" i="3" s="1"/>
  <c r="M3522" i="3" s="1" a="1"/>
  <c r="M3522" i="3" s="1"/>
  <c r="K3523" i="3"/>
  <c r="L3523" i="3" s="1"/>
  <c r="K3524" i="3"/>
  <c r="L3524" i="3" s="1"/>
  <c r="M3524" i="3" s="1" a="1"/>
  <c r="M3524" i="3" s="1"/>
  <c r="K3525" i="3"/>
  <c r="L3525" i="3" s="1"/>
  <c r="M3525" i="3" s="1" a="1"/>
  <c r="M3525" i="3" s="1"/>
  <c r="K3526" i="3"/>
  <c r="L3526" i="3" s="1"/>
  <c r="K3527" i="3"/>
  <c r="L3527" i="3" s="1"/>
  <c r="M3527" i="3" s="1" a="1"/>
  <c r="M3527" i="3" s="1"/>
  <c r="K3528" i="3"/>
  <c r="K3529" i="3"/>
  <c r="K3530" i="3"/>
  <c r="L3530" i="3" s="1"/>
  <c r="M3530" i="3" s="1" a="1"/>
  <c r="M3530" i="3" s="1"/>
  <c r="K3531" i="3"/>
  <c r="K3532" i="3"/>
  <c r="K3533" i="3"/>
  <c r="K3534" i="3"/>
  <c r="K3535" i="3"/>
  <c r="K3536" i="3"/>
  <c r="K3537" i="3"/>
  <c r="L3537" i="3" s="1"/>
  <c r="K3538" i="3"/>
  <c r="L3538" i="3" s="1"/>
  <c r="M3538" i="3" s="1" a="1"/>
  <c r="M3538" i="3" s="1"/>
  <c r="K3539" i="3"/>
  <c r="L3539" i="3" s="1"/>
  <c r="M3539" i="3" s="1" a="1"/>
  <c r="M3539" i="3" s="1"/>
  <c r="K3540" i="3"/>
  <c r="K3541" i="3"/>
  <c r="L3541" i="3" s="1"/>
  <c r="M3541" i="3" s="1" a="1"/>
  <c r="M3541" i="3" s="1"/>
  <c r="K3542" i="3"/>
  <c r="L3542" i="3" s="1"/>
  <c r="M3542" i="3" s="1" a="1"/>
  <c r="M3542" i="3" s="1"/>
  <c r="K3543" i="3"/>
  <c r="L3543" i="3" s="1"/>
  <c r="M3543" i="3" s="1" a="1"/>
  <c r="M3543" i="3" s="1"/>
  <c r="K3544" i="3"/>
  <c r="K3545" i="3"/>
  <c r="K3546" i="3"/>
  <c r="L3546" i="3" s="1"/>
  <c r="M3546" i="3" s="1" a="1"/>
  <c r="M3546" i="3" s="1"/>
  <c r="K3547" i="3"/>
  <c r="K3548" i="3"/>
  <c r="L3548" i="3" s="1"/>
  <c r="M3548" i="3" s="1" a="1"/>
  <c r="M3548" i="3" s="1"/>
  <c r="K3549" i="3"/>
  <c r="K3550" i="3"/>
  <c r="K3551" i="3"/>
  <c r="K3552" i="3"/>
  <c r="K3553" i="3"/>
  <c r="L3553" i="3" s="1"/>
  <c r="M3553" i="3" s="1" a="1"/>
  <c r="M3553" i="3" s="1"/>
  <c r="K3554" i="3"/>
  <c r="L3554" i="3" s="1"/>
  <c r="K3555" i="3"/>
  <c r="L3555" i="3" s="1"/>
  <c r="K3556" i="3"/>
  <c r="L3556" i="3" s="1"/>
  <c r="M3556" i="3" s="1" a="1"/>
  <c r="M3556" i="3" s="1"/>
  <c r="K3557" i="3"/>
  <c r="L3557" i="3" s="1"/>
  <c r="K3558" i="3"/>
  <c r="L3558" i="3" s="1"/>
  <c r="K3559" i="3"/>
  <c r="L3559" i="3" s="1"/>
  <c r="M3559" i="3" s="1" a="1"/>
  <c r="M3559" i="3" s="1"/>
  <c r="K3560" i="3"/>
  <c r="K3561" i="3"/>
  <c r="K3562" i="3"/>
  <c r="L3562" i="3" s="1"/>
  <c r="K3563" i="3"/>
  <c r="K3564" i="3"/>
  <c r="L3564" i="3" s="1"/>
  <c r="M3564" i="3" s="1" a="1"/>
  <c r="M3564" i="3" s="1"/>
  <c r="K3565" i="3"/>
  <c r="K3566" i="3"/>
  <c r="K3567" i="3"/>
  <c r="K3568" i="3"/>
  <c r="K3569" i="3"/>
  <c r="L3569" i="3" s="1"/>
  <c r="K3570" i="3"/>
  <c r="L3570" i="3" s="1"/>
  <c r="K3571" i="3"/>
  <c r="L3571" i="3" s="1"/>
  <c r="M3571" i="3" s="1" a="1"/>
  <c r="M3571" i="3" s="1"/>
  <c r="K3572" i="3"/>
  <c r="K3573" i="3"/>
  <c r="L3573" i="3" s="1"/>
  <c r="M3573" i="3" s="1" a="1"/>
  <c r="M3573" i="3" s="1"/>
  <c r="K3574" i="3"/>
  <c r="L3574" i="3" s="1"/>
  <c r="K3575" i="3"/>
  <c r="L3575" i="3" s="1"/>
  <c r="M3575" i="3" s="1" a="1"/>
  <c r="M3575" i="3" s="1"/>
  <c r="K3576" i="3"/>
  <c r="L3576" i="3" s="1"/>
  <c r="K3577" i="3"/>
  <c r="K3578" i="3"/>
  <c r="L3578" i="3" s="1"/>
  <c r="M3578" i="3" s="1" a="1"/>
  <c r="M3578" i="3" s="1"/>
  <c r="K3579" i="3"/>
  <c r="K3580" i="3"/>
  <c r="L3580" i="3" s="1"/>
  <c r="K3581" i="3"/>
  <c r="K3582" i="3"/>
  <c r="K3583" i="3"/>
  <c r="K3584" i="3"/>
  <c r="K3585" i="3"/>
  <c r="L3585" i="3" s="1"/>
  <c r="K3586" i="3"/>
  <c r="L3586" i="3" s="1"/>
  <c r="K3587" i="3"/>
  <c r="L3587" i="3" s="1"/>
  <c r="K3588" i="3"/>
  <c r="L3588" i="3" s="1"/>
  <c r="M3588" i="3" s="1" a="1"/>
  <c r="M3588" i="3" s="1"/>
  <c r="K3589" i="3"/>
  <c r="L3589" i="3" s="1"/>
  <c r="M3589" i="3" s="1" a="1"/>
  <c r="M3589" i="3" s="1"/>
  <c r="K3590" i="3"/>
  <c r="L3590" i="3" s="1"/>
  <c r="M3590" i="3" s="1" a="1"/>
  <c r="M3590" i="3" s="1"/>
  <c r="K3591" i="3"/>
  <c r="L3591" i="3" s="1"/>
  <c r="M3591" i="3" s="1" a="1"/>
  <c r="M3591" i="3" s="1"/>
  <c r="K3592" i="3"/>
  <c r="K3593" i="3"/>
  <c r="K3594" i="3"/>
  <c r="L3594" i="3" s="1"/>
  <c r="M3594" i="3" s="1" a="1"/>
  <c r="M3594" i="3" s="1"/>
  <c r="K3595" i="3"/>
  <c r="K3596" i="3"/>
  <c r="L3596" i="3" s="1"/>
  <c r="M3596" i="3" s="1" a="1"/>
  <c r="M3596" i="3" s="1"/>
  <c r="K3597" i="3"/>
  <c r="K3598" i="3"/>
  <c r="K3599" i="3"/>
  <c r="K3600" i="3"/>
  <c r="K3601" i="3"/>
  <c r="L3601" i="3" s="1"/>
  <c r="M3601" i="3" s="1" a="1"/>
  <c r="M3601" i="3" s="1"/>
  <c r="K3602" i="3"/>
  <c r="L3602" i="3" s="1"/>
  <c r="M3602" i="3" s="1" a="1"/>
  <c r="M3602" i="3" s="1"/>
  <c r="K3603" i="3"/>
  <c r="L3603" i="3" s="1"/>
  <c r="M3603" i="3" s="1" a="1"/>
  <c r="M3603" i="3" s="1"/>
  <c r="K3604" i="3"/>
  <c r="L3604" i="3" s="1"/>
  <c r="M3604" i="3" s="1" a="1"/>
  <c r="M3604" i="3" s="1"/>
  <c r="K3605" i="3"/>
  <c r="L3605" i="3" s="1"/>
  <c r="M3605" i="3" s="1" a="1"/>
  <c r="M3605" i="3" s="1"/>
  <c r="K3606" i="3"/>
  <c r="L3606" i="3" s="1"/>
  <c r="M3606" i="3" s="1" a="1"/>
  <c r="M3606" i="3" s="1"/>
  <c r="K3607" i="3"/>
  <c r="L3607" i="3" s="1"/>
  <c r="M3607" i="3" s="1" a="1"/>
  <c r="M3607" i="3" s="1"/>
  <c r="K3608" i="3"/>
  <c r="K3609" i="3"/>
  <c r="K3610" i="3"/>
  <c r="K3611" i="3"/>
  <c r="K3612" i="3"/>
  <c r="L3612" i="3" s="1"/>
  <c r="M3612" i="3" s="1" a="1"/>
  <c r="M3612" i="3" s="1"/>
  <c r="K3613" i="3"/>
  <c r="K3614" i="3"/>
  <c r="K3615" i="3"/>
  <c r="K3616" i="3"/>
  <c r="K3617" i="3"/>
  <c r="L3617" i="3" s="1"/>
  <c r="K3618" i="3"/>
  <c r="K3619" i="3"/>
  <c r="L3619" i="3" s="1"/>
  <c r="M3619" i="3" s="1" a="1"/>
  <c r="M3619" i="3" s="1"/>
  <c r="K3620" i="3"/>
  <c r="L3620" i="3" s="1"/>
  <c r="M3620" i="3" s="1" a="1"/>
  <c r="M3620" i="3" s="1"/>
  <c r="K3621" i="3"/>
  <c r="L3621" i="3" s="1"/>
  <c r="M3621" i="3" s="1" a="1"/>
  <c r="M3621" i="3" s="1"/>
  <c r="K3622" i="3"/>
  <c r="L3622" i="3" s="1"/>
  <c r="K3623" i="3"/>
  <c r="L3623" i="3" s="1"/>
  <c r="M3623" i="3" s="1" a="1"/>
  <c r="M3623" i="3" s="1"/>
  <c r="K3624" i="3"/>
  <c r="K3625" i="3"/>
  <c r="L3625" i="3" s="1"/>
  <c r="M3625" i="3" s="1" a="1"/>
  <c r="M3625" i="3" s="1"/>
  <c r="K3626" i="3"/>
  <c r="L3626" i="3" s="1"/>
  <c r="K3627" i="3"/>
  <c r="K3628" i="3"/>
  <c r="L3628" i="3" s="1"/>
  <c r="M3628" i="3" s="1" a="1"/>
  <c r="M3628" i="3" s="1"/>
  <c r="K3629" i="3"/>
  <c r="K3630" i="3"/>
  <c r="K3631" i="3"/>
  <c r="K3632" i="3"/>
  <c r="K3633" i="3"/>
  <c r="L3633" i="3" s="1"/>
  <c r="M3633" i="3" s="1" a="1"/>
  <c r="M3633" i="3" s="1"/>
  <c r="K3634" i="3"/>
  <c r="L3634" i="3" s="1"/>
  <c r="K3635" i="3"/>
  <c r="L3635" i="3" s="1"/>
  <c r="K3636" i="3"/>
  <c r="L3636" i="3" s="1"/>
  <c r="M3636" i="3" s="1" a="1"/>
  <c r="M3636" i="3" s="1"/>
  <c r="K3637" i="3"/>
  <c r="L3637" i="3" s="1"/>
  <c r="K3638" i="3"/>
  <c r="L3638" i="3" s="1"/>
  <c r="K3639" i="3"/>
  <c r="L3639" i="3" s="1"/>
  <c r="M3639" i="3" s="1" a="1"/>
  <c r="M3639" i="3" s="1"/>
  <c r="K3640" i="3"/>
  <c r="K3641" i="3"/>
  <c r="L3641" i="3" s="1"/>
  <c r="M3641" i="3" s="1" a="1"/>
  <c r="M3641" i="3" s="1"/>
  <c r="K3642" i="3"/>
  <c r="L3642" i="3" s="1"/>
  <c r="K3643" i="3"/>
  <c r="K3644" i="3"/>
  <c r="L3644" i="3" s="1"/>
  <c r="M3644" i="3" s="1" a="1"/>
  <c r="M3644" i="3" s="1"/>
  <c r="K3645" i="3"/>
  <c r="K3646" i="3"/>
  <c r="K3647" i="3"/>
  <c r="K3648" i="3"/>
  <c r="K3649" i="3"/>
  <c r="L3649" i="3" s="1"/>
  <c r="K3650" i="3"/>
  <c r="L3650" i="3" s="1"/>
  <c r="K3651" i="3"/>
  <c r="L3651" i="3" s="1"/>
  <c r="M3651" i="3" s="1" a="1"/>
  <c r="M3651" i="3" s="1"/>
  <c r="K3652" i="3"/>
  <c r="L3652" i="3" s="1"/>
  <c r="M3652" i="3" s="1" a="1"/>
  <c r="M3652" i="3" s="1"/>
  <c r="K3653" i="3"/>
  <c r="L3653" i="3" s="1"/>
  <c r="M3653" i="3" s="1" a="1"/>
  <c r="M3653" i="3" s="1"/>
  <c r="K3654" i="3"/>
  <c r="L3654" i="3" s="1"/>
  <c r="K3655" i="3"/>
  <c r="L3655" i="3" s="1"/>
  <c r="M3655" i="3" s="1" a="1"/>
  <c r="M3655" i="3" s="1"/>
  <c r="K3656" i="3"/>
  <c r="L3656" i="3" s="1"/>
  <c r="M3656" i="3" s="1" a="1"/>
  <c r="M3656" i="3" s="1"/>
  <c r="K3657" i="3"/>
  <c r="K3658" i="3"/>
  <c r="L3658" i="3" s="1"/>
  <c r="K3659" i="3"/>
  <c r="K3660" i="3"/>
  <c r="L3660" i="3" s="1"/>
  <c r="M3660" i="3" s="1" a="1"/>
  <c r="M3660" i="3" s="1"/>
  <c r="K3661" i="3"/>
  <c r="K3662" i="3"/>
  <c r="K3663" i="3"/>
  <c r="K3664" i="3"/>
  <c r="K3665" i="3"/>
  <c r="L3665" i="3" s="1"/>
  <c r="K3666" i="3"/>
  <c r="L3666" i="3" s="1"/>
  <c r="M3666" i="3" s="1" a="1"/>
  <c r="M3666" i="3" s="1"/>
  <c r="K3667" i="3"/>
  <c r="L3667" i="3" s="1"/>
  <c r="M3667" i="3" s="1" a="1"/>
  <c r="M3667" i="3" s="1"/>
  <c r="K3668" i="3"/>
  <c r="K3669" i="3"/>
  <c r="L3669" i="3" s="1"/>
  <c r="M3669" i="3" s="1" a="1"/>
  <c r="M3669" i="3" s="1"/>
  <c r="K3670" i="3"/>
  <c r="L3670" i="3" s="1"/>
  <c r="M3670" i="3" s="1" a="1"/>
  <c r="M3670" i="3" s="1"/>
  <c r="K3671" i="3"/>
  <c r="L3671" i="3" s="1"/>
  <c r="M3671" i="3" s="1" a="1"/>
  <c r="M3671" i="3" s="1"/>
  <c r="K3672" i="3"/>
  <c r="K3673" i="3"/>
  <c r="K3674" i="3"/>
  <c r="L3674" i="3" s="1"/>
  <c r="K3675" i="3"/>
  <c r="K3676" i="3"/>
  <c r="L3676" i="3" s="1"/>
  <c r="K3677" i="3"/>
  <c r="K3678" i="3"/>
  <c r="K3679" i="3"/>
  <c r="K3680" i="3"/>
  <c r="K3681" i="3"/>
  <c r="K3682" i="3"/>
  <c r="L3682" i="3" s="1"/>
  <c r="M3682" i="3" s="1" a="1"/>
  <c r="M3682" i="3" s="1"/>
  <c r="K3683" i="3"/>
  <c r="L3683" i="3" s="1"/>
  <c r="M3683" i="3" s="1" a="1"/>
  <c r="M3683" i="3" s="1"/>
  <c r="K3684" i="3"/>
  <c r="L3684" i="3" s="1"/>
  <c r="M3684" i="3" s="1" a="1"/>
  <c r="M3684" i="3" s="1"/>
  <c r="K3685" i="3"/>
  <c r="L3685" i="3" s="1"/>
  <c r="M3685" i="3" s="1" a="1"/>
  <c r="M3685" i="3" s="1"/>
  <c r="K3686" i="3"/>
  <c r="L3686" i="3" s="1"/>
  <c r="N3686" i="3" s="1" a="1"/>
  <c r="N3686" i="3" s="1"/>
  <c r="K3687" i="3"/>
  <c r="L3687" i="3" s="1"/>
  <c r="M3687" i="3" s="1" a="1"/>
  <c r="M3687" i="3" s="1"/>
  <c r="K3688" i="3"/>
  <c r="K3689" i="3"/>
  <c r="L3689" i="3" s="1"/>
  <c r="M3689" i="3" s="1" a="1"/>
  <c r="M3689" i="3" s="1"/>
  <c r="K3690" i="3"/>
  <c r="L3690" i="3" s="1"/>
  <c r="K3691" i="3"/>
  <c r="K3692" i="3"/>
  <c r="L3692" i="3" s="1"/>
  <c r="M3692" i="3" s="1" a="1"/>
  <c r="M3692" i="3" s="1"/>
  <c r="K3693" i="3"/>
  <c r="K3694" i="3"/>
  <c r="K3695" i="3"/>
  <c r="K3696" i="3"/>
  <c r="K3697" i="3"/>
  <c r="L3697" i="3" s="1"/>
  <c r="M3697" i="3" s="1" a="1"/>
  <c r="M3697" i="3" s="1"/>
  <c r="K3698" i="3"/>
  <c r="L3698" i="3" s="1"/>
  <c r="M3698" i="3" s="1" a="1"/>
  <c r="M3698" i="3" s="1"/>
  <c r="K3699" i="3"/>
  <c r="L3699" i="3" s="1"/>
  <c r="M3699" i="3" s="1" a="1"/>
  <c r="M3699" i="3" s="1"/>
  <c r="K3700" i="3"/>
  <c r="L3700" i="3" s="1"/>
  <c r="M3700" i="3" s="1" a="1"/>
  <c r="M3700" i="3" s="1"/>
  <c r="K3701" i="3"/>
  <c r="L3701" i="3" s="1"/>
  <c r="M3701" i="3" s="1" a="1"/>
  <c r="M3701" i="3" s="1"/>
  <c r="K3702" i="3"/>
  <c r="L3702" i="3" s="1"/>
  <c r="K3703" i="3"/>
  <c r="L3703" i="3" s="1"/>
  <c r="M3703" i="3" s="1" a="1"/>
  <c r="M3703" i="3" s="1"/>
  <c r="K3704" i="3"/>
  <c r="K3705" i="3"/>
  <c r="K3706" i="3"/>
  <c r="L3706" i="3" s="1"/>
  <c r="K3707" i="3"/>
  <c r="K3708" i="3"/>
  <c r="L3708" i="3" s="1"/>
  <c r="M3708" i="3" s="1" a="1"/>
  <c r="M3708" i="3" s="1"/>
  <c r="K3709" i="3"/>
  <c r="K3710" i="3"/>
  <c r="K3711" i="3"/>
  <c r="K3712" i="3"/>
  <c r="K3713" i="3"/>
  <c r="L3713" i="3" s="1"/>
  <c r="M3713" i="3" s="1" a="1"/>
  <c r="M3713" i="3" s="1"/>
  <c r="K3714" i="3"/>
  <c r="L3714" i="3" s="1"/>
  <c r="M3714" i="3" s="1" a="1"/>
  <c r="M3714" i="3" s="1"/>
  <c r="K3715" i="3"/>
  <c r="L3715" i="3" s="1"/>
  <c r="M3715" i="3" s="1" a="1"/>
  <c r="M3715" i="3" s="1"/>
  <c r="K3716" i="3"/>
  <c r="L3716" i="3" s="1"/>
  <c r="M3716" i="3" s="1" a="1"/>
  <c r="M3716" i="3" s="1"/>
  <c r="K3717" i="3"/>
  <c r="L3717" i="3" s="1"/>
  <c r="N3717" i="3" s="1" a="1"/>
  <c r="N3717" i="3" s="1"/>
  <c r="K3718" i="3"/>
  <c r="L3718" i="3" s="1"/>
  <c r="M3718" i="3" s="1" a="1"/>
  <c r="M3718" i="3" s="1"/>
  <c r="K3719" i="3"/>
  <c r="L3719" i="3" s="1"/>
  <c r="M3719" i="3" s="1" a="1"/>
  <c r="M3719" i="3" s="1"/>
  <c r="K3720" i="3"/>
  <c r="K3721" i="3"/>
  <c r="L3721" i="3" s="1"/>
  <c r="K3722" i="3"/>
  <c r="L3722" i="3" s="1"/>
  <c r="K3723" i="3"/>
  <c r="K3724" i="3"/>
  <c r="L3724" i="3" s="1"/>
  <c r="K3725" i="3"/>
  <c r="K3726" i="3"/>
  <c r="K3727" i="3"/>
  <c r="K3728" i="3"/>
  <c r="K3729" i="3"/>
  <c r="L3729" i="3" s="1"/>
  <c r="K3730" i="3"/>
  <c r="K3731" i="3"/>
  <c r="L3731" i="3" s="1"/>
  <c r="K3732" i="3"/>
  <c r="L3732" i="3" s="1"/>
  <c r="K3733" i="3"/>
  <c r="L3733" i="3" s="1"/>
  <c r="M3733" i="3" s="1" a="1"/>
  <c r="M3733" i="3" s="1"/>
  <c r="K3734" i="3"/>
  <c r="L3734" i="3" s="1"/>
  <c r="M3734" i="3" s="1" a="1"/>
  <c r="M3734" i="3" s="1"/>
  <c r="K3735" i="3"/>
  <c r="L3735" i="3" s="1"/>
  <c r="M3735" i="3" s="1" a="1"/>
  <c r="M3735" i="3" s="1"/>
  <c r="K3736" i="3"/>
  <c r="K3737" i="3"/>
  <c r="K3738" i="3"/>
  <c r="K3739" i="3"/>
  <c r="K3740" i="3"/>
  <c r="K3741" i="3"/>
  <c r="K3742" i="3"/>
  <c r="K3743" i="3"/>
  <c r="K3744" i="3"/>
  <c r="K3745" i="3"/>
  <c r="L3745" i="3" s="1"/>
  <c r="N3745" i="3" s="1" a="1"/>
  <c r="N3745" i="3" s="1"/>
  <c r="K3746" i="3"/>
  <c r="K3747" i="3"/>
  <c r="L3747" i="3" s="1"/>
  <c r="M3747" i="3" s="1" a="1"/>
  <c r="M3747" i="3" s="1"/>
  <c r="K3748" i="3"/>
  <c r="L3748" i="3" s="1"/>
  <c r="N3748" i="3" s="1" a="1"/>
  <c r="N3748" i="3" s="1"/>
  <c r="K3749" i="3"/>
  <c r="L3749" i="3" s="1"/>
  <c r="K3750" i="3"/>
  <c r="L3750" i="3" s="1"/>
  <c r="K3751" i="3"/>
  <c r="L3751" i="3" s="1"/>
  <c r="M3751" i="3" s="1" a="1"/>
  <c r="M3751" i="3" s="1"/>
  <c r="K3752" i="3"/>
  <c r="K3753" i="3"/>
  <c r="K3754" i="3"/>
  <c r="L3754" i="3" s="1"/>
  <c r="K3755" i="3"/>
  <c r="K3756" i="3"/>
  <c r="L3756" i="3" s="1"/>
  <c r="K3757" i="3"/>
  <c r="K3758" i="3"/>
  <c r="K3759" i="3"/>
  <c r="K3760" i="3"/>
  <c r="K3761" i="3"/>
  <c r="L3761" i="3" s="1"/>
  <c r="K3762" i="3"/>
  <c r="L3762" i="3" s="1"/>
  <c r="K3763" i="3"/>
  <c r="L3763" i="3" s="1"/>
  <c r="K3764" i="3"/>
  <c r="L3764" i="3" s="1"/>
  <c r="M3764" i="3" s="1" a="1"/>
  <c r="M3764" i="3" s="1"/>
  <c r="K3765" i="3"/>
  <c r="L3765" i="3" s="1"/>
  <c r="M3765" i="3" s="1" a="1"/>
  <c r="M3765" i="3" s="1"/>
  <c r="K3766" i="3"/>
  <c r="L3766" i="3" s="1"/>
  <c r="M3766" i="3" s="1" a="1"/>
  <c r="M3766" i="3" s="1"/>
  <c r="K3767" i="3"/>
  <c r="L3767" i="3" s="1"/>
  <c r="M3767" i="3" s="1" a="1"/>
  <c r="M3767" i="3" s="1"/>
  <c r="K3768" i="3"/>
  <c r="K3769" i="3"/>
  <c r="L3769" i="3" s="1"/>
  <c r="K3770" i="3"/>
  <c r="L3770" i="3" s="1"/>
  <c r="K3771" i="3"/>
  <c r="K3772" i="3"/>
  <c r="L3772" i="3" s="1"/>
  <c r="M3772" i="3" s="1" a="1"/>
  <c r="M3772" i="3" s="1"/>
  <c r="K3773" i="3"/>
  <c r="K3774" i="3"/>
  <c r="K3775" i="3"/>
  <c r="K3776" i="3"/>
  <c r="K3777" i="3"/>
  <c r="L3777" i="3" s="1"/>
  <c r="M3777" i="3" s="1" a="1"/>
  <c r="M3777" i="3" s="1"/>
  <c r="K3778" i="3"/>
  <c r="L3778" i="3" s="1"/>
  <c r="M3778" i="3" s="1" a="1"/>
  <c r="M3778" i="3" s="1"/>
  <c r="K3779" i="3"/>
  <c r="L3779" i="3" s="1"/>
  <c r="M3779" i="3" s="1" a="1"/>
  <c r="M3779" i="3" s="1"/>
  <c r="K3780" i="3"/>
  <c r="L3780" i="3" s="1"/>
  <c r="M3780" i="3" s="1" a="1"/>
  <c r="M3780" i="3" s="1"/>
  <c r="K3781" i="3"/>
  <c r="L3781" i="3" s="1"/>
  <c r="M3781" i="3" s="1" a="1"/>
  <c r="M3781" i="3" s="1"/>
  <c r="K3782" i="3"/>
  <c r="L3782" i="3" s="1"/>
  <c r="K3783" i="3"/>
  <c r="L3783" i="3" s="1"/>
  <c r="M3783" i="3" s="1" a="1"/>
  <c r="M3783" i="3" s="1"/>
  <c r="K3784" i="3"/>
  <c r="L3784" i="3" s="1"/>
  <c r="M3784" i="3" s="1" a="1"/>
  <c r="M3784" i="3" s="1"/>
  <c r="K3785" i="3"/>
  <c r="K3786" i="3"/>
  <c r="L3786" i="3" s="1"/>
  <c r="M3786" i="3" s="1" a="1"/>
  <c r="M3786" i="3" s="1"/>
  <c r="K3787" i="3"/>
  <c r="K3788" i="3"/>
  <c r="L3788" i="3" s="1"/>
  <c r="M3788" i="3" s="1" a="1"/>
  <c r="M3788" i="3" s="1"/>
  <c r="K3789" i="3"/>
  <c r="K3790" i="3"/>
  <c r="K3791" i="3"/>
  <c r="K3792" i="3"/>
  <c r="K3793" i="3"/>
  <c r="L3793" i="3" s="1"/>
  <c r="M3793" i="3" s="1" a="1"/>
  <c r="M3793" i="3" s="1"/>
  <c r="K3794" i="3"/>
  <c r="L3794" i="3" s="1"/>
  <c r="M3794" i="3" s="1" a="1"/>
  <c r="M3794" i="3" s="1"/>
  <c r="K3795" i="3"/>
  <c r="L3795" i="3" s="1"/>
  <c r="K3796" i="3"/>
  <c r="L3796" i="3" s="1"/>
  <c r="M3796" i="3" s="1" a="1"/>
  <c r="M3796" i="3" s="1"/>
  <c r="K3797" i="3"/>
  <c r="L3797" i="3" s="1"/>
  <c r="M3797" i="3" s="1" a="1"/>
  <c r="M3797" i="3" s="1"/>
  <c r="K3798" i="3"/>
  <c r="L3798" i="3" s="1"/>
  <c r="K3799" i="3"/>
  <c r="L3799" i="3" s="1"/>
  <c r="M3799" i="3" s="1" a="1"/>
  <c r="M3799" i="3" s="1"/>
  <c r="K3800" i="3"/>
  <c r="L3800" i="3" s="1"/>
  <c r="M3800" i="3" s="1" a="1"/>
  <c r="M3800" i="3" s="1"/>
  <c r="K3801" i="3"/>
  <c r="L3801" i="3" s="1"/>
  <c r="M3801" i="3" s="1" a="1"/>
  <c r="M3801" i="3" s="1"/>
  <c r="K3802" i="3"/>
  <c r="L3802" i="3" s="1"/>
  <c r="M3802" i="3" s="1" a="1"/>
  <c r="M3802" i="3" s="1"/>
  <c r="K3803" i="3"/>
  <c r="K3804" i="3"/>
  <c r="L3804" i="3" s="1"/>
  <c r="M3804" i="3" s="1" a="1"/>
  <c r="M3804" i="3" s="1"/>
  <c r="K3805" i="3"/>
  <c r="K3806" i="3"/>
  <c r="K3807" i="3"/>
  <c r="K3808" i="3"/>
  <c r="K3809" i="3"/>
  <c r="L3809" i="3" s="1"/>
  <c r="K3810" i="3"/>
  <c r="L3810" i="3" s="1"/>
  <c r="K3811" i="3"/>
  <c r="L3811" i="3" s="1"/>
  <c r="K3812" i="3"/>
  <c r="K3813" i="3"/>
  <c r="L3813" i="3" s="1"/>
  <c r="M3813" i="3" s="1" a="1"/>
  <c r="M3813" i="3" s="1"/>
  <c r="K3814" i="3"/>
  <c r="L3814" i="3" s="1"/>
  <c r="M3814" i="3" s="1" a="1"/>
  <c r="M3814" i="3" s="1"/>
  <c r="K3815" i="3"/>
  <c r="L3815" i="3" s="1"/>
  <c r="M3815" i="3" s="1" a="1"/>
  <c r="M3815" i="3" s="1"/>
  <c r="K3816" i="3"/>
  <c r="K3817" i="3"/>
  <c r="L3817" i="3" s="1"/>
  <c r="K3818" i="3"/>
  <c r="K3819" i="3"/>
  <c r="K3820" i="3"/>
  <c r="L3820" i="3" s="1"/>
  <c r="M3820" i="3" s="1" a="1"/>
  <c r="M3820" i="3" s="1"/>
  <c r="K3821" i="3"/>
  <c r="K3822" i="3"/>
  <c r="K3823" i="3"/>
  <c r="K3824" i="3"/>
  <c r="K3825" i="3"/>
  <c r="L3825" i="3" s="1"/>
  <c r="K3826" i="3"/>
  <c r="L3826" i="3" s="1"/>
  <c r="K3827" i="3"/>
  <c r="L3827" i="3" s="1"/>
  <c r="M3827" i="3" s="1" a="1"/>
  <c r="M3827" i="3" s="1"/>
  <c r="K3828" i="3"/>
  <c r="L3828" i="3" s="1"/>
  <c r="M3828" i="3" s="1" a="1"/>
  <c r="M3828" i="3" s="1"/>
  <c r="K3829" i="3"/>
  <c r="L3829" i="3" s="1"/>
  <c r="M3829" i="3" s="1" a="1"/>
  <c r="M3829" i="3" s="1"/>
  <c r="K3830" i="3"/>
  <c r="L3830" i="3" s="1"/>
  <c r="M3830" i="3" s="1" a="1"/>
  <c r="M3830" i="3" s="1"/>
  <c r="K3831" i="3"/>
  <c r="L3831" i="3" s="1"/>
  <c r="M3831" i="3" s="1" a="1"/>
  <c r="M3831" i="3" s="1"/>
  <c r="K3832" i="3"/>
  <c r="K3833" i="3"/>
  <c r="K3834" i="3"/>
  <c r="L3834" i="3" s="1"/>
  <c r="K3835" i="3"/>
  <c r="K3836" i="3"/>
  <c r="L3836" i="3" s="1"/>
  <c r="K3837" i="3"/>
  <c r="K3838" i="3"/>
  <c r="K3839" i="3"/>
  <c r="K3840" i="3"/>
  <c r="K3841" i="3"/>
  <c r="L3841" i="3" s="1"/>
  <c r="K3842" i="3"/>
  <c r="L3842" i="3" s="1"/>
  <c r="K3843" i="3"/>
  <c r="L3843" i="3" s="1"/>
  <c r="K3844" i="3"/>
  <c r="L3844" i="3" s="1"/>
  <c r="M3844" i="3" s="1" a="1"/>
  <c r="M3844" i="3" s="1"/>
  <c r="K3845" i="3"/>
  <c r="L3845" i="3" s="1"/>
  <c r="M3845" i="3" s="1" a="1"/>
  <c r="M3845" i="3" s="1"/>
  <c r="K3846" i="3"/>
  <c r="L3846" i="3" s="1"/>
  <c r="N3846" i="3" s="1" a="1"/>
  <c r="N3846" i="3" s="1"/>
  <c r="K3847" i="3"/>
  <c r="L3847" i="3" s="1"/>
  <c r="M3847" i="3" s="1" a="1"/>
  <c r="M3847" i="3" s="1"/>
  <c r="K3848" i="3"/>
  <c r="K3849" i="3"/>
  <c r="K3850" i="3"/>
  <c r="L3850" i="3" s="1"/>
  <c r="M3850" i="3" s="1" a="1"/>
  <c r="M3850" i="3" s="1"/>
  <c r="K3851" i="3"/>
  <c r="K3852" i="3"/>
  <c r="L3852" i="3" s="1"/>
  <c r="K3853" i="3"/>
  <c r="K3854" i="3"/>
  <c r="K3855" i="3"/>
  <c r="K3856" i="3"/>
  <c r="K3857" i="3"/>
  <c r="L3857" i="3" s="1"/>
  <c r="M3857" i="3" s="1" a="1"/>
  <c r="M3857" i="3" s="1"/>
  <c r="K3858" i="3"/>
  <c r="L3858" i="3" s="1"/>
  <c r="M3858" i="3" s="1" a="1"/>
  <c r="M3858" i="3" s="1"/>
  <c r="K3859" i="3"/>
  <c r="L3859" i="3" s="1"/>
  <c r="K3860" i="3"/>
  <c r="L3860" i="3" s="1"/>
  <c r="M3860" i="3" s="1" a="1"/>
  <c r="M3860" i="3" s="1"/>
  <c r="K3861" i="3"/>
  <c r="L3861" i="3" s="1"/>
  <c r="M3861" i="3" s="1" a="1"/>
  <c r="M3861" i="3" s="1"/>
  <c r="K3862" i="3"/>
  <c r="L3862" i="3" s="1"/>
  <c r="M3862" i="3" s="1" a="1"/>
  <c r="M3862" i="3" s="1"/>
  <c r="K3863" i="3"/>
  <c r="L3863" i="3" s="1"/>
  <c r="M3863" i="3" s="1" a="1"/>
  <c r="M3863" i="3" s="1"/>
  <c r="K3864" i="3"/>
  <c r="K3865" i="3"/>
  <c r="K3866" i="3"/>
  <c r="L3866" i="3" s="1"/>
  <c r="M3866" i="3" s="1" a="1"/>
  <c r="M3866" i="3" s="1"/>
  <c r="K3867" i="3"/>
  <c r="K3868" i="3"/>
  <c r="L3868" i="3" s="1"/>
  <c r="M3868" i="3" s="1" a="1"/>
  <c r="M3868" i="3" s="1"/>
  <c r="K3869" i="3"/>
  <c r="K3870" i="3"/>
  <c r="K3871" i="3"/>
  <c r="K3872" i="3"/>
  <c r="K3873" i="3"/>
  <c r="L3873" i="3" s="1"/>
  <c r="N3873" i="3" s="1" a="1"/>
  <c r="N3873" i="3" s="1"/>
  <c r="K3874" i="3"/>
  <c r="L3874" i="3" s="1"/>
  <c r="M3874" i="3" s="1" a="1"/>
  <c r="M3874" i="3" s="1"/>
  <c r="K3875" i="3"/>
  <c r="L3875" i="3" s="1"/>
  <c r="M3875" i="3" s="1" a="1"/>
  <c r="M3875" i="3" s="1"/>
  <c r="K3876" i="3"/>
  <c r="L3876" i="3" s="1"/>
  <c r="K3877" i="3"/>
  <c r="L3877" i="3" s="1"/>
  <c r="N3877" i="3" s="1" a="1"/>
  <c r="N3877" i="3" s="1"/>
  <c r="K3878" i="3"/>
  <c r="L3878" i="3" s="1"/>
  <c r="K3879" i="3"/>
  <c r="L3879" i="3" s="1"/>
  <c r="M3879" i="3" s="1" a="1"/>
  <c r="M3879" i="3" s="1"/>
  <c r="K3880" i="3"/>
  <c r="L3880" i="3" s="1"/>
  <c r="M3880" i="3" s="1" a="1"/>
  <c r="M3880" i="3" s="1"/>
  <c r="K3881" i="3"/>
  <c r="K3882" i="3"/>
  <c r="L3882" i="3" s="1"/>
  <c r="M3882" i="3" s="1" a="1"/>
  <c r="M3882" i="3" s="1"/>
  <c r="K3883" i="3"/>
  <c r="K3884" i="3"/>
  <c r="L3884" i="3" s="1"/>
  <c r="M3884" i="3" s="1" a="1"/>
  <c r="M3884" i="3" s="1"/>
  <c r="K3885" i="3"/>
  <c r="K3886" i="3"/>
  <c r="K3887" i="3"/>
  <c r="K3888" i="3"/>
  <c r="K3889" i="3"/>
  <c r="L3889" i="3" s="1"/>
  <c r="M3889" i="3" s="1" a="1"/>
  <c r="M3889" i="3" s="1"/>
  <c r="K3890" i="3"/>
  <c r="L3890" i="3" s="1"/>
  <c r="K3891" i="3"/>
  <c r="L3891" i="3" s="1"/>
  <c r="M3891" i="3" s="1" a="1"/>
  <c r="M3891" i="3" s="1"/>
  <c r="K3892" i="3"/>
  <c r="K3893" i="3"/>
  <c r="L3893" i="3" s="1"/>
  <c r="N3893" i="3" s="1" a="1"/>
  <c r="N3893" i="3" s="1"/>
  <c r="K3894" i="3"/>
  <c r="L3894" i="3" s="1"/>
  <c r="K3895" i="3"/>
  <c r="L3895" i="3" s="1"/>
  <c r="M3895" i="3" s="1" a="1"/>
  <c r="M3895" i="3" s="1"/>
  <c r="K3896" i="3"/>
  <c r="K3897" i="3"/>
  <c r="K3898" i="3"/>
  <c r="L3898" i="3" s="1"/>
  <c r="K3899" i="3"/>
  <c r="K3900" i="3"/>
  <c r="L3900" i="3" s="1"/>
  <c r="K3901" i="3"/>
  <c r="K3902" i="3"/>
  <c r="K3903" i="3"/>
  <c r="K3904" i="3"/>
  <c r="K3905" i="3"/>
  <c r="L3905" i="3" s="1"/>
  <c r="M3905" i="3" s="1" a="1"/>
  <c r="M3905" i="3" s="1"/>
  <c r="K3906" i="3"/>
  <c r="L3906" i="3" s="1"/>
  <c r="N3906" i="3" s="1" a="1"/>
  <c r="N3906" i="3" s="1"/>
  <c r="K3907" i="3"/>
  <c r="L3907" i="3" s="1"/>
  <c r="M3907" i="3" s="1" a="1"/>
  <c r="M3907" i="3" s="1"/>
  <c r="K3908" i="3"/>
  <c r="L3908" i="3" s="1"/>
  <c r="M3908" i="3" s="1" a="1"/>
  <c r="M3908" i="3" s="1"/>
  <c r="K3909" i="3"/>
  <c r="L3909" i="3" s="1"/>
  <c r="M3909" i="3" s="1" a="1"/>
  <c r="M3909" i="3" s="1"/>
  <c r="K3910" i="3"/>
  <c r="L3910" i="3" s="1"/>
  <c r="N3910" i="3" s="1" a="1"/>
  <c r="N3910" i="3" s="1"/>
  <c r="K3911" i="3"/>
  <c r="L3911" i="3" s="1"/>
  <c r="M3911" i="3" s="1" a="1"/>
  <c r="M3911" i="3" s="1"/>
  <c r="K3912" i="3"/>
  <c r="K3913" i="3"/>
  <c r="K3914" i="3"/>
  <c r="K3915" i="3"/>
  <c r="K3916" i="3"/>
  <c r="K3917" i="3"/>
  <c r="K3918" i="3"/>
  <c r="K3919" i="3"/>
  <c r="K3920" i="3"/>
  <c r="K3921" i="3"/>
  <c r="L3921" i="3" s="1"/>
  <c r="K3922" i="3"/>
  <c r="L3922" i="3" s="1"/>
  <c r="M3922" i="3" s="1" a="1"/>
  <c r="M3922" i="3" s="1"/>
  <c r="K3923" i="3"/>
  <c r="L3923" i="3" s="1"/>
  <c r="N3923" i="3" s="1" a="1"/>
  <c r="N3923" i="3" s="1"/>
  <c r="K3924" i="3"/>
  <c r="L3924" i="3" s="1"/>
  <c r="M3924" i="3" s="1" a="1"/>
  <c r="M3924" i="3" s="1"/>
  <c r="K3925" i="3"/>
  <c r="L3925" i="3" s="1"/>
  <c r="N3925" i="3" s="1" a="1"/>
  <c r="N3925" i="3" s="1"/>
  <c r="K3926" i="3"/>
  <c r="L3926" i="3" s="1"/>
  <c r="M3926" i="3" s="1" a="1"/>
  <c r="M3926" i="3" s="1"/>
  <c r="K3927" i="3"/>
  <c r="L3927" i="3" s="1"/>
  <c r="M3927" i="3" s="1" a="1"/>
  <c r="M3927" i="3" s="1"/>
  <c r="K3928" i="3"/>
  <c r="L3928" i="3" s="1"/>
  <c r="M3928" i="3" s="1" a="1"/>
  <c r="M3928" i="3" s="1"/>
  <c r="K3929" i="3"/>
  <c r="K3930" i="3"/>
  <c r="L3930" i="3" s="1"/>
  <c r="K3931" i="3"/>
  <c r="K3932" i="3"/>
  <c r="L3932" i="3" s="1"/>
  <c r="M3932" i="3" s="1" a="1"/>
  <c r="M3932" i="3" s="1"/>
  <c r="K3933" i="3"/>
  <c r="K3934" i="3"/>
  <c r="K3935" i="3"/>
  <c r="K3936" i="3"/>
  <c r="K3937" i="3"/>
  <c r="L3937" i="3" s="1"/>
  <c r="K3938" i="3"/>
  <c r="L3938" i="3" s="1"/>
  <c r="K3939" i="3"/>
  <c r="L3939" i="3" s="1"/>
  <c r="K3940" i="3"/>
  <c r="L3940" i="3" s="1"/>
  <c r="M3940" i="3" s="1" a="1"/>
  <c r="M3940" i="3" s="1"/>
  <c r="K3941" i="3"/>
  <c r="L3941" i="3" s="1"/>
  <c r="N3941" i="3" s="1" a="1"/>
  <c r="N3941" i="3" s="1"/>
  <c r="K3942" i="3"/>
  <c r="L3942" i="3" s="1"/>
  <c r="M3942" i="3" s="1" a="1"/>
  <c r="M3942" i="3" s="1"/>
  <c r="K3943" i="3"/>
  <c r="L3943" i="3" s="1"/>
  <c r="M3943" i="3" s="1" a="1"/>
  <c r="M3943" i="3" s="1"/>
  <c r="K3944" i="3"/>
  <c r="L3944" i="3" s="1"/>
  <c r="M3944" i="3" s="1" a="1"/>
  <c r="M3944" i="3" s="1"/>
  <c r="K3945" i="3"/>
  <c r="L3945" i="3" s="1"/>
  <c r="M3945" i="3" s="1" a="1"/>
  <c r="M3945" i="3" s="1"/>
  <c r="K3946" i="3"/>
  <c r="L3946" i="3" s="1"/>
  <c r="K3947" i="3"/>
  <c r="K3948" i="3"/>
  <c r="K3949" i="3"/>
  <c r="K3950" i="3"/>
  <c r="K3951" i="3"/>
  <c r="K3952" i="3"/>
  <c r="K3953" i="3"/>
  <c r="K3954" i="3"/>
  <c r="L3954" i="3" s="1"/>
  <c r="M3954" i="3" s="1" a="1"/>
  <c r="M3954" i="3" s="1"/>
  <c r="K3955" i="3"/>
  <c r="K3956" i="3"/>
  <c r="L3956" i="3" s="1"/>
  <c r="M3956" i="3" s="1" a="1"/>
  <c r="M3956" i="3" s="1"/>
  <c r="K3957" i="3"/>
  <c r="L3957" i="3" s="1"/>
  <c r="M3957" i="3" s="1" a="1"/>
  <c r="M3957" i="3" s="1"/>
  <c r="K3958" i="3"/>
  <c r="L3958" i="3" s="1"/>
  <c r="N3958" i="3" s="1" a="1"/>
  <c r="N3958" i="3" s="1"/>
  <c r="K3959" i="3"/>
  <c r="L3959" i="3" s="1"/>
  <c r="M3959" i="3" s="1" a="1"/>
  <c r="M3959" i="3" s="1"/>
  <c r="K3960" i="3"/>
  <c r="K3961" i="3"/>
  <c r="L3961" i="3" s="1"/>
  <c r="M3961" i="3" s="1" a="1"/>
  <c r="M3961" i="3" s="1"/>
  <c r="K3962" i="3"/>
  <c r="L3962" i="3" s="1"/>
  <c r="K3963" i="3"/>
  <c r="K3964" i="3"/>
  <c r="L3964" i="3" s="1"/>
  <c r="K3965" i="3"/>
  <c r="K3966" i="3"/>
  <c r="K3967" i="3"/>
  <c r="K3968" i="3"/>
  <c r="K3969" i="3"/>
  <c r="L3969" i="3" s="1"/>
  <c r="K3970" i="3"/>
  <c r="L3970" i="3" s="1"/>
  <c r="M3970" i="3" s="1" a="1"/>
  <c r="M3970" i="3" s="1"/>
  <c r="K3971" i="3"/>
  <c r="L3971" i="3" s="1"/>
  <c r="M3971" i="3" s="1" a="1"/>
  <c r="M3971" i="3" s="1"/>
  <c r="K3972" i="3"/>
  <c r="L3972" i="3" s="1"/>
  <c r="M3972" i="3" s="1" a="1"/>
  <c r="M3972" i="3" s="1"/>
  <c r="K3973" i="3"/>
  <c r="L3973" i="3" s="1"/>
  <c r="M3973" i="3" s="1" a="1"/>
  <c r="M3973" i="3" s="1"/>
  <c r="K3974" i="3"/>
  <c r="L3974" i="3" s="1"/>
  <c r="M3974" i="3" s="1" a="1"/>
  <c r="M3974" i="3" s="1"/>
  <c r="K3975" i="3"/>
  <c r="L3975" i="3" s="1"/>
  <c r="M3975" i="3" s="1" a="1"/>
  <c r="M3975" i="3" s="1"/>
  <c r="K3976" i="3"/>
  <c r="L3976" i="3" s="1"/>
  <c r="K3977" i="3"/>
  <c r="L3977" i="3" s="1"/>
  <c r="M3977" i="3" s="1" a="1"/>
  <c r="M3977" i="3" s="1"/>
  <c r="K3978" i="3"/>
  <c r="L3978" i="3" s="1"/>
  <c r="M3978" i="3" s="1" a="1"/>
  <c r="M3978" i="3" s="1"/>
  <c r="K3979" i="3"/>
  <c r="K3980" i="3"/>
  <c r="L3980" i="3" s="1"/>
  <c r="M3980" i="3" s="1" a="1"/>
  <c r="M3980" i="3" s="1"/>
  <c r="K3981" i="3"/>
  <c r="K3982" i="3"/>
  <c r="K3983" i="3"/>
  <c r="K3984" i="3"/>
  <c r="K3985" i="3"/>
  <c r="L3985" i="3" s="1"/>
  <c r="M3985" i="3" s="1" a="1"/>
  <c r="M3985" i="3" s="1"/>
  <c r="K3986" i="3"/>
  <c r="L3986" i="3" s="1"/>
  <c r="K3987" i="3"/>
  <c r="L3987" i="3" s="1"/>
  <c r="M3987" i="3" s="1" a="1"/>
  <c r="M3987" i="3" s="1"/>
  <c r="K3988" i="3"/>
  <c r="K3989" i="3"/>
  <c r="L3989" i="3" s="1"/>
  <c r="M3989" i="3" s="1" a="1"/>
  <c r="M3989" i="3" s="1"/>
  <c r="K3990" i="3"/>
  <c r="L3990" i="3" s="1"/>
  <c r="M3990" i="3" s="1" a="1"/>
  <c r="M3990" i="3" s="1"/>
  <c r="K3991" i="3"/>
  <c r="L3991" i="3" s="1"/>
  <c r="M3991" i="3" s="1" a="1"/>
  <c r="M3991" i="3" s="1"/>
  <c r="K3992" i="3"/>
  <c r="L3992" i="3" s="1"/>
  <c r="M3992" i="3" s="1" a="1"/>
  <c r="M3992" i="3" s="1"/>
  <c r="K3993" i="3"/>
  <c r="K3994" i="3"/>
  <c r="L3994" i="3" s="1"/>
  <c r="K3995" i="3"/>
  <c r="K3996" i="3"/>
  <c r="L3996" i="3" s="1"/>
  <c r="M3996" i="3" s="1" a="1"/>
  <c r="M3996" i="3" s="1"/>
  <c r="K3997" i="3"/>
  <c r="K3998" i="3"/>
  <c r="K3999" i="3"/>
  <c r="K4000" i="3"/>
  <c r="K4001" i="3"/>
  <c r="L4001" i="3" s="1"/>
  <c r="M4001" i="3" s="1" a="1"/>
  <c r="M4001" i="3" s="1"/>
  <c r="K4002" i="3"/>
  <c r="L4002" i="3" s="1"/>
  <c r="K4003" i="3"/>
  <c r="L4003" i="3" s="1"/>
  <c r="M4003" i="3" s="1" a="1"/>
  <c r="M4003" i="3" s="1"/>
  <c r="K4004" i="3"/>
  <c r="L4004" i="3" s="1"/>
  <c r="M4004" i="3" s="1" a="1"/>
  <c r="M4004" i="3" s="1"/>
  <c r="K4005" i="3"/>
  <c r="L4005" i="3" s="1"/>
  <c r="M4005" i="3" s="1" a="1"/>
  <c r="M4005" i="3" s="1"/>
  <c r="K4006" i="3"/>
  <c r="L4006" i="3" s="1"/>
  <c r="M4006" i="3" s="1" a="1"/>
  <c r="M4006" i="3" s="1"/>
  <c r="K4007" i="3"/>
  <c r="L4007" i="3" s="1"/>
  <c r="M4007" i="3" s="1" a="1"/>
  <c r="M4007" i="3" s="1"/>
  <c r="K4008" i="3"/>
  <c r="L4008" i="3" s="1"/>
  <c r="K4009" i="3"/>
  <c r="K4010" i="3"/>
  <c r="L4010" i="3" s="1"/>
  <c r="K4011" i="3"/>
  <c r="K4012" i="3"/>
  <c r="L4012" i="3" s="1"/>
  <c r="K4013" i="3"/>
  <c r="K4014" i="3"/>
  <c r="K4015" i="3"/>
  <c r="K4016" i="3"/>
  <c r="K4017" i="3"/>
  <c r="L4017" i="3" s="1"/>
  <c r="K4018" i="3"/>
  <c r="L4018" i="3" s="1"/>
  <c r="K4019" i="3"/>
  <c r="L4019" i="3" s="1"/>
  <c r="M4019" i="3" s="1" a="1"/>
  <c r="M4019" i="3" s="1"/>
  <c r="K4020" i="3"/>
  <c r="L4020" i="3" s="1"/>
  <c r="M4020" i="3" s="1" a="1"/>
  <c r="M4020" i="3" s="1"/>
  <c r="K4021" i="3"/>
  <c r="L4021" i="3" s="1"/>
  <c r="K4022" i="3"/>
  <c r="L4022" i="3" s="1"/>
  <c r="M4022" i="3" s="1" a="1"/>
  <c r="M4022" i="3" s="1"/>
  <c r="K4023" i="3"/>
  <c r="L4023" i="3" s="1"/>
  <c r="M4023" i="3" s="1" a="1"/>
  <c r="M4023" i="3" s="1"/>
  <c r="K4024" i="3"/>
  <c r="L4024" i="3" s="1"/>
  <c r="K4025" i="3"/>
  <c r="L4025" i="3" s="1"/>
  <c r="M4025" i="3" s="1" a="1"/>
  <c r="M4025" i="3" s="1"/>
  <c r="K4026" i="3"/>
  <c r="L4026" i="3" s="1"/>
  <c r="M4026" i="3" s="1" a="1"/>
  <c r="M4026" i="3" s="1"/>
  <c r="K4027" i="3"/>
  <c r="K4028" i="3"/>
  <c r="L4028" i="3" s="1"/>
  <c r="M4028" i="3" s="1" a="1"/>
  <c r="M4028" i="3" s="1"/>
  <c r="K4029" i="3"/>
  <c r="K4030" i="3"/>
  <c r="K4031" i="3"/>
  <c r="K4032" i="3"/>
  <c r="K4033" i="3"/>
  <c r="L4033" i="3" s="1"/>
  <c r="M4033" i="3" s="1" a="1"/>
  <c r="M4033" i="3" s="1"/>
  <c r="K4034" i="3"/>
  <c r="L4034" i="3" s="1"/>
  <c r="K4035" i="3"/>
  <c r="L4035" i="3" s="1"/>
  <c r="K4036" i="3"/>
  <c r="L4036" i="3" s="1"/>
  <c r="K4037" i="3"/>
  <c r="L4037" i="3" s="1"/>
  <c r="M4037" i="3" s="1" a="1"/>
  <c r="M4037" i="3" s="1"/>
  <c r="K4038" i="3"/>
  <c r="L4038" i="3" s="1"/>
  <c r="K4039" i="3"/>
  <c r="L4039" i="3" s="1"/>
  <c r="M4039" i="3" s="1" a="1"/>
  <c r="M4039" i="3" s="1"/>
  <c r="K4040" i="3"/>
  <c r="L4040" i="3" s="1"/>
  <c r="K4041" i="3"/>
  <c r="K4042" i="3"/>
  <c r="L4042" i="3" s="1"/>
  <c r="M4042" i="3" s="1" a="1"/>
  <c r="M4042" i="3" s="1"/>
  <c r="K4043" i="3"/>
  <c r="K4044" i="3"/>
  <c r="L4044" i="3" s="1"/>
  <c r="M4044" i="3" s="1" a="1"/>
  <c r="M4044" i="3" s="1"/>
  <c r="K4045" i="3"/>
  <c r="K4046" i="3"/>
  <c r="K4047" i="3"/>
  <c r="K4048" i="3"/>
  <c r="K4049" i="3"/>
  <c r="L4049" i="3" s="1"/>
  <c r="M4049" i="3" s="1" a="1"/>
  <c r="M4049" i="3" s="1"/>
  <c r="K4050" i="3"/>
  <c r="L4050" i="3" s="1"/>
  <c r="K4051" i="3"/>
  <c r="K4052" i="3"/>
  <c r="K4053" i="3"/>
  <c r="L4053" i="3" s="1"/>
  <c r="M4053" i="3" s="1" a="1"/>
  <c r="M4053" i="3" s="1"/>
  <c r="K4054" i="3"/>
  <c r="L4054" i="3" s="1"/>
  <c r="K4055" i="3"/>
  <c r="L4055" i="3" s="1"/>
  <c r="M4055" i="3" s="1" a="1"/>
  <c r="M4055" i="3" s="1"/>
  <c r="K4056" i="3"/>
  <c r="L4056" i="3" s="1"/>
  <c r="M4056" i="3" s="1" a="1"/>
  <c r="M4056" i="3" s="1"/>
  <c r="K4057" i="3"/>
  <c r="L4057" i="3" s="1"/>
  <c r="M4057" i="3" s="1" a="1"/>
  <c r="M4057" i="3" s="1"/>
  <c r="K4058" i="3"/>
  <c r="L4058" i="3" s="1"/>
  <c r="M4058" i="3" s="1" a="1"/>
  <c r="M4058" i="3" s="1"/>
  <c r="K4059" i="3"/>
  <c r="K4060" i="3"/>
  <c r="L4060" i="3" s="1"/>
  <c r="K4061" i="3"/>
  <c r="K4062" i="3"/>
  <c r="K4063" i="3"/>
  <c r="K4064" i="3"/>
  <c r="K4065" i="3"/>
  <c r="L4065" i="3" s="1"/>
  <c r="M4065" i="3" s="1" a="1"/>
  <c r="M4065" i="3" s="1"/>
  <c r="K4066" i="3"/>
  <c r="L4066" i="3" s="1"/>
  <c r="M4066" i="3" s="1" a="1"/>
  <c r="M4066" i="3" s="1"/>
  <c r="K4067" i="3"/>
  <c r="K4068" i="3"/>
  <c r="L4068" i="3" s="1"/>
  <c r="M4068" i="3" s="1" a="1"/>
  <c r="M4068" i="3" s="1"/>
  <c r="K4069" i="3"/>
  <c r="L4069" i="3" s="1"/>
  <c r="M4069" i="3" s="1" a="1"/>
  <c r="M4069" i="3" s="1"/>
  <c r="K4070" i="3"/>
  <c r="L4070" i="3" s="1"/>
  <c r="K4071" i="3"/>
  <c r="L4071" i="3" s="1"/>
  <c r="M4071" i="3" s="1" a="1"/>
  <c r="M4071" i="3" s="1"/>
  <c r="K4072" i="3"/>
  <c r="L4072" i="3" s="1"/>
  <c r="K4073" i="3"/>
  <c r="K4074" i="3"/>
  <c r="L4074" i="3" s="1"/>
  <c r="M4074" i="3" s="1" a="1"/>
  <c r="M4074" i="3" s="1"/>
  <c r="K4075" i="3"/>
  <c r="K4076" i="3"/>
  <c r="L4076" i="3" s="1"/>
  <c r="M4076" i="3" s="1" a="1"/>
  <c r="M4076" i="3" s="1"/>
  <c r="K4077" i="3"/>
  <c r="K4078" i="3"/>
  <c r="K4079" i="3"/>
  <c r="K4080" i="3"/>
  <c r="K4081" i="3"/>
  <c r="L4081" i="3" s="1"/>
  <c r="M4081" i="3" s="1" a="1"/>
  <c r="M4081" i="3" s="1"/>
  <c r="K4082" i="3"/>
  <c r="L4082" i="3" s="1"/>
  <c r="K4083" i="3"/>
  <c r="K4084" i="3"/>
  <c r="L4084" i="3" s="1"/>
  <c r="M4084" i="3" s="1" a="1"/>
  <c r="M4084" i="3" s="1"/>
  <c r="K4085" i="3"/>
  <c r="L4085" i="3" s="1"/>
  <c r="N4085" i="3" s="1" a="1"/>
  <c r="N4085" i="3" s="1"/>
  <c r="K4086" i="3"/>
  <c r="L4086" i="3" s="1"/>
  <c r="N4086" i="3" s="1" a="1"/>
  <c r="N4086" i="3" s="1"/>
  <c r="K4087" i="3"/>
  <c r="L4087" i="3" s="1"/>
  <c r="M4087" i="3" s="1" a="1"/>
  <c r="M4087" i="3" s="1"/>
  <c r="K4088" i="3"/>
  <c r="L4088" i="3" s="1"/>
  <c r="K4089" i="3"/>
  <c r="K4090" i="3"/>
  <c r="L4090" i="3" s="1"/>
  <c r="K4091" i="3"/>
  <c r="K4092" i="3"/>
  <c r="L4092" i="3" s="1"/>
  <c r="K4093" i="3"/>
  <c r="K4094" i="3"/>
  <c r="K4095" i="3"/>
  <c r="K4096" i="3"/>
  <c r="K4097" i="3"/>
  <c r="L4097" i="3" s="1"/>
  <c r="K4098" i="3"/>
  <c r="L4098" i="3" s="1"/>
  <c r="K4099" i="3"/>
  <c r="L4099" i="3" s="1"/>
  <c r="M4099" i="3" s="1" a="1"/>
  <c r="M4099" i="3" s="1"/>
  <c r="K4100" i="3"/>
  <c r="K4101" i="3"/>
  <c r="L4101" i="3" s="1"/>
  <c r="M4101" i="3" s="1" a="1"/>
  <c r="M4101" i="3" s="1"/>
  <c r="K4102" i="3"/>
  <c r="L4102" i="3" s="1"/>
  <c r="K4103" i="3"/>
  <c r="L4103" i="3" s="1"/>
  <c r="M4103" i="3" s="1" a="1"/>
  <c r="M4103" i="3" s="1"/>
  <c r="K4104" i="3"/>
  <c r="L4104" i="3" s="1"/>
  <c r="K4105" i="3"/>
  <c r="K4106" i="3"/>
  <c r="L4106" i="3" s="1"/>
  <c r="K4107" i="3"/>
  <c r="K4108" i="3"/>
  <c r="L4108" i="3" s="1"/>
  <c r="K4109" i="3"/>
  <c r="K4110" i="3"/>
  <c r="K4111" i="3"/>
  <c r="K4112" i="3"/>
  <c r="K4113" i="3"/>
  <c r="L4113" i="3" s="1"/>
  <c r="K4114" i="3"/>
  <c r="L4114" i="3" s="1"/>
  <c r="M4114" i="3" s="1" a="1"/>
  <c r="M4114" i="3" s="1"/>
  <c r="K4115" i="3"/>
  <c r="K4116" i="3"/>
  <c r="L4116" i="3" s="1"/>
  <c r="M4116" i="3" s="1" a="1"/>
  <c r="M4116" i="3" s="1"/>
  <c r="K4117" i="3"/>
  <c r="L4117" i="3" s="1"/>
  <c r="M4117" i="3" s="1" a="1"/>
  <c r="M4117" i="3" s="1"/>
  <c r="K4118" i="3"/>
  <c r="L4118" i="3" s="1"/>
  <c r="N4118" i="3" s="1" a="1"/>
  <c r="N4118" i="3" s="1"/>
  <c r="K4119" i="3"/>
  <c r="L4119" i="3" s="1"/>
  <c r="M4119" i="3" s="1" a="1"/>
  <c r="M4119" i="3" s="1"/>
  <c r="K4120" i="3"/>
  <c r="L4120" i="3" s="1"/>
  <c r="M4120" i="3" s="1" a="1"/>
  <c r="M4120" i="3" s="1"/>
  <c r="K4121" i="3"/>
  <c r="K4122" i="3"/>
  <c r="L4122" i="3" s="1"/>
  <c r="K4123" i="3"/>
  <c r="K4124" i="3"/>
  <c r="L4124" i="3" s="1"/>
  <c r="K4125" i="3"/>
  <c r="K4126" i="3"/>
  <c r="K4127" i="3"/>
  <c r="K4128" i="3"/>
  <c r="K4129" i="3"/>
  <c r="L4129" i="3" s="1"/>
  <c r="M4129" i="3" s="1" a="1"/>
  <c r="M4129" i="3" s="1"/>
  <c r="K4130" i="3"/>
  <c r="L4130" i="3" s="1"/>
  <c r="M4130" i="3" s="1" a="1"/>
  <c r="M4130" i="3" s="1"/>
  <c r="K4131" i="3"/>
  <c r="L4131" i="3" s="1"/>
  <c r="M4131" i="3" s="1" a="1"/>
  <c r="M4131" i="3" s="1"/>
  <c r="K4132" i="3"/>
  <c r="L4132" i="3" s="1"/>
  <c r="M4132" i="3" s="1" a="1"/>
  <c r="M4132" i="3" s="1"/>
  <c r="K4133" i="3"/>
  <c r="L4133" i="3" s="1"/>
  <c r="N4133" i="3" s="1" a="1"/>
  <c r="N4133" i="3" s="1"/>
  <c r="K4134" i="3"/>
  <c r="L4134" i="3" s="1"/>
  <c r="M4134" i="3" s="1" a="1"/>
  <c r="M4134" i="3" s="1"/>
  <c r="K4135" i="3"/>
  <c r="L4135" i="3" s="1"/>
  <c r="M4135" i="3" s="1" a="1"/>
  <c r="M4135" i="3" s="1"/>
  <c r="K4136" i="3"/>
  <c r="L4136" i="3" s="1"/>
  <c r="K4137" i="3"/>
  <c r="L4137" i="3" s="1"/>
  <c r="M4137" i="3" s="1" a="1"/>
  <c r="M4137" i="3" s="1"/>
  <c r="K4138" i="3"/>
  <c r="L4138" i="3" s="1"/>
  <c r="N4138" i="3" s="1" a="1"/>
  <c r="N4138" i="3" s="1"/>
  <c r="K4139" i="3"/>
  <c r="K4140" i="3"/>
  <c r="L4140" i="3" s="1"/>
  <c r="N4140" i="3" s="1" a="1"/>
  <c r="N4140" i="3" s="1"/>
  <c r="K4141" i="3"/>
  <c r="K4142" i="3"/>
  <c r="K4143" i="3"/>
  <c r="K4144" i="3"/>
  <c r="K4145" i="3"/>
  <c r="L4145" i="3" s="1"/>
  <c r="K4146" i="3"/>
  <c r="L4146" i="3" s="1"/>
  <c r="K4147" i="3"/>
  <c r="L4147" i="3" s="1"/>
  <c r="M4147" i="3" s="1" a="1"/>
  <c r="M4147" i="3" s="1"/>
  <c r="K4148" i="3"/>
  <c r="L4148" i="3" s="1"/>
  <c r="M4148" i="3" s="1" a="1"/>
  <c r="M4148" i="3" s="1"/>
  <c r="K4149" i="3"/>
  <c r="L4149" i="3" s="1"/>
  <c r="M4149" i="3" s="1" a="1"/>
  <c r="M4149" i="3" s="1"/>
  <c r="K4150" i="3"/>
  <c r="L4150" i="3" s="1"/>
  <c r="K4151" i="3"/>
  <c r="L4151" i="3" s="1"/>
  <c r="M4151" i="3" s="1" a="1"/>
  <c r="M4151" i="3" s="1"/>
  <c r="K4152" i="3"/>
  <c r="L4152" i="3" s="1"/>
  <c r="K4153" i="3"/>
  <c r="K4154" i="3"/>
  <c r="L4154" i="3" s="1"/>
  <c r="M4154" i="3" s="1" a="1"/>
  <c r="M4154" i="3" s="1"/>
  <c r="K4155" i="3"/>
  <c r="K4156" i="3"/>
  <c r="L4156" i="3" s="1"/>
  <c r="M4156" i="3" s="1" a="1"/>
  <c r="M4156" i="3" s="1"/>
  <c r="K4157" i="3"/>
  <c r="K4158" i="3"/>
  <c r="K4159" i="3"/>
  <c r="K4160" i="3"/>
  <c r="K4161" i="3"/>
  <c r="K4162" i="3"/>
  <c r="L4162" i="3" s="1"/>
  <c r="K4163" i="3"/>
  <c r="K4164" i="3"/>
  <c r="K4165" i="3"/>
  <c r="L4165" i="3" s="1"/>
  <c r="M4165" i="3" s="1" a="1"/>
  <c r="M4165" i="3" s="1"/>
  <c r="K4166" i="3"/>
  <c r="L4166" i="3" s="1"/>
  <c r="M4166" i="3" s="1" a="1"/>
  <c r="M4166" i="3" s="1"/>
  <c r="K4167" i="3"/>
  <c r="L4167" i="3" s="1"/>
  <c r="M4167" i="3" s="1" a="1"/>
  <c r="M4167" i="3" s="1"/>
  <c r="K4168" i="3"/>
  <c r="L4168" i="3" s="1"/>
  <c r="K4169" i="3"/>
  <c r="L4169" i="3" s="1"/>
  <c r="M4169" i="3" s="1" a="1"/>
  <c r="M4169" i="3" s="1"/>
  <c r="K4170" i="3"/>
  <c r="L4170" i="3" s="1"/>
  <c r="M4170" i="3" s="1" a="1"/>
  <c r="M4170" i="3" s="1"/>
  <c r="K4171" i="3"/>
  <c r="K4172" i="3"/>
  <c r="L4172" i="3" s="1"/>
  <c r="M4172" i="3" s="1" a="1"/>
  <c r="M4172" i="3" s="1"/>
  <c r="K4173" i="3"/>
  <c r="K4174" i="3"/>
  <c r="K4175" i="3"/>
  <c r="K4176" i="3"/>
  <c r="K4177" i="3"/>
  <c r="L4177" i="3" s="1"/>
  <c r="M4177" i="3" s="1" a="1"/>
  <c r="M4177" i="3" s="1"/>
  <c r="K4178" i="3"/>
  <c r="L4178" i="3" s="1"/>
  <c r="K4179" i="3"/>
  <c r="K4180" i="3"/>
  <c r="L4180" i="3" s="1"/>
  <c r="M4180" i="3" s="1" a="1"/>
  <c r="M4180" i="3" s="1"/>
  <c r="K4181" i="3"/>
  <c r="L4181" i="3" s="1"/>
  <c r="M4181" i="3" s="1" a="1"/>
  <c r="M4181" i="3" s="1"/>
  <c r="K4182" i="3"/>
  <c r="L4182" i="3" s="1"/>
  <c r="K4183" i="3"/>
  <c r="L4183" i="3" s="1"/>
  <c r="M4183" i="3" s="1" a="1"/>
  <c r="M4183" i="3" s="1"/>
  <c r="K4184" i="3"/>
  <c r="L4184" i="3" s="1"/>
  <c r="K4185" i="3"/>
  <c r="K4186" i="3"/>
  <c r="L4186" i="3" s="1"/>
  <c r="M4186" i="3" s="1" a="1"/>
  <c r="M4186" i="3" s="1"/>
  <c r="K4187" i="3"/>
  <c r="K4188" i="3"/>
  <c r="L4188" i="3" s="1"/>
  <c r="K4189" i="3"/>
  <c r="K4190" i="3"/>
  <c r="K4191" i="3"/>
  <c r="K4192" i="3"/>
  <c r="K4193" i="3"/>
  <c r="K4194" i="3"/>
  <c r="L4194" i="3" s="1"/>
  <c r="K4195" i="3"/>
  <c r="L4195" i="3" s="1"/>
  <c r="M4195" i="3" s="1" a="1"/>
  <c r="M4195" i="3" s="1"/>
  <c r="K4196" i="3"/>
  <c r="L4196" i="3" s="1"/>
  <c r="M4196" i="3" s="1" a="1"/>
  <c r="M4196" i="3" s="1"/>
  <c r="K4197" i="3"/>
  <c r="L4197" i="3" s="1"/>
  <c r="M4197" i="3" s="1" a="1"/>
  <c r="M4197" i="3" s="1"/>
  <c r="K4198" i="3"/>
  <c r="L4198" i="3" s="1"/>
  <c r="K4199" i="3"/>
  <c r="L4199" i="3" s="1"/>
  <c r="M4199" i="3" s="1" a="1"/>
  <c r="M4199" i="3" s="1"/>
  <c r="K4200" i="3"/>
  <c r="L4200" i="3" s="1"/>
  <c r="N4200" i="3" s="1" a="1"/>
  <c r="N4200" i="3" s="1"/>
  <c r="K4201" i="3"/>
  <c r="K4202" i="3"/>
  <c r="L4202" i="3" s="1"/>
  <c r="M4202" i="3" s="1" a="1"/>
  <c r="M4202" i="3" s="1"/>
  <c r="K4203" i="3"/>
  <c r="K4204" i="3"/>
  <c r="L4204" i="3" s="1"/>
  <c r="M4204" i="3" s="1" a="1"/>
  <c r="M4204" i="3" s="1"/>
  <c r="K4205" i="3"/>
  <c r="K4206" i="3"/>
  <c r="K4207" i="3"/>
  <c r="K4208" i="3"/>
  <c r="K4209" i="3"/>
  <c r="L4209" i="3" s="1"/>
  <c r="M4209" i="3" s="1" a="1"/>
  <c r="M4209" i="3" s="1"/>
  <c r="K4210" i="3"/>
  <c r="L4210" i="3" s="1"/>
  <c r="M4210" i="3" s="1" a="1"/>
  <c r="M4210" i="3" s="1"/>
  <c r="K4211" i="3"/>
  <c r="K4212" i="3"/>
  <c r="L4212" i="3" s="1"/>
  <c r="K4213" i="3"/>
  <c r="L4213" i="3" s="1"/>
  <c r="M4213" i="3" s="1" a="1"/>
  <c r="M4213" i="3" s="1"/>
  <c r="K4214" i="3"/>
  <c r="L4214" i="3" s="1"/>
  <c r="M4214" i="3" s="1" a="1"/>
  <c r="M4214" i="3" s="1"/>
  <c r="K4215" i="3"/>
  <c r="L4215" i="3" s="1"/>
  <c r="M4215" i="3" s="1" a="1"/>
  <c r="M4215" i="3" s="1"/>
  <c r="K4216" i="3"/>
  <c r="L4216" i="3" s="1"/>
  <c r="K4217" i="3"/>
  <c r="K4218" i="3"/>
  <c r="L4218" i="3" s="1"/>
  <c r="K4219" i="3"/>
  <c r="K4220" i="3"/>
  <c r="L4220" i="3" s="1"/>
  <c r="M4220" i="3" s="1" a="1"/>
  <c r="M4220" i="3" s="1"/>
  <c r="K4221" i="3"/>
  <c r="K4222" i="3"/>
  <c r="K4223" i="3"/>
  <c r="K4224" i="3"/>
  <c r="K4225" i="3"/>
  <c r="L4225" i="3" s="1"/>
  <c r="M4225" i="3" s="1" a="1"/>
  <c r="M4225" i="3" s="1"/>
  <c r="K4226" i="3"/>
  <c r="L4226" i="3" s="1"/>
  <c r="K4227" i="3"/>
  <c r="L4227" i="3" s="1"/>
  <c r="M4227" i="3" s="1" a="1"/>
  <c r="M4227" i="3" s="1"/>
  <c r="K4228" i="3"/>
  <c r="L4228" i="3" s="1"/>
  <c r="M4228" i="3" s="1" a="1"/>
  <c r="M4228" i="3" s="1"/>
  <c r="K4229" i="3"/>
  <c r="L4229" i="3" s="1"/>
  <c r="M4229" i="3" s="1" a="1"/>
  <c r="M4229" i="3" s="1"/>
  <c r="K4230" i="3"/>
  <c r="L4230" i="3" s="1"/>
  <c r="M4230" i="3" s="1" a="1"/>
  <c r="M4230" i="3" s="1"/>
  <c r="K4231" i="3"/>
  <c r="L4231" i="3" s="1"/>
  <c r="M4231" i="3" s="1" a="1"/>
  <c r="M4231" i="3" s="1"/>
  <c r="K4232" i="3"/>
  <c r="L4232" i="3" s="1"/>
  <c r="K4233" i="3"/>
  <c r="L4233" i="3" s="1"/>
  <c r="N4233" i="3" s="1" a="1"/>
  <c r="N4233" i="3" s="1"/>
  <c r="K4234" i="3"/>
  <c r="L4234" i="3" s="1"/>
  <c r="K4235" i="3"/>
  <c r="K4236" i="3"/>
  <c r="K4237" i="3"/>
  <c r="K4238" i="3"/>
  <c r="K4239" i="3"/>
  <c r="K4240" i="3"/>
  <c r="K4241" i="3"/>
  <c r="L4241" i="3" s="1"/>
  <c r="K4242" i="3"/>
  <c r="L4242" i="3" s="1"/>
  <c r="K4243" i="3"/>
  <c r="K4244" i="3"/>
  <c r="L4244" i="3" s="1"/>
  <c r="M4244" i="3" s="1" a="1"/>
  <c r="M4244" i="3" s="1"/>
  <c r="K4245" i="3"/>
  <c r="L4245" i="3" s="1"/>
  <c r="M4245" i="3" s="1" a="1"/>
  <c r="M4245" i="3" s="1"/>
  <c r="K4246" i="3"/>
  <c r="L4246" i="3" s="1"/>
  <c r="M4246" i="3" s="1" a="1"/>
  <c r="M4246" i="3" s="1"/>
  <c r="K4247" i="3"/>
  <c r="L4247" i="3" s="1"/>
  <c r="M4247" i="3" s="1" a="1"/>
  <c r="M4247" i="3" s="1"/>
  <c r="K4248" i="3"/>
  <c r="L4248" i="3" s="1"/>
  <c r="K4249" i="3"/>
  <c r="K4250" i="3"/>
  <c r="L4250" i="3" s="1"/>
  <c r="M4250" i="3" s="1" a="1"/>
  <c r="M4250" i="3" s="1"/>
  <c r="K4251" i="3"/>
  <c r="K4252" i="3"/>
  <c r="L4252" i="3" s="1"/>
  <c r="M4252" i="3" s="1" a="1"/>
  <c r="M4252" i="3" s="1"/>
  <c r="K4253" i="3"/>
  <c r="K4254" i="3"/>
  <c r="K4255" i="3"/>
  <c r="K4256" i="3"/>
  <c r="K4257" i="3"/>
  <c r="L4257" i="3" s="1"/>
  <c r="K4258" i="3"/>
  <c r="L4258" i="3" s="1"/>
  <c r="K4259" i="3"/>
  <c r="K4260" i="3"/>
  <c r="K4261" i="3"/>
  <c r="L4261" i="3" s="1"/>
  <c r="M4261" i="3" s="1" a="1"/>
  <c r="M4261" i="3" s="1"/>
  <c r="K4262" i="3"/>
  <c r="L4262" i="3" s="1"/>
  <c r="K4263" i="3"/>
  <c r="L4263" i="3" s="1"/>
  <c r="M4263" i="3" s="1" a="1"/>
  <c r="M4263" i="3" s="1"/>
  <c r="K4264" i="3"/>
  <c r="L4264" i="3" s="1"/>
  <c r="K4265" i="3"/>
  <c r="L4265" i="3" s="1"/>
  <c r="M4265" i="3" s="1" a="1"/>
  <c r="M4265" i="3" s="1"/>
  <c r="K4266" i="3"/>
  <c r="L4266" i="3" s="1"/>
  <c r="M4266" i="3" s="1" a="1"/>
  <c r="M4266" i="3" s="1"/>
  <c r="K4267" i="3"/>
  <c r="K4268" i="3"/>
  <c r="L4268" i="3" s="1"/>
  <c r="K4269" i="3"/>
  <c r="K4270" i="3"/>
  <c r="K4271" i="3"/>
  <c r="K4272" i="3"/>
  <c r="K4273" i="3"/>
  <c r="L4273" i="3" s="1"/>
  <c r="M4273" i="3" s="1" a="1"/>
  <c r="M4273" i="3" s="1"/>
  <c r="K4274" i="3"/>
  <c r="L4274" i="3" s="1"/>
  <c r="M4274" i="3" s="1" a="1"/>
  <c r="M4274" i="3" s="1"/>
  <c r="K4275" i="3"/>
  <c r="L4275" i="3" s="1"/>
  <c r="K4276" i="3"/>
  <c r="L4276" i="3" s="1"/>
  <c r="M4276" i="3" s="1" a="1"/>
  <c r="M4276" i="3" s="1"/>
  <c r="K4277" i="3"/>
  <c r="L4277" i="3" s="1"/>
  <c r="N4277" i="3" s="1" a="1"/>
  <c r="N4277" i="3" s="1"/>
  <c r="K4278" i="3"/>
  <c r="L4278" i="3" s="1"/>
  <c r="M4278" i="3" s="1" a="1"/>
  <c r="M4278" i="3" s="1"/>
  <c r="K4279" i="3"/>
  <c r="L4279" i="3" s="1"/>
  <c r="M4279" i="3" s="1" a="1"/>
  <c r="M4279" i="3" s="1"/>
  <c r="K4280" i="3"/>
  <c r="L4280" i="3" s="1"/>
  <c r="M4280" i="3" s="1" a="1"/>
  <c r="M4280" i="3" s="1"/>
  <c r="K4281" i="3"/>
  <c r="K4282" i="3"/>
  <c r="L4282" i="3" s="1"/>
  <c r="K4283" i="3"/>
  <c r="K4284" i="3"/>
  <c r="L4284" i="3" s="1"/>
  <c r="M4284" i="3" s="1" a="1"/>
  <c r="M4284" i="3" s="1"/>
  <c r="K4285" i="3"/>
  <c r="K4286" i="3"/>
  <c r="K4287" i="3"/>
  <c r="K4288" i="3"/>
  <c r="K4289" i="3"/>
  <c r="L4289" i="3" s="1"/>
  <c r="M4289" i="3" s="1" a="1"/>
  <c r="M4289" i="3" s="1"/>
  <c r="K4290" i="3"/>
  <c r="L4290" i="3" s="1"/>
  <c r="M4290" i="3" s="1" a="1"/>
  <c r="M4290" i="3" s="1"/>
  <c r="K4291" i="3"/>
  <c r="L4291" i="3" s="1"/>
  <c r="M4291" i="3" s="1" a="1"/>
  <c r="M4291" i="3" s="1"/>
  <c r="K4292" i="3"/>
  <c r="L4292" i="3" s="1"/>
  <c r="M4292" i="3" s="1" a="1"/>
  <c r="M4292" i="3" s="1"/>
  <c r="K4293" i="3"/>
  <c r="L4293" i="3" s="1"/>
  <c r="M4293" i="3" s="1" a="1"/>
  <c r="M4293" i="3" s="1"/>
  <c r="K4294" i="3"/>
  <c r="L4294" i="3" s="1"/>
  <c r="M4294" i="3" s="1" a="1"/>
  <c r="M4294" i="3" s="1"/>
  <c r="K4295" i="3"/>
  <c r="L4295" i="3" s="1"/>
  <c r="M4295" i="3" s="1" a="1"/>
  <c r="M4295" i="3" s="1"/>
  <c r="K4296" i="3"/>
  <c r="L4296" i="3" s="1"/>
  <c r="K4297" i="3"/>
  <c r="K4298" i="3"/>
  <c r="L4298" i="3" s="1"/>
  <c r="M4298" i="3" s="1" a="1"/>
  <c r="M4298" i="3" s="1"/>
  <c r="K4299" i="3"/>
  <c r="K4300" i="3"/>
  <c r="L4300" i="3" s="1"/>
  <c r="K4301" i="3"/>
  <c r="K4302" i="3"/>
  <c r="K4303" i="3"/>
  <c r="K4304" i="3"/>
  <c r="K4305" i="3"/>
  <c r="L4305" i="3" s="1"/>
  <c r="M4305" i="3" s="1" a="1"/>
  <c r="M4305" i="3" s="1"/>
  <c r="K4306" i="3"/>
  <c r="L4306" i="3" s="1"/>
  <c r="K4307" i="3"/>
  <c r="K4308" i="3"/>
  <c r="L4308" i="3" s="1"/>
  <c r="K4309" i="3"/>
  <c r="L4309" i="3" s="1"/>
  <c r="M4309" i="3" s="1" a="1"/>
  <c r="M4309" i="3" s="1"/>
  <c r="K4310" i="3"/>
  <c r="L4310" i="3" s="1"/>
  <c r="M4310" i="3" s="1" a="1"/>
  <c r="M4310" i="3" s="1"/>
  <c r="K4311" i="3"/>
  <c r="L4311" i="3" s="1"/>
  <c r="M4311" i="3" s="1" a="1"/>
  <c r="M4311" i="3" s="1"/>
  <c r="K4312" i="3"/>
  <c r="L4312" i="3" s="1"/>
  <c r="K4313" i="3"/>
  <c r="K4314" i="3"/>
  <c r="L4314" i="3" s="1"/>
  <c r="M4314" i="3" s="1" a="1"/>
  <c r="M4314" i="3" s="1"/>
  <c r="K4315" i="3"/>
  <c r="K4316" i="3"/>
  <c r="L4316" i="3" s="1"/>
  <c r="K4317" i="3"/>
  <c r="K4318" i="3"/>
  <c r="K4319" i="3"/>
  <c r="K4320" i="3"/>
  <c r="K4321" i="3"/>
  <c r="L4321" i="3" s="1"/>
  <c r="M4321" i="3" s="1" a="1"/>
  <c r="M4321" i="3" s="1"/>
  <c r="K4322" i="3"/>
  <c r="L4322" i="3" s="1"/>
  <c r="M4322" i="3" s="1" a="1"/>
  <c r="M4322" i="3" s="1"/>
  <c r="K4323" i="3"/>
  <c r="K4324" i="3"/>
  <c r="L4324" i="3" s="1"/>
  <c r="K4325" i="3"/>
  <c r="L4325" i="3" s="1"/>
  <c r="M4325" i="3" s="1" a="1"/>
  <c r="M4325" i="3" s="1"/>
  <c r="K4326" i="3"/>
  <c r="L4326" i="3" s="1"/>
  <c r="K4327" i="3"/>
  <c r="L4327" i="3" s="1"/>
  <c r="M4327" i="3" s="1" a="1"/>
  <c r="M4327" i="3" s="1"/>
  <c r="K4328" i="3"/>
  <c r="L4328" i="3" s="1"/>
  <c r="K4329" i="3"/>
  <c r="K4330" i="3"/>
  <c r="L4330" i="3" s="1"/>
  <c r="K4331" i="3"/>
  <c r="K4332" i="3"/>
  <c r="L4332" i="3" s="1"/>
  <c r="K4333" i="3"/>
  <c r="K4334" i="3"/>
  <c r="K4335" i="3"/>
  <c r="K4336" i="3"/>
  <c r="K4337" i="3"/>
  <c r="L4337" i="3" s="1"/>
  <c r="K4338" i="3"/>
  <c r="L4338" i="3" s="1"/>
  <c r="N4338" i="3" s="1" a="1"/>
  <c r="N4338" i="3" s="1"/>
  <c r="K4339" i="3"/>
  <c r="K4340" i="3"/>
  <c r="L4340" i="3" s="1"/>
  <c r="M4340" i="3" s="1" a="1"/>
  <c r="M4340" i="3" s="1"/>
  <c r="K4341" i="3"/>
  <c r="L4341" i="3" s="1"/>
  <c r="M4341" i="3" s="1" a="1"/>
  <c r="M4341" i="3" s="1"/>
  <c r="K4342" i="3"/>
  <c r="L4342" i="3" s="1"/>
  <c r="K4343" i="3"/>
  <c r="L4343" i="3" s="1"/>
  <c r="M4343" i="3" s="1" a="1"/>
  <c r="M4343" i="3" s="1"/>
  <c r="K4344" i="3"/>
  <c r="L4344" i="3" s="1"/>
  <c r="K4345" i="3"/>
  <c r="L4345" i="3" s="1"/>
  <c r="M4345" i="3" s="1" a="1"/>
  <c r="M4345" i="3" s="1"/>
  <c r="K4346" i="3"/>
  <c r="L4346" i="3" s="1"/>
  <c r="M4346" i="3" s="1" a="1"/>
  <c r="M4346" i="3" s="1"/>
  <c r="K4347" i="3"/>
  <c r="K4348" i="3"/>
  <c r="L4348" i="3" s="1"/>
  <c r="K4349" i="3"/>
  <c r="K4350" i="3"/>
  <c r="K4351" i="3"/>
  <c r="K4352" i="3"/>
  <c r="K4353" i="3"/>
  <c r="L4353" i="3" s="1"/>
  <c r="K4354" i="3"/>
  <c r="L4354" i="3" s="1"/>
  <c r="K4355" i="3"/>
  <c r="K4356" i="3"/>
  <c r="L4356" i="3" s="1"/>
  <c r="M4356" i="3" s="1" a="1"/>
  <c r="M4356" i="3" s="1"/>
  <c r="K4357" i="3"/>
  <c r="L4357" i="3" s="1"/>
  <c r="N4357" i="3" s="1" a="1"/>
  <c r="N4357" i="3" s="1"/>
  <c r="K4358" i="3"/>
  <c r="L4358" i="3" s="1"/>
  <c r="K4359" i="3"/>
  <c r="L4359" i="3" s="1"/>
  <c r="M4359" i="3" s="1" a="1"/>
  <c r="M4359" i="3" s="1"/>
  <c r="K4360" i="3"/>
  <c r="L4360" i="3" s="1"/>
  <c r="M4360" i="3" s="1" a="1"/>
  <c r="M4360" i="3" s="1"/>
  <c r="K4361" i="3"/>
  <c r="K4362" i="3"/>
  <c r="L4362" i="3" s="1"/>
  <c r="M4362" i="3" s="1" a="1"/>
  <c r="M4362" i="3" s="1"/>
  <c r="K4363" i="3"/>
  <c r="L4363" i="3" s="1"/>
  <c r="M4363" i="3" s="1" a="1"/>
  <c r="M4363" i="3" s="1"/>
  <c r="K4364" i="3"/>
  <c r="L4364" i="3" s="1"/>
  <c r="K4365" i="3"/>
  <c r="K4366" i="3"/>
  <c r="K4367" i="3"/>
  <c r="K4368" i="3"/>
  <c r="K4369" i="3"/>
  <c r="L4369" i="3" s="1"/>
  <c r="K4370" i="3"/>
  <c r="L4370" i="3" s="1"/>
  <c r="K4371" i="3"/>
  <c r="L4371" i="3" s="1"/>
  <c r="M4371" i="3" s="1" a="1"/>
  <c r="M4371" i="3" s="1"/>
  <c r="K4372" i="3"/>
  <c r="L4372" i="3" s="1"/>
  <c r="M4372" i="3" s="1" a="1"/>
  <c r="M4372" i="3" s="1"/>
  <c r="K4373" i="3"/>
  <c r="L4373" i="3" s="1"/>
  <c r="M4373" i="3" s="1" a="1"/>
  <c r="M4373" i="3" s="1"/>
  <c r="K4374" i="3"/>
  <c r="L4374" i="3" s="1"/>
  <c r="M4374" i="3" s="1" a="1"/>
  <c r="M4374" i="3" s="1"/>
  <c r="K4375" i="3"/>
  <c r="L4375" i="3" s="1"/>
  <c r="M4375" i="3" s="1" a="1"/>
  <c r="M4375" i="3" s="1"/>
  <c r="K4376" i="3"/>
  <c r="L4376" i="3" s="1"/>
  <c r="K4377" i="3"/>
  <c r="K4378" i="3"/>
  <c r="L4378" i="3" s="1"/>
  <c r="M4378" i="3" s="1" a="1"/>
  <c r="M4378" i="3" s="1"/>
  <c r="K4379" i="3"/>
  <c r="K4380" i="3"/>
  <c r="L4380" i="3" s="1"/>
  <c r="M4380" i="3" s="1" a="1"/>
  <c r="M4380" i="3" s="1"/>
  <c r="K4381" i="3"/>
  <c r="K4382" i="3"/>
  <c r="K4383" i="3"/>
  <c r="K4384" i="3"/>
  <c r="K4385" i="3"/>
  <c r="K4386" i="3"/>
  <c r="L4386" i="3" s="1"/>
  <c r="M4386" i="3" s="1" a="1"/>
  <c r="M4386" i="3" s="1"/>
  <c r="K4387" i="3"/>
  <c r="L4387" i="3" s="1"/>
  <c r="M4387" i="3" s="1" a="1"/>
  <c r="M4387" i="3" s="1"/>
  <c r="K4388" i="3"/>
  <c r="K4389" i="3"/>
  <c r="L4389" i="3" s="1"/>
  <c r="N4389" i="3" s="1" a="1"/>
  <c r="N4389" i="3" s="1"/>
  <c r="K4390" i="3"/>
  <c r="L4390" i="3" s="1"/>
  <c r="M4390" i="3" s="1" a="1"/>
  <c r="M4390" i="3" s="1"/>
  <c r="K4391" i="3"/>
  <c r="L4391" i="3" s="1"/>
  <c r="M4391" i="3" s="1" a="1"/>
  <c r="M4391" i="3" s="1"/>
  <c r="K4392" i="3"/>
  <c r="L4392" i="3" s="1"/>
  <c r="K4393" i="3"/>
  <c r="K4394" i="3"/>
  <c r="L4394" i="3" s="1"/>
  <c r="N4394" i="3" s="1" a="1"/>
  <c r="N4394" i="3" s="1"/>
  <c r="K4395" i="3"/>
  <c r="L4395" i="3" s="1"/>
  <c r="K4396" i="3"/>
  <c r="L4396" i="3" s="1"/>
  <c r="M4396" i="3" s="1" a="1"/>
  <c r="M4396" i="3" s="1"/>
  <c r="K4397" i="3"/>
  <c r="K4398" i="3"/>
  <c r="K4399" i="3"/>
  <c r="K4400" i="3"/>
  <c r="K4401" i="3"/>
  <c r="L4401" i="3" s="1"/>
  <c r="M4401" i="3" s="1" a="1"/>
  <c r="M4401" i="3" s="1"/>
  <c r="K4402" i="3"/>
  <c r="L4402" i="3" s="1"/>
  <c r="M4402" i="3" s="1" a="1"/>
  <c r="M4402" i="3" s="1"/>
  <c r="K4403" i="3"/>
  <c r="K4404" i="3"/>
  <c r="L4404" i="3" s="1"/>
  <c r="M4404" i="3" s="1" a="1"/>
  <c r="M4404" i="3" s="1"/>
  <c r="K4405" i="3"/>
  <c r="L4405" i="3" s="1"/>
  <c r="M4405" i="3" s="1" a="1"/>
  <c r="M4405" i="3" s="1"/>
  <c r="K4406" i="3"/>
  <c r="L4406" i="3" s="1"/>
  <c r="M4406" i="3" s="1" a="1"/>
  <c r="M4406" i="3" s="1"/>
  <c r="K4407" i="3"/>
  <c r="L4407" i="3" s="1"/>
  <c r="M4407" i="3" s="1" a="1"/>
  <c r="M4407" i="3" s="1"/>
  <c r="K4408" i="3"/>
  <c r="L4408" i="3" s="1"/>
  <c r="K4409" i="3"/>
  <c r="K4410" i="3"/>
  <c r="L4410" i="3" s="1"/>
  <c r="M4410" i="3" s="1" a="1"/>
  <c r="M4410" i="3" s="1"/>
  <c r="K4411" i="3"/>
  <c r="K4412" i="3"/>
  <c r="L4412" i="3" s="1"/>
  <c r="K4413" i="3"/>
  <c r="K4414" i="3"/>
  <c r="K4415" i="3"/>
  <c r="K4416" i="3"/>
  <c r="K4417" i="3"/>
  <c r="L4417" i="3" s="1"/>
  <c r="K4418" i="3"/>
  <c r="L4418" i="3" s="1"/>
  <c r="M4418" i="3" s="1" a="1"/>
  <c r="M4418" i="3" s="1"/>
  <c r="K4419" i="3"/>
  <c r="L4419" i="3" s="1"/>
  <c r="K4420" i="3"/>
  <c r="L4420" i="3" s="1"/>
  <c r="M4420" i="3" s="1" a="1"/>
  <c r="M4420" i="3" s="1"/>
  <c r="K4421" i="3"/>
  <c r="L4421" i="3" s="1"/>
  <c r="M4421" i="3" s="1" a="1"/>
  <c r="M4421" i="3" s="1"/>
  <c r="K4422" i="3"/>
  <c r="L4422" i="3" s="1"/>
  <c r="M4422" i="3" s="1" a="1"/>
  <c r="M4422" i="3" s="1"/>
  <c r="K4423" i="3"/>
  <c r="L4423" i="3" s="1"/>
  <c r="M4423" i="3" s="1" a="1"/>
  <c r="M4423" i="3" s="1"/>
  <c r="K4424" i="3"/>
  <c r="L4424" i="3" s="1"/>
  <c r="N4424" i="3" s="1" a="1"/>
  <c r="N4424" i="3" s="1"/>
  <c r="K4425" i="3"/>
  <c r="L4425" i="3" s="1"/>
  <c r="M4425" i="3" s="1" a="1"/>
  <c r="M4425" i="3" s="1"/>
  <c r="K4426" i="3"/>
  <c r="L4426" i="3" s="1"/>
  <c r="K4427" i="3"/>
  <c r="K4428" i="3"/>
  <c r="L4428" i="3" s="1"/>
  <c r="M4428" i="3" s="1" a="1"/>
  <c r="M4428" i="3" s="1"/>
  <c r="K4429" i="3"/>
  <c r="K4430" i="3"/>
  <c r="K4431" i="3"/>
  <c r="K4432" i="3"/>
  <c r="K4433" i="3"/>
  <c r="L4433" i="3" s="1"/>
  <c r="M4433" i="3" s="1" a="1"/>
  <c r="M4433" i="3" s="1"/>
  <c r="K4434" i="3"/>
  <c r="L4434" i="3" s="1"/>
  <c r="K4435" i="3"/>
  <c r="K4436" i="3"/>
  <c r="K4437" i="3"/>
  <c r="L4437" i="3" s="1"/>
  <c r="N4437" i="3" s="1" a="1"/>
  <c r="N4437" i="3" s="1"/>
  <c r="K4438" i="3"/>
  <c r="L4438" i="3" s="1"/>
  <c r="K4439" i="3"/>
  <c r="L4439" i="3" s="1"/>
  <c r="M4439" i="3" s="1" a="1"/>
  <c r="M4439" i="3" s="1"/>
  <c r="K4440" i="3"/>
  <c r="L4440" i="3" s="1"/>
  <c r="K4441" i="3"/>
  <c r="K4442" i="3"/>
  <c r="L4442" i="3" s="1"/>
  <c r="N4442" i="3" s="1" a="1"/>
  <c r="N4442" i="3" s="1"/>
  <c r="K4443" i="3"/>
  <c r="K4444" i="3"/>
  <c r="L4444" i="3" s="1"/>
  <c r="M4444" i="3" s="1" a="1"/>
  <c r="M4444" i="3" s="1"/>
  <c r="K4445" i="3"/>
  <c r="K4446" i="3"/>
  <c r="K4447" i="3"/>
  <c r="K4448" i="3"/>
  <c r="K4449" i="3"/>
  <c r="L4449" i="3" s="1"/>
  <c r="K4450" i="3"/>
  <c r="L4450" i="3" s="1"/>
  <c r="K4451" i="3"/>
  <c r="L4451" i="3" s="1"/>
  <c r="K4452" i="3"/>
  <c r="L4452" i="3" s="1"/>
  <c r="M4452" i="3" s="1" a="1"/>
  <c r="M4452" i="3" s="1"/>
  <c r="K4453" i="3"/>
  <c r="L4453" i="3" s="1"/>
  <c r="M4453" i="3" s="1" a="1"/>
  <c r="M4453" i="3" s="1"/>
  <c r="K4454" i="3"/>
  <c r="L4454" i="3" s="1"/>
  <c r="M4454" i="3" s="1" a="1"/>
  <c r="M4454" i="3" s="1"/>
  <c r="K4455" i="3"/>
  <c r="L4455" i="3" s="1"/>
  <c r="M4455" i="3" s="1" a="1"/>
  <c r="M4455" i="3" s="1"/>
  <c r="K4456" i="3"/>
  <c r="L4456" i="3" s="1"/>
  <c r="K4457" i="3"/>
  <c r="K4458" i="3"/>
  <c r="L4458" i="3" s="1"/>
  <c r="K4459" i="3"/>
  <c r="K4460" i="3"/>
  <c r="L4460" i="3" s="1"/>
  <c r="K4461" i="3"/>
  <c r="K4462" i="3"/>
  <c r="K4463" i="3"/>
  <c r="K4464" i="3"/>
  <c r="K4465" i="3"/>
  <c r="L4465" i="3" s="1"/>
  <c r="K4466" i="3"/>
  <c r="K4467" i="3"/>
  <c r="K4468" i="3"/>
  <c r="L4468" i="3" s="1"/>
  <c r="K4469" i="3"/>
  <c r="L4469" i="3" s="1"/>
  <c r="M4469" i="3" s="1" a="1"/>
  <c r="M4469" i="3" s="1"/>
  <c r="K4470" i="3"/>
  <c r="L4470" i="3" s="1"/>
  <c r="M4470" i="3" s="1" a="1"/>
  <c r="M4470" i="3" s="1"/>
  <c r="K4471" i="3"/>
  <c r="L4471" i="3" s="1"/>
  <c r="M4471" i="3" s="1" a="1"/>
  <c r="M4471" i="3" s="1"/>
  <c r="K4472" i="3"/>
  <c r="L4472" i="3" s="1"/>
  <c r="K4473" i="3"/>
  <c r="L4473" i="3" s="1"/>
  <c r="M4473" i="3" s="1" a="1"/>
  <c r="M4473" i="3" s="1"/>
  <c r="K4474" i="3"/>
  <c r="K4475" i="3"/>
  <c r="K4476" i="3"/>
  <c r="L4476" i="3" s="1"/>
  <c r="M4476" i="3" s="1" a="1"/>
  <c r="M4476" i="3" s="1"/>
  <c r="K4477" i="3"/>
  <c r="K4478" i="3"/>
  <c r="K4479" i="3"/>
  <c r="K4480" i="3"/>
  <c r="K4481" i="3"/>
  <c r="L4481" i="3" s="1"/>
  <c r="M4481" i="3" s="1" a="1"/>
  <c r="M4481" i="3" s="1"/>
  <c r="K4482" i="3"/>
  <c r="L4482" i="3" s="1"/>
  <c r="M4482" i="3" s="1" a="1"/>
  <c r="M4482" i="3" s="1"/>
  <c r="K4483" i="3"/>
  <c r="K4484" i="3"/>
  <c r="L4484" i="3" s="1"/>
  <c r="M4484" i="3" s="1" a="1"/>
  <c r="M4484" i="3" s="1"/>
  <c r="K4485" i="3"/>
  <c r="L4485" i="3" s="1"/>
  <c r="M4485" i="3" s="1" a="1"/>
  <c r="M4485" i="3" s="1"/>
  <c r="K4486" i="3"/>
  <c r="L4486" i="3" s="1"/>
  <c r="K4487" i="3"/>
  <c r="L4487" i="3" s="1"/>
  <c r="M4487" i="3" s="1" a="1"/>
  <c r="M4487" i="3" s="1"/>
  <c r="K4488" i="3"/>
  <c r="L4488" i="3" s="1"/>
  <c r="M4488" i="3" s="1" a="1"/>
  <c r="M4488" i="3" s="1"/>
  <c r="K4489" i="3"/>
  <c r="K4490" i="3"/>
  <c r="K4491" i="3"/>
  <c r="K4492" i="3"/>
  <c r="L4492" i="3" s="1"/>
  <c r="N4492" i="3" s="1" a="1"/>
  <c r="N4492" i="3" s="1"/>
  <c r="K4493" i="3"/>
  <c r="K4494" i="3"/>
  <c r="K4495" i="3"/>
  <c r="K4496" i="3"/>
  <c r="K4497" i="3"/>
  <c r="L4497" i="3" s="1"/>
  <c r="M4497" i="3" s="1" a="1"/>
  <c r="M4497" i="3" s="1"/>
  <c r="K4498" i="3"/>
  <c r="L4498" i="3" s="1"/>
  <c r="M4498" i="3" s="1" a="1"/>
  <c r="M4498" i="3" s="1"/>
  <c r="K4499" i="3"/>
  <c r="K4500" i="3"/>
  <c r="L4500" i="3" s="1"/>
  <c r="M4500" i="3" s="1" a="1"/>
  <c r="M4500" i="3" s="1"/>
  <c r="K4501" i="3"/>
  <c r="L4501" i="3" s="1"/>
  <c r="M4501" i="3" s="1" a="1"/>
  <c r="M4501" i="3" s="1"/>
  <c r="K4502" i="3"/>
  <c r="L4502" i="3" s="1"/>
  <c r="M4502" i="3" s="1" a="1"/>
  <c r="M4502" i="3" s="1"/>
  <c r="K4503" i="3"/>
  <c r="L4503" i="3" s="1"/>
  <c r="N4503" i="3" s="1" a="1"/>
  <c r="N4503" i="3" s="1"/>
  <c r="K4504" i="3"/>
  <c r="L4504" i="3" s="1"/>
  <c r="M4504" i="3" s="1" a="1"/>
  <c r="M4504" i="3" s="1"/>
  <c r="K4505" i="3"/>
  <c r="K4506" i="3"/>
  <c r="L4506" i="3" s="1"/>
  <c r="M4506" i="3" s="1" a="1"/>
  <c r="M4506" i="3" s="1"/>
  <c r="K4507" i="3"/>
  <c r="K4508" i="3"/>
  <c r="L4508" i="3" s="1"/>
  <c r="M4508" i="3" s="1" a="1"/>
  <c r="M4508" i="3" s="1"/>
  <c r="K4509" i="3"/>
  <c r="K4510" i="3"/>
  <c r="K4511" i="3"/>
  <c r="K4512" i="3"/>
  <c r="K4513" i="3"/>
  <c r="L4513" i="3" s="1"/>
  <c r="M4513" i="3" s="1" a="1"/>
  <c r="M4513" i="3" s="1"/>
  <c r="K4514" i="3"/>
  <c r="K4515" i="3"/>
  <c r="K4516" i="3"/>
  <c r="K4517" i="3"/>
  <c r="L4517" i="3" s="1"/>
  <c r="N4517" i="3" s="1" a="1"/>
  <c r="N4517" i="3" s="1"/>
  <c r="K4518" i="3"/>
  <c r="L4518" i="3" s="1"/>
  <c r="M4518" i="3" s="1" a="1"/>
  <c r="M4518" i="3" s="1"/>
  <c r="K4519" i="3"/>
  <c r="L4519" i="3" s="1"/>
  <c r="M4519" i="3" s="1" a="1"/>
  <c r="M4519" i="3" s="1"/>
  <c r="K4520" i="3"/>
  <c r="L4520" i="3" s="1"/>
  <c r="K4521" i="3"/>
  <c r="K4522" i="3"/>
  <c r="L4522" i="3" s="1"/>
  <c r="M4522" i="3" s="1" a="1"/>
  <c r="M4522" i="3" s="1"/>
  <c r="K4523" i="3"/>
  <c r="K4524" i="3"/>
  <c r="K4525" i="3"/>
  <c r="K4526" i="3"/>
  <c r="K4527" i="3"/>
  <c r="K4528" i="3"/>
  <c r="K4529" i="3"/>
  <c r="L4529" i="3" s="1"/>
  <c r="M4529" i="3" s="1" a="1"/>
  <c r="M4529" i="3" s="1"/>
  <c r="K4530" i="3"/>
  <c r="L4530" i="3" s="1"/>
  <c r="K4531" i="3"/>
  <c r="K4532" i="3"/>
  <c r="L4532" i="3" s="1"/>
  <c r="M4532" i="3" s="1" a="1"/>
  <c r="M4532" i="3" s="1"/>
  <c r="K4533" i="3"/>
  <c r="L4533" i="3" s="1"/>
  <c r="M4533" i="3" s="1" a="1"/>
  <c r="M4533" i="3" s="1"/>
  <c r="K4534" i="3"/>
  <c r="L4534" i="3" s="1"/>
  <c r="M4534" i="3" s="1" a="1"/>
  <c r="M4534" i="3" s="1"/>
  <c r="K4535" i="3"/>
  <c r="L4535" i="3" s="1"/>
  <c r="M4535" i="3" s="1" a="1"/>
  <c r="M4535" i="3" s="1"/>
  <c r="K4536" i="3"/>
  <c r="L4536" i="3" s="1"/>
  <c r="K4537" i="3"/>
  <c r="K4538" i="3"/>
  <c r="L4538" i="3" s="1"/>
  <c r="K4539" i="3"/>
  <c r="K4540" i="3"/>
  <c r="L4540" i="3" s="1"/>
  <c r="M4540" i="3" s="1" a="1"/>
  <c r="M4540" i="3" s="1"/>
  <c r="K4541" i="3"/>
  <c r="K4542" i="3"/>
  <c r="K4543" i="3"/>
  <c r="K4544" i="3"/>
  <c r="K4545" i="3"/>
  <c r="L4545" i="3" s="1"/>
  <c r="K4546" i="3"/>
  <c r="L4546" i="3" s="1"/>
  <c r="K4547" i="3"/>
  <c r="L4547" i="3" s="1"/>
  <c r="K4548" i="3"/>
  <c r="K4549" i="3"/>
  <c r="L4549" i="3" s="1"/>
  <c r="M4549" i="3" s="1" a="1"/>
  <c r="M4549" i="3" s="1"/>
  <c r="K4550" i="3"/>
  <c r="L4550" i="3" s="1"/>
  <c r="M4550" i="3" s="1" a="1"/>
  <c r="M4550" i="3" s="1"/>
  <c r="K4551" i="3"/>
  <c r="L4551" i="3" s="1"/>
  <c r="M4551" i="3" s="1" a="1"/>
  <c r="M4551" i="3" s="1"/>
  <c r="K4552" i="3"/>
  <c r="L4552" i="3" s="1"/>
  <c r="M4552" i="3" s="1" a="1"/>
  <c r="M4552" i="3" s="1"/>
  <c r="K4553" i="3"/>
  <c r="K4554" i="3"/>
  <c r="L4554" i="3" s="1"/>
  <c r="K4555" i="3"/>
  <c r="K4556" i="3"/>
  <c r="L4556" i="3" s="1"/>
  <c r="K4557" i="3"/>
  <c r="K4558" i="3"/>
  <c r="K4559" i="3"/>
  <c r="K4560" i="3"/>
  <c r="K4561" i="3"/>
  <c r="L4561" i="3" s="1"/>
  <c r="K4562" i="3"/>
  <c r="L4562" i="3" s="1"/>
  <c r="K4563" i="3"/>
  <c r="K4564" i="3"/>
  <c r="L4564" i="3" s="1"/>
  <c r="M4564" i="3" s="1" a="1"/>
  <c r="M4564" i="3" s="1"/>
  <c r="K4565" i="3"/>
  <c r="L4565" i="3" s="1"/>
  <c r="N4565" i="3" s="1" a="1"/>
  <c r="N4565" i="3" s="1"/>
  <c r="K4566" i="3"/>
  <c r="L4566" i="3" s="1"/>
  <c r="N4566" i="3" s="1" a="1"/>
  <c r="N4566" i="3" s="1"/>
  <c r="K4567" i="3"/>
  <c r="L4567" i="3" s="1"/>
  <c r="M4567" i="3" s="1" a="1"/>
  <c r="M4567" i="3" s="1"/>
  <c r="K4568" i="3"/>
  <c r="L4568" i="3" s="1"/>
  <c r="M4568" i="3" s="1" a="1"/>
  <c r="M4568" i="3" s="1"/>
  <c r="K4569" i="3"/>
  <c r="K4570" i="3"/>
  <c r="L4570" i="3" s="1"/>
  <c r="M4570" i="3" s="1" a="1"/>
  <c r="M4570" i="3" s="1"/>
  <c r="K4571" i="3"/>
  <c r="K4572" i="3"/>
  <c r="L4572" i="3" s="1"/>
  <c r="M4572" i="3" s="1" a="1"/>
  <c r="M4572" i="3" s="1"/>
  <c r="K4573" i="3"/>
  <c r="K4574" i="3"/>
  <c r="K4575" i="3"/>
  <c r="K4576" i="3"/>
  <c r="K4577" i="3"/>
  <c r="L4577" i="3" s="1"/>
  <c r="K4578" i="3"/>
  <c r="L4578" i="3" s="1"/>
  <c r="K4579" i="3"/>
  <c r="K4580" i="3"/>
  <c r="L4580" i="3" s="1"/>
  <c r="M4580" i="3" s="1" a="1"/>
  <c r="M4580" i="3" s="1"/>
  <c r="K4581" i="3"/>
  <c r="L4581" i="3" s="1"/>
  <c r="M4581" i="3" s="1" a="1"/>
  <c r="M4581" i="3" s="1"/>
  <c r="K4582" i="3"/>
  <c r="L4582" i="3" s="1"/>
  <c r="K4583" i="3"/>
  <c r="L4583" i="3" s="1"/>
  <c r="M4583" i="3" s="1" a="1"/>
  <c r="M4583" i="3" s="1"/>
  <c r="K4584" i="3"/>
  <c r="L4584" i="3" s="1"/>
  <c r="K4585" i="3"/>
  <c r="K4586" i="3"/>
  <c r="L4586" i="3" s="1"/>
  <c r="M4586" i="3" s="1" a="1"/>
  <c r="M4586" i="3" s="1"/>
  <c r="K4587" i="3"/>
  <c r="K4588" i="3"/>
  <c r="L4588" i="3" s="1"/>
  <c r="M4588" i="3" s="1" a="1"/>
  <c r="M4588" i="3" s="1"/>
  <c r="K4589" i="3"/>
  <c r="K4590" i="3"/>
  <c r="K4591" i="3"/>
  <c r="K4592" i="3"/>
  <c r="K4593" i="3"/>
  <c r="L4593" i="3" s="1"/>
  <c r="K4594" i="3"/>
  <c r="L4594" i="3" s="1"/>
  <c r="K4595" i="3"/>
  <c r="L4595" i="3" s="1"/>
  <c r="M4595" i="3" s="1" a="1"/>
  <c r="M4595" i="3" s="1"/>
  <c r="K4596" i="3"/>
  <c r="L4596" i="3" s="1"/>
  <c r="M4596" i="3" s="1" a="1"/>
  <c r="M4596" i="3" s="1"/>
  <c r="K4597" i="3"/>
  <c r="L4597" i="3" s="1"/>
  <c r="M4597" i="3" s="1" a="1"/>
  <c r="M4597" i="3" s="1"/>
  <c r="K4598" i="3"/>
  <c r="L4598" i="3" s="1"/>
  <c r="M4598" i="3" s="1" a="1"/>
  <c r="M4598" i="3" s="1"/>
  <c r="K4599" i="3"/>
  <c r="L4599" i="3" s="1"/>
  <c r="M4599" i="3" s="1" a="1"/>
  <c r="M4599" i="3" s="1"/>
  <c r="K4600" i="3"/>
  <c r="L4600" i="3" s="1"/>
  <c r="K4601" i="3"/>
  <c r="K4602" i="3"/>
  <c r="L4602" i="3" s="1"/>
  <c r="M4602" i="3" s="1" a="1"/>
  <c r="M4602" i="3" s="1"/>
  <c r="K4603" i="3"/>
  <c r="K4604" i="3"/>
  <c r="L4604" i="3" s="1"/>
  <c r="M4604" i="3" s="1" a="1"/>
  <c r="M4604" i="3" s="1"/>
  <c r="K4605" i="3"/>
  <c r="K4606" i="3"/>
  <c r="K4607" i="3"/>
  <c r="K4608" i="3"/>
  <c r="K4609" i="3"/>
  <c r="L4609" i="3" s="1"/>
  <c r="K4610" i="3"/>
  <c r="L4610" i="3" s="1"/>
  <c r="K4611" i="3"/>
  <c r="K4612" i="3"/>
  <c r="K4613" i="3"/>
  <c r="L4613" i="3" s="1"/>
  <c r="K4614" i="3"/>
  <c r="L4614" i="3" s="1"/>
  <c r="M4614" i="3" s="1" a="1"/>
  <c r="M4614" i="3" s="1"/>
  <c r="K4615" i="3"/>
  <c r="L4615" i="3" s="1"/>
  <c r="M4615" i="3" s="1" a="1"/>
  <c r="M4615" i="3" s="1"/>
  <c r="K4616" i="3"/>
  <c r="L4616" i="3" s="1"/>
  <c r="M4616" i="3" s="1" a="1"/>
  <c r="M4616" i="3" s="1"/>
  <c r="K4617" i="3"/>
  <c r="K4618" i="3"/>
  <c r="L4618" i="3" s="1"/>
  <c r="K4619" i="3"/>
  <c r="K4620" i="3"/>
  <c r="L4620" i="3" s="1"/>
  <c r="K4621" i="3"/>
  <c r="K4622" i="3"/>
  <c r="K4623" i="3"/>
  <c r="K4624" i="3"/>
  <c r="K4625" i="3"/>
  <c r="L4625" i="3" s="1"/>
  <c r="M4625" i="3" s="1" a="1"/>
  <c r="M4625" i="3" s="1"/>
  <c r="K4626" i="3"/>
  <c r="L4626" i="3" s="1"/>
  <c r="K4627" i="3"/>
  <c r="L4627" i="3" s="1"/>
  <c r="M4627" i="3" s="1" a="1"/>
  <c r="M4627" i="3" s="1"/>
  <c r="K4628" i="3"/>
  <c r="L4628" i="3" s="1"/>
  <c r="N4628" i="3" s="1" a="1"/>
  <c r="N4628" i="3" s="1"/>
  <c r="K4629" i="3"/>
  <c r="L4629" i="3" s="1"/>
  <c r="N4629" i="3" s="1" a="1"/>
  <c r="N4629" i="3" s="1"/>
  <c r="K4630" i="3"/>
  <c r="K4631" i="3"/>
  <c r="L4631" i="3" s="1"/>
  <c r="M4631" i="3" s="1" a="1"/>
  <c r="M4631" i="3" s="1"/>
  <c r="K4632" i="3"/>
  <c r="L4632" i="3" s="1"/>
  <c r="M4632" i="3" s="1" a="1"/>
  <c r="M4632" i="3" s="1"/>
  <c r="K4633" i="3"/>
  <c r="L4633" i="3" s="1"/>
  <c r="K4634" i="3"/>
  <c r="L4634" i="3" s="1"/>
  <c r="M4634" i="3" s="1" a="1"/>
  <c r="M4634" i="3" s="1"/>
  <c r="K4635" i="3"/>
  <c r="L4635" i="3" s="1"/>
  <c r="M4635" i="3" s="1" a="1"/>
  <c r="M4635" i="3" s="1"/>
  <c r="K4636" i="3"/>
  <c r="L4636" i="3" s="1"/>
  <c r="M4636" i="3" s="1" a="1"/>
  <c r="M4636" i="3" s="1"/>
  <c r="K4637" i="3"/>
  <c r="K4638" i="3"/>
  <c r="K4639" i="3"/>
  <c r="K4640" i="3"/>
  <c r="K4641" i="3"/>
  <c r="L4641" i="3" s="1"/>
  <c r="M4641" i="3" s="1" a="1"/>
  <c r="M4641" i="3" s="1"/>
  <c r="K4642" i="3"/>
  <c r="K4643" i="3"/>
  <c r="L4643" i="3" s="1"/>
  <c r="M4643" i="3" s="1" a="1"/>
  <c r="M4643" i="3" s="1"/>
  <c r="K4644" i="3"/>
  <c r="L4644" i="3" s="1"/>
  <c r="M4644" i="3" s="1" a="1"/>
  <c r="M4644" i="3" s="1"/>
  <c r="K4645" i="3"/>
  <c r="L4645" i="3" s="1"/>
  <c r="M4645" i="3" s="1" a="1"/>
  <c r="M4645" i="3" s="1"/>
  <c r="K4646" i="3"/>
  <c r="K4647" i="3"/>
  <c r="L4647" i="3" s="1"/>
  <c r="M4647" i="3" s="1" a="1"/>
  <c r="M4647" i="3" s="1"/>
  <c r="K4648" i="3"/>
  <c r="L4648" i="3" s="1"/>
  <c r="K4649" i="3"/>
  <c r="K4650" i="3"/>
  <c r="L4650" i="3" s="1"/>
  <c r="K4651" i="3"/>
  <c r="K4652" i="3"/>
  <c r="L4652" i="3" s="1"/>
  <c r="M4652" i="3" s="1" a="1"/>
  <c r="M4652" i="3" s="1"/>
  <c r="K4653" i="3"/>
  <c r="K4654" i="3"/>
  <c r="K4655" i="3"/>
  <c r="K4656" i="3"/>
  <c r="K4657" i="3"/>
  <c r="L4657" i="3" s="1"/>
  <c r="M4657" i="3" s="1" a="1"/>
  <c r="M4657" i="3" s="1"/>
  <c r="K4658" i="3"/>
  <c r="L4658" i="3" s="1"/>
  <c r="M4658" i="3" s="1" a="1"/>
  <c r="M4658" i="3" s="1"/>
  <c r="K4659" i="3"/>
  <c r="K4660" i="3"/>
  <c r="L4660" i="3" s="1"/>
  <c r="M4660" i="3" s="1" a="1"/>
  <c r="M4660" i="3" s="1"/>
  <c r="K4661" i="3"/>
  <c r="L4661" i="3" s="1"/>
  <c r="N4661" i="3" s="1" a="1"/>
  <c r="N4661" i="3" s="1"/>
  <c r="K4662" i="3"/>
  <c r="K4663" i="3"/>
  <c r="L4663" i="3" s="1"/>
  <c r="M4663" i="3" s="1" a="1"/>
  <c r="M4663" i="3" s="1"/>
  <c r="K4664" i="3"/>
  <c r="L4664" i="3" s="1"/>
  <c r="K4665" i="3"/>
  <c r="L4665" i="3" s="1"/>
  <c r="M4665" i="3" s="1" a="1"/>
  <c r="M4665" i="3" s="1"/>
  <c r="K4666" i="3"/>
  <c r="L4666" i="3" s="1"/>
  <c r="M4666" i="3" s="1" a="1"/>
  <c r="M4666" i="3" s="1"/>
  <c r="K4667" i="3"/>
  <c r="L4667" i="3" s="1"/>
  <c r="M4667" i="3" s="1" a="1"/>
  <c r="M4667" i="3" s="1"/>
  <c r="K4668" i="3"/>
  <c r="L4668" i="3" s="1"/>
  <c r="N4668" i="3" s="1" a="1"/>
  <c r="N4668" i="3" s="1"/>
  <c r="K4669" i="3"/>
  <c r="K4670" i="3"/>
  <c r="K4671" i="3"/>
  <c r="K4672" i="3"/>
  <c r="K4673" i="3"/>
  <c r="L4673" i="3" s="1"/>
  <c r="K4674" i="3"/>
  <c r="L4674" i="3" s="1"/>
  <c r="K4675" i="3"/>
  <c r="L4675" i="3" s="1"/>
  <c r="K4676" i="3"/>
  <c r="L4676" i="3" s="1"/>
  <c r="M4676" i="3" s="1" a="1"/>
  <c r="M4676" i="3" s="1"/>
  <c r="K4677" i="3"/>
  <c r="L4677" i="3" s="1"/>
  <c r="N4677" i="3" s="1" a="1"/>
  <c r="N4677" i="3" s="1"/>
  <c r="K4678" i="3"/>
  <c r="K4679" i="3"/>
  <c r="L4679" i="3" s="1"/>
  <c r="M4679" i="3" s="1" a="1"/>
  <c r="M4679" i="3" s="1"/>
  <c r="K4680" i="3"/>
  <c r="L4680" i="3" s="1"/>
  <c r="M4680" i="3" s="1" a="1"/>
  <c r="M4680" i="3" s="1"/>
  <c r="K4681" i="3"/>
  <c r="K4682" i="3"/>
  <c r="L4682" i="3" s="1"/>
  <c r="K4683" i="3"/>
  <c r="K4684" i="3"/>
  <c r="L4684" i="3" s="1"/>
  <c r="M4684" i="3" s="1" a="1"/>
  <c r="M4684" i="3" s="1"/>
  <c r="K4685" i="3"/>
  <c r="K4686" i="3"/>
  <c r="K4687" i="3"/>
  <c r="K4688" i="3"/>
  <c r="K4689" i="3"/>
  <c r="L4689" i="3" s="1"/>
  <c r="K4690" i="3"/>
  <c r="K4691" i="3"/>
  <c r="K4692" i="3"/>
  <c r="L4692" i="3" s="1"/>
  <c r="N4692" i="3" s="1" a="1"/>
  <c r="N4692" i="3" s="1"/>
  <c r="K4693" i="3"/>
  <c r="L4693" i="3" s="1"/>
  <c r="M4693" i="3" s="1" a="1"/>
  <c r="M4693" i="3" s="1"/>
  <c r="K4694" i="3"/>
  <c r="K4695" i="3"/>
  <c r="L4695" i="3" s="1"/>
  <c r="M4695" i="3" s="1" a="1"/>
  <c r="M4695" i="3" s="1"/>
  <c r="K4696" i="3"/>
  <c r="L4696" i="3" s="1"/>
  <c r="K4697" i="3"/>
  <c r="K4698" i="3"/>
  <c r="L4698" i="3" s="1"/>
  <c r="K4699" i="3"/>
  <c r="K4700" i="3"/>
  <c r="L4700" i="3" s="1"/>
  <c r="M4700" i="3" s="1" a="1"/>
  <c r="M4700" i="3" s="1"/>
  <c r="K4701" i="3"/>
  <c r="K4702" i="3"/>
  <c r="K4703" i="3"/>
  <c r="K4704" i="3"/>
  <c r="K4705" i="3"/>
  <c r="L4705" i="3" s="1"/>
  <c r="M4705" i="3" s="1" a="1"/>
  <c r="M4705" i="3" s="1"/>
  <c r="K4706" i="3"/>
  <c r="L4706" i="3" s="1"/>
  <c r="K4707" i="3"/>
  <c r="L4707" i="3" s="1"/>
  <c r="M4707" i="3" s="1" a="1"/>
  <c r="M4707" i="3" s="1"/>
  <c r="K4708" i="3"/>
  <c r="L4708" i="3" s="1"/>
  <c r="M4708" i="3" s="1" a="1"/>
  <c r="M4708" i="3" s="1"/>
  <c r="K4709" i="3"/>
  <c r="L4709" i="3" s="1"/>
  <c r="M4709" i="3" s="1" a="1"/>
  <c r="M4709" i="3" s="1"/>
  <c r="K4710" i="3"/>
  <c r="K4711" i="3"/>
  <c r="L4711" i="3" s="1"/>
  <c r="M4711" i="3" s="1" a="1"/>
  <c r="M4711" i="3" s="1"/>
  <c r="K4712" i="3"/>
  <c r="L4712" i="3" s="1"/>
  <c r="K4713" i="3"/>
  <c r="K4714" i="3"/>
  <c r="L4714" i="3" s="1"/>
  <c r="K4715" i="3"/>
  <c r="K4716" i="3"/>
  <c r="L4716" i="3" s="1"/>
  <c r="K4717" i="3"/>
  <c r="K4718" i="3"/>
  <c r="K4719" i="3"/>
  <c r="K4720" i="3"/>
  <c r="K4721" i="3"/>
  <c r="L4721" i="3" s="1"/>
  <c r="M4721" i="3" s="1" a="1"/>
  <c r="M4721" i="3" s="1"/>
  <c r="K4722" i="3"/>
  <c r="L4722" i="3" s="1"/>
  <c r="M4722" i="3" s="1" a="1"/>
  <c r="M4722" i="3" s="1"/>
  <c r="K4723" i="3"/>
  <c r="K4724" i="3"/>
  <c r="K4725" i="3"/>
  <c r="L4725" i="3" s="1"/>
  <c r="K4726" i="3"/>
  <c r="K4727" i="3"/>
  <c r="L4727" i="3" s="1"/>
  <c r="M4727" i="3" s="1" a="1"/>
  <c r="M4727" i="3" s="1"/>
  <c r="K4728" i="3"/>
  <c r="L4728" i="3" s="1"/>
  <c r="M4728" i="3" s="1" a="1"/>
  <c r="M4728" i="3" s="1"/>
  <c r="K4729" i="3"/>
  <c r="L4729" i="3" s="1"/>
  <c r="N4729" i="3" s="1" a="1"/>
  <c r="N4729" i="3" s="1"/>
  <c r="K4730" i="3"/>
  <c r="L4730" i="3" s="1"/>
  <c r="M4730" i="3" s="1" a="1"/>
  <c r="M4730" i="3" s="1"/>
  <c r="K4731" i="3"/>
  <c r="L4731" i="3" s="1"/>
  <c r="M4731" i="3" s="1" a="1"/>
  <c r="M4731" i="3" s="1"/>
  <c r="K4732" i="3"/>
  <c r="L4732" i="3" s="1"/>
  <c r="N4732" i="3" s="1" a="1"/>
  <c r="N4732" i="3" s="1"/>
  <c r="K4733" i="3"/>
  <c r="K4734" i="3"/>
  <c r="K4735" i="3"/>
  <c r="K4736" i="3"/>
  <c r="K4737" i="3"/>
  <c r="K4738" i="3"/>
  <c r="L4738" i="3" s="1"/>
  <c r="N4738" i="3" s="1" a="1"/>
  <c r="N4738" i="3" s="1"/>
  <c r="K4739" i="3"/>
  <c r="K4740" i="3"/>
  <c r="L4740" i="3" s="1"/>
  <c r="M4740" i="3" s="1" a="1"/>
  <c r="M4740" i="3" s="1"/>
  <c r="K4741" i="3"/>
  <c r="L4741" i="3" s="1"/>
  <c r="M4741" i="3" s="1" a="1"/>
  <c r="M4741" i="3" s="1"/>
  <c r="K4742" i="3"/>
  <c r="K4743" i="3"/>
  <c r="L4743" i="3" s="1"/>
  <c r="M4743" i="3" s="1" a="1"/>
  <c r="M4743" i="3" s="1"/>
  <c r="K4744" i="3"/>
  <c r="L4744" i="3" s="1"/>
  <c r="M4744" i="3" s="1" a="1"/>
  <c r="M4744" i="3" s="1"/>
  <c r="K4745" i="3"/>
  <c r="K4746" i="3"/>
  <c r="L4746" i="3" s="1"/>
  <c r="K4747" i="3"/>
  <c r="K4748" i="3"/>
  <c r="L4748" i="3" s="1"/>
  <c r="M4748" i="3" s="1" a="1"/>
  <c r="M4748" i="3" s="1"/>
  <c r="K4749" i="3"/>
  <c r="K4750" i="3"/>
  <c r="K4751" i="3"/>
  <c r="K4752" i="3"/>
  <c r="K4753" i="3"/>
  <c r="K4754" i="3"/>
  <c r="L4754" i="3" s="1"/>
  <c r="M4754" i="3" s="1" a="1"/>
  <c r="M4754" i="3" s="1"/>
  <c r="K4755" i="3"/>
  <c r="K4756" i="3"/>
  <c r="L4756" i="3" s="1"/>
  <c r="K4757" i="3"/>
  <c r="L4757" i="3" s="1"/>
  <c r="N4757" i="3" s="1" a="1"/>
  <c r="N4757" i="3" s="1"/>
  <c r="K4758" i="3"/>
  <c r="L4758" i="3" s="1"/>
  <c r="M4758" i="3" s="1" a="1"/>
  <c r="M4758" i="3" s="1"/>
  <c r="K4759" i="3"/>
  <c r="L4759" i="3" s="1"/>
  <c r="M4759" i="3" s="1" a="1"/>
  <c r="M4759" i="3" s="1"/>
  <c r="K4760" i="3"/>
  <c r="L4760" i="3" s="1"/>
  <c r="K4761" i="3"/>
  <c r="K4762" i="3"/>
  <c r="L4762" i="3" s="1"/>
  <c r="K4763" i="3"/>
  <c r="K4764" i="3"/>
  <c r="L4764" i="3" s="1"/>
  <c r="M4764" i="3" s="1" a="1"/>
  <c r="M4764" i="3" s="1"/>
  <c r="K4765" i="3"/>
  <c r="K4766" i="3"/>
  <c r="K4767" i="3"/>
  <c r="K4768" i="3"/>
  <c r="K4769" i="3"/>
  <c r="L4769" i="3" s="1"/>
  <c r="K4770" i="3"/>
  <c r="L4770" i="3" s="1"/>
  <c r="K4771" i="3"/>
  <c r="K4772" i="3"/>
  <c r="L4772" i="3" s="1"/>
  <c r="M4772" i="3" s="1" a="1"/>
  <c r="M4772" i="3" s="1"/>
  <c r="K4773" i="3"/>
  <c r="L4773" i="3" s="1"/>
  <c r="N4773" i="3" s="1" a="1"/>
  <c r="N4773" i="3" s="1"/>
  <c r="K4774" i="3"/>
  <c r="K4775" i="3"/>
  <c r="L4775" i="3" s="1"/>
  <c r="M4775" i="3" s="1" a="1"/>
  <c r="M4775" i="3" s="1"/>
  <c r="K4776" i="3"/>
  <c r="L4776" i="3" s="1"/>
  <c r="K4777" i="3"/>
  <c r="K4778" i="3"/>
  <c r="L4778" i="3" s="1"/>
  <c r="K4779" i="3"/>
  <c r="K4780" i="3"/>
  <c r="L4780" i="3" s="1"/>
  <c r="M4780" i="3" s="1" a="1"/>
  <c r="M4780" i="3" s="1"/>
  <c r="K4781" i="3"/>
  <c r="K4782" i="3"/>
  <c r="K4783" i="3"/>
  <c r="K4784" i="3"/>
  <c r="K4785" i="3"/>
  <c r="L4785" i="3" s="1"/>
  <c r="K4786" i="3"/>
  <c r="L4786" i="3" s="1"/>
  <c r="K4787" i="3"/>
  <c r="K4788" i="3"/>
  <c r="L4788" i="3" s="1"/>
  <c r="K4789" i="3"/>
  <c r="L4789" i="3" s="1"/>
  <c r="M4789" i="3" s="1" a="1"/>
  <c r="M4789" i="3" s="1"/>
  <c r="K4790" i="3"/>
  <c r="K4791" i="3"/>
  <c r="L4791" i="3" s="1"/>
  <c r="M4791" i="3" s="1" a="1"/>
  <c r="M4791" i="3" s="1"/>
  <c r="K4792" i="3"/>
  <c r="L4792" i="3" s="1"/>
  <c r="K4793" i="3"/>
  <c r="K4794" i="3"/>
  <c r="L4794" i="3" s="1"/>
  <c r="M4794" i="3" s="1" a="1"/>
  <c r="M4794" i="3" s="1"/>
  <c r="K4795" i="3"/>
  <c r="K4796" i="3"/>
  <c r="L4796" i="3" s="1"/>
  <c r="K4797" i="3"/>
  <c r="K4798" i="3"/>
  <c r="K4799" i="3"/>
  <c r="K4800" i="3"/>
  <c r="K4801" i="3"/>
  <c r="L4801" i="3" s="1"/>
  <c r="M4801" i="3" s="1" a="1"/>
  <c r="M4801" i="3" s="1"/>
  <c r="K4802" i="3"/>
  <c r="L4802" i="3" s="1"/>
  <c r="K4803" i="3"/>
  <c r="L4803" i="3" s="1"/>
  <c r="M4803" i="3" s="1" a="1"/>
  <c r="M4803" i="3" s="1"/>
  <c r="K4804" i="3"/>
  <c r="L4804" i="3" s="1"/>
  <c r="M4804" i="3" s="1" a="1"/>
  <c r="M4804" i="3" s="1"/>
  <c r="K4805" i="3"/>
  <c r="L4805" i="3" s="1"/>
  <c r="M4805" i="3" s="1" a="1"/>
  <c r="M4805" i="3" s="1"/>
  <c r="K4806" i="3"/>
  <c r="K4807" i="3"/>
  <c r="L4807" i="3" s="1"/>
  <c r="M4807" i="3" s="1" a="1"/>
  <c r="M4807" i="3" s="1"/>
  <c r="K4808" i="3"/>
  <c r="L4808" i="3" s="1"/>
  <c r="K4809" i="3"/>
  <c r="K4810" i="3"/>
  <c r="K4811" i="3"/>
  <c r="K4812" i="3"/>
  <c r="L4812" i="3" s="1"/>
  <c r="M4812" i="3" s="1" a="1"/>
  <c r="M4812" i="3" s="1"/>
  <c r="K4813" i="3"/>
  <c r="K4814" i="3"/>
  <c r="K4815" i="3"/>
  <c r="K4816" i="3"/>
  <c r="K4817" i="3"/>
  <c r="L4817" i="3" s="1"/>
  <c r="M4817" i="3" s="1" a="1"/>
  <c r="M4817" i="3" s="1"/>
  <c r="K4818" i="3"/>
  <c r="L4818" i="3" s="1"/>
  <c r="M4818" i="3" s="1" a="1"/>
  <c r="M4818" i="3" s="1"/>
  <c r="K4819" i="3"/>
  <c r="K4820" i="3"/>
  <c r="L4820" i="3" s="1"/>
  <c r="M4820" i="3" s="1" a="1"/>
  <c r="M4820" i="3" s="1"/>
  <c r="K4821" i="3"/>
  <c r="L4821" i="3" s="1"/>
  <c r="N4821" i="3" s="1" a="1"/>
  <c r="N4821" i="3" s="1"/>
  <c r="K4822" i="3"/>
  <c r="K4823" i="3"/>
  <c r="L4823" i="3" s="1"/>
  <c r="M4823" i="3" s="1" a="1"/>
  <c r="M4823" i="3" s="1"/>
  <c r="K4824" i="3"/>
  <c r="L4824" i="3" s="1"/>
  <c r="K4825" i="3"/>
  <c r="K4826" i="3"/>
  <c r="L4826" i="3" s="1"/>
  <c r="M4826" i="3" s="1" a="1"/>
  <c r="M4826" i="3" s="1"/>
  <c r="K4827" i="3"/>
  <c r="L4827" i="3" s="1"/>
  <c r="K4828" i="3"/>
  <c r="L4828" i="3" s="1"/>
  <c r="M4828" i="3" s="1" a="1"/>
  <c r="M4828" i="3" s="1"/>
  <c r="K4829" i="3"/>
  <c r="K4830" i="3"/>
  <c r="K4831" i="3"/>
  <c r="K4832" i="3"/>
  <c r="K4833" i="3"/>
  <c r="L4833" i="3" s="1"/>
  <c r="K4834" i="3"/>
  <c r="L4834" i="3" s="1"/>
  <c r="K4835" i="3"/>
  <c r="L4835" i="3" s="1"/>
  <c r="M4835" i="3" s="1" a="1"/>
  <c r="M4835" i="3" s="1"/>
  <c r="K4836" i="3"/>
  <c r="L4836" i="3" s="1"/>
  <c r="M4836" i="3" s="1" a="1"/>
  <c r="M4836" i="3" s="1"/>
  <c r="K4837" i="3"/>
  <c r="L4837" i="3" s="1"/>
  <c r="M4837" i="3" s="1" a="1"/>
  <c r="M4837" i="3" s="1"/>
  <c r="K4838" i="3"/>
  <c r="K4839" i="3"/>
  <c r="L4839" i="3" s="1"/>
  <c r="M4839" i="3" s="1" a="1"/>
  <c r="M4839" i="3" s="1"/>
  <c r="K4840" i="3"/>
  <c r="L4840" i="3" s="1"/>
  <c r="K4841" i="3"/>
  <c r="K4842" i="3"/>
  <c r="L4842" i="3" s="1"/>
  <c r="K4843" i="3"/>
  <c r="K4844" i="3"/>
  <c r="L4844" i="3" s="1"/>
  <c r="M4844" i="3" s="1" a="1"/>
  <c r="M4844" i="3" s="1"/>
  <c r="K4845" i="3"/>
  <c r="K4846" i="3"/>
  <c r="K4847" i="3"/>
  <c r="K4848" i="3"/>
  <c r="K4849" i="3"/>
  <c r="L4849" i="3" s="1"/>
  <c r="M4849" i="3" s="1" a="1"/>
  <c r="M4849" i="3" s="1"/>
  <c r="K4850" i="3"/>
  <c r="L4850" i="3" s="1"/>
  <c r="M4850" i="3" s="1" a="1"/>
  <c r="M4850" i="3" s="1"/>
  <c r="K4851" i="3"/>
  <c r="L4851" i="3" s="1"/>
  <c r="M4851" i="3" s="1" a="1"/>
  <c r="M4851" i="3" s="1"/>
  <c r="K4852" i="3"/>
  <c r="L4852" i="3" s="1"/>
  <c r="M4852" i="3" s="1" a="1"/>
  <c r="M4852" i="3" s="1"/>
  <c r="K4853" i="3"/>
  <c r="L4853" i="3" s="1"/>
  <c r="M4853" i="3" s="1" a="1"/>
  <c r="M4853" i="3" s="1"/>
  <c r="K4854" i="3"/>
  <c r="K4855" i="3"/>
  <c r="L4855" i="3" s="1"/>
  <c r="M4855" i="3" s="1" a="1"/>
  <c r="M4855" i="3" s="1"/>
  <c r="K4856" i="3"/>
  <c r="L4856" i="3" s="1"/>
  <c r="K4857" i="3"/>
  <c r="K4858" i="3"/>
  <c r="L4858" i="3" s="1"/>
  <c r="M4858" i="3" s="1" a="1"/>
  <c r="M4858" i="3" s="1"/>
  <c r="K4859" i="3"/>
  <c r="K4860" i="3"/>
  <c r="L4860" i="3" s="1"/>
  <c r="M4860" i="3" s="1" a="1"/>
  <c r="M4860" i="3" s="1"/>
  <c r="K4861" i="3"/>
  <c r="K4862" i="3"/>
  <c r="K4863" i="3"/>
  <c r="K4864" i="3"/>
  <c r="K4865" i="3"/>
  <c r="L4865" i="3" s="1"/>
  <c r="N4865" i="3" s="1" a="1"/>
  <c r="N4865" i="3" s="1"/>
  <c r="K4866" i="3"/>
  <c r="L4866" i="3" s="1"/>
  <c r="M4866" i="3" s="1" a="1"/>
  <c r="M4866" i="3" s="1"/>
  <c r="K4867" i="3"/>
  <c r="L4867" i="3" s="1"/>
  <c r="M4867" i="3" s="1" a="1"/>
  <c r="M4867" i="3" s="1"/>
  <c r="K4868" i="3"/>
  <c r="L4868" i="3" s="1"/>
  <c r="M4868" i="3" s="1" a="1"/>
  <c r="M4868" i="3" s="1"/>
  <c r="K4869" i="3"/>
  <c r="L4869" i="3" s="1"/>
  <c r="M4869" i="3" s="1" a="1"/>
  <c r="M4869" i="3" s="1"/>
  <c r="K4870" i="3"/>
  <c r="K4871" i="3"/>
  <c r="L4871" i="3" s="1"/>
  <c r="M4871" i="3" s="1" a="1"/>
  <c r="M4871" i="3" s="1"/>
  <c r="K4872" i="3"/>
  <c r="L4872" i="3" s="1"/>
  <c r="K4873" i="3"/>
  <c r="K4874" i="3"/>
  <c r="L4874" i="3" s="1"/>
  <c r="M4874" i="3" s="1" a="1"/>
  <c r="M4874" i="3" s="1"/>
  <c r="K4875" i="3"/>
  <c r="K4876" i="3"/>
  <c r="L4876" i="3" s="1"/>
  <c r="K4877" i="3"/>
  <c r="K4878" i="3"/>
  <c r="K4879" i="3"/>
  <c r="K4880" i="3"/>
  <c r="K4881" i="3"/>
  <c r="L4881" i="3" s="1"/>
  <c r="K4882" i="3"/>
  <c r="L4882" i="3" s="1"/>
  <c r="M4882" i="3" s="1" a="1"/>
  <c r="M4882" i="3" s="1"/>
  <c r="K4883" i="3"/>
  <c r="L4883" i="3" s="1"/>
  <c r="K4884" i="3"/>
  <c r="L4884" i="3" s="1"/>
  <c r="M4884" i="3" s="1" a="1"/>
  <c r="M4884" i="3" s="1"/>
  <c r="K4885" i="3"/>
  <c r="L4885" i="3" s="1"/>
  <c r="K4886" i="3"/>
  <c r="K4887" i="3"/>
  <c r="L4887" i="3" s="1"/>
  <c r="M4887" i="3" s="1" a="1"/>
  <c r="M4887" i="3" s="1"/>
  <c r="K4888" i="3"/>
  <c r="L4888" i="3" s="1"/>
  <c r="K4889" i="3"/>
  <c r="K4890" i="3"/>
  <c r="L4890" i="3" s="1"/>
  <c r="M4890" i="3" s="1" a="1"/>
  <c r="M4890" i="3" s="1"/>
  <c r="K4891" i="3"/>
  <c r="K4892" i="3"/>
  <c r="L4892" i="3" s="1"/>
  <c r="M4892" i="3" s="1" a="1"/>
  <c r="M4892" i="3" s="1"/>
  <c r="K4893" i="3"/>
  <c r="K4894" i="3"/>
  <c r="K4895" i="3"/>
  <c r="K4896" i="3"/>
  <c r="K4897" i="3"/>
  <c r="L4897" i="3" s="1"/>
  <c r="M4897" i="3" s="1" a="1"/>
  <c r="M4897" i="3" s="1"/>
  <c r="K4898" i="3"/>
  <c r="L4898" i="3" s="1"/>
  <c r="K4899" i="3"/>
  <c r="L4899" i="3" s="1"/>
  <c r="K4900" i="3"/>
  <c r="L4900" i="3" s="1"/>
  <c r="M4900" i="3" s="1" a="1"/>
  <c r="M4900" i="3" s="1"/>
  <c r="K4901" i="3"/>
  <c r="L4901" i="3" s="1"/>
  <c r="N4901" i="3" s="1" a="1"/>
  <c r="N4901" i="3" s="1"/>
  <c r="K4902" i="3"/>
  <c r="K4903" i="3"/>
  <c r="L4903" i="3" s="1"/>
  <c r="M4903" i="3" s="1" a="1"/>
  <c r="M4903" i="3" s="1"/>
  <c r="K4904" i="3"/>
  <c r="L4904" i="3" s="1"/>
  <c r="K4905" i="3"/>
  <c r="K4906" i="3"/>
  <c r="L4906" i="3" s="1"/>
  <c r="M4906" i="3" s="1" a="1"/>
  <c r="M4906" i="3" s="1"/>
  <c r="K4907" i="3"/>
  <c r="K4908" i="3"/>
  <c r="L4908" i="3" s="1"/>
  <c r="M4908" i="3" s="1" a="1"/>
  <c r="M4908" i="3" s="1"/>
  <c r="K4909" i="3"/>
  <c r="K4910" i="3"/>
  <c r="K4911" i="3"/>
  <c r="K4912" i="3"/>
  <c r="K4913" i="3"/>
  <c r="L4913" i="3" s="1"/>
  <c r="K4914" i="3"/>
  <c r="L4914" i="3" s="1"/>
  <c r="K4915" i="3"/>
  <c r="K4916" i="3"/>
  <c r="L4916" i="3" s="1"/>
  <c r="M4916" i="3" s="1" a="1"/>
  <c r="M4916" i="3" s="1"/>
  <c r="K4917" i="3"/>
  <c r="L4917" i="3" s="1"/>
  <c r="M4917" i="3" s="1" a="1"/>
  <c r="M4917" i="3" s="1"/>
  <c r="K4918" i="3"/>
  <c r="K4919" i="3"/>
  <c r="L4919" i="3" s="1"/>
  <c r="M4919" i="3" s="1" a="1"/>
  <c r="M4919" i="3" s="1"/>
  <c r="K4920" i="3"/>
  <c r="L4920" i="3" s="1"/>
  <c r="K4921" i="3"/>
  <c r="K4922" i="3"/>
  <c r="L4922" i="3" s="1"/>
  <c r="M4922" i="3" s="1" a="1"/>
  <c r="M4922" i="3" s="1"/>
  <c r="K4923" i="3"/>
  <c r="K4924" i="3"/>
  <c r="L4924" i="3" s="1"/>
  <c r="K4925" i="3"/>
  <c r="K4926" i="3"/>
  <c r="K4927" i="3"/>
  <c r="K4928" i="3"/>
  <c r="K4929" i="3"/>
  <c r="L4929" i="3" s="1"/>
  <c r="M4929" i="3" s="1" a="1"/>
  <c r="M4929" i="3" s="1"/>
  <c r="K4930" i="3"/>
  <c r="L4930" i="3" s="1"/>
  <c r="K4931" i="3"/>
  <c r="K4932" i="3"/>
  <c r="K4933" i="3"/>
  <c r="L4933" i="3" s="1"/>
  <c r="M4933" i="3" s="1" a="1"/>
  <c r="M4933" i="3" s="1"/>
  <c r="K4934" i="3"/>
  <c r="K4935" i="3"/>
  <c r="L4935" i="3" s="1"/>
  <c r="M4935" i="3" s="1" a="1"/>
  <c r="M4935" i="3" s="1"/>
  <c r="K4936" i="3"/>
  <c r="L4936" i="3" s="1"/>
  <c r="K4937" i="3"/>
  <c r="K4938" i="3"/>
  <c r="L4938" i="3" s="1"/>
  <c r="K4939" i="3"/>
  <c r="K4940" i="3"/>
  <c r="L4940" i="3" s="1"/>
  <c r="K4941" i="3"/>
  <c r="K4942" i="3"/>
  <c r="K4943" i="3"/>
  <c r="K4944" i="3"/>
  <c r="K4945" i="3"/>
  <c r="L4945" i="3" s="1"/>
  <c r="M4945" i="3" s="1" a="1"/>
  <c r="M4945" i="3" s="1"/>
  <c r="K4946" i="3"/>
  <c r="L4946" i="3" s="1"/>
  <c r="K4947" i="3"/>
  <c r="K4948" i="3"/>
  <c r="K4949" i="3"/>
  <c r="L4949" i="3" s="1"/>
  <c r="N4949" i="3" s="1" a="1"/>
  <c r="N4949" i="3" s="1"/>
  <c r="K4950" i="3"/>
  <c r="K4951" i="3"/>
  <c r="L4951" i="3" s="1"/>
  <c r="M4951" i="3" s="1" a="1"/>
  <c r="M4951" i="3" s="1"/>
  <c r="K4952" i="3"/>
  <c r="L4952" i="3" s="1"/>
  <c r="K4953" i="3"/>
  <c r="K4954" i="3"/>
  <c r="L4954" i="3" s="1"/>
  <c r="M4954" i="3" s="1" a="1"/>
  <c r="M4954" i="3" s="1"/>
  <c r="K4955" i="3"/>
  <c r="K4956" i="3"/>
  <c r="L4956" i="3" s="1"/>
  <c r="K4957" i="3"/>
  <c r="K4958" i="3"/>
  <c r="K4959" i="3"/>
  <c r="K4960" i="3"/>
  <c r="K4961" i="3"/>
  <c r="L4961" i="3" s="1"/>
  <c r="K4962" i="3"/>
  <c r="L4962" i="3" s="1"/>
  <c r="K4963" i="3"/>
  <c r="L4963" i="3" s="1"/>
  <c r="K4964" i="3"/>
  <c r="L4964" i="3" s="1"/>
  <c r="M4964" i="3" s="1" a="1"/>
  <c r="M4964" i="3" s="1"/>
  <c r="K4965" i="3"/>
  <c r="L4965" i="3" s="1"/>
  <c r="M4965" i="3" s="1" a="1"/>
  <c r="M4965" i="3" s="1"/>
  <c r="K4966" i="3"/>
  <c r="K4967" i="3"/>
  <c r="L4967" i="3" s="1"/>
  <c r="M4967" i="3" s="1" a="1"/>
  <c r="M4967" i="3" s="1"/>
  <c r="K4968" i="3"/>
  <c r="L4968" i="3" s="1"/>
  <c r="M4968" i="3" s="1" a="1"/>
  <c r="M4968" i="3" s="1"/>
  <c r="K4969" i="3"/>
  <c r="K4970" i="3"/>
  <c r="L4970" i="3" s="1"/>
  <c r="M4970" i="3" s="1" a="1"/>
  <c r="M4970" i="3" s="1"/>
  <c r="K4971" i="3"/>
  <c r="K4972" i="3"/>
  <c r="L4972" i="3" s="1"/>
  <c r="M4972" i="3" s="1" a="1"/>
  <c r="M4972" i="3" s="1"/>
  <c r="K4973" i="3"/>
  <c r="K4974" i="3"/>
  <c r="K4975" i="3"/>
  <c r="K4976" i="3"/>
  <c r="K4977" i="3"/>
  <c r="L4977" i="3" s="1"/>
  <c r="N4977" i="3" s="1" a="1"/>
  <c r="N4977" i="3" s="1"/>
  <c r="K4978" i="3"/>
  <c r="L4978" i="3" s="1"/>
  <c r="K4979" i="3"/>
  <c r="L4979" i="3" s="1"/>
  <c r="M4979" i="3" s="1" a="1"/>
  <c r="M4979" i="3" s="1"/>
  <c r="K4980" i="3"/>
  <c r="K4981" i="3"/>
  <c r="L4981" i="3" s="1"/>
  <c r="M4981" i="3" s="1" a="1"/>
  <c r="M4981" i="3" s="1"/>
  <c r="K4982" i="3"/>
  <c r="L4982" i="3" s="1"/>
  <c r="N4982" i="3" s="1" a="1"/>
  <c r="N4982" i="3" s="1"/>
  <c r="K4983" i="3"/>
  <c r="L4983" i="3" s="1"/>
  <c r="M4983" i="3" s="1" a="1"/>
  <c r="M4983" i="3" s="1"/>
  <c r="K4984" i="3"/>
  <c r="L4984" i="3" s="1"/>
  <c r="K4985" i="3"/>
  <c r="K4986" i="3"/>
  <c r="L4986" i="3" s="1"/>
  <c r="M4986" i="3" s="1" a="1"/>
  <c r="M4986" i="3" s="1"/>
  <c r="K4987" i="3"/>
  <c r="K4988" i="3"/>
  <c r="L4988" i="3" s="1"/>
  <c r="M4988" i="3" s="1" a="1"/>
  <c r="M4988" i="3" s="1"/>
  <c r="K4989" i="3"/>
  <c r="K4990" i="3"/>
  <c r="K4991" i="3"/>
  <c r="K4992" i="3"/>
  <c r="K4993" i="3"/>
  <c r="L4993" i="3" s="1"/>
  <c r="M4993" i="3" s="1" a="1"/>
  <c r="M4993" i="3" s="1"/>
  <c r="K4994" i="3"/>
  <c r="L4994" i="3" s="1"/>
  <c r="M4994" i="3" s="1" a="1"/>
  <c r="M4994" i="3" s="1"/>
  <c r="K4995" i="3"/>
  <c r="K4996" i="3"/>
  <c r="K4997" i="3"/>
  <c r="L4997" i="3" s="1"/>
  <c r="M4997" i="3" s="1" a="1"/>
  <c r="M4997" i="3" s="1"/>
  <c r="K4998" i="3"/>
  <c r="K4999" i="3"/>
  <c r="L4999" i="3" s="1"/>
  <c r="M4999" i="3" s="1" a="1"/>
  <c r="M4999" i="3" s="1"/>
  <c r="K5000" i="3"/>
  <c r="L5000" i="3" s="1"/>
  <c r="K5001" i="3"/>
  <c r="L2" i="3"/>
  <c r="N2" i="3" s="1" a="1"/>
  <c r="N2" i="3" s="1"/>
  <c r="L3" i="3"/>
  <c r="N3" i="3" s="1" a="1"/>
  <c r="N3" i="3" s="1"/>
  <c r="L4" i="3"/>
  <c r="N4" i="3" s="1" a="1"/>
  <c r="N4" i="3" s="1"/>
  <c r="L8" i="3"/>
  <c r="M8" i="3" s="1" a="1"/>
  <c r="L10" i="3"/>
  <c r="L12" i="3"/>
  <c r="M12" i="3" s="1" a="1"/>
  <c r="M12" i="3" s="1"/>
  <c r="L13" i="3"/>
  <c r="L15" i="3"/>
  <c r="M15" i="3" s="1" a="1"/>
  <c r="M15" i="3" s="1"/>
  <c r="L17" i="3"/>
  <c r="L18" i="3"/>
  <c r="L19" i="3"/>
  <c r="N19" i="3" s="1" a="1"/>
  <c r="N19" i="3" s="1"/>
  <c r="L20" i="3"/>
  <c r="M20" i="3" s="1" a="1"/>
  <c r="M20" i="3" s="1"/>
  <c r="L24" i="3"/>
  <c r="M24" i="3" s="1" a="1"/>
  <c r="M24" i="3" s="1"/>
  <c r="L26" i="3"/>
  <c r="M26" i="3" s="1" a="1"/>
  <c r="M26" i="3" s="1"/>
  <c r="L27" i="3"/>
  <c r="M27" i="3" s="1" a="1"/>
  <c r="M27" i="3" s="1"/>
  <c r="L28" i="3"/>
  <c r="N28" i="3" s="1" a="1"/>
  <c r="N28" i="3" s="1"/>
  <c r="L29" i="3"/>
  <c r="M29" i="3" s="1" a="1"/>
  <c r="M29" i="3" s="1"/>
  <c r="L31" i="3"/>
  <c r="M31" i="3" s="1" a="1"/>
  <c r="M31" i="3" s="1"/>
  <c r="L33" i="3"/>
  <c r="M33" i="3" s="1" a="1"/>
  <c r="M33" i="3" s="1"/>
  <c r="L34" i="3"/>
  <c r="M34" i="3" s="1" a="1"/>
  <c r="M34" i="3" s="1"/>
  <c r="L36" i="3"/>
  <c r="M36" i="3" s="1" a="1"/>
  <c r="M36" i="3" s="1"/>
  <c r="L40" i="3"/>
  <c r="M40" i="3" s="1" a="1"/>
  <c r="M40" i="3" s="1"/>
  <c r="L41" i="3"/>
  <c r="M41" i="3" s="1" a="1"/>
  <c r="M41" i="3" s="1"/>
  <c r="L42" i="3"/>
  <c r="L43" i="3"/>
  <c r="N43" i="3" s="1" a="1"/>
  <c r="N43" i="3" s="1"/>
  <c r="L44" i="3"/>
  <c r="M44" i="3" s="1" a="1"/>
  <c r="M44" i="3" s="1"/>
  <c r="L47" i="3"/>
  <c r="N47" i="3" s="1" a="1"/>
  <c r="N47" i="3" s="1"/>
  <c r="L49" i="3"/>
  <c r="L50" i="3"/>
  <c r="L51" i="3"/>
  <c r="L52" i="3"/>
  <c r="M52" i="3" s="1" a="1"/>
  <c r="M52" i="3" s="1"/>
  <c r="L56" i="3"/>
  <c r="M56" i="3" s="1" a="1"/>
  <c r="M56" i="3" s="1"/>
  <c r="L58" i="3"/>
  <c r="M58" i="3" s="1" a="1"/>
  <c r="M58" i="3" s="1"/>
  <c r="L60" i="3"/>
  <c r="M60" i="3" s="1" a="1"/>
  <c r="M60" i="3" s="1"/>
  <c r="L63" i="3"/>
  <c r="M63" i="3" s="1" a="1"/>
  <c r="M63" i="3" s="1"/>
  <c r="L65" i="3"/>
  <c r="M65" i="3" s="1" a="1"/>
  <c r="M65" i="3" s="1"/>
  <c r="L66" i="3"/>
  <c r="M66" i="3" s="1" a="1"/>
  <c r="M66" i="3" s="1"/>
  <c r="L67" i="3"/>
  <c r="L68" i="3"/>
  <c r="M68" i="3" s="1" a="1"/>
  <c r="M68" i="3" s="1"/>
  <c r="L69" i="3"/>
  <c r="N69" i="3" s="1" a="1"/>
  <c r="N69" i="3" s="1"/>
  <c r="L72" i="3"/>
  <c r="M72" i="3" s="1" a="1"/>
  <c r="M72" i="3" s="1"/>
  <c r="L73" i="3"/>
  <c r="M73" i="3" s="1" a="1"/>
  <c r="M73" i="3" s="1"/>
  <c r="L74" i="3"/>
  <c r="L75" i="3"/>
  <c r="M75" i="3" s="1" a="1"/>
  <c r="M75" i="3" s="1"/>
  <c r="L76" i="3"/>
  <c r="L77" i="3"/>
  <c r="L79" i="3"/>
  <c r="M79" i="3" s="1" a="1"/>
  <c r="M79" i="3" s="1"/>
  <c r="L81" i="3"/>
  <c r="L82" i="3"/>
  <c r="L83" i="3"/>
  <c r="M83" i="3" s="1" a="1"/>
  <c r="M83" i="3" s="1"/>
  <c r="L84" i="3"/>
  <c r="L88" i="3"/>
  <c r="M88" i="3" s="1" a="1"/>
  <c r="M88" i="3" s="1"/>
  <c r="L89" i="3"/>
  <c r="M89" i="3" s="1" a="1"/>
  <c r="M89" i="3" s="1"/>
  <c r="L90" i="3"/>
  <c r="M90" i="3" s="1" a="1"/>
  <c r="M90" i="3" s="1"/>
  <c r="L91" i="3"/>
  <c r="M91" i="3" s="1" a="1"/>
  <c r="M91" i="3" s="1"/>
  <c r="L92" i="3"/>
  <c r="L95" i="3"/>
  <c r="M95" i="3" s="1" a="1"/>
  <c r="M95" i="3" s="1"/>
  <c r="L97" i="3"/>
  <c r="M97" i="3" s="1" a="1"/>
  <c r="M97" i="3" s="1"/>
  <c r="L98" i="3"/>
  <c r="M98" i="3" s="1" a="1"/>
  <c r="M98" i="3" s="1"/>
  <c r="L99" i="3"/>
  <c r="L100" i="3"/>
  <c r="M100" i="3" s="1" a="1"/>
  <c r="M100" i="3" s="1"/>
  <c r="L104" i="3"/>
  <c r="M104" i="3" s="1" a="1"/>
  <c r="M104" i="3" s="1"/>
  <c r="L105" i="3"/>
  <c r="L106" i="3"/>
  <c r="L107" i="3"/>
  <c r="M107" i="3" s="1" a="1"/>
  <c r="M107" i="3" s="1"/>
  <c r="L108" i="3"/>
  <c r="M108" i="3" s="1" a="1"/>
  <c r="M108" i="3" s="1"/>
  <c r="L109" i="3"/>
  <c r="M109" i="3" s="1" a="1"/>
  <c r="M109" i="3" s="1"/>
  <c r="L113" i="3"/>
  <c r="M113" i="3" s="1" a="1"/>
  <c r="M113" i="3" s="1"/>
  <c r="L114" i="3"/>
  <c r="M114" i="3" s="1" a="1"/>
  <c r="M114" i="3" s="1"/>
  <c r="L115" i="3"/>
  <c r="M115" i="3" s="1" a="1"/>
  <c r="M115" i="3" s="1"/>
  <c r="L116" i="3"/>
  <c r="M116" i="3" s="1" a="1"/>
  <c r="M116" i="3" s="1"/>
  <c r="L117" i="3"/>
  <c r="M117" i="3" s="1" a="1"/>
  <c r="M117" i="3" s="1"/>
  <c r="L120" i="3"/>
  <c r="L121" i="3"/>
  <c r="M121" i="3" s="1" a="1"/>
  <c r="M121" i="3" s="1"/>
  <c r="L122" i="3"/>
  <c r="M122" i="3" s="1" a="1"/>
  <c r="M122" i="3" s="1"/>
  <c r="L124" i="3"/>
  <c r="M124" i="3" s="1" a="1"/>
  <c r="M124" i="3" s="1"/>
  <c r="L125" i="3"/>
  <c r="L129" i="3"/>
  <c r="M129" i="3" s="1" a="1"/>
  <c r="M129" i="3" s="1"/>
  <c r="L130" i="3"/>
  <c r="M130" i="3" s="1" a="1"/>
  <c r="M130" i="3" s="1"/>
  <c r="L131" i="3"/>
  <c r="L132" i="3"/>
  <c r="L136" i="3"/>
  <c r="M136" i="3" s="1" a="1"/>
  <c r="M136" i="3" s="1"/>
  <c r="L138" i="3"/>
  <c r="L139" i="3"/>
  <c r="M139" i="3" s="1" a="1"/>
  <c r="M139" i="3" s="1"/>
  <c r="L140" i="3"/>
  <c r="N140" i="3" s="1" a="1"/>
  <c r="N140" i="3" s="1"/>
  <c r="L143" i="3"/>
  <c r="M143" i="3" s="1" a="1"/>
  <c r="M143" i="3" s="1"/>
  <c r="L145" i="3"/>
  <c r="M145" i="3" s="1" a="1"/>
  <c r="M145" i="3" s="1"/>
  <c r="L146" i="3"/>
  <c r="N146" i="3" s="1" a="1"/>
  <c r="N146" i="3" s="1"/>
  <c r="L148" i="3"/>
  <c r="L152" i="3"/>
  <c r="M152" i="3" s="1" a="1"/>
  <c r="M152" i="3" s="1"/>
  <c r="L153" i="3"/>
  <c r="M153" i="3" s="1" a="1"/>
  <c r="M153" i="3" s="1"/>
  <c r="L154" i="3"/>
  <c r="M154" i="3" s="1" a="1"/>
  <c r="M154" i="3" s="1"/>
  <c r="L155" i="3"/>
  <c r="L156" i="3"/>
  <c r="M156" i="3" s="1" a="1"/>
  <c r="M156" i="3" s="1"/>
  <c r="L159" i="3"/>
  <c r="L161" i="3"/>
  <c r="L162" i="3"/>
  <c r="M162" i="3" s="1" a="1"/>
  <c r="M162" i="3" s="1"/>
  <c r="L163" i="3"/>
  <c r="N163" i="3" s="1" a="1"/>
  <c r="N163" i="3" s="1"/>
  <c r="L164" i="3"/>
  <c r="L168" i="3"/>
  <c r="M168" i="3" s="1" a="1"/>
  <c r="M168" i="3" s="1"/>
  <c r="L170" i="3"/>
  <c r="M170" i="3" s="1" a="1"/>
  <c r="M170" i="3" s="1"/>
  <c r="L171" i="3"/>
  <c r="M171" i="3" s="1" a="1"/>
  <c r="M171" i="3" s="1"/>
  <c r="L172" i="3"/>
  <c r="L175" i="3"/>
  <c r="M175" i="3" s="1" a="1"/>
  <c r="M175" i="3" s="1"/>
  <c r="L177" i="3"/>
  <c r="M177" i="3" s="1" a="1"/>
  <c r="M177" i="3" s="1"/>
  <c r="L178" i="3"/>
  <c r="M178" i="3" s="1" a="1"/>
  <c r="M178" i="3" s="1"/>
  <c r="L179" i="3"/>
  <c r="L180" i="3"/>
  <c r="M180" i="3" s="1" a="1"/>
  <c r="M180" i="3" s="1"/>
  <c r="L181" i="3"/>
  <c r="M181" i="3" s="1" a="1"/>
  <c r="M181" i="3" s="1"/>
  <c r="L184" i="3"/>
  <c r="M184" i="3" s="1" a="1"/>
  <c r="M184" i="3" s="1"/>
  <c r="L185" i="3"/>
  <c r="L186" i="3"/>
  <c r="L187" i="3"/>
  <c r="M187" i="3" s="1" a="1"/>
  <c r="M187" i="3" s="1"/>
  <c r="L188" i="3"/>
  <c r="M188" i="3" s="1" a="1"/>
  <c r="M188" i="3" s="1"/>
  <c r="L191" i="3"/>
  <c r="M191" i="3" s="1" a="1"/>
  <c r="M191" i="3" s="1"/>
  <c r="L193" i="3"/>
  <c r="L194" i="3"/>
  <c r="L196" i="3"/>
  <c r="M196" i="3" s="1" a="1"/>
  <c r="M196" i="3" s="1"/>
  <c r="L200" i="3"/>
  <c r="M200" i="3" s="1" a="1"/>
  <c r="M200" i="3" s="1"/>
  <c r="L201" i="3"/>
  <c r="M201" i="3" s="1" a="1"/>
  <c r="M201" i="3" s="1"/>
  <c r="L202" i="3"/>
  <c r="M202" i="3" s="1" a="1"/>
  <c r="M202" i="3" s="1"/>
  <c r="L203" i="3"/>
  <c r="M203" i="3" s="1" a="1"/>
  <c r="M203" i="3" s="1"/>
  <c r="L204" i="3"/>
  <c r="N204" i="3" s="1" a="1"/>
  <c r="N204" i="3" s="1"/>
  <c r="L209" i="3"/>
  <c r="M209" i="3" s="1" a="1"/>
  <c r="M209" i="3" s="1"/>
  <c r="L210" i="3"/>
  <c r="M210" i="3" s="1" a="1"/>
  <c r="M210" i="3" s="1"/>
  <c r="L211" i="3"/>
  <c r="L212" i="3"/>
  <c r="M212" i="3" s="1" a="1"/>
  <c r="M212" i="3" s="1"/>
  <c r="L216" i="3"/>
  <c r="M216" i="3" s="1" a="1"/>
  <c r="M216" i="3" s="1"/>
  <c r="L217" i="3"/>
  <c r="M217" i="3" s="1" a="1"/>
  <c r="M217" i="3" s="1"/>
  <c r="L218" i="3"/>
  <c r="L220" i="3"/>
  <c r="M220" i="3" s="1" a="1"/>
  <c r="M220" i="3" s="1"/>
  <c r="L223" i="3"/>
  <c r="M223" i="3" s="1" a="1"/>
  <c r="M223" i="3" s="1"/>
  <c r="L225" i="3"/>
  <c r="N225" i="3" s="1" a="1"/>
  <c r="N225" i="3" s="1"/>
  <c r="L226" i="3"/>
  <c r="M226" i="3" s="1" a="1"/>
  <c r="M226" i="3" s="1"/>
  <c r="L227" i="3"/>
  <c r="M227" i="3" s="1" a="1"/>
  <c r="M227" i="3" s="1"/>
  <c r="L228" i="3"/>
  <c r="M228" i="3" s="1" a="1"/>
  <c r="M228" i="3" s="1"/>
  <c r="L232" i="3"/>
  <c r="M232" i="3" s="1" a="1"/>
  <c r="M232" i="3" s="1"/>
  <c r="L233" i="3"/>
  <c r="M233" i="3" s="1" a="1"/>
  <c r="M233" i="3" s="1"/>
  <c r="L234" i="3"/>
  <c r="M234" i="3" s="1" a="1"/>
  <c r="M234" i="3" s="1"/>
  <c r="L235" i="3"/>
  <c r="L236" i="3"/>
  <c r="M236" i="3" s="1" a="1"/>
  <c r="M236" i="3" s="1"/>
  <c r="L241" i="3"/>
  <c r="M241" i="3" s="1" a="1"/>
  <c r="M241" i="3" s="1"/>
  <c r="L242" i="3"/>
  <c r="L244" i="3"/>
  <c r="M244" i="3" s="1" a="1"/>
  <c r="M244" i="3" s="1"/>
  <c r="L248" i="3"/>
  <c r="M248" i="3" s="1" a="1"/>
  <c r="M248" i="3" s="1"/>
  <c r="L250" i="3"/>
  <c r="M250" i="3" s="1" a="1"/>
  <c r="M250" i="3" s="1"/>
  <c r="L251" i="3"/>
  <c r="M251" i="3" s="1" a="1"/>
  <c r="M251" i="3" s="1"/>
  <c r="L252" i="3"/>
  <c r="L253" i="3"/>
  <c r="M253" i="3" s="1" a="1"/>
  <c r="M253" i="3" s="1"/>
  <c r="L255" i="3"/>
  <c r="M255" i="3" s="1" a="1"/>
  <c r="M255" i="3" s="1"/>
  <c r="L257" i="3"/>
  <c r="L258" i="3"/>
  <c r="M258" i="3" s="1" a="1"/>
  <c r="M258" i="3" s="1"/>
  <c r="L259" i="3"/>
  <c r="L260" i="3"/>
  <c r="M260" i="3" s="1" a="1"/>
  <c r="M260" i="3" s="1"/>
  <c r="L264" i="3"/>
  <c r="M264" i="3" s="1" a="1"/>
  <c r="M264" i="3" s="1"/>
  <c r="L265" i="3"/>
  <c r="L266" i="3"/>
  <c r="M266" i="3" s="1" a="1"/>
  <c r="M266" i="3" s="1"/>
  <c r="L267" i="3"/>
  <c r="M267" i="3" s="1" a="1"/>
  <c r="M267" i="3" s="1"/>
  <c r="L268" i="3"/>
  <c r="M268" i="3" s="1" a="1"/>
  <c r="M268" i="3" s="1"/>
  <c r="L271" i="3"/>
  <c r="M271" i="3" s="1" a="1"/>
  <c r="M271" i="3" s="1"/>
  <c r="L273" i="3"/>
  <c r="M273" i="3" s="1" a="1"/>
  <c r="M273" i="3" s="1"/>
  <c r="L274" i="3"/>
  <c r="M274" i="3" s="1" a="1"/>
  <c r="M274" i="3" s="1"/>
  <c r="L275" i="3"/>
  <c r="M275" i="3" s="1" a="1"/>
  <c r="M275" i="3" s="1"/>
  <c r="L276" i="3"/>
  <c r="L280" i="3"/>
  <c r="L282" i="3"/>
  <c r="M282" i="3" s="1" a="1"/>
  <c r="M282" i="3" s="1"/>
  <c r="L283" i="3"/>
  <c r="M283" i="3" s="1" a="1"/>
  <c r="M283" i="3" s="1"/>
  <c r="L284" i="3"/>
  <c r="M284" i="3" s="1" a="1"/>
  <c r="M284" i="3" s="1"/>
  <c r="L287" i="3"/>
  <c r="M287" i="3" s="1" a="1"/>
  <c r="M287" i="3" s="1"/>
  <c r="L289" i="3"/>
  <c r="M289" i="3" s="1" a="1"/>
  <c r="M289" i="3" s="1"/>
  <c r="L290" i="3"/>
  <c r="M290" i="3" s="1" a="1"/>
  <c r="M290" i="3" s="1"/>
  <c r="L292" i="3"/>
  <c r="M292" i="3" s="1" a="1"/>
  <c r="M292" i="3" s="1"/>
  <c r="L296" i="3"/>
  <c r="M296" i="3" s="1" a="1"/>
  <c r="M296" i="3" s="1"/>
  <c r="L298" i="3"/>
  <c r="M298" i="3" s="1" a="1"/>
  <c r="M298" i="3" s="1"/>
  <c r="L299" i="3"/>
  <c r="M299" i="3" s="1" a="1"/>
  <c r="M299" i="3" s="1"/>
  <c r="L300" i="3"/>
  <c r="L305" i="3"/>
  <c r="M305" i="3" s="1" a="1"/>
  <c r="M305" i="3" s="1"/>
  <c r="L306" i="3"/>
  <c r="M306" i="3" s="1" a="1"/>
  <c r="M306" i="3" s="1"/>
  <c r="L307" i="3"/>
  <c r="L308" i="3"/>
  <c r="M308" i="3" s="1" a="1"/>
  <c r="M308" i="3" s="1"/>
  <c r="L312" i="3"/>
  <c r="L313" i="3"/>
  <c r="M313" i="3" s="1" a="1"/>
  <c r="M313" i="3" s="1"/>
  <c r="L314" i="3"/>
  <c r="L315" i="3"/>
  <c r="M315" i="3" s="1" a="1"/>
  <c r="M315" i="3" s="1"/>
  <c r="L316" i="3"/>
  <c r="M316" i="3" s="1" a="1"/>
  <c r="M316" i="3" s="1"/>
  <c r="L317" i="3"/>
  <c r="M317" i="3" s="1" a="1"/>
  <c r="M317" i="3" s="1"/>
  <c r="L321" i="3"/>
  <c r="M321" i="3" s="1" a="1"/>
  <c r="M321" i="3" s="1"/>
  <c r="L322" i="3"/>
  <c r="M322" i="3" s="1" a="1"/>
  <c r="M322" i="3" s="1"/>
  <c r="L323" i="3"/>
  <c r="M323" i="3" s="1" a="1"/>
  <c r="M323" i="3" s="1"/>
  <c r="L324" i="3"/>
  <c r="M324" i="3" s="1" a="1"/>
  <c r="M324" i="3" s="1"/>
  <c r="L328" i="3"/>
  <c r="M328" i="3" s="1" a="1"/>
  <c r="M328" i="3" s="1"/>
  <c r="L330" i="3"/>
  <c r="M330" i="3" s="1" a="1"/>
  <c r="M330" i="3" s="1"/>
  <c r="L331" i="3"/>
  <c r="L332" i="3"/>
  <c r="M332" i="3" s="1" a="1"/>
  <c r="M332" i="3" s="1"/>
  <c r="L333" i="3"/>
  <c r="M333" i="3" s="1" a="1"/>
  <c r="M333" i="3" s="1"/>
  <c r="L337" i="3"/>
  <c r="M337" i="3" s="1" a="1"/>
  <c r="M337" i="3" s="1"/>
  <c r="L338" i="3"/>
  <c r="M338" i="3" s="1" a="1"/>
  <c r="M338" i="3" s="1"/>
  <c r="L339" i="3"/>
  <c r="M339" i="3" s="1" a="1"/>
  <c r="M339" i="3" s="1"/>
  <c r="L340" i="3"/>
  <c r="L344" i="3"/>
  <c r="M344" i="3" s="1" a="1"/>
  <c r="M344" i="3" s="1"/>
  <c r="L346" i="3"/>
  <c r="L348" i="3"/>
  <c r="L349" i="3"/>
  <c r="L351" i="3"/>
  <c r="M351" i="3" s="1" a="1"/>
  <c r="M351" i="3" s="1"/>
  <c r="L353" i="3"/>
  <c r="M353" i="3" s="1" a="1"/>
  <c r="M353" i="3" s="1"/>
  <c r="L354" i="3"/>
  <c r="M354" i="3" s="1" a="1"/>
  <c r="M354" i="3" s="1"/>
  <c r="L355" i="3"/>
  <c r="M355" i="3" s="1" a="1"/>
  <c r="M355" i="3" s="1"/>
  <c r="L356" i="3"/>
  <c r="M356" i="3" s="1" a="1"/>
  <c r="M356" i="3" s="1"/>
  <c r="L360" i="3"/>
  <c r="M360" i="3" s="1" a="1"/>
  <c r="M360" i="3" s="1"/>
  <c r="L361" i="3"/>
  <c r="M361" i="3" s="1" a="1"/>
  <c r="M361" i="3" s="1"/>
  <c r="L362" i="3"/>
  <c r="M362" i="3" s="1" a="1"/>
  <c r="M362" i="3" s="1"/>
  <c r="L363" i="3"/>
  <c r="M363" i="3" s="1" a="1"/>
  <c r="M363" i="3" s="1"/>
  <c r="L364" i="3"/>
  <c r="L365" i="3"/>
  <c r="L369" i="3"/>
  <c r="M369" i="3" s="1" a="1"/>
  <c r="M369" i="3" s="1"/>
  <c r="L370" i="3"/>
  <c r="M370" i="3" s="1" a="1"/>
  <c r="M370" i="3" s="1"/>
  <c r="L371" i="3"/>
  <c r="M371" i="3" s="1" a="1"/>
  <c r="M371" i="3" s="1"/>
  <c r="L372" i="3"/>
  <c r="M372" i="3" s="1" a="1"/>
  <c r="M372" i="3" s="1"/>
  <c r="L376" i="3"/>
  <c r="M376" i="3" s="1" a="1"/>
  <c r="M376" i="3" s="1"/>
  <c r="L378" i="3"/>
  <c r="M378" i="3" s="1" a="1"/>
  <c r="M378" i="3" s="1"/>
  <c r="L379" i="3"/>
  <c r="M379" i="3" s="1" a="1"/>
  <c r="M379" i="3" s="1"/>
  <c r="L380" i="3"/>
  <c r="M380" i="3" s="1" a="1"/>
  <c r="M380" i="3" s="1"/>
  <c r="L385" i="3"/>
  <c r="M385" i="3" s="1" a="1"/>
  <c r="M385" i="3" s="1"/>
  <c r="L386" i="3"/>
  <c r="L387" i="3"/>
  <c r="N387" i="3" s="1" a="1"/>
  <c r="N387" i="3" s="1"/>
  <c r="L388" i="3"/>
  <c r="M388" i="3" s="1" a="1"/>
  <c r="M388" i="3" s="1"/>
  <c r="L392" i="3"/>
  <c r="M392" i="3" s="1" a="1"/>
  <c r="M392" i="3" s="1"/>
  <c r="L393" i="3"/>
  <c r="M393" i="3" s="1" a="1"/>
  <c r="M393" i="3" s="1"/>
  <c r="L394" i="3"/>
  <c r="M394" i="3" s="1" a="1"/>
  <c r="M394" i="3" s="1"/>
  <c r="L396" i="3"/>
  <c r="L397" i="3"/>
  <c r="L399" i="3"/>
  <c r="M399" i="3" s="1" a="1"/>
  <c r="M399" i="3" s="1"/>
  <c r="L401" i="3"/>
  <c r="M401" i="3" s="1" a="1"/>
  <c r="M401" i="3" s="1"/>
  <c r="L402" i="3"/>
  <c r="M402" i="3" s="1" a="1"/>
  <c r="M402" i="3" s="1"/>
  <c r="L403" i="3"/>
  <c r="M403" i="3" s="1" a="1"/>
  <c r="M403" i="3" s="1"/>
  <c r="L404" i="3"/>
  <c r="M404" i="3" s="1" a="1"/>
  <c r="M404" i="3" s="1"/>
  <c r="L408" i="3"/>
  <c r="L409" i="3"/>
  <c r="M409" i="3" s="1" a="1"/>
  <c r="M409" i="3" s="1"/>
  <c r="L410" i="3"/>
  <c r="M410" i="3" s="1" a="1"/>
  <c r="M410" i="3" s="1"/>
  <c r="L411" i="3"/>
  <c r="M411" i="3" s="1" a="1"/>
  <c r="M411" i="3" s="1"/>
  <c r="L412" i="3"/>
  <c r="N412" i="3" s="1" a="1"/>
  <c r="N412" i="3" s="1"/>
  <c r="L413" i="3"/>
  <c r="M413" i="3" s="1" a="1"/>
  <c r="M413" i="3" s="1"/>
  <c r="L417" i="3"/>
  <c r="M417" i="3" s="1" a="1"/>
  <c r="M417" i="3" s="1"/>
  <c r="L418" i="3"/>
  <c r="L419" i="3"/>
  <c r="L420" i="3"/>
  <c r="L424" i="3"/>
  <c r="M424" i="3" s="1" a="1"/>
  <c r="M424" i="3" s="1"/>
  <c r="L426" i="3"/>
  <c r="M426" i="3" s="1" a="1"/>
  <c r="M426" i="3" s="1"/>
  <c r="L427" i="3"/>
  <c r="M427" i="3" s="1" a="1"/>
  <c r="M427" i="3" s="1"/>
  <c r="L428" i="3"/>
  <c r="M428" i="3" s="1" a="1"/>
  <c r="M428" i="3" s="1"/>
  <c r="L429" i="3"/>
  <c r="M429" i="3" s="1" a="1"/>
  <c r="M429" i="3" s="1"/>
  <c r="L431" i="3"/>
  <c r="N431" i="3" s="1" a="1"/>
  <c r="N431" i="3" s="1"/>
  <c r="L433" i="3"/>
  <c r="M433" i="3" s="1" a="1"/>
  <c r="M433" i="3" s="1"/>
  <c r="L434" i="3"/>
  <c r="L435" i="3"/>
  <c r="M435" i="3" s="1" a="1"/>
  <c r="M435" i="3" s="1"/>
  <c r="L436" i="3"/>
  <c r="M436" i="3" s="1" a="1"/>
  <c r="M436" i="3" s="1"/>
  <c r="L440" i="3"/>
  <c r="M440" i="3" s="1" a="1"/>
  <c r="M440" i="3" s="1"/>
  <c r="L442" i="3"/>
  <c r="L443" i="3"/>
  <c r="M443" i="3" s="1" a="1"/>
  <c r="M443" i="3" s="1"/>
  <c r="L444" i="3"/>
  <c r="M444" i="3" s="1" a="1"/>
  <c r="M444" i="3" s="1"/>
  <c r="L445" i="3"/>
  <c r="L447" i="3"/>
  <c r="L449" i="3"/>
  <c r="M449" i="3" s="1" a="1"/>
  <c r="M449" i="3" s="1"/>
  <c r="L450" i="3"/>
  <c r="M450" i="3" s="1" a="1"/>
  <c r="M450" i="3" s="1"/>
  <c r="L451" i="3"/>
  <c r="M451" i="3" s="1" a="1"/>
  <c r="M451" i="3" s="1"/>
  <c r="L452" i="3"/>
  <c r="M452" i="3" s="1" a="1"/>
  <c r="M452" i="3" s="1"/>
  <c r="L456" i="3"/>
  <c r="L458" i="3"/>
  <c r="M458" i="3" s="1" a="1"/>
  <c r="M458" i="3" s="1"/>
  <c r="L459" i="3"/>
  <c r="M459" i="3" s="1" a="1"/>
  <c r="M459" i="3" s="1"/>
  <c r="L460" i="3"/>
  <c r="M460" i="3" s="1" a="1"/>
  <c r="M460" i="3" s="1"/>
  <c r="L463" i="3"/>
  <c r="M463" i="3" s="1" a="1"/>
  <c r="M463" i="3" s="1"/>
  <c r="L465" i="3"/>
  <c r="M465" i="3" s="1" a="1"/>
  <c r="M465" i="3" s="1"/>
  <c r="L466" i="3"/>
  <c r="L467" i="3"/>
  <c r="M467" i="3" s="1" a="1"/>
  <c r="M467" i="3" s="1"/>
  <c r="L468" i="3"/>
  <c r="M468" i="3" s="1" a="1"/>
  <c r="M468" i="3" s="1"/>
  <c r="L472" i="3"/>
  <c r="L473" i="3"/>
  <c r="M473" i="3" s="1" a="1"/>
  <c r="M473" i="3" s="1"/>
  <c r="L474" i="3"/>
  <c r="N474" i="3" s="1" a="1"/>
  <c r="N474" i="3" s="1"/>
  <c r="L475" i="3"/>
  <c r="M475" i="3" s="1" a="1"/>
  <c r="M475" i="3" s="1"/>
  <c r="L476" i="3"/>
  <c r="L481" i="3"/>
  <c r="M481" i="3" s="1" a="1"/>
  <c r="M481" i="3" s="1"/>
  <c r="L482" i="3"/>
  <c r="M482" i="3" s="1" a="1"/>
  <c r="M482" i="3" s="1"/>
  <c r="L483" i="3"/>
  <c r="M483" i="3" s="1" a="1"/>
  <c r="M483" i="3" s="1"/>
  <c r="L484" i="3"/>
  <c r="L488" i="3"/>
  <c r="M488" i="3" s="1" a="1"/>
  <c r="M488" i="3" s="1"/>
  <c r="L489" i="3"/>
  <c r="M489" i="3" s="1" a="1"/>
  <c r="M489" i="3" s="1"/>
  <c r="L490" i="3"/>
  <c r="M490" i="3" s="1" a="1"/>
  <c r="M490" i="3" s="1"/>
  <c r="L491" i="3"/>
  <c r="M491" i="3" s="1" a="1"/>
  <c r="M491" i="3" s="1"/>
  <c r="L492" i="3"/>
  <c r="L493" i="3"/>
  <c r="M493" i="3" s="1" a="1"/>
  <c r="M493" i="3" s="1"/>
  <c r="L497" i="3"/>
  <c r="M497" i="3" s="1" a="1"/>
  <c r="M497" i="3" s="1"/>
  <c r="L498" i="3"/>
  <c r="M498" i="3" s="1" a="1"/>
  <c r="M498" i="3" s="1"/>
  <c r="L499" i="3"/>
  <c r="M499" i="3" s="1" a="1"/>
  <c r="M499" i="3" s="1"/>
  <c r="L500" i="3"/>
  <c r="M500" i="3" s="1" a="1"/>
  <c r="M500" i="3" s="1"/>
  <c r="L504" i="3"/>
  <c r="M504" i="3" s="1" a="1"/>
  <c r="M504" i="3" s="1"/>
  <c r="L505" i="3"/>
  <c r="M505" i="3" s="1" a="1"/>
  <c r="M505" i="3" s="1"/>
  <c r="L506" i="3"/>
  <c r="M506" i="3" s="1" a="1"/>
  <c r="M506" i="3" s="1"/>
  <c r="L507" i="3"/>
  <c r="M507" i="3" s="1" a="1"/>
  <c r="M507" i="3" s="1"/>
  <c r="L508" i="3"/>
  <c r="M508" i="3" s="1" a="1"/>
  <c r="M508" i="3" s="1"/>
  <c r="L511" i="3"/>
  <c r="M511" i="3" s="1" a="1"/>
  <c r="M511" i="3" s="1"/>
  <c r="L513" i="3"/>
  <c r="M513" i="3" s="1" a="1"/>
  <c r="M513" i="3" s="1"/>
  <c r="L514" i="3"/>
  <c r="M514" i="3" s="1" a="1"/>
  <c r="M514" i="3" s="1"/>
  <c r="L515" i="3"/>
  <c r="M515" i="3" s="1" a="1"/>
  <c r="M515" i="3" s="1"/>
  <c r="L516" i="3"/>
  <c r="L520" i="3"/>
  <c r="M520" i="3" s="1" a="1"/>
  <c r="M520" i="3" s="1"/>
  <c r="L521" i="3"/>
  <c r="M521" i="3" s="1" a="1"/>
  <c r="M521" i="3" s="1"/>
  <c r="L522" i="3"/>
  <c r="M522" i="3" s="1" a="1"/>
  <c r="M522" i="3" s="1"/>
  <c r="L523" i="3"/>
  <c r="L524" i="3"/>
  <c r="M524" i="3" s="1" a="1"/>
  <c r="M524" i="3" s="1"/>
  <c r="L525" i="3"/>
  <c r="M525" i="3" s="1" a="1"/>
  <c r="M525" i="3" s="1"/>
  <c r="L529" i="3"/>
  <c r="M529" i="3" s="1" a="1"/>
  <c r="M529" i="3" s="1"/>
  <c r="L530" i="3"/>
  <c r="M530" i="3" s="1" a="1"/>
  <c r="M530" i="3" s="1"/>
  <c r="L531" i="3"/>
  <c r="L532" i="3"/>
  <c r="M532" i="3" s="1" a="1"/>
  <c r="M532" i="3" s="1"/>
  <c r="L536" i="3"/>
  <c r="M536" i="3" s="1" a="1"/>
  <c r="M536" i="3" s="1"/>
  <c r="L537" i="3"/>
  <c r="M537" i="3" s="1" a="1"/>
  <c r="M537" i="3" s="1"/>
  <c r="L538" i="3"/>
  <c r="M538" i="3" s="1" a="1"/>
  <c r="M538" i="3" s="1"/>
  <c r="L539" i="3"/>
  <c r="L540" i="3"/>
  <c r="L541" i="3"/>
  <c r="M541" i="3" s="1" a="1"/>
  <c r="M541" i="3" s="1"/>
  <c r="L545" i="3"/>
  <c r="M545" i="3" s="1" a="1"/>
  <c r="M545" i="3" s="1"/>
  <c r="L546" i="3"/>
  <c r="L547" i="3"/>
  <c r="L548" i="3"/>
  <c r="M548" i="3" s="1" a="1"/>
  <c r="M548" i="3" s="1"/>
  <c r="L552" i="3"/>
  <c r="M552" i="3" s="1" a="1"/>
  <c r="M552" i="3" s="1"/>
  <c r="L554" i="3"/>
  <c r="L555" i="3"/>
  <c r="L556" i="3"/>
  <c r="L559" i="3"/>
  <c r="M559" i="3" s="1" a="1"/>
  <c r="M559" i="3" s="1"/>
  <c r="L561" i="3"/>
  <c r="M561" i="3" s="1" a="1"/>
  <c r="M561" i="3" s="1"/>
  <c r="L562" i="3"/>
  <c r="M562" i="3" s="1" a="1"/>
  <c r="M562" i="3" s="1"/>
  <c r="L563" i="3"/>
  <c r="M563" i="3" s="1" a="1"/>
  <c r="M563" i="3" s="1"/>
  <c r="L564" i="3"/>
  <c r="M564" i="3" s="1" a="1"/>
  <c r="M564" i="3" s="1"/>
  <c r="L568" i="3"/>
  <c r="L569" i="3"/>
  <c r="M569" i="3" s="1" a="1"/>
  <c r="M569" i="3" s="1"/>
  <c r="L570" i="3"/>
  <c r="M570" i="3" s="1" a="1"/>
  <c r="M570" i="3" s="1"/>
  <c r="L571" i="3"/>
  <c r="M571" i="3" s="1" a="1"/>
  <c r="M571" i="3" s="1"/>
  <c r="L572" i="3"/>
  <c r="L575" i="3"/>
  <c r="L577" i="3"/>
  <c r="M577" i="3" s="1" a="1"/>
  <c r="M577" i="3" s="1"/>
  <c r="L578" i="3"/>
  <c r="M578" i="3" s="1" a="1"/>
  <c r="M578" i="3" s="1"/>
  <c r="L579" i="3"/>
  <c r="M579" i="3" s="1" a="1"/>
  <c r="M579" i="3" s="1"/>
  <c r="L580" i="3"/>
  <c r="M580" i="3" s="1" a="1"/>
  <c r="M580" i="3" s="1"/>
  <c r="L584" i="3"/>
  <c r="M584" i="3" s="1" a="1"/>
  <c r="M584" i="3" s="1"/>
  <c r="L586" i="3"/>
  <c r="L587" i="3"/>
  <c r="L588" i="3"/>
  <c r="M588" i="3" s="1" a="1"/>
  <c r="M588" i="3" s="1"/>
  <c r="L591" i="3"/>
  <c r="M591" i="3" s="1" a="1"/>
  <c r="M591" i="3" s="1"/>
  <c r="L593" i="3"/>
  <c r="N593" i="3" s="1" a="1"/>
  <c r="N593" i="3" s="1"/>
  <c r="L594" i="3"/>
  <c r="M594" i="3" s="1" a="1"/>
  <c r="M594" i="3" s="1"/>
  <c r="L595" i="3"/>
  <c r="M595" i="3" s="1" a="1"/>
  <c r="M595" i="3" s="1"/>
  <c r="L596" i="3"/>
  <c r="M596" i="3" s="1" a="1"/>
  <c r="M596" i="3" s="1"/>
  <c r="L600" i="3"/>
  <c r="M600" i="3" s="1" a="1"/>
  <c r="M600" i="3" s="1"/>
  <c r="L602" i="3"/>
  <c r="M602" i="3" s="1" a="1"/>
  <c r="M602" i="3" s="1"/>
  <c r="L603" i="3"/>
  <c r="N603" i="3" s="1" a="1"/>
  <c r="N603" i="3" s="1"/>
  <c r="L604" i="3"/>
  <c r="M604" i="3" s="1" a="1"/>
  <c r="M604" i="3" s="1"/>
  <c r="L605" i="3"/>
  <c r="L607" i="3"/>
  <c r="M607" i="3" s="1" a="1"/>
  <c r="M607" i="3" s="1"/>
  <c r="L609" i="3"/>
  <c r="M609" i="3" s="1" a="1"/>
  <c r="M609" i="3" s="1"/>
  <c r="L610" i="3"/>
  <c r="L611" i="3"/>
  <c r="M611" i="3" s="1" a="1"/>
  <c r="M611" i="3" s="1"/>
  <c r="L612" i="3"/>
  <c r="M612" i="3" s="1" a="1"/>
  <c r="M612" i="3" s="1"/>
  <c r="L616" i="3"/>
  <c r="M616" i="3" s="1" a="1"/>
  <c r="M616" i="3" s="1"/>
  <c r="L617" i="3"/>
  <c r="M617" i="3" s="1" a="1"/>
  <c r="M617" i="3" s="1"/>
  <c r="L618" i="3"/>
  <c r="M618" i="3" s="1" a="1"/>
  <c r="M618" i="3" s="1"/>
  <c r="L619" i="3"/>
  <c r="M619" i="3" s="1" a="1"/>
  <c r="M619" i="3" s="1"/>
  <c r="L620" i="3"/>
  <c r="M620" i="3" s="1" a="1"/>
  <c r="M620" i="3" s="1"/>
  <c r="L625" i="3"/>
  <c r="M625" i="3" s="1" a="1"/>
  <c r="M625" i="3" s="1"/>
  <c r="L626" i="3"/>
  <c r="M626" i="3" s="1" a="1"/>
  <c r="M626" i="3" s="1"/>
  <c r="L627" i="3"/>
  <c r="N627" i="3" s="1" a="1"/>
  <c r="N627" i="3" s="1"/>
  <c r="L628" i="3"/>
  <c r="M628" i="3" s="1" a="1"/>
  <c r="M628" i="3" s="1"/>
  <c r="L632" i="3"/>
  <c r="M632" i="3" s="1" a="1"/>
  <c r="M632" i="3" s="1"/>
  <c r="L633" i="3"/>
  <c r="L634" i="3"/>
  <c r="M634" i="3" s="1" a="1"/>
  <c r="M634" i="3" s="1"/>
  <c r="L635" i="3"/>
  <c r="L636" i="3"/>
  <c r="L641" i="3"/>
  <c r="M641" i="3" s="1" a="1"/>
  <c r="M641" i="3" s="1"/>
  <c r="L642" i="3"/>
  <c r="M642" i="3" s="1" a="1"/>
  <c r="M642" i="3" s="1"/>
  <c r="L643" i="3"/>
  <c r="M643" i="3" s="1" a="1"/>
  <c r="M643" i="3" s="1"/>
  <c r="L644" i="3"/>
  <c r="M644" i="3" s="1" a="1"/>
  <c r="M644" i="3" s="1"/>
  <c r="L648" i="3"/>
  <c r="M648" i="3" s="1" a="1"/>
  <c r="M648" i="3" s="1"/>
  <c r="L650" i="3"/>
  <c r="M650" i="3" s="1" a="1"/>
  <c r="M650" i="3" s="1"/>
  <c r="L651" i="3"/>
  <c r="M651" i="3" s="1" a="1"/>
  <c r="M651" i="3" s="1"/>
  <c r="L652" i="3"/>
  <c r="M652" i="3" s="1" a="1"/>
  <c r="M652" i="3" s="1"/>
  <c r="L653" i="3"/>
  <c r="L657" i="3"/>
  <c r="M657" i="3" s="1" a="1"/>
  <c r="M657" i="3" s="1"/>
  <c r="L658" i="3"/>
  <c r="M658" i="3" s="1" a="1"/>
  <c r="M658" i="3" s="1"/>
  <c r="L660" i="3"/>
  <c r="M660" i="3" s="1" a="1"/>
  <c r="M660" i="3" s="1"/>
  <c r="L664" i="3"/>
  <c r="M664" i="3" s="1" a="1"/>
  <c r="M664" i="3" s="1"/>
  <c r="L665" i="3"/>
  <c r="L666" i="3"/>
  <c r="M666" i="3" s="1" a="1"/>
  <c r="M666" i="3" s="1"/>
  <c r="L667" i="3"/>
  <c r="M667" i="3" s="1" a="1"/>
  <c r="M667" i="3" s="1"/>
  <c r="L668" i="3"/>
  <c r="M668" i="3" s="1" a="1"/>
  <c r="M668" i="3" s="1"/>
  <c r="L669" i="3"/>
  <c r="L673" i="3"/>
  <c r="M673" i="3" s="1" a="1"/>
  <c r="M673" i="3" s="1"/>
  <c r="L674" i="3"/>
  <c r="M674" i="3" s="1" a="1"/>
  <c r="M674" i="3" s="1"/>
  <c r="L675" i="3"/>
  <c r="M675" i="3" s="1" a="1"/>
  <c r="M675" i="3" s="1"/>
  <c r="L676" i="3"/>
  <c r="N676" i="3" s="1" a="1"/>
  <c r="N676" i="3" s="1"/>
  <c r="L680" i="3"/>
  <c r="M680" i="3" s="1" a="1"/>
  <c r="M680" i="3" s="1"/>
  <c r="L682" i="3"/>
  <c r="M682" i="3" s="1" a="1"/>
  <c r="M682" i="3" s="1"/>
  <c r="L684" i="3"/>
  <c r="L687" i="3"/>
  <c r="L689" i="3"/>
  <c r="L690" i="3"/>
  <c r="L691" i="3"/>
  <c r="M691" i="3" s="1" a="1"/>
  <c r="M691" i="3" s="1"/>
  <c r="L692" i="3"/>
  <c r="M692" i="3" s="1" a="1"/>
  <c r="M692" i="3" s="1"/>
  <c r="L696" i="3"/>
  <c r="M696" i="3" s="1" a="1"/>
  <c r="M696" i="3" s="1"/>
  <c r="L697" i="3"/>
  <c r="M697" i="3" s="1" a="1"/>
  <c r="M697" i="3" s="1"/>
  <c r="L698" i="3"/>
  <c r="M698" i="3" s="1" a="1"/>
  <c r="M698" i="3" s="1"/>
  <c r="L699" i="3"/>
  <c r="M699" i="3" s="1" a="1"/>
  <c r="M699" i="3" s="1"/>
  <c r="L700" i="3"/>
  <c r="M700" i="3" s="1" a="1"/>
  <c r="M700" i="3" s="1"/>
  <c r="L701" i="3"/>
  <c r="L703" i="3"/>
  <c r="M703" i="3" s="1" a="1"/>
  <c r="M703" i="3" s="1"/>
  <c r="L705" i="3"/>
  <c r="M705" i="3" s="1" a="1"/>
  <c r="M705" i="3" s="1"/>
  <c r="L706" i="3"/>
  <c r="L707" i="3"/>
  <c r="N707" i="3" s="1" a="1"/>
  <c r="N707" i="3" s="1"/>
  <c r="L708" i="3"/>
  <c r="L712" i="3"/>
  <c r="M712" i="3" s="1" a="1"/>
  <c r="M712" i="3" s="1"/>
  <c r="L713" i="3"/>
  <c r="M713" i="3" s="1" a="1"/>
  <c r="M713" i="3" s="1"/>
  <c r="L714" i="3"/>
  <c r="N714" i="3" s="1" a="1"/>
  <c r="N714" i="3" s="1"/>
  <c r="L715" i="3"/>
  <c r="M715" i="3" s="1" a="1"/>
  <c r="M715" i="3" s="1"/>
  <c r="L716" i="3"/>
  <c r="M716" i="3" s="1" a="1"/>
  <c r="M716" i="3" s="1"/>
  <c r="L719" i="3"/>
  <c r="M719" i="3" s="1" a="1"/>
  <c r="M719" i="3" s="1"/>
  <c r="L721" i="3"/>
  <c r="M721" i="3" s="1" a="1"/>
  <c r="M721" i="3" s="1"/>
  <c r="L722" i="3"/>
  <c r="L723" i="3"/>
  <c r="M723" i="3" s="1" a="1"/>
  <c r="M723" i="3" s="1"/>
  <c r="L724" i="3"/>
  <c r="M724" i="3" s="1" a="1"/>
  <c r="M724" i="3" s="1"/>
  <c r="L728" i="3"/>
  <c r="N728" i="3" s="1" a="1"/>
  <c r="N728" i="3" s="1"/>
  <c r="L730" i="3"/>
  <c r="M730" i="3" s="1" a="1"/>
  <c r="M730" i="3" s="1"/>
  <c r="L731" i="3"/>
  <c r="M731" i="3" s="1" a="1"/>
  <c r="M731" i="3" s="1"/>
  <c r="L732" i="3"/>
  <c r="M732" i="3" s="1" a="1"/>
  <c r="M732" i="3" s="1"/>
  <c r="L733" i="3"/>
  <c r="M733" i="3" s="1" a="1"/>
  <c r="M733" i="3" s="1"/>
  <c r="L735" i="3"/>
  <c r="L737" i="3"/>
  <c r="L738" i="3"/>
  <c r="M738" i="3" s="1" a="1"/>
  <c r="M738" i="3" s="1"/>
  <c r="L739" i="3"/>
  <c r="M739" i="3" s="1" a="1"/>
  <c r="M739" i="3" s="1"/>
  <c r="L740" i="3"/>
  <c r="M740" i="3" s="1" a="1"/>
  <c r="M740" i="3" s="1"/>
  <c r="L744" i="3"/>
  <c r="M744" i="3" s="1" a="1"/>
  <c r="M744" i="3" s="1"/>
  <c r="L746" i="3"/>
  <c r="M746" i="3" s="1" a="1"/>
  <c r="M746" i="3" s="1"/>
  <c r="L747" i="3"/>
  <c r="L748" i="3"/>
  <c r="M748" i="3" s="1" a="1"/>
  <c r="M748" i="3" s="1"/>
  <c r="L749" i="3"/>
  <c r="M749" i="3" s="1" a="1"/>
  <c r="M749" i="3" s="1"/>
  <c r="L753" i="3"/>
  <c r="L754" i="3"/>
  <c r="M754" i="3" s="1" a="1"/>
  <c r="M754" i="3" s="1"/>
  <c r="L755" i="3"/>
  <c r="M755" i="3" s="1" a="1"/>
  <c r="M755" i="3" s="1"/>
  <c r="L756" i="3"/>
  <c r="M756" i="3" s="1" a="1"/>
  <c r="M756" i="3" s="1"/>
  <c r="L760" i="3"/>
  <c r="M760" i="3" s="1" a="1"/>
  <c r="M760" i="3" s="1"/>
  <c r="L762" i="3"/>
  <c r="M762" i="3" s="1" a="1"/>
  <c r="M762" i="3" s="1"/>
  <c r="L763" i="3"/>
  <c r="M763" i="3" s="1" a="1"/>
  <c r="M763" i="3" s="1"/>
  <c r="L764" i="3"/>
  <c r="M764" i="3" s="1" a="1"/>
  <c r="M764" i="3" s="1"/>
  <c r="L767" i="3"/>
  <c r="M767" i="3" s="1" a="1"/>
  <c r="M767" i="3" s="1"/>
  <c r="L769" i="3"/>
  <c r="M769" i="3" s="1" a="1"/>
  <c r="M769" i="3" s="1"/>
  <c r="L770" i="3"/>
  <c r="L771" i="3"/>
  <c r="M771" i="3" s="1" a="1"/>
  <c r="M771" i="3" s="1"/>
  <c r="L772" i="3"/>
  <c r="L776" i="3"/>
  <c r="N776" i="3" s="1" a="1"/>
  <c r="N776" i="3" s="1"/>
  <c r="L778" i="3"/>
  <c r="M778" i="3" s="1" a="1"/>
  <c r="M778" i="3" s="1"/>
  <c r="L780" i="3"/>
  <c r="M780" i="3" s="1" a="1"/>
  <c r="M780" i="3" s="1"/>
  <c r="L781" i="3"/>
  <c r="M781" i="3" s="1" a="1"/>
  <c r="M781" i="3" s="1"/>
  <c r="L783" i="3"/>
  <c r="M783" i="3" s="1" a="1"/>
  <c r="M783" i="3" s="1"/>
  <c r="L785" i="3"/>
  <c r="N785" i="3" s="1" a="1"/>
  <c r="N785" i="3" s="1"/>
  <c r="L786" i="3"/>
  <c r="M786" i="3" s="1" a="1"/>
  <c r="M786" i="3" s="1"/>
  <c r="L787" i="3"/>
  <c r="M787" i="3" s="1" a="1"/>
  <c r="M787" i="3" s="1"/>
  <c r="L788" i="3"/>
  <c r="L792" i="3"/>
  <c r="M792" i="3" s="1" a="1"/>
  <c r="M792" i="3" s="1"/>
  <c r="L794" i="3"/>
  <c r="M794" i="3" s="1" a="1"/>
  <c r="M794" i="3" s="1"/>
  <c r="L795" i="3"/>
  <c r="M795" i="3" s="1" a="1"/>
  <c r="M795" i="3" s="1"/>
  <c r="L796" i="3"/>
  <c r="M796" i="3" s="1" a="1"/>
  <c r="M796" i="3" s="1"/>
  <c r="L799" i="3"/>
  <c r="M799" i="3" s="1" a="1"/>
  <c r="M799" i="3" s="1"/>
  <c r="L801" i="3"/>
  <c r="M801" i="3" s="1" a="1"/>
  <c r="M801" i="3" s="1"/>
  <c r="L802" i="3"/>
  <c r="M802" i="3" s="1" a="1"/>
  <c r="M802" i="3" s="1"/>
  <c r="L803" i="3"/>
  <c r="M803" i="3" s="1" a="1"/>
  <c r="M803" i="3" s="1"/>
  <c r="L804" i="3"/>
  <c r="M804" i="3" s="1" a="1"/>
  <c r="M804" i="3" s="1"/>
  <c r="L808" i="3"/>
  <c r="M808" i="3" s="1" a="1"/>
  <c r="M808" i="3" s="1"/>
  <c r="L810" i="3"/>
  <c r="M810" i="3" s="1" a="1"/>
  <c r="M810" i="3" s="1"/>
  <c r="L811" i="3"/>
  <c r="M811" i="3" s="1" a="1"/>
  <c r="M811" i="3" s="1"/>
  <c r="L812" i="3"/>
  <c r="M812" i="3" s="1" a="1"/>
  <c r="M812" i="3" s="1"/>
  <c r="L815" i="3"/>
  <c r="M815" i="3" s="1" a="1"/>
  <c r="M815" i="3" s="1"/>
  <c r="L817" i="3"/>
  <c r="M817" i="3" s="1" a="1"/>
  <c r="M817" i="3" s="1"/>
  <c r="L818" i="3"/>
  <c r="M818" i="3" s="1" a="1"/>
  <c r="M818" i="3" s="1"/>
  <c r="L819" i="3"/>
  <c r="M819" i="3" s="1" a="1"/>
  <c r="M819" i="3" s="1"/>
  <c r="L820" i="3"/>
  <c r="M820" i="3" s="1" a="1"/>
  <c r="M820" i="3" s="1"/>
  <c r="L824" i="3"/>
  <c r="M824" i="3" s="1" a="1"/>
  <c r="M824" i="3" s="1"/>
  <c r="L826" i="3"/>
  <c r="M826" i="3" s="1" a="1"/>
  <c r="M826" i="3" s="1"/>
  <c r="L828" i="3"/>
  <c r="M828" i="3" s="1" a="1"/>
  <c r="M828" i="3" s="1"/>
  <c r="L829" i="3"/>
  <c r="M829" i="3" s="1" a="1"/>
  <c r="M829" i="3" s="1"/>
  <c r="L833" i="3"/>
  <c r="M833" i="3" s="1" a="1"/>
  <c r="M833" i="3" s="1"/>
  <c r="L834" i="3"/>
  <c r="M834" i="3" s="1" a="1"/>
  <c r="M834" i="3" s="1"/>
  <c r="L835" i="3"/>
  <c r="M835" i="3" s="1" a="1"/>
  <c r="M835" i="3" s="1"/>
  <c r="L836" i="3"/>
  <c r="M836" i="3" s="1" a="1"/>
  <c r="M836" i="3" s="1"/>
  <c r="L840" i="3"/>
  <c r="N840" i="3" s="1" a="1"/>
  <c r="N840" i="3" s="1"/>
  <c r="L841" i="3"/>
  <c r="M841" i="3" s="1" a="1"/>
  <c r="M841" i="3" s="1"/>
  <c r="L842" i="3"/>
  <c r="L843" i="3"/>
  <c r="L844" i="3"/>
  <c r="M844" i="3" s="1" a="1"/>
  <c r="M844" i="3" s="1"/>
  <c r="L849" i="3"/>
  <c r="M849" i="3" s="1" a="1"/>
  <c r="M849" i="3" s="1"/>
  <c r="L850" i="3"/>
  <c r="M850" i="3" s="1" a="1"/>
  <c r="M850" i="3" s="1"/>
  <c r="L852" i="3"/>
  <c r="M852" i="3" s="1" a="1"/>
  <c r="M852" i="3" s="1"/>
  <c r="L856" i="3"/>
  <c r="M856" i="3" s="1" a="1"/>
  <c r="M856" i="3" s="1"/>
  <c r="L858" i="3"/>
  <c r="M858" i="3" s="1" a="1"/>
  <c r="M858" i="3" s="1"/>
  <c r="L860" i="3"/>
  <c r="L865" i="3"/>
  <c r="M865" i="3" s="1" a="1"/>
  <c r="M865" i="3" s="1"/>
  <c r="L866" i="3"/>
  <c r="M866" i="3" s="1" a="1"/>
  <c r="M866" i="3" s="1"/>
  <c r="L867" i="3"/>
  <c r="L868" i="3"/>
  <c r="M868" i="3" s="1" a="1"/>
  <c r="M868" i="3" s="1"/>
  <c r="L872" i="3"/>
  <c r="M872" i="3" s="1" a="1"/>
  <c r="M872" i="3" s="1"/>
  <c r="L874" i="3"/>
  <c r="M874" i="3" s="1" a="1"/>
  <c r="M874" i="3" s="1"/>
  <c r="L876" i="3"/>
  <c r="M876" i="3" s="1" a="1"/>
  <c r="M876" i="3" s="1"/>
  <c r="L881" i="3"/>
  <c r="M881" i="3" s="1" a="1"/>
  <c r="M881" i="3" s="1"/>
  <c r="L882" i="3"/>
  <c r="L883" i="3"/>
  <c r="M883" i="3" s="1" a="1"/>
  <c r="M883" i="3" s="1"/>
  <c r="L884" i="3"/>
  <c r="M884" i="3" s="1" a="1"/>
  <c r="M884" i="3" s="1"/>
  <c r="L888" i="3"/>
  <c r="L890" i="3"/>
  <c r="M890" i="3" s="1" a="1"/>
  <c r="M890" i="3" s="1"/>
  <c r="L891" i="3"/>
  <c r="M891" i="3" s="1" a="1"/>
  <c r="M891" i="3" s="1"/>
  <c r="L892" i="3"/>
  <c r="M892" i="3" s="1" a="1"/>
  <c r="M892" i="3" s="1"/>
  <c r="L893" i="3"/>
  <c r="M893" i="3" s="1" a="1"/>
  <c r="M893" i="3" s="1"/>
  <c r="L897" i="3"/>
  <c r="L898" i="3"/>
  <c r="M898" i="3" s="1" a="1"/>
  <c r="M898" i="3" s="1"/>
  <c r="L899" i="3"/>
  <c r="M899" i="3" s="1" a="1"/>
  <c r="M899" i="3" s="1"/>
  <c r="L900" i="3"/>
  <c r="M900" i="3" s="1" a="1"/>
  <c r="M900" i="3" s="1"/>
  <c r="L904" i="3"/>
  <c r="M904" i="3" s="1" a="1"/>
  <c r="M904" i="3" s="1"/>
  <c r="L906" i="3"/>
  <c r="M906" i="3" s="1" a="1"/>
  <c r="M906" i="3" s="1"/>
  <c r="L907" i="3"/>
  <c r="M907" i="3" s="1" a="1"/>
  <c r="M907" i="3" s="1"/>
  <c r="L908" i="3"/>
  <c r="M908" i="3" s="1" a="1"/>
  <c r="M908" i="3" s="1"/>
  <c r="L909" i="3"/>
  <c r="M909" i="3" s="1" a="1"/>
  <c r="M909" i="3" s="1"/>
  <c r="L913" i="3"/>
  <c r="M913" i="3" s="1" a="1"/>
  <c r="M913" i="3" s="1"/>
  <c r="L914" i="3"/>
  <c r="L915" i="3"/>
  <c r="M915" i="3" s="1" a="1"/>
  <c r="M915" i="3" s="1"/>
  <c r="L916" i="3"/>
  <c r="L920" i="3"/>
  <c r="M920" i="3" s="1" a="1"/>
  <c r="M920" i="3" s="1"/>
  <c r="L922" i="3"/>
  <c r="M922" i="3" s="1" a="1"/>
  <c r="M922" i="3" s="1"/>
  <c r="L923" i="3"/>
  <c r="L924" i="3"/>
  <c r="L929" i="3"/>
  <c r="M929" i="3" s="1" a="1"/>
  <c r="M929" i="3" s="1"/>
  <c r="L930" i="3"/>
  <c r="M930" i="3" s="1" a="1"/>
  <c r="M930" i="3" s="1"/>
  <c r="L932" i="3"/>
  <c r="M932" i="3" s="1" a="1"/>
  <c r="M932" i="3" s="1"/>
  <c r="L936" i="3"/>
  <c r="M936" i="3" s="1" a="1"/>
  <c r="M936" i="3" s="1"/>
  <c r="L937" i="3"/>
  <c r="M937" i="3" s="1" a="1"/>
  <c r="M937" i="3" s="1"/>
  <c r="L938" i="3"/>
  <c r="M938" i="3" s="1" a="1"/>
  <c r="M938" i="3" s="1"/>
  <c r="L939" i="3"/>
  <c r="M939" i="3" s="1" a="1"/>
  <c r="M939" i="3" s="1"/>
  <c r="L940" i="3"/>
  <c r="N940" i="3" s="1" a="1"/>
  <c r="N940" i="3" s="1"/>
  <c r="L941" i="3"/>
  <c r="M941" i="3" s="1" a="1"/>
  <c r="M941" i="3" s="1"/>
  <c r="L943" i="3"/>
  <c r="M943" i="3" s="1" a="1"/>
  <c r="M943" i="3" s="1"/>
  <c r="L945" i="3"/>
  <c r="L946" i="3"/>
  <c r="M946" i="3" s="1" a="1"/>
  <c r="M946" i="3" s="1"/>
  <c r="L947" i="3"/>
  <c r="M947" i="3" s="1" a="1"/>
  <c r="M947" i="3" s="1"/>
  <c r="L948" i="3"/>
  <c r="M948" i="3" s="1" a="1"/>
  <c r="M948" i="3" s="1"/>
  <c r="L952" i="3"/>
  <c r="M952" i="3" s="1" a="1"/>
  <c r="M952" i="3" s="1"/>
  <c r="L954" i="3"/>
  <c r="M954" i="3" s="1" a="1"/>
  <c r="M954" i="3" s="1"/>
  <c r="L955" i="3"/>
  <c r="M955" i="3" s="1" a="1"/>
  <c r="M955" i="3" s="1"/>
  <c r="L956" i="3"/>
  <c r="L959" i="3"/>
  <c r="M959" i="3" s="1" a="1"/>
  <c r="M959" i="3" s="1"/>
  <c r="L961" i="3"/>
  <c r="N961" i="3" s="1" a="1"/>
  <c r="N961" i="3" s="1"/>
  <c r="L962" i="3"/>
  <c r="M962" i="3" s="1" a="1"/>
  <c r="M962" i="3" s="1"/>
  <c r="L963" i="3"/>
  <c r="M963" i="3" s="1" a="1"/>
  <c r="M963" i="3" s="1"/>
  <c r="L964" i="3"/>
  <c r="M964" i="3" s="1" a="1"/>
  <c r="M964" i="3" s="1"/>
  <c r="L968" i="3"/>
  <c r="M968" i="3" s="1" a="1"/>
  <c r="M968" i="3" s="1"/>
  <c r="L969" i="3"/>
  <c r="L970" i="3"/>
  <c r="L971" i="3"/>
  <c r="L972" i="3"/>
  <c r="L975" i="3"/>
  <c r="M975" i="3" s="1" a="1"/>
  <c r="M975" i="3" s="1"/>
  <c r="L977" i="3"/>
  <c r="M977" i="3" s="1" a="1"/>
  <c r="M977" i="3" s="1"/>
  <c r="L978" i="3"/>
  <c r="L979" i="3"/>
  <c r="M979" i="3" s="1" a="1"/>
  <c r="M979" i="3" s="1"/>
  <c r="L980" i="3"/>
  <c r="M980" i="3" s="1" a="1"/>
  <c r="M980" i="3" s="1"/>
  <c r="L984" i="3"/>
  <c r="L986" i="3"/>
  <c r="L987" i="3"/>
  <c r="L988" i="3"/>
  <c r="M988" i="3" s="1" a="1"/>
  <c r="M988" i="3" s="1"/>
  <c r="L989" i="3"/>
  <c r="M989" i="3" s="1" a="1"/>
  <c r="M989" i="3" s="1"/>
  <c r="L991" i="3"/>
  <c r="M991" i="3" s="1" a="1"/>
  <c r="M991" i="3" s="1"/>
  <c r="L994" i="3"/>
  <c r="N994" i="3" s="1" a="1"/>
  <c r="N994" i="3" s="1"/>
  <c r="L996" i="3"/>
  <c r="M996" i="3" s="1" a="1"/>
  <c r="M996" i="3" s="1"/>
  <c r="L1000" i="3"/>
  <c r="M1000" i="3" s="1" a="1"/>
  <c r="M1000" i="3" s="1"/>
  <c r="L1002" i="3"/>
  <c r="M1002" i="3" s="1" a="1"/>
  <c r="M1002" i="3" s="1"/>
  <c r="L1004" i="3"/>
  <c r="M1004" i="3" s="1" a="1"/>
  <c r="M1004" i="3" s="1"/>
  <c r="L1005" i="3"/>
  <c r="M1005" i="3" s="1" a="1"/>
  <c r="M1005" i="3" s="1"/>
  <c r="L1009" i="3"/>
  <c r="M1009" i="3" s="1" a="1"/>
  <c r="M1009" i="3" s="1"/>
  <c r="L1010" i="3"/>
  <c r="M1010" i="3" s="1" a="1"/>
  <c r="M1010" i="3" s="1"/>
  <c r="L1011" i="3"/>
  <c r="M1011" i="3" s="1" a="1"/>
  <c r="M1011" i="3" s="1"/>
  <c r="L1012" i="3"/>
  <c r="M1012" i="3" s="1" a="1"/>
  <c r="M1012" i="3" s="1"/>
  <c r="L1016" i="3"/>
  <c r="L1018" i="3"/>
  <c r="L1019" i="3"/>
  <c r="L1020" i="3"/>
  <c r="M1020" i="3" s="1" a="1"/>
  <c r="M1020" i="3" s="1"/>
  <c r="L1021" i="3"/>
  <c r="L1025" i="3"/>
  <c r="L1026" i="3"/>
  <c r="M1026" i="3" s="1" a="1"/>
  <c r="M1026" i="3" s="1"/>
  <c r="L1027" i="3"/>
  <c r="M1027" i="3" s="1" a="1"/>
  <c r="M1027" i="3" s="1"/>
  <c r="L1028" i="3"/>
  <c r="M1028" i="3" s="1" a="1"/>
  <c r="M1028" i="3" s="1"/>
  <c r="L1032" i="3"/>
  <c r="M1032" i="3" s="1" a="1"/>
  <c r="M1032" i="3" s="1"/>
  <c r="L1034" i="3"/>
  <c r="M1034" i="3" s="1" a="1"/>
  <c r="M1034" i="3" s="1"/>
  <c r="L1036" i="3"/>
  <c r="L1039" i="3"/>
  <c r="M1039" i="3" s="1" a="1"/>
  <c r="M1039" i="3" s="1"/>
  <c r="L1041" i="3"/>
  <c r="M1041" i="3" s="1" a="1"/>
  <c r="M1041" i="3" s="1"/>
  <c r="L1042" i="3"/>
  <c r="M1042" i="3" s="1" a="1"/>
  <c r="M1042" i="3" s="1"/>
  <c r="L1043" i="3"/>
  <c r="M1043" i="3" s="1" a="1"/>
  <c r="M1043" i="3" s="1"/>
  <c r="L1044" i="3"/>
  <c r="M1044" i="3" s="1" a="1"/>
  <c r="M1044" i="3" s="1"/>
  <c r="L1048" i="3"/>
  <c r="L1050" i="3"/>
  <c r="L1055" i="3"/>
  <c r="M1055" i="3" s="1" a="1"/>
  <c r="M1055" i="3" s="1"/>
  <c r="L1057" i="3"/>
  <c r="M1057" i="3" s="1" a="1"/>
  <c r="M1057" i="3" s="1"/>
  <c r="L1058" i="3"/>
  <c r="M1058" i="3" s="1" a="1"/>
  <c r="M1058" i="3" s="1"/>
  <c r="L1059" i="3"/>
  <c r="M1059" i="3" s="1" a="1"/>
  <c r="M1059" i="3" s="1"/>
  <c r="L1060" i="3"/>
  <c r="M1060" i="3" s="1" a="1"/>
  <c r="M1060" i="3" s="1"/>
  <c r="L1064" i="3"/>
  <c r="M1064" i="3" s="1" a="1"/>
  <c r="M1064" i="3" s="1"/>
  <c r="L1065" i="3"/>
  <c r="M1065" i="3" s="1" a="1"/>
  <c r="M1065" i="3" s="1"/>
  <c r="L1066" i="3"/>
  <c r="M1066" i="3" s="1" a="1"/>
  <c r="M1066" i="3" s="1"/>
  <c r="L1067" i="3"/>
  <c r="M1067" i="3" s="1" a="1"/>
  <c r="M1067" i="3" s="1"/>
  <c r="L1068" i="3"/>
  <c r="M1068" i="3" s="1" a="1"/>
  <c r="M1068" i="3" s="1"/>
  <c r="L1069" i="3"/>
  <c r="M1069" i="3" s="1" a="1"/>
  <c r="M1069" i="3" s="1"/>
  <c r="L1071" i="3"/>
  <c r="M1071" i="3" s="1" a="1"/>
  <c r="M1071" i="3" s="1"/>
  <c r="L1074" i="3"/>
  <c r="M1074" i="3" s="1" a="1"/>
  <c r="M1074" i="3" s="1"/>
  <c r="L1075" i="3"/>
  <c r="M1075" i="3" s="1" a="1"/>
  <c r="M1075" i="3" s="1"/>
  <c r="L1080" i="3"/>
  <c r="L1082" i="3"/>
  <c r="M1082" i="3" s="1" a="1"/>
  <c r="M1082" i="3" s="1"/>
  <c r="L1084" i="3"/>
  <c r="M1084" i="3" s="1" a="1"/>
  <c r="M1084" i="3" s="1"/>
  <c r="L1087" i="3"/>
  <c r="M1087" i="3" s="1" a="1"/>
  <c r="M1087" i="3" s="1"/>
  <c r="L1090" i="3"/>
  <c r="M1090" i="3" s="1" a="1"/>
  <c r="M1090" i="3" s="1"/>
  <c r="L1092" i="3"/>
  <c r="M1092" i="3" s="1" a="1"/>
  <c r="M1092" i="3" s="1"/>
  <c r="L1096" i="3"/>
  <c r="M1096" i="3" s="1" a="1"/>
  <c r="M1096" i="3" s="1"/>
  <c r="L1098" i="3"/>
  <c r="M1098" i="3" s="1" a="1"/>
  <c r="M1098" i="3" s="1"/>
  <c r="L1099" i="3"/>
  <c r="M1099" i="3" s="1" a="1"/>
  <c r="M1099" i="3" s="1"/>
  <c r="L1100" i="3"/>
  <c r="M1100" i="3" s="1" a="1"/>
  <c r="M1100" i="3" s="1"/>
  <c r="L1101" i="3"/>
  <c r="L1103" i="3"/>
  <c r="M1103" i="3" s="1" a="1"/>
  <c r="M1103" i="3" s="1"/>
  <c r="L1105" i="3"/>
  <c r="M1105" i="3" s="1" a="1"/>
  <c r="M1105" i="3" s="1"/>
  <c r="L1106" i="3"/>
  <c r="M1106" i="3" s="1" a="1"/>
  <c r="M1106" i="3" s="1"/>
  <c r="L1108" i="3"/>
  <c r="M1108" i="3" s="1" a="1"/>
  <c r="M1108" i="3" s="1"/>
  <c r="L1112" i="3"/>
  <c r="M1112" i="3" s="1" a="1"/>
  <c r="M1112" i="3" s="1"/>
  <c r="L1114" i="3"/>
  <c r="M1114" i="3" s="1" a="1"/>
  <c r="M1114" i="3" s="1"/>
  <c r="L1115" i="3"/>
  <c r="M1115" i="3" s="1" a="1"/>
  <c r="M1115" i="3" s="1"/>
  <c r="L1116" i="3"/>
  <c r="N1116" i="3" s="1" a="1"/>
  <c r="N1116" i="3" s="1"/>
  <c r="L1117" i="3"/>
  <c r="M1117" i="3" s="1" a="1"/>
  <c r="M1117" i="3" s="1"/>
  <c r="L1121" i="3"/>
  <c r="M1121" i="3" s="1" a="1"/>
  <c r="M1121" i="3" s="1"/>
  <c r="L1122" i="3"/>
  <c r="M1122" i="3" s="1" a="1"/>
  <c r="M1122" i="3" s="1"/>
  <c r="L1123" i="3"/>
  <c r="M1123" i="3" s="1" a="1"/>
  <c r="M1123" i="3" s="1"/>
  <c r="L1124" i="3"/>
  <c r="M1124" i="3" s="1" a="1"/>
  <c r="M1124" i="3" s="1"/>
  <c r="L1128" i="3"/>
  <c r="M1128" i="3" s="1" a="1"/>
  <c r="M1128" i="3" s="1"/>
  <c r="L1131" i="3"/>
  <c r="M1131" i="3" s="1" a="1"/>
  <c r="M1131" i="3" s="1"/>
  <c r="L1132" i="3"/>
  <c r="M1132" i="3" s="1" a="1"/>
  <c r="M1132" i="3" s="1"/>
  <c r="L1137" i="3"/>
  <c r="M1137" i="3" s="1" a="1"/>
  <c r="M1137" i="3" s="1"/>
  <c r="L1138" i="3"/>
  <c r="M1138" i="3" s="1" a="1"/>
  <c r="M1138" i="3" s="1"/>
  <c r="L1140" i="3"/>
  <c r="N1140" i="3" s="1" a="1"/>
  <c r="N1140" i="3" s="1"/>
  <c r="L1144" i="3"/>
  <c r="M1144" i="3" s="1" a="1"/>
  <c r="M1144" i="3" s="1"/>
  <c r="L1145" i="3"/>
  <c r="M1145" i="3" s="1" a="1"/>
  <c r="M1145" i="3" s="1"/>
  <c r="L1146" i="3"/>
  <c r="M1146" i="3" s="1" a="1"/>
  <c r="M1146" i="3" s="1"/>
  <c r="L1147" i="3"/>
  <c r="M1147" i="3" s="1" a="1"/>
  <c r="M1147" i="3" s="1"/>
  <c r="L1149" i="3"/>
  <c r="M1149" i="3" s="1" a="1"/>
  <c r="M1149" i="3" s="1"/>
  <c r="L1153" i="3"/>
  <c r="M1153" i="3" s="1" a="1"/>
  <c r="M1153" i="3" s="1"/>
  <c r="L1154" i="3"/>
  <c r="M1154" i="3" s="1" a="1"/>
  <c r="M1154" i="3" s="1"/>
  <c r="L1156" i="3"/>
  <c r="M1156" i="3" s="1" a="1"/>
  <c r="M1156" i="3" s="1"/>
  <c r="L1160" i="3"/>
  <c r="M1160" i="3" s="1" a="1"/>
  <c r="M1160" i="3" s="1"/>
  <c r="L1162" i="3"/>
  <c r="M1162" i="3" s="1" a="1"/>
  <c r="M1162" i="3" s="1"/>
  <c r="L1164" i="3"/>
  <c r="N1164" i="3" s="1" a="1"/>
  <c r="N1164" i="3" s="1"/>
  <c r="L1169" i="3"/>
  <c r="M1169" i="3" s="1" a="1"/>
  <c r="M1169" i="3" s="1"/>
  <c r="L1170" i="3"/>
  <c r="M1170" i="3" s="1" a="1"/>
  <c r="M1170" i="3" s="1"/>
  <c r="L1172" i="3"/>
  <c r="M1172" i="3" s="1" a="1"/>
  <c r="M1172" i="3" s="1"/>
  <c r="L1176" i="3"/>
  <c r="M1176" i="3" s="1" a="1"/>
  <c r="M1176" i="3" s="1"/>
  <c r="L1177" i="3"/>
  <c r="M1177" i="3" s="1" a="1"/>
  <c r="M1177" i="3" s="1"/>
  <c r="L1183" i="3"/>
  <c r="L1185" i="3"/>
  <c r="M1185" i="3" s="1" a="1"/>
  <c r="M1185" i="3" s="1"/>
  <c r="L1186" i="3"/>
  <c r="M1186" i="3" s="1" a="1"/>
  <c r="M1186" i="3" s="1"/>
  <c r="L1187" i="3"/>
  <c r="M1187" i="3" s="1" a="1"/>
  <c r="M1187" i="3" s="1"/>
  <c r="L1192" i="3"/>
  <c r="L1194" i="3"/>
  <c r="N1194" i="3" s="1" a="1"/>
  <c r="N1194" i="3" s="1"/>
  <c r="L1196" i="3"/>
  <c r="M1196" i="3" s="1" a="1"/>
  <c r="M1196" i="3" s="1"/>
  <c r="L1201" i="3"/>
  <c r="L1202" i="3"/>
  <c r="M1202" i="3" s="1" a="1"/>
  <c r="M1202" i="3" s="1"/>
  <c r="L1208" i="3"/>
  <c r="N1208" i="3" s="1" a="1"/>
  <c r="N1208" i="3" s="1"/>
  <c r="L1210" i="3"/>
  <c r="M1210" i="3" s="1" a="1"/>
  <c r="M1210" i="3" s="1"/>
  <c r="L1212" i="3"/>
  <c r="M1212" i="3" s="1" a="1"/>
  <c r="M1212" i="3" s="1"/>
  <c r="L1213" i="3"/>
  <c r="M1213" i="3" s="1" a="1"/>
  <c r="M1213" i="3" s="1"/>
  <c r="L1215" i="3"/>
  <c r="M1215" i="3" s="1" a="1"/>
  <c r="M1215" i="3" s="1"/>
  <c r="L1217" i="3"/>
  <c r="M1217" i="3" s="1" a="1"/>
  <c r="M1217" i="3" s="1"/>
  <c r="L1218" i="3"/>
  <c r="L1220" i="3"/>
  <c r="M1220" i="3" s="1" a="1"/>
  <c r="M1220" i="3" s="1"/>
  <c r="L1224" i="3"/>
  <c r="L1226" i="3"/>
  <c r="L1231" i="3"/>
  <c r="M1231" i="3" s="1" a="1"/>
  <c r="M1231" i="3" s="1"/>
  <c r="L1233" i="3"/>
  <c r="M1233" i="3" s="1" a="1"/>
  <c r="M1233" i="3" s="1"/>
  <c r="L1234" i="3"/>
  <c r="M1234" i="3" s="1" a="1"/>
  <c r="M1234" i="3" s="1"/>
  <c r="L1235" i="3"/>
  <c r="M1235" i="3" s="1" a="1"/>
  <c r="M1235" i="3" s="1"/>
  <c r="L1236" i="3"/>
  <c r="M1236" i="3" s="1" a="1"/>
  <c r="M1236" i="3" s="1"/>
  <c r="L1240" i="3"/>
  <c r="N1240" i="3" s="1" a="1"/>
  <c r="N1240" i="3" s="1"/>
  <c r="L1242" i="3"/>
  <c r="M1242" i="3" s="1" a="1"/>
  <c r="M1242" i="3" s="1"/>
  <c r="L1244" i="3"/>
  <c r="M1244" i="3" s="1" a="1"/>
  <c r="M1244" i="3" s="1"/>
  <c r="L1247" i="3"/>
  <c r="M1247" i="3" s="1" a="1"/>
  <c r="M1247" i="3" s="1"/>
  <c r="L1250" i="3"/>
  <c r="M1250" i="3" s="1" a="1"/>
  <c r="M1250" i="3" s="1"/>
  <c r="L1252" i="3"/>
  <c r="L1256" i="3"/>
  <c r="L1261" i="3"/>
  <c r="M1261" i="3" s="1" a="1"/>
  <c r="M1261" i="3" s="1"/>
  <c r="L1265" i="3"/>
  <c r="M1265" i="3" s="1" a="1"/>
  <c r="M1265" i="3" s="1"/>
  <c r="L1266" i="3"/>
  <c r="L1267" i="3"/>
  <c r="M1267" i="3" s="1" a="1"/>
  <c r="M1267" i="3" s="1"/>
  <c r="L1272" i="3"/>
  <c r="M1272" i="3" s="1" a="1"/>
  <c r="M1272" i="3" s="1"/>
  <c r="L1274" i="3"/>
  <c r="M1274" i="3" s="1" a="1"/>
  <c r="M1274" i="3" s="1"/>
  <c r="L1276" i="3"/>
  <c r="M1276" i="3" s="1" a="1"/>
  <c r="M1276" i="3" s="1"/>
  <c r="L1281" i="3"/>
  <c r="M1281" i="3" s="1" a="1"/>
  <c r="M1281" i="3" s="1"/>
  <c r="L1282" i="3"/>
  <c r="M1282" i="3" s="1" a="1"/>
  <c r="M1282" i="3" s="1"/>
  <c r="L1288" i="3"/>
  <c r="M1288" i="3" s="1" a="1"/>
  <c r="M1288" i="3" s="1"/>
  <c r="L1290" i="3"/>
  <c r="L1293" i="3"/>
  <c r="M1293" i="3" s="1" a="1"/>
  <c r="M1293" i="3" s="1"/>
  <c r="L1295" i="3"/>
  <c r="M1295" i="3" s="1" a="1"/>
  <c r="M1295" i="3" s="1"/>
  <c r="L1297" i="3"/>
  <c r="M1297" i="3" s="1" a="1"/>
  <c r="M1297" i="3" s="1"/>
  <c r="L1298" i="3"/>
  <c r="M1298" i="3" s="1" a="1"/>
  <c r="M1298" i="3" s="1"/>
  <c r="L1299" i="3"/>
  <c r="M1299" i="3" s="1" a="1"/>
  <c r="M1299" i="3" s="1"/>
  <c r="L1300" i="3"/>
  <c r="M1300" i="3" s="1" a="1"/>
  <c r="M1300" i="3" s="1"/>
  <c r="L1304" i="3"/>
  <c r="M1304" i="3" s="1" a="1"/>
  <c r="M1304" i="3" s="1"/>
  <c r="L1306" i="3"/>
  <c r="M1306" i="3" s="1" a="1"/>
  <c r="M1306" i="3" s="1"/>
  <c r="L1307" i="3"/>
  <c r="M1307" i="3" s="1" a="1"/>
  <c r="M1307" i="3" s="1"/>
  <c r="L1316" i="3"/>
  <c r="M1316" i="3" s="1" a="1"/>
  <c r="M1316" i="3" s="1"/>
  <c r="L1320" i="3"/>
  <c r="M1320" i="3" s="1" a="1"/>
  <c r="M1320" i="3" s="1"/>
  <c r="L1321" i="3"/>
  <c r="L1322" i="3"/>
  <c r="M1322" i="3" s="1" a="1"/>
  <c r="M1322" i="3" s="1"/>
  <c r="L1324" i="3"/>
  <c r="M1324" i="3" s="1" a="1"/>
  <c r="M1324" i="3" s="1"/>
  <c r="L1325" i="3"/>
  <c r="M1325" i="3" s="1" a="1"/>
  <c r="M1325" i="3" s="1"/>
  <c r="L1327" i="3"/>
  <c r="M1327" i="3" s="1" a="1"/>
  <c r="M1327" i="3" s="1"/>
  <c r="L1330" i="3"/>
  <c r="M1330" i="3" s="1" a="1"/>
  <c r="M1330" i="3" s="1"/>
  <c r="L1332" i="3"/>
  <c r="M1332" i="3" s="1" a="1"/>
  <c r="M1332" i="3" s="1"/>
  <c r="L1336" i="3"/>
  <c r="M1336" i="3" s="1" a="1"/>
  <c r="M1336" i="3" s="1"/>
  <c r="L1341" i="3"/>
  <c r="L1343" i="3"/>
  <c r="L1345" i="3"/>
  <c r="M1345" i="3" s="1" a="1"/>
  <c r="M1345" i="3" s="1"/>
  <c r="L1346" i="3"/>
  <c r="M1346" i="3" s="1" a="1"/>
  <c r="M1346" i="3" s="1"/>
  <c r="L1352" i="3"/>
  <c r="M1352" i="3" s="1" a="1"/>
  <c r="M1352" i="3" s="1"/>
  <c r="L1354" i="3"/>
  <c r="M1354" i="3" s="1" a="1"/>
  <c r="M1354" i="3" s="1"/>
  <c r="L1356" i="3"/>
  <c r="M1356" i="3" s="1" a="1"/>
  <c r="M1356" i="3" s="1"/>
  <c r="L1359" i="3"/>
  <c r="M1359" i="3" s="1" a="1"/>
  <c r="M1359" i="3" s="1"/>
  <c r="L1361" i="3"/>
  <c r="M1361" i="3" s="1" a="1"/>
  <c r="M1361" i="3" s="1"/>
  <c r="L1362" i="3"/>
  <c r="M1362" i="3" s="1" a="1"/>
  <c r="M1362" i="3" s="1"/>
  <c r="L1364" i="3"/>
  <c r="M1364" i="3" s="1" a="1"/>
  <c r="M1364" i="3" s="1"/>
  <c r="L1368" i="3"/>
  <c r="M1368" i="3" s="1" a="1"/>
  <c r="M1368" i="3" s="1"/>
  <c r="L1375" i="3"/>
  <c r="M1375" i="3" s="1" a="1"/>
  <c r="M1375" i="3" s="1"/>
  <c r="L1377" i="3"/>
  <c r="N1377" i="3" s="1" a="1"/>
  <c r="N1377" i="3" s="1"/>
  <c r="L1378" i="3"/>
  <c r="M1378" i="3" s="1" a="1"/>
  <c r="M1378" i="3" s="1"/>
  <c r="L1379" i="3"/>
  <c r="M1379" i="3" s="1" a="1"/>
  <c r="M1379" i="3" s="1"/>
  <c r="L1380" i="3"/>
  <c r="M1380" i="3" s="1" a="1"/>
  <c r="M1380" i="3" s="1"/>
  <c r="L1384" i="3"/>
  <c r="M1384" i="3" s="1" a="1"/>
  <c r="M1384" i="3" s="1"/>
  <c r="L1386" i="3"/>
  <c r="M1386" i="3" s="1" a="1"/>
  <c r="M1386" i="3" s="1"/>
  <c r="L1387" i="3"/>
  <c r="M1387" i="3" s="1" a="1"/>
  <c r="M1387" i="3" s="1"/>
  <c r="L1388" i="3"/>
  <c r="M1388" i="3" s="1" a="1"/>
  <c r="M1388" i="3" s="1"/>
  <c r="L1393" i="3"/>
  <c r="M1393" i="3" s="1" a="1"/>
  <c r="M1393" i="3" s="1"/>
  <c r="L1394" i="3"/>
  <c r="M1394" i="3" s="1" a="1"/>
  <c r="M1394" i="3" s="1"/>
  <c r="L1395" i="3"/>
  <c r="M1395" i="3" s="1" a="1"/>
  <c r="M1395" i="3" s="1"/>
  <c r="L1396" i="3"/>
  <c r="M1396" i="3" s="1" a="1"/>
  <c r="M1396" i="3" s="1"/>
  <c r="L1400" i="3"/>
  <c r="L1403" i="3"/>
  <c r="L1404" i="3"/>
  <c r="M1404" i="3" s="1" a="1"/>
  <c r="M1404" i="3" s="1"/>
  <c r="L1407" i="3"/>
  <c r="M1407" i="3" s="1" a="1"/>
  <c r="M1407" i="3" s="1"/>
  <c r="L1409" i="3"/>
  <c r="M1409" i="3" s="1" a="1"/>
  <c r="M1409" i="3" s="1"/>
  <c r="L1410" i="3"/>
  <c r="M1410" i="3" s="1" a="1"/>
  <c r="M1410" i="3" s="1"/>
  <c r="L1411" i="3"/>
  <c r="M1411" i="3" s="1" a="1"/>
  <c r="M1411" i="3" s="1"/>
  <c r="L1416" i="3"/>
  <c r="M1416" i="3" s="1" a="1"/>
  <c r="M1416" i="3" s="1"/>
  <c r="L1418" i="3"/>
  <c r="M1418" i="3" s="1" a="1"/>
  <c r="M1418" i="3" s="1"/>
  <c r="L1420" i="3"/>
  <c r="M1420" i="3" s="1" a="1"/>
  <c r="M1420" i="3" s="1"/>
  <c r="L1423" i="3"/>
  <c r="M1423" i="3" s="1" a="1"/>
  <c r="M1423" i="3" s="1"/>
  <c r="L1425" i="3"/>
  <c r="M1425" i="3" s="1" a="1"/>
  <c r="M1425" i="3" s="1"/>
  <c r="L1426" i="3"/>
  <c r="M1426" i="3" s="1" a="1"/>
  <c r="M1426" i="3" s="1"/>
  <c r="L1432" i="3"/>
  <c r="M1432" i="3" s="1" a="1"/>
  <c r="M1432" i="3" s="1"/>
  <c r="L1434" i="3"/>
  <c r="M1434" i="3" s="1" a="1"/>
  <c r="M1434" i="3" s="1"/>
  <c r="L1435" i="3"/>
  <c r="M1435" i="3" s="1" a="1"/>
  <c r="M1435" i="3" s="1"/>
  <c r="L1439" i="3"/>
  <c r="M1439" i="3" s="1" a="1"/>
  <c r="M1439" i="3" s="1"/>
  <c r="L1441" i="3"/>
  <c r="M1441" i="3" s="1" a="1"/>
  <c r="M1441" i="3" s="1"/>
  <c r="L1442" i="3"/>
  <c r="M1442" i="3" s="1" a="1"/>
  <c r="M1442" i="3" s="1"/>
  <c r="L1448" i="3"/>
  <c r="M1448" i="3" s="1" a="1"/>
  <c r="M1448" i="3" s="1"/>
  <c r="L1450" i="3"/>
  <c r="M1450" i="3" s="1" a="1"/>
  <c r="M1450" i="3" s="1"/>
  <c r="L1455" i="3"/>
  <c r="M1455" i="3" s="1" a="1"/>
  <c r="M1455" i="3" s="1"/>
  <c r="L1457" i="3"/>
  <c r="M1457" i="3" s="1" a="1"/>
  <c r="M1457" i="3" s="1"/>
  <c r="L1464" i="3"/>
  <c r="M1464" i="3" s="1" a="1"/>
  <c r="M1464" i="3" s="1"/>
  <c r="L1465" i="3"/>
  <c r="L1466" i="3"/>
  <c r="L1467" i="3"/>
  <c r="M1467" i="3" s="1" a="1"/>
  <c r="M1467" i="3" s="1"/>
  <c r="L1468" i="3"/>
  <c r="M1468" i="3" s="1" a="1"/>
  <c r="M1468" i="3" s="1"/>
  <c r="L1471" i="3"/>
  <c r="M1471" i="3" s="1" a="1"/>
  <c r="M1471" i="3" s="1"/>
  <c r="L1473" i="3"/>
  <c r="M1473" i="3" s="1" a="1"/>
  <c r="M1473" i="3" s="1"/>
  <c r="L1474" i="3"/>
  <c r="M1474" i="3" s="1" a="1"/>
  <c r="M1474" i="3" s="1"/>
  <c r="L1475" i="3"/>
  <c r="M1475" i="3" s="1" a="1"/>
  <c r="M1475" i="3" s="1"/>
  <c r="L1480" i="3"/>
  <c r="M1480" i="3" s="1" a="1"/>
  <c r="M1480" i="3" s="1"/>
  <c r="L1482" i="3"/>
  <c r="L1487" i="3"/>
  <c r="M1487" i="3" s="1" a="1"/>
  <c r="M1487" i="3" s="1"/>
  <c r="L1491" i="3"/>
  <c r="M1491" i="3" s="1" a="1"/>
  <c r="M1491" i="3" s="1"/>
  <c r="L1496" i="3"/>
  <c r="M1496" i="3" s="1" a="1"/>
  <c r="M1496" i="3" s="1"/>
  <c r="L1498" i="3"/>
  <c r="M1498" i="3" s="1" a="1"/>
  <c r="M1498" i="3" s="1"/>
  <c r="L1500" i="3"/>
  <c r="M1500" i="3" s="1" a="1"/>
  <c r="M1500" i="3" s="1"/>
  <c r="L1503" i="3"/>
  <c r="M1503" i="3" s="1" a="1"/>
  <c r="M1503" i="3" s="1"/>
  <c r="L1505" i="3"/>
  <c r="N1505" i="3" s="1" a="1"/>
  <c r="N1505" i="3" s="1"/>
  <c r="L1506" i="3"/>
  <c r="M1506" i="3" s="1" a="1"/>
  <c r="M1506" i="3" s="1"/>
  <c r="L1507" i="3"/>
  <c r="M1507" i="3" s="1" a="1"/>
  <c r="M1507" i="3" s="1"/>
  <c r="L1508" i="3"/>
  <c r="M1508" i="3" s="1" a="1"/>
  <c r="M1508" i="3" s="1"/>
  <c r="L1512" i="3"/>
  <c r="M1512" i="3" s="1" a="1"/>
  <c r="M1512" i="3" s="1"/>
  <c r="L1513" i="3"/>
  <c r="M1513" i="3" s="1" a="1"/>
  <c r="M1513" i="3" s="1"/>
  <c r="L1514" i="3"/>
  <c r="M1514" i="3" s="1" a="1"/>
  <c r="M1514" i="3" s="1"/>
  <c r="L1523" i="3"/>
  <c r="L1528" i="3"/>
  <c r="M1528" i="3" s="1" a="1"/>
  <c r="M1528" i="3" s="1"/>
  <c r="L1535" i="3"/>
  <c r="M1535" i="3" s="1" a="1"/>
  <c r="M1535" i="3" s="1"/>
  <c r="L1537" i="3"/>
  <c r="M1537" i="3" s="1" a="1"/>
  <c r="M1537" i="3" s="1"/>
  <c r="L1538" i="3"/>
  <c r="M1538" i="3" s="1" a="1"/>
  <c r="M1538" i="3" s="1"/>
  <c r="L1539" i="3"/>
  <c r="M1539" i="3" s="1" a="1"/>
  <c r="M1539" i="3" s="1"/>
  <c r="L1540" i="3"/>
  <c r="M1540" i="3" s="1" a="1"/>
  <c r="M1540" i="3" s="1"/>
  <c r="L1544" i="3"/>
  <c r="M1544" i="3" s="1" a="1"/>
  <c r="M1544" i="3" s="1"/>
  <c r="L1546" i="3"/>
  <c r="N1546" i="3" s="1" a="1"/>
  <c r="N1546" i="3" s="1"/>
  <c r="L1555" i="3"/>
  <c r="M1555" i="3" s="1" a="1"/>
  <c r="M1555" i="3" s="1"/>
  <c r="L1556" i="3"/>
  <c r="M1556" i="3" s="1" a="1"/>
  <c r="M1556" i="3" s="1"/>
  <c r="L1560" i="3"/>
  <c r="M1560" i="3" s="1" a="1"/>
  <c r="M1560" i="3" s="1"/>
  <c r="L1562" i="3"/>
  <c r="L1567" i="3"/>
  <c r="N1567" i="3" s="1" a="1"/>
  <c r="N1567" i="3" s="1"/>
  <c r="L1570" i="3"/>
  <c r="M1570" i="3" s="1" a="1"/>
  <c r="M1570" i="3" s="1"/>
  <c r="L1576" i="3"/>
  <c r="M1576" i="3" s="1" a="1"/>
  <c r="M1576" i="3" s="1"/>
  <c r="L1578" i="3"/>
  <c r="M1578" i="3" s="1" a="1"/>
  <c r="M1578" i="3" s="1"/>
  <c r="L1583" i="3"/>
  <c r="M1583" i="3" s="1" a="1"/>
  <c r="M1583" i="3" s="1"/>
  <c r="L1586" i="3"/>
  <c r="M1586" i="3" s="1" a="1"/>
  <c r="M1586" i="3" s="1"/>
  <c r="L1588" i="3"/>
  <c r="M1588" i="3" s="1" a="1"/>
  <c r="M1588" i="3" s="1"/>
  <c r="L1592" i="3"/>
  <c r="M1592" i="3" s="1" a="1"/>
  <c r="M1592" i="3" s="1"/>
  <c r="L1594" i="3"/>
  <c r="M1594" i="3" s="1" a="1"/>
  <c r="M1594" i="3" s="1"/>
  <c r="L1595" i="3"/>
  <c r="M1595" i="3" s="1" a="1"/>
  <c r="M1595" i="3" s="1"/>
  <c r="L1596" i="3"/>
  <c r="M1596" i="3" s="1" a="1"/>
  <c r="M1596" i="3" s="1"/>
  <c r="L1599" i="3"/>
  <c r="M1599" i="3" s="1" a="1"/>
  <c r="M1599" i="3" s="1"/>
  <c r="L1601" i="3"/>
  <c r="M1601" i="3" s="1" a="1"/>
  <c r="M1601" i="3" s="1"/>
  <c r="L1602" i="3"/>
  <c r="M1602" i="3" s="1" a="1"/>
  <c r="M1602" i="3" s="1"/>
  <c r="L1604" i="3"/>
  <c r="N1604" i="3" s="1" a="1"/>
  <c r="N1604" i="3" s="1"/>
  <c r="L1608" i="3"/>
  <c r="M1608" i="3" s="1" a="1"/>
  <c r="M1608" i="3" s="1"/>
  <c r="L1610" i="3"/>
  <c r="M1610" i="3" s="1" a="1"/>
  <c r="M1610" i="3" s="1"/>
  <c r="L1612" i="3"/>
  <c r="M1612" i="3" s="1" a="1"/>
  <c r="M1612" i="3" s="1"/>
  <c r="L1624" i="3"/>
  <c r="M1624" i="3" s="1" a="1"/>
  <c r="M1624" i="3" s="1"/>
  <c r="L1625" i="3"/>
  <c r="M1625" i="3" s="1" a="1"/>
  <c r="M1625" i="3" s="1"/>
  <c r="L1626" i="3"/>
  <c r="M1626" i="3" s="1" a="1"/>
  <c r="M1626" i="3" s="1"/>
  <c r="L1627" i="3"/>
  <c r="M1627" i="3" s="1" a="1"/>
  <c r="M1627" i="3" s="1"/>
  <c r="L1628" i="3"/>
  <c r="M1628" i="3" s="1" a="1"/>
  <c r="M1628" i="3" s="1"/>
  <c r="L1631" i="3"/>
  <c r="M1631" i="3" s="1" a="1"/>
  <c r="M1631" i="3" s="1"/>
  <c r="L1633" i="3"/>
  <c r="L1634" i="3"/>
  <c r="M1634" i="3" s="1" a="1"/>
  <c r="M1634" i="3" s="1"/>
  <c r="L1635" i="3"/>
  <c r="M1635" i="3" s="1" a="1"/>
  <c r="M1635" i="3" s="1"/>
  <c r="L1640" i="3"/>
  <c r="M1640" i="3" s="1" a="1"/>
  <c r="M1640" i="3" s="1"/>
  <c r="L1641" i="3"/>
  <c r="L1652" i="3"/>
  <c r="M1652" i="3" s="1" a="1"/>
  <c r="M1652" i="3" s="1"/>
  <c r="L1656" i="3"/>
  <c r="M1656" i="3" s="1" a="1"/>
  <c r="M1656" i="3" s="1"/>
  <c r="L1658" i="3"/>
  <c r="M1658" i="3" s="1" a="1"/>
  <c r="M1658" i="3" s="1"/>
  <c r="L1660" i="3"/>
  <c r="M1660" i="3" s="1" a="1"/>
  <c r="M1660" i="3" s="1"/>
  <c r="L1663" i="3"/>
  <c r="M1663" i="3" s="1" a="1"/>
  <c r="M1663" i="3" s="1"/>
  <c r="L1666" i="3"/>
  <c r="M1666" i="3" s="1" a="1"/>
  <c r="M1666" i="3" s="1"/>
  <c r="L1667" i="3"/>
  <c r="M1667" i="3" s="1" a="1"/>
  <c r="M1667" i="3" s="1"/>
  <c r="L1668" i="3"/>
  <c r="M1668" i="3" s="1" a="1"/>
  <c r="M1668" i="3" s="1"/>
  <c r="L1672" i="3"/>
  <c r="M1672" i="3" s="1" a="1"/>
  <c r="M1672" i="3" s="1"/>
  <c r="L1674" i="3"/>
  <c r="L1679" i="3"/>
  <c r="M1679" i="3" s="1" a="1"/>
  <c r="M1679" i="3" s="1"/>
  <c r="L1688" i="3"/>
  <c r="M1688" i="3" s="1" a="1"/>
  <c r="M1688" i="3" s="1"/>
  <c r="L1690" i="3"/>
  <c r="N1690" i="3" s="1" a="1"/>
  <c r="N1690" i="3" s="1"/>
  <c r="L1691" i="3"/>
  <c r="N1691" i="3" s="1" a="1"/>
  <c r="N1691" i="3" s="1"/>
  <c r="L1692" i="3"/>
  <c r="M1692" i="3" s="1" a="1"/>
  <c r="M1692" i="3" s="1"/>
  <c r="L1698" i="3"/>
  <c r="M1698" i="3" s="1" a="1"/>
  <c r="M1698" i="3" s="1"/>
  <c r="L1699" i="3"/>
  <c r="L1704" i="3"/>
  <c r="N1704" i="3" s="1" a="1"/>
  <c r="N1704" i="3" s="1"/>
  <c r="L1706" i="3"/>
  <c r="M1706" i="3" s="1" a="1"/>
  <c r="M1706" i="3" s="1"/>
  <c r="L1711" i="3"/>
  <c r="M1711" i="3" s="1" a="1"/>
  <c r="M1711" i="3" s="1"/>
  <c r="L1720" i="3"/>
  <c r="M1720" i="3" s="1" a="1"/>
  <c r="M1720" i="3" s="1"/>
  <c r="L1724" i="3"/>
  <c r="M1724" i="3" s="1" a="1"/>
  <c r="M1724" i="3" s="1"/>
  <c r="L1732" i="3"/>
  <c r="N1732" i="3" s="1" a="1"/>
  <c r="N1732" i="3" s="1"/>
  <c r="L1736" i="3"/>
  <c r="L1738" i="3"/>
  <c r="M1738" i="3" s="1" a="1"/>
  <c r="M1738" i="3" s="1"/>
  <c r="L1739" i="3"/>
  <c r="M1739" i="3" s="1" a="1"/>
  <c r="M1739" i="3" s="1"/>
  <c r="L1740" i="3"/>
  <c r="M1740" i="3" s="1" a="1"/>
  <c r="M1740" i="3" s="1"/>
  <c r="L1743" i="3"/>
  <c r="M1743" i="3" s="1" a="1"/>
  <c r="M1743" i="3" s="1"/>
  <c r="L1748" i="3"/>
  <c r="M1748" i="3" s="1" a="1"/>
  <c r="M1748" i="3" s="1"/>
  <c r="L1752" i="3"/>
  <c r="M1752" i="3" s="1" a="1"/>
  <c r="M1752" i="3" s="1"/>
  <c r="L1754" i="3"/>
  <c r="M1754" i="3" s="1" a="1"/>
  <c r="M1754" i="3" s="1"/>
  <c r="L1759" i="3"/>
  <c r="M1759" i="3" s="1" a="1"/>
  <c r="M1759" i="3" s="1"/>
  <c r="L1761" i="3"/>
  <c r="M1761" i="3" s="1" a="1"/>
  <c r="M1761" i="3" s="1"/>
  <c r="L1764" i="3"/>
  <c r="M1764" i="3" s="1" a="1"/>
  <c r="M1764" i="3" s="1"/>
  <c r="L1768" i="3"/>
  <c r="L1777" i="3"/>
  <c r="M1777" i="3" s="1" a="1"/>
  <c r="M1777" i="3" s="1"/>
  <c r="L1778" i="3"/>
  <c r="M1778" i="3" s="1" a="1"/>
  <c r="M1778" i="3" s="1"/>
  <c r="L1779" i="3"/>
  <c r="M1779" i="3" s="1" a="1"/>
  <c r="M1779" i="3" s="1"/>
  <c r="L1784" i="3"/>
  <c r="M1784" i="3" s="1" a="1"/>
  <c r="M1784" i="3" s="1"/>
  <c r="L1786" i="3"/>
  <c r="M1786" i="3" s="1" a="1"/>
  <c r="M1786" i="3" s="1"/>
  <c r="L1787" i="3"/>
  <c r="M1787" i="3" s="1" a="1"/>
  <c r="M1787" i="3" s="1"/>
  <c r="L1788" i="3"/>
  <c r="L1791" i="3"/>
  <c r="M1791" i="3" s="1" a="1"/>
  <c r="M1791" i="3" s="1"/>
  <c r="L1793" i="3"/>
  <c r="M1793" i="3" s="1" a="1"/>
  <c r="M1793" i="3" s="1"/>
  <c r="L1794" i="3"/>
  <c r="M1794" i="3" s="1" a="1"/>
  <c r="M1794" i="3" s="1"/>
  <c r="L1800" i="3"/>
  <c r="M1800" i="3" s="1" a="1"/>
  <c r="M1800" i="3" s="1"/>
  <c r="L1807" i="3"/>
  <c r="M1807" i="3" s="1" a="1"/>
  <c r="M1807" i="3" s="1"/>
  <c r="L1810" i="3"/>
  <c r="M1810" i="3" s="1" a="1"/>
  <c r="M1810" i="3" s="1"/>
  <c r="L1811" i="3"/>
  <c r="M1811" i="3" s="1" a="1"/>
  <c r="M1811" i="3" s="1"/>
  <c r="L1816" i="3"/>
  <c r="M1816" i="3" s="1" a="1"/>
  <c r="M1816" i="3" s="1"/>
  <c r="L1818" i="3"/>
  <c r="M1818" i="3" s="1" a="1"/>
  <c r="M1818" i="3" s="1"/>
  <c r="L1823" i="3"/>
  <c r="L1826" i="3"/>
  <c r="L1828" i="3"/>
  <c r="M1828" i="3" s="1" a="1"/>
  <c r="M1828" i="3" s="1"/>
  <c r="L1832" i="3"/>
  <c r="M1832" i="3" s="1" a="1"/>
  <c r="M1832" i="3" s="1"/>
  <c r="L1839" i="3"/>
  <c r="L1841" i="3"/>
  <c r="N1841" i="3" s="1" a="1"/>
  <c r="N1841" i="3" s="1"/>
  <c r="L1842" i="3"/>
  <c r="M1842" i="3" s="1" a="1"/>
  <c r="M1842" i="3" s="1"/>
  <c r="L1843" i="3"/>
  <c r="M1843" i="3" s="1" a="1"/>
  <c r="M1843" i="3" s="1"/>
  <c r="L1848" i="3"/>
  <c r="M1848" i="3" s="1" a="1"/>
  <c r="M1848" i="3" s="1"/>
  <c r="L1849" i="3"/>
  <c r="M1849" i="3" s="1" a="1"/>
  <c r="M1849" i="3" s="1"/>
  <c r="L1850" i="3"/>
  <c r="M1850" i="3" s="1" a="1"/>
  <c r="M1850" i="3" s="1"/>
  <c r="L1857" i="3"/>
  <c r="M1857" i="3" s="1" a="1"/>
  <c r="M1857" i="3" s="1"/>
  <c r="L1858" i="3"/>
  <c r="M1858" i="3" s="1" a="1"/>
  <c r="M1858" i="3" s="1"/>
  <c r="L1864" i="3"/>
  <c r="L1873" i="3"/>
  <c r="M1873" i="3" s="1" a="1"/>
  <c r="M1873" i="3" s="1"/>
  <c r="L1874" i="3"/>
  <c r="M1874" i="3" s="1" a="1"/>
  <c r="M1874" i="3" s="1"/>
  <c r="L1880" i="3"/>
  <c r="M1880" i="3" s="1" a="1"/>
  <c r="M1880" i="3" s="1"/>
  <c r="L1882" i="3"/>
  <c r="M1882" i="3" s="1" a="1"/>
  <c r="M1882" i="3" s="1"/>
  <c r="L1883" i="3"/>
  <c r="M1883" i="3" s="1" a="1"/>
  <c r="M1883" i="3" s="1"/>
  <c r="L1887" i="3"/>
  <c r="M1887" i="3" s="1" a="1"/>
  <c r="M1887" i="3" s="1"/>
  <c r="L1889" i="3"/>
  <c r="M1889" i="3" s="1" a="1"/>
  <c r="M1889" i="3" s="1"/>
  <c r="L1890" i="3"/>
  <c r="M1890" i="3" s="1" a="1"/>
  <c r="M1890" i="3" s="1"/>
  <c r="L1896" i="3"/>
  <c r="L1899" i="3"/>
  <c r="M1899" i="3" s="1" a="1"/>
  <c r="M1899" i="3" s="1"/>
  <c r="L1900" i="3"/>
  <c r="L1906" i="3"/>
  <c r="M1906" i="3" s="1" a="1"/>
  <c r="M1906" i="3" s="1"/>
  <c r="L1912" i="3"/>
  <c r="M1912" i="3" s="1" a="1"/>
  <c r="M1912" i="3" s="1"/>
  <c r="L1919" i="3"/>
  <c r="M1919" i="3" s="1" a="1"/>
  <c r="M1919" i="3" s="1"/>
  <c r="L1924" i="3"/>
  <c r="M1924" i="3" s="1" a="1"/>
  <c r="M1924" i="3" s="1"/>
  <c r="L1928" i="3"/>
  <c r="M1928" i="3" s="1" a="1"/>
  <c r="M1928" i="3" s="1"/>
  <c r="L1930" i="3"/>
  <c r="L1935" i="3"/>
  <c r="M1935" i="3" s="1" a="1"/>
  <c r="M1935" i="3" s="1"/>
  <c r="L1938" i="3"/>
  <c r="M1938" i="3" s="1" a="1"/>
  <c r="M1938" i="3" s="1"/>
  <c r="L1944" i="3"/>
  <c r="M1944" i="3" s="1" a="1"/>
  <c r="M1944" i="3" s="1"/>
  <c r="L1946" i="3"/>
  <c r="N1946" i="3" s="1" a="1"/>
  <c r="N1946" i="3" s="1"/>
  <c r="L1947" i="3"/>
  <c r="M1947" i="3" s="1" a="1"/>
  <c r="M1947" i="3" s="1"/>
  <c r="L1951" i="3"/>
  <c r="M1951" i="3" s="1" a="1"/>
  <c r="M1951" i="3" s="1"/>
  <c r="L1953" i="3"/>
  <c r="M1953" i="3" s="1" a="1"/>
  <c r="M1953" i="3" s="1"/>
  <c r="L1960" i="3"/>
  <c r="M1960" i="3" s="1" a="1"/>
  <c r="M1960" i="3" s="1"/>
  <c r="L1962" i="3"/>
  <c r="M1962" i="3" s="1" a="1"/>
  <c r="M1962" i="3" s="1"/>
  <c r="L1964" i="3"/>
  <c r="L1965" i="3"/>
  <c r="N1965" i="3" s="1" a="1"/>
  <c r="N1965" i="3" s="1"/>
  <c r="L1976" i="3"/>
  <c r="M1976" i="3" s="1" a="1"/>
  <c r="M1976" i="3" s="1"/>
  <c r="L1978" i="3"/>
  <c r="L1981" i="3"/>
  <c r="M1981" i="3" s="1" a="1"/>
  <c r="M1981" i="3" s="1"/>
  <c r="L1986" i="3"/>
  <c r="M1986" i="3" s="1" a="1"/>
  <c r="M1986" i="3" s="1"/>
  <c r="L1992" i="3"/>
  <c r="M1992" i="3" s="1" a="1"/>
  <c r="M1992" i="3" s="1"/>
  <c r="L1996" i="3"/>
  <c r="M1996" i="3" s="1" a="1"/>
  <c r="M1996" i="3" s="1"/>
  <c r="L2008" i="3"/>
  <c r="M2008" i="3" s="1" a="1"/>
  <c r="M2008" i="3" s="1"/>
  <c r="L2012" i="3"/>
  <c r="M2012" i="3" s="1" a="1"/>
  <c r="M2012" i="3" s="1"/>
  <c r="L2017" i="3"/>
  <c r="M2017" i="3" s="1" a="1"/>
  <c r="M2017" i="3" s="1"/>
  <c r="L2018" i="3"/>
  <c r="M2018" i="3" s="1" a="1"/>
  <c r="M2018" i="3" s="1"/>
  <c r="L2020" i="3"/>
  <c r="M2020" i="3" s="1" a="1"/>
  <c r="M2020" i="3" s="1"/>
  <c r="L2024" i="3"/>
  <c r="M2024" i="3" s="1" a="1"/>
  <c r="M2024" i="3" s="1"/>
  <c r="L2025" i="3"/>
  <c r="M2025" i="3" s="1" a="1"/>
  <c r="M2025" i="3" s="1"/>
  <c r="L2029" i="3"/>
  <c r="M2029" i="3" s="1" a="1"/>
  <c r="M2029" i="3" s="1"/>
  <c r="L2040" i="3"/>
  <c r="L2043" i="3"/>
  <c r="M2043" i="3" s="1" a="1"/>
  <c r="M2043" i="3" s="1"/>
  <c r="L2049" i="3"/>
  <c r="M2049" i="3" s="1" a="1"/>
  <c r="M2049" i="3" s="1"/>
  <c r="L2050" i="3"/>
  <c r="M2050" i="3" s="1" a="1"/>
  <c r="M2050" i="3" s="1"/>
  <c r="L2052" i="3"/>
  <c r="M2052" i="3" s="1" a="1"/>
  <c r="M2052" i="3" s="1"/>
  <c r="L2056" i="3"/>
  <c r="M2056" i="3" s="1" a="1"/>
  <c r="M2056" i="3" s="1"/>
  <c r="L2058" i="3"/>
  <c r="M2058" i="3" s="1" a="1"/>
  <c r="M2058" i="3" s="1"/>
  <c r="L2066" i="3"/>
  <c r="M2066" i="3" s="1" a="1"/>
  <c r="M2066" i="3" s="1"/>
  <c r="L2072" i="3"/>
  <c r="M2072" i="3" s="1" a="1"/>
  <c r="M2072" i="3" s="1"/>
  <c r="L2082" i="3"/>
  <c r="M2082" i="3" s="1" a="1"/>
  <c r="M2082" i="3" s="1"/>
  <c r="L2083" i="3"/>
  <c r="M2083" i="3" s="1" a="1"/>
  <c r="M2083" i="3" s="1"/>
  <c r="L2088" i="3"/>
  <c r="L2090" i="3"/>
  <c r="M2090" i="3" s="1" a="1"/>
  <c r="M2090" i="3" s="1"/>
  <c r="L2098" i="3"/>
  <c r="M2098" i="3" s="1" a="1"/>
  <c r="M2098" i="3" s="1"/>
  <c r="L2104" i="3"/>
  <c r="M2104" i="3" s="1" a="1"/>
  <c r="M2104" i="3" s="1"/>
  <c r="L2108" i="3"/>
  <c r="M2108" i="3" s="1" a="1"/>
  <c r="M2108" i="3" s="1"/>
  <c r="L2120" i="3"/>
  <c r="M2120" i="3" s="1" a="1"/>
  <c r="M2120" i="3" s="1"/>
  <c r="L2129" i="3"/>
  <c r="M2129" i="3" s="1" a="1"/>
  <c r="M2129" i="3" s="1"/>
  <c r="L2136" i="3"/>
  <c r="M2136" i="3" s="1" a="1"/>
  <c r="M2136" i="3" s="1"/>
  <c r="L2138" i="3"/>
  <c r="M2138" i="3" s="1" a="1"/>
  <c r="M2138" i="3" s="1"/>
  <c r="L2145" i="3"/>
  <c r="M2145" i="3" s="1" a="1"/>
  <c r="M2145" i="3" s="1"/>
  <c r="L2152" i="3"/>
  <c r="N2152" i="3" s="1" a="1"/>
  <c r="N2152" i="3" s="1"/>
  <c r="L2161" i="3"/>
  <c r="L2162" i="3"/>
  <c r="M2162" i="3" s="1" a="1"/>
  <c r="M2162" i="3" s="1"/>
  <c r="L2168" i="3"/>
  <c r="M2168" i="3" s="1" a="1"/>
  <c r="M2168" i="3" s="1"/>
  <c r="L2173" i="3"/>
  <c r="M2173" i="3" s="1" a="1"/>
  <c r="M2173" i="3" s="1"/>
  <c r="L2177" i="3"/>
  <c r="M2177" i="3" s="1" a="1"/>
  <c r="M2177" i="3" s="1"/>
  <c r="L2179" i="3"/>
  <c r="M2179" i="3" s="1" a="1"/>
  <c r="M2179" i="3" s="1"/>
  <c r="L2184" i="3"/>
  <c r="L2194" i="3"/>
  <c r="M2194" i="3" s="1" a="1"/>
  <c r="M2194" i="3" s="1"/>
  <c r="L2196" i="3"/>
  <c r="M2196" i="3" s="1" a="1"/>
  <c r="M2196" i="3" s="1"/>
  <c r="L2200" i="3"/>
  <c r="M2200" i="3" s="1" a="1"/>
  <c r="M2200" i="3" s="1"/>
  <c r="L2203" i="3"/>
  <c r="M2203" i="3" s="1" a="1"/>
  <c r="M2203" i="3" s="1"/>
  <c r="L2209" i="3"/>
  <c r="M2209" i="3" s="1" a="1"/>
  <c r="M2209" i="3" s="1"/>
  <c r="L2216" i="3"/>
  <c r="M2216" i="3" s="1" a="1"/>
  <c r="M2216" i="3" s="1"/>
  <c r="L2221" i="3"/>
  <c r="M2221" i="3" s="1" a="1"/>
  <c r="M2221" i="3" s="1"/>
  <c r="L2232" i="3"/>
  <c r="M2232" i="3" s="1" a="1"/>
  <c r="M2232" i="3" s="1"/>
  <c r="L2234" i="3"/>
  <c r="N2234" i="3" s="1" a="1"/>
  <c r="N2234" i="3" s="1"/>
  <c r="L2236" i="3"/>
  <c r="M2236" i="3" s="1" a="1"/>
  <c r="M2236" i="3" s="1"/>
  <c r="L2241" i="3"/>
  <c r="M2241" i="3" s="1" a="1"/>
  <c r="M2241" i="3" s="1"/>
  <c r="L2243" i="3"/>
  <c r="L2244" i="3"/>
  <c r="M2244" i="3" s="1" a="1"/>
  <c r="M2244" i="3" s="1"/>
  <c r="L2248" i="3"/>
  <c r="M2248" i="3" s="1" a="1"/>
  <c r="M2248" i="3" s="1"/>
  <c r="L2260" i="3"/>
  <c r="M2260" i="3" s="1" a="1"/>
  <c r="M2260" i="3" s="1"/>
  <c r="L2264" i="3"/>
  <c r="M2264" i="3" s="1" a="1"/>
  <c r="M2264" i="3" s="1"/>
  <c r="L2280" i="3"/>
  <c r="M2280" i="3" s="1" a="1"/>
  <c r="M2280" i="3" s="1"/>
  <c r="L2282" i="3"/>
  <c r="L2283" i="3"/>
  <c r="M2283" i="3" s="1" a="1"/>
  <c r="M2283" i="3" s="1"/>
  <c r="L2284" i="3"/>
  <c r="M2284" i="3" s="1" a="1"/>
  <c r="M2284" i="3" s="1"/>
  <c r="L2289" i="3"/>
  <c r="M2289" i="3" s="1" a="1"/>
  <c r="M2289" i="3" s="1"/>
  <c r="L2296" i="3"/>
  <c r="L2305" i="3"/>
  <c r="M2305" i="3" s="1" a="1"/>
  <c r="M2305" i="3" s="1"/>
  <c r="L2312" i="3"/>
  <c r="M2312" i="3" s="1" a="1"/>
  <c r="M2312" i="3" s="1"/>
  <c r="L2314" i="3"/>
  <c r="M2314" i="3" s="1" a="1"/>
  <c r="M2314" i="3" s="1"/>
  <c r="L2328" i="3"/>
  <c r="M2328" i="3" s="1" a="1"/>
  <c r="M2328" i="3" s="1"/>
  <c r="L2333" i="3"/>
  <c r="L2344" i="3"/>
  <c r="M2344" i="3" s="1" a="1"/>
  <c r="M2344" i="3" s="1"/>
  <c r="L2353" i="3"/>
  <c r="M2353" i="3" s="1" a="1"/>
  <c r="M2353" i="3" s="1"/>
  <c r="L2355" i="3"/>
  <c r="M2355" i="3" s="1" a="1"/>
  <c r="M2355" i="3" s="1"/>
  <c r="L2356" i="3"/>
  <c r="M2356" i="3" s="1" a="1"/>
  <c r="M2356" i="3" s="1"/>
  <c r="L2360" i="3"/>
  <c r="M2360" i="3" s="1" a="1"/>
  <c r="M2360" i="3" s="1"/>
  <c r="L2362" i="3"/>
  <c r="M2362" i="3" s="1" a="1"/>
  <c r="M2362" i="3" s="1"/>
  <c r="L2376" i="3"/>
  <c r="M2376" i="3" s="1" a="1"/>
  <c r="M2376" i="3" s="1"/>
  <c r="L2386" i="3"/>
  <c r="M2386" i="3" s="1" a="1"/>
  <c r="M2386" i="3" s="1"/>
  <c r="L2392" i="3"/>
  <c r="M2392" i="3" s="1" a="1"/>
  <c r="M2392" i="3" s="1"/>
  <c r="L2401" i="3"/>
  <c r="M2401" i="3" s="1" a="1"/>
  <c r="M2401" i="3" s="1"/>
  <c r="L2408" i="3"/>
  <c r="M2408" i="3" s="1" a="1"/>
  <c r="M2408" i="3" s="1"/>
  <c r="L2412" i="3"/>
  <c r="M2412" i="3" s="1" a="1"/>
  <c r="M2412" i="3" s="1"/>
  <c r="L2417" i="3"/>
  <c r="M2417" i="3" s="1" a="1"/>
  <c r="M2417" i="3" s="1"/>
  <c r="L2418" i="3"/>
  <c r="M2418" i="3" s="1" a="1"/>
  <c r="M2418" i="3" s="1"/>
  <c r="L2424" i="3"/>
  <c r="M2424" i="3" s="1" a="1"/>
  <c r="M2424" i="3" s="1"/>
  <c r="L2442" i="3"/>
  <c r="M2442" i="3" s="1" a="1"/>
  <c r="M2442" i="3" s="1"/>
  <c r="L2450" i="3"/>
  <c r="M2450" i="3" s="1" a="1"/>
  <c r="M2450" i="3" s="1"/>
  <c r="L2452" i="3"/>
  <c r="M2452" i="3" s="1" a="1"/>
  <c r="M2452" i="3" s="1"/>
  <c r="L2456" i="3"/>
  <c r="M2456" i="3" s="1" a="1"/>
  <c r="M2456" i="3" s="1"/>
  <c r="L2465" i="3"/>
  <c r="M2465" i="3" s="1" a="1"/>
  <c r="M2465" i="3" s="1"/>
  <c r="L2472" i="3"/>
  <c r="M2472" i="3" s="1" a="1"/>
  <c r="M2472" i="3" s="1"/>
  <c r="L2477" i="3"/>
  <c r="M2477" i="3" s="1" a="1"/>
  <c r="M2477" i="3" s="1"/>
  <c r="L2484" i="3"/>
  <c r="M2484" i="3" s="1" a="1"/>
  <c r="M2484" i="3" s="1"/>
  <c r="L2488" i="3"/>
  <c r="L2490" i="3"/>
  <c r="M2490" i="3" s="1" a="1"/>
  <c r="M2490" i="3" s="1"/>
  <c r="L2497" i="3"/>
  <c r="M2497" i="3" s="1" a="1"/>
  <c r="M2497" i="3" s="1"/>
  <c r="L2498" i="3"/>
  <c r="M2498" i="3" s="1" a="1"/>
  <c r="M2498" i="3" s="1"/>
  <c r="L2504" i="3"/>
  <c r="N2504" i="3" s="1" a="1"/>
  <c r="N2504" i="3" s="1"/>
  <c r="L2520" i="3"/>
  <c r="M2520" i="3" s="1" a="1"/>
  <c r="M2520" i="3" s="1"/>
  <c r="L2532" i="3"/>
  <c r="L2536" i="3"/>
  <c r="M2536" i="3" s="1" a="1"/>
  <c r="M2536" i="3" s="1"/>
  <c r="L2546" i="3"/>
  <c r="N2546" i="3" s="1" a="1"/>
  <c r="N2546" i="3" s="1"/>
  <c r="L2552" i="3"/>
  <c r="M2552" i="3" s="1" a="1"/>
  <c r="M2552" i="3" s="1"/>
  <c r="L2556" i="3"/>
  <c r="M2556" i="3" s="1" a="1"/>
  <c r="M2556" i="3" s="1"/>
  <c r="L2561" i="3"/>
  <c r="N2561" i="3" s="1" a="1"/>
  <c r="N2561" i="3" s="1"/>
  <c r="L2568" i="3"/>
  <c r="M2568" i="3" s="1" a="1"/>
  <c r="M2568" i="3" s="1"/>
  <c r="L2584" i="3"/>
  <c r="M2584" i="3" s="1" a="1"/>
  <c r="M2584" i="3" s="1"/>
  <c r="L2593" i="3"/>
  <c r="M2593" i="3" s="1" a="1"/>
  <c r="M2593" i="3" s="1"/>
  <c r="L2600" i="3"/>
  <c r="L2602" i="3"/>
  <c r="M2602" i="3" s="1" a="1"/>
  <c r="M2602" i="3" s="1"/>
  <c r="L2610" i="3"/>
  <c r="M2610" i="3" s="1" a="1"/>
  <c r="M2610" i="3" s="1"/>
  <c r="L2626" i="3"/>
  <c r="M2626" i="3" s="1" a="1"/>
  <c r="M2626" i="3" s="1"/>
  <c r="L2627" i="3"/>
  <c r="M2627" i="3" s="1" a="1"/>
  <c r="M2627" i="3" s="1"/>
  <c r="L2632" i="3"/>
  <c r="M2632" i="3" s="1" a="1"/>
  <c r="M2632" i="3" s="1"/>
  <c r="L2642" i="3"/>
  <c r="M2642" i="3" s="1" a="1"/>
  <c r="M2642" i="3" s="1"/>
  <c r="L2648" i="3"/>
  <c r="L2657" i="3"/>
  <c r="L2658" i="3"/>
  <c r="M2658" i="3" s="1" a="1"/>
  <c r="M2658" i="3" s="1"/>
  <c r="L2660" i="3"/>
  <c r="M2660" i="3" s="1" a="1"/>
  <c r="M2660" i="3" s="1"/>
  <c r="L2664" i="3"/>
  <c r="L2680" i="3"/>
  <c r="M2680" i="3" s="1" a="1"/>
  <c r="M2680" i="3" s="1"/>
  <c r="L2682" i="3"/>
  <c r="M2682" i="3" s="1" a="1"/>
  <c r="M2682" i="3" s="1"/>
  <c r="L2689" i="3"/>
  <c r="L2691" i="3"/>
  <c r="M2691" i="3" s="1" a="1"/>
  <c r="M2691" i="3" s="1"/>
  <c r="L2696" i="3"/>
  <c r="M2696" i="3" s="1" a="1"/>
  <c r="M2696" i="3" s="1"/>
  <c r="L2712" i="3"/>
  <c r="L2722" i="3"/>
  <c r="M2722" i="3" s="1" a="1"/>
  <c r="M2722" i="3" s="1"/>
  <c r="L2728" i="3"/>
  <c r="M2728" i="3" s="1" a="1"/>
  <c r="M2728" i="3" s="1"/>
  <c r="L2738" i="3"/>
  <c r="M2738" i="3" s="1" a="1"/>
  <c r="M2738" i="3" s="1"/>
  <c r="L2744" i="3"/>
  <c r="M2744" i="3" s="1" a="1"/>
  <c r="M2744" i="3" s="1"/>
  <c r="L2746" i="3"/>
  <c r="M2746" i="3" s="1" a="1"/>
  <c r="M2746" i="3" s="1"/>
  <c r="L2754" i="3"/>
  <c r="M2754" i="3" s="1" a="1"/>
  <c r="M2754" i="3" s="1"/>
  <c r="L2760" i="3"/>
  <c r="M2760" i="3" s="1" a="1"/>
  <c r="M2760" i="3" s="1"/>
  <c r="L2776" i="3"/>
  <c r="M2776" i="3" s="1" a="1"/>
  <c r="M2776" i="3" s="1"/>
  <c r="L2788" i="3"/>
  <c r="M2788" i="3" s="1" a="1"/>
  <c r="M2788" i="3" s="1"/>
  <c r="L2792" i="3"/>
  <c r="L2795" i="3"/>
  <c r="M2795" i="3" s="1" a="1"/>
  <c r="M2795" i="3" s="1"/>
  <c r="L2797" i="3"/>
  <c r="M2797" i="3" s="1" a="1"/>
  <c r="M2797" i="3" s="1"/>
  <c r="L2810" i="3"/>
  <c r="N2810" i="3" s="1" a="1"/>
  <c r="N2810" i="3" s="1"/>
  <c r="L2833" i="3"/>
  <c r="M2833" i="3" s="1" a="1"/>
  <c r="M2833" i="3" s="1"/>
  <c r="L2840" i="3"/>
  <c r="M2840" i="3" s="1" a="1"/>
  <c r="M2840" i="3" s="1"/>
  <c r="L2856" i="3"/>
  <c r="M2856" i="3" s="1" a="1"/>
  <c r="M2856" i="3" s="1"/>
  <c r="L2861" i="3"/>
  <c r="M2861" i="3" s="1" a="1"/>
  <c r="M2861" i="3" s="1"/>
  <c r="L2866" i="3"/>
  <c r="M2866" i="3" s="1" a="1"/>
  <c r="M2866" i="3" s="1"/>
  <c r="L2872" i="3"/>
  <c r="M2872" i="3" s="1" a="1"/>
  <c r="M2872" i="3" s="1"/>
  <c r="L2877" i="3"/>
  <c r="M2877" i="3" s="1" a="1"/>
  <c r="M2877" i="3" s="1"/>
  <c r="L2888" i="3"/>
  <c r="M2888" i="3" s="1" a="1"/>
  <c r="M2888" i="3" s="1"/>
  <c r="L2890" i="3"/>
  <c r="M2890" i="3" s="1" a="1"/>
  <c r="M2890" i="3" s="1"/>
  <c r="L2892" i="3"/>
  <c r="M2892" i="3" s="1" a="1"/>
  <c r="M2892" i="3" s="1"/>
  <c r="L2893" i="3"/>
  <c r="M2893" i="3" s="1" a="1"/>
  <c r="M2893" i="3" s="1"/>
  <c r="L2897" i="3"/>
  <c r="M2897" i="3" s="1" a="1"/>
  <c r="M2897" i="3" s="1"/>
  <c r="L2904" i="3"/>
  <c r="M2904" i="3" s="1" a="1"/>
  <c r="M2904" i="3" s="1"/>
  <c r="L2936" i="3"/>
  <c r="M2936" i="3" s="1" a="1"/>
  <c r="M2936" i="3" s="1"/>
  <c r="L2938" i="3"/>
  <c r="M2938" i="3" s="1" a="1"/>
  <c r="M2938" i="3" s="1"/>
  <c r="L2940" i="3"/>
  <c r="M2940" i="3" s="1" a="1"/>
  <c r="M2940" i="3" s="1"/>
  <c r="L2952" i="3"/>
  <c r="N2952" i="3" s="1" a="1"/>
  <c r="N2952" i="3" s="1"/>
  <c r="L2962" i="3"/>
  <c r="N2962" i="3" s="1" a="1"/>
  <c r="N2962" i="3" s="1"/>
  <c r="L2968" i="3"/>
  <c r="M2968" i="3" s="1" a="1"/>
  <c r="M2968" i="3" s="1"/>
  <c r="L2984" i="3"/>
  <c r="M2984" i="3" s="1" a="1"/>
  <c r="M2984" i="3" s="1"/>
  <c r="L2993" i="3"/>
  <c r="M2993" i="3" s="1" a="1"/>
  <c r="M2993" i="3" s="1"/>
  <c r="L3000" i="3"/>
  <c r="M3000" i="3" s="1" a="1"/>
  <c r="M3000" i="3" s="1"/>
  <c r="L3009" i="3"/>
  <c r="M3009" i="3" s="1" a="1"/>
  <c r="M3009" i="3" s="1"/>
  <c r="L3010" i="3"/>
  <c r="M3010" i="3" s="1" a="1"/>
  <c r="M3010" i="3" s="1"/>
  <c r="L3011" i="3"/>
  <c r="M3011" i="3" s="1" a="1"/>
  <c r="M3011" i="3" s="1"/>
  <c r="L3016" i="3"/>
  <c r="M3016" i="3" s="1" a="1"/>
  <c r="M3016" i="3" s="1"/>
  <c r="L3048" i="3"/>
  <c r="L3064" i="3"/>
  <c r="M3064" i="3" s="1" a="1"/>
  <c r="M3064" i="3" s="1"/>
  <c r="L3080" i="3"/>
  <c r="N3080" i="3" s="1" a="1"/>
  <c r="N3080" i="3" s="1"/>
  <c r="L3082" i="3"/>
  <c r="M3082" i="3" s="1" a="1"/>
  <c r="M3082" i="3" s="1"/>
  <c r="L3089" i="3"/>
  <c r="M3089" i="3" s="1" a="1"/>
  <c r="M3089" i="3" s="1"/>
  <c r="L3096" i="3"/>
  <c r="L3098" i="3"/>
  <c r="M3098" i="3" s="1" a="1"/>
  <c r="M3098" i="3" s="1"/>
  <c r="L3099" i="3"/>
  <c r="M3099" i="3" s="1" a="1"/>
  <c r="M3099" i="3" s="1"/>
  <c r="L3112" i="3"/>
  <c r="L3128" i="3"/>
  <c r="M3128" i="3" s="1" a="1"/>
  <c r="M3128" i="3" s="1"/>
  <c r="L3144" i="3"/>
  <c r="M3144" i="3" s="1" a="1"/>
  <c r="M3144" i="3" s="1"/>
  <c r="L3146" i="3"/>
  <c r="M3146" i="3" s="1" a="1"/>
  <c r="M3146" i="3" s="1"/>
  <c r="L3160" i="3"/>
  <c r="M3160" i="3" s="1" a="1"/>
  <c r="M3160" i="3" s="1"/>
  <c r="L3192" i="3"/>
  <c r="M3192" i="3" s="1" a="1"/>
  <c r="M3192" i="3" s="1"/>
  <c r="L3194" i="3"/>
  <c r="M3194" i="3" s="1" a="1"/>
  <c r="M3194" i="3" s="1"/>
  <c r="L3201" i="3"/>
  <c r="N3201" i="3" s="1" a="1"/>
  <c r="N3201" i="3" s="1"/>
  <c r="L3204" i="3"/>
  <c r="M3204" i="3" s="1" a="1"/>
  <c r="M3204" i="3" s="1"/>
  <c r="L3208" i="3"/>
  <c r="M3208" i="3" s="1" a="1"/>
  <c r="M3208" i="3" s="1"/>
  <c r="L3224" i="3"/>
  <c r="M3224" i="3" s="1" a="1"/>
  <c r="M3224" i="3" s="1"/>
  <c r="L3234" i="3"/>
  <c r="M3234" i="3" s="1" a="1"/>
  <c r="M3234" i="3" s="1"/>
  <c r="L3240" i="3"/>
  <c r="M3240" i="3" s="1" a="1"/>
  <c r="M3240" i="3" s="1"/>
  <c r="L3249" i="3"/>
  <c r="M3249" i="3" s="1" a="1"/>
  <c r="M3249" i="3" s="1"/>
  <c r="L3250" i="3"/>
  <c r="M3250" i="3" s="1" a="1"/>
  <c r="M3250" i="3" s="1"/>
  <c r="L3256" i="3"/>
  <c r="M3256" i="3" s="1" a="1"/>
  <c r="M3256" i="3" s="1"/>
  <c r="L3261" i="3"/>
  <c r="N3261" i="3" s="1" a="1"/>
  <c r="N3261" i="3" s="1"/>
  <c r="L3272" i="3"/>
  <c r="N3272" i="3" s="1" a="1"/>
  <c r="N3272" i="3" s="1"/>
  <c r="L3293" i="3"/>
  <c r="M3293" i="3" s="1" a="1"/>
  <c r="M3293" i="3" s="1"/>
  <c r="L3297" i="3"/>
  <c r="M3297" i="3" s="1" a="1"/>
  <c r="M3297" i="3" s="1"/>
  <c r="L3298" i="3"/>
  <c r="M3298" i="3" s="1" a="1"/>
  <c r="M3298" i="3" s="1"/>
  <c r="L3304" i="3"/>
  <c r="M3304" i="3" s="1" a="1"/>
  <c r="M3304" i="3" s="1"/>
  <c r="L3306" i="3"/>
  <c r="M3306" i="3" s="1" a="1"/>
  <c r="M3306" i="3" s="1"/>
  <c r="L3314" i="3"/>
  <c r="M3314" i="3" s="1" a="1"/>
  <c r="M3314" i="3" s="1"/>
  <c r="L3320" i="3"/>
  <c r="L3336" i="3"/>
  <c r="M3336" i="3" s="1" a="1"/>
  <c r="M3336" i="3" s="1"/>
  <c r="L3352" i="3"/>
  <c r="M3352" i="3" s="1" a="1"/>
  <c r="M3352" i="3" s="1"/>
  <c r="L3362" i="3"/>
  <c r="M3362" i="3" s="1" a="1"/>
  <c r="M3362" i="3" s="1"/>
  <c r="L3368" i="3"/>
  <c r="M3368" i="3" s="1" a="1"/>
  <c r="M3368" i="3" s="1"/>
  <c r="L3379" i="3"/>
  <c r="M3379" i="3" s="1" a="1"/>
  <c r="M3379" i="3" s="1"/>
  <c r="L3384" i="3"/>
  <c r="M3384" i="3" s="1" a="1"/>
  <c r="M3384" i="3" s="1"/>
  <c r="L3394" i="3"/>
  <c r="M3394" i="3" s="1" a="1"/>
  <c r="M3394" i="3" s="1"/>
  <c r="L3400" i="3"/>
  <c r="M3400" i="3" s="1" a="1"/>
  <c r="M3400" i="3" s="1"/>
  <c r="L3410" i="3"/>
  <c r="M3410" i="3" s="1" a="1"/>
  <c r="M3410" i="3" s="1"/>
  <c r="L3416" i="3"/>
  <c r="M3416" i="3" s="1" a="1"/>
  <c r="M3416" i="3" s="1"/>
  <c r="L3432" i="3"/>
  <c r="M3432" i="3" s="1" a="1"/>
  <c r="M3432" i="3" s="1"/>
  <c r="L3434" i="3"/>
  <c r="M3434" i="3" s="1" a="1"/>
  <c r="M3434" i="3" s="1"/>
  <c r="L3441" i="3"/>
  <c r="M3441" i="3" s="1" a="1"/>
  <c r="M3441" i="3" s="1"/>
  <c r="L3450" i="3"/>
  <c r="N3450" i="3" s="1" a="1"/>
  <c r="N3450" i="3" s="1"/>
  <c r="L3458" i="3"/>
  <c r="M3458" i="3" s="1" a="1"/>
  <c r="M3458" i="3" s="1"/>
  <c r="L3466" i="3"/>
  <c r="M3466" i="3" s="1" a="1"/>
  <c r="M3466" i="3" s="1"/>
  <c r="L3512" i="3"/>
  <c r="L3528" i="3"/>
  <c r="M3528" i="3" s="1" a="1"/>
  <c r="M3528" i="3" s="1"/>
  <c r="L3529" i="3"/>
  <c r="M3529" i="3" s="1" a="1"/>
  <c r="M3529" i="3" s="1"/>
  <c r="L3532" i="3"/>
  <c r="M3532" i="3" s="1" a="1"/>
  <c r="M3532" i="3" s="1"/>
  <c r="L3540" i="3"/>
  <c r="M3540" i="3" s="1" a="1"/>
  <c r="M3540" i="3" s="1"/>
  <c r="L3544" i="3"/>
  <c r="M3544" i="3" s="1" a="1"/>
  <c r="M3544" i="3" s="1"/>
  <c r="L3560" i="3"/>
  <c r="M3560" i="3" s="1" a="1"/>
  <c r="M3560" i="3" s="1"/>
  <c r="L3572" i="3"/>
  <c r="M3572" i="3" s="1" a="1"/>
  <c r="M3572" i="3" s="1"/>
  <c r="L3592" i="3"/>
  <c r="M3592" i="3" s="1" a="1"/>
  <c r="M3592" i="3" s="1"/>
  <c r="L3608" i="3"/>
  <c r="M3608" i="3" s="1" a="1"/>
  <c r="M3608" i="3" s="1"/>
  <c r="L3610" i="3"/>
  <c r="M3610" i="3" s="1" a="1"/>
  <c r="M3610" i="3" s="1"/>
  <c r="L3618" i="3"/>
  <c r="M3618" i="3" s="1" a="1"/>
  <c r="M3618" i="3" s="1"/>
  <c r="L3624" i="3"/>
  <c r="M3624" i="3" s="1" a="1"/>
  <c r="M3624" i="3" s="1"/>
  <c r="L3640" i="3"/>
  <c r="M3640" i="3" s="1" a="1"/>
  <c r="M3640" i="3" s="1"/>
  <c r="L3672" i="3"/>
  <c r="M3672" i="3" s="1" a="1"/>
  <c r="M3672" i="3" s="1"/>
  <c r="L3681" i="3"/>
  <c r="L3688" i="3"/>
  <c r="L3704" i="3"/>
  <c r="L3720" i="3"/>
  <c r="N3720" i="3" s="1" a="1"/>
  <c r="N3720" i="3" s="1"/>
  <c r="L3730" i="3"/>
  <c r="N3730" i="3" s="1" a="1"/>
  <c r="N3730" i="3" s="1"/>
  <c r="L3736" i="3"/>
  <c r="M3736" i="3" s="1" a="1"/>
  <c r="M3736" i="3" s="1"/>
  <c r="L3738" i="3"/>
  <c r="M3738" i="3" s="1" a="1"/>
  <c r="M3738" i="3" s="1"/>
  <c r="L3740" i="3"/>
  <c r="M3740" i="3" s="1" a="1"/>
  <c r="M3740" i="3" s="1"/>
  <c r="L3746" i="3"/>
  <c r="M3746" i="3" s="1" a="1"/>
  <c r="M3746" i="3" s="1"/>
  <c r="L3752" i="3"/>
  <c r="M3752" i="3" s="1" a="1"/>
  <c r="M3752" i="3" s="1"/>
  <c r="L3768" i="3"/>
  <c r="M3768" i="3" s="1" a="1"/>
  <c r="M3768" i="3" s="1"/>
  <c r="L3789" i="3"/>
  <c r="M3789" i="3" s="1" a="1"/>
  <c r="M3789" i="3" s="1"/>
  <c r="L3805" i="3"/>
  <c r="M3805" i="3" s="1" a="1"/>
  <c r="M3805" i="3" s="1"/>
  <c r="L3816" i="3"/>
  <c r="M3816" i="3" s="1" a="1"/>
  <c r="M3816" i="3" s="1"/>
  <c r="L3818" i="3"/>
  <c r="M3818" i="3" s="1" a="1"/>
  <c r="M3818" i="3" s="1"/>
  <c r="L3832" i="3"/>
  <c r="M3832" i="3" s="1" a="1"/>
  <c r="M3832" i="3" s="1"/>
  <c r="L3848" i="3"/>
  <c r="M3848" i="3" s="1" a="1"/>
  <c r="M3848" i="3" s="1"/>
  <c r="L3864" i="3"/>
  <c r="M3864" i="3" s="1" a="1"/>
  <c r="M3864" i="3" s="1"/>
  <c r="L3896" i="3"/>
  <c r="M3896" i="3" s="1" a="1"/>
  <c r="M3896" i="3" s="1"/>
  <c r="L3901" i="3"/>
  <c r="M3901" i="3" s="1" a="1"/>
  <c r="M3901" i="3" s="1"/>
  <c r="L3912" i="3"/>
  <c r="M3912" i="3" s="1" a="1"/>
  <c r="M3912" i="3" s="1"/>
  <c r="L3914" i="3"/>
  <c r="M3914" i="3" s="1" a="1"/>
  <c r="M3914" i="3" s="1"/>
  <c r="L3916" i="3"/>
  <c r="M3916" i="3" s="1" a="1"/>
  <c r="M3916" i="3" s="1"/>
  <c r="L3917" i="3"/>
  <c r="M3917" i="3" s="1" a="1"/>
  <c r="M3917" i="3" s="1"/>
  <c r="L3948" i="3"/>
  <c r="M3948" i="3" s="1" a="1"/>
  <c r="M3948" i="3" s="1"/>
  <c r="L3953" i="3"/>
  <c r="M3953" i="3" s="1" a="1"/>
  <c r="M3953" i="3" s="1"/>
  <c r="L3960" i="3"/>
  <c r="M3960" i="3" s="1" a="1"/>
  <c r="M3960" i="3" s="1"/>
  <c r="L4141" i="3"/>
  <c r="N4141" i="3" s="1" a="1"/>
  <c r="N4141" i="3" s="1"/>
  <c r="L4157" i="3"/>
  <c r="M4157" i="3" s="1" a="1"/>
  <c r="M4157" i="3" s="1"/>
  <c r="L4161" i="3"/>
  <c r="M4161" i="3" s="1" a="1"/>
  <c r="M4161" i="3" s="1"/>
  <c r="L4193" i="3"/>
  <c r="M4193" i="3" s="1" a="1"/>
  <c r="M4193" i="3" s="1"/>
  <c r="L4236" i="3"/>
  <c r="M4236" i="3" s="1" a="1"/>
  <c r="M4236" i="3" s="1"/>
  <c r="L4333" i="3"/>
  <c r="M4333" i="3" s="1" a="1"/>
  <c r="M4333" i="3" s="1"/>
  <c r="L4385" i="3"/>
  <c r="M4385" i="3" s="1" a="1"/>
  <c r="M4385" i="3" s="1"/>
  <c r="L4461" i="3"/>
  <c r="L4474" i="3"/>
  <c r="M4474" i="3" s="1" a="1"/>
  <c r="M4474" i="3" s="1"/>
  <c r="L4477" i="3"/>
  <c r="N4477" i="3" s="1" a="1"/>
  <c r="N4477" i="3" s="1"/>
  <c r="L4490" i="3"/>
  <c r="M4490" i="3" s="1" a="1"/>
  <c r="M4490" i="3" s="1"/>
  <c r="L4524" i="3"/>
  <c r="M4524" i="3" s="1" a="1"/>
  <c r="M4524" i="3" s="1"/>
  <c r="L4669" i="3"/>
  <c r="M4669" i="3" s="1" a="1"/>
  <c r="M4669" i="3" s="1"/>
  <c r="L4733" i="3"/>
  <c r="N4733" i="3" s="1" a="1"/>
  <c r="N4733" i="3" s="1"/>
  <c r="L4737" i="3"/>
  <c r="N4737" i="3" s="1" a="1"/>
  <c r="N4737" i="3" s="1"/>
  <c r="L4749" i="3"/>
  <c r="M4749" i="3" s="1" a="1"/>
  <c r="M4749" i="3" s="1"/>
  <c r="L4753" i="3"/>
  <c r="N4753" i="3" s="1" a="1"/>
  <c r="N4753" i="3" s="1"/>
  <c r="L4797" i="3"/>
  <c r="M4797" i="3" s="1" a="1"/>
  <c r="M4797" i="3" s="1"/>
  <c r="L4810" i="3"/>
  <c r="M4810" i="3" s="1" a="1"/>
  <c r="M4810" i="3" s="1"/>
  <c r="M5" i="3" a="1"/>
  <c r="M5" i="3" s="1"/>
  <c r="M8" i="3"/>
  <c r="M9" i="3"/>
  <c r="M10" i="3" a="1"/>
  <c r="M10" i="3" s="1"/>
  <c r="M35" i="3" a="1"/>
  <c r="M35" i="3" s="1"/>
  <c r="M57" i="3"/>
  <c r="M137" i="3"/>
  <c r="M140" i="3" a="1"/>
  <c r="M140" i="3" s="1"/>
  <c r="M147" i="3" a="1"/>
  <c r="M147" i="3" s="1"/>
  <c r="M148" i="3" a="1"/>
  <c r="M148" i="3" s="1"/>
  <c r="M164" i="3" a="1"/>
  <c r="M164" i="3" s="1"/>
  <c r="M169" i="3" a="1"/>
  <c r="M169" i="3" s="1"/>
  <c r="M219" i="3"/>
  <c r="M225" i="3" a="1"/>
  <c r="M225" i="3" s="1"/>
  <c r="M243" i="3" a="1"/>
  <c r="M243" i="3" s="1"/>
  <c r="M249" i="3" a="1"/>
  <c r="M249" i="3" s="1"/>
  <c r="M297" i="3" a="1"/>
  <c r="M297" i="3" s="1"/>
  <c r="M345" i="3" a="1"/>
  <c r="M345" i="3" s="1"/>
  <c r="M346" i="3" a="1"/>
  <c r="M346" i="3" s="1"/>
  <c r="M387" i="3" a="1"/>
  <c r="M387" i="3" s="1"/>
  <c r="M395" i="3" a="1"/>
  <c r="M395" i="3" s="1"/>
  <c r="M441" i="3" a="1"/>
  <c r="M441" i="3" s="1"/>
  <c r="M457" i="3" a="1"/>
  <c r="M457" i="3" s="1"/>
  <c r="M466" i="3" a="1"/>
  <c r="M466" i="3" s="1"/>
  <c r="M553" i="3" a="1"/>
  <c r="M553" i="3" s="1"/>
  <c r="M556" i="3" a="1"/>
  <c r="M556" i="3" s="1"/>
  <c r="M586" i="3" a="1"/>
  <c r="M586" i="3" s="1"/>
  <c r="M627" i="3" a="1"/>
  <c r="M627" i="3" s="1"/>
  <c r="M633" i="3" a="1"/>
  <c r="M633" i="3" s="1"/>
  <c r="M653" i="3" a="1"/>
  <c r="M653" i="3" s="1"/>
  <c r="M659" i="3" a="1"/>
  <c r="M659" i="3" s="1"/>
  <c r="M681" i="3" a="1"/>
  <c r="M681" i="3" s="1"/>
  <c r="M761" i="3" a="1"/>
  <c r="M761" i="3" s="1"/>
  <c r="M777" i="3" a="1"/>
  <c r="M777" i="3" s="1"/>
  <c r="M793" i="3" a="1"/>
  <c r="M793" i="3" s="1"/>
  <c r="M809" i="3" a="1"/>
  <c r="M809" i="3" s="1"/>
  <c r="M857" i="3" a="1"/>
  <c r="M857" i="3" s="1"/>
  <c r="M867" i="3" a="1"/>
  <c r="M867" i="3" s="1"/>
  <c r="M873" i="3" a="1"/>
  <c r="M873" i="3" s="1"/>
  <c r="M875" i="3" a="1"/>
  <c r="M875" i="3" s="1"/>
  <c r="M905" i="3" a="1"/>
  <c r="M905" i="3" s="1"/>
  <c r="M931" i="3" a="1"/>
  <c r="M931" i="3" s="1"/>
  <c r="M953" i="3" a="1"/>
  <c r="M953" i="3" s="1"/>
  <c r="M956" i="3" a="1"/>
  <c r="M956" i="3" s="1"/>
  <c r="M971" i="3" a="1"/>
  <c r="M971" i="3" s="1"/>
  <c r="M972" i="3" a="1"/>
  <c r="M972" i="3" s="1"/>
  <c r="M978" i="3" a="1"/>
  <c r="M978" i="3" s="1"/>
  <c r="M985" i="3" a="1"/>
  <c r="M985" i="3" s="1"/>
  <c r="M995" i="3" a="1"/>
  <c r="M995" i="3" s="1"/>
  <c r="M1025" i="3" a="1"/>
  <c r="M1025" i="3" s="1"/>
  <c r="M1033" i="3" a="1"/>
  <c r="M1033" i="3" s="1"/>
  <c r="M1049" i="3" a="1"/>
  <c r="M1049" i="3" s="1"/>
  <c r="M1052" i="3" a="1"/>
  <c r="M1052" i="3" s="1"/>
  <c r="M1089" i="3" a="1"/>
  <c r="M1089" i="3" s="1"/>
  <c r="M1091" i="3" a="1"/>
  <c r="M1091" i="3" s="1"/>
  <c r="M1097" i="3" a="1"/>
  <c r="M1097" i="3" s="1"/>
  <c r="M1129" i="3" a="1"/>
  <c r="M1129" i="3" s="1"/>
  <c r="M1130" i="3" a="1"/>
  <c r="M1130" i="3" s="1"/>
  <c r="M1148" i="3" a="1"/>
  <c r="M1148" i="3" s="1"/>
  <c r="M1161" i="3" a="1"/>
  <c r="M1161" i="3" s="1"/>
  <c r="M1188" i="3" a="1"/>
  <c r="M1188" i="3" s="1"/>
  <c r="M1225" i="3" a="1"/>
  <c r="M1225" i="3" s="1"/>
  <c r="M1241" i="3" a="1"/>
  <c r="M1241" i="3" s="1"/>
  <c r="M1252" i="3" a="1"/>
  <c r="M1252" i="3" s="1"/>
  <c r="M1259" i="3" a="1"/>
  <c r="M1259" i="3" s="1"/>
  <c r="M1260" i="3" a="1"/>
  <c r="M1260" i="3" s="1"/>
  <c r="M1283" i="3" a="1"/>
  <c r="M1283" i="3" s="1"/>
  <c r="M1284" i="3" a="1"/>
  <c r="M1284" i="3" s="1"/>
  <c r="M1289" i="3" a="1"/>
  <c r="M1289" i="3" s="1"/>
  <c r="M1290" i="3" a="1"/>
  <c r="M1290" i="3" s="1"/>
  <c r="M1291" i="3" a="1"/>
  <c r="M1291" i="3" s="1"/>
  <c r="M1292" i="3" a="1"/>
  <c r="M1292" i="3" s="1"/>
  <c r="M1305" i="3" a="1"/>
  <c r="M1305" i="3" s="1"/>
  <c r="M1329" i="3" a="1"/>
  <c r="M1329" i="3" s="1"/>
  <c r="M1337" i="3" a="1"/>
  <c r="M1337" i="3" s="1"/>
  <c r="M1338" i="3" a="1"/>
  <c r="M1338" i="3" s="1"/>
  <c r="M1339" i="3" a="1"/>
  <c r="M1339" i="3" s="1"/>
  <c r="M1353" i="3" a="1"/>
  <c r="M1353" i="3" s="1"/>
  <c r="M1363" i="3" a="1"/>
  <c r="M1363" i="3" s="1"/>
  <c r="M1371" i="3" a="1"/>
  <c r="M1371" i="3" s="1"/>
  <c r="M1385" i="3" a="1"/>
  <c r="M1385" i="3" s="1"/>
  <c r="M1401" i="3" a="1"/>
  <c r="M1401" i="3" s="1"/>
  <c r="M1402" i="3" a="1"/>
  <c r="M1402" i="3" s="1"/>
  <c r="M1412" i="3" a="1"/>
  <c r="M1412" i="3" s="1"/>
  <c r="M1417" i="3" a="1"/>
  <c r="M1417" i="3" s="1"/>
  <c r="M1433" i="3" a="1"/>
  <c r="M1433" i="3" s="1"/>
  <c r="M1436" i="3" a="1"/>
  <c r="M1436" i="3" s="1"/>
  <c r="M1451" i="3" a="1"/>
  <c r="M1451" i="3" s="1"/>
  <c r="M1458" i="3" a="1"/>
  <c r="M1458" i="3" s="1"/>
  <c r="M1460" i="3" a="1"/>
  <c r="M1460" i="3" s="1"/>
  <c r="M1476" i="3" a="1"/>
  <c r="M1476" i="3" s="1"/>
  <c r="M1482" i="3" a="1"/>
  <c r="M1482" i="3" s="1"/>
  <c r="M1490" i="3" a="1"/>
  <c r="M1490" i="3" s="1"/>
  <c r="M1499" i="3" a="1"/>
  <c r="M1499" i="3" s="1"/>
  <c r="M1515" i="3" a="1"/>
  <c r="M1515" i="3" s="1"/>
  <c r="M1521" i="3" a="1"/>
  <c r="M1521" i="3" s="1"/>
  <c r="M1522" i="3" a="1"/>
  <c r="M1522" i="3" s="1"/>
  <c r="M1524" i="3" a="1"/>
  <c r="M1524" i="3" s="1"/>
  <c r="M1545" i="3" a="1"/>
  <c r="M1545" i="3" s="1"/>
  <c r="M1547" i="3" a="1"/>
  <c r="M1547" i="3" s="1"/>
  <c r="M1553" i="3" a="1"/>
  <c r="M1553" i="3" s="1"/>
  <c r="M1561" i="3" a="1"/>
  <c r="M1561" i="3" s="1"/>
  <c r="M1563" i="3" a="1"/>
  <c r="M1563" i="3" s="1"/>
  <c r="M1571" i="3" a="1"/>
  <c r="M1571" i="3" s="1"/>
  <c r="M1572" i="3" a="1"/>
  <c r="M1572" i="3" s="1"/>
  <c r="M1611" i="3" a="1"/>
  <c r="M1611" i="3" s="1"/>
  <c r="M1617" i="3" a="1"/>
  <c r="M1617" i="3" s="1"/>
  <c r="M1657" i="3" a="1"/>
  <c r="M1657" i="3" s="1"/>
  <c r="M1676" i="3" a="1"/>
  <c r="M1676" i="3" s="1"/>
  <c r="M1681" i="3" a="1"/>
  <c r="M1681" i="3" s="1"/>
  <c r="M1682" i="3" a="1"/>
  <c r="M1682" i="3" s="1"/>
  <c r="M1684" i="3" a="1"/>
  <c r="M1684" i="3" s="1"/>
  <c r="M1691" i="3" a="1"/>
  <c r="M1691" i="3" s="1"/>
  <c r="M1697" i="3" a="1"/>
  <c r="M1697" i="3" s="1"/>
  <c r="M1705" i="3" a="1"/>
  <c r="M1705" i="3" s="1"/>
  <c r="M1708" i="3" a="1"/>
  <c r="M1708" i="3" s="1"/>
  <c r="M1723" i="3" a="1"/>
  <c r="M1723" i="3" s="1"/>
  <c r="M1729" i="3" a="1"/>
  <c r="M1729" i="3" s="1"/>
  <c r="M1731" i="3" a="1"/>
  <c r="M1731" i="3" s="1"/>
  <c r="M1746" i="3" a="1"/>
  <c r="M1746" i="3" s="1"/>
  <c r="M1747" i="3" a="1"/>
  <c r="M1747" i="3" s="1"/>
  <c r="M1756" i="3" a="1"/>
  <c r="M1756" i="3" s="1"/>
  <c r="M1763" i="3" a="1"/>
  <c r="M1763" i="3" s="1"/>
  <c r="M1765" i="3" a="1"/>
  <c r="M1765" i="3" s="1"/>
  <c r="M1772" i="3" a="1"/>
  <c r="M1772" i="3" s="1"/>
  <c r="M1796" i="3" a="1"/>
  <c r="M1796" i="3" s="1"/>
  <c r="M1803" i="3" a="1"/>
  <c r="M1803" i="3" s="1"/>
  <c r="M1804" i="3" a="1"/>
  <c r="M1804" i="3" s="1"/>
  <c r="M1820" i="3" a="1"/>
  <c r="M1820" i="3" s="1"/>
  <c r="M1834" i="3" a="1"/>
  <c r="M1834" i="3" s="1"/>
  <c r="M1836" i="3" a="1"/>
  <c r="M1836" i="3" s="1"/>
  <c r="M1841" i="3" a="1"/>
  <c r="M1841" i="3" s="1"/>
  <c r="M1864" i="3" a="1"/>
  <c r="M1864" i="3" s="1"/>
  <c r="M1866" i="3" a="1"/>
  <c r="M1866" i="3" s="1"/>
  <c r="M1868" i="3" a="1"/>
  <c r="M1868" i="3" s="1"/>
  <c r="M1896" i="3" a="1"/>
  <c r="M1896" i="3" s="1"/>
  <c r="M1905" i="3" a="1"/>
  <c r="M1905" i="3" s="1"/>
  <c r="M1907" i="3" a="1"/>
  <c r="M1907" i="3" s="1"/>
  <c r="M1914" i="3" a="1"/>
  <c r="M1914" i="3" s="1"/>
  <c r="M1922" i="3" a="1"/>
  <c r="M1922" i="3" s="1"/>
  <c r="M1932" i="3" a="1"/>
  <c r="M1932" i="3" s="1"/>
  <c r="M1937" i="3" a="1"/>
  <c r="M1937" i="3" s="1"/>
  <c r="M1939" i="3" a="1"/>
  <c r="M1939" i="3" s="1"/>
  <c r="M1940" i="3" a="1"/>
  <c r="M1940" i="3" s="1"/>
  <c r="M1946" i="3" a="1"/>
  <c r="M1946" i="3" s="1"/>
  <c r="M1954" i="3" a="1"/>
  <c r="M1954" i="3" s="1"/>
  <c r="M1970" i="3" a="1"/>
  <c r="M1970" i="3" s="1"/>
  <c r="M1980" i="3" a="1"/>
  <c r="M1980" i="3" s="1"/>
  <c r="M1985" i="3" a="1"/>
  <c r="M1985" i="3" s="1"/>
  <c r="M1987" i="3" a="1"/>
  <c r="M1987" i="3" s="1"/>
  <c r="M1994" i="3" a="1"/>
  <c r="M1994" i="3" s="1"/>
  <c r="M2001" i="3" a="1"/>
  <c r="M2001" i="3" s="1"/>
  <c r="M2002" i="3" a="1"/>
  <c r="M2002" i="3" s="1"/>
  <c r="M2004" i="3" a="1"/>
  <c r="M2004" i="3" s="1"/>
  <c r="M2010" i="3" a="1"/>
  <c r="M2010" i="3" s="1"/>
  <c r="M2019" i="3" a="1"/>
  <c r="M2019" i="3" s="1"/>
  <c r="M2026" i="3" a="1"/>
  <c r="M2026" i="3" s="1"/>
  <c r="M2027" i="3" a="1"/>
  <c r="M2027" i="3" s="1"/>
  <c r="M2028" i="3" a="1"/>
  <c r="M2028" i="3" s="1"/>
  <c r="M2033" i="3" a="1"/>
  <c r="M2033" i="3" s="1"/>
  <c r="M2036" i="3" a="1"/>
  <c r="M2036" i="3" s="1"/>
  <c r="M2041" i="3" a="1"/>
  <c r="M2041" i="3" s="1"/>
  <c r="M2044" i="3" a="1"/>
  <c r="M2044" i="3" s="1"/>
  <c r="M2060" i="3" a="1"/>
  <c r="M2060" i="3" s="1"/>
  <c r="M2068" i="3" a="1"/>
  <c r="M2068" i="3" s="1"/>
  <c r="M2075" i="3" a="1"/>
  <c r="M2075" i="3" s="1"/>
  <c r="M2088" i="3" a="1"/>
  <c r="M2088" i="3" s="1"/>
  <c r="M2113" i="3" a="1"/>
  <c r="M2113" i="3" s="1"/>
  <c r="M2114" i="3" a="1"/>
  <c r="M2114" i="3" s="1"/>
  <c r="M2116" i="3" a="1"/>
  <c r="M2116" i="3" s="1"/>
  <c r="M2121" i="3" a="1"/>
  <c r="M2121" i="3" s="1"/>
  <c r="M2123" i="3" a="1"/>
  <c r="M2123" i="3" s="1"/>
  <c r="M2130" i="3" a="1"/>
  <c r="M2130" i="3" s="1"/>
  <c r="M2132" i="3" a="1"/>
  <c r="M2132" i="3" s="1"/>
  <c r="M2147" i="3" a="1"/>
  <c r="M2147" i="3" s="1"/>
  <c r="M2148" i="3" a="1"/>
  <c r="M2148" i="3" s="1"/>
  <c r="M2152" i="3" a="1"/>
  <c r="M2152" i="3" s="1"/>
  <c r="M2155" i="3" a="1"/>
  <c r="M2155" i="3" s="1"/>
  <c r="M2156" i="3" a="1"/>
  <c r="M2156" i="3" s="1"/>
  <c r="M2164" i="3" a="1"/>
  <c r="M2164" i="3" s="1"/>
  <c r="M2178" i="3" a="1"/>
  <c r="M2178" i="3" s="1"/>
  <c r="M2188" i="3" a="1"/>
  <c r="M2188" i="3" s="1"/>
  <c r="M2193" i="3" a="1"/>
  <c r="M2193" i="3" s="1"/>
  <c r="M2195" i="3" a="1"/>
  <c r="M2195" i="3" s="1"/>
  <c r="M2201" i="3" a="1"/>
  <c r="M2201" i="3" s="1"/>
  <c r="M2210" i="3" a="1"/>
  <c r="M2210" i="3" s="1"/>
  <c r="M2217" i="3" a="1"/>
  <c r="M2217" i="3" s="1"/>
  <c r="M2218" i="3" a="1"/>
  <c r="M2218" i="3" s="1"/>
  <c r="M2225" i="3" a="1"/>
  <c r="M2225" i="3" s="1"/>
  <c r="M2226" i="3" a="1"/>
  <c r="M2226" i="3" s="1"/>
  <c r="M2228" i="3" a="1"/>
  <c r="M2228" i="3" s="1"/>
  <c r="M2233" i="3" a="1"/>
  <c r="M2233" i="3" s="1"/>
  <c r="M2235" i="3" a="1"/>
  <c r="M2235" i="3" s="1"/>
  <c r="M2242" i="3" a="1"/>
  <c r="M2242" i="3" s="1"/>
  <c r="M2257" i="3" a="1"/>
  <c r="M2257" i="3" s="1"/>
  <c r="M2258" i="3" a="1"/>
  <c r="M2258" i="3" s="1"/>
  <c r="M2267" i="3" a="1"/>
  <c r="M2267" i="3" s="1"/>
  <c r="M2273" i="3" a="1"/>
  <c r="M2273" i="3" s="1"/>
  <c r="M2274" i="3" a="1"/>
  <c r="M2274" i="3" s="1"/>
  <c r="M2290" i="3" a="1"/>
  <c r="M2290" i="3" s="1"/>
  <c r="M2296" i="3" a="1"/>
  <c r="M2296" i="3" s="1"/>
  <c r="M2298" i="3" a="1"/>
  <c r="M2298" i="3" s="1"/>
  <c r="M2306" i="3" a="1"/>
  <c r="M2306" i="3" s="1"/>
  <c r="M2307" i="3" a="1"/>
  <c r="M2307" i="3" s="1"/>
  <c r="M2308" i="3" a="1"/>
  <c r="M2308" i="3" s="1"/>
  <c r="M2321" i="3" a="1"/>
  <c r="M2321" i="3" s="1"/>
  <c r="M2322" i="3" a="1"/>
  <c r="M2322" i="3" s="1"/>
  <c r="M2330" i="3" a="1"/>
  <c r="M2330" i="3" s="1"/>
  <c r="M2332" i="3" a="1"/>
  <c r="M2332" i="3" s="1"/>
  <c r="M2337" i="3" a="1"/>
  <c r="M2337" i="3" s="1"/>
  <c r="M2338" i="3" a="1"/>
  <c r="M2338" i="3" s="1"/>
  <c r="M2340" i="3" a="1"/>
  <c r="M2340" i="3" s="1"/>
  <c r="M2348" i="3" a="1"/>
  <c r="M2348" i="3" s="1"/>
  <c r="M2354" i="3" a="1"/>
  <c r="M2354" i="3" s="1"/>
  <c r="M2369" i="3" a="1"/>
  <c r="M2369" i="3" s="1"/>
  <c r="M2370" i="3" a="1"/>
  <c r="M2370" i="3" s="1"/>
  <c r="M2372" i="3" a="1"/>
  <c r="M2372" i="3" s="1"/>
  <c r="M2378" i="3" a="1"/>
  <c r="M2378" i="3" s="1"/>
  <c r="M2379" i="3" a="1"/>
  <c r="M2379" i="3" s="1"/>
  <c r="M2380" i="3" a="1"/>
  <c r="M2380" i="3" s="1"/>
  <c r="M2393" i="3" a="1"/>
  <c r="M2393" i="3" s="1"/>
  <c r="M2404" i="3" a="1"/>
  <c r="M2404" i="3" s="1"/>
  <c r="M2426" i="3" a="1"/>
  <c r="M2426" i="3" s="1"/>
  <c r="M2428" i="3" a="1"/>
  <c r="M2428" i="3" s="1"/>
  <c r="M2434" i="3" a="1"/>
  <c r="M2434" i="3" s="1"/>
  <c r="M2435" i="3" a="1"/>
  <c r="M2435" i="3" s="1"/>
  <c r="M2436" i="3" a="1"/>
  <c r="M2436" i="3" s="1"/>
  <c r="M2444" i="3" a="1"/>
  <c r="M2444" i="3" s="1"/>
  <c r="M2449" i="3" a="1"/>
  <c r="M2449" i="3" s="1"/>
  <c r="M2468" i="3" a="1"/>
  <c r="M2468" i="3" s="1"/>
  <c r="M2473" i="3" a="1"/>
  <c r="M2473" i="3" s="1"/>
  <c r="M2474" i="3" a="1"/>
  <c r="M2474" i="3" s="1"/>
  <c r="M2481" i="3" a="1"/>
  <c r="M2481" i="3" s="1"/>
  <c r="M2482" i="3" a="1"/>
  <c r="M2482" i="3" s="1"/>
  <c r="M2488" i="3" a="1"/>
  <c r="M2488" i="3" s="1"/>
  <c r="M2492" i="3" a="1"/>
  <c r="M2492" i="3" s="1"/>
  <c r="M2499" i="3" a="1"/>
  <c r="M2499" i="3" s="1"/>
  <c r="M2500" i="3" a="1"/>
  <c r="M2500" i="3" s="1"/>
  <c r="M2507" i="3" a="1"/>
  <c r="M2507" i="3" s="1"/>
  <c r="M2513" i="3" a="1"/>
  <c r="M2513" i="3" s="1"/>
  <c r="M2514" i="3" a="1"/>
  <c r="M2514" i="3" s="1"/>
  <c r="M2516" i="3" a="1"/>
  <c r="M2516" i="3" s="1"/>
  <c r="M2522" i="3" a="1"/>
  <c r="M2522" i="3" s="1"/>
  <c r="M2524" i="3" a="1"/>
  <c r="M2524" i="3" s="1"/>
  <c r="M2538" i="3" a="1"/>
  <c r="M2538" i="3" s="1"/>
  <c r="M2545" i="3" a="1"/>
  <c r="M2545" i="3" s="1"/>
  <c r="M2547" i="3" a="1"/>
  <c r="M2547" i="3" s="1"/>
  <c r="M2548" i="3" a="1"/>
  <c r="M2548" i="3" s="1"/>
  <c r="M2553" i="3" a="1"/>
  <c r="M2553" i="3" s="1"/>
  <c r="M2562" i="3" a="1"/>
  <c r="M2562" i="3" s="1"/>
  <c r="M2570" i="3" a="1"/>
  <c r="M2570" i="3" s="1"/>
  <c r="M2571" i="3" a="1"/>
  <c r="M2571" i="3" s="1"/>
  <c r="M2572" i="3" a="1"/>
  <c r="M2572" i="3" s="1"/>
  <c r="M2577" i="3" a="1"/>
  <c r="M2577" i="3" s="1"/>
  <c r="M2580" i="3" a="1"/>
  <c r="M2580" i="3" s="1"/>
  <c r="M2586" i="3" a="1"/>
  <c r="M2586" i="3" s="1"/>
  <c r="M2594" i="3" a="1"/>
  <c r="M2594" i="3" s="1"/>
  <c r="M2612" i="3" a="1"/>
  <c r="M2612" i="3" s="1"/>
  <c r="M2618" i="3" a="1"/>
  <c r="M2618" i="3" s="1"/>
  <c r="M2620" i="3" a="1"/>
  <c r="M2620" i="3" s="1"/>
  <c r="M2625" i="3" a="1"/>
  <c r="M2625" i="3" s="1"/>
  <c r="M2628" i="3" a="1"/>
  <c r="M2628" i="3" s="1"/>
  <c r="M2634" i="3" a="1"/>
  <c r="M2634" i="3" s="1"/>
  <c r="M2641" i="3" a="1"/>
  <c r="M2641" i="3" s="1"/>
  <c r="M2643" i="3" a="1"/>
  <c r="M2643" i="3" s="1"/>
  <c r="M2644" i="3" a="1"/>
  <c r="M2644" i="3" s="1"/>
  <c r="M2649" i="3" a="1"/>
  <c r="M2649" i="3" s="1"/>
  <c r="M2651" i="3" a="1"/>
  <c r="M2651" i="3" s="1"/>
  <c r="M2659" i="3" a="1"/>
  <c r="M2659" i="3" s="1"/>
  <c r="M2664" i="3" a="1"/>
  <c r="M2664" i="3" s="1"/>
  <c r="M2674" i="3" a="1"/>
  <c r="M2674" i="3" s="1"/>
  <c r="M2683" i="3" a="1"/>
  <c r="M2683" i="3" s="1"/>
  <c r="M2684" i="3" a="1"/>
  <c r="M2684" i="3" s="1"/>
  <c r="M2690" i="3" a="1"/>
  <c r="M2690" i="3" s="1"/>
  <c r="M2692" i="3" a="1"/>
  <c r="M2692" i="3" s="1"/>
  <c r="M2699" i="3" a="1"/>
  <c r="M2699" i="3" s="1"/>
  <c r="M2705" i="3" a="1"/>
  <c r="M2705" i="3" s="1"/>
  <c r="M2706" i="3" a="1"/>
  <c r="M2706" i="3" s="1"/>
  <c r="M2708" i="3" a="1"/>
  <c r="M2708" i="3" s="1"/>
  <c r="M2712" i="3" a="1"/>
  <c r="M2712" i="3" s="1"/>
  <c r="M2714" i="3" a="1"/>
  <c r="M2714" i="3" s="1"/>
  <c r="M2716" i="3" a="1"/>
  <c r="M2716" i="3" s="1"/>
  <c r="M2737" i="3" a="1"/>
  <c r="M2737" i="3" s="1"/>
  <c r="M2753" i="3" a="1"/>
  <c r="M2753" i="3" s="1"/>
  <c r="M2755" i="3" a="1"/>
  <c r="M2755" i="3" s="1"/>
  <c r="M2762" i="3" a="1"/>
  <c r="M2762" i="3" s="1"/>
  <c r="M2764" i="3" a="1"/>
  <c r="M2764" i="3" s="1"/>
  <c r="M2770" i="3" a="1"/>
  <c r="M2770" i="3" s="1"/>
  <c r="M2771" i="3" a="1"/>
  <c r="M2771" i="3" s="1"/>
  <c r="M2772" i="3" a="1"/>
  <c r="M2772" i="3" s="1"/>
  <c r="M2780" i="3" a="1"/>
  <c r="M2780" i="3" s="1"/>
  <c r="M2787" i="3" a="1"/>
  <c r="M2787" i="3" s="1"/>
  <c r="M2792" i="3" a="1"/>
  <c r="M2792" i="3" s="1"/>
  <c r="M2801" i="3" a="1"/>
  <c r="M2801" i="3" s="1"/>
  <c r="M2802" i="3" a="1"/>
  <c r="M2802" i="3" s="1"/>
  <c r="M2818" i="3" a="1"/>
  <c r="M2818" i="3" s="1"/>
  <c r="M2819" i="3" a="1"/>
  <c r="M2819" i="3" s="1"/>
  <c r="M2826" i="3" a="1"/>
  <c r="M2826" i="3" s="1"/>
  <c r="M2827" i="3" a="1"/>
  <c r="M2827" i="3" s="1"/>
  <c r="M2828" i="3" a="1"/>
  <c r="M2828" i="3" s="1"/>
  <c r="M2849" i="3" a="1"/>
  <c r="M2849" i="3" s="1"/>
  <c r="M2852" i="3" a="1"/>
  <c r="M2852" i="3" s="1"/>
  <c r="M2858" i="3" a="1"/>
  <c r="M2858" i="3" s="1"/>
  <c r="M2865" i="3" a="1"/>
  <c r="M2865" i="3" s="1"/>
  <c r="M2867" i="3" a="1"/>
  <c r="M2867" i="3" s="1"/>
  <c r="M2868" i="3" a="1"/>
  <c r="M2868" i="3" s="1"/>
  <c r="M2873" i="3" a="1"/>
  <c r="M2873" i="3" s="1"/>
  <c r="M2882" i="3" a="1"/>
  <c r="M2882" i="3" s="1"/>
  <c r="M2883" i="3" a="1"/>
  <c r="M2883" i="3" s="1"/>
  <c r="M2889" i="3" a="1"/>
  <c r="M2889" i="3" s="1"/>
  <c r="M2891" i="3" a="1"/>
  <c r="M2891" i="3" s="1"/>
  <c r="M2898" i="3" a="1"/>
  <c r="M2898" i="3" s="1"/>
  <c r="M2899" i="3" a="1"/>
  <c r="M2899" i="3" s="1"/>
  <c r="M2900" i="3" a="1"/>
  <c r="M2900" i="3" s="1"/>
  <c r="M2914" i="3" a="1"/>
  <c r="M2914" i="3" s="1"/>
  <c r="M2915" i="3" a="1"/>
  <c r="M2915" i="3" s="1"/>
  <c r="M2916" i="3" a="1"/>
  <c r="M2916" i="3" s="1"/>
  <c r="M2922" i="3" a="1"/>
  <c r="M2922" i="3" s="1"/>
  <c r="M2924" i="3" a="1"/>
  <c r="M2924" i="3" s="1"/>
  <c r="M2946" i="3" a="1"/>
  <c r="M2946" i="3" s="1"/>
  <c r="M2948" i="3" a="1"/>
  <c r="M2948" i="3" s="1"/>
  <c r="M2969" i="3" a="1"/>
  <c r="M2969" i="3" s="1"/>
  <c r="M2970" i="3" a="1"/>
  <c r="M2970" i="3" s="1"/>
  <c r="M2977" i="3" a="1"/>
  <c r="M2977" i="3" s="1"/>
  <c r="M2978" i="3" a="1"/>
  <c r="M2978" i="3" s="1"/>
  <c r="M2979" i="3" a="1"/>
  <c r="M2979" i="3" s="1"/>
  <c r="M2994" i="3" a="1"/>
  <c r="M2994" i="3" s="1"/>
  <c r="M3002" i="3" a="1"/>
  <c r="M3002" i="3" s="1"/>
  <c r="M3012" i="3" a="1"/>
  <c r="M3012" i="3" s="1"/>
  <c r="M3018" i="3" a="1"/>
  <c r="M3018" i="3" s="1"/>
  <c r="M3025" i="3" a="1"/>
  <c r="M3025" i="3" s="1"/>
  <c r="M3035" i="3" a="1"/>
  <c r="M3035" i="3" s="1"/>
  <c r="M3041" i="3" a="1"/>
  <c r="M3041" i="3" s="1"/>
  <c r="M3049" i="3" a="1"/>
  <c r="M3049" i="3" s="1"/>
  <c r="M3050" i="3" a="1"/>
  <c r="M3050" i="3" s="1"/>
  <c r="M3052" i="3" a="1"/>
  <c r="M3052" i="3" s="1"/>
  <c r="M3057" i="3" a="1"/>
  <c r="M3057" i="3" s="1"/>
  <c r="M3058" i="3" a="1"/>
  <c r="M3058" i="3" s="1"/>
  <c r="M3060" i="3" a="1"/>
  <c r="M3060" i="3" s="1"/>
  <c r="M3067" i="3" a="1"/>
  <c r="M3067" i="3" s="1"/>
  <c r="M3068" i="3" a="1"/>
  <c r="M3068" i="3" s="1"/>
  <c r="M3073" i="3" a="1"/>
  <c r="M3073" i="3" s="1"/>
  <c r="M3074" i="3" a="1"/>
  <c r="M3074" i="3" s="1"/>
  <c r="M3096" i="3" a="1"/>
  <c r="M3096" i="3" s="1"/>
  <c r="M3106" i="3" a="1"/>
  <c r="M3106" i="3" s="1"/>
  <c r="M3108" i="3" a="1"/>
  <c r="M3108" i="3" s="1"/>
  <c r="M3112" i="3" a="1"/>
  <c r="M3112" i="3" s="1"/>
  <c r="M3116" i="3" a="1"/>
  <c r="M3116" i="3" s="1"/>
  <c r="M3121" i="3" a="1"/>
  <c r="M3121" i="3" s="1"/>
  <c r="M3122" i="3" a="1"/>
  <c r="M3122" i="3" s="1"/>
  <c r="M3130" i="3" a="1"/>
  <c r="M3130" i="3" s="1"/>
  <c r="M3131" i="3" a="1"/>
  <c r="M3131" i="3" s="1"/>
  <c r="M3137" i="3" a="1"/>
  <c r="M3137" i="3" s="1"/>
  <c r="M3138" i="3" a="1"/>
  <c r="M3138" i="3" s="1"/>
  <c r="M3139" i="3" a="1"/>
  <c r="M3139" i="3" s="1"/>
  <c r="M3140" i="3" a="1"/>
  <c r="M3140" i="3" s="1"/>
  <c r="M3148" i="3" a="1"/>
  <c r="M3148" i="3" s="1"/>
  <c r="M3169" i="3" a="1"/>
  <c r="M3169" i="3" s="1"/>
  <c r="M3170" i="3" a="1"/>
  <c r="M3170" i="3" s="1"/>
  <c r="M3171" i="3" a="1"/>
  <c r="M3171" i="3" s="1"/>
  <c r="M3172" i="3" a="1"/>
  <c r="M3172" i="3" s="1"/>
  <c r="M3186" i="3" a="1"/>
  <c r="M3186" i="3" s="1"/>
  <c r="M3188" i="3" a="1"/>
  <c r="M3188" i="3" s="1"/>
  <c r="M3196" i="3" a="1"/>
  <c r="M3196" i="3" s="1"/>
  <c r="M3203" i="3" a="1"/>
  <c r="M3203" i="3" s="1"/>
  <c r="M3210" i="3" a="1"/>
  <c r="M3210" i="3" s="1"/>
  <c r="M3217" i="3" a="1"/>
  <c r="M3217" i="3" s="1"/>
  <c r="M3218" i="3" a="1"/>
  <c r="M3218" i="3" s="1"/>
  <c r="M3219" i="3" a="1"/>
  <c r="M3219" i="3" s="1"/>
  <c r="M3220" i="3" a="1"/>
  <c r="M3220" i="3" s="1"/>
  <c r="M3233" i="3" a="1"/>
  <c r="M3233" i="3" s="1"/>
  <c r="M3258" i="3" a="1"/>
  <c r="M3258" i="3" s="1"/>
  <c r="M3265" i="3" a="1"/>
  <c r="M3265" i="3" s="1"/>
  <c r="M3266" i="3" a="1"/>
  <c r="M3266" i="3" s="1"/>
  <c r="M3268" i="3" a="1"/>
  <c r="M3268" i="3" s="1"/>
  <c r="M3274" i="3" a="1"/>
  <c r="M3274" i="3" s="1"/>
  <c r="M3281" i="3" a="1"/>
  <c r="M3281" i="3" s="1"/>
  <c r="M3282" i="3" a="1"/>
  <c r="M3282" i="3" s="1"/>
  <c r="M3283" i="3" a="1"/>
  <c r="M3283" i="3" s="1"/>
  <c r="M3292" i="3" a="1"/>
  <c r="M3292" i="3" s="1"/>
  <c r="M3299" i="3" a="1"/>
  <c r="M3299" i="3" s="1"/>
  <c r="M3308" i="3" a="1"/>
  <c r="M3308" i="3" s="1"/>
  <c r="M3320" i="3" a="1"/>
  <c r="M3320" i="3" s="1"/>
  <c r="M3322" i="3" a="1"/>
  <c r="M3322" i="3" s="1"/>
  <c r="M3329" i="3" a="1"/>
  <c r="M3329" i="3" s="1"/>
  <c r="M3338" i="3" a="1"/>
  <c r="M3338" i="3" s="1"/>
  <c r="M3340" i="3" a="1"/>
  <c r="M3340" i="3" s="1"/>
  <c r="M3345" i="3" a="1"/>
  <c r="M3345" i="3" s="1"/>
  <c r="M3346" i="3" a="1"/>
  <c r="M3346" i="3" s="1"/>
  <c r="M3364" i="3" a="1"/>
  <c r="M3364" i="3" s="1"/>
  <c r="M3370" i="3" a="1"/>
  <c r="M3370" i="3" s="1"/>
  <c r="M3372" i="3" a="1"/>
  <c r="M3372" i="3" s="1"/>
  <c r="M3377" i="3" a="1"/>
  <c r="M3377" i="3" s="1"/>
  <c r="M3386" i="3" a="1"/>
  <c r="M3386" i="3" s="1"/>
  <c r="M3393" i="3" a="1"/>
  <c r="M3393" i="3" s="1"/>
  <c r="M3395" i="3" a="1"/>
  <c r="M3395" i="3" s="1"/>
  <c r="M3402" i="3" a="1"/>
  <c r="M3402" i="3" s="1"/>
  <c r="M3404" i="3" a="1"/>
  <c r="M3404" i="3" s="1"/>
  <c r="M3425" i="3" a="1"/>
  <c r="M3425" i="3" s="1"/>
  <c r="M3427" i="3" a="1"/>
  <c r="M3427" i="3" s="1"/>
  <c r="M3442" i="3" a="1"/>
  <c r="M3442" i="3" s="1"/>
  <c r="M3443" i="3" a="1"/>
  <c r="M3443" i="3" s="1"/>
  <c r="M3444" i="3" a="1"/>
  <c r="M3444" i="3" s="1"/>
  <c r="M3450" i="3" a="1"/>
  <c r="M3450" i="3" s="1"/>
  <c r="M3468" i="3" a="1"/>
  <c r="M3468" i="3" s="1"/>
  <c r="M3473" i="3" a="1"/>
  <c r="M3473" i="3" s="1"/>
  <c r="M3482" i="3" a="1"/>
  <c r="M3482" i="3" s="1"/>
  <c r="M3484" i="3" a="1"/>
  <c r="M3484" i="3" s="1"/>
  <c r="M3489" i="3" a="1"/>
  <c r="M3489" i="3" s="1"/>
  <c r="M3490" i="3" a="1"/>
  <c r="M3490" i="3" s="1"/>
  <c r="M3491" i="3" a="1"/>
  <c r="M3491" i="3" s="1"/>
  <c r="M3505" i="3" a="1"/>
  <c r="M3505" i="3" s="1"/>
  <c r="M3506" i="3" a="1"/>
  <c r="M3506" i="3" s="1"/>
  <c r="M3521" i="3" a="1"/>
  <c r="M3521" i="3" s="1"/>
  <c r="M3523" i="3" a="1"/>
  <c r="M3523" i="3" s="1"/>
  <c r="M3537" i="3" a="1"/>
  <c r="M3537" i="3" s="1"/>
  <c r="M3554" i="3" a="1"/>
  <c r="M3554" i="3" s="1"/>
  <c r="M3555" i="3" a="1"/>
  <c r="M3555" i="3" s="1"/>
  <c r="M3562" i="3" a="1"/>
  <c r="M3562" i="3" s="1"/>
  <c r="M3569" i="3" a="1"/>
  <c r="M3569" i="3" s="1"/>
  <c r="M3570" i="3" a="1"/>
  <c r="M3570" i="3" s="1"/>
  <c r="M3580" i="3" a="1"/>
  <c r="M3580" i="3" s="1"/>
  <c r="M3585" i="3" a="1"/>
  <c r="M3585" i="3" s="1"/>
  <c r="M3586" i="3" a="1"/>
  <c r="M3586" i="3" s="1"/>
  <c r="M3587" i="3" a="1"/>
  <c r="M3587" i="3" s="1"/>
  <c r="M3617" i="3" a="1"/>
  <c r="M3617" i="3" s="1"/>
  <c r="M3626" i="3" a="1"/>
  <c r="M3626" i="3" s="1"/>
  <c r="M3634" i="3" a="1"/>
  <c r="M3634" i="3" s="1"/>
  <c r="M3635" i="3" a="1"/>
  <c r="M3635" i="3" s="1"/>
  <c r="M3642" i="3" a="1"/>
  <c r="M3642" i="3" s="1"/>
  <c r="M3649" i="3" a="1"/>
  <c r="M3649" i="3" s="1"/>
  <c r="M3650" i="3" a="1"/>
  <c r="M3650" i="3" s="1"/>
  <c r="M3665" i="3" a="1"/>
  <c r="M3665" i="3" s="1"/>
  <c r="M3674" i="3" a="1"/>
  <c r="M3674" i="3" s="1"/>
  <c r="M3676" i="3" a="1"/>
  <c r="M3676" i="3" s="1"/>
  <c r="M3681" i="3" a="1"/>
  <c r="M3681" i="3" s="1"/>
  <c r="M3688" i="3" a="1"/>
  <c r="M3688" i="3" s="1"/>
  <c r="M3690" i="3" a="1"/>
  <c r="M3690" i="3" s="1"/>
  <c r="M3706" i="3" a="1"/>
  <c r="M3706" i="3" s="1"/>
  <c r="M3722" i="3" a="1"/>
  <c r="M3722" i="3" s="1"/>
  <c r="M3724" i="3" a="1"/>
  <c r="M3724" i="3" s="1"/>
  <c r="M3729" i="3" a="1"/>
  <c r="M3729" i="3" s="1"/>
  <c r="M3731" i="3" a="1"/>
  <c r="M3731" i="3" s="1"/>
  <c r="M3732" i="3" a="1"/>
  <c r="M3732" i="3" s="1"/>
  <c r="M3745" i="3" a="1"/>
  <c r="M3745" i="3" s="1"/>
  <c r="M3754" i="3" a="1"/>
  <c r="M3754" i="3" s="1"/>
  <c r="M3756" i="3" a="1"/>
  <c r="M3756" i="3" s="1"/>
  <c r="M3761" i="3" a="1"/>
  <c r="M3761" i="3" s="1"/>
  <c r="M3762" i="3" a="1"/>
  <c r="M3762" i="3" s="1"/>
  <c r="M3763" i="3" a="1"/>
  <c r="M3763" i="3" s="1"/>
  <c r="M3769" i="3" a="1"/>
  <c r="M3769" i="3" s="1"/>
  <c r="M3770" i="3" a="1"/>
  <c r="M3770" i="3" s="1"/>
  <c r="M3809" i="3" a="1"/>
  <c r="M3809" i="3" s="1"/>
  <c r="M3810" i="3" a="1"/>
  <c r="M3810" i="3" s="1"/>
  <c r="M3811" i="3" a="1"/>
  <c r="M3811" i="3" s="1"/>
  <c r="M3817" i="3" a="1"/>
  <c r="M3817" i="3" s="1"/>
  <c r="M3826" i="3" a="1"/>
  <c r="M3826" i="3" s="1"/>
  <c r="M3834" i="3" a="1"/>
  <c r="M3834" i="3" s="1"/>
  <c r="M3836" i="3" a="1"/>
  <c r="M3836" i="3" s="1"/>
  <c r="M3841" i="3" a="1"/>
  <c r="M3841" i="3" s="1"/>
  <c r="M3842" i="3" a="1"/>
  <c r="M3842" i="3" s="1"/>
  <c r="M3843" i="3" a="1"/>
  <c r="M3843" i="3" s="1"/>
  <c r="M3852" i="3" a="1"/>
  <c r="M3852" i="3" s="1"/>
  <c r="M3859" i="3" a="1"/>
  <c r="M3859" i="3" s="1"/>
  <c r="M3876" i="3" a="1"/>
  <c r="M3876" i="3" s="1"/>
  <c r="M3890" i="3" a="1"/>
  <c r="M3890" i="3" s="1"/>
  <c r="M3898" i="3" a="1"/>
  <c r="M3898" i="3" s="1"/>
  <c r="M3900" i="3" a="1"/>
  <c r="M3900" i="3" s="1"/>
  <c r="M3906" i="3" a="1"/>
  <c r="M3906" i="3" s="1"/>
  <c r="M3921" i="3" a="1"/>
  <c r="M3921" i="3" s="1"/>
  <c r="M3930" i="3" a="1"/>
  <c r="M3930" i="3" s="1"/>
  <c r="M3937" i="3" a="1"/>
  <c r="M3937" i="3" s="1"/>
  <c r="M3938" i="3" a="1"/>
  <c r="M3938" i="3" s="1"/>
  <c r="M3939" i="3" a="1"/>
  <c r="M3939" i="3" s="1"/>
  <c r="M3946" i="3" a="1"/>
  <c r="M3946" i="3" s="1"/>
  <c r="M3962" i="3" a="1"/>
  <c r="M3962" i="3" s="1"/>
  <c r="M3964" i="3" a="1"/>
  <c r="M3964" i="3" s="1"/>
  <c r="M3969" i="3" a="1"/>
  <c r="M3969" i="3" s="1"/>
  <c r="M3986" i="3" a="1"/>
  <c r="M3986" i="3" s="1"/>
  <c r="M3994" i="3" a="1"/>
  <c r="M3994" i="3" s="1"/>
  <c r="M4002" i="3" a="1"/>
  <c r="M4002" i="3" s="1"/>
  <c r="M4008" i="3" a="1"/>
  <c r="M4008" i="3" s="1"/>
  <c r="M4010" i="3" a="1"/>
  <c r="M4010" i="3" s="1"/>
  <c r="M4012" i="3" a="1"/>
  <c r="M4012" i="3" s="1"/>
  <c r="M4017" i="3" a="1"/>
  <c r="M4017" i="3" s="1"/>
  <c r="M4018" i="3" a="1"/>
  <c r="M4018" i="3" s="1"/>
  <c r="M4034" i="3" a="1"/>
  <c r="M4034" i="3" s="1"/>
  <c r="M4035" i="3" a="1"/>
  <c r="M4035" i="3" s="1"/>
  <c r="M4036" i="3" a="1"/>
  <c r="M4036" i="3" s="1"/>
  <c r="M4050" i="3" a="1"/>
  <c r="M4050" i="3" s="1"/>
  <c r="M4060" i="3" a="1"/>
  <c r="M4060" i="3" s="1"/>
  <c r="M4082" i="3" a="1"/>
  <c r="M4082" i="3" s="1"/>
  <c r="M4090" i="3" a="1"/>
  <c r="M4090" i="3" s="1"/>
  <c r="M4092" i="3" a="1"/>
  <c r="M4092" i="3" s="1"/>
  <c r="M4098" i="3" a="1"/>
  <c r="M4098" i="3" s="1"/>
  <c r="M4106" i="3" a="1"/>
  <c r="M4106" i="3" s="1"/>
  <c r="M4113" i="3" a="1"/>
  <c r="M4113" i="3" s="1"/>
  <c r="M4122" i="3" a="1"/>
  <c r="M4122" i="3" s="1"/>
  <c r="M4124" i="3" a="1"/>
  <c r="M4124" i="3" s="1"/>
  <c r="M4138" i="3" a="1"/>
  <c r="M4138" i="3" s="1"/>
  <c r="M4140" i="3" a="1"/>
  <c r="M4140" i="3" s="1"/>
  <c r="M4145" i="3" a="1"/>
  <c r="M4145" i="3" s="1"/>
  <c r="M4146" i="3" a="1"/>
  <c r="M4146" i="3" s="1"/>
  <c r="M4162" i="3" a="1"/>
  <c r="M4162" i="3" s="1"/>
  <c r="M4178" i="3" a="1"/>
  <c r="M4178" i="3" s="1"/>
  <c r="M4188" i="3" a="1"/>
  <c r="M4188" i="3" s="1"/>
  <c r="M4194" i="3" a="1"/>
  <c r="M4194" i="3" s="1"/>
  <c r="M4218" i="3" a="1"/>
  <c r="M4218" i="3" s="1"/>
  <c r="M4226" i="3" a="1"/>
  <c r="M4226" i="3" s="1"/>
  <c r="M4233" i="3" a="1"/>
  <c r="M4233" i="3" s="1"/>
  <c r="M4234" i="3" a="1"/>
  <c r="M4234" i="3" s="1"/>
  <c r="M4241" i="3" a="1"/>
  <c r="M4241" i="3" s="1"/>
  <c r="M4242" i="3" a="1"/>
  <c r="M4242" i="3" s="1"/>
  <c r="M4257" i="3" a="1"/>
  <c r="M4257" i="3" s="1"/>
  <c r="M4258" i="3" a="1"/>
  <c r="M4258" i="3" s="1"/>
  <c r="M4268" i="3" a="1"/>
  <c r="M4268" i="3" s="1"/>
  <c r="M4275" i="3" a="1"/>
  <c r="M4275" i="3" s="1"/>
  <c r="M4306" i="3" a="1"/>
  <c r="M4306" i="3" s="1"/>
  <c r="M4316" i="3" a="1"/>
  <c r="M4316" i="3" s="1"/>
  <c r="M4324" i="3" a="1"/>
  <c r="M4324" i="3" s="1"/>
  <c r="M4330" i="3" a="1"/>
  <c r="M4330" i="3" s="1"/>
  <c r="M4332" i="3" a="1"/>
  <c r="M4332" i="3" s="1"/>
  <c r="M4337" i="3" a="1"/>
  <c r="M4337" i="3" s="1"/>
  <c r="M4338" i="3" a="1"/>
  <c r="M4338" i="3" s="1"/>
  <c r="M4348" i="3" a="1"/>
  <c r="M4348" i="3" s="1"/>
  <c r="M4353" i="3" a="1"/>
  <c r="M4353" i="3" s="1"/>
  <c r="M4354" i="3" a="1"/>
  <c r="M4354" i="3" s="1"/>
  <c r="M4364" i="3" a="1"/>
  <c r="M4364" i="3" s="1"/>
  <c r="M4369" i="3" a="1"/>
  <c r="M4369" i="3" s="1"/>
  <c r="M4370" i="3" a="1"/>
  <c r="M4370" i="3" s="1"/>
  <c r="M4395" i="3" a="1"/>
  <c r="M4395" i="3" s="1"/>
  <c r="M4412" i="3" a="1"/>
  <c r="M4412" i="3" s="1"/>
  <c r="M4417" i="3" a="1"/>
  <c r="M4417" i="3" s="1"/>
  <c r="M4419" i="3" a="1"/>
  <c r="M4419" i="3" s="1"/>
  <c r="M4434" i="3" a="1"/>
  <c r="M4434" i="3" s="1"/>
  <c r="M4442" i="3" a="1"/>
  <c r="M4442" i="3" s="1"/>
  <c r="M4449" i="3" a="1"/>
  <c r="M4449" i="3" s="1"/>
  <c r="M4450" i="3" a="1"/>
  <c r="M4450" i="3" s="1"/>
  <c r="M4451" i="3" a="1"/>
  <c r="M4451" i="3" s="1"/>
  <c r="M4458" i="3" a="1"/>
  <c r="M4458" i="3" s="1"/>
  <c r="M4460" i="3" a="1"/>
  <c r="M4460" i="3" s="1"/>
  <c r="M4461" i="3" a="1"/>
  <c r="M4461" i="3" s="1"/>
  <c r="M4465" i="3" a="1"/>
  <c r="M4465" i="3" s="1"/>
  <c r="M4530" i="3" a="1"/>
  <c r="M4530" i="3" s="1"/>
  <c r="M4538" i="3" a="1"/>
  <c r="M4538" i="3" s="1"/>
  <c r="M4545" i="3" a="1"/>
  <c r="M4545" i="3" s="1"/>
  <c r="M4547" i="3" a="1"/>
  <c r="M4547" i="3" s="1"/>
  <c r="M4556" i="3" a="1"/>
  <c r="M4556" i="3" s="1"/>
  <c r="M4561" i="3" a="1"/>
  <c r="M4561" i="3" s="1"/>
  <c r="M4577" i="3" a="1"/>
  <c r="M4577" i="3" s="1"/>
  <c r="M4578" i="3" a="1"/>
  <c r="M4578" i="3" s="1"/>
  <c r="M4594" i="3" a="1"/>
  <c r="M4594" i="3" s="1"/>
  <c r="M4609" i="3" a="1"/>
  <c r="M4609" i="3" s="1"/>
  <c r="M4620" i="3" a="1"/>
  <c r="M4620" i="3" s="1"/>
  <c r="M4628" i="3" a="1"/>
  <c r="M4628" i="3" s="1"/>
  <c r="M4650" i="3" a="1"/>
  <c r="M4650" i="3" s="1"/>
  <c r="M4689" i="3" a="1"/>
  <c r="M4689" i="3" s="1"/>
  <c r="M4714" i="3" a="1"/>
  <c r="M4714" i="3" s="1"/>
  <c r="M4732" i="3" a="1"/>
  <c r="M4732" i="3" s="1"/>
  <c r="M4738" i="3" a="1"/>
  <c r="M4738" i="3" s="1"/>
  <c r="M4756" i="3" a="1"/>
  <c r="M4756" i="3" s="1"/>
  <c r="M4762" i="3" a="1"/>
  <c r="M4762" i="3" s="1"/>
  <c r="M4769" i="3" a="1"/>
  <c r="M4769" i="3" s="1"/>
  <c r="M4785" i="3" a="1"/>
  <c r="M4785" i="3" s="1"/>
  <c r="M4786" i="3" a="1"/>
  <c r="M4786" i="3" s="1"/>
  <c r="M4802" i="3" a="1"/>
  <c r="M4802" i="3" s="1"/>
  <c r="M4827" i="3" a="1"/>
  <c r="M4827" i="3" s="1"/>
  <c r="M4833" i="3" a="1"/>
  <c r="M4833" i="3" s="1"/>
  <c r="M4876" i="3" a="1"/>
  <c r="M4876" i="3" s="1"/>
  <c r="M4881" i="3" a="1"/>
  <c r="M4881" i="3" s="1"/>
  <c r="M4883" i="3" a="1"/>
  <c r="M4883" i="3" s="1"/>
  <c r="M4913" i="3" a="1"/>
  <c r="M4913" i="3" s="1"/>
  <c r="M4940" i="3" a="1"/>
  <c r="M4940" i="3" s="1"/>
  <c r="M4946" i="3" a="1"/>
  <c r="M4946" i="3" s="1"/>
  <c r="M4956" i="3" a="1"/>
  <c r="M4956" i="3" s="1"/>
  <c r="M4961" i="3" a="1"/>
  <c r="M4961" i="3" s="1"/>
  <c r="M4962" i="3" a="1"/>
  <c r="M4962" i="3" s="1"/>
  <c r="M4963" i="3" a="1"/>
  <c r="M4963" i="3" s="1"/>
  <c r="M4977" i="3" a="1"/>
  <c r="M4977" i="3" s="1"/>
  <c r="M4978" i="3" a="1"/>
  <c r="M4978" i="3" s="1"/>
  <c r="N8" i="3" a="1"/>
  <c r="N8" i="3" s="1"/>
  <c r="N9" i="3" a="1"/>
  <c r="N9" i="3" s="1"/>
  <c r="N10" i="3" a="1"/>
  <c r="N10" i="3" s="1"/>
  <c r="N11" i="3" a="1"/>
  <c r="N11" i="3" s="1"/>
  <c r="N12" i="3" a="1"/>
  <c r="N12" i="3" s="1"/>
  <c r="N13" i="3" a="1"/>
  <c r="N13" i="3" s="1"/>
  <c r="N21" i="3" a="1"/>
  <c r="N21" i="3" s="1"/>
  <c r="N25" i="3" a="1"/>
  <c r="N25" i="3" s="1"/>
  <c r="N26" i="3" a="1"/>
  <c r="N26" i="3" s="1"/>
  <c r="N31" i="3" a="1"/>
  <c r="N31" i="3" s="1"/>
  <c r="N34" i="3" a="1"/>
  <c r="N34" i="3" s="1"/>
  <c r="N35" i="3" a="1"/>
  <c r="N35" i="3" s="1"/>
  <c r="N36" i="3" a="1"/>
  <c r="N36" i="3" s="1"/>
  <c r="N53" i="3" a="1"/>
  <c r="N53" i="3" s="1"/>
  <c r="N57" i="3" a="1"/>
  <c r="N57" i="3" s="1"/>
  <c r="N59" i="3" a="1"/>
  <c r="N59" i="3" s="1"/>
  <c r="N60" i="3" a="1"/>
  <c r="N60" i="3" s="1"/>
  <c r="N63" i="3" a="1"/>
  <c r="N63" i="3" s="1"/>
  <c r="N65" i="3" a="1"/>
  <c r="N65" i="3" s="1"/>
  <c r="N72" i="3" a="1"/>
  <c r="N72" i="3" s="1"/>
  <c r="N73" i="3" a="1"/>
  <c r="N73" i="3" s="1"/>
  <c r="N83" i="3" a="1"/>
  <c r="N83" i="3" s="1"/>
  <c r="N85" i="3" a="1"/>
  <c r="N85" i="3" s="1"/>
  <c r="N88" i="3" a="1"/>
  <c r="N88" i="3" s="1"/>
  <c r="N89" i="3" a="1"/>
  <c r="N89" i="3" s="1"/>
  <c r="N95" i="3" a="1"/>
  <c r="N95" i="3" s="1"/>
  <c r="N97" i="3" a="1"/>
  <c r="N97" i="3" s="1"/>
  <c r="N107" i="3" a="1"/>
  <c r="N107" i="3" s="1"/>
  <c r="N113" i="3" a="1"/>
  <c r="N113" i="3" s="1"/>
  <c r="N123" i="3" a="1"/>
  <c r="N123" i="3" s="1"/>
  <c r="N136" i="3" a="1"/>
  <c r="N136" i="3" s="1"/>
  <c r="N137" i="3" a="1"/>
  <c r="N137" i="3" s="1"/>
  <c r="N143" i="3" a="1"/>
  <c r="N143" i="3" s="1"/>
  <c r="N147" i="3" a="1"/>
  <c r="N147" i="3" s="1"/>
  <c r="N148" i="3" a="1"/>
  <c r="N148" i="3" s="1"/>
  <c r="N152" i="3" a="1"/>
  <c r="N152" i="3" s="1"/>
  <c r="N156" i="3" a="1"/>
  <c r="N156" i="3" s="1"/>
  <c r="N164" i="3" a="1"/>
  <c r="N164" i="3" s="1"/>
  <c r="N169" i="3" a="1"/>
  <c r="N169" i="3" s="1"/>
  <c r="N170" i="3" a="1"/>
  <c r="N170" i="3" s="1"/>
  <c r="N195" i="3" a="1"/>
  <c r="N195" i="3" s="1"/>
  <c r="N196" i="3" a="1"/>
  <c r="N196" i="3" s="1"/>
  <c r="N201" i="3" a="1"/>
  <c r="N201" i="3" s="1"/>
  <c r="N202" i="3" a="1"/>
  <c r="N202" i="3" s="1"/>
  <c r="N210" i="3" a="1"/>
  <c r="N210" i="3" s="1"/>
  <c r="N212" i="3" a="1"/>
  <c r="N212" i="3" s="1"/>
  <c r="N216" i="3" a="1"/>
  <c r="N216" i="3" s="1"/>
  <c r="N217" i="3" a="1"/>
  <c r="N217" i="3" s="1"/>
  <c r="N219" i="3" a="1"/>
  <c r="N219" i="3" s="1"/>
  <c r="N220" i="3" a="1"/>
  <c r="N220" i="3" s="1"/>
  <c r="N223" i="3" a="1"/>
  <c r="N223" i="3" s="1"/>
  <c r="N226" i="3" a="1"/>
  <c r="N226" i="3" s="1"/>
  <c r="N227" i="3" a="1"/>
  <c r="N227" i="3" s="1"/>
  <c r="N241" i="3" a="1"/>
  <c r="N241" i="3" s="1"/>
  <c r="N243" i="3" a="1"/>
  <c r="N243" i="3" s="1"/>
  <c r="N244" i="3" a="1"/>
  <c r="N244" i="3" s="1"/>
  <c r="N245" i="3" a="1"/>
  <c r="N245" i="3" s="1"/>
  <c r="N248" i="3" a="1"/>
  <c r="N248" i="3" s="1"/>
  <c r="N249" i="3" a="1"/>
  <c r="N249" i="3" s="1"/>
  <c r="N250" i="3" a="1"/>
  <c r="N250" i="3" s="1"/>
  <c r="N251" i="3" a="1"/>
  <c r="N251" i="3" s="1"/>
  <c r="N258" i="3" a="1"/>
  <c r="N258" i="3" s="1"/>
  <c r="N260" i="3" a="1"/>
  <c r="N260" i="3" s="1"/>
  <c r="N273" i="3" a="1"/>
  <c r="N273" i="3" s="1"/>
  <c r="N277" i="3" a="1"/>
  <c r="N277" i="3" s="1"/>
  <c r="N281" i="3" a="1"/>
  <c r="N281" i="3" s="1"/>
  <c r="N282" i="3" a="1"/>
  <c r="N282" i="3" s="1"/>
  <c r="N283" i="3" a="1"/>
  <c r="N283" i="3" s="1"/>
  <c r="N284" i="3" a="1"/>
  <c r="N284" i="3" s="1"/>
  <c r="N287" i="3" a="1"/>
  <c r="N287" i="3" s="1"/>
  <c r="N289" i="3" a="1"/>
  <c r="N289" i="3" s="1"/>
  <c r="N291" i="3" a="1"/>
  <c r="N291" i="3" s="1"/>
  <c r="N297" i="3" a="1"/>
  <c r="N297" i="3" s="1"/>
  <c r="N305" i="3" a="1"/>
  <c r="N305" i="3" s="1"/>
  <c r="N308" i="3" a="1"/>
  <c r="N308" i="3" s="1"/>
  <c r="N309" i="3" a="1"/>
  <c r="N309" i="3" s="1"/>
  <c r="N315" i="3" a="1"/>
  <c r="N315" i="3" s="1"/>
  <c r="N316" i="3" a="1"/>
  <c r="N316" i="3" s="1"/>
  <c r="N329" i="3" a="1"/>
  <c r="N329" i="3" s="1"/>
  <c r="N337" i="3" a="1"/>
  <c r="N337" i="3" s="1"/>
  <c r="N339" i="3" a="1"/>
  <c r="N339" i="3" s="1"/>
  <c r="N341" i="3" a="1"/>
  <c r="N341" i="3" s="1"/>
  <c r="N344" i="3" a="1"/>
  <c r="N344" i="3" s="1"/>
  <c r="N345" i="3" a="1"/>
  <c r="N345" i="3" s="1"/>
  <c r="N346" i="3" a="1"/>
  <c r="N346" i="3" s="1"/>
  <c r="N347" i="3" a="1"/>
  <c r="N347" i="3" s="1"/>
  <c r="N355" i="3" a="1"/>
  <c r="N355" i="3" s="1"/>
  <c r="N360" i="3" a="1"/>
  <c r="N360" i="3" s="1"/>
  <c r="N361" i="3" a="1"/>
  <c r="N361" i="3" s="1"/>
  <c r="N362" i="3" a="1"/>
  <c r="N362" i="3" s="1"/>
  <c r="N363" i="3" a="1"/>
  <c r="N363" i="3" s="1"/>
  <c r="N373" i="3" a="1"/>
  <c r="N373" i="3" s="1"/>
  <c r="N376" i="3" a="1"/>
  <c r="N376" i="3" s="1"/>
  <c r="N377" i="3" a="1"/>
  <c r="N377" i="3" s="1"/>
  <c r="N392" i="3" a="1"/>
  <c r="N392" i="3" s="1"/>
  <c r="N393" i="3" a="1"/>
  <c r="N393" i="3" s="1"/>
  <c r="N395" i="3" a="1"/>
  <c r="N395" i="3" s="1"/>
  <c r="N402" i="3" a="1"/>
  <c r="N402" i="3" s="1"/>
  <c r="N405" i="3" a="1"/>
  <c r="N405" i="3" s="1"/>
  <c r="N409" i="3" a="1"/>
  <c r="N409" i="3" s="1"/>
  <c r="N410" i="3" a="1"/>
  <c r="N410" i="3" s="1"/>
  <c r="N411" i="3" a="1"/>
  <c r="N411" i="3" s="1"/>
  <c r="N413" i="3" a="1"/>
  <c r="N413" i="3" s="1"/>
  <c r="N421" i="3" a="1"/>
  <c r="N421" i="3" s="1"/>
  <c r="N424" i="3" a="1"/>
  <c r="N424" i="3" s="1"/>
  <c r="N425" i="3" a="1"/>
  <c r="N425" i="3" s="1"/>
  <c r="N426" i="3" a="1"/>
  <c r="N426" i="3" s="1"/>
  <c r="N429" i="3" a="1"/>
  <c r="N429" i="3" s="1"/>
  <c r="N437" i="3" a="1"/>
  <c r="N437" i="3" s="1"/>
  <c r="N440" i="3" a="1"/>
  <c r="N440" i="3" s="1"/>
  <c r="N441" i="3" a="1"/>
  <c r="N441" i="3" s="1"/>
  <c r="N444" i="3" a="1"/>
  <c r="N444" i="3" s="1"/>
  <c r="N457" i="3" a="1"/>
  <c r="N457" i="3" s="1"/>
  <c r="N458" i="3" a="1"/>
  <c r="N458" i="3" s="1"/>
  <c r="N466" i="3" a="1"/>
  <c r="N466" i="3" s="1"/>
  <c r="N467" i="3" a="1"/>
  <c r="N467" i="3" s="1"/>
  <c r="N469" i="3" a="1"/>
  <c r="N469" i="3" s="1"/>
  <c r="N473" i="3" a="1"/>
  <c r="N473" i="3" s="1"/>
  <c r="N483" i="3" a="1"/>
  <c r="N483" i="3" s="1"/>
  <c r="N490" i="3" a="1"/>
  <c r="N490" i="3" s="1"/>
  <c r="N491" i="3" a="1"/>
  <c r="N491" i="3" s="1"/>
  <c r="N493" i="3" a="1"/>
  <c r="N493" i="3" s="1"/>
  <c r="N498" i="3" a="1"/>
  <c r="N498" i="3" s="1"/>
  <c r="N499" i="3" a="1"/>
  <c r="N499" i="3" s="1"/>
  <c r="N505" i="3" a="1"/>
  <c r="N505" i="3" s="1"/>
  <c r="N506" i="3" a="1"/>
  <c r="N506" i="3" s="1"/>
  <c r="N508" i="3" a="1"/>
  <c r="N508" i="3" s="1"/>
  <c r="N520" i="3" a="1"/>
  <c r="N520" i="3" s="1"/>
  <c r="N525" i="3" a="1"/>
  <c r="N525" i="3" s="1"/>
  <c r="N529" i="3" a="1"/>
  <c r="N529" i="3" s="1"/>
  <c r="N533" i="3" a="1"/>
  <c r="N533" i="3" s="1"/>
  <c r="N536" i="3" a="1"/>
  <c r="N536" i="3" s="1"/>
  <c r="N545" i="3" a="1"/>
  <c r="N545" i="3" s="1"/>
  <c r="N548" i="3" a="1"/>
  <c r="N548" i="3" s="1"/>
  <c r="N549" i="3" a="1"/>
  <c r="N549" i="3" s="1"/>
  <c r="N553" i="3" a="1"/>
  <c r="N553" i="3" s="1"/>
  <c r="N556" i="3" a="1"/>
  <c r="N556" i="3" s="1"/>
  <c r="N559" i="3" a="1"/>
  <c r="N559" i="3" s="1"/>
  <c r="N561" i="3" a="1"/>
  <c r="N561" i="3" s="1"/>
  <c r="N562" i="3" a="1"/>
  <c r="N562" i="3" s="1"/>
  <c r="N563" i="3" a="1"/>
  <c r="N563" i="3" s="1"/>
  <c r="N581" i="3" a="1"/>
  <c r="N581" i="3" s="1"/>
  <c r="N585" i="3" a="1"/>
  <c r="N585" i="3" s="1"/>
  <c r="N586" i="3" a="1"/>
  <c r="N586" i="3" s="1"/>
  <c r="N597" i="3" a="1"/>
  <c r="N597" i="3" s="1"/>
  <c r="N600" i="3" a="1"/>
  <c r="N600" i="3" s="1"/>
  <c r="N601" i="3" a="1"/>
  <c r="N601" i="3" s="1"/>
  <c r="N602" i="3" a="1"/>
  <c r="N602" i="3" s="1"/>
  <c r="N607" i="3" a="1"/>
  <c r="N607" i="3" s="1"/>
  <c r="N609" i="3" a="1"/>
  <c r="N609" i="3" s="1"/>
  <c r="N612" i="3" a="1"/>
  <c r="N612" i="3" s="1"/>
  <c r="N616" i="3" a="1"/>
  <c r="N616" i="3" s="1"/>
  <c r="N620" i="3" a="1"/>
  <c r="N620" i="3" s="1"/>
  <c r="N626" i="3" a="1"/>
  <c r="N626" i="3" s="1"/>
  <c r="N632" i="3" a="1"/>
  <c r="N632" i="3" s="1"/>
  <c r="N633" i="3" a="1"/>
  <c r="N633" i="3" s="1"/>
  <c r="N634" i="3" a="1"/>
  <c r="N634" i="3" s="1"/>
  <c r="N641" i="3" a="1"/>
  <c r="N641" i="3" s="1"/>
  <c r="N642" i="3" a="1"/>
  <c r="N642" i="3" s="1"/>
  <c r="N649" i="3" a="1"/>
  <c r="N649" i="3" s="1"/>
  <c r="N653" i="3" a="1"/>
  <c r="N653" i="3" s="1"/>
  <c r="N657" i="3" a="1"/>
  <c r="N657" i="3" s="1"/>
  <c r="N658" i="3" a="1"/>
  <c r="N658" i="3" s="1"/>
  <c r="N659" i="3" a="1"/>
  <c r="N659" i="3" s="1"/>
  <c r="N660" i="3" a="1"/>
  <c r="N660" i="3" s="1"/>
  <c r="N664" i="3" a="1"/>
  <c r="N664" i="3" s="1"/>
  <c r="N668" i="3" a="1"/>
  <c r="N668" i="3" s="1"/>
  <c r="N673" i="3" a="1"/>
  <c r="N673" i="3" s="1"/>
  <c r="N681" i="3" a="1"/>
  <c r="N681" i="3" s="1"/>
  <c r="N683" i="3" a="1"/>
  <c r="N683" i="3" s="1"/>
  <c r="N691" i="3" a="1"/>
  <c r="N691" i="3" s="1"/>
  <c r="N697" i="3" a="1"/>
  <c r="N697" i="3" s="1"/>
  <c r="N698" i="3" a="1"/>
  <c r="N698" i="3" s="1"/>
  <c r="N713" i="3" a="1"/>
  <c r="N713" i="3" s="1"/>
  <c r="N716" i="3" a="1"/>
  <c r="N716" i="3" s="1"/>
  <c r="N719" i="3" a="1"/>
  <c r="N719" i="3" s="1"/>
  <c r="N721" i="3" a="1"/>
  <c r="N721" i="3" s="1"/>
  <c r="N725" i="3" a="1"/>
  <c r="N725" i="3" s="1"/>
  <c r="N729" i="3" a="1"/>
  <c r="N729" i="3" s="1"/>
  <c r="N738" i="3" a="1"/>
  <c r="N738" i="3" s="1"/>
  <c r="N744" i="3" a="1"/>
  <c r="N744" i="3" s="1"/>
  <c r="N761" i="3" a="1"/>
  <c r="N761" i="3" s="1"/>
  <c r="N762" i="3" a="1"/>
  <c r="N762" i="3" s="1"/>
  <c r="N763" i="3" a="1"/>
  <c r="N763" i="3" s="1"/>
  <c r="N767" i="3" a="1"/>
  <c r="N767" i="3" s="1"/>
  <c r="N769" i="3" a="1"/>
  <c r="N769" i="3" s="1"/>
  <c r="N771" i="3" a="1"/>
  <c r="N771" i="3" s="1"/>
  <c r="N777" i="3" a="1"/>
  <c r="N777" i="3" s="1"/>
  <c r="N778" i="3" a="1"/>
  <c r="N778" i="3" s="1"/>
  <c r="N779" i="3" a="1"/>
  <c r="N779" i="3" s="1"/>
  <c r="N780" i="3" a="1"/>
  <c r="N780" i="3" s="1"/>
  <c r="N781" i="3" a="1"/>
  <c r="N781" i="3" s="1"/>
  <c r="N789" i="3" a="1"/>
  <c r="N789" i="3" s="1"/>
  <c r="N792" i="3" a="1"/>
  <c r="N792" i="3" s="1"/>
  <c r="N793" i="3" a="1"/>
  <c r="N793" i="3" s="1"/>
  <c r="N796" i="3" a="1"/>
  <c r="N796" i="3" s="1"/>
  <c r="N799" i="3" a="1"/>
  <c r="N799" i="3" s="1"/>
  <c r="N801" i="3" a="1"/>
  <c r="N801" i="3" s="1"/>
  <c r="N804" i="3" a="1"/>
  <c r="N804" i="3" s="1"/>
  <c r="N805" i="3" a="1"/>
  <c r="N805" i="3" s="1"/>
  <c r="N809" i="3" a="1"/>
  <c r="N809" i="3" s="1"/>
  <c r="N819" i="3" a="1"/>
  <c r="N819" i="3" s="1"/>
  <c r="N820" i="3" a="1"/>
  <c r="N820" i="3" s="1"/>
  <c r="N821" i="3" a="1"/>
  <c r="N821" i="3" s="1"/>
  <c r="N825" i="3" a="1"/>
  <c r="N825" i="3" s="1"/>
  <c r="N826" i="3" a="1"/>
  <c r="N826" i="3" s="1"/>
  <c r="N827" i="3" a="1"/>
  <c r="N827" i="3" s="1"/>
  <c r="N828" i="3" a="1"/>
  <c r="N828" i="3" s="1"/>
  <c r="N837" i="3" a="1"/>
  <c r="N837" i="3" s="1"/>
  <c r="N851" i="3" a="1"/>
  <c r="N851" i="3" s="1"/>
  <c r="N852" i="3" a="1"/>
  <c r="N852" i="3" s="1"/>
  <c r="N856" i="3" a="1"/>
  <c r="N856" i="3" s="1"/>
  <c r="N857" i="3" a="1"/>
  <c r="N857" i="3" s="1"/>
  <c r="N858" i="3" a="1"/>
  <c r="N858" i="3" s="1"/>
  <c r="N859" i="3" a="1"/>
  <c r="N859" i="3" s="1"/>
  <c r="N865" i="3" a="1"/>
  <c r="N865" i="3" s="1"/>
  <c r="N867" i="3" a="1"/>
  <c r="N867" i="3" s="1"/>
  <c r="N868" i="3" a="1"/>
  <c r="N868" i="3" s="1"/>
  <c r="N873" i="3" a="1"/>
  <c r="N873" i="3" s="1"/>
  <c r="N875" i="3" a="1"/>
  <c r="N875" i="3" s="1"/>
  <c r="N881" i="3" a="1"/>
  <c r="N881" i="3" s="1"/>
  <c r="N892" i="3" a="1"/>
  <c r="N892" i="3" s="1"/>
  <c r="N893" i="3" a="1"/>
  <c r="N893" i="3" s="1"/>
  <c r="N898" i="3" a="1"/>
  <c r="N898" i="3" s="1"/>
  <c r="N900" i="3" a="1"/>
  <c r="N900" i="3" s="1"/>
  <c r="N904" i="3" a="1"/>
  <c r="N904" i="3" s="1"/>
  <c r="N905" i="3" a="1"/>
  <c r="N905" i="3" s="1"/>
  <c r="N909" i="3" a="1"/>
  <c r="N909" i="3" s="1"/>
  <c r="N915" i="3" a="1"/>
  <c r="N915" i="3" s="1"/>
  <c r="N920" i="3" a="1"/>
  <c r="N920" i="3" s="1"/>
  <c r="N921" i="3" a="1"/>
  <c r="N921" i="3" s="1"/>
  <c r="N929" i="3" a="1"/>
  <c r="N929" i="3" s="1"/>
  <c r="N931" i="3" a="1"/>
  <c r="N931" i="3" s="1"/>
  <c r="N932" i="3" a="1"/>
  <c r="N932" i="3" s="1"/>
  <c r="N936" i="3" a="1"/>
  <c r="N936" i="3" s="1"/>
  <c r="N947" i="3" a="1"/>
  <c r="N947" i="3" s="1"/>
  <c r="N953" i="3" a="1"/>
  <c r="N953" i="3" s="1"/>
  <c r="N955" i="3" a="1"/>
  <c r="N955" i="3" s="1"/>
  <c r="N956" i="3" a="1"/>
  <c r="N956" i="3" s="1"/>
  <c r="N959" i="3" a="1"/>
  <c r="N959" i="3" s="1"/>
  <c r="N962" i="3" a="1"/>
  <c r="N962" i="3" s="1"/>
  <c r="N963" i="3" a="1"/>
  <c r="N963" i="3" s="1"/>
  <c r="N968" i="3" a="1"/>
  <c r="N968" i="3" s="1"/>
  <c r="N971" i="3" a="1"/>
  <c r="N971" i="3" s="1"/>
  <c r="N972" i="3" a="1"/>
  <c r="N972" i="3" s="1"/>
  <c r="N975" i="3" a="1"/>
  <c r="N975" i="3" s="1"/>
  <c r="N977" i="3" a="1"/>
  <c r="N977" i="3" s="1"/>
  <c r="N978" i="3" a="1"/>
  <c r="N978" i="3" s="1"/>
  <c r="N985" i="3" a="1"/>
  <c r="N985" i="3" s="1"/>
  <c r="N993" i="3" a="1"/>
  <c r="N993" i="3" s="1"/>
  <c r="N995" i="3" a="1"/>
  <c r="N995" i="3" s="1"/>
  <c r="N997" i="3" a="1"/>
  <c r="N997" i="3" s="1"/>
  <c r="N1000" i="3" a="1"/>
  <c r="N1000" i="3" s="1"/>
  <c r="N1001" i="3" a="1"/>
  <c r="N1001" i="3" s="1"/>
  <c r="N1002" i="3" a="1"/>
  <c r="N1002" i="3" s="1"/>
  <c r="N1004" i="3" a="1"/>
  <c r="N1004" i="3" s="1"/>
  <c r="N1005" i="3" a="1"/>
  <c r="N1005" i="3" s="1"/>
  <c r="N1012" i="3" a="1"/>
  <c r="N1012" i="3" s="1"/>
  <c r="N1017" i="3" a="1"/>
  <c r="N1017" i="3" s="1"/>
  <c r="N1025" i="3" a="1"/>
  <c r="N1025" i="3" s="1"/>
  <c r="N1028" i="3" a="1"/>
  <c r="N1028" i="3" s="1"/>
  <c r="N1029" i="3" a="1"/>
  <c r="N1029" i="3" s="1"/>
  <c r="N1032" i="3" a="1"/>
  <c r="N1032" i="3" s="1"/>
  <c r="N1033" i="3" a="1"/>
  <c r="N1033" i="3" s="1"/>
  <c r="N1035" i="3" a="1"/>
  <c r="N1035" i="3" s="1"/>
  <c r="N1039" i="3" a="1"/>
  <c r="N1039" i="3" s="1"/>
  <c r="N1043" i="3" a="1"/>
  <c r="N1043" i="3" s="1"/>
  <c r="N1044" i="3" a="1"/>
  <c r="N1044" i="3" s="1"/>
  <c r="N1049" i="3" a="1"/>
  <c r="N1049" i="3" s="1"/>
  <c r="N1051" i="3" a="1"/>
  <c r="N1051" i="3" s="1"/>
  <c r="N1052" i="3" a="1"/>
  <c r="N1052" i="3" s="1"/>
  <c r="N1061" i="3" a="1"/>
  <c r="N1061" i="3" s="1"/>
  <c r="N1064" i="3" a="1"/>
  <c r="N1064" i="3" s="1"/>
  <c r="N1065" i="3" a="1"/>
  <c r="N1065" i="3" s="1"/>
  <c r="N1066" i="3" a="1"/>
  <c r="N1066" i="3" s="1"/>
  <c r="N1067" i="3" a="1"/>
  <c r="N1067" i="3" s="1"/>
  <c r="N1071" i="3" a="1"/>
  <c r="N1071" i="3" s="1"/>
  <c r="N1073" i="3" a="1"/>
  <c r="N1073" i="3" s="1"/>
  <c r="N1074" i="3" a="1"/>
  <c r="N1074" i="3" s="1"/>
  <c r="N1076" i="3" a="1"/>
  <c r="N1076" i="3" s="1"/>
  <c r="N1081" i="3" a="1"/>
  <c r="N1081" i="3" s="1"/>
  <c r="N1083" i="3" a="1"/>
  <c r="N1083" i="3" s="1"/>
  <c r="N1089" i="3" a="1"/>
  <c r="N1089" i="3" s="1"/>
  <c r="N1090" i="3" a="1"/>
  <c r="N1090" i="3" s="1"/>
  <c r="N1091" i="3" a="1"/>
  <c r="N1091" i="3" s="1"/>
  <c r="N1093" i="3" a="1"/>
  <c r="N1093" i="3" s="1"/>
  <c r="N1097" i="3" a="1"/>
  <c r="N1097" i="3" s="1"/>
  <c r="N1098" i="3" a="1"/>
  <c r="N1098" i="3" s="1"/>
  <c r="N1099" i="3" a="1"/>
  <c r="N1099" i="3" s="1"/>
  <c r="N1100" i="3" a="1"/>
  <c r="N1100" i="3" s="1"/>
  <c r="N1105" i="3" a="1"/>
  <c r="N1105" i="3" s="1"/>
  <c r="N1107" i="3" a="1"/>
  <c r="N1107" i="3" s="1"/>
  <c r="N1108" i="3" a="1"/>
  <c r="N1108" i="3" s="1"/>
  <c r="N1112" i="3" a="1"/>
  <c r="N1112" i="3" s="1"/>
  <c r="N1113" i="3" a="1"/>
  <c r="N1113" i="3" s="1"/>
  <c r="N1128" i="3" a="1"/>
  <c r="N1128" i="3" s="1"/>
  <c r="N1129" i="3" a="1"/>
  <c r="N1129" i="3" s="1"/>
  <c r="N1130" i="3" a="1"/>
  <c r="N1130" i="3" s="1"/>
  <c r="N1131" i="3" a="1"/>
  <c r="N1131" i="3" s="1"/>
  <c r="N1138" i="3" a="1"/>
  <c r="N1138" i="3" s="1"/>
  <c r="N1139" i="3" a="1"/>
  <c r="N1139" i="3" s="1"/>
  <c r="N1141" i="3" a="1"/>
  <c r="N1141" i="3" s="1"/>
  <c r="N1144" i="3" a="1"/>
  <c r="N1144" i="3" s="1"/>
  <c r="N1145" i="3" a="1"/>
  <c r="N1145" i="3" s="1"/>
  <c r="N1147" i="3" a="1"/>
  <c r="N1147" i="3" s="1"/>
  <c r="N1148" i="3" a="1"/>
  <c r="N1148" i="3" s="1"/>
  <c r="N1154" i="3" a="1"/>
  <c r="N1154" i="3" s="1"/>
  <c r="N1155" i="3" a="1"/>
  <c r="N1155" i="3" s="1"/>
  <c r="N1161" i="3" a="1"/>
  <c r="N1161" i="3" s="1"/>
  <c r="N1162" i="3" a="1"/>
  <c r="N1162" i="3" s="1"/>
  <c r="N1163" i="3" a="1"/>
  <c r="N1163" i="3" s="1"/>
  <c r="N1169" i="3" a="1"/>
  <c r="N1169" i="3" s="1"/>
  <c r="N1170" i="3" a="1"/>
  <c r="N1170" i="3" s="1"/>
  <c r="N1173" i="3" a="1"/>
  <c r="N1173" i="3" s="1"/>
  <c r="N1176" i="3" a="1"/>
  <c r="N1176" i="3" s="1"/>
  <c r="N1178" i="3" a="1"/>
  <c r="N1178" i="3" s="1"/>
  <c r="N1179" i="3" a="1"/>
  <c r="N1179" i="3" s="1"/>
  <c r="N1180" i="3" a="1"/>
  <c r="N1180" i="3" s="1"/>
  <c r="N1185" i="3" a="1"/>
  <c r="N1185" i="3" s="1"/>
  <c r="N1186" i="3" a="1"/>
  <c r="N1186" i="3" s="1"/>
  <c r="N1187" i="3" a="1"/>
  <c r="N1187" i="3" s="1"/>
  <c r="N1188" i="3" a="1"/>
  <c r="N1188" i="3" s="1"/>
  <c r="N1195" i="3" a="1"/>
  <c r="N1195" i="3" s="1"/>
  <c r="N1202" i="3" a="1"/>
  <c r="N1202" i="3" s="1"/>
  <c r="N1203" i="3" a="1"/>
  <c r="N1203" i="3" s="1"/>
  <c r="N1204" i="3" a="1"/>
  <c r="N1204" i="3" s="1"/>
  <c r="N1205" i="3" a="1"/>
  <c r="N1205" i="3" s="1"/>
  <c r="N1209" i="3" a="1"/>
  <c r="N1209" i="3" s="1"/>
  <c r="N1212" i="3" a="1"/>
  <c r="N1212" i="3" s="1"/>
  <c r="N1215" i="3" a="1"/>
  <c r="N1215" i="3" s="1"/>
  <c r="N1219" i="3" a="1"/>
  <c r="N1219" i="3" s="1"/>
  <c r="N1220" i="3" a="1"/>
  <c r="N1220" i="3" s="1"/>
  <c r="N1225" i="3" a="1"/>
  <c r="N1225" i="3" s="1"/>
  <c r="N1227" i="3" a="1"/>
  <c r="N1227" i="3" s="1"/>
  <c r="N1228" i="3" a="1"/>
  <c r="N1228" i="3" s="1"/>
  <c r="N1241" i="3" a="1"/>
  <c r="N1241" i="3" s="1"/>
  <c r="N1242" i="3" a="1"/>
  <c r="N1242" i="3" s="1"/>
  <c r="N1244" i="3" a="1"/>
  <c r="N1244" i="3" s="1"/>
  <c r="N1249" i="3" a="1"/>
  <c r="N1249" i="3" s="1"/>
  <c r="N1251" i="3" a="1"/>
  <c r="N1251" i="3" s="1"/>
  <c r="N1252" i="3" a="1"/>
  <c r="N1252" i="3" s="1"/>
  <c r="N1257" i="3" a="1"/>
  <c r="N1257" i="3" s="1"/>
  <c r="N1259" i="3" a="1"/>
  <c r="N1259" i="3" s="1"/>
  <c r="N1260" i="3" a="1"/>
  <c r="N1260" i="3" s="1"/>
  <c r="N1261" i="3" a="1"/>
  <c r="N1261" i="3" s="1"/>
  <c r="N1265" i="3" a="1"/>
  <c r="N1265" i="3" s="1"/>
  <c r="N1267" i="3" a="1"/>
  <c r="N1267" i="3" s="1"/>
  <c r="N1268" i="3" a="1"/>
  <c r="N1268" i="3" s="1"/>
  <c r="N1273" i="3" a="1"/>
  <c r="N1273" i="3" s="1"/>
  <c r="N1275" i="3" a="1"/>
  <c r="N1275" i="3" s="1"/>
  <c r="N1276" i="3" a="1"/>
  <c r="N1276" i="3" s="1"/>
  <c r="N1282" i="3" a="1"/>
  <c r="N1282" i="3" s="1"/>
  <c r="N1283" i="3" a="1"/>
  <c r="N1283" i="3" s="1"/>
  <c r="N1284" i="3" a="1"/>
  <c r="N1284" i="3" s="1"/>
  <c r="N1285" i="3" a="1"/>
  <c r="N1285" i="3" s="1"/>
  <c r="N1288" i="3" a="1"/>
  <c r="N1288" i="3" s="1"/>
  <c r="N1289" i="3" a="1"/>
  <c r="N1289" i="3" s="1"/>
  <c r="N1290" i="3" a="1"/>
  <c r="N1290" i="3" s="1"/>
  <c r="N1291" i="3" a="1"/>
  <c r="N1291" i="3" s="1"/>
  <c r="N1292" i="3" a="1"/>
  <c r="N1292" i="3" s="1"/>
  <c r="N1297" i="3" a="1"/>
  <c r="N1297" i="3" s="1"/>
  <c r="N1298" i="3" a="1"/>
  <c r="N1298" i="3" s="1"/>
  <c r="N1299" i="3" a="1"/>
  <c r="N1299" i="3" s="1"/>
  <c r="N1301" i="3" a="1"/>
  <c r="N1301" i="3" s="1"/>
  <c r="N1305" i="3" a="1"/>
  <c r="N1305" i="3" s="1"/>
  <c r="N1307" i="3" a="1"/>
  <c r="N1307" i="3" s="1"/>
  <c r="N1308" i="3" a="1"/>
  <c r="N1308" i="3" s="1"/>
  <c r="N1313" i="3" a="1"/>
  <c r="N1313" i="3" s="1"/>
  <c r="N1314" i="3" a="1"/>
  <c r="N1314" i="3" s="1"/>
  <c r="N1320" i="3" a="1"/>
  <c r="N1320" i="3" s="1"/>
  <c r="N1322" i="3" a="1"/>
  <c r="N1322" i="3" s="1"/>
  <c r="N1323" i="3" a="1"/>
  <c r="N1323" i="3" s="1"/>
  <c r="N1325" i="3" a="1"/>
  <c r="N1325" i="3" s="1"/>
  <c r="N1327" i="3" a="1"/>
  <c r="N1327" i="3" s="1"/>
  <c r="N1329" i="3" a="1"/>
  <c r="N1329" i="3" s="1"/>
  <c r="N1331" i="3" a="1"/>
  <c r="N1331" i="3" s="1"/>
  <c r="N1333" i="3" a="1"/>
  <c r="N1333" i="3" s="1"/>
  <c r="N1337" i="3" a="1"/>
  <c r="N1337" i="3" s="1"/>
  <c r="N1338" i="3" a="1"/>
  <c r="N1338" i="3" s="1"/>
  <c r="N1339" i="3" a="1"/>
  <c r="N1339" i="3" s="1"/>
  <c r="N1340" i="3" a="1"/>
  <c r="N1340" i="3" s="1"/>
  <c r="N1347" i="3" a="1"/>
  <c r="N1347" i="3" s="1"/>
  <c r="N1348" i="3" a="1"/>
  <c r="N1348" i="3" s="1"/>
  <c r="N1353" i="3" a="1"/>
  <c r="N1353" i="3" s="1"/>
  <c r="N1355" i="3" a="1"/>
  <c r="N1355" i="3" s="1"/>
  <c r="N1363" i="3" a="1"/>
  <c r="N1363" i="3" s="1"/>
  <c r="N1364" i="3" a="1"/>
  <c r="N1364" i="3" s="1"/>
  <c r="N1365" i="3" a="1"/>
  <c r="N1365" i="3" s="1"/>
  <c r="N1371" i="3" a="1"/>
  <c r="N1371" i="3" s="1"/>
  <c r="N1372" i="3" a="1"/>
  <c r="N1372" i="3" s="1"/>
  <c r="N1375" i="3" a="1"/>
  <c r="N1375" i="3" s="1"/>
  <c r="N1380" i="3" a="1"/>
  <c r="N1380" i="3" s="1"/>
  <c r="N1384" i="3" a="1"/>
  <c r="N1384" i="3" s="1"/>
  <c r="N1385" i="3" a="1"/>
  <c r="N1385" i="3" s="1"/>
  <c r="N1388" i="3" a="1"/>
  <c r="N1388" i="3" s="1"/>
  <c r="N1393" i="3" a="1"/>
  <c r="N1393" i="3" s="1"/>
  <c r="N1394" i="3" a="1"/>
  <c r="N1394" i="3" s="1"/>
  <c r="N1397" i="3" a="1"/>
  <c r="N1397" i="3" s="1"/>
  <c r="N1401" i="3" a="1"/>
  <c r="N1401" i="3" s="1"/>
  <c r="N1402" i="3" a="1"/>
  <c r="N1402" i="3" s="1"/>
  <c r="N1404" i="3" a="1"/>
  <c r="N1404" i="3" s="1"/>
  <c r="N1407" i="3" a="1"/>
  <c r="N1407" i="3" s="1"/>
  <c r="N1411" i="3" a="1"/>
  <c r="N1411" i="3" s="1"/>
  <c r="N1412" i="3" a="1"/>
  <c r="N1412" i="3" s="1"/>
  <c r="N1416" i="3" a="1"/>
  <c r="N1416" i="3" s="1"/>
  <c r="N1417" i="3" a="1"/>
  <c r="N1417" i="3" s="1"/>
  <c r="N1419" i="3" a="1"/>
  <c r="N1419" i="3" s="1"/>
  <c r="N1425" i="3" a="1"/>
  <c r="N1425" i="3" s="1"/>
  <c r="N1426" i="3" a="1"/>
  <c r="N1426" i="3" s="1"/>
  <c r="N1427" i="3" a="1"/>
  <c r="N1427" i="3" s="1"/>
  <c r="N1428" i="3" a="1"/>
  <c r="N1428" i="3" s="1"/>
  <c r="N1433" i="3" a="1"/>
  <c r="N1433" i="3" s="1"/>
  <c r="N1436" i="3" a="1"/>
  <c r="N1436" i="3" s="1"/>
  <c r="N1441" i="3" a="1"/>
  <c r="N1441" i="3" s="1"/>
  <c r="N1443" i="3" a="1"/>
  <c r="N1443" i="3" s="1"/>
  <c r="N1449" i="3" a="1"/>
  <c r="N1449" i="3" s="1"/>
  <c r="N1451" i="3" a="1"/>
  <c r="N1451" i="3" s="1"/>
  <c r="N1452" i="3" a="1"/>
  <c r="N1452" i="3" s="1"/>
  <c r="N1458" i="3" a="1"/>
  <c r="N1458" i="3" s="1"/>
  <c r="N1459" i="3" a="1"/>
  <c r="N1459" i="3" s="1"/>
  <c r="N1460" i="3" a="1"/>
  <c r="N1460" i="3" s="1"/>
  <c r="N1461" i="3" a="1"/>
  <c r="N1461" i="3" s="1"/>
  <c r="N1471" i="3" a="1"/>
  <c r="N1471" i="3" s="1"/>
  <c r="N1474" i="3" a="1"/>
  <c r="N1474" i="3" s="1"/>
  <c r="N1475" i="3" a="1"/>
  <c r="N1475" i="3" s="1"/>
  <c r="N1476" i="3" a="1"/>
  <c r="N1476" i="3" s="1"/>
  <c r="N1480" i="3" a="1"/>
  <c r="N1480" i="3" s="1"/>
  <c r="N1482" i="3" a="1"/>
  <c r="N1482" i="3" s="1"/>
  <c r="N1484" i="3" a="1"/>
  <c r="N1484" i="3" s="1"/>
  <c r="N1487" i="3" a="1"/>
  <c r="N1487" i="3" s="1"/>
  <c r="N1490" i="3" a="1"/>
  <c r="N1490" i="3" s="1"/>
  <c r="N1491" i="3" a="1"/>
  <c r="N1491" i="3" s="1"/>
  <c r="N1492" i="3" a="1"/>
  <c r="N1492" i="3" s="1"/>
  <c r="N1497" i="3" a="1"/>
  <c r="N1497" i="3" s="1"/>
  <c r="N1499" i="3" a="1"/>
  <c r="N1499" i="3" s="1"/>
  <c r="N1506" i="3" a="1"/>
  <c r="N1506" i="3" s="1"/>
  <c r="N1512" i="3" a="1"/>
  <c r="N1512" i="3" s="1"/>
  <c r="N1514" i="3" a="1"/>
  <c r="N1514" i="3" s="1"/>
  <c r="N1515" i="3" a="1"/>
  <c r="N1515" i="3" s="1"/>
  <c r="N1516" i="3" a="1"/>
  <c r="N1516" i="3" s="1"/>
  <c r="N1521" i="3" a="1"/>
  <c r="N1521" i="3" s="1"/>
  <c r="N1522" i="3" a="1"/>
  <c r="N1522" i="3" s="1"/>
  <c r="N1524" i="3" a="1"/>
  <c r="N1524" i="3" s="1"/>
  <c r="N1528" i="3" a="1"/>
  <c r="N1528" i="3" s="1"/>
  <c r="N1529" i="3" a="1"/>
  <c r="N1529" i="3" s="1"/>
  <c r="N1532" i="3" a="1"/>
  <c r="N1532" i="3" s="1"/>
  <c r="N1545" i="3" a="1"/>
  <c r="N1545" i="3" s="1"/>
  <c r="N1547" i="3" a="1"/>
  <c r="N1547" i="3" s="1"/>
  <c r="N1548" i="3" a="1"/>
  <c r="N1548" i="3" s="1"/>
  <c r="N1553" i="3" a="1"/>
  <c r="N1553" i="3" s="1"/>
  <c r="N1554" i="3" a="1"/>
  <c r="N1554" i="3" s="1"/>
  <c r="N1555" i="3" a="1"/>
  <c r="N1555" i="3" s="1"/>
  <c r="N1556" i="3" a="1"/>
  <c r="N1556" i="3" s="1"/>
  <c r="N1557" i="3" a="1"/>
  <c r="N1557" i="3" s="1"/>
  <c r="N1560" i="3" a="1"/>
  <c r="N1560" i="3" s="1"/>
  <c r="N1561" i="3" a="1"/>
  <c r="N1561" i="3" s="1"/>
  <c r="N1563" i="3" a="1"/>
  <c r="N1563" i="3" s="1"/>
  <c r="N1564" i="3" a="1"/>
  <c r="N1564" i="3" s="1"/>
  <c r="N1569" i="3" a="1"/>
  <c r="N1569" i="3" s="1"/>
  <c r="N1571" i="3" a="1"/>
  <c r="N1571" i="3" s="1"/>
  <c r="N1572" i="3" a="1"/>
  <c r="N1572" i="3" s="1"/>
  <c r="N1580" i="3" a="1"/>
  <c r="N1580" i="3" s="1"/>
  <c r="N1583" i="3" a="1"/>
  <c r="N1583" i="3" s="1"/>
  <c r="N1585" i="3" a="1"/>
  <c r="N1585" i="3" s="1"/>
  <c r="N1586" i="3" a="1"/>
  <c r="N1586" i="3" s="1"/>
  <c r="N1587" i="3" a="1"/>
  <c r="N1587" i="3" s="1"/>
  <c r="N1588" i="3" a="1"/>
  <c r="N1588" i="3" s="1"/>
  <c r="N1592" i="3" a="1"/>
  <c r="N1592" i="3" s="1"/>
  <c r="N1593" i="3" a="1"/>
  <c r="N1593" i="3" s="1"/>
  <c r="N1595" i="3" a="1"/>
  <c r="N1595" i="3" s="1"/>
  <c r="N1601" i="3" a="1"/>
  <c r="N1601" i="3" s="1"/>
  <c r="N1602" i="3" a="1"/>
  <c r="N1602" i="3" s="1"/>
  <c r="N1603" i="3" a="1"/>
  <c r="N1603" i="3" s="1"/>
  <c r="N1605" i="3" a="1"/>
  <c r="N1605" i="3" s="1"/>
  <c r="N1609" i="3" a="1"/>
  <c r="N1609" i="3" s="1"/>
  <c r="N1611" i="3" a="1"/>
  <c r="N1611" i="3" s="1"/>
  <c r="N1617" i="3" a="1"/>
  <c r="N1617" i="3" s="1"/>
  <c r="N1618" i="3" a="1"/>
  <c r="N1618" i="3" s="1"/>
  <c r="N1619" i="3" a="1"/>
  <c r="N1619" i="3" s="1"/>
  <c r="N1621" i="3" a="1"/>
  <c r="N1621" i="3" s="1"/>
  <c r="N1624" i="3" a="1"/>
  <c r="N1624" i="3" s="1"/>
  <c r="N1625" i="3" a="1"/>
  <c r="N1625" i="3" s="1"/>
  <c r="N1626" i="3" a="1"/>
  <c r="N1626" i="3" s="1"/>
  <c r="N1627" i="3" a="1"/>
  <c r="N1627" i="3" s="1"/>
  <c r="N1636" i="3" a="1"/>
  <c r="N1636" i="3" s="1"/>
  <c r="N1640" i="3" a="1"/>
  <c r="N1640" i="3" s="1"/>
  <c r="N1643" i="3" a="1"/>
  <c r="N1643" i="3" s="1"/>
  <c r="N1644" i="3" a="1"/>
  <c r="N1644" i="3" s="1"/>
  <c r="N1649" i="3" a="1"/>
  <c r="N1649" i="3" s="1"/>
  <c r="N1650" i="3" a="1"/>
  <c r="N1650" i="3" s="1"/>
  <c r="N1657" i="3" a="1"/>
  <c r="N1657" i="3" s="1"/>
  <c r="N1658" i="3" a="1"/>
  <c r="N1658" i="3" s="1"/>
  <c r="N1659" i="3" a="1"/>
  <c r="N1659" i="3" s="1"/>
  <c r="N1660" i="3" a="1"/>
  <c r="N1660" i="3" s="1"/>
  <c r="N1666" i="3" a="1"/>
  <c r="N1666" i="3" s="1"/>
  <c r="N1667" i="3" a="1"/>
  <c r="N1667" i="3" s="1"/>
  <c r="N1668" i="3" a="1"/>
  <c r="N1668" i="3" s="1"/>
  <c r="N1675" i="3" a="1"/>
  <c r="N1675" i="3" s="1"/>
  <c r="N1676" i="3" a="1"/>
  <c r="N1676" i="3" s="1"/>
  <c r="N1681" i="3" a="1"/>
  <c r="N1681" i="3" s="1"/>
  <c r="N1682" i="3" a="1"/>
  <c r="N1682" i="3" s="1"/>
  <c r="N1683" i="3" a="1"/>
  <c r="N1683" i="3" s="1"/>
  <c r="N1684" i="3" a="1"/>
  <c r="N1684" i="3" s="1"/>
  <c r="N1685" i="3" a="1"/>
  <c r="N1685" i="3" s="1"/>
  <c r="N1689" i="3" a="1"/>
  <c r="N1689" i="3" s="1"/>
  <c r="N1692" i="3" a="1"/>
  <c r="N1692" i="3" s="1"/>
  <c r="N1697" i="3" a="1"/>
  <c r="N1697" i="3" s="1"/>
  <c r="N1700" i="3" a="1"/>
  <c r="N1700" i="3" s="1"/>
  <c r="N1705" i="3" a="1"/>
  <c r="N1705" i="3" s="1"/>
  <c r="N1706" i="3" a="1"/>
  <c r="N1706" i="3" s="1"/>
  <c r="N1708" i="3" a="1"/>
  <c r="N1708" i="3" s="1"/>
  <c r="N1711" i="3" a="1"/>
  <c r="N1711" i="3" s="1"/>
  <c r="N1713" i="3" a="1"/>
  <c r="N1713" i="3" s="1"/>
  <c r="N1714" i="3" a="1"/>
  <c r="N1714" i="3" s="1"/>
  <c r="N1715" i="3" a="1"/>
  <c r="N1715" i="3" s="1"/>
  <c r="N1720" i="3" a="1"/>
  <c r="N1720" i="3" s="1"/>
  <c r="N1721" i="3" a="1"/>
  <c r="N1721" i="3" s="1"/>
  <c r="N1722" i="3" a="1"/>
  <c r="N1722" i="3" s="1"/>
  <c r="N1723" i="3" a="1"/>
  <c r="N1723" i="3" s="1"/>
  <c r="N1729" i="3" a="1"/>
  <c r="N1729" i="3" s="1"/>
  <c r="N1731" i="3" a="1"/>
  <c r="N1731" i="3" s="1"/>
  <c r="N1737" i="3" a="1"/>
  <c r="N1737" i="3" s="1"/>
  <c r="N1745" i="3" a="1"/>
  <c r="N1745" i="3" s="1"/>
  <c r="N1746" i="3" a="1"/>
  <c r="N1746" i="3" s="1"/>
  <c r="N1747" i="3" a="1"/>
  <c r="N1747" i="3" s="1"/>
  <c r="N1749" i="3" a="1"/>
  <c r="N1749" i="3" s="1"/>
  <c r="N1752" i="3" a="1"/>
  <c r="N1752" i="3" s="1"/>
  <c r="N1753" i="3" a="1"/>
  <c r="N1753" i="3" s="1"/>
  <c r="N1755" i="3" a="1"/>
  <c r="N1755" i="3" s="1"/>
  <c r="N1756" i="3" a="1"/>
  <c r="N1756" i="3" s="1"/>
  <c r="N1759" i="3" a="1"/>
  <c r="N1759" i="3" s="1"/>
  <c r="N1762" i="3" a="1"/>
  <c r="N1762" i="3" s="1"/>
  <c r="N1763" i="3" a="1"/>
  <c r="N1763" i="3" s="1"/>
  <c r="N1769" i="3" a="1"/>
  <c r="N1769" i="3" s="1"/>
  <c r="N1770" i="3" a="1"/>
  <c r="N1770" i="3" s="1"/>
  <c r="N1771" i="3" a="1"/>
  <c r="N1771" i="3" s="1"/>
  <c r="N1772" i="3" a="1"/>
  <c r="N1772" i="3" s="1"/>
  <c r="N1777" i="3" a="1"/>
  <c r="N1777" i="3" s="1"/>
  <c r="N1778" i="3" a="1"/>
  <c r="N1778" i="3" s="1"/>
  <c r="N1780" i="3" a="1"/>
  <c r="N1780" i="3" s="1"/>
  <c r="N1793" i="3" a="1"/>
  <c r="N1793" i="3" s="1"/>
  <c r="N1794" i="3" a="1"/>
  <c r="N1794" i="3" s="1"/>
  <c r="N1795" i="3" a="1"/>
  <c r="N1795" i="3" s="1"/>
  <c r="N1796" i="3" a="1"/>
  <c r="N1796" i="3" s="1"/>
  <c r="N1800" i="3" a="1"/>
  <c r="N1800" i="3" s="1"/>
  <c r="N1801" i="3" a="1"/>
  <c r="N1801" i="3" s="1"/>
  <c r="N1802" i="3" a="1"/>
  <c r="N1802" i="3" s="1"/>
  <c r="N1803" i="3" a="1"/>
  <c r="N1803" i="3" s="1"/>
  <c r="N1804" i="3" a="1"/>
  <c r="N1804" i="3" s="1"/>
  <c r="N1807" i="3" a="1"/>
  <c r="N1807" i="3" s="1"/>
  <c r="N1809" i="3" a="1"/>
  <c r="N1809" i="3" s="1"/>
  <c r="N1810" i="3" a="1"/>
  <c r="N1810" i="3" s="1"/>
  <c r="N1811" i="3" a="1"/>
  <c r="N1811" i="3" s="1"/>
  <c r="N1816" i="3" a="1"/>
  <c r="N1816" i="3" s="1"/>
  <c r="N1817" i="3" a="1"/>
  <c r="N1817" i="3" s="1"/>
  <c r="N1818" i="3" a="1"/>
  <c r="N1818" i="3" s="1"/>
  <c r="N1820" i="3" a="1"/>
  <c r="N1820" i="3" s="1"/>
  <c r="N1825" i="3" a="1"/>
  <c r="N1825" i="3" s="1"/>
  <c r="N1827" i="3" a="1"/>
  <c r="N1827" i="3" s="1"/>
  <c r="N1832" i="3" a="1"/>
  <c r="N1832" i="3" s="1"/>
  <c r="N1833" i="3" a="1"/>
  <c r="N1833" i="3" s="1"/>
  <c r="N1834" i="3" a="1"/>
  <c r="N1834" i="3" s="1"/>
  <c r="N1835" i="3" a="1"/>
  <c r="N1835" i="3" s="1"/>
  <c r="N1836" i="3" a="1"/>
  <c r="N1836" i="3" s="1"/>
  <c r="N1844" i="3" a="1"/>
  <c r="N1844" i="3" s="1"/>
  <c r="N1851" i="3" a="1"/>
  <c r="N1851" i="3" s="1"/>
  <c r="N1852" i="3" a="1"/>
  <c r="N1852" i="3" s="1"/>
  <c r="N1858" i="3" a="1"/>
  <c r="N1858" i="3" s="1"/>
  <c r="N1860" i="3" a="1"/>
  <c r="N1860" i="3" s="1"/>
  <c r="N1864" i="3" a="1"/>
  <c r="N1864" i="3" s="1"/>
  <c r="N1865" i="3" a="1"/>
  <c r="N1865" i="3" s="1"/>
  <c r="N1866" i="3" a="1"/>
  <c r="N1866" i="3" s="1"/>
  <c r="N1867" i="3" a="1"/>
  <c r="N1867" i="3" s="1"/>
  <c r="N1868" i="3" a="1"/>
  <c r="N1868" i="3" s="1"/>
  <c r="N1873" i="3" a="1"/>
  <c r="N1873" i="3" s="1"/>
  <c r="N1875" i="3" a="1"/>
  <c r="N1875" i="3" s="1"/>
  <c r="N1876" i="3" a="1"/>
  <c r="N1876" i="3" s="1"/>
  <c r="N1881" i="3" a="1"/>
  <c r="N1881" i="3" s="1"/>
  <c r="N1884" i="3" a="1"/>
  <c r="N1884" i="3" s="1"/>
  <c r="N1891" i="3" a="1"/>
  <c r="N1891" i="3" s="1"/>
  <c r="N1892" i="3" a="1"/>
  <c r="N1892" i="3" s="1"/>
  <c r="N1893" i="3" a="1"/>
  <c r="N1893" i="3" s="1"/>
  <c r="N1896" i="3" a="1"/>
  <c r="N1896" i="3" s="1"/>
  <c r="N1899" i="3" a="1"/>
  <c r="N1899" i="3" s="1"/>
  <c r="N1905" i="3" a="1"/>
  <c r="N1905" i="3" s="1"/>
  <c r="N1906" i="3" a="1"/>
  <c r="N1906" i="3" s="1"/>
  <c r="N1907" i="3" a="1"/>
  <c r="N1907" i="3" s="1"/>
  <c r="N1908" i="3" a="1"/>
  <c r="N1908" i="3" s="1"/>
  <c r="N1912" i="3" a="1"/>
  <c r="N1912" i="3" s="1"/>
  <c r="N1914" i="3" a="1"/>
  <c r="N1914" i="3" s="1"/>
  <c r="N1915" i="3" a="1"/>
  <c r="N1915" i="3" s="1"/>
  <c r="N1921" i="3" a="1"/>
  <c r="N1921" i="3" s="1"/>
  <c r="N1922" i="3" a="1"/>
  <c r="N1922" i="3" s="1"/>
  <c r="N1923" i="3" a="1"/>
  <c r="N1923" i="3" s="1"/>
  <c r="N1924" i="3" a="1"/>
  <c r="N1924" i="3" s="1"/>
  <c r="N1928" i="3" a="1"/>
  <c r="N1928" i="3" s="1"/>
  <c r="N1931" i="3" a="1"/>
  <c r="N1931" i="3" s="1"/>
  <c r="N1932" i="3" a="1"/>
  <c r="N1932" i="3" s="1"/>
  <c r="N1935" i="3" a="1"/>
  <c r="N1935" i="3" s="1"/>
  <c r="N1937" i="3" a="1"/>
  <c r="N1937" i="3" s="1"/>
  <c r="N1939" i="3" a="1"/>
  <c r="N1939" i="3" s="1"/>
  <c r="N1940" i="3" a="1"/>
  <c r="N1940" i="3" s="1"/>
  <c r="N1948" i="3" a="1"/>
  <c r="N1948" i="3" s="1"/>
  <c r="N1953" i="3" a="1"/>
  <c r="N1953" i="3" s="1"/>
  <c r="N1954" i="3" a="1"/>
  <c r="N1954" i="3" s="1"/>
  <c r="N1955" i="3" a="1"/>
  <c r="N1955" i="3" s="1"/>
  <c r="N1956" i="3" a="1"/>
  <c r="N1956" i="3" s="1"/>
  <c r="N1960" i="3" a="1"/>
  <c r="N1960" i="3" s="1"/>
  <c r="N1963" i="3" a="1"/>
  <c r="N1963" i="3" s="1"/>
  <c r="N1970" i="3" a="1"/>
  <c r="N1970" i="3" s="1"/>
  <c r="N1971" i="3" a="1"/>
  <c r="N1971" i="3" s="1"/>
  <c r="N1972" i="3" a="1"/>
  <c r="N1972" i="3" s="1"/>
  <c r="N1976" i="3" a="1"/>
  <c r="N1976" i="3" s="1"/>
  <c r="N1980" i="3" a="1"/>
  <c r="N1980" i="3" s="1"/>
  <c r="N1985" i="3" a="1"/>
  <c r="N1985" i="3" s="1"/>
  <c r="N1987" i="3" a="1"/>
  <c r="N1987" i="3" s="1"/>
  <c r="N1988" i="3" a="1"/>
  <c r="N1988" i="3" s="1"/>
  <c r="N1994" i="3" a="1"/>
  <c r="N1994" i="3" s="1"/>
  <c r="N1996" i="3" a="1"/>
  <c r="N1996" i="3" s="1"/>
  <c r="N2001" i="3" a="1"/>
  <c r="N2001" i="3" s="1"/>
  <c r="N2002" i="3" a="1"/>
  <c r="N2002" i="3" s="1"/>
  <c r="N2003" i="3" a="1"/>
  <c r="N2003" i="3" s="1"/>
  <c r="N2004" i="3" a="1"/>
  <c r="N2004" i="3" s="1"/>
  <c r="N2009" i="3" a="1"/>
  <c r="N2009" i="3" s="1"/>
  <c r="N2010" i="3" a="1"/>
  <c r="N2010" i="3" s="1"/>
  <c r="N2011" i="3" a="1"/>
  <c r="N2011" i="3" s="1"/>
  <c r="N2018" i="3" a="1"/>
  <c r="N2018" i="3" s="1"/>
  <c r="N2019" i="3" a="1"/>
  <c r="N2019" i="3" s="1"/>
  <c r="N2024" i="3" a="1"/>
  <c r="N2024" i="3" s="1"/>
  <c r="N2025" i="3" a="1"/>
  <c r="N2025" i="3" s="1"/>
  <c r="N2026" i="3" a="1"/>
  <c r="N2026" i="3" s="1"/>
  <c r="N2027" i="3" a="1"/>
  <c r="N2027" i="3" s="1"/>
  <c r="N2028" i="3" a="1"/>
  <c r="N2028" i="3" s="1"/>
  <c r="N2029" i="3" a="1"/>
  <c r="N2029" i="3" s="1"/>
  <c r="N2033" i="3" a="1"/>
  <c r="N2033" i="3" s="1"/>
  <c r="N2035" i="3" a="1"/>
  <c r="N2035" i="3" s="1"/>
  <c r="N2036" i="3" a="1"/>
  <c r="N2036" i="3" s="1"/>
  <c r="N2037" i="3" a="1"/>
  <c r="N2037" i="3" s="1"/>
  <c r="N2041" i="3" a="1"/>
  <c r="N2041" i="3" s="1"/>
  <c r="N2042" i="3" a="1"/>
  <c r="N2042" i="3" s="1"/>
  <c r="N2044" i="3" a="1"/>
  <c r="N2044" i="3" s="1"/>
  <c r="N2049" i="3" a="1"/>
  <c r="N2049" i="3" s="1"/>
  <c r="N2051" i="3" a="1"/>
  <c r="N2051" i="3" s="1"/>
  <c r="N2057" i="3" a="1"/>
  <c r="N2057" i="3" s="1"/>
  <c r="N2058" i="3" a="1"/>
  <c r="N2058" i="3" s="1"/>
  <c r="N2060" i="3" a="1"/>
  <c r="N2060" i="3" s="1"/>
  <c r="N2065" i="3" a="1"/>
  <c r="N2065" i="3" s="1"/>
  <c r="N2067" i="3" a="1"/>
  <c r="N2067" i="3" s="1"/>
  <c r="N2068" i="3" a="1"/>
  <c r="N2068" i="3" s="1"/>
  <c r="N2072" i="3" a="1"/>
  <c r="N2072" i="3" s="1"/>
  <c r="N2074" i="3" a="1"/>
  <c r="N2074" i="3" s="1"/>
  <c r="N2075" i="3" a="1"/>
  <c r="N2075" i="3" s="1"/>
  <c r="N2076" i="3" a="1"/>
  <c r="N2076" i="3" s="1"/>
  <c r="N2081" i="3" a="1"/>
  <c r="N2081" i="3" s="1"/>
  <c r="N2084" i="3" a="1"/>
  <c r="N2084" i="3" s="1"/>
  <c r="N2088" i="3" a="1"/>
  <c r="N2088" i="3" s="1"/>
  <c r="N2091" i="3" a="1"/>
  <c r="N2091" i="3" s="1"/>
  <c r="N2092" i="3" a="1"/>
  <c r="N2092" i="3" s="1"/>
  <c r="N2097" i="3" a="1"/>
  <c r="N2097" i="3" s="1"/>
  <c r="N2098" i="3" a="1"/>
  <c r="N2098" i="3" s="1"/>
  <c r="N2099" i="3" a="1"/>
  <c r="N2099" i="3" s="1"/>
  <c r="N2100" i="3" a="1"/>
  <c r="N2100" i="3" s="1"/>
  <c r="N2101" i="3" a="1"/>
  <c r="N2101" i="3" s="1"/>
  <c r="N2106" i="3" a="1"/>
  <c r="N2106" i="3" s="1"/>
  <c r="N2107" i="3" a="1"/>
  <c r="N2107" i="3" s="1"/>
  <c r="N2108" i="3" a="1"/>
  <c r="N2108" i="3" s="1"/>
  <c r="N2113" i="3" a="1"/>
  <c r="N2113" i="3" s="1"/>
  <c r="N2114" i="3" a="1"/>
  <c r="N2114" i="3" s="1"/>
  <c r="N2115" i="3" a="1"/>
  <c r="N2115" i="3" s="1"/>
  <c r="N2116" i="3" a="1"/>
  <c r="N2116" i="3" s="1"/>
  <c r="N2121" i="3" a="1"/>
  <c r="N2121" i="3" s="1"/>
  <c r="N2122" i="3" a="1"/>
  <c r="N2122" i="3" s="1"/>
  <c r="N2123" i="3" a="1"/>
  <c r="N2123" i="3" s="1"/>
  <c r="N2130" i="3" a="1"/>
  <c r="N2130" i="3" s="1"/>
  <c r="N2131" i="3" a="1"/>
  <c r="N2131" i="3" s="1"/>
  <c r="N2132" i="3" a="1"/>
  <c r="N2132" i="3" s="1"/>
  <c r="N2136" i="3" a="1"/>
  <c r="N2136" i="3" s="1"/>
  <c r="N2140" i="3" a="1"/>
  <c r="N2140" i="3" s="1"/>
  <c r="N2145" i="3" a="1"/>
  <c r="N2145" i="3" s="1"/>
  <c r="N2146" i="3" a="1"/>
  <c r="N2146" i="3" s="1"/>
  <c r="N2147" i="3" a="1"/>
  <c r="N2147" i="3" s="1"/>
  <c r="N2148" i="3" a="1"/>
  <c r="N2148" i="3" s="1"/>
  <c r="N2155" i="3" a="1"/>
  <c r="N2155" i="3" s="1"/>
  <c r="N2156" i="3" a="1"/>
  <c r="N2156" i="3" s="1"/>
  <c r="N2163" i="3" a="1"/>
  <c r="N2163" i="3" s="1"/>
  <c r="N2164" i="3" a="1"/>
  <c r="N2164" i="3" s="1"/>
  <c r="N2165" i="3" a="1"/>
  <c r="N2165" i="3" s="1"/>
  <c r="N2168" i="3" a="1"/>
  <c r="N2168" i="3" s="1"/>
  <c r="N2170" i="3" a="1"/>
  <c r="N2170" i="3" s="1"/>
  <c r="N2171" i="3" a="1"/>
  <c r="N2171" i="3" s="1"/>
  <c r="N2172" i="3" a="1"/>
  <c r="N2172" i="3" s="1"/>
  <c r="N2177" i="3" a="1"/>
  <c r="N2177" i="3" s="1"/>
  <c r="N2178" i="3" a="1"/>
  <c r="N2178" i="3" s="1"/>
  <c r="N2180" i="3" a="1"/>
  <c r="N2180" i="3" s="1"/>
  <c r="N2187" i="3" a="1"/>
  <c r="N2187" i="3" s="1"/>
  <c r="N2188" i="3" a="1"/>
  <c r="N2188" i="3" s="1"/>
  <c r="N2193" i="3" a="1"/>
  <c r="N2193" i="3" s="1"/>
  <c r="N2195" i="3" a="1"/>
  <c r="N2195" i="3" s="1"/>
  <c r="N2200" i="3" a="1"/>
  <c r="N2200" i="3" s="1"/>
  <c r="N2201" i="3" a="1"/>
  <c r="N2201" i="3" s="1"/>
  <c r="N2202" i="3" a="1"/>
  <c r="N2202" i="3" s="1"/>
  <c r="N2203" i="3" a="1"/>
  <c r="N2203" i="3" s="1"/>
  <c r="N2204" i="3" a="1"/>
  <c r="N2204" i="3" s="1"/>
  <c r="N2210" i="3" a="1"/>
  <c r="N2210" i="3" s="1"/>
  <c r="N2211" i="3" a="1"/>
  <c r="N2211" i="3" s="1"/>
  <c r="N2212" i="3" a="1"/>
  <c r="N2212" i="3" s="1"/>
  <c r="N2217" i="3" a="1"/>
  <c r="N2217" i="3" s="1"/>
  <c r="N2218" i="3" a="1"/>
  <c r="N2218" i="3" s="1"/>
  <c r="N2219" i="3" a="1"/>
  <c r="N2219" i="3" s="1"/>
  <c r="N2225" i="3" a="1"/>
  <c r="N2225" i="3" s="1"/>
  <c r="N2226" i="3" a="1"/>
  <c r="N2226" i="3" s="1"/>
  <c r="N2227" i="3" a="1"/>
  <c r="N2227" i="3" s="1"/>
  <c r="N2228" i="3" a="1"/>
  <c r="N2228" i="3" s="1"/>
  <c r="N2232" i="3" a="1"/>
  <c r="N2232" i="3" s="1"/>
  <c r="N2233" i="3" a="1"/>
  <c r="N2233" i="3" s="1"/>
  <c r="N2235" i="3" a="1"/>
  <c r="N2235" i="3" s="1"/>
  <c r="N2241" i="3" a="1"/>
  <c r="N2241" i="3" s="1"/>
  <c r="N2242" i="3" a="1"/>
  <c r="N2242" i="3" s="1"/>
  <c r="N2244" i="3" a="1"/>
  <c r="N2244" i="3" s="1"/>
  <c r="N2245" i="3" a="1"/>
  <c r="N2245" i="3" s="1"/>
  <c r="N2250" i="3" a="1"/>
  <c r="N2250" i="3" s="1"/>
  <c r="N2251" i="3" a="1"/>
  <c r="N2251" i="3" s="1"/>
  <c r="N2252" i="3" a="1"/>
  <c r="N2252" i="3" s="1"/>
  <c r="N2257" i="3" a="1"/>
  <c r="N2257" i="3" s="1"/>
  <c r="N2258" i="3" a="1"/>
  <c r="N2258" i="3" s="1"/>
  <c r="N2259" i="3" a="1"/>
  <c r="N2259" i="3" s="1"/>
  <c r="N2266" i="3" a="1"/>
  <c r="N2266" i="3" s="1"/>
  <c r="N2267" i="3" a="1"/>
  <c r="N2267" i="3" s="1"/>
  <c r="N2268" i="3" a="1"/>
  <c r="N2268" i="3" s="1"/>
  <c r="N2273" i="3" a="1"/>
  <c r="N2273" i="3" s="1"/>
  <c r="N2274" i="3" a="1"/>
  <c r="N2274" i="3" s="1"/>
  <c r="N2275" i="3" a="1"/>
  <c r="N2275" i="3" s="1"/>
  <c r="N2276" i="3" a="1"/>
  <c r="N2276" i="3" s="1"/>
  <c r="N2280" i="3" a="1"/>
  <c r="N2280" i="3" s="1"/>
  <c r="N2281" i="3" a="1"/>
  <c r="N2281" i="3" s="1"/>
  <c r="N2289" i="3" a="1"/>
  <c r="N2289" i="3" s="1"/>
  <c r="N2290" i="3" a="1"/>
  <c r="N2290" i="3" s="1"/>
  <c r="N2292" i="3" a="1"/>
  <c r="N2292" i="3" s="1"/>
  <c r="N2296" i="3" a="1"/>
  <c r="N2296" i="3" s="1"/>
  <c r="N2298" i="3" a="1"/>
  <c r="N2298" i="3" s="1"/>
  <c r="N2300" i="3" a="1"/>
  <c r="N2300" i="3" s="1"/>
  <c r="N2306" i="3" a="1"/>
  <c r="N2306" i="3" s="1"/>
  <c r="N2307" i="3" a="1"/>
  <c r="N2307" i="3" s="1"/>
  <c r="N2308" i="3" a="1"/>
  <c r="N2308" i="3" s="1"/>
  <c r="N2312" i="3" a="1"/>
  <c r="N2312" i="3" s="1"/>
  <c r="N2313" i="3" a="1"/>
  <c r="N2313" i="3" s="1"/>
  <c r="N2314" i="3" a="1"/>
  <c r="N2314" i="3" s="1"/>
  <c r="N2316" i="3" a="1"/>
  <c r="N2316" i="3" s="1"/>
  <c r="N2321" i="3" a="1"/>
  <c r="N2321" i="3" s="1"/>
  <c r="N2322" i="3" a="1"/>
  <c r="N2322" i="3" s="1"/>
  <c r="N2323" i="3" a="1"/>
  <c r="N2323" i="3" s="1"/>
  <c r="N2324" i="3" a="1"/>
  <c r="N2324" i="3" s="1"/>
  <c r="N2328" i="3" a="1"/>
  <c r="N2328" i="3" s="1"/>
  <c r="N2330" i="3" a="1"/>
  <c r="N2330" i="3" s="1"/>
  <c r="N2332" i="3" a="1"/>
  <c r="N2332" i="3" s="1"/>
  <c r="N2337" i="3" a="1"/>
  <c r="N2337" i="3" s="1"/>
  <c r="N2338" i="3" a="1"/>
  <c r="N2338" i="3" s="1"/>
  <c r="N2339" i="3" a="1"/>
  <c r="N2339" i="3" s="1"/>
  <c r="N2340" i="3" a="1"/>
  <c r="N2340" i="3" s="1"/>
  <c r="N2348" i="3" a="1"/>
  <c r="N2348" i="3" s="1"/>
  <c r="N2353" i="3" a="1"/>
  <c r="N2353" i="3" s="1"/>
  <c r="N2354" i="3" a="1"/>
  <c r="N2354" i="3" s="1"/>
  <c r="N2363" i="3" a="1"/>
  <c r="N2363" i="3" s="1"/>
  <c r="N2369" i="3" a="1"/>
  <c r="N2369" i="3" s="1"/>
  <c r="N2370" i="3" a="1"/>
  <c r="N2370" i="3" s="1"/>
  <c r="N2371" i="3" a="1"/>
  <c r="N2371" i="3" s="1"/>
  <c r="N2372" i="3" a="1"/>
  <c r="N2372" i="3" s="1"/>
  <c r="N2376" i="3" a="1"/>
  <c r="N2376" i="3" s="1"/>
  <c r="N2377" i="3" a="1"/>
  <c r="N2377" i="3" s="1"/>
  <c r="N2378" i="3" a="1"/>
  <c r="N2378" i="3" s="1"/>
  <c r="N2379" i="3" a="1"/>
  <c r="N2379" i="3" s="1"/>
  <c r="N2380" i="3" a="1"/>
  <c r="N2380" i="3" s="1"/>
  <c r="N2385" i="3" a="1"/>
  <c r="N2385" i="3" s="1"/>
  <c r="N2387" i="3" a="1"/>
  <c r="N2387" i="3" s="1"/>
  <c r="N2388" i="3" a="1"/>
  <c r="N2388" i="3" s="1"/>
  <c r="N2392" i="3" a="1"/>
  <c r="N2392" i="3" s="1"/>
  <c r="N2393" i="3" a="1"/>
  <c r="N2393" i="3" s="1"/>
  <c r="N2394" i="3" a="1"/>
  <c r="N2394" i="3" s="1"/>
  <c r="N2396" i="3" a="1"/>
  <c r="N2396" i="3" s="1"/>
  <c r="N2401" i="3" a="1"/>
  <c r="N2401" i="3" s="1"/>
  <c r="N2402" i="3" a="1"/>
  <c r="N2402" i="3" s="1"/>
  <c r="N2403" i="3" a="1"/>
  <c r="N2403" i="3" s="1"/>
  <c r="N2404" i="3" a="1"/>
  <c r="N2404" i="3" s="1"/>
  <c r="N2405" i="3" a="1"/>
  <c r="N2405" i="3" s="1"/>
  <c r="N2408" i="3" a="1"/>
  <c r="N2408" i="3" s="1"/>
  <c r="N2409" i="3" a="1"/>
  <c r="N2409" i="3" s="1"/>
  <c r="N2410" i="3" a="1"/>
  <c r="N2410" i="3" s="1"/>
  <c r="N2419" i="3" a="1"/>
  <c r="N2419" i="3" s="1"/>
  <c r="N2426" i="3" a="1"/>
  <c r="N2426" i="3" s="1"/>
  <c r="N2428" i="3" a="1"/>
  <c r="N2428" i="3" s="1"/>
  <c r="N2434" i="3" a="1"/>
  <c r="N2434" i="3" s="1"/>
  <c r="N2435" i="3" a="1"/>
  <c r="N2435" i="3" s="1"/>
  <c r="N2436" i="3" a="1"/>
  <c r="N2436" i="3" s="1"/>
  <c r="N2440" i="3" a="1"/>
  <c r="N2440" i="3" s="1"/>
  <c r="N2444" i="3" a="1"/>
  <c r="N2444" i="3" s="1"/>
  <c r="N2449" i="3" a="1"/>
  <c r="N2449" i="3" s="1"/>
  <c r="N2450" i="3" a="1"/>
  <c r="N2450" i="3" s="1"/>
  <c r="N2451" i="3" a="1"/>
  <c r="N2451" i="3" s="1"/>
  <c r="N2459" i="3" a="1"/>
  <c r="N2459" i="3" s="1"/>
  <c r="N2460" i="3" a="1"/>
  <c r="N2460" i="3" s="1"/>
  <c r="N2466" i="3" a="1"/>
  <c r="N2466" i="3" s="1"/>
  <c r="N2467" i="3" a="1"/>
  <c r="N2467" i="3" s="1"/>
  <c r="N2468" i="3" a="1"/>
  <c r="N2468" i="3" s="1"/>
  <c r="N2473" i="3" a="1"/>
  <c r="N2473" i="3" s="1"/>
  <c r="N2474" i="3" a="1"/>
  <c r="N2474" i="3" s="1"/>
  <c r="N2475" i="3" a="1"/>
  <c r="N2475" i="3" s="1"/>
  <c r="N2476" i="3" a="1"/>
  <c r="N2476" i="3" s="1"/>
  <c r="N2481" i="3" a="1"/>
  <c r="N2481" i="3" s="1"/>
  <c r="N2482" i="3" a="1"/>
  <c r="N2482" i="3" s="1"/>
  <c r="N2483" i="3" a="1"/>
  <c r="N2483" i="3" s="1"/>
  <c r="N2488" i="3" a="1"/>
  <c r="N2488" i="3" s="1"/>
  <c r="N2489" i="3" a="1"/>
  <c r="N2489" i="3" s="1"/>
  <c r="N2492" i="3" a="1"/>
  <c r="N2492" i="3" s="1"/>
  <c r="N2497" i="3" a="1"/>
  <c r="N2497" i="3" s="1"/>
  <c r="N2499" i="3" a="1"/>
  <c r="N2499" i="3" s="1"/>
  <c r="N2500" i="3" a="1"/>
  <c r="N2500" i="3" s="1"/>
  <c r="N2507" i="3" a="1"/>
  <c r="N2507" i="3" s="1"/>
  <c r="N2508" i="3" a="1"/>
  <c r="N2508" i="3" s="1"/>
  <c r="N2513" i="3" a="1"/>
  <c r="N2513" i="3" s="1"/>
  <c r="N2514" i="3" a="1"/>
  <c r="N2514" i="3" s="1"/>
  <c r="N2516" i="3" a="1"/>
  <c r="N2516" i="3" s="1"/>
  <c r="N2522" i="3" a="1"/>
  <c r="N2522" i="3" s="1"/>
  <c r="N2523" i="3" a="1"/>
  <c r="N2523" i="3" s="1"/>
  <c r="N2524" i="3" a="1"/>
  <c r="N2524" i="3" s="1"/>
  <c r="N2529" i="3" a="1"/>
  <c r="N2529" i="3" s="1"/>
  <c r="N2530" i="3" a="1"/>
  <c r="N2530" i="3" s="1"/>
  <c r="N2531" i="3" a="1"/>
  <c r="N2531" i="3" s="1"/>
  <c r="N2533" i="3" a="1"/>
  <c r="N2533" i="3" s="1"/>
  <c r="N2537" i="3" a="1"/>
  <c r="N2537" i="3" s="1"/>
  <c r="N2538" i="3" a="1"/>
  <c r="N2538" i="3" s="1"/>
  <c r="N2540" i="3" a="1"/>
  <c r="N2540" i="3" s="1"/>
  <c r="N2545" i="3" a="1"/>
  <c r="N2545" i="3" s="1"/>
  <c r="N2547" i="3" a="1"/>
  <c r="N2547" i="3" s="1"/>
  <c r="N2548" i="3" a="1"/>
  <c r="N2548" i="3" s="1"/>
  <c r="N2553" i="3" a="1"/>
  <c r="N2553" i="3" s="1"/>
  <c r="N2554" i="3" a="1"/>
  <c r="N2554" i="3" s="1"/>
  <c r="N2555" i="3" a="1"/>
  <c r="N2555" i="3" s="1"/>
  <c r="N2556" i="3" a="1"/>
  <c r="N2556" i="3" s="1"/>
  <c r="N2562" i="3" a="1"/>
  <c r="N2562" i="3" s="1"/>
  <c r="N2563" i="3" a="1"/>
  <c r="N2563" i="3" s="1"/>
  <c r="N2564" i="3" a="1"/>
  <c r="N2564" i="3" s="1"/>
  <c r="N2568" i="3" a="1"/>
  <c r="N2568" i="3" s="1"/>
  <c r="N2570" i="3" a="1"/>
  <c r="N2570" i="3" s="1"/>
  <c r="N2571" i="3" a="1"/>
  <c r="N2571" i="3" s="1"/>
  <c r="N2572" i="3" a="1"/>
  <c r="N2572" i="3" s="1"/>
  <c r="N2577" i="3" a="1"/>
  <c r="N2577" i="3" s="1"/>
  <c r="N2579" i="3" a="1"/>
  <c r="N2579" i="3" s="1"/>
  <c r="N2580" i="3" a="1"/>
  <c r="N2580" i="3" s="1"/>
  <c r="N2584" i="3" a="1"/>
  <c r="N2584" i="3" s="1"/>
  <c r="N2586" i="3" a="1"/>
  <c r="N2586" i="3" s="1"/>
  <c r="N2588" i="3" a="1"/>
  <c r="N2588" i="3" s="1"/>
  <c r="N2594" i="3" a="1"/>
  <c r="N2594" i="3" s="1"/>
  <c r="N2595" i="3" a="1"/>
  <c r="N2595" i="3" s="1"/>
  <c r="N2596" i="3" a="1"/>
  <c r="N2596" i="3" s="1"/>
  <c r="N2597" i="3" a="1"/>
  <c r="N2597" i="3" s="1"/>
  <c r="N2601" i="3" a="1"/>
  <c r="N2601" i="3" s="1"/>
  <c r="N2602" i="3" a="1"/>
  <c r="N2602" i="3" s="1"/>
  <c r="N2603" i="3" a="1"/>
  <c r="N2603" i="3" s="1"/>
  <c r="N2604" i="3" a="1"/>
  <c r="N2604" i="3" s="1"/>
  <c r="N2612" i="3" a="1"/>
  <c r="N2612" i="3" s="1"/>
  <c r="N2616" i="3" a="1"/>
  <c r="N2616" i="3" s="1"/>
  <c r="N2618" i="3" a="1"/>
  <c r="N2618" i="3" s="1"/>
  <c r="N2620" i="3" a="1"/>
  <c r="N2620" i="3" s="1"/>
  <c r="N2625" i="3" a="1"/>
  <c r="N2625" i="3" s="1"/>
  <c r="N2626" i="3" a="1"/>
  <c r="N2626" i="3" s="1"/>
  <c r="N2627" i="3" a="1"/>
  <c r="N2627" i="3" s="1"/>
  <c r="N2628" i="3" a="1"/>
  <c r="N2628" i="3" s="1"/>
  <c r="N2629" i="3" a="1"/>
  <c r="N2629" i="3" s="1"/>
  <c r="N2632" i="3" a="1"/>
  <c r="N2632" i="3" s="1"/>
  <c r="N2633" i="3" a="1"/>
  <c r="N2633" i="3" s="1"/>
  <c r="N2634" i="3" a="1"/>
  <c r="N2634" i="3" s="1"/>
  <c r="N2641" i="3" a="1"/>
  <c r="N2641" i="3" s="1"/>
  <c r="N2642" i="3" a="1"/>
  <c r="N2642" i="3" s="1"/>
  <c r="N2643" i="3" a="1"/>
  <c r="N2643" i="3" s="1"/>
  <c r="N2644" i="3" a="1"/>
  <c r="N2644" i="3" s="1"/>
  <c r="N2649" i="3" a="1"/>
  <c r="N2649" i="3" s="1"/>
  <c r="N2650" i="3" a="1"/>
  <c r="N2650" i="3" s="1"/>
  <c r="N2651" i="3" a="1"/>
  <c r="N2651" i="3" s="1"/>
  <c r="N2652" i="3" a="1"/>
  <c r="N2652" i="3" s="1"/>
  <c r="N2658" i="3" a="1"/>
  <c r="N2658" i="3" s="1"/>
  <c r="N2659" i="3" a="1"/>
  <c r="N2659" i="3" s="1"/>
  <c r="N2664" i="3" a="1"/>
  <c r="N2664" i="3" s="1"/>
  <c r="N2666" i="3" a="1"/>
  <c r="N2666" i="3" s="1"/>
  <c r="N2667" i="3" a="1"/>
  <c r="N2667" i="3" s="1"/>
  <c r="N2673" i="3" a="1"/>
  <c r="N2673" i="3" s="1"/>
  <c r="N2674" i="3" a="1"/>
  <c r="N2674" i="3" s="1"/>
  <c r="N2675" i="3" a="1"/>
  <c r="N2675" i="3" s="1"/>
  <c r="N2676" i="3" a="1"/>
  <c r="N2676" i="3" s="1"/>
  <c r="N2680" i="3" a="1"/>
  <c r="N2680" i="3" s="1"/>
  <c r="N2681" i="3" a="1"/>
  <c r="N2681" i="3" s="1"/>
  <c r="N2682" i="3" a="1"/>
  <c r="N2682" i="3" s="1"/>
  <c r="N2683" i="3" a="1"/>
  <c r="N2683" i="3" s="1"/>
  <c r="N2684" i="3" a="1"/>
  <c r="N2684" i="3" s="1"/>
  <c r="N2690" i="3" a="1"/>
  <c r="N2690" i="3" s="1"/>
  <c r="N2692" i="3" a="1"/>
  <c r="N2692" i="3" s="1"/>
  <c r="N2699" i="3" a="1"/>
  <c r="N2699" i="3" s="1"/>
  <c r="N2700" i="3" a="1"/>
  <c r="N2700" i="3" s="1"/>
  <c r="N2705" i="3" a="1"/>
  <c r="N2705" i="3" s="1"/>
  <c r="N2706" i="3" a="1"/>
  <c r="N2706" i="3" s="1"/>
  <c r="N2708" i="3" a="1"/>
  <c r="N2708" i="3" s="1"/>
  <c r="N2712" i="3" a="1"/>
  <c r="N2712" i="3" s="1"/>
  <c r="N2714" i="3" a="1"/>
  <c r="N2714" i="3" s="1"/>
  <c r="N2716" i="3" a="1"/>
  <c r="N2716" i="3" s="1"/>
  <c r="N2721" i="3" a="1"/>
  <c r="N2721" i="3" s="1"/>
  <c r="N2722" i="3" a="1"/>
  <c r="N2722" i="3" s="1"/>
  <c r="N2723" i="3" a="1"/>
  <c r="N2723" i="3" s="1"/>
  <c r="N2724" i="3" a="1"/>
  <c r="N2724" i="3" s="1"/>
  <c r="N2729" i="3" a="1"/>
  <c r="N2729" i="3" s="1"/>
  <c r="N2731" i="3" a="1"/>
  <c r="N2731" i="3" s="1"/>
  <c r="N2732" i="3" a="1"/>
  <c r="N2732" i="3" s="1"/>
  <c r="N2737" i="3" a="1"/>
  <c r="N2737" i="3" s="1"/>
  <c r="N2738" i="3" a="1"/>
  <c r="N2738" i="3" s="1"/>
  <c r="N2739" i="3" a="1"/>
  <c r="N2739" i="3" s="1"/>
  <c r="N2740" i="3" a="1"/>
  <c r="N2740" i="3" s="1"/>
  <c r="N2745" i="3" a="1"/>
  <c r="N2745" i="3" s="1"/>
  <c r="N2748" i="3" a="1"/>
  <c r="N2748" i="3" s="1"/>
  <c r="N2753" i="3" a="1"/>
  <c r="N2753" i="3" s="1"/>
  <c r="N2755" i="3" a="1"/>
  <c r="N2755" i="3" s="1"/>
  <c r="N2756" i="3" a="1"/>
  <c r="N2756" i="3" s="1"/>
  <c r="N2762" i="3" a="1"/>
  <c r="N2762" i="3" s="1"/>
  <c r="N2764" i="3" a="1"/>
  <c r="N2764" i="3" s="1"/>
  <c r="N2769" i="3" a="1"/>
  <c r="N2769" i="3" s="1"/>
  <c r="N2770" i="3" a="1"/>
  <c r="N2770" i="3" s="1"/>
  <c r="N2771" i="3" a="1"/>
  <c r="N2771" i="3" s="1"/>
  <c r="N2772" i="3" a="1"/>
  <c r="N2772" i="3" s="1"/>
  <c r="N2776" i="3" a="1"/>
  <c r="N2776" i="3" s="1"/>
  <c r="N2778" i="3" a="1"/>
  <c r="N2778" i="3" s="1"/>
  <c r="N2780" i="3" a="1"/>
  <c r="N2780" i="3" s="1"/>
  <c r="N2785" i="3" a="1"/>
  <c r="N2785" i="3" s="1"/>
  <c r="N2786" i="3" a="1"/>
  <c r="N2786" i="3" s="1"/>
  <c r="N2787" i="3" a="1"/>
  <c r="N2787" i="3" s="1"/>
  <c r="N2788" i="3" a="1"/>
  <c r="N2788" i="3" s="1"/>
  <c r="N2792" i="3" a="1"/>
  <c r="N2792" i="3" s="1"/>
  <c r="N2794" i="3" a="1"/>
  <c r="N2794" i="3" s="1"/>
  <c r="N2795" i="3" a="1"/>
  <c r="N2795" i="3" s="1"/>
  <c r="N2797" i="3" a="1"/>
  <c r="N2797" i="3" s="1"/>
  <c r="N2801" i="3" a="1"/>
  <c r="N2801" i="3" s="1"/>
  <c r="N2802" i="3" a="1"/>
  <c r="N2802" i="3" s="1"/>
  <c r="N2804" i="3" a="1"/>
  <c r="N2804" i="3" s="1"/>
  <c r="N2811" i="3" a="1"/>
  <c r="N2811" i="3" s="1"/>
  <c r="N2812" i="3" a="1"/>
  <c r="N2812" i="3" s="1"/>
  <c r="N2817" i="3" a="1"/>
  <c r="N2817" i="3" s="1"/>
  <c r="N2818" i="3" a="1"/>
  <c r="N2818" i="3" s="1"/>
  <c r="N2819" i="3" a="1"/>
  <c r="N2819" i="3" s="1"/>
  <c r="N2820" i="3" a="1"/>
  <c r="N2820" i="3" s="1"/>
  <c r="N2826" i="3" a="1"/>
  <c r="N2826" i="3" s="1"/>
  <c r="N2827" i="3" a="1"/>
  <c r="N2827" i="3" s="1"/>
  <c r="N2828" i="3" a="1"/>
  <c r="N2828" i="3" s="1"/>
  <c r="N2833" i="3" a="1"/>
  <c r="N2833" i="3" s="1"/>
  <c r="N2834" i="3" a="1"/>
  <c r="N2834" i="3" s="1"/>
  <c r="N2835" i="3" a="1"/>
  <c r="N2835" i="3" s="1"/>
  <c r="N2836" i="3" a="1"/>
  <c r="N2836" i="3" s="1"/>
  <c r="N2840" i="3" a="1"/>
  <c r="N2840" i="3" s="1"/>
  <c r="N2842" i="3" a="1"/>
  <c r="N2842" i="3" s="1"/>
  <c r="N2843" i="3" a="1"/>
  <c r="N2843" i="3" s="1"/>
  <c r="N2844" i="3" a="1"/>
  <c r="N2844" i="3" s="1"/>
  <c r="N2849" i="3" a="1"/>
  <c r="N2849" i="3" s="1"/>
  <c r="N2851" i="3" a="1"/>
  <c r="N2851" i="3" s="1"/>
  <c r="N2852" i="3" a="1"/>
  <c r="N2852" i="3" s="1"/>
  <c r="N2853" i="3" a="1"/>
  <c r="N2853" i="3" s="1"/>
  <c r="N2858" i="3" a="1"/>
  <c r="N2858" i="3" s="1"/>
  <c r="N2860" i="3" a="1"/>
  <c r="N2860" i="3" s="1"/>
  <c r="N2861" i="3" a="1"/>
  <c r="N2861" i="3" s="1"/>
  <c r="N2865" i="3" a="1"/>
  <c r="N2865" i="3" s="1"/>
  <c r="N2866" i="3" a="1"/>
  <c r="N2866" i="3" s="1"/>
  <c r="N2867" i="3" a="1"/>
  <c r="N2867" i="3" s="1"/>
  <c r="N2868" i="3" a="1"/>
  <c r="N2868" i="3" s="1"/>
  <c r="N2873" i="3" a="1"/>
  <c r="N2873" i="3" s="1"/>
  <c r="N2874" i="3" a="1"/>
  <c r="N2874" i="3" s="1"/>
  <c r="N2876" i="3" a="1"/>
  <c r="N2876" i="3" s="1"/>
  <c r="N2882" i="3" a="1"/>
  <c r="N2882" i="3" s="1"/>
  <c r="N2883" i="3" a="1"/>
  <c r="N2883" i="3" s="1"/>
  <c r="N2885" i="3" a="1"/>
  <c r="N2885" i="3" s="1"/>
  <c r="N2888" i="3" a="1"/>
  <c r="N2888" i="3" s="1"/>
  <c r="N2889" i="3" a="1"/>
  <c r="N2889" i="3" s="1"/>
  <c r="N2890" i="3" a="1"/>
  <c r="N2890" i="3" s="1"/>
  <c r="N2891" i="3" a="1"/>
  <c r="N2891" i="3" s="1"/>
  <c r="N2892" i="3" a="1"/>
  <c r="N2892" i="3" s="1"/>
  <c r="N2897" i="3" a="1"/>
  <c r="N2897" i="3" s="1"/>
  <c r="N2898" i="3" a="1"/>
  <c r="N2898" i="3" s="1"/>
  <c r="N2899" i="3" a="1"/>
  <c r="N2899" i="3" s="1"/>
  <c r="N2900" i="3" a="1"/>
  <c r="N2900" i="3" s="1"/>
  <c r="N2906" i="3" a="1"/>
  <c r="N2906" i="3" s="1"/>
  <c r="N2908" i="3" a="1"/>
  <c r="N2908" i="3" s="1"/>
  <c r="N2913" i="3" a="1"/>
  <c r="N2913" i="3" s="1"/>
  <c r="N2914" i="3" a="1"/>
  <c r="N2914" i="3" s="1"/>
  <c r="N2915" i="3" a="1"/>
  <c r="N2915" i="3" s="1"/>
  <c r="N2916" i="3" a="1"/>
  <c r="N2916" i="3" s="1"/>
  <c r="N2920" i="3" a="1"/>
  <c r="N2920" i="3" s="1"/>
  <c r="N2922" i="3" a="1"/>
  <c r="N2922" i="3" s="1"/>
  <c r="N2923" i="3" a="1"/>
  <c r="N2923" i="3" s="1"/>
  <c r="N2924" i="3" a="1"/>
  <c r="N2924" i="3" s="1"/>
  <c r="N2930" i="3" a="1"/>
  <c r="N2930" i="3" s="1"/>
  <c r="N2932" i="3" a="1"/>
  <c r="N2932" i="3" s="1"/>
  <c r="N2936" i="3" a="1"/>
  <c r="N2936" i="3" s="1"/>
  <c r="N2945" i="3" a="1"/>
  <c r="N2945" i="3" s="1"/>
  <c r="N2946" i="3" a="1"/>
  <c r="N2946" i="3" s="1"/>
  <c r="N2947" i="3" a="1"/>
  <c r="N2947" i="3" s="1"/>
  <c r="N2948" i="3" a="1"/>
  <c r="N2948" i="3" s="1"/>
  <c r="N2954" i="3" a="1"/>
  <c r="N2954" i="3" s="1"/>
  <c r="N2961" i="3" a="1"/>
  <c r="N2961" i="3" s="1"/>
  <c r="N2963" i="3" a="1"/>
  <c r="N2963" i="3" s="1"/>
  <c r="N2970" i="3" a="1"/>
  <c r="N2970" i="3" s="1"/>
  <c r="N2972" i="3" a="1"/>
  <c r="N2972" i="3" s="1"/>
  <c r="N2977" i="3" a="1"/>
  <c r="N2977" i="3" s="1"/>
  <c r="N2978" i="3" a="1"/>
  <c r="N2978" i="3" s="1"/>
  <c r="N2979" i="3" a="1"/>
  <c r="N2979" i="3" s="1"/>
  <c r="N2984" i="3" a="1"/>
  <c r="N2984" i="3" s="1"/>
  <c r="N2986" i="3" a="1"/>
  <c r="N2986" i="3" s="1"/>
  <c r="N2988" i="3" a="1"/>
  <c r="N2988" i="3" s="1"/>
  <c r="N2993" i="3" a="1"/>
  <c r="N2993" i="3" s="1"/>
  <c r="N2994" i="3" a="1"/>
  <c r="N2994" i="3" s="1"/>
  <c r="N2995" i="3" a="1"/>
  <c r="N2995" i="3" s="1"/>
  <c r="N3002" i="3" a="1"/>
  <c r="N3002" i="3" s="1"/>
  <c r="N3003" i="3" a="1"/>
  <c r="N3003" i="3" s="1"/>
  <c r="N3004" i="3" a="1"/>
  <c r="N3004" i="3" s="1"/>
  <c r="N3010" i="3" a="1"/>
  <c r="N3010" i="3" s="1"/>
  <c r="N3011" i="3" a="1"/>
  <c r="N3011" i="3" s="1"/>
  <c r="N3012" i="3" a="1"/>
  <c r="N3012" i="3" s="1"/>
  <c r="N3016" i="3" a="1"/>
  <c r="N3016" i="3" s="1"/>
  <c r="N3017" i="3" a="1"/>
  <c r="N3017" i="3" s="1"/>
  <c r="N3018" i="3" a="1"/>
  <c r="N3018" i="3" s="1"/>
  <c r="N3020" i="3" a="1"/>
  <c r="N3020" i="3" s="1"/>
  <c r="N3025" i="3" a="1"/>
  <c r="N3025" i="3" s="1"/>
  <c r="N3026" i="3" a="1"/>
  <c r="N3026" i="3" s="1"/>
  <c r="N3028" i="3" a="1"/>
  <c r="N3028" i="3" s="1"/>
  <c r="N3032" i="3" a="1"/>
  <c r="N3032" i="3" s="1"/>
  <c r="N3034" i="3" a="1"/>
  <c r="N3034" i="3" s="1"/>
  <c r="N3035" i="3" a="1"/>
  <c r="N3035" i="3" s="1"/>
  <c r="N3041" i="3" a="1"/>
  <c r="N3041" i="3" s="1"/>
  <c r="N3042" i="3" a="1"/>
  <c r="N3042" i="3" s="1"/>
  <c r="N3043" i="3" a="1"/>
  <c r="N3043" i="3" s="1"/>
  <c r="N3049" i="3" a="1"/>
  <c r="N3049" i="3" s="1"/>
  <c r="N3050" i="3" a="1"/>
  <c r="N3050" i="3" s="1"/>
  <c r="N3051" i="3" a="1"/>
  <c r="N3051" i="3" s="1"/>
  <c r="N3057" i="3" a="1"/>
  <c r="N3057" i="3" s="1"/>
  <c r="N3058" i="3" a="1"/>
  <c r="N3058" i="3" s="1"/>
  <c r="N3060" i="3" a="1"/>
  <c r="N3060" i="3" s="1"/>
  <c r="N3064" i="3" a="1"/>
  <c r="N3064" i="3" s="1"/>
  <c r="N3066" i="3" a="1"/>
  <c r="N3066" i="3" s="1"/>
  <c r="N3067" i="3" a="1"/>
  <c r="N3067" i="3" s="1"/>
  <c r="N3068" i="3" a="1"/>
  <c r="N3068" i="3" s="1"/>
  <c r="N3073" i="3" a="1"/>
  <c r="N3073" i="3" s="1"/>
  <c r="N3074" i="3" a="1"/>
  <c r="N3074" i="3" s="1"/>
  <c r="N3075" i="3" a="1"/>
  <c r="N3075" i="3" s="1"/>
  <c r="N3084" i="3" a="1"/>
  <c r="N3084" i="3" s="1"/>
  <c r="N3091" i="3" a="1"/>
  <c r="N3091" i="3" s="1"/>
  <c r="N3092" i="3" a="1"/>
  <c r="N3092" i="3" s="1"/>
  <c r="N3096" i="3" a="1"/>
  <c r="N3096" i="3" s="1"/>
  <c r="N3097" i="3" a="1"/>
  <c r="N3097" i="3" s="1"/>
  <c r="N3099" i="3" a="1"/>
  <c r="N3099" i="3" s="1"/>
  <c r="N3100" i="3" a="1"/>
  <c r="N3100" i="3" s="1"/>
  <c r="N3105" i="3" a="1"/>
  <c r="N3105" i="3" s="1"/>
  <c r="N3106" i="3" a="1"/>
  <c r="N3106" i="3" s="1"/>
  <c r="N3107" i="3" a="1"/>
  <c r="N3107" i="3" s="1"/>
  <c r="N3108" i="3" a="1"/>
  <c r="N3108" i="3" s="1"/>
  <c r="N3112" i="3" a="1"/>
  <c r="N3112" i="3" s="1"/>
  <c r="N3113" i="3" a="1"/>
  <c r="N3113" i="3" s="1"/>
  <c r="N3114" i="3" a="1"/>
  <c r="N3114" i="3" s="1"/>
  <c r="N3116" i="3" a="1"/>
  <c r="N3116" i="3" s="1"/>
  <c r="N3121" i="3" a="1"/>
  <c r="N3121" i="3" s="1"/>
  <c r="N3122" i="3" a="1"/>
  <c r="N3122" i="3" s="1"/>
  <c r="N3123" i="3" a="1"/>
  <c r="N3123" i="3" s="1"/>
  <c r="N3128" i="3" a="1"/>
  <c r="N3128" i="3" s="1"/>
  <c r="N3130" i="3" a="1"/>
  <c r="N3130" i="3" s="1"/>
  <c r="N3131" i="3" a="1"/>
  <c r="N3131" i="3" s="1"/>
  <c r="N3132" i="3" a="1"/>
  <c r="N3132" i="3" s="1"/>
  <c r="N3137" i="3" a="1"/>
  <c r="N3137" i="3" s="1"/>
  <c r="N3138" i="3" a="1"/>
  <c r="N3138" i="3" s="1"/>
  <c r="N3139" i="3" a="1"/>
  <c r="N3139" i="3" s="1"/>
  <c r="N3140" i="3" a="1"/>
  <c r="N3140" i="3" s="1"/>
  <c r="N3146" i="3" a="1"/>
  <c r="N3146" i="3" s="1"/>
  <c r="N3148" i="3" a="1"/>
  <c r="N3148" i="3" s="1"/>
  <c r="N3153" i="3" a="1"/>
  <c r="N3153" i="3" s="1"/>
  <c r="N3154" i="3" a="1"/>
  <c r="N3154" i="3" s="1"/>
  <c r="N3155" i="3" a="1"/>
  <c r="N3155" i="3" s="1"/>
  <c r="N3162" i="3" a="1"/>
  <c r="N3162" i="3" s="1"/>
  <c r="N3163" i="3" a="1"/>
  <c r="N3163" i="3" s="1"/>
  <c r="N3164" i="3" a="1"/>
  <c r="N3164" i="3" s="1"/>
  <c r="N3169" i="3" a="1"/>
  <c r="N3169" i="3" s="1"/>
  <c r="N3170" i="3" a="1"/>
  <c r="N3170" i="3" s="1"/>
  <c r="N3171" i="3" a="1"/>
  <c r="N3171" i="3" s="1"/>
  <c r="N3172" i="3" a="1"/>
  <c r="N3172" i="3" s="1"/>
  <c r="N3176" i="3" a="1"/>
  <c r="N3176" i="3" s="1"/>
  <c r="N3178" i="3" a="1"/>
  <c r="N3178" i="3" s="1"/>
  <c r="N3186" i="3" a="1"/>
  <c r="N3186" i="3" s="1"/>
  <c r="N3187" i="3" a="1"/>
  <c r="N3187" i="3" s="1"/>
  <c r="N3188" i="3" a="1"/>
  <c r="N3188" i="3" s="1"/>
  <c r="N3196" i="3" a="1"/>
  <c r="N3196" i="3" s="1"/>
  <c r="N3202" i="3" a="1"/>
  <c r="N3202" i="3" s="1"/>
  <c r="N3203" i="3" a="1"/>
  <c r="N3203" i="3" s="1"/>
  <c r="N3210" i="3" a="1"/>
  <c r="N3210" i="3" s="1"/>
  <c r="N3217" i="3" a="1"/>
  <c r="N3217" i="3" s="1"/>
  <c r="N3218" i="3" a="1"/>
  <c r="N3218" i="3" s="1"/>
  <c r="N3219" i="3" a="1"/>
  <c r="N3219" i="3" s="1"/>
  <c r="N3220" i="3" a="1"/>
  <c r="N3220" i="3" s="1"/>
  <c r="N3221" i="3" a="1"/>
  <c r="N3221" i="3" s="1"/>
  <c r="N3224" i="3" a="1"/>
  <c r="N3224" i="3" s="1"/>
  <c r="N3225" i="3" a="1"/>
  <c r="N3225" i="3" s="1"/>
  <c r="N3226" i="3" a="1"/>
  <c r="N3226" i="3" s="1"/>
  <c r="N3228" i="3" a="1"/>
  <c r="N3228" i="3" s="1"/>
  <c r="N3233" i="3" a="1"/>
  <c r="N3233" i="3" s="1"/>
  <c r="N3234" i="3" a="1"/>
  <c r="N3234" i="3" s="1"/>
  <c r="N3235" i="3" a="1"/>
  <c r="N3235" i="3" s="1"/>
  <c r="N3240" i="3" a="1"/>
  <c r="N3240" i="3" s="1"/>
  <c r="N3242" i="3" a="1"/>
  <c r="N3242" i="3" s="1"/>
  <c r="N3249" i="3" a="1"/>
  <c r="N3249" i="3" s="1"/>
  <c r="N3251" i="3" a="1"/>
  <c r="N3251" i="3" s="1"/>
  <c r="N3252" i="3" a="1"/>
  <c r="N3252" i="3" s="1"/>
  <c r="N3253" i="3" a="1"/>
  <c r="N3253" i="3" s="1"/>
  <c r="N3258" i="3" a="1"/>
  <c r="N3258" i="3" s="1"/>
  <c r="N3260" i="3" a="1"/>
  <c r="N3260" i="3" s="1"/>
  <c r="N3265" i="3" a="1"/>
  <c r="N3265" i="3" s="1"/>
  <c r="N3266" i="3" a="1"/>
  <c r="N3266" i="3" s="1"/>
  <c r="N3267" i="3" a="1"/>
  <c r="N3267" i="3" s="1"/>
  <c r="N3268" i="3" a="1"/>
  <c r="N3268" i="3" s="1"/>
  <c r="N3273" i="3" a="1"/>
  <c r="N3273" i="3" s="1"/>
  <c r="N3274" i="3" a="1"/>
  <c r="N3274" i="3" s="1"/>
  <c r="N3276" i="3" a="1"/>
  <c r="N3276" i="3" s="1"/>
  <c r="N3281" i="3" a="1"/>
  <c r="N3281" i="3" s="1"/>
  <c r="N3282" i="3" a="1"/>
  <c r="N3282" i="3" s="1"/>
  <c r="N3283" i="3" a="1"/>
  <c r="N3283" i="3" s="1"/>
  <c r="N3285" i="3" a="1"/>
  <c r="N3285" i="3" s="1"/>
  <c r="N3288" i="3" a="1"/>
  <c r="N3288" i="3" s="1"/>
  <c r="N3290" i="3" a="1"/>
  <c r="N3290" i="3" s="1"/>
  <c r="N3292" i="3" a="1"/>
  <c r="N3292" i="3" s="1"/>
  <c r="N3299" i="3" a="1"/>
  <c r="N3299" i="3" s="1"/>
  <c r="N3304" i="3" a="1"/>
  <c r="N3304" i="3" s="1"/>
  <c r="N3305" i="3" a="1"/>
  <c r="N3305" i="3" s="1"/>
  <c r="N3308" i="3" a="1"/>
  <c r="N3308" i="3" s="1"/>
  <c r="N3313" i="3" a="1"/>
  <c r="N3313" i="3" s="1"/>
  <c r="N3314" i="3" a="1"/>
  <c r="N3314" i="3" s="1"/>
  <c r="N3315" i="3" a="1"/>
  <c r="N3315" i="3" s="1"/>
  <c r="N3320" i="3" a="1"/>
  <c r="N3320" i="3" s="1"/>
  <c r="N3322" i="3" a="1"/>
  <c r="N3322" i="3" s="1"/>
  <c r="N3329" i="3" a="1"/>
  <c r="N3329" i="3" s="1"/>
  <c r="N3330" i="3" a="1"/>
  <c r="N3330" i="3" s="1"/>
  <c r="N3331" i="3" a="1"/>
  <c r="N3331" i="3" s="1"/>
  <c r="N3332" i="3" a="1"/>
  <c r="N3332" i="3" s="1"/>
  <c r="N3336" i="3" a="1"/>
  <c r="N3336" i="3" s="1"/>
  <c r="N3338" i="3" a="1"/>
  <c r="N3338" i="3" s="1"/>
  <c r="N3340" i="3" a="1"/>
  <c r="N3340" i="3" s="1"/>
  <c r="N3345" i="3" a="1"/>
  <c r="N3345" i="3" s="1"/>
  <c r="N3346" i="3" a="1"/>
  <c r="N3346" i="3" s="1"/>
  <c r="N3347" i="3" a="1"/>
  <c r="N3347" i="3" s="1"/>
  <c r="N3348" i="3" a="1"/>
  <c r="N3348" i="3" s="1"/>
  <c r="N3352" i="3" a="1"/>
  <c r="N3352" i="3" s="1"/>
  <c r="N3361" i="3" a="1"/>
  <c r="N3361" i="3" s="1"/>
  <c r="N3364" i="3" a="1"/>
  <c r="N3364" i="3" s="1"/>
  <c r="N3368" i="3" a="1"/>
  <c r="N3368" i="3" s="1"/>
  <c r="N3370" i="3" a="1"/>
  <c r="N3370" i="3" s="1"/>
  <c r="N3372" i="3" a="1"/>
  <c r="N3372" i="3" s="1"/>
  <c r="N3377" i="3" a="1"/>
  <c r="N3377" i="3" s="1"/>
  <c r="N3378" i="3" a="1"/>
  <c r="N3378" i="3" s="1"/>
  <c r="N3380" i="3" a="1"/>
  <c r="N3380" i="3" s="1"/>
  <c r="N3386" i="3" a="1"/>
  <c r="N3386" i="3" s="1"/>
  <c r="N3393" i="3" a="1"/>
  <c r="N3393" i="3" s="1"/>
  <c r="N3394" i="3" a="1"/>
  <c r="N3394" i="3" s="1"/>
  <c r="N3395" i="3" a="1"/>
  <c r="N3395" i="3" s="1"/>
  <c r="N3396" i="3" a="1"/>
  <c r="N3396" i="3" s="1"/>
  <c r="N3401" i="3" a="1"/>
  <c r="N3401" i="3" s="1"/>
  <c r="N3402" i="3" a="1"/>
  <c r="N3402" i="3" s="1"/>
  <c r="N3409" i="3" a="1"/>
  <c r="N3409" i="3" s="1"/>
  <c r="N3411" i="3" a="1"/>
  <c r="N3411" i="3" s="1"/>
  <c r="N3416" i="3" a="1"/>
  <c r="N3416" i="3" s="1"/>
  <c r="N3417" i="3" a="1"/>
  <c r="N3417" i="3" s="1"/>
  <c r="N3418" i="3" a="1"/>
  <c r="N3418" i="3" s="1"/>
  <c r="N3420" i="3" a="1"/>
  <c r="N3420" i="3" s="1"/>
  <c r="N3425" i="3" a="1"/>
  <c r="N3425" i="3" s="1"/>
  <c r="N3427" i="3" a="1"/>
  <c r="N3427" i="3" s="1"/>
  <c r="N3432" i="3" a="1"/>
  <c r="N3432" i="3" s="1"/>
  <c r="N3434" i="3" a="1"/>
  <c r="N3434" i="3" s="1"/>
  <c r="N3436" i="3" a="1"/>
  <c r="N3436" i="3" s="1"/>
  <c r="N3441" i="3" a="1"/>
  <c r="N3441" i="3" s="1"/>
  <c r="N3442" i="3" a="1"/>
  <c r="N3442" i="3" s="1"/>
  <c r="N3443" i="3" a="1"/>
  <c r="N3443" i="3" s="1"/>
  <c r="N3444" i="3" a="1"/>
  <c r="N3444" i="3" s="1"/>
  <c r="N3452" i="3" a="1"/>
  <c r="N3452" i="3" s="1"/>
  <c r="N3457" i="3" a="1"/>
  <c r="N3457" i="3" s="1"/>
  <c r="N3460" i="3" a="1"/>
  <c r="N3460" i="3" s="1"/>
  <c r="N3466" i="3" a="1"/>
  <c r="N3466" i="3" s="1"/>
  <c r="N3468" i="3" a="1"/>
  <c r="N3468" i="3" s="1"/>
  <c r="N3473" i="3" a="1"/>
  <c r="N3473" i="3" s="1"/>
  <c r="N3474" i="3" a="1"/>
  <c r="N3474" i="3" s="1"/>
  <c r="N3475" i="3" a="1"/>
  <c r="N3475" i="3" s="1"/>
  <c r="N3476" i="3" a="1"/>
  <c r="N3476" i="3" s="1"/>
  <c r="N3482" i="3" a="1"/>
  <c r="N3482" i="3" s="1"/>
  <c r="N3484" i="3" a="1"/>
  <c r="N3484" i="3" s="1"/>
  <c r="N3489" i="3" a="1"/>
  <c r="N3489" i="3" s="1"/>
  <c r="N3490" i="3" a="1"/>
  <c r="N3490" i="3" s="1"/>
  <c r="N3498" i="3" a="1"/>
  <c r="N3498" i="3" s="1"/>
  <c r="N3500" i="3" a="1"/>
  <c r="N3500" i="3" s="1"/>
  <c r="N3505" i="3" a="1"/>
  <c r="N3505" i="3" s="1"/>
  <c r="N3506" i="3" a="1"/>
  <c r="N3506" i="3" s="1"/>
  <c r="N3507" i="3" a="1"/>
  <c r="N3507" i="3" s="1"/>
  <c r="N3516" i="3" a="1"/>
  <c r="N3516" i="3" s="1"/>
  <c r="N3521" i="3" a="1"/>
  <c r="N3521" i="3" s="1"/>
  <c r="N3522" i="3" a="1"/>
  <c r="N3522" i="3" s="1"/>
  <c r="N3523" i="3" a="1"/>
  <c r="N3523" i="3" s="1"/>
  <c r="N3524" i="3" a="1"/>
  <c r="N3524" i="3" s="1"/>
  <c r="N3530" i="3" a="1"/>
  <c r="N3530" i="3" s="1"/>
  <c r="N3532" i="3" a="1"/>
  <c r="N3532" i="3" s="1"/>
  <c r="N3537" i="3" a="1"/>
  <c r="N3537" i="3" s="1"/>
  <c r="N3538" i="3" a="1"/>
  <c r="N3538" i="3" s="1"/>
  <c r="N3541" i="3" a="1"/>
  <c r="N3541" i="3" s="1"/>
  <c r="N3546" i="3" a="1"/>
  <c r="N3546" i="3" s="1"/>
  <c r="N3548" i="3" a="1"/>
  <c r="N3548" i="3" s="1"/>
  <c r="N3553" i="3" a="1"/>
  <c r="N3553" i="3" s="1"/>
  <c r="N3554" i="3" a="1"/>
  <c r="N3554" i="3" s="1"/>
  <c r="N3555" i="3" a="1"/>
  <c r="N3555" i="3" s="1"/>
  <c r="N3556" i="3" a="1"/>
  <c r="N3556" i="3" s="1"/>
  <c r="N3560" i="3" a="1"/>
  <c r="N3560" i="3" s="1"/>
  <c r="N3562" i="3" a="1"/>
  <c r="N3562" i="3" s="1"/>
  <c r="N3564" i="3" a="1"/>
  <c r="N3564" i="3" s="1"/>
  <c r="N3569" i="3" a="1"/>
  <c r="N3569" i="3" s="1"/>
  <c r="N3570" i="3" a="1"/>
  <c r="N3570" i="3" s="1"/>
  <c r="N3571" i="3" a="1"/>
  <c r="N3571" i="3" s="1"/>
  <c r="N3573" i="3" a="1"/>
  <c r="N3573" i="3" s="1"/>
  <c r="N3578" i="3" a="1"/>
  <c r="N3578" i="3" s="1"/>
  <c r="N3580" i="3" a="1"/>
  <c r="N3580" i="3" s="1"/>
  <c r="N3585" i="3" a="1"/>
  <c r="N3585" i="3" s="1"/>
  <c r="N3586" i="3" a="1"/>
  <c r="N3586" i="3" s="1"/>
  <c r="N3587" i="3" a="1"/>
  <c r="N3587" i="3" s="1"/>
  <c r="N3588" i="3" a="1"/>
  <c r="N3588" i="3" s="1"/>
  <c r="N3596" i="3" a="1"/>
  <c r="N3596" i="3" s="1"/>
  <c r="N3601" i="3" a="1"/>
  <c r="N3601" i="3" s="1"/>
  <c r="N3602" i="3" a="1"/>
  <c r="N3602" i="3" s="1"/>
  <c r="N3603" i="3" a="1"/>
  <c r="N3603" i="3" s="1"/>
  <c r="N3604" i="3" a="1"/>
  <c r="N3604" i="3" s="1"/>
  <c r="N3608" i="3" a="1"/>
  <c r="N3608" i="3" s="1"/>
  <c r="N3610" i="3" a="1"/>
  <c r="N3610" i="3" s="1"/>
  <c r="N3612" i="3" a="1"/>
  <c r="N3612" i="3" s="1"/>
  <c r="N3617" i="3" a="1"/>
  <c r="N3617" i="3" s="1"/>
  <c r="N3620" i="3" a="1"/>
  <c r="N3620" i="3" s="1"/>
  <c r="N3625" i="3" a="1"/>
  <c r="N3625" i="3" s="1"/>
  <c r="N3626" i="3" a="1"/>
  <c r="N3626" i="3" s="1"/>
  <c r="N3628" i="3" a="1"/>
  <c r="N3628" i="3" s="1"/>
  <c r="N3633" i="3" a="1"/>
  <c r="N3633" i="3" s="1"/>
  <c r="N3634" i="3" a="1"/>
  <c r="N3634" i="3" s="1"/>
  <c r="N3635" i="3" a="1"/>
  <c r="N3635" i="3" s="1"/>
  <c r="N3636" i="3" a="1"/>
  <c r="N3636" i="3" s="1"/>
  <c r="N3642" i="3" a="1"/>
  <c r="N3642" i="3" s="1"/>
  <c r="N3649" i="3" a="1"/>
  <c r="N3649" i="3" s="1"/>
  <c r="N3650" i="3" a="1"/>
  <c r="N3650" i="3" s="1"/>
  <c r="N3651" i="3" a="1"/>
  <c r="N3651" i="3" s="1"/>
  <c r="N3652" i="3" a="1"/>
  <c r="N3652" i="3" s="1"/>
  <c r="N3655" i="3" a="1"/>
  <c r="N3655" i="3" s="1"/>
  <c r="N3656" i="3" a="1"/>
  <c r="N3656" i="3" s="1"/>
  <c r="N3665" i="3" a="1"/>
  <c r="N3665" i="3" s="1"/>
  <c r="N3667" i="3" a="1"/>
  <c r="N3667" i="3" s="1"/>
  <c r="N3672" i="3" a="1"/>
  <c r="N3672" i="3" s="1"/>
  <c r="N3674" i="3" a="1"/>
  <c r="N3674" i="3" s="1"/>
  <c r="N3676" i="3" a="1"/>
  <c r="N3676" i="3" s="1"/>
  <c r="N3681" i="3" a="1"/>
  <c r="N3681" i="3" s="1"/>
  <c r="N3682" i="3" a="1"/>
  <c r="N3682" i="3" s="1"/>
  <c r="N3683" i="3" a="1"/>
  <c r="N3683" i="3" s="1"/>
  <c r="N3684" i="3" a="1"/>
  <c r="N3684" i="3" s="1"/>
  <c r="N3688" i="3" a="1"/>
  <c r="N3688" i="3" s="1"/>
  <c r="N3689" i="3" a="1"/>
  <c r="N3689" i="3" s="1"/>
  <c r="N3690" i="3" a="1"/>
  <c r="N3690" i="3" s="1"/>
  <c r="N3692" i="3" a="1"/>
  <c r="N3692" i="3" s="1"/>
  <c r="N3698" i="3" a="1"/>
  <c r="N3698" i="3" s="1"/>
  <c r="N3700" i="3" a="1"/>
  <c r="N3700" i="3" s="1"/>
  <c r="N3706" i="3" a="1"/>
  <c r="N3706" i="3" s="1"/>
  <c r="N3708" i="3" a="1"/>
  <c r="N3708" i="3" s="1"/>
  <c r="N3713" i="3" a="1"/>
  <c r="N3713" i="3" s="1"/>
  <c r="N3714" i="3" a="1"/>
  <c r="N3714" i="3" s="1"/>
  <c r="N3715" i="3" a="1"/>
  <c r="N3715" i="3" s="1"/>
  <c r="N3716" i="3" a="1"/>
  <c r="N3716" i="3" s="1"/>
  <c r="N3722" i="3" a="1"/>
  <c r="N3722" i="3" s="1"/>
  <c r="N3724" i="3" a="1"/>
  <c r="N3724" i="3" s="1"/>
  <c r="N3729" i="3" a="1"/>
  <c r="N3729" i="3" s="1"/>
  <c r="N3731" i="3" a="1"/>
  <c r="N3731" i="3" s="1"/>
  <c r="N3732" i="3" a="1"/>
  <c r="N3732" i="3" s="1"/>
  <c r="N3736" i="3" a="1"/>
  <c r="N3736" i="3" s="1"/>
  <c r="N3738" i="3" a="1"/>
  <c r="N3738" i="3" s="1"/>
  <c r="N3747" i="3" a="1"/>
  <c r="N3747" i="3" s="1"/>
  <c r="N3754" i="3" a="1"/>
  <c r="N3754" i="3" s="1"/>
  <c r="N3756" i="3" a="1"/>
  <c r="N3756" i="3" s="1"/>
  <c r="N3761" i="3" a="1"/>
  <c r="N3761" i="3" s="1"/>
  <c r="N3762" i="3" a="1"/>
  <c r="N3762" i="3" s="1"/>
  <c r="N3763" i="3" a="1"/>
  <c r="N3763" i="3" s="1"/>
  <c r="N3764" i="3" a="1"/>
  <c r="N3764" i="3" s="1"/>
  <c r="N3769" i="3" a="1"/>
  <c r="N3769" i="3" s="1"/>
  <c r="N3770" i="3" a="1"/>
  <c r="N3770" i="3" s="1"/>
  <c r="N3772" i="3" a="1"/>
  <c r="N3772" i="3" s="1"/>
  <c r="N3778" i="3" a="1"/>
  <c r="N3778" i="3" s="1"/>
  <c r="N3779" i="3" a="1"/>
  <c r="N3779" i="3" s="1"/>
  <c r="N3780" i="3" a="1"/>
  <c r="N3780" i="3" s="1"/>
  <c r="N3784" i="3" a="1"/>
  <c r="N3784" i="3" s="1"/>
  <c r="N3786" i="3" a="1"/>
  <c r="N3786" i="3" s="1"/>
  <c r="N3788" i="3" a="1"/>
  <c r="N3788" i="3" s="1"/>
  <c r="N3793" i="3" a="1"/>
  <c r="N3793" i="3" s="1"/>
  <c r="N3794" i="3" a="1"/>
  <c r="N3794" i="3" s="1"/>
  <c r="N3796" i="3" a="1"/>
  <c r="N3796" i="3" s="1"/>
  <c r="N3801" i="3" a="1"/>
  <c r="N3801" i="3" s="1"/>
  <c r="N3802" i="3" a="1"/>
  <c r="N3802" i="3" s="1"/>
  <c r="N3804" i="3" a="1"/>
  <c r="N3804" i="3" s="1"/>
  <c r="N3805" i="3" a="1"/>
  <c r="N3805" i="3" s="1"/>
  <c r="N3809" i="3" a="1"/>
  <c r="N3809" i="3" s="1"/>
  <c r="N3810" i="3" a="1"/>
  <c r="N3810" i="3" s="1"/>
  <c r="N3811" i="3" a="1"/>
  <c r="N3811" i="3" s="1"/>
  <c r="N3816" i="3" a="1"/>
  <c r="N3816" i="3" s="1"/>
  <c r="N3817" i="3" a="1"/>
  <c r="N3817" i="3" s="1"/>
  <c r="N3826" i="3" a="1"/>
  <c r="N3826" i="3" s="1"/>
  <c r="N3827" i="3" a="1"/>
  <c r="N3827" i="3" s="1"/>
  <c r="N3828" i="3" a="1"/>
  <c r="N3828" i="3" s="1"/>
  <c r="N3832" i="3" a="1"/>
  <c r="N3832" i="3" s="1"/>
  <c r="N3834" i="3" a="1"/>
  <c r="N3834" i="3" s="1"/>
  <c r="N3836" i="3" a="1"/>
  <c r="N3836" i="3" s="1"/>
  <c r="N3841" i="3" a="1"/>
  <c r="N3841" i="3" s="1"/>
  <c r="N3842" i="3" a="1"/>
  <c r="N3842" i="3" s="1"/>
  <c r="N3843" i="3" a="1"/>
  <c r="N3843" i="3" s="1"/>
  <c r="N3844" i="3" a="1"/>
  <c r="N3844" i="3" s="1"/>
  <c r="N3850" i="3" a="1"/>
  <c r="N3850" i="3" s="1"/>
  <c r="N3852" i="3" a="1"/>
  <c r="N3852" i="3" s="1"/>
  <c r="N3858" i="3" a="1"/>
  <c r="N3858" i="3" s="1"/>
  <c r="N3859" i="3" a="1"/>
  <c r="N3859" i="3" s="1"/>
  <c r="N3860" i="3" a="1"/>
  <c r="N3860" i="3" s="1"/>
  <c r="N3866" i="3" a="1"/>
  <c r="N3866" i="3" s="1"/>
  <c r="N3868" i="3" a="1"/>
  <c r="N3868" i="3" s="1"/>
  <c r="N3874" i="3" a="1"/>
  <c r="N3874" i="3" s="1"/>
  <c r="N3875" i="3" a="1"/>
  <c r="N3875" i="3" s="1"/>
  <c r="N3876" i="3" a="1"/>
  <c r="N3876" i="3" s="1"/>
  <c r="N3880" i="3" a="1"/>
  <c r="N3880" i="3" s="1"/>
  <c r="N3882" i="3" a="1"/>
  <c r="N3882" i="3" s="1"/>
  <c r="N3884" i="3" a="1"/>
  <c r="N3884" i="3" s="1"/>
  <c r="N3889" i="3" a="1"/>
  <c r="N3889" i="3" s="1"/>
  <c r="N3890" i="3" a="1"/>
  <c r="N3890" i="3" s="1"/>
  <c r="N3891" i="3" a="1"/>
  <c r="N3891" i="3" s="1"/>
  <c r="N3896" i="3" a="1"/>
  <c r="N3896" i="3" s="1"/>
  <c r="N3898" i="3" a="1"/>
  <c r="N3898" i="3" s="1"/>
  <c r="N3900" i="3" a="1"/>
  <c r="N3900" i="3" s="1"/>
  <c r="N3905" i="3" a="1"/>
  <c r="N3905" i="3" s="1"/>
  <c r="N3908" i="3" a="1"/>
  <c r="N3908" i="3" s="1"/>
  <c r="N3912" i="3" a="1"/>
  <c r="N3912" i="3" s="1"/>
  <c r="N3914" i="3" a="1"/>
  <c r="N3914" i="3" s="1"/>
  <c r="N3921" i="3" a="1"/>
  <c r="N3921" i="3" s="1"/>
  <c r="N3922" i="3" a="1"/>
  <c r="N3922" i="3" s="1"/>
  <c r="N3924" i="3" a="1"/>
  <c r="N3924" i="3" s="1"/>
  <c r="N3930" i="3" a="1"/>
  <c r="N3930" i="3" s="1"/>
  <c r="N3932" i="3" a="1"/>
  <c r="N3932" i="3" s="1"/>
  <c r="N3937" i="3" a="1"/>
  <c r="N3937" i="3" s="1"/>
  <c r="N3938" i="3" a="1"/>
  <c r="N3938" i="3" s="1"/>
  <c r="N3939" i="3" a="1"/>
  <c r="N3939" i="3" s="1"/>
  <c r="N3940" i="3" a="1"/>
  <c r="N3940" i="3" s="1"/>
  <c r="N3945" i="3" a="1"/>
  <c r="N3945" i="3" s="1"/>
  <c r="N3946" i="3" a="1"/>
  <c r="N3946" i="3" s="1"/>
  <c r="N3954" i="3" a="1"/>
  <c r="N3954" i="3" s="1"/>
  <c r="N3956" i="3" a="1"/>
  <c r="N3956" i="3" s="1"/>
  <c r="N3961" i="3" a="1"/>
  <c r="N3961" i="3" s="1"/>
  <c r="N3962" i="3" a="1"/>
  <c r="N3962" i="3" s="1"/>
  <c r="N3964" i="3" a="1"/>
  <c r="N3964" i="3" s="1"/>
  <c r="N3969" i="3" a="1"/>
  <c r="N3969" i="3" s="1"/>
  <c r="N3970" i="3" a="1"/>
  <c r="N3970" i="3" s="1"/>
  <c r="N3971" i="3" a="1"/>
  <c r="N3971" i="3" s="1"/>
  <c r="N3972" i="3" a="1"/>
  <c r="N3972" i="3" s="1"/>
  <c r="N3978" i="3" a="1"/>
  <c r="N3978" i="3" s="1"/>
  <c r="N3980" i="3" a="1"/>
  <c r="N3980" i="3" s="1"/>
  <c r="N3985" i="3" a="1"/>
  <c r="N3985" i="3" s="1"/>
  <c r="N3986" i="3" a="1"/>
  <c r="N3986" i="3" s="1"/>
  <c r="N3992" i="3" a="1"/>
  <c r="N3992" i="3" s="1"/>
  <c r="N3994" i="3" a="1"/>
  <c r="N3994" i="3" s="1"/>
  <c r="N3996" i="3" a="1"/>
  <c r="N3996" i="3" s="1"/>
  <c r="N4001" i="3" a="1"/>
  <c r="N4001" i="3" s="1"/>
  <c r="N4002" i="3" a="1"/>
  <c r="N4002" i="3" s="1"/>
  <c r="N4004" i="3" a="1"/>
  <c r="N4004" i="3" s="1"/>
  <c r="N4008" i="3" a="1"/>
  <c r="N4008" i="3" s="1"/>
  <c r="N4010" i="3" a="1"/>
  <c r="N4010" i="3" s="1"/>
  <c r="N4012" i="3" a="1"/>
  <c r="N4012" i="3" s="1"/>
  <c r="N4017" i="3" a="1"/>
  <c r="N4017" i="3" s="1"/>
  <c r="N4018" i="3" a="1"/>
  <c r="N4018" i="3" s="1"/>
  <c r="N4019" i="3" a="1"/>
  <c r="N4019" i="3" s="1"/>
  <c r="N4020" i="3" a="1"/>
  <c r="N4020" i="3" s="1"/>
  <c r="N4025" i="3" a="1"/>
  <c r="N4025" i="3" s="1"/>
  <c r="N4026" i="3" a="1"/>
  <c r="N4026" i="3" s="1"/>
  <c r="N4033" i="3" a="1"/>
  <c r="N4033" i="3" s="1"/>
  <c r="N4034" i="3" a="1"/>
  <c r="N4034" i="3" s="1"/>
  <c r="N4035" i="3" a="1"/>
  <c r="N4035" i="3" s="1"/>
  <c r="N4036" i="3" a="1"/>
  <c r="N4036" i="3" s="1"/>
  <c r="N4044" i="3" a="1"/>
  <c r="N4044" i="3" s="1"/>
  <c r="N4050" i="3" a="1"/>
  <c r="N4050" i="3" s="1"/>
  <c r="N4057" i="3" a="1"/>
  <c r="N4057" i="3" s="1"/>
  <c r="N4060" i="3" a="1"/>
  <c r="N4060" i="3" s="1"/>
  <c r="N4065" i="3" a="1"/>
  <c r="N4065" i="3" s="1"/>
  <c r="N4066" i="3" a="1"/>
  <c r="N4066" i="3" s="1"/>
  <c r="N4068" i="3" a="1"/>
  <c r="N4068" i="3" s="1"/>
  <c r="N4074" i="3" a="1"/>
  <c r="N4074" i="3" s="1"/>
  <c r="N4076" i="3" a="1"/>
  <c r="N4076" i="3" s="1"/>
  <c r="N4081" i="3" a="1"/>
  <c r="N4081" i="3" s="1"/>
  <c r="N4082" i="3" a="1"/>
  <c r="N4082" i="3" s="1"/>
  <c r="N4090" i="3" a="1"/>
  <c r="N4090" i="3" s="1"/>
  <c r="N4092" i="3" a="1"/>
  <c r="N4092" i="3" s="1"/>
  <c r="N4098" i="3" a="1"/>
  <c r="N4098" i="3" s="1"/>
  <c r="N4106" i="3" a="1"/>
  <c r="N4106" i="3" s="1"/>
  <c r="N4113" i="3" a="1"/>
  <c r="N4113" i="3" s="1"/>
  <c r="N4114" i="3" a="1"/>
  <c r="N4114" i="3" s="1"/>
  <c r="N4116" i="3" a="1"/>
  <c r="N4116" i="3" s="1"/>
  <c r="N4122" i="3" a="1"/>
  <c r="N4122" i="3" s="1"/>
  <c r="N4124" i="3" a="1"/>
  <c r="N4124" i="3" s="1"/>
  <c r="N4129" i="3" a="1"/>
  <c r="N4129" i="3" s="1"/>
  <c r="N4130" i="3" a="1"/>
  <c r="N4130" i="3" s="1"/>
  <c r="N4131" i="3" a="1"/>
  <c r="N4131" i="3" s="1"/>
  <c r="N4132" i="3" a="1"/>
  <c r="N4132" i="3" s="1"/>
  <c r="N4137" i="3" a="1"/>
  <c r="N4137" i="3" s="1"/>
  <c r="N4145" i="3" a="1"/>
  <c r="N4145" i="3" s="1"/>
  <c r="N4146" i="3" a="1"/>
  <c r="N4146" i="3" s="1"/>
  <c r="N4147" i="3" a="1"/>
  <c r="N4147" i="3" s="1"/>
  <c r="N4148" i="3" a="1"/>
  <c r="N4148" i="3" s="1"/>
  <c r="N4154" i="3" a="1"/>
  <c r="N4154" i="3" s="1"/>
  <c r="N4156" i="3" a="1"/>
  <c r="N4156" i="3" s="1"/>
  <c r="N4157" i="3" a="1"/>
  <c r="N4157" i="3" s="1"/>
  <c r="N4161" i="3" a="1"/>
  <c r="N4161" i="3" s="1"/>
  <c r="N4162" i="3" a="1"/>
  <c r="N4162" i="3" s="1"/>
  <c r="N4169" i="3" a="1"/>
  <c r="N4169" i="3" s="1"/>
  <c r="N4170" i="3" a="1"/>
  <c r="N4170" i="3" s="1"/>
  <c r="N4172" i="3" a="1"/>
  <c r="N4172" i="3" s="1"/>
  <c r="N4177" i="3" a="1"/>
  <c r="N4177" i="3" s="1"/>
  <c r="N4178" i="3" a="1"/>
  <c r="N4178" i="3" s="1"/>
  <c r="N4186" i="3" a="1"/>
  <c r="N4186" i="3" s="1"/>
  <c r="N4188" i="3" a="1"/>
  <c r="N4188" i="3" s="1"/>
  <c r="N4194" i="3" a="1"/>
  <c r="N4194" i="3" s="1"/>
  <c r="N4195" i="3" a="1"/>
  <c r="N4195" i="3" s="1"/>
  <c r="N4196" i="3" a="1"/>
  <c r="N4196" i="3" s="1"/>
  <c r="N4202" i="3" a="1"/>
  <c r="N4202" i="3" s="1"/>
  <c r="N4204" i="3" a="1"/>
  <c r="N4204" i="3" s="1"/>
  <c r="N4209" i="3" a="1"/>
  <c r="N4209" i="3" s="1"/>
  <c r="N4210" i="3" a="1"/>
  <c r="N4210" i="3" s="1"/>
  <c r="N4218" i="3" a="1"/>
  <c r="N4218" i="3" s="1"/>
  <c r="N4220" i="3" a="1"/>
  <c r="N4220" i="3" s="1"/>
  <c r="N4225" i="3" a="1"/>
  <c r="N4225" i="3" s="1"/>
  <c r="N4226" i="3" a="1"/>
  <c r="N4226" i="3" s="1"/>
  <c r="N4227" i="3" a="1"/>
  <c r="N4227" i="3" s="1"/>
  <c r="N4234" i="3" a="1"/>
  <c r="N4234" i="3" s="1"/>
  <c r="N4241" i="3" a="1"/>
  <c r="N4241" i="3" s="1"/>
  <c r="N4242" i="3" a="1"/>
  <c r="N4242" i="3" s="1"/>
  <c r="N4244" i="3" a="1"/>
  <c r="N4244" i="3" s="1"/>
  <c r="N4250" i="3" a="1"/>
  <c r="N4250" i="3" s="1"/>
  <c r="N4252" i="3" a="1"/>
  <c r="N4252" i="3" s="1"/>
  <c r="N4257" i="3" a="1"/>
  <c r="N4257" i="3" s="1"/>
  <c r="N4258" i="3" a="1"/>
  <c r="N4258" i="3" s="1"/>
  <c r="N4265" i="3" a="1"/>
  <c r="N4265" i="3" s="1"/>
  <c r="N4266" i="3" a="1"/>
  <c r="N4266" i="3" s="1"/>
  <c r="N4268" i="3" a="1"/>
  <c r="N4268" i="3" s="1"/>
  <c r="N4273" i="3" a="1"/>
  <c r="N4273" i="3" s="1"/>
  <c r="N4274" i="3" a="1"/>
  <c r="N4274" i="3" s="1"/>
  <c r="N4275" i="3" a="1"/>
  <c r="N4275" i="3" s="1"/>
  <c r="N4290" i="3" a="1"/>
  <c r="N4290" i="3" s="1"/>
  <c r="N4291" i="3" a="1"/>
  <c r="N4291" i="3" s="1"/>
  <c r="N4292" i="3" a="1"/>
  <c r="N4292" i="3" s="1"/>
  <c r="N4298" i="3" a="1"/>
  <c r="N4298" i="3" s="1"/>
  <c r="N4305" i="3" a="1"/>
  <c r="N4305" i="3" s="1"/>
  <c r="N4306" i="3" a="1"/>
  <c r="N4306" i="3" s="1"/>
  <c r="N4314" i="3" a="1"/>
  <c r="N4314" i="3" s="1"/>
  <c r="N4316" i="3" a="1"/>
  <c r="N4316" i="3" s="1"/>
  <c r="N4321" i="3" a="1"/>
  <c r="N4321" i="3" s="1"/>
  <c r="N4322" i="3" a="1"/>
  <c r="N4322" i="3" s="1"/>
  <c r="N4324" i="3" a="1"/>
  <c r="N4324" i="3" s="1"/>
  <c r="N4330" i="3" a="1"/>
  <c r="N4330" i="3" s="1"/>
  <c r="N4332" i="3" a="1"/>
  <c r="N4332" i="3" s="1"/>
  <c r="N4337" i="3" a="1"/>
  <c r="N4337" i="3" s="1"/>
  <c r="N4345" i="3" a="1"/>
  <c r="N4345" i="3" s="1"/>
  <c r="N4346" i="3" a="1"/>
  <c r="N4346" i="3" s="1"/>
  <c r="N4348" i="3" a="1"/>
  <c r="N4348" i="3" s="1"/>
  <c r="N4353" i="3" a="1"/>
  <c r="N4353" i="3" s="1"/>
  <c r="N4354" i="3" a="1"/>
  <c r="N4354" i="3" s="1"/>
  <c r="N4356" i="3" a="1"/>
  <c r="N4356" i="3" s="1"/>
  <c r="N4362" i="3" a="1"/>
  <c r="N4362" i="3" s="1"/>
  <c r="N4364" i="3" a="1"/>
  <c r="N4364" i="3" s="1"/>
  <c r="N4369" i="3" a="1"/>
  <c r="N4369" i="3" s="1"/>
  <c r="N4370" i="3" a="1"/>
  <c r="N4370" i="3" s="1"/>
  <c r="N4371" i="3" a="1"/>
  <c r="N4371" i="3" s="1"/>
  <c r="N4372" i="3" a="1"/>
  <c r="N4372" i="3" s="1"/>
  <c r="N4378" i="3" a="1"/>
  <c r="N4378" i="3" s="1"/>
  <c r="N4395" i="3" a="1"/>
  <c r="N4395" i="3" s="1"/>
  <c r="N4401" i="3" a="1"/>
  <c r="N4401" i="3" s="1"/>
  <c r="N4402" i="3" a="1"/>
  <c r="N4402" i="3" s="1"/>
  <c r="N4404" i="3" a="1"/>
  <c r="N4404" i="3" s="1"/>
  <c r="N4405" i="3" a="1"/>
  <c r="N4405" i="3" s="1"/>
  <c r="N4410" i="3" a="1"/>
  <c r="N4410" i="3" s="1"/>
  <c r="N4412" i="3" a="1"/>
  <c r="N4412" i="3" s="1"/>
  <c r="N4417" i="3" a="1"/>
  <c r="N4417" i="3" s="1"/>
  <c r="N4418" i="3" a="1"/>
  <c r="N4418" i="3" s="1"/>
  <c r="N4419" i="3" a="1"/>
  <c r="N4419" i="3" s="1"/>
  <c r="N4425" i="3" a="1"/>
  <c r="N4425" i="3" s="1"/>
  <c r="N4428" i="3" a="1"/>
  <c r="N4428" i="3" s="1"/>
  <c r="N4433" i="3" a="1"/>
  <c r="N4433" i="3" s="1"/>
  <c r="N4434" i="3" a="1"/>
  <c r="N4434" i="3" s="1"/>
  <c r="N4449" i="3" a="1"/>
  <c r="N4449" i="3" s="1"/>
  <c r="N4450" i="3" a="1"/>
  <c r="N4450" i="3" s="1"/>
  <c r="N4451" i="3" a="1"/>
  <c r="N4451" i="3" s="1"/>
  <c r="N4452" i="3" a="1"/>
  <c r="N4452" i="3" s="1"/>
  <c r="N4458" i="3" a="1"/>
  <c r="N4458" i="3" s="1"/>
  <c r="N4460" i="3" a="1"/>
  <c r="N4460" i="3" s="1"/>
  <c r="N4461" i="3" a="1"/>
  <c r="N4461" i="3" s="1"/>
  <c r="N4465" i="3" a="1"/>
  <c r="N4465" i="3" s="1"/>
  <c r="N4473" i="3" a="1"/>
  <c r="N4473" i="3" s="1"/>
  <c r="N4476" i="3" a="1"/>
  <c r="N4476" i="3" s="1"/>
  <c r="N4481" i="3" a="1"/>
  <c r="N4481" i="3" s="1"/>
  <c r="N4482" i="3" a="1"/>
  <c r="N4482" i="3" s="1"/>
  <c r="N4484" i="3" a="1"/>
  <c r="N4484" i="3" s="1"/>
  <c r="N4498" i="3" a="1"/>
  <c r="N4498" i="3" s="1"/>
  <c r="N4500" i="3" a="1"/>
  <c r="N4500" i="3" s="1"/>
  <c r="N4508" i="3" a="1"/>
  <c r="N4508" i="3" s="1"/>
  <c r="N4513" i="3" a="1"/>
  <c r="N4513" i="3" s="1"/>
  <c r="N4522" i="3" a="1"/>
  <c r="N4522" i="3" s="1"/>
  <c r="N4524" i="3" a="1"/>
  <c r="N4524" i="3" s="1"/>
  <c r="N4529" i="3" a="1"/>
  <c r="N4529" i="3" s="1"/>
  <c r="N4530" i="3" a="1"/>
  <c r="N4530" i="3" s="1"/>
  <c r="N4532" i="3" a="1"/>
  <c r="N4532" i="3" s="1"/>
  <c r="N4538" i="3" a="1"/>
  <c r="N4538" i="3" s="1"/>
  <c r="N4545" i="3" a="1"/>
  <c r="N4545" i="3" s="1"/>
  <c r="N4547" i="3" a="1"/>
  <c r="N4547" i="3" s="1"/>
  <c r="N4556" i="3" a="1"/>
  <c r="N4556" i="3" s="1"/>
  <c r="N4561" i="3" a="1"/>
  <c r="N4561" i="3" s="1"/>
  <c r="N4577" i="3" a="1"/>
  <c r="N4577" i="3" s="1"/>
  <c r="N4578" i="3" a="1"/>
  <c r="N4578" i="3" s="1"/>
  <c r="N4580" i="3" a="1"/>
  <c r="N4580" i="3" s="1"/>
  <c r="N4586" i="3" a="1"/>
  <c r="N4586" i="3" s="1"/>
  <c r="N4588" i="3" a="1"/>
  <c r="N4588" i="3" s="1"/>
  <c r="N4594" i="3" a="1"/>
  <c r="N4594" i="3" s="1"/>
  <c r="N4595" i="3" a="1"/>
  <c r="N4595" i="3" s="1"/>
  <c r="N4596" i="3" a="1"/>
  <c r="N4596" i="3" s="1"/>
  <c r="N4602" i="3" a="1"/>
  <c r="N4602" i="3" s="1"/>
  <c r="N4604" i="3" a="1"/>
  <c r="N4604" i="3" s="1"/>
  <c r="N4609" i="3" a="1"/>
  <c r="N4609" i="3" s="1"/>
  <c r="N4620" i="3" a="1"/>
  <c r="N4620" i="3" s="1"/>
  <c r="N4625" i="3" a="1"/>
  <c r="N4625" i="3" s="1"/>
  <c r="N4634" i="3" a="1"/>
  <c r="N4634" i="3" s="1"/>
  <c r="N4635" i="3" a="1"/>
  <c r="N4635" i="3" s="1"/>
  <c r="N4636" i="3" a="1"/>
  <c r="N4636" i="3" s="1"/>
  <c r="N4641" i="3" a="1"/>
  <c r="N4641" i="3" s="1"/>
  <c r="N4643" i="3" a="1"/>
  <c r="N4643" i="3" s="1"/>
  <c r="N4644" i="3" a="1"/>
  <c r="N4644" i="3" s="1"/>
  <c r="N4650" i="3" a="1"/>
  <c r="N4650" i="3" s="1"/>
  <c r="N4652" i="3" a="1"/>
  <c r="N4652" i="3" s="1"/>
  <c r="N4657" i="3" a="1"/>
  <c r="N4657" i="3" s="1"/>
  <c r="N4658" i="3" a="1"/>
  <c r="N4658" i="3" s="1"/>
  <c r="N4660" i="3" a="1"/>
  <c r="N4660" i="3" s="1"/>
  <c r="N4666" i="3" a="1"/>
  <c r="N4666" i="3" s="1"/>
  <c r="N4667" i="3" a="1"/>
  <c r="N4667" i="3" s="1"/>
  <c r="N4669" i="3" a="1"/>
  <c r="N4669" i="3" s="1"/>
  <c r="N4676" i="3" a="1"/>
  <c r="N4676" i="3" s="1"/>
  <c r="N4684" i="3" a="1"/>
  <c r="N4684" i="3" s="1"/>
  <c r="N4689" i="3" a="1"/>
  <c r="N4689" i="3" s="1"/>
  <c r="N4700" i="3" a="1"/>
  <c r="N4700" i="3" s="1"/>
  <c r="N4705" i="3" a="1"/>
  <c r="N4705" i="3" s="1"/>
  <c r="N4707" i="3" a="1"/>
  <c r="N4707" i="3" s="1"/>
  <c r="N4708" i="3" a="1"/>
  <c r="N4708" i="3" s="1"/>
  <c r="N4714" i="3" a="1"/>
  <c r="N4714" i="3" s="1"/>
  <c r="N4721" i="3" a="1"/>
  <c r="N4721" i="3" s="1"/>
  <c r="N4722" i="3" a="1"/>
  <c r="N4722" i="3" s="1"/>
  <c r="N4730" i="3" a="1"/>
  <c r="N4730" i="3" s="1"/>
  <c r="N4731" i="3" a="1"/>
  <c r="N4731" i="3" s="1"/>
  <c r="N4754" i="3" a="1"/>
  <c r="N4754" i="3" s="1"/>
  <c r="N4756" i="3" a="1"/>
  <c r="N4756" i="3" s="1"/>
  <c r="N4762" i="3" a="1"/>
  <c r="N4762" i="3" s="1"/>
  <c r="N4764" i="3" a="1"/>
  <c r="N4764" i="3" s="1"/>
  <c r="N4769" i="3" a="1"/>
  <c r="N4769" i="3" s="1"/>
  <c r="N4772" i="3" a="1"/>
  <c r="N4772" i="3" s="1"/>
  <c r="N4780" i="3" a="1"/>
  <c r="N4780" i="3" s="1"/>
  <c r="N4785" i="3" a="1"/>
  <c r="N4785" i="3" s="1"/>
  <c r="N4786" i="3" a="1"/>
  <c r="N4786" i="3" s="1"/>
  <c r="N4797" i="3" a="1"/>
  <c r="N4797" i="3" s="1"/>
  <c r="N4801" i="3" a="1"/>
  <c r="N4801" i="3" s="1"/>
  <c r="N4802" i="3" a="1"/>
  <c r="N4802" i="3" s="1"/>
  <c r="N4812" i="3" a="1"/>
  <c r="N4812" i="3" s="1"/>
  <c r="N4817" i="3" a="1"/>
  <c r="N4817" i="3" s="1"/>
  <c r="N4818" i="3" a="1"/>
  <c r="N4818" i="3" s="1"/>
  <c r="N4820" i="3" a="1"/>
  <c r="N4820" i="3" s="1"/>
  <c r="N4826" i="3" a="1"/>
  <c r="N4826" i="3" s="1"/>
  <c r="N4827" i="3" a="1"/>
  <c r="N4827" i="3" s="1"/>
  <c r="N4828" i="3" a="1"/>
  <c r="N4828" i="3" s="1"/>
  <c r="N4833" i="3" a="1"/>
  <c r="N4833" i="3" s="1"/>
  <c r="N4835" i="3" a="1"/>
  <c r="N4835" i="3" s="1"/>
  <c r="N4836" i="3" a="1"/>
  <c r="N4836" i="3" s="1"/>
  <c r="N4844" i="3" a="1"/>
  <c r="N4844" i="3" s="1"/>
  <c r="N4849" i="3" a="1"/>
  <c r="N4849" i="3" s="1"/>
  <c r="N4850" i="3" a="1"/>
  <c r="N4850" i="3" s="1"/>
  <c r="N4866" i="3" a="1"/>
  <c r="N4866" i="3" s="1"/>
  <c r="N4867" i="3" a="1"/>
  <c r="N4867" i="3" s="1"/>
  <c r="N4868" i="3" a="1"/>
  <c r="N4868" i="3" s="1"/>
  <c r="N4874" i="3" a="1"/>
  <c r="N4874" i="3" s="1"/>
  <c r="N4876" i="3" a="1"/>
  <c r="N4876" i="3" s="1"/>
  <c r="N4881" i="3" a="1"/>
  <c r="N4881" i="3" s="1"/>
  <c r="N4882" i="3" a="1"/>
  <c r="N4882" i="3" s="1"/>
  <c r="N4883" i="3" a="1"/>
  <c r="N4883" i="3" s="1"/>
  <c r="N4884" i="3" a="1"/>
  <c r="N4884" i="3" s="1"/>
  <c r="N4890" i="3" a="1"/>
  <c r="N4890" i="3" s="1"/>
  <c r="N4892" i="3" a="1"/>
  <c r="N4892" i="3" s="1"/>
  <c r="N4897" i="3" a="1"/>
  <c r="N4897" i="3" s="1"/>
  <c r="N4913" i="3" a="1"/>
  <c r="N4913" i="3" s="1"/>
  <c r="N4916" i="3" a="1"/>
  <c r="N4916" i="3" s="1"/>
  <c r="N4922" i="3" a="1"/>
  <c r="N4922" i="3" s="1"/>
  <c r="N4929" i="3" a="1"/>
  <c r="N4929" i="3" s="1"/>
  <c r="N4940" i="3" a="1"/>
  <c r="N4940" i="3" s="1"/>
  <c r="N4945" i="3" a="1"/>
  <c r="N4945" i="3" s="1"/>
  <c r="N4946" i="3" a="1"/>
  <c r="N4946" i="3" s="1"/>
  <c r="N4954" i="3" a="1"/>
  <c r="N4954" i="3" s="1"/>
  <c r="N4956" i="3" a="1"/>
  <c r="N4956" i="3" s="1"/>
  <c r="N4961" i="3" a="1"/>
  <c r="N4961" i="3" s="1"/>
  <c r="N4962" i="3" a="1"/>
  <c r="N4962" i="3" s="1"/>
  <c r="N4963" i="3" a="1"/>
  <c r="N4963" i="3" s="1"/>
  <c r="N4964" i="3" a="1"/>
  <c r="N4964" i="3" s="1"/>
  <c r="N4978" i="3" a="1"/>
  <c r="N4978" i="3" s="1"/>
  <c r="N4979" i="3" a="1"/>
  <c r="N4979" i="3" s="1"/>
  <c r="N4988" i="3" a="1"/>
  <c r="N4988" i="3" s="1"/>
  <c r="N4993" i="3" a="1"/>
  <c r="N4993" i="3" s="1"/>
  <c r="N4994" i="3" a="1"/>
  <c r="N4994" i="3" s="1"/>
  <c r="G14" i="6"/>
  <c r="F14" i="6"/>
  <c r="D14" i="6"/>
  <c r="F13" i="6"/>
  <c r="F17" i="6" s="1" a="1"/>
  <c r="F17" i="6" s="1"/>
  <c r="G13" i="6"/>
  <c r="G17" i="6" s="1" a="1"/>
  <c r="G17" i="6" s="1"/>
  <c r="D13" i="6"/>
  <c r="C10" i="4"/>
  <c r="C9" i="4"/>
  <c r="C8" i="4"/>
  <c r="C7" i="4"/>
  <c r="C6" i="4"/>
  <c r="C5" i="4"/>
  <c r="M3236" i="3" l="1" a="1"/>
  <c r="M3236" i="3" s="1"/>
  <c r="N3236" i="3" a="1"/>
  <c r="N3236" i="3" s="1"/>
  <c r="M4675" i="3" a="1"/>
  <c r="M4675" i="3" s="1"/>
  <c r="N4675" i="3" a="1"/>
  <c r="N4675" i="3" s="1"/>
  <c r="M3459" i="3" a="1"/>
  <c r="M3459" i="3" s="1"/>
  <c r="N3459" i="3" a="1"/>
  <c r="N3459" i="3" s="1"/>
  <c r="M2850" i="3" a="1"/>
  <c r="M2850" i="3" s="1"/>
  <c r="N2850" i="3" a="1"/>
  <c r="N2850" i="3" s="1"/>
  <c r="M4673" i="3" a="1"/>
  <c r="M4673" i="3" s="1"/>
  <c r="N4673" i="3" a="1"/>
  <c r="N4673" i="3" s="1"/>
  <c r="M4108" i="3" a="1"/>
  <c r="M4108" i="3" s="1"/>
  <c r="N4108" i="3" a="1"/>
  <c r="N4108" i="3" s="1"/>
  <c r="M2956" i="3" a="1"/>
  <c r="M2956" i="3" s="1"/>
  <c r="N2956" i="3" a="1"/>
  <c r="N2956" i="3" s="1"/>
  <c r="N2491" i="3" a="1"/>
  <c r="N2491" i="3" s="1"/>
  <c r="M2491" i="3" a="1"/>
  <c r="M2491" i="3" s="1"/>
  <c r="M1979" i="3" a="1"/>
  <c r="M1979" i="3" s="1"/>
  <c r="N1979" i="3" a="1"/>
  <c r="N1979" i="3" s="1"/>
  <c r="M3658" i="3" a="1"/>
  <c r="M3658" i="3" s="1"/>
  <c r="N3658" i="3" a="1"/>
  <c r="N3658" i="3" s="1"/>
  <c r="M3354" i="3" a="1"/>
  <c r="M3354" i="3" s="1"/>
  <c r="N3354" i="3" a="1"/>
  <c r="N3354" i="3" s="1"/>
  <c r="M3353" i="3" a="1"/>
  <c r="M3353" i="3" s="1"/>
  <c r="N3353" i="3" a="1"/>
  <c r="N3353" i="3" s="1"/>
  <c r="M3976" i="3" a="1"/>
  <c r="M3976" i="3" s="1"/>
  <c r="N3976" i="3" a="1"/>
  <c r="N3976" i="3" s="1"/>
  <c r="M3464" i="3" a="1"/>
  <c r="M3464" i="3" s="1"/>
  <c r="N3464" i="3" a="1"/>
  <c r="N3464" i="3" s="1"/>
  <c r="N1434" i="3" a="1"/>
  <c r="N1434" i="3" s="1"/>
  <c r="N1395" i="3" a="1"/>
  <c r="N1395" i="3" s="1"/>
  <c r="N1356" i="3" a="1"/>
  <c r="N1356" i="3" s="1"/>
  <c r="N1213" i="3" a="1"/>
  <c r="N1213" i="3" s="1"/>
  <c r="N810" i="3" a="1"/>
  <c r="N810" i="3" s="1"/>
  <c r="N497" i="3" a="1"/>
  <c r="N497" i="3" s="1"/>
  <c r="N443" i="3" a="1"/>
  <c r="N443" i="3" s="1"/>
  <c r="N203" i="3" a="1"/>
  <c r="N203" i="3" s="1"/>
  <c r="M1965" i="3" a="1"/>
  <c r="M1965" i="3" s="1"/>
  <c r="M349" i="3" a="1"/>
  <c r="M349" i="3" s="1"/>
  <c r="N349" i="3" a="1"/>
  <c r="N349" i="3" s="1"/>
  <c r="M587" i="3" a="1"/>
  <c r="M587" i="3" s="1"/>
  <c r="N587" i="3" a="1"/>
  <c r="N587" i="3" s="1"/>
  <c r="M840" i="3" a="1"/>
  <c r="M840" i="3" s="1"/>
  <c r="N3960" i="3" a="1"/>
  <c r="N3960" i="3" s="1"/>
  <c r="N3458" i="3" a="1"/>
  <c r="N3458" i="3" s="1"/>
  <c r="N2196" i="3" a="1"/>
  <c r="N2196" i="3" s="1"/>
  <c r="N2691" i="3" a="1"/>
  <c r="N2691" i="3" s="1"/>
  <c r="N1848" i="3" a="1"/>
  <c r="N1848" i="3" s="1"/>
  <c r="N372" i="3" a="1"/>
  <c r="N372" i="3" s="1"/>
  <c r="N121" i="3" a="1"/>
  <c r="N121" i="3" s="1"/>
  <c r="M635" i="3" a="1"/>
  <c r="M635" i="3" s="1"/>
  <c r="N635" i="3" a="1"/>
  <c r="N635" i="3" s="1"/>
  <c r="M397" i="3" a="1"/>
  <c r="M397" i="3" s="1"/>
  <c r="N397" i="3" a="1"/>
  <c r="N397" i="3" s="1"/>
  <c r="M257" i="3" a="1"/>
  <c r="M257" i="3" s="1"/>
  <c r="N257" i="3" a="1"/>
  <c r="N257" i="3" s="1"/>
  <c r="N3752" i="3" a="1"/>
  <c r="N3752" i="3" s="1"/>
  <c r="N3089" i="3" a="1"/>
  <c r="N3089" i="3" s="1"/>
  <c r="N2120" i="3" a="1"/>
  <c r="N2120" i="3" s="1"/>
  <c r="N191" i="3" a="1"/>
  <c r="N191" i="3" s="1"/>
  <c r="N4860" i="3" a="1"/>
  <c r="N4860" i="3" s="1"/>
  <c r="N4572" i="3" a="1"/>
  <c r="N4572" i="3" s="1"/>
  <c r="N3624" i="3" a="1"/>
  <c r="N3624" i="3" s="1"/>
  <c r="N3544" i="3" a="1"/>
  <c r="N3544" i="3" s="1"/>
  <c r="N2162" i="3" a="1"/>
  <c r="N2162" i="3" s="1"/>
  <c r="N2083" i="3" a="1"/>
  <c r="N2083" i="3" s="1"/>
  <c r="N1612" i="3" a="1"/>
  <c r="N1612" i="3" s="1"/>
  <c r="N1235" i="3" a="1"/>
  <c r="N1235" i="3" s="1"/>
  <c r="N1124" i="3" a="1"/>
  <c r="N1124" i="3" s="1"/>
  <c r="N850" i="3" a="1"/>
  <c r="N850" i="3" s="1"/>
  <c r="N481" i="3" a="1"/>
  <c r="N481" i="3" s="1"/>
  <c r="N188" i="3" a="1"/>
  <c r="N188" i="3" s="1"/>
  <c r="M431" i="3" a="1"/>
  <c r="M431" i="3" s="1"/>
  <c r="N4740" i="3" a="1"/>
  <c r="N4740" i="3" s="1"/>
  <c r="N4570" i="3" a="1"/>
  <c r="N4570" i="3" s="1"/>
  <c r="N4387" i="3" a="1"/>
  <c r="N4387" i="3" s="1"/>
  <c r="N3907" i="3" a="1"/>
  <c r="N3907" i="3" s="1"/>
  <c r="N3746" i="3" a="1"/>
  <c r="N3746" i="3" s="1"/>
  <c r="N3363" i="3" a="1"/>
  <c r="N3363" i="3" s="1"/>
  <c r="N1724" i="3" a="1"/>
  <c r="N1724" i="3" s="1"/>
  <c r="N1656" i="3" a="1"/>
  <c r="N1656" i="3" s="1"/>
  <c r="N1576" i="3" a="1"/>
  <c r="N1576" i="3" s="1"/>
  <c r="N1538" i="3" a="1"/>
  <c r="N1538" i="3" s="1"/>
  <c r="N1379" i="3" a="1"/>
  <c r="N1379" i="3" s="1"/>
  <c r="N1234" i="3" a="1"/>
  <c r="N1234" i="3" s="1"/>
  <c r="N1196" i="3" a="1"/>
  <c r="N1196" i="3" s="1"/>
  <c r="N1160" i="3" a="1"/>
  <c r="N1160" i="3" s="1"/>
  <c r="N1121" i="3" a="1"/>
  <c r="N1121" i="3" s="1"/>
  <c r="N1082" i="3" a="1"/>
  <c r="N1082" i="3" s="1"/>
  <c r="N946" i="3" a="1"/>
  <c r="N946" i="3" s="1"/>
  <c r="N795" i="3" a="1"/>
  <c r="N795" i="3" s="1"/>
  <c r="N756" i="3" a="1"/>
  <c r="N756" i="3" s="1"/>
  <c r="N371" i="3" a="1"/>
  <c r="N371" i="3" s="1"/>
  <c r="N178" i="3" a="1"/>
  <c r="N178" i="3" s="1"/>
  <c r="N117" i="3" a="1"/>
  <c r="N117" i="3" s="1"/>
  <c r="N58" i="3" a="1"/>
  <c r="N58" i="3" s="1"/>
  <c r="M4668" i="3" a="1"/>
  <c r="M4668" i="3" s="1"/>
  <c r="M4492" i="3" a="1"/>
  <c r="M4492" i="3" s="1"/>
  <c r="M4394" i="3" a="1"/>
  <c r="M4394" i="3" s="1"/>
  <c r="M994" i="3" a="1"/>
  <c r="M994" i="3" s="1"/>
  <c r="M412" i="3" a="1"/>
  <c r="M412" i="3" s="1"/>
  <c r="N4749" i="3" a="1"/>
  <c r="N4749" i="3" s="1"/>
  <c r="N532" i="3" a="1"/>
  <c r="N532" i="3" s="1"/>
  <c r="N4810" i="3" a="1"/>
  <c r="N4810" i="3" s="1"/>
  <c r="N3208" i="3" a="1"/>
  <c r="N3208" i="3" s="1"/>
  <c r="N3160" i="3" a="1"/>
  <c r="N3160" i="3" s="1"/>
  <c r="N2877" i="3" a="1"/>
  <c r="N2877" i="3" s="1"/>
  <c r="N2043" i="3" a="1"/>
  <c r="N2043" i="3" s="1"/>
  <c r="N1498" i="3" a="1"/>
  <c r="N1498" i="3" s="1"/>
  <c r="N584" i="3" a="1"/>
  <c r="N584" i="3" s="1"/>
  <c r="N333" i="3" a="1"/>
  <c r="N333" i="3" s="1"/>
  <c r="N233" i="3" a="1"/>
  <c r="N233" i="3" s="1"/>
  <c r="N4908" i="3" a="1"/>
  <c r="N4908" i="3" s="1"/>
  <c r="N4852" i="3" a="1"/>
  <c r="N4852" i="3" s="1"/>
  <c r="N4804" i="3" a="1"/>
  <c r="N4804" i="3" s="1"/>
  <c r="N4497" i="3" a="1"/>
  <c r="N4497" i="3" s="1"/>
  <c r="N4444" i="3" a="1"/>
  <c r="N4444" i="3" s="1"/>
  <c r="N4340" i="3" a="1"/>
  <c r="N4340" i="3" s="1"/>
  <c r="N4289" i="3" a="1"/>
  <c r="N4289" i="3" s="1"/>
  <c r="N2418" i="3" a="1"/>
  <c r="N2418" i="3" s="1"/>
  <c r="N2305" i="3" a="1"/>
  <c r="N2305" i="3" s="1"/>
  <c r="N2264" i="3" a="1"/>
  <c r="N2264" i="3" s="1"/>
  <c r="N2194" i="3" a="1"/>
  <c r="N2194" i="3" s="1"/>
  <c r="N2082" i="3" a="1"/>
  <c r="N2082" i="3" s="1"/>
  <c r="N4972" i="3" a="1"/>
  <c r="N4972" i="3" s="1"/>
  <c r="N4906" i="3" a="1"/>
  <c r="N4906" i="3" s="1"/>
  <c r="N4851" i="3" a="1"/>
  <c r="N4851" i="3" s="1"/>
  <c r="N4803" i="3" a="1"/>
  <c r="N4803" i="3" s="1"/>
  <c r="N4627" i="3" a="1"/>
  <c r="N4627" i="3" s="1"/>
  <c r="N4564" i="3" a="1"/>
  <c r="N4564" i="3" s="1"/>
  <c r="N4386" i="3" a="1"/>
  <c r="N4386" i="3" s="1"/>
  <c r="N4284" i="3" a="1"/>
  <c r="N4284" i="3" s="1"/>
  <c r="N4180" i="3" a="1"/>
  <c r="N4180" i="3" s="1"/>
  <c r="N4084" i="3" a="1"/>
  <c r="N4084" i="3" s="1"/>
  <c r="N4028" i="3" a="1"/>
  <c r="N4028" i="3" s="1"/>
  <c r="N3987" i="3" a="1"/>
  <c r="N3987" i="3" s="1"/>
  <c r="N3953" i="3" a="1"/>
  <c r="N3953" i="3" s="1"/>
  <c r="N3864" i="3" a="1"/>
  <c r="N3864" i="3" s="1"/>
  <c r="N3820" i="3" a="1"/>
  <c r="N3820" i="3" s="1"/>
  <c r="N3699" i="3" a="1"/>
  <c r="N3699" i="3" s="1"/>
  <c r="N3619" i="3" a="1"/>
  <c r="N3619" i="3" s="1"/>
  <c r="N3539" i="3" a="1"/>
  <c r="N3539" i="3" s="1"/>
  <c r="N3362" i="3" a="1"/>
  <c r="N3362" i="3" s="1"/>
  <c r="N3324" i="3" a="1"/>
  <c r="N3324" i="3" s="1"/>
  <c r="N3000" i="3" a="1"/>
  <c r="N3000" i="3" s="1"/>
  <c r="N2803" i="3" a="1"/>
  <c r="N2803" i="3" s="1"/>
  <c r="N2728" i="3" a="1"/>
  <c r="N2728" i="3" s="1"/>
  <c r="N2498" i="3" a="1"/>
  <c r="N2498" i="3" s="1"/>
  <c r="N2465" i="3" a="1"/>
  <c r="N2465" i="3" s="1"/>
  <c r="N2417" i="3" a="1"/>
  <c r="N2417" i="3" s="1"/>
  <c r="N2260" i="3" a="1"/>
  <c r="N2260" i="3" s="1"/>
  <c r="N1883" i="3" a="1"/>
  <c r="N1883" i="3" s="1"/>
  <c r="N1843" i="3" a="1"/>
  <c r="N1843" i="3" s="1"/>
  <c r="N1764" i="3" a="1"/>
  <c r="N1764" i="3" s="1"/>
  <c r="N1688" i="3" a="1"/>
  <c r="N1688" i="3" s="1"/>
  <c r="N1537" i="3" a="1"/>
  <c r="N1537" i="3" s="1"/>
  <c r="N1496" i="3" a="1"/>
  <c r="N1496" i="3" s="1"/>
  <c r="N1457" i="3" a="1"/>
  <c r="N1457" i="3" s="1"/>
  <c r="N1378" i="3" a="1"/>
  <c r="N1378" i="3" s="1"/>
  <c r="N1300" i="3" a="1"/>
  <c r="N1300" i="3" s="1"/>
  <c r="N1272" i="3" a="1"/>
  <c r="N1272" i="3" s="1"/>
  <c r="N1233" i="3" a="1"/>
  <c r="N1233" i="3" s="1"/>
  <c r="N1156" i="3" a="1"/>
  <c r="N1156" i="3" s="1"/>
  <c r="N1114" i="3" a="1"/>
  <c r="N1114" i="3" s="1"/>
  <c r="N943" i="3" a="1"/>
  <c r="N943" i="3" s="1"/>
  <c r="N890" i="3" a="1"/>
  <c r="N890" i="3" s="1"/>
  <c r="N829" i="3" a="1"/>
  <c r="N829" i="3" s="1"/>
  <c r="N794" i="3" a="1"/>
  <c r="N794" i="3" s="1"/>
  <c r="N749" i="3" a="1"/>
  <c r="N749" i="3" s="1"/>
  <c r="N680" i="3" a="1"/>
  <c r="N680" i="3" s="1"/>
  <c r="N628" i="3" a="1"/>
  <c r="N628" i="3" s="1"/>
  <c r="N580" i="3" a="1"/>
  <c r="N580" i="3" s="1"/>
  <c r="N522" i="3" a="1"/>
  <c r="N522" i="3" s="1"/>
  <c r="N370" i="3" a="1"/>
  <c r="N370" i="3" s="1"/>
  <c r="N328" i="3" a="1"/>
  <c r="N328" i="3" s="1"/>
  <c r="N275" i="3" a="1"/>
  <c r="N275" i="3" s="1"/>
  <c r="N177" i="3" a="1"/>
  <c r="N177" i="3" s="1"/>
  <c r="M4865" i="3" a="1"/>
  <c r="M4865" i="3" s="1"/>
  <c r="N3009" i="3" a="1"/>
  <c r="N3009" i="3" s="1"/>
  <c r="N482" i="3" a="1"/>
  <c r="N482" i="3" s="1"/>
  <c r="N234" i="3" a="1"/>
  <c r="N234" i="3" s="1"/>
  <c r="N4748" i="3" a="1"/>
  <c r="N4748" i="3" s="1"/>
  <c r="N4970" i="3" a="1"/>
  <c r="N4970" i="3" s="1"/>
  <c r="N4900" i="3" a="1"/>
  <c r="N4900" i="3" s="1"/>
  <c r="N4490" i="3" a="1"/>
  <c r="N4490" i="3" s="1"/>
  <c r="N4380" i="3" a="1"/>
  <c r="N4380" i="3" s="1"/>
  <c r="N4276" i="3" a="1"/>
  <c r="N4276" i="3" s="1"/>
  <c r="N4228" i="3" a="1"/>
  <c r="N4228" i="3" s="1"/>
  <c r="N3818" i="3" a="1"/>
  <c r="N3818" i="3" s="1"/>
  <c r="N3740" i="3" a="1"/>
  <c r="N3740" i="3" s="1"/>
  <c r="N3618" i="3" a="1"/>
  <c r="N3618" i="3" s="1"/>
  <c r="N2904" i="3" a="1"/>
  <c r="N2904" i="3" s="1"/>
  <c r="N2536" i="3" a="1"/>
  <c r="N2536" i="3" s="1"/>
  <c r="N1962" i="3" a="1"/>
  <c r="N1962" i="3" s="1"/>
  <c r="N1608" i="3" a="1"/>
  <c r="N1608" i="3" s="1"/>
  <c r="N1535" i="3" a="1"/>
  <c r="N1535" i="3" s="1"/>
  <c r="N1455" i="3" a="1"/>
  <c r="N1455" i="3" s="1"/>
  <c r="N1336" i="3" a="1"/>
  <c r="N1336" i="3" s="1"/>
  <c r="N1231" i="3" a="1"/>
  <c r="N1231" i="3" s="1"/>
  <c r="N1034" i="3" a="1"/>
  <c r="N1034" i="3" s="1"/>
  <c r="N937" i="3" a="1"/>
  <c r="N937" i="3" s="1"/>
  <c r="N883" i="3" a="1"/>
  <c r="N883" i="3" s="1"/>
  <c r="N746" i="3" a="1"/>
  <c r="N746" i="3" s="1"/>
  <c r="N674" i="3" a="1"/>
  <c r="N674" i="3" s="1"/>
  <c r="N571" i="3" a="1"/>
  <c r="N571" i="3" s="1"/>
  <c r="N521" i="3" a="1"/>
  <c r="N521" i="3" s="1"/>
  <c r="N468" i="3" a="1"/>
  <c r="N468" i="3" s="1"/>
  <c r="N417" i="3" a="1"/>
  <c r="N417" i="3" s="1"/>
  <c r="N369" i="3" a="1"/>
  <c r="N369" i="3" s="1"/>
  <c r="N317" i="3" a="1"/>
  <c r="N317" i="3" s="1"/>
  <c r="N274" i="3" a="1"/>
  <c r="N274" i="3" s="1"/>
  <c r="N175" i="3" a="1"/>
  <c r="N175" i="3" s="1"/>
  <c r="N108" i="3" a="1"/>
  <c r="N108" i="3" s="1"/>
  <c r="M689" i="3" a="1"/>
  <c r="M689" i="3" s="1"/>
  <c r="N689" i="3" a="1"/>
  <c r="N689" i="3" s="1"/>
  <c r="M307" i="3" a="1"/>
  <c r="M307" i="3" s="1"/>
  <c r="N307" i="3" a="1"/>
  <c r="N307" i="3" s="1"/>
  <c r="M442" i="3" a="1"/>
  <c r="M442" i="3" s="1"/>
  <c r="N442" i="3" a="1"/>
  <c r="N442" i="3" s="1"/>
  <c r="M218" i="3" a="1"/>
  <c r="M218" i="3" s="1"/>
  <c r="N218" i="3" a="1"/>
  <c r="N218" i="3" s="1"/>
  <c r="M945" i="3" a="1"/>
  <c r="M945" i="3" s="1"/>
  <c r="N945" i="3" a="1"/>
  <c r="N945" i="3" s="1"/>
  <c r="M492" i="3" a="1"/>
  <c r="M492" i="3" s="1"/>
  <c r="N492" i="3" a="1"/>
  <c r="N492" i="3" s="1"/>
  <c r="N2173" i="3" a="1"/>
  <c r="N2173" i="3" s="1"/>
  <c r="N724" i="3" a="1"/>
  <c r="N724" i="3" s="1"/>
  <c r="N452" i="3" a="1"/>
  <c r="N452" i="3" s="1"/>
  <c r="N153" i="3" a="1"/>
  <c r="N153" i="3" s="1"/>
  <c r="M105" i="3" a="1"/>
  <c r="M105" i="3" s="1"/>
  <c r="N105" i="3" a="1"/>
  <c r="N105" i="3" s="1"/>
  <c r="N2442" i="3" a="1"/>
  <c r="N2442" i="3" s="1"/>
  <c r="N1359" i="3" a="1"/>
  <c r="N1359" i="3" s="1"/>
  <c r="M843" i="3" a="1"/>
  <c r="M843" i="3" s="1"/>
  <c r="N843" i="3" a="1"/>
  <c r="N843" i="3" s="1"/>
  <c r="M539" i="3" a="1"/>
  <c r="M539" i="3" s="1"/>
  <c r="N539" i="3" a="1"/>
  <c r="N539" i="3" s="1"/>
  <c r="M3134" i="3" a="1"/>
  <c r="M3134" i="3" s="1"/>
  <c r="N3134" i="3" a="1"/>
  <c r="N3134" i="3" s="1"/>
  <c r="M4462" i="3" a="1"/>
  <c r="M4462" i="3" s="1"/>
  <c r="N4462" i="3" a="1"/>
  <c r="N4462" i="3" s="1"/>
  <c r="M3433" i="3" a="1"/>
  <c r="M3433" i="3" s="1"/>
  <c r="N3433" i="3" a="1"/>
  <c r="N3433" i="3" s="1"/>
  <c r="M3033" i="3" a="1"/>
  <c r="M3033" i="3" s="1"/>
  <c r="N3033" i="3" a="1"/>
  <c r="N3033" i="3" s="1"/>
  <c r="M1577" i="3" a="1"/>
  <c r="M1577" i="3" s="1"/>
  <c r="N1577" i="3" a="1"/>
  <c r="N1577" i="3" s="1"/>
  <c r="N4024" i="3" a="1"/>
  <c r="N4024" i="3" s="1"/>
  <c r="M4024" i="3" a="1"/>
  <c r="M4024" i="3" s="1"/>
  <c r="M3576" i="3" a="1"/>
  <c r="M3576" i="3" s="1"/>
  <c r="N3576" i="3" a="1"/>
  <c r="N3576" i="3" s="1"/>
  <c r="M3448" i="3" a="1"/>
  <c r="M3448" i="3" s="1"/>
  <c r="N3448" i="3" a="1"/>
  <c r="N3448" i="3" s="1"/>
  <c r="M4318" i="3" a="1"/>
  <c r="M4318" i="3" s="1"/>
  <c r="N4318" i="3" a="1"/>
  <c r="N4318" i="3" s="1"/>
  <c r="N1423" i="3" a="1"/>
  <c r="N1423" i="3" s="1"/>
  <c r="L4941" i="3"/>
  <c r="L4781" i="3"/>
  <c r="L4717" i="3"/>
  <c r="L4685" i="3"/>
  <c r="L4653" i="3"/>
  <c r="L4637" i="3"/>
  <c r="L4397" i="3"/>
  <c r="L4237" i="3"/>
  <c r="L4221" i="3"/>
  <c r="L4125" i="3"/>
  <c r="L3965" i="3"/>
  <c r="L3869" i="3"/>
  <c r="L3741" i="3"/>
  <c r="L3629" i="3"/>
  <c r="L3485" i="3"/>
  <c r="L3277" i="3"/>
  <c r="L3165" i="3"/>
  <c r="L3101" i="3"/>
  <c r="L3021" i="3"/>
  <c r="L2909" i="3"/>
  <c r="L2701" i="3"/>
  <c r="L2685" i="3"/>
  <c r="L2637" i="3"/>
  <c r="L2621" i="3"/>
  <c r="M2621" i="3" s="1" a="1"/>
  <c r="M2621" i="3" s="1"/>
  <c r="L2541" i="3"/>
  <c r="L2509" i="3"/>
  <c r="L2157" i="3"/>
  <c r="L2125" i="3"/>
  <c r="L1997" i="3"/>
  <c r="L1277" i="3"/>
  <c r="M1277" i="3" s="1" a="1"/>
  <c r="M1277" i="3" s="1"/>
  <c r="L1197" i="3"/>
  <c r="L1165" i="3"/>
  <c r="M1165" i="3" s="1" a="1"/>
  <c r="M1165" i="3" s="1"/>
  <c r="L1133" i="3"/>
  <c r="L1085" i="3"/>
  <c r="L973" i="3"/>
  <c r="L925" i="3"/>
  <c r="L845" i="3"/>
  <c r="L797" i="3"/>
  <c r="L637" i="3"/>
  <c r="L301" i="3"/>
  <c r="L237" i="3"/>
  <c r="L221" i="3"/>
  <c r="L189" i="3"/>
  <c r="L141" i="3"/>
  <c r="N3126" i="3" a="1"/>
  <c r="N3126" i="3" s="1"/>
  <c r="N488" i="3" a="1"/>
  <c r="N488" i="3" s="1"/>
  <c r="N3916" i="3" a="1"/>
  <c r="N3916" i="3" s="1"/>
  <c r="N3768" i="3" a="1"/>
  <c r="N3768" i="3" s="1"/>
  <c r="N1420" i="3" a="1"/>
  <c r="N1420" i="3" s="1"/>
  <c r="N1387" i="3" a="1"/>
  <c r="N1387" i="3" s="1"/>
  <c r="N1096" i="3" a="1"/>
  <c r="N1096" i="3" s="1"/>
  <c r="N849" i="3" a="1"/>
  <c r="N849" i="3" s="1"/>
  <c r="N818" i="3" a="1"/>
  <c r="N818" i="3" s="1"/>
  <c r="N755" i="3" a="1"/>
  <c r="N755" i="3" s="1"/>
  <c r="N271" i="3" a="1"/>
  <c r="N271" i="3" s="1"/>
  <c r="N236" i="3" a="1"/>
  <c r="N236" i="3" s="1"/>
  <c r="M3496" i="3" a="1"/>
  <c r="M3496" i="3" s="1"/>
  <c r="M2962" i="3" a="1"/>
  <c r="M2962" i="3" s="1"/>
  <c r="N3800" i="3" a="1"/>
  <c r="N3800" i="3" s="1"/>
  <c r="N3384" i="3" a="1"/>
  <c r="N3384" i="3" s="1"/>
  <c r="N3194" i="3" a="1"/>
  <c r="N3194" i="3" s="1"/>
  <c r="N2872" i="3" a="1"/>
  <c r="N2872" i="3" s="1"/>
  <c r="N2456" i="3" a="1"/>
  <c r="N2456" i="3" s="1"/>
  <c r="N2066" i="3" a="1"/>
  <c r="N2066" i="3" s="1"/>
  <c r="N1386" i="3" a="1"/>
  <c r="N1386" i="3" s="1"/>
  <c r="N1153" i="3" a="1"/>
  <c r="N1153" i="3" s="1"/>
  <c r="N1123" i="3" a="1"/>
  <c r="N1123" i="3" s="1"/>
  <c r="N996" i="3" a="1"/>
  <c r="N996" i="3" s="1"/>
  <c r="N876" i="3" a="1"/>
  <c r="N876" i="3" s="1"/>
  <c r="N817" i="3" a="1"/>
  <c r="N817" i="3" s="1"/>
  <c r="N787" i="3" a="1"/>
  <c r="N787" i="3" s="1"/>
  <c r="N754" i="3" a="1"/>
  <c r="N754" i="3" s="1"/>
  <c r="N705" i="3" a="1"/>
  <c r="N705" i="3" s="1"/>
  <c r="N591" i="3" a="1"/>
  <c r="N591" i="3" s="1"/>
  <c r="N515" i="3" a="1"/>
  <c r="N515" i="3" s="1"/>
  <c r="N299" i="3" a="1"/>
  <c r="N299" i="3" s="1"/>
  <c r="N268" i="3" a="1"/>
  <c r="N268" i="3" s="1"/>
  <c r="N104" i="3" a="1"/>
  <c r="N104" i="3" s="1"/>
  <c r="M2952" i="3" a="1"/>
  <c r="M2952" i="3" s="1"/>
  <c r="N3917" i="3" a="1"/>
  <c r="N3917" i="3" s="1"/>
  <c r="N3948" i="3" a="1"/>
  <c r="N3948" i="3" s="1"/>
  <c r="N3644" i="3" a="1"/>
  <c r="N3644" i="3" s="1"/>
  <c r="N3306" i="3" a="1"/>
  <c r="N3306" i="3" s="1"/>
  <c r="N3192" i="3" a="1"/>
  <c r="N3192" i="3" s="1"/>
  <c r="N3090" i="3" a="1"/>
  <c r="N3090" i="3" s="1"/>
  <c r="N2940" i="3" a="1"/>
  <c r="N2940" i="3" s="1"/>
  <c r="N2660" i="3" a="1"/>
  <c r="N2660" i="3" s="1"/>
  <c r="N2452" i="3" a="1"/>
  <c r="N2452" i="3" s="1"/>
  <c r="N1887" i="3" a="1"/>
  <c r="N1887" i="3" s="1"/>
  <c r="N1857" i="3" a="1"/>
  <c r="N1857" i="3" s="1"/>
  <c r="N1791" i="3" a="1"/>
  <c r="N1791" i="3" s="1"/>
  <c r="N1418" i="3" a="1"/>
  <c r="N1418" i="3" s="1"/>
  <c r="N1352" i="3" a="1"/>
  <c r="N1352" i="3" s="1"/>
  <c r="N1316" i="3" a="1"/>
  <c r="N1316" i="3" s="1"/>
  <c r="N1149" i="3" a="1"/>
  <c r="N1149" i="3" s="1"/>
  <c r="N1122" i="3" a="1"/>
  <c r="N1122" i="3" s="1"/>
  <c r="N844" i="3" a="1"/>
  <c r="N844" i="3" s="1"/>
  <c r="N815" i="3" a="1"/>
  <c r="N815" i="3" s="1"/>
  <c r="N786" i="3" a="1"/>
  <c r="N786" i="3" s="1"/>
  <c r="N703" i="3" a="1"/>
  <c r="N703" i="3" s="1"/>
  <c r="N588" i="3" a="1"/>
  <c r="N588" i="3" s="1"/>
  <c r="N552" i="3" a="1"/>
  <c r="N552" i="3" s="1"/>
  <c r="N513" i="3" a="1"/>
  <c r="N513" i="3" s="1"/>
  <c r="N298" i="3" a="1"/>
  <c r="N298" i="3" s="1"/>
  <c r="N267" i="3" a="1"/>
  <c r="N267" i="3" s="1"/>
  <c r="N200" i="3" a="1"/>
  <c r="N200" i="3" s="1"/>
  <c r="N145" i="3" a="1"/>
  <c r="N145" i="3" s="1"/>
  <c r="N98" i="3" a="1"/>
  <c r="N98" i="3" s="1"/>
  <c r="M4753" i="3" a="1"/>
  <c r="M4753" i="3" s="1"/>
  <c r="M593" i="3" a="1"/>
  <c r="M593" i="3" s="1"/>
  <c r="M47" i="3" a="1"/>
  <c r="M47" i="3" s="1"/>
  <c r="N3379" i="3" a="1"/>
  <c r="N3379" i="3" s="1"/>
  <c r="N1784" i="3" a="1"/>
  <c r="N1784" i="3" s="1"/>
  <c r="N874" i="3" a="1"/>
  <c r="N874" i="3" s="1"/>
  <c r="N783" i="3" a="1"/>
  <c r="N783" i="3" s="1"/>
  <c r="N511" i="3" a="1"/>
  <c r="N511" i="3" s="1"/>
  <c r="N266" i="3" a="1"/>
  <c r="N266" i="3" s="1"/>
  <c r="N230" i="3" a="1"/>
  <c r="N230" i="3" s="1"/>
  <c r="N56" i="3" a="1"/>
  <c r="N56" i="3" s="1"/>
  <c r="M3080" i="3" a="1"/>
  <c r="M3080" i="3" s="1"/>
  <c r="M1690" i="3" a="1"/>
  <c r="M1690" i="3" s="1"/>
  <c r="N989" i="3" a="1"/>
  <c r="N989" i="3" s="1"/>
  <c r="N296" i="3" a="1"/>
  <c r="N296" i="3" s="1"/>
  <c r="M4737" i="3" a="1"/>
  <c r="M4737" i="3" s="1"/>
  <c r="N1117" i="3" a="1"/>
  <c r="N1117" i="3" s="1"/>
  <c r="N1060" i="3" a="1"/>
  <c r="N1060" i="3" s="1"/>
  <c r="N1027" i="3" a="1"/>
  <c r="N1027" i="3" s="1"/>
  <c r="N841" i="3" a="1"/>
  <c r="N841" i="3" s="1"/>
  <c r="N3944" i="3" a="1"/>
  <c r="N3944" i="3" s="1"/>
  <c r="N3789" i="3" a="1"/>
  <c r="N3789" i="3" s="1"/>
  <c r="N3082" i="3" a="1"/>
  <c r="N3082" i="3" s="1"/>
  <c r="N2477" i="3" a="1"/>
  <c r="N2477" i="3" s="1"/>
  <c r="N2220" i="3" a="1"/>
  <c r="N2220" i="3" s="1"/>
  <c r="N2090" i="3" a="1"/>
  <c r="N2090" i="3" s="1"/>
  <c r="N1992" i="3" a="1"/>
  <c r="N1992" i="3" s="1"/>
  <c r="N1882" i="3" a="1"/>
  <c r="N1882" i="3" s="1"/>
  <c r="N1779" i="3" a="1"/>
  <c r="N1779" i="3" s="1"/>
  <c r="N1679" i="3" a="1"/>
  <c r="N1679" i="3" s="1"/>
  <c r="N1507" i="3" a="1"/>
  <c r="N1507" i="3" s="1"/>
  <c r="N1442" i="3" a="1"/>
  <c r="N1442" i="3" s="1"/>
  <c r="N1250" i="3" a="1"/>
  <c r="N1250" i="3" s="1"/>
  <c r="N1177" i="3" a="1"/>
  <c r="N1177" i="3" s="1"/>
  <c r="N1115" i="3" a="1"/>
  <c r="N1115" i="3" s="1"/>
  <c r="N1087" i="3" a="1"/>
  <c r="N1087" i="3" s="1"/>
  <c r="N1059" i="3" a="1"/>
  <c r="N1059" i="3" s="1"/>
  <c r="N1026" i="3" a="1"/>
  <c r="N1026" i="3" s="1"/>
  <c r="N988" i="3" a="1"/>
  <c r="N988" i="3" s="1"/>
  <c r="N908" i="3" a="1"/>
  <c r="N908" i="3" s="1"/>
  <c r="N872" i="3" a="1"/>
  <c r="N872" i="3" s="1"/>
  <c r="N740" i="3" a="1"/>
  <c r="N740" i="3" s="1"/>
  <c r="N696" i="3" a="1"/>
  <c r="N696" i="3" s="1"/>
  <c r="N625" i="3" a="1"/>
  <c r="N625" i="3" s="1"/>
  <c r="N435" i="3" a="1"/>
  <c r="N435" i="3" s="1"/>
  <c r="N394" i="3" a="1"/>
  <c r="N394" i="3" s="1"/>
  <c r="N324" i="3" a="1"/>
  <c r="N324" i="3" s="1"/>
  <c r="N91" i="3" a="1"/>
  <c r="N91" i="3" s="1"/>
  <c r="N3640" i="3" a="1"/>
  <c r="N3640" i="3" s="1"/>
  <c r="N323" i="3" a="1"/>
  <c r="N323" i="3" s="1"/>
  <c r="N4385" i="3" a="1"/>
  <c r="N4385" i="3" s="1"/>
  <c r="N4058" i="3" a="1"/>
  <c r="N4058" i="3" s="1"/>
  <c r="N3528" i="3" a="1"/>
  <c r="N3528" i="3" s="1"/>
  <c r="N3410" i="3" a="1"/>
  <c r="N3410" i="3" s="1"/>
  <c r="N3293" i="3" a="1"/>
  <c r="N3293" i="3" s="1"/>
  <c r="N3078" i="3" a="1"/>
  <c r="N3078" i="3" s="1"/>
  <c r="N2968" i="3" a="1"/>
  <c r="N2968" i="3" s="1"/>
  <c r="N2754" i="3" a="1"/>
  <c r="N2754" i="3" s="1"/>
  <c r="N2284" i="3" a="1"/>
  <c r="N2284" i="3" s="1"/>
  <c r="N1880" i="3" a="1"/>
  <c r="N1880" i="3" s="1"/>
  <c r="N1635" i="3" a="1"/>
  <c r="N1635" i="3" s="1"/>
  <c r="N1539" i="3" a="1"/>
  <c r="N1539" i="3" s="1"/>
  <c r="N1503" i="3" a="1"/>
  <c r="N1503" i="3" s="1"/>
  <c r="N1306" i="3" a="1"/>
  <c r="N1306" i="3" s="1"/>
  <c r="N1084" i="3" a="1"/>
  <c r="N1084" i="3" s="1"/>
  <c r="N1055" i="3" a="1"/>
  <c r="N1055" i="3" s="1"/>
  <c r="N1020" i="3" a="1"/>
  <c r="N1020" i="3" s="1"/>
  <c r="N906" i="3" a="1"/>
  <c r="N906" i="3" s="1"/>
  <c r="N833" i="3" a="1"/>
  <c r="N833" i="3" s="1"/>
  <c r="N802" i="3" a="1"/>
  <c r="N802" i="3" s="1"/>
  <c r="N731" i="3" a="1"/>
  <c r="N731" i="3" s="1"/>
  <c r="N652" i="3" a="1"/>
  <c r="N652" i="3" s="1"/>
  <c r="N619" i="3" a="1"/>
  <c r="N619" i="3" s="1"/>
  <c r="N538" i="3" a="1"/>
  <c r="N538" i="3" s="1"/>
  <c r="N504" i="3" a="1"/>
  <c r="N504" i="3" s="1"/>
  <c r="N354" i="3" a="1"/>
  <c r="N354" i="3" s="1"/>
  <c r="N322" i="3" a="1"/>
  <c r="N322" i="3" s="1"/>
  <c r="N253" i="3" a="1"/>
  <c r="N253" i="3" s="1"/>
  <c r="M2561" i="3" a="1"/>
  <c r="M2561" i="3" s="1"/>
  <c r="N2552" i="3" a="1"/>
  <c r="N2552" i="3" s="1"/>
  <c r="N3529" i="3" a="1"/>
  <c r="N3529" i="3" s="1"/>
  <c r="N3297" i="3" a="1"/>
  <c r="N3297" i="3" s="1"/>
  <c r="N2052" i="3" a="1"/>
  <c r="N2052" i="3" s="1"/>
  <c r="N1540" i="3" a="1"/>
  <c r="N1540" i="3" s="1"/>
  <c r="N907" i="3" a="1"/>
  <c r="N907" i="3" s="1"/>
  <c r="N2050" i="3" a="1"/>
  <c r="N2050" i="3" s="1"/>
  <c r="N1986" i="3" a="1"/>
  <c r="N1986" i="3" s="1"/>
  <c r="N1842" i="3" a="1"/>
  <c r="N1842" i="3" s="1"/>
  <c r="N1743" i="3" a="1"/>
  <c r="N1743" i="3" s="1"/>
  <c r="N1702" i="3" a="1"/>
  <c r="N1702" i="3" s="1"/>
  <c r="N1672" i="3" a="1"/>
  <c r="N1672" i="3" s="1"/>
  <c r="N1634" i="3" a="1"/>
  <c r="N1634" i="3" s="1"/>
  <c r="N1500" i="3" a="1"/>
  <c r="N1500" i="3" s="1"/>
  <c r="N1468" i="3" a="1"/>
  <c r="N1468" i="3" s="1"/>
  <c r="N941" i="3" a="1"/>
  <c r="N941" i="3" s="1"/>
  <c r="N730" i="3" a="1"/>
  <c r="N730" i="3" s="1"/>
  <c r="N651" i="3" a="1"/>
  <c r="N651" i="3" s="1"/>
  <c r="N617" i="3" a="1"/>
  <c r="N617" i="3" s="1"/>
  <c r="N537" i="3" a="1"/>
  <c r="N537" i="3" s="1"/>
  <c r="N465" i="3" a="1"/>
  <c r="N465" i="3" s="1"/>
  <c r="N385" i="3" a="1"/>
  <c r="N385" i="3" s="1"/>
  <c r="N353" i="3" a="1"/>
  <c r="N353" i="3" s="1"/>
  <c r="N130" i="3" a="1"/>
  <c r="N130" i="3" s="1"/>
  <c r="N2221" i="3" a="1"/>
  <c r="N2221" i="3" s="1"/>
  <c r="N433" i="3" a="1"/>
  <c r="N433" i="3" s="1"/>
  <c r="N4333" i="3" a="1"/>
  <c r="N4333" i="3" s="1"/>
  <c r="N4236" i="3" a="1"/>
  <c r="N4236" i="3" s="1"/>
  <c r="N3666" i="3" a="1"/>
  <c r="N3666" i="3" s="1"/>
  <c r="N3480" i="3" a="1"/>
  <c r="N3480" i="3" s="1"/>
  <c r="N2216" i="3" a="1"/>
  <c r="N2216" i="3" s="1"/>
  <c r="N1944" i="3" a="1"/>
  <c r="N1944" i="3" s="1"/>
  <c r="N1628" i="3" a="1"/>
  <c r="N1628" i="3" s="1"/>
  <c r="N1467" i="3" a="1"/>
  <c r="N1467" i="3" s="1"/>
  <c r="N1304" i="3" a="1"/>
  <c r="N1304" i="3" s="1"/>
  <c r="N939" i="3" a="1"/>
  <c r="N939" i="3" s="1"/>
  <c r="N682" i="3" a="1"/>
  <c r="N682" i="3" s="1"/>
  <c r="N650" i="3" a="1"/>
  <c r="N650" i="3" s="1"/>
  <c r="N463" i="3" a="1"/>
  <c r="N463" i="3" s="1"/>
  <c r="N380" i="3" a="1"/>
  <c r="N380" i="3" s="1"/>
  <c r="N351" i="3" a="1"/>
  <c r="N351" i="3" s="1"/>
  <c r="N129" i="3" a="1"/>
  <c r="N129" i="3" s="1"/>
  <c r="M728" i="3" a="1"/>
  <c r="M728" i="3" s="1"/>
  <c r="N2760" i="3" a="1"/>
  <c r="N2760" i="3" s="1"/>
  <c r="N1057" i="3" a="1"/>
  <c r="N1057" i="3" s="1"/>
  <c r="N4470" i="3" a="1"/>
  <c r="N4470" i="3" s="1"/>
  <c r="N4193" i="3" a="1"/>
  <c r="N4193" i="3" s="1"/>
  <c r="N3592" i="3" a="1"/>
  <c r="N3592" i="3" s="1"/>
  <c r="N2746" i="3" a="1"/>
  <c r="N2746" i="3" s="1"/>
  <c r="N2609" i="3" a="1"/>
  <c r="N2609" i="3" s="1"/>
  <c r="N2472" i="3" a="1"/>
  <c r="N2472" i="3" s="1"/>
  <c r="N2360" i="3" a="1"/>
  <c r="N2360" i="3" s="1"/>
  <c r="N2012" i="3" a="1"/>
  <c r="N2012" i="3" s="1"/>
  <c r="N1596" i="3" a="1"/>
  <c r="N1596" i="3" s="1"/>
  <c r="N1464" i="3" a="1"/>
  <c r="N1464" i="3" s="1"/>
  <c r="N1432" i="3" a="1"/>
  <c r="N1432" i="3" s="1"/>
  <c r="N1368" i="3" a="1"/>
  <c r="N1368" i="3" s="1"/>
  <c r="N1137" i="3" a="1"/>
  <c r="N1137" i="3" s="1"/>
  <c r="N1009" i="3" a="1"/>
  <c r="N1009" i="3" s="1"/>
  <c r="N938" i="3" a="1"/>
  <c r="N938" i="3" s="1"/>
  <c r="N569" i="3" a="1"/>
  <c r="N569" i="3" s="1"/>
  <c r="N460" i="3" a="1"/>
  <c r="N460" i="3" s="1"/>
  <c r="N378" i="3" a="1"/>
  <c r="N378" i="3" s="1"/>
  <c r="N79" i="3" a="1"/>
  <c r="N79" i="3" s="1"/>
  <c r="N27" i="3" a="1"/>
  <c r="N27" i="3" s="1"/>
  <c r="M1732" i="3" a="1"/>
  <c r="M1732" i="3" s="1"/>
  <c r="M707" i="3" a="1"/>
  <c r="M707" i="3" s="1"/>
  <c r="N564" i="3" a="1"/>
  <c r="N564" i="3" s="1"/>
  <c r="N459" i="3" a="1"/>
  <c r="N459" i="3" s="1"/>
  <c r="N310" i="3" a="1"/>
  <c r="N310" i="3" s="1"/>
  <c r="N2744" i="3" a="1"/>
  <c r="N2744" i="3" s="1"/>
  <c r="N1594" i="3" a="1"/>
  <c r="N1594" i="3" s="1"/>
  <c r="N678" i="3" a="1"/>
  <c r="N678" i="3" s="1"/>
  <c r="N3777" i="3" a="1"/>
  <c r="N3777" i="3" s="1"/>
  <c r="N1938" i="3" a="1"/>
  <c r="N1938" i="3" s="1"/>
  <c r="N2138" i="3" a="1"/>
  <c r="N2138" i="3" s="1"/>
  <c r="N675" i="3" a="1"/>
  <c r="N675" i="3" s="1"/>
  <c r="M229" i="3" a="1"/>
  <c r="M229" i="3" s="1"/>
  <c r="N229" i="3" a="1"/>
  <c r="N229" i="3" s="1"/>
  <c r="M757" i="3" a="1"/>
  <c r="M757" i="3" s="1"/>
  <c r="N757" i="3" a="1"/>
  <c r="N757" i="3" s="1"/>
  <c r="M1077" i="3" a="1"/>
  <c r="M1077" i="3" s="1"/>
  <c r="N1077" i="3" a="1"/>
  <c r="N1077" i="3" s="1"/>
  <c r="M709" i="3" a="1"/>
  <c r="M709" i="3" s="1"/>
  <c r="N709" i="3" a="1"/>
  <c r="N709" i="3" s="1"/>
  <c r="M1916" i="3" a="1"/>
  <c r="M1916" i="3" s="1"/>
  <c r="N1916" i="3" a="1"/>
  <c r="N1916" i="3" s="1"/>
  <c r="M1768" i="3" a="1"/>
  <c r="M1768" i="3" s="1"/>
  <c r="N1768" i="3" a="1"/>
  <c r="N1768" i="3" s="1"/>
  <c r="M265" i="3" a="1"/>
  <c r="M265" i="3" s="1"/>
  <c r="N265" i="3" a="1"/>
  <c r="N265" i="3" s="1"/>
  <c r="M235" i="3" a="1"/>
  <c r="M235" i="3" s="1"/>
  <c r="N235" i="3" a="1"/>
  <c r="N235" i="3" s="1"/>
  <c r="M125" i="3" a="1"/>
  <c r="M125" i="3" s="1"/>
  <c r="N125" i="3" a="1"/>
  <c r="N125" i="3" s="1"/>
  <c r="N3782" i="3" a="1"/>
  <c r="N3782" i="3" s="1"/>
  <c r="M3782" i="3" a="1"/>
  <c r="M3782" i="3" s="1"/>
  <c r="N3029" i="3" a="1"/>
  <c r="N3029" i="3" s="1"/>
  <c r="M3029" i="3" a="1"/>
  <c r="M3029" i="3" s="1"/>
  <c r="M2677" i="3" a="1"/>
  <c r="M2677" i="3" s="1"/>
  <c r="N2677" i="3" a="1"/>
  <c r="N2677" i="3" s="1"/>
  <c r="M2613" i="3" a="1"/>
  <c r="M2613" i="3" s="1"/>
  <c r="N2613" i="3" a="1"/>
  <c r="N2613" i="3" s="1"/>
  <c r="M2581" i="3" a="1"/>
  <c r="M2581" i="3" s="1"/>
  <c r="N2581" i="3" a="1"/>
  <c r="N2581" i="3" s="1"/>
  <c r="M2005" i="3" a="1"/>
  <c r="M2005" i="3" s="1"/>
  <c r="N2005" i="3" a="1"/>
  <c r="N2005" i="3" s="1"/>
  <c r="M1941" i="3" a="1"/>
  <c r="M1941" i="3" s="1"/>
  <c r="N1941" i="3" a="1"/>
  <c r="N1941" i="3" s="1"/>
  <c r="M1797" i="3" a="1"/>
  <c r="M1797" i="3" s="1"/>
  <c r="N1797" i="3" a="1"/>
  <c r="N1797" i="3" s="1"/>
  <c r="M1669" i="3" a="1"/>
  <c r="M1669" i="3" s="1"/>
  <c r="N1669" i="3" a="1"/>
  <c r="N1669" i="3" s="1"/>
  <c r="N1637" i="3" a="1"/>
  <c r="N1637" i="3" s="1"/>
  <c r="M1637" i="3" a="1"/>
  <c r="M1637" i="3" s="1"/>
  <c r="M1525" i="3" a="1"/>
  <c r="M1525" i="3" s="1"/>
  <c r="N1525" i="3" a="1"/>
  <c r="N1525" i="3" s="1"/>
  <c r="M1429" i="3" a="1"/>
  <c r="M1429" i="3" s="1"/>
  <c r="N1429" i="3" a="1"/>
  <c r="N1429" i="3" s="1"/>
  <c r="N1413" i="3" a="1"/>
  <c r="N1413" i="3" s="1"/>
  <c r="M1413" i="3" a="1"/>
  <c r="M1413" i="3" s="1"/>
  <c r="M1189" i="3" a="1"/>
  <c r="M1189" i="3" s="1"/>
  <c r="N1189" i="3" a="1"/>
  <c r="N1189" i="3" s="1"/>
  <c r="M1157" i="3" a="1"/>
  <c r="M1157" i="3" s="1"/>
  <c r="N1157" i="3" a="1"/>
  <c r="N1157" i="3" s="1"/>
  <c r="M1045" i="3" a="1"/>
  <c r="M1045" i="3" s="1"/>
  <c r="N1045" i="3" a="1"/>
  <c r="N1045" i="3" s="1"/>
  <c r="M949" i="3" a="1"/>
  <c r="M949" i="3" s="1"/>
  <c r="N949" i="3" a="1"/>
  <c r="N949" i="3" s="1"/>
  <c r="M853" i="3" a="1"/>
  <c r="M853" i="3" s="1"/>
  <c r="N853" i="3" a="1"/>
  <c r="N853" i="3" s="1"/>
  <c r="M773" i="3" a="1"/>
  <c r="M773" i="3" s="1"/>
  <c r="N773" i="3" a="1"/>
  <c r="N773" i="3" s="1"/>
  <c r="M741" i="3" a="1"/>
  <c r="M741" i="3" s="1"/>
  <c r="N741" i="3" a="1"/>
  <c r="N741" i="3" s="1"/>
  <c r="M677" i="3" a="1"/>
  <c r="M677" i="3" s="1"/>
  <c r="N677" i="3" a="1"/>
  <c r="N677" i="3" s="1"/>
  <c r="M645" i="3" a="1"/>
  <c r="M645" i="3" s="1"/>
  <c r="N645" i="3" a="1"/>
  <c r="N645" i="3" s="1"/>
  <c r="M613" i="3" a="1"/>
  <c r="M613" i="3" s="1"/>
  <c r="N613" i="3" a="1"/>
  <c r="N613" i="3" s="1"/>
  <c r="M357" i="3" a="1"/>
  <c r="M357" i="3" s="1"/>
  <c r="N357" i="3" a="1"/>
  <c r="N357" i="3" s="1"/>
  <c r="M325" i="3" a="1"/>
  <c r="M325" i="3" s="1"/>
  <c r="N325" i="3" a="1"/>
  <c r="N325" i="3" s="1"/>
  <c r="M197" i="3" a="1"/>
  <c r="M197" i="3" s="1"/>
  <c r="N197" i="3" a="1"/>
  <c r="N197" i="3" s="1"/>
  <c r="M149" i="3" a="1"/>
  <c r="M149" i="3" s="1"/>
  <c r="N149" i="3" a="1"/>
  <c r="N149" i="3" s="1"/>
  <c r="M237" i="3" a="1"/>
  <c r="M237" i="3" s="1"/>
  <c r="N237" i="3" a="1"/>
  <c r="N237" i="3" s="1"/>
  <c r="N3909" i="3" a="1"/>
  <c r="N3909" i="3" s="1"/>
  <c r="N3605" i="3" a="1"/>
  <c r="N3605" i="3" s="1"/>
  <c r="N3572" i="3" a="1"/>
  <c r="N3572" i="3" s="1"/>
  <c r="N3144" i="3" a="1"/>
  <c r="N3144" i="3" s="1"/>
  <c r="N2469" i="3" a="1"/>
  <c r="N2469" i="3" s="1"/>
  <c r="N2437" i="3" a="1"/>
  <c r="N2437" i="3" s="1"/>
  <c r="N2373" i="3" a="1"/>
  <c r="N2373" i="3" s="1"/>
  <c r="N2213" i="3" a="1"/>
  <c r="N2213" i="3" s="1"/>
  <c r="N2186" i="3" a="1"/>
  <c r="N2186" i="3" s="1"/>
  <c r="N2034" i="3" a="1"/>
  <c r="N2034" i="3" s="1"/>
  <c r="N748" i="3" a="1"/>
  <c r="N748" i="3" s="1"/>
  <c r="M2243" i="3" a="1"/>
  <c r="M2243" i="3" s="1"/>
  <c r="N2243" i="3" a="1"/>
  <c r="N2243" i="3" s="1"/>
  <c r="M923" i="3" a="1"/>
  <c r="M923" i="3" s="1"/>
  <c r="N923" i="3" a="1"/>
  <c r="N923" i="3" s="1"/>
  <c r="M772" i="3" a="1"/>
  <c r="M772" i="3" s="1"/>
  <c r="N772" i="3" a="1"/>
  <c r="N772" i="3" s="1"/>
  <c r="M179" i="3" a="1"/>
  <c r="M179" i="3" s="1"/>
  <c r="N179" i="3" a="1"/>
  <c r="N179" i="3" s="1"/>
  <c r="N4885" i="3" a="1"/>
  <c r="N4885" i="3" s="1"/>
  <c r="M4885" i="3" a="1"/>
  <c r="M4885" i="3" s="1"/>
  <c r="N4229" i="3" a="1"/>
  <c r="N4229" i="3" s="1"/>
  <c r="N3701" i="3" a="1"/>
  <c r="N3701" i="3" s="1"/>
  <c r="N3669" i="3" a="1"/>
  <c r="N3669" i="3" s="1"/>
  <c r="N3250" i="3" a="1"/>
  <c r="N3250" i="3" s="1"/>
  <c r="N3141" i="3" a="1"/>
  <c r="N3141" i="3" s="1"/>
  <c r="N2181" i="3" a="1"/>
  <c r="N2181" i="3" s="1"/>
  <c r="N866" i="3" a="1"/>
  <c r="N866" i="3" s="1"/>
  <c r="N834" i="3" a="1"/>
  <c r="N834" i="3" s="1"/>
  <c r="M1403" i="3" a="1"/>
  <c r="M1403" i="3" s="1"/>
  <c r="N1403" i="3" a="1"/>
  <c r="N1403" i="3" s="1"/>
  <c r="N4053" i="3" a="1"/>
  <c r="N4053" i="3" s="1"/>
  <c r="N2149" i="3" a="1"/>
  <c r="N2149" i="3" s="1"/>
  <c r="N2117" i="3" a="1"/>
  <c r="N2117" i="3" s="1"/>
  <c r="N1578" i="3" a="1"/>
  <c r="N1578" i="3" s="1"/>
  <c r="N1330" i="3" a="1"/>
  <c r="N1330" i="3" s="1"/>
  <c r="N803" i="3" a="1"/>
  <c r="N803" i="3" s="1"/>
  <c r="N699" i="3" a="1"/>
  <c r="N699" i="3" s="1"/>
  <c r="N124" i="3" a="1"/>
  <c r="N124" i="3" s="1"/>
  <c r="M3720" i="3" a="1"/>
  <c r="M3720" i="3" s="1"/>
  <c r="M2261" i="3" a="1"/>
  <c r="M2261" i="3" s="1"/>
  <c r="M476" i="3" a="1"/>
  <c r="M476" i="3" s="1"/>
  <c r="N476" i="3" a="1"/>
  <c r="N476" i="3" s="1"/>
  <c r="M49" i="3" a="1"/>
  <c r="M49" i="3" s="1"/>
  <c r="N49" i="3" a="1"/>
  <c r="N49" i="3" s="1"/>
  <c r="N4309" i="3" a="1"/>
  <c r="N4309" i="3" s="1"/>
  <c r="N2773" i="3" a="1"/>
  <c r="N2773" i="3" s="1"/>
  <c r="N2741" i="3" a="1"/>
  <c r="N2741" i="3" s="1"/>
  <c r="N1483" i="3" a="1"/>
  <c r="N1483" i="3" s="1"/>
  <c r="M1641" i="3" a="1"/>
  <c r="M1641" i="3" s="1"/>
  <c r="N1641" i="3" a="1"/>
  <c r="N1641" i="3" s="1"/>
  <c r="M340" i="3" a="1"/>
  <c r="M340" i="3" s="1"/>
  <c r="N340" i="3" a="1"/>
  <c r="N340" i="3" s="1"/>
  <c r="M92" i="3" a="1"/>
  <c r="M92" i="3" s="1"/>
  <c r="N92" i="3" a="1"/>
  <c r="N92" i="3" s="1"/>
  <c r="M42" i="3" a="1"/>
  <c r="M42" i="3" s="1"/>
  <c r="N42" i="3" a="1"/>
  <c r="N42" i="3" s="1"/>
  <c r="M924" i="3" a="1"/>
  <c r="M924" i="3" s="1"/>
  <c r="N924" i="3" a="1"/>
  <c r="N924" i="3" s="1"/>
  <c r="N2805" i="3" a="1"/>
  <c r="N2805" i="3" s="1"/>
  <c r="M2805" i="3" a="1"/>
  <c r="M2805" i="3" s="1"/>
  <c r="N4709" i="3" a="1"/>
  <c r="N4709" i="3" s="1"/>
  <c r="N4549" i="3" a="1"/>
  <c r="N4549" i="3" s="1"/>
  <c r="N4261" i="3" a="1"/>
  <c r="N4261" i="3" s="1"/>
  <c r="N4049" i="3" a="1"/>
  <c r="N4049" i="3" s="1"/>
  <c r="N3829" i="3" a="1"/>
  <c r="N3829" i="3" s="1"/>
  <c r="N3733" i="3" a="1"/>
  <c r="N3733" i="3" s="1"/>
  <c r="N3109" i="3" a="1"/>
  <c r="N3109" i="3" s="1"/>
  <c r="N3045" i="3" a="1"/>
  <c r="N3045" i="3" s="1"/>
  <c r="N3013" i="3" a="1"/>
  <c r="N3013" i="3" s="1"/>
  <c r="N2981" i="3" a="1"/>
  <c r="N2981" i="3" s="1"/>
  <c r="N2709" i="3" a="1"/>
  <c r="N2709" i="3" s="1"/>
  <c r="N2325" i="3" a="1"/>
  <c r="N2325" i="3" s="1"/>
  <c r="N2085" i="3" a="1"/>
  <c r="N2085" i="3" s="1"/>
  <c r="N2053" i="3" a="1"/>
  <c r="N2053" i="3" s="1"/>
  <c r="N1925" i="3" a="1"/>
  <c r="N1925" i="3" s="1"/>
  <c r="N1733" i="3" a="1"/>
  <c r="N1733" i="3" s="1"/>
  <c r="N209" i="3" a="1"/>
  <c r="N209" i="3" s="1"/>
  <c r="M605" i="3" a="1"/>
  <c r="M605" i="3" s="1"/>
  <c r="N605" i="3" a="1"/>
  <c r="N605" i="3" s="1"/>
  <c r="M554" i="3" a="1"/>
  <c r="M554" i="3" s="1"/>
  <c r="N554" i="3" a="1"/>
  <c r="N554" i="3" s="1"/>
  <c r="M447" i="3" a="1"/>
  <c r="M447" i="3" s="1"/>
  <c r="N447" i="3" a="1"/>
  <c r="N447" i="3" s="1"/>
  <c r="M420" i="3" a="1"/>
  <c r="M420" i="3" s="1"/>
  <c r="N420" i="3" a="1"/>
  <c r="N420" i="3" s="1"/>
  <c r="M396" i="3" a="1"/>
  <c r="M396" i="3" s="1"/>
  <c r="N396" i="3" a="1"/>
  <c r="N396" i="3" s="1"/>
  <c r="N3861" i="3" a="1"/>
  <c r="N3861" i="3" s="1"/>
  <c r="N3765" i="3" a="1"/>
  <c r="N3765" i="3" s="1"/>
  <c r="N3237" i="3" a="1"/>
  <c r="N3237" i="3" s="1"/>
  <c r="N3205" i="3" a="1"/>
  <c r="N3205" i="3" s="1"/>
  <c r="N2901" i="3" a="1"/>
  <c r="N2901" i="3" s="1"/>
  <c r="N2645" i="3" a="1"/>
  <c r="N2645" i="3" s="1"/>
  <c r="N2549" i="3" a="1"/>
  <c r="N2549" i="3" s="1"/>
  <c r="N2517" i="3" a="1"/>
  <c r="N2517" i="3" s="1"/>
  <c r="N2293" i="3" a="1"/>
  <c r="N2293" i="3" s="1"/>
  <c r="N2229" i="3" a="1"/>
  <c r="N2229" i="3" s="1"/>
  <c r="N1957" i="3" a="1"/>
  <c r="N1957" i="3" s="1"/>
  <c r="N1573" i="3" a="1"/>
  <c r="N1573" i="3" s="1"/>
  <c r="N1541" i="3" a="1"/>
  <c r="N1541" i="3" s="1"/>
  <c r="N154" i="3" a="1"/>
  <c r="N154" i="3" s="1"/>
  <c r="N75" i="3" a="1"/>
  <c r="N75" i="3" s="1"/>
  <c r="M2161" i="3" a="1"/>
  <c r="M2161" i="3" s="1"/>
  <c r="N2161" i="3" a="1"/>
  <c r="N2161" i="3" s="1"/>
  <c r="M445" i="3" a="1"/>
  <c r="M445" i="3" s="1"/>
  <c r="N445" i="3" a="1"/>
  <c r="N445" i="3" s="1"/>
  <c r="M364" i="3" a="1"/>
  <c r="M364" i="3" s="1"/>
  <c r="N364" i="3" a="1"/>
  <c r="N364" i="3" s="1"/>
  <c r="N4042" i="3" a="1"/>
  <c r="N4042" i="3" s="1"/>
  <c r="N3525" i="3" a="1"/>
  <c r="N3525" i="3" s="1"/>
  <c r="N3269" i="3" a="1"/>
  <c r="N3269" i="3" s="1"/>
  <c r="N3077" i="3" a="1"/>
  <c r="N3077" i="3" s="1"/>
  <c r="N2485" i="3" a="1"/>
  <c r="N2485" i="3" s="1"/>
  <c r="N2424" i="3" a="1"/>
  <c r="N2424" i="3" s="1"/>
  <c r="N1989" i="3" a="1"/>
  <c r="N1989" i="3" s="1"/>
  <c r="N1859" i="3" a="1"/>
  <c r="N1859" i="3" s="1"/>
  <c r="N1829" i="3" a="1"/>
  <c r="N1829" i="3" s="1"/>
  <c r="N1445" i="3" a="1"/>
  <c r="N1445" i="3" s="1"/>
  <c r="N1293" i="3" a="1"/>
  <c r="N1293" i="3" s="1"/>
  <c r="N292" i="3" a="1"/>
  <c r="N292" i="3" s="1"/>
  <c r="M4677" i="3" a="1"/>
  <c r="M4677" i="3" s="1"/>
  <c r="M737" i="3" a="1"/>
  <c r="M737" i="3" s="1"/>
  <c r="N737" i="3" a="1"/>
  <c r="N737" i="3" s="1"/>
  <c r="M575" i="3" a="1"/>
  <c r="M575" i="3" s="1"/>
  <c r="N575" i="3" a="1"/>
  <c r="N575" i="3" s="1"/>
  <c r="M523" i="3" a="1"/>
  <c r="M523" i="3" s="1"/>
  <c r="N523" i="3" a="1"/>
  <c r="N523" i="3" s="1"/>
  <c r="M472" i="3" a="1"/>
  <c r="M472" i="3" s="1"/>
  <c r="N472" i="3" a="1"/>
  <c r="N472" i="3" s="1"/>
  <c r="M418" i="3" a="1"/>
  <c r="M418" i="3" s="1"/>
  <c r="N418" i="3" a="1"/>
  <c r="N418" i="3" s="1"/>
  <c r="N2184" i="3" a="1"/>
  <c r="N2184" i="3" s="1"/>
  <c r="M2184" i="3" a="1"/>
  <c r="M2184" i="3" s="1"/>
  <c r="N4293" i="3" a="1"/>
  <c r="N4293" i="3" s="1"/>
  <c r="N3589" i="3" a="1"/>
  <c r="N3589" i="3" s="1"/>
  <c r="N2611" i="3" a="1"/>
  <c r="N2611" i="3" s="1"/>
  <c r="N2421" i="3" a="1"/>
  <c r="N2421" i="3" s="1"/>
  <c r="N2389" i="3" a="1"/>
  <c r="N2389" i="3" s="1"/>
  <c r="N2357" i="3" a="1"/>
  <c r="N2357" i="3" s="1"/>
  <c r="N264" i="3" a="1"/>
  <c r="N264" i="3" s="1"/>
  <c r="M1604" i="3" a="1"/>
  <c r="M1604" i="3" s="1"/>
  <c r="M1493" i="3" a="1"/>
  <c r="M1493" i="3" s="1"/>
  <c r="M882" i="3" a="1"/>
  <c r="M882" i="3" s="1"/>
  <c r="N882" i="3" a="1"/>
  <c r="N882" i="3" s="1"/>
  <c r="M572" i="3" a="1"/>
  <c r="M572" i="3" s="1"/>
  <c r="N572" i="3" a="1"/>
  <c r="N572" i="3" s="1"/>
  <c r="M547" i="3" a="1"/>
  <c r="M547" i="3" s="1"/>
  <c r="N547" i="3" a="1"/>
  <c r="N547" i="3" s="1"/>
  <c r="M669" i="3" a="1"/>
  <c r="M669" i="3" s="1"/>
  <c r="N669" i="3" a="1"/>
  <c r="N669" i="3" s="1"/>
  <c r="N4474" i="3" a="1"/>
  <c r="N4474" i="3" s="1"/>
  <c r="N3653" i="3" a="1"/>
  <c r="N3653" i="3" s="1"/>
  <c r="N2610" i="3" a="1"/>
  <c r="N2610" i="3" s="1"/>
  <c r="N2453" i="3" a="1"/>
  <c r="N2453" i="3" s="1"/>
  <c r="N1381" i="3" a="1"/>
  <c r="N1381" i="3" s="1"/>
  <c r="N1349" i="3" a="1"/>
  <c r="N1349" i="3" s="1"/>
  <c r="N321" i="3" a="1"/>
  <c r="N321" i="3" s="1"/>
  <c r="N290" i="3" a="1"/>
  <c r="N290" i="3" s="1"/>
  <c r="N24" i="3" a="1"/>
  <c r="N24" i="3" s="1"/>
  <c r="M3189" i="3" a="1"/>
  <c r="M3189" i="3" s="1"/>
  <c r="M1377" i="3" a="1"/>
  <c r="M1377" i="3" s="1"/>
  <c r="M2648" i="3" a="1"/>
  <c r="M2648" i="3" s="1"/>
  <c r="N2648" i="3" a="1"/>
  <c r="N2648" i="3" s="1"/>
  <c r="M1226" i="3" a="1"/>
  <c r="M1226" i="3" s="1"/>
  <c r="N1226" i="3" a="1"/>
  <c r="N1226" i="3" s="1"/>
  <c r="M1192" i="3" a="1"/>
  <c r="M1192" i="3" s="1"/>
  <c r="N1192" i="3" a="1"/>
  <c r="N1192" i="3" s="1"/>
  <c r="M546" i="3" a="1"/>
  <c r="M546" i="3" s="1"/>
  <c r="N546" i="3" a="1"/>
  <c r="N546" i="3" s="1"/>
  <c r="M2333" i="3" a="1"/>
  <c r="M2333" i="3" s="1"/>
  <c r="N2333" i="3" a="1"/>
  <c r="N2333" i="3" s="1"/>
  <c r="N4245" i="3" a="1"/>
  <c r="N4245" i="3" s="1"/>
  <c r="N4213" i="3" a="1"/>
  <c r="N4213" i="3" s="1"/>
  <c r="N3685" i="3" a="1"/>
  <c r="N3685" i="3" s="1"/>
  <c r="N3333" i="3" a="1"/>
  <c r="N3333" i="3" s="1"/>
  <c r="N2197" i="3" a="1"/>
  <c r="N2197" i="3" s="1"/>
  <c r="M1736" i="3" a="1"/>
  <c r="M1736" i="3" s="1"/>
  <c r="N1736" i="3" a="1"/>
  <c r="N1736" i="3" s="1"/>
  <c r="N1224" i="3" a="1"/>
  <c r="N1224" i="3" s="1"/>
  <c r="M1224" i="3" a="1"/>
  <c r="M1224" i="3" s="1"/>
  <c r="N2808" i="3" a="1"/>
  <c r="N2808" i="3" s="1"/>
  <c r="M2808" i="3" a="1"/>
  <c r="M2808" i="3" s="1"/>
  <c r="N3093" i="3" a="1"/>
  <c r="N3093" i="3" s="1"/>
  <c r="M3093" i="3" a="1"/>
  <c r="M3093" i="3" s="1"/>
  <c r="N3477" i="3" a="1"/>
  <c r="N3477" i="3" s="1"/>
  <c r="N3365" i="3" a="1"/>
  <c r="N3365" i="3" s="1"/>
  <c r="N3157" i="3" a="1"/>
  <c r="N3157" i="3" s="1"/>
  <c r="N2104" i="3" a="1"/>
  <c r="N2104" i="3" s="1"/>
  <c r="N1409" i="3" a="1"/>
  <c r="N1409" i="3" s="1"/>
  <c r="M776" i="3" a="1"/>
  <c r="M776" i="3" s="1"/>
  <c r="M1826" i="3" a="1"/>
  <c r="M1826" i="3" s="1"/>
  <c r="N1826" i="3" a="1"/>
  <c r="N1826" i="3" s="1"/>
  <c r="M1343" i="3" a="1"/>
  <c r="M1343" i="3" s="1"/>
  <c r="N1343" i="3" a="1"/>
  <c r="N1343" i="3" s="1"/>
  <c r="M706" i="3" a="1"/>
  <c r="M706" i="3" s="1"/>
  <c r="N706" i="3" a="1"/>
  <c r="N706" i="3" s="1"/>
  <c r="M82" i="3" a="1"/>
  <c r="M82" i="3" s="1"/>
  <c r="N82" i="3" a="1"/>
  <c r="N82" i="3" s="1"/>
  <c r="N4069" i="3" a="1"/>
  <c r="N4069" i="3" s="1"/>
  <c r="N3957" i="3" a="1"/>
  <c r="N3957" i="3" s="1"/>
  <c r="N3848" i="3" a="1"/>
  <c r="N3848" i="3" s="1"/>
  <c r="N2696" i="3" a="1"/>
  <c r="N2696" i="3" s="1"/>
  <c r="N2344" i="3" a="1"/>
  <c r="N2344" i="3" s="1"/>
  <c r="N1620" i="3" a="1"/>
  <c r="N1620" i="3" s="1"/>
  <c r="N954" i="3" a="1"/>
  <c r="N954" i="3" s="1"/>
  <c r="N723" i="3" a="1"/>
  <c r="N723" i="3" s="1"/>
  <c r="N100" i="3" a="1"/>
  <c r="N100" i="3" s="1"/>
  <c r="M1823" i="3" a="1"/>
  <c r="M1823" i="3" s="1"/>
  <c r="N1823" i="3" a="1"/>
  <c r="N1823" i="3" s="1"/>
  <c r="M1341" i="3" a="1"/>
  <c r="M1341" i="3" s="1"/>
  <c r="N1341" i="3" a="1"/>
  <c r="N1341" i="3" s="1"/>
  <c r="M1256" i="3" a="1"/>
  <c r="M1256" i="3" s="1"/>
  <c r="N1256" i="3" a="1"/>
  <c r="N1256" i="3" s="1"/>
  <c r="M1080" i="3" a="1"/>
  <c r="M1080" i="3" s="1"/>
  <c r="N1080" i="3" a="1"/>
  <c r="N1080" i="3" s="1"/>
  <c r="M1019" i="3" a="1"/>
  <c r="M1019" i="3" s="1"/>
  <c r="N1019" i="3" a="1"/>
  <c r="N1019" i="3" s="1"/>
  <c r="M987" i="3" a="1"/>
  <c r="M987" i="3" s="1"/>
  <c r="N987" i="3" a="1"/>
  <c r="N987" i="3" s="1"/>
  <c r="M186" i="3" a="1"/>
  <c r="M186" i="3" s="1"/>
  <c r="N186" i="3" a="1"/>
  <c r="N186" i="3" s="1"/>
  <c r="M161" i="3" a="1"/>
  <c r="M161" i="3" s="1"/>
  <c r="N161" i="3" a="1"/>
  <c r="N161" i="3" s="1"/>
  <c r="M106" i="3" a="1"/>
  <c r="M106" i="3" s="1"/>
  <c r="N106" i="3" a="1"/>
  <c r="N106" i="3" s="1"/>
  <c r="M81" i="3" a="1"/>
  <c r="M81" i="3" s="1"/>
  <c r="N81" i="3" a="1"/>
  <c r="N81" i="3" s="1"/>
  <c r="N4837" i="3" a="1"/>
  <c r="N4837" i="3" s="1"/>
  <c r="N4325" i="3" a="1"/>
  <c r="N4325" i="3" s="1"/>
  <c r="N3845" i="3" a="1"/>
  <c r="N3845" i="3" s="1"/>
  <c r="N3813" i="3" a="1"/>
  <c r="N3813" i="3" s="1"/>
  <c r="N3781" i="3" a="1"/>
  <c r="N3781" i="3" s="1"/>
  <c r="N3509" i="3" a="1"/>
  <c r="N3509" i="3" s="1"/>
  <c r="N3125" i="3" a="1"/>
  <c r="N3125" i="3" s="1"/>
  <c r="N2725" i="3" a="1"/>
  <c r="N2725" i="3" s="1"/>
  <c r="N2693" i="3" a="1"/>
  <c r="N2693" i="3" s="1"/>
  <c r="N2565" i="3" a="1"/>
  <c r="N2565" i="3" s="1"/>
  <c r="N2506" i="3" a="1"/>
  <c r="N2506" i="3" s="1"/>
  <c r="N2341" i="3" a="1"/>
  <c r="N2341" i="3" s="1"/>
  <c r="N2277" i="3" a="1"/>
  <c r="N2277" i="3" s="1"/>
  <c r="N1909" i="3" a="1"/>
  <c r="N1909" i="3" s="1"/>
  <c r="N1877" i="3" a="1"/>
  <c r="N1877" i="3" s="1"/>
  <c r="N1845" i="3" a="1"/>
  <c r="N1845" i="3" s="1"/>
  <c r="N1781" i="3" a="1"/>
  <c r="N1781" i="3" s="1"/>
  <c r="N1653" i="3" a="1"/>
  <c r="N1653" i="3" s="1"/>
  <c r="N1531" i="3" a="1"/>
  <c r="N1531" i="3" s="1"/>
  <c r="M2040" i="3" a="1"/>
  <c r="M2040" i="3" s="1"/>
  <c r="N2040" i="3" a="1"/>
  <c r="N2040" i="3" s="1"/>
  <c r="M1978" i="3" a="1"/>
  <c r="M1978" i="3" s="1"/>
  <c r="N1978" i="3" a="1"/>
  <c r="N1978" i="3" s="1"/>
  <c r="M1018" i="3" a="1"/>
  <c r="M1018" i="3" s="1"/>
  <c r="N1018" i="3" a="1"/>
  <c r="N1018" i="3" s="1"/>
  <c r="M185" i="3" a="1"/>
  <c r="M185" i="3" s="1"/>
  <c r="N185" i="3" a="1"/>
  <c r="N185" i="3" s="1"/>
  <c r="N4117" i="3" a="1"/>
  <c r="N4117" i="3" s="1"/>
  <c r="N3256" i="3" a="1"/>
  <c r="N3256" i="3" s="1"/>
  <c r="N2997" i="3" a="1"/>
  <c r="N2997" i="3" s="1"/>
  <c r="N2917" i="3" a="1"/>
  <c r="N2917" i="3" s="1"/>
  <c r="N2661" i="3" a="1"/>
  <c r="N2661" i="3" s="1"/>
  <c r="N2501" i="3" a="1"/>
  <c r="N2501" i="3" s="1"/>
  <c r="N2309" i="3" a="1"/>
  <c r="N2309" i="3" s="1"/>
  <c r="N2248" i="3" a="1"/>
  <c r="N2248" i="3" s="1"/>
  <c r="N181" i="3" a="1"/>
  <c r="N181" i="3" s="1"/>
  <c r="M2433" i="3" a="1"/>
  <c r="M2433" i="3" s="1"/>
  <c r="M984" i="3" a="1"/>
  <c r="M984" i="3" s="1"/>
  <c r="N984" i="3" a="1"/>
  <c r="N984" i="3" s="1"/>
  <c r="M211" i="3" a="1"/>
  <c r="M211" i="3" s="1"/>
  <c r="N211" i="3" a="1"/>
  <c r="N211" i="3" s="1"/>
  <c r="M77" i="3" a="1"/>
  <c r="M77" i="3" s="1"/>
  <c r="N77" i="3" a="1"/>
  <c r="N77" i="3" s="1"/>
  <c r="M51" i="3" a="1"/>
  <c r="M51" i="3" s="1"/>
  <c r="N51" i="3" a="1"/>
  <c r="N51" i="3" s="1"/>
  <c r="N514" i="3" a="1"/>
  <c r="N514" i="3" s="1"/>
  <c r="N449" i="3" a="1"/>
  <c r="N449" i="3" s="1"/>
  <c r="N116" i="3" a="1"/>
  <c r="N116" i="3" s="1"/>
  <c r="N52" i="3" a="1"/>
  <c r="N52" i="3" s="1"/>
  <c r="N948" i="3" a="1"/>
  <c r="N948" i="3" s="1"/>
  <c r="N922" i="3" a="1"/>
  <c r="N922" i="3" s="1"/>
  <c r="N184" i="3" a="1"/>
  <c r="N184" i="3" s="1"/>
  <c r="M1208" i="3" a="1"/>
  <c r="M1208" i="3" s="1"/>
  <c r="M3749" i="3" a="1"/>
  <c r="M3749" i="3" s="1"/>
  <c r="N3749" i="3" a="1"/>
  <c r="N3749" i="3" s="1"/>
  <c r="M3637" i="3" a="1"/>
  <c r="M3637" i="3" s="1"/>
  <c r="N3637" i="3" a="1"/>
  <c r="N3637" i="3" s="1"/>
  <c r="M3557" i="3" a="1"/>
  <c r="M3557" i="3" s="1"/>
  <c r="N3557" i="3" a="1"/>
  <c r="N3557" i="3" s="1"/>
  <c r="M1973" i="3" a="1"/>
  <c r="M1973" i="3" s="1"/>
  <c r="N1973" i="3" a="1"/>
  <c r="N1973" i="3" s="1"/>
  <c r="M1861" i="3" a="1"/>
  <c r="M1861" i="3" s="1"/>
  <c r="N1861" i="3" a="1"/>
  <c r="N1861" i="3" s="1"/>
  <c r="M1813" i="3" a="1"/>
  <c r="M1813" i="3" s="1"/>
  <c r="N1813" i="3" a="1"/>
  <c r="N1813" i="3" s="1"/>
  <c r="M1717" i="3" a="1"/>
  <c r="M1717" i="3" s="1"/>
  <c r="N1717" i="3" a="1"/>
  <c r="N1717" i="3" s="1"/>
  <c r="M1269" i="3" a="1"/>
  <c r="M1269" i="3" s="1"/>
  <c r="N1269" i="3" a="1"/>
  <c r="N1269" i="3" s="1"/>
  <c r="M933" i="3" a="1"/>
  <c r="M933" i="3" s="1"/>
  <c r="N933" i="3" a="1"/>
  <c r="N933" i="3" s="1"/>
  <c r="M885" i="3" a="1"/>
  <c r="M885" i="3" s="1"/>
  <c r="N885" i="3" a="1"/>
  <c r="N885" i="3" s="1"/>
  <c r="M4788" i="3" a="1"/>
  <c r="M4788" i="3" s="1"/>
  <c r="N4788" i="3" a="1"/>
  <c r="N4788" i="3" s="1"/>
  <c r="M4308" i="3" a="1"/>
  <c r="M4308" i="3" s="1"/>
  <c r="N4308" i="3" a="1"/>
  <c r="N4308" i="3" s="1"/>
  <c r="M4924" i="3" a="1"/>
  <c r="M4924" i="3" s="1"/>
  <c r="N4924" i="3" a="1"/>
  <c r="N4924" i="3" s="1"/>
  <c r="M4796" i="3" a="1"/>
  <c r="M4796" i="3" s="1"/>
  <c r="N4796" i="3" a="1"/>
  <c r="N4796" i="3" s="1"/>
  <c r="N4917" i="3" a="1"/>
  <c r="N4917" i="3" s="1"/>
  <c r="N4933" i="3" a="1"/>
  <c r="N4933" i="3" s="1"/>
  <c r="N4805" i="3" a="1"/>
  <c r="N4805" i="3" s="1"/>
  <c r="N4501" i="3" a="1"/>
  <c r="N4501" i="3" s="1"/>
  <c r="N2893" i="3" a="1"/>
  <c r="N2893" i="3" s="1"/>
  <c r="N1435" i="3" a="1"/>
  <c r="N1435" i="3" s="1"/>
  <c r="N1041" i="3" a="1"/>
  <c r="N1041" i="3" s="1"/>
  <c r="N1011" i="3" a="1"/>
  <c r="N1011" i="3" s="1"/>
  <c r="N980" i="3" a="1"/>
  <c r="N980" i="3" s="1"/>
  <c r="N338" i="3" a="1"/>
  <c r="N338" i="3" s="1"/>
  <c r="M4629" i="3" a="1"/>
  <c r="M4629" i="3" s="1"/>
  <c r="M4277" i="3" a="1"/>
  <c r="M4277" i="3" s="1"/>
  <c r="M2810" i="3" a="1"/>
  <c r="M2810" i="3" s="1"/>
  <c r="M1699" i="3" a="1"/>
  <c r="M1699" i="3" s="1"/>
  <c r="N1699" i="3" a="1"/>
  <c r="N1699" i="3" s="1"/>
  <c r="M314" i="3" a="1"/>
  <c r="M314" i="3" s="1"/>
  <c r="N314" i="3" a="1"/>
  <c r="N314" i="3" s="1"/>
  <c r="M76" i="3" a="1"/>
  <c r="M76" i="3" s="1"/>
  <c r="N76" i="3" a="1"/>
  <c r="N76" i="3" s="1"/>
  <c r="M1400" i="3" a="1"/>
  <c r="M1400" i="3" s="1"/>
  <c r="N1400" i="3" a="1"/>
  <c r="N1400" i="3" s="1"/>
  <c r="M99" i="3" a="1"/>
  <c r="M99" i="3" s="1"/>
  <c r="N99" i="3" a="1"/>
  <c r="N99" i="3" s="1"/>
  <c r="N1589" i="3" a="1"/>
  <c r="N1589" i="3" s="1"/>
  <c r="M1589" i="3" a="1"/>
  <c r="M1589" i="3" s="1"/>
  <c r="M1509" i="3" a="1"/>
  <c r="M1509" i="3" s="1"/>
  <c r="N1509" i="3" a="1"/>
  <c r="N1509" i="3" s="1"/>
  <c r="M1317" i="3" a="1"/>
  <c r="M1317" i="3" s="1"/>
  <c r="N1317" i="3" a="1"/>
  <c r="N1317" i="3" s="1"/>
  <c r="N1253" i="3" a="1"/>
  <c r="N1253" i="3" s="1"/>
  <c r="M1253" i="3" a="1"/>
  <c r="M1253" i="3" s="1"/>
  <c r="M1237" i="3" a="1"/>
  <c r="M1237" i="3" s="1"/>
  <c r="N1237" i="3" a="1"/>
  <c r="N1237" i="3" s="1"/>
  <c r="M1125" i="3" a="1"/>
  <c r="M1125" i="3" s="1"/>
  <c r="N1125" i="3" a="1"/>
  <c r="N1125" i="3" s="1"/>
  <c r="M965" i="3" a="1"/>
  <c r="M965" i="3" s="1"/>
  <c r="N965" i="3" a="1"/>
  <c r="N965" i="3" s="1"/>
  <c r="M917" i="3" a="1"/>
  <c r="M917" i="3" s="1"/>
  <c r="N917" i="3" a="1"/>
  <c r="N917" i="3" s="1"/>
  <c r="M901" i="3" a="1"/>
  <c r="M901" i="3" s="1"/>
  <c r="N901" i="3" a="1"/>
  <c r="N901" i="3" s="1"/>
  <c r="M693" i="3" a="1"/>
  <c r="M693" i="3" s="1"/>
  <c r="N693" i="3" a="1"/>
  <c r="N693" i="3" s="1"/>
  <c r="M261" i="3" a="1"/>
  <c r="M261" i="3" s="1"/>
  <c r="N261" i="3" a="1"/>
  <c r="N261" i="3" s="1"/>
  <c r="M213" i="3" a="1"/>
  <c r="M213" i="3" s="1"/>
  <c r="N213" i="3" a="1"/>
  <c r="N213" i="3" s="1"/>
  <c r="M165" i="3" a="1"/>
  <c r="M165" i="3" s="1"/>
  <c r="N165" i="3" a="1"/>
  <c r="N165" i="3" s="1"/>
  <c r="M133" i="3" a="1"/>
  <c r="M133" i="3" s="1"/>
  <c r="N133" i="3" a="1"/>
  <c r="N133" i="3" s="1"/>
  <c r="M37" i="3" a="1"/>
  <c r="M37" i="3" s="1"/>
  <c r="N37" i="3" a="1"/>
  <c r="N37" i="3" s="1"/>
  <c r="M1562" i="3" a="1"/>
  <c r="M1562" i="3" s="1"/>
  <c r="N1562" i="3" a="1"/>
  <c r="N1562" i="3" s="1"/>
  <c r="M1321" i="3" a="1"/>
  <c r="M1321" i="3" s="1"/>
  <c r="N1321" i="3" a="1"/>
  <c r="N1321" i="3" s="1"/>
  <c r="M1101" i="3" a="1"/>
  <c r="M1101" i="3" s="1"/>
  <c r="N1101" i="3" a="1"/>
  <c r="N1101" i="3" s="1"/>
  <c r="M74" i="3" a="1"/>
  <c r="M74" i="3" s="1"/>
  <c r="N74" i="3" a="1"/>
  <c r="N74" i="3" s="1"/>
  <c r="N4965" i="3" a="1"/>
  <c r="N4965" i="3" s="1"/>
  <c r="N4421" i="3" a="1"/>
  <c r="N4421" i="3" s="1"/>
  <c r="N4341" i="3" a="1"/>
  <c r="N4341" i="3" s="1"/>
  <c r="N3204" i="3" a="1"/>
  <c r="N3204" i="3" s="1"/>
  <c r="N2133" i="3" a="1"/>
  <c r="N2133" i="3" s="1"/>
  <c r="M4821" i="3" a="1"/>
  <c r="M4821" i="3" s="1"/>
  <c r="M4389" i="3" a="1"/>
  <c r="M4389" i="3" s="1"/>
  <c r="M4141" i="3" a="1"/>
  <c r="M4141" i="3" s="1"/>
  <c r="M4085" i="3" a="1"/>
  <c r="M4085" i="3" s="1"/>
  <c r="M3893" i="3" a="1"/>
  <c r="M3893" i="3" s="1"/>
  <c r="M280" i="3" a="1"/>
  <c r="M280" i="3" s="1"/>
  <c r="N280" i="3" a="1"/>
  <c r="N280" i="3" s="1"/>
  <c r="M18" i="3" a="1"/>
  <c r="M18" i="3" s="1"/>
  <c r="N18" i="3" a="1"/>
  <c r="N18" i="3" s="1"/>
  <c r="N1171" i="3" a="1"/>
  <c r="N1171" i="3" s="1"/>
  <c r="M3445" i="3" a="1"/>
  <c r="M3445" i="3" s="1"/>
  <c r="M1839" i="3" a="1"/>
  <c r="M1839" i="3" s="1"/>
  <c r="N1839" i="3" a="1"/>
  <c r="N1839" i="3" s="1"/>
  <c r="M1788" i="3" a="1"/>
  <c r="M1788" i="3" s="1"/>
  <c r="N1788" i="3" a="1"/>
  <c r="N1788" i="3" s="1"/>
  <c r="M568" i="3" a="1"/>
  <c r="M568" i="3" s="1"/>
  <c r="N568" i="3" a="1"/>
  <c r="N568" i="3" s="1"/>
  <c r="M540" i="3" a="1"/>
  <c r="M540" i="3" s="1"/>
  <c r="N540" i="3" a="1"/>
  <c r="N540" i="3" s="1"/>
  <c r="M516" i="3" a="1"/>
  <c r="M516" i="3" s="1"/>
  <c r="N516" i="3" a="1"/>
  <c r="N516" i="3" s="1"/>
  <c r="N252" i="3" a="1"/>
  <c r="N252" i="3" s="1"/>
  <c r="M252" i="3" a="1"/>
  <c r="M252" i="3" s="1"/>
  <c r="N4581" i="3" a="1"/>
  <c r="N4581" i="3" s="1"/>
  <c r="N4453" i="3" a="1"/>
  <c r="N4453" i="3" s="1"/>
  <c r="N4373" i="3" a="1"/>
  <c r="N4373" i="3" s="1"/>
  <c r="N4181" i="3" a="1"/>
  <c r="N4181" i="3" s="1"/>
  <c r="N3989" i="3" a="1"/>
  <c r="N3989" i="3" s="1"/>
  <c r="N3928" i="3" a="1"/>
  <c r="N3928" i="3" s="1"/>
  <c r="N3397" i="3" a="1"/>
  <c r="N3397" i="3" s="1"/>
  <c r="N3298" i="3" a="1"/>
  <c r="N3298" i="3" s="1"/>
  <c r="N2949" i="3" a="1"/>
  <c r="N2949" i="3" s="1"/>
  <c r="M4517" i="3" a="1"/>
  <c r="M4517" i="3" s="1"/>
  <c r="M3730" i="3" a="1"/>
  <c r="M3730" i="3" s="1"/>
  <c r="M1164" i="3" a="1"/>
  <c r="M1164" i="3" s="1"/>
  <c r="M747" i="3" a="1"/>
  <c r="M747" i="3" s="1"/>
  <c r="N747" i="3" a="1"/>
  <c r="N747" i="3" s="1"/>
  <c r="M722" i="3" a="1"/>
  <c r="M722" i="3" s="1"/>
  <c r="N722" i="3" a="1"/>
  <c r="N722" i="3" s="1"/>
  <c r="M331" i="3" a="1"/>
  <c r="M331" i="3" s="1"/>
  <c r="N331" i="3" a="1"/>
  <c r="N331" i="3" s="1"/>
  <c r="N4869" i="3" a="1"/>
  <c r="N4869" i="3" s="1"/>
  <c r="M4733" i="3" a="1"/>
  <c r="M4733" i="3" s="1"/>
  <c r="M4661" i="3" a="1"/>
  <c r="M4661" i="3" s="1"/>
  <c r="M4133" i="3" a="1"/>
  <c r="M4133" i="3" s="1"/>
  <c r="M3941" i="3" a="1"/>
  <c r="M3941" i="3" s="1"/>
  <c r="M1633" i="3" a="1"/>
  <c r="M1633" i="3" s="1"/>
  <c r="N1633" i="3" a="1"/>
  <c r="N1633" i="3" s="1"/>
  <c r="M1466" i="3" a="1"/>
  <c r="M1466" i="3" s="1"/>
  <c r="N1466" i="3" a="1"/>
  <c r="N1466" i="3" s="1"/>
  <c r="M386" i="3" a="1"/>
  <c r="M386" i="3" s="1"/>
  <c r="N386" i="3" a="1"/>
  <c r="N386" i="3" s="1"/>
  <c r="M194" i="3" a="1"/>
  <c r="M194" i="3" s="1"/>
  <c r="N194" i="3" a="1"/>
  <c r="N194" i="3" s="1"/>
  <c r="N4997" i="3" a="1"/>
  <c r="N4997" i="3" s="1"/>
  <c r="N4485" i="3" a="1"/>
  <c r="N4485" i="3" s="1"/>
  <c r="N2520" i="3" a="1"/>
  <c r="N2520" i="3" s="1"/>
  <c r="N2129" i="3" a="1"/>
  <c r="N2129" i="3" s="1"/>
  <c r="M4949" i="3" a="1"/>
  <c r="M4949" i="3" s="1"/>
  <c r="M4437" i="3" a="1"/>
  <c r="M4437" i="3" s="1"/>
  <c r="M3877" i="3" a="1"/>
  <c r="M3877" i="3" s="1"/>
  <c r="M2789" i="3" a="1"/>
  <c r="M2789" i="3" s="1"/>
  <c r="M1477" i="3" a="1"/>
  <c r="M1477" i="3" s="1"/>
  <c r="M1674" i="3" a="1"/>
  <c r="M1674" i="3" s="1"/>
  <c r="N1674" i="3" a="1"/>
  <c r="N1674" i="3" s="1"/>
  <c r="M434" i="3" a="1"/>
  <c r="M434" i="3" s="1"/>
  <c r="N434" i="3" a="1"/>
  <c r="N434" i="3" s="1"/>
  <c r="M193" i="3" a="1"/>
  <c r="M193" i="3" s="1"/>
  <c r="N193" i="3" a="1"/>
  <c r="N193" i="3" s="1"/>
  <c r="N4533" i="3" a="1"/>
  <c r="N4533" i="3" s="1"/>
  <c r="N4789" i="3" a="1"/>
  <c r="N4789" i="3" s="1"/>
  <c r="N4741" i="3" a="1"/>
  <c r="N4741" i="3" s="1"/>
  <c r="N4101" i="3" a="1"/>
  <c r="N4101" i="3" s="1"/>
  <c r="N3493" i="3" a="1"/>
  <c r="N3493" i="3" s="1"/>
  <c r="N3429" i="3" a="1"/>
  <c r="N3429" i="3" s="1"/>
  <c r="N2698" i="3" a="1"/>
  <c r="N2698" i="3" s="1"/>
  <c r="N1748" i="3" a="1"/>
  <c r="N1748" i="3" s="1"/>
  <c r="N1513" i="3" a="1"/>
  <c r="N1513" i="3" s="1"/>
  <c r="M3381" i="3" a="1"/>
  <c r="M3381" i="3" s="1"/>
  <c r="N970" i="3" a="1"/>
  <c r="N970" i="3" s="1"/>
  <c r="M970" i="3" a="1"/>
  <c r="M970" i="3" s="1"/>
  <c r="M888" i="3" a="1"/>
  <c r="M888" i="3" s="1"/>
  <c r="N888" i="3" a="1"/>
  <c r="N888" i="3" s="1"/>
  <c r="M484" i="3" a="1"/>
  <c r="M484" i="3" s="1"/>
  <c r="N484" i="3" a="1"/>
  <c r="N484" i="3" s="1"/>
  <c r="M4357" i="3" a="1"/>
  <c r="M4357" i="3" s="1"/>
  <c r="M1266" i="3" a="1"/>
  <c r="M1266" i="3" s="1"/>
  <c r="N1266" i="3" a="1"/>
  <c r="N1266" i="3" s="1"/>
  <c r="M914" i="3" a="1"/>
  <c r="M914" i="3" s="1"/>
  <c r="N914" i="3" a="1"/>
  <c r="N914" i="3" s="1"/>
  <c r="M665" i="3" a="1"/>
  <c r="M665" i="3" s="1"/>
  <c r="N665" i="3" a="1"/>
  <c r="N665" i="3" s="1"/>
  <c r="M636" i="3" a="1"/>
  <c r="M636" i="3" s="1"/>
  <c r="N636" i="3" a="1"/>
  <c r="N636" i="3" s="1"/>
  <c r="M456" i="3" a="1"/>
  <c r="M456" i="3" s="1"/>
  <c r="N456" i="3" a="1"/>
  <c r="N456" i="3" s="1"/>
  <c r="N4149" i="3" a="1"/>
  <c r="N4149" i="3" s="1"/>
  <c r="N4693" i="3" a="1"/>
  <c r="N4693" i="3" s="1"/>
  <c r="N1132" i="3" a="1"/>
  <c r="N1132" i="3" s="1"/>
  <c r="M4565" i="3" a="1"/>
  <c r="M4565" i="3" s="1"/>
  <c r="M3717" i="3" a="1"/>
  <c r="M3717" i="3" s="1"/>
  <c r="M531" i="3" a="1"/>
  <c r="M531" i="3" s="1"/>
  <c r="N531" i="3" a="1"/>
  <c r="N531" i="3" s="1"/>
  <c r="N4300" i="3" a="1"/>
  <c r="N4300" i="3" s="1"/>
  <c r="M4300" i="3" a="1"/>
  <c r="M4300" i="3" s="1"/>
  <c r="N3098" i="3" a="1"/>
  <c r="N3098" i="3" s="1"/>
  <c r="N1103" i="3" a="1"/>
  <c r="N1103" i="3" s="1"/>
  <c r="M2933" i="3" a="1"/>
  <c r="M2933" i="3" s="1"/>
  <c r="M690" i="3" a="1"/>
  <c r="M690" i="3" s="1"/>
  <c r="N690" i="3" a="1"/>
  <c r="N690" i="3" s="1"/>
  <c r="M661" i="3" a="1"/>
  <c r="M661" i="3" s="1"/>
  <c r="N661" i="3" a="1"/>
  <c r="N661" i="3" s="1"/>
  <c r="N2008" i="3" a="1"/>
  <c r="N2008" i="3" s="1"/>
  <c r="N869" i="3" a="1"/>
  <c r="N869" i="3" s="1"/>
  <c r="N4986" i="3" a="1"/>
  <c r="N4986" i="3" s="1"/>
  <c r="N4165" i="3" a="1"/>
  <c r="N4165" i="3" s="1"/>
  <c r="N3973" i="3" a="1"/>
  <c r="N3973" i="3" s="1"/>
  <c r="N3621" i="3" a="1"/>
  <c r="N3621" i="3" s="1"/>
  <c r="N3349" i="3" a="1"/>
  <c r="N3349" i="3" s="1"/>
  <c r="N3317" i="3" a="1"/>
  <c r="N3317" i="3" s="1"/>
  <c r="N2356" i="3" a="1"/>
  <c r="N2356" i="3" s="1"/>
  <c r="N1652" i="3" a="1"/>
  <c r="N1652" i="3" s="1"/>
  <c r="N1362" i="3" a="1"/>
  <c r="N1362" i="3" s="1"/>
  <c r="N1281" i="3" a="1"/>
  <c r="N1281" i="3" s="1"/>
  <c r="M4773" i="3" a="1"/>
  <c r="M4773" i="3" s="1"/>
  <c r="M1812" i="3" a="1"/>
  <c r="M1812" i="3" s="1"/>
  <c r="N1812" i="3" a="1"/>
  <c r="N1812" i="3" s="1"/>
  <c r="M555" i="3" a="1"/>
  <c r="M555" i="3" s="1"/>
  <c r="N555" i="3" a="1"/>
  <c r="N555" i="3" s="1"/>
  <c r="M132" i="3" a="1"/>
  <c r="M132" i="3" s="1"/>
  <c r="N132" i="3" a="1"/>
  <c r="N132" i="3" s="1"/>
  <c r="N930" i="3" a="1"/>
  <c r="N930" i="3" s="1"/>
  <c r="N899" i="3" a="1"/>
  <c r="N899" i="3" s="1"/>
  <c r="N313" i="3" a="1"/>
  <c r="N313" i="3" s="1"/>
  <c r="N1900" i="3" a="1"/>
  <c r="N1900" i="3" s="1"/>
  <c r="M1900" i="3" a="1"/>
  <c r="M1900" i="3" s="1"/>
  <c r="M1048" i="3" a="1"/>
  <c r="M1048" i="3" s="1"/>
  <c r="N1048" i="3" a="1"/>
  <c r="N1048" i="3" s="1"/>
  <c r="M687" i="3" a="1"/>
  <c r="M687" i="3" s="1"/>
  <c r="N687" i="3" a="1"/>
  <c r="N687" i="3" s="1"/>
  <c r="M159" i="3" a="1"/>
  <c r="M159" i="3" s="1"/>
  <c r="N159" i="3" a="1"/>
  <c r="N159" i="3" s="1"/>
  <c r="M131" i="3" a="1"/>
  <c r="M131" i="3" s="1"/>
  <c r="N131" i="3" a="1"/>
  <c r="N131" i="3" s="1"/>
  <c r="N4633" i="3" a="1"/>
  <c r="N4633" i="3" s="1"/>
  <c r="M4633" i="3" a="1"/>
  <c r="M4633" i="3" s="1"/>
  <c r="N1698" i="3" a="1"/>
  <c r="N1698" i="3" s="1"/>
  <c r="N4853" i="3" a="1"/>
  <c r="N4853" i="3" s="1"/>
  <c r="N4981" i="3" a="1"/>
  <c r="N4981" i="3" s="1"/>
  <c r="N4645" i="3" a="1"/>
  <c r="N4645" i="3" s="1"/>
  <c r="N4597" i="3" a="1"/>
  <c r="N4597" i="3" s="1"/>
  <c r="N4197" i="3" a="1"/>
  <c r="N4197" i="3" s="1"/>
  <c r="N4037" i="3" a="1"/>
  <c r="N4037" i="3" s="1"/>
  <c r="N4005" i="3" a="1"/>
  <c r="N4005" i="3" s="1"/>
  <c r="N2965" i="3" a="1"/>
  <c r="N2965" i="3" s="1"/>
  <c r="N2869" i="3" a="1"/>
  <c r="N2869" i="3" s="1"/>
  <c r="N1439" i="3" a="1"/>
  <c r="N1439" i="3" s="1"/>
  <c r="M4901" i="3" a="1"/>
  <c r="M4901" i="3" s="1"/>
  <c r="N4469" i="3" a="1"/>
  <c r="N4469" i="3" s="1"/>
  <c r="N3173" i="3" a="1"/>
  <c r="N3173" i="3" s="1"/>
  <c r="N3061" i="3" a="1"/>
  <c r="N3061" i="3" s="1"/>
  <c r="N2837" i="3" a="1"/>
  <c r="N2837" i="3" s="1"/>
  <c r="N2056" i="3" a="1"/>
  <c r="N2056" i="3" s="1"/>
  <c r="N1243" i="3" a="1"/>
  <c r="N1243" i="3" s="1"/>
  <c r="N168" i="3" a="1"/>
  <c r="N168" i="3" s="1"/>
  <c r="N991" i="3" a="1"/>
  <c r="N991" i="3" s="1"/>
  <c r="N884" i="3" a="1"/>
  <c r="N884" i="3" s="1"/>
  <c r="N485" i="3" a="1"/>
  <c r="N485" i="3" s="1"/>
  <c r="M28" i="3" a="1"/>
  <c r="M28" i="3" s="1"/>
  <c r="M204" i="3" a="1"/>
  <c r="M204" i="3" s="1"/>
  <c r="N979" i="3" a="1"/>
  <c r="N979" i="3" s="1"/>
  <c r="N732" i="3" a="1"/>
  <c r="N732" i="3" s="1"/>
  <c r="N501" i="3" a="1"/>
  <c r="N501" i="3" s="1"/>
  <c r="N228" i="3" a="1"/>
  <c r="N228" i="3" s="1"/>
  <c r="N180" i="3" a="1"/>
  <c r="N180" i="3" s="1"/>
  <c r="L4989" i="3"/>
  <c r="L4957" i="3"/>
  <c r="L4893" i="3"/>
  <c r="L4845" i="3"/>
  <c r="L4829" i="3"/>
  <c r="L4765" i="3"/>
  <c r="L4701" i="3"/>
  <c r="L4621" i="3"/>
  <c r="L4589" i="3"/>
  <c r="L4573" i="3"/>
  <c r="L4557" i="3"/>
  <c r="L4541" i="3"/>
  <c r="L4509" i="3"/>
  <c r="L4493" i="3"/>
  <c r="L4445" i="3"/>
  <c r="L4429" i="3"/>
  <c r="M4021" i="3" a="1"/>
  <c r="M4021" i="3" s="1"/>
  <c r="N4021" i="3" a="1"/>
  <c r="N4021" i="3" s="1"/>
  <c r="M4468" i="3" a="1"/>
  <c r="M4468" i="3" s="1"/>
  <c r="N4468" i="3" a="1"/>
  <c r="N4468" i="3" s="1"/>
  <c r="N4212" i="3" a="1"/>
  <c r="N4212" i="3" s="1"/>
  <c r="M4212" i="3" a="1"/>
  <c r="M4212" i="3" s="1"/>
  <c r="N2980" i="3" a="1"/>
  <c r="N2980" i="3" s="1"/>
  <c r="M2980" i="3" a="1"/>
  <c r="M2980" i="3" s="1"/>
  <c r="N4899" i="3" a="1"/>
  <c r="N4899" i="3" s="1"/>
  <c r="M4899" i="3" a="1"/>
  <c r="M4899" i="3" s="1"/>
  <c r="N2931" i="3" a="1"/>
  <c r="N2931" i="3" s="1"/>
  <c r="M2931" i="3" a="1"/>
  <c r="M2931" i="3" s="1"/>
  <c r="N4593" i="3" a="1"/>
  <c r="N4593" i="3" s="1"/>
  <c r="M4593" i="3" a="1"/>
  <c r="M4593" i="3" s="1"/>
  <c r="N4097" i="3" a="1"/>
  <c r="N4097" i="3" s="1"/>
  <c r="M4097" i="3" a="1"/>
  <c r="M4097" i="3" s="1"/>
  <c r="N3825" i="3" a="1"/>
  <c r="N3825" i="3" s="1"/>
  <c r="M3825" i="3" a="1"/>
  <c r="M3825" i="3" s="1"/>
  <c r="M2909" i="3" a="1"/>
  <c r="M2909" i="3" s="1"/>
  <c r="N2909" i="3" a="1"/>
  <c r="N2909" i="3" s="1"/>
  <c r="N3795" i="3" a="1"/>
  <c r="N3795" i="3" s="1"/>
  <c r="M3795" i="3" a="1"/>
  <c r="M3795" i="3" s="1"/>
  <c r="M3704" i="3" a="1"/>
  <c r="M3704" i="3" s="1"/>
  <c r="N3704" i="3" a="1"/>
  <c r="N3704" i="3" s="1"/>
  <c r="M4716" i="3" a="1"/>
  <c r="M4716" i="3" s="1"/>
  <c r="N4716" i="3" a="1"/>
  <c r="N4716" i="3" s="1"/>
  <c r="M3244" i="3" a="1"/>
  <c r="M3244" i="3" s="1"/>
  <c r="N3244" i="3" a="1"/>
  <c r="N3244" i="3" s="1"/>
  <c r="M3180" i="3" a="1"/>
  <c r="M3180" i="3" s="1"/>
  <c r="N3180" i="3" a="1"/>
  <c r="N3180" i="3" s="1"/>
  <c r="M3036" i="3" a="1"/>
  <c r="M3036" i="3" s="1"/>
  <c r="N3036" i="3" a="1"/>
  <c r="N3036" i="3" s="1"/>
  <c r="M2796" i="3" a="1"/>
  <c r="M2796" i="3" s="1"/>
  <c r="N2796" i="3" a="1"/>
  <c r="N2796" i="3" s="1"/>
  <c r="N2875" i="3" a="1"/>
  <c r="N2875" i="3" s="1"/>
  <c r="M2875" i="3" a="1"/>
  <c r="M2875" i="3" s="1"/>
  <c r="M2859" i="3" a="1"/>
  <c r="M2859" i="3" s="1"/>
  <c r="N2859" i="3" a="1"/>
  <c r="N2859" i="3" s="1"/>
  <c r="M4282" i="3" a="1"/>
  <c r="M4282" i="3" s="1"/>
  <c r="N4282" i="3" a="1"/>
  <c r="N4282" i="3" s="1"/>
  <c r="M3201" i="3" a="1"/>
  <c r="M3201" i="3" s="1"/>
  <c r="N644" i="3" a="1"/>
  <c r="N644" i="3" s="1"/>
  <c r="N356" i="3" a="1"/>
  <c r="N356" i="3" s="1"/>
  <c r="N332" i="3" a="1"/>
  <c r="N332" i="3" s="1"/>
  <c r="M3388" i="3" a="1"/>
  <c r="M3388" i="3" s="1"/>
  <c r="M603" i="3" a="1"/>
  <c r="M603" i="3" s="1"/>
  <c r="M163" i="3" a="1"/>
  <c r="M163" i="3" s="1"/>
  <c r="N2362" i="3" a="1"/>
  <c r="N2362" i="3" s="1"/>
  <c r="N1172" i="3" a="1"/>
  <c r="N1172" i="3" s="1"/>
  <c r="M2234" i="3" a="1"/>
  <c r="M2234" i="3" s="1"/>
  <c r="M1546" i="3" a="1"/>
  <c r="M1546" i="3" s="1"/>
  <c r="M1116" i="3" a="1"/>
  <c r="M1116" i="3" s="1"/>
  <c r="M940" i="3" a="1"/>
  <c r="M940" i="3" s="1"/>
  <c r="N2021" i="3" a="1"/>
  <c r="N2021" i="3" s="1"/>
  <c r="N812" i="3" a="1"/>
  <c r="N812" i="3" s="1"/>
  <c r="N764" i="3" a="1"/>
  <c r="N764" i="3" s="1"/>
  <c r="N739" i="3" a="1"/>
  <c r="N739" i="3" s="1"/>
  <c r="N404" i="3" a="1"/>
  <c r="N404" i="3" s="1"/>
  <c r="N20" i="3" a="1"/>
  <c r="N20" i="3" s="1"/>
  <c r="M3083" i="3" a="1"/>
  <c r="M3083" i="3" s="1"/>
  <c r="M2707" i="3" a="1"/>
  <c r="M2707" i="3" s="1"/>
  <c r="M785" i="3" a="1"/>
  <c r="M785" i="3" s="1"/>
  <c r="N1665" i="3" a="1"/>
  <c r="N1665" i="3" s="1"/>
  <c r="N1274" i="3" a="1"/>
  <c r="N1274" i="3" s="1"/>
  <c r="N891" i="3" a="1"/>
  <c r="N891" i="3" s="1"/>
  <c r="N715" i="3" a="1"/>
  <c r="N715" i="3" s="1"/>
  <c r="M3261" i="3" a="1"/>
  <c r="M3261" i="3" s="1"/>
  <c r="M146" i="3" a="1"/>
  <c r="M146" i="3" s="1"/>
  <c r="N2236" i="3" a="1"/>
  <c r="N2236" i="3" s="1"/>
  <c r="N2412" i="3" a="1"/>
  <c r="N2412" i="3" s="1"/>
  <c r="N2386" i="3" a="1"/>
  <c r="N2386" i="3" s="1"/>
  <c r="N1740" i="3" a="1"/>
  <c r="N1740" i="3" s="1"/>
  <c r="N1448" i="3" a="1"/>
  <c r="N1448" i="3" s="1"/>
  <c r="N1346" i="3" a="1"/>
  <c r="N1346" i="3" s="1"/>
  <c r="N1069" i="3" a="1"/>
  <c r="N1069" i="3" s="1"/>
  <c r="N836" i="3" a="1"/>
  <c r="N836" i="3" s="1"/>
  <c r="N604" i="3" a="1"/>
  <c r="N604" i="3" s="1"/>
  <c r="N579" i="3" a="1"/>
  <c r="N579" i="3" s="1"/>
  <c r="N530" i="3" a="1"/>
  <c r="N530" i="3" s="1"/>
  <c r="N451" i="3" a="1"/>
  <c r="N451" i="3" s="1"/>
  <c r="N428" i="3" a="1"/>
  <c r="N428" i="3" s="1"/>
  <c r="N399" i="3" a="1"/>
  <c r="N399" i="3" s="1"/>
  <c r="N41" i="3" a="1"/>
  <c r="N41" i="3" s="1"/>
  <c r="M3925" i="3" a="1"/>
  <c r="M3925" i="3" s="1"/>
  <c r="M1013" i="3" a="1"/>
  <c r="M1013" i="3" s="1"/>
  <c r="N3857" i="3" a="1"/>
  <c r="N3857" i="3" s="1"/>
  <c r="N2621" i="3" a="1"/>
  <c r="N2621" i="3" s="1"/>
  <c r="N2355" i="3" a="1"/>
  <c r="N2355" i="3" s="1"/>
  <c r="N2017" i="3" a="1"/>
  <c r="N2017" i="3" s="1"/>
  <c r="N1738" i="3" a="1"/>
  <c r="N1738" i="3" s="1"/>
  <c r="N1579" i="3" a="1"/>
  <c r="N1579" i="3" s="1"/>
  <c r="N1473" i="3" a="1"/>
  <c r="N1473" i="3" s="1"/>
  <c r="N1396" i="3" a="1"/>
  <c r="N1396" i="3" s="1"/>
  <c r="N1345" i="3" a="1"/>
  <c r="N1345" i="3" s="1"/>
  <c r="N1295" i="3" a="1"/>
  <c r="N1295" i="3" s="1"/>
  <c r="N1247" i="3" a="1"/>
  <c r="N1247" i="3" s="1"/>
  <c r="N1068" i="3" a="1"/>
  <c r="N1068" i="3" s="1"/>
  <c r="N964" i="3" a="1"/>
  <c r="N964" i="3" s="1"/>
  <c r="N808" i="3" a="1"/>
  <c r="N808" i="3" s="1"/>
  <c r="N733" i="3" a="1"/>
  <c r="N733" i="3" s="1"/>
  <c r="N712" i="3" a="1"/>
  <c r="N712" i="3" s="1"/>
  <c r="N578" i="3" a="1"/>
  <c r="N578" i="3" s="1"/>
  <c r="N475" i="3" a="1"/>
  <c r="N475" i="3" s="1"/>
  <c r="N450" i="3" a="1"/>
  <c r="N450" i="3" s="1"/>
  <c r="N171" i="3" a="1"/>
  <c r="N171" i="3" s="1"/>
  <c r="N122" i="3" a="1"/>
  <c r="N122" i="3" s="1"/>
  <c r="N68" i="3" a="1"/>
  <c r="N68" i="3" s="1"/>
  <c r="N40" i="3" a="1"/>
  <c r="N40" i="3" s="1"/>
  <c r="N15" i="3" a="1"/>
  <c r="N15" i="3" s="1"/>
  <c r="M2504" i="3" a="1"/>
  <c r="M2504" i="3" s="1"/>
  <c r="M565" i="3" a="1"/>
  <c r="M565" i="3" s="1"/>
  <c r="N1042" i="3" a="1"/>
  <c r="N1042" i="3" s="1"/>
  <c r="N760" i="3" a="1"/>
  <c r="N760" i="3" s="1"/>
  <c r="N500" i="3" a="1"/>
  <c r="N500" i="3" s="1"/>
  <c r="N66" i="3" a="1"/>
  <c r="N66" i="3" s="1"/>
  <c r="M1704" i="3" a="1"/>
  <c r="M1704" i="3" s="1"/>
  <c r="M676" i="3" a="1"/>
  <c r="M676" i="3" s="1"/>
  <c r="N2283" i="3" a="1"/>
  <c r="N2283" i="3" s="1"/>
  <c r="N115" i="3" a="1"/>
  <c r="N115" i="3" s="1"/>
  <c r="M1240" i="3" a="1"/>
  <c r="M1240" i="3" s="1"/>
  <c r="N1890" i="3" a="1"/>
  <c r="N1890" i="3" s="1"/>
  <c r="N1211" i="3" a="1"/>
  <c r="N1211" i="3" s="1"/>
  <c r="N596" i="3" a="1"/>
  <c r="N596" i="3" s="1"/>
  <c r="N139" i="3" a="1"/>
  <c r="N139" i="3" s="1"/>
  <c r="N3356" i="3" a="1"/>
  <c r="N3356" i="3" s="1"/>
  <c r="N2929" i="3" a="1"/>
  <c r="N2929" i="3" s="1"/>
  <c r="N2490" i="3" a="1"/>
  <c r="N2490" i="3" s="1"/>
  <c r="N1889" i="3" a="1"/>
  <c r="N1889" i="3" s="1"/>
  <c r="N1754" i="3" a="1"/>
  <c r="N1754" i="3" s="1"/>
  <c r="N1701" i="3" a="1"/>
  <c r="N1701" i="3" s="1"/>
  <c r="N1544" i="3" a="1"/>
  <c r="N1544" i="3" s="1"/>
  <c r="N1361" i="3" a="1"/>
  <c r="N1361" i="3" s="1"/>
  <c r="N1210" i="3" a="1"/>
  <c r="N1210" i="3" s="1"/>
  <c r="N1106" i="3" a="1"/>
  <c r="N1106" i="3" s="1"/>
  <c r="N700" i="3" a="1"/>
  <c r="N700" i="3" s="1"/>
  <c r="N541" i="3" a="1"/>
  <c r="N541" i="3" s="1"/>
  <c r="N517" i="3" a="1"/>
  <c r="N517" i="3" s="1"/>
  <c r="N388" i="3" a="1"/>
  <c r="N388" i="3" s="1"/>
  <c r="N187" i="3" a="1"/>
  <c r="N187" i="3" s="1"/>
  <c r="N109" i="3" a="1"/>
  <c r="N109" i="3" s="1"/>
  <c r="N29" i="3" a="1"/>
  <c r="N29" i="3" s="1"/>
  <c r="L4990" i="3"/>
  <c r="L4974" i="3"/>
  <c r="L4958" i="3"/>
  <c r="M4725" i="3" a="1"/>
  <c r="M4725" i="3" s="1"/>
  <c r="N4725" i="3" a="1"/>
  <c r="N4725" i="3" s="1"/>
  <c r="N4613" i="3" a="1"/>
  <c r="N4613" i="3" s="1"/>
  <c r="M4613" i="3" a="1"/>
  <c r="M4613" i="3" s="1"/>
  <c r="N4930" i="3" a="1"/>
  <c r="N4930" i="3" s="1"/>
  <c r="M4930" i="3" a="1"/>
  <c r="M4930" i="3" s="1"/>
  <c r="N4914" i="3" a="1"/>
  <c r="N4914" i="3" s="1"/>
  <c r="M4914" i="3" a="1"/>
  <c r="M4914" i="3" s="1"/>
  <c r="M4898" i="3" a="1"/>
  <c r="M4898" i="3" s="1"/>
  <c r="N4898" i="3" a="1"/>
  <c r="N4898" i="3" s="1"/>
  <c r="N4834" i="3" a="1"/>
  <c r="N4834" i="3" s="1"/>
  <c r="M4834" i="3" a="1"/>
  <c r="M4834" i="3" s="1"/>
  <c r="M4770" i="3" a="1"/>
  <c r="M4770" i="3" s="1"/>
  <c r="N4770" i="3" a="1"/>
  <c r="N4770" i="3" s="1"/>
  <c r="N4706" i="3" a="1"/>
  <c r="N4706" i="3" s="1"/>
  <c r="M4706" i="3" a="1"/>
  <c r="M4706" i="3" s="1"/>
  <c r="M4674" i="3" a="1"/>
  <c r="M4674" i="3" s="1"/>
  <c r="N4674" i="3" a="1"/>
  <c r="N4674" i="3" s="1"/>
  <c r="N4626" i="3" a="1"/>
  <c r="N4626" i="3" s="1"/>
  <c r="M4626" i="3" a="1"/>
  <c r="M4626" i="3" s="1"/>
  <c r="M4610" i="3" a="1"/>
  <c r="M4610" i="3" s="1"/>
  <c r="N4610" i="3" a="1"/>
  <c r="N4610" i="3" s="1"/>
  <c r="N4562" i="3" a="1"/>
  <c r="N4562" i="3" s="1"/>
  <c r="M4562" i="3" a="1"/>
  <c r="M4562" i="3" s="1"/>
  <c r="N4546" i="3" a="1"/>
  <c r="N4546" i="3" s="1"/>
  <c r="M4546" i="3" a="1"/>
  <c r="M4546" i="3" s="1"/>
  <c r="N4938" i="3" a="1"/>
  <c r="N4938" i="3" s="1"/>
  <c r="M4938" i="3" a="1"/>
  <c r="M4938" i="3" s="1"/>
  <c r="M4842" i="3" a="1"/>
  <c r="M4842" i="3" s="1"/>
  <c r="N4842" i="3" a="1"/>
  <c r="N4842" i="3" s="1"/>
  <c r="M4778" i="3" a="1"/>
  <c r="M4778" i="3" s="1"/>
  <c r="N4778" i="3" a="1"/>
  <c r="N4778" i="3" s="1"/>
  <c r="M4746" i="3" a="1"/>
  <c r="M4746" i="3" s="1"/>
  <c r="N4746" i="3" a="1"/>
  <c r="N4746" i="3" s="1"/>
  <c r="N4698" i="3" a="1"/>
  <c r="N4698" i="3" s="1"/>
  <c r="M4698" i="3" a="1"/>
  <c r="M4698" i="3" s="1"/>
  <c r="N4682" i="3" a="1"/>
  <c r="N4682" i="3" s="1"/>
  <c r="M4682" i="3" a="1"/>
  <c r="M4682" i="3" s="1"/>
  <c r="N4618" i="3" a="1"/>
  <c r="N4618" i="3" s="1"/>
  <c r="M4618" i="3" a="1"/>
  <c r="M4618" i="3" s="1"/>
  <c r="N4554" i="3" a="1"/>
  <c r="N4554" i="3" s="1"/>
  <c r="M4554" i="3" a="1"/>
  <c r="M4554" i="3" s="1"/>
  <c r="M1444" i="3" a="1"/>
  <c r="M1444" i="3" s="1"/>
  <c r="M714" i="3" a="1"/>
  <c r="M714" i="3" s="1"/>
  <c r="N1981" i="3" a="1"/>
  <c r="N1981" i="3" s="1"/>
  <c r="N913" i="3" a="1"/>
  <c r="N913" i="3" s="1"/>
  <c r="N692" i="3" a="1"/>
  <c r="N692" i="3" s="1"/>
  <c r="N427" i="3" a="1"/>
  <c r="N427" i="3" s="1"/>
  <c r="N403" i="3" a="1"/>
  <c r="N403" i="3" s="1"/>
  <c r="M1730" i="3" a="1"/>
  <c r="M1730" i="3" s="1"/>
  <c r="N1787" i="3" a="1"/>
  <c r="N1787" i="3" s="1"/>
  <c r="N379" i="3" a="1"/>
  <c r="N379" i="3" s="1"/>
  <c r="N162" i="3" a="1"/>
  <c r="N162" i="3" s="1"/>
  <c r="M1194" i="3" a="1"/>
  <c r="M1194" i="3" s="1"/>
  <c r="M43" i="3" a="1"/>
  <c r="M43" i="3" s="1"/>
  <c r="N1951" i="3" a="1"/>
  <c r="N1951" i="3" s="1"/>
  <c r="N1599" i="3" a="1"/>
  <c r="N1599" i="3" s="1"/>
  <c r="N667" i="3" a="1"/>
  <c r="N667" i="3" s="1"/>
  <c r="N643" i="3" a="1"/>
  <c r="N643" i="3" s="1"/>
  <c r="N114" i="3" a="1"/>
  <c r="N114" i="3" s="1"/>
  <c r="M1140" i="3" a="1"/>
  <c r="M1140" i="3" s="1"/>
  <c r="M1505" i="3" a="1"/>
  <c r="M1505" i="3" s="1"/>
  <c r="N3413" i="3" a="1"/>
  <c r="N3413" i="3" s="1"/>
  <c r="N1849" i="3" a="1"/>
  <c r="N1849" i="3" s="1"/>
  <c r="N1663" i="3" a="1"/>
  <c r="N1663" i="3" s="1"/>
  <c r="N618" i="3" a="1"/>
  <c r="N618" i="3" s="1"/>
  <c r="N595" i="3" a="1"/>
  <c r="N595" i="3" s="1"/>
  <c r="N90" i="3" a="1"/>
  <c r="N90" i="3" s="1"/>
  <c r="M4692" i="3" a="1"/>
  <c r="M4692" i="3" s="1"/>
  <c r="N3660" i="3" a="1"/>
  <c r="N3660" i="3" s="1"/>
  <c r="N1354" i="3" a="1"/>
  <c r="N1354" i="3" s="1"/>
  <c r="N835" i="3" a="1"/>
  <c r="N835" i="3" s="1"/>
  <c r="N306" i="3" a="1"/>
  <c r="N306" i="3" s="1"/>
  <c r="N44" i="3" a="1"/>
  <c r="N44" i="3" s="1"/>
  <c r="N2593" i="3" a="1"/>
  <c r="N2593" i="3" s="1"/>
  <c r="N1217" i="3" a="1"/>
  <c r="N1217" i="3" s="1"/>
  <c r="N570" i="3" a="1"/>
  <c r="N570" i="3" s="1"/>
  <c r="M961" i="3" a="1"/>
  <c r="M961" i="3" s="1"/>
  <c r="M474" i="3" a="1"/>
  <c r="M474" i="3" s="1"/>
  <c r="N1010" i="3" a="1"/>
  <c r="N1010" i="3" s="1"/>
  <c r="N811" i="3" a="1"/>
  <c r="N811" i="3" s="1"/>
  <c r="M1567" i="3" a="1"/>
  <c r="M1567" i="3" s="1"/>
  <c r="N255" i="3" a="1"/>
  <c r="N255" i="3" s="1"/>
  <c r="N1324" i="3" a="1"/>
  <c r="N1324" i="3" s="1"/>
  <c r="N981" i="3" a="1"/>
  <c r="N981" i="3" s="1"/>
  <c r="N232" i="3" a="1"/>
  <c r="N232" i="3" s="1"/>
  <c r="L4942" i="3"/>
  <c r="L4926" i="3"/>
  <c r="L4910" i="3"/>
  <c r="L4878" i="3"/>
  <c r="L4862" i="3"/>
  <c r="L4846" i="3"/>
  <c r="L4814" i="3"/>
  <c r="L4798" i="3"/>
  <c r="L4782" i="3"/>
  <c r="L4766" i="3"/>
  <c r="L4750" i="3"/>
  <c r="L4718" i="3"/>
  <c r="L4702" i="3"/>
  <c r="L4686" i="3"/>
  <c r="M4686" i="3" s="1" a="1"/>
  <c r="M4686" i="3" s="1"/>
  <c r="L4670" i="3"/>
  <c r="M4670" i="3" s="1" a="1"/>
  <c r="M4670" i="3" s="1"/>
  <c r="L4638" i="3"/>
  <c r="L4606" i="3"/>
  <c r="L4590" i="3"/>
  <c r="L4574" i="3"/>
  <c r="L4542" i="3"/>
  <c r="L4526" i="3"/>
  <c r="L4510" i="3"/>
  <c r="L4494" i="3"/>
  <c r="L4478" i="3"/>
  <c r="L4446" i="3"/>
  <c r="M4446" i="3" s="1" a="1"/>
  <c r="M4446" i="3" s="1"/>
  <c r="L4430" i="3"/>
  <c r="L4414" i="3"/>
  <c r="L4382" i="3"/>
  <c r="L4366" i="3"/>
  <c r="L4350" i="3"/>
  <c r="L4334" i="3"/>
  <c r="L4302" i="3"/>
  <c r="L4270" i="3"/>
  <c r="L4254" i="3"/>
  <c r="L4222" i="3"/>
  <c r="L4206" i="3"/>
  <c r="L4190" i="3"/>
  <c r="L4174" i="3"/>
  <c r="L4158" i="3"/>
  <c r="L4126" i="3"/>
  <c r="L4110" i="3"/>
  <c r="L4094" i="3"/>
  <c r="L4062" i="3"/>
  <c r="M4062" i="3" s="1" a="1"/>
  <c r="M4062" i="3" s="1"/>
  <c r="L4046" i="3"/>
  <c r="L4014" i="3"/>
  <c r="L3998" i="3"/>
  <c r="L3982" i="3"/>
  <c r="N3982" i="3" s="1" a="1"/>
  <c r="N3982" i="3" s="1"/>
  <c r="L3966" i="3"/>
  <c r="L3934" i="3"/>
  <c r="M3934" i="3" s="1" a="1"/>
  <c r="M3934" i="3" s="1"/>
  <c r="L3918" i="3"/>
  <c r="L3902" i="3"/>
  <c r="L3886" i="3"/>
  <c r="L3870" i="3"/>
  <c r="L3838" i="3"/>
  <c r="L3822" i="3"/>
  <c r="N3822" i="3" s="1" a="1"/>
  <c r="N3822" i="3" s="1"/>
  <c r="L3806" i="3"/>
  <c r="L3790" i="3"/>
  <c r="L3758" i="3"/>
  <c r="L3726" i="3"/>
  <c r="L3710" i="3"/>
  <c r="L3678" i="3"/>
  <c r="L3662" i="3"/>
  <c r="L3646" i="3"/>
  <c r="L3630" i="3"/>
  <c r="N3630" i="3" s="1" a="1"/>
  <c r="N3630" i="3" s="1"/>
  <c r="L3582" i="3"/>
  <c r="L3566" i="3"/>
  <c r="M3566" i="3" s="1" a="1"/>
  <c r="M3566" i="3" s="1"/>
  <c r="L3550" i="3"/>
  <c r="L3518" i="3"/>
  <c r="L3502" i="3"/>
  <c r="L3486" i="3"/>
  <c r="L3454" i="3"/>
  <c r="M3454" i="3" s="1" a="1"/>
  <c r="M3454" i="3" s="1"/>
  <c r="L3422" i="3"/>
  <c r="L3406" i="3"/>
  <c r="L3390" i="3"/>
  <c r="L3374" i="3"/>
  <c r="L3358" i="3"/>
  <c r="L3342" i="3"/>
  <c r="N3342" i="3" s="1" a="1"/>
  <c r="N3342" i="3" s="1"/>
  <c r="L3310" i="3"/>
  <c r="L3294" i="3"/>
  <c r="N3294" i="3" s="1" a="1"/>
  <c r="N3294" i="3" s="1"/>
  <c r="L3278" i="3"/>
  <c r="L3230" i="3"/>
  <c r="M3230" i="3" s="1" a="1"/>
  <c r="M3230" i="3" s="1"/>
  <c r="L3214" i="3"/>
  <c r="N3214" i="3" s="1" a="1"/>
  <c r="N3214" i="3" s="1"/>
  <c r="L3198" i="3"/>
  <c r="L3182" i="3"/>
  <c r="L3166" i="3"/>
  <c r="L3118" i="3"/>
  <c r="M3118" i="3" s="1" a="1"/>
  <c r="M3118" i="3" s="1"/>
  <c r="L3102" i="3"/>
  <c r="L3070" i="3"/>
  <c r="L3054" i="3"/>
  <c r="L3038" i="3"/>
  <c r="M3038" i="3" s="1" a="1"/>
  <c r="M3038" i="3" s="1"/>
  <c r="L3006" i="3"/>
  <c r="L2990" i="3"/>
  <c r="L2974" i="3"/>
  <c r="L2958" i="3"/>
  <c r="L2942" i="3"/>
  <c r="L2926" i="3"/>
  <c r="L2910" i="3"/>
  <c r="M2910" i="3" s="1" a="1"/>
  <c r="M2910" i="3" s="1"/>
  <c r="L2894" i="3"/>
  <c r="L2878" i="3"/>
  <c r="L2862" i="3"/>
  <c r="L2846" i="3"/>
  <c r="L2814" i="3"/>
  <c r="L2798" i="3"/>
  <c r="L2766" i="3"/>
  <c r="L2750" i="3"/>
  <c r="L2718" i="3"/>
  <c r="L2686" i="3"/>
  <c r="L2670" i="3"/>
  <c r="L2638" i="3"/>
  <c r="L2622" i="3"/>
  <c r="L2606" i="3"/>
  <c r="M2606" i="3" s="1" a="1"/>
  <c r="M2606" i="3" s="1"/>
  <c r="L2590" i="3"/>
  <c r="L2574" i="3"/>
  <c r="N2574" i="3" s="1" a="1"/>
  <c r="N2574" i="3" s="1"/>
  <c r="L2542" i="3"/>
  <c r="L2478" i="3"/>
  <c r="L2462" i="3"/>
  <c r="L2446" i="3"/>
  <c r="L2430" i="3"/>
  <c r="L2382" i="3"/>
  <c r="L2366" i="3"/>
  <c r="L2334" i="3"/>
  <c r="L2302" i="3"/>
  <c r="L2286" i="3"/>
  <c r="L2270" i="3"/>
  <c r="L2238" i="3"/>
  <c r="M2238" i="3" s="1" a="1"/>
  <c r="M2238" i="3" s="1"/>
  <c r="L2222" i="3"/>
  <c r="L2190" i="3"/>
  <c r="L2174" i="3"/>
  <c r="L2142" i="3"/>
  <c r="L2126" i="3"/>
  <c r="N2126" i="3" s="1" a="1"/>
  <c r="N2126" i="3" s="1"/>
  <c r="L2110" i="3"/>
  <c r="L2078" i="3"/>
  <c r="L2046" i="3"/>
  <c r="M2046" i="3" s="1" a="1"/>
  <c r="M2046" i="3" s="1"/>
  <c r="L2030" i="3"/>
  <c r="L2014" i="3"/>
  <c r="L1998" i="3"/>
  <c r="L1982" i="3"/>
  <c r="M1982" i="3" s="1" a="1"/>
  <c r="M1982" i="3" s="1"/>
  <c r="L1966" i="3"/>
  <c r="L1934" i="3"/>
  <c r="L1918" i="3"/>
  <c r="M1918" i="3" s="1" a="1"/>
  <c r="M1918" i="3" s="1"/>
  <c r="L1902" i="3"/>
  <c r="L1662" i="3"/>
  <c r="L1646" i="3"/>
  <c r="L1630" i="3"/>
  <c r="L1614" i="3"/>
  <c r="L1598" i="3"/>
  <c r="L1582" i="3"/>
  <c r="L1566" i="3"/>
  <c r="L1550" i="3"/>
  <c r="M1550" i="3" s="1" a="1"/>
  <c r="M1550" i="3" s="1"/>
  <c r="L1534" i="3"/>
  <c r="L1518" i="3"/>
  <c r="L1502" i="3"/>
  <c r="L1486" i="3"/>
  <c r="L1470" i="3"/>
  <c r="M1470" i="3" s="1" a="1"/>
  <c r="M1470" i="3" s="1"/>
  <c r="L1454" i="3"/>
  <c r="L1438" i="3"/>
  <c r="L1422" i="3"/>
  <c r="M1422" i="3" s="1" a="1"/>
  <c r="M1422" i="3" s="1"/>
  <c r="L4413" i="3"/>
  <c r="L4365" i="3"/>
  <c r="L4317" i="3"/>
  <c r="L4301" i="3"/>
  <c r="L4285" i="3"/>
  <c r="L4269" i="3"/>
  <c r="L4253" i="3"/>
  <c r="L4205" i="3"/>
  <c r="L4173" i="3"/>
  <c r="L4109" i="3"/>
  <c r="L4077" i="3"/>
  <c r="L4061" i="3"/>
  <c r="L4045" i="3"/>
  <c r="L4029" i="3"/>
  <c r="L4013" i="3"/>
  <c r="L3997" i="3"/>
  <c r="L3981" i="3"/>
  <c r="L3949" i="3"/>
  <c r="L3933" i="3"/>
  <c r="L3885" i="3"/>
  <c r="L3853" i="3"/>
  <c r="L2013" i="3"/>
  <c r="L1949" i="3"/>
  <c r="L1933" i="3"/>
  <c r="L1917" i="3"/>
  <c r="L1901" i="3"/>
  <c r="L1885" i="3"/>
  <c r="L1869" i="3"/>
  <c r="L1853" i="3"/>
  <c r="L1837" i="3"/>
  <c r="L1821" i="3"/>
  <c r="L1805" i="3"/>
  <c r="L1789" i="3"/>
  <c r="L1773" i="3"/>
  <c r="L1757" i="3"/>
  <c r="L1741" i="3"/>
  <c r="L1725" i="3"/>
  <c r="L1709" i="3"/>
  <c r="L1693" i="3"/>
  <c r="L1677" i="3"/>
  <c r="L1661" i="3"/>
  <c r="L1645" i="3"/>
  <c r="L1629" i="3"/>
  <c r="L1613" i="3"/>
  <c r="L1597" i="3"/>
  <c r="L1581" i="3"/>
  <c r="L1565" i="3"/>
  <c r="L1549" i="3"/>
  <c r="L1533" i="3"/>
  <c r="L1517" i="3"/>
  <c r="L1501" i="3"/>
  <c r="L1485" i="3"/>
  <c r="L1469" i="3"/>
  <c r="L1453" i="3"/>
  <c r="L1437" i="3"/>
  <c r="L1421" i="3"/>
  <c r="L1405" i="3"/>
  <c r="L1389" i="3"/>
  <c r="L1373" i="3"/>
  <c r="L1357" i="3"/>
  <c r="L1309" i="3"/>
  <c r="L1245" i="3"/>
  <c r="L1229" i="3"/>
  <c r="L1181" i="3"/>
  <c r="L1053" i="3"/>
  <c r="L1037" i="3"/>
  <c r="L1406" i="3"/>
  <c r="L1390" i="3"/>
  <c r="M1390" i="3" s="1" a="1"/>
  <c r="M1390" i="3" s="1"/>
  <c r="L1374" i="3"/>
  <c r="N1374" i="3" s="1" a="1"/>
  <c r="N1374" i="3" s="1"/>
  <c r="L1358" i="3"/>
  <c r="L1342" i="3"/>
  <c r="L1326" i="3"/>
  <c r="L1310" i="3"/>
  <c r="L1294" i="3"/>
  <c r="M1294" i="3" s="1" a="1"/>
  <c r="M1294" i="3" s="1"/>
  <c r="L1262" i="3"/>
  <c r="L1230" i="3"/>
  <c r="L1214" i="3"/>
  <c r="L1182" i="3"/>
  <c r="L1166" i="3"/>
  <c r="L1150" i="3"/>
  <c r="L1134" i="3"/>
  <c r="M1134" i="3" s="1" a="1"/>
  <c r="M1134" i="3" s="1"/>
  <c r="L1118" i="3"/>
  <c r="M1118" i="3" s="1" a="1"/>
  <c r="M1118" i="3" s="1"/>
  <c r="L1102" i="3"/>
  <c r="L1086" i="3"/>
  <c r="L1070" i="3"/>
  <c r="M1070" i="3" s="1" a="1"/>
  <c r="M1070" i="3" s="1"/>
  <c r="L1054" i="3"/>
  <c r="L1038" i="3"/>
  <c r="L1022" i="3"/>
  <c r="L1006" i="3"/>
  <c r="L990" i="3"/>
  <c r="L974" i="3"/>
  <c r="L958" i="3"/>
  <c r="L942" i="3"/>
  <c r="L926" i="3"/>
  <c r="L910" i="3"/>
  <c r="L894" i="3"/>
  <c r="L878" i="3"/>
  <c r="M878" i="3" s="1" a="1"/>
  <c r="M878" i="3" s="1"/>
  <c r="L862" i="3"/>
  <c r="L846" i="3"/>
  <c r="L830" i="3"/>
  <c r="L814" i="3"/>
  <c r="L798" i="3"/>
  <c r="L782" i="3"/>
  <c r="L766" i="3"/>
  <c r="L750" i="3"/>
  <c r="L734" i="3"/>
  <c r="L718" i="3"/>
  <c r="L702" i="3"/>
  <c r="L686" i="3"/>
  <c r="L670" i="3"/>
  <c r="L654" i="3"/>
  <c r="L638" i="3"/>
  <c r="L622" i="3"/>
  <c r="L606" i="3"/>
  <c r="L590" i="3"/>
  <c r="N590" i="3" s="1" a="1"/>
  <c r="N590" i="3" s="1"/>
  <c r="L574" i="3"/>
  <c r="L558" i="3"/>
  <c r="L542" i="3"/>
  <c r="M542" i="3" s="1" a="1"/>
  <c r="M542" i="3" s="1"/>
  <c r="L526" i="3"/>
  <c r="L510" i="3"/>
  <c r="L494" i="3"/>
  <c r="L478" i="3"/>
  <c r="L462" i="3"/>
  <c r="L446" i="3"/>
  <c r="L430" i="3"/>
  <c r="L414" i="3"/>
  <c r="L398" i="3"/>
  <c r="L382" i="3"/>
  <c r="L366" i="3"/>
  <c r="L350" i="3"/>
  <c r="L334" i="3"/>
  <c r="L318" i="3"/>
  <c r="L302" i="3"/>
  <c r="L286" i="3"/>
  <c r="L270" i="3"/>
  <c r="L254" i="3"/>
  <c r="L238" i="3"/>
  <c r="L222" i="3"/>
  <c r="L206" i="3"/>
  <c r="L190" i="3"/>
  <c r="L174" i="3"/>
  <c r="L158" i="3"/>
  <c r="L142" i="3"/>
  <c r="L126" i="3"/>
  <c r="L110" i="3"/>
  <c r="L94" i="3"/>
  <c r="L78" i="3"/>
  <c r="L62" i="3"/>
  <c r="L46" i="3"/>
  <c r="L30" i="3"/>
  <c r="L14" i="3"/>
  <c r="L957" i="3"/>
  <c r="L877" i="3"/>
  <c r="L861" i="3"/>
  <c r="L813" i="3"/>
  <c r="L765" i="3"/>
  <c r="L717" i="3"/>
  <c r="L685" i="3"/>
  <c r="L621" i="3"/>
  <c r="L589" i="3"/>
  <c r="L573" i="3"/>
  <c r="L557" i="3"/>
  <c r="L509" i="3"/>
  <c r="L477" i="3"/>
  <c r="L461" i="3"/>
  <c r="L381" i="3"/>
  <c r="L285" i="3"/>
  <c r="L269" i="3"/>
  <c r="L205" i="3"/>
  <c r="L173" i="3"/>
  <c r="L157" i="3"/>
  <c r="L93" i="3"/>
  <c r="L61" i="3"/>
  <c r="L45" i="3"/>
  <c r="M4150" i="3" a="1"/>
  <c r="M4150" i="3" s="1"/>
  <c r="N4150" i="3" a="1"/>
  <c r="N4150" i="3" s="1"/>
  <c r="N3750" i="3" a="1"/>
  <c r="N3750" i="3" s="1"/>
  <c r="M3750" i="3" a="1"/>
  <c r="M3750" i="3" s="1"/>
  <c r="M3702" i="3" a="1"/>
  <c r="M3702" i="3" s="1"/>
  <c r="N3702" i="3" a="1"/>
  <c r="N3702" i="3" s="1"/>
  <c r="N4342" i="3" a="1"/>
  <c r="N4342" i="3" s="1"/>
  <c r="M4342" i="3" a="1"/>
  <c r="M4342" i="3" s="1"/>
  <c r="N4262" i="3" a="1"/>
  <c r="N4262" i="3" s="1"/>
  <c r="M4262" i="3" a="1"/>
  <c r="M4262" i="3" s="1"/>
  <c r="M4038" i="3" a="1"/>
  <c r="M4038" i="3" s="1"/>
  <c r="N4038" i="3" a="1"/>
  <c r="N4038" i="3" s="1"/>
  <c r="M3494" i="3" a="1"/>
  <c r="M3494" i="3" s="1"/>
  <c r="N3494" i="3" a="1"/>
  <c r="N3494" i="3" s="1"/>
  <c r="M3414" i="3" a="1"/>
  <c r="M3414" i="3" s="1"/>
  <c r="N3414" i="3" a="1"/>
  <c r="N3414" i="3" s="1"/>
  <c r="N3270" i="3" a="1"/>
  <c r="N3270" i="3" s="1"/>
  <c r="M3270" i="3" a="1"/>
  <c r="M3270" i="3" s="1"/>
  <c r="N2886" i="3" a="1"/>
  <c r="N2886" i="3" s="1"/>
  <c r="M2886" i="3" a="1"/>
  <c r="M2886" i="3" s="1"/>
  <c r="N2214" i="3" a="1"/>
  <c r="N2214" i="3" s="1"/>
  <c r="M2214" i="3" a="1"/>
  <c r="M2214" i="3" s="1"/>
  <c r="M2198" i="3" a="1"/>
  <c r="M2198" i="3" s="1"/>
  <c r="N2198" i="3" a="1"/>
  <c r="N2198" i="3" s="1"/>
  <c r="M2150" i="3" a="1"/>
  <c r="M2150" i="3" s="1"/>
  <c r="N2150" i="3" a="1"/>
  <c r="N2150" i="3" s="1"/>
  <c r="M2086" i="3" a="1"/>
  <c r="M2086" i="3" s="1"/>
  <c r="N2086" i="3" a="1"/>
  <c r="N2086" i="3" s="1"/>
  <c r="N2054" i="3" a="1"/>
  <c r="N2054" i="3" s="1"/>
  <c r="M2054" i="3" a="1"/>
  <c r="M2054" i="3" s="1"/>
  <c r="M2038" i="3" a="1"/>
  <c r="M2038" i="3" s="1"/>
  <c r="N2038" i="3" a="1"/>
  <c r="N2038" i="3" s="1"/>
  <c r="M2022" i="3" a="1"/>
  <c r="M2022" i="3" s="1"/>
  <c r="N2022" i="3" a="1"/>
  <c r="N2022" i="3" s="1"/>
  <c r="N1990" i="3" a="1"/>
  <c r="N1990" i="3" s="1"/>
  <c r="M1990" i="3" a="1"/>
  <c r="M1990" i="3" s="1"/>
  <c r="M1958" i="3" a="1"/>
  <c r="M1958" i="3" s="1"/>
  <c r="N1958" i="3" a="1"/>
  <c r="N1958" i="3" s="1"/>
  <c r="N1926" i="3" a="1"/>
  <c r="N1926" i="3" s="1"/>
  <c r="M1926" i="3" a="1"/>
  <c r="M1926" i="3" s="1"/>
  <c r="M1910" i="3" a="1"/>
  <c r="M1910" i="3" s="1"/>
  <c r="N1910" i="3" a="1"/>
  <c r="N1910" i="3" s="1"/>
  <c r="M1894" i="3" a="1"/>
  <c r="M1894" i="3" s="1"/>
  <c r="N1894" i="3" a="1"/>
  <c r="N1894" i="3" s="1"/>
  <c r="N1862" i="3" a="1"/>
  <c r="N1862" i="3" s="1"/>
  <c r="M1862" i="3" a="1"/>
  <c r="M1862" i="3" s="1"/>
  <c r="M1846" i="3" a="1"/>
  <c r="M1846" i="3" s="1"/>
  <c r="N1846" i="3" a="1"/>
  <c r="N1846" i="3" s="1"/>
  <c r="M1830" i="3" a="1"/>
  <c r="M1830" i="3" s="1"/>
  <c r="N1830" i="3" a="1"/>
  <c r="N1830" i="3" s="1"/>
  <c r="M1814" i="3" a="1"/>
  <c r="M1814" i="3" s="1"/>
  <c r="N1814" i="3" a="1"/>
  <c r="N1814" i="3" s="1"/>
  <c r="M1798" i="3" a="1"/>
  <c r="M1798" i="3" s="1"/>
  <c r="N1798" i="3" a="1"/>
  <c r="N1798" i="3" s="1"/>
  <c r="M1750" i="3" a="1"/>
  <c r="M1750" i="3" s="1"/>
  <c r="N1750" i="3" a="1"/>
  <c r="N1750" i="3" s="1"/>
  <c r="M1734" i="3" a="1"/>
  <c r="M1734" i="3" s="1"/>
  <c r="N1734" i="3" a="1"/>
  <c r="N1734" i="3" s="1"/>
  <c r="M1718" i="3" a="1"/>
  <c r="M1718" i="3" s="1"/>
  <c r="N1718" i="3" a="1"/>
  <c r="N1718" i="3" s="1"/>
  <c r="N1686" i="3" a="1"/>
  <c r="N1686" i="3" s="1"/>
  <c r="M1686" i="3" a="1"/>
  <c r="M1686" i="3" s="1"/>
  <c r="M1670" i="3" a="1"/>
  <c r="M1670" i="3" s="1"/>
  <c r="N1670" i="3" a="1"/>
  <c r="N1670" i="3" s="1"/>
  <c r="M1654" i="3" a="1"/>
  <c r="M1654" i="3" s="1"/>
  <c r="N1654" i="3" a="1"/>
  <c r="N1654" i="3" s="1"/>
  <c r="M1638" i="3" a="1"/>
  <c r="M1638" i="3" s="1"/>
  <c r="N1638" i="3" a="1"/>
  <c r="N1638" i="3" s="1"/>
  <c r="M1622" i="3" a="1"/>
  <c r="M1622" i="3" s="1"/>
  <c r="N1622" i="3" a="1"/>
  <c r="N1622" i="3" s="1"/>
  <c r="M1606" i="3" a="1"/>
  <c r="M1606" i="3" s="1"/>
  <c r="N1606" i="3" a="1"/>
  <c r="N1606" i="3" s="1"/>
  <c r="M1574" i="3" a="1"/>
  <c r="M1574" i="3" s="1"/>
  <c r="N1574" i="3" a="1"/>
  <c r="N1574" i="3" s="1"/>
  <c r="M1558" i="3" a="1"/>
  <c r="M1558" i="3" s="1"/>
  <c r="N1558" i="3" a="1"/>
  <c r="N1558" i="3" s="1"/>
  <c r="M1542" i="3" a="1"/>
  <c r="M1542" i="3" s="1"/>
  <c r="N1542" i="3" a="1"/>
  <c r="N1542" i="3" s="1"/>
  <c r="N1526" i="3" a="1"/>
  <c r="N1526" i="3" s="1"/>
  <c r="M1526" i="3" a="1"/>
  <c r="M1526" i="3" s="1"/>
  <c r="M1510" i="3" a="1"/>
  <c r="M1510" i="3" s="1"/>
  <c r="N1510" i="3" a="1"/>
  <c r="N1510" i="3" s="1"/>
  <c r="M1494" i="3" a="1"/>
  <c r="M1494" i="3" s="1"/>
  <c r="N1494" i="3" a="1"/>
  <c r="N1494" i="3" s="1"/>
  <c r="M1478" i="3" a="1"/>
  <c r="M1478" i="3" s="1"/>
  <c r="N1478" i="3" a="1"/>
  <c r="N1478" i="3" s="1"/>
  <c r="M1462" i="3" a="1"/>
  <c r="M1462" i="3" s="1"/>
  <c r="N1462" i="3" a="1"/>
  <c r="N1462" i="3" s="1"/>
  <c r="M1382" i="3" a="1"/>
  <c r="M1382" i="3" s="1"/>
  <c r="N1382" i="3" a="1"/>
  <c r="N1382" i="3" s="1"/>
  <c r="M1318" i="3" a="1"/>
  <c r="M1318" i="3" s="1"/>
  <c r="N1318" i="3" a="1"/>
  <c r="N1318" i="3" s="1"/>
  <c r="N1302" i="3" a="1"/>
  <c r="N1302" i="3" s="1"/>
  <c r="M1302" i="3" a="1"/>
  <c r="M1302" i="3" s="1"/>
  <c r="M1286" i="3" a="1"/>
  <c r="M1286" i="3" s="1"/>
  <c r="N1286" i="3" a="1"/>
  <c r="N1286" i="3" s="1"/>
  <c r="N1270" i="3" a="1"/>
  <c r="N1270" i="3" s="1"/>
  <c r="M1270" i="3" a="1"/>
  <c r="M1270" i="3" s="1"/>
  <c r="M1254" i="3" a="1"/>
  <c r="M1254" i="3" s="1"/>
  <c r="N1254" i="3" a="1"/>
  <c r="N1254" i="3" s="1"/>
  <c r="M1238" i="3" a="1"/>
  <c r="M1238" i="3" s="1"/>
  <c r="N1238" i="3" a="1"/>
  <c r="N1238" i="3" s="1"/>
  <c r="M1222" i="3" a="1"/>
  <c r="M1222" i="3" s="1"/>
  <c r="N1222" i="3" a="1"/>
  <c r="N1222" i="3" s="1"/>
  <c r="M1206" i="3" a="1"/>
  <c r="M1206" i="3" s="1"/>
  <c r="N1206" i="3" a="1"/>
  <c r="N1206" i="3" s="1"/>
  <c r="M1190" i="3" a="1"/>
  <c r="M1190" i="3" s="1"/>
  <c r="N1190" i="3" a="1"/>
  <c r="N1190" i="3" s="1"/>
  <c r="M1174" i="3" a="1"/>
  <c r="M1174" i="3" s="1"/>
  <c r="N1174" i="3" a="1"/>
  <c r="N1174" i="3" s="1"/>
  <c r="M1158" i="3" a="1"/>
  <c r="M1158" i="3" s="1"/>
  <c r="N1158" i="3" a="1"/>
  <c r="N1158" i="3" s="1"/>
  <c r="M1142" i="3" a="1"/>
  <c r="M1142" i="3" s="1"/>
  <c r="N1142" i="3" a="1"/>
  <c r="N1142" i="3" s="1"/>
  <c r="N1126" i="3" a="1"/>
  <c r="N1126" i="3" s="1"/>
  <c r="M1126" i="3" a="1"/>
  <c r="M1126" i="3" s="1"/>
  <c r="M1110" i="3" a="1"/>
  <c r="M1110" i="3" s="1"/>
  <c r="N1110" i="3" a="1"/>
  <c r="N1110" i="3" s="1"/>
  <c r="N1094" i="3" a="1"/>
  <c r="N1094" i="3" s="1"/>
  <c r="M1094" i="3" a="1"/>
  <c r="M1094" i="3" s="1"/>
  <c r="M1078" i="3" a="1"/>
  <c r="M1078" i="3" s="1"/>
  <c r="N1078" i="3" a="1"/>
  <c r="N1078" i="3" s="1"/>
  <c r="M1062" i="3" a="1"/>
  <c r="M1062" i="3" s="1"/>
  <c r="N1062" i="3" a="1"/>
  <c r="N1062" i="3" s="1"/>
  <c r="N1046" i="3" a="1"/>
  <c r="N1046" i="3" s="1"/>
  <c r="M1046" i="3" a="1"/>
  <c r="M1046" i="3" s="1"/>
  <c r="N1030" i="3" a="1"/>
  <c r="N1030" i="3" s="1"/>
  <c r="M1030" i="3" a="1"/>
  <c r="M1030" i="3" s="1"/>
  <c r="M1014" i="3" a="1"/>
  <c r="M1014" i="3" s="1"/>
  <c r="N1014" i="3" a="1"/>
  <c r="N1014" i="3" s="1"/>
  <c r="M966" i="3" a="1"/>
  <c r="M966" i="3" s="1"/>
  <c r="N966" i="3" a="1"/>
  <c r="N966" i="3" s="1"/>
  <c r="N918" i="3" a="1"/>
  <c r="N918" i="3" s="1"/>
  <c r="M918" i="3" a="1"/>
  <c r="M918" i="3" s="1"/>
  <c r="M902" i="3" a="1"/>
  <c r="M902" i="3" s="1"/>
  <c r="N902" i="3" a="1"/>
  <c r="N902" i="3" s="1"/>
  <c r="M886" i="3" a="1"/>
  <c r="M886" i="3" s="1"/>
  <c r="N886" i="3" a="1"/>
  <c r="N886" i="3" s="1"/>
  <c r="N870" i="3" a="1"/>
  <c r="N870" i="3" s="1"/>
  <c r="M870" i="3" a="1"/>
  <c r="M870" i="3" s="1"/>
  <c r="M854" i="3" a="1"/>
  <c r="M854" i="3" s="1"/>
  <c r="N854" i="3" a="1"/>
  <c r="N854" i="3" s="1"/>
  <c r="M838" i="3" a="1"/>
  <c r="M838" i="3" s="1"/>
  <c r="N838" i="3" a="1"/>
  <c r="N838" i="3" s="1"/>
  <c r="N822" i="3" a="1"/>
  <c r="N822" i="3" s="1"/>
  <c r="M822" i="3" a="1"/>
  <c r="M822" i="3" s="1"/>
  <c r="N790" i="3" a="1"/>
  <c r="N790" i="3" s="1"/>
  <c r="M790" i="3" a="1"/>
  <c r="M790" i="3" s="1"/>
  <c r="M774" i="3" a="1"/>
  <c r="M774" i="3" s="1"/>
  <c r="N774" i="3" a="1"/>
  <c r="N774" i="3" s="1"/>
  <c r="M758" i="3" a="1"/>
  <c r="M758" i="3" s="1"/>
  <c r="N758" i="3" a="1"/>
  <c r="N758" i="3" s="1"/>
  <c r="M742" i="3" a="1"/>
  <c r="M742" i="3" s="1"/>
  <c r="N742" i="3" a="1"/>
  <c r="N742" i="3" s="1"/>
  <c r="M710" i="3" a="1"/>
  <c r="M710" i="3" s="1"/>
  <c r="N710" i="3" a="1"/>
  <c r="N710" i="3" s="1"/>
  <c r="M630" i="3" a="1"/>
  <c r="M630" i="3" s="1"/>
  <c r="N630" i="3" a="1"/>
  <c r="N630" i="3" s="1"/>
  <c r="M342" i="3" a="1"/>
  <c r="M342" i="3" s="1"/>
  <c r="N342" i="3" a="1"/>
  <c r="N342" i="3" s="1"/>
  <c r="M278" i="3" a="1"/>
  <c r="M278" i="3" s="1"/>
  <c r="N278" i="3" a="1"/>
  <c r="N278" i="3" s="1"/>
  <c r="M4942" i="3" a="1"/>
  <c r="M4942" i="3" s="1"/>
  <c r="N4942" i="3" a="1"/>
  <c r="N4942" i="3" s="1"/>
  <c r="N4910" i="3" a="1"/>
  <c r="N4910" i="3" s="1"/>
  <c r="M4910" i="3" a="1"/>
  <c r="M4910" i="3" s="1"/>
  <c r="N4846" i="3" a="1"/>
  <c r="N4846" i="3" s="1"/>
  <c r="M4846" i="3" a="1"/>
  <c r="M4846" i="3" s="1"/>
  <c r="N3934" i="3" a="1"/>
  <c r="N3934" i="3" s="1"/>
  <c r="N3758" i="3" a="1"/>
  <c r="N3758" i="3" s="1"/>
  <c r="M3758" i="3" a="1"/>
  <c r="M3758" i="3" s="1"/>
  <c r="N3726" i="3" a="1"/>
  <c r="N3726" i="3" s="1"/>
  <c r="M3726" i="3" a="1"/>
  <c r="M3726" i="3" s="1"/>
  <c r="N3678" i="3" a="1"/>
  <c r="N3678" i="3" s="1"/>
  <c r="M3678" i="3" a="1"/>
  <c r="M3678" i="3" s="1"/>
  <c r="M3630" i="3" a="1"/>
  <c r="M3630" i="3" s="1"/>
  <c r="N3550" i="3" a="1"/>
  <c r="N3550" i="3" s="1"/>
  <c r="M3550" i="3" a="1"/>
  <c r="M3550" i="3" s="1"/>
  <c r="M3374" i="3" a="1"/>
  <c r="M3374" i="3" s="1"/>
  <c r="N3374" i="3" a="1"/>
  <c r="N3374" i="3" s="1"/>
  <c r="M3342" i="3" a="1"/>
  <c r="M3342" i="3" s="1"/>
  <c r="N3230" i="3" a="1"/>
  <c r="N3230" i="3" s="1"/>
  <c r="M3182" i="3" a="1"/>
  <c r="M3182" i="3" s="1"/>
  <c r="N3182" i="3" a="1"/>
  <c r="N3182" i="3" s="1"/>
  <c r="M3006" i="3" a="1"/>
  <c r="M3006" i="3" s="1"/>
  <c r="N3006" i="3" a="1"/>
  <c r="N3006" i="3" s="1"/>
  <c r="M2958" i="3" a="1"/>
  <c r="M2958" i="3" s="1"/>
  <c r="N2958" i="3" a="1"/>
  <c r="N2958" i="3" s="1"/>
  <c r="M2686" i="3" a="1"/>
  <c r="M2686" i="3" s="1"/>
  <c r="N2686" i="3" a="1"/>
  <c r="N2686" i="3" s="1"/>
  <c r="M2302" i="3" a="1"/>
  <c r="M2302" i="3" s="1"/>
  <c r="N2302" i="3" a="1"/>
  <c r="N2302" i="3" s="1"/>
  <c r="M2174" i="3" a="1"/>
  <c r="M2174" i="3" s="1"/>
  <c r="N2174" i="3" a="1"/>
  <c r="N2174" i="3" s="1"/>
  <c r="N1566" i="3" a="1"/>
  <c r="N1566" i="3" s="1"/>
  <c r="M1566" i="3" a="1"/>
  <c r="M1566" i="3" s="1"/>
  <c r="M1518" i="3" a="1"/>
  <c r="M1518" i="3" s="1"/>
  <c r="N1518" i="3" a="1"/>
  <c r="N1518" i="3" s="1"/>
  <c r="N1422" i="3" a="1"/>
  <c r="N1422" i="3" s="1"/>
  <c r="M1374" i="3" a="1"/>
  <c r="M1374" i="3" s="1"/>
  <c r="M1342" i="3" a="1"/>
  <c r="M1342" i="3" s="1"/>
  <c r="N1342" i="3" a="1"/>
  <c r="N1342" i="3" s="1"/>
  <c r="N1294" i="3" a="1"/>
  <c r="N1294" i="3" s="1"/>
  <c r="M670" i="3" a="1"/>
  <c r="M670" i="3" s="1"/>
  <c r="N670" i="3" a="1"/>
  <c r="N670" i="3" s="1"/>
  <c r="M590" i="3" a="1"/>
  <c r="M590" i="3" s="1"/>
  <c r="M526" i="3" a="1"/>
  <c r="M526" i="3" s="1"/>
  <c r="N526" i="3" a="1"/>
  <c r="N526" i="3" s="1"/>
  <c r="M158" i="3" a="1"/>
  <c r="M158" i="3" s="1"/>
  <c r="N158" i="3" a="1"/>
  <c r="N158" i="3" s="1"/>
  <c r="M78" i="3" a="1"/>
  <c r="M78" i="3" s="1"/>
  <c r="N78" i="3" a="1"/>
  <c r="N78" i="3" s="1"/>
  <c r="N4486" i="3" a="1"/>
  <c r="N4486" i="3" s="1"/>
  <c r="M4486" i="3" a="1"/>
  <c r="M4486" i="3" s="1"/>
  <c r="M2486" i="3" a="1"/>
  <c r="M2486" i="3" s="1"/>
  <c r="N2486" i="3" a="1"/>
  <c r="N2486" i="3" s="1"/>
  <c r="N4534" i="3" a="1"/>
  <c r="N4534" i="3" s="1"/>
  <c r="N4406" i="3" a="1"/>
  <c r="N4406" i="3" s="1"/>
  <c r="N4374" i="3" a="1"/>
  <c r="N4374" i="3" s="1"/>
  <c r="N3334" i="3" a="1"/>
  <c r="N3334" i="3" s="1"/>
  <c r="N2950" i="3" a="1"/>
  <c r="N2950" i="3" s="1"/>
  <c r="N2902" i="3" a="1"/>
  <c r="N2902" i="3" s="1"/>
  <c r="N2614" i="3" a="1"/>
  <c r="N2614" i="3" s="1"/>
  <c r="N2566" i="3" a="1"/>
  <c r="N2566" i="3" s="1"/>
  <c r="M3910" i="3" a="1"/>
  <c r="M3910" i="3" s="1"/>
  <c r="M3854" i="3" a="1"/>
  <c r="M3854" i="3" s="1"/>
  <c r="N3854" i="3" a="1"/>
  <c r="N3854" i="3" s="1"/>
  <c r="M2346" i="3" a="1"/>
  <c r="M2346" i="3" s="1"/>
  <c r="N2346" i="3" a="1"/>
  <c r="N2346" i="3" s="1"/>
  <c r="N3558" i="3" a="1"/>
  <c r="N3558" i="3" s="1"/>
  <c r="M3558" i="3" a="1"/>
  <c r="M3558" i="3" s="1"/>
  <c r="M3254" i="3" a="1"/>
  <c r="M3254" i="3" s="1"/>
  <c r="N3254" i="3" a="1"/>
  <c r="N3254" i="3" s="1"/>
  <c r="M3206" i="3" a="1"/>
  <c r="M3206" i="3" s="1"/>
  <c r="N3206" i="3" a="1"/>
  <c r="N3206" i="3" s="1"/>
  <c r="N2854" i="3" a="1"/>
  <c r="N2854" i="3" s="1"/>
  <c r="M2854" i="3" a="1"/>
  <c r="M2854" i="3" s="1"/>
  <c r="N2534" i="3" a="1"/>
  <c r="N2534" i="3" s="1"/>
  <c r="M2534" i="3" a="1"/>
  <c r="M2534" i="3" s="1"/>
  <c r="M2310" i="3" a="1"/>
  <c r="M2310" i="3" s="1"/>
  <c r="N2310" i="3" a="1"/>
  <c r="N2310" i="3" s="1"/>
  <c r="M2278" i="3" a="1"/>
  <c r="M2278" i="3" s="1"/>
  <c r="N2278" i="3" a="1"/>
  <c r="N2278" i="3" s="1"/>
  <c r="M2182" i="3" a="1"/>
  <c r="M2182" i="3" s="1"/>
  <c r="N2182" i="3" a="1"/>
  <c r="N2182" i="3" s="1"/>
  <c r="M998" i="3" a="1"/>
  <c r="M998" i="3" s="1"/>
  <c r="N998" i="3" a="1"/>
  <c r="N998" i="3" s="1"/>
  <c r="N3974" i="3" a="1"/>
  <c r="N3974" i="3" s="1"/>
  <c r="M4326" i="3" a="1"/>
  <c r="M4326" i="3" s="1"/>
  <c r="N4326" i="3" a="1"/>
  <c r="N4326" i="3" s="1"/>
  <c r="N4198" i="3" a="1"/>
  <c r="N4198" i="3" s="1"/>
  <c r="M4198" i="3" a="1"/>
  <c r="M4198" i="3" s="1"/>
  <c r="M3638" i="3" a="1"/>
  <c r="M3638" i="3" s="1"/>
  <c r="N3638" i="3" a="1"/>
  <c r="N3638" i="3" s="1"/>
  <c r="N3526" i="3" a="1"/>
  <c r="N3526" i="3" s="1"/>
  <c r="M3526" i="3" a="1"/>
  <c r="M3526" i="3" s="1"/>
  <c r="M3094" i="3" a="1"/>
  <c r="M3094" i="3" s="1"/>
  <c r="N3094" i="3" a="1"/>
  <c r="N3094" i="3" s="1"/>
  <c r="N2742" i="3" a="1"/>
  <c r="N2742" i="3" s="1"/>
  <c r="M2742" i="3" a="1"/>
  <c r="M2742" i="3" s="1"/>
  <c r="M2646" i="3" a="1"/>
  <c r="M2646" i="3" s="1"/>
  <c r="N2646" i="3" a="1"/>
  <c r="N2646" i="3" s="1"/>
  <c r="N2358" i="3" a="1"/>
  <c r="N2358" i="3" s="1"/>
  <c r="M2358" i="3" a="1"/>
  <c r="M2358" i="3" s="1"/>
  <c r="N950" i="3" a="1"/>
  <c r="N950" i="3" s="1"/>
  <c r="M950" i="3" a="1"/>
  <c r="M950" i="3" s="1"/>
  <c r="N4758" i="3" a="1"/>
  <c r="N4758" i="3" s="1"/>
  <c r="N4310" i="3" a="1"/>
  <c r="N4310" i="3" s="1"/>
  <c r="N3926" i="3" a="1"/>
  <c r="N3926" i="3" s="1"/>
  <c r="N3766" i="3" a="1"/>
  <c r="N3766" i="3" s="1"/>
  <c r="N3606" i="3" a="1"/>
  <c r="N3606" i="3" s="1"/>
  <c r="N2758" i="3" a="1"/>
  <c r="N2758" i="3" s="1"/>
  <c r="N2710" i="3" a="1"/>
  <c r="N2710" i="3" s="1"/>
  <c r="N2518" i="3" a="1"/>
  <c r="N2518" i="3" s="1"/>
  <c r="N2230" i="3" a="1"/>
  <c r="N2230" i="3" s="1"/>
  <c r="N2006" i="3" a="1"/>
  <c r="N2006" i="3" s="1"/>
  <c r="M4086" i="3" a="1"/>
  <c r="M4086" i="3" s="1"/>
  <c r="M3686" i="3" a="1"/>
  <c r="M3686" i="3" s="1"/>
  <c r="M2532" i="3" a="1"/>
  <c r="M2532" i="3" s="1"/>
  <c r="N2532" i="3" a="1"/>
  <c r="N2532" i="3" s="1"/>
  <c r="M300" i="3" a="1"/>
  <c r="M300" i="3" s="1"/>
  <c r="N300" i="3" a="1"/>
  <c r="N300" i="3" s="1"/>
  <c r="N4358" i="3" a="1"/>
  <c r="N4358" i="3" s="1"/>
  <c r="M4358" i="3" a="1"/>
  <c r="M4358" i="3" s="1"/>
  <c r="N4230" i="3" a="1"/>
  <c r="N4230" i="3" s="1"/>
  <c r="N4022" i="3" a="1"/>
  <c r="N4022" i="3" s="1"/>
  <c r="N3382" i="3" a="1"/>
  <c r="N3382" i="3" s="1"/>
  <c r="N3142" i="3" a="1"/>
  <c r="N3142" i="3" s="1"/>
  <c r="N3046" i="3" a="1"/>
  <c r="N3046" i="3" s="1"/>
  <c r="N2806" i="3" a="1"/>
  <c r="N2806" i="3" s="1"/>
  <c r="N2422" i="3" a="1"/>
  <c r="N2422" i="3" s="1"/>
  <c r="N2326" i="3" a="1"/>
  <c r="N2326" i="3" s="1"/>
  <c r="N982" i="3" a="1"/>
  <c r="N982" i="3" s="1"/>
  <c r="M2454" i="3" a="1"/>
  <c r="M2454" i="3" s="1"/>
  <c r="N2578" i="3" a="1"/>
  <c r="N2578" i="3" s="1"/>
  <c r="M2578" i="3" a="1"/>
  <c r="M2578" i="3" s="1"/>
  <c r="N2374" i="3" a="1"/>
  <c r="N2374" i="3" s="1"/>
  <c r="N2102" i="3" a="1"/>
  <c r="N2102" i="3" s="1"/>
  <c r="M4982" i="3" a="1"/>
  <c r="M4982" i="3" s="1"/>
  <c r="M1766" i="3" a="1"/>
  <c r="M1766" i="3" s="1"/>
  <c r="M1465" i="3" a="1"/>
  <c r="M1465" i="3" s="1"/>
  <c r="N1465" i="3" a="1"/>
  <c r="N1465" i="3" s="1"/>
  <c r="N4582" i="3" a="1"/>
  <c r="N4582" i="3" s="1"/>
  <c r="M4582" i="3" a="1"/>
  <c r="M4582" i="3" s="1"/>
  <c r="M4438" i="3" a="1"/>
  <c r="M4438" i="3" s="1"/>
  <c r="N4438" i="3" a="1"/>
  <c r="N4438" i="3" s="1"/>
  <c r="M4102" i="3" a="1"/>
  <c r="M4102" i="3" s="1"/>
  <c r="N4102" i="3" a="1"/>
  <c r="N4102" i="3" s="1"/>
  <c r="M3062" i="3" a="1"/>
  <c r="M3062" i="3" s="1"/>
  <c r="N3062" i="3" a="1"/>
  <c r="N3062" i="3" s="1"/>
  <c r="M1366" i="3" a="1"/>
  <c r="M1366" i="3" s="1"/>
  <c r="N1366" i="3" a="1"/>
  <c r="N1366" i="3" s="1"/>
  <c r="N3734" i="3" a="1"/>
  <c r="N3734" i="3" s="1"/>
  <c r="N2630" i="3" a="1"/>
  <c r="N2630" i="3" s="1"/>
  <c r="M4118" i="3" a="1"/>
  <c r="M4118" i="3" s="1"/>
  <c r="M3958" i="3" a="1"/>
  <c r="M3958" i="3" s="1"/>
  <c r="M1523" i="3" a="1"/>
  <c r="M1523" i="3" s="1"/>
  <c r="N1523" i="3" a="1"/>
  <c r="N1523" i="3" s="1"/>
  <c r="M610" i="3" a="1"/>
  <c r="M610" i="3" s="1"/>
  <c r="N610" i="3" a="1"/>
  <c r="N610" i="3" s="1"/>
  <c r="M4054" i="3" a="1"/>
  <c r="M4054" i="3" s="1"/>
  <c r="N4054" i="3" a="1"/>
  <c r="N4054" i="3" s="1"/>
  <c r="N3654" i="3" a="1"/>
  <c r="N3654" i="3" s="1"/>
  <c r="M3654" i="3" a="1"/>
  <c r="M3654" i="3" s="1"/>
  <c r="N3318" i="3" a="1"/>
  <c r="N3318" i="3" s="1"/>
  <c r="M3318" i="3" a="1"/>
  <c r="M3318" i="3" s="1"/>
  <c r="N3222" i="3" a="1"/>
  <c r="N3222" i="3" s="1"/>
  <c r="M3222" i="3" a="1"/>
  <c r="M3222" i="3" s="1"/>
  <c r="M2982" i="3" a="1"/>
  <c r="M2982" i="3" s="1"/>
  <c r="N2982" i="3" a="1"/>
  <c r="N2982" i="3" s="1"/>
  <c r="M1398" i="3" a="1"/>
  <c r="M1398" i="3" s="1"/>
  <c r="N1398" i="3" a="1"/>
  <c r="N1398" i="3" s="1"/>
  <c r="N4278" i="3" a="1"/>
  <c r="N4278" i="3" s="1"/>
  <c r="N3862" i="3" a="1"/>
  <c r="N3862" i="3" s="1"/>
  <c r="N3190" i="3" a="1"/>
  <c r="N3190" i="3" s="1"/>
  <c r="N2918" i="3" a="1"/>
  <c r="N2918" i="3" s="1"/>
  <c r="N2582" i="3" a="1"/>
  <c r="N2582" i="3" s="1"/>
  <c r="M4566" i="3" a="1"/>
  <c r="M4566" i="3" s="1"/>
  <c r="M2821" i="3" a="1"/>
  <c r="M2821" i="3" s="1"/>
  <c r="N2821" i="3" a="1"/>
  <c r="N2821" i="3" s="1"/>
  <c r="N3622" i="3" a="1"/>
  <c r="N3622" i="3" s="1"/>
  <c r="M3622" i="3" a="1"/>
  <c r="M3622" i="3" s="1"/>
  <c r="N1414" i="3" a="1"/>
  <c r="N1414" i="3" s="1"/>
  <c r="M1414" i="3" a="1"/>
  <c r="M1414" i="3" s="1"/>
  <c r="N3302" i="3" a="1"/>
  <c r="N3302" i="3" s="1"/>
  <c r="N4614" i="3" a="1"/>
  <c r="N4614" i="3" s="1"/>
  <c r="N4454" i="3" a="1"/>
  <c r="N4454" i="3" s="1"/>
  <c r="N4422" i="3" a="1"/>
  <c r="N4422" i="3" s="1"/>
  <c r="N4166" i="3" a="1"/>
  <c r="N4166" i="3" s="1"/>
  <c r="N3430" i="3" a="1"/>
  <c r="N3430" i="3" s="1"/>
  <c r="N2966" i="3" a="1"/>
  <c r="N2966" i="3" s="1"/>
  <c r="N2870" i="3" a="1"/>
  <c r="N2870" i="3" s="1"/>
  <c r="N2726" i="3" a="1"/>
  <c r="N2726" i="3" s="1"/>
  <c r="N2294" i="3" a="1"/>
  <c r="N2294" i="3" s="1"/>
  <c r="N2246" i="3" a="1"/>
  <c r="N2246" i="3" s="1"/>
  <c r="M3878" i="3" a="1"/>
  <c r="M3878" i="3" s="1"/>
  <c r="N3878" i="3" a="1"/>
  <c r="N3878" i="3" s="1"/>
  <c r="M3510" i="3" a="1"/>
  <c r="M3510" i="3" s="1"/>
  <c r="N3510" i="3" a="1"/>
  <c r="N3510" i="3" s="1"/>
  <c r="M2774" i="3" a="1"/>
  <c r="M2774" i="3" s="1"/>
  <c r="N2774" i="3" a="1"/>
  <c r="N2774" i="3" s="1"/>
  <c r="M2662" i="3" a="1"/>
  <c r="M2662" i="3" s="1"/>
  <c r="N2662" i="3" a="1"/>
  <c r="N2662" i="3" s="1"/>
  <c r="M1350" i="3" a="1"/>
  <c r="M1350" i="3" s="1"/>
  <c r="N1350" i="3" a="1"/>
  <c r="N1350" i="3" s="1"/>
  <c r="N2998" i="3" a="1"/>
  <c r="N2998" i="3" s="1"/>
  <c r="N4550" i="3" a="1"/>
  <c r="N4550" i="3" s="1"/>
  <c r="N4518" i="3" a="1"/>
  <c r="N4518" i="3" s="1"/>
  <c r="N4390" i="3" a="1"/>
  <c r="N4390" i="3" s="1"/>
  <c r="N3990" i="3" a="1"/>
  <c r="N3990" i="3" s="1"/>
  <c r="N3942" i="3" a="1"/>
  <c r="N3942" i="3" s="1"/>
  <c r="N3542" i="3" a="1"/>
  <c r="N3542" i="3" s="1"/>
  <c r="N3110" i="3" a="1"/>
  <c r="N3110" i="3" s="1"/>
  <c r="N2822" i="3" a="1"/>
  <c r="N2822" i="3" s="1"/>
  <c r="N2438" i="3" a="1"/>
  <c r="N2438" i="3" s="1"/>
  <c r="N2342" i="3" a="1"/>
  <c r="N2342" i="3" s="1"/>
  <c r="N2070" i="3" a="1"/>
  <c r="N2070" i="3" s="1"/>
  <c r="N1974" i="3" a="1"/>
  <c r="N1974" i="3" s="1"/>
  <c r="N1782" i="3" a="1"/>
  <c r="N1782" i="3" s="1"/>
  <c r="M1642" i="3" a="1"/>
  <c r="M1642" i="3" s="1"/>
  <c r="N1642" i="3" a="1"/>
  <c r="N1642" i="3" s="1"/>
  <c r="M1050" i="3" a="1"/>
  <c r="M1050" i="3" s="1"/>
  <c r="N1050" i="3" a="1"/>
  <c r="N1050" i="3" s="1"/>
  <c r="M3366" i="3" a="1"/>
  <c r="M3366" i="3" s="1"/>
  <c r="N3366" i="3" a="1"/>
  <c r="N3366" i="3" s="1"/>
  <c r="M2790" i="3" a="1"/>
  <c r="M2790" i="3" s="1"/>
  <c r="N2790" i="3" a="1"/>
  <c r="N2790" i="3" s="1"/>
  <c r="N2118" i="3" a="1"/>
  <c r="N2118" i="3" s="1"/>
  <c r="M2118" i="3" a="1"/>
  <c r="M2118" i="3" s="1"/>
  <c r="M1334" i="3" a="1"/>
  <c r="M1334" i="3" s="1"/>
  <c r="N1334" i="3" a="1"/>
  <c r="N1334" i="3" s="1"/>
  <c r="N3814" i="3" a="1"/>
  <c r="N3814" i="3" s="1"/>
  <c r="N4246" i="3" a="1"/>
  <c r="N4246" i="3" s="1"/>
  <c r="N3398" i="3" a="1"/>
  <c r="N3398" i="3" s="1"/>
  <c r="N3238" i="3" a="1"/>
  <c r="N3238" i="3" s="1"/>
  <c r="N3014" i="3" a="1"/>
  <c r="N3014" i="3" s="1"/>
  <c r="M1964" i="3" a="1"/>
  <c r="M1964" i="3" s="1"/>
  <c r="N1964" i="3" a="1"/>
  <c r="N1964" i="3" s="1"/>
  <c r="N1930" i="3" a="1"/>
  <c r="N1930" i="3" s="1"/>
  <c r="M1930" i="3" a="1"/>
  <c r="M1930" i="3" s="1"/>
  <c r="M4182" i="3" a="1"/>
  <c r="M4182" i="3" s="1"/>
  <c r="N4182" i="3" a="1"/>
  <c r="N4182" i="3" s="1"/>
  <c r="M4070" i="3" a="1"/>
  <c r="M4070" i="3" s="1"/>
  <c r="N4070" i="3" a="1"/>
  <c r="N4070" i="3" s="1"/>
  <c r="M3894" i="3" a="1"/>
  <c r="M3894" i="3" s="1"/>
  <c r="N3894" i="3" a="1"/>
  <c r="N3894" i="3" s="1"/>
  <c r="N3798" i="3" a="1"/>
  <c r="N3798" i="3" s="1"/>
  <c r="M3798" i="3" a="1"/>
  <c r="M3798" i="3" s="1"/>
  <c r="N3574" i="3" a="1"/>
  <c r="N3574" i="3" s="1"/>
  <c r="M3574" i="3" a="1"/>
  <c r="M3574" i="3" s="1"/>
  <c r="M3462" i="3" a="1"/>
  <c r="M3462" i="3" s="1"/>
  <c r="N3462" i="3" a="1"/>
  <c r="N3462" i="3" s="1"/>
  <c r="N3174" i="3" a="1"/>
  <c r="N3174" i="3" s="1"/>
  <c r="M3174" i="3" a="1"/>
  <c r="M3174" i="3" s="1"/>
  <c r="M2678" i="3" a="1"/>
  <c r="M2678" i="3" s="1"/>
  <c r="N2678" i="3" a="1"/>
  <c r="N2678" i="3" s="1"/>
  <c r="N2470" i="3" a="1"/>
  <c r="N2470" i="3" s="1"/>
  <c r="M2470" i="3" a="1"/>
  <c r="M2470" i="3" s="1"/>
  <c r="N2390" i="3" a="1"/>
  <c r="N2390" i="3" s="1"/>
  <c r="M2390" i="3" a="1"/>
  <c r="M2390" i="3" s="1"/>
  <c r="M2166" i="3" a="1"/>
  <c r="M2166" i="3" s="1"/>
  <c r="N2166" i="3" a="1"/>
  <c r="N2166" i="3" s="1"/>
  <c r="M1446" i="3" a="1"/>
  <c r="M1446" i="3" s="1"/>
  <c r="N1446" i="3" a="1"/>
  <c r="N1446" i="3" s="1"/>
  <c r="N4134" i="3" a="1"/>
  <c r="N4134" i="3" s="1"/>
  <c r="N3830" i="3" a="1"/>
  <c r="N3830" i="3" s="1"/>
  <c r="N3158" i="3" a="1"/>
  <c r="N3158" i="3" s="1"/>
  <c r="N2934" i="3" a="1"/>
  <c r="N2934" i="3" s="1"/>
  <c r="N3590" i="3" a="1"/>
  <c r="N3590" i="3" s="1"/>
  <c r="N3478" i="3" a="1"/>
  <c r="N3478" i="3" s="1"/>
  <c r="N2598" i="3" a="1"/>
  <c r="N2598" i="3" s="1"/>
  <c r="N2262" i="3" a="1"/>
  <c r="N2262" i="3" s="1"/>
  <c r="N1942" i="3" a="1"/>
  <c r="N1942" i="3" s="1"/>
  <c r="M3461" i="3" a="1"/>
  <c r="M3461" i="3" s="1"/>
  <c r="N3461" i="3" a="1"/>
  <c r="N3461" i="3" s="1"/>
  <c r="M1278" i="3" a="1"/>
  <c r="M1278" i="3" s="1"/>
  <c r="N1278" i="3" a="1"/>
  <c r="N1278" i="3" s="1"/>
  <c r="M1221" i="3" a="1"/>
  <c r="M1221" i="3" s="1"/>
  <c r="N1221" i="3" a="1"/>
  <c r="N1221" i="3" s="1"/>
  <c r="M1198" i="3" a="1"/>
  <c r="M1198" i="3" s="1"/>
  <c r="N1198" i="3" a="1"/>
  <c r="N1198" i="3" s="1"/>
  <c r="N4294" i="3" a="1"/>
  <c r="N4294" i="3" s="1"/>
  <c r="M1878" i="3" a="1"/>
  <c r="M1878" i="3" s="1"/>
  <c r="M3048" i="3" a="1"/>
  <c r="M3048" i="3" s="1"/>
  <c r="N3048" i="3" a="1"/>
  <c r="N3048" i="3" s="1"/>
  <c r="N4214" i="3" a="1"/>
  <c r="N4214" i="3" s="1"/>
  <c r="N3446" i="3" a="1"/>
  <c r="N3446" i="3" s="1"/>
  <c r="N3286" i="3" a="1"/>
  <c r="N3286" i="3" s="1"/>
  <c r="N2838" i="3" a="1"/>
  <c r="N2838" i="3" s="1"/>
  <c r="N2550" i="3" a="1"/>
  <c r="N2550" i="3" s="1"/>
  <c r="N2502" i="3" a="1"/>
  <c r="N2502" i="3" s="1"/>
  <c r="M3512" i="3" a="1"/>
  <c r="M3512" i="3" s="1"/>
  <c r="N3512" i="3" a="1"/>
  <c r="N3512" i="3" s="1"/>
  <c r="N4598" i="3" a="1"/>
  <c r="N4598" i="3" s="1"/>
  <c r="N4502" i="3" a="1"/>
  <c r="N4502" i="3" s="1"/>
  <c r="N4006" i="3" a="1"/>
  <c r="N4006" i="3" s="1"/>
  <c r="N3718" i="3" a="1"/>
  <c r="N3718" i="3" s="1"/>
  <c r="N3030" i="3" a="1"/>
  <c r="N3030" i="3" s="1"/>
  <c r="N2694" i="3" a="1"/>
  <c r="N2694" i="3" s="1"/>
  <c r="N2406" i="3" a="1"/>
  <c r="N2406" i="3" s="1"/>
  <c r="N2134" i="3" a="1"/>
  <c r="N2134" i="3" s="1"/>
  <c r="N2291" i="3" a="1"/>
  <c r="N2291" i="3" s="1"/>
  <c r="M2291" i="3" a="1"/>
  <c r="M2291" i="3" s="1"/>
  <c r="N614" i="3" a="1"/>
  <c r="N614" i="3" s="1"/>
  <c r="N454" i="3" a="1"/>
  <c r="N454" i="3" s="1"/>
  <c r="N150" i="3" a="1"/>
  <c r="N150" i="3" s="1"/>
  <c r="N70" i="3" a="1"/>
  <c r="N70" i="3" s="1"/>
  <c r="N534" i="3" a="1"/>
  <c r="N534" i="3" s="1"/>
  <c r="M390" i="3" a="1"/>
  <c r="M390" i="3" s="1"/>
  <c r="N694" i="3" a="1"/>
  <c r="N694" i="3" s="1"/>
  <c r="M646" i="3" a="1"/>
  <c r="M646" i="3" s="1"/>
  <c r="N326" i="3" a="1"/>
  <c r="N326" i="3" s="1"/>
  <c r="N246" i="3" a="1"/>
  <c r="N246" i="3" s="1"/>
  <c r="N166" i="3" a="1"/>
  <c r="N166" i="3" s="1"/>
  <c r="N86" i="3" a="1"/>
  <c r="N86" i="3" s="1"/>
  <c r="M486" i="3" a="1"/>
  <c r="M486" i="3" s="1"/>
  <c r="M582" i="3" a="1"/>
  <c r="M582" i="3" s="1"/>
  <c r="M374" i="3" a="1"/>
  <c r="M374" i="3" s="1"/>
  <c r="N550" i="3" a="1"/>
  <c r="N550" i="3" s="1"/>
  <c r="N406" i="3" a="1"/>
  <c r="N406" i="3" s="1"/>
  <c r="N262" i="3" a="1"/>
  <c r="N262" i="3" s="1"/>
  <c r="N182" i="3" a="1"/>
  <c r="N182" i="3" s="1"/>
  <c r="N102" i="3" a="1"/>
  <c r="N102" i="3" s="1"/>
  <c r="N566" i="3" a="1"/>
  <c r="N566" i="3" s="1"/>
  <c r="N22" i="3" a="1"/>
  <c r="N22" i="3" s="1"/>
  <c r="M422" i="3" a="1"/>
  <c r="M422" i="3" s="1"/>
  <c r="M518" i="3" a="1"/>
  <c r="M518" i="3" s="1"/>
  <c r="N198" i="3" a="1"/>
  <c r="N198" i="3" s="1"/>
  <c r="N118" i="3" a="1"/>
  <c r="N118" i="3" s="1"/>
  <c r="M134" i="3" a="1"/>
  <c r="M134" i="3" s="1"/>
  <c r="N502" i="3" a="1"/>
  <c r="N502" i="3" s="1"/>
  <c r="N358" i="3" a="1"/>
  <c r="N358" i="3" s="1"/>
  <c r="N38" i="3" a="1"/>
  <c r="N38" i="3" s="1"/>
  <c r="N662" i="3" a="1"/>
  <c r="N662" i="3" s="1"/>
  <c r="N294" i="3" a="1"/>
  <c r="N294" i="3" s="1"/>
  <c r="N598" i="3" a="1"/>
  <c r="N598" i="3" s="1"/>
  <c r="N438" i="3" a="1"/>
  <c r="N438" i="3" s="1"/>
  <c r="N214" i="3" a="1"/>
  <c r="N214" i="3" s="1"/>
  <c r="N54" i="3" a="1"/>
  <c r="N54" i="3" s="1"/>
  <c r="L4894" i="3"/>
  <c r="L4830" i="3"/>
  <c r="L4734" i="3"/>
  <c r="L4654" i="3"/>
  <c r="L4622" i="3"/>
  <c r="L4558" i="3"/>
  <c r="L4398" i="3"/>
  <c r="L4286" i="3"/>
  <c r="L4238" i="3"/>
  <c r="L4142" i="3"/>
  <c r="L4078" i="3"/>
  <c r="L4030" i="3"/>
  <c r="L3950" i="3"/>
  <c r="L3774" i="3"/>
  <c r="L3742" i="3"/>
  <c r="L3694" i="3"/>
  <c r="L3614" i="3"/>
  <c r="L3598" i="3"/>
  <c r="L3534" i="3"/>
  <c r="L3470" i="3"/>
  <c r="L3438" i="3"/>
  <c r="L3326" i="3"/>
  <c r="L3262" i="3"/>
  <c r="L3246" i="3"/>
  <c r="L3150" i="3"/>
  <c r="L3086" i="3"/>
  <c r="L3022" i="3"/>
  <c r="L2830" i="3"/>
  <c r="L2782" i="3"/>
  <c r="L2734" i="3"/>
  <c r="L2702" i="3"/>
  <c r="L2654" i="3"/>
  <c r="L2558" i="3"/>
  <c r="L2526" i="3"/>
  <c r="L2510" i="3"/>
  <c r="L2494" i="3"/>
  <c r="L2414" i="3"/>
  <c r="L2398" i="3"/>
  <c r="L2350" i="3"/>
  <c r="L2318" i="3"/>
  <c r="L2254" i="3"/>
  <c r="L2206" i="3"/>
  <c r="L2158" i="3"/>
  <c r="L2094" i="3"/>
  <c r="L2062" i="3"/>
  <c r="L1950" i="3"/>
  <c r="L1886" i="3"/>
  <c r="L1870" i="3"/>
  <c r="L1854" i="3"/>
  <c r="L1838" i="3"/>
  <c r="L1822" i="3"/>
  <c r="L1806" i="3"/>
  <c r="L1790" i="3"/>
  <c r="L1774" i="3"/>
  <c r="L1758" i="3"/>
  <c r="L1742" i="3"/>
  <c r="L1726" i="3"/>
  <c r="L1710" i="3"/>
  <c r="L1694" i="3"/>
  <c r="L1678" i="3"/>
  <c r="L1246" i="3"/>
  <c r="L3837" i="3"/>
  <c r="L3821" i="3"/>
  <c r="L3773" i="3"/>
  <c r="M3773" i="3" s="1" a="1"/>
  <c r="M3773" i="3" s="1"/>
  <c r="L3757" i="3"/>
  <c r="L3725" i="3"/>
  <c r="M3725" i="3" s="1" a="1"/>
  <c r="M3725" i="3" s="1"/>
  <c r="L3709" i="3"/>
  <c r="L3693" i="3"/>
  <c r="L3677" i="3"/>
  <c r="L3661" i="3"/>
  <c r="L3645" i="3"/>
  <c r="L3613" i="3"/>
  <c r="L3597" i="3"/>
  <c r="L3581" i="3"/>
  <c r="L3565" i="3"/>
  <c r="L3549" i="3"/>
  <c r="L3533" i="3"/>
  <c r="L3517" i="3"/>
  <c r="L3501" i="3"/>
  <c r="L3469" i="3"/>
  <c r="L3453" i="3"/>
  <c r="L3437" i="3"/>
  <c r="L3421" i="3"/>
  <c r="L3405" i="3"/>
  <c r="L3389" i="3"/>
  <c r="L3373" i="3"/>
  <c r="L3357" i="3"/>
  <c r="L3341" i="3"/>
  <c r="L3325" i="3"/>
  <c r="L3309" i="3"/>
  <c r="L3245" i="3"/>
  <c r="M3245" i="3" s="1" a="1"/>
  <c r="M3245" i="3" s="1"/>
  <c r="L3229" i="3"/>
  <c r="L3213" i="3"/>
  <c r="L3197" i="3"/>
  <c r="L3181" i="3"/>
  <c r="L3149" i="3"/>
  <c r="L3133" i="3"/>
  <c r="L3117" i="3"/>
  <c r="L3085" i="3"/>
  <c r="L3069" i="3"/>
  <c r="L3053" i="3"/>
  <c r="L3037" i="3"/>
  <c r="L3005" i="3"/>
  <c r="L2989" i="3"/>
  <c r="L2973" i="3"/>
  <c r="L2957" i="3"/>
  <c r="L2941" i="3"/>
  <c r="L2925" i="3"/>
  <c r="L2845" i="3"/>
  <c r="L2829" i="3"/>
  <c r="L2813" i="3"/>
  <c r="L2781" i="3"/>
  <c r="L2765" i="3"/>
  <c r="L2749" i="3"/>
  <c r="L2733" i="3"/>
  <c r="L2717" i="3"/>
  <c r="L2669" i="3"/>
  <c r="L2653" i="3"/>
  <c r="L2605" i="3"/>
  <c r="L2589" i="3"/>
  <c r="L2573" i="3"/>
  <c r="L2557" i="3"/>
  <c r="L2525" i="3"/>
  <c r="L2493" i="3"/>
  <c r="L2461" i="3"/>
  <c r="L2445" i="3"/>
  <c r="L2429" i="3"/>
  <c r="L2413" i="3"/>
  <c r="L2397" i="3"/>
  <c r="L2381" i="3"/>
  <c r="L2365" i="3"/>
  <c r="L2349" i="3"/>
  <c r="L2317" i="3"/>
  <c r="L2301" i="3"/>
  <c r="L2285" i="3"/>
  <c r="L2269" i="3"/>
  <c r="L2253" i="3"/>
  <c r="L2237" i="3"/>
  <c r="L2205" i="3"/>
  <c r="L2189" i="3"/>
  <c r="L2141" i="3"/>
  <c r="L2109" i="3"/>
  <c r="L2093" i="3"/>
  <c r="M2093" i="3" s="1" a="1"/>
  <c r="M2093" i="3" s="1"/>
  <c r="L2077" i="3"/>
  <c r="L2061" i="3"/>
  <c r="L2045" i="3"/>
  <c r="N2600" i="3" a="1"/>
  <c r="N2600" i="3" s="1"/>
  <c r="M2600" i="3" a="1"/>
  <c r="M2600" i="3" s="1"/>
  <c r="M13" i="3" a="1"/>
  <c r="M13" i="3" s="1"/>
  <c r="M69" i="3" a="1"/>
  <c r="M69" i="3" s="1"/>
  <c r="M3" i="3" a="1"/>
  <c r="M3" i="3" s="1"/>
  <c r="M25" i="3" a="1"/>
  <c r="M25" i="3" s="1"/>
  <c r="M4" i="3" a="1"/>
  <c r="M4" i="3" s="1"/>
  <c r="M19" i="3" a="1"/>
  <c r="M19" i="3" s="1"/>
  <c r="L4973" i="3"/>
  <c r="L4925" i="3"/>
  <c r="L4909" i="3"/>
  <c r="L4877" i="3"/>
  <c r="L4861" i="3"/>
  <c r="L4813" i="3"/>
  <c r="L4987" i="3"/>
  <c r="L4971" i="3"/>
  <c r="L4923" i="3"/>
  <c r="L4811" i="3"/>
  <c r="L4795" i="3"/>
  <c r="L4747" i="3"/>
  <c r="L4715" i="3"/>
  <c r="L4587" i="3"/>
  <c r="L4571" i="3"/>
  <c r="N4571" i="3" s="1" a="1"/>
  <c r="N4571" i="3" s="1"/>
  <c r="L4555" i="3"/>
  <c r="L4523" i="3"/>
  <c r="L4507" i="3"/>
  <c r="L4491" i="3"/>
  <c r="L4459" i="3"/>
  <c r="L4443" i="3"/>
  <c r="L4411" i="3"/>
  <c r="M11" i="3" a="1"/>
  <c r="M11" i="3" s="1"/>
  <c r="L4985" i="3"/>
  <c r="L4969" i="3"/>
  <c r="L4953" i="3"/>
  <c r="L4937" i="3"/>
  <c r="L4921" i="3"/>
  <c r="L4889" i="3"/>
  <c r="L4793" i="3"/>
  <c r="L4777" i="3"/>
  <c r="L4761" i="3"/>
  <c r="L4713" i="3"/>
  <c r="L4697" i="3"/>
  <c r="L4681" i="3"/>
  <c r="L4553" i="3"/>
  <c r="L4537" i="3"/>
  <c r="L4521" i="3"/>
  <c r="L4505" i="3"/>
  <c r="L4441" i="3"/>
  <c r="L4409" i="3"/>
  <c r="L4313" i="3"/>
  <c r="L4249" i="3"/>
  <c r="L4153" i="3"/>
  <c r="L4121" i="3"/>
  <c r="L4089" i="3"/>
  <c r="L3993" i="3"/>
  <c r="L3913" i="3"/>
  <c r="L3897" i="3"/>
  <c r="L3865" i="3"/>
  <c r="L3849" i="3"/>
  <c r="L3833" i="3"/>
  <c r="L3785" i="3"/>
  <c r="L3737" i="3"/>
  <c r="L3657" i="3"/>
  <c r="L3609" i="3"/>
  <c r="M6" i="3" a="1"/>
  <c r="M6" i="3" s="1"/>
  <c r="L4980" i="3"/>
  <c r="L4948" i="3"/>
  <c r="L4724" i="3"/>
  <c r="L4612" i="3"/>
  <c r="L4388" i="3"/>
  <c r="M2" i="3" a="1"/>
  <c r="M2" i="3" s="1"/>
  <c r="L4992" i="3"/>
  <c r="M4992" i="3" s="1" a="1"/>
  <c r="M4992" i="3" s="1"/>
  <c r="L4976" i="3"/>
  <c r="N4976" i="3" s="1" a="1"/>
  <c r="N4976" i="3" s="1"/>
  <c r="L4928" i="3"/>
  <c r="M4928" i="3" s="1" a="1"/>
  <c r="M4928" i="3" s="1"/>
  <c r="L4912" i="3"/>
  <c r="N4912" i="3" s="1" a="1"/>
  <c r="N4912" i="3" s="1"/>
  <c r="L4896" i="3"/>
  <c r="M4896" i="3" s="1" a="1"/>
  <c r="M4896" i="3" s="1"/>
  <c r="L4880" i="3"/>
  <c r="N4880" i="3" s="1" a="1"/>
  <c r="N4880" i="3" s="1"/>
  <c r="L4864" i="3"/>
  <c r="L4848" i="3"/>
  <c r="M4848" i="3" s="1" a="1"/>
  <c r="M4848" i="3" s="1"/>
  <c r="L4832" i="3"/>
  <c r="M4832" i="3" s="1" a="1"/>
  <c r="M4832" i="3" s="1"/>
  <c r="L4816" i="3"/>
  <c r="M4816" i="3" s="1" a="1"/>
  <c r="M4816" i="3" s="1"/>
  <c r="L4800" i="3"/>
  <c r="M4800" i="3" s="1" a="1"/>
  <c r="M4800" i="3" s="1"/>
  <c r="L4784" i="3"/>
  <c r="L4752" i="3"/>
  <c r="N4752" i="3" s="1" a="1"/>
  <c r="N4752" i="3" s="1"/>
  <c r="L4736" i="3"/>
  <c r="L4720" i="3"/>
  <c r="M4720" i="3" s="1" a="1"/>
  <c r="M4720" i="3" s="1"/>
  <c r="L4672" i="3"/>
  <c r="N4672" i="3" s="1" a="1"/>
  <c r="N4672" i="3" s="1"/>
  <c r="L4656" i="3"/>
  <c r="N4656" i="3" s="1" a="1"/>
  <c r="N4656" i="3" s="1"/>
  <c r="L4640" i="3"/>
  <c r="M4640" i="3" s="1" a="1"/>
  <c r="M4640" i="3" s="1"/>
  <c r="L4624" i="3"/>
  <c r="L4608" i="3"/>
  <c r="M4608" i="3" s="1" a="1"/>
  <c r="M4608" i="3" s="1"/>
  <c r="L4592" i="3"/>
  <c r="N4592" i="3" s="1" a="1"/>
  <c r="N4592" i="3" s="1"/>
  <c r="L4576" i="3"/>
  <c r="M4576" i="3" s="1" a="1"/>
  <c r="M4576" i="3" s="1"/>
  <c r="L4560" i="3"/>
  <c r="L4544" i="3"/>
  <c r="N4544" i="3" s="1" a="1"/>
  <c r="N4544" i="3" s="1"/>
  <c r="L4528" i="3"/>
  <c r="M4528" i="3" s="1" a="1"/>
  <c r="M4528" i="3" s="1"/>
  <c r="L4496" i="3"/>
  <c r="N4496" i="3" s="1" a="1"/>
  <c r="N4496" i="3" s="1"/>
  <c r="L4480" i="3"/>
  <c r="L4464" i="3"/>
  <c r="L4416" i="3"/>
  <c r="L4400" i="3"/>
  <c r="L4384" i="3"/>
  <c r="M4384" i="3" s="1" a="1"/>
  <c r="M4384" i="3" s="1"/>
  <c r="L4368" i="3"/>
  <c r="L4352" i="3"/>
  <c r="M4352" i="3" s="1" a="1"/>
  <c r="M4352" i="3" s="1"/>
  <c r="L4320" i="3"/>
  <c r="L4304" i="3"/>
  <c r="L4288" i="3"/>
  <c r="N4288" i="3" s="1" a="1"/>
  <c r="N4288" i="3" s="1"/>
  <c r="L4272" i="3"/>
  <c r="N4272" i="3" s="1" a="1"/>
  <c r="N4272" i="3" s="1"/>
  <c r="L4991" i="3"/>
  <c r="M4991" i="3" s="1" a="1"/>
  <c r="M4991" i="3" s="1"/>
  <c r="L4975" i="3"/>
  <c r="M4975" i="3" s="1" a="1"/>
  <c r="M4975" i="3" s="1"/>
  <c r="L4959" i="3"/>
  <c r="M4959" i="3" s="1" a="1"/>
  <c r="M4959" i="3" s="1"/>
  <c r="L4943" i="3"/>
  <c r="M4943" i="3" s="1" a="1"/>
  <c r="M4943" i="3" s="1"/>
  <c r="L4927" i="3"/>
  <c r="M4927" i="3" s="1" a="1"/>
  <c r="M4927" i="3" s="1"/>
  <c r="L4911" i="3"/>
  <c r="M4911" i="3" s="1" a="1"/>
  <c r="M4911" i="3" s="1"/>
  <c r="L4895" i="3"/>
  <c r="M4895" i="3" s="1" a="1"/>
  <c r="M4895" i="3" s="1"/>
  <c r="L4879" i="3"/>
  <c r="M4879" i="3" s="1" a="1"/>
  <c r="M4879" i="3" s="1"/>
  <c r="L4863" i="3"/>
  <c r="M4863" i="3" s="1" a="1"/>
  <c r="M4863" i="3" s="1"/>
  <c r="L4847" i="3"/>
  <c r="M4847" i="3" s="1" a="1"/>
  <c r="M4847" i="3" s="1"/>
  <c r="L4831" i="3"/>
  <c r="M4831" i="3" s="1" a="1"/>
  <c r="M4831" i="3" s="1"/>
  <c r="L4815" i="3"/>
  <c r="M4815" i="3" s="1" a="1"/>
  <c r="M4815" i="3" s="1"/>
  <c r="L4799" i="3"/>
  <c r="M4799" i="3" s="1" a="1"/>
  <c r="M4799" i="3" s="1"/>
  <c r="L4783" i="3"/>
  <c r="M4783" i="3" s="1" a="1"/>
  <c r="M4783" i="3" s="1"/>
  <c r="L4767" i="3"/>
  <c r="M4767" i="3" s="1" a="1"/>
  <c r="M4767" i="3" s="1"/>
  <c r="L4751" i="3"/>
  <c r="M4751" i="3" s="1" a="1"/>
  <c r="M4751" i="3" s="1"/>
  <c r="L4735" i="3"/>
  <c r="M4735" i="3" s="1" a="1"/>
  <c r="M4735" i="3" s="1"/>
  <c r="L4719" i="3"/>
  <c r="M4719" i="3" s="1" a="1"/>
  <c r="M4719" i="3" s="1"/>
  <c r="L4703" i="3"/>
  <c r="M4703" i="3" s="1" a="1"/>
  <c r="M4703" i="3" s="1"/>
  <c r="L4687" i="3"/>
  <c r="M4687" i="3" s="1" a="1"/>
  <c r="M4687" i="3" s="1"/>
  <c r="L4671" i="3"/>
  <c r="M4671" i="3" s="1" a="1"/>
  <c r="M4671" i="3" s="1"/>
  <c r="L4655" i="3"/>
  <c r="M4655" i="3" s="1" a="1"/>
  <c r="M4655" i="3" s="1"/>
  <c r="L4639" i="3"/>
  <c r="N4639" i="3" s="1" a="1"/>
  <c r="N4639" i="3" s="1"/>
  <c r="L4623" i="3"/>
  <c r="M4623" i="3" s="1" a="1"/>
  <c r="M4623" i="3" s="1"/>
  <c r="L4607" i="3"/>
  <c r="M4607" i="3" s="1" a="1"/>
  <c r="M4607" i="3" s="1"/>
  <c r="L4591" i="3"/>
  <c r="M4591" i="3" s="1" a="1"/>
  <c r="M4591" i="3" s="1"/>
  <c r="L4575" i="3"/>
  <c r="M4575" i="3" s="1" a="1"/>
  <c r="M4575" i="3" s="1"/>
  <c r="L4559" i="3"/>
  <c r="M4559" i="3" s="1" a="1"/>
  <c r="M4559" i="3" s="1"/>
  <c r="L4543" i="3"/>
  <c r="M4543" i="3" s="1" a="1"/>
  <c r="M4543" i="3" s="1"/>
  <c r="L4527" i="3"/>
  <c r="M4527" i="3" s="1" a="1"/>
  <c r="M4527" i="3" s="1"/>
  <c r="L4511" i="3"/>
  <c r="M4511" i="3" s="1" a="1"/>
  <c r="M4511" i="3" s="1"/>
  <c r="L4495" i="3"/>
  <c r="M4495" i="3" s="1" a="1"/>
  <c r="M4495" i="3" s="1"/>
  <c r="L4479" i="3"/>
  <c r="M4479" i="3" s="1" a="1"/>
  <c r="M4479" i="3" s="1"/>
  <c r="L4605" i="3"/>
  <c r="L4525" i="3"/>
  <c r="L4381" i="3"/>
  <c r="L4349" i="3"/>
  <c r="L4189" i="3"/>
  <c r="L4093" i="3"/>
  <c r="L3337" i="3"/>
  <c r="L3289" i="3"/>
  <c r="L2841" i="3"/>
  <c r="L4886" i="3"/>
  <c r="L4690" i="3"/>
  <c r="L4642" i="3"/>
  <c r="L4514" i="3"/>
  <c r="L4466" i="3"/>
  <c r="L4256" i="3"/>
  <c r="N4256" i="3" s="1" a="1"/>
  <c r="N4256" i="3" s="1"/>
  <c r="L4240" i="3"/>
  <c r="M4240" i="3" s="1" a="1"/>
  <c r="M4240" i="3" s="1"/>
  <c r="L4208" i="3"/>
  <c r="L4192" i="3"/>
  <c r="L4176" i="3"/>
  <c r="N4176" i="3" s="1" a="1"/>
  <c r="N4176" i="3" s="1"/>
  <c r="L4160" i="3"/>
  <c r="M4160" i="3" s="1" a="1"/>
  <c r="M4160" i="3" s="1"/>
  <c r="L4128" i="3"/>
  <c r="L4112" i="3"/>
  <c r="L4096" i="3"/>
  <c r="M4096" i="3" s="1" a="1"/>
  <c r="M4096" i="3" s="1"/>
  <c r="L4080" i="3"/>
  <c r="N4080" i="3" s="1" a="1"/>
  <c r="N4080" i="3" s="1"/>
  <c r="L4064" i="3"/>
  <c r="N4064" i="3" s="1" a="1"/>
  <c r="N4064" i="3" s="1"/>
  <c r="L4048" i="3"/>
  <c r="N4048" i="3" s="1" a="1"/>
  <c r="N4048" i="3" s="1"/>
  <c r="L4032" i="3"/>
  <c r="M4032" i="3" s="1" a="1"/>
  <c r="M4032" i="3" s="1"/>
  <c r="L4016" i="3"/>
  <c r="M4016" i="3" s="1" a="1"/>
  <c r="M4016" i="3" s="1"/>
  <c r="L4000" i="3"/>
  <c r="L3984" i="3"/>
  <c r="N3984" i="3" s="1" a="1"/>
  <c r="N3984" i="3" s="1"/>
  <c r="L3968" i="3"/>
  <c r="N3968" i="3" s="1" a="1"/>
  <c r="N3968" i="3" s="1"/>
  <c r="L3952" i="3"/>
  <c r="M3952" i="3" s="1" a="1"/>
  <c r="M3952" i="3" s="1"/>
  <c r="L3936" i="3"/>
  <c r="M3936" i="3" s="1" a="1"/>
  <c r="M3936" i="3" s="1"/>
  <c r="L3920" i="3"/>
  <c r="N3920" i="3" s="1" a="1"/>
  <c r="N3920" i="3" s="1"/>
  <c r="L3904" i="3"/>
  <c r="M3904" i="3" s="1" a="1"/>
  <c r="M3904" i="3" s="1"/>
  <c r="L3888" i="3"/>
  <c r="L3872" i="3"/>
  <c r="L3856" i="3"/>
  <c r="M3856" i="3" s="1" a="1"/>
  <c r="M3856" i="3" s="1"/>
  <c r="L3840" i="3"/>
  <c r="L3824" i="3"/>
  <c r="L3808" i="3"/>
  <c r="M3808" i="3" s="1" a="1"/>
  <c r="M3808" i="3" s="1"/>
  <c r="L3792" i="3"/>
  <c r="N3792" i="3" s="1" a="1"/>
  <c r="N3792" i="3" s="1"/>
  <c r="L3776" i="3"/>
  <c r="M3776" i="3" s="1" a="1"/>
  <c r="M3776" i="3" s="1"/>
  <c r="L3760" i="3"/>
  <c r="M3760" i="3" s="1" a="1"/>
  <c r="M3760" i="3" s="1"/>
  <c r="L3744" i="3"/>
  <c r="N3744" i="3" s="1" a="1"/>
  <c r="N3744" i="3" s="1"/>
  <c r="L3728" i="3"/>
  <c r="N3728" i="3" s="1" a="1"/>
  <c r="N3728" i="3" s="1"/>
  <c r="L3712" i="3"/>
  <c r="N3712" i="3" s="1" a="1"/>
  <c r="N3712" i="3" s="1"/>
  <c r="L3696" i="3"/>
  <c r="L3680" i="3"/>
  <c r="M3680" i="3" s="1" a="1"/>
  <c r="M3680" i="3" s="1"/>
  <c r="L3664" i="3"/>
  <c r="N3664" i="3" s="1" a="1"/>
  <c r="N3664" i="3" s="1"/>
  <c r="L3648" i="3"/>
  <c r="N3648" i="3" s="1" a="1"/>
  <c r="N3648" i="3" s="1"/>
  <c r="L3632" i="3"/>
  <c r="L3616" i="3"/>
  <c r="L3600" i="3"/>
  <c r="L3584" i="3"/>
  <c r="M3584" i="3" s="1" a="1"/>
  <c r="M3584" i="3" s="1"/>
  <c r="L3568" i="3"/>
  <c r="N3568" i="3" s="1" a="1"/>
  <c r="N3568" i="3" s="1"/>
  <c r="L3552" i="3"/>
  <c r="N3552" i="3" s="1" a="1"/>
  <c r="N3552" i="3" s="1"/>
  <c r="L3536" i="3"/>
  <c r="N3536" i="3" s="1" a="1"/>
  <c r="N3536" i="3" s="1"/>
  <c r="L3520" i="3"/>
  <c r="M3520" i="3" s="1" a="1"/>
  <c r="M3520" i="3" s="1"/>
  <c r="L3504" i="3"/>
  <c r="M3504" i="3" s="1" a="1"/>
  <c r="M3504" i="3" s="1"/>
  <c r="L3488" i="3"/>
  <c r="N3488" i="3" s="1" a="1"/>
  <c r="N3488" i="3" s="1"/>
  <c r="L3472" i="3"/>
  <c r="M3472" i="3" s="1" a="1"/>
  <c r="M3472" i="3" s="1"/>
  <c r="L3456" i="3"/>
  <c r="M3456" i="3" s="1" a="1"/>
  <c r="M3456" i="3" s="1"/>
  <c r="L3440" i="3"/>
  <c r="M3440" i="3" s="1" a="1"/>
  <c r="M3440" i="3" s="1"/>
  <c r="L3424" i="3"/>
  <c r="L3408" i="3"/>
  <c r="N3408" i="3" s="1" a="1"/>
  <c r="N3408" i="3" s="1"/>
  <c r="L3392" i="3"/>
  <c r="M3392" i="3" s="1" a="1"/>
  <c r="M3392" i="3" s="1"/>
  <c r="L3376" i="3"/>
  <c r="N3376" i="3" s="1" a="1"/>
  <c r="N3376" i="3" s="1"/>
  <c r="L3360" i="3"/>
  <c r="L3344" i="3"/>
  <c r="L3328" i="3"/>
  <c r="M3328" i="3" s="1" a="1"/>
  <c r="M3328" i="3" s="1"/>
  <c r="L3312" i="3"/>
  <c r="L3296" i="3"/>
  <c r="M3296" i="3" s="1" a="1"/>
  <c r="M3296" i="3" s="1"/>
  <c r="L3280" i="3"/>
  <c r="M3280" i="3" s="1" a="1"/>
  <c r="M3280" i="3" s="1"/>
  <c r="L3264" i="3"/>
  <c r="N3264" i="3" s="1" a="1"/>
  <c r="N3264" i="3" s="1"/>
  <c r="L3248" i="3"/>
  <c r="N3248" i="3" s="1" a="1"/>
  <c r="N3248" i="3" s="1"/>
  <c r="L3232" i="3"/>
  <c r="L3216" i="3"/>
  <c r="M3216" i="3" s="1" a="1"/>
  <c r="M3216" i="3" s="1"/>
  <c r="L3184" i="3"/>
  <c r="M3184" i="3" s="1" a="1"/>
  <c r="M3184" i="3" s="1"/>
  <c r="L3168" i="3"/>
  <c r="L3152" i="3"/>
  <c r="L3136" i="3"/>
  <c r="N3136" i="3" s="1" a="1"/>
  <c r="N3136" i="3" s="1"/>
  <c r="L3120" i="3"/>
  <c r="M3120" i="3" s="1" a="1"/>
  <c r="M3120" i="3" s="1"/>
  <c r="L3088" i="3"/>
  <c r="L3008" i="3"/>
  <c r="L2992" i="3"/>
  <c r="L2976" i="3"/>
  <c r="L2960" i="3"/>
  <c r="N2960" i="3" s="1" a="1"/>
  <c r="N2960" i="3" s="1"/>
  <c r="L2928" i="3"/>
  <c r="M2928" i="3" s="1" a="1"/>
  <c r="M2928" i="3" s="1"/>
  <c r="L2912" i="3"/>
  <c r="L2896" i="3"/>
  <c r="M2896" i="3" s="1" a="1"/>
  <c r="M2896" i="3" s="1"/>
  <c r="L2880" i="3"/>
  <c r="L2864" i="3"/>
  <c r="L4463" i="3"/>
  <c r="M4463" i="3" s="1" a="1"/>
  <c r="M4463" i="3" s="1"/>
  <c r="L4447" i="3"/>
  <c r="M4447" i="3" s="1" a="1"/>
  <c r="M4447" i="3" s="1"/>
  <c r="L4431" i="3"/>
  <c r="M4431" i="3" s="1" a="1"/>
  <c r="M4431" i="3" s="1"/>
  <c r="L4415" i="3"/>
  <c r="M4415" i="3" s="1" a="1"/>
  <c r="M4415" i="3" s="1"/>
  <c r="L4399" i="3"/>
  <c r="M4399" i="3" s="1" a="1"/>
  <c r="M4399" i="3" s="1"/>
  <c r="L4383" i="3"/>
  <c r="M4383" i="3" s="1" a="1"/>
  <c r="M4383" i="3" s="1"/>
  <c r="L4367" i="3"/>
  <c r="M4367" i="3" s="1" a="1"/>
  <c r="M4367" i="3" s="1"/>
  <c r="L4351" i="3"/>
  <c r="M4351" i="3" s="1" a="1"/>
  <c r="M4351" i="3" s="1"/>
  <c r="L4335" i="3"/>
  <c r="M4335" i="3" s="1" a="1"/>
  <c r="M4335" i="3" s="1"/>
  <c r="L4319" i="3"/>
  <c r="M4319" i="3" s="1" a="1"/>
  <c r="M4319" i="3" s="1"/>
  <c r="L4303" i="3"/>
  <c r="M4303" i="3" s="1" a="1"/>
  <c r="M4303" i="3" s="1"/>
  <c r="L4287" i="3"/>
  <c r="M4287" i="3" s="1" a="1"/>
  <c r="M4287" i="3" s="1"/>
  <c r="L4271" i="3"/>
  <c r="M4271" i="3" s="1" a="1"/>
  <c r="M4271" i="3" s="1"/>
  <c r="L4255" i="3"/>
  <c r="M4255" i="3" s="1" a="1"/>
  <c r="M4255" i="3" s="1"/>
  <c r="L4239" i="3"/>
  <c r="M4239" i="3" s="1" a="1"/>
  <c r="M4239" i="3" s="1"/>
  <c r="L4223" i="3"/>
  <c r="M4223" i="3" s="1" a="1"/>
  <c r="M4223" i="3" s="1"/>
  <c r="L4207" i="3"/>
  <c r="M4207" i="3" s="1" a="1"/>
  <c r="M4207" i="3" s="1"/>
  <c r="L4191" i="3"/>
  <c r="M4191" i="3" s="1" a="1"/>
  <c r="M4191" i="3" s="1"/>
  <c r="L4175" i="3"/>
  <c r="M4175" i="3" s="1" a="1"/>
  <c r="M4175" i="3" s="1"/>
  <c r="L4159" i="3"/>
  <c r="M4159" i="3" s="1" a="1"/>
  <c r="M4159" i="3" s="1"/>
  <c r="L4143" i="3"/>
  <c r="M4143" i="3" s="1" a="1"/>
  <c r="M4143" i="3" s="1"/>
  <c r="L4127" i="3"/>
  <c r="M4127" i="3" s="1" a="1"/>
  <c r="M4127" i="3" s="1"/>
  <c r="L4111" i="3"/>
  <c r="M4111" i="3" s="1" a="1"/>
  <c r="M4111" i="3" s="1"/>
  <c r="L4095" i="3"/>
  <c r="M4095" i="3" s="1" a="1"/>
  <c r="M4095" i="3" s="1"/>
  <c r="L4079" i="3"/>
  <c r="M4079" i="3" s="1" a="1"/>
  <c r="M4079" i="3" s="1"/>
  <c r="L4063" i="3"/>
  <c r="M4063" i="3" s="1" a="1"/>
  <c r="M4063" i="3" s="1"/>
  <c r="L4047" i="3"/>
  <c r="M4047" i="3" s="1" a="1"/>
  <c r="M4047" i="3" s="1"/>
  <c r="L4031" i="3"/>
  <c r="M4031" i="3" s="1" a="1"/>
  <c r="M4031" i="3" s="1"/>
  <c r="L4015" i="3"/>
  <c r="M4015" i="3" s="1" a="1"/>
  <c r="M4015" i="3" s="1"/>
  <c r="L3999" i="3"/>
  <c r="M3999" i="3" s="1" a="1"/>
  <c r="M3999" i="3" s="1"/>
  <c r="L3983" i="3"/>
  <c r="M3983" i="3" s="1" a="1"/>
  <c r="M3983" i="3" s="1"/>
  <c r="L3967" i="3"/>
  <c r="M3967" i="3" s="1" a="1"/>
  <c r="M3967" i="3" s="1"/>
  <c r="L3951" i="3"/>
  <c r="M3951" i="3" s="1" a="1"/>
  <c r="M3951" i="3" s="1"/>
  <c r="L3935" i="3"/>
  <c r="M3935" i="3" s="1" a="1"/>
  <c r="M3935" i="3" s="1"/>
  <c r="L3919" i="3"/>
  <c r="M3919" i="3" s="1" a="1"/>
  <c r="M3919" i="3" s="1"/>
  <c r="L3903" i="3"/>
  <c r="M3903" i="3" s="1" a="1"/>
  <c r="M3903" i="3" s="1"/>
  <c r="L3887" i="3"/>
  <c r="M3887" i="3" s="1" a="1"/>
  <c r="M3887" i="3" s="1"/>
  <c r="L3871" i="3"/>
  <c r="M3871" i="3" s="1" a="1"/>
  <c r="M3871" i="3" s="1"/>
  <c r="L3855" i="3"/>
  <c r="M3855" i="3" s="1" a="1"/>
  <c r="M3855" i="3" s="1"/>
  <c r="L3839" i="3"/>
  <c r="N3839" i="3" s="1" a="1"/>
  <c r="N3839" i="3" s="1"/>
  <c r="L3823" i="3"/>
  <c r="M3823" i="3" s="1" a="1"/>
  <c r="M3823" i="3" s="1"/>
  <c r="L3807" i="3"/>
  <c r="M3807" i="3" s="1" a="1"/>
  <c r="M3807" i="3" s="1"/>
  <c r="L3791" i="3"/>
  <c r="M3791" i="3" s="1" a="1"/>
  <c r="M3791" i="3" s="1"/>
  <c r="L3775" i="3"/>
  <c r="M3775" i="3" s="1" a="1"/>
  <c r="M3775" i="3" s="1"/>
  <c r="L3759" i="3"/>
  <c r="M3759" i="3" s="1" a="1"/>
  <c r="M3759" i="3" s="1"/>
  <c r="L3743" i="3"/>
  <c r="M3743" i="3" s="1" a="1"/>
  <c r="M3743" i="3" s="1"/>
  <c r="L3727" i="3"/>
  <c r="M3727" i="3" s="1" a="1"/>
  <c r="M3727" i="3" s="1"/>
  <c r="L3711" i="3"/>
  <c r="M3711" i="3" s="1" a="1"/>
  <c r="M3711" i="3" s="1"/>
  <c r="L3695" i="3"/>
  <c r="M3695" i="3" s="1" a="1"/>
  <c r="M3695" i="3" s="1"/>
  <c r="L3679" i="3"/>
  <c r="M3679" i="3" s="1" a="1"/>
  <c r="M3679" i="3" s="1"/>
  <c r="L3663" i="3"/>
  <c r="M3663" i="3" s="1" a="1"/>
  <c r="M3663" i="3" s="1"/>
  <c r="L3647" i="3"/>
  <c r="M3647" i="3" s="1" a="1"/>
  <c r="M3647" i="3" s="1"/>
  <c r="L3631" i="3"/>
  <c r="M3631" i="3" s="1" a="1"/>
  <c r="M3631" i="3" s="1"/>
  <c r="L3615" i="3"/>
  <c r="M3615" i="3" s="1" a="1"/>
  <c r="M3615" i="3" s="1"/>
  <c r="L3599" i="3"/>
  <c r="M3599" i="3" s="1" a="1"/>
  <c r="M3599" i="3" s="1"/>
  <c r="L3583" i="3"/>
  <c r="M3583" i="3" s="1" a="1"/>
  <c r="M3583" i="3" s="1"/>
  <c r="L3567" i="3"/>
  <c r="M3567" i="3" s="1" a="1"/>
  <c r="M3567" i="3" s="1"/>
  <c r="L3551" i="3"/>
  <c r="M3551" i="3" s="1" a="1"/>
  <c r="M3551" i="3" s="1"/>
  <c r="L3535" i="3"/>
  <c r="M3535" i="3" s="1" a="1"/>
  <c r="M3535" i="3" s="1"/>
  <c r="L3519" i="3"/>
  <c r="M3519" i="3" s="1" a="1"/>
  <c r="M3519" i="3" s="1"/>
  <c r="L3503" i="3"/>
  <c r="M3503" i="3" s="1" a="1"/>
  <c r="M3503" i="3" s="1"/>
  <c r="L3487" i="3"/>
  <c r="M3487" i="3" s="1" a="1"/>
  <c r="M3487" i="3" s="1"/>
  <c r="L3471" i="3"/>
  <c r="M3471" i="3" s="1" a="1"/>
  <c r="M3471" i="3" s="1"/>
  <c r="L3455" i="3"/>
  <c r="M3455" i="3" s="1" a="1"/>
  <c r="M3455" i="3" s="1"/>
  <c r="L3439" i="3"/>
  <c r="M3439" i="3" s="1" a="1"/>
  <c r="M3439" i="3" s="1"/>
  <c r="L3423" i="3"/>
  <c r="M3423" i="3" s="1" a="1"/>
  <c r="M3423" i="3" s="1"/>
  <c r="L3407" i="3"/>
  <c r="M3407" i="3" s="1" a="1"/>
  <c r="M3407" i="3" s="1"/>
  <c r="L3391" i="3"/>
  <c r="L3375" i="3"/>
  <c r="L3359" i="3"/>
  <c r="M3359" i="3" s="1" a="1"/>
  <c r="M3359" i="3" s="1"/>
  <c r="L3343" i="3"/>
  <c r="M3343" i="3" s="1" a="1"/>
  <c r="M3343" i="3" s="1"/>
  <c r="L3327" i="3"/>
  <c r="M3327" i="3" s="1" a="1"/>
  <c r="M3327" i="3" s="1"/>
  <c r="L3311" i="3"/>
  <c r="M3311" i="3" s="1" a="1"/>
  <c r="M3311" i="3" s="1"/>
  <c r="L3295" i="3"/>
  <c r="M3295" i="3" s="1" a="1"/>
  <c r="M3295" i="3" s="1"/>
  <c r="L3279" i="3"/>
  <c r="M3279" i="3" s="1" a="1"/>
  <c r="M3279" i="3" s="1"/>
  <c r="L3263" i="3"/>
  <c r="M3263" i="3" s="1" a="1"/>
  <c r="M3263" i="3" s="1"/>
  <c r="L3247" i="3"/>
  <c r="M3247" i="3" s="1" a="1"/>
  <c r="M3247" i="3" s="1"/>
  <c r="L3231" i="3"/>
  <c r="M3231" i="3" s="1" a="1"/>
  <c r="M3231" i="3" s="1"/>
  <c r="L3215" i="3"/>
  <c r="M3215" i="3" s="1" a="1"/>
  <c r="M3215" i="3" s="1"/>
  <c r="L3199" i="3"/>
  <c r="M3199" i="3" s="1" a="1"/>
  <c r="M3199" i="3" s="1"/>
  <c r="L3183" i="3"/>
  <c r="N3183" i="3" s="1" a="1"/>
  <c r="N3183" i="3" s="1"/>
  <c r="L3167" i="3"/>
  <c r="M3167" i="3" s="1" a="1"/>
  <c r="M3167" i="3" s="1"/>
  <c r="L3151" i="3"/>
  <c r="N3151" i="3" s="1" a="1"/>
  <c r="N3151" i="3" s="1"/>
  <c r="L3135" i="3"/>
  <c r="M3135" i="3" s="1" a="1"/>
  <c r="M3135" i="3" s="1"/>
  <c r="L3119" i="3"/>
  <c r="M3119" i="3" s="1" a="1"/>
  <c r="M3119" i="3" s="1"/>
  <c r="L2443" i="3"/>
  <c r="L2411" i="3"/>
  <c r="L2315" i="3"/>
  <c r="L2139" i="3"/>
  <c r="L2059" i="3"/>
  <c r="L2777" i="3"/>
  <c r="L2832" i="3"/>
  <c r="L2752" i="3"/>
  <c r="N2752" i="3" s="1" a="1"/>
  <c r="N2752" i="3" s="1"/>
  <c r="L2736" i="3"/>
  <c r="N2736" i="3" s="1" a="1"/>
  <c r="N2736" i="3" s="1"/>
  <c r="L2720" i="3"/>
  <c r="M2720" i="3" s="1" a="1"/>
  <c r="M2720" i="3" s="1"/>
  <c r="L2704" i="3"/>
  <c r="L2688" i="3"/>
  <c r="L2656" i="3"/>
  <c r="M2656" i="3" s="1" a="1"/>
  <c r="M2656" i="3" s="1"/>
  <c r="L2624" i="3"/>
  <c r="M2624" i="3" s="1" a="1"/>
  <c r="M2624" i="3" s="1"/>
  <c r="L2608" i="3"/>
  <c r="L2592" i="3"/>
  <c r="L2576" i="3"/>
  <c r="M2576" i="3" s="1" a="1"/>
  <c r="M2576" i="3" s="1"/>
  <c r="L2560" i="3"/>
  <c r="M2560" i="3" s="1" a="1"/>
  <c r="M2560" i="3" s="1"/>
  <c r="L2528" i="3"/>
  <c r="L2496" i="3"/>
  <c r="L2480" i="3"/>
  <c r="M2480" i="3" s="1" a="1"/>
  <c r="M2480" i="3" s="1"/>
  <c r="L2464" i="3"/>
  <c r="L2448" i="3"/>
  <c r="M2448" i="3" s="1" a="1"/>
  <c r="M2448" i="3" s="1"/>
  <c r="L2432" i="3"/>
  <c r="M2432" i="3" s="1" a="1"/>
  <c r="M2432" i="3" s="1"/>
  <c r="L2416" i="3"/>
  <c r="M2416" i="3" s="1" a="1"/>
  <c r="M2416" i="3" s="1"/>
  <c r="L2400" i="3"/>
  <c r="M2400" i="3" s="1" a="1"/>
  <c r="M2400" i="3" s="1"/>
  <c r="L2384" i="3"/>
  <c r="L2368" i="3"/>
  <c r="M2368" i="3" s="1" a="1"/>
  <c r="M2368" i="3" s="1"/>
  <c r="L2352" i="3"/>
  <c r="M2352" i="3" s="1" a="1"/>
  <c r="M2352" i="3" s="1"/>
  <c r="L2336" i="3"/>
  <c r="M2336" i="3" s="1" a="1"/>
  <c r="M2336" i="3" s="1"/>
  <c r="L2320" i="3"/>
  <c r="L2304" i="3"/>
  <c r="N2304" i="3" s="1" a="1"/>
  <c r="N2304" i="3" s="1"/>
  <c r="L2288" i="3"/>
  <c r="N2288" i="3" s="1" a="1"/>
  <c r="N2288" i="3" s="1"/>
  <c r="L2272" i="3"/>
  <c r="M2272" i="3" s="1" a="1"/>
  <c r="M2272" i="3" s="1"/>
  <c r="L2256" i="3"/>
  <c r="L2240" i="3"/>
  <c r="L2224" i="3"/>
  <c r="L2208" i="3"/>
  <c r="L2192" i="3"/>
  <c r="L2176" i="3"/>
  <c r="M2176" i="3" s="1" a="1"/>
  <c r="M2176" i="3" s="1"/>
  <c r="L2160" i="3"/>
  <c r="N2160" i="3" s="1" a="1"/>
  <c r="N2160" i="3" s="1"/>
  <c r="L2144" i="3"/>
  <c r="M2144" i="3" s="1" a="1"/>
  <c r="M2144" i="3" s="1"/>
  <c r="L2128" i="3"/>
  <c r="L2112" i="3"/>
  <c r="N2112" i="3" s="1" a="1"/>
  <c r="N2112" i="3" s="1"/>
  <c r="L2096" i="3"/>
  <c r="N2096" i="3" s="1" a="1"/>
  <c r="N2096" i="3" s="1"/>
  <c r="L2080" i="3"/>
  <c r="M2080" i="3" s="1" a="1"/>
  <c r="M2080" i="3" s="1"/>
  <c r="L2064" i="3"/>
  <c r="M2064" i="3" s="1" a="1"/>
  <c r="M2064" i="3" s="1"/>
  <c r="L2048" i="3"/>
  <c r="L2032" i="3"/>
  <c r="M2032" i="3" s="1" a="1"/>
  <c r="M2032" i="3" s="1"/>
  <c r="L2016" i="3"/>
  <c r="M2016" i="3" s="1" a="1"/>
  <c r="M2016" i="3" s="1"/>
  <c r="L2000" i="3"/>
  <c r="L1984" i="3"/>
  <c r="L1968" i="3"/>
  <c r="L1952" i="3"/>
  <c r="L1936" i="3"/>
  <c r="N1936" i="3" s="1" a="1"/>
  <c r="N1936" i="3" s="1"/>
  <c r="L1920" i="3"/>
  <c r="N1920" i="3" s="1" a="1"/>
  <c r="N1920" i="3" s="1"/>
  <c r="L1904" i="3"/>
  <c r="N1904" i="3" s="1" a="1"/>
  <c r="N1904" i="3" s="1"/>
  <c r="L1888" i="3"/>
  <c r="M1888" i="3" s="1" a="1"/>
  <c r="M1888" i="3" s="1"/>
  <c r="L1872" i="3"/>
  <c r="N1872" i="3" s="1" a="1"/>
  <c r="N1872" i="3" s="1"/>
  <c r="L1856" i="3"/>
  <c r="N1856" i="3" s="1" a="1"/>
  <c r="N1856" i="3" s="1"/>
  <c r="L1840" i="3"/>
  <c r="N1840" i="3" s="1" a="1"/>
  <c r="N1840" i="3" s="1"/>
  <c r="L1824" i="3"/>
  <c r="N1824" i="3" s="1" a="1"/>
  <c r="N1824" i="3" s="1"/>
  <c r="L1808" i="3"/>
  <c r="N1808" i="3" s="1" a="1"/>
  <c r="N1808" i="3" s="1"/>
  <c r="L1792" i="3"/>
  <c r="M1792" i="3" s="1" a="1"/>
  <c r="M1792" i="3" s="1"/>
  <c r="L1776" i="3"/>
  <c r="M1776" i="3" s="1" a="1"/>
  <c r="M1776" i="3" s="1"/>
  <c r="L1760" i="3"/>
  <c r="M1760" i="3" s="1" a="1"/>
  <c r="M1760" i="3" s="1"/>
  <c r="L1744" i="3"/>
  <c r="M1744" i="3" s="1" a="1"/>
  <c r="M1744" i="3" s="1"/>
  <c r="L1728" i="3"/>
  <c r="N1728" i="3" s="1" a="1"/>
  <c r="N1728" i="3" s="1"/>
  <c r="L1712" i="3"/>
  <c r="L1696" i="3"/>
  <c r="M1696" i="3" s="1" a="1"/>
  <c r="M1696" i="3" s="1"/>
  <c r="L1680" i="3"/>
  <c r="L1664" i="3"/>
  <c r="M1664" i="3" s="1" a="1"/>
  <c r="M1664" i="3" s="1"/>
  <c r="L1648" i="3"/>
  <c r="N1648" i="3" s="1" a="1"/>
  <c r="N1648" i="3" s="1"/>
  <c r="L1632" i="3"/>
  <c r="N1632" i="3" s="1" a="1"/>
  <c r="N1632" i="3" s="1"/>
  <c r="L1616" i="3"/>
  <c r="L1600" i="3"/>
  <c r="N1600" i="3" s="1" a="1"/>
  <c r="N1600" i="3" s="1"/>
  <c r="L1584" i="3"/>
  <c r="M1584" i="3" s="1" a="1"/>
  <c r="M1584" i="3" s="1"/>
  <c r="L1568" i="3"/>
  <c r="M1568" i="3" s="1" a="1"/>
  <c r="M1568" i="3" s="1"/>
  <c r="L1552" i="3"/>
  <c r="L1536" i="3"/>
  <c r="M1536" i="3" s="1" a="1"/>
  <c r="M1536" i="3" s="1"/>
  <c r="L1520" i="3"/>
  <c r="M1520" i="3" s="1" a="1"/>
  <c r="M1520" i="3" s="1"/>
  <c r="L1504" i="3"/>
  <c r="M1504" i="3" s="1" a="1"/>
  <c r="M1504" i="3" s="1"/>
  <c r="L1488" i="3"/>
  <c r="L1472" i="3"/>
  <c r="L1456" i="3"/>
  <c r="L1440" i="3"/>
  <c r="L1424" i="3"/>
  <c r="N1424" i="3" s="1" a="1"/>
  <c r="N1424" i="3" s="1"/>
  <c r="L1408" i="3"/>
  <c r="N1408" i="3" s="1" a="1"/>
  <c r="N1408" i="3" s="1"/>
  <c r="L1392" i="3"/>
  <c r="N1392" i="3" s="1" a="1"/>
  <c r="N1392" i="3" s="1"/>
  <c r="L1376" i="3"/>
  <c r="N1376" i="3" s="1" a="1"/>
  <c r="N1376" i="3" s="1"/>
  <c r="L1360" i="3"/>
  <c r="L3103" i="3"/>
  <c r="L3087" i="3"/>
  <c r="M3087" i="3" s="1" a="1"/>
  <c r="M3087" i="3" s="1"/>
  <c r="L3071" i="3"/>
  <c r="M3071" i="3" s="1" a="1"/>
  <c r="M3071" i="3" s="1"/>
  <c r="L3055" i="3"/>
  <c r="M3055" i="3" s="1" a="1"/>
  <c r="M3055" i="3" s="1"/>
  <c r="L3039" i="3"/>
  <c r="M3039" i="3" s="1" a="1"/>
  <c r="M3039" i="3" s="1"/>
  <c r="L3023" i="3"/>
  <c r="M3023" i="3" s="1" a="1"/>
  <c r="M3023" i="3" s="1"/>
  <c r="L3007" i="3"/>
  <c r="M3007" i="3" s="1" a="1"/>
  <c r="M3007" i="3" s="1"/>
  <c r="L2991" i="3"/>
  <c r="M2991" i="3" s="1" a="1"/>
  <c r="M2991" i="3" s="1"/>
  <c r="L2975" i="3"/>
  <c r="M2975" i="3" s="1" a="1"/>
  <c r="M2975" i="3" s="1"/>
  <c r="L2959" i="3"/>
  <c r="M2959" i="3" s="1" a="1"/>
  <c r="M2959" i="3" s="1"/>
  <c r="L2943" i="3"/>
  <c r="M2943" i="3" s="1" a="1"/>
  <c r="M2943" i="3" s="1"/>
  <c r="L2927" i="3"/>
  <c r="M2927" i="3" s="1" a="1"/>
  <c r="M2927" i="3" s="1"/>
  <c r="L2911" i="3"/>
  <c r="M2911" i="3" s="1" a="1"/>
  <c r="M2911" i="3" s="1"/>
  <c r="L2895" i="3"/>
  <c r="N2895" i="3" s="1" a="1"/>
  <c r="N2895" i="3" s="1"/>
  <c r="L2879" i="3"/>
  <c r="N2879" i="3" s="1" a="1"/>
  <c r="N2879" i="3" s="1"/>
  <c r="L2863" i="3"/>
  <c r="M2863" i="3" s="1" a="1"/>
  <c r="M2863" i="3" s="1"/>
  <c r="L2847" i="3"/>
  <c r="M2847" i="3" s="1" a="1"/>
  <c r="M2847" i="3" s="1"/>
  <c r="L2831" i="3"/>
  <c r="M2831" i="3" s="1" a="1"/>
  <c r="M2831" i="3" s="1"/>
  <c r="L2815" i="3"/>
  <c r="M2815" i="3" s="1" a="1"/>
  <c r="M2815" i="3" s="1"/>
  <c r="L2799" i="3"/>
  <c r="M2799" i="3" s="1" a="1"/>
  <c r="M2799" i="3" s="1"/>
  <c r="L2783" i="3"/>
  <c r="M2783" i="3" s="1" a="1"/>
  <c r="M2783" i="3" s="1"/>
  <c r="L2767" i="3"/>
  <c r="M2767" i="3" s="1" a="1"/>
  <c r="M2767" i="3" s="1"/>
  <c r="L2751" i="3"/>
  <c r="M2751" i="3" s="1" a="1"/>
  <c r="M2751" i="3" s="1"/>
  <c r="L2735" i="3"/>
  <c r="M2735" i="3" s="1" a="1"/>
  <c r="M2735" i="3" s="1"/>
  <c r="L2719" i="3"/>
  <c r="M2719" i="3" s="1" a="1"/>
  <c r="M2719" i="3" s="1"/>
  <c r="L2703" i="3"/>
  <c r="M2703" i="3" s="1" a="1"/>
  <c r="M2703" i="3" s="1"/>
  <c r="L2687" i="3"/>
  <c r="N2687" i="3" s="1" a="1"/>
  <c r="N2687" i="3" s="1"/>
  <c r="L2671" i="3"/>
  <c r="M2671" i="3" s="1" a="1"/>
  <c r="M2671" i="3" s="1"/>
  <c r="L2655" i="3"/>
  <c r="M2655" i="3" s="1" a="1"/>
  <c r="M2655" i="3" s="1"/>
  <c r="L2639" i="3"/>
  <c r="M2639" i="3" s="1" a="1"/>
  <c r="M2639" i="3" s="1"/>
  <c r="L2623" i="3"/>
  <c r="M2623" i="3" s="1" a="1"/>
  <c r="M2623" i="3" s="1"/>
  <c r="L2607" i="3"/>
  <c r="M2607" i="3" s="1" a="1"/>
  <c r="M2607" i="3" s="1"/>
  <c r="L2591" i="3"/>
  <c r="M2591" i="3" s="1" a="1"/>
  <c r="M2591" i="3" s="1"/>
  <c r="L2575" i="3"/>
  <c r="L2559" i="3"/>
  <c r="M2559" i="3" s="1" a="1"/>
  <c r="M2559" i="3" s="1"/>
  <c r="L2543" i="3"/>
  <c r="M2543" i="3" s="1" a="1"/>
  <c r="M2543" i="3" s="1"/>
  <c r="L2527" i="3"/>
  <c r="M2527" i="3" s="1" a="1"/>
  <c r="M2527" i="3" s="1"/>
  <c r="L2511" i="3"/>
  <c r="M2511" i="3" s="1" a="1"/>
  <c r="M2511" i="3" s="1"/>
  <c r="L2495" i="3"/>
  <c r="M2495" i="3" s="1" a="1"/>
  <c r="M2495" i="3" s="1"/>
  <c r="L2479" i="3"/>
  <c r="M2479" i="3" s="1" a="1"/>
  <c r="M2479" i="3" s="1"/>
  <c r="L2463" i="3"/>
  <c r="M2463" i="3" s="1" a="1"/>
  <c r="M2463" i="3" s="1"/>
  <c r="L2447" i="3"/>
  <c r="M2447" i="3" s="1" a="1"/>
  <c r="M2447" i="3" s="1"/>
  <c r="L2431" i="3"/>
  <c r="M2431" i="3" s="1" a="1"/>
  <c r="M2431" i="3" s="1"/>
  <c r="L2415" i="3"/>
  <c r="N2415" i="3" s="1" a="1"/>
  <c r="N2415" i="3" s="1"/>
  <c r="L2399" i="3"/>
  <c r="M2399" i="3" s="1" a="1"/>
  <c r="M2399" i="3" s="1"/>
  <c r="L2383" i="3"/>
  <c r="M2383" i="3" s="1" a="1"/>
  <c r="M2383" i="3" s="1"/>
  <c r="L2367" i="3"/>
  <c r="M2367" i="3" s="1" a="1"/>
  <c r="M2367" i="3" s="1"/>
  <c r="L2351" i="3"/>
  <c r="M2351" i="3" s="1" a="1"/>
  <c r="M2351" i="3" s="1"/>
  <c r="L2335" i="3"/>
  <c r="M2335" i="3" s="1" a="1"/>
  <c r="M2335" i="3" s="1"/>
  <c r="L2319" i="3"/>
  <c r="L2303" i="3"/>
  <c r="M2303" i="3" s="1" a="1"/>
  <c r="M2303" i="3" s="1"/>
  <c r="L2287" i="3"/>
  <c r="M2287" i="3" s="1" a="1"/>
  <c r="M2287" i="3" s="1"/>
  <c r="L2271" i="3"/>
  <c r="M2271" i="3" s="1" a="1"/>
  <c r="M2271" i="3" s="1"/>
  <c r="L2255" i="3"/>
  <c r="M2255" i="3" s="1" a="1"/>
  <c r="M2255" i="3" s="1"/>
  <c r="L2239" i="3"/>
  <c r="M2239" i="3" s="1" a="1"/>
  <c r="M2239" i="3" s="1"/>
  <c r="L2223" i="3"/>
  <c r="M2223" i="3" s="1" a="1"/>
  <c r="M2223" i="3" s="1"/>
  <c r="L2207" i="3"/>
  <c r="M2207" i="3" s="1" a="1"/>
  <c r="M2207" i="3" s="1"/>
  <c r="L2191" i="3"/>
  <c r="M2191" i="3" s="1" a="1"/>
  <c r="M2191" i="3" s="1"/>
  <c r="L2175" i="3"/>
  <c r="M2175" i="3" s="1" a="1"/>
  <c r="M2175" i="3" s="1"/>
  <c r="L2159" i="3"/>
  <c r="M2159" i="3" s="1" a="1"/>
  <c r="M2159" i="3" s="1"/>
  <c r="L2143" i="3"/>
  <c r="M2143" i="3" s="1" a="1"/>
  <c r="M2143" i="3" s="1"/>
  <c r="L2127" i="3"/>
  <c r="M2127" i="3" s="1" a="1"/>
  <c r="M2127" i="3" s="1"/>
  <c r="L2111" i="3"/>
  <c r="M2111" i="3" s="1" a="1"/>
  <c r="M2111" i="3" s="1"/>
  <c r="L2095" i="3"/>
  <c r="M2095" i="3" s="1" a="1"/>
  <c r="M2095" i="3" s="1"/>
  <c r="L2079" i="3"/>
  <c r="M2079" i="3" s="1" a="1"/>
  <c r="M2079" i="3" s="1"/>
  <c r="L2063" i="3"/>
  <c r="M2063" i="3" s="1" a="1"/>
  <c r="M2063" i="3" s="1"/>
  <c r="L2047" i="3"/>
  <c r="M2047" i="3" s="1" a="1"/>
  <c r="M2047" i="3" s="1"/>
  <c r="L2031" i="3"/>
  <c r="M2031" i="3" s="1" a="1"/>
  <c r="M2031" i="3" s="1"/>
  <c r="L2015" i="3"/>
  <c r="M2015" i="3" s="1" a="1"/>
  <c r="M2015" i="3" s="1"/>
  <c r="L1999" i="3"/>
  <c r="M1999" i="3" s="1" a="1"/>
  <c r="M1999" i="3" s="1"/>
  <c r="L1983" i="3"/>
  <c r="M1983" i="3" s="1" a="1"/>
  <c r="M1983" i="3" s="1"/>
  <c r="L1967" i="3"/>
  <c r="M1967" i="3" s="1" a="1"/>
  <c r="M1967" i="3" s="1"/>
  <c r="L1903" i="3"/>
  <c r="L1871" i="3"/>
  <c r="M1871" i="3" s="1" a="1"/>
  <c r="M1871" i="3" s="1"/>
  <c r="L1855" i="3"/>
  <c r="L1775" i="3"/>
  <c r="M1775" i="3" s="1" a="1"/>
  <c r="M1775" i="3" s="1"/>
  <c r="L1727" i="3"/>
  <c r="L1695" i="3"/>
  <c r="M1695" i="3" s="1" a="1"/>
  <c r="M1695" i="3" s="1"/>
  <c r="L1481" i="3"/>
  <c r="L1193" i="3"/>
  <c r="L889" i="3"/>
  <c r="L745" i="3"/>
  <c r="L1344" i="3"/>
  <c r="M1344" i="3" s="1" a="1"/>
  <c r="M1344" i="3" s="1"/>
  <c r="L1328" i="3"/>
  <c r="L1312" i="3"/>
  <c r="M1312" i="3" s="1" a="1"/>
  <c r="M1312" i="3" s="1"/>
  <c r="L1296" i="3"/>
  <c r="M1296" i="3" s="1" a="1"/>
  <c r="M1296" i="3" s="1"/>
  <c r="L1280" i="3"/>
  <c r="M1280" i="3" s="1" a="1"/>
  <c r="M1280" i="3" s="1"/>
  <c r="L1264" i="3"/>
  <c r="N1264" i="3" s="1" a="1"/>
  <c r="N1264" i="3" s="1"/>
  <c r="L1248" i="3"/>
  <c r="L1232" i="3"/>
  <c r="L1216" i="3"/>
  <c r="L1200" i="3"/>
  <c r="M1200" i="3" s="1" a="1"/>
  <c r="M1200" i="3" s="1"/>
  <c r="L1184" i="3"/>
  <c r="N1184" i="3" s="1" a="1"/>
  <c r="N1184" i="3" s="1"/>
  <c r="L1168" i="3"/>
  <c r="M1168" i="3" s="1" a="1"/>
  <c r="M1168" i="3" s="1"/>
  <c r="L1152" i="3"/>
  <c r="N1152" i="3" s="1" a="1"/>
  <c r="N1152" i="3" s="1"/>
  <c r="L1136" i="3"/>
  <c r="L1120" i="3"/>
  <c r="M1120" i="3" s="1" a="1"/>
  <c r="M1120" i="3" s="1"/>
  <c r="L1104" i="3"/>
  <c r="N1104" i="3" s="1" a="1"/>
  <c r="N1104" i="3" s="1"/>
  <c r="L1088" i="3"/>
  <c r="M1088" i="3" s="1" a="1"/>
  <c r="M1088" i="3" s="1"/>
  <c r="L1072" i="3"/>
  <c r="L1056" i="3"/>
  <c r="M1056" i="3" s="1" a="1"/>
  <c r="M1056" i="3" s="1"/>
  <c r="L1040" i="3"/>
  <c r="M1040" i="3" s="1" a="1"/>
  <c r="M1040" i="3" s="1"/>
  <c r="L1024" i="3"/>
  <c r="M1024" i="3" s="1" a="1"/>
  <c r="M1024" i="3" s="1"/>
  <c r="L1008" i="3"/>
  <c r="L992" i="3"/>
  <c r="L976" i="3"/>
  <c r="L960" i="3"/>
  <c r="N960" i="3" s="1" a="1"/>
  <c r="N960" i="3" s="1"/>
  <c r="L944" i="3"/>
  <c r="M944" i="3" s="1" a="1"/>
  <c r="M944" i="3" s="1"/>
  <c r="L928" i="3"/>
  <c r="N928" i="3" s="1" a="1"/>
  <c r="N928" i="3" s="1"/>
  <c r="L912" i="3"/>
  <c r="M912" i="3" s="1" a="1"/>
  <c r="M912" i="3" s="1"/>
  <c r="L896" i="3"/>
  <c r="N896" i="3" s="1" a="1"/>
  <c r="N896" i="3" s="1"/>
  <c r="L880" i="3"/>
  <c r="L864" i="3"/>
  <c r="M864" i="3" s="1" a="1"/>
  <c r="M864" i="3" s="1"/>
  <c r="L848" i="3"/>
  <c r="M848" i="3" s="1" a="1"/>
  <c r="M848" i="3" s="1"/>
  <c r="L832" i="3"/>
  <c r="N832" i="3" s="1" a="1"/>
  <c r="N832" i="3" s="1"/>
  <c r="L816" i="3"/>
  <c r="L800" i="3"/>
  <c r="M800" i="3" s="1" a="1"/>
  <c r="M800" i="3" s="1"/>
  <c r="L784" i="3"/>
  <c r="M784" i="3" s="1" a="1"/>
  <c r="M784" i="3" s="1"/>
  <c r="L768" i="3"/>
  <c r="M768" i="3" s="1" a="1"/>
  <c r="M768" i="3" s="1"/>
  <c r="L752" i="3"/>
  <c r="M752" i="3" s="1" a="1"/>
  <c r="M752" i="3" s="1"/>
  <c r="L736" i="3"/>
  <c r="L720" i="3"/>
  <c r="M720" i="3" s="1" a="1"/>
  <c r="M720" i="3" s="1"/>
  <c r="L704" i="3"/>
  <c r="N704" i="3" s="1" a="1"/>
  <c r="N704" i="3" s="1"/>
  <c r="L688" i="3"/>
  <c r="N688" i="3" s="1" a="1"/>
  <c r="N688" i="3" s="1"/>
  <c r="L672" i="3"/>
  <c r="N672" i="3" s="1" a="1"/>
  <c r="N672" i="3" s="1"/>
  <c r="L656" i="3"/>
  <c r="N656" i="3" s="1" a="1"/>
  <c r="N656" i="3" s="1"/>
  <c r="L640" i="3"/>
  <c r="M640" i="3" s="1" a="1"/>
  <c r="M640" i="3" s="1"/>
  <c r="L624" i="3"/>
  <c r="M624" i="3" s="1" a="1"/>
  <c r="M624" i="3" s="1"/>
  <c r="L608" i="3"/>
  <c r="N608" i="3" s="1" a="1"/>
  <c r="N608" i="3" s="1"/>
  <c r="L592" i="3"/>
  <c r="M592" i="3" s="1" a="1"/>
  <c r="M592" i="3" s="1"/>
  <c r="L576" i="3"/>
  <c r="N576" i="3" s="1" a="1"/>
  <c r="N576" i="3" s="1"/>
  <c r="L560" i="3"/>
  <c r="M560" i="3" s="1" a="1"/>
  <c r="M560" i="3" s="1"/>
  <c r="L544" i="3"/>
  <c r="L528" i="3"/>
  <c r="M528" i="3" s="1" a="1"/>
  <c r="M528" i="3" s="1"/>
  <c r="L512" i="3"/>
  <c r="N512" i="3" s="1" a="1"/>
  <c r="N512" i="3" s="1"/>
  <c r="L496" i="3"/>
  <c r="N496" i="3" s="1" a="1"/>
  <c r="N496" i="3" s="1"/>
  <c r="L480" i="3"/>
  <c r="L464" i="3"/>
  <c r="M464" i="3" s="1" a="1"/>
  <c r="M464" i="3" s="1"/>
  <c r="L448" i="3"/>
  <c r="N448" i="3" s="1" a="1"/>
  <c r="N448" i="3" s="1"/>
  <c r="L432" i="3"/>
  <c r="N432" i="3" s="1" a="1"/>
  <c r="N432" i="3" s="1"/>
  <c r="L416" i="3"/>
  <c r="N416" i="3" s="1" a="1"/>
  <c r="N416" i="3" s="1"/>
  <c r="L400" i="3"/>
  <c r="N400" i="3" s="1" a="1"/>
  <c r="N400" i="3" s="1"/>
  <c r="L384" i="3"/>
  <c r="M384" i="3" s="1" a="1"/>
  <c r="M384" i="3" s="1"/>
  <c r="L368" i="3"/>
  <c r="L352" i="3"/>
  <c r="M352" i="3" s="1" a="1"/>
  <c r="M352" i="3" s="1"/>
  <c r="L336" i="3"/>
  <c r="M336" i="3" s="1" a="1"/>
  <c r="M336" i="3" s="1"/>
  <c r="L320" i="3"/>
  <c r="M320" i="3" s="1" a="1"/>
  <c r="M320" i="3" s="1"/>
  <c r="L304" i="3"/>
  <c r="M304" i="3" s="1" a="1"/>
  <c r="M304" i="3" s="1"/>
  <c r="L288" i="3"/>
  <c r="N288" i="3" s="1" a="1"/>
  <c r="N288" i="3" s="1"/>
  <c r="L272" i="3"/>
  <c r="N272" i="3" s="1" a="1"/>
  <c r="N272" i="3" s="1"/>
  <c r="L256" i="3"/>
  <c r="N256" i="3" s="1" a="1"/>
  <c r="N256" i="3" s="1"/>
  <c r="L240" i="3"/>
  <c r="M240" i="3" s="1" a="1"/>
  <c r="M240" i="3" s="1"/>
  <c r="L224" i="3"/>
  <c r="M224" i="3" s="1" a="1"/>
  <c r="M224" i="3" s="1"/>
  <c r="L208" i="3"/>
  <c r="M208" i="3" s="1" a="1"/>
  <c r="M208" i="3" s="1"/>
  <c r="L192" i="3"/>
  <c r="M192" i="3" s="1" a="1"/>
  <c r="M192" i="3" s="1"/>
  <c r="L176" i="3"/>
  <c r="N176" i="3" s="1" a="1"/>
  <c r="N176" i="3" s="1"/>
  <c r="L160" i="3"/>
  <c r="M160" i="3" s="1" a="1"/>
  <c r="M160" i="3" s="1"/>
  <c r="L144" i="3"/>
  <c r="N144" i="3" s="1" a="1"/>
  <c r="N144" i="3" s="1"/>
  <c r="L128" i="3"/>
  <c r="M128" i="3" s="1" a="1"/>
  <c r="M128" i="3" s="1"/>
  <c r="L112" i="3"/>
  <c r="L96" i="3"/>
  <c r="M96" i="3" s="1" a="1"/>
  <c r="M96" i="3" s="1"/>
  <c r="L80" i="3"/>
  <c r="M80" i="3" s="1" a="1"/>
  <c r="M80" i="3" s="1"/>
  <c r="L64" i="3"/>
  <c r="N64" i="3" s="1" a="1"/>
  <c r="N64" i="3" s="1"/>
  <c r="L48" i="3"/>
  <c r="N48" i="3" s="1" a="1"/>
  <c r="N48" i="3" s="1"/>
  <c r="L32" i="3"/>
  <c r="N32" i="3" s="1" a="1"/>
  <c r="N32" i="3" s="1"/>
  <c r="L16" i="3"/>
  <c r="N16" i="3" s="1" a="1"/>
  <c r="N16" i="3" s="1"/>
  <c r="L1647" i="3"/>
  <c r="L1615" i="3"/>
  <c r="M1615" i="3" s="1" a="1"/>
  <c r="M1615" i="3" s="1"/>
  <c r="L1551" i="3"/>
  <c r="M1551" i="3" s="1" a="1"/>
  <c r="M1551" i="3" s="1"/>
  <c r="L1519" i="3"/>
  <c r="L1391" i="3"/>
  <c r="L1311" i="3"/>
  <c r="L1279" i="3"/>
  <c r="M1279" i="3" s="1" a="1"/>
  <c r="M1279" i="3" s="1"/>
  <c r="L1263" i="3"/>
  <c r="L1199" i="3"/>
  <c r="L1167" i="3"/>
  <c r="L1151" i="3"/>
  <c r="L1135" i="3"/>
  <c r="L1119" i="3"/>
  <c r="L1023" i="3"/>
  <c r="L1007" i="3"/>
  <c r="L927" i="3"/>
  <c r="L911" i="3"/>
  <c r="L895" i="3"/>
  <c r="L879" i="3"/>
  <c r="L863" i="3"/>
  <c r="L847" i="3"/>
  <c r="L831" i="3"/>
  <c r="L751" i="3"/>
  <c r="L671" i="3"/>
  <c r="M671" i="3" s="1" a="1"/>
  <c r="M671" i="3" s="1"/>
  <c r="L655" i="3"/>
  <c r="M655" i="3" s="1" a="1"/>
  <c r="M655" i="3" s="1"/>
  <c r="L639" i="3"/>
  <c r="L623" i="3"/>
  <c r="L543" i="3"/>
  <c r="L527" i="3"/>
  <c r="L495" i="3"/>
  <c r="L479" i="3"/>
  <c r="M479" i="3" s="1" a="1"/>
  <c r="M479" i="3" s="1"/>
  <c r="L415" i="3"/>
  <c r="L383" i="3"/>
  <c r="L367" i="3"/>
  <c r="L335" i="3"/>
  <c r="L319" i="3"/>
  <c r="L303" i="3"/>
  <c r="M303" i="3" s="1" a="1"/>
  <c r="M303" i="3" s="1"/>
  <c r="L239" i="3"/>
  <c r="L207" i="3"/>
  <c r="L127" i="3"/>
  <c r="L111" i="3"/>
  <c r="L1819" i="3"/>
  <c r="L1707" i="3"/>
  <c r="N2624" i="3" a="1"/>
  <c r="N2624" i="3" s="1"/>
  <c r="M5000" i="3" a="1"/>
  <c r="M5000" i="3" s="1"/>
  <c r="N5000" i="3" a="1"/>
  <c r="N5000" i="3" s="1"/>
  <c r="N4872" i="3" a="1"/>
  <c r="N4872" i="3" s="1"/>
  <c r="M4872" i="3" a="1"/>
  <c r="M4872" i="3" s="1"/>
  <c r="N4808" i="3" a="1"/>
  <c r="N4808" i="3" s="1"/>
  <c r="M4808" i="3" a="1"/>
  <c r="M4808" i="3" s="1"/>
  <c r="N4760" i="3" a="1"/>
  <c r="N4760" i="3" s="1"/>
  <c r="M4760" i="3" a="1"/>
  <c r="M4760" i="3" s="1"/>
  <c r="N4664" i="3" a="1"/>
  <c r="N4664" i="3" s="1"/>
  <c r="M4664" i="3" a="1"/>
  <c r="M4664" i="3" s="1"/>
  <c r="N4536" i="3" a="1"/>
  <c r="N4536" i="3" s="1"/>
  <c r="M4536" i="3" a="1"/>
  <c r="M4536" i="3" s="1"/>
  <c r="M4312" i="3" a="1"/>
  <c r="M4312" i="3" s="1"/>
  <c r="N4312" i="3" a="1"/>
  <c r="N4312" i="3" s="1"/>
  <c r="M4104" i="3" a="1"/>
  <c r="M4104" i="3" s="1"/>
  <c r="N4104" i="3" a="1"/>
  <c r="N4104" i="3" s="1"/>
  <c r="M4464" i="3" a="1"/>
  <c r="M4464" i="3" s="1"/>
  <c r="N4464" i="3" a="1"/>
  <c r="N4464" i="3" s="1"/>
  <c r="M4304" i="3" a="1"/>
  <c r="M4304" i="3" s="1"/>
  <c r="N4304" i="3" a="1"/>
  <c r="N4304" i="3" s="1"/>
  <c r="M4064" i="3" a="1"/>
  <c r="M4064" i="3" s="1"/>
  <c r="N3904" i="3" a="1"/>
  <c r="N3904" i="3" s="1"/>
  <c r="M2960" i="3" a="1"/>
  <c r="M2960" i="3" s="1"/>
  <c r="N1024" i="3" a="1"/>
  <c r="N1024" i="3" s="1"/>
  <c r="N4720" i="3" a="1"/>
  <c r="N4720" i="3" s="1"/>
  <c r="N4568" i="3" a="1"/>
  <c r="N4568" i="3" s="1"/>
  <c r="N3680" i="3" a="1"/>
  <c r="N3680" i="3" s="1"/>
  <c r="M4200" i="3" a="1"/>
  <c r="M4200" i="3" s="1"/>
  <c r="N2282" i="3" a="1"/>
  <c r="N2282" i="3" s="1"/>
  <c r="M2282" i="3" a="1"/>
  <c r="M2282" i="3" s="1"/>
  <c r="M17" i="3" a="1"/>
  <c r="M17" i="3" s="1"/>
  <c r="N17" i="3" a="1"/>
  <c r="N17" i="3" s="1"/>
  <c r="M4752" i="3" a="1"/>
  <c r="M4752" i="3" s="1"/>
  <c r="N4560" i="3" a="1"/>
  <c r="N4560" i="3" s="1"/>
  <c r="M4560" i="3" a="1"/>
  <c r="M4560" i="3" s="1"/>
  <c r="N3888" i="3" a="1"/>
  <c r="N3888" i="3" s="1"/>
  <c r="M3888" i="3" a="1"/>
  <c r="M3888" i="3" s="1"/>
  <c r="M3696" i="3" a="1"/>
  <c r="M3696" i="3" s="1"/>
  <c r="N3696" i="3" a="1"/>
  <c r="N3696" i="3" s="1"/>
  <c r="M3152" i="3" a="1"/>
  <c r="M3152" i="3" s="1"/>
  <c r="N3152" i="3" a="1"/>
  <c r="N3152" i="3" s="1"/>
  <c r="M2464" i="3" a="1"/>
  <c r="M2464" i="3" s="1"/>
  <c r="N2464" i="3" a="1"/>
  <c r="N2464" i="3" s="1"/>
  <c r="M1456" i="3" a="1"/>
  <c r="M1456" i="3" s="1"/>
  <c r="N1456" i="3" a="1"/>
  <c r="N1456" i="3" s="1"/>
  <c r="M1264" i="3" a="1"/>
  <c r="M1264" i="3" s="1"/>
  <c r="N304" i="3" a="1"/>
  <c r="N304" i="3" s="1"/>
  <c r="N4096" i="3" a="1"/>
  <c r="N4096" i="3" s="1"/>
  <c r="N4904" i="3" a="1"/>
  <c r="N4904" i="3" s="1"/>
  <c r="M4904" i="3" a="1"/>
  <c r="M4904" i="3" s="1"/>
  <c r="M4376" i="3" a="1"/>
  <c r="M4376" i="3" s="1"/>
  <c r="N4376" i="3" a="1"/>
  <c r="N4376" i="3" s="1"/>
  <c r="N4248" i="3" a="1"/>
  <c r="N4248" i="3" s="1"/>
  <c r="M4248" i="3" a="1"/>
  <c r="M4248" i="3" s="1"/>
  <c r="N4072" i="3" a="1"/>
  <c r="N4072" i="3" s="1"/>
  <c r="M4072" i="3" a="1"/>
  <c r="M4072" i="3" s="1"/>
  <c r="N3808" i="3" a="1"/>
  <c r="N3808" i="3" s="1"/>
  <c r="M3664" i="3" a="1"/>
  <c r="M3664" i="3" s="1"/>
  <c r="M3360" i="3" a="1"/>
  <c r="M3360" i="3" s="1"/>
  <c r="N3360" i="3" a="1"/>
  <c r="N3360" i="3" s="1"/>
  <c r="M2976" i="3" a="1"/>
  <c r="M2976" i="3" s="1"/>
  <c r="N2976" i="3" a="1"/>
  <c r="N2976" i="3" s="1"/>
  <c r="M2592" i="3" a="1"/>
  <c r="M2592" i="3" s="1"/>
  <c r="N2592" i="3" a="1"/>
  <c r="N2592" i="3" s="1"/>
  <c r="M1552" i="3" a="1"/>
  <c r="M1552" i="3" s="1"/>
  <c r="N1552" i="3" a="1"/>
  <c r="N1552" i="3" s="1"/>
  <c r="N624" i="3" a="1"/>
  <c r="N624" i="3" s="1"/>
  <c r="M448" i="3" a="1"/>
  <c r="M448" i="3" s="1"/>
  <c r="M288" i="3" a="1"/>
  <c r="M288" i="3" s="1"/>
  <c r="M32" i="3" a="1"/>
  <c r="M32" i="3" s="1"/>
  <c r="N4744" i="3" a="1"/>
  <c r="N4744" i="3" s="1"/>
  <c r="N2657" i="3" a="1"/>
  <c r="N2657" i="3" s="1"/>
  <c r="M2657" i="3" a="1"/>
  <c r="M2657" i="3" s="1"/>
  <c r="M4984" i="3" a="1"/>
  <c r="M4984" i="3" s="1"/>
  <c r="N4984" i="3" a="1"/>
  <c r="N4984" i="3" s="1"/>
  <c r="N4344" i="3" a="1"/>
  <c r="N4344" i="3" s="1"/>
  <c r="M4344" i="3" a="1"/>
  <c r="M4344" i="3" s="1"/>
  <c r="N4152" i="3" a="1"/>
  <c r="N4152" i="3" s="1"/>
  <c r="M4152" i="3" a="1"/>
  <c r="M4152" i="3" s="1"/>
  <c r="N4736" i="3" a="1"/>
  <c r="N4736" i="3" s="1"/>
  <c r="M4736" i="3" a="1"/>
  <c r="M4736" i="3" s="1"/>
  <c r="M4048" i="3" a="1"/>
  <c r="M4048" i="3" s="1"/>
  <c r="N3840" i="3" a="1"/>
  <c r="N3840" i="3" s="1"/>
  <c r="M3840" i="3" a="1"/>
  <c r="M3840" i="3" s="1"/>
  <c r="M3424" i="3" a="1"/>
  <c r="M3424" i="3" s="1"/>
  <c r="N3424" i="3" a="1"/>
  <c r="N3424" i="3" s="1"/>
  <c r="M2288" i="3" a="1"/>
  <c r="M2288" i="3" s="1"/>
  <c r="N4616" i="3" a="1"/>
  <c r="N4616" i="3" s="1"/>
  <c r="N4120" i="3" a="1"/>
  <c r="N4120" i="3" s="1"/>
  <c r="M2689" i="3" a="1"/>
  <c r="M2689" i="3" s="1"/>
  <c r="N2689" i="3" a="1"/>
  <c r="N2689" i="3" s="1"/>
  <c r="M408" i="3" a="1"/>
  <c r="M408" i="3" s="1"/>
  <c r="N408" i="3" a="1"/>
  <c r="N408" i="3" s="1"/>
  <c r="M389" i="3" a="1"/>
  <c r="M389" i="3" s="1"/>
  <c r="N389" i="3" a="1"/>
  <c r="N389" i="3" s="1"/>
  <c r="N4920" i="3" a="1"/>
  <c r="N4920" i="3" s="1"/>
  <c r="M4920" i="3" a="1"/>
  <c r="M4920" i="3" s="1"/>
  <c r="N4040" i="3" a="1"/>
  <c r="N4040" i="3" s="1"/>
  <c r="M4040" i="3" a="1"/>
  <c r="M4040" i="3" s="1"/>
  <c r="N4864" i="3" a="1"/>
  <c r="N4864" i="3" s="1"/>
  <c r="M4864" i="3" a="1"/>
  <c r="M4864" i="3" s="1"/>
  <c r="N4000" i="3" a="1"/>
  <c r="N4000" i="3" s="1"/>
  <c r="M4000" i="3" a="1"/>
  <c r="M4000" i="3" s="1"/>
  <c r="M3632" i="3" a="1"/>
  <c r="M3632" i="3" s="1"/>
  <c r="N3632" i="3" a="1"/>
  <c r="N3632" i="3" s="1"/>
  <c r="N3168" i="3" a="1"/>
  <c r="N3168" i="3" s="1"/>
  <c r="M3168" i="3" a="1"/>
  <c r="M3168" i="3" s="1"/>
  <c r="N2336" i="3" a="1"/>
  <c r="N2336" i="3" s="1"/>
  <c r="M1952" i="3" a="1"/>
  <c r="M1952" i="3" s="1"/>
  <c r="N1952" i="3" a="1"/>
  <c r="N1952" i="3" s="1"/>
  <c r="N1536" i="3" a="1"/>
  <c r="N1536" i="3" s="1"/>
  <c r="N208" i="3" a="1"/>
  <c r="N208" i="3" s="1"/>
  <c r="N3856" i="3" a="1"/>
  <c r="N3856" i="3" s="1"/>
  <c r="M4456" i="3" a="1"/>
  <c r="M4456" i="3" s="1"/>
  <c r="N4456" i="3" a="1"/>
  <c r="N4456" i="3" s="1"/>
  <c r="N4232" i="3" a="1"/>
  <c r="N4232" i="3" s="1"/>
  <c r="M4232" i="3" a="1"/>
  <c r="M4232" i="3" s="1"/>
  <c r="M4288" i="3" a="1"/>
  <c r="M4288" i="3" s="1"/>
  <c r="M3488" i="3" a="1"/>
  <c r="M3488" i="3" s="1"/>
  <c r="N3344" i="3" a="1"/>
  <c r="N3344" i="3" s="1"/>
  <c r="M3344" i="3" a="1"/>
  <c r="M3344" i="3" s="1"/>
  <c r="N3120" i="3" a="1"/>
  <c r="N3120" i="3" s="1"/>
  <c r="N2928" i="3" a="1"/>
  <c r="N2928" i="3" s="1"/>
  <c r="M2608" i="3" a="1"/>
  <c r="M2608" i="3" s="1"/>
  <c r="N2608" i="3" a="1"/>
  <c r="N2608" i="3" s="1"/>
  <c r="M2384" i="3" a="1"/>
  <c r="M2384" i="3" s="1"/>
  <c r="N2384" i="3" a="1"/>
  <c r="N2384" i="3" s="1"/>
  <c r="M2192" i="3" a="1"/>
  <c r="M2192" i="3" s="1"/>
  <c r="N2192" i="3" a="1"/>
  <c r="N2192" i="3" s="1"/>
  <c r="M1984" i="3" a="1"/>
  <c r="M1984" i="3" s="1"/>
  <c r="N1984" i="3" a="1"/>
  <c r="N1984" i="3" s="1"/>
  <c r="N1664" i="3" a="1"/>
  <c r="N1664" i="3" s="1"/>
  <c r="N1504" i="3" a="1"/>
  <c r="N1504" i="3" s="1"/>
  <c r="M1136" i="3" a="1"/>
  <c r="M1136" i="3" s="1"/>
  <c r="N1136" i="3" a="1"/>
  <c r="N1136" i="3" s="1"/>
  <c r="N976" i="3" a="1"/>
  <c r="N976" i="3" s="1"/>
  <c r="M976" i="3" a="1"/>
  <c r="M976" i="3" s="1"/>
  <c r="N4968" i="3" a="1"/>
  <c r="N4968" i="3" s="1"/>
  <c r="N4488" i="3" a="1"/>
  <c r="N4488" i="3" s="1"/>
  <c r="N4240" i="3" a="1"/>
  <c r="N4240" i="3" s="1"/>
  <c r="N3584" i="3" a="1"/>
  <c r="N3584" i="3" s="1"/>
  <c r="N3440" i="3" a="1"/>
  <c r="N3440" i="3" s="1"/>
  <c r="M726" i="3" a="1"/>
  <c r="M726" i="3" s="1"/>
  <c r="N726" i="3" a="1"/>
  <c r="N726" i="3" s="1"/>
  <c r="N708" i="3" a="1"/>
  <c r="N708" i="3" s="1"/>
  <c r="M708" i="3" a="1"/>
  <c r="M708" i="3" s="1"/>
  <c r="N4936" i="3" a="1"/>
  <c r="N4936" i="3" s="1"/>
  <c r="M4936" i="3" a="1"/>
  <c r="M4936" i="3" s="1"/>
  <c r="M4392" i="3" a="1"/>
  <c r="M4392" i="3" s="1"/>
  <c r="N4392" i="3" a="1"/>
  <c r="N4392" i="3" s="1"/>
  <c r="M4400" i="3" a="1"/>
  <c r="M4400" i="3" s="1"/>
  <c r="N4400" i="3" a="1"/>
  <c r="N4400" i="3" s="1"/>
  <c r="M4256" i="3" a="1"/>
  <c r="M4256" i="3" s="1"/>
  <c r="N4128" i="3" a="1"/>
  <c r="N4128" i="3" s="1"/>
  <c r="M4128" i="3" a="1"/>
  <c r="M4128" i="3" s="1"/>
  <c r="N3280" i="3" a="1"/>
  <c r="N3280" i="3" s="1"/>
  <c r="M2208" i="3" a="1"/>
  <c r="M2208" i="3" s="1"/>
  <c r="N2208" i="3" a="1"/>
  <c r="N2208" i="3" s="1"/>
  <c r="N2000" i="3" a="1"/>
  <c r="N2000" i="3" s="1"/>
  <c r="M2000" i="3" a="1"/>
  <c r="M2000" i="3" s="1"/>
  <c r="M1472" i="3" a="1"/>
  <c r="M1472" i="3" s="1"/>
  <c r="N1472" i="3" a="1"/>
  <c r="N1472" i="3" s="1"/>
  <c r="M1072" i="3" a="1"/>
  <c r="M1072" i="3" s="1"/>
  <c r="N1072" i="3" a="1"/>
  <c r="N1072" i="3" s="1"/>
  <c r="N4360" i="3" a="1"/>
  <c r="N4360" i="3" s="1"/>
  <c r="N464" i="3" a="1"/>
  <c r="N464" i="3" s="1"/>
  <c r="M1036" i="3" a="1"/>
  <c r="M1036" i="3" s="1"/>
  <c r="N1036" i="3" a="1"/>
  <c r="N1036" i="3" s="1"/>
  <c r="M1016" i="3" a="1"/>
  <c r="M1016" i="3" s="1"/>
  <c r="N1016" i="3" a="1"/>
  <c r="N1016" i="3" s="1"/>
  <c r="N4648" i="3" a="1"/>
  <c r="N4648" i="3" s="1"/>
  <c r="M4648" i="3" a="1"/>
  <c r="M4648" i="3" s="1"/>
  <c r="N4520" i="3" a="1"/>
  <c r="N4520" i="3" s="1"/>
  <c r="M4520" i="3" a="1"/>
  <c r="M4520" i="3" s="1"/>
  <c r="M4408" i="3" a="1"/>
  <c r="M4408" i="3" s="1"/>
  <c r="N4408" i="3" a="1"/>
  <c r="N4408" i="3" s="1"/>
  <c r="M4296" i="3" a="1"/>
  <c r="M4296" i="3" s="1"/>
  <c r="N4296" i="3" a="1"/>
  <c r="N4296" i="3" s="1"/>
  <c r="N4184" i="3" a="1"/>
  <c r="N4184" i="3" s="1"/>
  <c r="M4184" i="3" a="1"/>
  <c r="M4184" i="3" s="1"/>
  <c r="M4368" i="3" a="1"/>
  <c r="M4368" i="3" s="1"/>
  <c r="N4368" i="3" a="1"/>
  <c r="N4368" i="3" s="1"/>
  <c r="N4208" i="3" a="1"/>
  <c r="N4208" i="3" s="1"/>
  <c r="M4208" i="3" a="1"/>
  <c r="M4208" i="3" s="1"/>
  <c r="M4112" i="3" a="1"/>
  <c r="M4112" i="3" s="1"/>
  <c r="N4112" i="3" a="1"/>
  <c r="N4112" i="3" s="1"/>
  <c r="M3744" i="3" a="1"/>
  <c r="M3744" i="3" s="1"/>
  <c r="M3616" i="3" a="1"/>
  <c r="M3616" i="3" s="1"/>
  <c r="N3616" i="3" a="1"/>
  <c r="N3616" i="3" s="1"/>
  <c r="M3088" i="3" a="1"/>
  <c r="M3088" i="3" s="1"/>
  <c r="N3088" i="3" a="1"/>
  <c r="N3088" i="3" s="1"/>
  <c r="M2912" i="3" a="1"/>
  <c r="M2912" i="3" s="1"/>
  <c r="N2912" i="3" a="1"/>
  <c r="N2912" i="3" s="1"/>
  <c r="M2704" i="3" a="1"/>
  <c r="M2704" i="3" s="1"/>
  <c r="N2704" i="3" a="1"/>
  <c r="N2704" i="3" s="1"/>
  <c r="M2304" i="3" a="1"/>
  <c r="M2304" i="3" s="1"/>
  <c r="M1920" i="3" a="1"/>
  <c r="M1920" i="3" s="1"/>
  <c r="M1408" i="3" a="1"/>
  <c r="M1408" i="3" s="1"/>
  <c r="M1232" i="3" a="1"/>
  <c r="M1232" i="3" s="1"/>
  <c r="N1232" i="3" a="1"/>
  <c r="N1232" i="3" s="1"/>
  <c r="M1008" i="3" a="1"/>
  <c r="M1008" i="3" s="1"/>
  <c r="N1008" i="3" a="1"/>
  <c r="N1008" i="3" s="1"/>
  <c r="M816" i="3" a="1"/>
  <c r="M816" i="3" s="1"/>
  <c r="N816" i="3" a="1"/>
  <c r="N816" i="3" s="1"/>
  <c r="N720" i="3" a="1"/>
  <c r="N720" i="3" s="1"/>
  <c r="M4424" i="3" a="1"/>
  <c r="M4424" i="3" s="1"/>
  <c r="N3212" i="3" a="1"/>
  <c r="N3212" i="3" s="1"/>
  <c r="M3212" i="3" a="1"/>
  <c r="M3212" i="3" s="1"/>
  <c r="N4952" i="3" a="1"/>
  <c r="N4952" i="3" s="1"/>
  <c r="M4952" i="3" a="1"/>
  <c r="M4952" i="3" s="1"/>
  <c r="N4840" i="3" a="1"/>
  <c r="N4840" i="3" s="1"/>
  <c r="M4840" i="3" a="1"/>
  <c r="M4840" i="3" s="1"/>
  <c r="M4792" i="3" a="1"/>
  <c r="M4792" i="3" s="1"/>
  <c r="N4792" i="3" a="1"/>
  <c r="N4792" i="3" s="1"/>
  <c r="N4696" i="3" a="1"/>
  <c r="N4696" i="3" s="1"/>
  <c r="M4696" i="3" a="1"/>
  <c r="M4696" i="3" s="1"/>
  <c r="N4584" i="3" a="1"/>
  <c r="N4584" i="3" s="1"/>
  <c r="M4584" i="3" a="1"/>
  <c r="M4584" i="3" s="1"/>
  <c r="N4440" i="3" a="1"/>
  <c r="N4440" i="3" s="1"/>
  <c r="M4440" i="3" a="1"/>
  <c r="M4440" i="3" s="1"/>
  <c r="M4264" i="3" a="1"/>
  <c r="M4264" i="3" s="1"/>
  <c r="N4264" i="3" a="1"/>
  <c r="N4264" i="3" s="1"/>
  <c r="M4088" i="3" a="1"/>
  <c r="M4088" i="3" s="1"/>
  <c r="N4088" i="3" a="1"/>
  <c r="N4088" i="3" s="1"/>
  <c r="M4912" i="3" a="1"/>
  <c r="M4912" i="3" s="1"/>
  <c r="N4784" i="3" a="1"/>
  <c r="N4784" i="3" s="1"/>
  <c r="M4784" i="3" a="1"/>
  <c r="M4784" i="3" s="1"/>
  <c r="N4416" i="3" a="1"/>
  <c r="N4416" i="3" s="1"/>
  <c r="M4416" i="3" a="1"/>
  <c r="M4416" i="3" s="1"/>
  <c r="N4192" i="3" a="1"/>
  <c r="N4192" i="3" s="1"/>
  <c r="M4192" i="3" a="1"/>
  <c r="M4192" i="3" s="1"/>
  <c r="N3392" i="3" a="1"/>
  <c r="N3392" i="3" s="1"/>
  <c r="N3232" i="3" a="1"/>
  <c r="N3232" i="3" s="1"/>
  <c r="M3232" i="3" a="1"/>
  <c r="M3232" i="3" s="1"/>
  <c r="M2832" i="3" a="1"/>
  <c r="M2832" i="3" s="1"/>
  <c r="N2832" i="3" a="1"/>
  <c r="N2832" i="3" s="1"/>
  <c r="N2176" i="3" a="1"/>
  <c r="N2176" i="3" s="1"/>
  <c r="M1968" i="3" a="1"/>
  <c r="M1968" i="3" s="1"/>
  <c r="N1968" i="3" a="1"/>
  <c r="N1968" i="3" s="1"/>
  <c r="M1728" i="3" a="1"/>
  <c r="M1728" i="3" s="1"/>
  <c r="N944" i="3" a="1"/>
  <c r="N944" i="3" s="1"/>
  <c r="M832" i="3" a="1"/>
  <c r="M832" i="3" s="1"/>
  <c r="M688" i="3" a="1"/>
  <c r="M688" i="3" s="1"/>
  <c r="M544" i="3" a="1"/>
  <c r="M544" i="3" s="1"/>
  <c r="N544" i="3" a="1"/>
  <c r="N544" i="3" s="1"/>
  <c r="M368" i="3" a="1"/>
  <c r="M368" i="3" s="1"/>
  <c r="N368" i="3" a="1"/>
  <c r="N368" i="3" s="1"/>
  <c r="N4632" i="3" a="1"/>
  <c r="N4632" i="3" s="1"/>
  <c r="M3536" i="3" a="1"/>
  <c r="M3536" i="3" s="1"/>
  <c r="N4824" i="3" a="1"/>
  <c r="N4824" i="3" s="1"/>
  <c r="M4824" i="3" a="1"/>
  <c r="M4824" i="3" s="1"/>
  <c r="N4712" i="3" a="1"/>
  <c r="N4712" i="3" s="1"/>
  <c r="M4712" i="3" a="1"/>
  <c r="M4712" i="3" s="1"/>
  <c r="M4136" i="3" a="1"/>
  <c r="M4136" i="3" s="1"/>
  <c r="N4136" i="3" a="1"/>
  <c r="N4136" i="3" s="1"/>
  <c r="N4624" i="3" a="1"/>
  <c r="N4624" i="3" s="1"/>
  <c r="M4624" i="3" a="1"/>
  <c r="M4624" i="3" s="1"/>
  <c r="M3872" i="3" a="1"/>
  <c r="M3872" i="3" s="1"/>
  <c r="N3872" i="3" a="1"/>
  <c r="N3872" i="3" s="1"/>
  <c r="M3712" i="3" a="1"/>
  <c r="M3712" i="3" s="1"/>
  <c r="M3568" i="3" a="1"/>
  <c r="M3568" i="3" s="1"/>
  <c r="M3408" i="3" a="1"/>
  <c r="M3408" i="3" s="1"/>
  <c r="M2864" i="3" a="1"/>
  <c r="M2864" i="3" s="1"/>
  <c r="N2864" i="3" a="1"/>
  <c r="N2864" i="3" s="1"/>
  <c r="N2448" i="3" a="1"/>
  <c r="N2448" i="3" s="1"/>
  <c r="M2256" i="3" a="1"/>
  <c r="M2256" i="3" s="1"/>
  <c r="N2256" i="3" a="1"/>
  <c r="N2256" i="3" s="1"/>
  <c r="M1872" i="3" a="1"/>
  <c r="M1872" i="3" s="1"/>
  <c r="M1712" i="3" a="1"/>
  <c r="M1712" i="3" s="1"/>
  <c r="N1712" i="3" a="1"/>
  <c r="N1712" i="3" s="1"/>
  <c r="M1488" i="3" a="1"/>
  <c r="M1488" i="3" s="1"/>
  <c r="N1488" i="3" a="1"/>
  <c r="N1488" i="3" s="1"/>
  <c r="M1328" i="3" a="1"/>
  <c r="M1328" i="3" s="1"/>
  <c r="N1328" i="3" a="1"/>
  <c r="N1328" i="3" s="1"/>
  <c r="M256" i="3" a="1"/>
  <c r="M256" i="3" s="1"/>
  <c r="N4056" i="3" a="1"/>
  <c r="N4056" i="3" s="1"/>
  <c r="M4880" i="3" a="1"/>
  <c r="M4880" i="3" s="1"/>
  <c r="M4080" i="3" a="1"/>
  <c r="M4080" i="3" s="1"/>
  <c r="N3721" i="3" a="1"/>
  <c r="N3721" i="3" s="1"/>
  <c r="M3721" i="3" a="1"/>
  <c r="M3721" i="3" s="1"/>
  <c r="M1369" i="3" a="1"/>
  <c r="M1369" i="3" s="1"/>
  <c r="N1369" i="3" a="1"/>
  <c r="N1369" i="3" s="1"/>
  <c r="N4856" i="3" a="1"/>
  <c r="N4856" i="3" s="1"/>
  <c r="M4856" i="3" a="1"/>
  <c r="M4856" i="3" s="1"/>
  <c r="N4776" i="3" a="1"/>
  <c r="N4776" i="3" s="1"/>
  <c r="M4776" i="3" a="1"/>
  <c r="M4776" i="3" s="1"/>
  <c r="N4608" i="3" a="1"/>
  <c r="N4608" i="3" s="1"/>
  <c r="M3552" i="3" a="1"/>
  <c r="M3552" i="3" s="1"/>
  <c r="M2992" i="3" a="1"/>
  <c r="M2992" i="3" s="1"/>
  <c r="N2992" i="3" a="1"/>
  <c r="N2992" i="3" s="1"/>
  <c r="N2528" i="3" a="1"/>
  <c r="N2528" i="3" s="1"/>
  <c r="M2528" i="3" a="1"/>
  <c r="M2528" i="3" s="1"/>
  <c r="M2320" i="3" a="1"/>
  <c r="M2320" i="3" s="1"/>
  <c r="N2320" i="3" a="1"/>
  <c r="N2320" i="3" s="1"/>
  <c r="M2128" i="3" a="1"/>
  <c r="M2128" i="3" s="1"/>
  <c r="N2128" i="3" a="1"/>
  <c r="N2128" i="3" s="1"/>
  <c r="M1936" i="3" a="1"/>
  <c r="M1936" i="3" s="1"/>
  <c r="N1760" i="3" a="1"/>
  <c r="N1760" i="3" s="1"/>
  <c r="N1568" i="3" a="1"/>
  <c r="N1568" i="3" s="1"/>
  <c r="M1424" i="3" a="1"/>
  <c r="M1424" i="3" s="1"/>
  <c r="M1216" i="3" a="1"/>
  <c r="M1216" i="3" s="1"/>
  <c r="N1216" i="3" a="1"/>
  <c r="N1216" i="3" s="1"/>
  <c r="N1056" i="3" a="1"/>
  <c r="N1056" i="3" s="1"/>
  <c r="M880" i="3" a="1"/>
  <c r="M880" i="3" s="1"/>
  <c r="N880" i="3" a="1"/>
  <c r="N880" i="3" s="1"/>
  <c r="M736" i="3" a="1"/>
  <c r="M736" i="3" s="1"/>
  <c r="N736" i="3" a="1"/>
  <c r="N736" i="3" s="1"/>
  <c r="M576" i="3" a="1"/>
  <c r="M576" i="3" s="1"/>
  <c r="M416" i="3" a="1"/>
  <c r="M416" i="3" s="1"/>
  <c r="N160" i="3" a="1"/>
  <c r="N160" i="3" s="1"/>
  <c r="N4680" i="3" a="1"/>
  <c r="N4680" i="3" s="1"/>
  <c r="N4504" i="3" a="1"/>
  <c r="N4504" i="3" s="1"/>
  <c r="N4280" i="3" a="1"/>
  <c r="N4280" i="3" s="1"/>
  <c r="N1744" i="3" a="1"/>
  <c r="N1744" i="3" s="1"/>
  <c r="N4600" i="3" a="1"/>
  <c r="N4600" i="3" s="1"/>
  <c r="M4600" i="3" a="1"/>
  <c r="M4600" i="3" s="1"/>
  <c r="M4472" i="3" a="1"/>
  <c r="M4472" i="3" s="1"/>
  <c r="N4472" i="3" a="1"/>
  <c r="N4472" i="3" s="1"/>
  <c r="N4216" i="3" a="1"/>
  <c r="N4216" i="3" s="1"/>
  <c r="M4216" i="3" a="1"/>
  <c r="M4216" i="3" s="1"/>
  <c r="M4672" i="3" a="1"/>
  <c r="M4672" i="3" s="1"/>
  <c r="N3824" i="3" a="1"/>
  <c r="N3824" i="3" s="1"/>
  <c r="M3824" i="3" a="1"/>
  <c r="M3824" i="3" s="1"/>
  <c r="M3600" i="3" a="1"/>
  <c r="M3600" i="3" s="1"/>
  <c r="N3600" i="3" a="1"/>
  <c r="N3600" i="3" s="1"/>
  <c r="N3008" i="3" a="1"/>
  <c r="N3008" i="3" s="1"/>
  <c r="M3008" i="3" a="1"/>
  <c r="M3008" i="3" s="1"/>
  <c r="M2240" i="3" a="1"/>
  <c r="M2240" i="3" s="1"/>
  <c r="N2240" i="3" a="1"/>
  <c r="N2240" i="3" s="1"/>
  <c r="M2048" i="3" a="1"/>
  <c r="M2048" i="3" s="1"/>
  <c r="N2048" i="3" a="1"/>
  <c r="N2048" i="3" s="1"/>
  <c r="M1680" i="3" a="1"/>
  <c r="M1680" i="3" s="1"/>
  <c r="N1680" i="3" a="1"/>
  <c r="N1680" i="3" s="1"/>
  <c r="M1360" i="3" a="1"/>
  <c r="M1360" i="3" s="1"/>
  <c r="N1360" i="3" a="1"/>
  <c r="N1360" i="3" s="1"/>
  <c r="M1184" i="3" a="1"/>
  <c r="M1184" i="3" s="1"/>
  <c r="N992" i="3" a="1"/>
  <c r="N992" i="3" s="1"/>
  <c r="M992" i="3" a="1"/>
  <c r="M992" i="3" s="1"/>
  <c r="N768" i="3" a="1"/>
  <c r="N768" i="3" s="1"/>
  <c r="M496" i="3" a="1"/>
  <c r="M496" i="3" s="1"/>
  <c r="M112" i="3" a="1"/>
  <c r="M112" i="3" s="1"/>
  <c r="N112" i="3" a="1"/>
  <c r="N112" i="3" s="1"/>
  <c r="N4728" i="3" a="1"/>
  <c r="N4728" i="3" s="1"/>
  <c r="N4576" i="3" a="1"/>
  <c r="N4576" i="3" s="1"/>
  <c r="M4426" i="3" a="1"/>
  <c r="M4426" i="3" s="1"/>
  <c r="N4426" i="3" a="1"/>
  <c r="N4426" i="3" s="1"/>
  <c r="N4552" i="3" a="1"/>
  <c r="N4552" i="3" s="1"/>
  <c r="N4888" i="3" a="1"/>
  <c r="N4888" i="3" s="1"/>
  <c r="M4888" i="3" a="1"/>
  <c r="M4888" i="3" s="1"/>
  <c r="M4328" i="3" a="1"/>
  <c r="M4328" i="3" s="1"/>
  <c r="N4328" i="3" a="1"/>
  <c r="N4328" i="3" s="1"/>
  <c r="N4168" i="3" a="1"/>
  <c r="N4168" i="3" s="1"/>
  <c r="M4168" i="3" a="1"/>
  <c r="M4168" i="3" s="1"/>
  <c r="N4848" i="3" a="1"/>
  <c r="N4848" i="3" s="1"/>
  <c r="N4480" i="3" a="1"/>
  <c r="N4480" i="3" s="1"/>
  <c r="M4480" i="3" a="1"/>
  <c r="M4480" i="3" s="1"/>
  <c r="M3312" i="3" a="1"/>
  <c r="M3312" i="3" s="1"/>
  <c r="N3312" i="3" a="1"/>
  <c r="N3312" i="3" s="1"/>
  <c r="M2688" i="3" a="1"/>
  <c r="M2688" i="3" s="1"/>
  <c r="N2688" i="3" a="1"/>
  <c r="N2688" i="3" s="1"/>
  <c r="M2496" i="3" a="1"/>
  <c r="M2496" i="3" s="1"/>
  <c r="N2496" i="3" a="1"/>
  <c r="N2496" i="3" s="1"/>
  <c r="N2224" i="3" a="1"/>
  <c r="N2224" i="3" s="1"/>
  <c r="M2224" i="3" a="1"/>
  <c r="M2224" i="3" s="1"/>
  <c r="M1856" i="3" a="1"/>
  <c r="M1856" i="3" s="1"/>
  <c r="M1616" i="3" a="1"/>
  <c r="M1616" i="3" s="1"/>
  <c r="N1616" i="3" a="1"/>
  <c r="N1616" i="3" s="1"/>
  <c r="M1440" i="3" a="1"/>
  <c r="M1440" i="3" s="1"/>
  <c r="N1440" i="3" a="1"/>
  <c r="N1440" i="3" s="1"/>
  <c r="M1248" i="3" a="1"/>
  <c r="M1248" i="3" s="1"/>
  <c r="N1248" i="3" a="1"/>
  <c r="N1248" i="3" s="1"/>
  <c r="M480" i="3" a="1"/>
  <c r="M480" i="3" s="1"/>
  <c r="N480" i="3" a="1"/>
  <c r="N480" i="3" s="1"/>
  <c r="N3936" i="3" a="1"/>
  <c r="N3936" i="3" s="1"/>
  <c r="M1949" i="3" a="1"/>
  <c r="M1949" i="3" s="1"/>
  <c r="N1949" i="3" a="1"/>
  <c r="N1949" i="3" s="1"/>
  <c r="N4928" i="3" a="1"/>
  <c r="N4928" i="3" s="1"/>
  <c r="N4800" i="3" a="1"/>
  <c r="N4800" i="3" s="1"/>
  <c r="L4955" i="3"/>
  <c r="L4939" i="3"/>
  <c r="L4907" i="3"/>
  <c r="L4891" i="3"/>
  <c r="L4875" i="3"/>
  <c r="L4859" i="3"/>
  <c r="L4843" i="3"/>
  <c r="L4779" i="3"/>
  <c r="L4763" i="3"/>
  <c r="L4699" i="3"/>
  <c r="L4683" i="3"/>
  <c r="L4651" i="3"/>
  <c r="L4619" i="3"/>
  <c r="L4603" i="3"/>
  <c r="L4539" i="3"/>
  <c r="L4475" i="3"/>
  <c r="L4427" i="3"/>
  <c r="L4379" i="3"/>
  <c r="L4347" i="3"/>
  <c r="L4331" i="3"/>
  <c r="L4315" i="3"/>
  <c r="L4299" i="3"/>
  <c r="L4283" i="3"/>
  <c r="L4267" i="3"/>
  <c r="L4251" i="3"/>
  <c r="L4235" i="3"/>
  <c r="L4219" i="3"/>
  <c r="L3200" i="3"/>
  <c r="L3104" i="3"/>
  <c r="L3072" i="3"/>
  <c r="L3056" i="3"/>
  <c r="L3040" i="3"/>
  <c r="L3024" i="3"/>
  <c r="L2944" i="3"/>
  <c r="L2848" i="3"/>
  <c r="L2816" i="3"/>
  <c r="L2800" i="3"/>
  <c r="L2784" i="3"/>
  <c r="L2768" i="3"/>
  <c r="L2672" i="3"/>
  <c r="L2640" i="3"/>
  <c r="L2544" i="3"/>
  <c r="L2512" i="3"/>
  <c r="L4203" i="3"/>
  <c r="L4187" i="3"/>
  <c r="L4171" i="3"/>
  <c r="L4155" i="3"/>
  <c r="L4139" i="3"/>
  <c r="L4123" i="3"/>
  <c r="L4107" i="3"/>
  <c r="L4091" i="3"/>
  <c r="L4075" i="3"/>
  <c r="L4059" i="3"/>
  <c r="L4043" i="3"/>
  <c r="L4027" i="3"/>
  <c r="L4011" i="3"/>
  <c r="L3995" i="3"/>
  <c r="L3979" i="3"/>
  <c r="L3963" i="3"/>
  <c r="L3947" i="3"/>
  <c r="L3931" i="3"/>
  <c r="L3915" i="3"/>
  <c r="L3899" i="3"/>
  <c r="L3883" i="3"/>
  <c r="L3867" i="3"/>
  <c r="L3851" i="3"/>
  <c r="L3835" i="3"/>
  <c r="L3819" i="3"/>
  <c r="L3803" i="3"/>
  <c r="L3787" i="3"/>
  <c r="L3771" i="3"/>
  <c r="L3755" i="3"/>
  <c r="L3739" i="3"/>
  <c r="L3723" i="3"/>
  <c r="L3707" i="3"/>
  <c r="L3691" i="3"/>
  <c r="L3675" i="3"/>
  <c r="L3659" i="3"/>
  <c r="L3643" i="3"/>
  <c r="L3627" i="3"/>
  <c r="L3611" i="3"/>
  <c r="L3595" i="3"/>
  <c r="L3579" i="3"/>
  <c r="L3563" i="3"/>
  <c r="L3547" i="3"/>
  <c r="L3531" i="3"/>
  <c r="L3515" i="3"/>
  <c r="L3499" i="3"/>
  <c r="L3483" i="3"/>
  <c r="L3467" i="3"/>
  <c r="L3451" i="3"/>
  <c r="L3435" i="3"/>
  <c r="L3419" i="3"/>
  <c r="L3403" i="3"/>
  <c r="L3387" i="3"/>
  <c r="L3371" i="3"/>
  <c r="L3355" i="3"/>
  <c r="L3339" i="3"/>
  <c r="L3323" i="3"/>
  <c r="L3307" i="3"/>
  <c r="L3291" i="3"/>
  <c r="L3275" i="3"/>
  <c r="L3259" i="3"/>
  <c r="L3243" i="3"/>
  <c r="L3227" i="3"/>
  <c r="L3211" i="3"/>
  <c r="L3195" i="3"/>
  <c r="L3179" i="3"/>
  <c r="L3147" i="3"/>
  <c r="L3115" i="3"/>
  <c r="L3019" i="3"/>
  <c r="L2987" i="3"/>
  <c r="L2971" i="3"/>
  <c r="L2955" i="3"/>
  <c r="L2939" i="3"/>
  <c r="L2907" i="3"/>
  <c r="L2779" i="3"/>
  <c r="L2763" i="3"/>
  <c r="L2747" i="3"/>
  <c r="L2715" i="3"/>
  <c r="L2635" i="3"/>
  <c r="L2619" i="3"/>
  <c r="L2587" i="3"/>
  <c r="L2539" i="3"/>
  <c r="L2427" i="3"/>
  <c r="L2395" i="3"/>
  <c r="L2347" i="3"/>
  <c r="L2299" i="3"/>
  <c r="L3209" i="3"/>
  <c r="L3193" i="3"/>
  <c r="L3177" i="3"/>
  <c r="L3161" i="3"/>
  <c r="L3145" i="3"/>
  <c r="L3129" i="3"/>
  <c r="L3081" i="3"/>
  <c r="L3065" i="3"/>
  <c r="L3001" i="3"/>
  <c r="L2985" i="3"/>
  <c r="L2953" i="3"/>
  <c r="D33" i="6" s="1"/>
  <c r="D37" i="6" s="1" a="1"/>
  <c r="D37" i="6" s="1"/>
  <c r="L2937" i="3"/>
  <c r="L2921" i="3"/>
  <c r="L2905" i="3"/>
  <c r="L2857" i="3"/>
  <c r="L2825" i="3"/>
  <c r="L2809" i="3"/>
  <c r="L2761" i="3"/>
  <c r="L2713" i="3"/>
  <c r="L2697" i="3"/>
  <c r="L2665" i="3"/>
  <c r="L2617" i="3"/>
  <c r="L2585" i="3"/>
  <c r="L2569" i="3"/>
  <c r="L2521" i="3"/>
  <c r="L2505" i="3"/>
  <c r="L2457" i="3"/>
  <c r="L2441" i="3"/>
  <c r="L2425" i="3"/>
  <c r="L2361" i="3"/>
  <c r="L2345" i="3"/>
  <c r="L2329" i="3"/>
  <c r="L2265" i="3"/>
  <c r="L2249" i="3"/>
  <c r="L2185" i="3"/>
  <c r="L2169" i="3"/>
  <c r="L2153" i="3"/>
  <c r="L2137" i="3"/>
  <c r="L2105" i="3"/>
  <c r="L2089" i="3"/>
  <c r="L2073" i="3"/>
  <c r="L1993" i="3"/>
  <c r="L1977" i="3"/>
  <c r="E18" i="6" s="1"/>
  <c r="E22" i="6" s="1" a="1"/>
  <c r="E22" i="6" s="1"/>
  <c r="L1961" i="3"/>
  <c r="L1945" i="3"/>
  <c r="L1929" i="3"/>
  <c r="L1913" i="3"/>
  <c r="L1897" i="3"/>
  <c r="L1785" i="3"/>
  <c r="N293" i="3" a="1"/>
  <c r="N293" i="3" s="1"/>
  <c r="M293" i="3" a="1"/>
  <c r="M293" i="3" s="1"/>
  <c r="N4855" i="3" a="1"/>
  <c r="N4855" i="3" s="1"/>
  <c r="N3797" i="3" a="1"/>
  <c r="N3797" i="3" s="1"/>
  <c r="N3566" i="3" a="1"/>
  <c r="N3566" i="3" s="1"/>
  <c r="N3514" i="3" a="1"/>
  <c r="N3514" i="3" s="1"/>
  <c r="N3426" i="3" a="1"/>
  <c r="N3426" i="3" s="1"/>
  <c r="N1550" i="3" a="1"/>
  <c r="N1550" i="3" s="1"/>
  <c r="N1146" i="3" a="1"/>
  <c r="N1146" i="3" s="1"/>
  <c r="M3059" i="3" a="1"/>
  <c r="M3059" i="3" s="1"/>
  <c r="M259" i="3" a="1"/>
  <c r="M259" i="3" s="1"/>
  <c r="N259" i="3" a="1"/>
  <c r="N259" i="3" s="1"/>
  <c r="N4540" i="3" a="1"/>
  <c r="N4540" i="3" s="1"/>
  <c r="N4506" i="3" a="1"/>
  <c r="N4506" i="3" s="1"/>
  <c r="N4363" i="3" a="1"/>
  <c r="N4363" i="3" s="1"/>
  <c r="N3725" i="3" a="1"/>
  <c r="N3725" i="3" s="1"/>
  <c r="N2824" i="3" a="1"/>
  <c r="N2824" i="3" s="1"/>
  <c r="N1450" i="3" a="1"/>
  <c r="N1450" i="3" s="1"/>
  <c r="N1109" i="3" a="1"/>
  <c r="N1109" i="3" s="1"/>
  <c r="M4729" i="3" a="1"/>
  <c r="M4729" i="3" s="1"/>
  <c r="M3846" i="3" a="1"/>
  <c r="M3846" i="3" s="1"/>
  <c r="M3376" i="3" a="1"/>
  <c r="M3376" i="3" s="1"/>
  <c r="N3952" i="3" a="1"/>
  <c r="N3952" i="3" s="1"/>
  <c r="N3901" i="3" a="1"/>
  <c r="N3901" i="3" s="1"/>
  <c r="N3670" i="3" a="1"/>
  <c r="N3670" i="3" s="1"/>
  <c r="N3301" i="3" a="1"/>
  <c r="N3301" i="3" s="1"/>
  <c r="N2484" i="3" a="1"/>
  <c r="N2484" i="3" s="1"/>
  <c r="N1919" i="3" a="1"/>
  <c r="N1919" i="3" s="1"/>
  <c r="N1786" i="3" a="1"/>
  <c r="N1786" i="3" s="1"/>
  <c r="N1651" i="3" a="1"/>
  <c r="N1651" i="3" s="1"/>
  <c r="N1530" i="3" a="1"/>
  <c r="N1530" i="3" s="1"/>
  <c r="N1332" i="3" a="1"/>
  <c r="N1332" i="3" s="1"/>
  <c r="N1315" i="3" a="1"/>
  <c r="N1315" i="3" s="1"/>
  <c r="N1092" i="3" a="1"/>
  <c r="N1092" i="3" s="1"/>
  <c r="N1075" i="3" a="1"/>
  <c r="N1075" i="3" s="1"/>
  <c r="N1058" i="3" a="1"/>
  <c r="N1058" i="3" s="1"/>
  <c r="M1808" i="3" a="1"/>
  <c r="M1808" i="3" s="1"/>
  <c r="N4665" i="3" a="1"/>
  <c r="N4665" i="3" s="1"/>
  <c r="N4003" i="3" a="1"/>
  <c r="N4003" i="3" s="1"/>
  <c r="N2910" i="3" a="1"/>
  <c r="N2910" i="3" s="1"/>
  <c r="N2856" i="3" a="1"/>
  <c r="N2856" i="3" s="1"/>
  <c r="N1767" i="3" a="1"/>
  <c r="N1767" i="3" s="1"/>
  <c r="N1430" i="3" a="1"/>
  <c r="N1430" i="3" s="1"/>
  <c r="M276" i="3" a="1"/>
  <c r="M276" i="3" s="1"/>
  <c r="N276" i="3" a="1"/>
  <c r="N276" i="3" s="1"/>
  <c r="N4396" i="3" a="1"/>
  <c r="N4396" i="3" s="1"/>
  <c r="N3454" i="3" a="1"/>
  <c r="N3454" i="3" s="1"/>
  <c r="N2996" i="3" a="1"/>
  <c r="N2996" i="3" s="1"/>
  <c r="N2179" i="3" a="1"/>
  <c r="N2179" i="3" s="1"/>
  <c r="N2093" i="3" a="1"/>
  <c r="N2093" i="3" s="1"/>
  <c r="N2039" i="3" a="1"/>
  <c r="N2039" i="3" s="1"/>
  <c r="N1969" i="3" a="1"/>
  <c r="N1969" i="3" s="1"/>
  <c r="N1850" i="3" a="1"/>
  <c r="N1850" i="3" s="1"/>
  <c r="M4477" i="3" a="1"/>
  <c r="M4477" i="3" s="1"/>
  <c r="M3272" i="3" a="1"/>
  <c r="M3272" i="3" s="1"/>
  <c r="N3791" i="3" a="1"/>
  <c r="N3791" i="3" s="1"/>
  <c r="N3350" i="3" a="1"/>
  <c r="N3350" i="3" s="1"/>
  <c r="N3156" i="3" a="1"/>
  <c r="N3156" i="3" s="1"/>
  <c r="N2730" i="3" a="1"/>
  <c r="N2730" i="3" s="1"/>
  <c r="N2020" i="3" a="1"/>
  <c r="N2020" i="3" s="1"/>
  <c r="N1716" i="3" a="1"/>
  <c r="N1716" i="3" s="1"/>
  <c r="N1631" i="3" a="1"/>
  <c r="N1631" i="3" s="1"/>
  <c r="M2546" i="3" a="1"/>
  <c r="M2546" i="3" s="1"/>
  <c r="N3807" i="3" a="1"/>
  <c r="N3807" i="3" s="1"/>
  <c r="N3773" i="3" a="1"/>
  <c r="N3773" i="3" s="1"/>
  <c r="N3594" i="3" a="1"/>
  <c r="N3594" i="3" s="1"/>
  <c r="N3118" i="3" a="1"/>
  <c r="N3118" i="3" s="1"/>
  <c r="N2711" i="3" a="1"/>
  <c r="N2711" i="3" s="1"/>
  <c r="N1898" i="3" a="1"/>
  <c r="N1898" i="3" s="1"/>
  <c r="N1410" i="3" a="1"/>
  <c r="N1410" i="3" s="1"/>
  <c r="N666" i="3" a="1"/>
  <c r="N666" i="3" s="1"/>
  <c r="N4446" i="3" a="1"/>
  <c r="N4446" i="3" s="1"/>
  <c r="N4160" i="3" a="1"/>
  <c r="N4160" i="3" s="1"/>
  <c r="N3540" i="3" a="1"/>
  <c r="N3540" i="3" s="1"/>
  <c r="N3400" i="3" a="1"/>
  <c r="N3400" i="3" s="1"/>
  <c r="N2515" i="3" a="1"/>
  <c r="N2515" i="3" s="1"/>
  <c r="N2124" i="3" a="1"/>
  <c r="N2124" i="3" s="1"/>
  <c r="N1508" i="3" a="1"/>
  <c r="N1508" i="3" s="1"/>
  <c r="N648" i="3" a="1"/>
  <c r="N648" i="3" s="1"/>
  <c r="M3822" i="3" a="1"/>
  <c r="M3822" i="3" s="1"/>
  <c r="N242" i="3" a="1"/>
  <c r="N242" i="3" s="1"/>
  <c r="M242" i="3" a="1"/>
  <c r="M242" i="3" s="1"/>
  <c r="N120" i="3" a="1"/>
  <c r="N120" i="3" s="1"/>
  <c r="M120" i="3" a="1"/>
  <c r="M120" i="3" s="1"/>
  <c r="N3027" i="3" a="1"/>
  <c r="N3027" i="3" s="1"/>
  <c r="N2209" i="3" a="1"/>
  <c r="N2209" i="3" s="1"/>
  <c r="N1947" i="3" a="1"/>
  <c r="N1947" i="3" s="1"/>
  <c r="N1610" i="3" a="1"/>
  <c r="N1610" i="3" s="1"/>
  <c r="N629" i="3" a="1"/>
  <c r="N629" i="3" s="1"/>
  <c r="M312" i="3" a="1"/>
  <c r="M312" i="3" s="1"/>
  <c r="N312" i="3" a="1"/>
  <c r="N312" i="3" s="1"/>
  <c r="N4794" i="3" a="1"/>
  <c r="N4794" i="3" s="1"/>
  <c r="N2938" i="3" a="1"/>
  <c r="N2938" i="3" s="1"/>
  <c r="N2636" i="3" a="1"/>
  <c r="N2636" i="3" s="1"/>
  <c r="N2458" i="3" a="1"/>
  <c r="N2458" i="3" s="1"/>
  <c r="N2331" i="3" a="1"/>
  <c r="N2331" i="3" s="1"/>
  <c r="N2297" i="3" a="1"/>
  <c r="N2297" i="3" s="1"/>
  <c r="N2069" i="3" a="1"/>
  <c r="N2069" i="3" s="1"/>
  <c r="N1828" i="3" a="1"/>
  <c r="N1828" i="3" s="1"/>
  <c r="N1761" i="3" a="1"/>
  <c r="N1761" i="3" s="1"/>
  <c r="N1696" i="3" a="1"/>
  <c r="N1696" i="3" s="1"/>
  <c r="N611" i="3" a="1"/>
  <c r="N611" i="3" s="1"/>
  <c r="N594" i="3" a="1"/>
  <c r="N594" i="3" s="1"/>
  <c r="N577" i="3" a="1"/>
  <c r="N577" i="3" s="1"/>
  <c r="M4757" i="3" a="1"/>
  <c r="M4757" i="3" s="1"/>
  <c r="N4983" i="3" a="1"/>
  <c r="N4983" i="3" s="1"/>
  <c r="N4743" i="3" a="1"/>
  <c r="N4743" i="3" s="1"/>
  <c r="N3927" i="3" a="1"/>
  <c r="N3927" i="3" s="1"/>
  <c r="N3697" i="3" a="1"/>
  <c r="N3697" i="3" s="1"/>
  <c r="N3328" i="3" a="1"/>
  <c r="N3328" i="3" s="1"/>
  <c r="N1590" i="3" a="1"/>
  <c r="N1590" i="3" s="1"/>
  <c r="N1489" i="3" a="1"/>
  <c r="N1489" i="3" s="1"/>
  <c r="N1390" i="3" a="1"/>
  <c r="N1390" i="3" s="1"/>
  <c r="N560" i="3" a="1"/>
  <c r="N560" i="3" s="1"/>
  <c r="N224" i="3" a="1"/>
  <c r="N224" i="3" s="1"/>
  <c r="M3873" i="3" a="1"/>
  <c r="M3873" i="3" s="1"/>
  <c r="N3977" i="3" a="1"/>
  <c r="N3977" i="3" s="1"/>
  <c r="N2420" i="3" a="1"/>
  <c r="N2420" i="3" s="1"/>
  <c r="N1995" i="3" a="1"/>
  <c r="N1995" i="3" s="1"/>
  <c r="N1236" i="3" a="1"/>
  <c r="N1236" i="3" s="1"/>
  <c r="N542" i="3" a="1"/>
  <c r="N542" i="3" s="1"/>
  <c r="M3748" i="3" a="1"/>
  <c r="M3748" i="3" s="1"/>
  <c r="N4858" i="3" a="1"/>
  <c r="N4858" i="3" s="1"/>
  <c r="N3255" i="3" a="1"/>
  <c r="N3255" i="3" s="1"/>
  <c r="N3185" i="3" a="1"/>
  <c r="N3185" i="3" s="1"/>
  <c r="N2455" i="3" a="1"/>
  <c r="N2455" i="3" s="1"/>
  <c r="N2364" i="3" a="1"/>
  <c r="N2364" i="3" s="1"/>
  <c r="N2154" i="3" a="1"/>
  <c r="N2154" i="3" s="1"/>
  <c r="N1470" i="3" a="1"/>
  <c r="N1470" i="3" s="1"/>
  <c r="N1165" i="3" a="1"/>
  <c r="N1165" i="3" s="1"/>
  <c r="N524" i="3" a="1"/>
  <c r="N524" i="3" s="1"/>
  <c r="N401" i="3" a="1"/>
  <c r="N401" i="3" s="1"/>
  <c r="N3641" i="3" a="1"/>
  <c r="N3641" i="3" s="1"/>
  <c r="N3481" i="3" a="1"/>
  <c r="N3481" i="3" s="1"/>
  <c r="N2881" i="3" a="1"/>
  <c r="N2881" i="3" s="1"/>
  <c r="N2793" i="3" a="1"/>
  <c r="N2793" i="3" s="1"/>
  <c r="N2757" i="3" a="1"/>
  <c r="N2757" i="3" s="1"/>
  <c r="N2668" i="3" a="1"/>
  <c r="N2668" i="3" s="1"/>
  <c r="N2046" i="3" a="1"/>
  <c r="N2046" i="3" s="1"/>
  <c r="N1874" i="3" a="1"/>
  <c r="N1874" i="3" s="1"/>
  <c r="N1570" i="3" a="1"/>
  <c r="N1570" i="3" s="1"/>
  <c r="N507" i="3" a="1"/>
  <c r="N507" i="3" s="1"/>
  <c r="M3923" i="3" a="1"/>
  <c r="M3923" i="3" s="1"/>
  <c r="N4455" i="3" a="1"/>
  <c r="N4455" i="3" s="1"/>
  <c r="N4420" i="3" a="1"/>
  <c r="N4420" i="3" s="1"/>
  <c r="N4099" i="3" a="1"/>
  <c r="N4099" i="3" s="1"/>
  <c r="N4062" i="3" a="1"/>
  <c r="N4062" i="3" s="1"/>
  <c r="N2238" i="3" a="1"/>
  <c r="N2238" i="3" s="1"/>
  <c r="N1739" i="3" a="1"/>
  <c r="N1739" i="3" s="1"/>
  <c r="N1673" i="3" a="1"/>
  <c r="N1673" i="3" s="1"/>
  <c r="N1370" i="3" a="1"/>
  <c r="N1370" i="3" s="1"/>
  <c r="N489" i="3" a="1"/>
  <c r="N489" i="3" s="1"/>
  <c r="L4998" i="3"/>
  <c r="L4966" i="3"/>
  <c r="L4950" i="3"/>
  <c r="L4934" i="3"/>
  <c r="L4918" i="3"/>
  <c r="L4902" i="3"/>
  <c r="L4870" i="3"/>
  <c r="L4854" i="3"/>
  <c r="L4838" i="3"/>
  <c r="L4822" i="3"/>
  <c r="L4806" i="3"/>
  <c r="L4790" i="3"/>
  <c r="L4774" i="3"/>
  <c r="L4742" i="3"/>
  <c r="L4726" i="3"/>
  <c r="L4710" i="3"/>
  <c r="L4694" i="3"/>
  <c r="L4678" i="3"/>
  <c r="L4662" i="3"/>
  <c r="L4646" i="3"/>
  <c r="L4630" i="3"/>
  <c r="L4996" i="3"/>
  <c r="L4932" i="3"/>
  <c r="L4548" i="3"/>
  <c r="L4516" i="3"/>
  <c r="L4436" i="3"/>
  <c r="L4260" i="3"/>
  <c r="L4164" i="3"/>
  <c r="L4100" i="3"/>
  <c r="L4052" i="3"/>
  <c r="L3988" i="3"/>
  <c r="L3892" i="3"/>
  <c r="L3812" i="3"/>
  <c r="L3668" i="3"/>
  <c r="L3508" i="3"/>
  <c r="L3492" i="3"/>
  <c r="L3428" i="3"/>
  <c r="L3412" i="3"/>
  <c r="L3316" i="3"/>
  <c r="L3300" i="3"/>
  <c r="L3284" i="3"/>
  <c r="L3124" i="3"/>
  <c r="L3076" i="3"/>
  <c r="L3044" i="3"/>
  <c r="L2964" i="3"/>
  <c r="L2884" i="3"/>
  <c r="L4995" i="3"/>
  <c r="L4947" i="3"/>
  <c r="L4931" i="3"/>
  <c r="L4915" i="3"/>
  <c r="L4819" i="3"/>
  <c r="L4787" i="3"/>
  <c r="L4771" i="3"/>
  <c r="L4755" i="3"/>
  <c r="L4739" i="3"/>
  <c r="L4723" i="3"/>
  <c r="L4691" i="3"/>
  <c r="L4659" i="3"/>
  <c r="L4611" i="3"/>
  <c r="L4579" i="3"/>
  <c r="L4563" i="3"/>
  <c r="L4531" i="3"/>
  <c r="L4515" i="3"/>
  <c r="L4499" i="3"/>
  <c r="L4483" i="3"/>
  <c r="L4467" i="3"/>
  <c r="L4435" i="3"/>
  <c r="L4403" i="3"/>
  <c r="L4355" i="3"/>
  <c r="L4339" i="3"/>
  <c r="L4323" i="3"/>
  <c r="L4307" i="3"/>
  <c r="L4259" i="3"/>
  <c r="L4243" i="3"/>
  <c r="L4211" i="3"/>
  <c r="L4179" i="3"/>
  <c r="L4163" i="3"/>
  <c r="L4115" i="3"/>
  <c r="L4083" i="3"/>
  <c r="L4067" i="3"/>
  <c r="L4051" i="3"/>
  <c r="L3955" i="3"/>
  <c r="L4960" i="3"/>
  <c r="L4944" i="3"/>
  <c r="L4768" i="3"/>
  <c r="L4704" i="3"/>
  <c r="L4688" i="3"/>
  <c r="L4512" i="3"/>
  <c r="L4448" i="3"/>
  <c r="L4432" i="3"/>
  <c r="L4336" i="3"/>
  <c r="L4224" i="3"/>
  <c r="L4144" i="3"/>
  <c r="L5001" i="3"/>
  <c r="L4905" i="3"/>
  <c r="L4873" i="3"/>
  <c r="L4857" i="3"/>
  <c r="L4841" i="3"/>
  <c r="L4825" i="3"/>
  <c r="L4809" i="3"/>
  <c r="L4745" i="3"/>
  <c r="L4649" i="3"/>
  <c r="L4617" i="3"/>
  <c r="L4601" i="3"/>
  <c r="L4585" i="3"/>
  <c r="L4569" i="3"/>
  <c r="L4489" i="3"/>
  <c r="L4457" i="3"/>
  <c r="L4393" i="3"/>
  <c r="L4377" i="3"/>
  <c r="L4361" i="3"/>
  <c r="L4329" i="3"/>
  <c r="L4297" i="3"/>
  <c r="L4281" i="3"/>
  <c r="L4217" i="3"/>
  <c r="L4201" i="3"/>
  <c r="L4185" i="3"/>
  <c r="L4105" i="3"/>
  <c r="L4073" i="3"/>
  <c r="L4041" i="3"/>
  <c r="L4009" i="3"/>
  <c r="L3929" i="3"/>
  <c r="L3881" i="3"/>
  <c r="L3753" i="3"/>
  <c r="L3705" i="3"/>
  <c r="L3673" i="3"/>
  <c r="L3593" i="3"/>
  <c r="L3577" i="3"/>
  <c r="L3561" i="3"/>
  <c r="L3545" i="3"/>
  <c r="L3513" i="3"/>
  <c r="L3497" i="3"/>
  <c r="L3465" i="3"/>
  <c r="L3449" i="3"/>
  <c r="L3385" i="3"/>
  <c r="L3369" i="3"/>
  <c r="L3321" i="3"/>
  <c r="L3257" i="3"/>
  <c r="L3241" i="3"/>
  <c r="M1183" i="3" a="1"/>
  <c r="M1183" i="3" s="1"/>
  <c r="N1183" i="3" a="1"/>
  <c r="N1183" i="3" s="1"/>
  <c r="M916" i="3" a="1"/>
  <c r="M916" i="3" s="1"/>
  <c r="N916" i="3" a="1"/>
  <c r="N916" i="3" s="1"/>
  <c r="M860" i="3" a="1"/>
  <c r="M860" i="3" s="1"/>
  <c r="N860" i="3" a="1"/>
  <c r="N860" i="3" s="1"/>
  <c r="M718" i="3" a="1"/>
  <c r="M718" i="3" s="1"/>
  <c r="N718" i="3" a="1"/>
  <c r="N718" i="3" s="1"/>
  <c r="M206" i="3" a="1"/>
  <c r="M206" i="3" s="1"/>
  <c r="N206" i="3" a="1"/>
  <c r="N206" i="3" s="1"/>
  <c r="M1207" i="3" a="1"/>
  <c r="M1207" i="3" s="1"/>
  <c r="N1207" i="3" a="1"/>
  <c r="N1207" i="3" s="1"/>
  <c r="M1031" i="3" a="1"/>
  <c r="M1031" i="3" s="1"/>
  <c r="N1031" i="3" a="1"/>
  <c r="N1031" i="3" s="1"/>
  <c r="M903" i="3" a="1"/>
  <c r="M903" i="3" s="1"/>
  <c r="N903" i="3" a="1"/>
  <c r="N903" i="3" s="1"/>
  <c r="M807" i="3" a="1"/>
  <c r="M807" i="3" s="1"/>
  <c r="N807" i="3" a="1"/>
  <c r="N807" i="3" s="1"/>
  <c r="M647" i="3" a="1"/>
  <c r="M647" i="3" s="1"/>
  <c r="N647" i="3" a="1"/>
  <c r="N647" i="3" s="1"/>
  <c r="N519" i="3" a="1"/>
  <c r="N519" i="3" s="1"/>
  <c r="M519" i="3" a="1"/>
  <c r="M519" i="3" s="1"/>
  <c r="M391" i="3" a="1"/>
  <c r="M391" i="3" s="1"/>
  <c r="N391" i="3" a="1"/>
  <c r="N391" i="3" s="1"/>
  <c r="M247" i="3" a="1"/>
  <c r="M247" i="3" s="1"/>
  <c r="N247" i="3" a="1"/>
  <c r="N247" i="3" s="1"/>
  <c r="M151" i="3" a="1"/>
  <c r="M151" i="3" s="1"/>
  <c r="N151" i="3" a="1"/>
  <c r="N151" i="3" s="1"/>
  <c r="M71" i="3" a="1"/>
  <c r="M71" i="3" s="1"/>
  <c r="N71" i="3" a="1"/>
  <c r="N71" i="3" s="1"/>
  <c r="M7" i="3" a="1"/>
  <c r="M7" i="3" s="1"/>
  <c r="N7" i="3" a="1"/>
  <c r="N7" i="3" s="1"/>
  <c r="N4927" i="3" a="1"/>
  <c r="N4927" i="3" s="1"/>
  <c r="N4591" i="3" a="1"/>
  <c r="N4591" i="3" s="1"/>
  <c r="N4335" i="3" a="1"/>
  <c r="N4335" i="3" s="1"/>
  <c r="N4247" i="3" a="1"/>
  <c r="N4247" i="3" s="1"/>
  <c r="N4231" i="3" a="1"/>
  <c r="N4231" i="3" s="1"/>
  <c r="N4215" i="3" a="1"/>
  <c r="N4215" i="3" s="1"/>
  <c r="N4079" i="3" a="1"/>
  <c r="N4079" i="3" s="1"/>
  <c r="N3943" i="3" a="1"/>
  <c r="N3943" i="3" s="1"/>
  <c r="N3671" i="3" a="1"/>
  <c r="N3671" i="3" s="1"/>
  <c r="N3551" i="3" a="1"/>
  <c r="N3551" i="3" s="1"/>
  <c r="N3535" i="3" a="1"/>
  <c r="N3535" i="3" s="1"/>
  <c r="N3271" i="3" a="1"/>
  <c r="N3271" i="3" s="1"/>
  <c r="N3135" i="3" a="1"/>
  <c r="N3135" i="3" s="1"/>
  <c r="N2983" i="3" a="1"/>
  <c r="N2983" i="3" s="1"/>
  <c r="N2847" i="3" a="1"/>
  <c r="N2847" i="3" s="1"/>
  <c r="N2199" i="3" a="1"/>
  <c r="N2199" i="3" s="1"/>
  <c r="N2071" i="3" a="1"/>
  <c r="N2071" i="3" s="1"/>
  <c r="N2055" i="3" a="1"/>
  <c r="N2055" i="3" s="1"/>
  <c r="N1783" i="3" a="1"/>
  <c r="N1783" i="3" s="1"/>
  <c r="N1479" i="3" a="1"/>
  <c r="N1479" i="3" s="1"/>
  <c r="N1277" i="3" a="1"/>
  <c r="N1277" i="3" s="1"/>
  <c r="N897" i="3" a="1"/>
  <c r="N897" i="3" s="1"/>
  <c r="M897" i="3" a="1"/>
  <c r="M897" i="3" s="1"/>
  <c r="M684" i="3" a="1"/>
  <c r="M684" i="3" s="1"/>
  <c r="N684" i="3" a="1"/>
  <c r="N684" i="3" s="1"/>
  <c r="M365" i="3" a="1"/>
  <c r="M365" i="3" s="1"/>
  <c r="N365" i="3" a="1"/>
  <c r="N365" i="3" s="1"/>
  <c r="M1303" i="3" a="1"/>
  <c r="M1303" i="3" s="1"/>
  <c r="N1303" i="3" a="1"/>
  <c r="N1303" i="3" s="1"/>
  <c r="M1159" i="3" a="1"/>
  <c r="M1159" i="3" s="1"/>
  <c r="N1159" i="3" a="1"/>
  <c r="N1159" i="3" s="1"/>
  <c r="M1015" i="3" a="1"/>
  <c r="M1015" i="3" s="1"/>
  <c r="N1015" i="3" a="1"/>
  <c r="N1015" i="3" s="1"/>
  <c r="M871" i="3" a="1"/>
  <c r="M871" i="3" s="1"/>
  <c r="N871" i="3" a="1"/>
  <c r="N871" i="3" s="1"/>
  <c r="M743" i="3" a="1"/>
  <c r="M743" i="3" s="1"/>
  <c r="N743" i="3" a="1"/>
  <c r="N743" i="3" s="1"/>
  <c r="M567" i="3" a="1"/>
  <c r="M567" i="3" s="1"/>
  <c r="N567" i="3" a="1"/>
  <c r="N567" i="3" s="1"/>
  <c r="M423" i="3" a="1"/>
  <c r="M423" i="3" s="1"/>
  <c r="N423" i="3" a="1"/>
  <c r="N423" i="3" s="1"/>
  <c r="M263" i="3" a="1"/>
  <c r="M263" i="3" s="1"/>
  <c r="N263" i="3" a="1"/>
  <c r="N263" i="3" s="1"/>
  <c r="M135" i="3" a="1"/>
  <c r="M135" i="3" s="1"/>
  <c r="N135" i="3" a="1"/>
  <c r="N135" i="3" s="1"/>
  <c r="N1279" i="3" a="1"/>
  <c r="N1279" i="3" s="1"/>
  <c r="M1167" i="3" a="1"/>
  <c r="M1167" i="3" s="1"/>
  <c r="N1167" i="3" a="1"/>
  <c r="N1167" i="3" s="1"/>
  <c r="M863" i="3" a="1"/>
  <c r="M863" i="3" s="1"/>
  <c r="N863" i="3" a="1"/>
  <c r="N863" i="3" s="1"/>
  <c r="N847" i="3" a="1"/>
  <c r="N847" i="3" s="1"/>
  <c r="N1040" i="3" a="1"/>
  <c r="N1040" i="3" s="1"/>
  <c r="M735" i="3" a="1"/>
  <c r="M735" i="3" s="1"/>
  <c r="N735" i="3" a="1"/>
  <c r="N735" i="3" s="1"/>
  <c r="M348" i="3" a="1"/>
  <c r="M348" i="3" s="1"/>
  <c r="N348" i="3" a="1"/>
  <c r="N348" i="3" s="1"/>
  <c r="M172" i="3" a="1"/>
  <c r="M172" i="3" s="1"/>
  <c r="N172" i="3" a="1"/>
  <c r="N172" i="3" s="1"/>
  <c r="M50" i="3" a="1"/>
  <c r="M50" i="3" s="1"/>
  <c r="N50" i="3" a="1"/>
  <c r="N50" i="3" s="1"/>
  <c r="M1175" i="3" a="1"/>
  <c r="M1175" i="3" s="1"/>
  <c r="N1175" i="3" a="1"/>
  <c r="N1175" i="3" s="1"/>
  <c r="M679" i="3" a="1"/>
  <c r="M679" i="3" s="1"/>
  <c r="N679" i="3" a="1"/>
  <c r="N679" i="3" s="1"/>
  <c r="N4911" i="3" a="1"/>
  <c r="N4911" i="3" s="1"/>
  <c r="N4783" i="3" a="1"/>
  <c r="N4783" i="3" s="1"/>
  <c r="N4719" i="3" a="1"/>
  <c r="N4719" i="3" s="1"/>
  <c r="N4575" i="3" a="1"/>
  <c r="N4575" i="3" s="1"/>
  <c r="N4439" i="3" a="1"/>
  <c r="N4439" i="3" s="1"/>
  <c r="N4319" i="3" a="1"/>
  <c r="N4319" i="3" s="1"/>
  <c r="N4199" i="3" a="1"/>
  <c r="N4199" i="3" s="1"/>
  <c r="N4063" i="3" a="1"/>
  <c r="N4063" i="3" s="1"/>
  <c r="N4047" i="3" a="1"/>
  <c r="N4047" i="3" s="1"/>
  <c r="N3639" i="3" a="1"/>
  <c r="N3639" i="3" s="1"/>
  <c r="N3519" i="3" a="1"/>
  <c r="N3519" i="3" s="1"/>
  <c r="N3239" i="3" a="1"/>
  <c r="N3239" i="3" s="1"/>
  <c r="N2967" i="3" a="1"/>
  <c r="N2967" i="3" s="1"/>
  <c r="N2559" i="3" a="1"/>
  <c r="N2559" i="3" s="1"/>
  <c r="N2303" i="3" a="1"/>
  <c r="N2303" i="3" s="1"/>
  <c r="N2183" i="3" a="1"/>
  <c r="N2183" i="3" s="1"/>
  <c r="N2023" i="3" a="1"/>
  <c r="N2023" i="3" s="1"/>
  <c r="N1615" i="3" a="1"/>
  <c r="N1615" i="3" s="1"/>
  <c r="N1463" i="3" a="1"/>
  <c r="N1463" i="3" s="1"/>
  <c r="N824" i="3" a="1"/>
  <c r="N824" i="3" s="1"/>
  <c r="M3839" i="3" a="1"/>
  <c r="M3839" i="3" s="1"/>
  <c r="M67" i="3" a="1"/>
  <c r="M67" i="3" s="1"/>
  <c r="N67" i="3" a="1"/>
  <c r="N67" i="3" s="1"/>
  <c r="N4967" i="3" a="1"/>
  <c r="N4967" i="3" s="1"/>
  <c r="N4839" i="3" a="1"/>
  <c r="N4839" i="3" s="1"/>
  <c r="N4695" i="3" a="1"/>
  <c r="N4695" i="3" s="1"/>
  <c r="N4423" i="3" a="1"/>
  <c r="N4423" i="3" s="1"/>
  <c r="N4303" i="3" a="1"/>
  <c r="N4303" i="3" s="1"/>
  <c r="N4183" i="3" a="1"/>
  <c r="N4183" i="3" s="1"/>
  <c r="N3911" i="3" a="1"/>
  <c r="N3911" i="3" s="1"/>
  <c r="N3775" i="3" a="1"/>
  <c r="N3775" i="3" s="1"/>
  <c r="N3359" i="3" a="1"/>
  <c r="N3359" i="3" s="1"/>
  <c r="N3071" i="3" a="1"/>
  <c r="N3071" i="3" s="1"/>
  <c r="N2815" i="3" a="1"/>
  <c r="N2815" i="3" s="1"/>
  <c r="N2695" i="3" a="1"/>
  <c r="N2695" i="3" s="1"/>
  <c r="N2543" i="3" a="1"/>
  <c r="N2543" i="3" s="1"/>
  <c r="N2439" i="3" a="1"/>
  <c r="N2439" i="3" s="1"/>
  <c r="N2423" i="3" a="1"/>
  <c r="N2423" i="3" s="1"/>
  <c r="N2407" i="3" a="1"/>
  <c r="N2407" i="3" s="1"/>
  <c r="N2287" i="3" a="1"/>
  <c r="N2287" i="3" s="1"/>
  <c r="N2007" i="3" a="1"/>
  <c r="N2007" i="3" s="1"/>
  <c r="N1871" i="3" a="1"/>
  <c r="N1871" i="3" s="1"/>
  <c r="N1751" i="3" a="1"/>
  <c r="N1751" i="3" s="1"/>
  <c r="N1447" i="3" a="1"/>
  <c r="N1447" i="3" s="1"/>
  <c r="N1431" i="3" a="1"/>
  <c r="N1431" i="3" s="1"/>
  <c r="M2415" i="3" a="1"/>
  <c r="M2415" i="3" s="1"/>
  <c r="M969" i="3" a="1"/>
  <c r="M969" i="3" s="1"/>
  <c r="N969" i="3" a="1"/>
  <c r="N969" i="3" s="1"/>
  <c r="M788" i="3" a="1"/>
  <c r="M788" i="3" s="1"/>
  <c r="N788" i="3" a="1"/>
  <c r="N788" i="3" s="1"/>
  <c r="N1271" i="3" a="1"/>
  <c r="N1271" i="3" s="1"/>
  <c r="M1271" i="3" a="1"/>
  <c r="M1271" i="3" s="1"/>
  <c r="M1127" i="3" a="1"/>
  <c r="M1127" i="3" s="1"/>
  <c r="N1127" i="3" a="1"/>
  <c r="N1127" i="3" s="1"/>
  <c r="M999" i="3" a="1"/>
  <c r="M999" i="3" s="1"/>
  <c r="N999" i="3" a="1"/>
  <c r="N999" i="3" s="1"/>
  <c r="M855" i="3" a="1"/>
  <c r="M855" i="3" s="1"/>
  <c r="N855" i="3" a="1"/>
  <c r="N855" i="3" s="1"/>
  <c r="M727" i="3" a="1"/>
  <c r="M727" i="3" s="1"/>
  <c r="N727" i="3" a="1"/>
  <c r="N727" i="3" s="1"/>
  <c r="M599" i="3" a="1"/>
  <c r="M599" i="3" s="1"/>
  <c r="N599" i="3" a="1"/>
  <c r="N599" i="3" s="1"/>
  <c r="M503" i="3" a="1"/>
  <c r="M503" i="3" s="1"/>
  <c r="N503" i="3" a="1"/>
  <c r="N503" i="3" s="1"/>
  <c r="M359" i="3" a="1"/>
  <c r="M359" i="3" s="1"/>
  <c r="N359" i="3" a="1"/>
  <c r="N359" i="3" s="1"/>
  <c r="M231" i="3" a="1"/>
  <c r="M231" i="3" s="1"/>
  <c r="N231" i="3" a="1"/>
  <c r="N231" i="3" s="1"/>
  <c r="M119" i="3" a="1"/>
  <c r="M119" i="3" s="1"/>
  <c r="N119" i="3" a="1"/>
  <c r="N119" i="3" s="1"/>
  <c r="N4895" i="3" a="1"/>
  <c r="N4895" i="3" s="1"/>
  <c r="N4767" i="3" a="1"/>
  <c r="N4767" i="3" s="1"/>
  <c r="N4679" i="3" a="1"/>
  <c r="N4679" i="3" s="1"/>
  <c r="N4407" i="3" a="1"/>
  <c r="N4407" i="3" s="1"/>
  <c r="N4167" i="3" a="1"/>
  <c r="N4167" i="3" s="1"/>
  <c r="N4031" i="3" a="1"/>
  <c r="N4031" i="3" s="1"/>
  <c r="N3895" i="3" a="1"/>
  <c r="N3895" i="3" s="1"/>
  <c r="N3759" i="3" a="1"/>
  <c r="N3759" i="3" s="1"/>
  <c r="N3623" i="3" a="1"/>
  <c r="N3623" i="3" s="1"/>
  <c r="N3503" i="3" a="1"/>
  <c r="N3503" i="3" s="1"/>
  <c r="N3431" i="3" a="1"/>
  <c r="N3431" i="3" s="1"/>
  <c r="N3343" i="3" a="1"/>
  <c r="N3343" i="3" s="1"/>
  <c r="N3223" i="3" a="1"/>
  <c r="N3223" i="3" s="1"/>
  <c r="N3055" i="3" a="1"/>
  <c r="N3055" i="3" s="1"/>
  <c r="N2951" i="3" a="1"/>
  <c r="N2951" i="3" s="1"/>
  <c r="N2799" i="3" a="1"/>
  <c r="N2799" i="3" s="1"/>
  <c r="N2679" i="3" a="1"/>
  <c r="N2679" i="3" s="1"/>
  <c r="N2663" i="3" a="1"/>
  <c r="N2663" i="3" s="1"/>
  <c r="N2527" i="3" a="1"/>
  <c r="N2527" i="3" s="1"/>
  <c r="N2391" i="3" a="1"/>
  <c r="N2391" i="3" s="1"/>
  <c r="N2271" i="3" a="1"/>
  <c r="N2271" i="3" s="1"/>
  <c r="N2167" i="3" a="1"/>
  <c r="N2167" i="3" s="1"/>
  <c r="N2151" i="3" a="1"/>
  <c r="N2151" i="3" s="1"/>
  <c r="N1991" i="3" a="1"/>
  <c r="N1991" i="3" s="1"/>
  <c r="N1735" i="3" a="1"/>
  <c r="N1735" i="3" s="1"/>
  <c r="N1415" i="3" a="1"/>
  <c r="N1415" i="3" s="1"/>
  <c r="N1399" i="3" a="1"/>
  <c r="N1399" i="3" s="1"/>
  <c r="M3079" i="3" a="1"/>
  <c r="M3079" i="3" s="1"/>
  <c r="M1218" i="3" a="1"/>
  <c r="M1218" i="3" s="1"/>
  <c r="N1218" i="3" a="1"/>
  <c r="N1218" i="3" s="1"/>
  <c r="M986" i="3" a="1"/>
  <c r="M986" i="3" s="1"/>
  <c r="N986" i="3" a="1"/>
  <c r="N986" i="3" s="1"/>
  <c r="M770" i="3" a="1"/>
  <c r="M770" i="3" s="1"/>
  <c r="N770" i="3" a="1"/>
  <c r="N770" i="3" s="1"/>
  <c r="M470" i="3" a="1"/>
  <c r="M470" i="3" s="1"/>
  <c r="N470" i="3" a="1"/>
  <c r="N470" i="3" s="1"/>
  <c r="M1191" i="3" a="1"/>
  <c r="M1191" i="3" s="1"/>
  <c r="N1191" i="3" a="1"/>
  <c r="N1191" i="3" s="1"/>
  <c r="M1047" i="3" a="1"/>
  <c r="M1047" i="3" s="1"/>
  <c r="N1047" i="3" a="1"/>
  <c r="N1047" i="3" s="1"/>
  <c r="M967" i="3" a="1"/>
  <c r="M967" i="3" s="1"/>
  <c r="N967" i="3" a="1"/>
  <c r="N967" i="3" s="1"/>
  <c r="M839" i="3" a="1"/>
  <c r="M839" i="3" s="1"/>
  <c r="N839" i="3" a="1"/>
  <c r="N839" i="3" s="1"/>
  <c r="M695" i="3" a="1"/>
  <c r="M695" i="3" s="1"/>
  <c r="N695" i="3" a="1"/>
  <c r="N695" i="3" s="1"/>
  <c r="M535" i="3" a="1"/>
  <c r="M535" i="3" s="1"/>
  <c r="N535" i="3" a="1"/>
  <c r="N535" i="3" s="1"/>
  <c r="M407" i="3" a="1"/>
  <c r="M407" i="3" s="1"/>
  <c r="N407" i="3" a="1"/>
  <c r="N407" i="3" s="1"/>
  <c r="M295" i="3" a="1"/>
  <c r="M295" i="3" s="1"/>
  <c r="N295" i="3" a="1"/>
  <c r="N295" i="3" s="1"/>
  <c r="M167" i="3" a="1"/>
  <c r="M167" i="3" s="1"/>
  <c r="N167" i="3" a="1"/>
  <c r="N167" i="3" s="1"/>
  <c r="M39" i="3" a="1"/>
  <c r="M39" i="3" s="1"/>
  <c r="N39" i="3" a="1"/>
  <c r="N39" i="3" s="1"/>
  <c r="N4951" i="3" a="1"/>
  <c r="N4951" i="3" s="1"/>
  <c r="N4823" i="3" a="1"/>
  <c r="N4823" i="3" s="1"/>
  <c r="N4663" i="3" a="1"/>
  <c r="N4663" i="3" s="1"/>
  <c r="N4527" i="3" a="1"/>
  <c r="N4527" i="3" s="1"/>
  <c r="N4287" i="3" a="1"/>
  <c r="N4287" i="3" s="1"/>
  <c r="N4151" i="3" a="1"/>
  <c r="N4151" i="3" s="1"/>
  <c r="N4015" i="3" a="1"/>
  <c r="N4015" i="3" s="1"/>
  <c r="N3879" i="3" a="1"/>
  <c r="N3879" i="3" s="1"/>
  <c r="N3711" i="3" a="1"/>
  <c r="N3711" i="3" s="1"/>
  <c r="N3607" i="3" a="1"/>
  <c r="N3607" i="3" s="1"/>
  <c r="N3591" i="3" a="1"/>
  <c r="N3591" i="3" s="1"/>
  <c r="N3575" i="3" a="1"/>
  <c r="N3575" i="3" s="1"/>
  <c r="N3455" i="3" a="1"/>
  <c r="N3455" i="3" s="1"/>
  <c r="N3327" i="3" a="1"/>
  <c r="N3327" i="3" s="1"/>
  <c r="N3207" i="3" a="1"/>
  <c r="N3207" i="3" s="1"/>
  <c r="N3039" i="3" a="1"/>
  <c r="N3039" i="3" s="1"/>
  <c r="N2935" i="3" a="1"/>
  <c r="N2935" i="3" s="1"/>
  <c r="N2919" i="3" a="1"/>
  <c r="N2919" i="3" s="1"/>
  <c r="N2783" i="3" a="1"/>
  <c r="N2783" i="3" s="1"/>
  <c r="N2767" i="3" a="1"/>
  <c r="N2767" i="3" s="1"/>
  <c r="N2647" i="3" a="1"/>
  <c r="N2647" i="3" s="1"/>
  <c r="N2631" i="3" a="1"/>
  <c r="N2631" i="3" s="1"/>
  <c r="N2375" i="3" a="1"/>
  <c r="N2375" i="3" s="1"/>
  <c r="N1551" i="3" a="1"/>
  <c r="N1551" i="3" s="1"/>
  <c r="N1383" i="3" a="1"/>
  <c r="N1383" i="3" s="1"/>
  <c r="M3047" i="3" a="1"/>
  <c r="M3047" i="3" s="1"/>
  <c r="M1021" i="3" a="1"/>
  <c r="M1021" i="3" s="1"/>
  <c r="N1021" i="3" a="1"/>
  <c r="N1021" i="3" s="1"/>
  <c r="M806" i="3" a="1"/>
  <c r="M806" i="3" s="1"/>
  <c r="N806" i="3" a="1"/>
  <c r="N806" i="3" s="1"/>
  <c r="M1287" i="3" a="1"/>
  <c r="M1287" i="3" s="1"/>
  <c r="N1287" i="3" a="1"/>
  <c r="N1287" i="3" s="1"/>
  <c r="M1143" i="3" a="1"/>
  <c r="M1143" i="3" s="1"/>
  <c r="N1143" i="3" a="1"/>
  <c r="N1143" i="3" s="1"/>
  <c r="M983" i="3" a="1"/>
  <c r="M983" i="3" s="1"/>
  <c r="N983" i="3" a="1"/>
  <c r="N983" i="3" s="1"/>
  <c r="M215" i="3" a="1"/>
  <c r="M215" i="3" s="1"/>
  <c r="N215" i="3" a="1"/>
  <c r="N215" i="3" s="1"/>
  <c r="M103" i="3" a="1"/>
  <c r="M103" i="3" s="1"/>
  <c r="N103" i="3" a="1"/>
  <c r="N103" i="3" s="1"/>
  <c r="M23" i="3" a="1"/>
  <c r="M23" i="3" s="1"/>
  <c r="N23" i="3" a="1"/>
  <c r="N23" i="3" s="1"/>
  <c r="N4879" i="3" a="1"/>
  <c r="N4879" i="3" s="1"/>
  <c r="N4647" i="3" a="1"/>
  <c r="N4647" i="3" s="1"/>
  <c r="N4391" i="3" a="1"/>
  <c r="N4391" i="3" s="1"/>
  <c r="N4271" i="3" a="1"/>
  <c r="N4271" i="3" s="1"/>
  <c r="N4135" i="3" a="1"/>
  <c r="N4135" i="3" s="1"/>
  <c r="N3967" i="3" a="1"/>
  <c r="N3967" i="3" s="1"/>
  <c r="N3863" i="3" a="1"/>
  <c r="N3863" i="3" s="1"/>
  <c r="N3847" i="3" a="1"/>
  <c r="N3847" i="3" s="1"/>
  <c r="N3831" i="3" a="1"/>
  <c r="N3831" i="3" s="1"/>
  <c r="N3695" i="3" a="1"/>
  <c r="N3695" i="3" s="1"/>
  <c r="N3311" i="3" a="1"/>
  <c r="N3311" i="3" s="1"/>
  <c r="N3191" i="3" a="1"/>
  <c r="N3191" i="3" s="1"/>
  <c r="N3175" i="3" a="1"/>
  <c r="N3175" i="3" s="1"/>
  <c r="N2903" i="3" a="1"/>
  <c r="N2903" i="3" s="1"/>
  <c r="N2887" i="3" a="1"/>
  <c r="N2887" i="3" s="1"/>
  <c r="N2751" i="3" a="1"/>
  <c r="N2751" i="3" s="1"/>
  <c r="N2735" i="3" a="1"/>
  <c r="N2735" i="3" s="1"/>
  <c r="N2615" i="3" a="1"/>
  <c r="N2615" i="3" s="1"/>
  <c r="N2599" i="3" a="1"/>
  <c r="N2599" i="3" s="1"/>
  <c r="N2495" i="3" a="1"/>
  <c r="N2495" i="3" s="1"/>
  <c r="N2479" i="3" a="1"/>
  <c r="N2479" i="3" s="1"/>
  <c r="N2359" i="3" a="1"/>
  <c r="N2359" i="3" s="1"/>
  <c r="N2343" i="3" a="1"/>
  <c r="N2343" i="3" s="1"/>
  <c r="N2239" i="3" a="1"/>
  <c r="N2239" i="3" s="1"/>
  <c r="N2223" i="3" a="1"/>
  <c r="N2223" i="3" s="1"/>
  <c r="N1975" i="3" a="1"/>
  <c r="N1975" i="3" s="1"/>
  <c r="N1719" i="3" a="1"/>
  <c r="N1719" i="3" s="1"/>
  <c r="N1367" i="3" a="1"/>
  <c r="N1367" i="3" s="1"/>
  <c r="N375" i="3" a="1"/>
  <c r="N375" i="3" s="1"/>
  <c r="M1258" i="3" a="1"/>
  <c r="M1258" i="3" s="1"/>
  <c r="N4935" i="3" a="1"/>
  <c r="N4935" i="3" s="1"/>
  <c r="N4807" i="3" a="1"/>
  <c r="N4807" i="3" s="1"/>
  <c r="N4751" i="3" a="1"/>
  <c r="N4751" i="3" s="1"/>
  <c r="N4727" i="3" a="1"/>
  <c r="N4727" i="3" s="1"/>
  <c r="N4631" i="3" a="1"/>
  <c r="N4631" i="3" s="1"/>
  <c r="N4615" i="3" a="1"/>
  <c r="N4615" i="3" s="1"/>
  <c r="N4599" i="3" a="1"/>
  <c r="N4599" i="3" s="1"/>
  <c r="N4511" i="3" a="1"/>
  <c r="N4511" i="3" s="1"/>
  <c r="N4495" i="3" a="1"/>
  <c r="N4495" i="3" s="1"/>
  <c r="N4479" i="3" a="1"/>
  <c r="N4479" i="3" s="1"/>
  <c r="N4375" i="3" a="1"/>
  <c r="N4375" i="3" s="1"/>
  <c r="N4359" i="3" a="1"/>
  <c r="N4359" i="3" s="1"/>
  <c r="N4343" i="3" a="1"/>
  <c r="N4343" i="3" s="1"/>
  <c r="N4119" i="3" a="1"/>
  <c r="N4119" i="3" s="1"/>
  <c r="N4103" i="3" a="1"/>
  <c r="N4103" i="3" s="1"/>
  <c r="N4087" i="3" a="1"/>
  <c r="N4087" i="3" s="1"/>
  <c r="N3951" i="3" a="1"/>
  <c r="N3951" i="3" s="1"/>
  <c r="N3559" i="3" a="1"/>
  <c r="N3559" i="3" s="1"/>
  <c r="N3415" i="3" a="1"/>
  <c r="N3415" i="3" s="1"/>
  <c r="N3295" i="3" a="1"/>
  <c r="N3295" i="3" s="1"/>
  <c r="N3279" i="3" a="1"/>
  <c r="N3279" i="3" s="1"/>
  <c r="N3159" i="3" a="1"/>
  <c r="N3159" i="3" s="1"/>
  <c r="N3007" i="3" a="1"/>
  <c r="N3007" i="3" s="1"/>
  <c r="N2991" i="3" a="1"/>
  <c r="N2991" i="3" s="1"/>
  <c r="N2871" i="3" a="1"/>
  <c r="N2871" i="3" s="1"/>
  <c r="N2855" i="3" a="1"/>
  <c r="N2855" i="3" s="1"/>
  <c r="N2207" i="3" a="1"/>
  <c r="N2207" i="3" s="1"/>
  <c r="N2135" i="3" a="1"/>
  <c r="N2135" i="3" s="1"/>
  <c r="N2095" i="3" a="1"/>
  <c r="N2095" i="3" s="1"/>
  <c r="N2079" i="3" a="1"/>
  <c r="N2079" i="3" s="1"/>
  <c r="N1959" i="3" a="1"/>
  <c r="N1959" i="3" s="1"/>
  <c r="N1703" i="3" a="1"/>
  <c r="N1703" i="3" s="1"/>
  <c r="N1687" i="3" a="1"/>
  <c r="N1687" i="3" s="1"/>
  <c r="N1671" i="3" a="1"/>
  <c r="N1671" i="3" s="1"/>
  <c r="N1655" i="3" a="1"/>
  <c r="N1655" i="3" s="1"/>
  <c r="N1351" i="3" a="1"/>
  <c r="N1351" i="3" s="1"/>
  <c r="N663" i="3" a="1"/>
  <c r="N663" i="3" s="1"/>
  <c r="M3495" i="3" a="1"/>
  <c r="M3495" i="3" s="1"/>
  <c r="M2687" i="3" a="1"/>
  <c r="M2687" i="3" s="1"/>
  <c r="N4991" i="3" a="1"/>
  <c r="N4991" i="3" s="1"/>
  <c r="N4863" i="3" a="1"/>
  <c r="N4863" i="3" s="1"/>
  <c r="N4463" i="3" a="1"/>
  <c r="N4463" i="3" s="1"/>
  <c r="N4223" i="3" a="1"/>
  <c r="N4223" i="3" s="1"/>
  <c r="N3815" i="3" a="1"/>
  <c r="N3815" i="3" s="1"/>
  <c r="N3663" i="3" a="1"/>
  <c r="N3663" i="3" s="1"/>
  <c r="N3543" i="3" a="1"/>
  <c r="N3543" i="3" s="1"/>
  <c r="N3399" i="3" a="1"/>
  <c r="N3399" i="3" s="1"/>
  <c r="N3143" i="3" a="1"/>
  <c r="N3143" i="3" s="1"/>
  <c r="N3127" i="3" a="1"/>
  <c r="N3127" i="3" s="1"/>
  <c r="N3111" i="3" a="1"/>
  <c r="N3111" i="3" s="1"/>
  <c r="N2719" i="3" a="1"/>
  <c r="N2719" i="3" s="1"/>
  <c r="N2583" i="3" a="1"/>
  <c r="N2583" i="3" s="1"/>
  <c r="N2463" i="3" a="1"/>
  <c r="N2463" i="3" s="1"/>
  <c r="N2327" i="3" a="1"/>
  <c r="N2327" i="3" s="1"/>
  <c r="N2063" i="3" a="1"/>
  <c r="N2063" i="3" s="1"/>
  <c r="N1943" i="3" a="1"/>
  <c r="N1943" i="3" s="1"/>
  <c r="N1927" i="3" a="1"/>
  <c r="N1927" i="3" s="1"/>
  <c r="N1911" i="3" a="1"/>
  <c r="N1911" i="3" s="1"/>
  <c r="N1639" i="3" a="1"/>
  <c r="N1639" i="3" s="1"/>
  <c r="N4919" i="3" a="1"/>
  <c r="N4919" i="3" s="1"/>
  <c r="N4791" i="3" a="1"/>
  <c r="N4791" i="3" s="1"/>
  <c r="N4583" i="3" a="1"/>
  <c r="N4583" i="3" s="1"/>
  <c r="N4327" i="3" a="1"/>
  <c r="N4327" i="3" s="1"/>
  <c r="N4207" i="3" a="1"/>
  <c r="N4207" i="3" s="1"/>
  <c r="N4071" i="3" a="1"/>
  <c r="N4071" i="3" s="1"/>
  <c r="N3935" i="3" a="1"/>
  <c r="N3935" i="3" s="1"/>
  <c r="N3799" i="3" a="1"/>
  <c r="N3799" i="3" s="1"/>
  <c r="N3527" i="3" a="1"/>
  <c r="N3527" i="3" s="1"/>
  <c r="N3439" i="3" a="1"/>
  <c r="N3439" i="3" s="1"/>
  <c r="N3383" i="3" a="1"/>
  <c r="N3383" i="3" s="1"/>
  <c r="N3263" i="3" a="1"/>
  <c r="N3263" i="3" s="1"/>
  <c r="N3247" i="3" a="1"/>
  <c r="N3247" i="3" s="1"/>
  <c r="N2975" i="3" a="1"/>
  <c r="N2975" i="3" s="1"/>
  <c r="N2839" i="3" a="1"/>
  <c r="N2839" i="3" s="1"/>
  <c r="N2191" i="3" a="1"/>
  <c r="N2191" i="3" s="1"/>
  <c r="N2047" i="3" a="1"/>
  <c r="N2047" i="3" s="1"/>
  <c r="N1895" i="3" a="1"/>
  <c r="N1895" i="3" s="1"/>
  <c r="N1775" i="3" a="1"/>
  <c r="N1775" i="3" s="1"/>
  <c r="N1335" i="3" a="1"/>
  <c r="N1335" i="3" s="1"/>
  <c r="M4639" i="3" a="1"/>
  <c r="M4639" i="3" s="1"/>
  <c r="M4503" i="3" a="1"/>
  <c r="M4503" i="3" s="1"/>
  <c r="M155" i="3" a="1"/>
  <c r="M155" i="3" s="1"/>
  <c r="N155" i="3" a="1"/>
  <c r="N155" i="3" s="1"/>
  <c r="M84" i="3" a="1"/>
  <c r="M84" i="3" s="1"/>
  <c r="N84" i="3" a="1"/>
  <c r="N84" i="3" s="1"/>
  <c r="M1223" i="3" a="1"/>
  <c r="M1223" i="3" s="1"/>
  <c r="N1223" i="3" a="1"/>
  <c r="N1223" i="3" s="1"/>
  <c r="M1095" i="3" a="1"/>
  <c r="M1095" i="3" s="1"/>
  <c r="N1095" i="3" a="1"/>
  <c r="N1095" i="3" s="1"/>
  <c r="M919" i="3" a="1"/>
  <c r="M919" i="3" s="1"/>
  <c r="N919" i="3" a="1"/>
  <c r="N919" i="3" s="1"/>
  <c r="M775" i="3" a="1"/>
  <c r="M775" i="3" s="1"/>
  <c r="N775" i="3" a="1"/>
  <c r="N775" i="3" s="1"/>
  <c r="M631" i="3" a="1"/>
  <c r="M631" i="3" s="1"/>
  <c r="N631" i="3" a="1"/>
  <c r="N631" i="3" s="1"/>
  <c r="M487" i="3" a="1"/>
  <c r="M487" i="3" s="1"/>
  <c r="N487" i="3" a="1"/>
  <c r="N487" i="3" s="1"/>
  <c r="M311" i="3" a="1"/>
  <c r="M311" i="3" s="1"/>
  <c r="N311" i="3" a="1"/>
  <c r="N311" i="3" s="1"/>
  <c r="N4975" i="3" a="1"/>
  <c r="N4975" i="3" s="1"/>
  <c r="N4847" i="3" a="1"/>
  <c r="N4847" i="3" s="1"/>
  <c r="N4703" i="3" a="1"/>
  <c r="N4703" i="3" s="1"/>
  <c r="N4567" i="3" a="1"/>
  <c r="N4567" i="3" s="1"/>
  <c r="N4447" i="3" a="1"/>
  <c r="N4447" i="3" s="1"/>
  <c r="N4431" i="3" a="1"/>
  <c r="N4431" i="3" s="1"/>
  <c r="N4311" i="3" a="1"/>
  <c r="N4311" i="3" s="1"/>
  <c r="N4055" i="3" a="1"/>
  <c r="N4055" i="3" s="1"/>
  <c r="N3919" i="3" a="1"/>
  <c r="N3919" i="3" s="1"/>
  <c r="N3783" i="3" a="1"/>
  <c r="N3783" i="3" s="1"/>
  <c r="N3647" i="3" a="1"/>
  <c r="N3647" i="3" s="1"/>
  <c r="N3367" i="3" a="1"/>
  <c r="N3367" i="3" s="1"/>
  <c r="N3095" i="3" a="1"/>
  <c r="N3095" i="3" s="1"/>
  <c r="N2703" i="3" a="1"/>
  <c r="N2703" i="3" s="1"/>
  <c r="N2567" i="3" a="1"/>
  <c r="N2567" i="3" s="1"/>
  <c r="N2447" i="3" a="1"/>
  <c r="N2447" i="3" s="1"/>
  <c r="N2311" i="3" a="1"/>
  <c r="N2311" i="3" s="1"/>
  <c r="N2031" i="3" a="1"/>
  <c r="N2031" i="3" s="1"/>
  <c r="N2015" i="3" a="1"/>
  <c r="N2015" i="3" s="1"/>
  <c r="N1879" i="3" a="1"/>
  <c r="N1879" i="3" s="1"/>
  <c r="N1623" i="3" a="1"/>
  <c r="N1623" i="3" s="1"/>
  <c r="N1607" i="3" a="1"/>
  <c r="N1607" i="3" s="1"/>
  <c r="M3183" i="3" a="1"/>
  <c r="M3183" i="3" s="1"/>
  <c r="M701" i="3" a="1"/>
  <c r="M701" i="3" s="1"/>
  <c r="N701" i="3" a="1"/>
  <c r="N701" i="3" s="1"/>
  <c r="N4903" i="3" a="1"/>
  <c r="N4903" i="3" s="1"/>
  <c r="N4775" i="3" a="1"/>
  <c r="N4775" i="3" s="1"/>
  <c r="N4687" i="3" a="1"/>
  <c r="N4687" i="3" s="1"/>
  <c r="N4551" i="3" a="1"/>
  <c r="N4551" i="3" s="1"/>
  <c r="N4191" i="3" a="1"/>
  <c r="N4191" i="3" s="1"/>
  <c r="N4175" i="3" a="1"/>
  <c r="N4175" i="3" s="1"/>
  <c r="N4039" i="3" a="1"/>
  <c r="N4039" i="3" s="1"/>
  <c r="N3767" i="3" a="1"/>
  <c r="N3767" i="3" s="1"/>
  <c r="N3631" i="3" a="1"/>
  <c r="N3631" i="3" s="1"/>
  <c r="N3511" i="3" a="1"/>
  <c r="N3511" i="3" s="1"/>
  <c r="N2959" i="3" a="1"/>
  <c r="N2959" i="3" s="1"/>
  <c r="N2823" i="3" a="1"/>
  <c r="N2823" i="3" s="1"/>
  <c r="N2551" i="3" a="1"/>
  <c r="N2551" i="3" s="1"/>
  <c r="N2535" i="3" a="1"/>
  <c r="N2535" i="3" s="1"/>
  <c r="N2431" i="3" a="1"/>
  <c r="N2431" i="3" s="1"/>
  <c r="N2295" i="3" a="1"/>
  <c r="N2295" i="3" s="1"/>
  <c r="N2279" i="3" a="1"/>
  <c r="N2279" i="3" s="1"/>
  <c r="N2175" i="3" a="1"/>
  <c r="N2175" i="3" s="1"/>
  <c r="N1863" i="3" a="1"/>
  <c r="N1863" i="3" s="1"/>
  <c r="M3151" i="3" a="1"/>
  <c r="M3151" i="3" s="1"/>
  <c r="N4959" i="3" a="1"/>
  <c r="N4959" i="3" s="1"/>
  <c r="N4831" i="3" a="1"/>
  <c r="N4831" i="3" s="1"/>
  <c r="N4735" i="3" a="1"/>
  <c r="N4735" i="3" s="1"/>
  <c r="N4535" i="3" a="1"/>
  <c r="N4535" i="3" s="1"/>
  <c r="N4415" i="3" a="1"/>
  <c r="N4415" i="3" s="1"/>
  <c r="N4295" i="3" a="1"/>
  <c r="N4295" i="3" s="1"/>
  <c r="N4023" i="3" a="1"/>
  <c r="N4023" i="3" s="1"/>
  <c r="N3903" i="3" a="1"/>
  <c r="N3903" i="3" s="1"/>
  <c r="N3751" i="3" a="1"/>
  <c r="N3751" i="3" s="1"/>
  <c r="N3351" i="3" a="1"/>
  <c r="N3351" i="3" s="1"/>
  <c r="N3063" i="3" a="1"/>
  <c r="N3063" i="3" s="1"/>
  <c r="N2943" i="3" a="1"/>
  <c r="N2943" i="3" s="1"/>
  <c r="N2807" i="3" a="1"/>
  <c r="N2807" i="3" s="1"/>
  <c r="N2791" i="3" a="1"/>
  <c r="N2791" i="3" s="1"/>
  <c r="N2671" i="3" a="1"/>
  <c r="N2671" i="3" s="1"/>
  <c r="N2519" i="3" a="1"/>
  <c r="N2519" i="3" s="1"/>
  <c r="N2399" i="3" a="1"/>
  <c r="N2399" i="3" s="1"/>
  <c r="N2383" i="3" a="1"/>
  <c r="N2383" i="3" s="1"/>
  <c r="N2263" i="3" a="1"/>
  <c r="N2263" i="3" s="1"/>
  <c r="N2159" i="3" a="1"/>
  <c r="N2159" i="3" s="1"/>
  <c r="N2119" i="3" a="1"/>
  <c r="N2119" i="3" s="1"/>
  <c r="N1999" i="3" a="1"/>
  <c r="N1999" i="3" s="1"/>
  <c r="N1591" i="3" a="1"/>
  <c r="N1591" i="3" s="1"/>
  <c r="N436" i="3" a="1"/>
  <c r="N436" i="3" s="1"/>
  <c r="M1201" i="3" a="1"/>
  <c r="M1201" i="3" s="1"/>
  <c r="N1201" i="3" a="1"/>
  <c r="N1201" i="3" s="1"/>
  <c r="M934" i="3" a="1"/>
  <c r="M934" i="3" s="1"/>
  <c r="N934" i="3" a="1"/>
  <c r="N934" i="3" s="1"/>
  <c r="N842" i="3" a="1"/>
  <c r="N842" i="3" s="1"/>
  <c r="M842" i="3" a="1"/>
  <c r="M842" i="3" s="1"/>
  <c r="M419" i="3" a="1"/>
  <c r="M419" i="3" s="1"/>
  <c r="N419" i="3" a="1"/>
  <c r="N419" i="3" s="1"/>
  <c r="M101" i="3" a="1"/>
  <c r="M101" i="3" s="1"/>
  <c r="N101" i="3" a="1"/>
  <c r="N101" i="3" s="1"/>
  <c r="M1239" i="3" a="1"/>
  <c r="M1239" i="3" s="1"/>
  <c r="N1239" i="3" a="1"/>
  <c r="N1239" i="3" s="1"/>
  <c r="M1063" i="3" a="1"/>
  <c r="M1063" i="3" s="1"/>
  <c r="N1063" i="3" a="1"/>
  <c r="N1063" i="3" s="1"/>
  <c r="M935" i="3" a="1"/>
  <c r="M935" i="3" s="1"/>
  <c r="N935" i="3" a="1"/>
  <c r="N935" i="3" s="1"/>
  <c r="M791" i="3" a="1"/>
  <c r="M791" i="3" s="1"/>
  <c r="N791" i="3" a="1"/>
  <c r="N791" i="3" s="1"/>
  <c r="M615" i="3" a="1"/>
  <c r="M615" i="3" s="1"/>
  <c r="N615" i="3" a="1"/>
  <c r="N615" i="3" s="1"/>
  <c r="M471" i="3" a="1"/>
  <c r="M471" i="3" s="1"/>
  <c r="N471" i="3" a="1"/>
  <c r="N471" i="3" s="1"/>
  <c r="M279" i="3" a="1"/>
  <c r="M279" i="3" s="1"/>
  <c r="N279" i="3" a="1"/>
  <c r="N279" i="3" s="1"/>
  <c r="N4887" i="3" a="1"/>
  <c r="N4887" i="3" s="1"/>
  <c r="N4759" i="3" a="1"/>
  <c r="N4759" i="3" s="1"/>
  <c r="N4671" i="3" a="1"/>
  <c r="N4671" i="3" s="1"/>
  <c r="N4399" i="3" a="1"/>
  <c r="N4399" i="3" s="1"/>
  <c r="N4279" i="3" a="1"/>
  <c r="N4279" i="3" s="1"/>
  <c r="N4159" i="3" a="1"/>
  <c r="N4159" i="3" s="1"/>
  <c r="N4007" i="3" a="1"/>
  <c r="N4007" i="3" s="1"/>
  <c r="N3887" i="3" a="1"/>
  <c r="N3887" i="3" s="1"/>
  <c r="N3735" i="3" a="1"/>
  <c r="N3735" i="3" s="1"/>
  <c r="N3719" i="3" a="1"/>
  <c r="N3719" i="3" s="1"/>
  <c r="N3703" i="3" a="1"/>
  <c r="N3703" i="3" s="1"/>
  <c r="N3615" i="3" a="1"/>
  <c r="N3615" i="3" s="1"/>
  <c r="N3599" i="3" a="1"/>
  <c r="N3599" i="3" s="1"/>
  <c r="N3583" i="3" a="1"/>
  <c r="N3583" i="3" s="1"/>
  <c r="N3479" i="3" a="1"/>
  <c r="N3479" i="3" s="1"/>
  <c r="N3463" i="3" a="1"/>
  <c r="N3463" i="3" s="1"/>
  <c r="N3447" i="3" a="1"/>
  <c r="N3447" i="3" s="1"/>
  <c r="N3423" i="3" a="1"/>
  <c r="N3423" i="3" s="1"/>
  <c r="N3335" i="3" a="1"/>
  <c r="N3335" i="3" s="1"/>
  <c r="N3199" i="3" a="1"/>
  <c r="N3199" i="3" s="1"/>
  <c r="N3031" i="3" a="1"/>
  <c r="N3031" i="3" s="1"/>
  <c r="N2927" i="3" a="1"/>
  <c r="N2927" i="3" s="1"/>
  <c r="N2775" i="3" a="1"/>
  <c r="N2775" i="3" s="1"/>
  <c r="N2759" i="3" a="1"/>
  <c r="N2759" i="3" s="1"/>
  <c r="N2655" i="3" a="1"/>
  <c r="N2655" i="3" s="1"/>
  <c r="N2503" i="3" a="1"/>
  <c r="N2503" i="3" s="1"/>
  <c r="N2247" i="3" a="1"/>
  <c r="N2247" i="3" s="1"/>
  <c r="N2143" i="3" a="1"/>
  <c r="N2143" i="3" s="1"/>
  <c r="N1983" i="3" a="1"/>
  <c r="N1983" i="3" s="1"/>
  <c r="N1847" i="3" a="1"/>
  <c r="N1847" i="3" s="1"/>
  <c r="N1575" i="3" a="1"/>
  <c r="N1575" i="3" s="1"/>
  <c r="N1559" i="3" a="1"/>
  <c r="N1559" i="3" s="1"/>
  <c r="N1543" i="3" a="1"/>
  <c r="N1543" i="3" s="1"/>
  <c r="N1527" i="3" a="1"/>
  <c r="N1527" i="3" s="1"/>
  <c r="N952" i="3" a="1"/>
  <c r="N952" i="3" s="1"/>
  <c r="N33" i="3" a="1"/>
  <c r="N33" i="3" s="1"/>
  <c r="M453" i="3" a="1"/>
  <c r="M453" i="3" s="1"/>
  <c r="N453" i="3" a="1"/>
  <c r="N453" i="3" s="1"/>
  <c r="M138" i="3" a="1"/>
  <c r="M138" i="3" s="1"/>
  <c r="N138" i="3" a="1"/>
  <c r="N138" i="3" s="1"/>
  <c r="M1319" i="3" a="1"/>
  <c r="M1319" i="3" s="1"/>
  <c r="N1319" i="3" a="1"/>
  <c r="N1319" i="3" s="1"/>
  <c r="M1079" i="3" a="1"/>
  <c r="M1079" i="3" s="1"/>
  <c r="N1079" i="3" a="1"/>
  <c r="N1079" i="3" s="1"/>
  <c r="M887" i="3" a="1"/>
  <c r="M887" i="3" s="1"/>
  <c r="N887" i="3" a="1"/>
  <c r="N887" i="3" s="1"/>
  <c r="M759" i="3" a="1"/>
  <c r="M759" i="3" s="1"/>
  <c r="N759" i="3" a="1"/>
  <c r="N759" i="3" s="1"/>
  <c r="M583" i="3" a="1"/>
  <c r="M583" i="3" s="1"/>
  <c r="N583" i="3" a="1"/>
  <c r="N583" i="3" s="1"/>
  <c r="M455" i="3" a="1"/>
  <c r="M455" i="3" s="1"/>
  <c r="N455" i="3" a="1"/>
  <c r="N455" i="3" s="1"/>
  <c r="M343" i="3" a="1"/>
  <c r="M343" i="3" s="1"/>
  <c r="N343" i="3" a="1"/>
  <c r="N343" i="3" s="1"/>
  <c r="M199" i="3" a="1"/>
  <c r="M199" i="3" s="1"/>
  <c r="N199" i="3" a="1"/>
  <c r="N199" i="3" s="1"/>
  <c r="M87" i="3" a="1"/>
  <c r="M87" i="3" s="1"/>
  <c r="N87" i="3" a="1"/>
  <c r="N87" i="3" s="1"/>
  <c r="N4943" i="3" a="1"/>
  <c r="N4943" i="3" s="1"/>
  <c r="N4711" i="3" a="1"/>
  <c r="N4711" i="3" s="1"/>
  <c r="N4655" i="3" a="1"/>
  <c r="N4655" i="3" s="1"/>
  <c r="N4519" i="3" a="1"/>
  <c r="N4519" i="3" s="1"/>
  <c r="N4143" i="3" a="1"/>
  <c r="N4143" i="3" s="1"/>
  <c r="N3991" i="3" a="1"/>
  <c r="N3991" i="3" s="1"/>
  <c r="N3975" i="3" a="1"/>
  <c r="N3975" i="3" s="1"/>
  <c r="N3959" i="3" a="1"/>
  <c r="N3959" i="3" s="1"/>
  <c r="N3871" i="3" a="1"/>
  <c r="N3871" i="3" s="1"/>
  <c r="N3855" i="3" a="1"/>
  <c r="N3855" i="3" s="1"/>
  <c r="N3567" i="3" a="1"/>
  <c r="N3567" i="3" s="1"/>
  <c r="N3319" i="3" a="1"/>
  <c r="N3319" i="3" s="1"/>
  <c r="N3303" i="3" a="1"/>
  <c r="N3303" i="3" s="1"/>
  <c r="N3015" i="3" a="1"/>
  <c r="N3015" i="3" s="1"/>
  <c r="N2911" i="3" a="1"/>
  <c r="N2911" i="3" s="1"/>
  <c r="N2743" i="3" a="1"/>
  <c r="N2743" i="3" s="1"/>
  <c r="N2607" i="3" a="1"/>
  <c r="N2607" i="3" s="1"/>
  <c r="N2487" i="3" a="1"/>
  <c r="N2487" i="3" s="1"/>
  <c r="N2351" i="3" a="1"/>
  <c r="N2351" i="3" s="1"/>
  <c r="N2231" i="3" a="1"/>
  <c r="N2231" i="3" s="1"/>
  <c r="N2215" i="3" a="1"/>
  <c r="N2215" i="3" s="1"/>
  <c r="N2103" i="3" a="1"/>
  <c r="N2103" i="3" s="1"/>
  <c r="N1831" i="3" a="1"/>
  <c r="N1831" i="3" s="1"/>
  <c r="N1511" i="3" a="1"/>
  <c r="N1511" i="3" s="1"/>
  <c r="M753" i="3" a="1"/>
  <c r="M753" i="3" s="1"/>
  <c r="N753" i="3" a="1"/>
  <c r="N753" i="3" s="1"/>
  <c r="M189" i="3" a="1"/>
  <c r="M189" i="3" s="1"/>
  <c r="N189" i="3" a="1"/>
  <c r="N189" i="3" s="1"/>
  <c r="M1255" i="3" a="1"/>
  <c r="M1255" i="3" s="1"/>
  <c r="N1255" i="3" a="1"/>
  <c r="N1255" i="3" s="1"/>
  <c r="M1111" i="3" a="1"/>
  <c r="M1111" i="3" s="1"/>
  <c r="N1111" i="3" a="1"/>
  <c r="N1111" i="3" s="1"/>
  <c r="M951" i="3" a="1"/>
  <c r="M951" i="3" s="1"/>
  <c r="N951" i="3" a="1"/>
  <c r="N951" i="3" s="1"/>
  <c r="M823" i="3" a="1"/>
  <c r="M823" i="3" s="1"/>
  <c r="N823" i="3" a="1"/>
  <c r="N823" i="3" s="1"/>
  <c r="M711" i="3" a="1"/>
  <c r="M711" i="3" s="1"/>
  <c r="N711" i="3" a="1"/>
  <c r="N711" i="3" s="1"/>
  <c r="M551" i="3" a="1"/>
  <c r="M551" i="3" s="1"/>
  <c r="N551" i="3" a="1"/>
  <c r="N551" i="3" s="1"/>
  <c r="M439" i="3" a="1"/>
  <c r="M439" i="3" s="1"/>
  <c r="N439" i="3" a="1"/>
  <c r="N439" i="3" s="1"/>
  <c r="M327" i="3" a="1"/>
  <c r="M327" i="3" s="1"/>
  <c r="N327" i="3" a="1"/>
  <c r="N327" i="3" s="1"/>
  <c r="M183" i="3" a="1"/>
  <c r="M183" i="3" s="1"/>
  <c r="N183" i="3" a="1"/>
  <c r="N183" i="3" s="1"/>
  <c r="M55" i="3" a="1"/>
  <c r="M55" i="3" s="1"/>
  <c r="N55" i="3" a="1"/>
  <c r="N55" i="3" s="1"/>
  <c r="N4999" i="3" a="1"/>
  <c r="N4999" i="3" s="1"/>
  <c r="N4871" i="3" a="1"/>
  <c r="N4871" i="3" s="1"/>
  <c r="N4623" i="3" a="1"/>
  <c r="N4623" i="3" s="1"/>
  <c r="N4607" i="3" a="1"/>
  <c r="N4607" i="3" s="1"/>
  <c r="N4487" i="3" a="1"/>
  <c r="N4487" i="3" s="1"/>
  <c r="N4471" i="3" a="1"/>
  <c r="N4471" i="3" s="1"/>
  <c r="N4383" i="3" a="1"/>
  <c r="N4383" i="3" s="1"/>
  <c r="N4367" i="3" a="1"/>
  <c r="N4367" i="3" s="1"/>
  <c r="N4351" i="3" a="1"/>
  <c r="N4351" i="3" s="1"/>
  <c r="N4263" i="3" a="1"/>
  <c r="N4263" i="3" s="1"/>
  <c r="N4127" i="3" a="1"/>
  <c r="N4127" i="3" s="1"/>
  <c r="N4111" i="3" a="1"/>
  <c r="N4111" i="3" s="1"/>
  <c r="N4095" i="3" a="1"/>
  <c r="N4095" i="3" s="1"/>
  <c r="N3823" i="3" a="1"/>
  <c r="N3823" i="3" s="1"/>
  <c r="N3687" i="3" a="1"/>
  <c r="N3687" i="3" s="1"/>
  <c r="N3407" i="3" a="1"/>
  <c r="N3407" i="3" s="1"/>
  <c r="N3287" i="3" a="1"/>
  <c r="N3287" i="3" s="1"/>
  <c r="N3167" i="3" a="1"/>
  <c r="N3167" i="3" s="1"/>
  <c r="N2999" i="3" a="1"/>
  <c r="N2999" i="3" s="1"/>
  <c r="N2863" i="3" a="1"/>
  <c r="N2863" i="3" s="1"/>
  <c r="N2727" i="3" a="1"/>
  <c r="N2727" i="3" s="1"/>
  <c r="N2591" i="3" a="1"/>
  <c r="N2591" i="3" s="1"/>
  <c r="N2471" i="3" a="1"/>
  <c r="N2471" i="3" s="1"/>
  <c r="N2335" i="3" a="1"/>
  <c r="N2335" i="3" s="1"/>
  <c r="N2087" i="3" a="1"/>
  <c r="N2087" i="3" s="1"/>
  <c r="N1967" i="3" a="1"/>
  <c r="N1967" i="3" s="1"/>
  <c r="N1815" i="3" a="1"/>
  <c r="N1815" i="3" s="1"/>
  <c r="N1799" i="3" a="1"/>
  <c r="N1799" i="3" s="1"/>
  <c r="N1495" i="3" a="1"/>
  <c r="N1495" i="3" s="1"/>
  <c r="N1003" i="3" a="1"/>
  <c r="N1003" i="3" s="1"/>
  <c r="N330" i="3" a="1"/>
  <c r="N330" i="3" s="1"/>
  <c r="D17" i="6" a="1"/>
  <c r="D17" i="6" s="1"/>
  <c r="M3968" i="3" l="1" a="1"/>
  <c r="M3968" i="3" s="1"/>
  <c r="N4896" i="3" a="1"/>
  <c r="N4896" i="3" s="1"/>
  <c r="F23" i="6"/>
  <c r="F27" i="6" s="1" a="1"/>
  <c r="F27" i="6" s="1"/>
  <c r="F18" i="6"/>
  <c r="F22" i="6" s="1" a="1"/>
  <c r="F22" i="6" s="1"/>
  <c r="N3679" i="3" a="1"/>
  <c r="N3679" i="3" s="1"/>
  <c r="N3184" i="3" a="1"/>
  <c r="N3184" i="3" s="1"/>
  <c r="M48" i="3" a="1"/>
  <c r="M48" i="3" s="1"/>
  <c r="M2574" i="3" a="1"/>
  <c r="M2574" i="3" s="1"/>
  <c r="N3087" i="3" a="1"/>
  <c r="N3087" i="3" s="1"/>
  <c r="N2352" i="3" a="1"/>
  <c r="N2352" i="3" s="1"/>
  <c r="M4272" i="3" a="1"/>
  <c r="M4272" i="3" s="1"/>
  <c r="N800" i="3" a="1"/>
  <c r="N800" i="3" s="1"/>
  <c r="N192" i="3" a="1"/>
  <c r="N192" i="3" s="1"/>
  <c r="M2157" i="3" a="1"/>
  <c r="M2157" i="3" s="1"/>
  <c r="N2157" i="3" a="1"/>
  <c r="N2157" i="3" s="1"/>
  <c r="M3965" i="3" a="1"/>
  <c r="M3965" i="3" s="1"/>
  <c r="N3965" i="3" a="1"/>
  <c r="N3965" i="3" s="1"/>
  <c r="M3869" i="3" a="1"/>
  <c r="M3869" i="3" s="1"/>
  <c r="N3869" i="3" a="1"/>
  <c r="N3869" i="3" s="1"/>
  <c r="M221" i="3" a="1"/>
  <c r="M221" i="3" s="1"/>
  <c r="N221" i="3" a="1"/>
  <c r="N221" i="3" s="1"/>
  <c r="N2509" i="3" a="1"/>
  <c r="N2509" i="3" s="1"/>
  <c r="M2509" i="3" a="1"/>
  <c r="M2509" i="3" s="1"/>
  <c r="M4125" i="3" a="1"/>
  <c r="M4125" i="3" s="1"/>
  <c r="N4125" i="3" a="1"/>
  <c r="N4125" i="3" s="1"/>
  <c r="N3741" i="3" a="1"/>
  <c r="N3741" i="3" s="1"/>
  <c r="M3741" i="3" a="1"/>
  <c r="M3741" i="3" s="1"/>
  <c r="D38" i="6"/>
  <c r="D42" i="6" s="1" a="1"/>
  <c r="D42" i="6" s="1"/>
  <c r="M4571" i="3" a="1"/>
  <c r="M4571" i="3" s="1"/>
  <c r="M2752" i="3" a="1"/>
  <c r="M2752" i="3" s="1"/>
  <c r="N3296" i="3" a="1"/>
  <c r="N3296" i="3" s="1"/>
  <c r="M3136" i="3" a="1"/>
  <c r="M3136" i="3" s="1"/>
  <c r="N1070" i="3" a="1"/>
  <c r="N1070" i="3" s="1"/>
  <c r="N1918" i="3" a="1"/>
  <c r="N1918" i="3" s="1"/>
  <c r="M2541" i="3" a="1"/>
  <c r="M2541" i="3" s="1"/>
  <c r="N2541" i="3" a="1"/>
  <c r="N2541" i="3" s="1"/>
  <c r="N4221" i="3" a="1"/>
  <c r="N4221" i="3" s="1"/>
  <c r="M4221" i="3" a="1"/>
  <c r="M4221" i="3" s="1"/>
  <c r="M141" i="3" a="1"/>
  <c r="M141" i="3" s="1"/>
  <c r="N141" i="3" a="1"/>
  <c r="N141" i="3" s="1"/>
  <c r="N3119" i="3" a="1"/>
  <c r="N3119" i="3" s="1"/>
  <c r="N2656" i="3" a="1"/>
  <c r="N2656" i="3" s="1"/>
  <c r="N1792" i="3" a="1"/>
  <c r="N1792" i="3" s="1"/>
  <c r="M64" i="3" a="1"/>
  <c r="M64" i="3" s="1"/>
  <c r="M301" i="3" a="1"/>
  <c r="M301" i="3" s="1"/>
  <c r="N301" i="3" a="1"/>
  <c r="N301" i="3" s="1"/>
  <c r="M4237" i="3" a="1"/>
  <c r="M4237" i="3" s="1"/>
  <c r="N4237" i="3" a="1"/>
  <c r="N4237" i="3" s="1"/>
  <c r="N2111" i="3" a="1"/>
  <c r="N2111" i="3" s="1"/>
  <c r="N352" i="3" a="1"/>
  <c r="N352" i="3" s="1"/>
  <c r="N2432" i="3" a="1"/>
  <c r="N2432" i="3" s="1"/>
  <c r="M176" i="3" a="1"/>
  <c r="M176" i="3" s="1"/>
  <c r="M4592" i="3" a="1"/>
  <c r="M4592" i="3" s="1"/>
  <c r="N3456" i="3" a="1"/>
  <c r="N3456" i="3" s="1"/>
  <c r="N1280" i="3" a="1"/>
  <c r="N1280" i="3" s="1"/>
  <c r="N1134" i="3" a="1"/>
  <c r="N1134" i="3" s="1"/>
  <c r="M2126" i="3" a="1"/>
  <c r="M2126" i="3" s="1"/>
  <c r="M3214" i="3" a="1"/>
  <c r="M3214" i="3" s="1"/>
  <c r="M637" i="3" a="1"/>
  <c r="M637" i="3" s="1"/>
  <c r="N637" i="3" a="1"/>
  <c r="N637" i="3" s="1"/>
  <c r="M2637" i="3" a="1"/>
  <c r="M2637" i="3" s="1"/>
  <c r="N2637" i="3" a="1"/>
  <c r="N2637" i="3" s="1"/>
  <c r="M4397" i="3" a="1"/>
  <c r="M4397" i="3" s="1"/>
  <c r="N4397" i="3" a="1"/>
  <c r="N4397" i="3" s="1"/>
  <c r="N2606" i="3" a="1"/>
  <c r="N2606" i="3" s="1"/>
  <c r="M928" i="3" a="1"/>
  <c r="M928" i="3" s="1"/>
  <c r="N797" i="3" a="1"/>
  <c r="N797" i="3" s="1"/>
  <c r="M797" i="3" a="1"/>
  <c r="M797" i="3" s="1"/>
  <c r="N2685" i="3" a="1"/>
  <c r="N2685" i="3" s="1"/>
  <c r="M2685" i="3" a="1"/>
  <c r="M2685" i="3" s="1"/>
  <c r="M4637" i="3" a="1"/>
  <c r="M4637" i="3" s="1"/>
  <c r="N4637" i="3" a="1"/>
  <c r="N4637" i="3" s="1"/>
  <c r="G24" i="6"/>
  <c r="N878" i="3" a="1"/>
  <c r="N878" i="3" s="1"/>
  <c r="M845" i="3" a="1"/>
  <c r="M845" i="3" s="1"/>
  <c r="N845" i="3" a="1"/>
  <c r="N845" i="3" s="1"/>
  <c r="M2701" i="3" a="1"/>
  <c r="M2701" i="3" s="1"/>
  <c r="N2701" i="3" a="1"/>
  <c r="N2701" i="3" s="1"/>
  <c r="N4653" i="3" a="1"/>
  <c r="N4653" i="3" s="1"/>
  <c r="M4653" i="3" a="1"/>
  <c r="M4653" i="3" s="1"/>
  <c r="N4255" i="3" a="1"/>
  <c r="N4255" i="3" s="1"/>
  <c r="N3216" i="3" a="1"/>
  <c r="N3216" i="3" s="1"/>
  <c r="M1104" i="3" a="1"/>
  <c r="M1104" i="3" s="1"/>
  <c r="N4384" i="3" a="1"/>
  <c r="N4384" i="3" s="1"/>
  <c r="M925" i="3" a="1"/>
  <c r="M925" i="3" s="1"/>
  <c r="N925" i="3" a="1"/>
  <c r="N925" i="3" s="1"/>
  <c r="N4685" i="3" a="1"/>
  <c r="N4685" i="3" s="1"/>
  <c r="M4685" i="3" a="1"/>
  <c r="M4685" i="3" s="1"/>
  <c r="M1997" i="3" a="1"/>
  <c r="M1997" i="3" s="1"/>
  <c r="N1997" i="3" a="1"/>
  <c r="N1997" i="3" s="1"/>
  <c r="N4686" i="3" a="1"/>
  <c r="N4686" i="3" s="1"/>
  <c r="N973" i="3" a="1"/>
  <c r="N973" i="3" s="1"/>
  <c r="M973" i="3" a="1"/>
  <c r="M973" i="3" s="1"/>
  <c r="M3021" i="3" a="1"/>
  <c r="M3021" i="3" s="1"/>
  <c r="N3021" i="3" a="1"/>
  <c r="N3021" i="3" s="1"/>
  <c r="M4717" i="3" a="1"/>
  <c r="M4717" i="3" s="1"/>
  <c r="N4717" i="3" a="1"/>
  <c r="N4717" i="3" s="1"/>
  <c r="M2125" i="3" a="1"/>
  <c r="M2125" i="3" s="1"/>
  <c r="N2125" i="3" a="1"/>
  <c r="N2125" i="3" s="1"/>
  <c r="N479" i="3" a="1"/>
  <c r="N479" i="3" s="1"/>
  <c r="N1312" i="3" a="1"/>
  <c r="N1312" i="3" s="1"/>
  <c r="N2016" i="3" a="1"/>
  <c r="N2016" i="3" s="1"/>
  <c r="N2560" i="3" a="1"/>
  <c r="N2560" i="3" s="1"/>
  <c r="M2096" i="3" a="1"/>
  <c r="M2096" i="3" s="1"/>
  <c r="M3920" i="3" a="1"/>
  <c r="M3920" i="3" s="1"/>
  <c r="M4496" i="3" a="1"/>
  <c r="M4496" i="3" s="1"/>
  <c r="M4544" i="3" a="1"/>
  <c r="M4544" i="3" s="1"/>
  <c r="N2272" i="3" a="1"/>
  <c r="N2272" i="3" s="1"/>
  <c r="M1085" i="3" a="1"/>
  <c r="M1085" i="3" s="1"/>
  <c r="N1085" i="3" a="1"/>
  <c r="N1085" i="3" s="1"/>
  <c r="M3101" i="3" a="1"/>
  <c r="M3101" i="3" s="1"/>
  <c r="N3101" i="3" a="1"/>
  <c r="N3101" i="3" s="1"/>
  <c r="M4781" i="3" a="1"/>
  <c r="M4781" i="3" s="1"/>
  <c r="N4781" i="3" a="1"/>
  <c r="N4781" i="3" s="1"/>
  <c r="N3472" i="3" a="1"/>
  <c r="N3472" i="3" s="1"/>
  <c r="M1133" i="3" a="1"/>
  <c r="M1133" i="3" s="1"/>
  <c r="N1133" i="3" a="1"/>
  <c r="N1133" i="3" s="1"/>
  <c r="N3165" i="3" a="1"/>
  <c r="N3165" i="3" s="1"/>
  <c r="M3165" i="3" a="1"/>
  <c r="M3165" i="3" s="1"/>
  <c r="M4941" i="3" a="1"/>
  <c r="M4941" i="3" s="1"/>
  <c r="N4941" i="3" a="1"/>
  <c r="N4941" i="3" s="1"/>
  <c r="N655" i="3" a="1"/>
  <c r="N655" i="3" s="1"/>
  <c r="N3277" i="3" a="1"/>
  <c r="N3277" i="3" s="1"/>
  <c r="M3277" i="3" a="1"/>
  <c r="M3277" i="3" s="1"/>
  <c r="M1197" i="3" a="1"/>
  <c r="M1197" i="3" s="1"/>
  <c r="N1197" i="3" a="1"/>
  <c r="N1197" i="3" s="1"/>
  <c r="N3485" i="3" a="1"/>
  <c r="N3485" i="3" s="1"/>
  <c r="M3485" i="3" a="1"/>
  <c r="M3485" i="3" s="1"/>
  <c r="N2831" i="3" a="1"/>
  <c r="N2831" i="3" s="1"/>
  <c r="M3792" i="3" a="1"/>
  <c r="M3792" i="3" s="1"/>
  <c r="N4816" i="3" a="1"/>
  <c r="N4816" i="3" s="1"/>
  <c r="N3629" i="3" a="1"/>
  <c r="N3629" i="3" s="1"/>
  <c r="M3629" i="3" a="1"/>
  <c r="M3629" i="3" s="1"/>
  <c r="M512" i="3" a="1"/>
  <c r="M512" i="3" s="1"/>
  <c r="N528" i="3" a="1"/>
  <c r="N528" i="3" s="1"/>
  <c r="N752" i="3" a="1"/>
  <c r="N752" i="3" s="1"/>
  <c r="N4559" i="3" a="1"/>
  <c r="N4559" i="3" s="1"/>
  <c r="N1520" i="3" a="1"/>
  <c r="N1520" i="3" s="1"/>
  <c r="M272" i="3" a="1"/>
  <c r="M272" i="3" s="1"/>
  <c r="N4528" i="3" a="1"/>
  <c r="N4528" i="3" s="1"/>
  <c r="M3982" i="3" a="1"/>
  <c r="M3982" i="3" s="1"/>
  <c r="N4893" i="3" a="1"/>
  <c r="N4893" i="3" s="1"/>
  <c r="M4893" i="3" a="1"/>
  <c r="M4893" i="3" s="1"/>
  <c r="M4957" i="3" a="1"/>
  <c r="M4957" i="3" s="1"/>
  <c r="N4957" i="3" a="1"/>
  <c r="N4957" i="3" s="1"/>
  <c r="N3471" i="3" a="1"/>
  <c r="N3471" i="3" s="1"/>
  <c r="N3520" i="3" a="1"/>
  <c r="N3520" i="3" s="1"/>
  <c r="M4976" i="3" a="1"/>
  <c r="M4976" i="3" s="1"/>
  <c r="M4989" i="3" a="1"/>
  <c r="M4989" i="3" s="1"/>
  <c r="N4989" i="3" a="1"/>
  <c r="N4989" i="3" s="1"/>
  <c r="N3487" i="3" a="1"/>
  <c r="N3487" i="3" s="1"/>
  <c r="N1776" i="3" a="1"/>
  <c r="N1776" i="3" s="1"/>
  <c r="N784" i="3" a="1"/>
  <c r="N784" i="3" s="1"/>
  <c r="M4429" i="3" a="1"/>
  <c r="M4429" i="3" s="1"/>
  <c r="N4429" i="3" a="1"/>
  <c r="N4429" i="3" s="1"/>
  <c r="N640" i="3" a="1"/>
  <c r="N640" i="3" s="1"/>
  <c r="N2639" i="3" a="1"/>
  <c r="N2639" i="3" s="1"/>
  <c r="N3215" i="3" a="1"/>
  <c r="N3215" i="3" s="1"/>
  <c r="M2879" i="3" a="1"/>
  <c r="M2879" i="3" s="1"/>
  <c r="N2255" i="3" a="1"/>
  <c r="N2255" i="3" s="1"/>
  <c r="N4032" i="3" a="1"/>
  <c r="N4032" i="3" s="1"/>
  <c r="M3294" i="3" a="1"/>
  <c r="M3294" i="3" s="1"/>
  <c r="N4445" i="3" a="1"/>
  <c r="N4445" i="3" s="1"/>
  <c r="M4445" i="3" a="1"/>
  <c r="M4445" i="3" s="1"/>
  <c r="M4493" i="3" a="1"/>
  <c r="M4493" i="3" s="1"/>
  <c r="N4493" i="3" a="1"/>
  <c r="N4493" i="3" s="1"/>
  <c r="N4670" i="3" a="1"/>
  <c r="N4670" i="3" s="1"/>
  <c r="M4509" i="3" a="1"/>
  <c r="M4509" i="3" s="1"/>
  <c r="N4509" i="3" a="1"/>
  <c r="N4509" i="3" s="1"/>
  <c r="N3231" i="3" a="1"/>
  <c r="N3231" i="3" s="1"/>
  <c r="N2511" i="3" a="1"/>
  <c r="N2511" i="3" s="1"/>
  <c r="N2032" i="3" a="1"/>
  <c r="N2032" i="3" s="1"/>
  <c r="M3728" i="3" a="1"/>
  <c r="M3728" i="3" s="1"/>
  <c r="M4541" i="3" a="1"/>
  <c r="M4541" i="3" s="1"/>
  <c r="N4541" i="3" a="1"/>
  <c r="N4541" i="3" s="1"/>
  <c r="N3743" i="3" a="1"/>
  <c r="N3743" i="3" s="1"/>
  <c r="N4543" i="3" a="1"/>
  <c r="N4543" i="3" s="1"/>
  <c r="N4557" i="3" a="1"/>
  <c r="N4557" i="3" s="1"/>
  <c r="M4557" i="3" a="1"/>
  <c r="M4557" i="3" s="1"/>
  <c r="F19" i="6"/>
  <c r="N4573" i="3" a="1"/>
  <c r="N4573" i="3" s="1"/>
  <c r="M4573" i="3" a="1"/>
  <c r="M4573" i="3" s="1"/>
  <c r="F33" i="6"/>
  <c r="F37" i="6" s="1" a="1"/>
  <c r="F37" i="6" s="1"/>
  <c r="M608" i="3" a="1"/>
  <c r="M608" i="3" s="1"/>
  <c r="N2720" i="3" a="1"/>
  <c r="N2720" i="3" s="1"/>
  <c r="M4589" i="3" a="1"/>
  <c r="M4589" i="3" s="1"/>
  <c r="N4589" i="3" a="1"/>
  <c r="N4589" i="3" s="1"/>
  <c r="N3999" i="3" a="1"/>
  <c r="N3999" i="3" s="1"/>
  <c r="N384" i="3" a="1"/>
  <c r="N384" i="3" s="1"/>
  <c r="M3248" i="3" a="1"/>
  <c r="M3248" i="3" s="1"/>
  <c r="N4621" i="3" a="1"/>
  <c r="N4621" i="3" s="1"/>
  <c r="M4621" i="3" a="1"/>
  <c r="M4621" i="3" s="1"/>
  <c r="N3983" i="3" a="1"/>
  <c r="N3983" i="3" s="1"/>
  <c r="N1695" i="3" a="1"/>
  <c r="N1695" i="3" s="1"/>
  <c r="M2895" i="3" a="1"/>
  <c r="M2895" i="3" s="1"/>
  <c r="N2368" i="3" a="1"/>
  <c r="N2368" i="3" s="1"/>
  <c r="M3648" i="3" a="1"/>
  <c r="M3648" i="3" s="1"/>
  <c r="M4176" i="3" a="1"/>
  <c r="M4176" i="3" s="1"/>
  <c r="N1118" i="3" a="1"/>
  <c r="N1118" i="3" s="1"/>
  <c r="N3038" i="3" a="1"/>
  <c r="N3038" i="3" s="1"/>
  <c r="M4701" i="3" a="1"/>
  <c r="M4701" i="3" s="1"/>
  <c r="N4701" i="3" a="1"/>
  <c r="N4701" i="3" s="1"/>
  <c r="N2367" i="3" a="1"/>
  <c r="N2367" i="3" s="1"/>
  <c r="N2623" i="3" a="1"/>
  <c r="N2623" i="3" s="1"/>
  <c r="N4815" i="3" a="1"/>
  <c r="N4815" i="3" s="1"/>
  <c r="N3023" i="3" a="1"/>
  <c r="N3023" i="3" s="1"/>
  <c r="N1296" i="3" a="1"/>
  <c r="N1296" i="3" s="1"/>
  <c r="N4832" i="3" a="1"/>
  <c r="N4832" i="3" s="1"/>
  <c r="M4765" i="3" a="1"/>
  <c r="M4765" i="3" s="1"/>
  <c r="N4765" i="3" a="1"/>
  <c r="N4765" i="3" s="1"/>
  <c r="N3760" i="3" a="1"/>
  <c r="N3760" i="3" s="1"/>
  <c r="N4829" i="3" a="1"/>
  <c r="N4829" i="3" s="1"/>
  <c r="M4829" i="3" a="1"/>
  <c r="M4829" i="3" s="1"/>
  <c r="D28" i="6"/>
  <c r="D32" i="6" s="1" a="1"/>
  <c r="D32" i="6" s="1"/>
  <c r="F28" i="6"/>
  <c r="F32" i="6" s="1" a="1"/>
  <c r="F32" i="6" s="1"/>
  <c r="N2576" i="3" a="1"/>
  <c r="N2576" i="3" s="1"/>
  <c r="N4992" i="3" a="1"/>
  <c r="N4992" i="3" s="1"/>
  <c r="M4845" i="3" a="1"/>
  <c r="M4845" i="3" s="1"/>
  <c r="N4845" i="3" a="1"/>
  <c r="N4845" i="3" s="1"/>
  <c r="N2127" i="3" a="1"/>
  <c r="N2127" i="3" s="1"/>
  <c r="M4958" i="3" a="1"/>
  <c r="M4958" i="3" s="1"/>
  <c r="N4958" i="3" a="1"/>
  <c r="N4958" i="3" s="1"/>
  <c r="M4974" i="3" a="1"/>
  <c r="M4974" i="3" s="1"/>
  <c r="N4974" i="3" a="1"/>
  <c r="N4974" i="3" s="1"/>
  <c r="N303" i="3" a="1"/>
  <c r="N303" i="3" s="1"/>
  <c r="M656" i="3" a="1"/>
  <c r="M656" i="3" s="1"/>
  <c r="M4990" i="3" a="1"/>
  <c r="M4990" i="3" s="1"/>
  <c r="N4990" i="3" a="1"/>
  <c r="N4990" i="3" s="1"/>
  <c r="G38" i="6"/>
  <c r="G42" i="6" s="1" a="1"/>
  <c r="G42" i="6" s="1"/>
  <c r="N912" i="3" a="1"/>
  <c r="N912" i="3" s="1"/>
  <c r="N671" i="3" a="1"/>
  <c r="N671" i="3" s="1"/>
  <c r="M2736" i="3" a="1"/>
  <c r="M2736" i="3" s="1"/>
  <c r="M4656" i="3" a="1"/>
  <c r="M4656" i="3" s="1"/>
  <c r="N4352" i="3" a="1"/>
  <c r="N4352" i="3" s="1"/>
  <c r="N240" i="3" a="1"/>
  <c r="N240" i="3" s="1"/>
  <c r="M1904" i="3" a="1"/>
  <c r="M1904" i="3" s="1"/>
  <c r="M3264" i="3" a="1"/>
  <c r="M3264" i="3" s="1"/>
  <c r="N1982" i="3" a="1"/>
  <c r="N1982" i="3" s="1"/>
  <c r="N1088" i="3" a="1"/>
  <c r="N1088" i="3" s="1"/>
  <c r="N3776" i="3" a="1"/>
  <c r="N3776" i="3" s="1"/>
  <c r="N2896" i="3" a="1"/>
  <c r="N2896" i="3" s="1"/>
  <c r="M1392" i="3" a="1"/>
  <c r="M1392" i="3" s="1"/>
  <c r="E14" i="6"/>
  <c r="M144" i="3" a="1"/>
  <c r="M144" i="3" s="1"/>
  <c r="M2160" i="3" a="1"/>
  <c r="M2160" i="3" s="1"/>
  <c r="N2416" i="3" a="1"/>
  <c r="N2416" i="3" s="1"/>
  <c r="G23" i="6"/>
  <c r="G27" i="6" s="1" a="1"/>
  <c r="G27" i="6" s="1"/>
  <c r="E34" i="6"/>
  <c r="M61" i="3" a="1"/>
  <c r="M61" i="3" s="1"/>
  <c r="N61" i="3" a="1"/>
  <c r="N61" i="3" s="1"/>
  <c r="M717" i="3" a="1"/>
  <c r="M717" i="3" s="1"/>
  <c r="N717" i="3" a="1"/>
  <c r="N717" i="3" s="1"/>
  <c r="M174" i="3" a="1"/>
  <c r="M174" i="3" s="1"/>
  <c r="N174" i="3" a="1"/>
  <c r="N174" i="3" s="1"/>
  <c r="M430" i="3" a="1"/>
  <c r="M430" i="3" s="1"/>
  <c r="N430" i="3" a="1"/>
  <c r="N430" i="3" s="1"/>
  <c r="M686" i="3" a="1"/>
  <c r="M686" i="3" s="1"/>
  <c r="N686" i="3" a="1"/>
  <c r="N686" i="3" s="1"/>
  <c r="M942" i="3" a="1"/>
  <c r="M942" i="3" s="1"/>
  <c r="N942" i="3" a="1"/>
  <c r="N942" i="3" s="1"/>
  <c r="M1214" i="3" a="1"/>
  <c r="M1214" i="3" s="1"/>
  <c r="N1214" i="3" a="1"/>
  <c r="N1214" i="3" s="1"/>
  <c r="M1309" i="3" a="1"/>
  <c r="M1309" i="3" s="1"/>
  <c r="N1309" i="3" a="1"/>
  <c r="N1309" i="3" s="1"/>
  <c r="M1597" i="3" a="1"/>
  <c r="M1597" i="3" s="1"/>
  <c r="N1597" i="3" a="1"/>
  <c r="N1597" i="3" s="1"/>
  <c r="M1853" i="3" a="1"/>
  <c r="M1853" i="3" s="1"/>
  <c r="N1853" i="3" a="1"/>
  <c r="N1853" i="3" s="1"/>
  <c r="M4045" i="3" a="1"/>
  <c r="M4045" i="3" s="1"/>
  <c r="N4045" i="3" a="1"/>
  <c r="N4045" i="3" s="1"/>
  <c r="M1966" i="3" a="1"/>
  <c r="M1966" i="3" s="1"/>
  <c r="N1966" i="3" a="1"/>
  <c r="N1966" i="3" s="1"/>
  <c r="M2718" i="3" a="1"/>
  <c r="M2718" i="3" s="1"/>
  <c r="N2718" i="3" a="1"/>
  <c r="N2718" i="3" s="1"/>
  <c r="M3390" i="3" a="1"/>
  <c r="M3390" i="3" s="1"/>
  <c r="N3390" i="3" a="1"/>
  <c r="N3390" i="3" s="1"/>
  <c r="M4094" i="3" a="1"/>
  <c r="M4094" i="3" s="1"/>
  <c r="N4094" i="3" a="1"/>
  <c r="N4094" i="3" s="1"/>
  <c r="M4430" i="3" a="1"/>
  <c r="M4430" i="3" s="1"/>
  <c r="N4430" i="3" a="1"/>
  <c r="N4430" i="3" s="1"/>
  <c r="M4766" i="3" a="1"/>
  <c r="M4766" i="3" s="1"/>
  <c r="N4766" i="3" a="1"/>
  <c r="N4766" i="3" s="1"/>
  <c r="M93" i="3" a="1"/>
  <c r="M93" i="3" s="1"/>
  <c r="N93" i="3" a="1"/>
  <c r="N93" i="3" s="1"/>
  <c r="N765" i="3" a="1"/>
  <c r="N765" i="3" s="1"/>
  <c r="M765" i="3" a="1"/>
  <c r="M765" i="3" s="1"/>
  <c r="M190" i="3" a="1"/>
  <c r="M190" i="3" s="1"/>
  <c r="N190" i="3" a="1"/>
  <c r="N190" i="3" s="1"/>
  <c r="M446" i="3" a="1"/>
  <c r="M446" i="3" s="1"/>
  <c r="N446" i="3" a="1"/>
  <c r="N446" i="3" s="1"/>
  <c r="M702" i="3" a="1"/>
  <c r="M702" i="3" s="1"/>
  <c r="N702" i="3" a="1"/>
  <c r="N702" i="3" s="1"/>
  <c r="M958" i="3" a="1"/>
  <c r="M958" i="3" s="1"/>
  <c r="N958" i="3" a="1"/>
  <c r="N958" i="3" s="1"/>
  <c r="M1230" i="3" a="1"/>
  <c r="M1230" i="3" s="1"/>
  <c r="N1230" i="3" a="1"/>
  <c r="N1230" i="3" s="1"/>
  <c r="M1357" i="3" a="1"/>
  <c r="M1357" i="3" s="1"/>
  <c r="N1357" i="3" a="1"/>
  <c r="N1357" i="3" s="1"/>
  <c r="N1613" i="3" a="1"/>
  <c r="N1613" i="3" s="1"/>
  <c r="M1613" i="3" a="1"/>
  <c r="M1613" i="3" s="1"/>
  <c r="N1869" i="3" a="1"/>
  <c r="N1869" i="3" s="1"/>
  <c r="M1869" i="3" a="1"/>
  <c r="M1869" i="3" s="1"/>
  <c r="N4061" i="3" a="1"/>
  <c r="N4061" i="3" s="1"/>
  <c r="M4061" i="3" a="1"/>
  <c r="M4061" i="3" s="1"/>
  <c r="M1486" i="3" a="1"/>
  <c r="M1486" i="3" s="1"/>
  <c r="N1486" i="3" a="1"/>
  <c r="N1486" i="3" s="1"/>
  <c r="M2334" i="3" a="1"/>
  <c r="M2334" i="3" s="1"/>
  <c r="N2334" i="3" a="1"/>
  <c r="N2334" i="3" s="1"/>
  <c r="M2750" i="3" a="1"/>
  <c r="M2750" i="3" s="1"/>
  <c r="N2750" i="3" a="1"/>
  <c r="N2750" i="3" s="1"/>
  <c r="M3054" i="3" a="1"/>
  <c r="M3054" i="3" s="1"/>
  <c r="N3054" i="3" a="1"/>
  <c r="N3054" i="3" s="1"/>
  <c r="M3406" i="3" a="1"/>
  <c r="M3406" i="3" s="1"/>
  <c r="N3406" i="3" a="1"/>
  <c r="N3406" i="3" s="1"/>
  <c r="M3790" i="3" a="1"/>
  <c r="M3790" i="3" s="1"/>
  <c r="N3790" i="3" a="1"/>
  <c r="N3790" i="3" s="1"/>
  <c r="M4110" i="3" a="1"/>
  <c r="M4110" i="3" s="1"/>
  <c r="N4110" i="3" a="1"/>
  <c r="N4110" i="3" s="1"/>
  <c r="M4782" i="3" a="1"/>
  <c r="M4782" i="3" s="1"/>
  <c r="N4782" i="3" a="1"/>
  <c r="N4782" i="3" s="1"/>
  <c r="M157" i="3" a="1"/>
  <c r="M157" i="3" s="1"/>
  <c r="N157" i="3" a="1"/>
  <c r="N157" i="3" s="1"/>
  <c r="M813" i="3" a="1"/>
  <c r="M813" i="3" s="1"/>
  <c r="N813" i="3" a="1"/>
  <c r="N813" i="3" s="1"/>
  <c r="M462" i="3" a="1"/>
  <c r="M462" i="3" s="1"/>
  <c r="N462" i="3" a="1"/>
  <c r="N462" i="3" s="1"/>
  <c r="M974" i="3" a="1"/>
  <c r="M974" i="3" s="1"/>
  <c r="N974" i="3" a="1"/>
  <c r="N974" i="3" s="1"/>
  <c r="M1262" i="3" a="1"/>
  <c r="M1262" i="3" s="1"/>
  <c r="N1262" i="3" a="1"/>
  <c r="N1262" i="3" s="1"/>
  <c r="N1373" i="3" a="1"/>
  <c r="N1373" i="3" s="1"/>
  <c r="M1373" i="3" a="1"/>
  <c r="M1373" i="3" s="1"/>
  <c r="M1629" i="3" a="1"/>
  <c r="M1629" i="3" s="1"/>
  <c r="N1629" i="3" a="1"/>
  <c r="N1629" i="3" s="1"/>
  <c r="N1885" i="3" a="1"/>
  <c r="N1885" i="3" s="1"/>
  <c r="M1885" i="3" a="1"/>
  <c r="M1885" i="3" s="1"/>
  <c r="M4077" i="3" a="1"/>
  <c r="M4077" i="3" s="1"/>
  <c r="N4077" i="3" a="1"/>
  <c r="N4077" i="3" s="1"/>
  <c r="M1502" i="3" a="1"/>
  <c r="M1502" i="3" s="1"/>
  <c r="N1502" i="3" a="1"/>
  <c r="N1502" i="3" s="1"/>
  <c r="M1998" i="3" a="1"/>
  <c r="M1998" i="3" s="1"/>
  <c r="N1998" i="3" a="1"/>
  <c r="N1998" i="3" s="1"/>
  <c r="M2366" i="3" a="1"/>
  <c r="M2366" i="3" s="1"/>
  <c r="N2366" i="3" a="1"/>
  <c r="N2366" i="3" s="1"/>
  <c r="M2766" i="3" a="1"/>
  <c r="M2766" i="3" s="1"/>
  <c r="N2766" i="3" a="1"/>
  <c r="N2766" i="3" s="1"/>
  <c r="M3070" i="3" a="1"/>
  <c r="M3070" i="3" s="1"/>
  <c r="N3070" i="3" a="1"/>
  <c r="N3070" i="3" s="1"/>
  <c r="M3422" i="3" a="1"/>
  <c r="M3422" i="3" s="1"/>
  <c r="N3422" i="3" a="1"/>
  <c r="N3422" i="3" s="1"/>
  <c r="M3806" i="3" a="1"/>
  <c r="M3806" i="3" s="1"/>
  <c r="N3806" i="3" a="1"/>
  <c r="N3806" i="3" s="1"/>
  <c r="M4126" i="3" a="1"/>
  <c r="M4126" i="3" s="1"/>
  <c r="N4126" i="3" a="1"/>
  <c r="N4126" i="3" s="1"/>
  <c r="M4478" i="3" a="1"/>
  <c r="M4478" i="3" s="1"/>
  <c r="N4478" i="3" a="1"/>
  <c r="N4478" i="3" s="1"/>
  <c r="M4798" i="3" a="1"/>
  <c r="M4798" i="3" s="1"/>
  <c r="N4798" i="3" a="1"/>
  <c r="N4798" i="3" s="1"/>
  <c r="M173" i="3" a="1"/>
  <c r="M173" i="3" s="1"/>
  <c r="N173" i="3" a="1"/>
  <c r="N173" i="3" s="1"/>
  <c r="N861" i="3" a="1"/>
  <c r="N861" i="3" s="1"/>
  <c r="M861" i="3" a="1"/>
  <c r="M861" i="3" s="1"/>
  <c r="M222" i="3" a="1"/>
  <c r="M222" i="3" s="1"/>
  <c r="N222" i="3" a="1"/>
  <c r="N222" i="3" s="1"/>
  <c r="M478" i="3" a="1"/>
  <c r="M478" i="3" s="1"/>
  <c r="N478" i="3" a="1"/>
  <c r="N478" i="3" s="1"/>
  <c r="M734" i="3" a="1"/>
  <c r="M734" i="3" s="1"/>
  <c r="N734" i="3" a="1"/>
  <c r="N734" i="3" s="1"/>
  <c r="M990" i="3" a="1"/>
  <c r="M990" i="3" s="1"/>
  <c r="N990" i="3" a="1"/>
  <c r="N990" i="3" s="1"/>
  <c r="N1389" i="3" a="1"/>
  <c r="N1389" i="3" s="1"/>
  <c r="M1389" i="3" a="1"/>
  <c r="M1389" i="3" s="1"/>
  <c r="N1645" i="3" a="1"/>
  <c r="N1645" i="3" s="1"/>
  <c r="M1645" i="3" a="1"/>
  <c r="M1645" i="3" s="1"/>
  <c r="M1901" i="3" a="1"/>
  <c r="M1901" i="3" s="1"/>
  <c r="N1901" i="3" a="1"/>
  <c r="N1901" i="3" s="1"/>
  <c r="M4109" i="3" a="1"/>
  <c r="M4109" i="3" s="1"/>
  <c r="N4109" i="3" a="1"/>
  <c r="N4109" i="3" s="1"/>
  <c r="M2014" i="3" a="1"/>
  <c r="M2014" i="3" s="1"/>
  <c r="N2014" i="3" a="1"/>
  <c r="N2014" i="3" s="1"/>
  <c r="M2382" i="3" a="1"/>
  <c r="M2382" i="3" s="1"/>
  <c r="N2382" i="3" a="1"/>
  <c r="N2382" i="3" s="1"/>
  <c r="M2798" i="3" a="1"/>
  <c r="M2798" i="3" s="1"/>
  <c r="N2798" i="3" a="1"/>
  <c r="N2798" i="3" s="1"/>
  <c r="M3102" i="3" a="1"/>
  <c r="M3102" i="3" s="1"/>
  <c r="N3102" i="3" a="1"/>
  <c r="N3102" i="3" s="1"/>
  <c r="M4158" i="3" a="1"/>
  <c r="M4158" i="3" s="1"/>
  <c r="N4158" i="3" a="1"/>
  <c r="N4158" i="3" s="1"/>
  <c r="M4494" i="3" a="1"/>
  <c r="M4494" i="3" s="1"/>
  <c r="N4494" i="3" a="1"/>
  <c r="N4494" i="3" s="1"/>
  <c r="M4814" i="3" a="1"/>
  <c r="M4814" i="3" s="1"/>
  <c r="N4814" i="3" a="1"/>
  <c r="N4814" i="3" s="1"/>
  <c r="M205" i="3" a="1"/>
  <c r="M205" i="3" s="1"/>
  <c r="N205" i="3" a="1"/>
  <c r="N205" i="3" s="1"/>
  <c r="M877" i="3" a="1"/>
  <c r="M877" i="3" s="1"/>
  <c r="N877" i="3" a="1"/>
  <c r="N877" i="3" s="1"/>
  <c r="M238" i="3" a="1"/>
  <c r="M238" i="3" s="1"/>
  <c r="N238" i="3" a="1"/>
  <c r="N238" i="3" s="1"/>
  <c r="M494" i="3" a="1"/>
  <c r="M494" i="3" s="1"/>
  <c r="N494" i="3" a="1"/>
  <c r="N494" i="3" s="1"/>
  <c r="M750" i="3" a="1"/>
  <c r="M750" i="3" s="1"/>
  <c r="N750" i="3" a="1"/>
  <c r="N750" i="3" s="1"/>
  <c r="M1006" i="3" a="1"/>
  <c r="M1006" i="3" s="1"/>
  <c r="N1006" i="3" a="1"/>
  <c r="N1006" i="3" s="1"/>
  <c r="M1310" i="3" a="1"/>
  <c r="M1310" i="3" s="1"/>
  <c r="N1310" i="3" a="1"/>
  <c r="N1310" i="3" s="1"/>
  <c r="M1405" i="3" a="1"/>
  <c r="M1405" i="3" s="1"/>
  <c r="N1405" i="3" a="1"/>
  <c r="N1405" i="3" s="1"/>
  <c r="N1661" i="3" a="1"/>
  <c r="N1661" i="3" s="1"/>
  <c r="M1661" i="3" a="1"/>
  <c r="M1661" i="3" s="1"/>
  <c r="M1917" i="3" a="1"/>
  <c r="M1917" i="3" s="1"/>
  <c r="N1917" i="3" a="1"/>
  <c r="N1917" i="3" s="1"/>
  <c r="N4173" i="3" a="1"/>
  <c r="N4173" i="3" s="1"/>
  <c r="M4173" i="3" a="1"/>
  <c r="M4173" i="3" s="1"/>
  <c r="M1534" i="3" a="1"/>
  <c r="M1534" i="3" s="1"/>
  <c r="N1534" i="3" a="1"/>
  <c r="N1534" i="3" s="1"/>
  <c r="M2030" i="3" a="1"/>
  <c r="M2030" i="3" s="1"/>
  <c r="N2030" i="3" a="1"/>
  <c r="N2030" i="3" s="1"/>
  <c r="N2430" i="3" a="1"/>
  <c r="N2430" i="3" s="1"/>
  <c r="M2430" i="3" a="1"/>
  <c r="M2430" i="3" s="1"/>
  <c r="M2814" i="3" a="1"/>
  <c r="M2814" i="3" s="1"/>
  <c r="N2814" i="3" a="1"/>
  <c r="N2814" i="3" s="1"/>
  <c r="M3486" i="3" a="1"/>
  <c r="M3486" i="3" s="1"/>
  <c r="N3486" i="3" a="1"/>
  <c r="N3486" i="3" s="1"/>
  <c r="M3838" i="3" a="1"/>
  <c r="M3838" i="3" s="1"/>
  <c r="N3838" i="3" a="1"/>
  <c r="N3838" i="3" s="1"/>
  <c r="M4174" i="3" a="1"/>
  <c r="M4174" i="3" s="1"/>
  <c r="N4174" i="3" a="1"/>
  <c r="N4174" i="3" s="1"/>
  <c r="M4510" i="3" a="1"/>
  <c r="M4510" i="3" s="1"/>
  <c r="N4510" i="3" a="1"/>
  <c r="N4510" i="3" s="1"/>
  <c r="M269" i="3" a="1"/>
  <c r="M269" i="3" s="1"/>
  <c r="N269" i="3" a="1"/>
  <c r="N269" i="3" s="1"/>
  <c r="M957" i="3" a="1"/>
  <c r="M957" i="3" s="1"/>
  <c r="N957" i="3" a="1"/>
  <c r="N957" i="3" s="1"/>
  <c r="M254" i="3" a="1"/>
  <c r="M254" i="3" s="1"/>
  <c r="N254" i="3" a="1"/>
  <c r="N254" i="3" s="1"/>
  <c r="M510" i="3" a="1"/>
  <c r="M510" i="3" s="1"/>
  <c r="N510" i="3" a="1"/>
  <c r="N510" i="3" s="1"/>
  <c r="M766" i="3" a="1"/>
  <c r="M766" i="3" s="1"/>
  <c r="N766" i="3" a="1"/>
  <c r="N766" i="3" s="1"/>
  <c r="M1022" i="3" a="1"/>
  <c r="M1022" i="3" s="1"/>
  <c r="N1022" i="3" a="1"/>
  <c r="N1022" i="3" s="1"/>
  <c r="M1326" i="3" a="1"/>
  <c r="M1326" i="3" s="1"/>
  <c r="N1326" i="3" a="1"/>
  <c r="N1326" i="3" s="1"/>
  <c r="M1421" i="3" a="1"/>
  <c r="M1421" i="3" s="1"/>
  <c r="N1421" i="3" a="1"/>
  <c r="N1421" i="3" s="1"/>
  <c r="M1677" i="3" a="1"/>
  <c r="M1677" i="3" s="1"/>
  <c r="N1677" i="3" a="1"/>
  <c r="N1677" i="3" s="1"/>
  <c r="M1933" i="3" a="1"/>
  <c r="M1933" i="3" s="1"/>
  <c r="N1933" i="3" a="1"/>
  <c r="N1933" i="3" s="1"/>
  <c r="M4205" i="3" a="1"/>
  <c r="M4205" i="3" s="1"/>
  <c r="N4205" i="3" a="1"/>
  <c r="N4205" i="3" s="1"/>
  <c r="M2446" i="3" a="1"/>
  <c r="M2446" i="3" s="1"/>
  <c r="N2446" i="3" a="1"/>
  <c r="N2446" i="3" s="1"/>
  <c r="M2846" i="3" a="1"/>
  <c r="M2846" i="3" s="1"/>
  <c r="N2846" i="3" a="1"/>
  <c r="N2846" i="3" s="1"/>
  <c r="M3166" i="3" a="1"/>
  <c r="M3166" i="3" s="1"/>
  <c r="N3166" i="3" a="1"/>
  <c r="N3166" i="3" s="1"/>
  <c r="M3502" i="3" a="1"/>
  <c r="M3502" i="3" s="1"/>
  <c r="N3502" i="3" a="1"/>
  <c r="N3502" i="3" s="1"/>
  <c r="M3870" i="3" a="1"/>
  <c r="M3870" i="3" s="1"/>
  <c r="N3870" i="3" a="1"/>
  <c r="N3870" i="3" s="1"/>
  <c r="M4190" i="3" a="1"/>
  <c r="M4190" i="3" s="1"/>
  <c r="N4190" i="3" a="1"/>
  <c r="N4190" i="3" s="1"/>
  <c r="M4526" i="3" a="1"/>
  <c r="M4526" i="3" s="1"/>
  <c r="N4526" i="3" a="1"/>
  <c r="N4526" i="3" s="1"/>
  <c r="M4862" i="3" a="1"/>
  <c r="M4862" i="3" s="1"/>
  <c r="N4862" i="3" a="1"/>
  <c r="N4862" i="3" s="1"/>
  <c r="M672" i="3" a="1"/>
  <c r="M672" i="3" s="1"/>
  <c r="M285" i="3" a="1"/>
  <c r="M285" i="3" s="1"/>
  <c r="N285" i="3" a="1"/>
  <c r="N285" i="3" s="1"/>
  <c r="M14" i="3" a="1"/>
  <c r="M14" i="3" s="1"/>
  <c r="N14" i="3" a="1"/>
  <c r="N14" i="3" s="1"/>
  <c r="M270" i="3" a="1"/>
  <c r="M270" i="3" s="1"/>
  <c r="N270" i="3" a="1"/>
  <c r="N270" i="3" s="1"/>
  <c r="M782" i="3" a="1"/>
  <c r="M782" i="3" s="1"/>
  <c r="N782" i="3" a="1"/>
  <c r="N782" i="3" s="1"/>
  <c r="M1038" i="3" a="1"/>
  <c r="M1038" i="3" s="1"/>
  <c r="N1038" i="3" a="1"/>
  <c r="N1038" i="3" s="1"/>
  <c r="N1437" i="3" a="1"/>
  <c r="N1437" i="3" s="1"/>
  <c r="M1437" i="3" a="1"/>
  <c r="M1437" i="3" s="1"/>
  <c r="M1693" i="3" a="1"/>
  <c r="M1693" i="3" s="1"/>
  <c r="N1693" i="3" a="1"/>
  <c r="N1693" i="3" s="1"/>
  <c r="N4253" i="3" a="1"/>
  <c r="N4253" i="3" s="1"/>
  <c r="M4253" i="3" a="1"/>
  <c r="M4253" i="3" s="1"/>
  <c r="M2078" i="3" a="1"/>
  <c r="M2078" i="3" s="1"/>
  <c r="N2078" i="3" a="1"/>
  <c r="N2078" i="3" s="1"/>
  <c r="M2462" i="3" a="1"/>
  <c r="M2462" i="3" s="1"/>
  <c r="N2462" i="3" a="1"/>
  <c r="N2462" i="3" s="1"/>
  <c r="M2862" i="3" a="1"/>
  <c r="M2862" i="3" s="1"/>
  <c r="N2862" i="3" a="1"/>
  <c r="N2862" i="3" s="1"/>
  <c r="M3518" i="3" a="1"/>
  <c r="M3518" i="3" s="1"/>
  <c r="N3518" i="3" a="1"/>
  <c r="N3518" i="3" s="1"/>
  <c r="M3886" i="3" a="1"/>
  <c r="M3886" i="3" s="1"/>
  <c r="N3886" i="3" a="1"/>
  <c r="N3886" i="3" s="1"/>
  <c r="M4206" i="3" a="1"/>
  <c r="M4206" i="3" s="1"/>
  <c r="N4206" i="3" a="1"/>
  <c r="N4206" i="3" s="1"/>
  <c r="M4542" i="3" a="1"/>
  <c r="M4542" i="3" s="1"/>
  <c r="N4542" i="3" a="1"/>
  <c r="N4542" i="3" s="1"/>
  <c r="M4878" i="3" a="1"/>
  <c r="M4878" i="3" s="1"/>
  <c r="N4878" i="3" a="1"/>
  <c r="N4878" i="3" s="1"/>
  <c r="M381" i="3" a="1"/>
  <c r="M381" i="3" s="1"/>
  <c r="N381" i="3" a="1"/>
  <c r="N381" i="3" s="1"/>
  <c r="M30" i="3" a="1"/>
  <c r="M30" i="3" s="1"/>
  <c r="N30" i="3" a="1"/>
  <c r="N30" i="3" s="1"/>
  <c r="M286" i="3" a="1"/>
  <c r="M286" i="3" s="1"/>
  <c r="N286" i="3" a="1"/>
  <c r="N286" i="3" s="1"/>
  <c r="M798" i="3" a="1"/>
  <c r="M798" i="3" s="1"/>
  <c r="N798" i="3" a="1"/>
  <c r="N798" i="3" s="1"/>
  <c r="M1054" i="3" a="1"/>
  <c r="M1054" i="3" s="1"/>
  <c r="N1054" i="3" a="1"/>
  <c r="N1054" i="3" s="1"/>
  <c r="M1358" i="3" a="1"/>
  <c r="M1358" i="3" s="1"/>
  <c r="N1358" i="3" a="1"/>
  <c r="N1358" i="3" s="1"/>
  <c r="N1453" i="3" a="1"/>
  <c r="N1453" i="3" s="1"/>
  <c r="M1453" i="3" a="1"/>
  <c r="M1453" i="3" s="1"/>
  <c r="M1709" i="3" a="1"/>
  <c r="M1709" i="3" s="1"/>
  <c r="N1709" i="3" a="1"/>
  <c r="N1709" i="3" s="1"/>
  <c r="N2013" i="3" a="1"/>
  <c r="N2013" i="3" s="1"/>
  <c r="M2013" i="3" a="1"/>
  <c r="M2013" i="3" s="1"/>
  <c r="N4269" i="3" a="1"/>
  <c r="N4269" i="3" s="1"/>
  <c r="M4269" i="3" a="1"/>
  <c r="M4269" i="3" s="1"/>
  <c r="M1582" i="3" a="1"/>
  <c r="M1582" i="3" s="1"/>
  <c r="N1582" i="3" a="1"/>
  <c r="N1582" i="3" s="1"/>
  <c r="M2110" i="3" a="1"/>
  <c r="M2110" i="3" s="1"/>
  <c r="N2110" i="3" a="1"/>
  <c r="N2110" i="3" s="1"/>
  <c r="N2478" i="3" a="1"/>
  <c r="N2478" i="3" s="1"/>
  <c r="M2478" i="3" a="1"/>
  <c r="M2478" i="3" s="1"/>
  <c r="M2878" i="3" a="1"/>
  <c r="M2878" i="3" s="1"/>
  <c r="N2878" i="3" a="1"/>
  <c r="N2878" i="3" s="1"/>
  <c r="M3198" i="3" a="1"/>
  <c r="M3198" i="3" s="1"/>
  <c r="N3198" i="3" a="1"/>
  <c r="N3198" i="3" s="1"/>
  <c r="M3902" i="3" a="1"/>
  <c r="M3902" i="3" s="1"/>
  <c r="N3902" i="3" a="1"/>
  <c r="N3902" i="3" s="1"/>
  <c r="M4222" i="3" a="1"/>
  <c r="M4222" i="3" s="1"/>
  <c r="N4222" i="3" a="1"/>
  <c r="N4222" i="3" s="1"/>
  <c r="M4574" i="3" a="1"/>
  <c r="M4574" i="3" s="1"/>
  <c r="N4574" i="3" a="1"/>
  <c r="N4574" i="3" s="1"/>
  <c r="M461" i="3" a="1"/>
  <c r="M461" i="3" s="1"/>
  <c r="N461" i="3" a="1"/>
  <c r="N461" i="3" s="1"/>
  <c r="M46" i="3" a="1"/>
  <c r="M46" i="3" s="1"/>
  <c r="N46" i="3" a="1"/>
  <c r="N46" i="3" s="1"/>
  <c r="M302" i="3" a="1"/>
  <c r="M302" i="3" s="1"/>
  <c r="N302" i="3" a="1"/>
  <c r="N302" i="3" s="1"/>
  <c r="M558" i="3" a="1"/>
  <c r="M558" i="3" s="1"/>
  <c r="N558" i="3" a="1"/>
  <c r="N558" i="3" s="1"/>
  <c r="M814" i="3" a="1"/>
  <c r="M814" i="3" s="1"/>
  <c r="N814" i="3" a="1"/>
  <c r="N814" i="3" s="1"/>
  <c r="M1469" i="3" a="1"/>
  <c r="M1469" i="3" s="1"/>
  <c r="N1469" i="3" a="1"/>
  <c r="N1469" i="3" s="1"/>
  <c r="N1725" i="3" a="1"/>
  <c r="N1725" i="3" s="1"/>
  <c r="M1725" i="3" a="1"/>
  <c r="M1725" i="3" s="1"/>
  <c r="N3853" i="3" a="1"/>
  <c r="N3853" i="3" s="1"/>
  <c r="M3853" i="3" a="1"/>
  <c r="M3853" i="3" s="1"/>
  <c r="N4285" i="3" a="1"/>
  <c r="N4285" i="3" s="1"/>
  <c r="M4285" i="3" a="1"/>
  <c r="M4285" i="3" s="1"/>
  <c r="M1598" i="3" a="1"/>
  <c r="M1598" i="3" s="1"/>
  <c r="N1598" i="3" a="1"/>
  <c r="N1598" i="3" s="1"/>
  <c r="M2542" i="3" a="1"/>
  <c r="M2542" i="3" s="1"/>
  <c r="N2542" i="3" a="1"/>
  <c r="N2542" i="3" s="1"/>
  <c r="M2894" i="3" a="1"/>
  <c r="M2894" i="3" s="1"/>
  <c r="N2894" i="3" a="1"/>
  <c r="N2894" i="3" s="1"/>
  <c r="M3918" i="3" a="1"/>
  <c r="M3918" i="3" s="1"/>
  <c r="N3918" i="3" a="1"/>
  <c r="N3918" i="3" s="1"/>
  <c r="M4254" i="3" a="1"/>
  <c r="M4254" i="3" s="1"/>
  <c r="N4254" i="3" a="1"/>
  <c r="N4254" i="3" s="1"/>
  <c r="M4590" i="3" a="1"/>
  <c r="M4590" i="3" s="1"/>
  <c r="N4590" i="3" a="1"/>
  <c r="N4590" i="3" s="1"/>
  <c r="M4926" i="3" a="1"/>
  <c r="M4926" i="3" s="1"/>
  <c r="N4926" i="3" a="1"/>
  <c r="N4926" i="3" s="1"/>
  <c r="N1344" i="3" a="1"/>
  <c r="N1344" i="3" s="1"/>
  <c r="M477" i="3" a="1"/>
  <c r="M477" i="3" s="1"/>
  <c r="N477" i="3" a="1"/>
  <c r="N477" i="3" s="1"/>
  <c r="M62" i="3" a="1"/>
  <c r="M62" i="3" s="1"/>
  <c r="N62" i="3" a="1"/>
  <c r="N62" i="3" s="1"/>
  <c r="M318" i="3" a="1"/>
  <c r="M318" i="3" s="1"/>
  <c r="N318" i="3" a="1"/>
  <c r="N318" i="3" s="1"/>
  <c r="M574" i="3" a="1"/>
  <c r="M574" i="3" s="1"/>
  <c r="N574" i="3" a="1"/>
  <c r="N574" i="3" s="1"/>
  <c r="M830" i="3" a="1"/>
  <c r="M830" i="3" s="1"/>
  <c r="N830" i="3" a="1"/>
  <c r="N830" i="3" s="1"/>
  <c r="M1086" i="3" a="1"/>
  <c r="M1086" i="3" s="1"/>
  <c r="N1086" i="3" a="1"/>
  <c r="N1086" i="3" s="1"/>
  <c r="M1485" i="3" a="1"/>
  <c r="M1485" i="3" s="1"/>
  <c r="N1485" i="3" a="1"/>
  <c r="N1485" i="3" s="1"/>
  <c r="M1741" i="3" a="1"/>
  <c r="M1741" i="3" s="1"/>
  <c r="N1741" i="3" a="1"/>
  <c r="N1741" i="3" s="1"/>
  <c r="N3885" i="3" a="1"/>
  <c r="N3885" i="3" s="1"/>
  <c r="M3885" i="3" a="1"/>
  <c r="M3885" i="3" s="1"/>
  <c r="M4301" i="3" a="1"/>
  <c r="M4301" i="3" s="1"/>
  <c r="N4301" i="3" a="1"/>
  <c r="N4301" i="3" s="1"/>
  <c r="M1614" i="3" a="1"/>
  <c r="M1614" i="3" s="1"/>
  <c r="N1614" i="3" a="1"/>
  <c r="N1614" i="3" s="1"/>
  <c r="M2142" i="3" a="1"/>
  <c r="M2142" i="3" s="1"/>
  <c r="N2142" i="3" a="1"/>
  <c r="N2142" i="3" s="1"/>
  <c r="M3582" i="3" a="1"/>
  <c r="M3582" i="3" s="1"/>
  <c r="N3582" i="3" a="1"/>
  <c r="N3582" i="3" s="1"/>
  <c r="M4270" i="3" a="1"/>
  <c r="M4270" i="3" s="1"/>
  <c r="N4270" i="3" a="1"/>
  <c r="N4270" i="3" s="1"/>
  <c r="M4606" i="3" a="1"/>
  <c r="M4606" i="3" s="1"/>
  <c r="N4606" i="3" a="1"/>
  <c r="N4606" i="3" s="1"/>
  <c r="N320" i="3" a="1"/>
  <c r="N320" i="3" s="1"/>
  <c r="M1648" i="3" a="1"/>
  <c r="M1648" i="3" s="1"/>
  <c r="N1200" i="3" a="1"/>
  <c r="N1200" i="3" s="1"/>
  <c r="M509" i="3" a="1"/>
  <c r="M509" i="3" s="1"/>
  <c r="N509" i="3" a="1"/>
  <c r="N509" i="3" s="1"/>
  <c r="M334" i="3" a="1"/>
  <c r="M334" i="3" s="1"/>
  <c r="N334" i="3" a="1"/>
  <c r="N334" i="3" s="1"/>
  <c r="M846" i="3" a="1"/>
  <c r="M846" i="3" s="1"/>
  <c r="N846" i="3" a="1"/>
  <c r="N846" i="3" s="1"/>
  <c r="M1102" i="3" a="1"/>
  <c r="M1102" i="3" s="1"/>
  <c r="N1102" i="3" a="1"/>
  <c r="N1102" i="3" s="1"/>
  <c r="M1406" i="3" a="1"/>
  <c r="M1406" i="3" s="1"/>
  <c r="N1406" i="3" a="1"/>
  <c r="N1406" i="3" s="1"/>
  <c r="N1501" i="3" a="1"/>
  <c r="N1501" i="3" s="1"/>
  <c r="M1501" i="3" a="1"/>
  <c r="M1501" i="3" s="1"/>
  <c r="M1757" i="3" a="1"/>
  <c r="M1757" i="3" s="1"/>
  <c r="N1757" i="3" a="1"/>
  <c r="N1757" i="3" s="1"/>
  <c r="N3933" i="3" a="1"/>
  <c r="N3933" i="3" s="1"/>
  <c r="M3933" i="3" a="1"/>
  <c r="M3933" i="3" s="1"/>
  <c r="N4317" i="3" a="1"/>
  <c r="N4317" i="3" s="1"/>
  <c r="M4317" i="3" a="1"/>
  <c r="M4317" i="3" s="1"/>
  <c r="M1630" i="3" a="1"/>
  <c r="M1630" i="3" s="1"/>
  <c r="N1630" i="3" a="1"/>
  <c r="N1630" i="3" s="1"/>
  <c r="M2590" i="3" a="1"/>
  <c r="M2590" i="3" s="1"/>
  <c r="N2590" i="3" a="1"/>
  <c r="N2590" i="3" s="1"/>
  <c r="M2926" i="3" a="1"/>
  <c r="M2926" i="3" s="1"/>
  <c r="N2926" i="3" a="1"/>
  <c r="N2926" i="3" s="1"/>
  <c r="N3278" i="3" a="1"/>
  <c r="N3278" i="3" s="1"/>
  <c r="M3278" i="3" a="1"/>
  <c r="M3278" i="3" s="1"/>
  <c r="M3966" i="3" a="1"/>
  <c r="M3966" i="3" s="1"/>
  <c r="N3966" i="3" a="1"/>
  <c r="N3966" i="3" s="1"/>
  <c r="M4302" i="3" a="1"/>
  <c r="M4302" i="3" s="1"/>
  <c r="N4302" i="3" a="1"/>
  <c r="N4302" i="3" s="1"/>
  <c r="M4638" i="3" a="1"/>
  <c r="M4638" i="3" s="1"/>
  <c r="N4638" i="3" a="1"/>
  <c r="N4638" i="3" s="1"/>
  <c r="E38" i="6"/>
  <c r="E42" i="6" s="1" a="1"/>
  <c r="E42" i="6" s="1"/>
  <c r="M557" i="3" a="1"/>
  <c r="M557" i="3" s="1"/>
  <c r="N557" i="3" a="1"/>
  <c r="N557" i="3" s="1"/>
  <c r="M94" i="3" a="1"/>
  <c r="M94" i="3" s="1"/>
  <c r="N94" i="3" a="1"/>
  <c r="N94" i="3" s="1"/>
  <c r="M350" i="3" a="1"/>
  <c r="M350" i="3" s="1"/>
  <c r="N350" i="3" a="1"/>
  <c r="N350" i="3" s="1"/>
  <c r="M606" i="3" a="1"/>
  <c r="M606" i="3" s="1"/>
  <c r="N606" i="3" a="1"/>
  <c r="N606" i="3" s="1"/>
  <c r="M862" i="3" a="1"/>
  <c r="M862" i="3" s="1"/>
  <c r="N862" i="3" a="1"/>
  <c r="N862" i="3" s="1"/>
  <c r="M1037" i="3" a="1"/>
  <c r="M1037" i="3" s="1"/>
  <c r="N1037" i="3" a="1"/>
  <c r="N1037" i="3" s="1"/>
  <c r="M1517" i="3" a="1"/>
  <c r="M1517" i="3" s="1"/>
  <c r="N1517" i="3" a="1"/>
  <c r="N1517" i="3" s="1"/>
  <c r="N1773" i="3" a="1"/>
  <c r="N1773" i="3" s="1"/>
  <c r="M1773" i="3" a="1"/>
  <c r="M1773" i="3" s="1"/>
  <c r="M3949" i="3" a="1"/>
  <c r="M3949" i="3" s="1"/>
  <c r="N3949" i="3" a="1"/>
  <c r="N3949" i="3" s="1"/>
  <c r="M4365" i="3" a="1"/>
  <c r="M4365" i="3" s="1"/>
  <c r="N4365" i="3" a="1"/>
  <c r="N4365" i="3" s="1"/>
  <c r="M1646" i="3" a="1"/>
  <c r="M1646" i="3" s="1"/>
  <c r="N1646" i="3" a="1"/>
  <c r="N1646" i="3" s="1"/>
  <c r="M2190" i="3" a="1"/>
  <c r="M2190" i="3" s="1"/>
  <c r="N2190" i="3" a="1"/>
  <c r="N2190" i="3" s="1"/>
  <c r="M2942" i="3" a="1"/>
  <c r="M2942" i="3" s="1"/>
  <c r="N2942" i="3" a="1"/>
  <c r="N2942" i="3" s="1"/>
  <c r="M3646" i="3" a="1"/>
  <c r="M3646" i="3" s="1"/>
  <c r="N3646" i="3" a="1"/>
  <c r="N3646" i="3" s="1"/>
  <c r="M4334" i="3" a="1"/>
  <c r="M4334" i="3" s="1"/>
  <c r="N4334" i="3" a="1"/>
  <c r="N4334" i="3" s="1"/>
  <c r="M573" i="3" a="1"/>
  <c r="M573" i="3" s="1"/>
  <c r="N573" i="3" a="1"/>
  <c r="N573" i="3" s="1"/>
  <c r="M110" i="3" a="1"/>
  <c r="M110" i="3" s="1"/>
  <c r="N110" i="3" a="1"/>
  <c r="N110" i="3" s="1"/>
  <c r="M366" i="3" a="1"/>
  <c r="M366" i="3" s="1"/>
  <c r="N366" i="3" a="1"/>
  <c r="N366" i="3" s="1"/>
  <c r="M622" i="3" a="1"/>
  <c r="M622" i="3" s="1"/>
  <c r="N622" i="3" a="1"/>
  <c r="N622" i="3" s="1"/>
  <c r="M1053" i="3" a="1"/>
  <c r="M1053" i="3" s="1"/>
  <c r="N1053" i="3" a="1"/>
  <c r="N1053" i="3" s="1"/>
  <c r="M1533" i="3" a="1"/>
  <c r="M1533" i="3" s="1"/>
  <c r="N1533" i="3" a="1"/>
  <c r="N1533" i="3" s="1"/>
  <c r="M1789" i="3" a="1"/>
  <c r="M1789" i="3" s="1"/>
  <c r="N1789" i="3" a="1"/>
  <c r="N1789" i="3" s="1"/>
  <c r="M3981" i="3" a="1"/>
  <c r="M3981" i="3" s="1"/>
  <c r="N3981" i="3" a="1"/>
  <c r="N3981" i="3" s="1"/>
  <c r="N4413" i="3" a="1"/>
  <c r="N4413" i="3" s="1"/>
  <c r="M4413" i="3" a="1"/>
  <c r="M4413" i="3" s="1"/>
  <c r="M1662" i="3" a="1"/>
  <c r="M1662" i="3" s="1"/>
  <c r="N1662" i="3" a="1"/>
  <c r="N1662" i="3" s="1"/>
  <c r="M2222" i="3" a="1"/>
  <c r="M2222" i="3" s="1"/>
  <c r="N2222" i="3" a="1"/>
  <c r="N2222" i="3" s="1"/>
  <c r="M2622" i="3" a="1"/>
  <c r="M2622" i="3" s="1"/>
  <c r="N2622" i="3" a="1"/>
  <c r="N2622" i="3" s="1"/>
  <c r="M3310" i="3" a="1"/>
  <c r="M3310" i="3" s="1"/>
  <c r="N3310" i="3" a="1"/>
  <c r="N3310" i="3" s="1"/>
  <c r="M3662" i="3" a="1"/>
  <c r="M3662" i="3" s="1"/>
  <c r="N3662" i="3" a="1"/>
  <c r="N3662" i="3" s="1"/>
  <c r="M3998" i="3" a="1"/>
  <c r="M3998" i="3" s="1"/>
  <c r="N3998" i="3" a="1"/>
  <c r="N3998" i="3" s="1"/>
  <c r="M4350" i="3" a="1"/>
  <c r="M4350" i="3" s="1"/>
  <c r="N4350" i="3" a="1"/>
  <c r="N4350" i="3" s="1"/>
  <c r="M589" i="3" a="1"/>
  <c r="M589" i="3" s="1"/>
  <c r="N589" i="3" a="1"/>
  <c r="N589" i="3" s="1"/>
  <c r="M126" i="3" a="1"/>
  <c r="M126" i="3" s="1"/>
  <c r="N126" i="3" a="1"/>
  <c r="N126" i="3" s="1"/>
  <c r="M382" i="3" a="1"/>
  <c r="M382" i="3" s="1"/>
  <c r="N382" i="3" a="1"/>
  <c r="N382" i="3" s="1"/>
  <c r="M638" i="3" a="1"/>
  <c r="M638" i="3" s="1"/>
  <c r="N638" i="3" a="1"/>
  <c r="N638" i="3" s="1"/>
  <c r="M894" i="3" a="1"/>
  <c r="M894" i="3" s="1"/>
  <c r="N894" i="3" a="1"/>
  <c r="N894" i="3" s="1"/>
  <c r="M1150" i="3" a="1"/>
  <c r="M1150" i="3" s="1"/>
  <c r="N1150" i="3" a="1"/>
  <c r="N1150" i="3" s="1"/>
  <c r="M1181" i="3" a="1"/>
  <c r="M1181" i="3" s="1"/>
  <c r="N1181" i="3" a="1"/>
  <c r="N1181" i="3" s="1"/>
  <c r="N1549" i="3" a="1"/>
  <c r="N1549" i="3" s="1"/>
  <c r="M1549" i="3" a="1"/>
  <c r="M1549" i="3" s="1"/>
  <c r="M1805" i="3" a="1"/>
  <c r="M1805" i="3" s="1"/>
  <c r="N1805" i="3" a="1"/>
  <c r="N1805" i="3" s="1"/>
  <c r="N3997" i="3" a="1"/>
  <c r="N3997" i="3" s="1"/>
  <c r="M3997" i="3" a="1"/>
  <c r="M3997" i="3" s="1"/>
  <c r="M1902" i="3" a="1"/>
  <c r="M1902" i="3" s="1"/>
  <c r="N1902" i="3" a="1"/>
  <c r="N1902" i="3" s="1"/>
  <c r="M2638" i="3" a="1"/>
  <c r="M2638" i="3" s="1"/>
  <c r="N2638" i="3" a="1"/>
  <c r="N2638" i="3" s="1"/>
  <c r="M2974" i="3" a="1"/>
  <c r="M2974" i="3" s="1"/>
  <c r="N2974" i="3" a="1"/>
  <c r="N2974" i="3" s="1"/>
  <c r="M4014" i="3" a="1"/>
  <c r="M4014" i="3" s="1"/>
  <c r="N4014" i="3" a="1"/>
  <c r="N4014" i="3" s="1"/>
  <c r="M4366" i="3" a="1"/>
  <c r="M4366" i="3" s="1"/>
  <c r="N4366" i="3" a="1"/>
  <c r="N4366" i="3" s="1"/>
  <c r="M4702" i="3" a="1"/>
  <c r="M4702" i="3" s="1"/>
  <c r="N4702" i="3" a="1"/>
  <c r="N4702" i="3" s="1"/>
  <c r="M1824" i="3" a="1"/>
  <c r="M1824" i="3" s="1"/>
  <c r="N2080" i="3" a="1"/>
  <c r="N2080" i="3" s="1"/>
  <c r="M621" i="3" a="1"/>
  <c r="M621" i="3" s="1"/>
  <c r="N621" i="3" a="1"/>
  <c r="N621" i="3" s="1"/>
  <c r="M142" i="3" a="1"/>
  <c r="M142" i="3" s="1"/>
  <c r="N142" i="3" a="1"/>
  <c r="N142" i="3" s="1"/>
  <c r="M398" i="3" a="1"/>
  <c r="M398" i="3" s="1"/>
  <c r="N398" i="3" a="1"/>
  <c r="N398" i="3" s="1"/>
  <c r="M654" i="3" a="1"/>
  <c r="M654" i="3" s="1"/>
  <c r="N654" i="3" a="1"/>
  <c r="N654" i="3" s="1"/>
  <c r="M910" i="3" a="1"/>
  <c r="M910" i="3" s="1"/>
  <c r="N910" i="3" a="1"/>
  <c r="N910" i="3" s="1"/>
  <c r="M1166" i="3" a="1"/>
  <c r="M1166" i="3" s="1"/>
  <c r="N1166" i="3" a="1"/>
  <c r="N1166" i="3" s="1"/>
  <c r="M1229" i="3" a="1"/>
  <c r="M1229" i="3" s="1"/>
  <c r="N1229" i="3" a="1"/>
  <c r="N1229" i="3" s="1"/>
  <c r="N1565" i="3" a="1"/>
  <c r="N1565" i="3" s="1"/>
  <c r="M1565" i="3" a="1"/>
  <c r="M1565" i="3" s="1"/>
  <c r="N1821" i="3" a="1"/>
  <c r="N1821" i="3" s="1"/>
  <c r="M1821" i="3" a="1"/>
  <c r="M1821" i="3" s="1"/>
  <c r="M4013" i="3" a="1"/>
  <c r="M4013" i="3" s="1"/>
  <c r="N4013" i="3" a="1"/>
  <c r="N4013" i="3" s="1"/>
  <c r="M1438" i="3" a="1"/>
  <c r="M1438" i="3" s="1"/>
  <c r="N1438" i="3" a="1"/>
  <c r="N1438" i="3" s="1"/>
  <c r="M2270" i="3" a="1"/>
  <c r="M2270" i="3" s="1"/>
  <c r="N2270" i="3" a="1"/>
  <c r="N2270" i="3" s="1"/>
  <c r="M2670" i="3" a="1"/>
  <c r="M2670" i="3" s="1"/>
  <c r="N2670" i="3" a="1"/>
  <c r="N2670" i="3" s="1"/>
  <c r="M2990" i="3" a="1"/>
  <c r="M2990" i="3" s="1"/>
  <c r="N2990" i="3" a="1"/>
  <c r="N2990" i="3" s="1"/>
  <c r="M3358" i="3" a="1"/>
  <c r="M3358" i="3" s="1"/>
  <c r="N3358" i="3" a="1"/>
  <c r="N3358" i="3" s="1"/>
  <c r="M3710" i="3" a="1"/>
  <c r="M3710" i="3" s="1"/>
  <c r="N3710" i="3" a="1"/>
  <c r="N3710" i="3" s="1"/>
  <c r="M4046" i="3" a="1"/>
  <c r="M4046" i="3" s="1"/>
  <c r="N4046" i="3" a="1"/>
  <c r="N4046" i="3" s="1"/>
  <c r="M4382" i="3" a="1"/>
  <c r="M4382" i="3" s="1"/>
  <c r="N4382" i="3" a="1"/>
  <c r="N4382" i="3" s="1"/>
  <c r="M4718" i="3" a="1"/>
  <c r="M4718" i="3" s="1"/>
  <c r="N4718" i="3" a="1"/>
  <c r="N4718" i="3" s="1"/>
  <c r="M432" i="3" a="1"/>
  <c r="M432" i="3" s="1"/>
  <c r="M45" i="3" a="1"/>
  <c r="M45" i="3" s="1"/>
  <c r="N45" i="3" a="1"/>
  <c r="N45" i="3" s="1"/>
  <c r="M685" i="3" a="1"/>
  <c r="M685" i="3" s="1"/>
  <c r="N685" i="3" a="1"/>
  <c r="N685" i="3" s="1"/>
  <c r="M414" i="3" a="1"/>
  <c r="M414" i="3" s="1"/>
  <c r="N414" i="3" a="1"/>
  <c r="N414" i="3" s="1"/>
  <c r="M926" i="3" a="1"/>
  <c r="M926" i="3" s="1"/>
  <c r="N926" i="3" a="1"/>
  <c r="N926" i="3" s="1"/>
  <c r="M1182" i="3" a="1"/>
  <c r="M1182" i="3" s="1"/>
  <c r="N1182" i="3" a="1"/>
  <c r="N1182" i="3" s="1"/>
  <c r="N1245" i="3" a="1"/>
  <c r="N1245" i="3" s="1"/>
  <c r="M1245" i="3" a="1"/>
  <c r="M1245" i="3" s="1"/>
  <c r="N1581" i="3" a="1"/>
  <c r="N1581" i="3" s="1"/>
  <c r="M1581" i="3" a="1"/>
  <c r="M1581" i="3" s="1"/>
  <c r="N1837" i="3" a="1"/>
  <c r="N1837" i="3" s="1"/>
  <c r="M1837" i="3" a="1"/>
  <c r="M1837" i="3" s="1"/>
  <c r="N4029" i="3" a="1"/>
  <c r="N4029" i="3" s="1"/>
  <c r="M4029" i="3" a="1"/>
  <c r="M4029" i="3" s="1"/>
  <c r="M1454" i="3" a="1"/>
  <c r="M1454" i="3" s="1"/>
  <c r="N1454" i="3" a="1"/>
  <c r="N1454" i="3" s="1"/>
  <c r="M1934" i="3" a="1"/>
  <c r="M1934" i="3" s="1"/>
  <c r="N1934" i="3" a="1"/>
  <c r="N1934" i="3" s="1"/>
  <c r="M2286" i="3" a="1"/>
  <c r="M2286" i="3" s="1"/>
  <c r="N2286" i="3" a="1"/>
  <c r="N2286" i="3" s="1"/>
  <c r="M4414" i="3" a="1"/>
  <c r="M4414" i="3" s="1"/>
  <c r="N4414" i="3" a="1"/>
  <c r="N4414" i="3" s="1"/>
  <c r="M4750" i="3" a="1"/>
  <c r="M4750" i="3" s="1"/>
  <c r="N4750" i="3" a="1"/>
  <c r="N4750" i="3" s="1"/>
  <c r="E28" i="6"/>
  <c r="E32" i="6" s="1" a="1"/>
  <c r="E32" i="6" s="1"/>
  <c r="M400" i="3" a="1"/>
  <c r="M400" i="3" s="1"/>
  <c r="M1632" i="3" a="1"/>
  <c r="M1632" i="3" s="1"/>
  <c r="M704" i="3" a="1"/>
  <c r="M704" i="3" s="1"/>
  <c r="N2189" i="3" a="1"/>
  <c r="N2189" i="3" s="1"/>
  <c r="M2189" i="3" a="1"/>
  <c r="M2189" i="3" s="1"/>
  <c r="M2493" i="3" a="1"/>
  <c r="M2493" i="3" s="1"/>
  <c r="N2493" i="3" a="1"/>
  <c r="N2493" i="3" s="1"/>
  <c r="M2925" i="3" a="1"/>
  <c r="M2925" i="3" s="1"/>
  <c r="N2925" i="3" a="1"/>
  <c r="N2925" i="3" s="1"/>
  <c r="M3229" i="3" a="1"/>
  <c r="M3229" i="3" s="1"/>
  <c r="N3229" i="3" a="1"/>
  <c r="N3229" i="3" s="1"/>
  <c r="M3549" i="3" a="1"/>
  <c r="M3549" i="3" s="1"/>
  <c r="N3549" i="3" a="1"/>
  <c r="N3549" i="3" s="1"/>
  <c r="M1678" i="3" a="1"/>
  <c r="M1678" i="3" s="1"/>
  <c r="N1678" i="3" a="1"/>
  <c r="N1678" i="3" s="1"/>
  <c r="M2094" i="3" a="1"/>
  <c r="M2094" i="3" s="1"/>
  <c r="N2094" i="3" a="1"/>
  <c r="N2094" i="3" s="1"/>
  <c r="M2830" i="3" a="1"/>
  <c r="M2830" i="3" s="1"/>
  <c r="N2830" i="3" a="1"/>
  <c r="N2830" i="3" s="1"/>
  <c r="N4030" i="3" a="1"/>
  <c r="N4030" i="3" s="1"/>
  <c r="M4030" i="3" a="1"/>
  <c r="M4030" i="3" s="1"/>
  <c r="N2205" i="3" a="1"/>
  <c r="N2205" i="3" s="1"/>
  <c r="M2205" i="3" a="1"/>
  <c r="M2205" i="3" s="1"/>
  <c r="M2525" i="3" a="1"/>
  <c r="M2525" i="3" s="1"/>
  <c r="N2525" i="3" a="1"/>
  <c r="N2525" i="3" s="1"/>
  <c r="M2941" i="3" a="1"/>
  <c r="M2941" i="3" s="1"/>
  <c r="N2941" i="3" a="1"/>
  <c r="N2941" i="3" s="1"/>
  <c r="M3565" i="3" a="1"/>
  <c r="M3565" i="3" s="1"/>
  <c r="N3565" i="3" a="1"/>
  <c r="N3565" i="3" s="1"/>
  <c r="M1694" i="3" a="1"/>
  <c r="M1694" i="3" s="1"/>
  <c r="N1694" i="3" a="1"/>
  <c r="N1694" i="3" s="1"/>
  <c r="M2158" i="3" a="1"/>
  <c r="M2158" i="3" s="1"/>
  <c r="N2158" i="3" a="1"/>
  <c r="N2158" i="3" s="1"/>
  <c r="M3022" i="3" a="1"/>
  <c r="M3022" i="3" s="1"/>
  <c r="N3022" i="3" a="1"/>
  <c r="N3022" i="3" s="1"/>
  <c r="M4078" i="3" a="1"/>
  <c r="M4078" i="3" s="1"/>
  <c r="N4078" i="3" a="1"/>
  <c r="N4078" i="3" s="1"/>
  <c r="G29" i="6"/>
  <c r="M2237" i="3" a="1"/>
  <c r="M2237" i="3" s="1"/>
  <c r="N2237" i="3" a="1"/>
  <c r="N2237" i="3" s="1"/>
  <c r="M2557" i="3" a="1"/>
  <c r="M2557" i="3" s="1"/>
  <c r="N2557" i="3" a="1"/>
  <c r="N2557" i="3" s="1"/>
  <c r="M2957" i="3" a="1"/>
  <c r="M2957" i="3" s="1"/>
  <c r="N2957" i="3" a="1"/>
  <c r="N2957" i="3" s="1"/>
  <c r="N3309" i="3" a="1"/>
  <c r="N3309" i="3" s="1"/>
  <c r="M3309" i="3" a="1"/>
  <c r="M3309" i="3" s="1"/>
  <c r="M3581" i="3" a="1"/>
  <c r="M3581" i="3" s="1"/>
  <c r="N3581" i="3" a="1"/>
  <c r="N3581" i="3" s="1"/>
  <c r="M1710" i="3" a="1"/>
  <c r="M1710" i="3" s="1"/>
  <c r="N1710" i="3" a="1"/>
  <c r="N1710" i="3" s="1"/>
  <c r="N2206" i="3" a="1"/>
  <c r="N2206" i="3" s="1"/>
  <c r="M2206" i="3" a="1"/>
  <c r="M2206" i="3" s="1"/>
  <c r="M3086" i="3" a="1"/>
  <c r="M3086" i="3" s="1"/>
  <c r="N3086" i="3" a="1"/>
  <c r="N3086" i="3" s="1"/>
  <c r="M4142" i="3" a="1"/>
  <c r="M4142" i="3" s="1"/>
  <c r="N4142" i="3" a="1"/>
  <c r="N4142" i="3" s="1"/>
  <c r="M2253" i="3" a="1"/>
  <c r="M2253" i="3" s="1"/>
  <c r="N2253" i="3" a="1"/>
  <c r="N2253" i="3" s="1"/>
  <c r="M2573" i="3" a="1"/>
  <c r="M2573" i="3" s="1"/>
  <c r="N2573" i="3" a="1"/>
  <c r="N2573" i="3" s="1"/>
  <c r="M2973" i="3" a="1"/>
  <c r="M2973" i="3" s="1"/>
  <c r="N2973" i="3" a="1"/>
  <c r="N2973" i="3" s="1"/>
  <c r="M3325" i="3" a="1"/>
  <c r="M3325" i="3" s="1"/>
  <c r="N3325" i="3" a="1"/>
  <c r="N3325" i="3" s="1"/>
  <c r="M3597" i="3" a="1"/>
  <c r="M3597" i="3" s="1"/>
  <c r="N3597" i="3" a="1"/>
  <c r="N3597" i="3" s="1"/>
  <c r="N1726" i="3" a="1"/>
  <c r="N1726" i="3" s="1"/>
  <c r="M1726" i="3" a="1"/>
  <c r="M1726" i="3" s="1"/>
  <c r="M2254" i="3" a="1"/>
  <c r="M2254" i="3" s="1"/>
  <c r="N2254" i="3" a="1"/>
  <c r="N2254" i="3" s="1"/>
  <c r="N3150" i="3" a="1"/>
  <c r="N3150" i="3" s="1"/>
  <c r="M3150" i="3" a="1"/>
  <c r="M3150" i="3" s="1"/>
  <c r="M4238" i="3" a="1"/>
  <c r="M4238" i="3" s="1"/>
  <c r="N4238" i="3" a="1"/>
  <c r="N4238" i="3" s="1"/>
  <c r="D18" i="6"/>
  <c r="D22" i="6" s="1" a="1"/>
  <c r="D22" i="6" s="1"/>
  <c r="N3727" i="3" a="1"/>
  <c r="N3727" i="3" s="1"/>
  <c r="N2269" i="3" a="1"/>
  <c r="N2269" i="3" s="1"/>
  <c r="M2269" i="3" a="1"/>
  <c r="M2269" i="3" s="1"/>
  <c r="M2589" i="3" a="1"/>
  <c r="M2589" i="3" s="1"/>
  <c r="N2589" i="3" a="1"/>
  <c r="N2589" i="3" s="1"/>
  <c r="N2989" i="3" a="1"/>
  <c r="N2989" i="3" s="1"/>
  <c r="M2989" i="3" a="1"/>
  <c r="M2989" i="3" s="1"/>
  <c r="M3341" i="3" a="1"/>
  <c r="M3341" i="3" s="1"/>
  <c r="N3341" i="3" a="1"/>
  <c r="N3341" i="3" s="1"/>
  <c r="M3613" i="3" a="1"/>
  <c r="M3613" i="3" s="1"/>
  <c r="N3613" i="3" a="1"/>
  <c r="N3613" i="3" s="1"/>
  <c r="M1742" i="3" a="1"/>
  <c r="M1742" i="3" s="1"/>
  <c r="N1742" i="3" a="1"/>
  <c r="N1742" i="3" s="1"/>
  <c r="M2318" i="3" a="1"/>
  <c r="M2318" i="3" s="1"/>
  <c r="N2318" i="3" a="1"/>
  <c r="N2318" i="3" s="1"/>
  <c r="N3246" i="3" a="1"/>
  <c r="N3246" i="3" s="1"/>
  <c r="M3246" i="3" a="1"/>
  <c r="M3246" i="3" s="1"/>
  <c r="M4286" i="3" a="1"/>
  <c r="M4286" i="3" s="1"/>
  <c r="N4286" i="3" a="1"/>
  <c r="N4286" i="3" s="1"/>
  <c r="F39" i="6"/>
  <c r="M2285" i="3" a="1"/>
  <c r="M2285" i="3" s="1"/>
  <c r="N2285" i="3" a="1"/>
  <c r="N2285" i="3" s="1"/>
  <c r="M2605" i="3" a="1"/>
  <c r="M2605" i="3" s="1"/>
  <c r="N2605" i="3" a="1"/>
  <c r="N2605" i="3" s="1"/>
  <c r="M3005" i="3" a="1"/>
  <c r="M3005" i="3" s="1"/>
  <c r="N3005" i="3" a="1"/>
  <c r="N3005" i="3" s="1"/>
  <c r="M3357" i="3" a="1"/>
  <c r="M3357" i="3" s="1"/>
  <c r="N3357" i="3" a="1"/>
  <c r="N3357" i="3" s="1"/>
  <c r="N3645" i="3" a="1"/>
  <c r="N3645" i="3" s="1"/>
  <c r="M3645" i="3" a="1"/>
  <c r="M3645" i="3" s="1"/>
  <c r="M1758" i="3" a="1"/>
  <c r="M1758" i="3" s="1"/>
  <c r="N1758" i="3" a="1"/>
  <c r="N1758" i="3" s="1"/>
  <c r="M2350" i="3" a="1"/>
  <c r="M2350" i="3" s="1"/>
  <c r="N2350" i="3" a="1"/>
  <c r="N2350" i="3" s="1"/>
  <c r="M3262" i="3" a="1"/>
  <c r="M3262" i="3" s="1"/>
  <c r="N3262" i="3" a="1"/>
  <c r="N3262" i="3" s="1"/>
  <c r="N4398" i="3" a="1"/>
  <c r="N4398" i="3" s="1"/>
  <c r="M4398" i="3" a="1"/>
  <c r="M4398" i="3" s="1"/>
  <c r="N4016" i="3" a="1"/>
  <c r="N4016" i="3" s="1"/>
  <c r="E39" i="6"/>
  <c r="M2301" i="3" a="1"/>
  <c r="M2301" i="3" s="1"/>
  <c r="N2301" i="3" a="1"/>
  <c r="N2301" i="3" s="1"/>
  <c r="M2653" i="3" a="1"/>
  <c r="M2653" i="3" s="1"/>
  <c r="N2653" i="3" a="1"/>
  <c r="N2653" i="3" s="1"/>
  <c r="M3037" i="3" a="1"/>
  <c r="M3037" i="3" s="1"/>
  <c r="N3037" i="3" a="1"/>
  <c r="N3037" i="3" s="1"/>
  <c r="M3373" i="3" a="1"/>
  <c r="M3373" i="3" s="1"/>
  <c r="N3373" i="3" a="1"/>
  <c r="N3373" i="3" s="1"/>
  <c r="N3661" i="3" a="1"/>
  <c r="N3661" i="3" s="1"/>
  <c r="M3661" i="3" a="1"/>
  <c r="M3661" i="3" s="1"/>
  <c r="M1774" i="3" a="1"/>
  <c r="M1774" i="3" s="1"/>
  <c r="N1774" i="3" a="1"/>
  <c r="N1774" i="3" s="1"/>
  <c r="M2398" i="3" a="1"/>
  <c r="M2398" i="3" s="1"/>
  <c r="N2398" i="3" a="1"/>
  <c r="N2398" i="3" s="1"/>
  <c r="M3326" i="3" a="1"/>
  <c r="M3326" i="3" s="1"/>
  <c r="N3326" i="3" a="1"/>
  <c r="N3326" i="3" s="1"/>
  <c r="M4558" i="3" a="1"/>
  <c r="M4558" i="3" s="1"/>
  <c r="N4558" i="3" a="1"/>
  <c r="N4558" i="3" s="1"/>
  <c r="E33" i="6"/>
  <c r="E37" i="6" s="1" a="1"/>
  <c r="E37" i="6" s="1"/>
  <c r="M2317" i="3" a="1"/>
  <c r="M2317" i="3" s="1"/>
  <c r="N2317" i="3" a="1"/>
  <c r="N2317" i="3" s="1"/>
  <c r="N2669" i="3" a="1"/>
  <c r="N2669" i="3" s="1"/>
  <c r="M2669" i="3" a="1"/>
  <c r="M2669" i="3" s="1"/>
  <c r="M3053" i="3" a="1"/>
  <c r="M3053" i="3" s="1"/>
  <c r="N3053" i="3" a="1"/>
  <c r="N3053" i="3" s="1"/>
  <c r="M3389" i="3" a="1"/>
  <c r="M3389" i="3" s="1"/>
  <c r="N3389" i="3" a="1"/>
  <c r="N3389" i="3" s="1"/>
  <c r="M3677" i="3" a="1"/>
  <c r="M3677" i="3" s="1"/>
  <c r="N3677" i="3" a="1"/>
  <c r="N3677" i="3" s="1"/>
  <c r="N1790" i="3" a="1"/>
  <c r="N1790" i="3" s="1"/>
  <c r="M1790" i="3" a="1"/>
  <c r="M1790" i="3" s="1"/>
  <c r="M2414" i="3" a="1"/>
  <c r="M2414" i="3" s="1"/>
  <c r="N2414" i="3" a="1"/>
  <c r="N2414" i="3" s="1"/>
  <c r="M3438" i="3" a="1"/>
  <c r="M3438" i="3" s="1"/>
  <c r="N3438" i="3" a="1"/>
  <c r="N3438" i="3" s="1"/>
  <c r="M4622" i="3" a="1"/>
  <c r="M4622" i="3" s="1"/>
  <c r="N4622" i="3" a="1"/>
  <c r="N4622" i="3" s="1"/>
  <c r="N3504" i="3" a="1"/>
  <c r="N3504" i="3" s="1"/>
  <c r="G34" i="6"/>
  <c r="M2349" i="3" a="1"/>
  <c r="M2349" i="3" s="1"/>
  <c r="N2349" i="3" a="1"/>
  <c r="N2349" i="3" s="1"/>
  <c r="M2717" i="3" a="1"/>
  <c r="M2717" i="3" s="1"/>
  <c r="N2717" i="3" a="1"/>
  <c r="N2717" i="3" s="1"/>
  <c r="M3069" i="3" a="1"/>
  <c r="M3069" i="3" s="1"/>
  <c r="N3069" i="3" a="1"/>
  <c r="N3069" i="3" s="1"/>
  <c r="M3405" i="3" a="1"/>
  <c r="M3405" i="3" s="1"/>
  <c r="N3405" i="3" a="1"/>
  <c r="N3405" i="3" s="1"/>
  <c r="M3693" i="3" a="1"/>
  <c r="M3693" i="3" s="1"/>
  <c r="N3693" i="3" a="1"/>
  <c r="N3693" i="3" s="1"/>
  <c r="N1806" i="3" a="1"/>
  <c r="N1806" i="3" s="1"/>
  <c r="M1806" i="3" a="1"/>
  <c r="M1806" i="3" s="1"/>
  <c r="M2494" i="3" a="1"/>
  <c r="M2494" i="3" s="1"/>
  <c r="N2494" i="3" a="1"/>
  <c r="N2494" i="3" s="1"/>
  <c r="M3470" i="3" a="1"/>
  <c r="M3470" i="3" s="1"/>
  <c r="N3470" i="3" a="1"/>
  <c r="N3470" i="3" s="1"/>
  <c r="M4654" i="3" a="1"/>
  <c r="M4654" i="3" s="1"/>
  <c r="N4654" i="3" a="1"/>
  <c r="N4654" i="3" s="1"/>
  <c r="F38" i="6"/>
  <c r="F42" i="6" s="1" a="1"/>
  <c r="F42" i="6" s="1"/>
  <c r="M2365" i="3" a="1"/>
  <c r="M2365" i="3" s="1"/>
  <c r="N2365" i="3" a="1"/>
  <c r="N2365" i="3" s="1"/>
  <c r="M2733" i="3" a="1"/>
  <c r="M2733" i="3" s="1"/>
  <c r="N2733" i="3" a="1"/>
  <c r="N2733" i="3" s="1"/>
  <c r="N3085" i="3" a="1"/>
  <c r="N3085" i="3" s="1"/>
  <c r="M3085" i="3" a="1"/>
  <c r="M3085" i="3" s="1"/>
  <c r="M3421" i="3" a="1"/>
  <c r="M3421" i="3" s="1"/>
  <c r="N3421" i="3" a="1"/>
  <c r="N3421" i="3" s="1"/>
  <c r="N3709" i="3" a="1"/>
  <c r="N3709" i="3" s="1"/>
  <c r="M3709" i="3" a="1"/>
  <c r="M3709" i="3" s="1"/>
  <c r="M1822" i="3" a="1"/>
  <c r="M1822" i="3" s="1"/>
  <c r="N1822" i="3" a="1"/>
  <c r="N1822" i="3" s="1"/>
  <c r="M2510" i="3" a="1"/>
  <c r="M2510" i="3" s="1"/>
  <c r="N2510" i="3" a="1"/>
  <c r="N2510" i="3" s="1"/>
  <c r="N3534" i="3" a="1"/>
  <c r="N3534" i="3" s="1"/>
  <c r="M3534" i="3" a="1"/>
  <c r="M3534" i="3" s="1"/>
  <c r="N4734" i="3" a="1"/>
  <c r="N4734" i="3" s="1"/>
  <c r="M4734" i="3" a="1"/>
  <c r="M4734" i="3" s="1"/>
  <c r="F34" i="6"/>
  <c r="M2045" i="3" a="1"/>
  <c r="M2045" i="3" s="1"/>
  <c r="N2045" i="3" a="1"/>
  <c r="N2045" i="3" s="1"/>
  <c r="M2381" i="3" a="1"/>
  <c r="M2381" i="3" s="1"/>
  <c r="N2381" i="3" a="1"/>
  <c r="N2381" i="3" s="1"/>
  <c r="M2749" i="3" a="1"/>
  <c r="M2749" i="3" s="1"/>
  <c r="N2749" i="3" a="1"/>
  <c r="N2749" i="3" s="1"/>
  <c r="N3117" i="3" a="1"/>
  <c r="N3117" i="3" s="1"/>
  <c r="M3117" i="3" a="1"/>
  <c r="M3117" i="3" s="1"/>
  <c r="M3437" i="3" a="1"/>
  <c r="M3437" i="3" s="1"/>
  <c r="N3437" i="3" a="1"/>
  <c r="N3437" i="3" s="1"/>
  <c r="N1838" i="3" a="1"/>
  <c r="N1838" i="3" s="1"/>
  <c r="M1838" i="3" a="1"/>
  <c r="M1838" i="3" s="1"/>
  <c r="M2526" i="3" a="1"/>
  <c r="M2526" i="3" s="1"/>
  <c r="N2526" i="3" a="1"/>
  <c r="N2526" i="3" s="1"/>
  <c r="M3598" i="3" a="1"/>
  <c r="M3598" i="3" s="1"/>
  <c r="N3598" i="3" a="1"/>
  <c r="N3598" i="3" s="1"/>
  <c r="M4830" i="3" a="1"/>
  <c r="M4830" i="3" s="1"/>
  <c r="N4830" i="3" a="1"/>
  <c r="N4830" i="3" s="1"/>
  <c r="M847" i="3" a="1"/>
  <c r="M847" i="3" s="1"/>
  <c r="M960" i="3" a="1"/>
  <c r="M960" i="3" s="1"/>
  <c r="N2061" i="3" a="1"/>
  <c r="N2061" i="3" s="1"/>
  <c r="M2061" i="3" a="1"/>
  <c r="M2061" i="3" s="1"/>
  <c r="M2397" i="3" a="1"/>
  <c r="M2397" i="3" s="1"/>
  <c r="N2397" i="3" a="1"/>
  <c r="N2397" i="3" s="1"/>
  <c r="M2765" i="3" a="1"/>
  <c r="M2765" i="3" s="1"/>
  <c r="N2765" i="3" a="1"/>
  <c r="N2765" i="3" s="1"/>
  <c r="M3133" i="3" a="1"/>
  <c r="M3133" i="3" s="1"/>
  <c r="N3133" i="3" a="1"/>
  <c r="N3133" i="3" s="1"/>
  <c r="M3453" i="3" a="1"/>
  <c r="M3453" i="3" s="1"/>
  <c r="N3453" i="3" a="1"/>
  <c r="N3453" i="3" s="1"/>
  <c r="M3757" i="3" a="1"/>
  <c r="M3757" i="3" s="1"/>
  <c r="N3757" i="3" a="1"/>
  <c r="N3757" i="3" s="1"/>
  <c r="M1854" i="3" a="1"/>
  <c r="M1854" i="3" s="1"/>
  <c r="N1854" i="3" a="1"/>
  <c r="N1854" i="3" s="1"/>
  <c r="N2558" i="3" a="1"/>
  <c r="N2558" i="3" s="1"/>
  <c r="M2558" i="3" a="1"/>
  <c r="M2558" i="3" s="1"/>
  <c r="N3614" i="3" a="1"/>
  <c r="N3614" i="3" s="1"/>
  <c r="M3614" i="3" a="1"/>
  <c r="M3614" i="3" s="1"/>
  <c r="M4894" i="3" a="1"/>
  <c r="M4894" i="3" s="1"/>
  <c r="N4894" i="3" a="1"/>
  <c r="N4894" i="3" s="1"/>
  <c r="N1168" i="3" a="1"/>
  <c r="N1168" i="3" s="1"/>
  <c r="N4640" i="3" a="1"/>
  <c r="N4640" i="3" s="1"/>
  <c r="M2077" i="3" a="1"/>
  <c r="M2077" i="3" s="1"/>
  <c r="N2077" i="3" a="1"/>
  <c r="N2077" i="3" s="1"/>
  <c r="M2413" i="3" a="1"/>
  <c r="M2413" i="3" s="1"/>
  <c r="N2413" i="3" a="1"/>
  <c r="N2413" i="3" s="1"/>
  <c r="N2781" i="3" a="1"/>
  <c r="N2781" i="3" s="1"/>
  <c r="M2781" i="3" a="1"/>
  <c r="M2781" i="3" s="1"/>
  <c r="M3149" i="3" a="1"/>
  <c r="M3149" i="3" s="1"/>
  <c r="N3149" i="3" a="1"/>
  <c r="N3149" i="3" s="1"/>
  <c r="M3469" i="3" a="1"/>
  <c r="M3469" i="3" s="1"/>
  <c r="N3469" i="3" a="1"/>
  <c r="N3469" i="3" s="1"/>
  <c r="N1870" i="3" a="1"/>
  <c r="N1870" i="3" s="1"/>
  <c r="M1870" i="3" a="1"/>
  <c r="M1870" i="3" s="1"/>
  <c r="M2654" i="3" a="1"/>
  <c r="M2654" i="3" s="1"/>
  <c r="N2654" i="3" a="1"/>
  <c r="N2654" i="3" s="1"/>
  <c r="M3694" i="3" a="1"/>
  <c r="M3694" i="3" s="1"/>
  <c r="N3694" i="3" a="1"/>
  <c r="N3694" i="3" s="1"/>
  <c r="M2429" i="3" a="1"/>
  <c r="M2429" i="3" s="1"/>
  <c r="N2429" i="3" a="1"/>
  <c r="N2429" i="3" s="1"/>
  <c r="M2813" i="3" a="1"/>
  <c r="M2813" i="3" s="1"/>
  <c r="N2813" i="3" a="1"/>
  <c r="N2813" i="3" s="1"/>
  <c r="M3181" i="3" a="1"/>
  <c r="M3181" i="3" s="1"/>
  <c r="N3181" i="3" a="1"/>
  <c r="N3181" i="3" s="1"/>
  <c r="N3501" i="3" a="1"/>
  <c r="N3501" i="3" s="1"/>
  <c r="M3501" i="3" a="1"/>
  <c r="M3501" i="3" s="1"/>
  <c r="N3821" i="3" a="1"/>
  <c r="N3821" i="3" s="1"/>
  <c r="M3821" i="3" a="1"/>
  <c r="M3821" i="3" s="1"/>
  <c r="M1886" i="3" a="1"/>
  <c r="M1886" i="3" s="1"/>
  <c r="N1886" i="3" a="1"/>
  <c r="N1886" i="3" s="1"/>
  <c r="M2702" i="3" a="1"/>
  <c r="M2702" i="3" s="1"/>
  <c r="N2702" i="3" a="1"/>
  <c r="N2702" i="3" s="1"/>
  <c r="M3742" i="3" a="1"/>
  <c r="M3742" i="3" s="1"/>
  <c r="N3742" i="3" a="1"/>
  <c r="N3742" i="3" s="1"/>
  <c r="F24" i="6"/>
  <c r="M2109" i="3" a="1"/>
  <c r="M2109" i="3" s="1"/>
  <c r="N2109" i="3" a="1"/>
  <c r="N2109" i="3" s="1"/>
  <c r="M2445" i="3" a="1"/>
  <c r="M2445" i="3" s="1"/>
  <c r="N2445" i="3" a="1"/>
  <c r="N2445" i="3" s="1"/>
  <c r="M2829" i="3" a="1"/>
  <c r="M2829" i="3" s="1"/>
  <c r="N2829" i="3" a="1"/>
  <c r="N2829" i="3" s="1"/>
  <c r="M3197" i="3" a="1"/>
  <c r="M3197" i="3" s="1"/>
  <c r="N3197" i="3" a="1"/>
  <c r="N3197" i="3" s="1"/>
  <c r="M3517" i="3" a="1"/>
  <c r="M3517" i="3" s="1"/>
  <c r="N3517" i="3" a="1"/>
  <c r="N3517" i="3" s="1"/>
  <c r="M3837" i="3" a="1"/>
  <c r="M3837" i="3" s="1"/>
  <c r="N3837" i="3" a="1"/>
  <c r="N3837" i="3" s="1"/>
  <c r="N1950" i="3" a="1"/>
  <c r="N1950" i="3" s="1"/>
  <c r="M1950" i="3" a="1"/>
  <c r="M1950" i="3" s="1"/>
  <c r="N2734" i="3" a="1"/>
  <c r="N2734" i="3" s="1"/>
  <c r="M2734" i="3" a="1"/>
  <c r="M2734" i="3" s="1"/>
  <c r="N3774" i="3" a="1"/>
  <c r="N3774" i="3" s="1"/>
  <c r="M3774" i="3" a="1"/>
  <c r="M3774" i="3" s="1"/>
  <c r="N4239" i="3" a="1"/>
  <c r="N4239" i="3" s="1"/>
  <c r="N4799" i="3" a="1"/>
  <c r="N4799" i="3" s="1"/>
  <c r="N3245" i="3" a="1"/>
  <c r="N3245" i="3" s="1"/>
  <c r="N2144" i="3" a="1"/>
  <c r="N2144" i="3" s="1"/>
  <c r="M2141" i="3" a="1"/>
  <c r="M2141" i="3" s="1"/>
  <c r="N2141" i="3" a="1"/>
  <c r="N2141" i="3" s="1"/>
  <c r="M2461" i="3" a="1"/>
  <c r="M2461" i="3" s="1"/>
  <c r="N2461" i="3" a="1"/>
  <c r="N2461" i="3" s="1"/>
  <c r="M2845" i="3" a="1"/>
  <c r="M2845" i="3" s="1"/>
  <c r="N2845" i="3" a="1"/>
  <c r="N2845" i="3" s="1"/>
  <c r="M3213" i="3" a="1"/>
  <c r="M3213" i="3" s="1"/>
  <c r="N3213" i="3" a="1"/>
  <c r="N3213" i="3" s="1"/>
  <c r="M3533" i="3" a="1"/>
  <c r="M3533" i="3" s="1"/>
  <c r="N3533" i="3" a="1"/>
  <c r="N3533" i="3" s="1"/>
  <c r="M1246" i="3" a="1"/>
  <c r="M1246" i="3" s="1"/>
  <c r="N1246" i="3" a="1"/>
  <c r="N1246" i="3" s="1"/>
  <c r="N2062" i="3" a="1"/>
  <c r="N2062" i="3" s="1"/>
  <c r="M2062" i="3" a="1"/>
  <c r="M2062" i="3" s="1"/>
  <c r="M2782" i="3" a="1"/>
  <c r="M2782" i="3" s="1"/>
  <c r="N2782" i="3" a="1"/>
  <c r="N2782" i="3" s="1"/>
  <c r="M3950" i="3" a="1"/>
  <c r="M3950" i="3" s="1"/>
  <c r="N3950" i="3" a="1"/>
  <c r="N3950" i="3" s="1"/>
  <c r="N495" i="3" a="1"/>
  <c r="N495" i="3" s="1"/>
  <c r="M495" i="3" a="1"/>
  <c r="M495" i="3" s="1"/>
  <c r="M1023" i="3" a="1"/>
  <c r="M1023" i="3" s="1"/>
  <c r="N1023" i="3" a="1"/>
  <c r="N1023" i="3" s="1"/>
  <c r="E29" i="6"/>
  <c r="M3391" i="3" a="1"/>
  <c r="M3391" i="3" s="1"/>
  <c r="N3391" i="3" a="1"/>
  <c r="N3391" i="3" s="1"/>
  <c r="N4605" i="3" a="1"/>
  <c r="N4605" i="3" s="1"/>
  <c r="M4605" i="3" a="1"/>
  <c r="M4605" i="3" s="1"/>
  <c r="M4980" i="3" a="1"/>
  <c r="M4980" i="3" s="1"/>
  <c r="N4980" i="3" a="1"/>
  <c r="N4980" i="3" s="1"/>
  <c r="N4153" i="3" a="1"/>
  <c r="N4153" i="3" s="1"/>
  <c r="M4153" i="3" a="1"/>
  <c r="M4153" i="3" s="1"/>
  <c r="M4921" i="3" a="1"/>
  <c r="M4921" i="3" s="1"/>
  <c r="N4921" i="3" a="1"/>
  <c r="N4921" i="3" s="1"/>
  <c r="N4715" i="3" a="1"/>
  <c r="N4715" i="3" s="1"/>
  <c r="M4715" i="3" a="1"/>
  <c r="M4715" i="3" s="1"/>
  <c r="N848" i="3" a="1"/>
  <c r="N848" i="3" s="1"/>
  <c r="M527" i="3" a="1"/>
  <c r="M527" i="3" s="1"/>
  <c r="N527" i="3" a="1"/>
  <c r="N527" i="3" s="1"/>
  <c r="M1119" i="3" a="1"/>
  <c r="M1119" i="3" s="1"/>
  <c r="N1119" i="3" a="1"/>
  <c r="N1119" i="3" s="1"/>
  <c r="D24" i="6"/>
  <c r="D19" i="6"/>
  <c r="M4249" i="3" a="1"/>
  <c r="M4249" i="3" s="1"/>
  <c r="N4249" i="3" a="1"/>
  <c r="N4249" i="3" s="1"/>
  <c r="N4937" i="3" a="1"/>
  <c r="N4937" i="3" s="1"/>
  <c r="M4937" i="3" a="1"/>
  <c r="M4937" i="3" s="1"/>
  <c r="M4747" i="3" a="1"/>
  <c r="M4747" i="3" s="1"/>
  <c r="N4747" i="3" a="1"/>
  <c r="N4747" i="3" s="1"/>
  <c r="M543" i="3" a="1"/>
  <c r="M543" i="3" s="1"/>
  <c r="N543" i="3" a="1"/>
  <c r="N543" i="3" s="1"/>
  <c r="M1135" i="3" a="1"/>
  <c r="M1135" i="3" s="1"/>
  <c r="N1135" i="3" a="1"/>
  <c r="N1135" i="3" s="1"/>
  <c r="M745" i="3" a="1"/>
  <c r="M745" i="3" s="1"/>
  <c r="N745" i="3" a="1"/>
  <c r="N745" i="3" s="1"/>
  <c r="M2319" i="3" a="1"/>
  <c r="M2319" i="3" s="1"/>
  <c r="N2319" i="3" a="1"/>
  <c r="N2319" i="3" s="1"/>
  <c r="M2575" i="3" a="1"/>
  <c r="M2575" i="3" s="1"/>
  <c r="N2575" i="3" a="1"/>
  <c r="N2575" i="3" s="1"/>
  <c r="M4313" i="3" a="1"/>
  <c r="M4313" i="3" s="1"/>
  <c r="N4313" i="3" a="1"/>
  <c r="N4313" i="3" s="1"/>
  <c r="M4953" i="3" a="1"/>
  <c r="M4953" i="3" s="1"/>
  <c r="N4953" i="3" a="1"/>
  <c r="N4953" i="3" s="1"/>
  <c r="M4795" i="3" a="1"/>
  <c r="M4795" i="3" s="1"/>
  <c r="N4795" i="3" a="1"/>
  <c r="N4795" i="3" s="1"/>
  <c r="M1707" i="3" a="1"/>
  <c r="M1707" i="3" s="1"/>
  <c r="N1707" i="3" a="1"/>
  <c r="N1707" i="3" s="1"/>
  <c r="M623" i="3" a="1"/>
  <c r="M623" i="3" s="1"/>
  <c r="N623" i="3" a="1"/>
  <c r="N623" i="3" s="1"/>
  <c r="M1151" i="3" a="1"/>
  <c r="M1151" i="3" s="1"/>
  <c r="N1151" i="3" a="1"/>
  <c r="N1151" i="3" s="1"/>
  <c r="M889" i="3" a="1"/>
  <c r="M889" i="3" s="1"/>
  <c r="N889" i="3" a="1"/>
  <c r="N889" i="3" s="1"/>
  <c r="M3103" i="3" a="1"/>
  <c r="M3103" i="3" s="1"/>
  <c r="N3103" i="3" a="1"/>
  <c r="N3103" i="3" s="1"/>
  <c r="M4466" i="3" a="1"/>
  <c r="M4466" i="3" s="1"/>
  <c r="N4466" i="3" a="1"/>
  <c r="N4466" i="3" s="1"/>
  <c r="D34" i="6"/>
  <c r="G39" i="6"/>
  <c r="M4409" i="3" a="1"/>
  <c r="M4409" i="3" s="1"/>
  <c r="N4409" i="3" a="1"/>
  <c r="N4409" i="3" s="1"/>
  <c r="N4969" i="3" a="1"/>
  <c r="N4969" i="3" s="1"/>
  <c r="M4969" i="3" a="1"/>
  <c r="M4969" i="3" s="1"/>
  <c r="M4811" i="3" a="1"/>
  <c r="M4811" i="3" s="1"/>
  <c r="N4811" i="3" a="1"/>
  <c r="N4811" i="3" s="1"/>
  <c r="M1819" i="3" a="1"/>
  <c r="M1819" i="3" s="1"/>
  <c r="N1819" i="3" a="1"/>
  <c r="N1819" i="3" s="1"/>
  <c r="M639" i="3" a="1"/>
  <c r="M639" i="3" s="1"/>
  <c r="N639" i="3" a="1"/>
  <c r="N639" i="3" s="1"/>
  <c r="M1193" i="3" a="1"/>
  <c r="M1193" i="3" s="1"/>
  <c r="N1193" i="3" a="1"/>
  <c r="N1193" i="3" s="1"/>
  <c r="M4514" i="3" a="1"/>
  <c r="M4514" i="3" s="1"/>
  <c r="N4514" i="3" a="1"/>
  <c r="N4514" i="3" s="1"/>
  <c r="M3609" i="3" a="1"/>
  <c r="M3609" i="3" s="1"/>
  <c r="N3609" i="3" a="1"/>
  <c r="N3609" i="3" s="1"/>
  <c r="M4441" i="3" a="1"/>
  <c r="M4441" i="3" s="1"/>
  <c r="N4441" i="3" a="1"/>
  <c r="N4441" i="3" s="1"/>
  <c r="N4985" i="3" a="1"/>
  <c r="N4985" i="3" s="1"/>
  <c r="M4985" i="3" a="1"/>
  <c r="M4985" i="3" s="1"/>
  <c r="M4923" i="3" a="1"/>
  <c r="M4923" i="3" s="1"/>
  <c r="N4923" i="3" a="1"/>
  <c r="N4923" i="3" s="1"/>
  <c r="N111" i="3" a="1"/>
  <c r="N111" i="3" s="1"/>
  <c r="M111" i="3" a="1"/>
  <c r="M111" i="3" s="1"/>
  <c r="N1199" i="3" a="1"/>
  <c r="N1199" i="3" s="1"/>
  <c r="M1199" i="3" a="1"/>
  <c r="M1199" i="3" s="1"/>
  <c r="M1481" i="3" a="1"/>
  <c r="M1481" i="3" s="1"/>
  <c r="N1481" i="3" a="1"/>
  <c r="N1481" i="3" s="1"/>
  <c r="M2880" i="3" a="1"/>
  <c r="M2880" i="3" s="1"/>
  <c r="N2880" i="3" a="1"/>
  <c r="N2880" i="3" s="1"/>
  <c r="M4642" i="3" a="1"/>
  <c r="M4642" i="3" s="1"/>
  <c r="N4642" i="3" a="1"/>
  <c r="N4642" i="3" s="1"/>
  <c r="M3657" i="3" a="1"/>
  <c r="M3657" i="3" s="1"/>
  <c r="N3657" i="3" a="1"/>
  <c r="N3657" i="3" s="1"/>
  <c r="N4505" i="3" a="1"/>
  <c r="N4505" i="3" s="1"/>
  <c r="M4505" i="3" a="1"/>
  <c r="M4505" i="3" s="1"/>
  <c r="M4971" i="3" a="1"/>
  <c r="M4971" i="3" s="1"/>
  <c r="N4971" i="3" a="1"/>
  <c r="N4971" i="3" s="1"/>
  <c r="N864" i="3" a="1"/>
  <c r="N864" i="3" s="1"/>
  <c r="M127" i="3" a="1"/>
  <c r="M127" i="3" s="1"/>
  <c r="N127" i="3" a="1"/>
  <c r="N127" i="3" s="1"/>
  <c r="M1263" i="3" a="1"/>
  <c r="M1263" i="3" s="1"/>
  <c r="N1263" i="3" a="1"/>
  <c r="N1263" i="3" s="1"/>
  <c r="M4690" i="3" a="1"/>
  <c r="M4690" i="3" s="1"/>
  <c r="N4690" i="3" a="1"/>
  <c r="N4690" i="3" s="1"/>
  <c r="M3737" i="3" a="1"/>
  <c r="M3737" i="3" s="1"/>
  <c r="N3737" i="3" a="1"/>
  <c r="N3737" i="3" s="1"/>
  <c r="M4521" i="3" a="1"/>
  <c r="M4521" i="3" s="1"/>
  <c r="N4521" i="3" a="1"/>
  <c r="N4521" i="3" s="1"/>
  <c r="N4987" i="3" a="1"/>
  <c r="N4987" i="3" s="1"/>
  <c r="M4987" i="3" a="1"/>
  <c r="M4987" i="3" s="1"/>
  <c r="D29" i="6"/>
  <c r="M207" i="3" a="1"/>
  <c r="M207" i="3" s="1"/>
  <c r="N207" i="3" a="1"/>
  <c r="N207" i="3" s="1"/>
  <c r="M751" i="3" a="1"/>
  <c r="M751" i="3" s="1"/>
  <c r="N751" i="3" a="1"/>
  <c r="N751" i="3" s="1"/>
  <c r="N1727" i="3" a="1"/>
  <c r="N1727" i="3" s="1"/>
  <c r="M1727" i="3" a="1"/>
  <c r="M1727" i="3" s="1"/>
  <c r="M4886" i="3" a="1"/>
  <c r="M4886" i="3" s="1"/>
  <c r="N4886" i="3" a="1"/>
  <c r="N4886" i="3" s="1"/>
  <c r="M4320" i="3" a="1"/>
  <c r="M4320" i="3" s="1"/>
  <c r="N4320" i="3" a="1"/>
  <c r="N4320" i="3" s="1"/>
  <c r="M3785" i="3" a="1"/>
  <c r="M3785" i="3" s="1"/>
  <c r="N3785" i="3" a="1"/>
  <c r="N3785" i="3" s="1"/>
  <c r="M4537" i="3" a="1"/>
  <c r="M4537" i="3" s="1"/>
  <c r="N4537" i="3" a="1"/>
  <c r="N4537" i="3" s="1"/>
  <c r="M4411" i="3" a="1"/>
  <c r="M4411" i="3" s="1"/>
  <c r="N4411" i="3" a="1"/>
  <c r="N4411" i="3" s="1"/>
  <c r="M4813" i="3" a="1"/>
  <c r="M4813" i="3" s="1"/>
  <c r="N4813" i="3" a="1"/>
  <c r="N4813" i="3" s="1"/>
  <c r="G19" i="6"/>
  <c r="M1840" i="3" a="1"/>
  <c r="M1840" i="3" s="1"/>
  <c r="M239" i="3" a="1"/>
  <c r="M239" i="3" s="1"/>
  <c r="N239" i="3" a="1"/>
  <c r="N239" i="3" s="1"/>
  <c r="N831" i="3" a="1"/>
  <c r="N831" i="3" s="1"/>
  <c r="M831" i="3" a="1"/>
  <c r="M831" i="3" s="1"/>
  <c r="N1311" i="3" a="1"/>
  <c r="N1311" i="3" s="1"/>
  <c r="M1311" i="3" a="1"/>
  <c r="M1311" i="3" s="1"/>
  <c r="M2841" i="3" a="1"/>
  <c r="M2841" i="3" s="1"/>
  <c r="N2841" i="3" a="1"/>
  <c r="N2841" i="3" s="1"/>
  <c r="M3833" i="3" a="1"/>
  <c r="M3833" i="3" s="1"/>
  <c r="N3833" i="3" a="1"/>
  <c r="N3833" i="3" s="1"/>
  <c r="N4553" i="3" a="1"/>
  <c r="N4553" i="3" s="1"/>
  <c r="M4553" i="3" a="1"/>
  <c r="M4553" i="3" s="1"/>
  <c r="M4443" i="3" a="1"/>
  <c r="M4443" i="3" s="1"/>
  <c r="N4443" i="3" a="1"/>
  <c r="N4443" i="3" s="1"/>
  <c r="M4861" i="3" a="1"/>
  <c r="M4861" i="3" s="1"/>
  <c r="N4861" i="3" a="1"/>
  <c r="N4861" i="3" s="1"/>
  <c r="F29" i="6"/>
  <c r="N1584" i="3" a="1"/>
  <c r="N1584" i="3" s="1"/>
  <c r="M1600" i="3" a="1"/>
  <c r="M1600" i="3" s="1"/>
  <c r="N1391" i="3" a="1"/>
  <c r="N1391" i="3" s="1"/>
  <c r="M1391" i="3" a="1"/>
  <c r="M1391" i="3" s="1"/>
  <c r="N1855" i="3" a="1"/>
  <c r="N1855" i="3" s="1"/>
  <c r="M1855" i="3" a="1"/>
  <c r="M1855" i="3" s="1"/>
  <c r="M2777" i="3" a="1"/>
  <c r="M2777" i="3" s="1"/>
  <c r="N2777" i="3" a="1"/>
  <c r="N2777" i="3" s="1"/>
  <c r="M3289" i="3" a="1"/>
  <c r="M3289" i="3" s="1"/>
  <c r="N3289" i="3" a="1"/>
  <c r="N3289" i="3" s="1"/>
  <c r="N16" i="6"/>
  <c r="M3849" i="3" a="1"/>
  <c r="M3849" i="3" s="1"/>
  <c r="N3849" i="3" a="1"/>
  <c r="N3849" i="3" s="1"/>
  <c r="M4681" i="3" a="1"/>
  <c r="M4681" i="3" s="1"/>
  <c r="N4681" i="3" a="1"/>
  <c r="N4681" i="3" s="1"/>
  <c r="M4459" i="3" a="1"/>
  <c r="M4459" i="3" s="1"/>
  <c r="N4459" i="3" a="1"/>
  <c r="N4459" i="3" s="1"/>
  <c r="M4877" i="3" a="1"/>
  <c r="M4877" i="3" s="1"/>
  <c r="N4877" i="3" a="1"/>
  <c r="N4877" i="3" s="1"/>
  <c r="M1376" i="3" a="1"/>
  <c r="M1376" i="3" s="1"/>
  <c r="M319" i="3" a="1"/>
  <c r="M319" i="3" s="1"/>
  <c r="N319" i="3" a="1"/>
  <c r="N319" i="3" s="1"/>
  <c r="M1519" i="3" a="1"/>
  <c r="M1519" i="3" s="1"/>
  <c r="N1519" i="3" a="1"/>
  <c r="N1519" i="3" s="1"/>
  <c r="M2059" i="3" a="1"/>
  <c r="M2059" i="3" s="1"/>
  <c r="N2059" i="3" a="1"/>
  <c r="N2059" i="3" s="1"/>
  <c r="M3337" i="3" a="1"/>
  <c r="M3337" i="3" s="1"/>
  <c r="N3337" i="3" a="1"/>
  <c r="N3337" i="3" s="1"/>
  <c r="E24" i="6"/>
  <c r="M3865" i="3" a="1"/>
  <c r="M3865" i="3" s="1"/>
  <c r="N3865" i="3" a="1"/>
  <c r="N3865" i="3" s="1"/>
  <c r="M4697" i="3" a="1"/>
  <c r="M4697" i="3" s="1"/>
  <c r="N4697" i="3" a="1"/>
  <c r="N4697" i="3" s="1"/>
  <c r="M4491" i="3" a="1"/>
  <c r="M4491" i="3" s="1"/>
  <c r="N4491" i="3" a="1"/>
  <c r="N4491" i="3" s="1"/>
  <c r="N4909" i="3" a="1"/>
  <c r="N4909" i="3" s="1"/>
  <c r="M4909" i="3" a="1"/>
  <c r="M4909" i="3" s="1"/>
  <c r="N96" i="3" a="1"/>
  <c r="N96" i="3" s="1"/>
  <c r="N128" i="3" a="1"/>
  <c r="N128" i="3" s="1"/>
  <c r="N335" i="3" a="1"/>
  <c r="N335" i="3" s="1"/>
  <c r="M335" i="3" a="1"/>
  <c r="M335" i="3" s="1"/>
  <c r="M879" i="3" a="1"/>
  <c r="M879" i="3" s="1"/>
  <c r="N879" i="3" a="1"/>
  <c r="N879" i="3" s="1"/>
  <c r="M1903" i="3" a="1"/>
  <c r="M1903" i="3" s="1"/>
  <c r="N1903" i="3" a="1"/>
  <c r="N1903" i="3" s="1"/>
  <c r="M2139" i="3" a="1"/>
  <c r="M2139" i="3" s="1"/>
  <c r="N2139" i="3" a="1"/>
  <c r="N2139" i="3" s="1"/>
  <c r="N4093" i="3" a="1"/>
  <c r="N4093" i="3" s="1"/>
  <c r="M4093" i="3" a="1"/>
  <c r="M4093" i="3" s="1"/>
  <c r="M3897" i="3" a="1"/>
  <c r="M3897" i="3" s="1"/>
  <c r="N3897" i="3" a="1"/>
  <c r="N3897" i="3" s="1"/>
  <c r="N4713" i="3" a="1"/>
  <c r="N4713" i="3" s="1"/>
  <c r="M4713" i="3" a="1"/>
  <c r="M4713" i="3" s="1"/>
  <c r="M4507" i="3" a="1"/>
  <c r="M4507" i="3" s="1"/>
  <c r="N4507" i="3" a="1"/>
  <c r="N4507" i="3" s="1"/>
  <c r="M4925" i="3" a="1"/>
  <c r="M4925" i="3" s="1"/>
  <c r="N4925" i="3" a="1"/>
  <c r="N4925" i="3" s="1"/>
  <c r="N80" i="3" a="1"/>
  <c r="N80" i="3" s="1"/>
  <c r="N1888" i="3" a="1"/>
  <c r="N1888" i="3" s="1"/>
  <c r="M367" i="3" a="1"/>
  <c r="M367" i="3" s="1"/>
  <c r="N367" i="3" a="1"/>
  <c r="N367" i="3" s="1"/>
  <c r="M895" i="3" a="1"/>
  <c r="M895" i="3" s="1"/>
  <c r="N895" i="3" a="1"/>
  <c r="N895" i="3" s="1"/>
  <c r="N2315" i="3" a="1"/>
  <c r="N2315" i="3" s="1"/>
  <c r="M2315" i="3" a="1"/>
  <c r="M2315" i="3" s="1"/>
  <c r="M4189" i="3" a="1"/>
  <c r="M4189" i="3" s="1"/>
  <c r="N4189" i="3" a="1"/>
  <c r="N4189" i="3" s="1"/>
  <c r="M4388" i="3" a="1"/>
  <c r="M4388" i="3" s="1"/>
  <c r="N4388" i="3" a="1"/>
  <c r="N4388" i="3" s="1"/>
  <c r="N3913" i="3" a="1"/>
  <c r="N3913" i="3" s="1"/>
  <c r="M3913" i="3" a="1"/>
  <c r="M3913" i="3" s="1"/>
  <c r="M4761" i="3" a="1"/>
  <c r="M4761" i="3" s="1"/>
  <c r="N4761" i="3" a="1"/>
  <c r="N4761" i="3" s="1"/>
  <c r="M4523" i="3" a="1"/>
  <c r="M4523" i="3" s="1"/>
  <c r="N4523" i="3" a="1"/>
  <c r="N4523" i="3" s="1"/>
  <c r="M4973" i="3" a="1"/>
  <c r="M4973" i="3" s="1"/>
  <c r="N4973" i="3" a="1"/>
  <c r="N4973" i="3" s="1"/>
  <c r="N1120" i="3" a="1"/>
  <c r="N1120" i="3" s="1"/>
  <c r="N336" i="3" a="1"/>
  <c r="N336" i="3" s="1"/>
  <c r="M1152" i="3" a="1"/>
  <c r="M1152" i="3" s="1"/>
  <c r="M383" i="3" a="1"/>
  <c r="M383" i="3" s="1"/>
  <c r="N383" i="3" a="1"/>
  <c r="N383" i="3" s="1"/>
  <c r="M911" i="3" a="1"/>
  <c r="M911" i="3" s="1"/>
  <c r="N911" i="3" a="1"/>
  <c r="N911" i="3" s="1"/>
  <c r="N1647" i="3" a="1"/>
  <c r="N1647" i="3" s="1"/>
  <c r="M1647" i="3" a="1"/>
  <c r="M1647" i="3" s="1"/>
  <c r="N2411" i="3" a="1"/>
  <c r="N2411" i="3" s="1"/>
  <c r="M2411" i="3" a="1"/>
  <c r="M2411" i="3" s="1"/>
  <c r="M4349" i="3" a="1"/>
  <c r="M4349" i="3" s="1"/>
  <c r="N4349" i="3" a="1"/>
  <c r="N4349" i="3" s="1"/>
  <c r="M4612" i="3" a="1"/>
  <c r="M4612" i="3" s="1"/>
  <c r="N4612" i="3" a="1"/>
  <c r="N4612" i="3" s="1"/>
  <c r="N3993" i="3" a="1"/>
  <c r="N3993" i="3" s="1"/>
  <c r="M3993" i="3" a="1"/>
  <c r="M3993" i="3" s="1"/>
  <c r="M4777" i="3" a="1"/>
  <c r="M4777" i="3" s="1"/>
  <c r="N4777" i="3" a="1"/>
  <c r="N4777" i="3" s="1"/>
  <c r="N4555" i="3" a="1"/>
  <c r="N4555" i="3" s="1"/>
  <c r="M4555" i="3" a="1"/>
  <c r="M4555" i="3" s="1"/>
  <c r="D39" i="6"/>
  <c r="M3984" i="3" a="1"/>
  <c r="M3984" i="3" s="1"/>
  <c r="M896" i="3" a="1"/>
  <c r="M896" i="3" s="1"/>
  <c r="N2400" i="3" a="1"/>
  <c r="N2400" i="3" s="1"/>
  <c r="N2480" i="3" a="1"/>
  <c r="N2480" i="3" s="1"/>
  <c r="M2112" i="3" a="1"/>
  <c r="M2112" i="3" s="1"/>
  <c r="N592" i="3" a="1"/>
  <c r="N592" i="3" s="1"/>
  <c r="N2064" i="3" a="1"/>
  <c r="N2064" i="3" s="1"/>
  <c r="M415" i="3" a="1"/>
  <c r="M415" i="3" s="1"/>
  <c r="N415" i="3" a="1"/>
  <c r="N415" i="3" s="1"/>
  <c r="M927" i="3" a="1"/>
  <c r="M927" i="3" s="1"/>
  <c r="N927" i="3" a="1"/>
  <c r="N927" i="3" s="1"/>
  <c r="M16" i="3" a="1"/>
  <c r="M16" i="3" s="1"/>
  <c r="E19" i="6"/>
  <c r="M2443" i="3" a="1"/>
  <c r="M2443" i="3" s="1"/>
  <c r="N2443" i="3" a="1"/>
  <c r="N2443" i="3" s="1"/>
  <c r="M4381" i="3" a="1"/>
  <c r="M4381" i="3" s="1"/>
  <c r="N4381" i="3" a="1"/>
  <c r="N4381" i="3" s="1"/>
  <c r="M4724" i="3" a="1"/>
  <c r="M4724" i="3" s="1"/>
  <c r="N4724" i="3" a="1"/>
  <c r="N4724" i="3" s="1"/>
  <c r="N4089" i="3" a="1"/>
  <c r="N4089" i="3" s="1"/>
  <c r="M4089" i="3" a="1"/>
  <c r="M4089" i="3" s="1"/>
  <c r="M4793" i="3" a="1"/>
  <c r="M4793" i="3" s="1"/>
  <c r="N4793" i="3" a="1"/>
  <c r="N4793" i="3" s="1"/>
  <c r="G18" i="6"/>
  <c r="G22" i="6" s="1" a="1"/>
  <c r="G22" i="6" s="1"/>
  <c r="M1007" i="3" a="1"/>
  <c r="M1007" i="3" s="1"/>
  <c r="N1007" i="3" a="1"/>
  <c r="N1007" i="3" s="1"/>
  <c r="M3375" i="3" a="1"/>
  <c r="M3375" i="3" s="1"/>
  <c r="N3375" i="3" a="1"/>
  <c r="N3375" i="3" s="1"/>
  <c r="N4525" i="3" a="1"/>
  <c r="N4525" i="3" s="1"/>
  <c r="M4525" i="3" a="1"/>
  <c r="M4525" i="3" s="1"/>
  <c r="M4948" i="3" a="1"/>
  <c r="M4948" i="3" s="1"/>
  <c r="N4948" i="3" a="1"/>
  <c r="N4948" i="3" s="1"/>
  <c r="N4121" i="3" a="1"/>
  <c r="N4121" i="3" s="1"/>
  <c r="M4121" i="3" a="1"/>
  <c r="M4121" i="3" s="1"/>
  <c r="M4889" i="3" a="1"/>
  <c r="M4889" i="3" s="1"/>
  <c r="N4889" i="3" a="1"/>
  <c r="N4889" i="3" s="1"/>
  <c r="M4587" i="3" a="1"/>
  <c r="M4587" i="3" s="1"/>
  <c r="N4587" i="3" a="1"/>
  <c r="N4587" i="3" s="1"/>
  <c r="M1993" i="3" a="1"/>
  <c r="M1993" i="3" s="1"/>
  <c r="N1993" i="3" a="1"/>
  <c r="N1993" i="3" s="1"/>
  <c r="M2505" i="3" a="1"/>
  <c r="M2505" i="3" s="1"/>
  <c r="N2505" i="3" a="1"/>
  <c r="N2505" i="3" s="1"/>
  <c r="M2985" i="3" a="1"/>
  <c r="M2985" i="3" s="1"/>
  <c r="N2985" i="3" a="1"/>
  <c r="N2985" i="3" s="1"/>
  <c r="N2619" i="3" a="1"/>
  <c r="N2619" i="3" s="1"/>
  <c r="M2619" i="3" a="1"/>
  <c r="M2619" i="3" s="1"/>
  <c r="M3211" i="3" a="1"/>
  <c r="M3211" i="3" s="1"/>
  <c r="N3211" i="3" a="1"/>
  <c r="N3211" i="3" s="1"/>
  <c r="N3467" i="3" a="1"/>
  <c r="N3467" i="3" s="1"/>
  <c r="M3467" i="3" a="1"/>
  <c r="M3467" i="3" s="1"/>
  <c r="M3723" i="3" a="1"/>
  <c r="M3723" i="3" s="1"/>
  <c r="N3723" i="3" a="1"/>
  <c r="N3723" i="3" s="1"/>
  <c r="N3979" i="3" a="1"/>
  <c r="N3979" i="3" s="1"/>
  <c r="M3979" i="3" a="1"/>
  <c r="M3979" i="3" s="1"/>
  <c r="N2544" i="3" a="1"/>
  <c r="N2544" i="3" s="1"/>
  <c r="M2544" i="3" a="1"/>
  <c r="M2544" i="3" s="1"/>
  <c r="N4235" i="3" a="1"/>
  <c r="N4235" i="3" s="1"/>
  <c r="M4235" i="3" a="1"/>
  <c r="M4235" i="3" s="1"/>
  <c r="M4699" i="3" a="1"/>
  <c r="M4699" i="3" s="1"/>
  <c r="N4699" i="3" a="1"/>
  <c r="N4699" i="3" s="1"/>
  <c r="M2521" i="3" a="1"/>
  <c r="M2521" i="3" s="1"/>
  <c r="N2521" i="3" a="1"/>
  <c r="N2521" i="3" s="1"/>
  <c r="N2635" i="3" a="1"/>
  <c r="N2635" i="3" s="1"/>
  <c r="M2635" i="3" a="1"/>
  <c r="M2635" i="3" s="1"/>
  <c r="M3483" i="3" a="1"/>
  <c r="M3483" i="3" s="1"/>
  <c r="N3483" i="3" a="1"/>
  <c r="N3483" i="3" s="1"/>
  <c r="M3995" i="3" a="1"/>
  <c r="M3995" i="3" s="1"/>
  <c r="N3995" i="3" a="1"/>
  <c r="N3995" i="3" s="1"/>
  <c r="N4251" i="3" a="1"/>
  <c r="N4251" i="3" s="1"/>
  <c r="M4251" i="3" a="1"/>
  <c r="M4251" i="3" s="1"/>
  <c r="M2089" i="3" a="1"/>
  <c r="M2089" i="3" s="1"/>
  <c r="N2089" i="3" a="1"/>
  <c r="N2089" i="3" s="1"/>
  <c r="M2569" i="3" a="1"/>
  <c r="M2569" i="3" s="1"/>
  <c r="N2569" i="3" a="1"/>
  <c r="N2569" i="3" s="1"/>
  <c r="M3065" i="3" a="1"/>
  <c r="M3065" i="3" s="1"/>
  <c r="N3065" i="3" a="1"/>
  <c r="N3065" i="3" s="1"/>
  <c r="N2715" i="3" a="1"/>
  <c r="N2715" i="3" s="1"/>
  <c r="M2715" i="3" a="1"/>
  <c r="M2715" i="3" s="1"/>
  <c r="N3243" i="3" a="1"/>
  <c r="N3243" i="3" s="1"/>
  <c r="M3243" i="3" a="1"/>
  <c r="M3243" i="3" s="1"/>
  <c r="M3499" i="3" a="1"/>
  <c r="M3499" i="3" s="1"/>
  <c r="N3499" i="3" a="1"/>
  <c r="N3499" i="3" s="1"/>
  <c r="M3755" i="3" a="1"/>
  <c r="M3755" i="3" s="1"/>
  <c r="N3755" i="3" a="1"/>
  <c r="N3755" i="3" s="1"/>
  <c r="M4011" i="3" a="1"/>
  <c r="M4011" i="3" s="1"/>
  <c r="N4011" i="3" a="1"/>
  <c r="N4011" i="3" s="1"/>
  <c r="M2672" i="3" a="1"/>
  <c r="M2672" i="3" s="1"/>
  <c r="N2672" i="3" a="1"/>
  <c r="N2672" i="3" s="1"/>
  <c r="N4267" i="3" a="1"/>
  <c r="N4267" i="3" s="1"/>
  <c r="M4267" i="3" a="1"/>
  <c r="M4267" i="3" s="1"/>
  <c r="M4779" i="3" a="1"/>
  <c r="M4779" i="3" s="1"/>
  <c r="N4779" i="3" a="1"/>
  <c r="N4779" i="3" s="1"/>
  <c r="M2105" i="3" a="1"/>
  <c r="M2105" i="3" s="1"/>
  <c r="N2105" i="3" a="1"/>
  <c r="N2105" i="3" s="1"/>
  <c r="M2585" i="3" a="1"/>
  <c r="M2585" i="3" s="1"/>
  <c r="N2585" i="3" a="1"/>
  <c r="N2585" i="3" s="1"/>
  <c r="M3081" i="3" a="1"/>
  <c r="M3081" i="3" s="1"/>
  <c r="N3081" i="3" a="1"/>
  <c r="N3081" i="3" s="1"/>
  <c r="M2747" i="3" a="1"/>
  <c r="M2747" i="3" s="1"/>
  <c r="N2747" i="3" a="1"/>
  <c r="N2747" i="3" s="1"/>
  <c r="M3259" i="3" a="1"/>
  <c r="M3259" i="3" s="1"/>
  <c r="N3259" i="3" a="1"/>
  <c r="N3259" i="3" s="1"/>
  <c r="N3515" i="3" a="1"/>
  <c r="N3515" i="3" s="1"/>
  <c r="M3515" i="3" a="1"/>
  <c r="M3515" i="3" s="1"/>
  <c r="M3771" i="3" a="1"/>
  <c r="M3771" i="3" s="1"/>
  <c r="N3771" i="3" a="1"/>
  <c r="N3771" i="3" s="1"/>
  <c r="M4027" i="3" a="1"/>
  <c r="M4027" i="3" s="1"/>
  <c r="N4027" i="3" a="1"/>
  <c r="N4027" i="3" s="1"/>
  <c r="N2768" i="3" a="1"/>
  <c r="N2768" i="3" s="1"/>
  <c r="M2768" i="3" a="1"/>
  <c r="M2768" i="3" s="1"/>
  <c r="M4283" i="3" a="1"/>
  <c r="M4283" i="3" s="1"/>
  <c r="N4283" i="3" a="1"/>
  <c r="N4283" i="3" s="1"/>
  <c r="N4843" i="3" a="1"/>
  <c r="N4843" i="3" s="1"/>
  <c r="M4843" i="3" a="1"/>
  <c r="M4843" i="3" s="1"/>
  <c r="M2137" i="3" a="1"/>
  <c r="M2137" i="3" s="1"/>
  <c r="N2137" i="3" a="1"/>
  <c r="N2137" i="3" s="1"/>
  <c r="M2617" i="3" a="1"/>
  <c r="M2617" i="3" s="1"/>
  <c r="N2617" i="3" a="1"/>
  <c r="N2617" i="3" s="1"/>
  <c r="N3129" i="3" a="1"/>
  <c r="N3129" i="3" s="1"/>
  <c r="M3129" i="3" a="1"/>
  <c r="M3129" i="3" s="1"/>
  <c r="M2763" i="3" a="1"/>
  <c r="M2763" i="3" s="1"/>
  <c r="N2763" i="3" a="1"/>
  <c r="N2763" i="3" s="1"/>
  <c r="M3275" i="3" a="1"/>
  <c r="M3275" i="3" s="1"/>
  <c r="N3275" i="3" a="1"/>
  <c r="N3275" i="3" s="1"/>
  <c r="M3531" i="3" a="1"/>
  <c r="M3531" i="3" s="1"/>
  <c r="N3531" i="3" a="1"/>
  <c r="N3531" i="3" s="1"/>
  <c r="N3787" i="3" a="1"/>
  <c r="N3787" i="3" s="1"/>
  <c r="M3787" i="3" a="1"/>
  <c r="M3787" i="3" s="1"/>
  <c r="M4043" i="3" a="1"/>
  <c r="M4043" i="3" s="1"/>
  <c r="N4043" i="3" a="1"/>
  <c r="N4043" i="3" s="1"/>
  <c r="N2784" i="3" a="1"/>
  <c r="N2784" i="3" s="1"/>
  <c r="M2784" i="3" a="1"/>
  <c r="M2784" i="3" s="1"/>
  <c r="M4299" i="3" a="1"/>
  <c r="M4299" i="3" s="1"/>
  <c r="N4299" i="3" a="1"/>
  <c r="N4299" i="3" s="1"/>
  <c r="N4859" i="3" a="1"/>
  <c r="N4859" i="3" s="1"/>
  <c r="M4859" i="3" a="1"/>
  <c r="M4859" i="3" s="1"/>
  <c r="M2073" i="3" a="1"/>
  <c r="M2073" i="3" s="1"/>
  <c r="N2073" i="3" a="1"/>
  <c r="N2073" i="3" s="1"/>
  <c r="E23" i="6"/>
  <c r="E27" i="6" s="1" a="1"/>
  <c r="E27" i="6" s="1"/>
  <c r="M2153" i="3" a="1"/>
  <c r="M2153" i="3" s="1"/>
  <c r="N2153" i="3" a="1"/>
  <c r="N2153" i="3" s="1"/>
  <c r="M2665" i="3" a="1"/>
  <c r="M2665" i="3" s="1"/>
  <c r="N2665" i="3" a="1"/>
  <c r="N2665" i="3" s="1"/>
  <c r="M3145" i="3" a="1"/>
  <c r="M3145" i="3" s="1"/>
  <c r="N3145" i="3" a="1"/>
  <c r="N3145" i="3" s="1"/>
  <c r="N2779" i="3" a="1"/>
  <c r="N2779" i="3" s="1"/>
  <c r="M2779" i="3" a="1"/>
  <c r="M2779" i="3" s="1"/>
  <c r="M3291" i="3" a="1"/>
  <c r="M3291" i="3" s="1"/>
  <c r="N3291" i="3" a="1"/>
  <c r="N3291" i="3" s="1"/>
  <c r="M3547" i="3" a="1"/>
  <c r="M3547" i="3" s="1"/>
  <c r="N3547" i="3" a="1"/>
  <c r="N3547" i="3" s="1"/>
  <c r="N3803" i="3" a="1"/>
  <c r="N3803" i="3" s="1"/>
  <c r="M3803" i="3" a="1"/>
  <c r="M3803" i="3" s="1"/>
  <c r="N4059" i="3" a="1"/>
  <c r="N4059" i="3" s="1"/>
  <c r="M4059" i="3" a="1"/>
  <c r="M4059" i="3" s="1"/>
  <c r="M2800" i="3" a="1"/>
  <c r="M2800" i="3" s="1"/>
  <c r="N2800" i="3" a="1"/>
  <c r="N2800" i="3" s="1"/>
  <c r="M4315" i="3" a="1"/>
  <c r="M4315" i="3" s="1"/>
  <c r="N4315" i="3" a="1"/>
  <c r="N4315" i="3" s="1"/>
  <c r="N4875" i="3" a="1"/>
  <c r="N4875" i="3" s="1"/>
  <c r="M4875" i="3" a="1"/>
  <c r="M4875" i="3" s="1"/>
  <c r="N2169" i="3" a="1"/>
  <c r="N2169" i="3" s="1"/>
  <c r="M2169" i="3" a="1"/>
  <c r="M2169" i="3" s="1"/>
  <c r="N2697" i="3" a="1"/>
  <c r="N2697" i="3" s="1"/>
  <c r="M2697" i="3" a="1"/>
  <c r="M2697" i="3" s="1"/>
  <c r="M3161" i="3" a="1"/>
  <c r="M3161" i="3" s="1"/>
  <c r="N3161" i="3" a="1"/>
  <c r="N3161" i="3" s="1"/>
  <c r="N2907" i="3" a="1"/>
  <c r="N2907" i="3" s="1"/>
  <c r="M2907" i="3" a="1"/>
  <c r="M2907" i="3" s="1"/>
  <c r="N3307" i="3" a="1"/>
  <c r="N3307" i="3" s="1"/>
  <c r="M3307" i="3" a="1"/>
  <c r="M3307" i="3" s="1"/>
  <c r="M3563" i="3" a="1"/>
  <c r="M3563" i="3" s="1"/>
  <c r="N3563" i="3" a="1"/>
  <c r="N3563" i="3" s="1"/>
  <c r="N3819" i="3" a="1"/>
  <c r="N3819" i="3" s="1"/>
  <c r="M3819" i="3" a="1"/>
  <c r="M3819" i="3" s="1"/>
  <c r="M4075" i="3" a="1"/>
  <c r="M4075" i="3" s="1"/>
  <c r="N4075" i="3" a="1"/>
  <c r="N4075" i="3" s="1"/>
  <c r="M2816" i="3" a="1"/>
  <c r="M2816" i="3" s="1"/>
  <c r="N2816" i="3" a="1"/>
  <c r="N2816" i="3" s="1"/>
  <c r="M4331" i="3" a="1"/>
  <c r="M4331" i="3" s="1"/>
  <c r="N4331" i="3" a="1"/>
  <c r="N4331" i="3" s="1"/>
  <c r="N4891" i="3" a="1"/>
  <c r="N4891" i="3" s="1"/>
  <c r="M4891" i="3" a="1"/>
  <c r="M4891" i="3" s="1"/>
  <c r="M2185" i="3" a="1"/>
  <c r="M2185" i="3" s="1"/>
  <c r="N2185" i="3" a="1"/>
  <c r="N2185" i="3" s="1"/>
  <c r="N2713" i="3" a="1"/>
  <c r="N2713" i="3" s="1"/>
  <c r="M2713" i="3" a="1"/>
  <c r="M2713" i="3" s="1"/>
  <c r="M3177" i="3" a="1"/>
  <c r="M3177" i="3" s="1"/>
  <c r="N3177" i="3" a="1"/>
  <c r="N3177" i="3" s="1"/>
  <c r="M2939" i="3" a="1"/>
  <c r="M2939" i="3" s="1"/>
  <c r="N2939" i="3" a="1"/>
  <c r="N2939" i="3" s="1"/>
  <c r="M3323" i="3" a="1"/>
  <c r="M3323" i="3" s="1"/>
  <c r="N3323" i="3" a="1"/>
  <c r="N3323" i="3" s="1"/>
  <c r="N3579" i="3" a="1"/>
  <c r="N3579" i="3" s="1"/>
  <c r="M3579" i="3" a="1"/>
  <c r="M3579" i="3" s="1"/>
  <c r="M3835" i="3" a="1"/>
  <c r="M3835" i="3" s="1"/>
  <c r="N3835" i="3" a="1"/>
  <c r="N3835" i="3" s="1"/>
  <c r="M4091" i="3" a="1"/>
  <c r="M4091" i="3" s="1"/>
  <c r="N4091" i="3" a="1"/>
  <c r="N4091" i="3" s="1"/>
  <c r="M2848" i="3" a="1"/>
  <c r="M2848" i="3" s="1"/>
  <c r="N2848" i="3" a="1"/>
  <c r="N2848" i="3" s="1"/>
  <c r="M4347" i="3" a="1"/>
  <c r="M4347" i="3" s="1"/>
  <c r="N4347" i="3" a="1"/>
  <c r="N4347" i="3" s="1"/>
  <c r="M4907" i="3" a="1"/>
  <c r="M4907" i="3" s="1"/>
  <c r="N4907" i="3" a="1"/>
  <c r="N4907" i="3" s="1"/>
  <c r="E13" i="6"/>
  <c r="E17" i="6" s="1" a="1"/>
  <c r="E17" i="6" s="1"/>
  <c r="M2249" i="3" a="1"/>
  <c r="M2249" i="3" s="1"/>
  <c r="N2249" i="3" a="1"/>
  <c r="N2249" i="3" s="1"/>
  <c r="N2761" i="3" a="1"/>
  <c r="N2761" i="3" s="1"/>
  <c r="M2761" i="3" a="1"/>
  <c r="M2761" i="3" s="1"/>
  <c r="M3193" i="3" a="1"/>
  <c r="M3193" i="3" s="1"/>
  <c r="N3193" i="3" a="1"/>
  <c r="N3193" i="3" s="1"/>
  <c r="M2955" i="3" a="1"/>
  <c r="M2955" i="3" s="1"/>
  <c r="N2955" i="3" a="1"/>
  <c r="N2955" i="3" s="1"/>
  <c r="M3339" i="3" a="1"/>
  <c r="M3339" i="3" s="1"/>
  <c r="N3339" i="3" a="1"/>
  <c r="N3339" i="3" s="1"/>
  <c r="M3595" i="3" a="1"/>
  <c r="M3595" i="3" s="1"/>
  <c r="N3595" i="3" a="1"/>
  <c r="N3595" i="3" s="1"/>
  <c r="M3851" i="3" a="1"/>
  <c r="M3851" i="3" s="1"/>
  <c r="N3851" i="3" a="1"/>
  <c r="N3851" i="3" s="1"/>
  <c r="M4107" i="3" a="1"/>
  <c r="M4107" i="3" s="1"/>
  <c r="N4107" i="3" a="1"/>
  <c r="N4107" i="3" s="1"/>
  <c r="N2944" i="3" a="1"/>
  <c r="N2944" i="3" s="1"/>
  <c r="M2944" i="3" a="1"/>
  <c r="M2944" i="3" s="1"/>
  <c r="M4379" i="3" a="1"/>
  <c r="M4379" i="3" s="1"/>
  <c r="N4379" i="3" a="1"/>
  <c r="N4379" i="3" s="1"/>
  <c r="M4939" i="3" a="1"/>
  <c r="M4939" i="3" s="1"/>
  <c r="N4939" i="3" a="1"/>
  <c r="N4939" i="3" s="1"/>
  <c r="N1785" i="3" a="1"/>
  <c r="N1785" i="3" s="1"/>
  <c r="M1785" i="3" a="1"/>
  <c r="M1785" i="3" s="1"/>
  <c r="M2265" i="3" a="1"/>
  <c r="M2265" i="3" s="1"/>
  <c r="N2265" i="3" a="1"/>
  <c r="N2265" i="3" s="1"/>
  <c r="M2809" i="3" a="1"/>
  <c r="M2809" i="3" s="1"/>
  <c r="N2809" i="3" a="1"/>
  <c r="N2809" i="3" s="1"/>
  <c r="M3209" i="3" a="1"/>
  <c r="M3209" i="3" s="1"/>
  <c r="N3209" i="3" a="1"/>
  <c r="N3209" i="3" s="1"/>
  <c r="N2971" i="3" a="1"/>
  <c r="N2971" i="3" s="1"/>
  <c r="M2971" i="3" a="1"/>
  <c r="M2971" i="3" s="1"/>
  <c r="N3355" i="3" a="1"/>
  <c r="N3355" i="3" s="1"/>
  <c r="M3355" i="3" a="1"/>
  <c r="M3355" i="3" s="1"/>
  <c r="M3611" i="3" a="1"/>
  <c r="M3611" i="3" s="1"/>
  <c r="N3611" i="3" a="1"/>
  <c r="N3611" i="3" s="1"/>
  <c r="N3867" i="3" a="1"/>
  <c r="N3867" i="3" s="1"/>
  <c r="M3867" i="3" a="1"/>
  <c r="M3867" i="3" s="1"/>
  <c r="M4123" i="3" a="1"/>
  <c r="M4123" i="3" s="1"/>
  <c r="N4123" i="3" a="1"/>
  <c r="N4123" i="3" s="1"/>
  <c r="N3024" i="3" a="1"/>
  <c r="N3024" i="3" s="1"/>
  <c r="M3024" i="3" a="1"/>
  <c r="M3024" i="3" s="1"/>
  <c r="M4427" i="3" a="1"/>
  <c r="M4427" i="3" s="1"/>
  <c r="N4427" i="3" a="1"/>
  <c r="N4427" i="3" s="1"/>
  <c r="N4955" i="3" a="1"/>
  <c r="N4955" i="3" s="1"/>
  <c r="M4955" i="3" a="1"/>
  <c r="M4955" i="3" s="1"/>
  <c r="N3001" i="3" a="1"/>
  <c r="N3001" i="3" s="1"/>
  <c r="M3001" i="3" a="1"/>
  <c r="M3001" i="3" s="1"/>
  <c r="M3227" i="3" a="1"/>
  <c r="M3227" i="3" s="1"/>
  <c r="N3227" i="3" a="1"/>
  <c r="N3227" i="3" s="1"/>
  <c r="N3739" i="3" a="1"/>
  <c r="N3739" i="3" s="1"/>
  <c r="M3739" i="3" a="1"/>
  <c r="M3739" i="3" s="1"/>
  <c r="N2640" i="3" a="1"/>
  <c r="N2640" i="3" s="1"/>
  <c r="M2640" i="3" a="1"/>
  <c r="M2640" i="3" s="1"/>
  <c r="N4763" i="3" a="1"/>
  <c r="N4763" i="3" s="1"/>
  <c r="M4763" i="3" a="1"/>
  <c r="M4763" i="3" s="1"/>
  <c r="M1897" i="3" a="1"/>
  <c r="M1897" i="3" s="1"/>
  <c r="N1897" i="3" a="1"/>
  <c r="N1897" i="3" s="1"/>
  <c r="N2329" i="3" a="1"/>
  <c r="N2329" i="3" s="1"/>
  <c r="M2329" i="3" a="1"/>
  <c r="M2329" i="3" s="1"/>
  <c r="N2825" i="3" a="1"/>
  <c r="N2825" i="3" s="1"/>
  <c r="M2825" i="3" a="1"/>
  <c r="M2825" i="3" s="1"/>
  <c r="N2299" i="3" a="1"/>
  <c r="N2299" i="3" s="1"/>
  <c r="M2299" i="3" a="1"/>
  <c r="M2299" i="3" s="1"/>
  <c r="M2987" i="3" a="1"/>
  <c r="M2987" i="3" s="1"/>
  <c r="N2987" i="3" a="1"/>
  <c r="N2987" i="3" s="1"/>
  <c r="M3371" i="3" a="1"/>
  <c r="M3371" i="3" s="1"/>
  <c r="N3371" i="3" a="1"/>
  <c r="N3371" i="3" s="1"/>
  <c r="M3627" i="3" a="1"/>
  <c r="M3627" i="3" s="1"/>
  <c r="N3627" i="3" a="1"/>
  <c r="N3627" i="3" s="1"/>
  <c r="N3883" i="3" a="1"/>
  <c r="N3883" i="3" s="1"/>
  <c r="M3883" i="3" a="1"/>
  <c r="M3883" i="3" s="1"/>
  <c r="M4139" i="3" a="1"/>
  <c r="M4139" i="3" s="1"/>
  <c r="N4139" i="3" a="1"/>
  <c r="N4139" i="3" s="1"/>
  <c r="M3040" i="3" a="1"/>
  <c r="M3040" i="3" s="1"/>
  <c r="N3040" i="3" a="1"/>
  <c r="N3040" i="3" s="1"/>
  <c r="N4475" i="3" a="1"/>
  <c r="N4475" i="3" s="1"/>
  <c r="M4475" i="3" a="1"/>
  <c r="M4475" i="3" s="1"/>
  <c r="G28" i="6"/>
  <c r="G32" i="6" s="1" a="1"/>
  <c r="G32" i="6" s="1"/>
  <c r="M1913" i="3" a="1"/>
  <c r="M1913" i="3" s="1"/>
  <c r="N1913" i="3" a="1"/>
  <c r="N1913" i="3" s="1"/>
  <c r="M2345" i="3" a="1"/>
  <c r="M2345" i="3" s="1"/>
  <c r="N2345" i="3" a="1"/>
  <c r="N2345" i="3" s="1"/>
  <c r="M2857" i="3" a="1"/>
  <c r="M2857" i="3" s="1"/>
  <c r="N2857" i="3" a="1"/>
  <c r="N2857" i="3" s="1"/>
  <c r="M2347" i="3" a="1"/>
  <c r="M2347" i="3" s="1"/>
  <c r="N2347" i="3" a="1"/>
  <c r="N2347" i="3" s="1"/>
  <c r="N3019" i="3" a="1"/>
  <c r="N3019" i="3" s="1"/>
  <c r="M3019" i="3" a="1"/>
  <c r="M3019" i="3" s="1"/>
  <c r="N3387" i="3" a="1"/>
  <c r="N3387" i="3" s="1"/>
  <c r="M3387" i="3" a="1"/>
  <c r="M3387" i="3" s="1"/>
  <c r="N3643" i="3" a="1"/>
  <c r="N3643" i="3" s="1"/>
  <c r="M3643" i="3" a="1"/>
  <c r="M3643" i="3" s="1"/>
  <c r="N3899" i="3" a="1"/>
  <c r="N3899" i="3" s="1"/>
  <c r="M3899" i="3" a="1"/>
  <c r="M3899" i="3" s="1"/>
  <c r="N4155" i="3" a="1"/>
  <c r="N4155" i="3" s="1"/>
  <c r="M4155" i="3" a="1"/>
  <c r="M4155" i="3" s="1"/>
  <c r="M3056" i="3" a="1"/>
  <c r="M3056" i="3" s="1"/>
  <c r="N3056" i="3" a="1"/>
  <c r="N3056" i="3" s="1"/>
  <c r="N4539" i="3" a="1"/>
  <c r="N4539" i="3" s="1"/>
  <c r="M4539" i="3" a="1"/>
  <c r="M4539" i="3" s="1"/>
  <c r="M1929" i="3" a="1"/>
  <c r="M1929" i="3" s="1"/>
  <c r="N1929" i="3" a="1"/>
  <c r="N1929" i="3" s="1"/>
  <c r="M2361" i="3" a="1"/>
  <c r="M2361" i="3" s="1"/>
  <c r="N2361" i="3" a="1"/>
  <c r="N2361" i="3" s="1"/>
  <c r="N2905" i="3" a="1"/>
  <c r="N2905" i="3" s="1"/>
  <c r="M2905" i="3" a="1"/>
  <c r="M2905" i="3" s="1"/>
  <c r="M2395" i="3" a="1"/>
  <c r="M2395" i="3" s="1"/>
  <c r="N2395" i="3" a="1"/>
  <c r="N2395" i="3" s="1"/>
  <c r="M3115" i="3" a="1"/>
  <c r="M3115" i="3" s="1"/>
  <c r="N3115" i="3" a="1"/>
  <c r="N3115" i="3" s="1"/>
  <c r="M3403" i="3" a="1"/>
  <c r="M3403" i="3" s="1"/>
  <c r="N3403" i="3" a="1"/>
  <c r="N3403" i="3" s="1"/>
  <c r="M3659" i="3" a="1"/>
  <c r="M3659" i="3" s="1"/>
  <c r="N3659" i="3" a="1"/>
  <c r="N3659" i="3" s="1"/>
  <c r="M3915" i="3" a="1"/>
  <c r="M3915" i="3" s="1"/>
  <c r="N3915" i="3" a="1"/>
  <c r="N3915" i="3" s="1"/>
  <c r="N4171" i="3" a="1"/>
  <c r="N4171" i="3" s="1"/>
  <c r="M4171" i="3" a="1"/>
  <c r="M4171" i="3" s="1"/>
  <c r="M3072" i="3" a="1"/>
  <c r="M3072" i="3" s="1"/>
  <c r="N3072" i="3" a="1"/>
  <c r="N3072" i="3" s="1"/>
  <c r="N4603" i="3" a="1"/>
  <c r="N4603" i="3" s="1"/>
  <c r="M4603" i="3" a="1"/>
  <c r="M4603" i="3" s="1"/>
  <c r="N1945" i="3" a="1"/>
  <c r="N1945" i="3" s="1"/>
  <c r="M1945" i="3" a="1"/>
  <c r="M1945" i="3" s="1"/>
  <c r="M2425" i="3" a="1"/>
  <c r="M2425" i="3" s="1"/>
  <c r="N2425" i="3" a="1"/>
  <c r="N2425" i="3" s="1"/>
  <c r="N2921" i="3" a="1"/>
  <c r="N2921" i="3" s="1"/>
  <c r="M2921" i="3" a="1"/>
  <c r="M2921" i="3" s="1"/>
  <c r="M2427" i="3" a="1"/>
  <c r="M2427" i="3" s="1"/>
  <c r="N2427" i="3" a="1"/>
  <c r="N2427" i="3" s="1"/>
  <c r="N3147" i="3" a="1"/>
  <c r="N3147" i="3" s="1"/>
  <c r="M3147" i="3" a="1"/>
  <c r="M3147" i="3" s="1"/>
  <c r="M3419" i="3" a="1"/>
  <c r="M3419" i="3" s="1"/>
  <c r="N3419" i="3" a="1"/>
  <c r="N3419" i="3" s="1"/>
  <c r="M3675" i="3" a="1"/>
  <c r="M3675" i="3" s="1"/>
  <c r="N3675" i="3" a="1"/>
  <c r="N3675" i="3" s="1"/>
  <c r="M3931" i="3" a="1"/>
  <c r="M3931" i="3" s="1"/>
  <c r="N3931" i="3" a="1"/>
  <c r="N3931" i="3" s="1"/>
  <c r="N4187" i="3" a="1"/>
  <c r="N4187" i="3" s="1"/>
  <c r="M4187" i="3" a="1"/>
  <c r="M4187" i="3" s="1"/>
  <c r="M3104" i="3" a="1"/>
  <c r="M3104" i="3" s="1"/>
  <c r="N3104" i="3" a="1"/>
  <c r="N3104" i="3" s="1"/>
  <c r="N4619" i="3" a="1"/>
  <c r="N4619" i="3" s="1"/>
  <c r="M4619" i="3" a="1"/>
  <c r="M4619" i="3" s="1"/>
  <c r="M1961" i="3" a="1"/>
  <c r="M1961" i="3" s="1"/>
  <c r="N1961" i="3" a="1"/>
  <c r="N1961" i="3" s="1"/>
  <c r="M2441" i="3" a="1"/>
  <c r="M2441" i="3" s="1"/>
  <c r="N2441" i="3" a="1"/>
  <c r="N2441" i="3" s="1"/>
  <c r="M2937" i="3" a="1"/>
  <c r="M2937" i="3" s="1"/>
  <c r="N2937" i="3" a="1"/>
  <c r="N2937" i="3" s="1"/>
  <c r="M2539" i="3" a="1"/>
  <c r="M2539" i="3" s="1"/>
  <c r="N2539" i="3" a="1"/>
  <c r="N2539" i="3" s="1"/>
  <c r="M3179" i="3" a="1"/>
  <c r="M3179" i="3" s="1"/>
  <c r="N3179" i="3" a="1"/>
  <c r="N3179" i="3" s="1"/>
  <c r="M3435" i="3" a="1"/>
  <c r="M3435" i="3" s="1"/>
  <c r="N3435" i="3" a="1"/>
  <c r="N3435" i="3" s="1"/>
  <c r="M3691" i="3" a="1"/>
  <c r="M3691" i="3" s="1"/>
  <c r="N3691" i="3" a="1"/>
  <c r="N3691" i="3" s="1"/>
  <c r="M3947" i="3" a="1"/>
  <c r="M3947" i="3" s="1"/>
  <c r="N3947" i="3" a="1"/>
  <c r="N3947" i="3" s="1"/>
  <c r="N4203" i="3" a="1"/>
  <c r="N4203" i="3" s="1"/>
  <c r="M4203" i="3" a="1"/>
  <c r="M4203" i="3" s="1"/>
  <c r="M3200" i="3" a="1"/>
  <c r="M3200" i="3" s="1"/>
  <c r="N3200" i="3" a="1"/>
  <c r="N3200" i="3" s="1"/>
  <c r="N4651" i="3" a="1"/>
  <c r="N4651" i="3" s="1"/>
  <c r="M4651" i="3" a="1"/>
  <c r="M4651" i="3" s="1"/>
  <c r="M1977" i="3" a="1"/>
  <c r="M1977" i="3" s="1"/>
  <c r="N1977" i="3" a="1"/>
  <c r="N1977" i="3" s="1"/>
  <c r="M2457" i="3" a="1"/>
  <c r="M2457" i="3" s="1"/>
  <c r="N2457" i="3" a="1"/>
  <c r="N2457" i="3" s="1"/>
  <c r="M2953" i="3" a="1"/>
  <c r="M2953" i="3" s="1"/>
  <c r="N2953" i="3" a="1"/>
  <c r="N2953" i="3" s="1"/>
  <c r="M2587" i="3" a="1"/>
  <c r="M2587" i="3" s="1"/>
  <c r="N2587" i="3" a="1"/>
  <c r="N2587" i="3" s="1"/>
  <c r="M3195" i="3" a="1"/>
  <c r="M3195" i="3" s="1"/>
  <c r="N3195" i="3" a="1"/>
  <c r="N3195" i="3" s="1"/>
  <c r="M3451" i="3" a="1"/>
  <c r="M3451" i="3" s="1"/>
  <c r="N3451" i="3" a="1"/>
  <c r="N3451" i="3" s="1"/>
  <c r="M3707" i="3" a="1"/>
  <c r="M3707" i="3" s="1"/>
  <c r="N3707" i="3" a="1"/>
  <c r="N3707" i="3" s="1"/>
  <c r="N3963" i="3" a="1"/>
  <c r="N3963" i="3" s="1"/>
  <c r="M3963" i="3" a="1"/>
  <c r="M3963" i="3" s="1"/>
  <c r="M2512" i="3" a="1"/>
  <c r="M2512" i="3" s="1"/>
  <c r="N2512" i="3" a="1"/>
  <c r="N2512" i="3" s="1"/>
  <c r="N4219" i="3" a="1"/>
  <c r="N4219" i="3" s="1"/>
  <c r="M4219" i="3" a="1"/>
  <c r="M4219" i="3" s="1"/>
  <c r="N4683" i="3" a="1"/>
  <c r="N4683" i="3" s="1"/>
  <c r="M4683" i="3" a="1"/>
  <c r="M4683" i="3" s="1"/>
  <c r="M3257" i="3" a="1"/>
  <c r="M3257" i="3" s="1"/>
  <c r="N3257" i="3" a="1"/>
  <c r="N3257" i="3" s="1"/>
  <c r="M3929" i="3" a="1"/>
  <c r="M3929" i="3" s="1"/>
  <c r="N3929" i="3" a="1"/>
  <c r="N3929" i="3" s="1"/>
  <c r="N4569" i="3" a="1"/>
  <c r="N4569" i="3" s="1"/>
  <c r="M4569" i="3" a="1"/>
  <c r="M4569" i="3" s="1"/>
  <c r="M4432" i="3" a="1"/>
  <c r="M4432" i="3" s="1"/>
  <c r="N4432" i="3" a="1"/>
  <c r="N4432" i="3" s="1"/>
  <c r="M4243" i="3" a="1"/>
  <c r="M4243" i="3" s="1"/>
  <c r="N4243" i="3" a="1"/>
  <c r="N4243" i="3" s="1"/>
  <c r="M4659" i="3" a="1"/>
  <c r="M4659" i="3" s="1"/>
  <c r="N4659" i="3" a="1"/>
  <c r="N4659" i="3" s="1"/>
  <c r="M3124" i="3" a="1"/>
  <c r="M3124" i="3" s="1"/>
  <c r="N3124" i="3" a="1"/>
  <c r="N3124" i="3" s="1"/>
  <c r="M4436" i="3" a="1"/>
  <c r="M4436" i="3" s="1"/>
  <c r="N4436" i="3" a="1"/>
  <c r="N4436" i="3" s="1"/>
  <c r="N4822" i="3" a="1"/>
  <c r="N4822" i="3" s="1"/>
  <c r="M4822" i="3" a="1"/>
  <c r="M4822" i="3" s="1"/>
  <c r="M3321" i="3" a="1"/>
  <c r="M3321" i="3" s="1"/>
  <c r="N3321" i="3" a="1"/>
  <c r="N3321" i="3" s="1"/>
  <c r="M4009" i="3" a="1"/>
  <c r="M4009" i="3" s="1"/>
  <c r="N4009" i="3" a="1"/>
  <c r="N4009" i="3" s="1"/>
  <c r="N4585" i="3" a="1"/>
  <c r="N4585" i="3" s="1"/>
  <c r="M4585" i="3" a="1"/>
  <c r="M4585" i="3" s="1"/>
  <c r="M4448" i="3" a="1"/>
  <c r="M4448" i="3" s="1"/>
  <c r="N4448" i="3" a="1"/>
  <c r="N4448" i="3" s="1"/>
  <c r="M4259" i="3" a="1"/>
  <c r="M4259" i="3" s="1"/>
  <c r="N4259" i="3" a="1"/>
  <c r="N4259" i="3" s="1"/>
  <c r="M4691" i="3" a="1"/>
  <c r="M4691" i="3" s="1"/>
  <c r="N4691" i="3" a="1"/>
  <c r="N4691" i="3" s="1"/>
  <c r="M3284" i="3" a="1"/>
  <c r="M3284" i="3" s="1"/>
  <c r="N3284" i="3" a="1"/>
  <c r="N3284" i="3" s="1"/>
  <c r="N4516" i="3" a="1"/>
  <c r="N4516" i="3" s="1"/>
  <c r="M4516" i="3" a="1"/>
  <c r="M4516" i="3" s="1"/>
  <c r="M4838" i="3" a="1"/>
  <c r="M4838" i="3" s="1"/>
  <c r="N4838" i="3" a="1"/>
  <c r="N4838" i="3" s="1"/>
  <c r="M3369" i="3" a="1"/>
  <c r="M3369" i="3" s="1"/>
  <c r="N3369" i="3" a="1"/>
  <c r="N3369" i="3" s="1"/>
  <c r="M4041" i="3" a="1"/>
  <c r="M4041" i="3" s="1"/>
  <c r="N4041" i="3" a="1"/>
  <c r="N4041" i="3" s="1"/>
  <c r="N4601" i="3" a="1"/>
  <c r="N4601" i="3" s="1"/>
  <c r="M4601" i="3" a="1"/>
  <c r="M4601" i="3" s="1"/>
  <c r="N4512" i="3" a="1"/>
  <c r="N4512" i="3" s="1"/>
  <c r="M4512" i="3" a="1"/>
  <c r="M4512" i="3" s="1"/>
  <c r="N4307" i="3" a="1"/>
  <c r="N4307" i="3" s="1"/>
  <c r="M4307" i="3" a="1"/>
  <c r="M4307" i="3" s="1"/>
  <c r="M4723" i="3" a="1"/>
  <c r="M4723" i="3" s="1"/>
  <c r="N4723" i="3" a="1"/>
  <c r="N4723" i="3" s="1"/>
  <c r="M3300" i="3" a="1"/>
  <c r="M3300" i="3" s="1"/>
  <c r="N3300" i="3" a="1"/>
  <c r="N3300" i="3" s="1"/>
  <c r="M4548" i="3" a="1"/>
  <c r="M4548" i="3" s="1"/>
  <c r="N4548" i="3" a="1"/>
  <c r="N4548" i="3" s="1"/>
  <c r="M4854" i="3" a="1"/>
  <c r="M4854" i="3" s="1"/>
  <c r="N4854" i="3" a="1"/>
  <c r="N4854" i="3" s="1"/>
  <c r="M3385" i="3" a="1"/>
  <c r="M3385" i="3" s="1"/>
  <c r="N3385" i="3" a="1"/>
  <c r="N3385" i="3" s="1"/>
  <c r="M4073" i="3" a="1"/>
  <c r="M4073" i="3" s="1"/>
  <c r="N4073" i="3" a="1"/>
  <c r="N4073" i="3" s="1"/>
  <c r="M4617" i="3" a="1"/>
  <c r="M4617" i="3" s="1"/>
  <c r="N4617" i="3" a="1"/>
  <c r="N4617" i="3" s="1"/>
  <c r="N4688" i="3" a="1"/>
  <c r="N4688" i="3" s="1"/>
  <c r="M4688" i="3" a="1"/>
  <c r="M4688" i="3" s="1"/>
  <c r="M4323" i="3" a="1"/>
  <c r="M4323" i="3" s="1"/>
  <c r="N4323" i="3" a="1"/>
  <c r="N4323" i="3" s="1"/>
  <c r="N4739" i="3" a="1"/>
  <c r="N4739" i="3" s="1"/>
  <c r="M4739" i="3" a="1"/>
  <c r="M4739" i="3" s="1"/>
  <c r="M3316" i="3" a="1"/>
  <c r="M3316" i="3" s="1"/>
  <c r="N3316" i="3" a="1"/>
  <c r="N3316" i="3" s="1"/>
  <c r="N4932" i="3" a="1"/>
  <c r="N4932" i="3" s="1"/>
  <c r="M4932" i="3" a="1"/>
  <c r="M4932" i="3" s="1"/>
  <c r="M4870" i="3" a="1"/>
  <c r="M4870" i="3" s="1"/>
  <c r="N4870" i="3" a="1"/>
  <c r="N4870" i="3" s="1"/>
  <c r="M3449" i="3" a="1"/>
  <c r="M3449" i="3" s="1"/>
  <c r="N3449" i="3" a="1"/>
  <c r="N3449" i="3" s="1"/>
  <c r="M4105" i="3" a="1"/>
  <c r="M4105" i="3" s="1"/>
  <c r="N4105" i="3" a="1"/>
  <c r="N4105" i="3" s="1"/>
  <c r="M4649" i="3" a="1"/>
  <c r="M4649" i="3" s="1"/>
  <c r="N4649" i="3" a="1"/>
  <c r="N4649" i="3" s="1"/>
  <c r="M4704" i="3" a="1"/>
  <c r="M4704" i="3" s="1"/>
  <c r="N4704" i="3" a="1"/>
  <c r="N4704" i="3" s="1"/>
  <c r="M4339" i="3" a="1"/>
  <c r="M4339" i="3" s="1"/>
  <c r="N4339" i="3" a="1"/>
  <c r="N4339" i="3" s="1"/>
  <c r="M4755" i="3" a="1"/>
  <c r="M4755" i="3" s="1"/>
  <c r="N4755" i="3" a="1"/>
  <c r="N4755" i="3" s="1"/>
  <c r="M3412" i="3" a="1"/>
  <c r="M3412" i="3" s="1"/>
  <c r="N3412" i="3" a="1"/>
  <c r="N3412" i="3" s="1"/>
  <c r="N4996" i="3" a="1"/>
  <c r="N4996" i="3" s="1"/>
  <c r="M4996" i="3" a="1"/>
  <c r="M4996" i="3" s="1"/>
  <c r="M4902" i="3" a="1"/>
  <c r="M4902" i="3" s="1"/>
  <c r="N4902" i="3" a="1"/>
  <c r="N4902" i="3" s="1"/>
  <c r="M3465" i="3" a="1"/>
  <c r="M3465" i="3" s="1"/>
  <c r="N3465" i="3" a="1"/>
  <c r="N3465" i="3" s="1"/>
  <c r="M4185" i="3" a="1"/>
  <c r="M4185" i="3" s="1"/>
  <c r="N4185" i="3" a="1"/>
  <c r="N4185" i="3" s="1"/>
  <c r="N4745" i="3" a="1"/>
  <c r="N4745" i="3" s="1"/>
  <c r="M4745" i="3" a="1"/>
  <c r="M4745" i="3" s="1"/>
  <c r="M4768" i="3" a="1"/>
  <c r="M4768" i="3" s="1"/>
  <c r="N4768" i="3" a="1"/>
  <c r="N4768" i="3" s="1"/>
  <c r="M4355" i="3" a="1"/>
  <c r="M4355" i="3" s="1"/>
  <c r="N4355" i="3" a="1"/>
  <c r="N4355" i="3" s="1"/>
  <c r="M4771" i="3" a="1"/>
  <c r="M4771" i="3" s="1"/>
  <c r="N4771" i="3" a="1"/>
  <c r="N4771" i="3" s="1"/>
  <c r="N3428" i="3" a="1"/>
  <c r="N3428" i="3" s="1"/>
  <c r="M3428" i="3" a="1"/>
  <c r="M3428" i="3" s="1"/>
  <c r="M4630" i="3" a="1"/>
  <c r="M4630" i="3" s="1"/>
  <c r="N4630" i="3" a="1"/>
  <c r="N4630" i="3" s="1"/>
  <c r="M4918" i="3" a="1"/>
  <c r="M4918" i="3" s="1"/>
  <c r="N4918" i="3" a="1"/>
  <c r="N4918" i="3" s="1"/>
  <c r="M3497" i="3" a="1"/>
  <c r="M3497" i="3" s="1"/>
  <c r="N3497" i="3" a="1"/>
  <c r="N3497" i="3" s="1"/>
  <c r="M4201" i="3" a="1"/>
  <c r="M4201" i="3" s="1"/>
  <c r="N4201" i="3" a="1"/>
  <c r="N4201" i="3" s="1"/>
  <c r="M4809" i="3" a="1"/>
  <c r="M4809" i="3" s="1"/>
  <c r="N4809" i="3" a="1"/>
  <c r="N4809" i="3" s="1"/>
  <c r="M4944" i="3" a="1"/>
  <c r="M4944" i="3" s="1"/>
  <c r="N4944" i="3" a="1"/>
  <c r="N4944" i="3" s="1"/>
  <c r="M4403" i="3" a="1"/>
  <c r="M4403" i="3" s="1"/>
  <c r="N4403" i="3" a="1"/>
  <c r="N4403" i="3" s="1"/>
  <c r="N4787" i="3" a="1"/>
  <c r="N4787" i="3" s="1"/>
  <c r="M4787" i="3" a="1"/>
  <c r="M4787" i="3" s="1"/>
  <c r="M3492" i="3" a="1"/>
  <c r="M3492" i="3" s="1"/>
  <c r="N3492" i="3" a="1"/>
  <c r="N3492" i="3" s="1"/>
  <c r="M4646" i="3" a="1"/>
  <c r="M4646" i="3" s="1"/>
  <c r="N4646" i="3" a="1"/>
  <c r="N4646" i="3" s="1"/>
  <c r="M4934" i="3" a="1"/>
  <c r="M4934" i="3" s="1"/>
  <c r="N4934" i="3" a="1"/>
  <c r="N4934" i="3" s="1"/>
  <c r="M3513" i="3" a="1"/>
  <c r="M3513" i="3" s="1"/>
  <c r="N3513" i="3" a="1"/>
  <c r="N3513" i="3" s="1"/>
  <c r="M4217" i="3" a="1"/>
  <c r="M4217" i="3" s="1"/>
  <c r="N4217" i="3" a="1"/>
  <c r="N4217" i="3" s="1"/>
  <c r="N4825" i="3" a="1"/>
  <c r="N4825" i="3" s="1"/>
  <c r="M4825" i="3" a="1"/>
  <c r="M4825" i="3" s="1"/>
  <c r="N4960" i="3" a="1"/>
  <c r="N4960" i="3" s="1"/>
  <c r="M4960" i="3" a="1"/>
  <c r="M4960" i="3" s="1"/>
  <c r="M4435" i="3" a="1"/>
  <c r="M4435" i="3" s="1"/>
  <c r="N4435" i="3" a="1"/>
  <c r="N4435" i="3" s="1"/>
  <c r="M4819" i="3" a="1"/>
  <c r="M4819" i="3" s="1"/>
  <c r="N4819" i="3" a="1"/>
  <c r="N4819" i="3" s="1"/>
  <c r="M3508" i="3" a="1"/>
  <c r="M3508" i="3" s="1"/>
  <c r="N3508" i="3" a="1"/>
  <c r="N3508" i="3" s="1"/>
  <c r="M4662" i="3" a="1"/>
  <c r="M4662" i="3" s="1"/>
  <c r="N4662" i="3" a="1"/>
  <c r="N4662" i="3" s="1"/>
  <c r="M4950" i="3" a="1"/>
  <c r="M4950" i="3" s="1"/>
  <c r="N4950" i="3" a="1"/>
  <c r="N4950" i="3" s="1"/>
  <c r="M3545" i="3" a="1"/>
  <c r="M3545" i="3" s="1"/>
  <c r="N3545" i="3" a="1"/>
  <c r="N3545" i="3" s="1"/>
  <c r="M4281" i="3" a="1"/>
  <c r="M4281" i="3" s="1"/>
  <c r="N4281" i="3" a="1"/>
  <c r="N4281" i="3" s="1"/>
  <c r="N4841" i="3" a="1"/>
  <c r="N4841" i="3" s="1"/>
  <c r="M4841" i="3" a="1"/>
  <c r="M4841" i="3" s="1"/>
  <c r="M3955" i="3" a="1"/>
  <c r="M3955" i="3" s="1"/>
  <c r="N3955" i="3" a="1"/>
  <c r="N3955" i="3" s="1"/>
  <c r="M4467" i="3" a="1"/>
  <c r="M4467" i="3" s="1"/>
  <c r="N4467" i="3" a="1"/>
  <c r="N4467" i="3" s="1"/>
  <c r="N4915" i="3" a="1"/>
  <c r="N4915" i="3" s="1"/>
  <c r="M4915" i="3" a="1"/>
  <c r="M4915" i="3" s="1"/>
  <c r="M3668" i="3" a="1"/>
  <c r="M3668" i="3" s="1"/>
  <c r="N3668" i="3" a="1"/>
  <c r="N3668" i="3" s="1"/>
  <c r="M4678" i="3" a="1"/>
  <c r="M4678" i="3" s="1"/>
  <c r="N4678" i="3" a="1"/>
  <c r="N4678" i="3" s="1"/>
  <c r="N4966" i="3" a="1"/>
  <c r="N4966" i="3" s="1"/>
  <c r="M4966" i="3" a="1"/>
  <c r="M4966" i="3" s="1"/>
  <c r="M3561" i="3" a="1"/>
  <c r="M3561" i="3" s="1"/>
  <c r="N3561" i="3" a="1"/>
  <c r="N3561" i="3" s="1"/>
  <c r="N4297" i="3" a="1"/>
  <c r="N4297" i="3" s="1"/>
  <c r="M4297" i="3" a="1"/>
  <c r="M4297" i="3" s="1"/>
  <c r="N4857" i="3" a="1"/>
  <c r="N4857" i="3" s="1"/>
  <c r="M4857" i="3" a="1"/>
  <c r="M4857" i="3" s="1"/>
  <c r="M4051" i="3" a="1"/>
  <c r="M4051" i="3" s="1"/>
  <c r="N4051" i="3" a="1"/>
  <c r="N4051" i="3" s="1"/>
  <c r="M4483" i="3" a="1"/>
  <c r="M4483" i="3" s="1"/>
  <c r="N4483" i="3" a="1"/>
  <c r="N4483" i="3" s="1"/>
  <c r="M4931" i="3" a="1"/>
  <c r="M4931" i="3" s="1"/>
  <c r="N4931" i="3" a="1"/>
  <c r="N4931" i="3" s="1"/>
  <c r="M3812" i="3" a="1"/>
  <c r="M3812" i="3" s="1"/>
  <c r="N3812" i="3" a="1"/>
  <c r="N3812" i="3" s="1"/>
  <c r="M4694" i="3" a="1"/>
  <c r="M4694" i="3" s="1"/>
  <c r="N4694" i="3" a="1"/>
  <c r="N4694" i="3" s="1"/>
  <c r="N4998" i="3" a="1"/>
  <c r="N4998" i="3" s="1"/>
  <c r="M4998" i="3" a="1"/>
  <c r="M4998" i="3" s="1"/>
  <c r="M3577" i="3" a="1"/>
  <c r="M3577" i="3" s="1"/>
  <c r="N3577" i="3" a="1"/>
  <c r="N3577" i="3" s="1"/>
  <c r="M4329" i="3" a="1"/>
  <c r="M4329" i="3" s="1"/>
  <c r="N4329" i="3" a="1"/>
  <c r="N4329" i="3" s="1"/>
  <c r="M4873" i="3" a="1"/>
  <c r="M4873" i="3" s="1"/>
  <c r="N4873" i="3" a="1"/>
  <c r="N4873" i="3" s="1"/>
  <c r="M4067" i="3" a="1"/>
  <c r="M4067" i="3" s="1"/>
  <c r="N4067" i="3" a="1"/>
  <c r="N4067" i="3" s="1"/>
  <c r="N4499" i="3" a="1"/>
  <c r="N4499" i="3" s="1"/>
  <c r="M4499" i="3" a="1"/>
  <c r="M4499" i="3" s="1"/>
  <c r="M4947" i="3" a="1"/>
  <c r="M4947" i="3" s="1"/>
  <c r="N4947" i="3" a="1"/>
  <c r="N4947" i="3" s="1"/>
  <c r="N3892" i="3" a="1"/>
  <c r="N3892" i="3" s="1"/>
  <c r="M3892" i="3" a="1"/>
  <c r="M3892" i="3" s="1"/>
  <c r="M4710" i="3" a="1"/>
  <c r="M4710" i="3" s="1"/>
  <c r="N4710" i="3" a="1"/>
  <c r="N4710" i="3" s="1"/>
  <c r="M3593" i="3" a="1"/>
  <c r="M3593" i="3" s="1"/>
  <c r="N3593" i="3" a="1"/>
  <c r="N3593" i="3" s="1"/>
  <c r="M4361" i="3" a="1"/>
  <c r="M4361" i="3" s="1"/>
  <c r="N4361" i="3" a="1"/>
  <c r="N4361" i="3" s="1"/>
  <c r="M4905" i="3" a="1"/>
  <c r="M4905" i="3" s="1"/>
  <c r="N4905" i="3" a="1"/>
  <c r="N4905" i="3" s="1"/>
  <c r="M4083" i="3" a="1"/>
  <c r="M4083" i="3" s="1"/>
  <c r="N4083" i="3" a="1"/>
  <c r="N4083" i="3" s="1"/>
  <c r="N4515" i="3" a="1"/>
  <c r="N4515" i="3" s="1"/>
  <c r="M4515" i="3" a="1"/>
  <c r="M4515" i="3" s="1"/>
  <c r="N4995" i="3" a="1"/>
  <c r="N4995" i="3" s="1"/>
  <c r="M4995" i="3" a="1"/>
  <c r="M4995" i="3" s="1"/>
  <c r="M3988" i="3" a="1"/>
  <c r="M3988" i="3" s="1"/>
  <c r="N3988" i="3" a="1"/>
  <c r="N3988" i="3" s="1"/>
  <c r="N4726" i="3" a="1"/>
  <c r="N4726" i="3" s="1"/>
  <c r="M4726" i="3" a="1"/>
  <c r="M4726" i="3" s="1"/>
  <c r="M3673" i="3" a="1"/>
  <c r="M3673" i="3" s="1"/>
  <c r="N3673" i="3" a="1"/>
  <c r="N3673" i="3" s="1"/>
  <c r="M4377" i="3" a="1"/>
  <c r="M4377" i="3" s="1"/>
  <c r="N4377" i="3" a="1"/>
  <c r="N4377" i="3" s="1"/>
  <c r="M5001" i="3" a="1"/>
  <c r="M5001" i="3" s="1"/>
  <c r="N5001" i="3" a="1"/>
  <c r="N5001" i="3" s="1"/>
  <c r="M4115" i="3" a="1"/>
  <c r="M4115" i="3" s="1"/>
  <c r="N4115" i="3" a="1"/>
  <c r="N4115" i="3" s="1"/>
  <c r="N4531" i="3" a="1"/>
  <c r="N4531" i="3" s="1"/>
  <c r="M4531" i="3" a="1"/>
  <c r="M4531" i="3" s="1"/>
  <c r="M2884" i="3" a="1"/>
  <c r="M2884" i="3" s="1"/>
  <c r="N2884" i="3" a="1"/>
  <c r="N2884" i="3" s="1"/>
  <c r="M4052" i="3" a="1"/>
  <c r="M4052" i="3" s="1"/>
  <c r="N4052" i="3" a="1"/>
  <c r="N4052" i="3" s="1"/>
  <c r="N4742" i="3" a="1"/>
  <c r="N4742" i="3" s="1"/>
  <c r="M4742" i="3" a="1"/>
  <c r="M4742" i="3" s="1"/>
  <c r="M3705" i="3" a="1"/>
  <c r="M3705" i="3" s="1"/>
  <c r="N3705" i="3" a="1"/>
  <c r="N3705" i="3" s="1"/>
  <c r="M4393" i="3" a="1"/>
  <c r="M4393" i="3" s="1"/>
  <c r="N4393" i="3" a="1"/>
  <c r="N4393" i="3" s="1"/>
  <c r="M4144" i="3" a="1"/>
  <c r="M4144" i="3" s="1"/>
  <c r="N4144" i="3" a="1"/>
  <c r="N4144" i="3" s="1"/>
  <c r="M4163" i="3" a="1"/>
  <c r="M4163" i="3" s="1"/>
  <c r="N4163" i="3" a="1"/>
  <c r="N4163" i="3" s="1"/>
  <c r="N4563" i="3" a="1"/>
  <c r="N4563" i="3" s="1"/>
  <c r="M4563" i="3" a="1"/>
  <c r="M4563" i="3" s="1"/>
  <c r="M2964" i="3" a="1"/>
  <c r="M2964" i="3" s="1"/>
  <c r="N2964" i="3" a="1"/>
  <c r="N2964" i="3" s="1"/>
  <c r="N4100" i="3" a="1"/>
  <c r="N4100" i="3" s="1"/>
  <c r="M4100" i="3" a="1"/>
  <c r="M4100" i="3" s="1"/>
  <c r="M4774" i="3" a="1"/>
  <c r="M4774" i="3" s="1"/>
  <c r="N4774" i="3" a="1"/>
  <c r="N4774" i="3" s="1"/>
  <c r="D23" i="6"/>
  <c r="D27" i="6" s="1" a="1"/>
  <c r="D27" i="6" s="1"/>
  <c r="N3753" i="3" a="1"/>
  <c r="N3753" i="3" s="1"/>
  <c r="M3753" i="3" a="1"/>
  <c r="M3753" i="3" s="1"/>
  <c r="M4457" i="3" a="1"/>
  <c r="M4457" i="3" s="1"/>
  <c r="N4457" i="3" a="1"/>
  <c r="N4457" i="3" s="1"/>
  <c r="M4224" i="3" a="1"/>
  <c r="M4224" i="3" s="1"/>
  <c r="N4224" i="3" a="1"/>
  <c r="N4224" i="3" s="1"/>
  <c r="M4179" i="3" a="1"/>
  <c r="M4179" i="3" s="1"/>
  <c r="N4179" i="3" a="1"/>
  <c r="N4179" i="3" s="1"/>
  <c r="M4579" i="3" a="1"/>
  <c r="M4579" i="3" s="1"/>
  <c r="N4579" i="3" a="1"/>
  <c r="N4579" i="3" s="1"/>
  <c r="M3044" i="3" a="1"/>
  <c r="M3044" i="3" s="1"/>
  <c r="N3044" i="3" a="1"/>
  <c r="N3044" i="3" s="1"/>
  <c r="M4164" i="3" a="1"/>
  <c r="M4164" i="3" s="1"/>
  <c r="N4164" i="3" a="1"/>
  <c r="N4164" i="3" s="1"/>
  <c r="M4790" i="3" a="1"/>
  <c r="M4790" i="3" s="1"/>
  <c r="N4790" i="3" a="1"/>
  <c r="N4790" i="3" s="1"/>
  <c r="M3241" i="3" a="1"/>
  <c r="M3241" i="3" s="1"/>
  <c r="N3241" i="3" a="1"/>
  <c r="N3241" i="3" s="1"/>
  <c r="M3881" i="3" a="1"/>
  <c r="M3881" i="3" s="1"/>
  <c r="N3881" i="3" a="1"/>
  <c r="N3881" i="3" s="1"/>
  <c r="M4489" i="3" a="1"/>
  <c r="M4489" i="3" s="1"/>
  <c r="N4489" i="3" a="1"/>
  <c r="N4489" i="3" s="1"/>
  <c r="M4336" i="3" a="1"/>
  <c r="M4336" i="3" s="1"/>
  <c r="N4336" i="3" a="1"/>
  <c r="N4336" i="3" s="1"/>
  <c r="N4211" i="3" a="1"/>
  <c r="N4211" i="3" s="1"/>
  <c r="M4211" i="3" a="1"/>
  <c r="M4211" i="3" s="1"/>
  <c r="M4611" i="3" a="1"/>
  <c r="M4611" i="3" s="1"/>
  <c r="N4611" i="3" a="1"/>
  <c r="N4611" i="3" s="1"/>
  <c r="M3076" i="3" a="1"/>
  <c r="M3076" i="3" s="1"/>
  <c r="N3076" i="3" a="1"/>
  <c r="N3076" i="3" s="1"/>
  <c r="N4260" i="3" a="1"/>
  <c r="N4260" i="3" s="1"/>
  <c r="M4260" i="3" a="1"/>
  <c r="M4260" i="3" s="1"/>
  <c r="N4806" i="3" a="1"/>
  <c r="N4806" i="3" s="1"/>
  <c r="M4806" i="3" a="1"/>
  <c r="M4806" i="3" s="1"/>
  <c r="G33" i="6"/>
  <c r="G37" i="6" s="1" a="1"/>
  <c r="G37"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9A0A4D-4FD1-4F79-ADCF-B6D2DE045455}" keepAlive="1" name="Query - synthetic_phishing_logs" description="Connection to the 'synthetic_phishing_logs' query in the workbook." type="5" refreshedVersion="8" background="1" saveData="1">
    <dbPr connection="Provider=Microsoft.Mashup.OleDb.1;Data Source=$Workbook$;Location=synthetic_phishing_logs;Extended Properties=&quot;&quot;" command="SELECT * FROM [synthetic_phishing_logs]"/>
  </connection>
  <connection id="2" xr16:uid="{DEC25524-9601-4D7A-9939-3293874B7278}" keepAlive="1" name="Query - synthetic_phishing_logs (2)" description="Connection to the 'synthetic_phishing_logs (2)' query in the workbook." type="5" refreshedVersion="8" background="1" saveData="1">
    <dbPr connection="Provider=Microsoft.Mashup.OleDb.1;Data Source=$Workbook$;Location=&quot;synthetic_phishing_logs (2)&quot;;Extended Properties=&quot;&quot;" command="SELECT * FROM [synthetic_phishing_logs (2)]"/>
  </connection>
  <connection id="3" xr16:uid="{A8F65653-6868-4D4F-8C77-6375643342C3}" keepAlive="1" name="Query - tbl_logs" description="Connection to the 'tbl_logs' query in the workbook." type="5" refreshedVersion="8" background="1" saveData="1">
    <dbPr connection="Provider=Microsoft.Mashup.OleDb.1;Data Source=$Workbook$;Location=tbl_logs;Extended Properties=&quot;&quot;" command="SELECT * FROM [tbl_log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<sst xmlns="http://schemas.openxmlformats.org/spreadsheetml/2006/main" count="85329" uniqueCount="5169">
  <si>
    <t>Incident_ID</t>
  </si>
  <si>
    <t>Timestamp</t>
  </si>
  <si>
    <t>Target_Department</t>
  </si>
  <si>
    <t>Sender_Domain</t>
  </si>
  <si>
    <t>Phishing_Type</t>
  </si>
  <si>
    <t>Employee_Action</t>
  </si>
  <si>
    <t>INC-2026-10000</t>
  </si>
  <si>
    <t>Finance</t>
  </si>
  <si>
    <t>hr-benefits-portal.org</t>
  </si>
  <si>
    <t>Malware Delivery</t>
  </si>
  <si>
    <t>Ignored</t>
  </si>
  <si>
    <t>INC-2026-10001</t>
  </si>
  <si>
    <t>Sales</t>
  </si>
  <si>
    <t>Reported to IT</t>
  </si>
  <si>
    <t>INC-2026-10002</t>
  </si>
  <si>
    <t>secure-bank-login.net</t>
  </si>
  <si>
    <t>BEC/Whaling</t>
  </si>
  <si>
    <t>INC-2026-10003</t>
  </si>
  <si>
    <t>micros0ft-security.com</t>
  </si>
  <si>
    <t>Urgent Invoice</t>
  </si>
  <si>
    <t>Deleted</t>
  </si>
  <si>
    <t>INC-2026-10004</t>
  </si>
  <si>
    <t>invoice-processing.co</t>
  </si>
  <si>
    <t>INC-2026-10005</t>
  </si>
  <si>
    <t>INC-2026-10006</t>
  </si>
  <si>
    <t>INC-2026-10007</t>
  </si>
  <si>
    <t>IT</t>
  </si>
  <si>
    <t>INC-2026-10008</t>
  </si>
  <si>
    <t>INC-2026-10009</t>
  </si>
  <si>
    <t>INC-2026-10010</t>
  </si>
  <si>
    <t>INC-2026-10011</t>
  </si>
  <si>
    <t>Credential Harvesting</t>
  </si>
  <si>
    <t>INC-2026-10012</t>
  </si>
  <si>
    <t>Clicked Link</t>
  </si>
  <si>
    <t>INC-2026-10013</t>
  </si>
  <si>
    <t>HR</t>
  </si>
  <si>
    <t>INC-2026-10014</t>
  </si>
  <si>
    <t>INC-2026-10015</t>
  </si>
  <si>
    <t>INC-2026-10016</t>
  </si>
  <si>
    <t>INC-2026-10017</t>
  </si>
  <si>
    <t>Executive</t>
  </si>
  <si>
    <t>INC-2026-10018</t>
  </si>
  <si>
    <t>INC-2026-10019</t>
  </si>
  <si>
    <t>INC-2026-10020</t>
  </si>
  <si>
    <t>INC-2026-10021</t>
  </si>
  <si>
    <t>INC-2026-10022</t>
  </si>
  <si>
    <t>INC-2026-10023</t>
  </si>
  <si>
    <t>Operations</t>
  </si>
  <si>
    <t>INC-2026-10024</t>
  </si>
  <si>
    <t>INC-2026-10025</t>
  </si>
  <si>
    <t>INC-2026-10026</t>
  </si>
  <si>
    <t>INC-2026-10027</t>
  </si>
  <si>
    <t>INC-2026-10028</t>
  </si>
  <si>
    <t>Downloaded Attachment</t>
  </si>
  <si>
    <t>INC-2026-10029</t>
  </si>
  <si>
    <t>INC-2026-10030</t>
  </si>
  <si>
    <t>INC-2026-10031</t>
  </si>
  <si>
    <t>INC-2026-10032</t>
  </si>
  <si>
    <t>INC-2026-10033</t>
  </si>
  <si>
    <t>INC-2026-10034</t>
  </si>
  <si>
    <t>INC-2026-10035</t>
  </si>
  <si>
    <t>INC-2026-10036</t>
  </si>
  <si>
    <t>INC-2026-10037</t>
  </si>
  <si>
    <t>INC-2026-10038</t>
  </si>
  <si>
    <t>INC-2026-10039</t>
  </si>
  <si>
    <t>INC-2026-10040</t>
  </si>
  <si>
    <t>INC-2026-10041</t>
  </si>
  <si>
    <t>INC-2026-10042</t>
  </si>
  <si>
    <t>INC-2026-10043</t>
  </si>
  <si>
    <t>INC-2026-10044</t>
  </si>
  <si>
    <t>INC-2026-10045</t>
  </si>
  <si>
    <t>INC-2026-10046</t>
  </si>
  <si>
    <t>INC-2026-10047</t>
  </si>
  <si>
    <t>INC-2026-10048</t>
  </si>
  <si>
    <t>INC-2026-10049</t>
  </si>
  <si>
    <t>INC-2026-10050</t>
  </si>
  <si>
    <t>INC-2026-10051</t>
  </si>
  <si>
    <t>INC-2026-10052</t>
  </si>
  <si>
    <t>INC-2026-10053</t>
  </si>
  <si>
    <t>INC-2026-10054</t>
  </si>
  <si>
    <t>INC-2026-10055</t>
  </si>
  <si>
    <t>INC-2026-10056</t>
  </si>
  <si>
    <t>INC-2026-10057</t>
  </si>
  <si>
    <t>INC-2026-10058</t>
  </si>
  <si>
    <t>INC-2026-10059</t>
  </si>
  <si>
    <t>INC-2026-10060</t>
  </si>
  <si>
    <t>INC-2026-10061</t>
  </si>
  <si>
    <t>INC-2026-10062</t>
  </si>
  <si>
    <t>INC-2026-10063</t>
  </si>
  <si>
    <t>INC-2026-10064</t>
  </si>
  <si>
    <t>INC-2026-10065</t>
  </si>
  <si>
    <t>INC-2026-10066</t>
  </si>
  <si>
    <t>INC-2026-10067</t>
  </si>
  <si>
    <t>INC-2026-10068</t>
  </si>
  <si>
    <t>INC-2026-10069</t>
  </si>
  <si>
    <t>INC-2026-10070</t>
  </si>
  <si>
    <t>INC-2026-10071</t>
  </si>
  <si>
    <t>INC-2026-10072</t>
  </si>
  <si>
    <t>INC-2026-10073</t>
  </si>
  <si>
    <t>INC-2026-10074</t>
  </si>
  <si>
    <t>INC-2026-10075</t>
  </si>
  <si>
    <t>INC-2026-10076</t>
  </si>
  <si>
    <t>INC-2026-10077</t>
  </si>
  <si>
    <t>INC-2026-10078</t>
  </si>
  <si>
    <t>INC-2026-10079</t>
  </si>
  <si>
    <t>INC-2026-10080</t>
  </si>
  <si>
    <t>INC-2026-10081</t>
  </si>
  <si>
    <t>INC-2026-10082</t>
  </si>
  <si>
    <t>INC-2026-10083</t>
  </si>
  <si>
    <t>INC-2026-10084</t>
  </si>
  <si>
    <t>INC-2026-10085</t>
  </si>
  <si>
    <t>INC-2026-10086</t>
  </si>
  <si>
    <t>INC-2026-10087</t>
  </si>
  <si>
    <t>INC-2026-10088</t>
  </si>
  <si>
    <t>INC-2026-10089</t>
  </si>
  <si>
    <t>INC-2026-10090</t>
  </si>
  <si>
    <t>INC-2026-10091</t>
  </si>
  <si>
    <t>INC-2026-10092</t>
  </si>
  <si>
    <t>INC-2026-10093</t>
  </si>
  <si>
    <t>INC-2026-10094</t>
  </si>
  <si>
    <t>INC-2026-10095</t>
  </si>
  <si>
    <t>INC-2026-10096</t>
  </si>
  <si>
    <t>INC-2026-10097</t>
  </si>
  <si>
    <t>INC-2026-10098</t>
  </si>
  <si>
    <t>INC-2026-10099</t>
  </si>
  <si>
    <t>INC-2026-10100</t>
  </si>
  <si>
    <t>INC-2026-10101</t>
  </si>
  <si>
    <t>INC-2026-10102</t>
  </si>
  <si>
    <t>INC-2026-10103</t>
  </si>
  <si>
    <t>INC-2026-10104</t>
  </si>
  <si>
    <t>INC-2026-10105</t>
  </si>
  <si>
    <t>INC-2026-10106</t>
  </si>
  <si>
    <t>INC-2026-10107</t>
  </si>
  <si>
    <t>INC-2026-10108</t>
  </si>
  <si>
    <t>INC-2026-10109</t>
  </si>
  <si>
    <t>INC-2026-10110</t>
  </si>
  <si>
    <t>INC-2026-10111</t>
  </si>
  <si>
    <t>INC-2026-10112</t>
  </si>
  <si>
    <t>INC-2026-10113</t>
  </si>
  <si>
    <t>INC-2026-10114</t>
  </si>
  <si>
    <t>INC-2026-10115</t>
  </si>
  <si>
    <t>INC-2026-10116</t>
  </si>
  <si>
    <t>INC-2026-10117</t>
  </si>
  <si>
    <t>INC-2026-10118</t>
  </si>
  <si>
    <t>INC-2026-10119</t>
  </si>
  <si>
    <t>INC-2026-10120</t>
  </si>
  <si>
    <t>INC-2026-10121</t>
  </si>
  <si>
    <t>INC-2026-10122</t>
  </si>
  <si>
    <t>INC-2026-10123</t>
  </si>
  <si>
    <t>INC-2026-10124</t>
  </si>
  <si>
    <t>INC-2026-10125</t>
  </si>
  <si>
    <t>INC-2026-10126</t>
  </si>
  <si>
    <t>INC-2026-10127</t>
  </si>
  <si>
    <t>INC-2026-10128</t>
  </si>
  <si>
    <t>INC-2026-10129</t>
  </si>
  <si>
    <t>INC-2026-10130</t>
  </si>
  <si>
    <t>INC-2026-10131</t>
  </si>
  <si>
    <t>INC-2026-10132</t>
  </si>
  <si>
    <t>INC-2026-10133</t>
  </si>
  <si>
    <t>INC-2026-10134</t>
  </si>
  <si>
    <t>INC-2026-10135</t>
  </si>
  <si>
    <t>INC-2026-10136</t>
  </si>
  <si>
    <t>INC-2026-10137</t>
  </si>
  <si>
    <t>INC-2026-10138</t>
  </si>
  <si>
    <t>INC-2026-10139</t>
  </si>
  <si>
    <t>INC-2026-10140</t>
  </si>
  <si>
    <t>INC-2026-10141</t>
  </si>
  <si>
    <t>INC-2026-10142</t>
  </si>
  <si>
    <t>INC-2026-10143</t>
  </si>
  <si>
    <t>INC-2026-10144</t>
  </si>
  <si>
    <t>INC-2026-10145</t>
  </si>
  <si>
    <t>INC-2026-10146</t>
  </si>
  <si>
    <t>INC-2026-10147</t>
  </si>
  <si>
    <t>INC-2026-10148</t>
  </si>
  <si>
    <t>INC-2026-10149</t>
  </si>
  <si>
    <t>INC-2026-10150</t>
  </si>
  <si>
    <t>INC-2026-10151</t>
  </si>
  <si>
    <t>INC-2026-10152</t>
  </si>
  <si>
    <t>INC-2026-10153</t>
  </si>
  <si>
    <t>INC-2026-10154</t>
  </si>
  <si>
    <t>INC-2026-10155</t>
  </si>
  <si>
    <t>INC-2026-10156</t>
  </si>
  <si>
    <t>INC-2026-10157</t>
  </si>
  <si>
    <t>INC-2026-10158</t>
  </si>
  <si>
    <t>INC-2026-10159</t>
  </si>
  <si>
    <t>INC-2026-10160</t>
  </si>
  <si>
    <t>INC-2026-10161</t>
  </si>
  <si>
    <t>INC-2026-10162</t>
  </si>
  <si>
    <t>INC-2026-10163</t>
  </si>
  <si>
    <t>INC-2026-10164</t>
  </si>
  <si>
    <t>INC-2026-10165</t>
  </si>
  <si>
    <t>INC-2026-10166</t>
  </si>
  <si>
    <t>INC-2026-10167</t>
  </si>
  <si>
    <t>INC-2026-10168</t>
  </si>
  <si>
    <t>INC-2026-10169</t>
  </si>
  <si>
    <t>INC-2026-10170</t>
  </si>
  <si>
    <t>INC-2026-10171</t>
  </si>
  <si>
    <t>INC-2026-10172</t>
  </si>
  <si>
    <t>INC-2026-10173</t>
  </si>
  <si>
    <t>INC-2026-10174</t>
  </si>
  <si>
    <t>INC-2026-10175</t>
  </si>
  <si>
    <t>INC-2026-10176</t>
  </si>
  <si>
    <t>INC-2026-10177</t>
  </si>
  <si>
    <t>INC-2026-10178</t>
  </si>
  <si>
    <t>INC-2026-10179</t>
  </si>
  <si>
    <t>INC-2026-10180</t>
  </si>
  <si>
    <t>INC-2026-10181</t>
  </si>
  <si>
    <t>INC-2026-10182</t>
  </si>
  <si>
    <t>INC-2026-10183</t>
  </si>
  <si>
    <t>INC-2026-10184</t>
  </si>
  <si>
    <t>INC-2026-10185</t>
  </si>
  <si>
    <t>INC-2026-10186</t>
  </si>
  <si>
    <t>INC-2026-10187</t>
  </si>
  <si>
    <t>INC-2026-10188</t>
  </si>
  <si>
    <t>INC-2026-10189</t>
  </si>
  <si>
    <t>INC-2026-10190</t>
  </si>
  <si>
    <t>INC-2026-10191</t>
  </si>
  <si>
    <t>INC-2026-10192</t>
  </si>
  <si>
    <t>INC-2026-10193</t>
  </si>
  <si>
    <t>INC-2026-10194</t>
  </si>
  <si>
    <t>INC-2026-10195</t>
  </si>
  <si>
    <t>INC-2026-10196</t>
  </si>
  <si>
    <t>INC-2026-10197</t>
  </si>
  <si>
    <t>INC-2026-10198</t>
  </si>
  <si>
    <t>INC-2026-10199</t>
  </si>
  <si>
    <t>INC-2026-10200</t>
  </si>
  <si>
    <t>INC-2026-10201</t>
  </si>
  <si>
    <t>INC-2026-10202</t>
  </si>
  <si>
    <t>INC-2026-10203</t>
  </si>
  <si>
    <t>INC-2026-10204</t>
  </si>
  <si>
    <t>INC-2026-10205</t>
  </si>
  <si>
    <t>INC-2026-10206</t>
  </si>
  <si>
    <t>INC-2026-10207</t>
  </si>
  <si>
    <t>INC-2026-10208</t>
  </si>
  <si>
    <t>INC-2026-10209</t>
  </si>
  <si>
    <t>INC-2026-10210</t>
  </si>
  <si>
    <t>INC-2026-10211</t>
  </si>
  <si>
    <t>INC-2026-10212</t>
  </si>
  <si>
    <t>INC-2026-10213</t>
  </si>
  <si>
    <t>INC-2026-10214</t>
  </si>
  <si>
    <t>INC-2026-10215</t>
  </si>
  <si>
    <t>INC-2026-10216</t>
  </si>
  <si>
    <t>INC-2026-10217</t>
  </si>
  <si>
    <t>INC-2026-10218</t>
  </si>
  <si>
    <t>INC-2026-10219</t>
  </si>
  <si>
    <t>INC-2026-10220</t>
  </si>
  <si>
    <t>INC-2026-10221</t>
  </si>
  <si>
    <t>INC-2026-10222</t>
  </si>
  <si>
    <t>INC-2026-10223</t>
  </si>
  <si>
    <t>INC-2026-10224</t>
  </si>
  <si>
    <t>INC-2026-10225</t>
  </si>
  <si>
    <t>INC-2026-10226</t>
  </si>
  <si>
    <t>INC-2026-10227</t>
  </si>
  <si>
    <t>INC-2026-10228</t>
  </si>
  <si>
    <t>INC-2026-10229</t>
  </si>
  <si>
    <t>INC-2026-10230</t>
  </si>
  <si>
    <t>INC-2026-10231</t>
  </si>
  <si>
    <t>INC-2026-10232</t>
  </si>
  <si>
    <t>INC-2026-10233</t>
  </si>
  <si>
    <t>INC-2026-10234</t>
  </si>
  <si>
    <t>INC-2026-10235</t>
  </si>
  <si>
    <t>INC-2026-10236</t>
  </si>
  <si>
    <t>INC-2026-10237</t>
  </si>
  <si>
    <t>INC-2026-10238</t>
  </si>
  <si>
    <t>INC-2026-10239</t>
  </si>
  <si>
    <t>INC-2026-10240</t>
  </si>
  <si>
    <t>INC-2026-10241</t>
  </si>
  <si>
    <t>INC-2026-10242</t>
  </si>
  <si>
    <t>INC-2026-10243</t>
  </si>
  <si>
    <t>INC-2026-10244</t>
  </si>
  <si>
    <t>INC-2026-10245</t>
  </si>
  <si>
    <t>INC-2026-10246</t>
  </si>
  <si>
    <t>INC-2026-10247</t>
  </si>
  <si>
    <t>INC-2026-10248</t>
  </si>
  <si>
    <t>INC-2026-10249</t>
  </si>
  <si>
    <t>INC-2026-10250</t>
  </si>
  <si>
    <t>INC-2026-10251</t>
  </si>
  <si>
    <t>INC-2026-10252</t>
  </si>
  <si>
    <t>INC-2026-10253</t>
  </si>
  <si>
    <t>INC-2026-10254</t>
  </si>
  <si>
    <t>INC-2026-10255</t>
  </si>
  <si>
    <t>INC-2026-10256</t>
  </si>
  <si>
    <t>INC-2026-10257</t>
  </si>
  <si>
    <t>INC-2026-10258</t>
  </si>
  <si>
    <t>INC-2026-10259</t>
  </si>
  <si>
    <t>INC-2026-10260</t>
  </si>
  <si>
    <t>INC-2026-10261</t>
  </si>
  <si>
    <t>INC-2026-10262</t>
  </si>
  <si>
    <t>INC-2026-10263</t>
  </si>
  <si>
    <t>INC-2026-10264</t>
  </si>
  <si>
    <t>INC-2026-10265</t>
  </si>
  <si>
    <t>INC-2026-10266</t>
  </si>
  <si>
    <t>INC-2026-10267</t>
  </si>
  <si>
    <t>INC-2026-10268</t>
  </si>
  <si>
    <t>INC-2026-10269</t>
  </si>
  <si>
    <t>INC-2026-10270</t>
  </si>
  <si>
    <t>INC-2026-10271</t>
  </si>
  <si>
    <t>INC-2026-10272</t>
  </si>
  <si>
    <t>INC-2026-10273</t>
  </si>
  <si>
    <t>INC-2026-10274</t>
  </si>
  <si>
    <t>INC-2026-10275</t>
  </si>
  <si>
    <t>INC-2026-10276</t>
  </si>
  <si>
    <t>INC-2026-10277</t>
  </si>
  <si>
    <t>INC-2026-10278</t>
  </si>
  <si>
    <t>INC-2026-10279</t>
  </si>
  <si>
    <t>INC-2026-10280</t>
  </si>
  <si>
    <t>INC-2026-10281</t>
  </si>
  <si>
    <t>INC-2026-10282</t>
  </si>
  <si>
    <t>INC-2026-10283</t>
  </si>
  <si>
    <t>INC-2026-10284</t>
  </si>
  <si>
    <t>INC-2026-10285</t>
  </si>
  <si>
    <t>INC-2026-10286</t>
  </si>
  <si>
    <t>INC-2026-10287</t>
  </si>
  <si>
    <t>INC-2026-10288</t>
  </si>
  <si>
    <t>INC-2026-10289</t>
  </si>
  <si>
    <t>INC-2026-10290</t>
  </si>
  <si>
    <t>INC-2026-10291</t>
  </si>
  <si>
    <t>INC-2026-10292</t>
  </si>
  <si>
    <t>INC-2026-10293</t>
  </si>
  <si>
    <t>INC-2026-10294</t>
  </si>
  <si>
    <t>INC-2026-10295</t>
  </si>
  <si>
    <t>INC-2026-10296</t>
  </si>
  <si>
    <t>INC-2026-10297</t>
  </si>
  <si>
    <t>INC-2026-10298</t>
  </si>
  <si>
    <t>INC-2026-10299</t>
  </si>
  <si>
    <t>INC-2026-10300</t>
  </si>
  <si>
    <t>INC-2026-10301</t>
  </si>
  <si>
    <t>INC-2026-10302</t>
  </si>
  <si>
    <t>INC-2026-10303</t>
  </si>
  <si>
    <t>INC-2026-10304</t>
  </si>
  <si>
    <t>INC-2026-10305</t>
  </si>
  <si>
    <t>INC-2026-10306</t>
  </si>
  <si>
    <t>INC-2026-10307</t>
  </si>
  <si>
    <t>INC-2026-10308</t>
  </si>
  <si>
    <t>INC-2026-10309</t>
  </si>
  <si>
    <t>INC-2026-10310</t>
  </si>
  <si>
    <t>INC-2026-10311</t>
  </si>
  <si>
    <t>INC-2026-10312</t>
  </si>
  <si>
    <t>INC-2026-10313</t>
  </si>
  <si>
    <t>INC-2026-10314</t>
  </si>
  <si>
    <t>INC-2026-10315</t>
  </si>
  <si>
    <t>INC-2026-10316</t>
  </si>
  <si>
    <t>INC-2026-10317</t>
  </si>
  <si>
    <t>INC-2026-10318</t>
  </si>
  <si>
    <t>INC-2026-10319</t>
  </si>
  <si>
    <t>INC-2026-10320</t>
  </si>
  <si>
    <t>INC-2026-10321</t>
  </si>
  <si>
    <t>INC-2026-10322</t>
  </si>
  <si>
    <t>INC-2026-10323</t>
  </si>
  <si>
    <t>INC-2026-10324</t>
  </si>
  <si>
    <t>INC-2026-10325</t>
  </si>
  <si>
    <t>INC-2026-10326</t>
  </si>
  <si>
    <t>INC-2026-10327</t>
  </si>
  <si>
    <t>INC-2026-10328</t>
  </si>
  <si>
    <t>INC-2026-10329</t>
  </si>
  <si>
    <t>INC-2026-10330</t>
  </si>
  <si>
    <t>INC-2026-10331</t>
  </si>
  <si>
    <t>INC-2026-10332</t>
  </si>
  <si>
    <t>INC-2026-10333</t>
  </si>
  <si>
    <t>INC-2026-10334</t>
  </si>
  <si>
    <t>INC-2026-10335</t>
  </si>
  <si>
    <t>INC-2026-10336</t>
  </si>
  <si>
    <t>INC-2026-10337</t>
  </si>
  <si>
    <t>INC-2026-10338</t>
  </si>
  <si>
    <t>INC-2026-10339</t>
  </si>
  <si>
    <t>INC-2026-10340</t>
  </si>
  <si>
    <t>INC-2026-10341</t>
  </si>
  <si>
    <t>INC-2026-10342</t>
  </si>
  <si>
    <t>INC-2026-10343</t>
  </si>
  <si>
    <t>INC-2026-10344</t>
  </si>
  <si>
    <t>INC-2026-10345</t>
  </si>
  <si>
    <t>INC-2026-10346</t>
  </si>
  <si>
    <t>INC-2026-10347</t>
  </si>
  <si>
    <t>INC-2026-10348</t>
  </si>
  <si>
    <t>INC-2026-10349</t>
  </si>
  <si>
    <t>INC-2026-10350</t>
  </si>
  <si>
    <t>INC-2026-10351</t>
  </si>
  <si>
    <t>INC-2026-10352</t>
  </si>
  <si>
    <t>INC-2026-10353</t>
  </si>
  <si>
    <t>INC-2026-10354</t>
  </si>
  <si>
    <t>INC-2026-10355</t>
  </si>
  <si>
    <t>INC-2026-10356</t>
  </si>
  <si>
    <t>INC-2026-10357</t>
  </si>
  <si>
    <t>INC-2026-10358</t>
  </si>
  <si>
    <t>INC-2026-10359</t>
  </si>
  <si>
    <t>INC-2026-10360</t>
  </si>
  <si>
    <t>INC-2026-10361</t>
  </si>
  <si>
    <t>INC-2026-10362</t>
  </si>
  <si>
    <t>INC-2026-10363</t>
  </si>
  <si>
    <t>INC-2026-10364</t>
  </si>
  <si>
    <t>INC-2026-10365</t>
  </si>
  <si>
    <t>INC-2026-10366</t>
  </si>
  <si>
    <t>INC-2026-10367</t>
  </si>
  <si>
    <t>INC-2026-10368</t>
  </si>
  <si>
    <t>INC-2026-10369</t>
  </si>
  <si>
    <t>INC-2026-10370</t>
  </si>
  <si>
    <t>INC-2026-10371</t>
  </si>
  <si>
    <t>INC-2026-10372</t>
  </si>
  <si>
    <t>INC-2026-10373</t>
  </si>
  <si>
    <t>INC-2026-10374</t>
  </si>
  <si>
    <t>INC-2026-10375</t>
  </si>
  <si>
    <t>INC-2026-10376</t>
  </si>
  <si>
    <t>INC-2026-10377</t>
  </si>
  <si>
    <t>INC-2026-10378</t>
  </si>
  <si>
    <t>INC-2026-10379</t>
  </si>
  <si>
    <t>INC-2026-10380</t>
  </si>
  <si>
    <t>INC-2026-10381</t>
  </si>
  <si>
    <t>INC-2026-10382</t>
  </si>
  <si>
    <t>INC-2026-10383</t>
  </si>
  <si>
    <t>INC-2026-10384</t>
  </si>
  <si>
    <t>INC-2026-10385</t>
  </si>
  <si>
    <t>INC-2026-10386</t>
  </si>
  <si>
    <t>INC-2026-10387</t>
  </si>
  <si>
    <t>INC-2026-10388</t>
  </si>
  <si>
    <t>INC-2026-10389</t>
  </si>
  <si>
    <t>INC-2026-10390</t>
  </si>
  <si>
    <t>INC-2026-10391</t>
  </si>
  <si>
    <t>INC-2026-10392</t>
  </si>
  <si>
    <t>INC-2026-10393</t>
  </si>
  <si>
    <t>INC-2026-10394</t>
  </si>
  <si>
    <t>INC-2026-10395</t>
  </si>
  <si>
    <t>INC-2026-10396</t>
  </si>
  <si>
    <t>INC-2026-10397</t>
  </si>
  <si>
    <t>INC-2026-10398</t>
  </si>
  <si>
    <t>INC-2026-10399</t>
  </si>
  <si>
    <t>INC-2026-10400</t>
  </si>
  <si>
    <t>INC-2026-10401</t>
  </si>
  <si>
    <t>INC-2026-10402</t>
  </si>
  <si>
    <t>INC-2026-10403</t>
  </si>
  <si>
    <t>INC-2026-10404</t>
  </si>
  <si>
    <t>INC-2026-10405</t>
  </si>
  <si>
    <t>INC-2026-10406</t>
  </si>
  <si>
    <t>INC-2026-10407</t>
  </si>
  <si>
    <t>INC-2026-10408</t>
  </si>
  <si>
    <t>INC-2026-10409</t>
  </si>
  <si>
    <t>INC-2026-10410</t>
  </si>
  <si>
    <t>INC-2026-10411</t>
  </si>
  <si>
    <t>INC-2026-10412</t>
  </si>
  <si>
    <t>INC-2026-10413</t>
  </si>
  <si>
    <t>INC-2026-10414</t>
  </si>
  <si>
    <t>INC-2026-10415</t>
  </si>
  <si>
    <t>INC-2026-10416</t>
  </si>
  <si>
    <t>INC-2026-10417</t>
  </si>
  <si>
    <t>INC-2026-10418</t>
  </si>
  <si>
    <t>INC-2026-10419</t>
  </si>
  <si>
    <t>INC-2026-10420</t>
  </si>
  <si>
    <t>INC-2026-10421</t>
  </si>
  <si>
    <t>INC-2026-10422</t>
  </si>
  <si>
    <t>INC-2026-10423</t>
  </si>
  <si>
    <t>INC-2026-10424</t>
  </si>
  <si>
    <t>INC-2026-10425</t>
  </si>
  <si>
    <t>INC-2026-10426</t>
  </si>
  <si>
    <t>INC-2026-10427</t>
  </si>
  <si>
    <t>INC-2026-10428</t>
  </si>
  <si>
    <t>INC-2026-10429</t>
  </si>
  <si>
    <t>INC-2026-10430</t>
  </si>
  <si>
    <t>INC-2026-10431</t>
  </si>
  <si>
    <t>INC-2026-10432</t>
  </si>
  <si>
    <t>INC-2026-10433</t>
  </si>
  <si>
    <t>INC-2026-10434</t>
  </si>
  <si>
    <t>INC-2026-10435</t>
  </si>
  <si>
    <t>INC-2026-10436</t>
  </si>
  <si>
    <t>INC-2026-10437</t>
  </si>
  <si>
    <t>INC-2026-10438</t>
  </si>
  <si>
    <t>INC-2026-10439</t>
  </si>
  <si>
    <t>INC-2026-10440</t>
  </si>
  <si>
    <t>INC-2026-10441</t>
  </si>
  <si>
    <t>INC-2026-10442</t>
  </si>
  <si>
    <t>INC-2026-10443</t>
  </si>
  <si>
    <t>INC-2026-10444</t>
  </si>
  <si>
    <t>INC-2026-10445</t>
  </si>
  <si>
    <t>INC-2026-10446</t>
  </si>
  <si>
    <t>INC-2026-10447</t>
  </si>
  <si>
    <t>INC-2026-10448</t>
  </si>
  <si>
    <t>INC-2026-10449</t>
  </si>
  <si>
    <t>INC-2026-10450</t>
  </si>
  <si>
    <t>INC-2026-10451</t>
  </si>
  <si>
    <t>INC-2026-10452</t>
  </si>
  <si>
    <t>INC-2026-10453</t>
  </si>
  <si>
    <t>INC-2026-10454</t>
  </si>
  <si>
    <t>INC-2026-10455</t>
  </si>
  <si>
    <t>INC-2026-10456</t>
  </si>
  <si>
    <t>INC-2026-10457</t>
  </si>
  <si>
    <t>INC-2026-10458</t>
  </si>
  <si>
    <t>INC-2026-10459</t>
  </si>
  <si>
    <t>INC-2026-10460</t>
  </si>
  <si>
    <t>INC-2026-10461</t>
  </si>
  <si>
    <t>INC-2026-10462</t>
  </si>
  <si>
    <t>INC-2026-10463</t>
  </si>
  <si>
    <t>INC-2026-10464</t>
  </si>
  <si>
    <t>INC-2026-10465</t>
  </si>
  <si>
    <t>INC-2026-10466</t>
  </si>
  <si>
    <t>INC-2026-10467</t>
  </si>
  <si>
    <t>INC-2026-10468</t>
  </si>
  <si>
    <t>INC-2026-10469</t>
  </si>
  <si>
    <t>INC-2026-10470</t>
  </si>
  <si>
    <t>INC-2026-10471</t>
  </si>
  <si>
    <t>INC-2026-10472</t>
  </si>
  <si>
    <t>INC-2026-10473</t>
  </si>
  <si>
    <t>INC-2026-10474</t>
  </si>
  <si>
    <t>INC-2026-10475</t>
  </si>
  <si>
    <t>INC-2026-10476</t>
  </si>
  <si>
    <t>INC-2026-10477</t>
  </si>
  <si>
    <t>INC-2026-10478</t>
  </si>
  <si>
    <t>INC-2026-10479</t>
  </si>
  <si>
    <t>INC-2026-10480</t>
  </si>
  <si>
    <t>INC-2026-10481</t>
  </si>
  <si>
    <t>INC-2026-10482</t>
  </si>
  <si>
    <t>INC-2026-10483</t>
  </si>
  <si>
    <t>INC-2026-10484</t>
  </si>
  <si>
    <t>INC-2026-10485</t>
  </si>
  <si>
    <t>INC-2026-10486</t>
  </si>
  <si>
    <t>INC-2026-10487</t>
  </si>
  <si>
    <t>INC-2026-10488</t>
  </si>
  <si>
    <t>INC-2026-10489</t>
  </si>
  <si>
    <t>INC-2026-10490</t>
  </si>
  <si>
    <t>INC-2026-10491</t>
  </si>
  <si>
    <t>INC-2026-10492</t>
  </si>
  <si>
    <t>INC-2026-10493</t>
  </si>
  <si>
    <t>INC-2026-10494</t>
  </si>
  <si>
    <t>INC-2026-10495</t>
  </si>
  <si>
    <t>INC-2026-10496</t>
  </si>
  <si>
    <t>INC-2026-10497</t>
  </si>
  <si>
    <t>INC-2026-10498</t>
  </si>
  <si>
    <t>INC-2026-10499</t>
  </si>
  <si>
    <t>INC-2026-10500</t>
  </si>
  <si>
    <t>INC-2026-10501</t>
  </si>
  <si>
    <t>INC-2026-10502</t>
  </si>
  <si>
    <t>INC-2026-10503</t>
  </si>
  <si>
    <t>INC-2026-10504</t>
  </si>
  <si>
    <t>INC-2026-10505</t>
  </si>
  <si>
    <t>INC-2026-10506</t>
  </si>
  <si>
    <t>INC-2026-10507</t>
  </si>
  <si>
    <t>INC-2026-10508</t>
  </si>
  <si>
    <t>INC-2026-10509</t>
  </si>
  <si>
    <t>INC-2026-10510</t>
  </si>
  <si>
    <t>INC-2026-10511</t>
  </si>
  <si>
    <t>INC-2026-10512</t>
  </si>
  <si>
    <t>INC-2026-10513</t>
  </si>
  <si>
    <t>INC-2026-10514</t>
  </si>
  <si>
    <t>INC-2026-10515</t>
  </si>
  <si>
    <t>INC-2026-10516</t>
  </si>
  <si>
    <t>INC-2026-10517</t>
  </si>
  <si>
    <t>INC-2026-10518</t>
  </si>
  <si>
    <t>INC-2026-10519</t>
  </si>
  <si>
    <t>INC-2026-10520</t>
  </si>
  <si>
    <t>INC-2026-10521</t>
  </si>
  <si>
    <t>INC-2026-10522</t>
  </si>
  <si>
    <t>INC-2026-10523</t>
  </si>
  <si>
    <t>INC-2026-10524</t>
  </si>
  <si>
    <t>INC-2026-10525</t>
  </si>
  <si>
    <t>INC-2026-10526</t>
  </si>
  <si>
    <t>INC-2026-10527</t>
  </si>
  <si>
    <t>INC-2026-10528</t>
  </si>
  <si>
    <t>INC-2026-10529</t>
  </si>
  <si>
    <t>INC-2026-10530</t>
  </si>
  <si>
    <t>INC-2026-10531</t>
  </si>
  <si>
    <t>INC-2026-10532</t>
  </si>
  <si>
    <t>INC-2026-10533</t>
  </si>
  <si>
    <t>INC-2026-10534</t>
  </si>
  <si>
    <t>INC-2026-10535</t>
  </si>
  <si>
    <t>INC-2026-10536</t>
  </si>
  <si>
    <t>INC-2026-10537</t>
  </si>
  <si>
    <t>INC-2026-10538</t>
  </si>
  <si>
    <t>INC-2026-10539</t>
  </si>
  <si>
    <t>INC-2026-10540</t>
  </si>
  <si>
    <t>INC-2026-10541</t>
  </si>
  <si>
    <t>INC-2026-10542</t>
  </si>
  <si>
    <t>INC-2026-10543</t>
  </si>
  <si>
    <t>INC-2026-10544</t>
  </si>
  <si>
    <t>INC-2026-10545</t>
  </si>
  <si>
    <t>INC-2026-10546</t>
  </si>
  <si>
    <t>INC-2026-10547</t>
  </si>
  <si>
    <t>INC-2026-10548</t>
  </si>
  <si>
    <t>INC-2026-10549</t>
  </si>
  <si>
    <t>INC-2026-10550</t>
  </si>
  <si>
    <t>INC-2026-10551</t>
  </si>
  <si>
    <t>INC-2026-10552</t>
  </si>
  <si>
    <t>INC-2026-10553</t>
  </si>
  <si>
    <t>INC-2026-10554</t>
  </si>
  <si>
    <t>INC-2026-10555</t>
  </si>
  <si>
    <t>INC-2026-10556</t>
  </si>
  <si>
    <t>INC-2026-10557</t>
  </si>
  <si>
    <t>INC-2026-10558</t>
  </si>
  <si>
    <t>INC-2026-10559</t>
  </si>
  <si>
    <t>INC-2026-10560</t>
  </si>
  <si>
    <t>INC-2026-10561</t>
  </si>
  <si>
    <t>INC-2026-10562</t>
  </si>
  <si>
    <t>INC-2026-10563</t>
  </si>
  <si>
    <t>INC-2026-10564</t>
  </si>
  <si>
    <t>INC-2026-10565</t>
  </si>
  <si>
    <t>INC-2026-10566</t>
  </si>
  <si>
    <t>INC-2026-10567</t>
  </si>
  <si>
    <t>INC-2026-10568</t>
  </si>
  <si>
    <t>INC-2026-10569</t>
  </si>
  <si>
    <t>INC-2026-10570</t>
  </si>
  <si>
    <t>INC-2026-10571</t>
  </si>
  <si>
    <t>INC-2026-10572</t>
  </si>
  <si>
    <t>INC-2026-10573</t>
  </si>
  <si>
    <t>INC-2026-10574</t>
  </si>
  <si>
    <t>INC-2026-10575</t>
  </si>
  <si>
    <t>INC-2026-10576</t>
  </si>
  <si>
    <t>INC-2026-10577</t>
  </si>
  <si>
    <t>INC-2026-10578</t>
  </si>
  <si>
    <t>INC-2026-10579</t>
  </si>
  <si>
    <t>INC-2026-10580</t>
  </si>
  <si>
    <t>INC-2026-10581</t>
  </si>
  <si>
    <t>INC-2026-10582</t>
  </si>
  <si>
    <t>INC-2026-10583</t>
  </si>
  <si>
    <t>INC-2026-10584</t>
  </si>
  <si>
    <t>INC-2026-10585</t>
  </si>
  <si>
    <t>INC-2026-10586</t>
  </si>
  <si>
    <t>INC-2026-10587</t>
  </si>
  <si>
    <t>INC-2026-10588</t>
  </si>
  <si>
    <t>INC-2026-10589</t>
  </si>
  <si>
    <t>INC-2026-10590</t>
  </si>
  <si>
    <t>INC-2026-10591</t>
  </si>
  <si>
    <t>INC-2026-10592</t>
  </si>
  <si>
    <t>INC-2026-10593</t>
  </si>
  <si>
    <t>INC-2026-10594</t>
  </si>
  <si>
    <t>INC-2026-10595</t>
  </si>
  <si>
    <t>INC-2026-10596</t>
  </si>
  <si>
    <t>INC-2026-10597</t>
  </si>
  <si>
    <t>INC-2026-10598</t>
  </si>
  <si>
    <t>INC-2026-10599</t>
  </si>
  <si>
    <t>INC-2026-10600</t>
  </si>
  <si>
    <t>INC-2026-10601</t>
  </si>
  <si>
    <t>INC-2026-10602</t>
  </si>
  <si>
    <t>INC-2026-10603</t>
  </si>
  <si>
    <t>INC-2026-10604</t>
  </si>
  <si>
    <t>INC-2026-10605</t>
  </si>
  <si>
    <t>INC-2026-10606</t>
  </si>
  <si>
    <t>INC-2026-10607</t>
  </si>
  <si>
    <t>INC-2026-10608</t>
  </si>
  <si>
    <t>INC-2026-10609</t>
  </si>
  <si>
    <t>INC-2026-10610</t>
  </si>
  <si>
    <t>INC-2026-10611</t>
  </si>
  <si>
    <t>INC-2026-10612</t>
  </si>
  <si>
    <t>INC-2026-10613</t>
  </si>
  <si>
    <t>INC-2026-10614</t>
  </si>
  <si>
    <t>INC-2026-10615</t>
  </si>
  <si>
    <t>INC-2026-10616</t>
  </si>
  <si>
    <t>INC-2026-10617</t>
  </si>
  <si>
    <t>INC-2026-10618</t>
  </si>
  <si>
    <t>INC-2026-10619</t>
  </si>
  <si>
    <t>INC-2026-10620</t>
  </si>
  <si>
    <t>INC-2026-10621</t>
  </si>
  <si>
    <t>INC-2026-10622</t>
  </si>
  <si>
    <t>INC-2026-10623</t>
  </si>
  <si>
    <t>INC-2026-10624</t>
  </si>
  <si>
    <t>INC-2026-10625</t>
  </si>
  <si>
    <t>INC-2026-10626</t>
  </si>
  <si>
    <t>INC-2026-10627</t>
  </si>
  <si>
    <t>INC-2026-10628</t>
  </si>
  <si>
    <t>INC-2026-10629</t>
  </si>
  <si>
    <t>INC-2026-10630</t>
  </si>
  <si>
    <t>INC-2026-10631</t>
  </si>
  <si>
    <t>INC-2026-10632</t>
  </si>
  <si>
    <t>INC-2026-10633</t>
  </si>
  <si>
    <t>INC-2026-10634</t>
  </si>
  <si>
    <t>INC-2026-10635</t>
  </si>
  <si>
    <t>INC-2026-10636</t>
  </si>
  <si>
    <t>INC-2026-10637</t>
  </si>
  <si>
    <t>INC-2026-10638</t>
  </si>
  <si>
    <t>INC-2026-10639</t>
  </si>
  <si>
    <t>INC-2026-10640</t>
  </si>
  <si>
    <t>INC-2026-10641</t>
  </si>
  <si>
    <t>INC-2026-10642</t>
  </si>
  <si>
    <t>INC-2026-10643</t>
  </si>
  <si>
    <t>INC-2026-10644</t>
  </si>
  <si>
    <t>INC-2026-10645</t>
  </si>
  <si>
    <t>INC-2026-10646</t>
  </si>
  <si>
    <t>INC-2026-10647</t>
  </si>
  <si>
    <t>INC-2026-10648</t>
  </si>
  <si>
    <t>INC-2026-10649</t>
  </si>
  <si>
    <t>INC-2026-10650</t>
  </si>
  <si>
    <t>INC-2026-10651</t>
  </si>
  <si>
    <t>INC-2026-10652</t>
  </si>
  <si>
    <t>INC-2026-10653</t>
  </si>
  <si>
    <t>INC-2026-10654</t>
  </si>
  <si>
    <t>INC-2026-10655</t>
  </si>
  <si>
    <t>INC-2026-10656</t>
  </si>
  <si>
    <t>INC-2026-10657</t>
  </si>
  <si>
    <t>INC-2026-10658</t>
  </si>
  <si>
    <t>INC-2026-10659</t>
  </si>
  <si>
    <t>INC-2026-10660</t>
  </si>
  <si>
    <t>INC-2026-10661</t>
  </si>
  <si>
    <t>INC-2026-10662</t>
  </si>
  <si>
    <t>INC-2026-10663</t>
  </si>
  <si>
    <t>INC-2026-10664</t>
  </si>
  <si>
    <t>INC-2026-10665</t>
  </si>
  <si>
    <t>INC-2026-10666</t>
  </si>
  <si>
    <t>INC-2026-10667</t>
  </si>
  <si>
    <t>INC-2026-10668</t>
  </si>
  <si>
    <t>INC-2026-10669</t>
  </si>
  <si>
    <t>INC-2026-10670</t>
  </si>
  <si>
    <t>INC-2026-10671</t>
  </si>
  <si>
    <t>INC-2026-10672</t>
  </si>
  <si>
    <t>INC-2026-10673</t>
  </si>
  <si>
    <t>INC-2026-10674</t>
  </si>
  <si>
    <t>INC-2026-10675</t>
  </si>
  <si>
    <t>INC-2026-10676</t>
  </si>
  <si>
    <t>INC-2026-10677</t>
  </si>
  <si>
    <t>INC-2026-10678</t>
  </si>
  <si>
    <t>INC-2026-10679</t>
  </si>
  <si>
    <t>INC-2026-10680</t>
  </si>
  <si>
    <t>INC-2026-10681</t>
  </si>
  <si>
    <t>INC-2026-10682</t>
  </si>
  <si>
    <t>INC-2026-10683</t>
  </si>
  <si>
    <t>INC-2026-10684</t>
  </si>
  <si>
    <t>INC-2026-10685</t>
  </si>
  <si>
    <t>INC-2026-10686</t>
  </si>
  <si>
    <t>INC-2026-10687</t>
  </si>
  <si>
    <t>INC-2026-10688</t>
  </si>
  <si>
    <t>INC-2026-10689</t>
  </si>
  <si>
    <t>INC-2026-10690</t>
  </si>
  <si>
    <t>INC-2026-10691</t>
  </si>
  <si>
    <t>INC-2026-10692</t>
  </si>
  <si>
    <t>INC-2026-10693</t>
  </si>
  <si>
    <t>INC-2026-10694</t>
  </si>
  <si>
    <t>INC-2026-10695</t>
  </si>
  <si>
    <t>INC-2026-10696</t>
  </si>
  <si>
    <t>INC-2026-10697</t>
  </si>
  <si>
    <t>INC-2026-10698</t>
  </si>
  <si>
    <t>INC-2026-10699</t>
  </si>
  <si>
    <t>INC-2026-10700</t>
  </si>
  <si>
    <t>INC-2026-10701</t>
  </si>
  <si>
    <t>INC-2026-10702</t>
  </si>
  <si>
    <t>INC-2026-10703</t>
  </si>
  <si>
    <t>INC-2026-10704</t>
  </si>
  <si>
    <t>INC-2026-10705</t>
  </si>
  <si>
    <t>INC-2026-10706</t>
  </si>
  <si>
    <t>INC-2026-10707</t>
  </si>
  <si>
    <t>INC-2026-10708</t>
  </si>
  <si>
    <t>INC-2026-10709</t>
  </si>
  <si>
    <t>INC-2026-10710</t>
  </si>
  <si>
    <t>INC-2026-10711</t>
  </si>
  <si>
    <t>INC-2026-10712</t>
  </si>
  <si>
    <t>INC-2026-10713</t>
  </si>
  <si>
    <t>INC-2026-10714</t>
  </si>
  <si>
    <t>INC-2026-10715</t>
  </si>
  <si>
    <t>INC-2026-10716</t>
  </si>
  <si>
    <t>INC-2026-10717</t>
  </si>
  <si>
    <t>INC-2026-10718</t>
  </si>
  <si>
    <t>INC-2026-10719</t>
  </si>
  <si>
    <t>INC-2026-10720</t>
  </si>
  <si>
    <t>INC-2026-10721</t>
  </si>
  <si>
    <t>INC-2026-10722</t>
  </si>
  <si>
    <t>INC-2026-10723</t>
  </si>
  <si>
    <t>INC-2026-10724</t>
  </si>
  <si>
    <t>INC-2026-10725</t>
  </si>
  <si>
    <t>INC-2026-10726</t>
  </si>
  <si>
    <t>INC-2026-10727</t>
  </si>
  <si>
    <t>INC-2026-10728</t>
  </si>
  <si>
    <t>INC-2026-10729</t>
  </si>
  <si>
    <t>INC-2026-10730</t>
  </si>
  <si>
    <t>INC-2026-10731</t>
  </si>
  <si>
    <t>INC-2026-10732</t>
  </si>
  <si>
    <t>INC-2026-10733</t>
  </si>
  <si>
    <t>INC-2026-10734</t>
  </si>
  <si>
    <t>INC-2026-10735</t>
  </si>
  <si>
    <t>INC-2026-10736</t>
  </si>
  <si>
    <t>INC-2026-10737</t>
  </si>
  <si>
    <t>INC-2026-10738</t>
  </si>
  <si>
    <t>INC-2026-10739</t>
  </si>
  <si>
    <t>INC-2026-10740</t>
  </si>
  <si>
    <t>INC-2026-10741</t>
  </si>
  <si>
    <t>INC-2026-10742</t>
  </si>
  <si>
    <t>INC-2026-10743</t>
  </si>
  <si>
    <t>INC-2026-10744</t>
  </si>
  <si>
    <t>INC-2026-10745</t>
  </si>
  <si>
    <t>INC-2026-10746</t>
  </si>
  <si>
    <t>INC-2026-10747</t>
  </si>
  <si>
    <t>INC-2026-10748</t>
  </si>
  <si>
    <t>INC-2026-10749</t>
  </si>
  <si>
    <t>INC-2026-10750</t>
  </si>
  <si>
    <t>INC-2026-10751</t>
  </si>
  <si>
    <t>INC-2026-10752</t>
  </si>
  <si>
    <t>INC-2026-10753</t>
  </si>
  <si>
    <t>INC-2026-10754</t>
  </si>
  <si>
    <t>INC-2026-10755</t>
  </si>
  <si>
    <t>INC-2026-10756</t>
  </si>
  <si>
    <t>INC-2026-10757</t>
  </si>
  <si>
    <t>INC-2026-10758</t>
  </si>
  <si>
    <t>INC-2026-10759</t>
  </si>
  <si>
    <t>INC-2026-10760</t>
  </si>
  <si>
    <t>INC-2026-10761</t>
  </si>
  <si>
    <t>INC-2026-10762</t>
  </si>
  <si>
    <t>INC-2026-10763</t>
  </si>
  <si>
    <t>INC-2026-10764</t>
  </si>
  <si>
    <t>INC-2026-10765</t>
  </si>
  <si>
    <t>INC-2026-10766</t>
  </si>
  <si>
    <t>INC-2026-10767</t>
  </si>
  <si>
    <t>INC-2026-10768</t>
  </si>
  <si>
    <t>INC-2026-10769</t>
  </si>
  <si>
    <t>INC-2026-10770</t>
  </si>
  <si>
    <t>INC-2026-10771</t>
  </si>
  <si>
    <t>INC-2026-10772</t>
  </si>
  <si>
    <t>INC-2026-10773</t>
  </si>
  <si>
    <t>INC-2026-10774</t>
  </si>
  <si>
    <t>INC-2026-10775</t>
  </si>
  <si>
    <t>INC-2026-10776</t>
  </si>
  <si>
    <t>INC-2026-10777</t>
  </si>
  <si>
    <t>INC-2026-10778</t>
  </si>
  <si>
    <t>INC-2026-10779</t>
  </si>
  <si>
    <t>INC-2026-10780</t>
  </si>
  <si>
    <t>INC-2026-10781</t>
  </si>
  <si>
    <t>INC-2026-10782</t>
  </si>
  <si>
    <t>INC-2026-10783</t>
  </si>
  <si>
    <t>INC-2026-10784</t>
  </si>
  <si>
    <t>INC-2026-10785</t>
  </si>
  <si>
    <t>INC-2026-10786</t>
  </si>
  <si>
    <t>INC-2026-10787</t>
  </si>
  <si>
    <t>INC-2026-10788</t>
  </si>
  <si>
    <t>INC-2026-10789</t>
  </si>
  <si>
    <t>INC-2026-10790</t>
  </si>
  <si>
    <t>INC-2026-10791</t>
  </si>
  <si>
    <t>INC-2026-10792</t>
  </si>
  <si>
    <t>INC-2026-10793</t>
  </si>
  <si>
    <t>INC-2026-10794</t>
  </si>
  <si>
    <t>INC-2026-10795</t>
  </si>
  <si>
    <t>INC-2026-10796</t>
  </si>
  <si>
    <t>INC-2026-10797</t>
  </si>
  <si>
    <t>INC-2026-10798</t>
  </si>
  <si>
    <t>INC-2026-10799</t>
  </si>
  <si>
    <t>INC-2026-10800</t>
  </si>
  <si>
    <t>INC-2026-10801</t>
  </si>
  <si>
    <t>INC-2026-10802</t>
  </si>
  <si>
    <t>INC-2026-10803</t>
  </si>
  <si>
    <t>INC-2026-10804</t>
  </si>
  <si>
    <t>INC-2026-10805</t>
  </si>
  <si>
    <t>INC-2026-10806</t>
  </si>
  <si>
    <t>INC-2026-10807</t>
  </si>
  <si>
    <t>INC-2026-10808</t>
  </si>
  <si>
    <t>INC-2026-10809</t>
  </si>
  <si>
    <t>INC-2026-10810</t>
  </si>
  <si>
    <t>INC-2026-10811</t>
  </si>
  <si>
    <t>INC-2026-10812</t>
  </si>
  <si>
    <t>INC-2026-10813</t>
  </si>
  <si>
    <t>INC-2026-10814</t>
  </si>
  <si>
    <t>INC-2026-10815</t>
  </si>
  <si>
    <t>INC-2026-10816</t>
  </si>
  <si>
    <t>INC-2026-10817</t>
  </si>
  <si>
    <t>INC-2026-10818</t>
  </si>
  <si>
    <t>INC-2026-10819</t>
  </si>
  <si>
    <t>INC-2026-10820</t>
  </si>
  <si>
    <t>INC-2026-10821</t>
  </si>
  <si>
    <t>INC-2026-10822</t>
  </si>
  <si>
    <t>INC-2026-10823</t>
  </si>
  <si>
    <t>INC-2026-10824</t>
  </si>
  <si>
    <t>INC-2026-10825</t>
  </si>
  <si>
    <t>INC-2026-10826</t>
  </si>
  <si>
    <t>INC-2026-10827</t>
  </si>
  <si>
    <t>INC-2026-10828</t>
  </si>
  <si>
    <t>INC-2026-10829</t>
  </si>
  <si>
    <t>INC-2026-10830</t>
  </si>
  <si>
    <t>INC-2026-10831</t>
  </si>
  <si>
    <t>INC-2026-10832</t>
  </si>
  <si>
    <t>INC-2026-10833</t>
  </si>
  <si>
    <t>INC-2026-10834</t>
  </si>
  <si>
    <t>INC-2026-10835</t>
  </si>
  <si>
    <t>INC-2026-10836</t>
  </si>
  <si>
    <t>INC-2026-10837</t>
  </si>
  <si>
    <t>INC-2026-10838</t>
  </si>
  <si>
    <t>INC-2026-10839</t>
  </si>
  <si>
    <t>INC-2026-10840</t>
  </si>
  <si>
    <t>INC-2026-10841</t>
  </si>
  <si>
    <t>INC-2026-10842</t>
  </si>
  <si>
    <t>INC-2026-10843</t>
  </si>
  <si>
    <t>INC-2026-10844</t>
  </si>
  <si>
    <t>INC-2026-10845</t>
  </si>
  <si>
    <t>INC-2026-10846</t>
  </si>
  <si>
    <t>INC-2026-10847</t>
  </si>
  <si>
    <t>INC-2026-10848</t>
  </si>
  <si>
    <t>INC-2026-10849</t>
  </si>
  <si>
    <t>INC-2026-10850</t>
  </si>
  <si>
    <t>INC-2026-10851</t>
  </si>
  <si>
    <t>INC-2026-10852</t>
  </si>
  <si>
    <t>INC-2026-10853</t>
  </si>
  <si>
    <t>INC-2026-10854</t>
  </si>
  <si>
    <t>INC-2026-10855</t>
  </si>
  <si>
    <t>INC-2026-10856</t>
  </si>
  <si>
    <t>INC-2026-10857</t>
  </si>
  <si>
    <t>INC-2026-10858</t>
  </si>
  <si>
    <t>INC-2026-10859</t>
  </si>
  <si>
    <t>INC-2026-10860</t>
  </si>
  <si>
    <t>INC-2026-10861</t>
  </si>
  <si>
    <t>INC-2026-10862</t>
  </si>
  <si>
    <t>INC-2026-10863</t>
  </si>
  <si>
    <t>INC-2026-10864</t>
  </si>
  <si>
    <t>INC-2026-10865</t>
  </si>
  <si>
    <t>INC-2026-10866</t>
  </si>
  <si>
    <t>INC-2026-10867</t>
  </si>
  <si>
    <t>INC-2026-10868</t>
  </si>
  <si>
    <t>INC-2026-10869</t>
  </si>
  <si>
    <t>INC-2026-10870</t>
  </si>
  <si>
    <t>INC-2026-10871</t>
  </si>
  <si>
    <t>INC-2026-10872</t>
  </si>
  <si>
    <t>INC-2026-10873</t>
  </si>
  <si>
    <t>INC-2026-10874</t>
  </si>
  <si>
    <t>INC-2026-10875</t>
  </si>
  <si>
    <t>INC-2026-10876</t>
  </si>
  <si>
    <t>INC-2026-10877</t>
  </si>
  <si>
    <t>INC-2026-10878</t>
  </si>
  <si>
    <t>INC-2026-10879</t>
  </si>
  <si>
    <t>INC-2026-10880</t>
  </si>
  <si>
    <t>INC-2026-10881</t>
  </si>
  <si>
    <t>INC-2026-10882</t>
  </si>
  <si>
    <t>INC-2026-10883</t>
  </si>
  <si>
    <t>INC-2026-10884</t>
  </si>
  <si>
    <t>INC-2026-10885</t>
  </si>
  <si>
    <t>INC-2026-10886</t>
  </si>
  <si>
    <t>INC-2026-10887</t>
  </si>
  <si>
    <t>INC-2026-10888</t>
  </si>
  <si>
    <t>INC-2026-10889</t>
  </si>
  <si>
    <t>INC-2026-10890</t>
  </si>
  <si>
    <t>INC-2026-10891</t>
  </si>
  <si>
    <t>INC-2026-10892</t>
  </si>
  <si>
    <t>INC-2026-10893</t>
  </si>
  <si>
    <t>INC-2026-10894</t>
  </si>
  <si>
    <t>INC-2026-10895</t>
  </si>
  <si>
    <t>INC-2026-10896</t>
  </si>
  <si>
    <t>INC-2026-10897</t>
  </si>
  <si>
    <t>INC-2026-10898</t>
  </si>
  <si>
    <t>INC-2026-10899</t>
  </si>
  <si>
    <t>INC-2026-10900</t>
  </si>
  <si>
    <t>INC-2026-10901</t>
  </si>
  <si>
    <t>INC-2026-10902</t>
  </si>
  <si>
    <t>INC-2026-10903</t>
  </si>
  <si>
    <t>INC-2026-10904</t>
  </si>
  <si>
    <t>INC-2026-10905</t>
  </si>
  <si>
    <t>INC-2026-10906</t>
  </si>
  <si>
    <t>INC-2026-10907</t>
  </si>
  <si>
    <t>INC-2026-10908</t>
  </si>
  <si>
    <t>INC-2026-10909</t>
  </si>
  <si>
    <t>INC-2026-10910</t>
  </si>
  <si>
    <t>INC-2026-10911</t>
  </si>
  <si>
    <t>INC-2026-10912</t>
  </si>
  <si>
    <t>INC-2026-10913</t>
  </si>
  <si>
    <t>INC-2026-10914</t>
  </si>
  <si>
    <t>INC-2026-10915</t>
  </si>
  <si>
    <t>INC-2026-10916</t>
  </si>
  <si>
    <t>INC-2026-10917</t>
  </si>
  <si>
    <t>INC-2026-10918</t>
  </si>
  <si>
    <t>INC-2026-10919</t>
  </si>
  <si>
    <t>INC-2026-10920</t>
  </si>
  <si>
    <t>INC-2026-10921</t>
  </si>
  <si>
    <t>INC-2026-10922</t>
  </si>
  <si>
    <t>INC-2026-10923</t>
  </si>
  <si>
    <t>INC-2026-10924</t>
  </si>
  <si>
    <t>INC-2026-10925</t>
  </si>
  <si>
    <t>INC-2026-10926</t>
  </si>
  <si>
    <t>INC-2026-10927</t>
  </si>
  <si>
    <t>INC-2026-10928</t>
  </si>
  <si>
    <t>INC-2026-10929</t>
  </si>
  <si>
    <t>INC-2026-10930</t>
  </si>
  <si>
    <t>INC-2026-10931</t>
  </si>
  <si>
    <t>INC-2026-10932</t>
  </si>
  <si>
    <t>INC-2026-10933</t>
  </si>
  <si>
    <t>INC-2026-10934</t>
  </si>
  <si>
    <t>INC-2026-10935</t>
  </si>
  <si>
    <t>INC-2026-10936</t>
  </si>
  <si>
    <t>INC-2026-10937</t>
  </si>
  <si>
    <t>INC-2026-10938</t>
  </si>
  <si>
    <t>INC-2026-10939</t>
  </si>
  <si>
    <t>INC-2026-10940</t>
  </si>
  <si>
    <t>INC-2026-10941</t>
  </si>
  <si>
    <t>INC-2026-10942</t>
  </si>
  <si>
    <t>INC-2026-10943</t>
  </si>
  <si>
    <t>INC-2026-10944</t>
  </si>
  <si>
    <t>INC-2026-10945</t>
  </si>
  <si>
    <t>INC-2026-10946</t>
  </si>
  <si>
    <t>INC-2026-10947</t>
  </si>
  <si>
    <t>INC-2026-10948</t>
  </si>
  <si>
    <t>INC-2026-10949</t>
  </si>
  <si>
    <t>INC-2026-10950</t>
  </si>
  <si>
    <t>INC-2026-10951</t>
  </si>
  <si>
    <t>INC-2026-10952</t>
  </si>
  <si>
    <t>INC-2026-10953</t>
  </si>
  <si>
    <t>INC-2026-10954</t>
  </si>
  <si>
    <t>INC-2026-10955</t>
  </si>
  <si>
    <t>INC-2026-10956</t>
  </si>
  <si>
    <t>INC-2026-10957</t>
  </si>
  <si>
    <t>INC-2026-10958</t>
  </si>
  <si>
    <t>INC-2026-10959</t>
  </si>
  <si>
    <t>INC-2026-10960</t>
  </si>
  <si>
    <t>INC-2026-10961</t>
  </si>
  <si>
    <t>INC-2026-10962</t>
  </si>
  <si>
    <t>INC-2026-10963</t>
  </si>
  <si>
    <t>INC-2026-10964</t>
  </si>
  <si>
    <t>INC-2026-10965</t>
  </si>
  <si>
    <t>INC-2026-10966</t>
  </si>
  <si>
    <t>INC-2026-10967</t>
  </si>
  <si>
    <t>INC-2026-10968</t>
  </si>
  <si>
    <t>INC-2026-10969</t>
  </si>
  <si>
    <t>INC-2026-10970</t>
  </si>
  <si>
    <t>INC-2026-10971</t>
  </si>
  <si>
    <t>INC-2026-10972</t>
  </si>
  <si>
    <t>INC-2026-10973</t>
  </si>
  <si>
    <t>INC-2026-10974</t>
  </si>
  <si>
    <t>INC-2026-10975</t>
  </si>
  <si>
    <t>INC-2026-10976</t>
  </si>
  <si>
    <t>INC-2026-10977</t>
  </si>
  <si>
    <t>INC-2026-10978</t>
  </si>
  <si>
    <t>INC-2026-10979</t>
  </si>
  <si>
    <t>INC-2026-10980</t>
  </si>
  <si>
    <t>INC-2026-10981</t>
  </si>
  <si>
    <t>INC-2026-10982</t>
  </si>
  <si>
    <t>INC-2026-10983</t>
  </si>
  <si>
    <t>INC-2026-10984</t>
  </si>
  <si>
    <t>INC-2026-10985</t>
  </si>
  <si>
    <t>INC-2026-10986</t>
  </si>
  <si>
    <t>INC-2026-10987</t>
  </si>
  <si>
    <t>INC-2026-10988</t>
  </si>
  <si>
    <t>INC-2026-10989</t>
  </si>
  <si>
    <t>INC-2026-10990</t>
  </si>
  <si>
    <t>INC-2026-10991</t>
  </si>
  <si>
    <t>INC-2026-10992</t>
  </si>
  <si>
    <t>INC-2026-10993</t>
  </si>
  <si>
    <t>INC-2026-10994</t>
  </si>
  <si>
    <t>INC-2026-10995</t>
  </si>
  <si>
    <t>INC-2026-10996</t>
  </si>
  <si>
    <t>INC-2026-10997</t>
  </si>
  <si>
    <t>INC-2026-10998</t>
  </si>
  <si>
    <t>INC-2026-10999</t>
  </si>
  <si>
    <t>INC-2026-11000</t>
  </si>
  <si>
    <t>INC-2026-11001</t>
  </si>
  <si>
    <t>INC-2026-11002</t>
  </si>
  <si>
    <t>INC-2026-11003</t>
  </si>
  <si>
    <t>INC-2026-11004</t>
  </si>
  <si>
    <t>INC-2026-11005</t>
  </si>
  <si>
    <t>INC-2026-11006</t>
  </si>
  <si>
    <t>INC-2026-11007</t>
  </si>
  <si>
    <t>INC-2026-11008</t>
  </si>
  <si>
    <t>INC-2026-11009</t>
  </si>
  <si>
    <t>INC-2026-11010</t>
  </si>
  <si>
    <t>INC-2026-11011</t>
  </si>
  <si>
    <t>INC-2026-11012</t>
  </si>
  <si>
    <t>INC-2026-11013</t>
  </si>
  <si>
    <t>INC-2026-11014</t>
  </si>
  <si>
    <t>INC-2026-11015</t>
  </si>
  <si>
    <t>INC-2026-11016</t>
  </si>
  <si>
    <t>INC-2026-11017</t>
  </si>
  <si>
    <t>INC-2026-11018</t>
  </si>
  <si>
    <t>INC-2026-11019</t>
  </si>
  <si>
    <t>INC-2026-11020</t>
  </si>
  <si>
    <t>INC-2026-11021</t>
  </si>
  <si>
    <t>INC-2026-11022</t>
  </si>
  <si>
    <t>INC-2026-11023</t>
  </si>
  <si>
    <t>INC-2026-11024</t>
  </si>
  <si>
    <t>INC-2026-11025</t>
  </si>
  <si>
    <t>INC-2026-11026</t>
  </si>
  <si>
    <t>INC-2026-11027</t>
  </si>
  <si>
    <t>INC-2026-11028</t>
  </si>
  <si>
    <t>INC-2026-11029</t>
  </si>
  <si>
    <t>INC-2026-11030</t>
  </si>
  <si>
    <t>INC-2026-11031</t>
  </si>
  <si>
    <t>INC-2026-11032</t>
  </si>
  <si>
    <t>INC-2026-11033</t>
  </si>
  <si>
    <t>INC-2026-11034</t>
  </si>
  <si>
    <t>INC-2026-11035</t>
  </si>
  <si>
    <t>INC-2026-11036</t>
  </si>
  <si>
    <t>INC-2026-11037</t>
  </si>
  <si>
    <t>INC-2026-11038</t>
  </si>
  <si>
    <t>INC-2026-11039</t>
  </si>
  <si>
    <t>INC-2026-11040</t>
  </si>
  <si>
    <t>INC-2026-11041</t>
  </si>
  <si>
    <t>INC-2026-11042</t>
  </si>
  <si>
    <t>INC-2026-11043</t>
  </si>
  <si>
    <t>INC-2026-11044</t>
  </si>
  <si>
    <t>INC-2026-11045</t>
  </si>
  <si>
    <t>INC-2026-11046</t>
  </si>
  <si>
    <t>INC-2026-11047</t>
  </si>
  <si>
    <t>INC-2026-11048</t>
  </si>
  <si>
    <t>INC-2026-11049</t>
  </si>
  <si>
    <t>INC-2026-11050</t>
  </si>
  <si>
    <t>INC-2026-11051</t>
  </si>
  <si>
    <t>INC-2026-11052</t>
  </si>
  <si>
    <t>INC-2026-11053</t>
  </si>
  <si>
    <t>INC-2026-11054</t>
  </si>
  <si>
    <t>INC-2026-11055</t>
  </si>
  <si>
    <t>INC-2026-11056</t>
  </si>
  <si>
    <t>INC-2026-11057</t>
  </si>
  <si>
    <t>INC-2026-11058</t>
  </si>
  <si>
    <t>INC-2026-11059</t>
  </si>
  <si>
    <t>INC-2026-11060</t>
  </si>
  <si>
    <t>INC-2026-11061</t>
  </si>
  <si>
    <t>INC-2026-11062</t>
  </si>
  <si>
    <t>INC-2026-11063</t>
  </si>
  <si>
    <t>INC-2026-11064</t>
  </si>
  <si>
    <t>INC-2026-11065</t>
  </si>
  <si>
    <t>INC-2026-11066</t>
  </si>
  <si>
    <t>INC-2026-11067</t>
  </si>
  <si>
    <t>INC-2026-11068</t>
  </si>
  <si>
    <t>INC-2026-11069</t>
  </si>
  <si>
    <t>INC-2026-11070</t>
  </si>
  <si>
    <t>INC-2026-11071</t>
  </si>
  <si>
    <t>INC-2026-11072</t>
  </si>
  <si>
    <t>INC-2026-11073</t>
  </si>
  <si>
    <t>INC-2026-11074</t>
  </si>
  <si>
    <t>INC-2026-11075</t>
  </si>
  <si>
    <t>INC-2026-11076</t>
  </si>
  <si>
    <t>INC-2026-11077</t>
  </si>
  <si>
    <t>INC-2026-11078</t>
  </si>
  <si>
    <t>INC-2026-11079</t>
  </si>
  <si>
    <t>INC-2026-11080</t>
  </si>
  <si>
    <t>INC-2026-11081</t>
  </si>
  <si>
    <t>INC-2026-11082</t>
  </si>
  <si>
    <t>INC-2026-11083</t>
  </si>
  <si>
    <t>INC-2026-11084</t>
  </si>
  <si>
    <t>INC-2026-11085</t>
  </si>
  <si>
    <t>INC-2026-11086</t>
  </si>
  <si>
    <t>INC-2026-11087</t>
  </si>
  <si>
    <t>INC-2026-11088</t>
  </si>
  <si>
    <t>INC-2026-11089</t>
  </si>
  <si>
    <t>INC-2026-11090</t>
  </si>
  <si>
    <t>INC-2026-11091</t>
  </si>
  <si>
    <t>INC-2026-11092</t>
  </si>
  <si>
    <t>INC-2026-11093</t>
  </si>
  <si>
    <t>INC-2026-11094</t>
  </si>
  <si>
    <t>INC-2026-11095</t>
  </si>
  <si>
    <t>INC-2026-11096</t>
  </si>
  <si>
    <t>INC-2026-11097</t>
  </si>
  <si>
    <t>INC-2026-11098</t>
  </si>
  <si>
    <t>INC-2026-11099</t>
  </si>
  <si>
    <t>INC-2026-11100</t>
  </si>
  <si>
    <t>INC-2026-11101</t>
  </si>
  <si>
    <t>INC-2026-11102</t>
  </si>
  <si>
    <t>INC-2026-11103</t>
  </si>
  <si>
    <t>INC-2026-11104</t>
  </si>
  <si>
    <t>INC-2026-11105</t>
  </si>
  <si>
    <t>INC-2026-11106</t>
  </si>
  <si>
    <t>INC-2026-11107</t>
  </si>
  <si>
    <t>INC-2026-11108</t>
  </si>
  <si>
    <t>INC-2026-11109</t>
  </si>
  <si>
    <t>INC-2026-11110</t>
  </si>
  <si>
    <t>INC-2026-11111</t>
  </si>
  <si>
    <t>INC-2026-11112</t>
  </si>
  <si>
    <t>INC-2026-11113</t>
  </si>
  <si>
    <t>INC-2026-11114</t>
  </si>
  <si>
    <t>INC-2026-11115</t>
  </si>
  <si>
    <t>INC-2026-11116</t>
  </si>
  <si>
    <t>INC-2026-11117</t>
  </si>
  <si>
    <t>INC-2026-11118</t>
  </si>
  <si>
    <t>INC-2026-11119</t>
  </si>
  <si>
    <t>INC-2026-11120</t>
  </si>
  <si>
    <t>INC-2026-11121</t>
  </si>
  <si>
    <t>INC-2026-11122</t>
  </si>
  <si>
    <t>INC-2026-11123</t>
  </si>
  <si>
    <t>INC-2026-11124</t>
  </si>
  <si>
    <t>INC-2026-11125</t>
  </si>
  <si>
    <t>INC-2026-11126</t>
  </si>
  <si>
    <t>INC-2026-11127</t>
  </si>
  <si>
    <t>INC-2026-11128</t>
  </si>
  <si>
    <t>INC-2026-11129</t>
  </si>
  <si>
    <t>INC-2026-11130</t>
  </si>
  <si>
    <t>INC-2026-11131</t>
  </si>
  <si>
    <t>INC-2026-11132</t>
  </si>
  <si>
    <t>INC-2026-11133</t>
  </si>
  <si>
    <t>INC-2026-11134</t>
  </si>
  <si>
    <t>INC-2026-11135</t>
  </si>
  <si>
    <t>INC-2026-11136</t>
  </si>
  <si>
    <t>INC-2026-11137</t>
  </si>
  <si>
    <t>INC-2026-11138</t>
  </si>
  <si>
    <t>INC-2026-11139</t>
  </si>
  <si>
    <t>INC-2026-11140</t>
  </si>
  <si>
    <t>INC-2026-11141</t>
  </si>
  <si>
    <t>INC-2026-11142</t>
  </si>
  <si>
    <t>INC-2026-11143</t>
  </si>
  <si>
    <t>INC-2026-11144</t>
  </si>
  <si>
    <t>INC-2026-11145</t>
  </si>
  <si>
    <t>INC-2026-11146</t>
  </si>
  <si>
    <t>INC-2026-11147</t>
  </si>
  <si>
    <t>INC-2026-11148</t>
  </si>
  <si>
    <t>INC-2026-11149</t>
  </si>
  <si>
    <t>INC-2026-11150</t>
  </si>
  <si>
    <t>INC-2026-11151</t>
  </si>
  <si>
    <t>INC-2026-11152</t>
  </si>
  <si>
    <t>INC-2026-11153</t>
  </si>
  <si>
    <t>INC-2026-11154</t>
  </si>
  <si>
    <t>INC-2026-11155</t>
  </si>
  <si>
    <t>INC-2026-11156</t>
  </si>
  <si>
    <t>INC-2026-11157</t>
  </si>
  <si>
    <t>INC-2026-11158</t>
  </si>
  <si>
    <t>INC-2026-11159</t>
  </si>
  <si>
    <t>INC-2026-11160</t>
  </si>
  <si>
    <t>INC-2026-11161</t>
  </si>
  <si>
    <t>INC-2026-11162</t>
  </si>
  <si>
    <t>INC-2026-11163</t>
  </si>
  <si>
    <t>INC-2026-11164</t>
  </si>
  <si>
    <t>INC-2026-11165</t>
  </si>
  <si>
    <t>INC-2026-11166</t>
  </si>
  <si>
    <t>INC-2026-11167</t>
  </si>
  <si>
    <t>INC-2026-11168</t>
  </si>
  <si>
    <t>INC-2026-11169</t>
  </si>
  <si>
    <t>INC-2026-11170</t>
  </si>
  <si>
    <t>INC-2026-11171</t>
  </si>
  <si>
    <t>INC-2026-11172</t>
  </si>
  <si>
    <t>INC-2026-11173</t>
  </si>
  <si>
    <t>INC-2026-11174</t>
  </si>
  <si>
    <t>INC-2026-11175</t>
  </si>
  <si>
    <t>INC-2026-11176</t>
  </si>
  <si>
    <t>INC-2026-11177</t>
  </si>
  <si>
    <t>INC-2026-11178</t>
  </si>
  <si>
    <t>INC-2026-11179</t>
  </si>
  <si>
    <t>INC-2026-11180</t>
  </si>
  <si>
    <t>INC-2026-11181</t>
  </si>
  <si>
    <t>INC-2026-11182</t>
  </si>
  <si>
    <t>INC-2026-11183</t>
  </si>
  <si>
    <t>INC-2026-11184</t>
  </si>
  <si>
    <t>INC-2026-11185</t>
  </si>
  <si>
    <t>INC-2026-11186</t>
  </si>
  <si>
    <t>INC-2026-11187</t>
  </si>
  <si>
    <t>INC-2026-11188</t>
  </si>
  <si>
    <t>INC-2026-11189</t>
  </si>
  <si>
    <t>INC-2026-11190</t>
  </si>
  <si>
    <t>INC-2026-11191</t>
  </si>
  <si>
    <t>INC-2026-11192</t>
  </si>
  <si>
    <t>INC-2026-11193</t>
  </si>
  <si>
    <t>INC-2026-11194</t>
  </si>
  <si>
    <t>INC-2026-11195</t>
  </si>
  <si>
    <t>INC-2026-11196</t>
  </si>
  <si>
    <t>INC-2026-11197</t>
  </si>
  <si>
    <t>INC-2026-11198</t>
  </si>
  <si>
    <t>INC-2026-11199</t>
  </si>
  <si>
    <t>INC-2026-11200</t>
  </si>
  <si>
    <t>INC-2026-11201</t>
  </si>
  <si>
    <t>INC-2026-11202</t>
  </si>
  <si>
    <t>INC-2026-11203</t>
  </si>
  <si>
    <t>INC-2026-11204</t>
  </si>
  <si>
    <t>INC-2026-11205</t>
  </si>
  <si>
    <t>INC-2026-11206</t>
  </si>
  <si>
    <t>INC-2026-11207</t>
  </si>
  <si>
    <t>INC-2026-11208</t>
  </si>
  <si>
    <t>INC-2026-11209</t>
  </si>
  <si>
    <t>INC-2026-11210</t>
  </si>
  <si>
    <t>INC-2026-11211</t>
  </si>
  <si>
    <t>INC-2026-11212</t>
  </si>
  <si>
    <t>INC-2026-11213</t>
  </si>
  <si>
    <t>INC-2026-11214</t>
  </si>
  <si>
    <t>INC-2026-11215</t>
  </si>
  <si>
    <t>INC-2026-11216</t>
  </si>
  <si>
    <t>INC-2026-11217</t>
  </si>
  <si>
    <t>INC-2026-11218</t>
  </si>
  <si>
    <t>INC-2026-11219</t>
  </si>
  <si>
    <t>INC-2026-11220</t>
  </si>
  <si>
    <t>INC-2026-11221</t>
  </si>
  <si>
    <t>INC-2026-11222</t>
  </si>
  <si>
    <t>INC-2026-11223</t>
  </si>
  <si>
    <t>INC-2026-11224</t>
  </si>
  <si>
    <t>INC-2026-11225</t>
  </si>
  <si>
    <t>INC-2026-11226</t>
  </si>
  <si>
    <t>INC-2026-11227</t>
  </si>
  <si>
    <t>INC-2026-11228</t>
  </si>
  <si>
    <t>INC-2026-11229</t>
  </si>
  <si>
    <t>INC-2026-11230</t>
  </si>
  <si>
    <t>INC-2026-11231</t>
  </si>
  <si>
    <t>INC-2026-11232</t>
  </si>
  <si>
    <t>INC-2026-11233</t>
  </si>
  <si>
    <t>INC-2026-11234</t>
  </si>
  <si>
    <t>INC-2026-11235</t>
  </si>
  <si>
    <t>INC-2026-11236</t>
  </si>
  <si>
    <t>INC-2026-11237</t>
  </si>
  <si>
    <t>INC-2026-11238</t>
  </si>
  <si>
    <t>INC-2026-11239</t>
  </si>
  <si>
    <t>INC-2026-11240</t>
  </si>
  <si>
    <t>INC-2026-11241</t>
  </si>
  <si>
    <t>INC-2026-11242</t>
  </si>
  <si>
    <t>INC-2026-11243</t>
  </si>
  <si>
    <t>INC-2026-11244</t>
  </si>
  <si>
    <t>INC-2026-11245</t>
  </si>
  <si>
    <t>INC-2026-11246</t>
  </si>
  <si>
    <t>INC-2026-11247</t>
  </si>
  <si>
    <t>INC-2026-11248</t>
  </si>
  <si>
    <t>INC-2026-11249</t>
  </si>
  <si>
    <t>INC-2026-11250</t>
  </si>
  <si>
    <t>INC-2026-11251</t>
  </si>
  <si>
    <t>INC-2026-11252</t>
  </si>
  <si>
    <t>INC-2026-11253</t>
  </si>
  <si>
    <t>INC-2026-11254</t>
  </si>
  <si>
    <t>INC-2026-11255</t>
  </si>
  <si>
    <t>INC-2026-11256</t>
  </si>
  <si>
    <t>INC-2026-11257</t>
  </si>
  <si>
    <t>INC-2026-11258</t>
  </si>
  <si>
    <t>INC-2026-11259</t>
  </si>
  <si>
    <t>INC-2026-11260</t>
  </si>
  <si>
    <t>INC-2026-11261</t>
  </si>
  <si>
    <t>INC-2026-11262</t>
  </si>
  <si>
    <t>INC-2026-11263</t>
  </si>
  <si>
    <t>INC-2026-11264</t>
  </si>
  <si>
    <t>INC-2026-11265</t>
  </si>
  <si>
    <t>INC-2026-11266</t>
  </si>
  <si>
    <t>INC-2026-11267</t>
  </si>
  <si>
    <t>INC-2026-11268</t>
  </si>
  <si>
    <t>INC-2026-11269</t>
  </si>
  <si>
    <t>INC-2026-11270</t>
  </si>
  <si>
    <t>INC-2026-11271</t>
  </si>
  <si>
    <t>INC-2026-11272</t>
  </si>
  <si>
    <t>INC-2026-11273</t>
  </si>
  <si>
    <t>INC-2026-11274</t>
  </si>
  <si>
    <t>INC-2026-11275</t>
  </si>
  <si>
    <t>INC-2026-11276</t>
  </si>
  <si>
    <t>INC-2026-11277</t>
  </si>
  <si>
    <t>INC-2026-11278</t>
  </si>
  <si>
    <t>INC-2026-11279</t>
  </si>
  <si>
    <t>INC-2026-11280</t>
  </si>
  <si>
    <t>INC-2026-11281</t>
  </si>
  <si>
    <t>INC-2026-11282</t>
  </si>
  <si>
    <t>INC-2026-11283</t>
  </si>
  <si>
    <t>INC-2026-11284</t>
  </si>
  <si>
    <t>INC-2026-11285</t>
  </si>
  <si>
    <t>INC-2026-11286</t>
  </si>
  <si>
    <t>INC-2026-11287</t>
  </si>
  <si>
    <t>INC-2026-11288</t>
  </si>
  <si>
    <t>INC-2026-11289</t>
  </si>
  <si>
    <t>INC-2026-11290</t>
  </si>
  <si>
    <t>INC-2026-11291</t>
  </si>
  <si>
    <t>INC-2026-11292</t>
  </si>
  <si>
    <t>INC-2026-11293</t>
  </si>
  <si>
    <t>INC-2026-11294</t>
  </si>
  <si>
    <t>INC-2026-11295</t>
  </si>
  <si>
    <t>INC-2026-11296</t>
  </si>
  <si>
    <t>INC-2026-11297</t>
  </si>
  <si>
    <t>INC-2026-11298</t>
  </si>
  <si>
    <t>INC-2026-11299</t>
  </si>
  <si>
    <t>INC-2026-11300</t>
  </si>
  <si>
    <t>INC-2026-11301</t>
  </si>
  <si>
    <t>INC-2026-11302</t>
  </si>
  <si>
    <t>INC-2026-11303</t>
  </si>
  <si>
    <t>INC-2026-11304</t>
  </si>
  <si>
    <t>INC-2026-11305</t>
  </si>
  <si>
    <t>INC-2026-11306</t>
  </si>
  <si>
    <t>INC-2026-11307</t>
  </si>
  <si>
    <t>INC-2026-11308</t>
  </si>
  <si>
    <t>INC-2026-11309</t>
  </si>
  <si>
    <t>INC-2026-11310</t>
  </si>
  <si>
    <t>INC-2026-11311</t>
  </si>
  <si>
    <t>INC-2026-11312</t>
  </si>
  <si>
    <t>INC-2026-11313</t>
  </si>
  <si>
    <t>INC-2026-11314</t>
  </si>
  <si>
    <t>INC-2026-11315</t>
  </si>
  <si>
    <t>INC-2026-11316</t>
  </si>
  <si>
    <t>INC-2026-11317</t>
  </si>
  <si>
    <t>INC-2026-11318</t>
  </si>
  <si>
    <t>INC-2026-11319</t>
  </si>
  <si>
    <t>INC-2026-11320</t>
  </si>
  <si>
    <t>INC-2026-11321</t>
  </si>
  <si>
    <t>INC-2026-11322</t>
  </si>
  <si>
    <t>INC-2026-11323</t>
  </si>
  <si>
    <t>INC-2026-11324</t>
  </si>
  <si>
    <t>INC-2026-11325</t>
  </si>
  <si>
    <t>INC-2026-11326</t>
  </si>
  <si>
    <t>INC-2026-11327</t>
  </si>
  <si>
    <t>INC-2026-11328</t>
  </si>
  <si>
    <t>INC-2026-11329</t>
  </si>
  <si>
    <t>INC-2026-11330</t>
  </si>
  <si>
    <t>INC-2026-11331</t>
  </si>
  <si>
    <t>INC-2026-11332</t>
  </si>
  <si>
    <t>INC-2026-11333</t>
  </si>
  <si>
    <t>INC-2026-11334</t>
  </si>
  <si>
    <t>INC-2026-11335</t>
  </si>
  <si>
    <t>INC-2026-11336</t>
  </si>
  <si>
    <t>INC-2026-11337</t>
  </si>
  <si>
    <t>INC-2026-11338</t>
  </si>
  <si>
    <t>INC-2026-11339</t>
  </si>
  <si>
    <t>INC-2026-11340</t>
  </si>
  <si>
    <t>INC-2026-11341</t>
  </si>
  <si>
    <t>INC-2026-11342</t>
  </si>
  <si>
    <t>INC-2026-11343</t>
  </si>
  <si>
    <t>INC-2026-11344</t>
  </si>
  <si>
    <t>INC-2026-11345</t>
  </si>
  <si>
    <t>INC-2026-11346</t>
  </si>
  <si>
    <t>INC-2026-11347</t>
  </si>
  <si>
    <t>INC-2026-11348</t>
  </si>
  <si>
    <t>INC-2026-11349</t>
  </si>
  <si>
    <t>INC-2026-11350</t>
  </si>
  <si>
    <t>INC-2026-11351</t>
  </si>
  <si>
    <t>INC-2026-11352</t>
  </si>
  <si>
    <t>INC-2026-11353</t>
  </si>
  <si>
    <t>INC-2026-11354</t>
  </si>
  <si>
    <t>INC-2026-11355</t>
  </si>
  <si>
    <t>INC-2026-11356</t>
  </si>
  <si>
    <t>INC-2026-11357</t>
  </si>
  <si>
    <t>INC-2026-11358</t>
  </si>
  <si>
    <t>INC-2026-11359</t>
  </si>
  <si>
    <t>INC-2026-11360</t>
  </si>
  <si>
    <t>INC-2026-11361</t>
  </si>
  <si>
    <t>INC-2026-11362</t>
  </si>
  <si>
    <t>INC-2026-11363</t>
  </si>
  <si>
    <t>INC-2026-11364</t>
  </si>
  <si>
    <t>INC-2026-11365</t>
  </si>
  <si>
    <t>INC-2026-11366</t>
  </si>
  <si>
    <t>INC-2026-11367</t>
  </si>
  <si>
    <t>INC-2026-11368</t>
  </si>
  <si>
    <t>INC-2026-11369</t>
  </si>
  <si>
    <t>INC-2026-11370</t>
  </si>
  <si>
    <t>INC-2026-11371</t>
  </si>
  <si>
    <t>INC-2026-11372</t>
  </si>
  <si>
    <t>INC-2026-11373</t>
  </si>
  <si>
    <t>INC-2026-11374</t>
  </si>
  <si>
    <t>INC-2026-11375</t>
  </si>
  <si>
    <t>INC-2026-11376</t>
  </si>
  <si>
    <t>INC-2026-11377</t>
  </si>
  <si>
    <t>INC-2026-11378</t>
  </si>
  <si>
    <t>INC-2026-11379</t>
  </si>
  <si>
    <t>INC-2026-11380</t>
  </si>
  <si>
    <t>INC-2026-11381</t>
  </si>
  <si>
    <t>INC-2026-11382</t>
  </si>
  <si>
    <t>INC-2026-11383</t>
  </si>
  <si>
    <t>INC-2026-11384</t>
  </si>
  <si>
    <t>INC-2026-11385</t>
  </si>
  <si>
    <t>INC-2026-11386</t>
  </si>
  <si>
    <t>INC-2026-11387</t>
  </si>
  <si>
    <t>INC-2026-11388</t>
  </si>
  <si>
    <t>INC-2026-11389</t>
  </si>
  <si>
    <t>INC-2026-11390</t>
  </si>
  <si>
    <t>INC-2026-11391</t>
  </si>
  <si>
    <t>INC-2026-11392</t>
  </si>
  <si>
    <t>INC-2026-11393</t>
  </si>
  <si>
    <t>INC-2026-11394</t>
  </si>
  <si>
    <t>INC-2026-11395</t>
  </si>
  <si>
    <t>INC-2026-11396</t>
  </si>
  <si>
    <t>INC-2026-11397</t>
  </si>
  <si>
    <t>INC-2026-11398</t>
  </si>
  <si>
    <t>INC-2026-11399</t>
  </si>
  <si>
    <t>INC-2026-11400</t>
  </si>
  <si>
    <t>INC-2026-11401</t>
  </si>
  <si>
    <t>INC-2026-11402</t>
  </si>
  <si>
    <t>INC-2026-11403</t>
  </si>
  <si>
    <t>INC-2026-11404</t>
  </si>
  <si>
    <t>INC-2026-11405</t>
  </si>
  <si>
    <t>INC-2026-11406</t>
  </si>
  <si>
    <t>INC-2026-11407</t>
  </si>
  <si>
    <t>INC-2026-11408</t>
  </si>
  <si>
    <t>INC-2026-11409</t>
  </si>
  <si>
    <t>INC-2026-11410</t>
  </si>
  <si>
    <t>INC-2026-11411</t>
  </si>
  <si>
    <t>INC-2026-11412</t>
  </si>
  <si>
    <t>INC-2026-11413</t>
  </si>
  <si>
    <t>INC-2026-11414</t>
  </si>
  <si>
    <t>INC-2026-11415</t>
  </si>
  <si>
    <t>INC-2026-11416</t>
  </si>
  <si>
    <t>INC-2026-11417</t>
  </si>
  <si>
    <t>INC-2026-11418</t>
  </si>
  <si>
    <t>INC-2026-11419</t>
  </si>
  <si>
    <t>INC-2026-11420</t>
  </si>
  <si>
    <t>INC-2026-11421</t>
  </si>
  <si>
    <t>INC-2026-11422</t>
  </si>
  <si>
    <t>INC-2026-11423</t>
  </si>
  <si>
    <t>INC-2026-11424</t>
  </si>
  <si>
    <t>INC-2026-11425</t>
  </si>
  <si>
    <t>INC-2026-11426</t>
  </si>
  <si>
    <t>INC-2026-11427</t>
  </si>
  <si>
    <t>INC-2026-11428</t>
  </si>
  <si>
    <t>INC-2026-11429</t>
  </si>
  <si>
    <t>INC-2026-11430</t>
  </si>
  <si>
    <t>INC-2026-11431</t>
  </si>
  <si>
    <t>INC-2026-11432</t>
  </si>
  <si>
    <t>INC-2026-11433</t>
  </si>
  <si>
    <t>INC-2026-11434</t>
  </si>
  <si>
    <t>INC-2026-11435</t>
  </si>
  <si>
    <t>INC-2026-11436</t>
  </si>
  <si>
    <t>INC-2026-11437</t>
  </si>
  <si>
    <t>INC-2026-11438</t>
  </si>
  <si>
    <t>INC-2026-11439</t>
  </si>
  <si>
    <t>INC-2026-11440</t>
  </si>
  <si>
    <t>INC-2026-11441</t>
  </si>
  <si>
    <t>INC-2026-11442</t>
  </si>
  <si>
    <t>INC-2026-11443</t>
  </si>
  <si>
    <t>INC-2026-11444</t>
  </si>
  <si>
    <t>INC-2026-11445</t>
  </si>
  <si>
    <t>INC-2026-11446</t>
  </si>
  <si>
    <t>INC-2026-11447</t>
  </si>
  <si>
    <t>INC-2026-11448</t>
  </si>
  <si>
    <t>INC-2026-11449</t>
  </si>
  <si>
    <t>INC-2026-11450</t>
  </si>
  <si>
    <t>INC-2026-11451</t>
  </si>
  <si>
    <t>INC-2026-11452</t>
  </si>
  <si>
    <t>INC-2026-11453</t>
  </si>
  <si>
    <t>INC-2026-11454</t>
  </si>
  <si>
    <t>INC-2026-11455</t>
  </si>
  <si>
    <t>INC-2026-11456</t>
  </si>
  <si>
    <t>INC-2026-11457</t>
  </si>
  <si>
    <t>INC-2026-11458</t>
  </si>
  <si>
    <t>INC-2026-11459</t>
  </si>
  <si>
    <t>INC-2026-11460</t>
  </si>
  <si>
    <t>INC-2026-11461</t>
  </si>
  <si>
    <t>INC-2026-11462</t>
  </si>
  <si>
    <t>INC-2026-11463</t>
  </si>
  <si>
    <t>INC-2026-11464</t>
  </si>
  <si>
    <t>INC-2026-11465</t>
  </si>
  <si>
    <t>INC-2026-11466</t>
  </si>
  <si>
    <t>INC-2026-11467</t>
  </si>
  <si>
    <t>INC-2026-11468</t>
  </si>
  <si>
    <t>INC-2026-11469</t>
  </si>
  <si>
    <t>INC-2026-11470</t>
  </si>
  <si>
    <t>INC-2026-11471</t>
  </si>
  <si>
    <t>INC-2026-11472</t>
  </si>
  <si>
    <t>INC-2026-11473</t>
  </si>
  <si>
    <t>INC-2026-11474</t>
  </si>
  <si>
    <t>INC-2026-11475</t>
  </si>
  <si>
    <t>INC-2026-11476</t>
  </si>
  <si>
    <t>INC-2026-11477</t>
  </si>
  <si>
    <t>INC-2026-11478</t>
  </si>
  <si>
    <t>INC-2026-11479</t>
  </si>
  <si>
    <t>INC-2026-11480</t>
  </si>
  <si>
    <t>INC-2026-11481</t>
  </si>
  <si>
    <t>INC-2026-11482</t>
  </si>
  <si>
    <t>INC-2026-11483</t>
  </si>
  <si>
    <t>INC-2026-11484</t>
  </si>
  <si>
    <t>INC-2026-11485</t>
  </si>
  <si>
    <t>INC-2026-11486</t>
  </si>
  <si>
    <t>INC-2026-11487</t>
  </si>
  <si>
    <t>INC-2026-11488</t>
  </si>
  <si>
    <t>INC-2026-11489</t>
  </si>
  <si>
    <t>INC-2026-11490</t>
  </si>
  <si>
    <t>INC-2026-11491</t>
  </si>
  <si>
    <t>INC-2026-11492</t>
  </si>
  <si>
    <t>INC-2026-11493</t>
  </si>
  <si>
    <t>INC-2026-11494</t>
  </si>
  <si>
    <t>INC-2026-11495</t>
  </si>
  <si>
    <t>INC-2026-11496</t>
  </si>
  <si>
    <t>INC-2026-11497</t>
  </si>
  <si>
    <t>INC-2026-11498</t>
  </si>
  <si>
    <t>INC-2026-11499</t>
  </si>
  <si>
    <t>INC-2026-11500</t>
  </si>
  <si>
    <t>INC-2026-11501</t>
  </si>
  <si>
    <t>INC-2026-11502</t>
  </si>
  <si>
    <t>INC-2026-11503</t>
  </si>
  <si>
    <t>INC-2026-11504</t>
  </si>
  <si>
    <t>INC-2026-11505</t>
  </si>
  <si>
    <t>INC-2026-11506</t>
  </si>
  <si>
    <t>INC-2026-11507</t>
  </si>
  <si>
    <t>INC-2026-11508</t>
  </si>
  <si>
    <t>INC-2026-11509</t>
  </si>
  <si>
    <t>INC-2026-11510</t>
  </si>
  <si>
    <t>INC-2026-11511</t>
  </si>
  <si>
    <t>INC-2026-11512</t>
  </si>
  <si>
    <t>INC-2026-11513</t>
  </si>
  <si>
    <t>INC-2026-11514</t>
  </si>
  <si>
    <t>INC-2026-11515</t>
  </si>
  <si>
    <t>INC-2026-11516</t>
  </si>
  <si>
    <t>INC-2026-11517</t>
  </si>
  <si>
    <t>INC-2026-11518</t>
  </si>
  <si>
    <t>INC-2026-11519</t>
  </si>
  <si>
    <t>INC-2026-11520</t>
  </si>
  <si>
    <t>INC-2026-11521</t>
  </si>
  <si>
    <t>INC-2026-11522</t>
  </si>
  <si>
    <t>INC-2026-11523</t>
  </si>
  <si>
    <t>INC-2026-11524</t>
  </si>
  <si>
    <t>INC-2026-11525</t>
  </si>
  <si>
    <t>INC-2026-11526</t>
  </si>
  <si>
    <t>INC-2026-11527</t>
  </si>
  <si>
    <t>INC-2026-11528</t>
  </si>
  <si>
    <t>INC-2026-11529</t>
  </si>
  <si>
    <t>INC-2026-11530</t>
  </si>
  <si>
    <t>INC-2026-11531</t>
  </si>
  <si>
    <t>INC-2026-11532</t>
  </si>
  <si>
    <t>INC-2026-11533</t>
  </si>
  <si>
    <t>INC-2026-11534</t>
  </si>
  <si>
    <t>INC-2026-11535</t>
  </si>
  <si>
    <t>INC-2026-11536</t>
  </si>
  <si>
    <t>INC-2026-11537</t>
  </si>
  <si>
    <t>INC-2026-11538</t>
  </si>
  <si>
    <t>INC-2026-11539</t>
  </si>
  <si>
    <t>INC-2026-11540</t>
  </si>
  <si>
    <t>INC-2026-11541</t>
  </si>
  <si>
    <t>INC-2026-11542</t>
  </si>
  <si>
    <t>INC-2026-11543</t>
  </si>
  <si>
    <t>INC-2026-11544</t>
  </si>
  <si>
    <t>INC-2026-11545</t>
  </si>
  <si>
    <t>INC-2026-11546</t>
  </si>
  <si>
    <t>INC-2026-11547</t>
  </si>
  <si>
    <t>INC-2026-11548</t>
  </si>
  <si>
    <t>INC-2026-11549</t>
  </si>
  <si>
    <t>INC-2026-11550</t>
  </si>
  <si>
    <t>INC-2026-11551</t>
  </si>
  <si>
    <t>INC-2026-11552</t>
  </si>
  <si>
    <t>INC-2026-11553</t>
  </si>
  <si>
    <t>INC-2026-11554</t>
  </si>
  <si>
    <t>INC-2026-11555</t>
  </si>
  <si>
    <t>INC-2026-11556</t>
  </si>
  <si>
    <t>INC-2026-11557</t>
  </si>
  <si>
    <t>INC-2026-11558</t>
  </si>
  <si>
    <t>INC-2026-11559</t>
  </si>
  <si>
    <t>INC-2026-11560</t>
  </si>
  <si>
    <t>INC-2026-11561</t>
  </si>
  <si>
    <t>INC-2026-11562</t>
  </si>
  <si>
    <t>INC-2026-11563</t>
  </si>
  <si>
    <t>INC-2026-11564</t>
  </si>
  <si>
    <t>INC-2026-11565</t>
  </si>
  <si>
    <t>INC-2026-11566</t>
  </si>
  <si>
    <t>INC-2026-11567</t>
  </si>
  <si>
    <t>INC-2026-11568</t>
  </si>
  <si>
    <t>INC-2026-11569</t>
  </si>
  <si>
    <t>INC-2026-11570</t>
  </si>
  <si>
    <t>INC-2026-11571</t>
  </si>
  <si>
    <t>INC-2026-11572</t>
  </si>
  <si>
    <t>INC-2026-11573</t>
  </si>
  <si>
    <t>INC-2026-11574</t>
  </si>
  <si>
    <t>INC-2026-11575</t>
  </si>
  <si>
    <t>INC-2026-11576</t>
  </si>
  <si>
    <t>INC-2026-11577</t>
  </si>
  <si>
    <t>INC-2026-11578</t>
  </si>
  <si>
    <t>INC-2026-11579</t>
  </si>
  <si>
    <t>INC-2026-11580</t>
  </si>
  <si>
    <t>INC-2026-11581</t>
  </si>
  <si>
    <t>INC-2026-11582</t>
  </si>
  <si>
    <t>INC-2026-11583</t>
  </si>
  <si>
    <t>INC-2026-11584</t>
  </si>
  <si>
    <t>INC-2026-11585</t>
  </si>
  <si>
    <t>INC-2026-11586</t>
  </si>
  <si>
    <t>INC-2026-11587</t>
  </si>
  <si>
    <t>INC-2026-11588</t>
  </si>
  <si>
    <t>INC-2026-11589</t>
  </si>
  <si>
    <t>INC-2026-11590</t>
  </si>
  <si>
    <t>INC-2026-11591</t>
  </si>
  <si>
    <t>INC-2026-11592</t>
  </si>
  <si>
    <t>INC-2026-11593</t>
  </si>
  <si>
    <t>INC-2026-11594</t>
  </si>
  <si>
    <t>INC-2026-11595</t>
  </si>
  <si>
    <t>INC-2026-11596</t>
  </si>
  <si>
    <t>INC-2026-11597</t>
  </si>
  <si>
    <t>INC-2026-11598</t>
  </si>
  <si>
    <t>INC-2026-11599</t>
  </si>
  <si>
    <t>INC-2026-11600</t>
  </si>
  <si>
    <t>INC-2026-11601</t>
  </si>
  <si>
    <t>INC-2026-11602</t>
  </si>
  <si>
    <t>INC-2026-11603</t>
  </si>
  <si>
    <t>INC-2026-11604</t>
  </si>
  <si>
    <t>INC-2026-11605</t>
  </si>
  <si>
    <t>INC-2026-11606</t>
  </si>
  <si>
    <t>INC-2026-11607</t>
  </si>
  <si>
    <t>INC-2026-11608</t>
  </si>
  <si>
    <t>INC-2026-11609</t>
  </si>
  <si>
    <t>INC-2026-11610</t>
  </si>
  <si>
    <t>INC-2026-11611</t>
  </si>
  <si>
    <t>INC-2026-11612</t>
  </si>
  <si>
    <t>INC-2026-11613</t>
  </si>
  <si>
    <t>INC-2026-11614</t>
  </si>
  <si>
    <t>INC-2026-11615</t>
  </si>
  <si>
    <t>INC-2026-11616</t>
  </si>
  <si>
    <t>INC-2026-11617</t>
  </si>
  <si>
    <t>INC-2026-11618</t>
  </si>
  <si>
    <t>INC-2026-11619</t>
  </si>
  <si>
    <t>INC-2026-11620</t>
  </si>
  <si>
    <t>INC-2026-11621</t>
  </si>
  <si>
    <t>INC-2026-11622</t>
  </si>
  <si>
    <t>INC-2026-11623</t>
  </si>
  <si>
    <t>INC-2026-11624</t>
  </si>
  <si>
    <t>INC-2026-11625</t>
  </si>
  <si>
    <t>INC-2026-11626</t>
  </si>
  <si>
    <t>INC-2026-11627</t>
  </si>
  <si>
    <t>INC-2026-11628</t>
  </si>
  <si>
    <t>INC-2026-11629</t>
  </si>
  <si>
    <t>INC-2026-11630</t>
  </si>
  <si>
    <t>INC-2026-11631</t>
  </si>
  <si>
    <t>INC-2026-11632</t>
  </si>
  <si>
    <t>INC-2026-11633</t>
  </si>
  <si>
    <t>INC-2026-11634</t>
  </si>
  <si>
    <t>INC-2026-11635</t>
  </si>
  <si>
    <t>INC-2026-11636</t>
  </si>
  <si>
    <t>INC-2026-11637</t>
  </si>
  <si>
    <t>INC-2026-11638</t>
  </si>
  <si>
    <t>INC-2026-11639</t>
  </si>
  <si>
    <t>INC-2026-11640</t>
  </si>
  <si>
    <t>INC-2026-11641</t>
  </si>
  <si>
    <t>INC-2026-11642</t>
  </si>
  <si>
    <t>INC-2026-11643</t>
  </si>
  <si>
    <t>INC-2026-11644</t>
  </si>
  <si>
    <t>INC-2026-11645</t>
  </si>
  <si>
    <t>INC-2026-11646</t>
  </si>
  <si>
    <t>INC-2026-11647</t>
  </si>
  <si>
    <t>INC-2026-11648</t>
  </si>
  <si>
    <t>INC-2026-11649</t>
  </si>
  <si>
    <t>INC-2026-11650</t>
  </si>
  <si>
    <t>INC-2026-11651</t>
  </si>
  <si>
    <t>INC-2026-11652</t>
  </si>
  <si>
    <t>INC-2026-11653</t>
  </si>
  <si>
    <t>INC-2026-11654</t>
  </si>
  <si>
    <t>INC-2026-11655</t>
  </si>
  <si>
    <t>INC-2026-11656</t>
  </si>
  <si>
    <t>INC-2026-11657</t>
  </si>
  <si>
    <t>INC-2026-11658</t>
  </si>
  <si>
    <t>INC-2026-11659</t>
  </si>
  <si>
    <t>INC-2026-11660</t>
  </si>
  <si>
    <t>INC-2026-11661</t>
  </si>
  <si>
    <t>INC-2026-11662</t>
  </si>
  <si>
    <t>INC-2026-11663</t>
  </si>
  <si>
    <t>INC-2026-11664</t>
  </si>
  <si>
    <t>INC-2026-11665</t>
  </si>
  <si>
    <t>INC-2026-11666</t>
  </si>
  <si>
    <t>INC-2026-11667</t>
  </si>
  <si>
    <t>INC-2026-11668</t>
  </si>
  <si>
    <t>INC-2026-11669</t>
  </si>
  <si>
    <t>INC-2026-11670</t>
  </si>
  <si>
    <t>INC-2026-11671</t>
  </si>
  <si>
    <t>INC-2026-11672</t>
  </si>
  <si>
    <t>INC-2026-11673</t>
  </si>
  <si>
    <t>INC-2026-11674</t>
  </si>
  <si>
    <t>INC-2026-11675</t>
  </si>
  <si>
    <t>INC-2026-11676</t>
  </si>
  <si>
    <t>INC-2026-11677</t>
  </si>
  <si>
    <t>INC-2026-11678</t>
  </si>
  <si>
    <t>INC-2026-11679</t>
  </si>
  <si>
    <t>INC-2026-11680</t>
  </si>
  <si>
    <t>INC-2026-11681</t>
  </si>
  <si>
    <t>INC-2026-11682</t>
  </si>
  <si>
    <t>INC-2026-11683</t>
  </si>
  <si>
    <t>INC-2026-11684</t>
  </si>
  <si>
    <t>INC-2026-11685</t>
  </si>
  <si>
    <t>INC-2026-11686</t>
  </si>
  <si>
    <t>INC-2026-11687</t>
  </si>
  <si>
    <t>INC-2026-11688</t>
  </si>
  <si>
    <t>INC-2026-11689</t>
  </si>
  <si>
    <t>INC-2026-11690</t>
  </si>
  <si>
    <t>INC-2026-11691</t>
  </si>
  <si>
    <t>INC-2026-11692</t>
  </si>
  <si>
    <t>INC-2026-11693</t>
  </si>
  <si>
    <t>INC-2026-11694</t>
  </si>
  <si>
    <t>INC-2026-11695</t>
  </si>
  <si>
    <t>INC-2026-11696</t>
  </si>
  <si>
    <t>INC-2026-11697</t>
  </si>
  <si>
    <t>INC-2026-11698</t>
  </si>
  <si>
    <t>INC-2026-11699</t>
  </si>
  <si>
    <t>INC-2026-11700</t>
  </si>
  <si>
    <t>INC-2026-11701</t>
  </si>
  <si>
    <t>INC-2026-11702</t>
  </si>
  <si>
    <t>INC-2026-11703</t>
  </si>
  <si>
    <t>INC-2026-11704</t>
  </si>
  <si>
    <t>INC-2026-11705</t>
  </si>
  <si>
    <t>INC-2026-11706</t>
  </si>
  <si>
    <t>INC-2026-11707</t>
  </si>
  <si>
    <t>INC-2026-11708</t>
  </si>
  <si>
    <t>INC-2026-11709</t>
  </si>
  <si>
    <t>INC-2026-11710</t>
  </si>
  <si>
    <t>INC-2026-11711</t>
  </si>
  <si>
    <t>INC-2026-11712</t>
  </si>
  <si>
    <t>INC-2026-11713</t>
  </si>
  <si>
    <t>INC-2026-11714</t>
  </si>
  <si>
    <t>INC-2026-11715</t>
  </si>
  <si>
    <t>INC-2026-11716</t>
  </si>
  <si>
    <t>INC-2026-11717</t>
  </si>
  <si>
    <t>INC-2026-11718</t>
  </si>
  <si>
    <t>INC-2026-11719</t>
  </si>
  <si>
    <t>INC-2026-11720</t>
  </si>
  <si>
    <t>INC-2026-11721</t>
  </si>
  <si>
    <t>INC-2026-11722</t>
  </si>
  <si>
    <t>INC-2026-11723</t>
  </si>
  <si>
    <t>INC-2026-11724</t>
  </si>
  <si>
    <t>INC-2026-11725</t>
  </si>
  <si>
    <t>INC-2026-11726</t>
  </si>
  <si>
    <t>INC-2026-11727</t>
  </si>
  <si>
    <t>INC-2026-11728</t>
  </si>
  <si>
    <t>INC-2026-11729</t>
  </si>
  <si>
    <t>INC-2026-11730</t>
  </si>
  <si>
    <t>INC-2026-11731</t>
  </si>
  <si>
    <t>INC-2026-11732</t>
  </si>
  <si>
    <t>INC-2026-11733</t>
  </si>
  <si>
    <t>INC-2026-11734</t>
  </si>
  <si>
    <t>INC-2026-11735</t>
  </si>
  <si>
    <t>INC-2026-11736</t>
  </si>
  <si>
    <t>INC-2026-11737</t>
  </si>
  <si>
    <t>INC-2026-11738</t>
  </si>
  <si>
    <t>INC-2026-11739</t>
  </si>
  <si>
    <t>INC-2026-11740</t>
  </si>
  <si>
    <t>INC-2026-11741</t>
  </si>
  <si>
    <t>INC-2026-11742</t>
  </si>
  <si>
    <t>INC-2026-11743</t>
  </si>
  <si>
    <t>INC-2026-11744</t>
  </si>
  <si>
    <t>INC-2026-11745</t>
  </si>
  <si>
    <t>INC-2026-11746</t>
  </si>
  <si>
    <t>INC-2026-11747</t>
  </si>
  <si>
    <t>INC-2026-11748</t>
  </si>
  <si>
    <t>INC-2026-11749</t>
  </si>
  <si>
    <t>INC-2026-11750</t>
  </si>
  <si>
    <t>INC-2026-11751</t>
  </si>
  <si>
    <t>INC-2026-11752</t>
  </si>
  <si>
    <t>INC-2026-11753</t>
  </si>
  <si>
    <t>INC-2026-11754</t>
  </si>
  <si>
    <t>INC-2026-11755</t>
  </si>
  <si>
    <t>INC-2026-11756</t>
  </si>
  <si>
    <t>INC-2026-11757</t>
  </si>
  <si>
    <t>INC-2026-11758</t>
  </si>
  <si>
    <t>INC-2026-11759</t>
  </si>
  <si>
    <t>INC-2026-11760</t>
  </si>
  <si>
    <t>INC-2026-11761</t>
  </si>
  <si>
    <t>INC-2026-11762</t>
  </si>
  <si>
    <t>INC-2026-11763</t>
  </si>
  <si>
    <t>INC-2026-11764</t>
  </si>
  <si>
    <t>INC-2026-11765</t>
  </si>
  <si>
    <t>INC-2026-11766</t>
  </si>
  <si>
    <t>INC-2026-11767</t>
  </si>
  <si>
    <t>INC-2026-11768</t>
  </si>
  <si>
    <t>INC-2026-11769</t>
  </si>
  <si>
    <t>INC-2026-11770</t>
  </si>
  <si>
    <t>INC-2026-11771</t>
  </si>
  <si>
    <t>INC-2026-11772</t>
  </si>
  <si>
    <t>INC-2026-11773</t>
  </si>
  <si>
    <t>INC-2026-11774</t>
  </si>
  <si>
    <t>INC-2026-11775</t>
  </si>
  <si>
    <t>INC-2026-11776</t>
  </si>
  <si>
    <t>INC-2026-11777</t>
  </si>
  <si>
    <t>INC-2026-11778</t>
  </si>
  <si>
    <t>INC-2026-11779</t>
  </si>
  <si>
    <t>INC-2026-11780</t>
  </si>
  <si>
    <t>INC-2026-11781</t>
  </si>
  <si>
    <t>INC-2026-11782</t>
  </si>
  <si>
    <t>INC-2026-11783</t>
  </si>
  <si>
    <t>INC-2026-11784</t>
  </si>
  <si>
    <t>INC-2026-11785</t>
  </si>
  <si>
    <t>INC-2026-11786</t>
  </si>
  <si>
    <t>INC-2026-11787</t>
  </si>
  <si>
    <t>INC-2026-11788</t>
  </si>
  <si>
    <t>INC-2026-11789</t>
  </si>
  <si>
    <t>INC-2026-11790</t>
  </si>
  <si>
    <t>INC-2026-11791</t>
  </si>
  <si>
    <t>INC-2026-11792</t>
  </si>
  <si>
    <t>INC-2026-11793</t>
  </si>
  <si>
    <t>INC-2026-11794</t>
  </si>
  <si>
    <t>INC-2026-11795</t>
  </si>
  <si>
    <t>INC-2026-11796</t>
  </si>
  <si>
    <t>INC-2026-11797</t>
  </si>
  <si>
    <t>INC-2026-11798</t>
  </si>
  <si>
    <t>INC-2026-11799</t>
  </si>
  <si>
    <t>INC-2026-11800</t>
  </si>
  <si>
    <t>INC-2026-11801</t>
  </si>
  <si>
    <t>INC-2026-11802</t>
  </si>
  <si>
    <t>INC-2026-11803</t>
  </si>
  <si>
    <t>INC-2026-11804</t>
  </si>
  <si>
    <t>INC-2026-11805</t>
  </si>
  <si>
    <t>INC-2026-11806</t>
  </si>
  <si>
    <t>INC-2026-11807</t>
  </si>
  <si>
    <t>INC-2026-11808</t>
  </si>
  <si>
    <t>INC-2026-11809</t>
  </si>
  <si>
    <t>INC-2026-11810</t>
  </si>
  <si>
    <t>INC-2026-11811</t>
  </si>
  <si>
    <t>INC-2026-11812</t>
  </si>
  <si>
    <t>INC-2026-11813</t>
  </si>
  <si>
    <t>INC-2026-11814</t>
  </si>
  <si>
    <t>INC-2026-11815</t>
  </si>
  <si>
    <t>INC-2026-11816</t>
  </si>
  <si>
    <t>INC-2026-11817</t>
  </si>
  <si>
    <t>INC-2026-11818</t>
  </si>
  <si>
    <t>INC-2026-11819</t>
  </si>
  <si>
    <t>INC-2026-11820</t>
  </si>
  <si>
    <t>INC-2026-11821</t>
  </si>
  <si>
    <t>INC-2026-11822</t>
  </si>
  <si>
    <t>INC-2026-11823</t>
  </si>
  <si>
    <t>INC-2026-11824</t>
  </si>
  <si>
    <t>INC-2026-11825</t>
  </si>
  <si>
    <t>INC-2026-11826</t>
  </si>
  <si>
    <t>INC-2026-11827</t>
  </si>
  <si>
    <t>INC-2026-11828</t>
  </si>
  <si>
    <t>INC-2026-11829</t>
  </si>
  <si>
    <t>INC-2026-11830</t>
  </si>
  <si>
    <t>INC-2026-11831</t>
  </si>
  <si>
    <t>INC-2026-11832</t>
  </si>
  <si>
    <t>INC-2026-11833</t>
  </si>
  <si>
    <t>INC-2026-11834</t>
  </si>
  <si>
    <t>INC-2026-11835</t>
  </si>
  <si>
    <t>INC-2026-11836</t>
  </si>
  <si>
    <t>INC-2026-11837</t>
  </si>
  <si>
    <t>INC-2026-11838</t>
  </si>
  <si>
    <t>INC-2026-11839</t>
  </si>
  <si>
    <t>INC-2026-11840</t>
  </si>
  <si>
    <t>INC-2026-11841</t>
  </si>
  <si>
    <t>INC-2026-11842</t>
  </si>
  <si>
    <t>INC-2026-11843</t>
  </si>
  <si>
    <t>INC-2026-11844</t>
  </si>
  <si>
    <t>INC-2026-11845</t>
  </si>
  <si>
    <t>INC-2026-11846</t>
  </si>
  <si>
    <t>INC-2026-11847</t>
  </si>
  <si>
    <t>INC-2026-11848</t>
  </si>
  <si>
    <t>INC-2026-11849</t>
  </si>
  <si>
    <t>INC-2026-11850</t>
  </si>
  <si>
    <t>INC-2026-11851</t>
  </si>
  <si>
    <t>INC-2026-11852</t>
  </si>
  <si>
    <t>INC-2026-11853</t>
  </si>
  <si>
    <t>INC-2026-11854</t>
  </si>
  <si>
    <t>INC-2026-11855</t>
  </si>
  <si>
    <t>INC-2026-11856</t>
  </si>
  <si>
    <t>INC-2026-11857</t>
  </si>
  <si>
    <t>INC-2026-11858</t>
  </si>
  <si>
    <t>INC-2026-11859</t>
  </si>
  <si>
    <t>INC-2026-11860</t>
  </si>
  <si>
    <t>INC-2026-11861</t>
  </si>
  <si>
    <t>INC-2026-11862</t>
  </si>
  <si>
    <t>INC-2026-11863</t>
  </si>
  <si>
    <t>INC-2026-11864</t>
  </si>
  <si>
    <t>INC-2026-11865</t>
  </si>
  <si>
    <t>INC-2026-11866</t>
  </si>
  <si>
    <t>INC-2026-11867</t>
  </si>
  <si>
    <t>INC-2026-11868</t>
  </si>
  <si>
    <t>INC-2026-11869</t>
  </si>
  <si>
    <t>INC-2026-11870</t>
  </si>
  <si>
    <t>INC-2026-11871</t>
  </si>
  <si>
    <t>INC-2026-11872</t>
  </si>
  <si>
    <t>INC-2026-11873</t>
  </si>
  <si>
    <t>INC-2026-11874</t>
  </si>
  <si>
    <t>INC-2026-11875</t>
  </si>
  <si>
    <t>INC-2026-11876</t>
  </si>
  <si>
    <t>INC-2026-11877</t>
  </si>
  <si>
    <t>INC-2026-11878</t>
  </si>
  <si>
    <t>INC-2026-11879</t>
  </si>
  <si>
    <t>INC-2026-11880</t>
  </si>
  <si>
    <t>INC-2026-11881</t>
  </si>
  <si>
    <t>INC-2026-11882</t>
  </si>
  <si>
    <t>INC-2026-11883</t>
  </si>
  <si>
    <t>INC-2026-11884</t>
  </si>
  <si>
    <t>INC-2026-11885</t>
  </si>
  <si>
    <t>INC-2026-11886</t>
  </si>
  <si>
    <t>INC-2026-11887</t>
  </si>
  <si>
    <t>INC-2026-11888</t>
  </si>
  <si>
    <t>INC-2026-11889</t>
  </si>
  <si>
    <t>INC-2026-11890</t>
  </si>
  <si>
    <t>INC-2026-11891</t>
  </si>
  <si>
    <t>INC-2026-11892</t>
  </si>
  <si>
    <t>INC-2026-11893</t>
  </si>
  <si>
    <t>INC-2026-11894</t>
  </si>
  <si>
    <t>INC-2026-11895</t>
  </si>
  <si>
    <t>INC-2026-11896</t>
  </si>
  <si>
    <t>INC-2026-11897</t>
  </si>
  <si>
    <t>INC-2026-11898</t>
  </si>
  <si>
    <t>INC-2026-11899</t>
  </si>
  <si>
    <t>INC-2026-11900</t>
  </si>
  <si>
    <t>INC-2026-11901</t>
  </si>
  <si>
    <t>INC-2026-11902</t>
  </si>
  <si>
    <t>INC-2026-11903</t>
  </si>
  <si>
    <t>INC-2026-11904</t>
  </si>
  <si>
    <t>INC-2026-11905</t>
  </si>
  <si>
    <t>INC-2026-11906</t>
  </si>
  <si>
    <t>INC-2026-11907</t>
  </si>
  <si>
    <t>INC-2026-11908</t>
  </si>
  <si>
    <t>INC-2026-11909</t>
  </si>
  <si>
    <t>INC-2026-11910</t>
  </si>
  <si>
    <t>INC-2026-11911</t>
  </si>
  <si>
    <t>INC-2026-11912</t>
  </si>
  <si>
    <t>INC-2026-11913</t>
  </si>
  <si>
    <t>INC-2026-11914</t>
  </si>
  <si>
    <t>INC-2026-11915</t>
  </si>
  <si>
    <t>INC-2026-11916</t>
  </si>
  <si>
    <t>INC-2026-11917</t>
  </si>
  <si>
    <t>INC-2026-11918</t>
  </si>
  <si>
    <t>INC-2026-11919</t>
  </si>
  <si>
    <t>INC-2026-11920</t>
  </si>
  <si>
    <t>INC-2026-11921</t>
  </si>
  <si>
    <t>INC-2026-11922</t>
  </si>
  <si>
    <t>INC-2026-11923</t>
  </si>
  <si>
    <t>INC-2026-11924</t>
  </si>
  <si>
    <t>INC-2026-11925</t>
  </si>
  <si>
    <t>INC-2026-11926</t>
  </si>
  <si>
    <t>INC-2026-11927</t>
  </si>
  <si>
    <t>INC-2026-11928</t>
  </si>
  <si>
    <t>INC-2026-11929</t>
  </si>
  <si>
    <t>INC-2026-11930</t>
  </si>
  <si>
    <t>INC-2026-11931</t>
  </si>
  <si>
    <t>INC-2026-11932</t>
  </si>
  <si>
    <t>INC-2026-11933</t>
  </si>
  <si>
    <t>INC-2026-11934</t>
  </si>
  <si>
    <t>INC-2026-11935</t>
  </si>
  <si>
    <t>INC-2026-11936</t>
  </si>
  <si>
    <t>INC-2026-11937</t>
  </si>
  <si>
    <t>INC-2026-11938</t>
  </si>
  <si>
    <t>INC-2026-11939</t>
  </si>
  <si>
    <t>INC-2026-11940</t>
  </si>
  <si>
    <t>INC-2026-11941</t>
  </si>
  <si>
    <t>INC-2026-11942</t>
  </si>
  <si>
    <t>INC-2026-11943</t>
  </si>
  <si>
    <t>INC-2026-11944</t>
  </si>
  <si>
    <t>INC-2026-11945</t>
  </si>
  <si>
    <t>INC-2026-11946</t>
  </si>
  <si>
    <t>INC-2026-11947</t>
  </si>
  <si>
    <t>INC-2026-11948</t>
  </si>
  <si>
    <t>INC-2026-11949</t>
  </si>
  <si>
    <t>INC-2026-11950</t>
  </si>
  <si>
    <t>INC-2026-11951</t>
  </si>
  <si>
    <t>INC-2026-11952</t>
  </si>
  <si>
    <t>INC-2026-11953</t>
  </si>
  <si>
    <t>INC-2026-11954</t>
  </si>
  <si>
    <t>INC-2026-11955</t>
  </si>
  <si>
    <t>INC-2026-11956</t>
  </si>
  <si>
    <t>INC-2026-11957</t>
  </si>
  <si>
    <t>INC-2026-11958</t>
  </si>
  <si>
    <t>INC-2026-11959</t>
  </si>
  <si>
    <t>INC-2026-11960</t>
  </si>
  <si>
    <t>INC-2026-11961</t>
  </si>
  <si>
    <t>INC-2026-11962</t>
  </si>
  <si>
    <t>INC-2026-11963</t>
  </si>
  <si>
    <t>INC-2026-11964</t>
  </si>
  <si>
    <t>INC-2026-11965</t>
  </si>
  <si>
    <t>INC-2026-11966</t>
  </si>
  <si>
    <t>INC-2026-11967</t>
  </si>
  <si>
    <t>INC-2026-11968</t>
  </si>
  <si>
    <t>INC-2026-11969</t>
  </si>
  <si>
    <t>INC-2026-11970</t>
  </si>
  <si>
    <t>INC-2026-11971</t>
  </si>
  <si>
    <t>INC-2026-11972</t>
  </si>
  <si>
    <t>INC-2026-11973</t>
  </si>
  <si>
    <t>INC-2026-11974</t>
  </si>
  <si>
    <t>INC-2026-11975</t>
  </si>
  <si>
    <t>INC-2026-11976</t>
  </si>
  <si>
    <t>INC-2026-11977</t>
  </si>
  <si>
    <t>INC-2026-11978</t>
  </si>
  <si>
    <t>INC-2026-11979</t>
  </si>
  <si>
    <t>INC-2026-11980</t>
  </si>
  <si>
    <t>INC-2026-11981</t>
  </si>
  <si>
    <t>INC-2026-11982</t>
  </si>
  <si>
    <t>INC-2026-11983</t>
  </si>
  <si>
    <t>INC-2026-11984</t>
  </si>
  <si>
    <t>INC-2026-11985</t>
  </si>
  <si>
    <t>INC-2026-11986</t>
  </si>
  <si>
    <t>INC-2026-11987</t>
  </si>
  <si>
    <t>INC-2026-11988</t>
  </si>
  <si>
    <t>INC-2026-11989</t>
  </si>
  <si>
    <t>INC-2026-11990</t>
  </si>
  <si>
    <t>INC-2026-11991</t>
  </si>
  <si>
    <t>INC-2026-11992</t>
  </si>
  <si>
    <t>INC-2026-11993</t>
  </si>
  <si>
    <t>INC-2026-11994</t>
  </si>
  <si>
    <t>INC-2026-11995</t>
  </si>
  <si>
    <t>INC-2026-11996</t>
  </si>
  <si>
    <t>INC-2026-11997</t>
  </si>
  <si>
    <t>INC-2026-11998</t>
  </si>
  <si>
    <t>INC-2026-11999</t>
  </si>
  <si>
    <t>INC-2026-12000</t>
  </si>
  <si>
    <t>INC-2026-12001</t>
  </si>
  <si>
    <t>INC-2026-12002</t>
  </si>
  <si>
    <t>INC-2026-12003</t>
  </si>
  <si>
    <t>INC-2026-12004</t>
  </si>
  <si>
    <t>INC-2026-12005</t>
  </si>
  <si>
    <t>INC-2026-12006</t>
  </si>
  <si>
    <t>INC-2026-12007</t>
  </si>
  <si>
    <t>INC-2026-12008</t>
  </si>
  <si>
    <t>INC-2026-12009</t>
  </si>
  <si>
    <t>INC-2026-12010</t>
  </si>
  <si>
    <t>INC-2026-12011</t>
  </si>
  <si>
    <t>INC-2026-12012</t>
  </si>
  <si>
    <t>INC-2026-12013</t>
  </si>
  <si>
    <t>INC-2026-12014</t>
  </si>
  <si>
    <t>INC-2026-12015</t>
  </si>
  <si>
    <t>INC-2026-12016</t>
  </si>
  <si>
    <t>INC-2026-12017</t>
  </si>
  <si>
    <t>INC-2026-12018</t>
  </si>
  <si>
    <t>INC-2026-12019</t>
  </si>
  <si>
    <t>INC-2026-12020</t>
  </si>
  <si>
    <t>INC-2026-12021</t>
  </si>
  <si>
    <t>INC-2026-12022</t>
  </si>
  <si>
    <t>INC-2026-12023</t>
  </si>
  <si>
    <t>INC-2026-12024</t>
  </si>
  <si>
    <t>INC-2026-12025</t>
  </si>
  <si>
    <t>INC-2026-12026</t>
  </si>
  <si>
    <t>INC-2026-12027</t>
  </si>
  <si>
    <t>INC-2026-12028</t>
  </si>
  <si>
    <t>INC-2026-12029</t>
  </si>
  <si>
    <t>INC-2026-12030</t>
  </si>
  <si>
    <t>INC-2026-12031</t>
  </si>
  <si>
    <t>INC-2026-12032</t>
  </si>
  <si>
    <t>INC-2026-12033</t>
  </si>
  <si>
    <t>INC-2026-12034</t>
  </si>
  <si>
    <t>INC-2026-12035</t>
  </si>
  <si>
    <t>INC-2026-12036</t>
  </si>
  <si>
    <t>INC-2026-12037</t>
  </si>
  <si>
    <t>INC-2026-12038</t>
  </si>
  <si>
    <t>INC-2026-12039</t>
  </si>
  <si>
    <t>INC-2026-12040</t>
  </si>
  <si>
    <t>INC-2026-12041</t>
  </si>
  <si>
    <t>INC-2026-12042</t>
  </si>
  <si>
    <t>INC-2026-12043</t>
  </si>
  <si>
    <t>INC-2026-12044</t>
  </si>
  <si>
    <t>INC-2026-12045</t>
  </si>
  <si>
    <t>INC-2026-12046</t>
  </si>
  <si>
    <t>INC-2026-12047</t>
  </si>
  <si>
    <t>INC-2026-12048</t>
  </si>
  <si>
    <t>INC-2026-12049</t>
  </si>
  <si>
    <t>INC-2026-12050</t>
  </si>
  <si>
    <t>INC-2026-12051</t>
  </si>
  <si>
    <t>INC-2026-12052</t>
  </si>
  <si>
    <t>INC-2026-12053</t>
  </si>
  <si>
    <t>INC-2026-12054</t>
  </si>
  <si>
    <t>INC-2026-12055</t>
  </si>
  <si>
    <t>INC-2026-12056</t>
  </si>
  <si>
    <t>INC-2026-12057</t>
  </si>
  <si>
    <t>INC-2026-12058</t>
  </si>
  <si>
    <t>INC-2026-12059</t>
  </si>
  <si>
    <t>INC-2026-12060</t>
  </si>
  <si>
    <t>INC-2026-12061</t>
  </si>
  <si>
    <t>INC-2026-12062</t>
  </si>
  <si>
    <t>INC-2026-12063</t>
  </si>
  <si>
    <t>INC-2026-12064</t>
  </si>
  <si>
    <t>INC-2026-12065</t>
  </si>
  <si>
    <t>INC-2026-12066</t>
  </si>
  <si>
    <t>INC-2026-12067</t>
  </si>
  <si>
    <t>INC-2026-12068</t>
  </si>
  <si>
    <t>INC-2026-12069</t>
  </si>
  <si>
    <t>INC-2026-12070</t>
  </si>
  <si>
    <t>INC-2026-12071</t>
  </si>
  <si>
    <t>INC-2026-12072</t>
  </si>
  <si>
    <t>INC-2026-12073</t>
  </si>
  <si>
    <t>INC-2026-12074</t>
  </si>
  <si>
    <t>INC-2026-12075</t>
  </si>
  <si>
    <t>INC-2026-12076</t>
  </si>
  <si>
    <t>INC-2026-12077</t>
  </si>
  <si>
    <t>INC-2026-12078</t>
  </si>
  <si>
    <t>INC-2026-12079</t>
  </si>
  <si>
    <t>INC-2026-12080</t>
  </si>
  <si>
    <t>INC-2026-12081</t>
  </si>
  <si>
    <t>INC-2026-12082</t>
  </si>
  <si>
    <t>INC-2026-12083</t>
  </si>
  <si>
    <t>INC-2026-12084</t>
  </si>
  <si>
    <t>INC-2026-12085</t>
  </si>
  <si>
    <t>INC-2026-12086</t>
  </si>
  <si>
    <t>INC-2026-12087</t>
  </si>
  <si>
    <t>INC-2026-12088</t>
  </si>
  <si>
    <t>INC-2026-12089</t>
  </si>
  <si>
    <t>INC-2026-12090</t>
  </si>
  <si>
    <t>INC-2026-12091</t>
  </si>
  <si>
    <t>INC-2026-12092</t>
  </si>
  <si>
    <t>INC-2026-12093</t>
  </si>
  <si>
    <t>INC-2026-12094</t>
  </si>
  <si>
    <t>INC-2026-12095</t>
  </si>
  <si>
    <t>INC-2026-12096</t>
  </si>
  <si>
    <t>INC-2026-12097</t>
  </si>
  <si>
    <t>INC-2026-12098</t>
  </si>
  <si>
    <t>INC-2026-12099</t>
  </si>
  <si>
    <t>INC-2026-12100</t>
  </si>
  <si>
    <t>INC-2026-12101</t>
  </si>
  <si>
    <t>INC-2026-12102</t>
  </si>
  <si>
    <t>INC-2026-12103</t>
  </si>
  <si>
    <t>INC-2026-12104</t>
  </si>
  <si>
    <t>INC-2026-12105</t>
  </si>
  <si>
    <t>INC-2026-12106</t>
  </si>
  <si>
    <t>INC-2026-12107</t>
  </si>
  <si>
    <t>INC-2026-12108</t>
  </si>
  <si>
    <t>INC-2026-12109</t>
  </si>
  <si>
    <t>INC-2026-12110</t>
  </si>
  <si>
    <t>INC-2026-12111</t>
  </si>
  <si>
    <t>INC-2026-12112</t>
  </si>
  <si>
    <t>INC-2026-12113</t>
  </si>
  <si>
    <t>INC-2026-12114</t>
  </si>
  <si>
    <t>INC-2026-12115</t>
  </si>
  <si>
    <t>INC-2026-12116</t>
  </si>
  <si>
    <t>INC-2026-12117</t>
  </si>
  <si>
    <t>INC-2026-12118</t>
  </si>
  <si>
    <t>INC-2026-12119</t>
  </si>
  <si>
    <t>INC-2026-12120</t>
  </si>
  <si>
    <t>INC-2026-12121</t>
  </si>
  <si>
    <t>INC-2026-12122</t>
  </si>
  <si>
    <t>INC-2026-12123</t>
  </si>
  <si>
    <t>INC-2026-12124</t>
  </si>
  <si>
    <t>INC-2026-12125</t>
  </si>
  <si>
    <t>INC-2026-12126</t>
  </si>
  <si>
    <t>INC-2026-12127</t>
  </si>
  <si>
    <t>INC-2026-12128</t>
  </si>
  <si>
    <t>INC-2026-12129</t>
  </si>
  <si>
    <t>INC-2026-12130</t>
  </si>
  <si>
    <t>INC-2026-12131</t>
  </si>
  <si>
    <t>INC-2026-12132</t>
  </si>
  <si>
    <t>INC-2026-12133</t>
  </si>
  <si>
    <t>INC-2026-12134</t>
  </si>
  <si>
    <t>INC-2026-12135</t>
  </si>
  <si>
    <t>INC-2026-12136</t>
  </si>
  <si>
    <t>INC-2026-12137</t>
  </si>
  <si>
    <t>INC-2026-12138</t>
  </si>
  <si>
    <t>INC-2026-12139</t>
  </si>
  <si>
    <t>INC-2026-12140</t>
  </si>
  <si>
    <t>INC-2026-12141</t>
  </si>
  <si>
    <t>INC-2026-12142</t>
  </si>
  <si>
    <t>INC-2026-12143</t>
  </si>
  <si>
    <t>INC-2026-12144</t>
  </si>
  <si>
    <t>INC-2026-12145</t>
  </si>
  <si>
    <t>INC-2026-12146</t>
  </si>
  <si>
    <t>INC-2026-12147</t>
  </si>
  <si>
    <t>INC-2026-12148</t>
  </si>
  <si>
    <t>INC-2026-12149</t>
  </si>
  <si>
    <t>INC-2026-12150</t>
  </si>
  <si>
    <t>INC-2026-12151</t>
  </si>
  <si>
    <t>INC-2026-12152</t>
  </si>
  <si>
    <t>INC-2026-12153</t>
  </si>
  <si>
    <t>INC-2026-12154</t>
  </si>
  <si>
    <t>INC-2026-12155</t>
  </si>
  <si>
    <t>INC-2026-12156</t>
  </si>
  <si>
    <t>INC-2026-12157</t>
  </si>
  <si>
    <t>INC-2026-12158</t>
  </si>
  <si>
    <t>INC-2026-12159</t>
  </si>
  <si>
    <t>INC-2026-12160</t>
  </si>
  <si>
    <t>INC-2026-12161</t>
  </si>
  <si>
    <t>INC-2026-12162</t>
  </si>
  <si>
    <t>INC-2026-12163</t>
  </si>
  <si>
    <t>INC-2026-12164</t>
  </si>
  <si>
    <t>INC-2026-12165</t>
  </si>
  <si>
    <t>INC-2026-12166</t>
  </si>
  <si>
    <t>INC-2026-12167</t>
  </si>
  <si>
    <t>INC-2026-12168</t>
  </si>
  <si>
    <t>INC-2026-12169</t>
  </si>
  <si>
    <t>INC-2026-12170</t>
  </si>
  <si>
    <t>INC-2026-12171</t>
  </si>
  <si>
    <t>INC-2026-12172</t>
  </si>
  <si>
    <t>INC-2026-12173</t>
  </si>
  <si>
    <t>INC-2026-12174</t>
  </si>
  <si>
    <t>INC-2026-12175</t>
  </si>
  <si>
    <t>INC-2026-12176</t>
  </si>
  <si>
    <t>INC-2026-12177</t>
  </si>
  <si>
    <t>INC-2026-12178</t>
  </si>
  <si>
    <t>INC-2026-12179</t>
  </si>
  <si>
    <t>INC-2026-12180</t>
  </si>
  <si>
    <t>INC-2026-12181</t>
  </si>
  <si>
    <t>INC-2026-12182</t>
  </si>
  <si>
    <t>INC-2026-12183</t>
  </si>
  <si>
    <t>INC-2026-12184</t>
  </si>
  <si>
    <t>INC-2026-12185</t>
  </si>
  <si>
    <t>INC-2026-12186</t>
  </si>
  <si>
    <t>INC-2026-12187</t>
  </si>
  <si>
    <t>INC-2026-12188</t>
  </si>
  <si>
    <t>INC-2026-12189</t>
  </si>
  <si>
    <t>INC-2026-12190</t>
  </si>
  <si>
    <t>INC-2026-12191</t>
  </si>
  <si>
    <t>INC-2026-12192</t>
  </si>
  <si>
    <t>INC-2026-12193</t>
  </si>
  <si>
    <t>INC-2026-12194</t>
  </si>
  <si>
    <t>INC-2026-12195</t>
  </si>
  <si>
    <t>INC-2026-12196</t>
  </si>
  <si>
    <t>INC-2026-12197</t>
  </si>
  <si>
    <t>INC-2026-12198</t>
  </si>
  <si>
    <t>INC-2026-12199</t>
  </si>
  <si>
    <t>INC-2026-12200</t>
  </si>
  <si>
    <t>INC-2026-12201</t>
  </si>
  <si>
    <t>INC-2026-12202</t>
  </si>
  <si>
    <t>INC-2026-12203</t>
  </si>
  <si>
    <t>INC-2026-12204</t>
  </si>
  <si>
    <t>INC-2026-12205</t>
  </si>
  <si>
    <t>INC-2026-12206</t>
  </si>
  <si>
    <t>INC-2026-12207</t>
  </si>
  <si>
    <t>INC-2026-12208</t>
  </si>
  <si>
    <t>INC-2026-12209</t>
  </si>
  <si>
    <t>INC-2026-12210</t>
  </si>
  <si>
    <t>INC-2026-12211</t>
  </si>
  <si>
    <t>INC-2026-12212</t>
  </si>
  <si>
    <t>INC-2026-12213</t>
  </si>
  <si>
    <t>INC-2026-12214</t>
  </si>
  <si>
    <t>INC-2026-12215</t>
  </si>
  <si>
    <t>INC-2026-12216</t>
  </si>
  <si>
    <t>INC-2026-12217</t>
  </si>
  <si>
    <t>INC-2026-12218</t>
  </si>
  <si>
    <t>INC-2026-12219</t>
  </si>
  <si>
    <t>INC-2026-12220</t>
  </si>
  <si>
    <t>INC-2026-12221</t>
  </si>
  <si>
    <t>INC-2026-12222</t>
  </si>
  <si>
    <t>INC-2026-12223</t>
  </si>
  <si>
    <t>INC-2026-12224</t>
  </si>
  <si>
    <t>INC-2026-12225</t>
  </si>
  <si>
    <t>INC-2026-12226</t>
  </si>
  <si>
    <t>INC-2026-12227</t>
  </si>
  <si>
    <t>INC-2026-12228</t>
  </si>
  <si>
    <t>INC-2026-12229</t>
  </si>
  <si>
    <t>INC-2026-12230</t>
  </si>
  <si>
    <t>INC-2026-12231</t>
  </si>
  <si>
    <t>INC-2026-12232</t>
  </si>
  <si>
    <t>INC-2026-12233</t>
  </si>
  <si>
    <t>INC-2026-12234</t>
  </si>
  <si>
    <t>INC-2026-12235</t>
  </si>
  <si>
    <t>INC-2026-12236</t>
  </si>
  <si>
    <t>INC-2026-12237</t>
  </si>
  <si>
    <t>INC-2026-12238</t>
  </si>
  <si>
    <t>INC-2026-12239</t>
  </si>
  <si>
    <t>INC-2026-12240</t>
  </si>
  <si>
    <t>INC-2026-12241</t>
  </si>
  <si>
    <t>INC-2026-12242</t>
  </si>
  <si>
    <t>INC-2026-12243</t>
  </si>
  <si>
    <t>INC-2026-12244</t>
  </si>
  <si>
    <t>INC-2026-12245</t>
  </si>
  <si>
    <t>INC-2026-12246</t>
  </si>
  <si>
    <t>INC-2026-12247</t>
  </si>
  <si>
    <t>INC-2026-12248</t>
  </si>
  <si>
    <t>INC-2026-12249</t>
  </si>
  <si>
    <t>INC-2026-12250</t>
  </si>
  <si>
    <t>INC-2026-12251</t>
  </si>
  <si>
    <t>INC-2026-12252</t>
  </si>
  <si>
    <t>INC-2026-12253</t>
  </si>
  <si>
    <t>INC-2026-12254</t>
  </si>
  <si>
    <t>INC-2026-12255</t>
  </si>
  <si>
    <t>INC-2026-12256</t>
  </si>
  <si>
    <t>INC-2026-12257</t>
  </si>
  <si>
    <t>INC-2026-12258</t>
  </si>
  <si>
    <t>INC-2026-12259</t>
  </si>
  <si>
    <t>INC-2026-12260</t>
  </si>
  <si>
    <t>INC-2026-12261</t>
  </si>
  <si>
    <t>INC-2026-12262</t>
  </si>
  <si>
    <t>INC-2026-12263</t>
  </si>
  <si>
    <t>INC-2026-12264</t>
  </si>
  <si>
    <t>INC-2026-12265</t>
  </si>
  <si>
    <t>INC-2026-12266</t>
  </si>
  <si>
    <t>INC-2026-12267</t>
  </si>
  <si>
    <t>INC-2026-12268</t>
  </si>
  <si>
    <t>INC-2026-12269</t>
  </si>
  <si>
    <t>INC-2026-12270</t>
  </si>
  <si>
    <t>INC-2026-12271</t>
  </si>
  <si>
    <t>INC-2026-12272</t>
  </si>
  <si>
    <t>INC-2026-12273</t>
  </si>
  <si>
    <t>INC-2026-12274</t>
  </si>
  <si>
    <t>INC-2026-12275</t>
  </si>
  <si>
    <t>INC-2026-12276</t>
  </si>
  <si>
    <t>INC-2026-12277</t>
  </si>
  <si>
    <t>INC-2026-12278</t>
  </si>
  <si>
    <t>INC-2026-12279</t>
  </si>
  <si>
    <t>INC-2026-12280</t>
  </si>
  <si>
    <t>INC-2026-12281</t>
  </si>
  <si>
    <t>INC-2026-12282</t>
  </si>
  <si>
    <t>INC-2026-12283</t>
  </si>
  <si>
    <t>INC-2026-12284</t>
  </si>
  <si>
    <t>INC-2026-12285</t>
  </si>
  <si>
    <t>INC-2026-12286</t>
  </si>
  <si>
    <t>INC-2026-12287</t>
  </si>
  <si>
    <t>INC-2026-12288</t>
  </si>
  <si>
    <t>INC-2026-12289</t>
  </si>
  <si>
    <t>INC-2026-12290</t>
  </si>
  <si>
    <t>INC-2026-12291</t>
  </si>
  <si>
    <t>INC-2026-12292</t>
  </si>
  <si>
    <t>INC-2026-12293</t>
  </si>
  <si>
    <t>INC-2026-12294</t>
  </si>
  <si>
    <t>INC-2026-12295</t>
  </si>
  <si>
    <t>INC-2026-12296</t>
  </si>
  <si>
    <t>INC-2026-12297</t>
  </si>
  <si>
    <t>INC-2026-12298</t>
  </si>
  <si>
    <t>INC-2026-12299</t>
  </si>
  <si>
    <t>INC-2026-12300</t>
  </si>
  <si>
    <t>INC-2026-12301</t>
  </si>
  <si>
    <t>INC-2026-12302</t>
  </si>
  <si>
    <t>INC-2026-12303</t>
  </si>
  <si>
    <t>INC-2026-12304</t>
  </si>
  <si>
    <t>INC-2026-12305</t>
  </si>
  <si>
    <t>INC-2026-12306</t>
  </si>
  <si>
    <t>INC-2026-12307</t>
  </si>
  <si>
    <t>INC-2026-12308</t>
  </si>
  <si>
    <t>INC-2026-12309</t>
  </si>
  <si>
    <t>INC-2026-12310</t>
  </si>
  <si>
    <t>INC-2026-12311</t>
  </si>
  <si>
    <t>INC-2026-12312</t>
  </si>
  <si>
    <t>INC-2026-12313</t>
  </si>
  <si>
    <t>INC-2026-12314</t>
  </si>
  <si>
    <t>INC-2026-12315</t>
  </si>
  <si>
    <t>INC-2026-12316</t>
  </si>
  <si>
    <t>INC-2026-12317</t>
  </si>
  <si>
    <t>INC-2026-12318</t>
  </si>
  <si>
    <t>INC-2026-12319</t>
  </si>
  <si>
    <t>INC-2026-12320</t>
  </si>
  <si>
    <t>INC-2026-12321</t>
  </si>
  <si>
    <t>INC-2026-12322</t>
  </si>
  <si>
    <t>INC-2026-12323</t>
  </si>
  <si>
    <t>INC-2026-12324</t>
  </si>
  <si>
    <t>INC-2026-12325</t>
  </si>
  <si>
    <t>INC-2026-12326</t>
  </si>
  <si>
    <t>INC-2026-12327</t>
  </si>
  <si>
    <t>INC-2026-12328</t>
  </si>
  <si>
    <t>INC-2026-12329</t>
  </si>
  <si>
    <t>INC-2026-12330</t>
  </si>
  <si>
    <t>INC-2026-12331</t>
  </si>
  <si>
    <t>INC-2026-12332</t>
  </si>
  <si>
    <t>INC-2026-12333</t>
  </si>
  <si>
    <t>INC-2026-12334</t>
  </si>
  <si>
    <t>INC-2026-12335</t>
  </si>
  <si>
    <t>INC-2026-12336</t>
  </si>
  <si>
    <t>INC-2026-12337</t>
  </si>
  <si>
    <t>INC-2026-12338</t>
  </si>
  <si>
    <t>INC-2026-12339</t>
  </si>
  <si>
    <t>INC-2026-12340</t>
  </si>
  <si>
    <t>INC-2026-12341</t>
  </si>
  <si>
    <t>INC-2026-12342</t>
  </si>
  <si>
    <t>INC-2026-12343</t>
  </si>
  <si>
    <t>INC-2026-12344</t>
  </si>
  <si>
    <t>INC-2026-12345</t>
  </si>
  <si>
    <t>INC-2026-12346</t>
  </si>
  <si>
    <t>INC-2026-12347</t>
  </si>
  <si>
    <t>INC-2026-12348</t>
  </si>
  <si>
    <t>INC-2026-12349</t>
  </si>
  <si>
    <t>INC-2026-12350</t>
  </si>
  <si>
    <t>INC-2026-12351</t>
  </si>
  <si>
    <t>INC-2026-12352</t>
  </si>
  <si>
    <t>INC-2026-12353</t>
  </si>
  <si>
    <t>INC-2026-12354</t>
  </si>
  <si>
    <t>INC-2026-12355</t>
  </si>
  <si>
    <t>INC-2026-12356</t>
  </si>
  <si>
    <t>INC-2026-12357</t>
  </si>
  <si>
    <t>INC-2026-12358</t>
  </si>
  <si>
    <t>INC-2026-12359</t>
  </si>
  <si>
    <t>INC-2026-12360</t>
  </si>
  <si>
    <t>INC-2026-12361</t>
  </si>
  <si>
    <t>INC-2026-12362</t>
  </si>
  <si>
    <t>INC-2026-12363</t>
  </si>
  <si>
    <t>INC-2026-12364</t>
  </si>
  <si>
    <t>INC-2026-12365</t>
  </si>
  <si>
    <t>INC-2026-12366</t>
  </si>
  <si>
    <t>INC-2026-12367</t>
  </si>
  <si>
    <t>INC-2026-12368</t>
  </si>
  <si>
    <t>INC-2026-12369</t>
  </si>
  <si>
    <t>INC-2026-12370</t>
  </si>
  <si>
    <t>INC-2026-12371</t>
  </si>
  <si>
    <t>INC-2026-12372</t>
  </si>
  <si>
    <t>INC-2026-12373</t>
  </si>
  <si>
    <t>INC-2026-12374</t>
  </si>
  <si>
    <t>INC-2026-12375</t>
  </si>
  <si>
    <t>INC-2026-12376</t>
  </si>
  <si>
    <t>INC-2026-12377</t>
  </si>
  <si>
    <t>INC-2026-12378</t>
  </si>
  <si>
    <t>INC-2026-12379</t>
  </si>
  <si>
    <t>INC-2026-12380</t>
  </si>
  <si>
    <t>INC-2026-12381</t>
  </si>
  <si>
    <t>INC-2026-12382</t>
  </si>
  <si>
    <t>INC-2026-12383</t>
  </si>
  <si>
    <t>INC-2026-12384</t>
  </si>
  <si>
    <t>INC-2026-12385</t>
  </si>
  <si>
    <t>INC-2026-12386</t>
  </si>
  <si>
    <t>INC-2026-12387</t>
  </si>
  <si>
    <t>INC-2026-12388</t>
  </si>
  <si>
    <t>INC-2026-12389</t>
  </si>
  <si>
    <t>INC-2026-12390</t>
  </si>
  <si>
    <t>INC-2026-12391</t>
  </si>
  <si>
    <t>INC-2026-12392</t>
  </si>
  <si>
    <t>INC-2026-12393</t>
  </si>
  <si>
    <t>INC-2026-12394</t>
  </si>
  <si>
    <t>INC-2026-12395</t>
  </si>
  <si>
    <t>INC-2026-12396</t>
  </si>
  <si>
    <t>INC-2026-12397</t>
  </si>
  <si>
    <t>INC-2026-12398</t>
  </si>
  <si>
    <t>INC-2026-12399</t>
  </si>
  <si>
    <t>INC-2026-12400</t>
  </si>
  <si>
    <t>INC-2026-12401</t>
  </si>
  <si>
    <t>INC-2026-12402</t>
  </si>
  <si>
    <t>INC-2026-12403</t>
  </si>
  <si>
    <t>INC-2026-12404</t>
  </si>
  <si>
    <t>INC-2026-12405</t>
  </si>
  <si>
    <t>INC-2026-12406</t>
  </si>
  <si>
    <t>INC-2026-12407</t>
  </si>
  <si>
    <t>INC-2026-12408</t>
  </si>
  <si>
    <t>INC-2026-12409</t>
  </si>
  <si>
    <t>INC-2026-12410</t>
  </si>
  <si>
    <t>INC-2026-12411</t>
  </si>
  <si>
    <t>INC-2026-12412</t>
  </si>
  <si>
    <t>INC-2026-12413</t>
  </si>
  <si>
    <t>INC-2026-12414</t>
  </si>
  <si>
    <t>INC-2026-12415</t>
  </si>
  <si>
    <t>INC-2026-12416</t>
  </si>
  <si>
    <t>INC-2026-12417</t>
  </si>
  <si>
    <t>INC-2026-12418</t>
  </si>
  <si>
    <t>INC-2026-12419</t>
  </si>
  <si>
    <t>INC-2026-12420</t>
  </si>
  <si>
    <t>INC-2026-12421</t>
  </si>
  <si>
    <t>INC-2026-12422</t>
  </si>
  <si>
    <t>INC-2026-12423</t>
  </si>
  <si>
    <t>INC-2026-12424</t>
  </si>
  <si>
    <t>INC-2026-12425</t>
  </si>
  <si>
    <t>INC-2026-12426</t>
  </si>
  <si>
    <t>INC-2026-12427</t>
  </si>
  <si>
    <t>INC-2026-12428</t>
  </si>
  <si>
    <t>INC-2026-12429</t>
  </si>
  <si>
    <t>INC-2026-12430</t>
  </si>
  <si>
    <t>INC-2026-12431</t>
  </si>
  <si>
    <t>INC-2026-12432</t>
  </si>
  <si>
    <t>INC-2026-12433</t>
  </si>
  <si>
    <t>INC-2026-12434</t>
  </si>
  <si>
    <t>INC-2026-12435</t>
  </si>
  <si>
    <t>INC-2026-12436</t>
  </si>
  <si>
    <t>INC-2026-12437</t>
  </si>
  <si>
    <t>INC-2026-12438</t>
  </si>
  <si>
    <t>INC-2026-12439</t>
  </si>
  <si>
    <t>INC-2026-12440</t>
  </si>
  <si>
    <t>INC-2026-12441</t>
  </si>
  <si>
    <t>INC-2026-12442</t>
  </si>
  <si>
    <t>INC-2026-12443</t>
  </si>
  <si>
    <t>INC-2026-12444</t>
  </si>
  <si>
    <t>INC-2026-12445</t>
  </si>
  <si>
    <t>INC-2026-12446</t>
  </si>
  <si>
    <t>INC-2026-12447</t>
  </si>
  <si>
    <t>INC-2026-12448</t>
  </si>
  <si>
    <t>INC-2026-12449</t>
  </si>
  <si>
    <t>INC-2026-12450</t>
  </si>
  <si>
    <t>INC-2026-12451</t>
  </si>
  <si>
    <t>INC-2026-12452</t>
  </si>
  <si>
    <t>INC-2026-12453</t>
  </si>
  <si>
    <t>INC-2026-12454</t>
  </si>
  <si>
    <t>INC-2026-12455</t>
  </si>
  <si>
    <t>INC-2026-12456</t>
  </si>
  <si>
    <t>INC-2026-12457</t>
  </si>
  <si>
    <t>INC-2026-12458</t>
  </si>
  <si>
    <t>INC-2026-12459</t>
  </si>
  <si>
    <t>INC-2026-12460</t>
  </si>
  <si>
    <t>INC-2026-12461</t>
  </si>
  <si>
    <t>INC-2026-12462</t>
  </si>
  <si>
    <t>INC-2026-12463</t>
  </si>
  <si>
    <t>INC-2026-12464</t>
  </si>
  <si>
    <t>INC-2026-12465</t>
  </si>
  <si>
    <t>INC-2026-12466</t>
  </si>
  <si>
    <t>INC-2026-12467</t>
  </si>
  <si>
    <t>INC-2026-12468</t>
  </si>
  <si>
    <t>INC-2026-12469</t>
  </si>
  <si>
    <t>INC-2026-12470</t>
  </si>
  <si>
    <t>INC-2026-12471</t>
  </si>
  <si>
    <t>INC-2026-12472</t>
  </si>
  <si>
    <t>INC-2026-12473</t>
  </si>
  <si>
    <t>INC-2026-12474</t>
  </si>
  <si>
    <t>INC-2026-12475</t>
  </si>
  <si>
    <t>INC-2026-12476</t>
  </si>
  <si>
    <t>INC-2026-12477</t>
  </si>
  <si>
    <t>INC-2026-12478</t>
  </si>
  <si>
    <t>INC-2026-12479</t>
  </si>
  <si>
    <t>INC-2026-12480</t>
  </si>
  <si>
    <t>INC-2026-12481</t>
  </si>
  <si>
    <t>INC-2026-12482</t>
  </si>
  <si>
    <t>INC-2026-12483</t>
  </si>
  <si>
    <t>INC-2026-12484</t>
  </si>
  <si>
    <t>INC-2026-12485</t>
  </si>
  <si>
    <t>INC-2026-12486</t>
  </si>
  <si>
    <t>INC-2026-12487</t>
  </si>
  <si>
    <t>INC-2026-12488</t>
  </si>
  <si>
    <t>INC-2026-12489</t>
  </si>
  <si>
    <t>INC-2026-12490</t>
  </si>
  <si>
    <t>INC-2026-12491</t>
  </si>
  <si>
    <t>INC-2026-12492</t>
  </si>
  <si>
    <t>INC-2026-12493</t>
  </si>
  <si>
    <t>INC-2026-12494</t>
  </si>
  <si>
    <t>INC-2026-12495</t>
  </si>
  <si>
    <t>INC-2026-12496</t>
  </si>
  <si>
    <t>INC-2026-12497</t>
  </si>
  <si>
    <t>INC-2026-12498</t>
  </si>
  <si>
    <t>INC-2026-12499</t>
  </si>
  <si>
    <t>INC-2026-12500</t>
  </si>
  <si>
    <t>INC-2026-12501</t>
  </si>
  <si>
    <t>INC-2026-12502</t>
  </si>
  <si>
    <t>INC-2026-12503</t>
  </si>
  <si>
    <t>INC-2026-12504</t>
  </si>
  <si>
    <t>INC-2026-12505</t>
  </si>
  <si>
    <t>INC-2026-12506</t>
  </si>
  <si>
    <t>INC-2026-12507</t>
  </si>
  <si>
    <t>INC-2026-12508</t>
  </si>
  <si>
    <t>INC-2026-12509</t>
  </si>
  <si>
    <t>INC-2026-12510</t>
  </si>
  <si>
    <t>INC-2026-12511</t>
  </si>
  <si>
    <t>INC-2026-12512</t>
  </si>
  <si>
    <t>INC-2026-12513</t>
  </si>
  <si>
    <t>INC-2026-12514</t>
  </si>
  <si>
    <t>INC-2026-12515</t>
  </si>
  <si>
    <t>INC-2026-12516</t>
  </si>
  <si>
    <t>INC-2026-12517</t>
  </si>
  <si>
    <t>INC-2026-12518</t>
  </si>
  <si>
    <t>INC-2026-12519</t>
  </si>
  <si>
    <t>INC-2026-12520</t>
  </si>
  <si>
    <t>INC-2026-12521</t>
  </si>
  <si>
    <t>INC-2026-12522</t>
  </si>
  <si>
    <t>INC-2026-12523</t>
  </si>
  <si>
    <t>INC-2026-12524</t>
  </si>
  <si>
    <t>INC-2026-12525</t>
  </si>
  <si>
    <t>INC-2026-12526</t>
  </si>
  <si>
    <t>INC-2026-12527</t>
  </si>
  <si>
    <t>INC-2026-12528</t>
  </si>
  <si>
    <t>INC-2026-12529</t>
  </si>
  <si>
    <t>INC-2026-12530</t>
  </si>
  <si>
    <t>INC-2026-12531</t>
  </si>
  <si>
    <t>INC-2026-12532</t>
  </si>
  <si>
    <t>INC-2026-12533</t>
  </si>
  <si>
    <t>INC-2026-12534</t>
  </si>
  <si>
    <t>INC-2026-12535</t>
  </si>
  <si>
    <t>INC-2026-12536</t>
  </si>
  <si>
    <t>INC-2026-12537</t>
  </si>
  <si>
    <t>INC-2026-12538</t>
  </si>
  <si>
    <t>INC-2026-12539</t>
  </si>
  <si>
    <t>INC-2026-12540</t>
  </si>
  <si>
    <t>INC-2026-12541</t>
  </si>
  <si>
    <t>INC-2026-12542</t>
  </si>
  <si>
    <t>INC-2026-12543</t>
  </si>
  <si>
    <t>INC-2026-12544</t>
  </si>
  <si>
    <t>INC-2026-12545</t>
  </si>
  <si>
    <t>INC-2026-12546</t>
  </si>
  <si>
    <t>INC-2026-12547</t>
  </si>
  <si>
    <t>INC-2026-12548</t>
  </si>
  <si>
    <t>INC-2026-12549</t>
  </si>
  <si>
    <t>INC-2026-12550</t>
  </si>
  <si>
    <t>INC-2026-12551</t>
  </si>
  <si>
    <t>INC-2026-12552</t>
  </si>
  <si>
    <t>INC-2026-12553</t>
  </si>
  <si>
    <t>INC-2026-12554</t>
  </si>
  <si>
    <t>INC-2026-12555</t>
  </si>
  <si>
    <t>INC-2026-12556</t>
  </si>
  <si>
    <t>INC-2026-12557</t>
  </si>
  <si>
    <t>INC-2026-12558</t>
  </si>
  <si>
    <t>INC-2026-12559</t>
  </si>
  <si>
    <t>INC-2026-12560</t>
  </si>
  <si>
    <t>INC-2026-12561</t>
  </si>
  <si>
    <t>INC-2026-12562</t>
  </si>
  <si>
    <t>INC-2026-12563</t>
  </si>
  <si>
    <t>INC-2026-12564</t>
  </si>
  <si>
    <t>INC-2026-12565</t>
  </si>
  <si>
    <t>INC-2026-12566</t>
  </si>
  <si>
    <t>INC-2026-12567</t>
  </si>
  <si>
    <t>INC-2026-12568</t>
  </si>
  <si>
    <t>INC-2026-12569</t>
  </si>
  <si>
    <t>INC-2026-12570</t>
  </si>
  <si>
    <t>INC-2026-12571</t>
  </si>
  <si>
    <t>INC-2026-12572</t>
  </si>
  <si>
    <t>INC-2026-12573</t>
  </si>
  <si>
    <t>INC-2026-12574</t>
  </si>
  <si>
    <t>INC-2026-12575</t>
  </si>
  <si>
    <t>INC-2026-12576</t>
  </si>
  <si>
    <t>INC-2026-12577</t>
  </si>
  <si>
    <t>INC-2026-12578</t>
  </si>
  <si>
    <t>INC-2026-12579</t>
  </si>
  <si>
    <t>INC-2026-12580</t>
  </si>
  <si>
    <t>INC-2026-12581</t>
  </si>
  <si>
    <t>INC-2026-12582</t>
  </si>
  <si>
    <t>INC-2026-12583</t>
  </si>
  <si>
    <t>INC-2026-12584</t>
  </si>
  <si>
    <t>INC-2026-12585</t>
  </si>
  <si>
    <t>INC-2026-12586</t>
  </si>
  <si>
    <t>INC-2026-12587</t>
  </si>
  <si>
    <t>INC-2026-12588</t>
  </si>
  <si>
    <t>INC-2026-12589</t>
  </si>
  <si>
    <t>INC-2026-12590</t>
  </si>
  <si>
    <t>INC-2026-12591</t>
  </si>
  <si>
    <t>INC-2026-12592</t>
  </si>
  <si>
    <t>INC-2026-12593</t>
  </si>
  <si>
    <t>INC-2026-12594</t>
  </si>
  <si>
    <t>INC-2026-12595</t>
  </si>
  <si>
    <t>INC-2026-12596</t>
  </si>
  <si>
    <t>INC-2026-12597</t>
  </si>
  <si>
    <t>INC-2026-12598</t>
  </si>
  <si>
    <t>INC-2026-12599</t>
  </si>
  <si>
    <t>INC-2026-12600</t>
  </si>
  <si>
    <t>INC-2026-12601</t>
  </si>
  <si>
    <t>INC-2026-12602</t>
  </si>
  <si>
    <t>INC-2026-12603</t>
  </si>
  <si>
    <t>INC-2026-12604</t>
  </si>
  <si>
    <t>INC-2026-12605</t>
  </si>
  <si>
    <t>INC-2026-12606</t>
  </si>
  <si>
    <t>INC-2026-12607</t>
  </si>
  <si>
    <t>INC-2026-12608</t>
  </si>
  <si>
    <t>INC-2026-12609</t>
  </si>
  <si>
    <t>INC-2026-12610</t>
  </si>
  <si>
    <t>INC-2026-12611</t>
  </si>
  <si>
    <t>INC-2026-12612</t>
  </si>
  <si>
    <t>INC-2026-12613</t>
  </si>
  <si>
    <t>INC-2026-12614</t>
  </si>
  <si>
    <t>INC-2026-12615</t>
  </si>
  <si>
    <t>INC-2026-12616</t>
  </si>
  <si>
    <t>INC-2026-12617</t>
  </si>
  <si>
    <t>INC-2026-12618</t>
  </si>
  <si>
    <t>INC-2026-12619</t>
  </si>
  <si>
    <t>INC-2026-12620</t>
  </si>
  <si>
    <t>INC-2026-12621</t>
  </si>
  <si>
    <t>INC-2026-12622</t>
  </si>
  <si>
    <t>INC-2026-12623</t>
  </si>
  <si>
    <t>INC-2026-12624</t>
  </si>
  <si>
    <t>INC-2026-12625</t>
  </si>
  <si>
    <t>INC-2026-12626</t>
  </si>
  <si>
    <t>INC-2026-12627</t>
  </si>
  <si>
    <t>INC-2026-12628</t>
  </si>
  <si>
    <t>INC-2026-12629</t>
  </si>
  <si>
    <t>INC-2026-12630</t>
  </si>
  <si>
    <t>INC-2026-12631</t>
  </si>
  <si>
    <t>INC-2026-12632</t>
  </si>
  <si>
    <t>INC-2026-12633</t>
  </si>
  <si>
    <t>INC-2026-12634</t>
  </si>
  <si>
    <t>INC-2026-12635</t>
  </si>
  <si>
    <t>INC-2026-12636</t>
  </si>
  <si>
    <t>INC-2026-12637</t>
  </si>
  <si>
    <t>INC-2026-12638</t>
  </si>
  <si>
    <t>INC-2026-12639</t>
  </si>
  <si>
    <t>INC-2026-12640</t>
  </si>
  <si>
    <t>INC-2026-12641</t>
  </si>
  <si>
    <t>INC-2026-12642</t>
  </si>
  <si>
    <t>INC-2026-12643</t>
  </si>
  <si>
    <t>INC-2026-12644</t>
  </si>
  <si>
    <t>INC-2026-12645</t>
  </si>
  <si>
    <t>INC-2026-12646</t>
  </si>
  <si>
    <t>INC-2026-12647</t>
  </si>
  <si>
    <t>INC-2026-12648</t>
  </si>
  <si>
    <t>INC-2026-12649</t>
  </si>
  <si>
    <t>INC-2026-12650</t>
  </si>
  <si>
    <t>INC-2026-12651</t>
  </si>
  <si>
    <t>INC-2026-12652</t>
  </si>
  <si>
    <t>INC-2026-12653</t>
  </si>
  <si>
    <t>INC-2026-12654</t>
  </si>
  <si>
    <t>INC-2026-12655</t>
  </si>
  <si>
    <t>INC-2026-12656</t>
  </si>
  <si>
    <t>INC-2026-12657</t>
  </si>
  <si>
    <t>INC-2026-12658</t>
  </si>
  <si>
    <t>INC-2026-12659</t>
  </si>
  <si>
    <t>INC-2026-12660</t>
  </si>
  <si>
    <t>INC-2026-12661</t>
  </si>
  <si>
    <t>INC-2026-12662</t>
  </si>
  <si>
    <t>INC-2026-12663</t>
  </si>
  <si>
    <t>INC-2026-12664</t>
  </si>
  <si>
    <t>INC-2026-12665</t>
  </si>
  <si>
    <t>INC-2026-12666</t>
  </si>
  <si>
    <t>INC-2026-12667</t>
  </si>
  <si>
    <t>INC-2026-12668</t>
  </si>
  <si>
    <t>INC-2026-12669</t>
  </si>
  <si>
    <t>INC-2026-12670</t>
  </si>
  <si>
    <t>INC-2026-12671</t>
  </si>
  <si>
    <t>INC-2026-12672</t>
  </si>
  <si>
    <t>INC-2026-12673</t>
  </si>
  <si>
    <t>INC-2026-12674</t>
  </si>
  <si>
    <t>INC-2026-12675</t>
  </si>
  <si>
    <t>INC-2026-12676</t>
  </si>
  <si>
    <t>INC-2026-12677</t>
  </si>
  <si>
    <t>INC-2026-12678</t>
  </si>
  <si>
    <t>INC-2026-12679</t>
  </si>
  <si>
    <t>INC-2026-12680</t>
  </si>
  <si>
    <t>INC-2026-12681</t>
  </si>
  <si>
    <t>INC-2026-12682</t>
  </si>
  <si>
    <t>INC-2026-12683</t>
  </si>
  <si>
    <t>INC-2026-12684</t>
  </si>
  <si>
    <t>INC-2026-12685</t>
  </si>
  <si>
    <t>INC-2026-12686</t>
  </si>
  <si>
    <t>INC-2026-12687</t>
  </si>
  <si>
    <t>INC-2026-12688</t>
  </si>
  <si>
    <t>INC-2026-12689</t>
  </si>
  <si>
    <t>INC-2026-12690</t>
  </si>
  <si>
    <t>INC-2026-12691</t>
  </si>
  <si>
    <t>INC-2026-12692</t>
  </si>
  <si>
    <t>INC-2026-12693</t>
  </si>
  <si>
    <t>INC-2026-12694</t>
  </si>
  <si>
    <t>INC-2026-12695</t>
  </si>
  <si>
    <t>INC-2026-12696</t>
  </si>
  <si>
    <t>INC-2026-12697</t>
  </si>
  <si>
    <t>INC-2026-12698</t>
  </si>
  <si>
    <t>INC-2026-12699</t>
  </si>
  <si>
    <t>INC-2026-12700</t>
  </si>
  <si>
    <t>INC-2026-12701</t>
  </si>
  <si>
    <t>INC-2026-12702</t>
  </si>
  <si>
    <t>INC-2026-12703</t>
  </si>
  <si>
    <t>INC-2026-12704</t>
  </si>
  <si>
    <t>INC-2026-12705</t>
  </si>
  <si>
    <t>INC-2026-12706</t>
  </si>
  <si>
    <t>INC-2026-12707</t>
  </si>
  <si>
    <t>INC-2026-12708</t>
  </si>
  <si>
    <t>INC-2026-12709</t>
  </si>
  <si>
    <t>INC-2026-12710</t>
  </si>
  <si>
    <t>INC-2026-12711</t>
  </si>
  <si>
    <t>INC-2026-12712</t>
  </si>
  <si>
    <t>INC-2026-12713</t>
  </si>
  <si>
    <t>INC-2026-12714</t>
  </si>
  <si>
    <t>INC-2026-12715</t>
  </si>
  <si>
    <t>INC-2026-12716</t>
  </si>
  <si>
    <t>INC-2026-12717</t>
  </si>
  <si>
    <t>INC-2026-12718</t>
  </si>
  <si>
    <t>INC-2026-12719</t>
  </si>
  <si>
    <t>INC-2026-12720</t>
  </si>
  <si>
    <t>INC-2026-12721</t>
  </si>
  <si>
    <t>INC-2026-12722</t>
  </si>
  <si>
    <t>INC-2026-12723</t>
  </si>
  <si>
    <t>INC-2026-12724</t>
  </si>
  <si>
    <t>INC-2026-12725</t>
  </si>
  <si>
    <t>INC-2026-12726</t>
  </si>
  <si>
    <t>INC-2026-12727</t>
  </si>
  <si>
    <t>INC-2026-12728</t>
  </si>
  <si>
    <t>INC-2026-12729</t>
  </si>
  <si>
    <t>INC-2026-12730</t>
  </si>
  <si>
    <t>INC-2026-12731</t>
  </si>
  <si>
    <t>INC-2026-12732</t>
  </si>
  <si>
    <t>INC-2026-12733</t>
  </si>
  <si>
    <t>INC-2026-12734</t>
  </si>
  <si>
    <t>INC-2026-12735</t>
  </si>
  <si>
    <t>INC-2026-12736</t>
  </si>
  <si>
    <t>INC-2026-12737</t>
  </si>
  <si>
    <t>INC-2026-12738</t>
  </si>
  <si>
    <t>INC-2026-12739</t>
  </si>
  <si>
    <t>INC-2026-12740</t>
  </si>
  <si>
    <t>INC-2026-12741</t>
  </si>
  <si>
    <t>INC-2026-12742</t>
  </si>
  <si>
    <t>INC-2026-12743</t>
  </si>
  <si>
    <t>INC-2026-12744</t>
  </si>
  <si>
    <t>INC-2026-12745</t>
  </si>
  <si>
    <t>INC-2026-12746</t>
  </si>
  <si>
    <t>INC-2026-12747</t>
  </si>
  <si>
    <t>INC-2026-12748</t>
  </si>
  <si>
    <t>INC-2026-12749</t>
  </si>
  <si>
    <t>INC-2026-12750</t>
  </si>
  <si>
    <t>INC-2026-12751</t>
  </si>
  <si>
    <t>INC-2026-12752</t>
  </si>
  <si>
    <t>INC-2026-12753</t>
  </si>
  <si>
    <t>INC-2026-12754</t>
  </si>
  <si>
    <t>INC-2026-12755</t>
  </si>
  <si>
    <t>INC-2026-12756</t>
  </si>
  <si>
    <t>INC-2026-12757</t>
  </si>
  <si>
    <t>INC-2026-12758</t>
  </si>
  <si>
    <t>INC-2026-12759</t>
  </si>
  <si>
    <t>INC-2026-12760</t>
  </si>
  <si>
    <t>INC-2026-12761</t>
  </si>
  <si>
    <t>INC-2026-12762</t>
  </si>
  <si>
    <t>INC-2026-12763</t>
  </si>
  <si>
    <t>INC-2026-12764</t>
  </si>
  <si>
    <t>INC-2026-12765</t>
  </si>
  <si>
    <t>INC-2026-12766</t>
  </si>
  <si>
    <t>INC-2026-12767</t>
  </si>
  <si>
    <t>INC-2026-12768</t>
  </si>
  <si>
    <t>INC-2026-12769</t>
  </si>
  <si>
    <t>INC-2026-12770</t>
  </si>
  <si>
    <t>INC-2026-12771</t>
  </si>
  <si>
    <t>INC-2026-12772</t>
  </si>
  <si>
    <t>INC-2026-12773</t>
  </si>
  <si>
    <t>INC-2026-12774</t>
  </si>
  <si>
    <t>INC-2026-12775</t>
  </si>
  <si>
    <t>INC-2026-12776</t>
  </si>
  <si>
    <t>INC-2026-12777</t>
  </si>
  <si>
    <t>INC-2026-12778</t>
  </si>
  <si>
    <t>INC-2026-12779</t>
  </si>
  <si>
    <t>INC-2026-12780</t>
  </si>
  <si>
    <t>INC-2026-12781</t>
  </si>
  <si>
    <t>INC-2026-12782</t>
  </si>
  <si>
    <t>INC-2026-12783</t>
  </si>
  <si>
    <t>INC-2026-12784</t>
  </si>
  <si>
    <t>INC-2026-12785</t>
  </si>
  <si>
    <t>INC-2026-12786</t>
  </si>
  <si>
    <t>INC-2026-12787</t>
  </si>
  <si>
    <t>INC-2026-12788</t>
  </si>
  <si>
    <t>INC-2026-12789</t>
  </si>
  <si>
    <t>INC-2026-12790</t>
  </si>
  <si>
    <t>INC-2026-12791</t>
  </si>
  <si>
    <t>INC-2026-12792</t>
  </si>
  <si>
    <t>INC-2026-12793</t>
  </si>
  <si>
    <t>INC-2026-12794</t>
  </si>
  <si>
    <t>INC-2026-12795</t>
  </si>
  <si>
    <t>INC-2026-12796</t>
  </si>
  <si>
    <t>INC-2026-12797</t>
  </si>
  <si>
    <t>INC-2026-12798</t>
  </si>
  <si>
    <t>INC-2026-12799</t>
  </si>
  <si>
    <t>INC-2026-12800</t>
  </si>
  <si>
    <t>INC-2026-12801</t>
  </si>
  <si>
    <t>INC-2026-12802</t>
  </si>
  <si>
    <t>INC-2026-12803</t>
  </si>
  <si>
    <t>INC-2026-12804</t>
  </si>
  <si>
    <t>INC-2026-12805</t>
  </si>
  <si>
    <t>INC-2026-12806</t>
  </si>
  <si>
    <t>INC-2026-12807</t>
  </si>
  <si>
    <t>INC-2026-12808</t>
  </si>
  <si>
    <t>INC-2026-12809</t>
  </si>
  <si>
    <t>INC-2026-12810</t>
  </si>
  <si>
    <t>INC-2026-12811</t>
  </si>
  <si>
    <t>INC-2026-12812</t>
  </si>
  <si>
    <t>INC-2026-12813</t>
  </si>
  <si>
    <t>INC-2026-12814</t>
  </si>
  <si>
    <t>INC-2026-12815</t>
  </si>
  <si>
    <t>INC-2026-12816</t>
  </si>
  <si>
    <t>INC-2026-12817</t>
  </si>
  <si>
    <t>INC-2026-12818</t>
  </si>
  <si>
    <t>INC-2026-12819</t>
  </si>
  <si>
    <t>INC-2026-12820</t>
  </si>
  <si>
    <t>INC-2026-12821</t>
  </si>
  <si>
    <t>INC-2026-12822</t>
  </si>
  <si>
    <t>INC-2026-12823</t>
  </si>
  <si>
    <t>INC-2026-12824</t>
  </si>
  <si>
    <t>INC-2026-12825</t>
  </si>
  <si>
    <t>INC-2026-12826</t>
  </si>
  <si>
    <t>INC-2026-12827</t>
  </si>
  <si>
    <t>INC-2026-12828</t>
  </si>
  <si>
    <t>INC-2026-12829</t>
  </si>
  <si>
    <t>INC-2026-12830</t>
  </si>
  <si>
    <t>INC-2026-12831</t>
  </si>
  <si>
    <t>INC-2026-12832</t>
  </si>
  <si>
    <t>INC-2026-12833</t>
  </si>
  <si>
    <t>INC-2026-12834</t>
  </si>
  <si>
    <t>INC-2026-12835</t>
  </si>
  <si>
    <t>INC-2026-12836</t>
  </si>
  <si>
    <t>INC-2026-12837</t>
  </si>
  <si>
    <t>INC-2026-12838</t>
  </si>
  <si>
    <t>INC-2026-12839</t>
  </si>
  <si>
    <t>INC-2026-12840</t>
  </si>
  <si>
    <t>INC-2026-12841</t>
  </si>
  <si>
    <t>INC-2026-12842</t>
  </si>
  <si>
    <t>INC-2026-12843</t>
  </si>
  <si>
    <t>INC-2026-12844</t>
  </si>
  <si>
    <t>INC-2026-12845</t>
  </si>
  <si>
    <t>INC-2026-12846</t>
  </si>
  <si>
    <t>INC-2026-12847</t>
  </si>
  <si>
    <t>INC-2026-12848</t>
  </si>
  <si>
    <t>INC-2026-12849</t>
  </si>
  <si>
    <t>INC-2026-12850</t>
  </si>
  <si>
    <t>INC-2026-12851</t>
  </si>
  <si>
    <t>INC-2026-12852</t>
  </si>
  <si>
    <t>INC-2026-12853</t>
  </si>
  <si>
    <t>INC-2026-12854</t>
  </si>
  <si>
    <t>INC-2026-12855</t>
  </si>
  <si>
    <t>INC-2026-12856</t>
  </si>
  <si>
    <t>INC-2026-12857</t>
  </si>
  <si>
    <t>INC-2026-12858</t>
  </si>
  <si>
    <t>INC-2026-12859</t>
  </si>
  <si>
    <t>INC-2026-12860</t>
  </si>
  <si>
    <t>INC-2026-12861</t>
  </si>
  <si>
    <t>INC-2026-12862</t>
  </si>
  <si>
    <t>INC-2026-12863</t>
  </si>
  <si>
    <t>INC-2026-12864</t>
  </si>
  <si>
    <t>INC-2026-12865</t>
  </si>
  <si>
    <t>INC-2026-12866</t>
  </si>
  <si>
    <t>INC-2026-12867</t>
  </si>
  <si>
    <t>INC-2026-12868</t>
  </si>
  <si>
    <t>INC-2026-12869</t>
  </si>
  <si>
    <t>INC-2026-12870</t>
  </si>
  <si>
    <t>INC-2026-12871</t>
  </si>
  <si>
    <t>INC-2026-12872</t>
  </si>
  <si>
    <t>INC-2026-12873</t>
  </si>
  <si>
    <t>INC-2026-12874</t>
  </si>
  <si>
    <t>INC-2026-12875</t>
  </si>
  <si>
    <t>INC-2026-12876</t>
  </si>
  <si>
    <t>INC-2026-12877</t>
  </si>
  <si>
    <t>INC-2026-12878</t>
  </si>
  <si>
    <t>INC-2026-12879</t>
  </si>
  <si>
    <t>INC-2026-12880</t>
  </si>
  <si>
    <t>INC-2026-12881</t>
  </si>
  <si>
    <t>INC-2026-12882</t>
  </si>
  <si>
    <t>INC-2026-12883</t>
  </si>
  <si>
    <t>INC-2026-12884</t>
  </si>
  <si>
    <t>INC-2026-12885</t>
  </si>
  <si>
    <t>INC-2026-12886</t>
  </si>
  <si>
    <t>INC-2026-12887</t>
  </si>
  <si>
    <t>INC-2026-12888</t>
  </si>
  <si>
    <t>INC-2026-12889</t>
  </si>
  <si>
    <t>INC-2026-12890</t>
  </si>
  <si>
    <t>INC-2026-12891</t>
  </si>
  <si>
    <t>INC-2026-12892</t>
  </si>
  <si>
    <t>INC-2026-12893</t>
  </si>
  <si>
    <t>INC-2026-12894</t>
  </si>
  <si>
    <t>INC-2026-12895</t>
  </si>
  <si>
    <t>INC-2026-12896</t>
  </si>
  <si>
    <t>INC-2026-12897</t>
  </si>
  <si>
    <t>INC-2026-12898</t>
  </si>
  <si>
    <t>INC-2026-12899</t>
  </si>
  <si>
    <t>INC-2026-12900</t>
  </si>
  <si>
    <t>INC-2026-12901</t>
  </si>
  <si>
    <t>INC-2026-12902</t>
  </si>
  <si>
    <t>INC-2026-12903</t>
  </si>
  <si>
    <t>INC-2026-12904</t>
  </si>
  <si>
    <t>INC-2026-12905</t>
  </si>
  <si>
    <t>INC-2026-12906</t>
  </si>
  <si>
    <t>INC-2026-12907</t>
  </si>
  <si>
    <t>INC-2026-12908</t>
  </si>
  <si>
    <t>INC-2026-12909</t>
  </si>
  <si>
    <t>INC-2026-12910</t>
  </si>
  <si>
    <t>INC-2026-12911</t>
  </si>
  <si>
    <t>INC-2026-12912</t>
  </si>
  <si>
    <t>INC-2026-12913</t>
  </si>
  <si>
    <t>INC-2026-12914</t>
  </si>
  <si>
    <t>INC-2026-12915</t>
  </si>
  <si>
    <t>INC-2026-12916</t>
  </si>
  <si>
    <t>INC-2026-12917</t>
  </si>
  <si>
    <t>INC-2026-12918</t>
  </si>
  <si>
    <t>INC-2026-12919</t>
  </si>
  <si>
    <t>INC-2026-12920</t>
  </si>
  <si>
    <t>INC-2026-12921</t>
  </si>
  <si>
    <t>INC-2026-12922</t>
  </si>
  <si>
    <t>INC-2026-12923</t>
  </si>
  <si>
    <t>INC-2026-12924</t>
  </si>
  <si>
    <t>INC-2026-12925</t>
  </si>
  <si>
    <t>INC-2026-12926</t>
  </si>
  <si>
    <t>INC-2026-12927</t>
  </si>
  <si>
    <t>INC-2026-12928</t>
  </si>
  <si>
    <t>INC-2026-12929</t>
  </si>
  <si>
    <t>INC-2026-12930</t>
  </si>
  <si>
    <t>INC-2026-12931</t>
  </si>
  <si>
    <t>INC-2026-12932</t>
  </si>
  <si>
    <t>INC-2026-12933</t>
  </si>
  <si>
    <t>INC-2026-12934</t>
  </si>
  <si>
    <t>INC-2026-12935</t>
  </si>
  <si>
    <t>INC-2026-12936</t>
  </si>
  <si>
    <t>INC-2026-12937</t>
  </si>
  <si>
    <t>INC-2026-12938</t>
  </si>
  <si>
    <t>INC-2026-12939</t>
  </si>
  <si>
    <t>INC-2026-12940</t>
  </si>
  <si>
    <t>INC-2026-12941</t>
  </si>
  <si>
    <t>INC-2026-12942</t>
  </si>
  <si>
    <t>INC-2026-12943</t>
  </si>
  <si>
    <t>INC-2026-12944</t>
  </si>
  <si>
    <t>INC-2026-12945</t>
  </si>
  <si>
    <t>INC-2026-12946</t>
  </si>
  <si>
    <t>INC-2026-12947</t>
  </si>
  <si>
    <t>INC-2026-12948</t>
  </si>
  <si>
    <t>INC-2026-12949</t>
  </si>
  <si>
    <t>INC-2026-12950</t>
  </si>
  <si>
    <t>INC-2026-12951</t>
  </si>
  <si>
    <t>INC-2026-12952</t>
  </si>
  <si>
    <t>INC-2026-12953</t>
  </si>
  <si>
    <t>INC-2026-12954</t>
  </si>
  <si>
    <t>INC-2026-12955</t>
  </si>
  <si>
    <t>INC-2026-12956</t>
  </si>
  <si>
    <t>INC-2026-12957</t>
  </si>
  <si>
    <t>INC-2026-12958</t>
  </si>
  <si>
    <t>INC-2026-12959</t>
  </si>
  <si>
    <t>INC-2026-12960</t>
  </si>
  <si>
    <t>INC-2026-12961</t>
  </si>
  <si>
    <t>INC-2026-12962</t>
  </si>
  <si>
    <t>INC-2026-12963</t>
  </si>
  <si>
    <t>INC-2026-12964</t>
  </si>
  <si>
    <t>INC-2026-12965</t>
  </si>
  <si>
    <t>INC-2026-12966</t>
  </si>
  <si>
    <t>INC-2026-12967</t>
  </si>
  <si>
    <t>INC-2026-12968</t>
  </si>
  <si>
    <t>INC-2026-12969</t>
  </si>
  <si>
    <t>INC-2026-12970</t>
  </si>
  <si>
    <t>INC-2026-12971</t>
  </si>
  <si>
    <t>INC-2026-12972</t>
  </si>
  <si>
    <t>INC-2026-12973</t>
  </si>
  <si>
    <t>INC-2026-12974</t>
  </si>
  <si>
    <t>INC-2026-12975</t>
  </si>
  <si>
    <t>INC-2026-12976</t>
  </si>
  <si>
    <t>INC-2026-12977</t>
  </si>
  <si>
    <t>INC-2026-12978</t>
  </si>
  <si>
    <t>INC-2026-12979</t>
  </si>
  <si>
    <t>INC-2026-12980</t>
  </si>
  <si>
    <t>INC-2026-12981</t>
  </si>
  <si>
    <t>INC-2026-12982</t>
  </si>
  <si>
    <t>INC-2026-12983</t>
  </si>
  <si>
    <t>INC-2026-12984</t>
  </si>
  <si>
    <t>INC-2026-12985</t>
  </si>
  <si>
    <t>INC-2026-12986</t>
  </si>
  <si>
    <t>INC-2026-12987</t>
  </si>
  <si>
    <t>INC-2026-12988</t>
  </si>
  <si>
    <t>INC-2026-12989</t>
  </si>
  <si>
    <t>INC-2026-12990</t>
  </si>
  <si>
    <t>INC-2026-12991</t>
  </si>
  <si>
    <t>INC-2026-12992</t>
  </si>
  <si>
    <t>INC-2026-12993</t>
  </si>
  <si>
    <t>INC-2026-12994</t>
  </si>
  <si>
    <t>INC-2026-12995</t>
  </si>
  <si>
    <t>INC-2026-12996</t>
  </si>
  <si>
    <t>INC-2026-12997</t>
  </si>
  <si>
    <t>INC-2026-12998</t>
  </si>
  <si>
    <t>INC-2026-12999</t>
  </si>
  <si>
    <t>INC-2026-13000</t>
  </si>
  <si>
    <t>INC-2026-13001</t>
  </si>
  <si>
    <t>INC-2026-13002</t>
  </si>
  <si>
    <t>INC-2026-13003</t>
  </si>
  <si>
    <t>INC-2026-13004</t>
  </si>
  <si>
    <t>INC-2026-13005</t>
  </si>
  <si>
    <t>INC-2026-13006</t>
  </si>
  <si>
    <t>INC-2026-13007</t>
  </si>
  <si>
    <t>INC-2026-13008</t>
  </si>
  <si>
    <t>INC-2026-13009</t>
  </si>
  <si>
    <t>INC-2026-13010</t>
  </si>
  <si>
    <t>INC-2026-13011</t>
  </si>
  <si>
    <t>INC-2026-13012</t>
  </si>
  <si>
    <t>INC-2026-13013</t>
  </si>
  <si>
    <t>INC-2026-13014</t>
  </si>
  <si>
    <t>INC-2026-13015</t>
  </si>
  <si>
    <t>INC-2026-13016</t>
  </si>
  <si>
    <t>INC-2026-13017</t>
  </si>
  <si>
    <t>INC-2026-13018</t>
  </si>
  <si>
    <t>INC-2026-13019</t>
  </si>
  <si>
    <t>INC-2026-13020</t>
  </si>
  <si>
    <t>INC-2026-13021</t>
  </si>
  <si>
    <t>INC-2026-13022</t>
  </si>
  <si>
    <t>INC-2026-13023</t>
  </si>
  <si>
    <t>INC-2026-13024</t>
  </si>
  <si>
    <t>INC-2026-13025</t>
  </si>
  <si>
    <t>INC-2026-13026</t>
  </si>
  <si>
    <t>INC-2026-13027</t>
  </si>
  <si>
    <t>INC-2026-13028</t>
  </si>
  <si>
    <t>INC-2026-13029</t>
  </si>
  <si>
    <t>INC-2026-13030</t>
  </si>
  <si>
    <t>INC-2026-13031</t>
  </si>
  <si>
    <t>INC-2026-13032</t>
  </si>
  <si>
    <t>INC-2026-13033</t>
  </si>
  <si>
    <t>INC-2026-13034</t>
  </si>
  <si>
    <t>INC-2026-13035</t>
  </si>
  <si>
    <t>INC-2026-13036</t>
  </si>
  <si>
    <t>INC-2026-13037</t>
  </si>
  <si>
    <t>INC-2026-13038</t>
  </si>
  <si>
    <t>INC-2026-13039</t>
  </si>
  <si>
    <t>INC-2026-13040</t>
  </si>
  <si>
    <t>INC-2026-13041</t>
  </si>
  <si>
    <t>INC-2026-13042</t>
  </si>
  <si>
    <t>INC-2026-13043</t>
  </si>
  <si>
    <t>INC-2026-13044</t>
  </si>
  <si>
    <t>INC-2026-13045</t>
  </si>
  <si>
    <t>INC-2026-13046</t>
  </si>
  <si>
    <t>INC-2026-13047</t>
  </si>
  <si>
    <t>INC-2026-13048</t>
  </si>
  <si>
    <t>INC-2026-13049</t>
  </si>
  <si>
    <t>INC-2026-13050</t>
  </si>
  <si>
    <t>INC-2026-13051</t>
  </si>
  <si>
    <t>INC-2026-13052</t>
  </si>
  <si>
    <t>INC-2026-13053</t>
  </si>
  <si>
    <t>INC-2026-13054</t>
  </si>
  <si>
    <t>INC-2026-13055</t>
  </si>
  <si>
    <t>INC-2026-13056</t>
  </si>
  <si>
    <t>INC-2026-13057</t>
  </si>
  <si>
    <t>INC-2026-13058</t>
  </si>
  <si>
    <t>INC-2026-13059</t>
  </si>
  <si>
    <t>INC-2026-13060</t>
  </si>
  <si>
    <t>INC-2026-13061</t>
  </si>
  <si>
    <t>INC-2026-13062</t>
  </si>
  <si>
    <t>INC-2026-13063</t>
  </si>
  <si>
    <t>INC-2026-13064</t>
  </si>
  <si>
    <t>INC-2026-13065</t>
  </si>
  <si>
    <t>INC-2026-13066</t>
  </si>
  <si>
    <t>INC-2026-13067</t>
  </si>
  <si>
    <t>INC-2026-13068</t>
  </si>
  <si>
    <t>INC-2026-13069</t>
  </si>
  <si>
    <t>INC-2026-13070</t>
  </si>
  <si>
    <t>INC-2026-13071</t>
  </si>
  <si>
    <t>INC-2026-13072</t>
  </si>
  <si>
    <t>INC-2026-13073</t>
  </si>
  <si>
    <t>INC-2026-13074</t>
  </si>
  <si>
    <t>INC-2026-13075</t>
  </si>
  <si>
    <t>INC-2026-13076</t>
  </si>
  <si>
    <t>INC-2026-13077</t>
  </si>
  <si>
    <t>INC-2026-13078</t>
  </si>
  <si>
    <t>INC-2026-13079</t>
  </si>
  <si>
    <t>INC-2026-13080</t>
  </si>
  <si>
    <t>INC-2026-13081</t>
  </si>
  <si>
    <t>INC-2026-13082</t>
  </si>
  <si>
    <t>INC-2026-13083</t>
  </si>
  <si>
    <t>INC-2026-13084</t>
  </si>
  <si>
    <t>INC-2026-13085</t>
  </si>
  <si>
    <t>INC-2026-13086</t>
  </si>
  <si>
    <t>INC-2026-13087</t>
  </si>
  <si>
    <t>INC-2026-13088</t>
  </si>
  <si>
    <t>INC-2026-13089</t>
  </si>
  <si>
    <t>INC-2026-13090</t>
  </si>
  <si>
    <t>INC-2026-13091</t>
  </si>
  <si>
    <t>INC-2026-13092</t>
  </si>
  <si>
    <t>INC-2026-13093</t>
  </si>
  <si>
    <t>INC-2026-13094</t>
  </si>
  <si>
    <t>INC-2026-13095</t>
  </si>
  <si>
    <t>INC-2026-13096</t>
  </si>
  <si>
    <t>INC-2026-13097</t>
  </si>
  <si>
    <t>INC-2026-13098</t>
  </si>
  <si>
    <t>INC-2026-13099</t>
  </si>
  <si>
    <t>INC-2026-13100</t>
  </si>
  <si>
    <t>INC-2026-13101</t>
  </si>
  <si>
    <t>INC-2026-13102</t>
  </si>
  <si>
    <t>INC-2026-13103</t>
  </si>
  <si>
    <t>INC-2026-13104</t>
  </si>
  <si>
    <t>INC-2026-13105</t>
  </si>
  <si>
    <t>INC-2026-13106</t>
  </si>
  <si>
    <t>INC-2026-13107</t>
  </si>
  <si>
    <t>INC-2026-13108</t>
  </si>
  <si>
    <t>INC-2026-13109</t>
  </si>
  <si>
    <t>INC-2026-13110</t>
  </si>
  <si>
    <t>INC-2026-13111</t>
  </si>
  <si>
    <t>INC-2026-13112</t>
  </si>
  <si>
    <t>INC-2026-13113</t>
  </si>
  <si>
    <t>INC-2026-13114</t>
  </si>
  <si>
    <t>INC-2026-13115</t>
  </si>
  <si>
    <t>INC-2026-13116</t>
  </si>
  <si>
    <t>INC-2026-13117</t>
  </si>
  <si>
    <t>INC-2026-13118</t>
  </si>
  <si>
    <t>INC-2026-13119</t>
  </si>
  <si>
    <t>INC-2026-13120</t>
  </si>
  <si>
    <t>INC-2026-13121</t>
  </si>
  <si>
    <t>INC-2026-13122</t>
  </si>
  <si>
    <t>INC-2026-13123</t>
  </si>
  <si>
    <t>INC-2026-13124</t>
  </si>
  <si>
    <t>INC-2026-13125</t>
  </si>
  <si>
    <t>INC-2026-13126</t>
  </si>
  <si>
    <t>INC-2026-13127</t>
  </si>
  <si>
    <t>INC-2026-13128</t>
  </si>
  <si>
    <t>INC-2026-13129</t>
  </si>
  <si>
    <t>INC-2026-13130</t>
  </si>
  <si>
    <t>INC-2026-13131</t>
  </si>
  <si>
    <t>INC-2026-13132</t>
  </si>
  <si>
    <t>INC-2026-13133</t>
  </si>
  <si>
    <t>INC-2026-13134</t>
  </si>
  <si>
    <t>INC-2026-13135</t>
  </si>
  <si>
    <t>INC-2026-13136</t>
  </si>
  <si>
    <t>INC-2026-13137</t>
  </si>
  <si>
    <t>INC-2026-13138</t>
  </si>
  <si>
    <t>INC-2026-13139</t>
  </si>
  <si>
    <t>INC-2026-13140</t>
  </si>
  <si>
    <t>INC-2026-13141</t>
  </si>
  <si>
    <t>INC-2026-13142</t>
  </si>
  <si>
    <t>INC-2026-13143</t>
  </si>
  <si>
    <t>INC-2026-13144</t>
  </si>
  <si>
    <t>INC-2026-13145</t>
  </si>
  <si>
    <t>INC-2026-13146</t>
  </si>
  <si>
    <t>INC-2026-13147</t>
  </si>
  <si>
    <t>INC-2026-13148</t>
  </si>
  <si>
    <t>INC-2026-13149</t>
  </si>
  <si>
    <t>INC-2026-13150</t>
  </si>
  <si>
    <t>INC-2026-13151</t>
  </si>
  <si>
    <t>INC-2026-13152</t>
  </si>
  <si>
    <t>INC-2026-13153</t>
  </si>
  <si>
    <t>INC-2026-13154</t>
  </si>
  <si>
    <t>INC-2026-13155</t>
  </si>
  <si>
    <t>INC-2026-13156</t>
  </si>
  <si>
    <t>INC-2026-13157</t>
  </si>
  <si>
    <t>INC-2026-13158</t>
  </si>
  <si>
    <t>INC-2026-13159</t>
  </si>
  <si>
    <t>INC-2026-13160</t>
  </si>
  <si>
    <t>INC-2026-13161</t>
  </si>
  <si>
    <t>INC-2026-13162</t>
  </si>
  <si>
    <t>INC-2026-13163</t>
  </si>
  <si>
    <t>INC-2026-13164</t>
  </si>
  <si>
    <t>INC-2026-13165</t>
  </si>
  <si>
    <t>INC-2026-13166</t>
  </si>
  <si>
    <t>INC-2026-13167</t>
  </si>
  <si>
    <t>INC-2026-13168</t>
  </si>
  <si>
    <t>INC-2026-13169</t>
  </si>
  <si>
    <t>INC-2026-13170</t>
  </si>
  <si>
    <t>INC-2026-13171</t>
  </si>
  <si>
    <t>INC-2026-13172</t>
  </si>
  <si>
    <t>INC-2026-13173</t>
  </si>
  <si>
    <t>INC-2026-13174</t>
  </si>
  <si>
    <t>INC-2026-13175</t>
  </si>
  <si>
    <t>INC-2026-13176</t>
  </si>
  <si>
    <t>INC-2026-13177</t>
  </si>
  <si>
    <t>INC-2026-13178</t>
  </si>
  <si>
    <t>INC-2026-13179</t>
  </si>
  <si>
    <t>INC-2026-13180</t>
  </si>
  <si>
    <t>INC-2026-13181</t>
  </si>
  <si>
    <t>INC-2026-13182</t>
  </si>
  <si>
    <t>INC-2026-13183</t>
  </si>
  <si>
    <t>INC-2026-13184</t>
  </si>
  <si>
    <t>INC-2026-13185</t>
  </si>
  <si>
    <t>INC-2026-13186</t>
  </si>
  <si>
    <t>INC-2026-13187</t>
  </si>
  <si>
    <t>INC-2026-13188</t>
  </si>
  <si>
    <t>INC-2026-13189</t>
  </si>
  <si>
    <t>INC-2026-13190</t>
  </si>
  <si>
    <t>INC-2026-13191</t>
  </si>
  <si>
    <t>INC-2026-13192</t>
  </si>
  <si>
    <t>INC-2026-13193</t>
  </si>
  <si>
    <t>INC-2026-13194</t>
  </si>
  <si>
    <t>INC-2026-13195</t>
  </si>
  <si>
    <t>INC-2026-13196</t>
  </si>
  <si>
    <t>INC-2026-13197</t>
  </si>
  <si>
    <t>INC-2026-13198</t>
  </si>
  <si>
    <t>INC-2026-13199</t>
  </si>
  <si>
    <t>INC-2026-13200</t>
  </si>
  <si>
    <t>INC-2026-13201</t>
  </si>
  <si>
    <t>INC-2026-13202</t>
  </si>
  <si>
    <t>INC-2026-13203</t>
  </si>
  <si>
    <t>INC-2026-13204</t>
  </si>
  <si>
    <t>INC-2026-13205</t>
  </si>
  <si>
    <t>INC-2026-13206</t>
  </si>
  <si>
    <t>INC-2026-13207</t>
  </si>
  <si>
    <t>INC-2026-13208</t>
  </si>
  <si>
    <t>INC-2026-13209</t>
  </si>
  <si>
    <t>INC-2026-13210</t>
  </si>
  <si>
    <t>INC-2026-13211</t>
  </si>
  <si>
    <t>INC-2026-13212</t>
  </si>
  <si>
    <t>INC-2026-13213</t>
  </si>
  <si>
    <t>INC-2026-13214</t>
  </si>
  <si>
    <t>INC-2026-13215</t>
  </si>
  <si>
    <t>INC-2026-13216</t>
  </si>
  <si>
    <t>INC-2026-13217</t>
  </si>
  <si>
    <t>INC-2026-13218</t>
  </si>
  <si>
    <t>INC-2026-13219</t>
  </si>
  <si>
    <t>INC-2026-13220</t>
  </si>
  <si>
    <t>INC-2026-13221</t>
  </si>
  <si>
    <t>INC-2026-13222</t>
  </si>
  <si>
    <t>INC-2026-13223</t>
  </si>
  <si>
    <t>INC-2026-13224</t>
  </si>
  <si>
    <t>INC-2026-13225</t>
  </si>
  <si>
    <t>INC-2026-13226</t>
  </si>
  <si>
    <t>INC-2026-13227</t>
  </si>
  <si>
    <t>INC-2026-13228</t>
  </si>
  <si>
    <t>INC-2026-13229</t>
  </si>
  <si>
    <t>INC-2026-13230</t>
  </si>
  <si>
    <t>INC-2026-13231</t>
  </si>
  <si>
    <t>INC-2026-13232</t>
  </si>
  <si>
    <t>INC-2026-13233</t>
  </si>
  <si>
    <t>INC-2026-13234</t>
  </si>
  <si>
    <t>INC-2026-13235</t>
  </si>
  <si>
    <t>INC-2026-13236</t>
  </si>
  <si>
    <t>INC-2026-13237</t>
  </si>
  <si>
    <t>INC-2026-13238</t>
  </si>
  <si>
    <t>INC-2026-13239</t>
  </si>
  <si>
    <t>INC-2026-13240</t>
  </si>
  <si>
    <t>INC-2026-13241</t>
  </si>
  <si>
    <t>INC-2026-13242</t>
  </si>
  <si>
    <t>INC-2026-13243</t>
  </si>
  <si>
    <t>INC-2026-13244</t>
  </si>
  <si>
    <t>INC-2026-13245</t>
  </si>
  <si>
    <t>INC-2026-13246</t>
  </si>
  <si>
    <t>INC-2026-13247</t>
  </si>
  <si>
    <t>INC-2026-13248</t>
  </si>
  <si>
    <t>INC-2026-13249</t>
  </si>
  <si>
    <t>INC-2026-13250</t>
  </si>
  <si>
    <t>INC-2026-13251</t>
  </si>
  <si>
    <t>INC-2026-13252</t>
  </si>
  <si>
    <t>INC-2026-13253</t>
  </si>
  <si>
    <t>INC-2026-13254</t>
  </si>
  <si>
    <t>INC-2026-13255</t>
  </si>
  <si>
    <t>INC-2026-13256</t>
  </si>
  <si>
    <t>INC-2026-13257</t>
  </si>
  <si>
    <t>INC-2026-13258</t>
  </si>
  <si>
    <t>INC-2026-13259</t>
  </si>
  <si>
    <t>INC-2026-13260</t>
  </si>
  <si>
    <t>INC-2026-13261</t>
  </si>
  <si>
    <t>INC-2026-13262</t>
  </si>
  <si>
    <t>INC-2026-13263</t>
  </si>
  <si>
    <t>INC-2026-13264</t>
  </si>
  <si>
    <t>INC-2026-13265</t>
  </si>
  <si>
    <t>INC-2026-13266</t>
  </si>
  <si>
    <t>INC-2026-13267</t>
  </si>
  <si>
    <t>INC-2026-13268</t>
  </si>
  <si>
    <t>INC-2026-13269</t>
  </si>
  <si>
    <t>INC-2026-13270</t>
  </si>
  <si>
    <t>INC-2026-13271</t>
  </si>
  <si>
    <t>INC-2026-13272</t>
  </si>
  <si>
    <t>INC-2026-13273</t>
  </si>
  <si>
    <t>INC-2026-13274</t>
  </si>
  <si>
    <t>INC-2026-13275</t>
  </si>
  <si>
    <t>INC-2026-13276</t>
  </si>
  <si>
    <t>INC-2026-13277</t>
  </si>
  <si>
    <t>INC-2026-13278</t>
  </si>
  <si>
    <t>INC-2026-13279</t>
  </si>
  <si>
    <t>INC-2026-13280</t>
  </si>
  <si>
    <t>INC-2026-13281</t>
  </si>
  <si>
    <t>INC-2026-13282</t>
  </si>
  <si>
    <t>INC-2026-13283</t>
  </si>
  <si>
    <t>INC-2026-13284</t>
  </si>
  <si>
    <t>INC-2026-13285</t>
  </si>
  <si>
    <t>INC-2026-13286</t>
  </si>
  <si>
    <t>INC-2026-13287</t>
  </si>
  <si>
    <t>INC-2026-13288</t>
  </si>
  <si>
    <t>INC-2026-13289</t>
  </si>
  <si>
    <t>INC-2026-13290</t>
  </si>
  <si>
    <t>INC-2026-13291</t>
  </si>
  <si>
    <t>INC-2026-13292</t>
  </si>
  <si>
    <t>INC-2026-13293</t>
  </si>
  <si>
    <t>INC-2026-13294</t>
  </si>
  <si>
    <t>INC-2026-13295</t>
  </si>
  <si>
    <t>INC-2026-13296</t>
  </si>
  <si>
    <t>INC-2026-13297</t>
  </si>
  <si>
    <t>INC-2026-13298</t>
  </si>
  <si>
    <t>INC-2026-13299</t>
  </si>
  <si>
    <t>INC-2026-13300</t>
  </si>
  <si>
    <t>INC-2026-13301</t>
  </si>
  <si>
    <t>INC-2026-13302</t>
  </si>
  <si>
    <t>INC-2026-13303</t>
  </si>
  <si>
    <t>INC-2026-13304</t>
  </si>
  <si>
    <t>INC-2026-13305</t>
  </si>
  <si>
    <t>INC-2026-13306</t>
  </si>
  <si>
    <t>INC-2026-13307</t>
  </si>
  <si>
    <t>INC-2026-13308</t>
  </si>
  <si>
    <t>INC-2026-13309</t>
  </si>
  <si>
    <t>INC-2026-13310</t>
  </si>
  <si>
    <t>INC-2026-13311</t>
  </si>
  <si>
    <t>INC-2026-13312</t>
  </si>
  <si>
    <t>INC-2026-13313</t>
  </si>
  <si>
    <t>INC-2026-13314</t>
  </si>
  <si>
    <t>INC-2026-13315</t>
  </si>
  <si>
    <t>INC-2026-13316</t>
  </si>
  <si>
    <t>INC-2026-13317</t>
  </si>
  <si>
    <t>INC-2026-13318</t>
  </si>
  <si>
    <t>INC-2026-13319</t>
  </si>
  <si>
    <t>INC-2026-13320</t>
  </si>
  <si>
    <t>INC-2026-13321</t>
  </si>
  <si>
    <t>INC-2026-13322</t>
  </si>
  <si>
    <t>INC-2026-13323</t>
  </si>
  <si>
    <t>INC-2026-13324</t>
  </si>
  <si>
    <t>INC-2026-13325</t>
  </si>
  <si>
    <t>INC-2026-13326</t>
  </si>
  <si>
    <t>INC-2026-13327</t>
  </si>
  <si>
    <t>INC-2026-13328</t>
  </si>
  <si>
    <t>INC-2026-13329</t>
  </si>
  <si>
    <t>INC-2026-13330</t>
  </si>
  <si>
    <t>INC-2026-13331</t>
  </si>
  <si>
    <t>INC-2026-13332</t>
  </si>
  <si>
    <t>INC-2026-13333</t>
  </si>
  <si>
    <t>INC-2026-13334</t>
  </si>
  <si>
    <t>INC-2026-13335</t>
  </si>
  <si>
    <t>INC-2026-13336</t>
  </si>
  <si>
    <t>INC-2026-13337</t>
  </si>
  <si>
    <t>INC-2026-13338</t>
  </si>
  <si>
    <t>INC-2026-13339</t>
  </si>
  <si>
    <t>INC-2026-13340</t>
  </si>
  <si>
    <t>INC-2026-13341</t>
  </si>
  <si>
    <t>INC-2026-13342</t>
  </si>
  <si>
    <t>INC-2026-13343</t>
  </si>
  <si>
    <t>INC-2026-13344</t>
  </si>
  <si>
    <t>INC-2026-13345</t>
  </si>
  <si>
    <t>INC-2026-13346</t>
  </si>
  <si>
    <t>INC-2026-13347</t>
  </si>
  <si>
    <t>INC-2026-13348</t>
  </si>
  <si>
    <t>INC-2026-13349</t>
  </si>
  <si>
    <t>INC-2026-13350</t>
  </si>
  <si>
    <t>INC-2026-13351</t>
  </si>
  <si>
    <t>INC-2026-13352</t>
  </si>
  <si>
    <t>INC-2026-13353</t>
  </si>
  <si>
    <t>INC-2026-13354</t>
  </si>
  <si>
    <t>INC-2026-13355</t>
  </si>
  <si>
    <t>INC-2026-13356</t>
  </si>
  <si>
    <t>INC-2026-13357</t>
  </si>
  <si>
    <t>INC-2026-13358</t>
  </si>
  <si>
    <t>INC-2026-13359</t>
  </si>
  <si>
    <t>INC-2026-13360</t>
  </si>
  <si>
    <t>INC-2026-13361</t>
  </si>
  <si>
    <t>INC-2026-13362</t>
  </si>
  <si>
    <t>INC-2026-13363</t>
  </si>
  <si>
    <t>INC-2026-13364</t>
  </si>
  <si>
    <t>INC-2026-13365</t>
  </si>
  <si>
    <t>INC-2026-13366</t>
  </si>
  <si>
    <t>INC-2026-13367</t>
  </si>
  <si>
    <t>INC-2026-13368</t>
  </si>
  <si>
    <t>INC-2026-13369</t>
  </si>
  <si>
    <t>INC-2026-13370</t>
  </si>
  <si>
    <t>INC-2026-13371</t>
  </si>
  <si>
    <t>INC-2026-13372</t>
  </si>
  <si>
    <t>INC-2026-13373</t>
  </si>
  <si>
    <t>INC-2026-13374</t>
  </si>
  <si>
    <t>INC-2026-13375</t>
  </si>
  <si>
    <t>INC-2026-13376</t>
  </si>
  <si>
    <t>INC-2026-13377</t>
  </si>
  <si>
    <t>INC-2026-13378</t>
  </si>
  <si>
    <t>INC-2026-13379</t>
  </si>
  <si>
    <t>INC-2026-13380</t>
  </si>
  <si>
    <t>INC-2026-13381</t>
  </si>
  <si>
    <t>INC-2026-13382</t>
  </si>
  <si>
    <t>INC-2026-13383</t>
  </si>
  <si>
    <t>INC-2026-13384</t>
  </si>
  <si>
    <t>INC-2026-13385</t>
  </si>
  <si>
    <t>INC-2026-13386</t>
  </si>
  <si>
    <t>INC-2026-13387</t>
  </si>
  <si>
    <t>INC-2026-13388</t>
  </si>
  <si>
    <t>INC-2026-13389</t>
  </si>
  <si>
    <t>INC-2026-13390</t>
  </si>
  <si>
    <t>INC-2026-13391</t>
  </si>
  <si>
    <t>INC-2026-13392</t>
  </si>
  <si>
    <t>INC-2026-13393</t>
  </si>
  <si>
    <t>INC-2026-13394</t>
  </si>
  <si>
    <t>INC-2026-13395</t>
  </si>
  <si>
    <t>INC-2026-13396</t>
  </si>
  <si>
    <t>INC-2026-13397</t>
  </si>
  <si>
    <t>INC-2026-13398</t>
  </si>
  <si>
    <t>INC-2026-13399</t>
  </si>
  <si>
    <t>INC-2026-13400</t>
  </si>
  <si>
    <t>INC-2026-13401</t>
  </si>
  <si>
    <t>INC-2026-13402</t>
  </si>
  <si>
    <t>INC-2026-13403</t>
  </si>
  <si>
    <t>INC-2026-13404</t>
  </si>
  <si>
    <t>INC-2026-13405</t>
  </si>
  <si>
    <t>INC-2026-13406</t>
  </si>
  <si>
    <t>INC-2026-13407</t>
  </si>
  <si>
    <t>INC-2026-13408</t>
  </si>
  <si>
    <t>INC-2026-13409</t>
  </si>
  <si>
    <t>INC-2026-13410</t>
  </si>
  <si>
    <t>INC-2026-13411</t>
  </si>
  <si>
    <t>INC-2026-13412</t>
  </si>
  <si>
    <t>INC-2026-13413</t>
  </si>
  <si>
    <t>INC-2026-13414</t>
  </si>
  <si>
    <t>INC-2026-13415</t>
  </si>
  <si>
    <t>INC-2026-13416</t>
  </si>
  <si>
    <t>INC-2026-13417</t>
  </si>
  <si>
    <t>INC-2026-13418</t>
  </si>
  <si>
    <t>INC-2026-13419</t>
  </si>
  <si>
    <t>INC-2026-13420</t>
  </si>
  <si>
    <t>INC-2026-13421</t>
  </si>
  <si>
    <t>INC-2026-13422</t>
  </si>
  <si>
    <t>INC-2026-13423</t>
  </si>
  <si>
    <t>INC-2026-13424</t>
  </si>
  <si>
    <t>INC-2026-13425</t>
  </si>
  <si>
    <t>INC-2026-13426</t>
  </si>
  <si>
    <t>INC-2026-13427</t>
  </si>
  <si>
    <t>INC-2026-13428</t>
  </si>
  <si>
    <t>INC-2026-13429</t>
  </si>
  <si>
    <t>INC-2026-13430</t>
  </si>
  <si>
    <t>INC-2026-13431</t>
  </si>
  <si>
    <t>INC-2026-13432</t>
  </si>
  <si>
    <t>INC-2026-13433</t>
  </si>
  <si>
    <t>INC-2026-13434</t>
  </si>
  <si>
    <t>INC-2026-13435</t>
  </si>
  <si>
    <t>INC-2026-13436</t>
  </si>
  <si>
    <t>INC-2026-13437</t>
  </si>
  <si>
    <t>INC-2026-13438</t>
  </si>
  <si>
    <t>INC-2026-13439</t>
  </si>
  <si>
    <t>INC-2026-13440</t>
  </si>
  <si>
    <t>INC-2026-13441</t>
  </si>
  <si>
    <t>INC-2026-13442</t>
  </si>
  <si>
    <t>INC-2026-13443</t>
  </si>
  <si>
    <t>INC-2026-13444</t>
  </si>
  <si>
    <t>INC-2026-13445</t>
  </si>
  <si>
    <t>INC-2026-13446</t>
  </si>
  <si>
    <t>INC-2026-13447</t>
  </si>
  <si>
    <t>INC-2026-13448</t>
  </si>
  <si>
    <t>INC-2026-13449</t>
  </si>
  <si>
    <t>INC-2026-13450</t>
  </si>
  <si>
    <t>INC-2026-13451</t>
  </si>
  <si>
    <t>INC-2026-13452</t>
  </si>
  <si>
    <t>INC-2026-13453</t>
  </si>
  <si>
    <t>INC-2026-13454</t>
  </si>
  <si>
    <t>INC-2026-13455</t>
  </si>
  <si>
    <t>INC-2026-13456</t>
  </si>
  <si>
    <t>INC-2026-13457</t>
  </si>
  <si>
    <t>INC-2026-13458</t>
  </si>
  <si>
    <t>INC-2026-13459</t>
  </si>
  <si>
    <t>INC-2026-13460</t>
  </si>
  <si>
    <t>INC-2026-13461</t>
  </si>
  <si>
    <t>INC-2026-13462</t>
  </si>
  <si>
    <t>INC-2026-13463</t>
  </si>
  <si>
    <t>INC-2026-13464</t>
  </si>
  <si>
    <t>INC-2026-13465</t>
  </si>
  <si>
    <t>INC-2026-13466</t>
  </si>
  <si>
    <t>INC-2026-13467</t>
  </si>
  <si>
    <t>INC-2026-13468</t>
  </si>
  <si>
    <t>INC-2026-13469</t>
  </si>
  <si>
    <t>INC-2026-13470</t>
  </si>
  <si>
    <t>INC-2026-13471</t>
  </si>
  <si>
    <t>INC-2026-13472</t>
  </si>
  <si>
    <t>INC-2026-13473</t>
  </si>
  <si>
    <t>INC-2026-13474</t>
  </si>
  <si>
    <t>INC-2026-13475</t>
  </si>
  <si>
    <t>INC-2026-13476</t>
  </si>
  <si>
    <t>INC-2026-13477</t>
  </si>
  <si>
    <t>INC-2026-13478</t>
  </si>
  <si>
    <t>INC-2026-13479</t>
  </si>
  <si>
    <t>INC-2026-13480</t>
  </si>
  <si>
    <t>INC-2026-13481</t>
  </si>
  <si>
    <t>INC-2026-13482</t>
  </si>
  <si>
    <t>INC-2026-13483</t>
  </si>
  <si>
    <t>INC-2026-13484</t>
  </si>
  <si>
    <t>INC-2026-13485</t>
  </si>
  <si>
    <t>INC-2026-13486</t>
  </si>
  <si>
    <t>INC-2026-13487</t>
  </si>
  <si>
    <t>INC-2026-13488</t>
  </si>
  <si>
    <t>INC-2026-13489</t>
  </si>
  <si>
    <t>INC-2026-13490</t>
  </si>
  <si>
    <t>INC-2026-13491</t>
  </si>
  <si>
    <t>INC-2026-13492</t>
  </si>
  <si>
    <t>INC-2026-13493</t>
  </si>
  <si>
    <t>INC-2026-13494</t>
  </si>
  <si>
    <t>INC-2026-13495</t>
  </si>
  <si>
    <t>INC-2026-13496</t>
  </si>
  <si>
    <t>INC-2026-13497</t>
  </si>
  <si>
    <t>INC-2026-13498</t>
  </si>
  <si>
    <t>INC-2026-13499</t>
  </si>
  <si>
    <t>INC-2026-13500</t>
  </si>
  <si>
    <t>INC-2026-13501</t>
  </si>
  <si>
    <t>INC-2026-13502</t>
  </si>
  <si>
    <t>INC-2026-13503</t>
  </si>
  <si>
    <t>INC-2026-13504</t>
  </si>
  <si>
    <t>INC-2026-13505</t>
  </si>
  <si>
    <t>INC-2026-13506</t>
  </si>
  <si>
    <t>INC-2026-13507</t>
  </si>
  <si>
    <t>INC-2026-13508</t>
  </si>
  <si>
    <t>INC-2026-13509</t>
  </si>
  <si>
    <t>INC-2026-13510</t>
  </si>
  <si>
    <t>INC-2026-13511</t>
  </si>
  <si>
    <t>INC-2026-13512</t>
  </si>
  <si>
    <t>INC-2026-13513</t>
  </si>
  <si>
    <t>INC-2026-13514</t>
  </si>
  <si>
    <t>INC-2026-13515</t>
  </si>
  <si>
    <t>INC-2026-13516</t>
  </si>
  <si>
    <t>INC-2026-13517</t>
  </si>
  <si>
    <t>INC-2026-13518</t>
  </si>
  <si>
    <t>INC-2026-13519</t>
  </si>
  <si>
    <t>INC-2026-13520</t>
  </si>
  <si>
    <t>INC-2026-13521</t>
  </si>
  <si>
    <t>INC-2026-13522</t>
  </si>
  <si>
    <t>INC-2026-13523</t>
  </si>
  <si>
    <t>INC-2026-13524</t>
  </si>
  <si>
    <t>INC-2026-13525</t>
  </si>
  <si>
    <t>INC-2026-13526</t>
  </si>
  <si>
    <t>INC-2026-13527</t>
  </si>
  <si>
    <t>INC-2026-13528</t>
  </si>
  <si>
    <t>INC-2026-13529</t>
  </si>
  <si>
    <t>INC-2026-13530</t>
  </si>
  <si>
    <t>INC-2026-13531</t>
  </si>
  <si>
    <t>INC-2026-13532</t>
  </si>
  <si>
    <t>INC-2026-13533</t>
  </si>
  <si>
    <t>INC-2026-13534</t>
  </si>
  <si>
    <t>INC-2026-13535</t>
  </si>
  <si>
    <t>INC-2026-13536</t>
  </si>
  <si>
    <t>INC-2026-13537</t>
  </si>
  <si>
    <t>INC-2026-13538</t>
  </si>
  <si>
    <t>INC-2026-13539</t>
  </si>
  <si>
    <t>INC-2026-13540</t>
  </si>
  <si>
    <t>INC-2026-13541</t>
  </si>
  <si>
    <t>INC-2026-13542</t>
  </si>
  <si>
    <t>INC-2026-13543</t>
  </si>
  <si>
    <t>INC-2026-13544</t>
  </si>
  <si>
    <t>INC-2026-13545</t>
  </si>
  <si>
    <t>INC-2026-13546</t>
  </si>
  <si>
    <t>INC-2026-13547</t>
  </si>
  <si>
    <t>INC-2026-13548</t>
  </si>
  <si>
    <t>INC-2026-13549</t>
  </si>
  <si>
    <t>INC-2026-13550</t>
  </si>
  <si>
    <t>INC-2026-13551</t>
  </si>
  <si>
    <t>INC-2026-13552</t>
  </si>
  <si>
    <t>INC-2026-13553</t>
  </si>
  <si>
    <t>INC-2026-13554</t>
  </si>
  <si>
    <t>INC-2026-13555</t>
  </si>
  <si>
    <t>INC-2026-13556</t>
  </si>
  <si>
    <t>INC-2026-13557</t>
  </si>
  <si>
    <t>INC-2026-13558</t>
  </si>
  <si>
    <t>INC-2026-13559</t>
  </si>
  <si>
    <t>INC-2026-13560</t>
  </si>
  <si>
    <t>INC-2026-13561</t>
  </si>
  <si>
    <t>INC-2026-13562</t>
  </si>
  <si>
    <t>INC-2026-13563</t>
  </si>
  <si>
    <t>INC-2026-13564</t>
  </si>
  <si>
    <t>INC-2026-13565</t>
  </si>
  <si>
    <t>INC-2026-13566</t>
  </si>
  <si>
    <t>INC-2026-13567</t>
  </si>
  <si>
    <t>INC-2026-13568</t>
  </si>
  <si>
    <t>INC-2026-13569</t>
  </si>
  <si>
    <t>INC-2026-13570</t>
  </si>
  <si>
    <t>INC-2026-13571</t>
  </si>
  <si>
    <t>INC-2026-13572</t>
  </si>
  <si>
    <t>INC-2026-13573</t>
  </si>
  <si>
    <t>INC-2026-13574</t>
  </si>
  <si>
    <t>INC-2026-13575</t>
  </si>
  <si>
    <t>INC-2026-13576</t>
  </si>
  <si>
    <t>INC-2026-13577</t>
  </si>
  <si>
    <t>INC-2026-13578</t>
  </si>
  <si>
    <t>INC-2026-13579</t>
  </si>
  <si>
    <t>INC-2026-13580</t>
  </si>
  <si>
    <t>INC-2026-13581</t>
  </si>
  <si>
    <t>INC-2026-13582</t>
  </si>
  <si>
    <t>INC-2026-13583</t>
  </si>
  <si>
    <t>INC-2026-13584</t>
  </si>
  <si>
    <t>INC-2026-13585</t>
  </si>
  <si>
    <t>INC-2026-13586</t>
  </si>
  <si>
    <t>INC-2026-13587</t>
  </si>
  <si>
    <t>INC-2026-13588</t>
  </si>
  <si>
    <t>INC-2026-13589</t>
  </si>
  <si>
    <t>INC-2026-13590</t>
  </si>
  <si>
    <t>INC-2026-13591</t>
  </si>
  <si>
    <t>INC-2026-13592</t>
  </si>
  <si>
    <t>INC-2026-13593</t>
  </si>
  <si>
    <t>INC-2026-13594</t>
  </si>
  <si>
    <t>INC-2026-13595</t>
  </si>
  <si>
    <t>INC-2026-13596</t>
  </si>
  <si>
    <t>INC-2026-13597</t>
  </si>
  <si>
    <t>INC-2026-13598</t>
  </si>
  <si>
    <t>INC-2026-13599</t>
  </si>
  <si>
    <t>INC-2026-13600</t>
  </si>
  <si>
    <t>INC-2026-13601</t>
  </si>
  <si>
    <t>INC-2026-13602</t>
  </si>
  <si>
    <t>INC-2026-13603</t>
  </si>
  <si>
    <t>INC-2026-13604</t>
  </si>
  <si>
    <t>INC-2026-13605</t>
  </si>
  <si>
    <t>INC-2026-13606</t>
  </si>
  <si>
    <t>INC-2026-13607</t>
  </si>
  <si>
    <t>INC-2026-13608</t>
  </si>
  <si>
    <t>INC-2026-13609</t>
  </si>
  <si>
    <t>INC-2026-13610</t>
  </si>
  <si>
    <t>INC-2026-13611</t>
  </si>
  <si>
    <t>INC-2026-13612</t>
  </si>
  <si>
    <t>INC-2026-13613</t>
  </si>
  <si>
    <t>INC-2026-13614</t>
  </si>
  <si>
    <t>INC-2026-13615</t>
  </si>
  <si>
    <t>INC-2026-13616</t>
  </si>
  <si>
    <t>INC-2026-13617</t>
  </si>
  <si>
    <t>INC-2026-13618</t>
  </si>
  <si>
    <t>INC-2026-13619</t>
  </si>
  <si>
    <t>INC-2026-13620</t>
  </si>
  <si>
    <t>INC-2026-13621</t>
  </si>
  <si>
    <t>INC-2026-13622</t>
  </si>
  <si>
    <t>INC-2026-13623</t>
  </si>
  <si>
    <t>INC-2026-13624</t>
  </si>
  <si>
    <t>INC-2026-13625</t>
  </si>
  <si>
    <t>INC-2026-13626</t>
  </si>
  <si>
    <t>INC-2026-13627</t>
  </si>
  <si>
    <t>INC-2026-13628</t>
  </si>
  <si>
    <t>INC-2026-13629</t>
  </si>
  <si>
    <t>INC-2026-13630</t>
  </si>
  <si>
    <t>INC-2026-13631</t>
  </si>
  <si>
    <t>INC-2026-13632</t>
  </si>
  <si>
    <t>INC-2026-13633</t>
  </si>
  <si>
    <t>INC-2026-13634</t>
  </si>
  <si>
    <t>INC-2026-13635</t>
  </si>
  <si>
    <t>INC-2026-13636</t>
  </si>
  <si>
    <t>INC-2026-13637</t>
  </si>
  <si>
    <t>INC-2026-13638</t>
  </si>
  <si>
    <t>INC-2026-13639</t>
  </si>
  <si>
    <t>INC-2026-13640</t>
  </si>
  <si>
    <t>INC-2026-13641</t>
  </si>
  <si>
    <t>INC-2026-13642</t>
  </si>
  <si>
    <t>INC-2026-13643</t>
  </si>
  <si>
    <t>INC-2026-13644</t>
  </si>
  <si>
    <t>INC-2026-13645</t>
  </si>
  <si>
    <t>INC-2026-13646</t>
  </si>
  <si>
    <t>INC-2026-13647</t>
  </si>
  <si>
    <t>INC-2026-13648</t>
  </si>
  <si>
    <t>INC-2026-13649</t>
  </si>
  <si>
    <t>INC-2026-13650</t>
  </si>
  <si>
    <t>INC-2026-13651</t>
  </si>
  <si>
    <t>INC-2026-13652</t>
  </si>
  <si>
    <t>INC-2026-13653</t>
  </si>
  <si>
    <t>INC-2026-13654</t>
  </si>
  <si>
    <t>INC-2026-13655</t>
  </si>
  <si>
    <t>INC-2026-13656</t>
  </si>
  <si>
    <t>INC-2026-13657</t>
  </si>
  <si>
    <t>INC-2026-13658</t>
  </si>
  <si>
    <t>INC-2026-13659</t>
  </si>
  <si>
    <t>INC-2026-13660</t>
  </si>
  <si>
    <t>INC-2026-13661</t>
  </si>
  <si>
    <t>INC-2026-13662</t>
  </si>
  <si>
    <t>INC-2026-13663</t>
  </si>
  <si>
    <t>INC-2026-13664</t>
  </si>
  <si>
    <t>INC-2026-13665</t>
  </si>
  <si>
    <t>INC-2026-13666</t>
  </si>
  <si>
    <t>INC-2026-13667</t>
  </si>
  <si>
    <t>INC-2026-13668</t>
  </si>
  <si>
    <t>INC-2026-13669</t>
  </si>
  <si>
    <t>INC-2026-13670</t>
  </si>
  <si>
    <t>INC-2026-13671</t>
  </si>
  <si>
    <t>INC-2026-13672</t>
  </si>
  <si>
    <t>INC-2026-13673</t>
  </si>
  <si>
    <t>INC-2026-13674</t>
  </si>
  <si>
    <t>INC-2026-13675</t>
  </si>
  <si>
    <t>INC-2026-13676</t>
  </si>
  <si>
    <t>INC-2026-13677</t>
  </si>
  <si>
    <t>INC-2026-13678</t>
  </si>
  <si>
    <t>INC-2026-13679</t>
  </si>
  <si>
    <t>INC-2026-13680</t>
  </si>
  <si>
    <t>INC-2026-13681</t>
  </si>
  <si>
    <t>INC-2026-13682</t>
  </si>
  <si>
    <t>INC-2026-13683</t>
  </si>
  <si>
    <t>INC-2026-13684</t>
  </si>
  <si>
    <t>INC-2026-13685</t>
  </si>
  <si>
    <t>INC-2026-13686</t>
  </si>
  <si>
    <t>INC-2026-13687</t>
  </si>
  <si>
    <t>INC-2026-13688</t>
  </si>
  <si>
    <t>INC-2026-13689</t>
  </si>
  <si>
    <t>INC-2026-13690</t>
  </si>
  <si>
    <t>INC-2026-13691</t>
  </si>
  <si>
    <t>INC-2026-13692</t>
  </si>
  <si>
    <t>INC-2026-13693</t>
  </si>
  <si>
    <t>INC-2026-13694</t>
  </si>
  <si>
    <t>INC-2026-13695</t>
  </si>
  <si>
    <t>INC-2026-13696</t>
  </si>
  <si>
    <t>INC-2026-13697</t>
  </si>
  <si>
    <t>INC-2026-13698</t>
  </si>
  <si>
    <t>INC-2026-13699</t>
  </si>
  <si>
    <t>INC-2026-13700</t>
  </si>
  <si>
    <t>INC-2026-13701</t>
  </si>
  <si>
    <t>INC-2026-13702</t>
  </si>
  <si>
    <t>INC-2026-13703</t>
  </si>
  <si>
    <t>INC-2026-13704</t>
  </si>
  <si>
    <t>INC-2026-13705</t>
  </si>
  <si>
    <t>INC-2026-13706</t>
  </si>
  <si>
    <t>INC-2026-13707</t>
  </si>
  <si>
    <t>INC-2026-13708</t>
  </si>
  <si>
    <t>INC-2026-13709</t>
  </si>
  <si>
    <t>INC-2026-13710</t>
  </si>
  <si>
    <t>INC-2026-13711</t>
  </si>
  <si>
    <t>INC-2026-13712</t>
  </si>
  <si>
    <t>INC-2026-13713</t>
  </si>
  <si>
    <t>INC-2026-13714</t>
  </si>
  <si>
    <t>INC-2026-13715</t>
  </si>
  <si>
    <t>INC-2026-13716</t>
  </si>
  <si>
    <t>INC-2026-13717</t>
  </si>
  <si>
    <t>INC-2026-13718</t>
  </si>
  <si>
    <t>INC-2026-13719</t>
  </si>
  <si>
    <t>INC-2026-13720</t>
  </si>
  <si>
    <t>INC-2026-13721</t>
  </si>
  <si>
    <t>INC-2026-13722</t>
  </si>
  <si>
    <t>INC-2026-13723</t>
  </si>
  <si>
    <t>INC-2026-13724</t>
  </si>
  <si>
    <t>INC-2026-13725</t>
  </si>
  <si>
    <t>INC-2026-13726</t>
  </si>
  <si>
    <t>INC-2026-13727</t>
  </si>
  <si>
    <t>INC-2026-13728</t>
  </si>
  <si>
    <t>INC-2026-13729</t>
  </si>
  <si>
    <t>INC-2026-13730</t>
  </si>
  <si>
    <t>INC-2026-13731</t>
  </si>
  <si>
    <t>INC-2026-13732</t>
  </si>
  <si>
    <t>INC-2026-13733</t>
  </si>
  <si>
    <t>INC-2026-13734</t>
  </si>
  <si>
    <t>INC-2026-13735</t>
  </si>
  <si>
    <t>INC-2026-13736</t>
  </si>
  <si>
    <t>INC-2026-13737</t>
  </si>
  <si>
    <t>INC-2026-13738</t>
  </si>
  <si>
    <t>INC-2026-13739</t>
  </si>
  <si>
    <t>INC-2026-13740</t>
  </si>
  <si>
    <t>INC-2026-13741</t>
  </si>
  <si>
    <t>INC-2026-13742</t>
  </si>
  <si>
    <t>INC-2026-13743</t>
  </si>
  <si>
    <t>INC-2026-13744</t>
  </si>
  <si>
    <t>INC-2026-13745</t>
  </si>
  <si>
    <t>INC-2026-13746</t>
  </si>
  <si>
    <t>INC-2026-13747</t>
  </si>
  <si>
    <t>INC-2026-13748</t>
  </si>
  <si>
    <t>INC-2026-13749</t>
  </si>
  <si>
    <t>INC-2026-13750</t>
  </si>
  <si>
    <t>INC-2026-13751</t>
  </si>
  <si>
    <t>INC-2026-13752</t>
  </si>
  <si>
    <t>INC-2026-13753</t>
  </si>
  <si>
    <t>INC-2026-13754</t>
  </si>
  <si>
    <t>INC-2026-13755</t>
  </si>
  <si>
    <t>INC-2026-13756</t>
  </si>
  <si>
    <t>INC-2026-13757</t>
  </si>
  <si>
    <t>INC-2026-13758</t>
  </si>
  <si>
    <t>INC-2026-13759</t>
  </si>
  <si>
    <t>INC-2026-13760</t>
  </si>
  <si>
    <t>INC-2026-13761</t>
  </si>
  <si>
    <t>INC-2026-13762</t>
  </si>
  <si>
    <t>INC-2026-13763</t>
  </si>
  <si>
    <t>INC-2026-13764</t>
  </si>
  <si>
    <t>INC-2026-13765</t>
  </si>
  <si>
    <t>INC-2026-13766</t>
  </si>
  <si>
    <t>INC-2026-13767</t>
  </si>
  <si>
    <t>INC-2026-13768</t>
  </si>
  <si>
    <t>INC-2026-13769</t>
  </si>
  <si>
    <t>INC-2026-13770</t>
  </si>
  <si>
    <t>INC-2026-13771</t>
  </si>
  <si>
    <t>INC-2026-13772</t>
  </si>
  <si>
    <t>INC-2026-13773</t>
  </si>
  <si>
    <t>INC-2026-13774</t>
  </si>
  <si>
    <t>INC-2026-13775</t>
  </si>
  <si>
    <t>INC-2026-13776</t>
  </si>
  <si>
    <t>INC-2026-13777</t>
  </si>
  <si>
    <t>INC-2026-13778</t>
  </si>
  <si>
    <t>INC-2026-13779</t>
  </si>
  <si>
    <t>INC-2026-13780</t>
  </si>
  <si>
    <t>INC-2026-13781</t>
  </si>
  <si>
    <t>INC-2026-13782</t>
  </si>
  <si>
    <t>INC-2026-13783</t>
  </si>
  <si>
    <t>INC-2026-13784</t>
  </si>
  <si>
    <t>INC-2026-13785</t>
  </si>
  <si>
    <t>INC-2026-13786</t>
  </si>
  <si>
    <t>INC-2026-13787</t>
  </si>
  <si>
    <t>INC-2026-13788</t>
  </si>
  <si>
    <t>INC-2026-13789</t>
  </si>
  <si>
    <t>INC-2026-13790</t>
  </si>
  <si>
    <t>INC-2026-13791</t>
  </si>
  <si>
    <t>INC-2026-13792</t>
  </si>
  <si>
    <t>INC-2026-13793</t>
  </si>
  <si>
    <t>INC-2026-13794</t>
  </si>
  <si>
    <t>INC-2026-13795</t>
  </si>
  <si>
    <t>INC-2026-13796</t>
  </si>
  <si>
    <t>INC-2026-13797</t>
  </si>
  <si>
    <t>INC-2026-13798</t>
  </si>
  <si>
    <t>INC-2026-13799</t>
  </si>
  <si>
    <t>INC-2026-13800</t>
  </si>
  <si>
    <t>INC-2026-13801</t>
  </si>
  <si>
    <t>INC-2026-13802</t>
  </si>
  <si>
    <t>INC-2026-13803</t>
  </si>
  <si>
    <t>INC-2026-13804</t>
  </si>
  <si>
    <t>INC-2026-13805</t>
  </si>
  <si>
    <t>INC-2026-13806</t>
  </si>
  <si>
    <t>INC-2026-13807</t>
  </si>
  <si>
    <t>INC-2026-13808</t>
  </si>
  <si>
    <t>INC-2026-13809</t>
  </si>
  <si>
    <t>INC-2026-13810</t>
  </si>
  <si>
    <t>INC-2026-13811</t>
  </si>
  <si>
    <t>INC-2026-13812</t>
  </si>
  <si>
    <t>INC-2026-13813</t>
  </si>
  <si>
    <t>INC-2026-13814</t>
  </si>
  <si>
    <t>INC-2026-13815</t>
  </si>
  <si>
    <t>INC-2026-13816</t>
  </si>
  <si>
    <t>INC-2026-13817</t>
  </si>
  <si>
    <t>INC-2026-13818</t>
  </si>
  <si>
    <t>INC-2026-13819</t>
  </si>
  <si>
    <t>INC-2026-13820</t>
  </si>
  <si>
    <t>INC-2026-13821</t>
  </si>
  <si>
    <t>INC-2026-13822</t>
  </si>
  <si>
    <t>INC-2026-13823</t>
  </si>
  <si>
    <t>INC-2026-13824</t>
  </si>
  <si>
    <t>INC-2026-13825</t>
  </si>
  <si>
    <t>INC-2026-13826</t>
  </si>
  <si>
    <t>INC-2026-13827</t>
  </si>
  <si>
    <t>INC-2026-13828</t>
  </si>
  <si>
    <t>INC-2026-13829</t>
  </si>
  <si>
    <t>INC-2026-13830</t>
  </si>
  <si>
    <t>INC-2026-13831</t>
  </si>
  <si>
    <t>INC-2026-13832</t>
  </si>
  <si>
    <t>INC-2026-13833</t>
  </si>
  <si>
    <t>INC-2026-13834</t>
  </si>
  <si>
    <t>INC-2026-13835</t>
  </si>
  <si>
    <t>INC-2026-13836</t>
  </si>
  <si>
    <t>INC-2026-13837</t>
  </si>
  <si>
    <t>INC-2026-13838</t>
  </si>
  <si>
    <t>INC-2026-13839</t>
  </si>
  <si>
    <t>INC-2026-13840</t>
  </si>
  <si>
    <t>INC-2026-13841</t>
  </si>
  <si>
    <t>INC-2026-13842</t>
  </si>
  <si>
    <t>INC-2026-13843</t>
  </si>
  <si>
    <t>INC-2026-13844</t>
  </si>
  <si>
    <t>INC-2026-13845</t>
  </si>
  <si>
    <t>INC-2026-13846</t>
  </si>
  <si>
    <t>INC-2026-13847</t>
  </si>
  <si>
    <t>INC-2026-13848</t>
  </si>
  <si>
    <t>INC-2026-13849</t>
  </si>
  <si>
    <t>INC-2026-13850</t>
  </si>
  <si>
    <t>INC-2026-13851</t>
  </si>
  <si>
    <t>INC-2026-13852</t>
  </si>
  <si>
    <t>INC-2026-13853</t>
  </si>
  <si>
    <t>INC-2026-13854</t>
  </si>
  <si>
    <t>INC-2026-13855</t>
  </si>
  <si>
    <t>INC-2026-13856</t>
  </si>
  <si>
    <t>INC-2026-13857</t>
  </si>
  <si>
    <t>INC-2026-13858</t>
  </si>
  <si>
    <t>INC-2026-13859</t>
  </si>
  <si>
    <t>INC-2026-13860</t>
  </si>
  <si>
    <t>INC-2026-13861</t>
  </si>
  <si>
    <t>INC-2026-13862</t>
  </si>
  <si>
    <t>INC-2026-13863</t>
  </si>
  <si>
    <t>INC-2026-13864</t>
  </si>
  <si>
    <t>INC-2026-13865</t>
  </si>
  <si>
    <t>INC-2026-13866</t>
  </si>
  <si>
    <t>INC-2026-13867</t>
  </si>
  <si>
    <t>INC-2026-13868</t>
  </si>
  <si>
    <t>INC-2026-13869</t>
  </si>
  <si>
    <t>INC-2026-13870</t>
  </si>
  <si>
    <t>INC-2026-13871</t>
  </si>
  <si>
    <t>INC-2026-13872</t>
  </si>
  <si>
    <t>INC-2026-13873</t>
  </si>
  <si>
    <t>INC-2026-13874</t>
  </si>
  <si>
    <t>INC-2026-13875</t>
  </si>
  <si>
    <t>INC-2026-13876</t>
  </si>
  <si>
    <t>INC-2026-13877</t>
  </si>
  <si>
    <t>INC-2026-13878</t>
  </si>
  <si>
    <t>INC-2026-13879</t>
  </si>
  <si>
    <t>INC-2026-13880</t>
  </si>
  <si>
    <t>INC-2026-13881</t>
  </si>
  <si>
    <t>INC-2026-13882</t>
  </si>
  <si>
    <t>INC-2026-13883</t>
  </si>
  <si>
    <t>INC-2026-13884</t>
  </si>
  <si>
    <t>INC-2026-13885</t>
  </si>
  <si>
    <t>INC-2026-13886</t>
  </si>
  <si>
    <t>INC-2026-13887</t>
  </si>
  <si>
    <t>INC-2026-13888</t>
  </si>
  <si>
    <t>INC-2026-13889</t>
  </si>
  <si>
    <t>INC-2026-13890</t>
  </si>
  <si>
    <t>INC-2026-13891</t>
  </si>
  <si>
    <t>INC-2026-13892</t>
  </si>
  <si>
    <t>INC-2026-13893</t>
  </si>
  <si>
    <t>INC-2026-13894</t>
  </si>
  <si>
    <t>INC-2026-13895</t>
  </si>
  <si>
    <t>INC-2026-13896</t>
  </si>
  <si>
    <t>INC-2026-13897</t>
  </si>
  <si>
    <t>INC-2026-13898</t>
  </si>
  <si>
    <t>INC-2026-13899</t>
  </si>
  <si>
    <t>INC-2026-13900</t>
  </si>
  <si>
    <t>INC-2026-13901</t>
  </si>
  <si>
    <t>INC-2026-13902</t>
  </si>
  <si>
    <t>INC-2026-13903</t>
  </si>
  <si>
    <t>INC-2026-13904</t>
  </si>
  <si>
    <t>INC-2026-13905</t>
  </si>
  <si>
    <t>INC-2026-13906</t>
  </si>
  <si>
    <t>INC-2026-13907</t>
  </si>
  <si>
    <t>INC-2026-13908</t>
  </si>
  <si>
    <t>INC-2026-13909</t>
  </si>
  <si>
    <t>INC-2026-13910</t>
  </si>
  <si>
    <t>INC-2026-13911</t>
  </si>
  <si>
    <t>INC-2026-13912</t>
  </si>
  <si>
    <t>INC-2026-13913</t>
  </si>
  <si>
    <t>INC-2026-13914</t>
  </si>
  <si>
    <t>INC-2026-13915</t>
  </si>
  <si>
    <t>INC-2026-13916</t>
  </si>
  <si>
    <t>INC-2026-13917</t>
  </si>
  <si>
    <t>INC-2026-13918</t>
  </si>
  <si>
    <t>INC-2026-13919</t>
  </si>
  <si>
    <t>INC-2026-13920</t>
  </si>
  <si>
    <t>INC-2026-13921</t>
  </si>
  <si>
    <t>INC-2026-13922</t>
  </si>
  <si>
    <t>INC-2026-13923</t>
  </si>
  <si>
    <t>INC-2026-13924</t>
  </si>
  <si>
    <t>INC-2026-13925</t>
  </si>
  <si>
    <t>INC-2026-13926</t>
  </si>
  <si>
    <t>INC-2026-13927</t>
  </si>
  <si>
    <t>INC-2026-13928</t>
  </si>
  <si>
    <t>INC-2026-13929</t>
  </si>
  <si>
    <t>INC-2026-13930</t>
  </si>
  <si>
    <t>INC-2026-13931</t>
  </si>
  <si>
    <t>INC-2026-13932</t>
  </si>
  <si>
    <t>INC-2026-13933</t>
  </si>
  <si>
    <t>INC-2026-13934</t>
  </si>
  <si>
    <t>INC-2026-13935</t>
  </si>
  <si>
    <t>INC-2026-13936</t>
  </si>
  <si>
    <t>INC-2026-13937</t>
  </si>
  <si>
    <t>INC-2026-13938</t>
  </si>
  <si>
    <t>INC-2026-13939</t>
  </si>
  <si>
    <t>INC-2026-13940</t>
  </si>
  <si>
    <t>INC-2026-13941</t>
  </si>
  <si>
    <t>INC-2026-13942</t>
  </si>
  <si>
    <t>INC-2026-13943</t>
  </si>
  <si>
    <t>INC-2026-13944</t>
  </si>
  <si>
    <t>INC-2026-13945</t>
  </si>
  <si>
    <t>INC-2026-13946</t>
  </si>
  <si>
    <t>INC-2026-13947</t>
  </si>
  <si>
    <t>INC-2026-13948</t>
  </si>
  <si>
    <t>INC-2026-13949</t>
  </si>
  <si>
    <t>INC-2026-13950</t>
  </si>
  <si>
    <t>INC-2026-13951</t>
  </si>
  <si>
    <t>INC-2026-13952</t>
  </si>
  <si>
    <t>INC-2026-13953</t>
  </si>
  <si>
    <t>INC-2026-13954</t>
  </si>
  <si>
    <t>INC-2026-13955</t>
  </si>
  <si>
    <t>INC-2026-13956</t>
  </si>
  <si>
    <t>INC-2026-13957</t>
  </si>
  <si>
    <t>INC-2026-13958</t>
  </si>
  <si>
    <t>INC-2026-13959</t>
  </si>
  <si>
    <t>INC-2026-13960</t>
  </si>
  <si>
    <t>INC-2026-13961</t>
  </si>
  <si>
    <t>INC-2026-13962</t>
  </si>
  <si>
    <t>INC-2026-13963</t>
  </si>
  <si>
    <t>INC-2026-13964</t>
  </si>
  <si>
    <t>INC-2026-13965</t>
  </si>
  <si>
    <t>INC-2026-13966</t>
  </si>
  <si>
    <t>INC-2026-13967</t>
  </si>
  <si>
    <t>INC-2026-13968</t>
  </si>
  <si>
    <t>INC-2026-13969</t>
  </si>
  <si>
    <t>INC-2026-13970</t>
  </si>
  <si>
    <t>INC-2026-13971</t>
  </si>
  <si>
    <t>INC-2026-13972</t>
  </si>
  <si>
    <t>INC-2026-13973</t>
  </si>
  <si>
    <t>INC-2026-13974</t>
  </si>
  <si>
    <t>INC-2026-13975</t>
  </si>
  <si>
    <t>INC-2026-13976</t>
  </si>
  <si>
    <t>INC-2026-13977</t>
  </si>
  <si>
    <t>INC-2026-13978</t>
  </si>
  <si>
    <t>INC-2026-13979</t>
  </si>
  <si>
    <t>INC-2026-13980</t>
  </si>
  <si>
    <t>INC-2026-13981</t>
  </si>
  <si>
    <t>INC-2026-13982</t>
  </si>
  <si>
    <t>INC-2026-13983</t>
  </si>
  <si>
    <t>INC-2026-13984</t>
  </si>
  <si>
    <t>INC-2026-13985</t>
  </si>
  <si>
    <t>INC-2026-13986</t>
  </si>
  <si>
    <t>INC-2026-13987</t>
  </si>
  <si>
    <t>INC-2026-13988</t>
  </si>
  <si>
    <t>INC-2026-13989</t>
  </si>
  <si>
    <t>INC-2026-13990</t>
  </si>
  <si>
    <t>INC-2026-13991</t>
  </si>
  <si>
    <t>INC-2026-13992</t>
  </si>
  <si>
    <t>INC-2026-13993</t>
  </si>
  <si>
    <t>INC-2026-13994</t>
  </si>
  <si>
    <t>INC-2026-13995</t>
  </si>
  <si>
    <t>INC-2026-13996</t>
  </si>
  <si>
    <t>INC-2026-13997</t>
  </si>
  <si>
    <t>INC-2026-13998</t>
  </si>
  <si>
    <t>INC-2026-13999</t>
  </si>
  <si>
    <t>INC-2026-14000</t>
  </si>
  <si>
    <t>INC-2026-14001</t>
  </si>
  <si>
    <t>INC-2026-14002</t>
  </si>
  <si>
    <t>INC-2026-14003</t>
  </si>
  <si>
    <t>INC-2026-14004</t>
  </si>
  <si>
    <t>INC-2026-14005</t>
  </si>
  <si>
    <t>INC-2026-14006</t>
  </si>
  <si>
    <t>INC-2026-14007</t>
  </si>
  <si>
    <t>INC-2026-14008</t>
  </si>
  <si>
    <t>INC-2026-14009</t>
  </si>
  <si>
    <t>INC-2026-14010</t>
  </si>
  <si>
    <t>INC-2026-14011</t>
  </si>
  <si>
    <t>INC-2026-14012</t>
  </si>
  <si>
    <t>INC-2026-14013</t>
  </si>
  <si>
    <t>INC-2026-14014</t>
  </si>
  <si>
    <t>INC-2026-14015</t>
  </si>
  <si>
    <t>INC-2026-14016</t>
  </si>
  <si>
    <t>INC-2026-14017</t>
  </si>
  <si>
    <t>INC-2026-14018</t>
  </si>
  <si>
    <t>INC-2026-14019</t>
  </si>
  <si>
    <t>INC-2026-14020</t>
  </si>
  <si>
    <t>INC-2026-14021</t>
  </si>
  <si>
    <t>INC-2026-14022</t>
  </si>
  <si>
    <t>INC-2026-14023</t>
  </si>
  <si>
    <t>INC-2026-14024</t>
  </si>
  <si>
    <t>INC-2026-14025</t>
  </si>
  <si>
    <t>INC-2026-14026</t>
  </si>
  <si>
    <t>INC-2026-14027</t>
  </si>
  <si>
    <t>INC-2026-14028</t>
  </si>
  <si>
    <t>INC-2026-14029</t>
  </si>
  <si>
    <t>INC-2026-14030</t>
  </si>
  <si>
    <t>INC-2026-14031</t>
  </si>
  <si>
    <t>INC-2026-14032</t>
  </si>
  <si>
    <t>INC-2026-14033</t>
  </si>
  <si>
    <t>INC-2026-14034</t>
  </si>
  <si>
    <t>INC-2026-14035</t>
  </si>
  <si>
    <t>INC-2026-14036</t>
  </si>
  <si>
    <t>INC-2026-14037</t>
  </si>
  <si>
    <t>INC-2026-14038</t>
  </si>
  <si>
    <t>INC-2026-14039</t>
  </si>
  <si>
    <t>INC-2026-14040</t>
  </si>
  <si>
    <t>INC-2026-14041</t>
  </si>
  <si>
    <t>INC-2026-14042</t>
  </si>
  <si>
    <t>INC-2026-14043</t>
  </si>
  <si>
    <t>INC-2026-14044</t>
  </si>
  <si>
    <t>INC-2026-14045</t>
  </si>
  <si>
    <t>INC-2026-14046</t>
  </si>
  <si>
    <t>INC-2026-14047</t>
  </si>
  <si>
    <t>INC-2026-14048</t>
  </si>
  <si>
    <t>INC-2026-14049</t>
  </si>
  <si>
    <t>INC-2026-14050</t>
  </si>
  <si>
    <t>INC-2026-14051</t>
  </si>
  <si>
    <t>INC-2026-14052</t>
  </si>
  <si>
    <t>INC-2026-14053</t>
  </si>
  <si>
    <t>INC-2026-14054</t>
  </si>
  <si>
    <t>INC-2026-14055</t>
  </si>
  <si>
    <t>INC-2026-14056</t>
  </si>
  <si>
    <t>INC-2026-14057</t>
  </si>
  <si>
    <t>INC-2026-14058</t>
  </si>
  <si>
    <t>INC-2026-14059</t>
  </si>
  <si>
    <t>INC-2026-14060</t>
  </si>
  <si>
    <t>INC-2026-14061</t>
  </si>
  <si>
    <t>INC-2026-14062</t>
  </si>
  <si>
    <t>INC-2026-14063</t>
  </si>
  <si>
    <t>INC-2026-14064</t>
  </si>
  <si>
    <t>INC-2026-14065</t>
  </si>
  <si>
    <t>INC-2026-14066</t>
  </si>
  <si>
    <t>INC-2026-14067</t>
  </si>
  <si>
    <t>INC-2026-14068</t>
  </si>
  <si>
    <t>INC-2026-14069</t>
  </si>
  <si>
    <t>INC-2026-14070</t>
  </si>
  <si>
    <t>INC-2026-14071</t>
  </si>
  <si>
    <t>INC-2026-14072</t>
  </si>
  <si>
    <t>INC-2026-14073</t>
  </si>
  <si>
    <t>INC-2026-14074</t>
  </si>
  <si>
    <t>INC-2026-14075</t>
  </si>
  <si>
    <t>INC-2026-14076</t>
  </si>
  <si>
    <t>INC-2026-14077</t>
  </si>
  <si>
    <t>INC-2026-14078</t>
  </si>
  <si>
    <t>INC-2026-14079</t>
  </si>
  <si>
    <t>INC-2026-14080</t>
  </si>
  <si>
    <t>INC-2026-14081</t>
  </si>
  <si>
    <t>INC-2026-14082</t>
  </si>
  <si>
    <t>INC-2026-14083</t>
  </si>
  <si>
    <t>INC-2026-14084</t>
  </si>
  <si>
    <t>INC-2026-14085</t>
  </si>
  <si>
    <t>INC-2026-14086</t>
  </si>
  <si>
    <t>INC-2026-14087</t>
  </si>
  <si>
    <t>INC-2026-14088</t>
  </si>
  <si>
    <t>INC-2026-14089</t>
  </si>
  <si>
    <t>INC-2026-14090</t>
  </si>
  <si>
    <t>INC-2026-14091</t>
  </si>
  <si>
    <t>INC-2026-14092</t>
  </si>
  <si>
    <t>INC-2026-14093</t>
  </si>
  <si>
    <t>INC-2026-14094</t>
  </si>
  <si>
    <t>INC-2026-14095</t>
  </si>
  <si>
    <t>INC-2026-14096</t>
  </si>
  <si>
    <t>INC-2026-14097</t>
  </si>
  <si>
    <t>INC-2026-14098</t>
  </si>
  <si>
    <t>INC-2026-14099</t>
  </si>
  <si>
    <t>INC-2026-14100</t>
  </si>
  <si>
    <t>INC-2026-14101</t>
  </si>
  <si>
    <t>INC-2026-14102</t>
  </si>
  <si>
    <t>INC-2026-14103</t>
  </si>
  <si>
    <t>INC-2026-14104</t>
  </si>
  <si>
    <t>INC-2026-14105</t>
  </si>
  <si>
    <t>INC-2026-14106</t>
  </si>
  <si>
    <t>INC-2026-14107</t>
  </si>
  <si>
    <t>INC-2026-14108</t>
  </si>
  <si>
    <t>INC-2026-14109</t>
  </si>
  <si>
    <t>INC-2026-14110</t>
  </si>
  <si>
    <t>INC-2026-14111</t>
  </si>
  <si>
    <t>INC-2026-14112</t>
  </si>
  <si>
    <t>INC-2026-14113</t>
  </si>
  <si>
    <t>INC-2026-14114</t>
  </si>
  <si>
    <t>INC-2026-14115</t>
  </si>
  <si>
    <t>INC-2026-14116</t>
  </si>
  <si>
    <t>INC-2026-14117</t>
  </si>
  <si>
    <t>INC-2026-14118</t>
  </si>
  <si>
    <t>INC-2026-14119</t>
  </si>
  <si>
    <t>INC-2026-14120</t>
  </si>
  <si>
    <t>INC-2026-14121</t>
  </si>
  <si>
    <t>INC-2026-14122</t>
  </si>
  <si>
    <t>INC-2026-14123</t>
  </si>
  <si>
    <t>INC-2026-14124</t>
  </si>
  <si>
    <t>INC-2026-14125</t>
  </si>
  <si>
    <t>INC-2026-14126</t>
  </si>
  <si>
    <t>INC-2026-14127</t>
  </si>
  <si>
    <t>INC-2026-14128</t>
  </si>
  <si>
    <t>INC-2026-14129</t>
  </si>
  <si>
    <t>INC-2026-14130</t>
  </si>
  <si>
    <t>INC-2026-14131</t>
  </si>
  <si>
    <t>INC-2026-14132</t>
  </si>
  <si>
    <t>INC-2026-14133</t>
  </si>
  <si>
    <t>INC-2026-14134</t>
  </si>
  <si>
    <t>INC-2026-14135</t>
  </si>
  <si>
    <t>INC-2026-14136</t>
  </si>
  <si>
    <t>INC-2026-14137</t>
  </si>
  <si>
    <t>INC-2026-14138</t>
  </si>
  <si>
    <t>INC-2026-14139</t>
  </si>
  <si>
    <t>INC-2026-14140</t>
  </si>
  <si>
    <t>INC-2026-14141</t>
  </si>
  <si>
    <t>INC-2026-14142</t>
  </si>
  <si>
    <t>INC-2026-14143</t>
  </si>
  <si>
    <t>INC-2026-14144</t>
  </si>
  <si>
    <t>INC-2026-14145</t>
  </si>
  <si>
    <t>INC-2026-14146</t>
  </si>
  <si>
    <t>INC-2026-14147</t>
  </si>
  <si>
    <t>INC-2026-14148</t>
  </si>
  <si>
    <t>INC-2026-14149</t>
  </si>
  <si>
    <t>INC-2026-14150</t>
  </si>
  <si>
    <t>INC-2026-14151</t>
  </si>
  <si>
    <t>INC-2026-14152</t>
  </si>
  <si>
    <t>INC-2026-14153</t>
  </si>
  <si>
    <t>INC-2026-14154</t>
  </si>
  <si>
    <t>INC-2026-14155</t>
  </si>
  <si>
    <t>INC-2026-14156</t>
  </si>
  <si>
    <t>INC-2026-14157</t>
  </si>
  <si>
    <t>INC-2026-14158</t>
  </si>
  <si>
    <t>INC-2026-14159</t>
  </si>
  <si>
    <t>INC-2026-14160</t>
  </si>
  <si>
    <t>INC-2026-14161</t>
  </si>
  <si>
    <t>INC-2026-14162</t>
  </si>
  <si>
    <t>INC-2026-14163</t>
  </si>
  <si>
    <t>INC-2026-14164</t>
  </si>
  <si>
    <t>INC-2026-14165</t>
  </si>
  <si>
    <t>INC-2026-14166</t>
  </si>
  <si>
    <t>INC-2026-14167</t>
  </si>
  <si>
    <t>INC-2026-14168</t>
  </si>
  <si>
    <t>INC-2026-14169</t>
  </si>
  <si>
    <t>INC-2026-14170</t>
  </si>
  <si>
    <t>INC-2026-14171</t>
  </si>
  <si>
    <t>INC-2026-14172</t>
  </si>
  <si>
    <t>INC-2026-14173</t>
  </si>
  <si>
    <t>INC-2026-14174</t>
  </si>
  <si>
    <t>INC-2026-14175</t>
  </si>
  <si>
    <t>INC-2026-14176</t>
  </si>
  <si>
    <t>INC-2026-14177</t>
  </si>
  <si>
    <t>INC-2026-14178</t>
  </si>
  <si>
    <t>INC-2026-14179</t>
  </si>
  <si>
    <t>INC-2026-14180</t>
  </si>
  <si>
    <t>INC-2026-14181</t>
  </si>
  <si>
    <t>INC-2026-14182</t>
  </si>
  <si>
    <t>INC-2026-14183</t>
  </si>
  <si>
    <t>INC-2026-14184</t>
  </si>
  <si>
    <t>INC-2026-14185</t>
  </si>
  <si>
    <t>INC-2026-14186</t>
  </si>
  <si>
    <t>INC-2026-14187</t>
  </si>
  <si>
    <t>INC-2026-14188</t>
  </si>
  <si>
    <t>INC-2026-14189</t>
  </si>
  <si>
    <t>INC-2026-14190</t>
  </si>
  <si>
    <t>INC-2026-14191</t>
  </si>
  <si>
    <t>INC-2026-14192</t>
  </si>
  <si>
    <t>INC-2026-14193</t>
  </si>
  <si>
    <t>INC-2026-14194</t>
  </si>
  <si>
    <t>INC-2026-14195</t>
  </si>
  <si>
    <t>INC-2026-14196</t>
  </si>
  <si>
    <t>INC-2026-14197</t>
  </si>
  <si>
    <t>INC-2026-14198</t>
  </si>
  <si>
    <t>INC-2026-14199</t>
  </si>
  <si>
    <t>INC-2026-14200</t>
  </si>
  <si>
    <t>INC-2026-14201</t>
  </si>
  <si>
    <t>INC-2026-14202</t>
  </si>
  <si>
    <t>INC-2026-14203</t>
  </si>
  <si>
    <t>INC-2026-14204</t>
  </si>
  <si>
    <t>INC-2026-14205</t>
  </si>
  <si>
    <t>INC-2026-14206</t>
  </si>
  <si>
    <t>INC-2026-14207</t>
  </si>
  <si>
    <t>INC-2026-14208</t>
  </si>
  <si>
    <t>INC-2026-14209</t>
  </si>
  <si>
    <t>INC-2026-14210</t>
  </si>
  <si>
    <t>INC-2026-14211</t>
  </si>
  <si>
    <t>INC-2026-14212</t>
  </si>
  <si>
    <t>INC-2026-14213</t>
  </si>
  <si>
    <t>INC-2026-14214</t>
  </si>
  <si>
    <t>INC-2026-14215</t>
  </si>
  <si>
    <t>INC-2026-14216</t>
  </si>
  <si>
    <t>INC-2026-14217</t>
  </si>
  <si>
    <t>INC-2026-14218</t>
  </si>
  <si>
    <t>INC-2026-14219</t>
  </si>
  <si>
    <t>INC-2026-14220</t>
  </si>
  <si>
    <t>INC-2026-14221</t>
  </si>
  <si>
    <t>INC-2026-14222</t>
  </si>
  <si>
    <t>INC-2026-14223</t>
  </si>
  <si>
    <t>INC-2026-14224</t>
  </si>
  <si>
    <t>INC-2026-14225</t>
  </si>
  <si>
    <t>INC-2026-14226</t>
  </si>
  <si>
    <t>INC-2026-14227</t>
  </si>
  <si>
    <t>INC-2026-14228</t>
  </si>
  <si>
    <t>INC-2026-14229</t>
  </si>
  <si>
    <t>INC-2026-14230</t>
  </si>
  <si>
    <t>INC-2026-14231</t>
  </si>
  <si>
    <t>INC-2026-14232</t>
  </si>
  <si>
    <t>INC-2026-14233</t>
  </si>
  <si>
    <t>INC-2026-14234</t>
  </si>
  <si>
    <t>INC-2026-14235</t>
  </si>
  <si>
    <t>INC-2026-14236</t>
  </si>
  <si>
    <t>INC-2026-14237</t>
  </si>
  <si>
    <t>INC-2026-14238</t>
  </si>
  <si>
    <t>INC-2026-14239</t>
  </si>
  <si>
    <t>INC-2026-14240</t>
  </si>
  <si>
    <t>INC-2026-14241</t>
  </si>
  <si>
    <t>INC-2026-14242</t>
  </si>
  <si>
    <t>INC-2026-14243</t>
  </si>
  <si>
    <t>INC-2026-14244</t>
  </si>
  <si>
    <t>INC-2026-14245</t>
  </si>
  <si>
    <t>INC-2026-14246</t>
  </si>
  <si>
    <t>INC-2026-14247</t>
  </si>
  <si>
    <t>INC-2026-14248</t>
  </si>
  <si>
    <t>INC-2026-14249</t>
  </si>
  <si>
    <t>INC-2026-14250</t>
  </si>
  <si>
    <t>INC-2026-14251</t>
  </si>
  <si>
    <t>INC-2026-14252</t>
  </si>
  <si>
    <t>INC-2026-14253</t>
  </si>
  <si>
    <t>INC-2026-14254</t>
  </si>
  <si>
    <t>INC-2026-14255</t>
  </si>
  <si>
    <t>INC-2026-14256</t>
  </si>
  <si>
    <t>INC-2026-14257</t>
  </si>
  <si>
    <t>INC-2026-14258</t>
  </si>
  <si>
    <t>INC-2026-14259</t>
  </si>
  <si>
    <t>INC-2026-14260</t>
  </si>
  <si>
    <t>INC-2026-14261</t>
  </si>
  <si>
    <t>INC-2026-14262</t>
  </si>
  <si>
    <t>INC-2026-14263</t>
  </si>
  <si>
    <t>INC-2026-14264</t>
  </si>
  <si>
    <t>INC-2026-14265</t>
  </si>
  <si>
    <t>INC-2026-14266</t>
  </si>
  <si>
    <t>INC-2026-14267</t>
  </si>
  <si>
    <t>INC-2026-14268</t>
  </si>
  <si>
    <t>INC-2026-14269</t>
  </si>
  <si>
    <t>INC-2026-14270</t>
  </si>
  <si>
    <t>INC-2026-14271</t>
  </si>
  <si>
    <t>INC-2026-14272</t>
  </si>
  <si>
    <t>INC-2026-14273</t>
  </si>
  <si>
    <t>INC-2026-14274</t>
  </si>
  <si>
    <t>INC-2026-14275</t>
  </si>
  <si>
    <t>INC-2026-14276</t>
  </si>
  <si>
    <t>INC-2026-14277</t>
  </si>
  <si>
    <t>INC-2026-14278</t>
  </si>
  <si>
    <t>INC-2026-14279</t>
  </si>
  <si>
    <t>INC-2026-14280</t>
  </si>
  <si>
    <t>INC-2026-14281</t>
  </si>
  <si>
    <t>INC-2026-14282</t>
  </si>
  <si>
    <t>INC-2026-14283</t>
  </si>
  <si>
    <t>INC-2026-14284</t>
  </si>
  <si>
    <t>INC-2026-14285</t>
  </si>
  <si>
    <t>INC-2026-14286</t>
  </si>
  <si>
    <t>INC-2026-14287</t>
  </si>
  <si>
    <t>INC-2026-14288</t>
  </si>
  <si>
    <t>INC-2026-14289</t>
  </si>
  <si>
    <t>INC-2026-14290</t>
  </si>
  <si>
    <t>INC-2026-14291</t>
  </si>
  <si>
    <t>INC-2026-14292</t>
  </si>
  <si>
    <t>INC-2026-14293</t>
  </si>
  <si>
    <t>INC-2026-14294</t>
  </si>
  <si>
    <t>INC-2026-14295</t>
  </si>
  <si>
    <t>INC-2026-14296</t>
  </si>
  <si>
    <t>INC-2026-14297</t>
  </si>
  <si>
    <t>INC-2026-14298</t>
  </si>
  <si>
    <t>INC-2026-14299</t>
  </si>
  <si>
    <t>INC-2026-14300</t>
  </si>
  <si>
    <t>INC-2026-14301</t>
  </si>
  <si>
    <t>INC-2026-14302</t>
  </si>
  <si>
    <t>INC-2026-14303</t>
  </si>
  <si>
    <t>INC-2026-14304</t>
  </si>
  <si>
    <t>INC-2026-14305</t>
  </si>
  <si>
    <t>INC-2026-14306</t>
  </si>
  <si>
    <t>INC-2026-14307</t>
  </si>
  <si>
    <t>INC-2026-14308</t>
  </si>
  <si>
    <t>INC-2026-14309</t>
  </si>
  <si>
    <t>INC-2026-14310</t>
  </si>
  <si>
    <t>INC-2026-14311</t>
  </si>
  <si>
    <t>INC-2026-14312</t>
  </si>
  <si>
    <t>INC-2026-14313</t>
  </si>
  <si>
    <t>INC-2026-14314</t>
  </si>
  <si>
    <t>INC-2026-14315</t>
  </si>
  <si>
    <t>INC-2026-14316</t>
  </si>
  <si>
    <t>INC-2026-14317</t>
  </si>
  <si>
    <t>INC-2026-14318</t>
  </si>
  <si>
    <t>INC-2026-14319</t>
  </si>
  <si>
    <t>INC-2026-14320</t>
  </si>
  <si>
    <t>INC-2026-14321</t>
  </si>
  <si>
    <t>INC-2026-14322</t>
  </si>
  <si>
    <t>INC-2026-14323</t>
  </si>
  <si>
    <t>INC-2026-14324</t>
  </si>
  <si>
    <t>INC-2026-14325</t>
  </si>
  <si>
    <t>INC-2026-14326</t>
  </si>
  <si>
    <t>INC-2026-14327</t>
  </si>
  <si>
    <t>INC-2026-14328</t>
  </si>
  <si>
    <t>INC-2026-14329</t>
  </si>
  <si>
    <t>INC-2026-14330</t>
  </si>
  <si>
    <t>INC-2026-14331</t>
  </si>
  <si>
    <t>INC-2026-14332</t>
  </si>
  <si>
    <t>INC-2026-14333</t>
  </si>
  <si>
    <t>INC-2026-14334</t>
  </si>
  <si>
    <t>INC-2026-14335</t>
  </si>
  <si>
    <t>INC-2026-14336</t>
  </si>
  <si>
    <t>INC-2026-14337</t>
  </si>
  <si>
    <t>INC-2026-14338</t>
  </si>
  <si>
    <t>INC-2026-14339</t>
  </si>
  <si>
    <t>INC-2026-14340</t>
  </si>
  <si>
    <t>INC-2026-14341</t>
  </si>
  <si>
    <t>INC-2026-14342</t>
  </si>
  <si>
    <t>INC-2026-14343</t>
  </si>
  <si>
    <t>INC-2026-14344</t>
  </si>
  <si>
    <t>INC-2026-14345</t>
  </si>
  <si>
    <t>INC-2026-14346</t>
  </si>
  <si>
    <t>INC-2026-14347</t>
  </si>
  <si>
    <t>INC-2026-14348</t>
  </si>
  <si>
    <t>INC-2026-14349</t>
  </si>
  <si>
    <t>INC-2026-14350</t>
  </si>
  <si>
    <t>INC-2026-14351</t>
  </si>
  <si>
    <t>INC-2026-14352</t>
  </si>
  <si>
    <t>INC-2026-14353</t>
  </si>
  <si>
    <t>INC-2026-14354</t>
  </si>
  <si>
    <t>INC-2026-14355</t>
  </si>
  <si>
    <t>INC-2026-14356</t>
  </si>
  <si>
    <t>INC-2026-14357</t>
  </si>
  <si>
    <t>INC-2026-14358</t>
  </si>
  <si>
    <t>INC-2026-14359</t>
  </si>
  <si>
    <t>INC-2026-14360</t>
  </si>
  <si>
    <t>INC-2026-14361</t>
  </si>
  <si>
    <t>INC-2026-14362</t>
  </si>
  <si>
    <t>INC-2026-14363</t>
  </si>
  <si>
    <t>INC-2026-14364</t>
  </si>
  <si>
    <t>INC-2026-14365</t>
  </si>
  <si>
    <t>INC-2026-14366</t>
  </si>
  <si>
    <t>INC-2026-14367</t>
  </si>
  <si>
    <t>INC-2026-14368</t>
  </si>
  <si>
    <t>INC-2026-14369</t>
  </si>
  <si>
    <t>INC-2026-14370</t>
  </si>
  <si>
    <t>INC-2026-14371</t>
  </si>
  <si>
    <t>INC-2026-14372</t>
  </si>
  <si>
    <t>INC-2026-14373</t>
  </si>
  <si>
    <t>INC-2026-14374</t>
  </si>
  <si>
    <t>INC-2026-14375</t>
  </si>
  <si>
    <t>INC-2026-14376</t>
  </si>
  <si>
    <t>INC-2026-14377</t>
  </si>
  <si>
    <t>INC-2026-14378</t>
  </si>
  <si>
    <t>INC-2026-14379</t>
  </si>
  <si>
    <t>INC-2026-14380</t>
  </si>
  <si>
    <t>INC-2026-14381</t>
  </si>
  <si>
    <t>INC-2026-14382</t>
  </si>
  <si>
    <t>INC-2026-14383</t>
  </si>
  <si>
    <t>INC-2026-14384</t>
  </si>
  <si>
    <t>INC-2026-14385</t>
  </si>
  <si>
    <t>INC-2026-14386</t>
  </si>
  <si>
    <t>INC-2026-14387</t>
  </si>
  <si>
    <t>INC-2026-14388</t>
  </si>
  <si>
    <t>INC-2026-14389</t>
  </si>
  <si>
    <t>INC-2026-14390</t>
  </si>
  <si>
    <t>INC-2026-14391</t>
  </si>
  <si>
    <t>INC-2026-14392</t>
  </si>
  <si>
    <t>INC-2026-14393</t>
  </si>
  <si>
    <t>INC-2026-14394</t>
  </si>
  <si>
    <t>INC-2026-14395</t>
  </si>
  <si>
    <t>INC-2026-14396</t>
  </si>
  <si>
    <t>INC-2026-14397</t>
  </si>
  <si>
    <t>INC-2026-14398</t>
  </si>
  <si>
    <t>INC-2026-14399</t>
  </si>
  <si>
    <t>INC-2026-14400</t>
  </si>
  <si>
    <t>INC-2026-14401</t>
  </si>
  <si>
    <t>INC-2026-14402</t>
  </si>
  <si>
    <t>INC-2026-14403</t>
  </si>
  <si>
    <t>INC-2026-14404</t>
  </si>
  <si>
    <t>INC-2026-14405</t>
  </si>
  <si>
    <t>INC-2026-14406</t>
  </si>
  <si>
    <t>INC-2026-14407</t>
  </si>
  <si>
    <t>INC-2026-14408</t>
  </si>
  <si>
    <t>INC-2026-14409</t>
  </si>
  <si>
    <t>INC-2026-14410</t>
  </si>
  <si>
    <t>INC-2026-14411</t>
  </si>
  <si>
    <t>INC-2026-14412</t>
  </si>
  <si>
    <t>INC-2026-14413</t>
  </si>
  <si>
    <t>INC-2026-14414</t>
  </si>
  <si>
    <t>INC-2026-14415</t>
  </si>
  <si>
    <t>INC-2026-14416</t>
  </si>
  <si>
    <t>INC-2026-14417</t>
  </si>
  <si>
    <t>INC-2026-14418</t>
  </si>
  <si>
    <t>INC-2026-14419</t>
  </si>
  <si>
    <t>INC-2026-14420</t>
  </si>
  <si>
    <t>INC-2026-14421</t>
  </si>
  <si>
    <t>INC-2026-14422</t>
  </si>
  <si>
    <t>INC-2026-14423</t>
  </si>
  <si>
    <t>INC-2026-14424</t>
  </si>
  <si>
    <t>INC-2026-14425</t>
  </si>
  <si>
    <t>INC-2026-14426</t>
  </si>
  <si>
    <t>INC-2026-14427</t>
  </si>
  <si>
    <t>INC-2026-14428</t>
  </si>
  <si>
    <t>INC-2026-14429</t>
  </si>
  <si>
    <t>INC-2026-14430</t>
  </si>
  <si>
    <t>INC-2026-14431</t>
  </si>
  <si>
    <t>INC-2026-14432</t>
  </si>
  <si>
    <t>INC-2026-14433</t>
  </si>
  <si>
    <t>INC-2026-14434</t>
  </si>
  <si>
    <t>INC-2026-14435</t>
  </si>
  <si>
    <t>INC-2026-14436</t>
  </si>
  <si>
    <t>INC-2026-14437</t>
  </si>
  <si>
    <t>INC-2026-14438</t>
  </si>
  <si>
    <t>INC-2026-14439</t>
  </si>
  <si>
    <t>INC-2026-14440</t>
  </si>
  <si>
    <t>INC-2026-14441</t>
  </si>
  <si>
    <t>INC-2026-14442</t>
  </si>
  <si>
    <t>INC-2026-14443</t>
  </si>
  <si>
    <t>INC-2026-14444</t>
  </si>
  <si>
    <t>INC-2026-14445</t>
  </si>
  <si>
    <t>INC-2026-14446</t>
  </si>
  <si>
    <t>INC-2026-14447</t>
  </si>
  <si>
    <t>INC-2026-14448</t>
  </si>
  <si>
    <t>INC-2026-14449</t>
  </si>
  <si>
    <t>INC-2026-14450</t>
  </si>
  <si>
    <t>INC-2026-14451</t>
  </si>
  <si>
    <t>INC-2026-14452</t>
  </si>
  <si>
    <t>INC-2026-14453</t>
  </si>
  <si>
    <t>INC-2026-14454</t>
  </si>
  <si>
    <t>INC-2026-14455</t>
  </si>
  <si>
    <t>INC-2026-14456</t>
  </si>
  <si>
    <t>INC-2026-14457</t>
  </si>
  <si>
    <t>INC-2026-14458</t>
  </si>
  <si>
    <t>INC-2026-14459</t>
  </si>
  <si>
    <t>INC-2026-14460</t>
  </si>
  <si>
    <t>INC-2026-14461</t>
  </si>
  <si>
    <t>INC-2026-14462</t>
  </si>
  <si>
    <t>INC-2026-14463</t>
  </si>
  <si>
    <t>INC-2026-14464</t>
  </si>
  <si>
    <t>INC-2026-14465</t>
  </si>
  <si>
    <t>INC-2026-14466</t>
  </si>
  <si>
    <t>INC-2026-14467</t>
  </si>
  <si>
    <t>INC-2026-14468</t>
  </si>
  <si>
    <t>INC-2026-14469</t>
  </si>
  <si>
    <t>INC-2026-14470</t>
  </si>
  <si>
    <t>INC-2026-14471</t>
  </si>
  <si>
    <t>INC-2026-14472</t>
  </si>
  <si>
    <t>INC-2026-14473</t>
  </si>
  <si>
    <t>INC-2026-14474</t>
  </si>
  <si>
    <t>INC-2026-14475</t>
  </si>
  <si>
    <t>INC-2026-14476</t>
  </si>
  <si>
    <t>INC-2026-14477</t>
  </si>
  <si>
    <t>INC-2026-14478</t>
  </si>
  <si>
    <t>INC-2026-14479</t>
  </si>
  <si>
    <t>INC-2026-14480</t>
  </si>
  <si>
    <t>INC-2026-14481</t>
  </si>
  <si>
    <t>INC-2026-14482</t>
  </si>
  <si>
    <t>INC-2026-14483</t>
  </si>
  <si>
    <t>INC-2026-14484</t>
  </si>
  <si>
    <t>INC-2026-14485</t>
  </si>
  <si>
    <t>INC-2026-14486</t>
  </si>
  <si>
    <t>INC-2026-14487</t>
  </si>
  <si>
    <t>INC-2026-14488</t>
  </si>
  <si>
    <t>INC-2026-14489</t>
  </si>
  <si>
    <t>INC-2026-14490</t>
  </si>
  <si>
    <t>INC-2026-14491</t>
  </si>
  <si>
    <t>INC-2026-14492</t>
  </si>
  <si>
    <t>INC-2026-14493</t>
  </si>
  <si>
    <t>INC-2026-14494</t>
  </si>
  <si>
    <t>INC-2026-14495</t>
  </si>
  <si>
    <t>INC-2026-14496</t>
  </si>
  <si>
    <t>INC-2026-14497</t>
  </si>
  <si>
    <t>INC-2026-14498</t>
  </si>
  <si>
    <t>INC-2026-14499</t>
  </si>
  <si>
    <t>INC-2026-14500</t>
  </si>
  <si>
    <t>INC-2026-14501</t>
  </si>
  <si>
    <t>INC-2026-14502</t>
  </si>
  <si>
    <t>INC-2026-14503</t>
  </si>
  <si>
    <t>INC-2026-14504</t>
  </si>
  <si>
    <t>INC-2026-14505</t>
  </si>
  <si>
    <t>INC-2026-14506</t>
  </si>
  <si>
    <t>INC-2026-14507</t>
  </si>
  <si>
    <t>INC-2026-14508</t>
  </si>
  <si>
    <t>INC-2026-14509</t>
  </si>
  <si>
    <t>INC-2026-14510</t>
  </si>
  <si>
    <t>INC-2026-14511</t>
  </si>
  <si>
    <t>INC-2026-14512</t>
  </si>
  <si>
    <t>INC-2026-14513</t>
  </si>
  <si>
    <t>INC-2026-14514</t>
  </si>
  <si>
    <t>INC-2026-14515</t>
  </si>
  <si>
    <t>INC-2026-14516</t>
  </si>
  <si>
    <t>INC-2026-14517</t>
  </si>
  <si>
    <t>INC-2026-14518</t>
  </si>
  <si>
    <t>INC-2026-14519</t>
  </si>
  <si>
    <t>INC-2026-14520</t>
  </si>
  <si>
    <t>INC-2026-14521</t>
  </si>
  <si>
    <t>INC-2026-14522</t>
  </si>
  <si>
    <t>INC-2026-14523</t>
  </si>
  <si>
    <t>INC-2026-14524</t>
  </si>
  <si>
    <t>INC-2026-14525</t>
  </si>
  <si>
    <t>INC-2026-14526</t>
  </si>
  <si>
    <t>INC-2026-14527</t>
  </si>
  <si>
    <t>INC-2026-14528</t>
  </si>
  <si>
    <t>INC-2026-14529</t>
  </si>
  <si>
    <t>INC-2026-14530</t>
  </si>
  <si>
    <t>INC-2026-14531</t>
  </si>
  <si>
    <t>INC-2026-14532</t>
  </si>
  <si>
    <t>INC-2026-14533</t>
  </si>
  <si>
    <t>INC-2026-14534</t>
  </si>
  <si>
    <t>INC-2026-14535</t>
  </si>
  <si>
    <t>INC-2026-14536</t>
  </si>
  <si>
    <t>INC-2026-14537</t>
  </si>
  <si>
    <t>INC-2026-14538</t>
  </si>
  <si>
    <t>INC-2026-14539</t>
  </si>
  <si>
    <t>INC-2026-14540</t>
  </si>
  <si>
    <t>INC-2026-14541</t>
  </si>
  <si>
    <t>INC-2026-14542</t>
  </si>
  <si>
    <t>INC-2026-14543</t>
  </si>
  <si>
    <t>INC-2026-14544</t>
  </si>
  <si>
    <t>INC-2026-14545</t>
  </si>
  <si>
    <t>INC-2026-14546</t>
  </si>
  <si>
    <t>INC-2026-14547</t>
  </si>
  <si>
    <t>INC-2026-14548</t>
  </si>
  <si>
    <t>INC-2026-14549</t>
  </si>
  <si>
    <t>INC-2026-14550</t>
  </si>
  <si>
    <t>INC-2026-14551</t>
  </si>
  <si>
    <t>INC-2026-14552</t>
  </si>
  <si>
    <t>INC-2026-14553</t>
  </si>
  <si>
    <t>INC-2026-14554</t>
  </si>
  <si>
    <t>INC-2026-14555</t>
  </si>
  <si>
    <t>INC-2026-14556</t>
  </si>
  <si>
    <t>INC-2026-14557</t>
  </si>
  <si>
    <t>INC-2026-14558</t>
  </si>
  <si>
    <t>INC-2026-14559</t>
  </si>
  <si>
    <t>INC-2026-14560</t>
  </si>
  <si>
    <t>INC-2026-14561</t>
  </si>
  <si>
    <t>INC-2026-14562</t>
  </si>
  <si>
    <t>INC-2026-14563</t>
  </si>
  <si>
    <t>INC-2026-14564</t>
  </si>
  <si>
    <t>INC-2026-14565</t>
  </si>
  <si>
    <t>INC-2026-14566</t>
  </si>
  <si>
    <t>INC-2026-14567</t>
  </si>
  <si>
    <t>INC-2026-14568</t>
  </si>
  <si>
    <t>INC-2026-14569</t>
  </si>
  <si>
    <t>INC-2026-14570</t>
  </si>
  <si>
    <t>INC-2026-14571</t>
  </si>
  <si>
    <t>INC-2026-14572</t>
  </si>
  <si>
    <t>INC-2026-14573</t>
  </si>
  <si>
    <t>INC-2026-14574</t>
  </si>
  <si>
    <t>INC-2026-14575</t>
  </si>
  <si>
    <t>INC-2026-14576</t>
  </si>
  <si>
    <t>INC-2026-14577</t>
  </si>
  <si>
    <t>INC-2026-14578</t>
  </si>
  <si>
    <t>INC-2026-14579</t>
  </si>
  <si>
    <t>INC-2026-14580</t>
  </si>
  <si>
    <t>INC-2026-14581</t>
  </si>
  <si>
    <t>INC-2026-14582</t>
  </si>
  <si>
    <t>INC-2026-14583</t>
  </si>
  <si>
    <t>INC-2026-14584</t>
  </si>
  <si>
    <t>INC-2026-14585</t>
  </si>
  <si>
    <t>INC-2026-14586</t>
  </si>
  <si>
    <t>INC-2026-14587</t>
  </si>
  <si>
    <t>INC-2026-14588</t>
  </si>
  <si>
    <t>INC-2026-14589</t>
  </si>
  <si>
    <t>INC-2026-14590</t>
  </si>
  <si>
    <t>INC-2026-14591</t>
  </si>
  <si>
    <t>INC-2026-14592</t>
  </si>
  <si>
    <t>INC-2026-14593</t>
  </si>
  <si>
    <t>INC-2026-14594</t>
  </si>
  <si>
    <t>INC-2026-14595</t>
  </si>
  <si>
    <t>INC-2026-14596</t>
  </si>
  <si>
    <t>INC-2026-14597</t>
  </si>
  <si>
    <t>INC-2026-14598</t>
  </si>
  <si>
    <t>INC-2026-14599</t>
  </si>
  <si>
    <t>INC-2026-14600</t>
  </si>
  <si>
    <t>INC-2026-14601</t>
  </si>
  <si>
    <t>INC-2026-14602</t>
  </si>
  <si>
    <t>INC-2026-14603</t>
  </si>
  <si>
    <t>INC-2026-14604</t>
  </si>
  <si>
    <t>INC-2026-14605</t>
  </si>
  <si>
    <t>INC-2026-14606</t>
  </si>
  <si>
    <t>INC-2026-14607</t>
  </si>
  <si>
    <t>INC-2026-14608</t>
  </si>
  <si>
    <t>INC-2026-14609</t>
  </si>
  <si>
    <t>INC-2026-14610</t>
  </si>
  <si>
    <t>INC-2026-14611</t>
  </si>
  <si>
    <t>INC-2026-14612</t>
  </si>
  <si>
    <t>INC-2026-14613</t>
  </si>
  <si>
    <t>INC-2026-14614</t>
  </si>
  <si>
    <t>INC-2026-14615</t>
  </si>
  <si>
    <t>INC-2026-14616</t>
  </si>
  <si>
    <t>INC-2026-14617</t>
  </si>
  <si>
    <t>INC-2026-14618</t>
  </si>
  <si>
    <t>INC-2026-14619</t>
  </si>
  <si>
    <t>INC-2026-14620</t>
  </si>
  <si>
    <t>INC-2026-14621</t>
  </si>
  <si>
    <t>INC-2026-14622</t>
  </si>
  <si>
    <t>INC-2026-14623</t>
  </si>
  <si>
    <t>INC-2026-14624</t>
  </si>
  <si>
    <t>INC-2026-14625</t>
  </si>
  <si>
    <t>INC-2026-14626</t>
  </si>
  <si>
    <t>INC-2026-14627</t>
  </si>
  <si>
    <t>INC-2026-14628</t>
  </si>
  <si>
    <t>INC-2026-14629</t>
  </si>
  <si>
    <t>INC-2026-14630</t>
  </si>
  <si>
    <t>INC-2026-14631</t>
  </si>
  <si>
    <t>INC-2026-14632</t>
  </si>
  <si>
    <t>INC-2026-14633</t>
  </si>
  <si>
    <t>INC-2026-14634</t>
  </si>
  <si>
    <t>INC-2026-14635</t>
  </si>
  <si>
    <t>INC-2026-14636</t>
  </si>
  <si>
    <t>INC-2026-14637</t>
  </si>
  <si>
    <t>INC-2026-14638</t>
  </si>
  <si>
    <t>INC-2026-14639</t>
  </si>
  <si>
    <t>INC-2026-14640</t>
  </si>
  <si>
    <t>INC-2026-14641</t>
  </si>
  <si>
    <t>INC-2026-14642</t>
  </si>
  <si>
    <t>INC-2026-14643</t>
  </si>
  <si>
    <t>INC-2026-14644</t>
  </si>
  <si>
    <t>INC-2026-14645</t>
  </si>
  <si>
    <t>INC-2026-14646</t>
  </si>
  <si>
    <t>INC-2026-14647</t>
  </si>
  <si>
    <t>INC-2026-14648</t>
  </si>
  <si>
    <t>INC-2026-14649</t>
  </si>
  <si>
    <t>INC-2026-14650</t>
  </si>
  <si>
    <t>INC-2026-14651</t>
  </si>
  <si>
    <t>INC-2026-14652</t>
  </si>
  <si>
    <t>INC-2026-14653</t>
  </si>
  <si>
    <t>INC-2026-14654</t>
  </si>
  <si>
    <t>INC-2026-14655</t>
  </si>
  <si>
    <t>INC-2026-14656</t>
  </si>
  <si>
    <t>INC-2026-14657</t>
  </si>
  <si>
    <t>INC-2026-14658</t>
  </si>
  <si>
    <t>INC-2026-14659</t>
  </si>
  <si>
    <t>INC-2026-14660</t>
  </si>
  <si>
    <t>INC-2026-14661</t>
  </si>
  <si>
    <t>INC-2026-14662</t>
  </si>
  <si>
    <t>INC-2026-14663</t>
  </si>
  <si>
    <t>INC-2026-14664</t>
  </si>
  <si>
    <t>INC-2026-14665</t>
  </si>
  <si>
    <t>INC-2026-14666</t>
  </si>
  <si>
    <t>INC-2026-14667</t>
  </si>
  <si>
    <t>INC-2026-14668</t>
  </si>
  <si>
    <t>INC-2026-14669</t>
  </si>
  <si>
    <t>INC-2026-14670</t>
  </si>
  <si>
    <t>INC-2026-14671</t>
  </si>
  <si>
    <t>INC-2026-14672</t>
  </si>
  <si>
    <t>INC-2026-14673</t>
  </si>
  <si>
    <t>INC-2026-14674</t>
  </si>
  <si>
    <t>INC-2026-14675</t>
  </si>
  <si>
    <t>INC-2026-14676</t>
  </si>
  <si>
    <t>INC-2026-14677</t>
  </si>
  <si>
    <t>INC-2026-14678</t>
  </si>
  <si>
    <t>INC-2026-14679</t>
  </si>
  <si>
    <t>INC-2026-14680</t>
  </si>
  <si>
    <t>INC-2026-14681</t>
  </si>
  <si>
    <t>INC-2026-14682</t>
  </si>
  <si>
    <t>INC-2026-14683</t>
  </si>
  <si>
    <t>INC-2026-14684</t>
  </si>
  <si>
    <t>INC-2026-14685</t>
  </si>
  <si>
    <t>INC-2026-14686</t>
  </si>
  <si>
    <t>INC-2026-14687</t>
  </si>
  <si>
    <t>INC-2026-14688</t>
  </si>
  <si>
    <t>INC-2026-14689</t>
  </si>
  <si>
    <t>INC-2026-14690</t>
  </si>
  <si>
    <t>INC-2026-14691</t>
  </si>
  <si>
    <t>INC-2026-14692</t>
  </si>
  <si>
    <t>INC-2026-14693</t>
  </si>
  <si>
    <t>INC-2026-14694</t>
  </si>
  <si>
    <t>INC-2026-14695</t>
  </si>
  <si>
    <t>INC-2026-14696</t>
  </si>
  <si>
    <t>INC-2026-14697</t>
  </si>
  <si>
    <t>INC-2026-14698</t>
  </si>
  <si>
    <t>INC-2026-14699</t>
  </si>
  <si>
    <t>INC-2026-14700</t>
  </si>
  <si>
    <t>INC-2026-14701</t>
  </si>
  <si>
    <t>INC-2026-14702</t>
  </si>
  <si>
    <t>INC-2026-14703</t>
  </si>
  <si>
    <t>INC-2026-14704</t>
  </si>
  <si>
    <t>INC-2026-14705</t>
  </si>
  <si>
    <t>INC-2026-14706</t>
  </si>
  <si>
    <t>INC-2026-14707</t>
  </si>
  <si>
    <t>INC-2026-14708</t>
  </si>
  <si>
    <t>INC-2026-14709</t>
  </si>
  <si>
    <t>INC-2026-14710</t>
  </si>
  <si>
    <t>INC-2026-14711</t>
  </si>
  <si>
    <t>INC-2026-14712</t>
  </si>
  <si>
    <t>INC-2026-14713</t>
  </si>
  <si>
    <t>INC-2026-14714</t>
  </si>
  <si>
    <t>INC-2026-14715</t>
  </si>
  <si>
    <t>INC-2026-14716</t>
  </si>
  <si>
    <t>INC-2026-14717</t>
  </si>
  <si>
    <t>INC-2026-14718</t>
  </si>
  <si>
    <t>INC-2026-14719</t>
  </si>
  <si>
    <t>INC-2026-14720</t>
  </si>
  <si>
    <t>INC-2026-14721</t>
  </si>
  <si>
    <t>INC-2026-14722</t>
  </si>
  <si>
    <t>INC-2026-14723</t>
  </si>
  <si>
    <t>INC-2026-14724</t>
  </si>
  <si>
    <t>INC-2026-14725</t>
  </si>
  <si>
    <t>INC-2026-14726</t>
  </si>
  <si>
    <t>INC-2026-14727</t>
  </si>
  <si>
    <t>INC-2026-14728</t>
  </si>
  <si>
    <t>INC-2026-14729</t>
  </si>
  <si>
    <t>INC-2026-14730</t>
  </si>
  <si>
    <t>INC-2026-14731</t>
  </si>
  <si>
    <t>INC-2026-14732</t>
  </si>
  <si>
    <t>INC-2026-14733</t>
  </si>
  <si>
    <t>INC-2026-14734</t>
  </si>
  <si>
    <t>INC-2026-14735</t>
  </si>
  <si>
    <t>INC-2026-14736</t>
  </si>
  <si>
    <t>INC-2026-14737</t>
  </si>
  <si>
    <t>INC-2026-14738</t>
  </si>
  <si>
    <t>INC-2026-14739</t>
  </si>
  <si>
    <t>INC-2026-14740</t>
  </si>
  <si>
    <t>INC-2026-14741</t>
  </si>
  <si>
    <t>INC-2026-14742</t>
  </si>
  <si>
    <t>INC-2026-14743</t>
  </si>
  <si>
    <t>INC-2026-14744</t>
  </si>
  <si>
    <t>INC-2026-14745</t>
  </si>
  <si>
    <t>INC-2026-14746</t>
  </si>
  <si>
    <t>INC-2026-14747</t>
  </si>
  <si>
    <t>INC-2026-14748</t>
  </si>
  <si>
    <t>INC-2026-14749</t>
  </si>
  <si>
    <t>INC-2026-14750</t>
  </si>
  <si>
    <t>INC-2026-14751</t>
  </si>
  <si>
    <t>INC-2026-14752</t>
  </si>
  <si>
    <t>INC-2026-14753</t>
  </si>
  <si>
    <t>INC-2026-14754</t>
  </si>
  <si>
    <t>INC-2026-14755</t>
  </si>
  <si>
    <t>INC-2026-14756</t>
  </si>
  <si>
    <t>INC-2026-14757</t>
  </si>
  <si>
    <t>INC-2026-14758</t>
  </si>
  <si>
    <t>INC-2026-14759</t>
  </si>
  <si>
    <t>INC-2026-14760</t>
  </si>
  <si>
    <t>INC-2026-14761</t>
  </si>
  <si>
    <t>INC-2026-14762</t>
  </si>
  <si>
    <t>INC-2026-14763</t>
  </si>
  <si>
    <t>INC-2026-14764</t>
  </si>
  <si>
    <t>INC-2026-14765</t>
  </si>
  <si>
    <t>INC-2026-14766</t>
  </si>
  <si>
    <t>INC-2026-14767</t>
  </si>
  <si>
    <t>INC-2026-14768</t>
  </si>
  <si>
    <t>INC-2026-14769</t>
  </si>
  <si>
    <t>INC-2026-14770</t>
  </si>
  <si>
    <t>INC-2026-14771</t>
  </si>
  <si>
    <t>INC-2026-14772</t>
  </si>
  <si>
    <t>INC-2026-14773</t>
  </si>
  <si>
    <t>INC-2026-14774</t>
  </si>
  <si>
    <t>INC-2026-14775</t>
  </si>
  <si>
    <t>INC-2026-14776</t>
  </si>
  <si>
    <t>INC-2026-14777</t>
  </si>
  <si>
    <t>INC-2026-14778</t>
  </si>
  <si>
    <t>INC-2026-14779</t>
  </si>
  <si>
    <t>INC-2026-14780</t>
  </si>
  <si>
    <t>INC-2026-14781</t>
  </si>
  <si>
    <t>INC-2026-14782</t>
  </si>
  <si>
    <t>INC-2026-14783</t>
  </si>
  <si>
    <t>INC-2026-14784</t>
  </si>
  <si>
    <t>INC-2026-14785</t>
  </si>
  <si>
    <t>INC-2026-14786</t>
  </si>
  <si>
    <t>INC-2026-14787</t>
  </si>
  <si>
    <t>INC-2026-14788</t>
  </si>
  <si>
    <t>INC-2026-14789</t>
  </si>
  <si>
    <t>INC-2026-14790</t>
  </si>
  <si>
    <t>INC-2026-14791</t>
  </si>
  <si>
    <t>INC-2026-14792</t>
  </si>
  <si>
    <t>INC-2026-14793</t>
  </si>
  <si>
    <t>INC-2026-14794</t>
  </si>
  <si>
    <t>INC-2026-14795</t>
  </si>
  <si>
    <t>INC-2026-14796</t>
  </si>
  <si>
    <t>INC-2026-14797</t>
  </si>
  <si>
    <t>INC-2026-14798</t>
  </si>
  <si>
    <t>INC-2026-14799</t>
  </si>
  <si>
    <t>INC-2026-14800</t>
  </si>
  <si>
    <t>INC-2026-14801</t>
  </si>
  <si>
    <t>INC-2026-14802</t>
  </si>
  <si>
    <t>INC-2026-14803</t>
  </si>
  <si>
    <t>INC-2026-14804</t>
  </si>
  <si>
    <t>INC-2026-14805</t>
  </si>
  <si>
    <t>INC-2026-14806</t>
  </si>
  <si>
    <t>INC-2026-14807</t>
  </si>
  <si>
    <t>INC-2026-14808</t>
  </si>
  <si>
    <t>INC-2026-14809</t>
  </si>
  <si>
    <t>INC-2026-14810</t>
  </si>
  <si>
    <t>INC-2026-14811</t>
  </si>
  <si>
    <t>INC-2026-14812</t>
  </si>
  <si>
    <t>INC-2026-14813</t>
  </si>
  <si>
    <t>INC-2026-14814</t>
  </si>
  <si>
    <t>INC-2026-14815</t>
  </si>
  <si>
    <t>INC-2026-14816</t>
  </si>
  <si>
    <t>INC-2026-14817</t>
  </si>
  <si>
    <t>INC-2026-14818</t>
  </si>
  <si>
    <t>INC-2026-14819</t>
  </si>
  <si>
    <t>INC-2026-14820</t>
  </si>
  <si>
    <t>INC-2026-14821</t>
  </si>
  <si>
    <t>INC-2026-14822</t>
  </si>
  <si>
    <t>INC-2026-14823</t>
  </si>
  <si>
    <t>INC-2026-14824</t>
  </si>
  <si>
    <t>INC-2026-14825</t>
  </si>
  <si>
    <t>INC-2026-14826</t>
  </si>
  <si>
    <t>INC-2026-14827</t>
  </si>
  <si>
    <t>INC-2026-14828</t>
  </si>
  <si>
    <t>INC-2026-14829</t>
  </si>
  <si>
    <t>INC-2026-14830</t>
  </si>
  <si>
    <t>INC-2026-14831</t>
  </si>
  <si>
    <t>INC-2026-14832</t>
  </si>
  <si>
    <t>INC-2026-14833</t>
  </si>
  <si>
    <t>INC-2026-14834</t>
  </si>
  <si>
    <t>INC-2026-14835</t>
  </si>
  <si>
    <t>INC-2026-14836</t>
  </si>
  <si>
    <t>INC-2026-14837</t>
  </si>
  <si>
    <t>INC-2026-14838</t>
  </si>
  <si>
    <t>INC-2026-14839</t>
  </si>
  <si>
    <t>INC-2026-14840</t>
  </si>
  <si>
    <t>INC-2026-14841</t>
  </si>
  <si>
    <t>INC-2026-14842</t>
  </si>
  <si>
    <t>INC-2026-14843</t>
  </si>
  <si>
    <t>INC-2026-14844</t>
  </si>
  <si>
    <t>INC-2026-14845</t>
  </si>
  <si>
    <t>INC-2026-14846</t>
  </si>
  <si>
    <t>INC-2026-14847</t>
  </si>
  <si>
    <t>INC-2026-14848</t>
  </si>
  <si>
    <t>INC-2026-14849</t>
  </si>
  <si>
    <t>INC-2026-14850</t>
  </si>
  <si>
    <t>INC-2026-14851</t>
  </si>
  <si>
    <t>INC-2026-14852</t>
  </si>
  <si>
    <t>INC-2026-14853</t>
  </si>
  <si>
    <t>INC-2026-14854</t>
  </si>
  <si>
    <t>INC-2026-14855</t>
  </si>
  <si>
    <t>INC-2026-14856</t>
  </si>
  <si>
    <t>INC-2026-14857</t>
  </si>
  <si>
    <t>INC-2026-14858</t>
  </si>
  <si>
    <t>INC-2026-14859</t>
  </si>
  <si>
    <t>INC-2026-14860</t>
  </si>
  <si>
    <t>INC-2026-14861</t>
  </si>
  <si>
    <t>INC-2026-14862</t>
  </si>
  <si>
    <t>INC-2026-14863</t>
  </si>
  <si>
    <t>INC-2026-14864</t>
  </si>
  <si>
    <t>INC-2026-14865</t>
  </si>
  <si>
    <t>INC-2026-14866</t>
  </si>
  <si>
    <t>INC-2026-14867</t>
  </si>
  <si>
    <t>INC-2026-14868</t>
  </si>
  <si>
    <t>INC-2026-14869</t>
  </si>
  <si>
    <t>INC-2026-14870</t>
  </si>
  <si>
    <t>INC-2026-14871</t>
  </si>
  <si>
    <t>INC-2026-14872</t>
  </si>
  <si>
    <t>INC-2026-14873</t>
  </si>
  <si>
    <t>INC-2026-14874</t>
  </si>
  <si>
    <t>INC-2026-14875</t>
  </si>
  <si>
    <t>INC-2026-14876</t>
  </si>
  <si>
    <t>INC-2026-14877</t>
  </si>
  <si>
    <t>INC-2026-14878</t>
  </si>
  <si>
    <t>INC-2026-14879</t>
  </si>
  <si>
    <t>INC-2026-14880</t>
  </si>
  <si>
    <t>INC-2026-14881</t>
  </si>
  <si>
    <t>INC-2026-14882</t>
  </si>
  <si>
    <t>INC-2026-14883</t>
  </si>
  <si>
    <t>INC-2026-14884</t>
  </si>
  <si>
    <t>INC-2026-14885</t>
  </si>
  <si>
    <t>INC-2026-14886</t>
  </si>
  <si>
    <t>INC-2026-14887</t>
  </si>
  <si>
    <t>INC-2026-14888</t>
  </si>
  <si>
    <t>INC-2026-14889</t>
  </si>
  <si>
    <t>INC-2026-14890</t>
  </si>
  <si>
    <t>INC-2026-14891</t>
  </si>
  <si>
    <t>INC-2026-14892</t>
  </si>
  <si>
    <t>INC-2026-14893</t>
  </si>
  <si>
    <t>INC-2026-14894</t>
  </si>
  <si>
    <t>INC-2026-14895</t>
  </si>
  <si>
    <t>INC-2026-14896</t>
  </si>
  <si>
    <t>INC-2026-14897</t>
  </si>
  <si>
    <t>INC-2026-14898</t>
  </si>
  <si>
    <t>INC-2026-14899</t>
  </si>
  <si>
    <t>INC-2026-14900</t>
  </si>
  <si>
    <t>INC-2026-14901</t>
  </si>
  <si>
    <t>INC-2026-14902</t>
  </si>
  <si>
    <t>INC-2026-14903</t>
  </si>
  <si>
    <t>INC-2026-14904</t>
  </si>
  <si>
    <t>INC-2026-14905</t>
  </si>
  <si>
    <t>INC-2026-14906</t>
  </si>
  <si>
    <t>INC-2026-14907</t>
  </si>
  <si>
    <t>INC-2026-14908</t>
  </si>
  <si>
    <t>INC-2026-14909</t>
  </si>
  <si>
    <t>INC-2026-14910</t>
  </si>
  <si>
    <t>INC-2026-14911</t>
  </si>
  <si>
    <t>INC-2026-14912</t>
  </si>
  <si>
    <t>INC-2026-14913</t>
  </si>
  <si>
    <t>INC-2026-14914</t>
  </si>
  <si>
    <t>INC-2026-14915</t>
  </si>
  <si>
    <t>INC-2026-14916</t>
  </si>
  <si>
    <t>INC-2026-14917</t>
  </si>
  <si>
    <t>INC-2026-14918</t>
  </si>
  <si>
    <t>INC-2026-14919</t>
  </si>
  <si>
    <t>INC-2026-14920</t>
  </si>
  <si>
    <t>INC-2026-14921</t>
  </si>
  <si>
    <t>INC-2026-14922</t>
  </si>
  <si>
    <t>INC-2026-14923</t>
  </si>
  <si>
    <t>INC-2026-14924</t>
  </si>
  <si>
    <t>INC-2026-14925</t>
  </si>
  <si>
    <t>INC-2026-14926</t>
  </si>
  <si>
    <t>INC-2026-14927</t>
  </si>
  <si>
    <t>INC-2026-14928</t>
  </si>
  <si>
    <t>INC-2026-14929</t>
  </si>
  <si>
    <t>INC-2026-14930</t>
  </si>
  <si>
    <t>INC-2026-14931</t>
  </si>
  <si>
    <t>INC-2026-14932</t>
  </si>
  <si>
    <t>INC-2026-14933</t>
  </si>
  <si>
    <t>INC-2026-14934</t>
  </si>
  <si>
    <t>INC-2026-14935</t>
  </si>
  <si>
    <t>INC-2026-14936</t>
  </si>
  <si>
    <t>INC-2026-14937</t>
  </si>
  <si>
    <t>INC-2026-14938</t>
  </si>
  <si>
    <t>INC-2026-14939</t>
  </si>
  <si>
    <t>INC-2026-14940</t>
  </si>
  <si>
    <t>INC-2026-14941</t>
  </si>
  <si>
    <t>INC-2026-14942</t>
  </si>
  <si>
    <t>INC-2026-14943</t>
  </si>
  <si>
    <t>INC-2026-14944</t>
  </si>
  <si>
    <t>INC-2026-14945</t>
  </si>
  <si>
    <t>INC-2026-14946</t>
  </si>
  <si>
    <t>INC-2026-14947</t>
  </si>
  <si>
    <t>INC-2026-14948</t>
  </si>
  <si>
    <t>INC-2026-14949</t>
  </si>
  <si>
    <t>INC-2026-14950</t>
  </si>
  <si>
    <t>INC-2026-14951</t>
  </si>
  <si>
    <t>INC-2026-14952</t>
  </si>
  <si>
    <t>INC-2026-14953</t>
  </si>
  <si>
    <t>INC-2026-14954</t>
  </si>
  <si>
    <t>INC-2026-14955</t>
  </si>
  <si>
    <t>INC-2026-14956</t>
  </si>
  <si>
    <t>INC-2026-14957</t>
  </si>
  <si>
    <t>INC-2026-14958</t>
  </si>
  <si>
    <t>INC-2026-14959</t>
  </si>
  <si>
    <t>INC-2026-14960</t>
  </si>
  <si>
    <t>INC-2026-14961</t>
  </si>
  <si>
    <t>INC-2026-14962</t>
  </si>
  <si>
    <t>INC-2026-14963</t>
  </si>
  <si>
    <t>INC-2026-14964</t>
  </si>
  <si>
    <t>INC-2026-14965</t>
  </si>
  <si>
    <t>INC-2026-14966</t>
  </si>
  <si>
    <t>INC-2026-14967</t>
  </si>
  <si>
    <t>INC-2026-14968</t>
  </si>
  <si>
    <t>INC-2026-14969</t>
  </si>
  <si>
    <t>INC-2026-14970</t>
  </si>
  <si>
    <t>INC-2026-14971</t>
  </si>
  <si>
    <t>INC-2026-14972</t>
  </si>
  <si>
    <t>INC-2026-14973</t>
  </si>
  <si>
    <t>INC-2026-14974</t>
  </si>
  <si>
    <t>INC-2026-14975</t>
  </si>
  <si>
    <t>INC-2026-14976</t>
  </si>
  <si>
    <t>INC-2026-14977</t>
  </si>
  <si>
    <t>INC-2026-14978</t>
  </si>
  <si>
    <t>INC-2026-14979</t>
  </si>
  <si>
    <t>INC-2026-14980</t>
  </si>
  <si>
    <t>INC-2026-14981</t>
  </si>
  <si>
    <t>INC-2026-14982</t>
  </si>
  <si>
    <t>INC-2026-14983</t>
  </si>
  <si>
    <t>INC-2026-14984</t>
  </si>
  <si>
    <t>INC-2026-14985</t>
  </si>
  <si>
    <t>INC-2026-14986</t>
  </si>
  <si>
    <t>INC-2026-14987</t>
  </si>
  <si>
    <t>INC-2026-14988</t>
  </si>
  <si>
    <t>INC-2026-14989</t>
  </si>
  <si>
    <t>INC-2026-14990</t>
  </si>
  <si>
    <t>INC-2026-14991</t>
  </si>
  <si>
    <t>INC-2026-14992</t>
  </si>
  <si>
    <t>INC-2026-14993</t>
  </si>
  <si>
    <t>INC-2026-14994</t>
  </si>
  <si>
    <t>INC-2026-14995</t>
  </si>
  <si>
    <t>INC-2026-14996</t>
  </si>
  <si>
    <t>INC-2026-14997</t>
  </si>
  <si>
    <t>INC-2026-14998</t>
  </si>
  <si>
    <t>INC-2026-14999</t>
  </si>
  <si>
    <t>Time</t>
  </si>
  <si>
    <t>Date</t>
  </si>
  <si>
    <t>Month</t>
  </si>
  <si>
    <t>Frequency Analysis</t>
  </si>
  <si>
    <t>Row Labels</t>
  </si>
  <si>
    <t>Grand Total</t>
  </si>
  <si>
    <t>Total</t>
  </si>
  <si>
    <t>9 PM</t>
  </si>
  <si>
    <t>8 AM</t>
  </si>
  <si>
    <t>5 AM</t>
  </si>
  <si>
    <t>2 PM</t>
  </si>
  <si>
    <t>11 PM</t>
  </si>
  <si>
    <t>7 AM</t>
  </si>
  <si>
    <t>3 AM</t>
  </si>
  <si>
    <t>12 PM</t>
  </si>
  <si>
    <t>10 AM</t>
  </si>
  <si>
    <t>9 AM</t>
  </si>
  <si>
    <t>6 PM</t>
  </si>
  <si>
    <t>6 AM</t>
  </si>
  <si>
    <t>1 PM</t>
  </si>
  <si>
    <t>1 AM</t>
  </si>
  <si>
    <t>4 PM</t>
  </si>
  <si>
    <t>3 PM</t>
  </si>
  <si>
    <t>7 PM</t>
  </si>
  <si>
    <t>4 AM</t>
  </si>
  <si>
    <t>12 AM</t>
  </si>
  <si>
    <t>8 PM</t>
  </si>
  <si>
    <t>11 AM</t>
  </si>
  <si>
    <t>10 PM</t>
  </si>
  <si>
    <t>5 PM</t>
  </si>
  <si>
    <t>2 AM</t>
  </si>
  <si>
    <t>Employee Action</t>
  </si>
  <si>
    <t xml:space="preserve"> </t>
  </si>
  <si>
    <t>Table A: Departmental Weights</t>
  </si>
  <si>
    <t>Department</t>
  </si>
  <si>
    <t>Impact Score</t>
  </si>
  <si>
    <t>Table B: Employee Response Likelihood</t>
  </si>
  <si>
    <t>Likelihood Score</t>
  </si>
  <si>
    <t>Downloaded attachment</t>
  </si>
  <si>
    <t>Table C: Framework Scoring Grid</t>
  </si>
  <si>
    <t>Combined (L × I)</t>
  </si>
  <si>
    <t>NIST Risk Rating</t>
  </si>
  <si>
    <t>ISO 27005 Risk Rating</t>
  </si>
  <si>
    <t>1 to 4</t>
  </si>
  <si>
    <t>Low</t>
  </si>
  <si>
    <t>5 to 10</t>
  </si>
  <si>
    <t>Medium</t>
  </si>
  <si>
    <t>11 to 19</t>
  </si>
  <si>
    <t>High</t>
  </si>
  <si>
    <t>20 to 25</t>
  </si>
  <si>
    <t>Very High</t>
  </si>
  <si>
    <t>Critical</t>
  </si>
  <si>
    <t>Metric</t>
  </si>
  <si>
    <t>Avg Score</t>
  </si>
  <si>
    <t>Response Multiplier</t>
  </si>
  <si>
    <t>Total Score</t>
  </si>
  <si>
    <t>NIST</t>
  </si>
  <si>
    <t>ISO 27005</t>
  </si>
  <si>
    <t>Max Score</t>
  </si>
  <si>
    <t>Attack by Hour</t>
  </si>
  <si>
    <t>Domain Analysis</t>
  </si>
  <si>
    <t>Count of Phishing_Type</t>
  </si>
  <si>
    <t>domains</t>
  </si>
  <si>
    <t>Attack Type</t>
  </si>
  <si>
    <t>Employee Response Analysis</t>
  </si>
  <si>
    <t>Domain Name</t>
  </si>
  <si>
    <t>Domain Success Rate Analysis</t>
  </si>
  <si>
    <t>Count of Employee_Action</t>
  </si>
  <si>
    <t>(Multiple Items)</t>
  </si>
  <si>
    <t>Clicked or Downloaded</t>
  </si>
  <si>
    <t>Breach Rate by Department</t>
  </si>
  <si>
    <t>Email</t>
  </si>
  <si>
    <t>Total_Attacks</t>
  </si>
  <si>
    <t>Is_Beached</t>
  </si>
  <si>
    <t>Sum of Is_Beached</t>
  </si>
  <si>
    <t>Sum of Total_Attacks</t>
  </si>
  <si>
    <t>Sum of Breach Rate</t>
  </si>
  <si>
    <t>Adjusted Exposure</t>
  </si>
  <si>
    <t>Sum of Total Score</t>
  </si>
  <si>
    <t>Incident volume</t>
  </si>
  <si>
    <t>Breach Rate</t>
  </si>
  <si>
    <t>insights?</t>
  </si>
  <si>
    <t>remediation/recommendation?</t>
  </si>
  <si>
    <t>2,522 Targeted Incidents (50.4% of total volume)</t>
  </si>
  <si>
    <t>35.71% Total Success Rate by Threat Actors</t>
  </si>
  <si>
    <t>Level 25 Threat Triggered (BEC/Whaling)</t>
  </si>
  <si>
    <t>Reporting Period: Jan - Apr  2026</t>
  </si>
  <si>
    <t>Critical Breaches by department</t>
  </si>
  <si>
    <t>Clicked or downloaded</t>
  </si>
  <si>
    <t>Departments</t>
  </si>
  <si>
    <t>Attacks</t>
  </si>
  <si>
    <t xml:space="preserve">new table </t>
  </si>
  <si>
    <t>NIST connections</t>
  </si>
  <si>
    <t>Framework mapping</t>
  </si>
  <si>
    <t>Meaning</t>
  </si>
  <si>
    <t>NIST phishing guidance</t>
  </si>
  <si>
    <t>NIST phishing guidance and incident response</t>
  </si>
  <si>
    <t>NIST awareness training</t>
  </si>
  <si>
    <r>
      <t xml:space="preserve">3. Add a short </t>
    </r>
    <r>
      <rPr>
        <b/>
        <sz val="11"/>
        <color theme="1"/>
        <rFont val="Aptos Narrow"/>
        <family val="2"/>
        <scheme val="minor"/>
      </rPr>
      <t>recommendation section</t>
    </r>
    <r>
      <rPr>
        <sz val="11"/>
        <color theme="1"/>
        <rFont val="Aptos Narrow"/>
        <family val="2"/>
        <scheme val="minor"/>
      </rPr>
      <t xml:space="preserve"> under each chart so the link to NIST is obvious.</t>
    </r>
  </si>
  <si>
    <r>
      <t xml:space="preserve">If you want, I can next help you turn this into a polished </t>
    </r>
    <r>
      <rPr>
        <b/>
        <sz val="11"/>
        <color theme="1"/>
        <rFont val="Aptos Narrow"/>
        <family val="2"/>
        <scheme val="minor"/>
      </rPr>
      <t>one-page executive summary</t>
    </r>
    <r>
      <rPr>
        <sz val="11"/>
        <color theme="1"/>
        <rFont val="Aptos Narrow"/>
        <family val="2"/>
        <scheme val="minor"/>
      </rPr>
      <t xml:space="preserve"> or a more formal </t>
    </r>
    <r>
      <rPr>
        <b/>
        <sz val="11"/>
        <color theme="1"/>
        <rFont val="Aptos Narrow"/>
        <family val="2"/>
        <scheme val="minor"/>
      </rPr>
      <t>academic-style report</t>
    </r>
    <r>
      <rPr>
        <sz val="11"/>
        <color theme="1"/>
        <rFont val="Aptos Narrow"/>
        <family val="2"/>
        <scheme val="minor"/>
      </rPr>
      <t>.</t>
    </r>
  </si>
  <si>
    <t>Summary Report: Phishing Analysis by Department</t>
  </si>
  <si>
    <t>1. Introduction</t>
  </si>
  <si>
    <t>2. Scope and Method</t>
  </si>
  <si>
    <t xml:space="preserve">The workbook was reviewed at the level of department, phishing type, sender domain, and employee action. The main outcome measures used in the analysis were whether a user clicked a link, downloaded an attachment, deleted the message, ignored it, or reported it to IT. This structure supports both technique-based analysis under MITRE ATT&amp;CK and response-focused analysis under NIST incident response and phishing awareness guidance.
</t>
  </si>
  <si>
    <t>3. Key Findings</t>
  </si>
  <si>
    <t>The clearest pattern in the data is that Finance is the most heavily targeted department and also appears most often in higher-risk scenarios involving urgent invoice lures. Executive and Sales users also appear repeatedly in BEC/whaling and credential-based campaigns, which suggests the phishing activity is role-targeted rather than random. The most concerning responses are Clicked Link and Downloaded Attachment, because both actions indicate direct engagement with the malicious content and a higher likelihood of credential theft or malware compromise</t>
  </si>
  <si>
    <t>A second important finding is that some users reported suspicious messages to IT, which is the strongest positive behavior in the dataset. This behavior aligns with NIST guidance to report suspicious emails and follow the organization’s incident response process. While deletion and ignoring may avoid immediate compromise, they do not provide the same value as timely reporting because they do not support detection, containment, or broader organizational learning</t>
  </si>
  <si>
    <t>4. Framework Mapping</t>
  </si>
  <si>
    <t>MITRE ATT&amp;CK provides the best lens for understanding the attacker behavior in this workbook because the dataset reflects phishing as a technique used to gather information or induce user interaction. In particular, the data aligns with T1598 Phishing for Information, where adversaries use phishing messages to trick targets into divulging sensitive information, including credentials. The BEC/whaling entries also reflect targeted social engineering against high-value users, which is consistent with adversary techniques aimed at deception and role-based targeting.</t>
  </si>
  <si>
    <t>NIST is the better framework for turning those findings into response and improvement actions. NIST phishing guidance emphasizes vigilance around links, attachments, and requests for information, while its incident response guidance supports containment, eradication, recovery, and lessons learned when users click or open malicious content. NIST’s Phish Scale guidance also supports using phishing simulation results to assess the human difficulty of detecting phishing attempts and to improve awareness training over time.</t>
  </si>
  <si>
    <t>5. Interpretation</t>
  </si>
  <si>
    <t>From a risk perspective, the workbook suggests that the organization’s biggest exposure is not simply email volume, but user interaction with deceptive email content. Finance should be prioritized because it repeatedly receives invoice-themed phishing attempts, which are highly believable in a business context and can lead to financial fraud or credential exposure. Executive and Sales should also receive targeted attention because those groups are more likely to be used in impersonation and authority-based attacks, making them attractive targets for BEC-style campaigns.</t>
  </si>
  <si>
    <t>6. Recommendations</t>
  </si>
  <si>
    <t>For incident handling, messages that were clicked or downloaded should be treated as potential incidents requiring review, containment, and follow-up under NIST incident response practices. The organization should also document lessons learned from the simulation and use them to refine playbooks, training content, and escalation workflows. If the organization wants to strengthen email trust further, NIST SP 800-177 supports the use of SPF, DKIM, and DMARC to reduce spoofed email risk.</t>
  </si>
  <si>
    <t>7. Conclusion</t>
  </si>
  <si>
    <t>Click on the filter to see the</t>
  </si>
  <si>
    <t>results for different actions</t>
  </si>
  <si>
    <t>User engaged with a suspicious message, increasing compromise risk</t>
  </si>
  <si>
    <t>Good security behavior; supports early detection and response</t>
  </si>
  <si>
    <t xml:space="preserve">Higher likelihood of malware delivery or credential theft; requires containment and review </t>
  </si>
  <si>
    <t>User noticed something suspicious but did not escalate it, showing a training opportunity</t>
  </si>
  <si>
    <t>Workbook feature</t>
  </si>
  <si>
    <t>Framework lens</t>
  </si>
  <si>
    <t>PhishingType</t>
  </si>
  <si>
    <t>MITRE ATT&amp;CK</t>
  </si>
  <si>
    <t>Captures attack technique patterns like credential harvesting, malware delivery, and BEC-style lures</t>
  </si>
  <si>
    <t>EmployeeAction</t>
  </si>
  <si>
    <t>NIST CSF / incident response</t>
  </si>
  <si>
    <t>Shows protective behavior, detection, and escalation quality </t>
  </si>
  <si>
    <t>NIST CSF / risk management</t>
  </si>
  <si>
    <t>Helps prioritize controls by business area and exposure </t>
  </si>
  <si>
    <t>Breach</t>
  </si>
  <si>
    <t>MITRE + NIST response</t>
  </si>
  <si>
    <t>Indicates attack success through clicking on or downloading an attachment and possible incident handling needs</t>
  </si>
  <si>
    <t>NIST  incident response</t>
  </si>
  <si>
    <t xml:space="preserve">This report analyzes 5000 phishing attacks over 4 months (Jan- Apr 2026) to assess how different departments responded to urgent invoice scams, credential harvesting, malware delivery, and business email compromise (BEC)/whaling. The purpose of the analysis is to identify patterns of exposure, highlight the most concerning user behaviors, and translate the findings into a security summary aligned to MITRE ATT&amp;CK and NIST guidance.
</t>
  </si>
  <si>
    <t>The data also shows that phishing resistance is uneven across the organization, which is exactly the type of outcome NIST Phish Scale is designed to help evaluate. The presence of “Reported to IT” outcomes is encouraging, because it shows that some employees are following the desired security process and creating opportunities for faster incident handling. Overall, the results indicate a need to improve both human vigilance and organizational response consistency.</t>
  </si>
  <si>
    <t xml:space="preserve">The first recommendation is to deliver targeted phishing awareness training for Finance, Executive, and Sales, with an emphasis on invoice fraud, impersonation, and credential theft. The second recommendation is to strengthen the reporting pathway so that employees are encouraged to report suspicious messages immediately rather than only deleting them by rewarding them. The third recommendation is to apply stronger technical controls, including email authentication and filtering measures, to reduce spoofed or malicious messages reaching users in the first place.
</t>
  </si>
  <si>
    <t>This workbook examines a phishing exposure profile with concentrated targeting in Finance and higher-risk engagement in Executive and Sales scenarios. MITRE ATT&amp;CK is the best framework for describing the attacker techniques, while NIST is the best framework for explaining awareness, reporting, and response improvements. Together, they tell a story that shows both the threat behavior and the organizational defense response.</t>
  </si>
  <si>
    <t>Percentage</t>
  </si>
  <si>
    <t>Max of Total Score</t>
  </si>
  <si>
    <t>Response Type</t>
  </si>
  <si>
    <t>Count</t>
  </si>
  <si>
    <t>Phishing Risk &amp; Behavioral Assessment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</si>
</sst>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1F1F1F"/>
      <name val="Arial"/>
      <family val="2"/>
    </font>
    <font>
      <b/>
      <sz val="11"/>
      <color rgb="FF1F1F1F"/>
      <name val="Arial"/>
      <family val="2"/>
    </font>
    <font>
      <sz val="11"/>
      <color theme="1"/>
      <name val="Aptos Narrow"/>
      <family val="2"/>
      <scheme val="minor"/>
    </font>
    <font>
      <b/>
      <sz val="16"/>
      <color theme="3" tint="9.9978637043366805E-2"/>
      <name val="Arial"/>
      <family val="2"/>
    </font>
    <font>
      <b/>
      <sz val="12"/>
      <color theme="3"/>
      <name val="Arial"/>
      <family val="2"/>
    </font>
    <font>
      <b/>
      <sz val="11"/>
      <color rgb="FFFF0000"/>
      <name val="Aptos Narrow"/>
      <family val="2"/>
      <scheme val="minor"/>
    </font>
    <font>
      <b/>
      <sz val="11"/>
      <color theme="1"/>
      <name val="Aptos Narrow"/>
      <family val="2"/>
      <scheme val="minor"/>
    </font>
    <font>
      <b/>
      <sz val="18"/>
      <color theme="1"/>
      <name val="Aptos Narrow"/>
      <family val="2"/>
      <scheme val="minor"/>
    </font>
    <font>
      <u/>
      <sz val="11"/>
      <color theme="10"/>
      <name val="Aptos Narrow"/>
      <family val="2"/>
      <scheme val="minor"/>
    </font>
    <font>
      <sz val="11"/>
      <color rgb="FF000000"/>
      <name val="Aptos Narrow"/>
      <family val="2"/>
      <scheme val="minor"/>
    </font>
    <font>
      <sz val="10"/>
      <color rgb="FF27251E"/>
      <name val="Georgia"/>
      <family val="1"/>
    </font>
    <font>
      <sz val="11"/>
      <color theme="1"/>
      <name val="Arial"/>
      <family val="2"/>
    </font>
    <font>
      <b/>
      <sz val="12"/>
      <color theme="3"/>
      <name val="Aptos Narrow"/>
      <family val="2"/>
      <scheme val="minor"/>
    </font>
    <font>
      <sz val="12"/>
      <color theme="1"/>
      <name val="Aptos Narrow"/>
      <family val="2"/>
      <scheme val="minor"/>
    </font>
    <font>
      <sz val="12"/>
      <name val="Aptos Narrow"/>
      <family val="2"/>
      <scheme val="minor"/>
    </font>
  </fonts>
  <fills count="7">
    <fill>
      <patternFill patternType="none"/>
    </fill>
    <fill>
      <patternFill patternType="gray125"/>
    </fill>
    <fill>
      <patternFill patternType="solid">
        <fgColor theme="0"/>
        <bgColor indexed="64"/>
      </patternFill>
    </fill>
    <fill>
      <patternFill patternType="solid">
        <fgColor rgb="FFFFDAD9"/>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4" tint="0.7999816888943144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style="medium">
        <color rgb="FFC4C7C5"/>
      </left>
      <right style="medium">
        <color rgb="FFC4C7C5"/>
      </right>
      <top style="medium">
        <color rgb="FFC4C7C5"/>
      </top>
      <bottom style="medium">
        <color rgb="FFC4C7C5"/>
      </bottom>
      <diagonal/>
    </border>
    <border>
      <left/>
      <right style="medium">
        <color rgb="FFC4C7C5"/>
      </right>
      <top style="medium">
        <color rgb="FFC4C7C5"/>
      </top>
      <bottom style="medium">
        <color rgb="FFC4C7C5"/>
      </bottom>
      <diagonal/>
    </border>
    <border>
      <left style="medium">
        <color rgb="FFC4C7C5"/>
      </left>
      <right/>
      <top style="medium">
        <color rgb="FFC4C7C5"/>
      </top>
      <bottom style="medium">
        <color rgb="FFC4C7C5"/>
      </bottom>
      <diagonal/>
    </border>
    <border>
      <left/>
      <right style="medium">
        <color rgb="FFC4C7C5"/>
      </right>
      <top/>
      <bottom style="medium">
        <color rgb="FFC4C7C5"/>
      </bottom>
      <diagonal/>
    </border>
    <border>
      <left style="medium">
        <color rgb="FFC4C7C5"/>
      </left>
      <right style="medium">
        <color rgb="FFC4C7C5"/>
      </right>
      <top/>
      <bottom style="medium">
        <color rgb="FFC4C7C5"/>
      </bottom>
      <diagonal/>
    </border>
    <border>
      <left style="medium">
        <color rgb="FFC4C7C5"/>
      </left>
      <right/>
      <top/>
      <bottom style="medium">
        <color rgb="FFC4C7C5"/>
      </bottom>
      <diagonal/>
    </border>
    <border>
      <left/>
      <right style="medium">
        <color rgb="FFC4C7C5"/>
      </right>
      <top style="medium">
        <color rgb="FFC4C7C5"/>
      </top>
      <bottom/>
      <diagonal/>
    </border>
    <border>
      <left style="medium">
        <color rgb="FFC4C7C5"/>
      </left>
      <right style="medium">
        <color rgb="FFC4C7C5"/>
      </right>
      <top style="medium">
        <color rgb="FFC4C7C5"/>
      </top>
      <bottom/>
      <diagonal/>
    </border>
    <border>
      <left style="medium">
        <color rgb="FFC4C7C5"/>
      </left>
      <right/>
      <top style="medium">
        <color rgb="FFC4C7C5"/>
      </top>
      <bottom/>
      <diagonal/>
    </border>
    <border>
      <left/>
      <right/>
      <top/>
      <bottom style="medium">
        <color theme="3" tint="9.9978637043366805E-2"/>
      </bottom>
      <diagonal/>
    </border>
    <border>
      <left/>
      <right/>
      <top/>
      <bottom style="medium">
        <color indexed="64"/>
      </bottom>
      <diagonal/>
    </border>
  </borders>
  <cellStyleXfs count="6">
    <xf numFmtId="0" fontId="0" fillId="0" borderId="0"/>
    <xf numFmtId="0" fontId="1" fillId="0" borderId="1" applyNumberFormat="0" applyFill="0" applyAlignment="0" applyProtection="0"/>
    <xf numFmtId="0" fontId="2" fillId="0" borderId="2" applyNumberFormat="0" applyFill="0" applyAlignment="0" applyProtection="0"/>
    <xf numFmtId="0" fontId="3" fillId="0" borderId="0" applyNumberFormat="0" applyFill="0" applyBorder="0" applyAlignment="0" applyProtection="0"/>
    <xf numFmtId="9" fontId="6" fillId="0" borderId="0" applyFont="0" applyFill="0" applyBorder="0" applyAlignment="0" applyProtection="0"/>
    <xf numFmtId="0" fontId="12" fillId="0" borderId="0" applyNumberFormat="0" applyFill="0" applyBorder="0" applyAlignment="0" applyProtection="0"/>
  </cellStyleXfs>
  <cellXfs count="60">
    <xf numFmtId="0" fontId="0" fillId="0" borderId="0" xfId="0"/>
    <xf numFmtId="22" fontId="0" fillId="0" borderId="0" xfId="0" applyNumberFormat="1"/>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 fillId="0" borderId="1" xfId="1"/>
    <xf numFmtId="0" fontId="0" fillId="2" borderId="0" xfId="0" applyFill="1"/>
    <xf numFmtId="0" fontId="4" fillId="0" borderId="3" xfId="0" applyFont="1" applyBorder="1" applyAlignment="1">
      <alignment horizontal="left" vertical="center" wrapText="1" indent="1" readingOrder="1"/>
    </xf>
    <xf numFmtId="0" fontId="4" fillId="0" borderId="4" xfId="0" applyFont="1" applyBorder="1" applyAlignment="1">
      <alignment horizontal="left" vertical="center" wrapText="1" indent="1" readingOrder="1"/>
    </xf>
    <xf numFmtId="0" fontId="4" fillId="0" borderId="5" xfId="0" applyFont="1" applyBorder="1" applyAlignment="1">
      <alignment horizontal="left" vertical="center" wrapText="1" indent="1" readingOrder="1"/>
    </xf>
    <xf numFmtId="0" fontId="5" fillId="0" borderId="6" xfId="0" applyFont="1" applyBorder="1" applyAlignment="1">
      <alignment horizontal="left" vertical="center" wrapText="1" indent="1" readingOrder="1"/>
    </xf>
    <xf numFmtId="0" fontId="5" fillId="0" borderId="7" xfId="0" applyFont="1" applyBorder="1" applyAlignment="1">
      <alignment horizontal="left" vertical="center" wrapText="1" indent="1" readingOrder="1"/>
    </xf>
    <xf numFmtId="0" fontId="5" fillId="0" borderId="8" xfId="0" applyFont="1" applyBorder="1" applyAlignment="1">
      <alignment horizontal="left" vertical="center" wrapText="1" indent="1" readingOrder="1"/>
    </xf>
    <xf numFmtId="0" fontId="4" fillId="0" borderId="9" xfId="0" applyFont="1" applyBorder="1" applyAlignment="1">
      <alignment horizontal="left" vertical="center" wrapText="1" indent="1" readingOrder="1"/>
    </xf>
    <xf numFmtId="0" fontId="4" fillId="0" borderId="10" xfId="0" applyFont="1" applyBorder="1" applyAlignment="1">
      <alignment horizontal="left" vertical="center" wrapText="1" indent="1" readingOrder="1"/>
    </xf>
    <xf numFmtId="0" fontId="4" fillId="0" borderId="11" xfId="0" applyFont="1" applyBorder="1" applyAlignment="1">
      <alignment horizontal="left" vertical="center" wrapText="1" indent="1" readingOrder="1"/>
    </xf>
    <xf numFmtId="0" fontId="2" fillId="0" borderId="2" xfId="2"/>
    <xf numFmtId="0" fontId="3" fillId="0" borderId="0" xfId="3"/>
    <xf numFmtId="0" fontId="1" fillId="0" borderId="1" xfId="1" applyAlignment="1">
      <alignment horizontal="centerContinuous"/>
    </xf>
    <xf numFmtId="10" fontId="0" fillId="0" borderId="0" xfId="0" applyNumberFormat="1"/>
    <xf numFmtId="9" fontId="0" fillId="0" borderId="0" xfId="0" applyNumberFormat="1"/>
    <xf numFmtId="10" fontId="0" fillId="0" borderId="0" xfId="4" applyNumberFormat="1" applyFont="1"/>
    <xf numFmtId="2" fontId="0" fillId="0" borderId="0" xfId="0" applyNumberFormat="1"/>
    <xf numFmtId="0" fontId="3" fillId="0" borderId="12" xfId="3" applyBorder="1"/>
    <xf numFmtId="0" fontId="0" fillId="0" borderId="12" xfId="0" applyBorder="1"/>
    <xf numFmtId="0" fontId="2" fillId="0" borderId="0" xfId="2" applyFill="1" applyBorder="1"/>
    <xf numFmtId="0" fontId="0" fillId="0" borderId="12" xfId="0" applyBorder="1" applyAlignment="1">
      <alignment horizontal="center" vertical="center"/>
    </xf>
    <xf numFmtId="0" fontId="0" fillId="0" borderId="13" xfId="0" applyBorder="1" applyAlignment="1">
      <alignment horizontal="center" vertical="center"/>
    </xf>
    <xf numFmtId="0" fontId="1" fillId="0" borderId="1" xfId="1" applyAlignment="1">
      <alignment wrapText="1"/>
    </xf>
    <xf numFmtId="0" fontId="9" fillId="3" borderId="0" xfId="0" applyFont="1" applyFill="1"/>
    <xf numFmtId="0" fontId="0" fillId="0" borderId="0" xfId="0" applyAlignment="1">
      <alignment horizontal="center" vertical="center"/>
    </xf>
    <xf numFmtId="0" fontId="11" fillId="0" borderId="0" xfId="0" applyFont="1" applyAlignment="1">
      <alignment vertical="center"/>
    </xf>
    <xf numFmtId="0" fontId="0" fillId="0" borderId="0" xfId="0" applyAlignment="1">
      <alignment horizontal="left" vertical="center" indent="1"/>
    </xf>
    <xf numFmtId="0" fontId="12" fillId="0" borderId="0" xfId="5" applyAlignment="1">
      <alignment horizontal="left" vertical="center" indent="1"/>
    </xf>
    <xf numFmtId="0" fontId="12" fillId="0" borderId="0" xfId="5"/>
    <xf numFmtId="0" fontId="10" fillId="0" borderId="0" xfId="0" applyFont="1" applyAlignment="1">
      <alignment horizontal="left" vertical="center" indent="1"/>
    </xf>
    <xf numFmtId="0" fontId="13" fillId="0" borderId="0" xfId="0" applyFont="1"/>
    <xf numFmtId="0" fontId="14" fillId="0" borderId="0" xfId="0" applyFont="1"/>
    <xf numFmtId="0" fontId="0" fillId="4" borderId="0" xfId="0" applyFill="1"/>
    <xf numFmtId="0" fontId="0" fillId="5" borderId="0" xfId="0" applyFill="1"/>
    <xf numFmtId="0" fontId="7" fillId="5" borderId="0" xfId="0" applyFont="1" applyFill="1" applyAlignment="1">
      <alignment horizontal="centerContinuous"/>
    </xf>
    <xf numFmtId="0" fontId="8" fillId="5" borderId="0" xfId="0" applyFont="1" applyFill="1" applyAlignment="1">
      <alignment horizontal="centerContinuous"/>
    </xf>
    <xf numFmtId="0" fontId="9" fillId="0" borderId="0" xfId="0" applyFont="1"/>
    <xf numFmtId="0" fontId="9" fillId="0" borderId="0" xfId="0" applyFont="1" applyAlignment="1">
      <alignment horizontal="centerContinuous"/>
    </xf>
    <xf numFmtId="0" fontId="0" fillId="0" borderId="0" xfId="0" applyAlignment="1">
      <alignment horizontal="centerContinuous"/>
    </xf>
    <xf numFmtId="0" fontId="10" fillId="0" borderId="0" xfId="0" applyFont="1" applyAlignment="1">
      <alignment horizontal="center" vertical="top" wrapText="1"/>
    </xf>
    <xf numFmtId="0" fontId="18" fillId="0" borderId="0" xfId="0" applyFont="1" applyAlignment="1">
      <alignment vertical="top" wrapText="1"/>
    </xf>
    <xf numFmtId="0" fontId="17" fillId="0" borderId="0" xfId="0" applyFont="1"/>
    <xf numFmtId="0" fontId="17" fillId="0" borderId="0" xfId="0" applyFont="1" applyAlignment="1">
      <alignment wrapText="1"/>
    </xf>
    <xf numFmtId="0" fontId="3" fillId="0" borderId="0" xfId="3" applyAlignment="1">
      <alignment horizontal="center" vertical="top" wrapText="1"/>
    </xf>
    <xf numFmtId="0" fontId="1" fillId="0" borderId="1" xfId="1" applyAlignment="1">
      <alignment horizontal="centerContinuous" vertical="center"/>
    </xf>
    <xf numFmtId="0" fontId="10" fillId="6" borderId="0" xfId="0" applyFont="1" applyFill="1"/>
    <xf numFmtId="0" fontId="15" fillId="4" borderId="0" xfId="0" applyFont="1" applyFill="1" applyAlignment="1">
      <alignment wrapText="1"/>
    </xf>
    <xf numFmtId="0" fontId="0" fillId="4" borderId="0" xfId="0" applyFill="1"/>
    <xf numFmtId="0" fontId="16" fillId="4" borderId="0" xfId="3" applyFont="1" applyFill="1"/>
    <xf numFmtId="0" fontId="1" fillId="4" borderId="1" xfId="1" applyFill="1" applyAlignment="1">
      <alignment horizontal="center"/>
    </xf>
    <xf numFmtId="0" fontId="15" fillId="4" borderId="0" xfId="0" applyFont="1" applyFill="1" applyAlignment="1">
      <alignment vertical="top" wrapText="1"/>
    </xf>
    <xf numFmtId="0" fontId="0" fillId="4" borderId="0" xfId="0" applyFill="1" applyAlignment="1">
      <alignment vertical="top"/>
    </xf>
    <xf numFmtId="0" fontId="15" fillId="4" borderId="0" xfId="0" applyFont="1" applyFill="1" applyAlignment="1">
      <alignment vertical="center" wrapText="1"/>
    </xf>
  </cellXfs>
  <cellStyles count="6">
    <cellStyle name="Heading 1" xfId="1" builtinId="16"/>
    <cellStyle name="Heading 2" xfId="2" builtinId="17"/>
    <cellStyle name="Heading 4" xfId="3" builtinId="19"/>
    <cellStyle name="Hyperlink" xfId="5" builtinId="8"/>
    <cellStyle name="Normal" xfId="0" builtinId="0"/>
    <cellStyle name="Percent" xfId="4" builtinId="5"/>
  </cellStyles>
  <dxfs count="54">
    <dxf>
      <font>
        <b/>
        <i val="0"/>
        <color rgb="FFFF0000"/>
      </font>
      <fill>
        <patternFill>
          <bgColor rgb="FFFFDAD9"/>
        </patternFill>
      </fill>
    </dxf>
    <dxf>
      <font>
        <color rgb="FFF8CBAD"/>
      </font>
    </dxf>
    <dxf>
      <font>
        <color theme="5" tint="-0.24994659260841701"/>
      </font>
      <fill>
        <patternFill>
          <bgColor rgb="FFFCC08E"/>
        </patternFill>
      </fill>
    </dxf>
    <dxf>
      <font>
        <color rgb="FFD2A000"/>
      </font>
      <fill>
        <patternFill>
          <bgColor rgb="FFFFF2CC"/>
        </patternFill>
      </fill>
    </dxf>
    <dxf>
      <font>
        <color theme="2"/>
      </font>
    </dxf>
    <dxf>
      <font>
        <color theme="6" tint="-0.24994659260841701"/>
      </font>
      <fill>
        <patternFill>
          <bgColor rgb="FFE2EFDA"/>
        </patternFill>
      </fill>
    </dxf>
    <dxf>
      <font>
        <color rgb="FFFF0000"/>
      </font>
      <fill>
        <patternFill>
          <bgColor rgb="FFFFDAD9"/>
        </patternFill>
      </fill>
      <border>
        <left style="thin">
          <color auto="1"/>
        </left>
        <right style="thin">
          <color auto="1"/>
        </right>
        <top style="thin">
          <color auto="1"/>
        </top>
        <bottom style="thin">
          <color auto="1"/>
        </bottom>
        <vertical/>
        <horizontal/>
      </border>
    </dxf>
    <dxf>
      <font>
        <color theme="0" tint="-0.24994659260841701"/>
      </font>
    </dxf>
    <dxf>
      <numFmt numFmtId="0" formatCode="General"/>
    </dxf>
    <dxf>
      <numFmt numFmtId="0" formatCode="General"/>
    </dxf>
    <dxf>
      <numFmt numFmtId="0" formatCode="General"/>
    </dxf>
    <dxf>
      <numFmt numFmtId="0" formatCode="General"/>
    </dxf>
    <dxf>
      <numFmt numFmtId="27" formatCode="yyyy/mm/dd\ h:mm"/>
    </dxf>
    <dxf>
      <numFmt numFmtId="0" formatCode="General"/>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C4C7C5"/>
        </left>
        <right/>
        <top style="medium">
          <color rgb="FFC4C7C5"/>
        </top>
        <bottom style="medium">
          <color rgb="FFC4C7C5"/>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C4C7C5"/>
        </left>
        <right style="medium">
          <color rgb="FFC4C7C5"/>
        </right>
        <top style="medium">
          <color rgb="FFC4C7C5"/>
        </top>
        <bottom style="medium">
          <color rgb="FFC4C7C5"/>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right style="medium">
          <color rgb="FFC4C7C5"/>
        </right>
        <top style="medium">
          <color rgb="FFC4C7C5"/>
        </top>
        <bottom style="medium">
          <color rgb="FFC4C7C5"/>
        </bottom>
        <vertical/>
        <horizontal/>
      </border>
    </dxf>
    <dxf>
      <border outline="0">
        <top style="medium">
          <color rgb="FFC4C7C5"/>
        </top>
      </border>
    </dxf>
    <dxf>
      <border outline="0">
        <left style="medium">
          <color rgb="FFC4C7C5"/>
        </left>
        <right style="medium">
          <color rgb="FFC4C7C5"/>
        </right>
        <top style="medium">
          <color rgb="FFC4C7C5"/>
        </top>
        <bottom style="medium">
          <color rgb="FFC4C7C5"/>
        </bottom>
      </border>
    </dxf>
    <dxf>
      <border outline="0">
        <bottom style="medium">
          <color rgb="FFC4C7C5"/>
        </bottom>
      </border>
    </dxf>
    <dxf>
      <font>
        <b/>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outline="0">
        <left style="medium">
          <color rgb="FFC4C7C5"/>
        </left>
        <right style="medium">
          <color rgb="FFC4C7C5"/>
        </right>
        <top/>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4" formatCode="0.00%"/>
    </dxf>
    <dxf>
      <fill>
        <patternFill patternType="solid">
          <bgColor theme="0"/>
        </patternFill>
      </fill>
    </dxf>
    <dxf>
      <fill>
        <patternFill patternType="solid">
          <bgColor theme="0"/>
        </patternFill>
      </fill>
    </dxf>
    <dxf>
      <fill>
        <patternFill patternType="solid">
          <bgColor theme="0"/>
        </patternFill>
      </fill>
    </dxf>
    <dxf>
      <numFmt numFmtId="13" formatCode="0%"/>
    </dxf>
    <dxf>
      <numFmt numFmtId="14" formatCode="0.00%"/>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164" formatCode="[$-F400]h:mm:ss\ AM/PM"/>
    </dxf>
    <dxf>
      <numFmt numFmtId="0" formatCode="General"/>
    </dxf>
    <dxf>
      <numFmt numFmtId="0" formatCode="General"/>
    </dxf>
    <dxf>
      <numFmt numFmtId="0" formatCode="General"/>
    </dxf>
    <dxf>
      <numFmt numFmtId="0" formatCode="General"/>
    </dxf>
    <dxf>
      <numFmt numFmtId="27" formatCode="yyyy/mm/dd\ h:mm"/>
    </dxf>
    <dxf>
      <numFmt numFmtId="0" formatCode="General"/>
    </dxf>
    <dxf>
      <numFmt numFmtId="0" formatCode="General"/>
    </dxf>
    <dxf>
      <numFmt numFmtId="0" formatCode="General"/>
    </dxf>
    <dxf>
      <numFmt numFmtId="27" formatCode="yyyy/mm/dd\ h:mm"/>
    </dxf>
    <dxf>
      <numFmt numFmtId="0" formatCode="General"/>
    </dxf>
    <dxf>
      <numFmt numFmtId="0" formatCode="General"/>
    </dxf>
    <dxf>
      <numFmt numFmtId="0" formatCode="General"/>
    </dxf>
    <dxf>
      <numFmt numFmtId="0" formatCode="General"/>
    </dxf>
    <dxf>
      <numFmt numFmtId="27" formatCode="yyyy/mm/dd\ h:mm"/>
    </dxf>
    <dxf>
      <numFmt numFmtId="0" formatCode="General"/>
    </dxf>
  </dxfs>
  <tableStyles count="0" defaultTableStyle="TableStyleMedium2" defaultPivotStyle="PivotStyleLight16"/>
  <colors>
    <mruColors>
      <color rgb="FFC9DFF3"/>
      <color rgb="FFFFDAD9"/>
      <color rgb="FFFCC08E"/>
      <color rgb="FFFCD79A"/>
      <color rgb="FFFFF7D1"/>
      <color rgb="FFFAECF9"/>
      <color rgb="FFF7D6FE"/>
      <color rgb="FFF8CBAD"/>
      <color rgb="FFFCE4D6"/>
      <color rgb="FFD2A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[02-Phishing-email-analysis-project.xlsx]Calculations!tbl_TrendbyTime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Attack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2721661005966487"/>
          <c:w val="0.89030796150481195"/>
          <c:h val="0.48796873691759401"/>
        </c:manualLayout>
      </c:layout>
      <c:lineChart>
        <c:grouping val="standard"/>
        <c:varyColors val="0"/>
        <c:ser>
          <c:idx val="0"/>
          <c:order val="0"/>
          <c:tx>
            <c:strRef>
              <c:f>Calculations!$B$31</c:f>
              <c:strCache>
                <c:ptCount val="1"/>
                <c:pt idx="0">
                  <c:v>Total</c:v>
                </c:pt>
              </c:strCache>
            </c:strRef>
          </c:tx>
          <c:spPr>
            <a:ln w="28575" cap="rnd">
              <a:solidFill>
                <a:schemeClr val="accent1"/>
              </a:solidFill>
              <a:round/>
            </a:ln>
            <a:effectLst/>
          </c:spPr>
          <c:marker>
            <c:symbol val="none"/>
          </c:marker>
          <c:cat>
            <c:strRef>
              <c:f>Calculations!$A$32:$A$56</c:f>
              <c:strCache>
                <c:ptCount val="24"/>
                <c:pt idx="0">
                  <c:v>12 AM</c:v>
                </c:pt>
                <c:pt idx="1">
                  <c:v>1 AM</c:v>
                </c:pt>
                <c:pt idx="2">
                  <c:v>2 AM</c:v>
                </c:pt>
                <c:pt idx="3">
                  <c:v>3 AM</c:v>
                </c:pt>
                <c:pt idx="4">
                  <c:v>4 AM</c:v>
                </c:pt>
                <c:pt idx="5">
                  <c:v>5 AM</c:v>
                </c:pt>
                <c:pt idx="6">
                  <c:v>6 AM</c:v>
                </c:pt>
                <c:pt idx="7">
                  <c:v>7 AM</c:v>
                </c:pt>
                <c:pt idx="8">
                  <c:v>8 AM</c:v>
                </c:pt>
                <c:pt idx="9">
                  <c:v>9 AM</c:v>
                </c:pt>
                <c:pt idx="10">
                  <c:v>10 AM</c:v>
                </c:pt>
                <c:pt idx="11">
                  <c:v>11 AM</c:v>
                </c:pt>
                <c:pt idx="12">
                  <c:v>12 PM</c:v>
                </c:pt>
                <c:pt idx="13">
                  <c:v>1 PM</c:v>
                </c:pt>
                <c:pt idx="14">
                  <c:v>2 PM</c:v>
                </c:pt>
                <c:pt idx="15">
                  <c:v>3 PM</c:v>
                </c:pt>
                <c:pt idx="16">
                  <c:v>4 PM</c:v>
                </c:pt>
                <c:pt idx="17">
                  <c:v>5 PM</c:v>
                </c:pt>
                <c:pt idx="18">
                  <c:v>6 PM</c:v>
                </c:pt>
                <c:pt idx="19">
                  <c:v>7 PM</c:v>
                </c:pt>
                <c:pt idx="20">
                  <c:v>8 PM</c:v>
                </c:pt>
                <c:pt idx="21">
                  <c:v>9 PM</c:v>
                </c:pt>
                <c:pt idx="22">
                  <c:v>10 PM</c:v>
                </c:pt>
                <c:pt idx="23">
                  <c:v>11 PM</c:v>
                </c:pt>
              </c:strCache>
            </c:strRef>
          </c:cat>
          <c:val>
            <c:numRef>
              <c:f>Calculations!$B$32:$B$56</c:f>
              <c:numCache>
                <c:formatCode>General</c:formatCode>
                <c:ptCount val="24"/>
                <c:pt idx="0">
                  <c:v>208</c:v>
                </c:pt>
                <c:pt idx="1">
                  <c:v>201</c:v>
                </c:pt>
                <c:pt idx="2">
                  <c:v>190</c:v>
                </c:pt>
                <c:pt idx="3">
                  <c:v>212</c:v>
                </c:pt>
                <c:pt idx="4">
                  <c:v>221</c:v>
                </c:pt>
                <c:pt idx="5">
                  <c:v>214</c:v>
                </c:pt>
                <c:pt idx="6">
                  <c:v>211</c:v>
                </c:pt>
                <c:pt idx="7">
                  <c:v>198</c:v>
                </c:pt>
                <c:pt idx="8">
                  <c:v>214</c:v>
                </c:pt>
                <c:pt idx="9">
                  <c:v>205</c:v>
                </c:pt>
                <c:pt idx="10">
                  <c:v>226</c:v>
                </c:pt>
                <c:pt idx="11">
                  <c:v>212</c:v>
                </c:pt>
                <c:pt idx="12">
                  <c:v>181</c:v>
                </c:pt>
                <c:pt idx="13">
                  <c:v>190</c:v>
                </c:pt>
                <c:pt idx="14">
                  <c:v>168</c:v>
                </c:pt>
                <c:pt idx="15">
                  <c:v>211</c:v>
                </c:pt>
                <c:pt idx="16">
                  <c:v>211</c:v>
                </c:pt>
                <c:pt idx="17">
                  <c:v>217</c:v>
                </c:pt>
                <c:pt idx="18">
                  <c:v>234</c:v>
                </c:pt>
                <c:pt idx="19">
                  <c:v>211</c:v>
                </c:pt>
                <c:pt idx="20">
                  <c:v>210</c:v>
                </c:pt>
                <c:pt idx="21">
                  <c:v>215</c:v>
                </c:pt>
                <c:pt idx="22">
                  <c:v>225</c:v>
                </c:pt>
                <c:pt idx="23">
                  <c:v>215</c:v>
                </c:pt>
              </c:numCache>
            </c:numRef>
          </c:val>
          <c:smooth val="0"/>
          <c:extLst>
            <c:ext xmlns:c16="http://schemas.microsoft.com/office/drawing/2014/chart" uri="{C3380CC4-5D6E-409C-BE32-E72D297353CC}">
              <c16:uniqueId val="{00000000-2268-4A61-8AD2-5B2B5741D64F}"/>
            </c:ext>
          </c:extLst>
        </c:ser>
        <c:dLbls>
          <c:showLegendKey val="0"/>
          <c:showVal val="0"/>
          <c:showCatName val="0"/>
          <c:showSerName val="0"/>
          <c:showPercent val="0"/>
          <c:showBubbleSize val="0"/>
        </c:dLbls>
        <c:smooth val="0"/>
        <c:axId val="261099039"/>
        <c:axId val="261087039"/>
      </c:lineChart>
      <c:catAx>
        <c:axId val="261099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087039"/>
        <c:crosses val="autoZero"/>
        <c:auto val="1"/>
        <c:lblAlgn val="ctr"/>
        <c:lblOffset val="100"/>
        <c:noMultiLvlLbl val="0"/>
      </c:catAx>
      <c:valAx>
        <c:axId val="26108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09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[02-Phishing-email-analysis-project.xlsx]Calculations!PivotTable8</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Calculations!$K$73</c:f>
              <c:strCache>
                <c:ptCount val="1"/>
                <c:pt idx="0">
                  <c:v>Sum of Total Score</c:v>
                </c:pt>
              </c:strCache>
            </c:strRef>
          </c:tx>
          <c:spPr>
            <a:solidFill>
              <a:schemeClr val="accent1"/>
            </a:solidFill>
            <a:ln w="19050">
              <a:solidFill>
                <a:schemeClr val="lt1"/>
              </a:solidFill>
            </a:ln>
            <a:effectLst/>
          </c:spPr>
          <c:invertIfNegative val="0"/>
          <c:cat>
            <c:strRef>
              <c:f>Calculations!$J$74:$J$80</c:f>
              <c:strCache>
                <c:ptCount val="6"/>
                <c:pt idx="0">
                  <c:v>Finance</c:v>
                </c:pt>
                <c:pt idx="1">
                  <c:v>Executive</c:v>
                </c:pt>
                <c:pt idx="2">
                  <c:v>IT</c:v>
                </c:pt>
                <c:pt idx="3">
                  <c:v>Sales</c:v>
                </c:pt>
                <c:pt idx="4">
                  <c:v>HR</c:v>
                </c:pt>
                <c:pt idx="5">
                  <c:v>Operations</c:v>
                </c:pt>
              </c:strCache>
            </c:strRef>
          </c:cat>
          <c:val>
            <c:numRef>
              <c:f>Calculations!$K$74:$K$80</c:f>
              <c:numCache>
                <c:formatCode>General</c:formatCode>
                <c:ptCount val="6"/>
                <c:pt idx="0">
                  <c:v>16593</c:v>
                </c:pt>
                <c:pt idx="1">
                  <c:v>5660</c:v>
                </c:pt>
                <c:pt idx="2">
                  <c:v>3249</c:v>
                </c:pt>
                <c:pt idx="3">
                  <c:v>1168</c:v>
                </c:pt>
                <c:pt idx="4">
                  <c:v>1070</c:v>
                </c:pt>
                <c:pt idx="5">
                  <c:v>985</c:v>
                </c:pt>
              </c:numCache>
            </c:numRef>
          </c:val>
          <c:extLst>
            <c:ext xmlns:c16="http://schemas.microsoft.com/office/drawing/2014/chart" uri="{C3380CC4-5D6E-409C-BE32-E72D297353CC}">
              <c16:uniqueId val="{00000000-B20F-4FC6-8B89-D06DB63A8624}"/>
            </c:ext>
          </c:extLst>
        </c:ser>
        <c:ser>
          <c:idx val="1"/>
          <c:order val="1"/>
          <c:tx>
            <c:strRef>
              <c:f>Calculations!$L$73</c:f>
              <c:strCache>
                <c:ptCount val="1"/>
                <c:pt idx="0">
                  <c:v>Sum of Total_Attacks</c:v>
                </c:pt>
              </c:strCache>
            </c:strRef>
          </c:tx>
          <c:spPr>
            <a:solidFill>
              <a:schemeClr val="accent2"/>
            </a:solidFill>
            <a:ln w="19050">
              <a:solidFill>
                <a:schemeClr val="lt1"/>
              </a:solidFill>
            </a:ln>
            <a:effectLst/>
          </c:spPr>
          <c:invertIfNegative val="0"/>
          <c:cat>
            <c:strRef>
              <c:f>Calculations!$J$74:$J$80</c:f>
              <c:strCache>
                <c:ptCount val="6"/>
                <c:pt idx="0">
                  <c:v>Finance</c:v>
                </c:pt>
                <c:pt idx="1">
                  <c:v>Executive</c:v>
                </c:pt>
                <c:pt idx="2">
                  <c:v>IT</c:v>
                </c:pt>
                <c:pt idx="3">
                  <c:v>Sales</c:v>
                </c:pt>
                <c:pt idx="4">
                  <c:v>HR</c:v>
                </c:pt>
                <c:pt idx="5">
                  <c:v>Operations</c:v>
                </c:pt>
              </c:strCache>
            </c:strRef>
          </c:cat>
          <c:val>
            <c:numRef>
              <c:f>Calculations!$L$74:$L$80</c:f>
              <c:numCache>
                <c:formatCode>General</c:formatCode>
                <c:ptCount val="6"/>
                <c:pt idx="0">
                  <c:v>2522</c:v>
                </c:pt>
                <c:pt idx="1">
                  <c:v>522</c:v>
                </c:pt>
                <c:pt idx="2">
                  <c:v>524</c:v>
                </c:pt>
                <c:pt idx="3">
                  <c:v>490</c:v>
                </c:pt>
                <c:pt idx="4">
                  <c:v>486</c:v>
                </c:pt>
                <c:pt idx="5">
                  <c:v>456</c:v>
                </c:pt>
              </c:numCache>
            </c:numRef>
          </c:val>
          <c:extLst>
            <c:ext xmlns:c16="http://schemas.microsoft.com/office/drawing/2014/chart" uri="{C3380CC4-5D6E-409C-BE32-E72D297353CC}">
              <c16:uniqueId val="{00000001-B20F-4FC6-8B89-D06DB63A8624}"/>
            </c:ext>
          </c:extLst>
        </c:ser>
        <c:dLbls>
          <c:showLegendKey val="0"/>
          <c:showVal val="0"/>
          <c:showCatName val="0"/>
          <c:showSerName val="0"/>
          <c:showPercent val="0"/>
          <c:showBubbleSize val="0"/>
        </c:dLbls>
        <c:gapWidth val="150"/>
        <c:axId val="172876576"/>
        <c:axId val="172885696"/>
      </c:barChart>
      <c:lineChart>
        <c:grouping val="standard"/>
        <c:varyColors val="0"/>
        <c:ser>
          <c:idx val="2"/>
          <c:order val="2"/>
          <c:tx>
            <c:strRef>
              <c:f>Calculations!$M$73</c:f>
              <c:strCache>
                <c:ptCount val="1"/>
                <c:pt idx="0">
                  <c:v>Sum of Breach Rate</c:v>
                </c:pt>
              </c:strCache>
            </c:strRef>
          </c:tx>
          <c:spPr>
            <a:ln w="28575" cap="rnd">
              <a:solidFill>
                <a:schemeClr val="accent3"/>
              </a:solidFill>
              <a:round/>
            </a:ln>
            <a:effectLst/>
          </c:spPr>
          <c:marker>
            <c:symbol val="none"/>
          </c:marker>
          <c:cat>
            <c:strRef>
              <c:f>Calculations!$J$74:$J$80</c:f>
              <c:strCache>
                <c:ptCount val="6"/>
                <c:pt idx="0">
                  <c:v>Finance</c:v>
                </c:pt>
                <c:pt idx="1">
                  <c:v>Executive</c:v>
                </c:pt>
                <c:pt idx="2">
                  <c:v>IT</c:v>
                </c:pt>
                <c:pt idx="3">
                  <c:v>Sales</c:v>
                </c:pt>
                <c:pt idx="4">
                  <c:v>HR</c:v>
                </c:pt>
                <c:pt idx="5">
                  <c:v>Operations</c:v>
                </c:pt>
              </c:strCache>
            </c:strRef>
          </c:cat>
          <c:val>
            <c:numRef>
              <c:f>Calculations!$M$74:$M$80</c:f>
              <c:numCache>
                <c:formatCode>0.00%</c:formatCode>
                <c:ptCount val="6"/>
                <c:pt idx="0">
                  <c:v>0.14631245043616178</c:v>
                </c:pt>
                <c:pt idx="1">
                  <c:v>0.14559386973180077</c:v>
                </c:pt>
                <c:pt idx="2">
                  <c:v>0.10305343511450382</c:v>
                </c:pt>
                <c:pt idx="3">
                  <c:v>0.35714285714285715</c:v>
                </c:pt>
                <c:pt idx="4">
                  <c:v>0.14814814814814814</c:v>
                </c:pt>
                <c:pt idx="5">
                  <c:v>0.14254385964912281</c:v>
                </c:pt>
              </c:numCache>
            </c:numRef>
          </c:val>
          <c:smooth val="0"/>
          <c:extLst>
            <c:ext xmlns:c16="http://schemas.microsoft.com/office/drawing/2014/chart" uri="{C3380CC4-5D6E-409C-BE32-E72D297353CC}">
              <c16:uniqueId val="{00000002-B20F-4FC6-8B89-D06DB63A8624}"/>
            </c:ext>
          </c:extLst>
        </c:ser>
        <c:dLbls>
          <c:showLegendKey val="0"/>
          <c:showVal val="0"/>
          <c:showCatName val="0"/>
          <c:showSerName val="0"/>
          <c:showPercent val="0"/>
          <c:showBubbleSize val="0"/>
        </c:dLbls>
        <c:marker val="1"/>
        <c:smooth val="0"/>
        <c:axId val="1542726880"/>
        <c:axId val="1542736960"/>
      </c:lineChart>
      <c:catAx>
        <c:axId val="172876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85696"/>
        <c:crosses val="autoZero"/>
        <c:auto val="1"/>
        <c:lblAlgn val="ctr"/>
        <c:lblOffset val="100"/>
        <c:noMultiLvlLbl val="0"/>
      </c:catAx>
      <c:valAx>
        <c:axId val="17288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76576"/>
        <c:crosses val="autoZero"/>
        <c:crossBetween val="between"/>
      </c:valAx>
      <c:valAx>
        <c:axId val="154273696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726880"/>
        <c:crosses val="max"/>
        <c:crossBetween val="between"/>
      </c:valAx>
      <c:catAx>
        <c:axId val="1542726880"/>
        <c:scaling>
          <c:orientation val="minMax"/>
        </c:scaling>
        <c:delete val="1"/>
        <c:axPos val="b"/>
        <c:numFmt formatCode="General" sourceLinked="1"/>
        <c:majorTickMark val="out"/>
        <c:minorTickMark val="none"/>
        <c:tickLblPos val="nextTo"/>
        <c:crossAx val="15427369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[02-Phishing-email-analysis-project.xlsx]Calculations!PivotTable1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Calculations!$B$87:$B$88</c:f>
              <c:strCache>
                <c:ptCount val="1"/>
                <c:pt idx="0">
                  <c:v>Urgent Invoice</c:v>
                </c:pt>
              </c:strCache>
            </c:strRef>
          </c:tx>
          <c:spPr>
            <a:solidFill>
              <a:schemeClr val="accent1"/>
            </a:solidFill>
            <a:ln>
              <a:noFill/>
            </a:ln>
            <a:effectLst/>
          </c:spPr>
          <c:invertIfNegative val="0"/>
          <c:cat>
            <c:strRef>
              <c:f>Calculations!$A$89:$A$95</c:f>
              <c:strCache>
                <c:ptCount val="6"/>
                <c:pt idx="0">
                  <c:v>Finance</c:v>
                </c:pt>
                <c:pt idx="1">
                  <c:v>Sales</c:v>
                </c:pt>
                <c:pt idx="2">
                  <c:v>Executive</c:v>
                </c:pt>
                <c:pt idx="3">
                  <c:v>HR</c:v>
                </c:pt>
                <c:pt idx="4">
                  <c:v>Operations</c:v>
                </c:pt>
                <c:pt idx="5">
                  <c:v>IT</c:v>
                </c:pt>
              </c:strCache>
            </c:strRef>
          </c:cat>
          <c:val>
            <c:numRef>
              <c:f>Calculations!$B$89:$B$95</c:f>
              <c:numCache>
                <c:formatCode>General</c:formatCode>
                <c:ptCount val="6"/>
                <c:pt idx="0">
                  <c:v>316</c:v>
                </c:pt>
                <c:pt idx="1">
                  <c:v>40</c:v>
                </c:pt>
                <c:pt idx="3">
                  <c:v>13</c:v>
                </c:pt>
                <c:pt idx="4">
                  <c:v>22</c:v>
                </c:pt>
                <c:pt idx="5">
                  <c:v>13</c:v>
                </c:pt>
              </c:numCache>
            </c:numRef>
          </c:val>
          <c:extLst>
            <c:ext xmlns:c16="http://schemas.microsoft.com/office/drawing/2014/chart" uri="{C3380CC4-5D6E-409C-BE32-E72D297353CC}">
              <c16:uniqueId val="{00000000-A892-423A-A904-96277DFA3DF7}"/>
            </c:ext>
          </c:extLst>
        </c:ser>
        <c:ser>
          <c:idx val="1"/>
          <c:order val="1"/>
          <c:tx>
            <c:strRef>
              <c:f>Calculations!$C$87:$C$88</c:f>
              <c:strCache>
                <c:ptCount val="1"/>
                <c:pt idx="0">
                  <c:v>BEC/Whaling</c:v>
                </c:pt>
              </c:strCache>
            </c:strRef>
          </c:tx>
          <c:spPr>
            <a:solidFill>
              <a:schemeClr val="accent2"/>
            </a:solidFill>
            <a:ln>
              <a:noFill/>
            </a:ln>
            <a:effectLst/>
          </c:spPr>
          <c:invertIfNegative val="0"/>
          <c:cat>
            <c:strRef>
              <c:f>Calculations!$A$89:$A$95</c:f>
              <c:strCache>
                <c:ptCount val="6"/>
                <c:pt idx="0">
                  <c:v>Finance</c:v>
                </c:pt>
                <c:pt idx="1">
                  <c:v>Sales</c:v>
                </c:pt>
                <c:pt idx="2">
                  <c:v>Executive</c:v>
                </c:pt>
                <c:pt idx="3">
                  <c:v>HR</c:v>
                </c:pt>
                <c:pt idx="4">
                  <c:v>Operations</c:v>
                </c:pt>
                <c:pt idx="5">
                  <c:v>IT</c:v>
                </c:pt>
              </c:strCache>
            </c:strRef>
          </c:cat>
          <c:val>
            <c:numRef>
              <c:f>Calculations!$C$89:$C$95</c:f>
              <c:numCache>
                <c:formatCode>General</c:formatCode>
                <c:ptCount val="6"/>
                <c:pt idx="0">
                  <c:v>26</c:v>
                </c:pt>
                <c:pt idx="1">
                  <c:v>41</c:v>
                </c:pt>
                <c:pt idx="2">
                  <c:v>76</c:v>
                </c:pt>
                <c:pt idx="3">
                  <c:v>16</c:v>
                </c:pt>
                <c:pt idx="4">
                  <c:v>15</c:v>
                </c:pt>
                <c:pt idx="5">
                  <c:v>14</c:v>
                </c:pt>
              </c:numCache>
            </c:numRef>
          </c:val>
          <c:extLst>
            <c:ext xmlns:c16="http://schemas.microsoft.com/office/drawing/2014/chart" uri="{C3380CC4-5D6E-409C-BE32-E72D297353CC}">
              <c16:uniqueId val="{00000001-A892-423A-A904-96277DFA3DF7}"/>
            </c:ext>
          </c:extLst>
        </c:ser>
        <c:ser>
          <c:idx val="2"/>
          <c:order val="2"/>
          <c:tx>
            <c:strRef>
              <c:f>Calculations!$D$87:$D$88</c:f>
              <c:strCache>
                <c:ptCount val="1"/>
                <c:pt idx="0">
                  <c:v>Credential Harvesting</c:v>
                </c:pt>
              </c:strCache>
            </c:strRef>
          </c:tx>
          <c:spPr>
            <a:solidFill>
              <a:schemeClr val="accent3"/>
            </a:solidFill>
            <a:ln>
              <a:noFill/>
            </a:ln>
            <a:effectLst/>
          </c:spPr>
          <c:invertIfNegative val="0"/>
          <c:cat>
            <c:strRef>
              <c:f>Calculations!$A$89:$A$95</c:f>
              <c:strCache>
                <c:ptCount val="6"/>
                <c:pt idx="0">
                  <c:v>Finance</c:v>
                </c:pt>
                <c:pt idx="1">
                  <c:v>Sales</c:v>
                </c:pt>
                <c:pt idx="2">
                  <c:v>Executive</c:v>
                </c:pt>
                <c:pt idx="3">
                  <c:v>HR</c:v>
                </c:pt>
                <c:pt idx="4">
                  <c:v>Operations</c:v>
                </c:pt>
                <c:pt idx="5">
                  <c:v>IT</c:v>
                </c:pt>
              </c:strCache>
            </c:strRef>
          </c:cat>
          <c:val>
            <c:numRef>
              <c:f>Calculations!$D$89:$D$95</c:f>
              <c:numCache>
                <c:formatCode>General</c:formatCode>
                <c:ptCount val="6"/>
                <c:pt idx="0">
                  <c:v>15</c:v>
                </c:pt>
                <c:pt idx="1">
                  <c:v>44</c:v>
                </c:pt>
                <c:pt idx="3">
                  <c:v>26</c:v>
                </c:pt>
                <c:pt idx="4">
                  <c:v>21</c:v>
                </c:pt>
                <c:pt idx="5">
                  <c:v>17</c:v>
                </c:pt>
              </c:numCache>
            </c:numRef>
          </c:val>
          <c:extLst>
            <c:ext xmlns:c16="http://schemas.microsoft.com/office/drawing/2014/chart" uri="{C3380CC4-5D6E-409C-BE32-E72D297353CC}">
              <c16:uniqueId val="{00000002-A892-423A-A904-96277DFA3DF7}"/>
            </c:ext>
          </c:extLst>
        </c:ser>
        <c:ser>
          <c:idx val="3"/>
          <c:order val="3"/>
          <c:tx>
            <c:strRef>
              <c:f>Calculations!$E$87:$E$88</c:f>
              <c:strCache>
                <c:ptCount val="1"/>
                <c:pt idx="0">
                  <c:v>Malware Delivery</c:v>
                </c:pt>
              </c:strCache>
            </c:strRef>
          </c:tx>
          <c:spPr>
            <a:solidFill>
              <a:schemeClr val="accent4"/>
            </a:solidFill>
            <a:ln>
              <a:noFill/>
            </a:ln>
            <a:effectLst/>
          </c:spPr>
          <c:invertIfNegative val="0"/>
          <c:cat>
            <c:strRef>
              <c:f>Calculations!$A$89:$A$95</c:f>
              <c:strCache>
                <c:ptCount val="6"/>
                <c:pt idx="0">
                  <c:v>Finance</c:v>
                </c:pt>
                <c:pt idx="1">
                  <c:v>Sales</c:v>
                </c:pt>
                <c:pt idx="2">
                  <c:v>Executive</c:v>
                </c:pt>
                <c:pt idx="3">
                  <c:v>HR</c:v>
                </c:pt>
                <c:pt idx="4">
                  <c:v>Operations</c:v>
                </c:pt>
                <c:pt idx="5">
                  <c:v>IT</c:v>
                </c:pt>
              </c:strCache>
            </c:strRef>
          </c:cat>
          <c:val>
            <c:numRef>
              <c:f>Calculations!$E$89:$E$95</c:f>
              <c:numCache>
                <c:formatCode>General</c:formatCode>
                <c:ptCount val="6"/>
                <c:pt idx="0">
                  <c:v>12</c:v>
                </c:pt>
                <c:pt idx="1">
                  <c:v>50</c:v>
                </c:pt>
                <c:pt idx="3">
                  <c:v>17</c:v>
                </c:pt>
                <c:pt idx="4">
                  <c:v>7</c:v>
                </c:pt>
                <c:pt idx="5">
                  <c:v>10</c:v>
                </c:pt>
              </c:numCache>
            </c:numRef>
          </c:val>
          <c:extLst>
            <c:ext xmlns:c16="http://schemas.microsoft.com/office/drawing/2014/chart" uri="{C3380CC4-5D6E-409C-BE32-E72D297353CC}">
              <c16:uniqueId val="{00000003-A892-423A-A904-96277DFA3DF7}"/>
            </c:ext>
          </c:extLst>
        </c:ser>
        <c:dLbls>
          <c:showLegendKey val="0"/>
          <c:showVal val="0"/>
          <c:showCatName val="0"/>
          <c:showSerName val="0"/>
          <c:showPercent val="0"/>
          <c:showBubbleSize val="0"/>
        </c:dLbls>
        <c:gapWidth val="219"/>
        <c:overlap val="-27"/>
        <c:axId val="1542775360"/>
        <c:axId val="1542759040"/>
      </c:barChart>
      <c:catAx>
        <c:axId val="154277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759040"/>
        <c:crosses val="autoZero"/>
        <c:auto val="1"/>
        <c:lblAlgn val="ctr"/>
        <c:lblOffset val="100"/>
        <c:noMultiLvlLbl val="0"/>
      </c:catAx>
      <c:valAx>
        <c:axId val="154275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77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[02-Phishing-email-analysis-project.xlsx]Calculations!tbl_ResponseAna</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Response</a:t>
            </a:r>
          </a:p>
        </c:rich>
      </c:tx>
      <c:layout>
        <c:manualLayout>
          <c:xMode val="edge"/>
          <c:yMode val="edge"/>
          <c:x val="3.3267350050595869E-2"/>
          <c:y val="3.04293630748689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98742BF-CDD0-40A6-AA59-63EC2A6CFAD6}" type="CATEGORYNAME">
                  <a:rPr lang="en-US">
                    <a:solidFill>
                      <a:schemeClr val="bg1"/>
                    </a:solidFill>
                  </a:rPr>
                  <a:pPr>
                    <a:defRPr/>
                  </a:pPr>
                  <a:t>[CATEGORY NAME]</a:t>
                </a:fld>
                <a:r>
                  <a:rPr lang="en-US" baseline="0"/>
                  <a:t>
</a:t>
                </a:r>
                <a:fld id="{2AB1249D-60C1-4589-B206-DDF91A047BB1}" type="PERCENTAGE">
                  <a:rPr lang="en-US" baseline="0">
                    <a:solidFill>
                      <a:schemeClr val="bg1"/>
                    </a:solidFill>
                  </a:rPr>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9710DF-6A9A-49BA-9FC2-962A3257F464}" type="CATEGORYNAME">
                  <a:rPr lang="en-US">
                    <a:solidFill>
                      <a:schemeClr val="bg1"/>
                    </a:solidFill>
                  </a:rPr>
                  <a:pPr>
                    <a:defRPr/>
                  </a:pPr>
                  <a:t>[CATEGORY NAME]</a:t>
                </a:fld>
                <a:r>
                  <a:rPr lang="en-US" baseline="0"/>
                  <a:t>
</a:t>
                </a:r>
                <a:fld id="{BB0E5532-B5F4-4430-8E90-187CBBD6A17F}" type="PERCENTAGE">
                  <a:rPr lang="en-US" baseline="0">
                    <a:solidFill>
                      <a:schemeClr val="bg1"/>
                    </a:solidFill>
                  </a:rPr>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layout>
            <c:manualLayout>
              <c:x val="0.25724133390347431"/>
              <c:y val="4.9000691671718395E-2"/>
            </c:manualLayout>
          </c:layout>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4348350744345551"/>
                  <c:h val="0.20096937345248431"/>
                </c:manualLayout>
              </c15:layout>
            </c:ext>
          </c:extLst>
        </c:dLbl>
      </c:pivotFmt>
      <c:pivotFmt>
        <c:idx val="10"/>
        <c:spPr>
          <a:solidFill>
            <a:schemeClr val="accent1"/>
          </a:solidFill>
          <a:ln w="19050">
            <a:solidFill>
              <a:schemeClr val="lt1"/>
            </a:solidFill>
          </a:ln>
          <a:effectLst/>
        </c:spPr>
        <c:dLbl>
          <c:idx val="0"/>
          <c:layout>
            <c:manualLayout>
              <c:x val="-2.0874453811496649E-2"/>
              <c:y val="5.3777123932264095E-2"/>
            </c:manualLayout>
          </c:layout>
          <c:spPr>
            <a:noFill/>
            <a:ln>
              <a:noFill/>
            </a:ln>
            <a:effectLst/>
          </c:spPr>
          <c:txPr>
            <a:bodyPr rot="0" spcFirstLastPara="1" vertOverflow="ellipsis" vert="horz" wrap="square" lIns="38100" tIns="19050" rIns="38100" bIns="19050" anchor="ctr"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9895236584930718"/>
                  <c:h val="0.15206916905010887"/>
                </c:manualLayout>
              </c15:layout>
            </c:ext>
          </c:extLst>
        </c:dLbl>
      </c:pivotFmt>
      <c:pivotFmt>
        <c:idx val="11"/>
        <c:spPr>
          <a:solidFill>
            <a:schemeClr val="accent1"/>
          </a:solidFill>
          <a:ln w="19050">
            <a:solidFill>
              <a:schemeClr val="lt1"/>
            </a:solidFill>
          </a:ln>
          <a:effectLst/>
        </c:spPr>
        <c:dLbl>
          <c:idx val="0"/>
          <c:layout>
            <c:manualLayout>
              <c:x val="-2.2477444503283504E-2"/>
              <c:y val="-3.2462553231252668E-2"/>
            </c:manualLayout>
          </c:layout>
          <c:spPr>
            <a:noFill/>
            <a:ln>
              <a:noFill/>
            </a:ln>
            <a:effectLst/>
          </c:spPr>
          <c:txPr>
            <a:bodyPr rot="0" spcFirstLastPara="1" vertOverflow="ellipsis" vert="horz" wrap="square" lIns="38100" tIns="19050" rIns="38100" bIns="19050" anchor="ctr"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52359336106635"/>
                  <c:h val="0.21468588571780076"/>
                </c:manualLayout>
              </c15:layout>
            </c:ext>
          </c:extLst>
        </c:dLbl>
      </c:pivotFmt>
    </c:pivotFmts>
    <c:plotArea>
      <c:layout/>
      <c:pieChart>
        <c:varyColors val="1"/>
        <c:ser>
          <c:idx val="0"/>
          <c:order val="0"/>
          <c:tx>
            <c:strRef>
              <c:f>Calculations!$B$18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66A1-4B9D-8933-0A4D252244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66A1-4B9D-8933-0A4D252244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66A1-4B9D-8933-0A4D252244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A-66A1-4B9D-8933-0A4D2522447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6A1-4B9D-8933-0A4D25224478}"/>
              </c:ext>
            </c:extLst>
          </c:dPt>
          <c:dLbls>
            <c:dLbl>
              <c:idx val="0"/>
              <c:tx>
                <c:rich>
                  <a:bodyPr/>
                  <a:lstStyle/>
                  <a:p>
                    <a:fld id="{198742BF-CDD0-40A6-AA59-63EC2A6CFAD6}" type="CATEGORYNAME">
                      <a:rPr lang="en-US">
                        <a:solidFill>
                          <a:schemeClr val="bg1"/>
                        </a:solidFill>
                      </a:rPr>
                      <a:pPr/>
                      <a:t>[CATEGORY NAME]</a:t>
                    </a:fld>
                    <a:r>
                      <a:rPr lang="en-US" baseline="0"/>
                      <a:t>
</a:t>
                    </a:r>
                    <a:fld id="{2AB1249D-60C1-4589-B206-DDF91A047BB1}" type="PERCENTAGE">
                      <a:rPr lang="en-US" baseline="0">
                        <a:solidFill>
                          <a:schemeClr val="bg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6A1-4B9D-8933-0A4D25224478}"/>
                </c:ext>
              </c:extLst>
            </c:dLbl>
            <c:dLbl>
              <c:idx val="1"/>
              <c:tx>
                <c:rich>
                  <a:bodyPr/>
                  <a:lstStyle/>
                  <a:p>
                    <a:fld id="{219710DF-6A9A-49BA-9FC2-962A3257F464}" type="CATEGORYNAME">
                      <a:rPr lang="en-US">
                        <a:solidFill>
                          <a:schemeClr val="bg1"/>
                        </a:solidFill>
                      </a:rPr>
                      <a:pPr/>
                      <a:t>[CATEGORY NAME]</a:t>
                    </a:fld>
                    <a:r>
                      <a:rPr lang="en-US" baseline="0"/>
                      <a:t>
</a:t>
                    </a:r>
                    <a:fld id="{BB0E5532-B5F4-4430-8E90-187CBBD6A17F}" type="PERCENTAGE">
                      <a:rPr lang="en-US" baseline="0">
                        <a:solidFill>
                          <a:schemeClr val="bg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66A1-4B9D-8933-0A4D25224478}"/>
                </c:ext>
              </c:extLst>
            </c:dLbl>
            <c:dLbl>
              <c:idx val="2"/>
              <c:layout>
                <c:manualLayout>
                  <c:x val="-2.2477444503283504E-2"/>
                  <c:y val="-3.2462553231252668E-2"/>
                </c:manualLayout>
              </c:layout>
              <c:spPr>
                <a:noFill/>
                <a:ln>
                  <a:noFill/>
                </a:ln>
                <a:effectLst/>
              </c:spPr>
              <c:txPr>
                <a:bodyPr rot="0" spcFirstLastPara="1" vertOverflow="ellipsis" vert="horz" wrap="square" lIns="38100" tIns="19050" rIns="38100" bIns="19050" anchor="ctr"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52359336106635"/>
                      <c:h val="0.21468588571780076"/>
                    </c:manualLayout>
                  </c15:layout>
                </c:ext>
                <c:ext xmlns:c16="http://schemas.microsoft.com/office/drawing/2014/chart" uri="{C3380CC4-5D6E-409C-BE32-E72D297353CC}">
                  <c16:uniqueId val="{0000000B-66A1-4B9D-8933-0A4D25224478}"/>
                </c:ext>
              </c:extLst>
            </c:dLbl>
            <c:dLbl>
              <c:idx val="3"/>
              <c:layout>
                <c:manualLayout>
                  <c:x val="-2.0874453811496649E-2"/>
                  <c:y val="5.3777123932264095E-2"/>
                </c:manualLayout>
              </c:layout>
              <c:spPr>
                <a:noFill/>
                <a:ln>
                  <a:noFill/>
                </a:ln>
                <a:effectLst/>
              </c:spPr>
              <c:txPr>
                <a:bodyPr rot="0" spcFirstLastPara="1" vertOverflow="ellipsis" vert="horz" wrap="square" lIns="38100" tIns="19050" rIns="38100" bIns="19050" anchor="ctr"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9895236584930718"/>
                      <c:h val="0.15206916905010887"/>
                    </c:manualLayout>
                  </c15:layout>
                </c:ext>
                <c:ext xmlns:c16="http://schemas.microsoft.com/office/drawing/2014/chart" uri="{C3380CC4-5D6E-409C-BE32-E72D297353CC}">
                  <c16:uniqueId val="{0000000A-66A1-4B9D-8933-0A4D25224478}"/>
                </c:ext>
              </c:extLst>
            </c:dLbl>
            <c:dLbl>
              <c:idx val="4"/>
              <c:layout>
                <c:manualLayout>
                  <c:x val="0.25724133390347431"/>
                  <c:y val="4.9000691671718395E-2"/>
                </c:manualLayout>
              </c:layout>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4348350744345551"/>
                      <c:h val="0.20096937345248431"/>
                    </c:manualLayout>
                  </c15:layout>
                </c:ext>
                <c:ext xmlns:c16="http://schemas.microsoft.com/office/drawing/2014/chart" uri="{C3380CC4-5D6E-409C-BE32-E72D297353CC}">
                  <c16:uniqueId val="{00000009-66A1-4B9D-8933-0A4D252244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noFill/>
                  <a:round/>
                </a:ln>
                <a:effectLst/>
              </c:spPr>
            </c:leaderLines>
            <c:extLst>
              <c:ext xmlns:c15="http://schemas.microsoft.com/office/drawing/2012/chart" uri="{CE6537A1-D6FC-4f65-9D91-7224C49458BB}"/>
            </c:extLst>
          </c:dLbls>
          <c:cat>
            <c:strRef>
              <c:f>Calculations!$A$19:$A$24</c:f>
              <c:strCache>
                <c:ptCount val="5"/>
                <c:pt idx="0">
                  <c:v>Ignored</c:v>
                </c:pt>
                <c:pt idx="1">
                  <c:v>Deleted</c:v>
                </c:pt>
                <c:pt idx="2">
                  <c:v>Reported to IT</c:v>
                </c:pt>
                <c:pt idx="3">
                  <c:v>Clicked Link</c:v>
                </c:pt>
                <c:pt idx="4">
                  <c:v>Downloaded Attachment</c:v>
                </c:pt>
              </c:strCache>
            </c:strRef>
          </c:cat>
          <c:val>
            <c:numRef>
              <c:f>Calculations!$B$19:$B$24</c:f>
              <c:numCache>
                <c:formatCode>General</c:formatCode>
                <c:ptCount val="5"/>
                <c:pt idx="0">
                  <c:v>1951</c:v>
                </c:pt>
                <c:pt idx="1">
                  <c:v>1398</c:v>
                </c:pt>
                <c:pt idx="2">
                  <c:v>840</c:v>
                </c:pt>
                <c:pt idx="3">
                  <c:v>624</c:v>
                </c:pt>
                <c:pt idx="4">
                  <c:v>187</c:v>
                </c:pt>
              </c:numCache>
            </c:numRef>
          </c:val>
          <c:extLst>
            <c:ext xmlns:c16="http://schemas.microsoft.com/office/drawing/2014/chart" uri="{C3380CC4-5D6E-409C-BE32-E72D297353CC}">
              <c16:uniqueId val="{00000000-66A1-4B9D-8933-0A4D25224478}"/>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320040</xdr:colOff>
      <xdr:row>39</xdr:row>
      <xdr:rowOff>73342</xdr:rowOff>
    </xdr:from>
    <xdr:to>
      <xdr:col>8</xdr:col>
      <xdr:colOff>476250</xdr:colOff>
      <xdr:row>54</xdr:row>
      <xdr:rowOff>82867</xdr:rowOff>
    </xdr:to>
    <xdr:graphicFrame macro="">
      <xdr:nvGraphicFramePr>
        <xdr:cNvPr id="2" name="attack_by_hour">
          <a:extLst>
            <a:ext uri="{FF2B5EF4-FFF2-40B4-BE49-F238E27FC236}">
              <a16:creationId xmlns:a16="http://schemas.microsoft.com/office/drawing/2014/main" id="{D393770E-C0DA-37D1-C98F-A475E640D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297526</xdr:colOff>
      <xdr:row>30</xdr:row>
      <xdr:rowOff>112568</xdr:rowOff>
    </xdr:from>
    <xdr:ext cx="3643690" cy="835229"/>
    <xdr:sp macro="" textlink="">
      <xdr:nvSpPr>
        <xdr:cNvPr id="3" name="TextBox 2">
          <a:extLst>
            <a:ext uri="{FF2B5EF4-FFF2-40B4-BE49-F238E27FC236}">
              <a16:creationId xmlns:a16="http://schemas.microsoft.com/office/drawing/2014/main" id="{232E578B-97B5-5E33-EC35-83591FAC04D7}"/>
            </a:ext>
          </a:extLst>
        </xdr:cNvPr>
        <xdr:cNvSpPr txBox="1"/>
      </xdr:nvSpPr>
      <xdr:spPr>
        <a:xfrm>
          <a:off x="2195599" y="5806786"/>
          <a:ext cx="3643690" cy="8352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b="1">
              <a:solidFill>
                <a:schemeClr val="accent1"/>
              </a:solidFill>
              <a:latin typeface="Arial" panose="020B0604020202020204" pitchFamily="34" charset="0"/>
              <a:ea typeface="+mn-ea"/>
              <a:cs typeface="Arial" panose="020B0604020202020204" pitchFamily="34" charset="0"/>
            </a:rPr>
            <a:t>Questions</a:t>
          </a:r>
          <a:r>
            <a:rPr lang="en-CA" sz="1200" b="1">
              <a:solidFill>
                <a:schemeClr val="accent1"/>
              </a:solidFill>
            </a:rPr>
            <a:t> </a:t>
          </a:r>
          <a:r>
            <a:rPr lang="en-CA" sz="1400" b="1">
              <a:solidFill>
                <a:schemeClr val="accent1"/>
              </a:solidFill>
              <a:latin typeface="Arial" panose="020B0604020202020204" pitchFamily="34" charset="0"/>
              <a:ea typeface="+mn-ea"/>
              <a:cs typeface="Arial" panose="020B0604020202020204" pitchFamily="34" charset="0"/>
            </a:rPr>
            <a:t>to consider about attack time:</a:t>
          </a:r>
        </a:p>
        <a:p>
          <a:pPr marL="0" indent="0"/>
          <a:r>
            <a:rPr lang="en-CA" sz="1200" baseline="0">
              <a:solidFill>
                <a:schemeClr val="tx1"/>
              </a:solidFill>
              <a:latin typeface="Arial" panose="020B0604020202020204" pitchFamily="34" charset="0"/>
              <a:ea typeface="+mn-ea"/>
              <a:cs typeface="Arial" panose="020B0604020202020204" pitchFamily="34" charset="0"/>
            </a:rPr>
            <a:t>    1) When is lowest (and why?)</a:t>
          </a:r>
        </a:p>
        <a:p>
          <a:pPr marL="0" indent="0"/>
          <a:r>
            <a:rPr lang="en-CA" sz="1200" baseline="0">
              <a:solidFill>
                <a:schemeClr val="tx1"/>
              </a:solidFill>
              <a:latin typeface="Arial" panose="020B0604020202020204" pitchFamily="34" charset="0"/>
              <a:ea typeface="+mn-ea"/>
              <a:cs typeface="Arial" panose="020B0604020202020204" pitchFamily="34" charset="0"/>
            </a:rPr>
            <a:t>    2) When is highest (and why?)</a:t>
          </a:r>
        </a:p>
        <a:p>
          <a:pPr marL="0" indent="0"/>
          <a:r>
            <a:rPr lang="en-CA" sz="1200" baseline="0">
              <a:solidFill>
                <a:schemeClr val="tx1"/>
              </a:solidFill>
              <a:latin typeface="Arial" panose="020B0604020202020204" pitchFamily="34" charset="0"/>
              <a:ea typeface="+mn-ea"/>
              <a:cs typeface="Arial" panose="020B0604020202020204" pitchFamily="34" charset="0"/>
            </a:rPr>
            <a:t>    3) Is there a trend or is it pretty consistent ?</a:t>
          </a:r>
        </a:p>
      </xdr:txBody>
    </xdr:sp>
    <xdr:clientData/>
  </xdr:oneCellAnchor>
  <xdr:oneCellAnchor>
    <xdr:from>
      <xdr:col>7</xdr:col>
      <xdr:colOff>1226820</xdr:colOff>
      <xdr:row>27</xdr:row>
      <xdr:rowOff>219075</xdr:rowOff>
    </xdr:from>
    <xdr:ext cx="5112362" cy="1722203"/>
    <xdr:sp macro="" textlink="">
      <xdr:nvSpPr>
        <xdr:cNvPr id="4" name="TextBox 3">
          <a:extLst>
            <a:ext uri="{FF2B5EF4-FFF2-40B4-BE49-F238E27FC236}">
              <a16:creationId xmlns:a16="http://schemas.microsoft.com/office/drawing/2014/main" id="{CAA0EA2D-53E0-2C7B-560E-471FE9879551}"/>
            </a:ext>
          </a:extLst>
        </xdr:cNvPr>
        <xdr:cNvSpPr txBox="1"/>
      </xdr:nvSpPr>
      <xdr:spPr>
        <a:xfrm>
          <a:off x="9380220" y="5276850"/>
          <a:ext cx="5112362" cy="1722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b="1">
              <a:solidFill>
                <a:schemeClr val="accent1"/>
              </a:solidFill>
              <a:latin typeface="Arial" panose="020B0604020202020204" pitchFamily="34" charset="0"/>
              <a:cs typeface="Arial" panose="020B0604020202020204" pitchFamily="34" charset="0"/>
            </a:rPr>
            <a:t>Employee Response :</a:t>
          </a:r>
        </a:p>
        <a:p>
          <a:r>
            <a:rPr lang="en-CA" sz="1100" baseline="0"/>
            <a:t>    </a:t>
          </a:r>
          <a:r>
            <a:rPr lang="en-CA" sz="1200" baseline="0">
              <a:latin typeface="Arial" panose="020B0604020202020204" pitchFamily="34" charset="0"/>
              <a:cs typeface="Arial" panose="020B0604020202020204" pitchFamily="34" charset="0"/>
            </a:rPr>
            <a:t>1) It is great that most phishing emails were ignored and not acted on</a:t>
          </a:r>
        </a:p>
        <a:p>
          <a:r>
            <a:rPr lang="en-CA" sz="1200" baseline="0">
              <a:latin typeface="Arial" panose="020B0604020202020204" pitchFamily="34" charset="0"/>
              <a:cs typeface="Arial" panose="020B0604020202020204" pitchFamily="34" charset="0"/>
            </a:rPr>
            <a:t>   2) We need better reporting to IT not just ignoring or deleting so IT can</a:t>
          </a:r>
        </a:p>
        <a:p>
          <a:r>
            <a:rPr lang="en-CA" sz="1200" baseline="0">
              <a:latin typeface="Arial" panose="020B0604020202020204" pitchFamily="34" charset="0"/>
              <a:cs typeface="Arial" panose="020B0604020202020204" pitchFamily="34" charset="0"/>
            </a:rPr>
            <a:t>        prevent further attacks from those malicious actors - it's useful</a:t>
          </a:r>
        </a:p>
        <a:p>
          <a:r>
            <a:rPr lang="en-CA" sz="1200" baseline="0">
              <a:latin typeface="Arial" panose="020B0604020202020204" pitchFamily="34" charset="0"/>
              <a:cs typeface="Arial" panose="020B0604020202020204" pitchFamily="34" charset="0"/>
            </a:rPr>
            <a:t>        information for seeing where the holes are</a:t>
          </a:r>
        </a:p>
        <a:p>
          <a:r>
            <a:rPr lang="en-CA" sz="1200" baseline="0">
              <a:latin typeface="Arial" panose="020B0604020202020204" pitchFamily="34" charset="0"/>
              <a:cs typeface="Arial" panose="020B0604020202020204" pitchFamily="34" charset="0"/>
            </a:rPr>
            <a:t>   3) Why are people still clicking on links and downloading things? </a:t>
          </a:r>
        </a:p>
        <a:p>
          <a:r>
            <a:rPr lang="en-CA" sz="1200" baseline="0">
              <a:latin typeface="Arial" panose="020B0604020202020204" pitchFamily="34" charset="0"/>
              <a:cs typeface="Arial" panose="020B0604020202020204" pitchFamily="34" charset="0"/>
            </a:rPr>
            <a:t>           - What escaped their attention? </a:t>
          </a:r>
        </a:p>
        <a:p>
          <a:r>
            <a:rPr lang="en-CA" sz="1200" baseline="0">
              <a:latin typeface="Arial" panose="020B0604020202020204" pitchFamily="34" charset="0"/>
              <a:cs typeface="Arial" panose="020B0604020202020204" pitchFamily="34" charset="0"/>
            </a:rPr>
            <a:t>           - What tricked them?</a:t>
          </a:r>
        </a:p>
        <a:p>
          <a:r>
            <a:rPr lang="en-CA" sz="1200" baseline="0">
              <a:latin typeface="Arial" panose="020B0604020202020204" pitchFamily="34" charset="0"/>
              <a:cs typeface="Arial" panose="020B0604020202020204" pitchFamily="34" charset="0"/>
            </a:rPr>
            <a:t>           - What made them feel safe?</a:t>
          </a:r>
          <a:endParaRPr lang="en-CA" sz="1200">
            <a:latin typeface="Arial" panose="020B0604020202020204" pitchFamily="34" charset="0"/>
            <a:cs typeface="Arial" panose="020B0604020202020204" pitchFamily="34" charset="0"/>
          </a:endParaRPr>
        </a:p>
      </xdr:txBody>
    </xdr:sp>
    <xdr:clientData/>
  </xdr:oneCellAnchor>
  <xdr:oneCellAnchor>
    <xdr:from>
      <xdr:col>3</xdr:col>
      <xdr:colOff>1283970</xdr:colOff>
      <xdr:row>11</xdr:row>
      <xdr:rowOff>66675</xdr:rowOff>
    </xdr:from>
    <xdr:ext cx="5873211" cy="1014060"/>
    <xdr:sp macro="" textlink="">
      <xdr:nvSpPr>
        <xdr:cNvPr id="5" name="TextBox 4">
          <a:extLst>
            <a:ext uri="{FF2B5EF4-FFF2-40B4-BE49-F238E27FC236}">
              <a16:creationId xmlns:a16="http://schemas.microsoft.com/office/drawing/2014/main" id="{7F758C6C-1E86-4057-99ED-B0B703C9B55A}"/>
            </a:ext>
          </a:extLst>
        </xdr:cNvPr>
        <xdr:cNvSpPr txBox="1"/>
      </xdr:nvSpPr>
      <xdr:spPr>
        <a:xfrm>
          <a:off x="4970145" y="2143125"/>
          <a:ext cx="5873211" cy="1014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b="1">
              <a:solidFill>
                <a:schemeClr val="accent1"/>
              </a:solidFill>
              <a:latin typeface="Arial" panose="020B0604020202020204" pitchFamily="34" charset="0"/>
              <a:cs typeface="Arial" panose="020B0604020202020204" pitchFamily="34" charset="0"/>
            </a:rPr>
            <a:t>Frequency Analysis Insights</a:t>
          </a:r>
        </a:p>
        <a:p>
          <a:r>
            <a:rPr lang="en-CA" sz="1100" baseline="0"/>
            <a:t>    </a:t>
          </a:r>
          <a:r>
            <a:rPr lang="en-CA" sz="1200" baseline="0">
              <a:latin typeface="Arial" panose="020B0604020202020204" pitchFamily="34" charset="0"/>
              <a:cs typeface="Arial" panose="020B0604020202020204" pitchFamily="34" charset="0"/>
            </a:rPr>
            <a:t>1) Finance department most targeted</a:t>
          </a:r>
        </a:p>
        <a:p>
          <a:r>
            <a:rPr lang="en-CA" sz="1200" baseline="0">
              <a:latin typeface="Arial" panose="020B0604020202020204" pitchFamily="34" charset="0"/>
              <a:cs typeface="Arial" panose="020B0604020202020204" pitchFamily="34" charset="0"/>
            </a:rPr>
            <a:t>   2) Domains evenly spread with invoice-processing.co being slightly more frequent</a:t>
          </a:r>
        </a:p>
        <a:p>
          <a:r>
            <a:rPr lang="en-CA" sz="1200" baseline="0">
              <a:latin typeface="Arial" panose="020B0604020202020204" pitchFamily="34" charset="0"/>
              <a:cs typeface="Arial" panose="020B0604020202020204" pitchFamily="34" charset="0"/>
            </a:rPr>
            <a:t>   3) Do further anaylsis on success rate of attack by domain (see below)</a:t>
          </a:r>
        </a:p>
        <a:p>
          <a:r>
            <a:rPr lang="en-CA" sz="1200" baseline="0">
              <a:latin typeface="Arial" panose="020B0604020202020204" pitchFamily="34" charset="0"/>
              <a:cs typeface="Arial" panose="020B0604020202020204" pitchFamily="34" charset="0"/>
            </a:rPr>
            <a:t>   4) Do further analysis of breach rate by department (see below)</a:t>
          </a:r>
          <a:endParaRPr lang="en-CA" sz="1200">
            <a:latin typeface="Arial" panose="020B0604020202020204" pitchFamily="34" charset="0"/>
            <a:cs typeface="Arial" panose="020B0604020202020204" pitchFamily="34" charset="0"/>
          </a:endParaRPr>
        </a:p>
      </xdr:txBody>
    </xdr:sp>
    <xdr:clientData/>
  </xdr:oneCellAnchor>
  <xdr:twoCellAnchor>
    <xdr:from>
      <xdr:col>13</xdr:col>
      <xdr:colOff>378576</xdr:colOff>
      <xdr:row>66</xdr:row>
      <xdr:rowOff>151447</xdr:rowOff>
    </xdr:from>
    <xdr:to>
      <xdr:col>22</xdr:col>
      <xdr:colOff>52474</xdr:colOff>
      <xdr:row>81</xdr:row>
      <xdr:rowOff>100012</xdr:rowOff>
    </xdr:to>
    <xdr:graphicFrame macro="">
      <xdr:nvGraphicFramePr>
        <xdr:cNvPr id="6" name="Chart 5">
          <a:extLst>
            <a:ext uri="{FF2B5EF4-FFF2-40B4-BE49-F238E27FC236}">
              <a16:creationId xmlns:a16="http://schemas.microsoft.com/office/drawing/2014/main" id="{B0CF5B24-E5C1-7507-CD26-A8A0F4934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986790</xdr:colOff>
      <xdr:row>95</xdr:row>
      <xdr:rowOff>178117</xdr:rowOff>
    </xdr:from>
    <xdr:to>
      <xdr:col>4</xdr:col>
      <xdr:colOff>472440</xdr:colOff>
      <xdr:row>111</xdr:row>
      <xdr:rowOff>25717</xdr:rowOff>
    </xdr:to>
    <xdr:graphicFrame macro="">
      <xdr:nvGraphicFramePr>
        <xdr:cNvPr id="7" name="Chart 6">
          <a:extLst>
            <a:ext uri="{FF2B5EF4-FFF2-40B4-BE49-F238E27FC236}">
              <a16:creationId xmlns:a16="http://schemas.microsoft.com/office/drawing/2014/main" id="{F6F6A435-10B4-D13C-DD1D-53A289F7A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6</xdr:col>
      <xdr:colOff>438150</xdr:colOff>
      <xdr:row>57</xdr:row>
      <xdr:rowOff>167640</xdr:rowOff>
    </xdr:from>
    <xdr:ext cx="5265352" cy="1892121"/>
    <xdr:sp macro="" textlink="">
      <xdr:nvSpPr>
        <xdr:cNvPr id="8" name="TextBox 7">
          <a:extLst>
            <a:ext uri="{FF2B5EF4-FFF2-40B4-BE49-F238E27FC236}">
              <a16:creationId xmlns:a16="http://schemas.microsoft.com/office/drawing/2014/main" id="{B57DA045-88A5-4DC6-8C50-6C6015205791}"/>
            </a:ext>
          </a:extLst>
        </xdr:cNvPr>
        <xdr:cNvSpPr txBox="1"/>
      </xdr:nvSpPr>
      <xdr:spPr>
        <a:xfrm>
          <a:off x="7381875" y="10759440"/>
          <a:ext cx="5265352" cy="18921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b="1">
              <a:solidFill>
                <a:schemeClr val="accent1"/>
              </a:solidFill>
              <a:latin typeface="Arial" panose="020B0604020202020204" pitchFamily="34" charset="0"/>
              <a:ea typeface="+mn-ea"/>
              <a:cs typeface="Arial" panose="020B0604020202020204" pitchFamily="34" charset="0"/>
            </a:rPr>
            <a:t>Insights on attacks:</a:t>
          </a:r>
        </a:p>
        <a:p>
          <a:pPr marL="0" indent="0"/>
          <a:r>
            <a:rPr lang="en-CA" sz="1200" baseline="0">
              <a:solidFill>
                <a:schemeClr val="tx1"/>
              </a:solidFill>
              <a:latin typeface="Arial" panose="020B0604020202020204" pitchFamily="34" charset="0"/>
              <a:ea typeface="+mn-ea"/>
              <a:cs typeface="Arial" panose="020B0604020202020204" pitchFamily="34" charset="0"/>
            </a:rPr>
            <a:t>    1) the attacks were fairly evenly spread over 4 domains - which</a:t>
          </a:r>
        </a:p>
        <a:p>
          <a:pPr marL="0" indent="0"/>
          <a:r>
            <a:rPr lang="en-CA" sz="1200" baseline="0">
              <a:solidFill>
                <a:schemeClr val="tx1"/>
              </a:solidFill>
              <a:latin typeface="Arial" panose="020B0604020202020204" pitchFamily="34" charset="0"/>
              <a:ea typeface="+mn-ea"/>
              <a:cs typeface="Arial" panose="020B0604020202020204" pitchFamily="34" charset="0"/>
            </a:rPr>
            <a:t>        makes them easy to block</a:t>
          </a:r>
        </a:p>
        <a:p>
          <a:pPr marL="0" indent="0"/>
          <a:r>
            <a:rPr lang="en-CA" sz="1200" baseline="0">
              <a:solidFill>
                <a:schemeClr val="tx1"/>
              </a:solidFill>
              <a:latin typeface="Arial" panose="020B0604020202020204" pitchFamily="34" charset="0"/>
              <a:ea typeface="+mn-ea"/>
              <a:cs typeface="Arial" panose="020B0604020202020204" pitchFamily="34" charset="0"/>
            </a:rPr>
            <a:t>    2) The urgent invoice dominated both in numbers of attacks and</a:t>
          </a:r>
        </a:p>
        <a:p>
          <a:pPr marL="0" indent="0"/>
          <a:r>
            <a:rPr lang="en-CA" sz="1200" baseline="0">
              <a:solidFill>
                <a:schemeClr val="tx1"/>
              </a:solidFill>
              <a:latin typeface="Arial" panose="020B0604020202020204" pitchFamily="34" charset="0"/>
              <a:ea typeface="+mn-ea"/>
              <a:cs typeface="Arial" panose="020B0604020202020204" pitchFamily="34" charset="0"/>
            </a:rPr>
            <a:t>        also in success rate for breaches which is consistent with Finance</a:t>
          </a:r>
        </a:p>
        <a:p>
          <a:pPr marL="0" indent="0"/>
          <a:r>
            <a:rPr lang="en-CA" sz="1200" baseline="0">
              <a:solidFill>
                <a:schemeClr val="tx1"/>
              </a:solidFill>
              <a:latin typeface="Arial" panose="020B0604020202020204" pitchFamily="34" charset="0"/>
              <a:ea typeface="+mn-ea"/>
              <a:cs typeface="Arial" panose="020B0604020202020204" pitchFamily="34" charset="0"/>
            </a:rPr>
            <a:t>        being the most targeted department</a:t>
          </a:r>
        </a:p>
        <a:p>
          <a:pPr marL="0" indent="0"/>
          <a:r>
            <a:rPr lang="en-CA" sz="1200" baseline="0">
              <a:solidFill>
                <a:schemeClr val="tx1"/>
              </a:solidFill>
              <a:latin typeface="Arial" panose="020B0604020202020204" pitchFamily="34" charset="0"/>
              <a:ea typeface="+mn-ea"/>
              <a:cs typeface="Arial" panose="020B0604020202020204" pitchFamily="34" charset="0"/>
            </a:rPr>
            <a:t>    3) This report and analysis does not examine the cost or effects on the </a:t>
          </a:r>
        </a:p>
        <a:p>
          <a:pPr marL="0" indent="0"/>
          <a:r>
            <a:rPr lang="en-CA" sz="1200" baseline="0">
              <a:solidFill>
                <a:schemeClr val="tx1"/>
              </a:solidFill>
              <a:latin typeface="Arial" panose="020B0604020202020204" pitchFamily="34" charset="0"/>
              <a:ea typeface="+mn-ea"/>
              <a:cs typeface="Arial" panose="020B0604020202020204" pitchFamily="34" charset="0"/>
            </a:rPr>
            <a:t>         the business of those breaches but the significance and impact of</a:t>
          </a:r>
        </a:p>
        <a:p>
          <a:pPr marL="0" indent="0"/>
          <a:r>
            <a:rPr lang="en-CA" sz="1200" baseline="0">
              <a:solidFill>
                <a:schemeClr val="tx1"/>
              </a:solidFill>
              <a:latin typeface="Arial" panose="020B0604020202020204" pitchFamily="34" charset="0"/>
              <a:ea typeface="+mn-ea"/>
              <a:cs typeface="Arial" panose="020B0604020202020204" pitchFamily="34" charset="0"/>
            </a:rPr>
            <a:t>         so many successful BEC/Whaling, Malware Delivery, and Credential </a:t>
          </a:r>
        </a:p>
        <a:p>
          <a:pPr marL="0" indent="0"/>
          <a:r>
            <a:rPr lang="en-CA" sz="1200" baseline="0">
              <a:solidFill>
                <a:schemeClr val="tx1"/>
              </a:solidFill>
              <a:latin typeface="Arial" panose="020B0604020202020204" pitchFamily="34" charset="0"/>
              <a:ea typeface="+mn-ea"/>
              <a:cs typeface="Arial" panose="020B0604020202020204" pitchFamily="34" charset="0"/>
            </a:rPr>
            <a:t>         Havesting attacks should be addressed.</a:t>
          </a:r>
        </a:p>
      </xdr:txBody>
    </xdr:sp>
    <xdr:clientData/>
  </xdr:oneCellAnchor>
  <xdr:oneCellAnchor>
    <xdr:from>
      <xdr:col>6</xdr:col>
      <xdr:colOff>0</xdr:colOff>
      <xdr:row>97</xdr:row>
      <xdr:rowOff>0</xdr:rowOff>
    </xdr:from>
    <xdr:ext cx="6600846" cy="1361014"/>
    <xdr:sp macro="" textlink="">
      <xdr:nvSpPr>
        <xdr:cNvPr id="10" name="TextBox 9">
          <a:extLst>
            <a:ext uri="{FF2B5EF4-FFF2-40B4-BE49-F238E27FC236}">
              <a16:creationId xmlns:a16="http://schemas.microsoft.com/office/drawing/2014/main" id="{974D475A-17C4-4EF6-9ED2-2B38D17B339F}"/>
            </a:ext>
          </a:extLst>
        </xdr:cNvPr>
        <xdr:cNvSpPr txBox="1"/>
      </xdr:nvSpPr>
      <xdr:spPr>
        <a:xfrm>
          <a:off x="6943725" y="18087975"/>
          <a:ext cx="6600846" cy="1361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b="1">
              <a:solidFill>
                <a:schemeClr val="accent1"/>
              </a:solidFill>
              <a:latin typeface="Arial" panose="020B0604020202020204" pitchFamily="34" charset="0"/>
              <a:ea typeface="+mn-ea"/>
              <a:cs typeface="Arial" panose="020B0604020202020204" pitchFamily="34" charset="0"/>
            </a:rPr>
            <a:t>Analysis of Department breaches</a:t>
          </a:r>
        </a:p>
        <a:p>
          <a:pPr marL="0" indent="0"/>
          <a:r>
            <a:rPr lang="en-CA" sz="1200" baseline="0">
              <a:solidFill>
                <a:schemeClr val="tx1"/>
              </a:solidFill>
              <a:latin typeface="Arial" panose="020B0604020202020204" pitchFamily="34" charset="0"/>
              <a:ea typeface="+mn-ea"/>
              <a:cs typeface="Arial" panose="020B0604020202020204" pitchFamily="34" charset="0"/>
            </a:rPr>
            <a:t>    1) Finance was the primary target - improved controls and training should be put in place</a:t>
          </a:r>
        </a:p>
        <a:p>
          <a:pPr marL="0" indent="0"/>
          <a:r>
            <a:rPr lang="en-CA" sz="1200" baseline="0">
              <a:solidFill>
                <a:schemeClr val="tx1"/>
              </a:solidFill>
              <a:latin typeface="Arial" panose="020B0604020202020204" pitchFamily="34" charset="0"/>
              <a:ea typeface="+mn-ea"/>
              <a:cs typeface="Arial" panose="020B0604020202020204" pitchFamily="34" charset="0"/>
            </a:rPr>
            <a:t>    2) Excutive should be further investigated to understand the BEC/Whaling strategy and</a:t>
          </a:r>
        </a:p>
        <a:p>
          <a:pPr marL="0" indent="0"/>
          <a:r>
            <a:rPr lang="en-CA" sz="1200" baseline="0">
              <a:solidFill>
                <a:schemeClr val="tx1"/>
              </a:solidFill>
              <a:latin typeface="Arial" panose="020B0604020202020204" pitchFamily="34" charset="0"/>
              <a:ea typeface="+mn-ea"/>
              <a:cs typeface="Arial" panose="020B0604020202020204" pitchFamily="34" charset="0"/>
            </a:rPr>
            <a:t>         why it was so successful. The potential risk here is unsupportable.</a:t>
          </a:r>
        </a:p>
        <a:p>
          <a:pPr marL="0" indent="0"/>
          <a:r>
            <a:rPr lang="en-CA" sz="1200" baseline="0">
              <a:solidFill>
                <a:schemeClr val="tx1"/>
              </a:solidFill>
              <a:latin typeface="Arial" panose="020B0604020202020204" pitchFamily="34" charset="0"/>
              <a:ea typeface="+mn-ea"/>
              <a:cs typeface="Arial" panose="020B0604020202020204" pitchFamily="34" charset="0"/>
            </a:rPr>
            <a:t>    3) Sales had a very high breach rate (over 35%). Employee training in recognizing phishing </a:t>
          </a:r>
        </a:p>
        <a:p>
          <a:pPr marL="0" indent="0"/>
          <a:r>
            <a:rPr lang="en-CA" sz="1200" baseline="0">
              <a:solidFill>
                <a:schemeClr val="tx1"/>
              </a:solidFill>
              <a:latin typeface="Arial" panose="020B0604020202020204" pitchFamily="34" charset="0"/>
              <a:ea typeface="+mn-ea"/>
              <a:cs typeface="Arial" panose="020B0604020202020204" pitchFamily="34" charset="0"/>
            </a:rPr>
            <a:t>        attempts, understanding human engineering psychology, and stricter controls</a:t>
          </a:r>
        </a:p>
        <a:p>
          <a:pPr marL="0" indent="0"/>
          <a:r>
            <a:rPr lang="en-CA" sz="1200" baseline="0">
              <a:solidFill>
                <a:schemeClr val="tx1"/>
              </a:solidFill>
              <a:latin typeface="Arial" panose="020B0604020202020204" pitchFamily="34" charset="0"/>
              <a:ea typeface="+mn-ea"/>
              <a:cs typeface="Arial" panose="020B0604020202020204" pitchFamily="34" charset="0"/>
            </a:rPr>
            <a:t>    4) Reporting phishing to IT should be rewarded</a:t>
          </a:r>
        </a:p>
      </xdr:txBody>
    </xdr:sp>
    <xdr:clientData/>
  </xdr:oneCellAnchor>
  <xdr:twoCellAnchor>
    <xdr:from>
      <xdr:col>2</xdr:col>
      <xdr:colOff>45720</xdr:colOff>
      <xdr:row>83</xdr:row>
      <xdr:rowOff>161925</xdr:rowOff>
    </xdr:from>
    <xdr:to>
      <xdr:col>2</xdr:col>
      <xdr:colOff>590550</xdr:colOff>
      <xdr:row>84</xdr:row>
      <xdr:rowOff>87630</xdr:rowOff>
    </xdr:to>
    <xdr:cxnSp macro="">
      <xdr:nvCxnSpPr>
        <xdr:cNvPr id="17" name="Straight Arrow Connector 16">
          <a:extLst>
            <a:ext uri="{FF2B5EF4-FFF2-40B4-BE49-F238E27FC236}">
              <a16:creationId xmlns:a16="http://schemas.microsoft.com/office/drawing/2014/main" id="{85AB62E1-AACE-40E7-9EB5-CF07C2AEC741}"/>
            </a:ext>
          </a:extLst>
        </xdr:cNvPr>
        <xdr:cNvCxnSpPr/>
      </xdr:nvCxnSpPr>
      <xdr:spPr>
        <a:xfrm flipH="1">
          <a:off x="3179445" y="15630525"/>
          <a:ext cx="544830" cy="182880"/>
        </a:xfrm>
        <a:prstGeom prst="straightConnector1">
          <a:avLst/>
        </a:prstGeom>
        <a:ln w="1905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336330</xdr:colOff>
      <xdr:row>16</xdr:row>
      <xdr:rowOff>104200</xdr:rowOff>
    </xdr:from>
    <xdr:to>
      <xdr:col>5</xdr:col>
      <xdr:colOff>943679</xdr:colOff>
      <xdr:row>28</xdr:row>
      <xdr:rowOff>26274</xdr:rowOff>
    </xdr:to>
    <xdr:graphicFrame macro="">
      <xdr:nvGraphicFramePr>
        <xdr:cNvPr id="12" name="Chart 11">
          <a:extLst>
            <a:ext uri="{FF2B5EF4-FFF2-40B4-BE49-F238E27FC236}">
              <a16:creationId xmlns:a16="http://schemas.microsoft.com/office/drawing/2014/main" id="{5B41EF85-ACB7-1449-7F7E-BF74103D5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247382</xdr:colOff>
      <xdr:row>6</xdr:row>
      <xdr:rowOff>26670</xdr:rowOff>
    </xdr:from>
    <xdr:to>
      <xdr:col>2</xdr:col>
      <xdr:colOff>590602</xdr:colOff>
      <xdr:row>8</xdr:row>
      <xdr:rowOff>166431</xdr:rowOff>
    </xdr:to>
    <xdr:sp macro="" textlink="">
      <xdr:nvSpPr>
        <xdr:cNvPr id="6" name="Arrow: Down 5">
          <a:extLst>
            <a:ext uri="{FF2B5EF4-FFF2-40B4-BE49-F238E27FC236}">
              <a16:creationId xmlns:a16="http://schemas.microsoft.com/office/drawing/2014/main" id="{E373C2CD-B510-3DB4-9546-07850C185787}"/>
            </a:ext>
          </a:extLst>
        </xdr:cNvPr>
        <xdr:cNvSpPr/>
      </xdr:nvSpPr>
      <xdr:spPr>
        <a:xfrm>
          <a:off x="599807" y="1217295"/>
          <a:ext cx="1333820" cy="501711"/>
        </a:xfrm>
        <a:prstGeom prst="downArrow">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xdr:col>
      <xdr:colOff>169320</xdr:colOff>
      <xdr:row>7</xdr:row>
      <xdr:rowOff>92750</xdr:rowOff>
    </xdr:from>
    <xdr:to>
      <xdr:col>2</xdr:col>
      <xdr:colOff>666750</xdr:colOff>
      <xdr:row>10</xdr:row>
      <xdr:rowOff>93345</xdr:rowOff>
    </xdr:to>
    <xdr:sp macro="" textlink="">
      <xdr:nvSpPr>
        <xdr:cNvPr id="5" name="Rectangle 4">
          <a:extLst>
            <a:ext uri="{FF2B5EF4-FFF2-40B4-BE49-F238E27FC236}">
              <a16:creationId xmlns:a16="http://schemas.microsoft.com/office/drawing/2014/main" id="{9685C859-F5AC-CF88-8A2A-2F2FA34379E1}"/>
            </a:ext>
          </a:extLst>
        </xdr:cNvPr>
        <xdr:cNvSpPr/>
      </xdr:nvSpPr>
      <xdr:spPr>
        <a:xfrm>
          <a:off x="521745" y="1464350"/>
          <a:ext cx="1488030" cy="543520"/>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000" b="1">
              <a:solidFill>
                <a:srgbClr val="C9DFF3"/>
              </a:solidFill>
            </a:rPr>
            <a:t>2,522 Targeted Incidents (50.4% of total volume)</a:t>
          </a:r>
        </a:p>
      </xdr:txBody>
    </xdr:sp>
    <xdr:clientData/>
  </xdr:twoCellAnchor>
  <xdr:twoCellAnchor>
    <xdr:from>
      <xdr:col>5</xdr:col>
      <xdr:colOff>215265</xdr:colOff>
      <xdr:row>2</xdr:row>
      <xdr:rowOff>168593</xdr:rowOff>
    </xdr:from>
    <xdr:to>
      <xdr:col>6</xdr:col>
      <xdr:colOff>971325</xdr:colOff>
      <xdr:row>6</xdr:row>
      <xdr:rowOff>164783</xdr:rowOff>
    </xdr:to>
    <xdr:sp macro="" textlink="">
      <xdr:nvSpPr>
        <xdr:cNvPr id="9" name="Rectangle: Rounded Corners 8">
          <a:extLst>
            <a:ext uri="{FF2B5EF4-FFF2-40B4-BE49-F238E27FC236}">
              <a16:creationId xmlns:a16="http://schemas.microsoft.com/office/drawing/2014/main" id="{2192D78D-A9E9-7095-0311-761372AAA362}"/>
            </a:ext>
          </a:extLst>
        </xdr:cNvPr>
        <xdr:cNvSpPr/>
      </xdr:nvSpPr>
      <xdr:spPr>
        <a:xfrm>
          <a:off x="4539615" y="635318"/>
          <a:ext cx="1784760" cy="720090"/>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200" b="1">
              <a:ln>
                <a:noFill/>
              </a:ln>
              <a:solidFill>
                <a:schemeClr val="bg1"/>
              </a:solidFill>
            </a:rPr>
            <a:t>MAX RISK EXPOSURE</a:t>
          </a:r>
        </a:p>
      </xdr:txBody>
    </xdr:sp>
    <xdr:clientData/>
  </xdr:twoCellAnchor>
  <xdr:twoCellAnchor>
    <xdr:from>
      <xdr:col>3</xdr:col>
      <xdr:colOff>100965</xdr:colOff>
      <xdr:row>2</xdr:row>
      <xdr:rowOff>169545</xdr:rowOff>
    </xdr:from>
    <xdr:to>
      <xdr:col>4</xdr:col>
      <xdr:colOff>1083720</xdr:colOff>
      <xdr:row>6</xdr:row>
      <xdr:rowOff>171450</xdr:rowOff>
    </xdr:to>
    <xdr:sp macro="" textlink="">
      <xdr:nvSpPr>
        <xdr:cNvPr id="12" name="Rectangle: Rounded Corners 11">
          <a:extLst>
            <a:ext uri="{FF2B5EF4-FFF2-40B4-BE49-F238E27FC236}">
              <a16:creationId xmlns:a16="http://schemas.microsoft.com/office/drawing/2014/main" id="{945A329F-BC99-9AE5-1E28-8DC577B637B7}"/>
            </a:ext>
          </a:extLst>
        </xdr:cNvPr>
        <xdr:cNvSpPr/>
      </xdr:nvSpPr>
      <xdr:spPr>
        <a:xfrm>
          <a:off x="2453640" y="636270"/>
          <a:ext cx="1801905" cy="725805"/>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200" b="1">
              <a:ln>
                <a:noFill/>
              </a:ln>
              <a:solidFill>
                <a:schemeClr val="bg1"/>
              </a:solidFill>
            </a:rPr>
            <a:t>CRITICAL</a:t>
          </a:r>
          <a:r>
            <a:rPr lang="en-CA" sz="1200" b="1" baseline="0">
              <a:ln>
                <a:noFill/>
              </a:ln>
              <a:solidFill>
                <a:schemeClr val="bg1"/>
              </a:solidFill>
            </a:rPr>
            <a:t> TRAINING GAP</a:t>
          </a:r>
          <a:endParaRPr lang="en-CA" sz="1200" b="1">
            <a:ln>
              <a:noFill/>
            </a:ln>
            <a:solidFill>
              <a:schemeClr val="bg1"/>
            </a:solidFill>
          </a:endParaRPr>
        </a:p>
      </xdr:txBody>
    </xdr:sp>
    <xdr:clientData/>
  </xdr:twoCellAnchor>
  <xdr:twoCellAnchor>
    <xdr:from>
      <xdr:col>5</xdr:col>
      <xdr:colOff>363630</xdr:colOff>
      <xdr:row>6</xdr:row>
      <xdr:rowOff>20955</xdr:rowOff>
    </xdr:from>
    <xdr:to>
      <xdr:col>6</xdr:col>
      <xdr:colOff>828675</xdr:colOff>
      <xdr:row>10</xdr:row>
      <xdr:rowOff>93345</xdr:rowOff>
    </xdr:to>
    <xdr:grpSp>
      <xdr:nvGrpSpPr>
        <xdr:cNvPr id="14" name="Group 13">
          <a:extLst>
            <a:ext uri="{FF2B5EF4-FFF2-40B4-BE49-F238E27FC236}">
              <a16:creationId xmlns:a16="http://schemas.microsoft.com/office/drawing/2014/main" id="{AEE278DE-CA37-4806-99F8-96F7737900C2}"/>
            </a:ext>
          </a:extLst>
        </xdr:cNvPr>
        <xdr:cNvGrpSpPr/>
      </xdr:nvGrpSpPr>
      <xdr:grpSpPr>
        <a:xfrm>
          <a:off x="4684170" y="1207770"/>
          <a:ext cx="1495650" cy="803910"/>
          <a:chOff x="175063" y="1219200"/>
          <a:chExt cx="1478373" cy="794104"/>
        </a:xfrm>
      </xdr:grpSpPr>
      <xdr:sp macro="" textlink="">
        <xdr:nvSpPr>
          <xdr:cNvPr id="15" name="Arrow: Down 14">
            <a:extLst>
              <a:ext uri="{FF2B5EF4-FFF2-40B4-BE49-F238E27FC236}">
                <a16:creationId xmlns:a16="http://schemas.microsoft.com/office/drawing/2014/main" id="{41A41D7F-A22F-9646-8DE1-2140F4870268}"/>
              </a:ext>
            </a:extLst>
          </xdr:cNvPr>
          <xdr:cNvSpPr/>
        </xdr:nvSpPr>
        <xdr:spPr>
          <a:xfrm>
            <a:off x="250792" y="1219200"/>
            <a:ext cx="1326990" cy="502920"/>
          </a:xfrm>
          <a:prstGeom prst="downArrow">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16" name="Rectangle 15">
            <a:extLst>
              <a:ext uri="{FF2B5EF4-FFF2-40B4-BE49-F238E27FC236}">
                <a16:creationId xmlns:a16="http://schemas.microsoft.com/office/drawing/2014/main" id="{78F357EB-5371-3D09-DC70-183F758A6042}"/>
              </a:ext>
            </a:extLst>
          </xdr:cNvPr>
          <xdr:cNvSpPr/>
        </xdr:nvSpPr>
        <xdr:spPr>
          <a:xfrm>
            <a:off x="175063" y="1467357"/>
            <a:ext cx="1478373" cy="545947"/>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000" b="1">
                <a:solidFill>
                  <a:srgbClr val="C9DFF3"/>
                </a:solidFill>
              </a:rPr>
              <a:t>Level 25 Threat Triggered (BEC/Whaling)</a:t>
            </a:r>
          </a:p>
        </xdr:txBody>
      </xdr:sp>
    </xdr:grpSp>
    <xdr:clientData/>
  </xdr:twoCellAnchor>
  <xdr:twoCellAnchor>
    <xdr:from>
      <xdr:col>3</xdr:col>
      <xdr:colOff>259807</xdr:colOff>
      <xdr:row>6</xdr:row>
      <xdr:rowOff>24765</xdr:rowOff>
    </xdr:from>
    <xdr:to>
      <xdr:col>4</xdr:col>
      <xdr:colOff>928687</xdr:colOff>
      <xdr:row>10</xdr:row>
      <xdr:rowOff>97155</xdr:rowOff>
    </xdr:to>
    <xdr:grpSp>
      <xdr:nvGrpSpPr>
        <xdr:cNvPr id="17" name="Group 16">
          <a:extLst>
            <a:ext uri="{FF2B5EF4-FFF2-40B4-BE49-F238E27FC236}">
              <a16:creationId xmlns:a16="http://schemas.microsoft.com/office/drawing/2014/main" id="{12BF2387-1AFF-48C0-91B0-378151B6D2EF}"/>
            </a:ext>
          </a:extLst>
        </xdr:cNvPr>
        <xdr:cNvGrpSpPr/>
      </xdr:nvGrpSpPr>
      <xdr:grpSpPr>
        <a:xfrm>
          <a:off x="2610577" y="1211580"/>
          <a:ext cx="1493745" cy="796290"/>
          <a:chOff x="173130" y="1219200"/>
          <a:chExt cx="1480410" cy="792480"/>
        </a:xfrm>
      </xdr:grpSpPr>
      <xdr:sp macro="" textlink="">
        <xdr:nvSpPr>
          <xdr:cNvPr id="18" name="Arrow: Down 17">
            <a:extLst>
              <a:ext uri="{FF2B5EF4-FFF2-40B4-BE49-F238E27FC236}">
                <a16:creationId xmlns:a16="http://schemas.microsoft.com/office/drawing/2014/main" id="{63440A32-E499-8562-28F0-03424C8ED648}"/>
              </a:ext>
            </a:extLst>
          </xdr:cNvPr>
          <xdr:cNvSpPr/>
        </xdr:nvSpPr>
        <xdr:spPr>
          <a:xfrm>
            <a:off x="250792" y="1219200"/>
            <a:ext cx="1326990" cy="502920"/>
          </a:xfrm>
          <a:prstGeom prst="downArrow">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19" name="Rectangle 18">
            <a:extLst>
              <a:ext uri="{FF2B5EF4-FFF2-40B4-BE49-F238E27FC236}">
                <a16:creationId xmlns:a16="http://schemas.microsoft.com/office/drawing/2014/main" id="{BE29BF11-5BD9-7F76-7827-8EA2B335EF31}"/>
              </a:ext>
            </a:extLst>
          </xdr:cNvPr>
          <xdr:cNvSpPr/>
        </xdr:nvSpPr>
        <xdr:spPr>
          <a:xfrm>
            <a:off x="173130" y="1466850"/>
            <a:ext cx="1480410" cy="544830"/>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000" b="1">
                <a:solidFill>
                  <a:srgbClr val="C9DFF3"/>
                </a:solidFill>
              </a:rPr>
              <a:t>35.71% Total Success Rate by Threat Actors</a:t>
            </a:r>
          </a:p>
        </xdr:txBody>
      </xdr:sp>
    </xdr:grpSp>
    <xdr:clientData/>
  </xdr:twoCellAnchor>
  <xdr:twoCellAnchor editAs="absolute">
    <xdr:from>
      <xdr:col>8</xdr:col>
      <xdr:colOff>219075</xdr:colOff>
      <xdr:row>3</xdr:row>
      <xdr:rowOff>114300</xdr:rowOff>
    </xdr:from>
    <xdr:to>
      <xdr:col>20</xdr:col>
      <xdr:colOff>160020</xdr:colOff>
      <xdr:row>21</xdr:row>
      <xdr:rowOff>57150</xdr:rowOff>
    </xdr:to>
    <xdr:sp macro="" textlink="">
      <xdr:nvSpPr>
        <xdr:cNvPr id="20" name="Rectangle 19">
          <a:extLst>
            <a:ext uri="{FF2B5EF4-FFF2-40B4-BE49-F238E27FC236}">
              <a16:creationId xmlns:a16="http://schemas.microsoft.com/office/drawing/2014/main" id="{50F698D6-04C8-4606-D232-4DF7DC7B1294}"/>
            </a:ext>
          </a:extLst>
        </xdr:cNvPr>
        <xdr:cNvSpPr/>
      </xdr:nvSpPr>
      <xdr:spPr>
        <a:xfrm>
          <a:off x="6858000" y="762000"/>
          <a:ext cx="7256145" cy="35528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xdr:col>
      <xdr:colOff>24765</xdr:colOff>
      <xdr:row>2</xdr:row>
      <xdr:rowOff>170498</xdr:rowOff>
    </xdr:from>
    <xdr:to>
      <xdr:col>2</xdr:col>
      <xdr:colOff>818925</xdr:colOff>
      <xdr:row>6</xdr:row>
      <xdr:rowOff>162878</xdr:rowOff>
    </xdr:to>
    <xdr:sp macro="" textlink="">
      <xdr:nvSpPr>
        <xdr:cNvPr id="2" name="Rectangle: Rounded Corners 1">
          <a:extLst>
            <a:ext uri="{FF2B5EF4-FFF2-40B4-BE49-F238E27FC236}">
              <a16:creationId xmlns:a16="http://schemas.microsoft.com/office/drawing/2014/main" id="{D98F6A06-D1A6-B456-CDCB-111229299EC4}"/>
            </a:ext>
          </a:extLst>
        </xdr:cNvPr>
        <xdr:cNvSpPr/>
      </xdr:nvSpPr>
      <xdr:spPr>
        <a:xfrm>
          <a:off x="377190" y="637223"/>
          <a:ext cx="1784760" cy="716280"/>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200" b="1">
              <a:ln>
                <a:noFill/>
              </a:ln>
              <a:solidFill>
                <a:schemeClr val="bg1"/>
              </a:solidFill>
            </a:rPr>
            <a:t>PRIMARY THREAT FOCUS</a:t>
          </a:r>
        </a:p>
      </xdr:txBody>
    </xdr:sp>
    <xdr:clientData/>
  </xdr:twoCellAnchor>
  <xdr:twoCellAnchor>
    <xdr:from>
      <xdr:col>1</xdr:col>
      <xdr:colOff>230030</xdr:colOff>
      <xdr:row>4</xdr:row>
      <xdr:rowOff>132876</xdr:rowOff>
    </xdr:from>
    <xdr:to>
      <xdr:col>2</xdr:col>
      <xdr:colOff>600397</xdr:colOff>
      <xdr:row>6</xdr:row>
      <xdr:rowOff>133349</xdr:rowOff>
    </xdr:to>
    <xdr:sp macro="" textlink="$N$12">
      <xdr:nvSpPr>
        <xdr:cNvPr id="3" name="TextBox 2">
          <a:extLst>
            <a:ext uri="{FF2B5EF4-FFF2-40B4-BE49-F238E27FC236}">
              <a16:creationId xmlns:a16="http://schemas.microsoft.com/office/drawing/2014/main" id="{B702A59E-8193-A83E-D4A1-4647134B6CB4}"/>
            </a:ext>
          </a:extLst>
        </xdr:cNvPr>
        <xdr:cNvSpPr txBox="1"/>
      </xdr:nvSpPr>
      <xdr:spPr>
        <a:xfrm>
          <a:off x="582455" y="961551"/>
          <a:ext cx="1360967" cy="362423"/>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B7B486-1253-43E7-A3F7-1657330B6F55}" type="TxLink">
            <a:rPr lang="en-US" sz="1800" b="1" i="0" u="none" strike="noStrike">
              <a:ln>
                <a:noFill/>
              </a:ln>
              <a:solidFill>
                <a:srgbClr val="C9DFF3"/>
              </a:solidFill>
              <a:latin typeface="Aptos Narrow"/>
            </a:rPr>
            <a:pPr algn="ctr"/>
            <a:t>Finance</a:t>
          </a:fld>
          <a:endParaRPr lang="en-CA" sz="1800" b="1">
            <a:ln>
              <a:noFill/>
            </a:ln>
            <a:solidFill>
              <a:srgbClr val="C9DFF3"/>
            </a:solidFill>
          </a:endParaRPr>
        </a:p>
      </xdr:txBody>
    </xdr:sp>
    <xdr:clientData/>
  </xdr:twoCellAnchor>
  <xdr:twoCellAnchor>
    <xdr:from>
      <xdr:col>3</xdr:col>
      <xdr:colOff>308202</xdr:colOff>
      <xdr:row>4</xdr:row>
      <xdr:rowOff>136287</xdr:rowOff>
    </xdr:from>
    <xdr:to>
      <xdr:col>4</xdr:col>
      <xdr:colOff>863111</xdr:colOff>
      <xdr:row>6</xdr:row>
      <xdr:rowOff>123825</xdr:rowOff>
    </xdr:to>
    <xdr:sp macro="" textlink="$N$14">
      <xdr:nvSpPr>
        <xdr:cNvPr id="13" name="TextBox 12">
          <a:extLst>
            <a:ext uri="{FF2B5EF4-FFF2-40B4-BE49-F238E27FC236}">
              <a16:creationId xmlns:a16="http://schemas.microsoft.com/office/drawing/2014/main" id="{F560946E-D8E2-21DC-A9F0-907300D05B3B}"/>
            </a:ext>
          </a:extLst>
        </xdr:cNvPr>
        <xdr:cNvSpPr txBox="1"/>
      </xdr:nvSpPr>
      <xdr:spPr>
        <a:xfrm>
          <a:off x="2660877" y="964962"/>
          <a:ext cx="1374059" cy="349488"/>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AD8D17E-67D7-4240-BC97-19F6EE9D58EE}" type="TxLink">
            <a:rPr lang="en-US" sz="1800" b="1" i="0" u="none" strike="noStrike">
              <a:ln>
                <a:noFill/>
              </a:ln>
              <a:solidFill>
                <a:srgbClr val="C9DFF3"/>
              </a:solidFill>
              <a:latin typeface="Aptos Narrow"/>
            </a:rPr>
            <a:pPr algn="ctr"/>
            <a:t>Sales</a:t>
          </a:fld>
          <a:endParaRPr lang="en-CA" sz="2400" b="1">
            <a:ln>
              <a:noFill/>
            </a:ln>
            <a:solidFill>
              <a:srgbClr val="C9DFF3"/>
            </a:solidFill>
          </a:endParaRPr>
        </a:p>
      </xdr:txBody>
    </xdr:sp>
    <xdr:clientData/>
  </xdr:twoCellAnchor>
  <xdr:twoCellAnchor>
    <xdr:from>
      <xdr:col>5</xdr:col>
      <xdr:colOff>420530</xdr:colOff>
      <xdr:row>4</xdr:row>
      <xdr:rowOff>136527</xdr:rowOff>
    </xdr:from>
    <xdr:to>
      <xdr:col>6</xdr:col>
      <xdr:colOff>741367</xdr:colOff>
      <xdr:row>6</xdr:row>
      <xdr:rowOff>152400</xdr:rowOff>
    </xdr:to>
    <xdr:sp macro="" textlink="$N$16">
      <xdr:nvSpPr>
        <xdr:cNvPr id="10" name="TextBox 9">
          <a:extLst>
            <a:ext uri="{FF2B5EF4-FFF2-40B4-BE49-F238E27FC236}">
              <a16:creationId xmlns:a16="http://schemas.microsoft.com/office/drawing/2014/main" id="{C1C72046-2013-ABAA-EA11-84527E453615}"/>
            </a:ext>
          </a:extLst>
        </xdr:cNvPr>
        <xdr:cNvSpPr txBox="1"/>
      </xdr:nvSpPr>
      <xdr:spPr>
        <a:xfrm>
          <a:off x="4744880" y="965202"/>
          <a:ext cx="1349537" cy="377823"/>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531C345-83BD-429D-9B6D-AF8661425920}" type="TxLink">
            <a:rPr lang="en-US" sz="1800" b="1" i="0" u="none" strike="noStrike">
              <a:ln>
                <a:noFill/>
              </a:ln>
              <a:solidFill>
                <a:srgbClr val="C9DFF3"/>
              </a:solidFill>
              <a:latin typeface="Aptos Narrow"/>
            </a:rPr>
            <a:pPr algn="ctr"/>
            <a:t>Executive</a:t>
          </a:fld>
          <a:endParaRPr lang="en-CA" sz="2400" b="1">
            <a:ln>
              <a:noFill/>
            </a:ln>
            <a:solidFill>
              <a:srgbClr val="C9DFF3"/>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zabeth Benedict" refreshedDate="46190.492552314812" createdVersion="8" refreshedVersion="8" minRefreshableVersion="3" recordCount="5000" xr:uid="{DAA6B75F-88DF-4AEA-9A10-4D0C87022869}">
  <cacheSource type="worksheet">
    <worksheetSource name="tbl_logs"/>
  </cacheSource>
  <cacheFields count="18">
    <cacheField name="Incident_ID" numFmtId="0">
      <sharedItems/>
    </cacheField>
    <cacheField name="Timestamp" numFmtId="22">
      <sharedItems containsSemiMixedTypes="0" containsNonDate="0" containsDate="1" containsString="0" minDate="2026-01-01T00:05:00" maxDate="2026-04-01T23:58:00" count="4926">
        <d v="2026-01-01T00:05:00"/>
        <d v="2026-01-01T00:39:00"/>
        <d v="2026-01-01T00:56:00"/>
        <d v="2026-01-01T01:14:00"/>
        <d v="2026-01-01T01:23:00"/>
        <d v="2026-01-01T01:38:00"/>
        <d v="2026-01-01T02:24:00"/>
        <d v="2026-01-01T02:52:00"/>
        <d v="2026-01-01T03:24:00"/>
        <d v="2026-01-01T03:27:00"/>
        <d v="2026-01-01T03:28:00"/>
        <d v="2026-01-01T03:37:00"/>
        <d v="2026-01-01T03:45:00"/>
        <d v="2026-01-01T04:21:00"/>
        <d v="2026-01-01T04:26:00"/>
        <d v="2026-01-01T05:30:00"/>
        <d v="2026-01-01T06:17:00"/>
        <d v="2026-01-01T06:36:00"/>
        <d v="2026-01-01T06:54:00"/>
        <d v="2026-01-01T06:55:00"/>
        <d v="2026-01-01T07:16:00"/>
        <d v="2026-01-01T07:35:00"/>
        <d v="2026-01-01T07:43:00"/>
        <d v="2026-01-01T07:47:00"/>
        <d v="2026-01-01T08:26:00"/>
        <d v="2026-01-01T08:29:00"/>
        <d v="2026-01-01T08:39:00"/>
        <d v="2026-01-01T09:19:00"/>
        <d v="2026-01-01T09:24:00"/>
        <d v="2026-01-01T09:33:00"/>
        <d v="2026-01-01T10:09:00"/>
        <d v="2026-01-01T10:37:00"/>
        <d v="2026-01-01T10:45:00"/>
        <d v="2026-01-01T10:54:00"/>
        <d v="2026-01-01T10:59:00"/>
        <d v="2026-01-01T11:22:00"/>
        <d v="2026-01-01T12:12:00"/>
        <d v="2026-01-01T12:22:00"/>
        <d v="2026-01-01T12:36:00"/>
        <d v="2026-01-01T12:56:00"/>
        <d v="2026-01-01T12:57:00"/>
        <d v="2026-01-01T13:04:00"/>
        <d v="2026-01-01T14:08:00"/>
        <d v="2026-01-01T14:16:00"/>
        <d v="2026-01-01T15:06:00"/>
        <d v="2026-01-01T15:08:00"/>
        <d v="2026-01-01T15:26:00"/>
        <d v="2026-01-01T15:27:00"/>
        <d v="2026-01-01T15:56:00"/>
        <d v="2026-01-01T16:15:00"/>
        <d v="2026-01-01T16:16:00"/>
        <d v="2026-01-01T16:28:00"/>
        <d v="2026-01-01T16:41:00"/>
        <d v="2026-01-01T18:06:00"/>
        <d v="2026-01-01T18:27:00"/>
        <d v="2026-01-01T18:37:00"/>
        <d v="2026-01-01T21:42:00"/>
        <d v="2026-01-01T21:58:00"/>
        <d v="2026-01-01T22:09:00"/>
        <d v="2026-01-01T22:21:00"/>
        <d v="2026-01-01T22:39:00"/>
        <d v="2026-01-01T22:45:00"/>
        <d v="2026-01-02T00:54:00"/>
        <d v="2026-01-02T01:02:00"/>
        <d v="2026-01-02T02:02:00"/>
        <d v="2026-01-02T02:10:00"/>
        <d v="2026-01-02T02:45:00"/>
        <d v="2026-01-02T03:17:00"/>
        <d v="2026-01-02T03:22:00"/>
        <d v="2026-01-02T03:50:00"/>
        <d v="2026-01-02T04:00:00"/>
        <d v="2026-01-02T04:45:00"/>
        <d v="2026-01-02T05:01:00"/>
        <d v="2026-01-02T05:09:00"/>
        <d v="2026-01-02T05:14:00"/>
        <d v="2026-01-02T05:30:00"/>
        <d v="2026-01-02T05:45:00"/>
        <d v="2026-01-02T06:14:00"/>
        <d v="2026-01-02T07:57:00"/>
        <d v="2026-01-02T08:57:00"/>
        <d v="2026-01-02T09:23:00"/>
        <d v="2026-01-02T09:42:00"/>
        <d v="2026-01-02T10:54:00"/>
        <d v="2026-01-02T10:57:00"/>
        <d v="2026-01-02T11:13:00"/>
        <d v="2026-01-02T12:00:00"/>
        <d v="2026-01-02T12:01:00"/>
        <d v="2026-01-02T12:07:00"/>
        <d v="2026-01-02T12:21:00"/>
        <d v="2026-01-02T13:38:00"/>
        <d v="2026-01-02T13:42:00"/>
        <d v="2026-01-02T15:12:00"/>
        <d v="2026-01-02T16:14:00"/>
        <d v="2026-01-02T16:31:00"/>
        <d v="2026-01-02T16:35:00"/>
        <d v="2026-01-02T16:45:00"/>
        <d v="2026-01-02T16:49:00"/>
        <d v="2026-01-02T17:12:00"/>
        <d v="2026-01-02T17:14:00"/>
        <d v="2026-01-02T17:15:00"/>
        <d v="2026-01-02T17:17:00"/>
        <d v="2026-01-02T17:46:00"/>
        <d v="2026-01-02T18:25:00"/>
        <d v="2026-01-02T19:21:00"/>
        <d v="2026-01-02T20:11:00"/>
        <d v="2026-01-02T20:12:00"/>
        <d v="2026-01-02T20:18:00"/>
        <d v="2026-01-02T21:14:00"/>
        <d v="2026-01-02T21:19:00"/>
        <d v="2026-01-02T21:25:00"/>
        <d v="2026-01-02T21:28:00"/>
        <d v="2026-01-02T21:30:00"/>
        <d v="2026-01-02T21:33:00"/>
        <d v="2026-01-02T21:41:00"/>
        <d v="2026-01-02T21:49:00"/>
        <d v="2026-01-02T21:51:00"/>
        <d v="2026-01-02T22:02:00"/>
        <d v="2026-01-02T22:26:00"/>
        <d v="2026-01-02T22:32:00"/>
        <d v="2026-01-02T22:40:00"/>
        <d v="2026-01-02T22:41:00"/>
        <d v="2026-01-02T22:43:00"/>
        <d v="2026-01-02T23:24:00"/>
        <d v="2026-01-02T23:35:00"/>
        <d v="2026-01-02T23:56:00"/>
        <d v="2026-01-03T00:23:00"/>
        <d v="2026-01-03T00:35:00"/>
        <d v="2026-01-03T00:39:00"/>
        <d v="2026-01-03T01:07:00"/>
        <d v="2026-01-03T01:14:00"/>
        <d v="2026-01-03T01:41:00"/>
        <d v="2026-01-03T02:13:00"/>
        <d v="2026-01-03T02:25:00"/>
        <d v="2026-01-03T03:09:00"/>
        <d v="2026-01-03T03:34:00"/>
        <d v="2026-01-03T04:47:00"/>
        <d v="2026-01-03T05:13:00"/>
        <d v="2026-01-03T06:07:00"/>
        <d v="2026-01-03T06:14:00"/>
        <d v="2026-01-03T06:18:00"/>
        <d v="2026-01-03T07:07:00"/>
        <d v="2026-01-03T08:11:00"/>
        <d v="2026-01-03T08:23:00"/>
        <d v="2026-01-03T08:36:00"/>
        <d v="2026-01-03T08:52:00"/>
        <d v="2026-01-03T09:02:00"/>
        <d v="2026-01-03T09:11:00"/>
        <d v="2026-01-03T09:14:00"/>
        <d v="2026-01-03T10:17:00"/>
        <d v="2026-01-03T10:58:00"/>
        <d v="2026-01-03T11:45:00"/>
        <d v="2026-01-03T13:11:00"/>
        <d v="2026-01-03T13:31:00"/>
        <d v="2026-01-03T13:34:00"/>
        <d v="2026-01-03T13:37:00"/>
        <d v="2026-01-03T13:46:00"/>
        <d v="2026-01-03T14:03:00"/>
        <d v="2026-01-03T14:39:00"/>
        <d v="2026-01-03T15:02:00"/>
        <d v="2026-01-03T15:19:00"/>
        <d v="2026-01-03T17:01:00"/>
        <d v="2026-01-03T17:38:00"/>
        <d v="2026-01-03T17:52:00"/>
        <d v="2026-01-03T18:10:00"/>
        <d v="2026-01-03T18:24:00"/>
        <d v="2026-01-03T18:44:00"/>
        <d v="2026-01-03T18:59:00"/>
        <d v="2026-01-03T20:50:00"/>
        <d v="2026-01-03T21:07:00"/>
        <d v="2026-01-03T21:34:00"/>
        <d v="2026-01-03T21:57:00"/>
        <d v="2026-01-03T22:23:00"/>
        <d v="2026-01-03T22:30:00"/>
        <d v="2026-01-03T22:44:00"/>
        <d v="2026-01-03T22:54:00"/>
        <d v="2026-01-03T23:31:00"/>
        <d v="2026-01-03T23:35:00"/>
        <d v="2026-01-04T00:17:00"/>
        <d v="2026-01-04T01:00:00"/>
        <d v="2026-01-04T02:10:00"/>
        <d v="2026-01-04T02:55:00"/>
        <d v="2026-01-04T03:15:00"/>
        <d v="2026-01-04T03:51:00"/>
        <d v="2026-01-04T04:06:00"/>
        <d v="2026-01-04T04:15:00"/>
        <d v="2026-01-04T04:19:00"/>
        <d v="2026-01-04T04:59:00"/>
        <d v="2026-01-04T05:40:00"/>
        <d v="2026-01-04T06:20:00"/>
        <d v="2026-01-04T06:59:00"/>
        <d v="2026-01-04T07:49:00"/>
        <d v="2026-01-04T07:51:00"/>
        <d v="2026-01-04T09:04:00"/>
        <d v="2026-01-04T09:05:00"/>
        <d v="2026-01-04T09:22:00"/>
        <d v="2026-01-04T09:30:00"/>
        <d v="2026-01-04T09:33:00"/>
        <d v="2026-01-04T09:47:00"/>
        <d v="2026-01-04T09:55:00"/>
        <d v="2026-01-04T10:16:00"/>
        <d v="2026-01-04T11:55:00"/>
        <d v="2026-01-04T12:47:00"/>
        <d v="2026-01-04T13:01:00"/>
        <d v="2026-01-04T13:05:00"/>
        <d v="2026-01-04T13:13:00"/>
        <d v="2026-01-04T13:32:00"/>
        <d v="2026-01-04T13:39:00"/>
        <d v="2026-01-04T14:17:00"/>
        <d v="2026-01-04T15:21:00"/>
        <d v="2026-01-04T15:22:00"/>
        <d v="2026-01-04T15:45:00"/>
        <d v="2026-01-04T16:27:00"/>
        <d v="2026-01-04T16:32:00"/>
        <d v="2026-01-04T16:36:00"/>
        <d v="2026-01-04T16:49:00"/>
        <d v="2026-01-04T18:11:00"/>
        <d v="2026-01-04T18:12:00"/>
        <d v="2026-01-04T18:18:00"/>
        <d v="2026-01-04T18:48:00"/>
        <d v="2026-01-04T19:04:00"/>
        <d v="2026-01-04T19:53:00"/>
        <d v="2026-01-04T20:18:00"/>
        <d v="2026-01-04T21:17:00"/>
        <d v="2026-01-04T21:31:00"/>
        <d v="2026-01-04T22:30:00"/>
        <d v="2026-01-04T22:32:00"/>
        <d v="2026-01-04T22:53:00"/>
        <d v="2026-01-04T23:41:00"/>
        <d v="2026-01-05T01:01:00"/>
        <d v="2026-01-05T01:04:00"/>
        <d v="2026-01-05T01:06:00"/>
        <d v="2026-01-05T01:32:00"/>
        <d v="2026-01-05T01:43:00"/>
        <d v="2026-01-05T01:57:00"/>
        <d v="2026-01-05T02:18:00"/>
        <d v="2026-01-05T03:03:00"/>
        <d v="2026-01-05T04:59:00"/>
        <d v="2026-01-05T05:24:00"/>
        <d v="2026-01-05T06:00:00"/>
        <d v="2026-01-05T06:28:00"/>
        <d v="2026-01-05T07:22:00"/>
        <d v="2026-01-05T07:47:00"/>
        <d v="2026-01-05T09:04:00"/>
        <d v="2026-01-05T09:54:00"/>
        <d v="2026-01-05T10:23:00"/>
        <d v="2026-01-05T10:32:00"/>
        <d v="2026-01-05T10:37:00"/>
        <d v="2026-01-05T10:49:00"/>
        <d v="2026-01-05T11:00:00"/>
        <d v="2026-01-05T11:17:00"/>
        <d v="2026-01-05T11:50:00"/>
        <d v="2026-01-05T11:58:00"/>
        <d v="2026-01-05T12:36:00"/>
        <d v="2026-01-05T12:53:00"/>
        <d v="2026-01-05T12:55:00"/>
        <d v="2026-01-05T13:36:00"/>
        <d v="2026-01-05T14:33:00"/>
        <d v="2026-01-05T14:57:00"/>
        <d v="2026-01-05T15:31:00"/>
        <d v="2026-01-05T15:37:00"/>
        <d v="2026-01-05T16:09:00"/>
        <d v="2026-01-05T17:08:00"/>
        <d v="2026-01-05T17:15:00"/>
        <d v="2026-01-05T17:45:00"/>
        <d v="2026-01-05T18:06:00"/>
        <d v="2026-01-05T18:11:00"/>
        <d v="2026-01-05T18:20:00"/>
        <d v="2026-01-05T18:21:00"/>
        <d v="2026-01-05T19:01:00"/>
        <d v="2026-01-05T20:36:00"/>
        <d v="2026-01-05T21:02:00"/>
        <d v="2026-01-05T21:07:00"/>
        <d v="2026-01-05T21:12:00"/>
        <d v="2026-01-05T22:28:00"/>
        <d v="2026-01-05T22:38:00"/>
        <d v="2026-01-05T22:46:00"/>
        <d v="2026-01-05T22:50:00"/>
        <d v="2026-01-05T23:07:00"/>
        <d v="2026-01-05T23:42:00"/>
        <d v="2026-01-05T23:49:00"/>
        <d v="2026-01-05T23:57:00"/>
        <d v="2026-01-06T00:07:00"/>
        <d v="2026-01-06T00:15:00"/>
        <d v="2026-01-06T00:19:00"/>
        <d v="2026-01-06T01:37:00"/>
        <d v="2026-01-06T03:20:00"/>
        <d v="2026-01-06T03:41:00"/>
        <d v="2026-01-06T04:10:00"/>
        <d v="2026-01-06T04:35:00"/>
        <d v="2026-01-06T04:41:00"/>
        <d v="2026-01-06T04:52:00"/>
        <d v="2026-01-06T04:58:00"/>
        <d v="2026-01-06T04:59:00"/>
        <d v="2026-01-06T05:05:00"/>
        <d v="2026-01-06T05:12:00"/>
        <d v="2026-01-06T06:00:00"/>
        <d v="2026-01-06T06:12:00"/>
        <d v="2026-01-06T06:24:00"/>
        <d v="2026-01-06T07:19:00"/>
        <d v="2026-01-06T07:32:00"/>
        <d v="2026-01-06T07:41:00"/>
        <d v="2026-01-06T07:56:00"/>
        <d v="2026-01-06T08:35:00"/>
        <d v="2026-01-06T08:47:00"/>
        <d v="2026-01-06T09:11:00"/>
        <d v="2026-01-06T09:32:00"/>
        <d v="2026-01-06T10:13:00"/>
        <d v="2026-01-06T10:38:00"/>
        <d v="2026-01-06T10:41:00"/>
        <d v="2026-01-06T10:48:00"/>
        <d v="2026-01-06T11:48:00"/>
        <d v="2026-01-06T11:57:00"/>
        <d v="2026-01-06T12:45:00"/>
        <d v="2026-01-06T12:54:00"/>
        <d v="2026-01-06T13:18:00"/>
        <d v="2026-01-06T13:20:00"/>
        <d v="2026-01-06T15:19:00"/>
        <d v="2026-01-06T15:47:00"/>
        <d v="2026-01-06T15:57:00"/>
        <d v="2026-01-06T16:34:00"/>
        <d v="2026-01-06T17:07:00"/>
        <d v="2026-01-06T17:58:00"/>
        <d v="2026-01-06T18:21:00"/>
        <d v="2026-01-06T19:14:00"/>
        <d v="2026-01-06T19:27:00"/>
        <d v="2026-01-06T20:04:00"/>
        <d v="2026-01-06T20:26:00"/>
        <d v="2026-01-06T20:30:00"/>
        <d v="2026-01-06T20:32:00"/>
        <d v="2026-01-06T20:39:00"/>
        <d v="2026-01-06T20:42:00"/>
        <d v="2026-01-06T21:18:00"/>
        <d v="2026-01-06T21:25:00"/>
        <d v="2026-01-06T21:51:00"/>
        <d v="2026-01-06T21:54:00"/>
        <d v="2026-01-06T22:17:00"/>
        <d v="2026-01-06T22:57:00"/>
        <d v="2026-01-06T23:18:00"/>
        <d v="2026-01-06T23:22:00"/>
        <d v="2026-01-07T00:58:00"/>
        <d v="2026-01-07T01:16:00"/>
        <d v="2026-01-07T01:19:00"/>
        <d v="2026-01-07T01:32:00"/>
        <d v="2026-01-07T01:38:00"/>
        <d v="2026-01-07T02:06:00"/>
        <d v="2026-01-07T02:23:00"/>
        <d v="2026-01-07T02:43:00"/>
        <d v="2026-01-07T03:32:00"/>
        <d v="2026-01-07T03:40:00"/>
        <d v="2026-01-07T04:06:00"/>
        <d v="2026-01-07T04:12:00"/>
        <d v="2026-01-07T04:33:00"/>
        <d v="2026-01-07T06:51:00"/>
        <d v="2026-01-07T08:47:00"/>
        <d v="2026-01-07T08:48:00"/>
        <d v="2026-01-07T10:23:00"/>
        <d v="2026-01-07T11:32:00"/>
        <d v="2026-01-07T12:10:00"/>
        <d v="2026-01-07T12:49:00"/>
        <d v="2026-01-07T13:25:00"/>
        <d v="2026-01-07T15:55:00"/>
        <d v="2026-01-07T16:22:00"/>
        <d v="2026-01-07T16:37:00"/>
        <d v="2026-01-07T16:55:00"/>
        <d v="2026-01-07T17:04:00"/>
        <d v="2026-01-07T17:07:00"/>
        <d v="2026-01-07T17:34:00"/>
        <d v="2026-01-07T17:44:00"/>
        <d v="2026-01-07T17:49:00"/>
        <d v="2026-01-07T18:22:00"/>
        <d v="2026-01-07T19:32:00"/>
        <d v="2026-01-07T19:42:00"/>
        <d v="2026-01-07T19:59:00"/>
        <d v="2026-01-07T20:23:00"/>
        <d v="2026-01-07T21:51:00"/>
        <d v="2026-01-07T21:55:00"/>
        <d v="2026-01-07T22:09:00"/>
        <d v="2026-01-07T22:46:00"/>
        <d v="2026-01-07T22:57:00"/>
        <d v="2026-01-07T23:49:00"/>
        <d v="2026-01-08T00:34:00"/>
        <d v="2026-01-08T01:05:00"/>
        <d v="2026-01-08T02:34:00"/>
        <d v="2026-01-08T02:44:00"/>
        <d v="2026-01-08T02:45:00"/>
        <d v="2026-01-08T02:49:00"/>
        <d v="2026-01-08T04:01:00"/>
        <d v="2026-01-08T04:02:00"/>
        <d v="2026-01-08T04:10:00"/>
        <d v="2026-01-08T04:17:00"/>
        <d v="2026-01-08T04:35:00"/>
        <d v="2026-01-08T04:38:00"/>
        <d v="2026-01-08T04:46:00"/>
        <d v="2026-01-08T05:07:00"/>
        <d v="2026-01-08T05:09:00"/>
        <d v="2026-01-08T05:46:00"/>
        <d v="2026-01-08T06:10:00"/>
        <d v="2026-01-08T06:36:00"/>
        <d v="2026-01-08T06:43:00"/>
        <d v="2026-01-08T06:49:00"/>
        <d v="2026-01-08T07:16:00"/>
        <d v="2026-01-08T07:48:00"/>
        <d v="2026-01-08T08:02:00"/>
        <d v="2026-01-08T08:57:00"/>
        <d v="2026-01-08T09:13:00"/>
        <d v="2026-01-08T09:29:00"/>
        <d v="2026-01-08T09:56:00"/>
        <d v="2026-01-08T10:09:00"/>
        <d v="2026-01-08T10:55:00"/>
        <d v="2026-01-08T11:34:00"/>
        <d v="2026-01-08T11:53:00"/>
        <d v="2026-01-08T12:33:00"/>
        <d v="2026-01-08T12:50:00"/>
        <d v="2026-01-08T13:31:00"/>
        <d v="2026-01-08T14:15:00"/>
        <d v="2026-01-08T14:32:00"/>
        <d v="2026-01-08T14:41:00"/>
        <d v="2026-01-08T15:03:00"/>
        <d v="2026-01-08T15:06:00"/>
        <d v="2026-01-08T15:21:00"/>
        <d v="2026-01-08T15:45:00"/>
        <d v="2026-01-08T15:49:00"/>
        <d v="2026-01-08T16:09:00"/>
        <d v="2026-01-08T16:14:00"/>
        <d v="2026-01-08T16:46:00"/>
        <d v="2026-01-08T17:31:00"/>
        <d v="2026-01-08T17:38:00"/>
        <d v="2026-01-08T17:42:00"/>
        <d v="2026-01-08T18:07:00"/>
        <d v="2026-01-08T18:31:00"/>
        <d v="2026-01-08T18:41:00"/>
        <d v="2026-01-08T19:01:00"/>
        <d v="2026-01-08T19:21:00"/>
        <d v="2026-01-08T19:29:00"/>
        <d v="2026-01-08T19:43:00"/>
        <d v="2026-01-08T19:51:00"/>
        <d v="2026-01-08T19:59:00"/>
        <d v="2026-01-08T20:15:00"/>
        <d v="2026-01-08T20:47:00"/>
        <d v="2026-01-08T21:16:00"/>
        <d v="2026-01-08T22:02:00"/>
        <d v="2026-01-08T22:35:00"/>
        <d v="2026-01-08T23:25:00"/>
        <d v="2026-01-08T23:55:00"/>
        <d v="2026-01-08T23:59:00"/>
        <d v="2026-01-09T00:03:00"/>
        <d v="2026-01-09T00:12:00"/>
        <d v="2026-01-09T00:57:00"/>
        <d v="2026-01-09T00:59:00"/>
        <d v="2026-01-09T01:01:00"/>
        <d v="2026-01-09T01:15:00"/>
        <d v="2026-01-09T01:22:00"/>
        <d v="2026-01-09T01:55:00"/>
        <d v="2026-01-09T02:15:00"/>
        <d v="2026-01-09T02:19:00"/>
        <d v="2026-01-09T02:35:00"/>
        <d v="2026-01-09T02:44:00"/>
        <d v="2026-01-09T03:27:00"/>
        <d v="2026-01-09T03:44:00"/>
        <d v="2026-01-09T04:27:00"/>
        <d v="2026-01-09T05:03:00"/>
        <d v="2026-01-09T05:50:00"/>
        <d v="2026-01-09T06:09:00"/>
        <d v="2026-01-09T06:52:00"/>
        <d v="2026-01-09T06:57:00"/>
        <d v="2026-01-09T07:01:00"/>
        <d v="2026-01-09T07:18:00"/>
        <d v="2026-01-09T08:15:00"/>
        <d v="2026-01-09T08:23:00"/>
        <d v="2026-01-09T08:29:00"/>
        <d v="2026-01-09T08:39:00"/>
        <d v="2026-01-09T08:58:00"/>
        <d v="2026-01-09T09:43:00"/>
        <d v="2026-01-09T10:12:00"/>
        <d v="2026-01-09T10:27:00"/>
        <d v="2026-01-09T10:47:00"/>
        <d v="2026-01-09T11:00:00"/>
        <d v="2026-01-09T11:09:00"/>
        <d v="2026-01-09T11:44:00"/>
        <d v="2026-01-09T12:08:00"/>
        <d v="2026-01-09T12:53:00"/>
        <d v="2026-01-09T13:49:00"/>
        <d v="2026-01-09T13:56:00"/>
        <d v="2026-01-09T16:12:00"/>
        <d v="2026-01-09T16:15:00"/>
        <d v="2026-01-09T16:26:00"/>
        <d v="2026-01-09T16:51:00"/>
        <d v="2026-01-09T18:11:00"/>
        <d v="2026-01-09T19:02:00"/>
        <d v="2026-01-09T19:09:00"/>
        <d v="2026-01-09T19:10:00"/>
        <d v="2026-01-09T19:17:00"/>
        <d v="2026-01-09T19:37:00"/>
        <d v="2026-01-09T19:55:00"/>
        <d v="2026-01-09T20:09:00"/>
        <d v="2026-01-09T20:47:00"/>
        <d v="2026-01-09T21:23:00"/>
        <d v="2026-01-09T21:24:00"/>
        <d v="2026-01-09T22:30:00"/>
        <d v="2026-01-09T22:44:00"/>
        <d v="2026-01-09T22:51:00"/>
        <d v="2026-01-09T23:21:00"/>
        <d v="2026-01-09T23:45:00"/>
        <d v="2026-01-09T23:53:00"/>
        <d v="2026-01-09T23:57:00"/>
        <d v="2026-01-10T01:08:00"/>
        <d v="2026-01-10T01:23:00"/>
        <d v="2026-01-10T01:24:00"/>
        <d v="2026-01-10T01:32:00"/>
        <d v="2026-01-10T02:08:00"/>
        <d v="2026-01-10T02:31:00"/>
        <d v="2026-01-10T02:56:00"/>
        <d v="2026-01-10T03:23:00"/>
        <d v="2026-01-10T04:09:00"/>
        <d v="2026-01-10T04:16:00"/>
        <d v="2026-01-10T04:40:00"/>
        <d v="2026-01-10T04:41:00"/>
        <d v="2026-01-10T05:04:00"/>
        <d v="2026-01-10T06:41:00"/>
        <d v="2026-01-10T06:51:00"/>
        <d v="2026-01-10T06:56:00"/>
        <d v="2026-01-10T07:24:00"/>
        <d v="2026-01-10T10:05:00"/>
        <d v="2026-01-10T10:16:00"/>
        <d v="2026-01-10T10:47:00"/>
        <d v="2026-01-10T11:38:00"/>
        <d v="2026-01-10T12:12:00"/>
        <d v="2026-01-10T12:36:00"/>
        <d v="2026-01-10T13:15:00"/>
        <d v="2026-01-10T13:49:00"/>
        <d v="2026-01-10T13:52:00"/>
        <d v="2026-01-10T14:04:00"/>
        <d v="2026-01-10T14:12:00"/>
        <d v="2026-01-10T15:05:00"/>
        <d v="2026-01-10T15:14:00"/>
        <d v="2026-01-10T15:35:00"/>
        <d v="2026-01-10T15:50:00"/>
        <d v="2026-01-10T16:08:00"/>
        <d v="2026-01-10T16:34:00"/>
        <d v="2026-01-10T16:49:00"/>
        <d v="2026-01-10T16:53:00"/>
        <d v="2026-01-10T17:10:00"/>
        <d v="2026-01-10T17:34:00"/>
        <d v="2026-01-10T18:08:00"/>
        <d v="2026-01-10T18:09:00"/>
        <d v="2026-01-10T19:43:00"/>
        <d v="2026-01-10T20:15:00"/>
        <d v="2026-01-10T20:32:00"/>
        <d v="2026-01-10T20:42:00"/>
        <d v="2026-01-10T20:50:00"/>
        <d v="2026-01-10T21:09:00"/>
        <d v="2026-01-10T21:11:00"/>
        <d v="2026-01-10T21:42:00"/>
        <d v="2026-01-10T21:47:00"/>
        <d v="2026-01-10T22:42:00"/>
        <d v="2026-01-10T22:55:00"/>
        <d v="2026-01-10T23:20:00"/>
        <d v="2026-01-10T23:28:00"/>
        <d v="2026-01-10T23:38:00"/>
        <d v="2026-01-10T23:55:00"/>
        <d v="2026-01-10T23:58:00"/>
        <d v="2026-01-11T00:11:00"/>
        <d v="2026-01-11T00:40:00"/>
        <d v="2026-01-11T00:44:00"/>
        <d v="2026-01-11T01:07:00"/>
        <d v="2026-01-11T01:21:00"/>
        <d v="2026-01-11T01:24:00"/>
        <d v="2026-01-11T03:02:00"/>
        <d v="2026-01-11T04:10:00"/>
        <d v="2026-01-11T04:36:00"/>
        <d v="2026-01-11T05:42:00"/>
        <d v="2026-01-11T06:04:00"/>
        <d v="2026-01-11T06:15:00"/>
        <d v="2026-01-11T06:16:00"/>
        <d v="2026-01-11T08:33:00"/>
        <d v="2026-01-11T08:49:00"/>
        <d v="2026-01-11T09:04:00"/>
        <d v="2026-01-11T09:18:00"/>
        <d v="2026-01-11T09:32:00"/>
        <d v="2026-01-11T09:54:00"/>
        <d v="2026-01-11T10:01:00"/>
        <d v="2026-01-11T10:37:00"/>
        <d v="2026-01-11T11:12:00"/>
        <d v="2026-01-11T11:44:00"/>
        <d v="2026-01-11T12:00:00"/>
        <d v="2026-01-11T12:40:00"/>
        <d v="2026-01-11T13:04:00"/>
        <d v="2026-01-11T13:20:00"/>
        <d v="2026-01-11T13:45:00"/>
        <d v="2026-01-11T13:51:00"/>
        <d v="2026-01-11T14:13:00"/>
        <d v="2026-01-11T14:33:00"/>
        <d v="2026-01-11T15:06:00"/>
        <d v="2026-01-11T15:12:00"/>
        <d v="2026-01-11T15:19:00"/>
        <d v="2026-01-11T15:48:00"/>
        <d v="2026-01-11T15:52:00"/>
        <d v="2026-01-11T16:02:00"/>
        <d v="2026-01-11T16:24:00"/>
        <d v="2026-01-11T16:29:00"/>
        <d v="2026-01-11T16:34:00"/>
        <d v="2026-01-11T17:46:00"/>
        <d v="2026-01-11T17:53:00"/>
        <d v="2026-01-11T18:03:00"/>
        <d v="2026-01-11T18:28:00"/>
        <d v="2026-01-11T21:05:00"/>
        <d v="2026-01-11T21:06:00"/>
        <d v="2026-01-11T21:13:00"/>
        <d v="2026-01-11T21:35:00"/>
        <d v="2026-01-11T22:19:00"/>
        <d v="2026-01-11T22:32:00"/>
        <d v="2026-01-11T22:38:00"/>
        <d v="2026-01-11T22:48:00"/>
        <d v="2026-01-11T23:01:00"/>
        <d v="2026-01-11T23:23:00"/>
        <d v="2026-01-11T23:24:00"/>
        <d v="2026-01-12T00:11:00"/>
        <d v="2026-01-12T01:02:00"/>
        <d v="2026-01-12T02:58:00"/>
        <d v="2026-01-12T03:58:00"/>
        <d v="2026-01-12T04:32:00"/>
        <d v="2026-01-12T04:39:00"/>
        <d v="2026-01-12T05:08:00"/>
        <d v="2026-01-12T06:26:00"/>
        <d v="2026-01-12T06:48:00"/>
        <d v="2026-01-12T07:02:00"/>
        <d v="2026-01-12T07:11:00"/>
        <d v="2026-01-12T09:10:00"/>
        <d v="2026-01-12T09:22:00"/>
        <d v="2026-01-12T09:31:00"/>
        <d v="2026-01-12T09:38:00"/>
        <d v="2026-01-12T10:01:00"/>
        <d v="2026-01-12T10:02:00"/>
        <d v="2026-01-12T10:56:00"/>
        <d v="2026-01-12T11:26:00"/>
        <d v="2026-01-12T13:12:00"/>
        <d v="2026-01-12T13:59:00"/>
        <d v="2026-01-12T14:13:00"/>
        <d v="2026-01-12T14:33:00"/>
        <d v="2026-01-12T15:18:00"/>
        <d v="2026-01-12T15:46:00"/>
        <d v="2026-01-12T16:13:00"/>
        <d v="2026-01-12T16:32:00"/>
        <d v="2026-01-12T17:18:00"/>
        <d v="2026-01-12T18:48:00"/>
        <d v="2026-01-12T19:05:00"/>
        <d v="2026-01-12T19:26:00"/>
        <d v="2026-01-12T21:15:00"/>
        <d v="2026-01-12T21:43:00"/>
        <d v="2026-01-12T22:12:00"/>
        <d v="2026-01-12T22:56:00"/>
        <d v="2026-01-12T23:00:00"/>
        <d v="2026-01-12T23:44:00"/>
        <d v="2026-01-13T01:26:00"/>
        <d v="2026-01-13T01:47:00"/>
        <d v="2026-01-13T01:48:00"/>
        <d v="2026-01-13T01:53:00"/>
        <d v="2026-01-13T02:15:00"/>
        <d v="2026-01-13T02:57:00"/>
        <d v="2026-01-13T03:19:00"/>
        <d v="2026-01-13T03:23:00"/>
        <d v="2026-01-13T03:39:00"/>
        <d v="2026-01-13T04:05:00"/>
        <d v="2026-01-13T05:26:00"/>
        <d v="2026-01-13T05:42:00"/>
        <d v="2026-01-13T06:03:00"/>
        <d v="2026-01-13T06:11:00"/>
        <d v="2026-01-13T07:04:00"/>
        <d v="2026-01-13T08:22:00"/>
        <d v="2026-01-13T09:08:00"/>
        <d v="2026-01-13T09:12:00"/>
        <d v="2026-01-13T09:32:00"/>
        <d v="2026-01-13T09:38:00"/>
        <d v="2026-01-13T09:39:00"/>
        <d v="2026-01-13T10:16:00"/>
        <d v="2026-01-13T10:25:00"/>
        <d v="2026-01-13T10:54:00"/>
        <d v="2026-01-13T10:56:00"/>
        <d v="2026-01-13T11:27:00"/>
        <d v="2026-01-13T11:43:00"/>
        <d v="2026-01-13T11:44:00"/>
        <d v="2026-01-13T12:30:00"/>
        <d v="2026-01-13T12:40:00"/>
        <d v="2026-01-13T12:41:00"/>
        <d v="2026-01-13T12:52:00"/>
        <d v="2026-01-13T13:02:00"/>
        <d v="2026-01-13T13:17:00"/>
        <d v="2026-01-13T13:19:00"/>
        <d v="2026-01-13T13:43:00"/>
        <d v="2026-01-13T14:46:00"/>
        <d v="2026-01-13T15:01:00"/>
        <d v="2026-01-13T15:16:00"/>
        <d v="2026-01-13T16:33:00"/>
        <d v="2026-01-13T16:55:00"/>
        <d v="2026-01-13T16:56:00"/>
        <d v="2026-01-13T17:26:00"/>
        <d v="2026-01-13T17:43:00"/>
        <d v="2026-01-13T17:52:00"/>
        <d v="2026-01-13T18:46:00"/>
        <d v="2026-01-13T19:00:00"/>
        <d v="2026-01-13T19:06:00"/>
        <d v="2026-01-13T19:19:00"/>
        <d v="2026-01-13T20:04:00"/>
        <d v="2026-01-13T21:36:00"/>
        <d v="2026-01-13T22:08:00"/>
        <d v="2026-01-13T22:41:00"/>
        <d v="2026-01-13T23:11:00"/>
        <d v="2026-01-13T23:12:00"/>
        <d v="2026-01-14T00:18:00"/>
        <d v="2026-01-14T01:58:00"/>
        <d v="2026-01-14T02:37:00"/>
        <d v="2026-01-14T03:14:00"/>
        <d v="2026-01-14T03:37:00"/>
        <d v="2026-01-14T03:57:00"/>
        <d v="2026-01-14T06:16:00"/>
        <d v="2026-01-14T06:41:00"/>
        <d v="2026-01-14T06:45:00"/>
        <d v="2026-01-14T06:48:00"/>
        <d v="2026-01-14T06:57:00"/>
        <d v="2026-01-14T07:06:00"/>
        <d v="2026-01-14T07:39:00"/>
        <d v="2026-01-14T07:41:00"/>
        <d v="2026-01-14T07:49:00"/>
        <d v="2026-01-14T08:45:00"/>
        <d v="2026-01-14T08:56:00"/>
        <d v="2026-01-14T10:11:00"/>
        <d v="2026-01-14T10:25:00"/>
        <d v="2026-01-14T10:26:00"/>
        <d v="2026-01-14T10:32:00"/>
        <d v="2026-01-14T10:49:00"/>
        <d v="2026-01-14T11:02:00"/>
        <d v="2026-01-14T11:37:00"/>
        <d v="2026-01-14T12:03:00"/>
        <d v="2026-01-14T12:10:00"/>
        <d v="2026-01-14T13:41:00"/>
        <d v="2026-01-14T14:03:00"/>
        <d v="2026-01-14T15:19:00"/>
        <d v="2026-01-14T15:49:00"/>
        <d v="2026-01-14T15:57:00"/>
        <d v="2026-01-14T16:06:00"/>
        <d v="2026-01-14T16:08:00"/>
        <d v="2026-01-14T16:15:00"/>
        <d v="2026-01-14T16:19:00"/>
        <d v="2026-01-14T16:30:00"/>
        <d v="2026-01-14T16:49:00"/>
        <d v="2026-01-14T16:52:00"/>
        <d v="2026-01-14T17:25:00"/>
        <d v="2026-01-14T17:45:00"/>
        <d v="2026-01-14T18:23:00"/>
        <d v="2026-01-14T18:37:00"/>
        <d v="2026-01-14T19:02:00"/>
        <d v="2026-01-14T19:05:00"/>
        <d v="2026-01-14T20:06:00"/>
        <d v="2026-01-14T20:28:00"/>
        <d v="2026-01-14T20:57:00"/>
        <d v="2026-01-14T20:58:00"/>
        <d v="2026-01-14T20:59:00"/>
        <d v="2026-01-14T21:13:00"/>
        <d v="2026-01-14T21:14:00"/>
        <d v="2026-01-14T21:17:00"/>
        <d v="2026-01-14T22:17:00"/>
        <d v="2026-01-14T22:43:00"/>
        <d v="2026-01-14T23:22:00"/>
        <d v="2026-01-15T01:13:00"/>
        <d v="2026-01-15T01:31:00"/>
        <d v="2026-01-15T02:07:00"/>
        <d v="2026-01-15T02:26:00"/>
        <d v="2026-01-15T02:28:00"/>
        <d v="2026-01-15T02:36:00"/>
        <d v="2026-01-15T02:42:00"/>
        <d v="2026-01-15T03:03:00"/>
        <d v="2026-01-15T03:11:00"/>
        <d v="2026-01-15T03:25:00"/>
        <d v="2026-01-15T03:38:00"/>
        <d v="2026-01-15T03:44:00"/>
        <d v="2026-01-15T04:07:00"/>
        <d v="2026-01-15T04:10:00"/>
        <d v="2026-01-15T04:18:00"/>
        <d v="2026-01-15T04:19:00"/>
        <d v="2026-01-15T05:35:00"/>
        <d v="2026-01-15T06:12:00"/>
        <d v="2026-01-15T06:15:00"/>
        <d v="2026-01-15T06:32:00"/>
        <d v="2026-01-15T07:52:00"/>
        <d v="2026-01-15T08:04:00"/>
        <d v="2026-01-15T08:11:00"/>
        <d v="2026-01-15T08:56:00"/>
        <d v="2026-01-15T09:48:00"/>
        <d v="2026-01-15T10:07:00"/>
        <d v="2026-01-15T10:30:00"/>
        <d v="2026-01-15T10:50:00"/>
        <d v="2026-01-15T12:07:00"/>
        <d v="2026-01-15T13:30:00"/>
        <d v="2026-01-15T15:25:00"/>
        <d v="2026-01-15T17:02:00"/>
        <d v="2026-01-15T17:44:00"/>
        <d v="2026-01-15T17:52:00"/>
        <d v="2026-01-15T18:00:00"/>
        <d v="2026-01-15T18:40:00"/>
        <d v="2026-01-15T18:45:00"/>
        <d v="2026-01-15T19:47:00"/>
        <d v="2026-01-15T20:09:00"/>
        <d v="2026-01-15T20:31:00"/>
        <d v="2026-01-15T22:02:00"/>
        <d v="2026-01-15T22:07:00"/>
        <d v="2026-01-15T22:25:00"/>
        <d v="2026-01-16T00:07:00"/>
        <d v="2026-01-16T00:31:00"/>
        <d v="2026-01-16T00:51:00"/>
        <d v="2026-01-16T01:38:00"/>
        <d v="2026-01-16T01:40:00"/>
        <d v="2026-01-16T01:45:00"/>
        <d v="2026-01-16T01:58:00"/>
        <d v="2026-01-16T02:49:00"/>
        <d v="2026-01-16T03:08:00"/>
        <d v="2026-01-16T03:55:00"/>
        <d v="2026-01-16T03:59:00"/>
        <d v="2026-01-16T04:46:00"/>
        <d v="2026-01-16T05:18:00"/>
        <d v="2026-01-16T05:26:00"/>
        <d v="2026-01-16T05:39:00"/>
        <d v="2026-01-16T05:48:00"/>
        <d v="2026-01-16T06:14:00"/>
        <d v="2026-01-16T06:25:00"/>
        <d v="2026-01-16T06:36:00"/>
        <d v="2026-01-16T06:40:00"/>
        <d v="2026-01-16T08:42:00"/>
        <d v="2026-01-16T09:02:00"/>
        <d v="2026-01-16T09:15:00"/>
        <d v="2026-01-16T10:16:00"/>
        <d v="2026-01-16T10:19:00"/>
        <d v="2026-01-16T10:41:00"/>
        <d v="2026-01-16T11:06:00"/>
        <d v="2026-01-16T11:14:00"/>
        <d v="2026-01-16T11:52:00"/>
        <d v="2026-01-16T13:08:00"/>
        <d v="2026-01-16T14:28:00"/>
        <d v="2026-01-16T14:42:00"/>
        <d v="2026-01-16T15:13:00"/>
        <d v="2026-01-16T15:19:00"/>
        <d v="2026-01-16T15:33:00"/>
        <d v="2026-01-16T16:27:00"/>
        <d v="2026-01-16T17:12:00"/>
        <d v="2026-01-16T17:23:00"/>
        <d v="2026-01-16T17:38:00"/>
        <d v="2026-01-16T18:29:00"/>
        <d v="2026-01-16T18:32:00"/>
        <d v="2026-01-16T19:05:00"/>
        <d v="2026-01-16T19:07:00"/>
        <d v="2026-01-16T20:09:00"/>
        <d v="2026-01-16T20:45:00"/>
        <d v="2026-01-16T23:36:00"/>
        <d v="2026-01-17T00:32:00"/>
        <d v="2026-01-17T00:39:00"/>
        <d v="2026-01-17T00:59:00"/>
        <d v="2026-01-17T01:11:00"/>
        <d v="2026-01-17T01:24:00"/>
        <d v="2026-01-17T01:36:00"/>
        <d v="2026-01-17T01:42:00"/>
        <d v="2026-01-17T01:49:00"/>
        <d v="2026-01-17T02:01:00"/>
        <d v="2026-01-17T02:25:00"/>
        <d v="2026-01-17T03:07:00"/>
        <d v="2026-01-17T04:33:00"/>
        <d v="2026-01-17T06:09:00"/>
        <d v="2026-01-17T06:23:00"/>
        <d v="2026-01-17T06:30:00"/>
        <d v="2026-01-17T06:32:00"/>
        <d v="2026-01-17T07:13:00"/>
        <d v="2026-01-17T07:18:00"/>
        <d v="2026-01-17T07:26:00"/>
        <d v="2026-01-17T07:44:00"/>
        <d v="2026-01-17T07:47:00"/>
        <d v="2026-01-17T08:10:00"/>
        <d v="2026-01-17T08:12:00"/>
        <d v="2026-01-17T08:23:00"/>
        <d v="2026-01-17T08:51:00"/>
        <d v="2026-01-17T08:53:00"/>
        <d v="2026-01-17T09:58:00"/>
        <d v="2026-01-17T10:13:00"/>
        <d v="2026-01-17T11:09:00"/>
        <d v="2026-01-17T11:43:00"/>
        <d v="2026-01-17T11:52:00"/>
        <d v="2026-01-17T11:55:00"/>
        <d v="2026-01-17T12:25:00"/>
        <d v="2026-01-17T12:35:00"/>
        <d v="2026-01-17T15:15:00"/>
        <d v="2026-01-17T17:29:00"/>
        <d v="2026-01-17T17:38:00"/>
        <d v="2026-01-17T18:04:00"/>
        <d v="2026-01-17T18:10:00"/>
        <d v="2026-01-17T18:14:00"/>
        <d v="2026-01-17T19:07:00"/>
        <d v="2026-01-17T19:35:00"/>
        <d v="2026-01-17T19:58:00"/>
        <d v="2026-01-17T20:02:00"/>
        <d v="2026-01-17T20:41:00"/>
        <d v="2026-01-17T21:14:00"/>
        <d v="2026-01-17T21:26:00"/>
        <d v="2026-01-17T22:05:00"/>
        <d v="2026-01-17T22:38:00"/>
        <d v="2026-01-17T22:53:00"/>
        <d v="2026-01-17T23:07:00"/>
        <d v="2026-01-17T23:37:00"/>
        <d v="2026-01-17T23:50:00"/>
        <d v="2026-01-18T01:59:00"/>
        <d v="2026-01-18T02:30:00"/>
        <d v="2026-01-18T03:19:00"/>
        <d v="2026-01-18T04:37:00"/>
        <d v="2026-01-18T04:48:00"/>
        <d v="2026-01-18T04:54:00"/>
        <d v="2026-01-18T05:01:00"/>
        <d v="2026-01-18T05:02:00"/>
        <d v="2026-01-18T05:52:00"/>
        <d v="2026-01-18T05:55:00"/>
        <d v="2026-01-18T06:11:00"/>
        <d v="2026-01-18T06:15:00"/>
        <d v="2026-01-18T06:36:00"/>
        <d v="2026-01-18T06:39:00"/>
        <d v="2026-01-18T06:58:00"/>
        <d v="2026-01-18T07:20:00"/>
        <d v="2026-01-18T07:58:00"/>
        <d v="2026-01-18T08:19:00"/>
        <d v="2026-01-18T08:24:00"/>
        <d v="2026-01-18T08:45:00"/>
        <d v="2026-01-18T09:16:00"/>
        <d v="2026-01-18T09:29:00"/>
        <d v="2026-01-18T09:46:00"/>
        <d v="2026-01-18T10:40:00"/>
        <d v="2026-01-18T11:09:00"/>
        <d v="2026-01-18T11:51:00"/>
        <d v="2026-01-18T12:09:00"/>
        <d v="2026-01-18T12:50:00"/>
        <d v="2026-01-18T13:25:00"/>
        <d v="2026-01-18T13:50:00"/>
        <d v="2026-01-18T13:54:00"/>
        <d v="2026-01-18T14:02:00"/>
        <d v="2026-01-18T14:05:00"/>
        <d v="2026-01-18T14:47:00"/>
        <d v="2026-01-18T14:57:00"/>
        <d v="2026-01-18T15:38:00"/>
        <d v="2026-01-18T16:10:00"/>
        <d v="2026-01-18T16:42:00"/>
        <d v="2026-01-18T16:47:00"/>
        <d v="2026-01-18T16:53:00"/>
        <d v="2026-01-18T17:07:00"/>
        <d v="2026-01-18T17:34:00"/>
        <d v="2026-01-18T18:11:00"/>
        <d v="2026-01-18T18:44:00"/>
        <d v="2026-01-18T18:59:00"/>
        <d v="2026-01-18T19:25:00"/>
        <d v="2026-01-18T19:27:00"/>
        <d v="2026-01-18T20:11:00"/>
        <d v="2026-01-18T20:23:00"/>
        <d v="2026-01-18T20:35:00"/>
        <d v="2026-01-18T20:48:00"/>
        <d v="2026-01-18T21:37:00"/>
        <d v="2026-01-18T21:45:00"/>
        <d v="2026-01-18T21:48:00"/>
        <d v="2026-01-18T21:56:00"/>
        <d v="2026-01-18T22:10:00"/>
        <d v="2026-01-18T23:21:00"/>
        <d v="2026-01-19T00:48:00"/>
        <d v="2026-01-19T01:29:00"/>
        <d v="2026-01-19T01:45:00"/>
        <d v="2026-01-19T01:55:00"/>
        <d v="2026-01-19T02:55:00"/>
        <d v="2026-01-19T03:10:00"/>
        <d v="2026-01-19T03:21:00"/>
        <d v="2026-01-19T04:28:00"/>
        <d v="2026-01-19T04:32:00"/>
        <d v="2026-01-19T04:42:00"/>
        <d v="2026-01-19T05:25:00"/>
        <d v="2026-01-19T05:35:00"/>
        <d v="2026-01-19T05:53:00"/>
        <d v="2026-01-19T05:55:00"/>
        <d v="2026-01-19T06:17:00"/>
        <d v="2026-01-19T06:29:00"/>
        <d v="2026-01-19T07:11:00"/>
        <d v="2026-01-19T07:37:00"/>
        <d v="2026-01-19T08:06:00"/>
        <d v="2026-01-19T08:23:00"/>
        <d v="2026-01-19T08:40:00"/>
        <d v="2026-01-19T09:00:00"/>
        <d v="2026-01-19T09:11:00"/>
        <d v="2026-01-19T09:50:00"/>
        <d v="2026-01-19T10:10:00"/>
        <d v="2026-01-19T10:11:00"/>
        <d v="2026-01-19T11:58:00"/>
        <d v="2026-01-19T12:15:00"/>
        <d v="2026-01-19T12:39:00"/>
        <d v="2026-01-19T13:12:00"/>
        <d v="2026-01-19T13:28:00"/>
        <d v="2026-01-19T13:56:00"/>
        <d v="2026-01-19T13:57:00"/>
        <d v="2026-01-19T14:28:00"/>
        <d v="2026-01-19T14:32:00"/>
        <d v="2026-01-19T14:43:00"/>
        <d v="2026-01-19T15:12:00"/>
        <d v="2026-01-19T15:15:00"/>
        <d v="2026-01-19T15:19:00"/>
        <d v="2026-01-19T16:21:00"/>
        <d v="2026-01-19T16:48:00"/>
        <d v="2026-01-19T16:53:00"/>
        <d v="2026-01-19T17:02:00"/>
        <d v="2026-01-19T17:36:00"/>
        <d v="2026-01-19T17:48:00"/>
        <d v="2026-01-19T18:06:00"/>
        <d v="2026-01-19T18:36:00"/>
        <d v="2026-01-19T20:10:00"/>
        <d v="2026-01-19T20:59:00"/>
        <d v="2026-01-19T21:17:00"/>
        <d v="2026-01-19T21:56:00"/>
        <d v="2026-01-19T21:59:00"/>
        <d v="2026-01-19T22:11:00"/>
        <d v="2026-01-19T23:22:00"/>
        <d v="2026-01-20T00:31:00"/>
        <d v="2026-01-20T00:42:00"/>
        <d v="2026-01-20T02:28:00"/>
        <d v="2026-01-20T03:00:00"/>
        <d v="2026-01-20T03:16:00"/>
        <d v="2026-01-20T03:43:00"/>
        <d v="2026-01-20T03:50:00"/>
        <d v="2026-01-20T03:58:00"/>
        <d v="2026-01-20T04:46:00"/>
        <d v="2026-01-20T04:47:00"/>
        <d v="2026-01-20T04:54:00"/>
        <d v="2026-01-20T05:02:00"/>
        <d v="2026-01-20T05:06:00"/>
        <d v="2026-01-20T05:21:00"/>
        <d v="2026-01-20T05:32:00"/>
        <d v="2026-01-20T05:34:00"/>
        <d v="2026-01-20T06:04:00"/>
        <d v="2026-01-20T06:55:00"/>
        <d v="2026-01-20T07:03:00"/>
        <d v="2026-01-20T07:20:00"/>
        <d v="2026-01-20T07:21:00"/>
        <d v="2026-01-20T07:41:00"/>
        <d v="2026-01-20T07:56:00"/>
        <d v="2026-01-20T08:27:00"/>
        <d v="2026-01-20T08:28:00"/>
        <d v="2026-01-20T09:27:00"/>
        <d v="2026-01-20T09:56:00"/>
        <d v="2026-01-20T10:11:00"/>
        <d v="2026-01-20T11:08:00"/>
        <d v="2026-01-20T11:10:00"/>
        <d v="2026-01-20T11:15:00"/>
        <d v="2026-01-20T11:41:00"/>
        <d v="2026-01-20T11:43:00"/>
        <d v="2026-01-20T11:47:00"/>
        <d v="2026-01-20T12:14:00"/>
        <d v="2026-01-20T12:45:00"/>
        <d v="2026-01-20T13:08:00"/>
        <d v="2026-01-20T13:16:00"/>
        <d v="2026-01-20T15:11:00"/>
        <d v="2026-01-20T15:25:00"/>
        <d v="2026-01-20T15:53:00"/>
        <d v="2026-01-20T15:55:00"/>
        <d v="2026-01-20T16:58:00"/>
        <d v="2026-01-20T17:15:00"/>
        <d v="2026-01-20T17:27:00"/>
        <d v="2026-01-20T17:35:00"/>
        <d v="2026-01-20T18:18:00"/>
        <d v="2026-01-20T18:24:00"/>
        <d v="2026-01-20T18:25:00"/>
        <d v="2026-01-20T19:19:00"/>
        <d v="2026-01-20T19:58:00"/>
        <d v="2026-01-20T20:32:00"/>
        <d v="2026-01-20T20:53:00"/>
        <d v="2026-01-20T21:05:00"/>
        <d v="2026-01-20T21:07:00"/>
        <d v="2026-01-20T21:40:00"/>
        <d v="2026-01-20T21:43:00"/>
        <d v="2026-01-20T21:44:00"/>
        <d v="2026-01-20T22:06:00"/>
        <d v="2026-01-20T22:09:00"/>
        <d v="2026-01-20T22:16:00"/>
        <d v="2026-01-20T22:19:00"/>
        <d v="2026-01-20T22:51:00"/>
        <d v="2026-01-20T23:07:00"/>
        <d v="2026-01-20T23:10:00"/>
        <d v="2026-01-20T23:35:00"/>
        <d v="2026-01-21T00:32:00"/>
        <d v="2026-01-21T01:05:00"/>
        <d v="2026-01-21T01:21:00"/>
        <d v="2026-01-21T01:56:00"/>
        <d v="2026-01-21T02:24:00"/>
        <d v="2026-01-21T02:58:00"/>
        <d v="2026-01-21T03:51:00"/>
        <d v="2026-01-21T04:09:00"/>
        <d v="2026-01-21T04:24:00"/>
        <d v="2026-01-21T04:26:00"/>
        <d v="2026-01-21T04:30:00"/>
        <d v="2026-01-21T04:42:00"/>
        <d v="2026-01-21T04:43:00"/>
        <d v="2026-01-21T04:58:00"/>
        <d v="2026-01-21T05:22:00"/>
        <d v="2026-01-21T05:29:00"/>
        <d v="2026-01-21T05:44:00"/>
        <d v="2026-01-21T06:37:00"/>
        <d v="2026-01-21T07:23:00"/>
        <d v="2026-01-21T07:28:00"/>
        <d v="2026-01-21T07:40:00"/>
        <d v="2026-01-21T08:31:00"/>
        <d v="2026-01-21T08:34:00"/>
        <d v="2026-01-21T09:04:00"/>
        <d v="2026-01-21T09:30:00"/>
        <d v="2026-01-21T10:15:00"/>
        <d v="2026-01-21T10:28:00"/>
        <d v="2026-01-21T10:46:00"/>
        <d v="2026-01-21T10:59:00"/>
        <d v="2026-01-21T11:01:00"/>
        <d v="2026-01-21T11:13:00"/>
        <d v="2026-01-21T11:20:00"/>
        <d v="2026-01-21T12:29:00"/>
        <d v="2026-01-21T12:56:00"/>
        <d v="2026-01-21T13:36:00"/>
        <d v="2026-01-21T13:40:00"/>
        <d v="2026-01-21T13:41:00"/>
        <d v="2026-01-21T14:37:00"/>
        <d v="2026-01-21T14:57:00"/>
        <d v="2026-01-21T15:03:00"/>
        <d v="2026-01-21T15:49:00"/>
        <d v="2026-01-21T15:58:00"/>
        <d v="2026-01-21T16:03:00"/>
        <d v="2026-01-21T16:20:00"/>
        <d v="2026-01-21T17:11:00"/>
        <d v="2026-01-21T17:52:00"/>
        <d v="2026-01-21T19:11:00"/>
        <d v="2026-01-21T19:18:00"/>
        <d v="2026-01-21T20:08:00"/>
        <d v="2026-01-21T21:00:00"/>
        <d v="2026-01-21T21:27:00"/>
        <d v="2026-01-21T22:24:00"/>
        <d v="2026-01-21T23:09:00"/>
        <d v="2026-01-21T23:46:00"/>
        <d v="2026-01-22T00:03:00"/>
        <d v="2026-01-22T00:06:00"/>
        <d v="2026-01-22T00:10:00"/>
        <d v="2026-01-22T00:20:00"/>
        <d v="2026-01-22T00:57:00"/>
        <d v="2026-01-22T01:15:00"/>
        <d v="2026-01-22T01:46:00"/>
        <d v="2026-01-22T01:52:00"/>
        <d v="2026-01-22T03:43:00"/>
        <d v="2026-01-22T04:23:00"/>
        <d v="2026-01-22T05:01:00"/>
        <d v="2026-01-22T05:03:00"/>
        <d v="2026-01-22T05:14:00"/>
        <d v="2026-01-22T06:03:00"/>
        <d v="2026-01-22T06:58:00"/>
        <d v="2026-01-22T07:05:00"/>
        <d v="2026-01-22T07:21:00"/>
        <d v="2026-01-22T07:27:00"/>
        <d v="2026-01-22T08:59:00"/>
        <d v="2026-01-22T09:14:00"/>
        <d v="2026-01-22T10:09:00"/>
        <d v="2026-01-22T10:46:00"/>
        <d v="2026-01-22T10:57:00"/>
        <d v="2026-01-22T11:36:00"/>
        <d v="2026-01-22T13:00:00"/>
        <d v="2026-01-22T13:26:00"/>
        <d v="2026-01-22T13:37:00"/>
        <d v="2026-01-22T13:44:00"/>
        <d v="2026-01-22T14:19:00"/>
        <d v="2026-01-22T14:40:00"/>
        <d v="2026-01-22T14:46:00"/>
        <d v="2026-01-22T15:45:00"/>
        <d v="2026-01-22T15:57:00"/>
        <d v="2026-01-22T17:02:00"/>
        <d v="2026-01-22T17:12:00"/>
        <d v="2026-01-22T17:20:00"/>
        <d v="2026-01-22T17:47:00"/>
        <d v="2026-01-22T18:07:00"/>
        <d v="2026-01-22T18:52:00"/>
        <d v="2026-01-22T18:56:00"/>
        <d v="2026-01-22T19:25:00"/>
        <d v="2026-01-22T19:38:00"/>
        <d v="2026-01-22T20:04:00"/>
        <d v="2026-01-22T22:10:00"/>
        <d v="2026-01-22T22:16:00"/>
        <d v="2026-01-22T22:41:00"/>
        <d v="2026-01-22T22:57:00"/>
        <d v="2026-01-22T23:06:00"/>
        <d v="2026-01-22T23:24:00"/>
        <d v="2026-01-22T23:35:00"/>
        <d v="2026-01-22T23:50:00"/>
        <d v="2026-01-23T00:01:00"/>
        <d v="2026-01-23T00:13:00"/>
        <d v="2026-01-23T01:27:00"/>
        <d v="2026-01-23T02:19:00"/>
        <d v="2026-01-23T02:32:00"/>
        <d v="2026-01-23T02:39:00"/>
        <d v="2026-01-23T02:47:00"/>
        <d v="2026-01-23T02:55:00"/>
        <d v="2026-01-23T03:21:00"/>
        <d v="2026-01-23T03:46:00"/>
        <d v="2026-01-23T04:26:00"/>
        <d v="2026-01-23T05:05:00"/>
        <d v="2026-01-23T05:48:00"/>
        <d v="2026-01-23T07:16:00"/>
        <d v="2026-01-23T07:19:00"/>
        <d v="2026-01-23T07:58:00"/>
        <d v="2026-01-23T08:04:00"/>
        <d v="2026-01-23T08:12:00"/>
        <d v="2026-01-23T08:23:00"/>
        <d v="2026-01-23T08:45:00"/>
        <d v="2026-01-23T08:47:00"/>
        <d v="2026-01-23T08:51:00"/>
        <d v="2026-01-23T09:21:00"/>
        <d v="2026-01-23T10:12:00"/>
        <d v="2026-01-23T10:16:00"/>
        <d v="2026-01-23T11:26:00"/>
        <d v="2026-01-23T13:06:00"/>
        <d v="2026-01-23T13:26:00"/>
        <d v="2026-01-23T13:42:00"/>
        <d v="2026-01-23T14:27:00"/>
        <d v="2026-01-23T14:45:00"/>
        <d v="2026-01-23T15:32:00"/>
        <d v="2026-01-23T15:35:00"/>
        <d v="2026-01-23T15:59:00"/>
        <d v="2026-01-23T16:01:00"/>
        <d v="2026-01-23T16:12:00"/>
        <d v="2026-01-23T16:20:00"/>
        <d v="2026-01-23T16:22:00"/>
        <d v="2026-01-23T17:03:00"/>
        <d v="2026-01-23T17:27:00"/>
        <d v="2026-01-23T17:54:00"/>
        <d v="2026-01-23T18:10:00"/>
        <d v="2026-01-23T18:17:00"/>
        <d v="2026-01-23T18:19:00"/>
        <d v="2026-01-23T18:27:00"/>
        <d v="2026-01-23T18:41:00"/>
        <d v="2026-01-23T18:52:00"/>
        <d v="2026-01-23T20:54:00"/>
        <d v="2026-01-23T21:13:00"/>
        <d v="2026-01-23T21:16:00"/>
        <d v="2026-01-23T21:17:00"/>
        <d v="2026-01-23T21:30:00"/>
        <d v="2026-01-23T22:06:00"/>
        <d v="2026-01-23T22:08:00"/>
        <d v="2026-01-23T22:13:00"/>
        <d v="2026-01-23T22:52:00"/>
        <d v="2026-01-23T23:12:00"/>
        <d v="2026-01-23T23:23:00"/>
        <d v="2026-01-23T23:47:00"/>
        <d v="2026-01-24T00:05:00"/>
        <d v="2026-01-24T00:57:00"/>
        <d v="2026-01-24T01:11:00"/>
        <d v="2026-01-24T01:28:00"/>
        <d v="2026-01-24T02:29:00"/>
        <d v="2026-01-24T03:19:00"/>
        <d v="2026-01-24T03:45:00"/>
        <d v="2026-01-24T04:02:00"/>
        <d v="2026-01-24T04:03:00"/>
        <d v="2026-01-24T05:11:00"/>
        <d v="2026-01-24T05:31:00"/>
        <d v="2026-01-24T06:08:00"/>
        <d v="2026-01-24T06:33:00"/>
        <d v="2026-01-24T06:42:00"/>
        <d v="2026-01-24T06:58:00"/>
        <d v="2026-01-24T07:08:00"/>
        <d v="2026-01-24T07:19:00"/>
        <d v="2026-01-24T07:22:00"/>
        <d v="2026-01-24T07:36:00"/>
        <d v="2026-01-24T08:08:00"/>
        <d v="2026-01-24T08:15:00"/>
        <d v="2026-01-24T08:27:00"/>
        <d v="2026-01-24T09:09:00"/>
        <d v="2026-01-24T09:57:00"/>
        <d v="2026-01-24T10:16:00"/>
        <d v="2026-01-24T11:39:00"/>
        <d v="2026-01-24T13:30:00"/>
        <d v="2026-01-24T15:02:00"/>
        <d v="2026-01-24T15:50:00"/>
        <d v="2026-01-24T15:57:00"/>
        <d v="2026-01-24T16:02:00"/>
        <d v="2026-01-24T17:53:00"/>
        <d v="2026-01-24T18:48:00"/>
        <d v="2026-01-24T19:30:00"/>
        <d v="2026-01-24T19:34:00"/>
        <d v="2026-01-24T19:37:00"/>
        <d v="2026-01-24T19:43:00"/>
        <d v="2026-01-24T19:52:00"/>
        <d v="2026-01-24T20:21:00"/>
        <d v="2026-01-24T21:37:00"/>
        <d v="2026-01-24T21:59:00"/>
        <d v="2026-01-24T22:23:00"/>
        <d v="2026-01-24T22:28:00"/>
        <d v="2026-01-24T22:30:00"/>
        <d v="2026-01-24T23:28:00"/>
        <d v="2026-01-25T00:12:00"/>
        <d v="2026-01-25T00:35:00"/>
        <d v="2026-01-25T00:52:00"/>
        <d v="2026-01-25T01:00:00"/>
        <d v="2026-01-25T02:32:00"/>
        <d v="2026-01-25T03:19:00"/>
        <d v="2026-01-25T03:29:00"/>
        <d v="2026-01-25T03:41:00"/>
        <d v="2026-01-25T04:15:00"/>
        <d v="2026-01-25T04:30:00"/>
        <d v="2026-01-25T04:36:00"/>
        <d v="2026-01-25T04:56:00"/>
        <d v="2026-01-25T05:12:00"/>
        <d v="2026-01-25T05:24:00"/>
        <d v="2026-01-25T06:20:00"/>
        <d v="2026-01-25T06:51:00"/>
        <d v="2026-01-25T06:59:00"/>
        <d v="2026-01-25T07:18:00"/>
        <d v="2026-01-25T07:20:00"/>
        <d v="2026-01-25T08:03:00"/>
        <d v="2026-01-25T08:58:00"/>
        <d v="2026-01-25T09:28:00"/>
        <d v="2026-01-25T09:51:00"/>
        <d v="2026-01-25T10:02:00"/>
        <d v="2026-01-25T10:30:00"/>
        <d v="2026-01-25T10:37:00"/>
        <d v="2026-01-25T10:39:00"/>
        <d v="2026-01-25T10:57:00"/>
        <d v="2026-01-25T11:08:00"/>
        <d v="2026-01-25T11:15:00"/>
        <d v="2026-01-25T11:50:00"/>
        <d v="2026-01-25T11:53:00"/>
        <d v="2026-01-25T12:10:00"/>
        <d v="2026-01-25T13:06:00"/>
        <d v="2026-01-25T13:21:00"/>
        <d v="2026-01-25T13:46:00"/>
        <d v="2026-01-25T14:00:00"/>
        <d v="2026-01-25T14:19:00"/>
        <d v="2026-01-25T14:22:00"/>
        <d v="2026-01-25T15:15:00"/>
        <d v="2026-01-25T15:18:00"/>
        <d v="2026-01-25T16:17:00"/>
        <d v="2026-01-25T16:41:00"/>
        <d v="2026-01-25T17:03:00"/>
        <d v="2026-01-25T17:13:00"/>
        <d v="2026-01-25T18:22:00"/>
        <d v="2026-01-25T19:03:00"/>
        <d v="2026-01-25T19:04:00"/>
        <d v="2026-01-25T19:29:00"/>
        <d v="2026-01-25T19:41:00"/>
        <d v="2026-01-25T20:07:00"/>
        <d v="2026-01-25T20:50:00"/>
        <d v="2026-01-25T21:10:00"/>
        <d v="2026-01-25T22:36:00"/>
        <d v="2026-01-25T22:43:00"/>
        <d v="2026-01-25T23:06:00"/>
        <d v="2026-01-25T23:50:00"/>
        <d v="2026-01-25T23:52:00"/>
        <d v="2026-01-26T00:20:00"/>
        <d v="2026-01-26T00:31:00"/>
        <d v="2026-01-26T01:00:00"/>
        <d v="2026-01-26T01:10:00"/>
        <d v="2026-01-26T01:21:00"/>
        <d v="2026-01-26T01:26:00"/>
        <d v="2026-01-26T02:02:00"/>
        <d v="2026-01-26T02:10:00"/>
        <d v="2026-01-26T02:17:00"/>
        <d v="2026-01-26T02:59:00"/>
        <d v="2026-01-26T03:21:00"/>
        <d v="2026-01-26T04:33:00"/>
        <d v="2026-01-26T04:44:00"/>
        <d v="2026-01-26T05:43:00"/>
        <d v="2026-01-26T06:32:00"/>
        <d v="2026-01-26T06:41:00"/>
        <d v="2026-01-26T07:18:00"/>
        <d v="2026-01-26T07:55:00"/>
        <d v="2026-01-26T08:30:00"/>
        <d v="2026-01-26T08:37:00"/>
        <d v="2026-01-26T08:40:00"/>
        <d v="2026-01-26T09:22:00"/>
        <d v="2026-01-26T09:23:00"/>
        <d v="2026-01-26T10:11:00"/>
        <d v="2026-01-26T11:33:00"/>
        <d v="2026-01-26T11:39:00"/>
        <d v="2026-01-26T11:49:00"/>
        <d v="2026-01-26T11:55:00"/>
        <d v="2026-01-26T12:20:00"/>
        <d v="2026-01-26T12:35:00"/>
        <d v="2026-01-26T13:27:00"/>
        <d v="2026-01-26T13:42:00"/>
        <d v="2026-01-26T13:48:00"/>
        <d v="2026-01-26T15:04:00"/>
        <d v="2026-01-26T15:24:00"/>
        <d v="2026-01-26T15:36:00"/>
        <d v="2026-01-26T15:50:00"/>
        <d v="2026-01-26T16:50:00"/>
        <d v="2026-01-26T16:56:00"/>
        <d v="2026-01-26T16:57:00"/>
        <d v="2026-01-26T17:14:00"/>
        <d v="2026-01-26T17:52:00"/>
        <d v="2026-01-26T18:33:00"/>
        <d v="2026-01-26T18:34:00"/>
        <d v="2026-01-26T20:25:00"/>
        <d v="2026-01-26T20:40:00"/>
        <d v="2026-01-26T21:36:00"/>
        <d v="2026-01-26T21:51:00"/>
        <d v="2026-01-26T21:54:00"/>
        <d v="2026-01-26T21:55:00"/>
        <d v="2026-01-26T22:02:00"/>
        <d v="2026-01-26T22:04:00"/>
        <d v="2026-01-26T22:06:00"/>
        <d v="2026-01-26T23:10:00"/>
        <d v="2026-01-26T23:40:00"/>
        <d v="2026-01-26T23:46:00"/>
        <d v="2026-01-26T23:58:00"/>
        <d v="2026-01-27T00:41:00"/>
        <d v="2026-01-27T00:52:00"/>
        <d v="2026-01-27T01:43:00"/>
        <d v="2026-01-27T01:50:00"/>
        <d v="2026-01-27T02:15:00"/>
        <d v="2026-01-27T03:05:00"/>
        <d v="2026-01-27T03:29:00"/>
        <d v="2026-01-27T03:36:00"/>
        <d v="2026-01-27T03:37:00"/>
        <d v="2026-01-27T04:11:00"/>
        <d v="2026-01-27T06:08:00"/>
        <d v="2026-01-27T09:11:00"/>
        <d v="2026-01-27T09:19:00"/>
        <d v="2026-01-27T09:33:00"/>
        <d v="2026-01-27T10:20:00"/>
        <d v="2026-01-27T10:21:00"/>
        <d v="2026-01-27T10:22:00"/>
        <d v="2026-01-27T10:50:00"/>
        <d v="2026-01-27T10:56:00"/>
        <d v="2026-01-27T11:48:00"/>
        <d v="2026-01-27T12:07:00"/>
        <d v="2026-01-27T12:37:00"/>
        <d v="2026-01-27T13:24:00"/>
        <d v="2026-01-27T13:38:00"/>
        <d v="2026-01-27T13:40:00"/>
        <d v="2026-01-27T15:36:00"/>
        <d v="2026-01-27T15:48:00"/>
        <d v="2026-01-27T16:22:00"/>
        <d v="2026-01-27T16:29:00"/>
        <d v="2026-01-27T17:02:00"/>
        <d v="2026-01-27T17:11:00"/>
        <d v="2026-01-27T17:23:00"/>
        <d v="2026-01-27T17:30:00"/>
        <d v="2026-01-27T17:33:00"/>
        <d v="2026-01-27T17:55:00"/>
        <d v="2026-01-27T18:05:00"/>
        <d v="2026-01-27T18:37:00"/>
        <d v="2026-01-27T20:08:00"/>
        <d v="2026-01-27T20:27:00"/>
        <d v="2026-01-27T20:57:00"/>
        <d v="2026-01-27T21:09:00"/>
        <d v="2026-01-27T21:10:00"/>
        <d v="2026-01-27T22:40:00"/>
        <d v="2026-01-27T22:51:00"/>
        <d v="2026-01-27T22:56:00"/>
        <d v="2026-01-27T23:31:00"/>
        <d v="2026-01-27T23:37:00"/>
        <d v="2026-01-27T23:40:00"/>
        <d v="2026-01-28T00:26:00"/>
        <d v="2026-01-28T01:34:00"/>
        <d v="2026-01-28T01:43:00"/>
        <d v="2026-01-28T01:48:00"/>
        <d v="2026-01-28T03:37:00"/>
        <d v="2026-01-28T03:41:00"/>
        <d v="2026-01-28T03:44:00"/>
        <d v="2026-01-28T03:50:00"/>
        <d v="2026-01-28T04:00:00"/>
        <d v="2026-01-28T04:04:00"/>
        <d v="2026-01-28T04:13:00"/>
        <d v="2026-01-28T04:20:00"/>
        <d v="2026-01-28T04:40:00"/>
        <d v="2026-01-28T04:53:00"/>
        <d v="2026-01-28T05:41:00"/>
        <d v="2026-01-28T05:58:00"/>
        <d v="2026-01-28T06:06:00"/>
        <d v="2026-01-28T06:23:00"/>
        <d v="2026-01-28T06:35:00"/>
        <d v="2026-01-28T07:08:00"/>
        <d v="2026-01-28T07:11:00"/>
        <d v="2026-01-28T07:59:00"/>
        <d v="2026-01-28T08:07:00"/>
        <d v="2026-01-28T08:13:00"/>
        <d v="2026-01-28T09:19:00"/>
        <d v="2026-01-28T09:22:00"/>
        <d v="2026-01-28T09:32:00"/>
        <d v="2026-01-28T09:53:00"/>
        <d v="2026-01-28T10:16:00"/>
        <d v="2026-01-28T10:20:00"/>
        <d v="2026-01-28T10:36:00"/>
        <d v="2026-01-28T10:37:00"/>
        <d v="2026-01-28T10:44:00"/>
        <d v="2026-01-28T11:07:00"/>
        <d v="2026-01-28T11:09:00"/>
        <d v="2026-01-28T11:18:00"/>
        <d v="2026-01-28T11:27:00"/>
        <d v="2026-01-28T13:37:00"/>
        <d v="2026-01-28T14:41:00"/>
        <d v="2026-01-28T17:07:00"/>
        <d v="2026-01-28T17:31:00"/>
        <d v="2026-01-28T18:28:00"/>
        <d v="2026-01-28T18:48:00"/>
        <d v="2026-01-28T18:54:00"/>
        <d v="2026-01-28T19:03:00"/>
        <d v="2026-01-28T19:13:00"/>
        <d v="2026-01-28T20:16:00"/>
        <d v="2026-01-28T21:28:00"/>
        <d v="2026-01-28T23:09:00"/>
        <d v="2026-01-28T23:53:00"/>
        <d v="2026-01-28T23:56:00"/>
        <d v="2026-01-29T00:04:00"/>
        <d v="2026-01-29T00:23:00"/>
        <d v="2026-01-29T00:24:00"/>
        <d v="2026-01-29T01:21:00"/>
        <d v="2026-01-29T02:24:00"/>
        <d v="2026-01-29T02:32:00"/>
        <d v="2026-01-29T04:20:00"/>
        <d v="2026-01-29T04:28:00"/>
        <d v="2026-01-29T04:30:00"/>
        <d v="2026-01-29T04:37:00"/>
        <d v="2026-01-29T04:44:00"/>
        <d v="2026-01-29T04:50:00"/>
        <d v="2026-01-29T05:57:00"/>
        <d v="2026-01-29T06:15:00"/>
        <d v="2026-01-29T07:51:00"/>
        <d v="2026-01-29T08:12:00"/>
        <d v="2026-01-29T09:51:00"/>
        <d v="2026-01-29T10:11:00"/>
        <d v="2026-01-29T10:20:00"/>
        <d v="2026-01-29T10:22:00"/>
        <d v="2026-01-29T11:10:00"/>
        <d v="2026-01-29T11:18:00"/>
        <d v="2026-01-29T11:52:00"/>
        <d v="2026-01-29T12:55:00"/>
        <d v="2026-01-29T14:04:00"/>
        <d v="2026-01-29T14:33:00"/>
        <d v="2026-01-29T15:51:00"/>
        <d v="2026-01-29T16:14:00"/>
        <d v="2026-01-29T16:35:00"/>
        <d v="2026-01-29T16:47:00"/>
        <d v="2026-01-29T16:59:00"/>
        <d v="2026-01-29T17:13:00"/>
        <d v="2026-01-29T18:10:00"/>
        <d v="2026-01-29T18:45:00"/>
        <d v="2026-01-29T19:27:00"/>
        <d v="2026-01-29T19:50:00"/>
        <d v="2026-01-29T19:51:00"/>
        <d v="2026-01-29T20:17:00"/>
        <d v="2026-01-29T20:20:00"/>
        <d v="2026-01-29T20:38:00"/>
        <d v="2026-01-29T22:19:00"/>
        <d v="2026-01-29T22:37:00"/>
        <d v="2026-01-29T22:55:00"/>
        <d v="2026-01-29T22:56:00"/>
        <d v="2026-01-29T23:39:00"/>
        <d v="2026-01-29T23:49:00"/>
        <d v="2026-01-29T23:52:00"/>
        <d v="2026-01-30T00:20:00"/>
        <d v="2026-01-30T00:36:00"/>
        <d v="2026-01-30T00:52:00"/>
        <d v="2026-01-30T01:44:00"/>
        <d v="2026-01-30T02:50:00"/>
        <d v="2026-01-30T03:19:00"/>
        <d v="2026-01-30T03:21:00"/>
        <d v="2026-01-30T04:02:00"/>
        <d v="2026-01-30T04:59:00"/>
        <d v="2026-01-30T05:00:00"/>
        <d v="2026-01-30T05:14:00"/>
        <d v="2026-01-30T05:34:00"/>
        <d v="2026-01-30T06:10:00"/>
        <d v="2026-01-30T06:22:00"/>
        <d v="2026-01-30T06:39:00"/>
        <d v="2026-01-30T07:28:00"/>
        <d v="2026-01-30T08:04:00"/>
        <d v="2026-01-30T09:17:00"/>
        <d v="2026-01-30T09:20:00"/>
        <d v="2026-01-30T09:27:00"/>
        <d v="2026-01-30T10:18:00"/>
        <d v="2026-01-30T10:32:00"/>
        <d v="2026-01-30T11:06:00"/>
        <d v="2026-01-30T11:07:00"/>
        <d v="2026-01-30T11:16:00"/>
        <d v="2026-01-30T11:22:00"/>
        <d v="2026-01-30T11:24:00"/>
        <d v="2026-01-30T11:50:00"/>
        <d v="2026-01-30T12:45:00"/>
        <d v="2026-01-30T12:54:00"/>
        <d v="2026-01-30T13:39:00"/>
        <d v="2026-01-30T13:46:00"/>
        <d v="2026-01-30T13:56:00"/>
        <d v="2026-01-30T14:37:00"/>
        <d v="2026-01-30T15:03:00"/>
        <d v="2026-01-30T15:11:00"/>
        <d v="2026-01-30T15:13:00"/>
        <d v="2026-01-30T16:33:00"/>
        <d v="2026-01-30T16:37:00"/>
        <d v="2026-01-30T17:25:00"/>
        <d v="2026-01-30T17:42:00"/>
        <d v="2026-01-30T18:05:00"/>
        <d v="2026-01-30T18:26:00"/>
        <d v="2026-01-30T18:40:00"/>
        <d v="2026-01-30T18:54:00"/>
        <d v="2026-01-30T19:03:00"/>
        <d v="2026-01-30T19:09:00"/>
        <d v="2026-01-30T19:43:00"/>
        <d v="2026-01-30T19:59:00"/>
        <d v="2026-01-30T21:17:00"/>
        <d v="2026-01-30T21:48:00"/>
        <d v="2026-01-30T22:01:00"/>
        <d v="2026-01-30T22:04:00"/>
        <d v="2026-01-30T22:33:00"/>
        <d v="2026-01-30T22:40:00"/>
        <d v="2026-01-30T22:52:00"/>
        <d v="2026-01-30T22:59:00"/>
        <d v="2026-01-30T23:07:00"/>
        <d v="2026-01-30T23:32:00"/>
        <d v="2026-01-31T00:21:00"/>
        <d v="2026-01-31T00:35:00"/>
        <d v="2026-01-31T00:48:00"/>
        <d v="2026-01-31T01:48:00"/>
        <d v="2026-01-31T02:08:00"/>
        <d v="2026-01-31T03:35:00"/>
        <d v="2026-01-31T04:10:00"/>
        <d v="2026-01-31T04:15:00"/>
        <d v="2026-01-31T04:28:00"/>
        <d v="2026-01-31T05:06:00"/>
        <d v="2026-01-31T05:21:00"/>
        <d v="2026-01-31T05:29:00"/>
        <d v="2026-01-31T09:21:00"/>
        <d v="2026-01-31T09:25:00"/>
        <d v="2026-01-31T09:30:00"/>
        <d v="2026-01-31T09:31:00"/>
        <d v="2026-01-31T09:32:00"/>
        <d v="2026-01-31T09:41:00"/>
        <d v="2026-01-31T09:45:00"/>
        <d v="2026-01-31T09:47:00"/>
        <d v="2026-01-31T10:36:00"/>
        <d v="2026-01-31T10:47:00"/>
        <d v="2026-01-31T11:17:00"/>
        <d v="2026-01-31T12:17:00"/>
        <d v="2026-01-31T13:28:00"/>
        <d v="2026-01-31T13:36:00"/>
        <d v="2026-01-31T14:03:00"/>
        <d v="2026-01-31T14:38:00"/>
        <d v="2026-01-31T14:53:00"/>
        <d v="2026-01-31T16:16:00"/>
        <d v="2026-01-31T17:10:00"/>
        <d v="2026-01-31T17:44:00"/>
        <d v="2026-01-31T17:50:00"/>
        <d v="2026-01-31T18:40:00"/>
        <d v="2026-01-31T18:41:00"/>
        <d v="2026-01-31T19:41:00"/>
        <d v="2026-01-31T20:15:00"/>
        <d v="2026-01-31T20:40:00"/>
        <d v="2026-01-31T20:53:00"/>
        <d v="2026-01-31T21:08:00"/>
        <d v="2026-01-31T21:27:00"/>
        <d v="2026-01-31T21:33:00"/>
        <d v="2026-01-31T21:43:00"/>
        <d v="2026-01-31T22:09:00"/>
        <d v="2026-01-31T22:24:00"/>
        <d v="2026-01-31T22:27:00"/>
        <d v="2026-01-31T23:02:00"/>
        <d v="2026-01-31T23:10:00"/>
        <d v="2026-01-31T23:59:00"/>
        <d v="2026-02-01T00:06:00"/>
        <d v="2026-02-01T00:22:00"/>
        <d v="2026-02-01T00:37:00"/>
        <d v="2026-02-01T00:55:00"/>
        <d v="2026-02-01T01:50:00"/>
        <d v="2026-02-01T02:57:00"/>
        <d v="2026-02-01T03:10:00"/>
        <d v="2026-02-01T03:26:00"/>
        <d v="2026-02-01T03:29:00"/>
        <d v="2026-02-01T03:31:00"/>
        <d v="2026-02-01T04:08:00"/>
        <d v="2026-02-01T04:10:00"/>
        <d v="2026-02-01T04:32:00"/>
        <d v="2026-02-01T05:23:00"/>
        <d v="2026-02-01T05:32:00"/>
        <d v="2026-02-01T05:33:00"/>
        <d v="2026-02-01T06:22:00"/>
        <d v="2026-02-01T07:13:00"/>
        <d v="2026-02-01T07:22:00"/>
        <d v="2026-02-01T07:23:00"/>
        <d v="2026-02-01T07:42:00"/>
        <d v="2026-02-01T07:43:00"/>
        <d v="2026-02-01T08:47:00"/>
        <d v="2026-02-01T08:52:00"/>
        <d v="2026-02-01T09:02:00"/>
        <d v="2026-02-01T09:31:00"/>
        <d v="2026-02-01T09:49:00"/>
        <d v="2026-02-01T09:52:00"/>
        <d v="2026-02-01T10:19:00"/>
        <d v="2026-02-01T10:42:00"/>
        <d v="2026-02-01T10:56:00"/>
        <d v="2026-02-01T11:23:00"/>
        <d v="2026-02-01T12:31:00"/>
        <d v="2026-02-01T12:43:00"/>
        <d v="2026-02-01T13:08:00"/>
        <d v="2026-02-01T14:02:00"/>
        <d v="2026-02-01T14:10:00"/>
        <d v="2026-02-01T14:23:00"/>
        <d v="2026-02-01T14:28:00"/>
        <d v="2026-02-01T14:37:00"/>
        <d v="2026-02-01T15:18:00"/>
        <d v="2026-02-01T15:53:00"/>
        <d v="2026-02-01T16:11:00"/>
        <d v="2026-02-01T16:38:00"/>
        <d v="2026-02-01T16:42:00"/>
        <d v="2026-02-01T16:49:00"/>
        <d v="2026-02-01T17:03:00"/>
        <d v="2026-02-01T17:05:00"/>
        <d v="2026-02-01T17:08:00"/>
        <d v="2026-02-01T18:07:00"/>
        <d v="2026-02-01T18:13:00"/>
        <d v="2026-02-01T18:23:00"/>
        <d v="2026-02-01T18:36:00"/>
        <d v="2026-02-01T18:42:00"/>
        <d v="2026-02-01T18:53:00"/>
        <d v="2026-02-01T19:21:00"/>
        <d v="2026-02-01T19:22:00"/>
        <d v="2026-02-01T21:17:00"/>
        <d v="2026-02-01T21:26:00"/>
        <d v="2026-02-01T21:30:00"/>
        <d v="2026-02-01T21:50:00"/>
        <d v="2026-02-01T21:52:00"/>
        <d v="2026-02-01T21:57:00"/>
        <d v="2026-02-01T22:27:00"/>
        <d v="2026-02-01T22:34:00"/>
        <d v="2026-02-01T23:59:00"/>
        <d v="2026-02-02T00:42:00"/>
        <d v="2026-02-02T00:57:00"/>
        <d v="2026-02-02T01:10:00"/>
        <d v="2026-02-02T02:37:00"/>
        <d v="2026-02-02T02:38:00"/>
        <d v="2026-02-02T02:53:00"/>
        <d v="2026-02-02T02:55:00"/>
        <d v="2026-02-02T02:57:00"/>
        <d v="2026-02-02T03:29:00"/>
        <d v="2026-02-02T03:52:00"/>
        <d v="2026-02-02T04:50:00"/>
        <d v="2026-02-02T04:58:00"/>
        <d v="2026-02-02T05:28:00"/>
        <d v="2026-02-02T05:38:00"/>
        <d v="2026-02-02T05:51:00"/>
        <d v="2026-02-02T06:42:00"/>
        <d v="2026-02-02T07:17:00"/>
        <d v="2026-02-02T07:52:00"/>
        <d v="2026-02-02T07:55:00"/>
        <d v="2026-02-02T08:41:00"/>
        <d v="2026-02-02T08:42:00"/>
        <d v="2026-02-02T09:33:00"/>
        <d v="2026-02-02T09:41:00"/>
        <d v="2026-02-02T09:55:00"/>
        <d v="2026-02-02T10:16:00"/>
        <d v="2026-02-02T12:08:00"/>
        <d v="2026-02-02T12:14:00"/>
        <d v="2026-02-02T12:16:00"/>
        <d v="2026-02-02T12:50:00"/>
        <d v="2026-02-02T13:06:00"/>
        <d v="2026-02-02T13:18:00"/>
        <d v="2026-02-02T13:35:00"/>
        <d v="2026-02-02T14:01:00"/>
        <d v="2026-02-02T14:18:00"/>
        <d v="2026-02-02T14:21:00"/>
        <d v="2026-02-02T14:22:00"/>
        <d v="2026-02-02T15:14:00"/>
        <d v="2026-02-02T16:08:00"/>
        <d v="2026-02-02T16:10:00"/>
        <d v="2026-02-02T16:31:00"/>
        <d v="2026-02-02T17:01:00"/>
        <d v="2026-02-02T17:06:00"/>
        <d v="2026-02-02T17:09:00"/>
        <d v="2026-02-02T17:26:00"/>
        <d v="2026-02-02T18:20:00"/>
        <d v="2026-02-02T18:54:00"/>
        <d v="2026-02-02T19:16:00"/>
        <d v="2026-02-02T19:53:00"/>
        <d v="2026-02-02T20:27:00"/>
        <d v="2026-02-02T21:10:00"/>
        <d v="2026-02-02T21:26:00"/>
        <d v="2026-02-02T21:40:00"/>
        <d v="2026-02-02T21:51:00"/>
        <d v="2026-02-02T22:23:00"/>
        <d v="2026-02-02T22:38:00"/>
        <d v="2026-02-02T23:35:00"/>
        <d v="2026-02-03T00:37:00"/>
        <d v="2026-02-03T00:38:00"/>
        <d v="2026-02-03T01:06:00"/>
        <d v="2026-02-03T01:37:00"/>
        <d v="2026-02-03T02:03:00"/>
        <d v="2026-02-03T02:10:00"/>
        <d v="2026-02-03T02:57:00"/>
        <d v="2026-02-03T05:03:00"/>
        <d v="2026-02-03T05:12:00"/>
        <d v="2026-02-03T05:46:00"/>
        <d v="2026-02-03T05:47:00"/>
        <d v="2026-02-03T06:33:00"/>
        <d v="2026-02-03T06:49:00"/>
        <d v="2026-02-03T07:39:00"/>
        <d v="2026-02-03T07:49:00"/>
        <d v="2026-02-03T08:55:00"/>
        <d v="2026-02-03T09:05:00"/>
        <d v="2026-02-03T09:08:00"/>
        <d v="2026-02-03T09:27:00"/>
        <d v="2026-02-03T09:39:00"/>
        <d v="2026-02-03T10:37:00"/>
        <d v="2026-02-03T10:42:00"/>
        <d v="2026-02-03T10:59:00"/>
        <d v="2026-02-03T11:08:00"/>
        <d v="2026-02-03T12:18:00"/>
        <d v="2026-02-03T12:41:00"/>
        <d v="2026-02-03T13:01:00"/>
        <d v="2026-02-03T14:05:00"/>
        <d v="2026-02-03T14:22:00"/>
        <d v="2026-02-03T15:30:00"/>
        <d v="2026-02-03T16:04:00"/>
        <d v="2026-02-03T16:13:00"/>
        <d v="2026-02-03T16:24:00"/>
        <d v="2026-02-03T16:37:00"/>
        <d v="2026-02-03T16:42:00"/>
        <d v="2026-02-03T17:42:00"/>
        <d v="2026-02-03T18:11:00"/>
        <d v="2026-02-03T18:15:00"/>
        <d v="2026-02-03T18:59:00"/>
        <d v="2026-02-03T19:00:00"/>
        <d v="2026-02-03T19:13:00"/>
        <d v="2026-02-03T19:23:00"/>
        <d v="2026-02-03T19:39:00"/>
        <d v="2026-02-03T19:42:00"/>
        <d v="2026-02-03T20:13:00"/>
        <d v="2026-02-03T20:46:00"/>
        <d v="2026-02-03T20:50:00"/>
        <d v="2026-02-03T22:17:00"/>
        <d v="2026-02-03T23:33:00"/>
        <d v="2026-02-03T23:46:00"/>
        <d v="2026-02-03T23:47:00"/>
        <d v="2026-02-03T23:50:00"/>
        <d v="2026-02-04T00:39:00"/>
        <d v="2026-02-04T01:03:00"/>
        <d v="2026-02-04T01:21:00"/>
        <d v="2026-02-04T01:35:00"/>
        <d v="2026-02-04T03:20:00"/>
        <d v="2026-02-04T04:03:00"/>
        <d v="2026-02-04T04:29:00"/>
        <d v="2026-02-04T04:30:00"/>
        <d v="2026-02-04T05:19:00"/>
        <d v="2026-02-04T05:20:00"/>
        <d v="2026-02-04T05:55:00"/>
        <d v="2026-02-04T05:56:00"/>
        <d v="2026-02-04T06:53:00"/>
        <d v="2026-02-04T07:22:00"/>
        <d v="2026-02-04T07:30:00"/>
        <d v="2026-02-04T07:39:00"/>
        <d v="2026-02-04T08:34:00"/>
        <d v="2026-02-04T09:57:00"/>
        <d v="2026-02-04T09:58:00"/>
        <d v="2026-02-04T10:40:00"/>
        <d v="2026-02-04T11:31:00"/>
        <d v="2026-02-04T14:07:00"/>
        <d v="2026-02-04T14:27:00"/>
        <d v="2026-02-04T16:02:00"/>
        <d v="2026-02-04T16:27:00"/>
        <d v="2026-02-04T16:57:00"/>
        <d v="2026-02-04T17:21:00"/>
        <d v="2026-02-04T17:24:00"/>
        <d v="2026-02-04T17:43:00"/>
        <d v="2026-02-04T18:33:00"/>
        <d v="2026-02-04T18:53:00"/>
        <d v="2026-02-04T19:02:00"/>
        <d v="2026-02-04T19:08:00"/>
        <d v="2026-02-04T19:16:00"/>
        <d v="2026-02-04T20:27:00"/>
        <d v="2026-02-04T20:49:00"/>
        <d v="2026-02-04T20:57:00"/>
        <d v="2026-02-04T20:59:00"/>
        <d v="2026-02-04T21:34:00"/>
        <d v="2026-02-04T21:52:00"/>
        <d v="2026-02-04T22:33:00"/>
        <d v="2026-02-04T22:44:00"/>
        <d v="2026-02-04T23:00:00"/>
        <d v="2026-02-04T23:07:00"/>
        <d v="2026-02-05T00:18:00"/>
        <d v="2026-02-05T01:58:00"/>
        <d v="2026-02-05T02:09:00"/>
        <d v="2026-02-05T02:48:00"/>
        <d v="2026-02-05T03:12:00"/>
        <d v="2026-02-05T03:21:00"/>
        <d v="2026-02-05T03:29:00"/>
        <d v="2026-02-05T05:04:00"/>
        <d v="2026-02-05T05:28:00"/>
        <d v="2026-02-05T05:49:00"/>
        <d v="2026-02-05T05:52:00"/>
        <d v="2026-02-05T06:02:00"/>
        <d v="2026-02-05T06:59:00"/>
        <d v="2026-02-05T07:15:00"/>
        <d v="2026-02-05T07:16:00"/>
        <d v="2026-02-05T07:31:00"/>
        <d v="2026-02-05T07:37:00"/>
        <d v="2026-02-05T08:15:00"/>
        <d v="2026-02-05T09:28:00"/>
        <d v="2026-02-05T09:41:00"/>
        <d v="2026-02-05T09:51:00"/>
        <d v="2026-02-05T11:28:00"/>
        <d v="2026-02-05T11:48:00"/>
        <d v="2026-02-05T11:57:00"/>
        <d v="2026-02-05T12:13:00"/>
        <d v="2026-02-05T13:04:00"/>
        <d v="2026-02-05T13:05:00"/>
        <d v="2026-02-05T13:55:00"/>
        <d v="2026-02-05T14:34:00"/>
        <d v="2026-02-05T14:38:00"/>
        <d v="2026-02-05T14:50:00"/>
        <d v="2026-02-05T15:10:00"/>
        <d v="2026-02-05T15:32:00"/>
        <d v="2026-02-05T15:43:00"/>
        <d v="2026-02-05T16:08:00"/>
        <d v="2026-02-05T16:34:00"/>
        <d v="2026-02-05T16:40:00"/>
        <d v="2026-02-05T17:00:00"/>
        <d v="2026-02-05T17:19:00"/>
        <d v="2026-02-05T19:18:00"/>
        <d v="2026-02-05T20:09:00"/>
        <d v="2026-02-05T20:56:00"/>
        <d v="2026-02-05T21:26:00"/>
        <d v="2026-02-05T22:03:00"/>
        <d v="2026-02-05T23:20:00"/>
        <d v="2026-02-05T23:39:00"/>
        <d v="2026-02-05T23:59:00"/>
        <d v="2026-02-06T00:19:00"/>
        <d v="2026-02-06T01:11:00"/>
        <d v="2026-02-06T02:20:00"/>
        <d v="2026-02-06T02:38:00"/>
        <d v="2026-02-06T03:26:00"/>
        <d v="2026-02-06T03:35:00"/>
        <d v="2026-02-06T04:49:00"/>
        <d v="2026-02-06T04:57:00"/>
        <d v="2026-02-06T05:17:00"/>
        <d v="2026-02-06T05:29:00"/>
        <d v="2026-02-06T05:43:00"/>
        <d v="2026-02-06T05:45:00"/>
        <d v="2026-02-06T05:56:00"/>
        <d v="2026-02-06T05:57:00"/>
        <d v="2026-02-06T06:35:00"/>
        <d v="2026-02-06T08:13:00"/>
        <d v="2026-02-06T08:19:00"/>
        <d v="2026-02-06T08:36:00"/>
        <d v="2026-02-06T09:30:00"/>
        <d v="2026-02-06T10:31:00"/>
        <d v="2026-02-06T10:42:00"/>
        <d v="2026-02-06T11:36:00"/>
        <d v="2026-02-06T11:52:00"/>
        <d v="2026-02-06T12:44:00"/>
        <d v="2026-02-06T13:23:00"/>
        <d v="2026-02-06T13:24:00"/>
        <d v="2026-02-06T14:33:00"/>
        <d v="2026-02-06T15:22:00"/>
        <d v="2026-02-06T15:40:00"/>
        <d v="2026-02-06T18:15:00"/>
        <d v="2026-02-06T18:19:00"/>
        <d v="2026-02-06T18:47:00"/>
        <d v="2026-02-06T19:03:00"/>
        <d v="2026-02-06T19:17:00"/>
        <d v="2026-02-06T19:33:00"/>
        <d v="2026-02-06T19:35:00"/>
        <d v="2026-02-06T19:55:00"/>
        <d v="2026-02-06T20:55:00"/>
        <d v="2026-02-06T21:19:00"/>
        <d v="2026-02-06T22:26:00"/>
        <d v="2026-02-06T22:46:00"/>
        <d v="2026-02-06T22:55:00"/>
        <d v="2026-02-06T23:03:00"/>
        <d v="2026-02-06T23:59:00"/>
        <d v="2026-02-07T00:02:00"/>
        <d v="2026-02-07T00:11:00"/>
        <d v="2026-02-07T00:12:00"/>
        <d v="2026-02-07T00:33:00"/>
        <d v="2026-02-07T01:41:00"/>
        <d v="2026-02-07T02:23:00"/>
        <d v="2026-02-07T02:34:00"/>
        <d v="2026-02-07T02:58:00"/>
        <d v="2026-02-07T04:26:00"/>
        <d v="2026-02-07T04:27:00"/>
        <d v="2026-02-07T04:50:00"/>
        <d v="2026-02-07T05:40:00"/>
        <d v="2026-02-07T06:36:00"/>
        <d v="2026-02-07T06:39:00"/>
        <d v="2026-02-07T07:17:00"/>
        <d v="2026-02-07T07:35:00"/>
        <d v="2026-02-07T07:47:00"/>
        <d v="2026-02-07T08:59:00"/>
        <d v="2026-02-07T10:20:00"/>
        <d v="2026-02-07T10:41:00"/>
        <d v="2026-02-07T10:52:00"/>
        <d v="2026-02-07T10:55:00"/>
        <d v="2026-02-07T11:16:00"/>
        <d v="2026-02-07T11:31:00"/>
        <d v="2026-02-07T11:33:00"/>
        <d v="2026-02-07T11:51:00"/>
        <d v="2026-02-07T12:55:00"/>
        <d v="2026-02-07T14:24:00"/>
        <d v="2026-02-07T14:33:00"/>
        <d v="2026-02-07T14:35:00"/>
        <d v="2026-02-07T16:00:00"/>
        <d v="2026-02-07T17:43:00"/>
        <d v="2026-02-07T18:09:00"/>
        <d v="2026-02-07T18:26:00"/>
        <d v="2026-02-07T18:34:00"/>
        <d v="2026-02-07T18:39:00"/>
        <d v="2026-02-07T18:50:00"/>
        <d v="2026-02-07T19:26:00"/>
        <d v="2026-02-07T19:28:00"/>
        <d v="2026-02-07T19:31:00"/>
        <d v="2026-02-07T19:42:00"/>
        <d v="2026-02-07T20:43:00"/>
        <d v="2026-02-07T20:57:00"/>
        <d v="2026-02-07T20:59:00"/>
        <d v="2026-02-07T21:08:00"/>
        <d v="2026-02-07T21:09:00"/>
        <d v="2026-02-07T22:19:00"/>
        <d v="2026-02-07T22:56:00"/>
        <d v="2026-02-07T23:36:00"/>
        <d v="2026-02-07T23:47:00"/>
        <d v="2026-02-08T00:08:00"/>
        <d v="2026-02-08T00:41:00"/>
        <d v="2026-02-08T01:58:00"/>
        <d v="2026-02-08T02:44:00"/>
        <d v="2026-02-08T02:55:00"/>
        <d v="2026-02-08T03:02:00"/>
        <d v="2026-02-08T03:29:00"/>
        <d v="2026-02-08T03:31:00"/>
        <d v="2026-02-08T03:38:00"/>
        <d v="2026-02-08T04:50:00"/>
        <d v="2026-02-08T04:52:00"/>
        <d v="2026-02-08T05:07:00"/>
        <d v="2026-02-08T05:17:00"/>
        <d v="2026-02-08T05:35:00"/>
        <d v="2026-02-08T08:07:00"/>
        <d v="2026-02-08T08:44:00"/>
        <d v="2026-02-08T08:46:00"/>
        <d v="2026-02-08T09:04:00"/>
        <d v="2026-02-08T09:22:00"/>
        <d v="2026-02-08T10:19:00"/>
        <d v="2026-02-08T10:29:00"/>
        <d v="2026-02-08T10:36:00"/>
        <d v="2026-02-08T11:28:00"/>
        <d v="2026-02-08T12:42:00"/>
        <d v="2026-02-08T12:59:00"/>
        <d v="2026-02-08T13:02:00"/>
        <d v="2026-02-08T13:22:00"/>
        <d v="2026-02-08T14:14:00"/>
        <d v="2026-02-08T14:22:00"/>
        <d v="2026-02-08T14:53:00"/>
        <d v="2026-02-08T15:25:00"/>
        <d v="2026-02-08T15:55:00"/>
        <d v="2026-02-08T15:58:00"/>
        <d v="2026-02-08T16:28:00"/>
        <d v="2026-02-08T16:31:00"/>
        <d v="2026-02-08T17:21:00"/>
        <d v="2026-02-08T18:35:00"/>
        <d v="2026-02-08T19:25:00"/>
        <d v="2026-02-08T19:45:00"/>
        <d v="2026-02-08T19:49:00"/>
        <d v="2026-02-08T21:01:00"/>
        <d v="2026-02-08T21:11:00"/>
        <d v="2026-02-08T21:17:00"/>
        <d v="2026-02-08T21:26:00"/>
        <d v="2026-02-08T21:28:00"/>
        <d v="2026-02-08T21:44:00"/>
        <d v="2026-02-08T21:57:00"/>
        <d v="2026-02-08T22:07:00"/>
        <d v="2026-02-08T22:12:00"/>
        <d v="2026-02-08T23:12:00"/>
        <d v="2026-02-09T00:19:00"/>
        <d v="2026-02-09T00:30:00"/>
        <d v="2026-02-09T00:37:00"/>
        <d v="2026-02-09T00:46:00"/>
        <d v="2026-02-09T01:16:00"/>
        <d v="2026-02-09T01:36:00"/>
        <d v="2026-02-09T01:40:00"/>
        <d v="2026-02-09T02:10:00"/>
        <d v="2026-02-09T02:13:00"/>
        <d v="2026-02-09T02:23:00"/>
        <d v="2026-02-09T02:32:00"/>
        <d v="2026-02-09T02:45:00"/>
        <d v="2026-02-09T03:21:00"/>
        <d v="2026-02-09T04:00:00"/>
        <d v="2026-02-09T04:28:00"/>
        <d v="2026-02-09T06:26:00"/>
        <d v="2026-02-09T07:42:00"/>
        <d v="2026-02-09T08:04:00"/>
        <d v="2026-02-09T08:19:00"/>
        <d v="2026-02-09T08:26:00"/>
        <d v="2026-02-09T08:44:00"/>
        <d v="2026-02-09T10:18:00"/>
        <d v="2026-02-09T11:16:00"/>
        <d v="2026-02-09T11:25:00"/>
        <d v="2026-02-09T11:40:00"/>
        <d v="2026-02-09T12:05:00"/>
        <d v="2026-02-09T12:27:00"/>
        <d v="2026-02-09T12:32:00"/>
        <d v="2026-02-09T12:43:00"/>
        <d v="2026-02-09T13:02:00"/>
        <d v="2026-02-09T13:03:00"/>
        <d v="2026-02-09T13:07:00"/>
        <d v="2026-02-09T14:05:00"/>
        <d v="2026-02-09T14:26:00"/>
        <d v="2026-02-09T14:37:00"/>
        <d v="2026-02-09T15:28:00"/>
        <d v="2026-02-09T15:58:00"/>
        <d v="2026-02-09T16:03:00"/>
        <d v="2026-02-09T16:14:00"/>
        <d v="2026-02-09T16:17:00"/>
        <d v="2026-02-09T16:31:00"/>
        <d v="2026-02-09T16:41:00"/>
        <d v="2026-02-09T16:45:00"/>
        <d v="2026-02-09T16:46:00"/>
        <d v="2026-02-09T16:47:00"/>
        <d v="2026-02-09T16:48:00"/>
        <d v="2026-02-09T17:03:00"/>
        <d v="2026-02-09T18:01:00"/>
        <d v="2026-02-09T18:25:00"/>
        <d v="2026-02-09T18:29:00"/>
        <d v="2026-02-09T18:33:00"/>
        <d v="2026-02-09T19:43:00"/>
        <d v="2026-02-09T19:59:00"/>
        <d v="2026-02-09T20:00:00"/>
        <d v="2026-02-09T20:25:00"/>
        <d v="2026-02-09T20:26:00"/>
        <d v="2026-02-09T21:18:00"/>
        <d v="2026-02-09T21:37:00"/>
        <d v="2026-02-09T22:01:00"/>
        <d v="2026-02-09T22:13:00"/>
        <d v="2026-02-09T22:20:00"/>
        <d v="2026-02-09T22:33:00"/>
        <d v="2026-02-09T22:51:00"/>
        <d v="2026-02-09T23:09:00"/>
        <d v="2026-02-09T23:17:00"/>
        <d v="2026-02-09T23:30:00"/>
        <d v="2026-02-09T23:37:00"/>
        <d v="2026-02-09T23:50:00"/>
        <d v="2026-02-10T00:00:00"/>
        <d v="2026-02-10T00:12:00"/>
        <d v="2026-02-10T00:59:00"/>
        <d v="2026-02-10T01:16:00"/>
        <d v="2026-02-10T01:19:00"/>
        <d v="2026-02-10T01:55:00"/>
        <d v="2026-02-10T02:45:00"/>
        <d v="2026-02-10T03:01:00"/>
        <d v="2026-02-10T05:21:00"/>
        <d v="2026-02-10T05:43:00"/>
        <d v="2026-02-10T06:24:00"/>
        <d v="2026-02-10T06:48:00"/>
        <d v="2026-02-10T06:54:00"/>
        <d v="2026-02-10T07:07:00"/>
        <d v="2026-02-10T07:11:00"/>
        <d v="2026-02-10T07:19:00"/>
        <d v="2026-02-10T07:51:00"/>
        <d v="2026-02-10T08:26:00"/>
        <d v="2026-02-10T08:41:00"/>
        <d v="2026-02-10T09:03:00"/>
        <d v="2026-02-10T09:15:00"/>
        <d v="2026-02-10T09:33:00"/>
        <d v="2026-02-10T10:35:00"/>
        <d v="2026-02-10T10:43:00"/>
        <d v="2026-02-10T10:46:00"/>
        <d v="2026-02-10T10:57:00"/>
        <d v="2026-02-10T11:08:00"/>
        <d v="2026-02-10T11:23:00"/>
        <d v="2026-02-10T11:24:00"/>
        <d v="2026-02-10T11:31:00"/>
        <d v="2026-02-10T11:51:00"/>
        <d v="2026-02-10T12:41:00"/>
        <d v="2026-02-10T13:05:00"/>
        <d v="2026-02-10T13:08:00"/>
        <d v="2026-02-10T13:20:00"/>
        <d v="2026-02-10T13:27:00"/>
        <d v="2026-02-10T13:28:00"/>
        <d v="2026-02-10T14:34:00"/>
        <d v="2026-02-10T14:38:00"/>
        <d v="2026-02-10T15:18:00"/>
        <d v="2026-02-10T15:27:00"/>
        <d v="2026-02-10T16:44:00"/>
        <d v="2026-02-10T17:07:00"/>
        <d v="2026-02-10T18:00:00"/>
        <d v="2026-02-10T18:04:00"/>
        <d v="2026-02-10T18:15:00"/>
        <d v="2026-02-10T18:40:00"/>
        <d v="2026-02-10T20:02:00"/>
        <d v="2026-02-10T21:10:00"/>
        <d v="2026-02-10T21:51:00"/>
        <d v="2026-02-10T22:15:00"/>
        <d v="2026-02-10T22:28:00"/>
        <d v="2026-02-10T22:58:00"/>
        <d v="2026-02-10T23:27:00"/>
        <d v="2026-02-10T23:39:00"/>
        <d v="2026-02-11T00:05:00"/>
        <d v="2026-02-11T00:44:00"/>
        <d v="2026-02-11T01:02:00"/>
        <d v="2026-02-11T01:04:00"/>
        <d v="2026-02-11T01:13:00"/>
        <d v="2026-02-11T01:25:00"/>
        <d v="2026-02-11T01:40:00"/>
        <d v="2026-02-11T01:48:00"/>
        <d v="2026-02-11T02:48:00"/>
        <d v="2026-02-11T02:58:00"/>
        <d v="2026-02-11T03:32:00"/>
        <d v="2026-02-11T03:37:00"/>
        <d v="2026-02-11T04:29:00"/>
        <d v="2026-02-11T04:32:00"/>
        <d v="2026-02-11T05:34:00"/>
        <d v="2026-02-11T05:57:00"/>
        <d v="2026-02-11T06:05:00"/>
        <d v="2026-02-11T06:20:00"/>
        <d v="2026-02-11T08:17:00"/>
        <d v="2026-02-11T08:19:00"/>
        <d v="2026-02-11T08:36:00"/>
        <d v="2026-02-11T08:53:00"/>
        <d v="2026-02-11T09:03:00"/>
        <d v="2026-02-11T09:07:00"/>
        <d v="2026-02-11T10:36:00"/>
        <d v="2026-02-11T11:07:00"/>
        <d v="2026-02-11T11:21:00"/>
        <d v="2026-02-11T12:26:00"/>
        <d v="2026-02-11T12:31:00"/>
        <d v="2026-02-11T12:50:00"/>
        <d v="2026-02-11T12:54:00"/>
        <d v="2026-02-11T13:09:00"/>
        <d v="2026-02-11T13:35:00"/>
        <d v="2026-02-11T13:38:00"/>
        <d v="2026-02-11T14:29:00"/>
        <d v="2026-02-11T15:38:00"/>
        <d v="2026-02-11T16:09:00"/>
        <d v="2026-02-11T16:28:00"/>
        <d v="2026-02-11T16:29:00"/>
        <d v="2026-02-11T16:43:00"/>
        <d v="2026-02-11T17:27:00"/>
        <d v="2026-02-11T17:33:00"/>
        <d v="2026-02-11T17:51:00"/>
        <d v="2026-02-11T18:25:00"/>
        <d v="2026-02-11T19:33:00"/>
        <d v="2026-02-11T19:52:00"/>
        <d v="2026-02-11T20:16:00"/>
        <d v="2026-02-11T20:52:00"/>
        <d v="2026-02-11T21:12:00"/>
        <d v="2026-02-11T22:51:00"/>
        <d v="2026-02-11T23:05:00"/>
        <d v="2026-02-11T23:15:00"/>
        <d v="2026-02-11T23:44:00"/>
        <d v="2026-02-12T00:24:00"/>
        <d v="2026-02-12T01:25:00"/>
        <d v="2026-02-12T02:02:00"/>
        <d v="2026-02-12T02:06:00"/>
        <d v="2026-02-12T02:32:00"/>
        <d v="2026-02-12T02:36:00"/>
        <d v="2026-02-12T02:40:00"/>
        <d v="2026-02-12T02:53:00"/>
        <d v="2026-02-12T03:06:00"/>
        <d v="2026-02-12T03:20:00"/>
        <d v="2026-02-12T03:43:00"/>
        <d v="2026-02-12T03:55:00"/>
        <d v="2026-02-12T03:59:00"/>
        <d v="2026-02-12T04:33:00"/>
        <d v="2026-02-12T04:37:00"/>
        <d v="2026-02-12T04:49:00"/>
        <d v="2026-02-12T05:50:00"/>
        <d v="2026-02-12T06:04:00"/>
        <d v="2026-02-12T06:27:00"/>
        <d v="2026-02-12T06:46:00"/>
        <d v="2026-02-12T07:02:00"/>
        <d v="2026-02-12T07:19:00"/>
        <d v="2026-02-12T07:24:00"/>
        <d v="2026-02-12T07:42:00"/>
        <d v="2026-02-12T08:49:00"/>
        <d v="2026-02-12T09:00:00"/>
        <d v="2026-02-12T09:24:00"/>
        <d v="2026-02-12T09:35:00"/>
        <d v="2026-02-12T09:48:00"/>
        <d v="2026-02-12T10:08:00"/>
        <d v="2026-02-12T11:26:00"/>
        <d v="2026-02-12T11:30:00"/>
        <d v="2026-02-12T11:31:00"/>
        <d v="2026-02-12T11:51:00"/>
        <d v="2026-02-12T12:07:00"/>
        <d v="2026-02-12T12:16:00"/>
        <d v="2026-02-12T12:53:00"/>
        <d v="2026-02-12T13:11:00"/>
        <d v="2026-02-12T13:24:00"/>
        <d v="2026-02-12T13:25:00"/>
        <d v="2026-02-12T13:29:00"/>
        <d v="2026-02-12T13:35:00"/>
        <d v="2026-02-12T13:37:00"/>
        <d v="2026-02-12T14:56:00"/>
        <d v="2026-02-12T16:18:00"/>
        <d v="2026-02-12T16:54:00"/>
        <d v="2026-02-12T18:46:00"/>
        <d v="2026-02-12T19:05:00"/>
        <d v="2026-02-12T19:07:00"/>
        <d v="2026-02-12T19:22:00"/>
        <d v="2026-02-12T19:27:00"/>
        <d v="2026-02-12T19:50:00"/>
        <d v="2026-02-12T20:14:00"/>
        <d v="2026-02-12T20:19:00"/>
        <d v="2026-02-12T20:22:00"/>
        <d v="2026-02-12T20:46:00"/>
        <d v="2026-02-12T21:24:00"/>
        <d v="2026-02-12T21:44:00"/>
        <d v="2026-02-12T22:12:00"/>
        <d v="2026-02-12T22:49:00"/>
        <d v="2026-02-12T22:54:00"/>
        <d v="2026-02-12T23:09:00"/>
        <d v="2026-02-12T23:27:00"/>
        <d v="2026-02-13T01:14:00"/>
        <d v="2026-02-13T01:37:00"/>
        <d v="2026-02-13T02:11:00"/>
        <d v="2026-02-13T03:20:00"/>
        <d v="2026-02-13T04:23:00"/>
        <d v="2026-02-13T04:50:00"/>
        <d v="2026-02-13T05:51:00"/>
        <d v="2026-02-13T06:26:00"/>
        <d v="2026-02-13T06:48:00"/>
        <d v="2026-02-13T07:07:00"/>
        <d v="2026-02-13T07:36:00"/>
        <d v="2026-02-13T07:49:00"/>
        <d v="2026-02-13T08:01:00"/>
        <d v="2026-02-13T08:27:00"/>
        <d v="2026-02-13T08:45:00"/>
        <d v="2026-02-13T09:25:00"/>
        <d v="2026-02-13T10:11:00"/>
        <d v="2026-02-13T10:41:00"/>
        <d v="2026-02-13T10:43:00"/>
        <d v="2026-02-13T11:12:00"/>
        <d v="2026-02-13T11:16:00"/>
        <d v="2026-02-13T11:32:00"/>
        <d v="2026-02-13T11:34:00"/>
        <d v="2026-02-13T11:36:00"/>
        <d v="2026-02-13T11:55:00"/>
        <d v="2026-02-13T12:00:00"/>
        <d v="2026-02-13T12:13:00"/>
        <d v="2026-02-13T12:49:00"/>
        <d v="2026-02-13T13:27:00"/>
        <d v="2026-02-13T13:47:00"/>
        <d v="2026-02-13T14:27:00"/>
        <d v="2026-02-13T15:34:00"/>
        <d v="2026-02-13T17:30:00"/>
        <d v="2026-02-13T17:38:00"/>
        <d v="2026-02-13T17:45:00"/>
        <d v="2026-02-13T18:06:00"/>
        <d v="2026-02-13T18:26:00"/>
        <d v="2026-02-13T18:55:00"/>
        <d v="2026-02-13T19:26:00"/>
        <d v="2026-02-13T20:27:00"/>
        <d v="2026-02-13T20:37:00"/>
        <d v="2026-02-13T20:43:00"/>
        <d v="2026-02-13T21:27:00"/>
        <d v="2026-02-13T21:36:00"/>
        <d v="2026-02-13T23:09:00"/>
        <d v="2026-02-13T23:12:00"/>
        <d v="2026-02-13T23:40:00"/>
        <d v="2026-02-13T23:45:00"/>
        <d v="2026-02-14T00:00:00"/>
        <d v="2026-02-14T00:28:00"/>
        <d v="2026-02-14T00:30:00"/>
        <d v="2026-02-14T00:40:00"/>
        <d v="2026-02-14T00:41:00"/>
        <d v="2026-02-14T00:58:00"/>
        <d v="2026-02-14T01:01:00"/>
        <d v="2026-02-14T01:25:00"/>
        <d v="2026-02-14T01:39:00"/>
        <d v="2026-02-14T02:04:00"/>
        <d v="2026-02-14T02:06:00"/>
        <d v="2026-02-14T02:49:00"/>
        <d v="2026-02-14T03:01:00"/>
        <d v="2026-02-14T03:22:00"/>
        <d v="2026-02-14T03:35:00"/>
        <d v="2026-02-14T03:45:00"/>
        <d v="2026-02-14T04:14:00"/>
        <d v="2026-02-14T04:15:00"/>
        <d v="2026-02-14T04:33:00"/>
        <d v="2026-02-14T04:41:00"/>
        <d v="2026-02-14T04:53:00"/>
        <d v="2026-02-14T05:39:00"/>
        <d v="2026-02-14T05:40:00"/>
        <d v="2026-02-14T06:27:00"/>
        <d v="2026-02-14T06:38:00"/>
        <d v="2026-02-14T06:49:00"/>
        <d v="2026-02-14T06:54:00"/>
        <d v="2026-02-14T07:11:00"/>
        <d v="2026-02-14T07:44:00"/>
        <d v="2026-02-14T07:48:00"/>
        <d v="2026-02-14T08:04:00"/>
        <d v="2026-02-14T08:28:00"/>
        <d v="2026-02-14T09:24:00"/>
        <d v="2026-02-14T09:45:00"/>
        <d v="2026-02-14T09:59:00"/>
        <d v="2026-02-14T10:01:00"/>
        <d v="2026-02-14T10:13:00"/>
        <d v="2026-02-14T10:24:00"/>
        <d v="2026-02-14T10:47:00"/>
        <d v="2026-02-14T11:07:00"/>
        <d v="2026-02-14T11:35:00"/>
        <d v="2026-02-14T15:04:00"/>
        <d v="2026-02-14T15:16:00"/>
        <d v="2026-02-14T15:18:00"/>
        <d v="2026-02-14T15:33:00"/>
        <d v="2026-02-14T16:32:00"/>
        <d v="2026-02-14T16:34:00"/>
        <d v="2026-02-14T17:05:00"/>
        <d v="2026-02-14T17:32:00"/>
        <d v="2026-02-14T18:12:00"/>
        <d v="2026-02-14T18:16:00"/>
        <d v="2026-02-14T18:36:00"/>
        <d v="2026-02-14T18:44:00"/>
        <d v="2026-02-14T18:45:00"/>
        <d v="2026-02-14T18:50:00"/>
        <d v="2026-02-14T20:38:00"/>
        <d v="2026-02-14T21:30:00"/>
        <d v="2026-02-14T21:31:00"/>
        <d v="2026-02-14T21:33:00"/>
        <d v="2026-02-14T21:34:00"/>
        <d v="2026-02-14T21:52:00"/>
        <d v="2026-02-14T22:52:00"/>
        <d v="2026-02-15T00:56:00"/>
        <d v="2026-02-15T00:59:00"/>
        <d v="2026-02-15T02:40:00"/>
        <d v="2026-02-15T03:23:00"/>
        <d v="2026-02-15T03:30:00"/>
        <d v="2026-02-15T03:57:00"/>
        <d v="2026-02-15T04:15:00"/>
        <d v="2026-02-15T04:16:00"/>
        <d v="2026-02-15T04:31:00"/>
        <d v="2026-02-15T05:11:00"/>
        <d v="2026-02-15T05:12:00"/>
        <d v="2026-02-15T06:10:00"/>
        <d v="2026-02-15T06:22:00"/>
        <d v="2026-02-15T07:05:00"/>
        <d v="2026-02-15T07:12:00"/>
        <d v="2026-02-15T07:13:00"/>
        <d v="2026-02-15T07:27:00"/>
        <d v="2026-02-15T08:09:00"/>
        <d v="2026-02-15T08:20:00"/>
        <d v="2026-02-15T08:47:00"/>
        <d v="2026-02-15T09:06:00"/>
        <d v="2026-02-15T09:30:00"/>
        <d v="2026-02-15T10:00:00"/>
        <d v="2026-02-15T11:48:00"/>
        <d v="2026-02-15T11:53:00"/>
        <d v="2026-02-15T11:56:00"/>
        <d v="2026-02-15T12:08:00"/>
        <d v="2026-02-15T12:27:00"/>
        <d v="2026-02-15T12:38:00"/>
        <d v="2026-02-15T13:01:00"/>
        <d v="2026-02-15T14:45:00"/>
        <d v="2026-02-15T15:40:00"/>
        <d v="2026-02-15T17:29:00"/>
        <d v="2026-02-15T17:38:00"/>
        <d v="2026-02-15T17:55:00"/>
        <d v="2026-02-15T18:17:00"/>
        <d v="2026-02-15T18:40:00"/>
        <d v="2026-02-15T19:09:00"/>
        <d v="2026-02-15T19:10:00"/>
        <d v="2026-02-15T19:19:00"/>
        <d v="2026-02-15T19:27:00"/>
        <d v="2026-02-15T19:37:00"/>
        <d v="2026-02-15T20:05:00"/>
        <d v="2026-02-15T20:37:00"/>
        <d v="2026-02-15T21:14:00"/>
        <d v="2026-02-15T21:29:00"/>
        <d v="2026-02-15T21:37:00"/>
        <d v="2026-02-15T21:52:00"/>
        <d v="2026-02-15T23:00:00"/>
        <d v="2026-02-15T23:10:00"/>
        <d v="2026-02-15T23:15:00"/>
        <d v="2026-02-15T23:17:00"/>
        <d v="2026-02-15T23:22:00"/>
        <d v="2026-02-15T23:47:00"/>
        <d v="2026-02-15T23:51:00"/>
        <d v="2026-02-15T23:57:00"/>
        <d v="2026-02-16T00:14:00"/>
        <d v="2026-02-16T00:16:00"/>
        <d v="2026-02-16T00:26:00"/>
        <d v="2026-02-16T00:27:00"/>
        <d v="2026-02-16T00:55:00"/>
        <d v="2026-02-16T01:02:00"/>
        <d v="2026-02-16T01:09:00"/>
        <d v="2026-02-16T01:29:00"/>
        <d v="2026-02-16T01:35:00"/>
        <d v="2026-02-16T01:51:00"/>
        <d v="2026-02-16T02:32:00"/>
        <d v="2026-02-16T02:43:00"/>
        <d v="2026-02-16T04:25:00"/>
        <d v="2026-02-16T04:55:00"/>
        <d v="2026-02-16T06:05:00"/>
        <d v="2026-02-16T06:07:00"/>
        <d v="2026-02-16T06:28:00"/>
        <d v="2026-02-16T06:41:00"/>
        <d v="2026-02-16T07:28:00"/>
        <d v="2026-02-16T07:50:00"/>
        <d v="2026-02-16T08:02:00"/>
        <d v="2026-02-16T09:26:00"/>
        <d v="2026-02-16T09:41:00"/>
        <d v="2026-02-16T10:18:00"/>
        <d v="2026-02-16T10:58:00"/>
        <d v="2026-02-16T11:09:00"/>
        <d v="2026-02-16T12:18:00"/>
        <d v="2026-02-16T13:08:00"/>
        <d v="2026-02-16T15:09:00"/>
        <d v="2026-02-16T15:14:00"/>
        <d v="2026-02-16T15:15:00"/>
        <d v="2026-02-16T15:27:00"/>
        <d v="2026-02-16T16:18:00"/>
        <d v="2026-02-16T16:33:00"/>
        <d v="2026-02-16T16:47:00"/>
        <d v="2026-02-16T16:59:00"/>
        <d v="2026-02-16T17:06:00"/>
        <d v="2026-02-16T17:34:00"/>
        <d v="2026-02-16T17:37:00"/>
        <d v="2026-02-16T18:08:00"/>
        <d v="2026-02-16T18:12:00"/>
        <d v="2026-02-16T20:10:00"/>
        <d v="2026-02-16T20:38:00"/>
        <d v="2026-02-16T20:57:00"/>
        <d v="2026-02-16T21:06:00"/>
        <d v="2026-02-16T21:24:00"/>
        <d v="2026-02-16T21:46:00"/>
        <d v="2026-02-16T22:05:00"/>
        <d v="2026-02-16T22:19:00"/>
        <d v="2026-02-16T22:22:00"/>
        <d v="2026-02-16T22:42:00"/>
        <d v="2026-02-16T23:20:00"/>
        <d v="2026-02-16T23:46:00"/>
        <d v="2026-02-17T00:56:00"/>
        <d v="2026-02-17T01:00:00"/>
        <d v="2026-02-17T01:52:00"/>
        <d v="2026-02-17T02:08:00"/>
        <d v="2026-02-17T02:29:00"/>
        <d v="2026-02-17T03:21:00"/>
        <d v="2026-02-17T03:31:00"/>
        <d v="2026-02-17T04:29:00"/>
        <d v="2026-02-17T05:23:00"/>
        <d v="2026-02-17T05:32:00"/>
        <d v="2026-02-17T05:37:00"/>
        <d v="2026-02-17T05:45:00"/>
        <d v="2026-02-17T05:50:00"/>
        <d v="2026-02-17T06:42:00"/>
        <d v="2026-02-17T06:52:00"/>
        <d v="2026-02-17T06:57:00"/>
        <d v="2026-02-17T07:02:00"/>
        <d v="2026-02-17T07:14:00"/>
        <d v="2026-02-17T09:55:00"/>
        <d v="2026-02-17T10:02:00"/>
        <d v="2026-02-17T11:31:00"/>
        <d v="2026-02-17T11:45:00"/>
        <d v="2026-02-17T11:48:00"/>
        <d v="2026-02-17T12:14:00"/>
        <d v="2026-02-17T12:28:00"/>
        <d v="2026-02-17T12:57:00"/>
        <d v="2026-02-17T13:01:00"/>
        <d v="2026-02-17T15:02:00"/>
        <d v="2026-02-17T15:06:00"/>
        <d v="2026-02-17T15:09:00"/>
        <d v="2026-02-17T15:36:00"/>
        <d v="2026-02-17T16:02:00"/>
        <d v="2026-02-17T16:09:00"/>
        <d v="2026-02-17T16:11:00"/>
        <d v="2026-02-17T16:38:00"/>
        <d v="2026-02-17T16:45:00"/>
        <d v="2026-02-17T17:00:00"/>
        <d v="2026-02-17T17:48:00"/>
        <d v="2026-02-17T17:54:00"/>
        <d v="2026-02-17T19:23:00"/>
        <d v="2026-02-17T19:33:00"/>
        <d v="2026-02-17T19:44:00"/>
        <d v="2026-02-17T20:42:00"/>
        <d v="2026-02-17T20:56:00"/>
        <d v="2026-02-17T21:14:00"/>
        <d v="2026-02-17T21:36:00"/>
        <d v="2026-02-17T22:10:00"/>
        <d v="2026-02-17T22:15:00"/>
        <d v="2026-02-17T22:30:00"/>
        <d v="2026-02-17T22:35:00"/>
        <d v="2026-02-17T23:27:00"/>
        <d v="2026-02-17T23:54:00"/>
        <d v="2026-02-18T00:10:00"/>
        <d v="2026-02-18T00:21:00"/>
        <d v="2026-02-18T00:28:00"/>
        <d v="2026-02-18T00:44:00"/>
        <d v="2026-02-18T00:55:00"/>
        <d v="2026-02-18T02:40:00"/>
        <d v="2026-02-18T03:09:00"/>
        <d v="2026-02-18T03:29:00"/>
        <d v="2026-02-18T04:38:00"/>
        <d v="2026-02-18T04:42:00"/>
        <d v="2026-02-18T06:06:00"/>
        <d v="2026-02-18T06:19:00"/>
        <d v="2026-02-18T06:41:00"/>
        <d v="2026-02-18T07:01:00"/>
        <d v="2026-02-18T07:20:00"/>
        <d v="2026-02-18T07:32:00"/>
        <d v="2026-02-18T09:05:00"/>
        <d v="2026-02-18T09:21:00"/>
        <d v="2026-02-18T11:25:00"/>
        <d v="2026-02-18T11:58:00"/>
        <d v="2026-02-18T11:59:00"/>
        <d v="2026-02-18T12:07:00"/>
        <d v="2026-02-18T12:23:00"/>
        <d v="2026-02-18T13:43:00"/>
        <d v="2026-02-18T13:44:00"/>
        <d v="2026-02-18T14:55:00"/>
        <d v="2026-02-18T15:00:00"/>
        <d v="2026-02-18T15:17:00"/>
        <d v="2026-02-18T16:52:00"/>
        <d v="2026-02-18T16:53:00"/>
        <d v="2026-02-18T17:13:00"/>
        <d v="2026-02-18T17:26:00"/>
        <d v="2026-02-18T17:58:00"/>
        <d v="2026-02-18T18:02:00"/>
        <d v="2026-02-18T18:21:00"/>
        <d v="2026-02-18T18:43:00"/>
        <d v="2026-02-18T18:52:00"/>
        <d v="2026-02-18T19:20:00"/>
        <d v="2026-02-18T19:25:00"/>
        <d v="2026-02-18T19:35:00"/>
        <d v="2026-02-18T20:31:00"/>
        <d v="2026-02-18T20:41:00"/>
        <d v="2026-02-18T20:53:00"/>
        <d v="2026-02-18T21:02:00"/>
        <d v="2026-02-18T21:16:00"/>
        <d v="2026-02-18T23:15:00"/>
        <d v="2026-02-18T23:51:00"/>
        <d v="2026-02-18T23:52:00"/>
        <d v="2026-02-19T00:10:00"/>
        <d v="2026-02-19T00:57:00"/>
        <d v="2026-02-19T01:38:00"/>
        <d v="2026-02-19T02:28:00"/>
        <d v="2026-02-19T02:51:00"/>
        <d v="2026-02-19T03:17:00"/>
        <d v="2026-02-19T03:18:00"/>
        <d v="2026-02-19T03:25:00"/>
        <d v="2026-02-19T03:34:00"/>
        <d v="2026-02-19T04:34:00"/>
        <d v="2026-02-19T04:39:00"/>
        <d v="2026-02-19T04:55:00"/>
        <d v="2026-02-19T05:14:00"/>
        <d v="2026-02-19T05:36:00"/>
        <d v="2026-02-19T06:56:00"/>
        <d v="2026-02-19T07:01:00"/>
        <d v="2026-02-19T07:03:00"/>
        <d v="2026-02-19T07:17:00"/>
        <d v="2026-02-19T07:55:00"/>
        <d v="2026-02-19T09:53:00"/>
        <d v="2026-02-19T10:34:00"/>
        <d v="2026-02-19T10:53:00"/>
        <d v="2026-02-19T11:03:00"/>
        <d v="2026-02-19T11:38:00"/>
        <d v="2026-02-19T11:57:00"/>
        <d v="2026-02-19T11:59:00"/>
        <d v="2026-02-19T13:30:00"/>
        <d v="2026-02-19T13:32:00"/>
        <d v="2026-02-19T14:40:00"/>
        <d v="2026-02-19T14:44:00"/>
        <d v="2026-02-19T14:55:00"/>
        <d v="2026-02-19T14:56:00"/>
        <d v="2026-02-19T15:05:00"/>
        <d v="2026-02-19T17:16:00"/>
        <d v="2026-02-19T17:17:00"/>
        <d v="2026-02-19T17:24:00"/>
        <d v="2026-02-19T17:39:00"/>
        <d v="2026-02-19T17:49:00"/>
        <d v="2026-02-19T18:26:00"/>
        <d v="2026-02-19T19:51:00"/>
        <d v="2026-02-19T19:53:00"/>
        <d v="2026-02-19T19:58:00"/>
        <d v="2026-02-19T20:15:00"/>
        <d v="2026-02-19T20:17:00"/>
        <d v="2026-02-19T20:22:00"/>
        <d v="2026-02-19T21:00:00"/>
        <d v="2026-02-19T21:05:00"/>
        <d v="2026-02-19T21:41:00"/>
        <d v="2026-02-19T22:14:00"/>
        <d v="2026-02-19T23:29:00"/>
        <d v="2026-02-20T00:53:00"/>
        <d v="2026-02-20T01:24:00"/>
        <d v="2026-02-20T01:43:00"/>
        <d v="2026-02-20T01:47:00"/>
        <d v="2026-02-20T02:17:00"/>
        <d v="2026-02-20T02:30:00"/>
        <d v="2026-02-20T02:52:00"/>
        <d v="2026-02-20T03:32:00"/>
        <d v="2026-02-20T03:52:00"/>
        <d v="2026-02-20T03:57:00"/>
        <d v="2026-02-20T04:02:00"/>
        <d v="2026-02-20T04:29:00"/>
        <d v="2026-02-20T04:40:00"/>
        <d v="2026-02-20T05:51:00"/>
        <d v="2026-02-20T06:14:00"/>
        <d v="2026-02-20T06:47:00"/>
        <d v="2026-02-20T06:54:00"/>
        <d v="2026-02-20T08:18:00"/>
        <d v="2026-02-20T08:21:00"/>
        <d v="2026-02-20T08:26:00"/>
        <d v="2026-02-20T09:19:00"/>
        <d v="2026-02-20T09:35:00"/>
        <d v="2026-02-20T11:25:00"/>
        <d v="2026-02-20T11:47:00"/>
        <d v="2026-02-20T12:31:00"/>
        <d v="2026-02-20T13:13:00"/>
        <d v="2026-02-20T13:27:00"/>
        <d v="2026-02-20T13:30:00"/>
        <d v="2026-02-20T14:38:00"/>
        <d v="2026-02-20T14:45:00"/>
        <d v="2026-02-20T15:21:00"/>
        <d v="2026-02-20T15:26:00"/>
        <d v="2026-02-20T16:02:00"/>
        <d v="2026-02-20T16:09:00"/>
        <d v="2026-02-20T16:21:00"/>
        <d v="2026-02-20T16:52:00"/>
        <d v="2026-02-20T17:06:00"/>
        <d v="2026-02-20T18:03:00"/>
        <d v="2026-02-20T18:16:00"/>
        <d v="2026-02-20T18:33:00"/>
        <d v="2026-02-20T18:55:00"/>
        <d v="2026-02-20T19:02:00"/>
        <d v="2026-02-20T19:39:00"/>
        <d v="2026-02-20T19:53:00"/>
        <d v="2026-02-20T20:31:00"/>
        <d v="2026-02-20T20:39:00"/>
        <d v="2026-02-20T22:28:00"/>
        <d v="2026-02-20T22:43:00"/>
        <d v="2026-02-20T23:14:00"/>
        <d v="2026-02-20T23:33:00"/>
        <d v="2026-02-21T00:28:00"/>
        <d v="2026-02-21T00:42:00"/>
        <d v="2026-02-21T00:45:00"/>
        <d v="2026-02-21T01:08:00"/>
        <d v="2026-02-21T01:27:00"/>
        <d v="2026-02-21T01:49:00"/>
        <d v="2026-02-21T02:04:00"/>
        <d v="2026-02-21T02:33:00"/>
        <d v="2026-02-21T03:57:00"/>
        <d v="2026-02-21T04:44:00"/>
        <d v="2026-02-21T05:18:00"/>
        <d v="2026-02-21T05:54:00"/>
        <d v="2026-02-21T05:55:00"/>
        <d v="2026-02-21T05:59:00"/>
        <d v="2026-02-21T07:17:00"/>
        <d v="2026-02-21T07:45:00"/>
        <d v="2026-02-21T08:03:00"/>
        <d v="2026-02-21T08:21:00"/>
        <d v="2026-02-21T08:38:00"/>
        <d v="2026-02-21T08:58:00"/>
        <d v="2026-02-21T09:03:00"/>
        <d v="2026-02-21T09:08:00"/>
        <d v="2026-02-21T10:17:00"/>
        <d v="2026-02-21T10:37:00"/>
        <d v="2026-02-21T10:40:00"/>
        <d v="2026-02-21T11:07:00"/>
        <d v="2026-02-21T11:55:00"/>
        <d v="2026-02-21T11:58:00"/>
        <d v="2026-02-21T11:59:00"/>
        <d v="2026-02-21T12:45:00"/>
        <d v="2026-02-21T12:47:00"/>
        <d v="2026-02-21T13:28:00"/>
        <d v="2026-02-21T14:10:00"/>
        <d v="2026-02-21T14:24:00"/>
        <d v="2026-02-21T15:33:00"/>
        <d v="2026-02-21T17:11:00"/>
        <d v="2026-02-21T17:27:00"/>
        <d v="2026-02-21T17:37:00"/>
        <d v="2026-02-21T17:51:00"/>
        <d v="2026-02-21T17:57:00"/>
        <d v="2026-02-21T18:07:00"/>
        <d v="2026-02-21T18:32:00"/>
        <d v="2026-02-21T18:43:00"/>
        <d v="2026-02-21T18:46:00"/>
        <d v="2026-02-21T19:04:00"/>
        <d v="2026-02-21T19:18:00"/>
        <d v="2026-02-21T19:20:00"/>
        <d v="2026-02-21T19:24:00"/>
        <d v="2026-02-21T19:57:00"/>
        <d v="2026-02-21T20:07:00"/>
        <d v="2026-02-21T20:49:00"/>
        <d v="2026-02-21T20:52:00"/>
        <d v="2026-02-21T21:46:00"/>
        <d v="2026-02-21T21:53:00"/>
        <d v="2026-02-21T22:00:00"/>
        <d v="2026-02-21T22:59:00"/>
        <d v="2026-02-21T23:09:00"/>
        <d v="2026-02-21T23:45:00"/>
        <d v="2026-02-21T23:47:00"/>
        <d v="2026-02-22T00:07:00"/>
        <d v="2026-02-22T00:44:00"/>
        <d v="2026-02-22T00:54:00"/>
        <d v="2026-02-22T01:25:00"/>
        <d v="2026-02-22T01:57:00"/>
        <d v="2026-02-22T02:16:00"/>
        <d v="2026-02-22T02:17:00"/>
        <d v="2026-02-22T03:13:00"/>
        <d v="2026-02-22T03:14:00"/>
        <d v="2026-02-22T03:40:00"/>
        <d v="2026-02-22T03:41:00"/>
        <d v="2026-02-22T03:54:00"/>
        <d v="2026-02-22T05:02:00"/>
        <d v="2026-02-22T05:34:00"/>
        <d v="2026-02-22T05:43:00"/>
        <d v="2026-02-22T06:39:00"/>
        <d v="2026-02-22T08:14:00"/>
        <d v="2026-02-22T08:29:00"/>
        <d v="2026-02-22T09:12:00"/>
        <d v="2026-02-22T09:28:00"/>
        <d v="2026-02-22T10:14:00"/>
        <d v="2026-02-22T10:42:00"/>
        <d v="2026-02-22T11:17:00"/>
        <d v="2026-02-22T11:59:00"/>
        <d v="2026-02-22T12:36:00"/>
        <d v="2026-02-22T13:13:00"/>
        <d v="2026-02-22T14:11:00"/>
        <d v="2026-02-22T14:16:00"/>
        <d v="2026-02-22T15:43:00"/>
        <d v="2026-02-22T15:57:00"/>
        <d v="2026-02-22T16:17:00"/>
        <d v="2026-02-22T16:37:00"/>
        <d v="2026-02-22T17:02:00"/>
        <d v="2026-02-22T17:40:00"/>
        <d v="2026-02-22T17:46:00"/>
        <d v="2026-02-22T18:00:00"/>
        <d v="2026-02-22T18:27:00"/>
        <d v="2026-02-22T18:52:00"/>
        <d v="2026-02-22T18:54:00"/>
        <d v="2026-02-22T19:53:00"/>
        <d v="2026-02-22T20:17:00"/>
        <d v="2026-02-22T20:59:00"/>
        <d v="2026-02-22T21:37:00"/>
        <d v="2026-02-22T22:38:00"/>
        <d v="2026-02-22T22:41:00"/>
        <d v="2026-02-22T23:22:00"/>
        <d v="2026-02-23T00:15:00"/>
        <d v="2026-02-23T00:56:00"/>
        <d v="2026-02-23T00:59:00"/>
        <d v="2026-02-23T01:25:00"/>
        <d v="2026-02-23T01:59:00"/>
        <d v="2026-02-23T02:35:00"/>
        <d v="2026-02-23T02:45:00"/>
        <d v="2026-02-23T03:27:00"/>
        <d v="2026-02-23T03:34:00"/>
        <d v="2026-02-23T04:00:00"/>
        <d v="2026-02-23T04:39:00"/>
        <d v="2026-02-23T05:09:00"/>
        <d v="2026-02-23T05:11:00"/>
        <d v="2026-02-23T05:18:00"/>
        <d v="2026-02-23T05:47:00"/>
        <d v="2026-02-23T05:59:00"/>
        <d v="2026-02-23T06:24:00"/>
        <d v="2026-02-23T06:25:00"/>
        <d v="2026-02-23T07:49:00"/>
        <d v="2026-02-23T08:01:00"/>
        <d v="2026-02-23T08:47:00"/>
        <d v="2026-02-23T09:03:00"/>
        <d v="2026-02-23T09:39:00"/>
        <d v="2026-02-23T10:09:00"/>
        <d v="2026-02-23T10:21:00"/>
        <d v="2026-02-23T10:58:00"/>
        <d v="2026-02-23T11:13:00"/>
        <d v="2026-02-23T11:35:00"/>
        <d v="2026-02-23T12:02:00"/>
        <d v="2026-02-23T12:12:00"/>
        <d v="2026-02-23T12:35:00"/>
        <d v="2026-02-23T12:39:00"/>
        <d v="2026-02-23T13:00:00"/>
        <d v="2026-02-23T13:21:00"/>
        <d v="2026-02-23T13:37:00"/>
        <d v="2026-02-23T13:53:00"/>
        <d v="2026-02-23T14:09:00"/>
        <d v="2026-02-23T14:17:00"/>
        <d v="2026-02-23T14:42:00"/>
        <d v="2026-02-23T14:49:00"/>
        <d v="2026-02-23T15:56:00"/>
        <d v="2026-02-23T16:09:00"/>
        <d v="2026-02-23T16:41:00"/>
        <d v="2026-02-23T17:03:00"/>
        <d v="2026-02-23T18:18:00"/>
        <d v="2026-02-23T19:08:00"/>
        <d v="2026-02-23T19:20:00"/>
        <d v="2026-02-23T19:36:00"/>
        <d v="2026-02-23T19:53:00"/>
        <d v="2026-02-23T20:04:00"/>
        <d v="2026-02-23T20:09:00"/>
        <d v="2026-02-23T20:12:00"/>
        <d v="2026-02-23T20:52:00"/>
        <d v="2026-02-23T20:55:00"/>
        <d v="2026-02-23T21:20:00"/>
        <d v="2026-02-23T21:37:00"/>
        <d v="2026-02-23T21:49:00"/>
        <d v="2026-02-23T22:11:00"/>
        <d v="2026-02-23T23:19:00"/>
        <d v="2026-02-23T23:35:00"/>
        <d v="2026-02-23T23:43:00"/>
        <d v="2026-02-23T23:44:00"/>
        <d v="2026-02-24T00:07:00"/>
        <d v="2026-02-24T00:31:00"/>
        <d v="2026-02-24T01:15:00"/>
        <d v="2026-02-24T01:20:00"/>
        <d v="2026-02-24T01:52:00"/>
        <d v="2026-02-24T02:24:00"/>
        <d v="2026-02-24T02:40:00"/>
        <d v="2026-02-24T03:10:00"/>
        <d v="2026-02-24T03:22:00"/>
        <d v="2026-02-24T03:38:00"/>
        <d v="2026-02-24T03:40:00"/>
        <d v="2026-02-24T03:58:00"/>
        <d v="2026-02-24T04:26:00"/>
        <d v="2026-02-24T04:57:00"/>
        <d v="2026-02-24T05:05:00"/>
        <d v="2026-02-24T05:18:00"/>
        <d v="2026-02-24T05:56:00"/>
        <d v="2026-02-24T06:33:00"/>
        <d v="2026-02-24T06:48:00"/>
        <d v="2026-02-24T06:53:00"/>
        <d v="2026-02-24T07:06:00"/>
        <d v="2026-02-24T07:33:00"/>
        <d v="2026-02-24T07:34:00"/>
        <d v="2026-02-24T07:45:00"/>
        <d v="2026-02-24T07:58:00"/>
        <d v="2026-02-24T08:45:00"/>
        <d v="2026-02-24T08:54:00"/>
        <d v="2026-02-24T09:12:00"/>
        <d v="2026-02-24T09:38:00"/>
        <d v="2026-02-24T09:42:00"/>
        <d v="2026-02-24T09:46:00"/>
        <d v="2026-02-24T11:11:00"/>
        <d v="2026-02-24T11:42:00"/>
        <d v="2026-02-24T12:10:00"/>
        <d v="2026-02-24T12:39:00"/>
        <d v="2026-02-24T12:53:00"/>
        <d v="2026-02-24T12:58:00"/>
        <d v="2026-02-24T13:10:00"/>
        <d v="2026-02-24T13:12:00"/>
        <d v="2026-02-24T13:17:00"/>
        <d v="2026-02-24T13:36:00"/>
        <d v="2026-02-24T13:37:00"/>
        <d v="2026-02-24T14:14:00"/>
        <d v="2026-02-24T14:23:00"/>
        <d v="2026-02-24T14:31:00"/>
        <d v="2026-02-24T14:35:00"/>
        <d v="2026-02-24T14:43:00"/>
        <d v="2026-02-24T16:13:00"/>
        <d v="2026-02-24T16:22:00"/>
        <d v="2026-02-24T16:53:00"/>
        <d v="2026-02-24T16:55:00"/>
        <d v="2026-02-24T17:02:00"/>
        <d v="2026-02-24T17:44:00"/>
        <d v="2026-02-24T17:51:00"/>
        <d v="2026-02-24T17:57:00"/>
        <d v="2026-02-24T19:18:00"/>
        <d v="2026-02-24T19:28:00"/>
        <d v="2026-02-24T19:47:00"/>
        <d v="2026-02-24T20:13:00"/>
        <d v="2026-02-24T20:32:00"/>
        <d v="2026-02-24T20:42:00"/>
        <d v="2026-02-24T21:46:00"/>
        <d v="2026-02-24T22:16:00"/>
        <d v="2026-02-24T22:54:00"/>
        <d v="2026-02-24T22:58:00"/>
        <d v="2026-02-24T23:09:00"/>
        <d v="2026-02-24T23:52:00"/>
        <d v="2026-02-25T00:17:00"/>
        <d v="2026-02-25T01:51:00"/>
        <d v="2026-02-25T02:18:00"/>
        <d v="2026-02-25T02:19:00"/>
        <d v="2026-02-25T03:15:00"/>
        <d v="2026-02-25T03:27:00"/>
        <d v="2026-02-25T03:31:00"/>
        <d v="2026-02-25T04:05:00"/>
        <d v="2026-02-25T05:12:00"/>
        <d v="2026-02-25T05:25:00"/>
        <d v="2026-02-25T06:25:00"/>
        <d v="2026-02-25T06:31:00"/>
        <d v="2026-02-25T06:45:00"/>
        <d v="2026-02-25T07:02:00"/>
        <d v="2026-02-25T07:17:00"/>
        <d v="2026-02-25T07:22:00"/>
        <d v="2026-02-25T07:50:00"/>
        <d v="2026-02-25T08:24:00"/>
        <d v="2026-02-25T09:39:00"/>
        <d v="2026-02-25T10:05:00"/>
        <d v="2026-02-25T10:32:00"/>
        <d v="2026-02-25T10:34:00"/>
        <d v="2026-02-25T11:28:00"/>
        <d v="2026-02-25T11:51:00"/>
        <d v="2026-02-25T11:52:00"/>
        <d v="2026-02-25T12:26:00"/>
        <d v="2026-02-25T12:34:00"/>
        <d v="2026-02-25T12:36:00"/>
        <d v="2026-02-25T12:38:00"/>
        <d v="2026-02-25T12:58:00"/>
        <d v="2026-02-25T13:17:00"/>
        <d v="2026-02-25T13:23:00"/>
        <d v="2026-02-25T14:56:00"/>
        <d v="2026-02-25T15:09:00"/>
        <d v="2026-02-25T15:34:00"/>
        <d v="2026-02-25T15:59:00"/>
        <d v="2026-02-25T17:01:00"/>
        <d v="2026-02-25T17:36:00"/>
        <d v="2026-02-25T17:41:00"/>
        <d v="2026-02-25T17:43:00"/>
        <d v="2026-02-25T18:00:00"/>
        <d v="2026-02-25T19:25:00"/>
        <d v="2026-02-25T20:47:00"/>
        <d v="2026-02-25T21:22:00"/>
        <d v="2026-02-25T21:50:00"/>
        <d v="2026-02-25T22:08:00"/>
        <d v="2026-02-25T22:37:00"/>
        <d v="2026-02-25T22:38:00"/>
        <d v="2026-02-25T23:13:00"/>
        <d v="2026-02-25T23:37:00"/>
        <d v="2026-02-25T23:47:00"/>
        <d v="2026-02-25T23:58:00"/>
        <d v="2026-02-26T00:39:00"/>
        <d v="2026-02-26T00:48:00"/>
        <d v="2026-02-26T00:56:00"/>
        <d v="2026-02-26T01:24:00"/>
        <d v="2026-02-26T01:35:00"/>
        <d v="2026-02-26T01:36:00"/>
        <d v="2026-02-26T02:37:00"/>
        <d v="2026-02-26T02:51:00"/>
        <d v="2026-02-26T03:10:00"/>
        <d v="2026-02-26T04:27:00"/>
        <d v="2026-02-26T04:50:00"/>
        <d v="2026-02-26T05:23:00"/>
        <d v="2026-02-26T05:29:00"/>
        <d v="2026-02-26T05:39:00"/>
        <d v="2026-02-26T05:40:00"/>
        <d v="2026-02-26T05:53:00"/>
        <d v="2026-02-26T06:11:00"/>
        <d v="2026-02-26T06:14:00"/>
        <d v="2026-02-26T06:24:00"/>
        <d v="2026-02-26T06:27:00"/>
        <d v="2026-02-26T06:55:00"/>
        <d v="2026-02-26T07:39:00"/>
        <d v="2026-02-26T08:03:00"/>
        <d v="2026-02-26T08:04:00"/>
        <d v="2026-02-26T08:19:00"/>
        <d v="2026-02-26T08:56:00"/>
        <d v="2026-02-26T09:23:00"/>
        <d v="2026-02-26T09:24:00"/>
        <d v="2026-02-26T09:31:00"/>
        <d v="2026-02-26T09:44:00"/>
        <d v="2026-02-26T10:15:00"/>
        <d v="2026-02-26T10:46:00"/>
        <d v="2026-02-26T11:10:00"/>
        <d v="2026-02-26T11:23:00"/>
        <d v="2026-02-26T12:38:00"/>
        <d v="2026-02-26T13:17:00"/>
        <d v="2026-02-26T14:19:00"/>
        <d v="2026-02-26T15:18:00"/>
        <d v="2026-02-26T16:29:00"/>
        <d v="2026-02-26T16:43:00"/>
        <d v="2026-02-26T17:14:00"/>
        <d v="2026-02-26T18:21:00"/>
        <d v="2026-02-26T20:48:00"/>
        <d v="2026-02-26T20:58:00"/>
        <d v="2026-02-26T21:10:00"/>
        <d v="2026-02-26T21:19:00"/>
        <d v="2026-02-26T21:44:00"/>
        <d v="2026-02-26T22:17:00"/>
        <d v="2026-02-26T22:24:00"/>
        <d v="2026-02-26T22:44:00"/>
        <d v="2026-02-26T23:01:00"/>
        <d v="2026-02-26T23:28:00"/>
        <d v="2026-02-27T00:31:00"/>
        <d v="2026-02-27T00:35:00"/>
        <d v="2026-02-27T00:40:00"/>
        <d v="2026-02-27T00:57:00"/>
        <d v="2026-02-27T01:26:00"/>
        <d v="2026-02-27T01:30:00"/>
        <d v="2026-02-27T01:49:00"/>
        <d v="2026-02-27T02:01:00"/>
        <d v="2026-02-27T02:34:00"/>
        <d v="2026-02-27T02:46:00"/>
        <d v="2026-02-27T03:29:00"/>
        <d v="2026-02-27T03:34:00"/>
        <d v="2026-02-27T03:54:00"/>
        <d v="2026-02-27T04:26:00"/>
        <d v="2026-02-27T05:01:00"/>
        <d v="2026-02-27T05:26:00"/>
        <d v="2026-02-27T05:33:00"/>
        <d v="2026-02-27T06:11:00"/>
        <d v="2026-02-27T06:39:00"/>
        <d v="2026-02-27T06:53:00"/>
        <d v="2026-02-27T07:18:00"/>
        <d v="2026-02-27T07:41:00"/>
        <d v="2026-02-27T07:46:00"/>
        <d v="2026-02-27T08:33:00"/>
        <d v="2026-02-27T08:42:00"/>
        <d v="2026-02-27T08:51:00"/>
        <d v="2026-02-27T09:16:00"/>
        <d v="2026-02-27T10:02:00"/>
        <d v="2026-02-27T10:16:00"/>
        <d v="2026-02-27T10:33:00"/>
        <d v="2026-02-27T10:55:00"/>
        <d v="2026-02-27T12:15:00"/>
        <d v="2026-02-27T12:44:00"/>
        <d v="2026-02-27T13:36:00"/>
        <d v="2026-02-27T13:44:00"/>
        <d v="2026-02-27T13:54:00"/>
        <d v="2026-02-27T14:48:00"/>
        <d v="2026-02-27T15:01:00"/>
        <d v="2026-02-27T15:35:00"/>
        <d v="2026-02-27T15:52:00"/>
        <d v="2026-02-27T16:49:00"/>
        <d v="2026-02-27T16:52:00"/>
        <d v="2026-02-27T17:51:00"/>
        <d v="2026-02-27T17:58:00"/>
        <d v="2026-02-27T18:13:00"/>
        <d v="2026-02-27T18:34:00"/>
        <d v="2026-02-27T19:01:00"/>
        <d v="2026-02-27T19:18:00"/>
        <d v="2026-02-27T19:39:00"/>
        <d v="2026-02-27T20:17:00"/>
        <d v="2026-02-27T20:35:00"/>
        <d v="2026-02-27T20:44:00"/>
        <d v="2026-02-28T00:02:00"/>
        <d v="2026-02-28T00:06:00"/>
        <d v="2026-02-28T00:13:00"/>
        <d v="2026-02-28T00:45:00"/>
        <d v="2026-02-28T01:27:00"/>
        <d v="2026-02-28T02:13:00"/>
        <d v="2026-02-28T02:28:00"/>
        <d v="2026-02-28T02:39:00"/>
        <d v="2026-02-28T04:23:00"/>
        <d v="2026-02-28T04:47:00"/>
        <d v="2026-02-28T05:25:00"/>
        <d v="2026-02-28T05:52:00"/>
        <d v="2026-02-28T06:20:00"/>
        <d v="2026-02-28T06:45:00"/>
        <d v="2026-02-28T07:16:00"/>
        <d v="2026-02-28T07:20:00"/>
        <d v="2026-02-28T08:09:00"/>
        <d v="2026-02-28T08:22:00"/>
        <d v="2026-02-28T08:26:00"/>
        <d v="2026-02-28T08:37:00"/>
        <d v="2026-02-28T08:43:00"/>
        <d v="2026-02-28T08:57:00"/>
        <d v="2026-02-28T09:06:00"/>
        <d v="2026-02-28T10:28:00"/>
        <d v="2026-02-28T11:16:00"/>
        <d v="2026-02-28T11:54:00"/>
        <d v="2026-02-28T12:34:00"/>
        <d v="2026-02-28T13:20:00"/>
        <d v="2026-02-28T13:31:00"/>
        <d v="2026-02-28T13:51:00"/>
        <d v="2026-02-28T15:23:00"/>
        <d v="2026-02-28T16:03:00"/>
        <d v="2026-02-28T16:50:00"/>
        <d v="2026-02-28T17:41:00"/>
        <d v="2026-02-28T18:05:00"/>
        <d v="2026-02-28T18:35:00"/>
        <d v="2026-02-28T19:04:00"/>
        <d v="2026-02-28T19:35:00"/>
        <d v="2026-02-28T20:04:00"/>
        <d v="2026-02-28T20:50:00"/>
        <d v="2026-02-28T20:53:00"/>
        <d v="2026-02-28T20:56:00"/>
        <d v="2026-02-28T21:27:00"/>
        <d v="2026-02-28T22:17:00"/>
        <d v="2026-02-28T22:45:00"/>
        <d v="2026-02-28T23:11:00"/>
        <d v="2026-02-28T23:38:00"/>
        <d v="2026-03-01T02:34:00"/>
        <d v="2026-03-01T04:06:00"/>
        <d v="2026-03-01T04:08:00"/>
        <d v="2026-03-01T04:18:00"/>
        <d v="2026-03-01T04:19:00"/>
        <d v="2026-03-01T04:27:00"/>
        <d v="2026-03-01T05:16:00"/>
        <d v="2026-03-01T05:36:00"/>
        <d v="2026-03-01T07:29:00"/>
        <d v="2026-03-01T07:53:00"/>
        <d v="2026-03-01T08:13:00"/>
        <d v="2026-03-01T08:19:00"/>
        <d v="2026-03-01T08:44:00"/>
        <d v="2026-03-01T08:45:00"/>
        <d v="2026-03-01T09:14:00"/>
        <d v="2026-03-01T09:57:00"/>
        <d v="2026-03-01T10:10:00"/>
        <d v="2026-03-01T11:07:00"/>
        <d v="2026-03-01T11:40:00"/>
        <d v="2026-03-01T12:12:00"/>
        <d v="2026-03-01T12:34:00"/>
        <d v="2026-03-01T12:52:00"/>
        <d v="2026-03-01T13:13:00"/>
        <d v="2026-03-01T13:20:00"/>
        <d v="2026-03-01T13:49:00"/>
        <d v="2026-03-01T14:54:00"/>
        <d v="2026-03-01T15:17:00"/>
        <d v="2026-03-01T15:47:00"/>
        <d v="2026-03-01T16:51:00"/>
        <d v="2026-03-01T16:52:00"/>
        <d v="2026-03-01T17:22:00"/>
        <d v="2026-03-01T17:26:00"/>
        <d v="2026-03-01T17:42:00"/>
        <d v="2026-03-01T17:59:00"/>
        <d v="2026-03-01T18:21:00"/>
        <d v="2026-03-01T18:38:00"/>
        <d v="2026-03-01T19:01:00"/>
        <d v="2026-03-01T19:13:00"/>
        <d v="2026-03-01T19:15:00"/>
        <d v="2026-03-01T19:22:00"/>
        <d v="2026-03-01T19:29:00"/>
        <d v="2026-03-01T19:50:00"/>
        <d v="2026-03-01T20:17:00"/>
        <d v="2026-03-01T20:37:00"/>
        <d v="2026-03-01T20:49:00"/>
        <d v="2026-03-01T21:02:00"/>
        <d v="2026-03-01T21:10:00"/>
        <d v="2026-03-01T21:25:00"/>
        <d v="2026-03-01T21:45:00"/>
        <d v="2026-03-01T22:48:00"/>
        <d v="2026-03-01T23:46:00"/>
        <d v="2026-03-02T00:15:00"/>
        <d v="2026-03-02T00:52:00"/>
        <d v="2026-03-02T01:43:00"/>
        <d v="2026-03-02T02:07:00"/>
        <d v="2026-03-02T02:24:00"/>
        <d v="2026-03-02T02:54:00"/>
        <d v="2026-03-02T03:16:00"/>
        <d v="2026-03-02T03:46:00"/>
        <d v="2026-03-02T04:10:00"/>
        <d v="2026-03-02T04:12:00"/>
        <d v="2026-03-02T04:28:00"/>
        <d v="2026-03-02T04:42:00"/>
        <d v="2026-03-02T04:44:00"/>
        <d v="2026-03-02T04:46:00"/>
        <d v="2026-03-02T04:49:00"/>
        <d v="2026-03-02T05:12:00"/>
        <d v="2026-03-02T05:19:00"/>
        <d v="2026-03-02T05:31:00"/>
        <d v="2026-03-02T05:54:00"/>
        <d v="2026-03-02T06:24:00"/>
        <d v="2026-03-02T07:25:00"/>
        <d v="2026-03-02T07:42:00"/>
        <d v="2026-03-02T08:09:00"/>
        <d v="2026-03-02T08:12:00"/>
        <d v="2026-03-02T08:30:00"/>
        <d v="2026-03-02T08:38:00"/>
        <d v="2026-03-02T08:56:00"/>
        <d v="2026-03-02T09:17:00"/>
        <d v="2026-03-02T09:28:00"/>
        <d v="2026-03-02T09:37:00"/>
        <d v="2026-03-02T09:39:00"/>
        <d v="2026-03-02T09:54:00"/>
        <d v="2026-03-02T10:18:00"/>
        <d v="2026-03-02T10:22:00"/>
        <d v="2026-03-02T10:59:00"/>
        <d v="2026-03-02T11:08:00"/>
        <d v="2026-03-02T12:15:00"/>
        <d v="2026-03-02T12:19:00"/>
        <d v="2026-03-02T12:50:00"/>
        <d v="2026-03-02T13:02:00"/>
        <d v="2026-03-02T13:54:00"/>
        <d v="2026-03-02T14:02:00"/>
        <d v="2026-03-02T15:02:00"/>
        <d v="2026-03-02T15:39:00"/>
        <d v="2026-03-02T15:49:00"/>
        <d v="2026-03-02T18:00:00"/>
        <d v="2026-03-02T18:11:00"/>
        <d v="2026-03-02T18:14:00"/>
        <d v="2026-03-02T18:32:00"/>
        <d v="2026-03-02T18:43:00"/>
        <d v="2026-03-02T19:00:00"/>
        <d v="2026-03-02T19:33:00"/>
        <d v="2026-03-02T20:37:00"/>
        <d v="2026-03-02T20:54:00"/>
        <d v="2026-03-02T21:52:00"/>
        <d v="2026-03-02T21:53:00"/>
        <d v="2026-03-02T22:07:00"/>
        <d v="2026-03-02T22:27:00"/>
        <d v="2026-03-02T22:39:00"/>
        <d v="2026-03-02T22:49:00"/>
        <d v="2026-03-02T22:57:00"/>
        <d v="2026-03-02T23:19:00"/>
        <d v="2026-03-02T23:23:00"/>
        <d v="2026-03-02T23:28:00"/>
        <d v="2026-03-02T23:53:00"/>
        <d v="2026-03-03T00:06:00"/>
        <d v="2026-03-03T01:16:00"/>
        <d v="2026-03-03T02:20:00"/>
        <d v="2026-03-03T03:26:00"/>
        <d v="2026-03-03T03:27:00"/>
        <d v="2026-03-03T04:18:00"/>
        <d v="2026-03-03T04:39:00"/>
        <d v="2026-03-03T04:42:00"/>
        <d v="2026-03-03T04:47:00"/>
        <d v="2026-03-03T05:35:00"/>
        <d v="2026-03-03T05:49:00"/>
        <d v="2026-03-03T05:50:00"/>
        <d v="2026-03-03T05:54:00"/>
        <d v="2026-03-03T07:05:00"/>
        <d v="2026-03-03T07:27:00"/>
        <d v="2026-03-03T08:16:00"/>
        <d v="2026-03-03T08:27:00"/>
        <d v="2026-03-03T08:42:00"/>
        <d v="2026-03-03T08:57:00"/>
        <d v="2026-03-03T09:54:00"/>
        <d v="2026-03-03T10:04:00"/>
        <d v="2026-03-03T10:22:00"/>
        <d v="2026-03-03T11:11:00"/>
        <d v="2026-03-03T12:08:00"/>
        <d v="2026-03-03T13:05:00"/>
        <d v="2026-03-03T14:10:00"/>
        <d v="2026-03-03T15:12:00"/>
        <d v="2026-03-03T16:00:00"/>
        <d v="2026-03-03T16:30:00"/>
        <d v="2026-03-03T16:42:00"/>
        <d v="2026-03-03T16:45:00"/>
        <d v="2026-03-03T17:17:00"/>
        <d v="2026-03-03T17:54:00"/>
        <d v="2026-03-03T17:55:00"/>
        <d v="2026-03-03T18:02:00"/>
        <d v="2026-03-03T18:29:00"/>
        <d v="2026-03-03T18:48:00"/>
        <d v="2026-03-03T18:55:00"/>
        <d v="2026-03-03T19:16:00"/>
        <d v="2026-03-03T19:46:00"/>
        <d v="2026-03-03T21:06:00"/>
        <d v="2026-03-03T21:41:00"/>
        <d v="2026-03-03T22:03:00"/>
        <d v="2026-03-03T22:04:00"/>
        <d v="2026-03-03T22:26:00"/>
        <d v="2026-03-03T23:37:00"/>
        <d v="2026-03-03T23:53:00"/>
        <d v="2026-03-04T00:11:00"/>
        <d v="2026-03-04T00:16:00"/>
        <d v="2026-03-04T01:18:00"/>
        <d v="2026-03-04T02:11:00"/>
        <d v="2026-03-04T02:48:00"/>
        <d v="2026-03-04T03:27:00"/>
        <d v="2026-03-04T03:47:00"/>
        <d v="2026-03-04T04:32:00"/>
        <d v="2026-03-04T04:49:00"/>
        <d v="2026-03-04T04:58:00"/>
        <d v="2026-03-04T05:23:00"/>
        <d v="2026-03-04T05:26:00"/>
        <d v="2026-03-04T05:46:00"/>
        <d v="2026-03-04T06:28:00"/>
        <d v="2026-03-04T06:47:00"/>
        <d v="2026-03-04T06:55:00"/>
        <d v="2026-03-04T07:10:00"/>
        <d v="2026-03-04T07:11:00"/>
        <d v="2026-03-04T07:25:00"/>
        <d v="2026-03-04T08:06:00"/>
        <d v="2026-03-04T08:08:00"/>
        <d v="2026-03-04T08:31:00"/>
        <d v="2026-03-04T08:42:00"/>
        <d v="2026-03-04T10:07:00"/>
        <d v="2026-03-04T10:17:00"/>
        <d v="2026-03-04T11:23:00"/>
        <d v="2026-03-04T11:48:00"/>
        <d v="2026-03-04T12:20:00"/>
        <d v="2026-03-04T12:39:00"/>
        <d v="2026-03-04T12:50:00"/>
        <d v="2026-03-04T13:01:00"/>
        <d v="2026-03-04T13:13:00"/>
        <d v="2026-03-04T13:27:00"/>
        <d v="2026-03-04T14:23:00"/>
        <d v="2026-03-04T15:04:00"/>
        <d v="2026-03-04T15:13:00"/>
        <d v="2026-03-04T15:14:00"/>
        <d v="2026-03-04T15:15:00"/>
        <d v="2026-03-04T15:58:00"/>
        <d v="2026-03-04T15:59:00"/>
        <d v="2026-03-04T16:23:00"/>
        <d v="2026-03-04T17:45:00"/>
        <d v="2026-03-04T18:02:00"/>
        <d v="2026-03-04T18:22:00"/>
        <d v="2026-03-04T18:42:00"/>
        <d v="2026-03-04T19:09:00"/>
        <d v="2026-03-04T19:38:00"/>
        <d v="2026-03-04T19:45:00"/>
        <d v="2026-03-04T20:08:00"/>
        <d v="2026-03-04T20:45:00"/>
        <d v="2026-03-04T21:07:00"/>
        <d v="2026-03-04T21:50:00"/>
        <d v="2026-03-04T21:55:00"/>
        <d v="2026-03-04T22:03:00"/>
        <d v="2026-03-04T22:14:00"/>
        <d v="2026-03-04T23:04:00"/>
        <d v="2026-03-04T23:45:00"/>
        <d v="2026-03-05T00:01:00"/>
        <d v="2026-03-05T00:19:00"/>
        <d v="2026-03-05T00:52:00"/>
        <d v="2026-03-05T00:53:00"/>
        <d v="2026-03-05T01:01:00"/>
        <d v="2026-03-05T01:07:00"/>
        <d v="2026-03-05T01:19:00"/>
        <d v="2026-03-05T01:34:00"/>
        <d v="2026-03-05T02:09:00"/>
        <d v="2026-03-05T03:08:00"/>
        <d v="2026-03-05T03:28:00"/>
        <d v="2026-03-05T03:30:00"/>
        <d v="2026-03-05T03:41:00"/>
        <d v="2026-03-05T04:21:00"/>
        <d v="2026-03-05T04:23:00"/>
        <d v="2026-03-05T04:26:00"/>
        <d v="2026-03-05T05:09:00"/>
        <d v="2026-03-05T05:34:00"/>
        <d v="2026-03-05T05:42:00"/>
        <d v="2026-03-05T06:18:00"/>
        <d v="2026-03-05T06:44:00"/>
        <d v="2026-03-05T07:17:00"/>
        <d v="2026-03-05T08:00:00"/>
        <d v="2026-03-05T08:12:00"/>
        <d v="2026-03-05T08:59:00"/>
        <d v="2026-03-05T10:04:00"/>
        <d v="2026-03-05T10:40:00"/>
        <d v="2026-03-05T10:44:00"/>
        <d v="2026-03-05T10:59:00"/>
        <d v="2026-03-05T11:13:00"/>
        <d v="2026-03-05T11:31:00"/>
        <d v="2026-03-05T11:45:00"/>
        <d v="2026-03-05T12:25:00"/>
        <d v="2026-03-05T12:32:00"/>
        <d v="2026-03-05T12:45:00"/>
        <d v="2026-03-05T12:54:00"/>
        <d v="2026-03-05T13:28:00"/>
        <d v="2026-03-05T13:49:00"/>
        <d v="2026-03-05T14:10:00"/>
        <d v="2026-03-05T14:41:00"/>
        <d v="2026-03-05T14:43:00"/>
        <d v="2026-03-05T16:10:00"/>
        <d v="2026-03-05T16:43:00"/>
        <d v="2026-03-05T16:47:00"/>
        <d v="2026-03-05T16:51:00"/>
        <d v="2026-03-05T17:20:00"/>
        <d v="2026-03-05T18:28:00"/>
        <d v="2026-03-05T18:37:00"/>
        <d v="2026-03-05T18:38:00"/>
        <d v="2026-03-05T19:42:00"/>
        <d v="2026-03-05T19:44:00"/>
        <d v="2026-03-05T20:23:00"/>
        <d v="2026-03-05T20:41:00"/>
        <d v="2026-03-05T20:45:00"/>
        <d v="2026-03-05T20:50:00"/>
        <d v="2026-03-05T20:58:00"/>
        <d v="2026-03-05T21:48:00"/>
        <d v="2026-03-05T22:13:00"/>
        <d v="2026-03-05T22:39:00"/>
        <d v="2026-03-05T22:56:00"/>
        <d v="2026-03-05T23:09:00"/>
        <d v="2026-03-05T23:39:00"/>
        <d v="2026-03-06T00:36:00"/>
        <d v="2026-03-06T00:39:00"/>
        <d v="2026-03-06T00:48:00"/>
        <d v="2026-03-06T01:03:00"/>
        <d v="2026-03-06T01:15:00"/>
        <d v="2026-03-06T01:30:00"/>
        <d v="2026-03-06T02:13:00"/>
        <d v="2026-03-06T02:51:00"/>
        <d v="2026-03-06T03:13:00"/>
        <d v="2026-03-06T03:37:00"/>
        <d v="2026-03-06T04:23:00"/>
        <d v="2026-03-06T04:26:00"/>
        <d v="2026-03-06T05:15:00"/>
        <d v="2026-03-06T05:23:00"/>
        <d v="2026-03-06T06:32:00"/>
        <d v="2026-03-06T06:43:00"/>
        <d v="2026-03-06T07:06:00"/>
        <d v="2026-03-06T07:20:00"/>
        <d v="2026-03-06T08:06:00"/>
        <d v="2026-03-06T08:44:00"/>
        <d v="2026-03-06T09:17:00"/>
        <d v="2026-03-06T09:45:00"/>
        <d v="2026-03-06T10:26:00"/>
        <d v="2026-03-06T12:24:00"/>
        <d v="2026-03-06T14:00:00"/>
        <d v="2026-03-06T14:36:00"/>
        <d v="2026-03-06T14:40:00"/>
        <d v="2026-03-06T15:17:00"/>
        <d v="2026-03-06T15:55:00"/>
        <d v="2026-03-06T17:43:00"/>
        <d v="2026-03-06T17:46:00"/>
        <d v="2026-03-06T18:08:00"/>
        <d v="2026-03-06T18:58:00"/>
        <d v="2026-03-06T19:09:00"/>
        <d v="2026-03-06T19:19:00"/>
        <d v="2026-03-06T20:39:00"/>
        <d v="2026-03-06T21:02:00"/>
        <d v="2026-03-06T21:27:00"/>
        <d v="2026-03-06T22:08:00"/>
        <d v="2026-03-06T22:53:00"/>
        <d v="2026-03-06T23:29:00"/>
        <d v="2026-03-06T23:47:00"/>
        <d v="2026-03-07T00:04:00"/>
        <d v="2026-03-07T00:09:00"/>
        <d v="2026-03-07T00:10:00"/>
        <d v="2026-03-07T00:32:00"/>
        <d v="2026-03-07T00:39:00"/>
        <d v="2026-03-07T00:59:00"/>
        <d v="2026-03-07T01:11:00"/>
        <d v="2026-03-07T01:16:00"/>
        <d v="2026-03-07T01:18:00"/>
        <d v="2026-03-07T02:14:00"/>
        <d v="2026-03-07T03:09:00"/>
        <d v="2026-03-07T03:58:00"/>
        <d v="2026-03-07T04:02:00"/>
        <d v="2026-03-07T04:17:00"/>
        <d v="2026-03-07T04:23:00"/>
        <d v="2026-03-07T04:35:00"/>
        <d v="2026-03-07T04:41:00"/>
        <d v="2026-03-07T04:42:00"/>
        <d v="2026-03-07T04:44:00"/>
        <d v="2026-03-07T05:13:00"/>
        <d v="2026-03-07T05:51:00"/>
        <d v="2026-03-07T05:58:00"/>
        <d v="2026-03-07T06:16:00"/>
        <d v="2026-03-07T06:55:00"/>
        <d v="2026-03-07T07:19:00"/>
        <d v="2026-03-07T08:08:00"/>
        <d v="2026-03-07T08:22:00"/>
        <d v="2026-03-07T08:23:00"/>
        <d v="2026-03-07T08:24:00"/>
        <d v="2026-03-07T08:25:00"/>
        <d v="2026-03-07T09:25:00"/>
        <d v="2026-03-07T09:29:00"/>
        <d v="2026-03-07T09:44:00"/>
        <d v="2026-03-07T10:05:00"/>
        <d v="2026-03-07T11:45:00"/>
        <d v="2026-03-07T12:24:00"/>
        <d v="2026-03-07T12:28:00"/>
        <d v="2026-03-07T13:38:00"/>
        <d v="2026-03-07T13:55:00"/>
        <d v="2026-03-07T14:26:00"/>
        <d v="2026-03-07T14:52:00"/>
        <d v="2026-03-07T15:05:00"/>
        <d v="2026-03-07T15:29:00"/>
        <d v="2026-03-07T15:31:00"/>
        <d v="2026-03-07T15:50:00"/>
        <d v="2026-03-07T15:51:00"/>
        <d v="2026-03-07T15:55:00"/>
        <d v="2026-03-07T16:36:00"/>
        <d v="2026-03-07T17:20:00"/>
        <d v="2026-03-07T17:40:00"/>
        <d v="2026-03-07T18:03:00"/>
        <d v="2026-03-07T19:47:00"/>
        <d v="2026-03-07T19:51:00"/>
        <d v="2026-03-07T20:10:00"/>
        <d v="2026-03-07T20:51:00"/>
        <d v="2026-03-07T20:55:00"/>
        <d v="2026-03-07T21:02:00"/>
        <d v="2026-03-07T22:03:00"/>
        <d v="2026-03-07T22:45:00"/>
        <d v="2026-03-07T23:20:00"/>
        <d v="2026-03-07T23:23:00"/>
        <d v="2026-03-07T23:25:00"/>
        <d v="2026-03-07T23:30:00"/>
        <d v="2026-03-07T23:47:00"/>
        <d v="2026-03-08T00:09:00"/>
        <d v="2026-03-08T00:14:00"/>
        <d v="2026-03-08T01:08:00"/>
        <d v="2026-03-08T01:25:00"/>
        <d v="2026-03-08T02:38:00"/>
        <d v="2026-03-08T02:39:00"/>
        <d v="2026-03-08T03:17:00"/>
        <d v="2026-03-08T03:29:00"/>
        <d v="2026-03-08T03:41:00"/>
        <d v="2026-03-08T04:00:00"/>
        <d v="2026-03-08T05:10:00"/>
        <d v="2026-03-08T05:55:00"/>
        <d v="2026-03-08T06:02:00"/>
        <d v="2026-03-08T06:03:00"/>
        <d v="2026-03-08T06:18:00"/>
        <d v="2026-03-08T06:34:00"/>
        <d v="2026-03-08T06:42:00"/>
        <d v="2026-03-08T06:52:00"/>
        <d v="2026-03-08T06:56:00"/>
        <d v="2026-03-08T07:10:00"/>
        <d v="2026-03-08T07:17:00"/>
        <d v="2026-03-08T07:46:00"/>
        <d v="2026-03-08T07:49:00"/>
        <d v="2026-03-08T08:12:00"/>
        <d v="2026-03-08T08:26:00"/>
        <d v="2026-03-08T08:40:00"/>
        <d v="2026-03-08T08:53:00"/>
        <d v="2026-03-08T09:03:00"/>
        <d v="2026-03-08T09:32:00"/>
        <d v="2026-03-08T09:40:00"/>
        <d v="2026-03-08T09:54:00"/>
        <d v="2026-03-08T10:06:00"/>
        <d v="2026-03-08T10:17:00"/>
        <d v="2026-03-08T10:28:00"/>
        <d v="2026-03-08T10:47:00"/>
        <d v="2026-03-08T10:52:00"/>
        <d v="2026-03-08T10:53:00"/>
        <d v="2026-03-08T11:01:00"/>
        <d v="2026-03-08T11:25:00"/>
        <d v="2026-03-08T11:35:00"/>
        <d v="2026-03-08T11:38:00"/>
        <d v="2026-03-08T12:14:00"/>
        <d v="2026-03-08T12:16:00"/>
        <d v="2026-03-08T12:37:00"/>
        <d v="2026-03-08T14:08:00"/>
        <d v="2026-03-08T15:12:00"/>
        <d v="2026-03-08T16:09:00"/>
        <d v="2026-03-08T16:55:00"/>
        <d v="2026-03-08T17:06:00"/>
        <d v="2026-03-08T17:38:00"/>
        <d v="2026-03-08T17:53:00"/>
        <d v="2026-03-08T17:56:00"/>
        <d v="2026-03-08T18:10:00"/>
        <d v="2026-03-08T18:45:00"/>
        <d v="2026-03-08T18:51:00"/>
        <d v="2026-03-08T18:54:00"/>
        <d v="2026-03-08T20:07:00"/>
        <d v="2026-03-08T20:24:00"/>
        <d v="2026-03-08T20:34:00"/>
        <d v="2026-03-08T20:40:00"/>
        <d v="2026-03-08T21:04:00"/>
        <d v="2026-03-08T22:25:00"/>
        <d v="2026-03-08T22:56:00"/>
        <d v="2026-03-08T23:44:00"/>
        <d v="2026-03-08T23:50:00"/>
        <d v="2026-03-09T01:02:00"/>
        <d v="2026-03-09T01:33:00"/>
        <d v="2026-03-09T01:36:00"/>
        <d v="2026-03-09T02:24:00"/>
        <d v="2026-03-09T02:49:00"/>
        <d v="2026-03-09T03:08:00"/>
        <d v="2026-03-09T03:17:00"/>
        <d v="2026-03-09T03:39:00"/>
        <d v="2026-03-09T03:41:00"/>
        <d v="2026-03-09T03:57:00"/>
        <d v="2026-03-09T03:59:00"/>
        <d v="2026-03-09T04:17:00"/>
        <d v="2026-03-09T04:26:00"/>
        <d v="2026-03-09T04:53:00"/>
        <d v="2026-03-09T05:29:00"/>
        <d v="2026-03-09T06:57:00"/>
        <d v="2026-03-09T07:28:00"/>
        <d v="2026-03-09T07:38:00"/>
        <d v="2026-03-09T08:14:00"/>
        <d v="2026-03-09T09:09:00"/>
        <d v="2026-03-09T09:40:00"/>
        <d v="2026-03-09T09:44:00"/>
        <d v="2026-03-09T09:56:00"/>
        <d v="2026-03-09T09:58:00"/>
        <d v="2026-03-09T11:08:00"/>
        <d v="2026-03-09T11:46:00"/>
        <d v="2026-03-09T11:54:00"/>
        <d v="2026-03-09T13:06:00"/>
        <d v="2026-03-09T13:14:00"/>
        <d v="2026-03-09T13:18:00"/>
        <d v="2026-03-09T14:15:00"/>
        <d v="2026-03-09T14:35:00"/>
        <d v="2026-03-09T14:57:00"/>
        <d v="2026-03-09T15:44:00"/>
        <d v="2026-03-09T15:45:00"/>
        <d v="2026-03-09T16:32:00"/>
        <d v="2026-03-09T16:52:00"/>
        <d v="2026-03-09T16:55:00"/>
        <d v="2026-03-09T17:04:00"/>
        <d v="2026-03-09T18:02:00"/>
        <d v="2026-03-09T18:57:00"/>
        <d v="2026-03-09T19:33:00"/>
        <d v="2026-03-09T19:43:00"/>
        <d v="2026-03-09T20:42:00"/>
        <d v="2026-03-09T21:09:00"/>
        <d v="2026-03-09T21:20:00"/>
        <d v="2026-03-09T22:40:00"/>
        <d v="2026-03-10T00:02:00"/>
        <d v="2026-03-10T00:10:00"/>
        <d v="2026-03-10T00:51:00"/>
        <d v="2026-03-10T01:28:00"/>
        <d v="2026-03-10T01:54:00"/>
        <d v="2026-03-10T02:06:00"/>
        <d v="2026-03-10T02:41:00"/>
        <d v="2026-03-10T02:57:00"/>
        <d v="2026-03-10T03:58:00"/>
        <d v="2026-03-10T04:53:00"/>
        <d v="2026-03-10T04:58:00"/>
        <d v="2026-03-10T05:20:00"/>
        <d v="2026-03-10T05:37:00"/>
        <d v="2026-03-10T05:38:00"/>
        <d v="2026-03-10T06:06:00"/>
        <d v="2026-03-10T06:15:00"/>
        <d v="2026-03-10T07:07:00"/>
        <d v="2026-03-10T07:45:00"/>
        <d v="2026-03-10T08:19:00"/>
        <d v="2026-03-10T08:21:00"/>
        <d v="2026-03-10T08:26:00"/>
        <d v="2026-03-10T10:04:00"/>
        <d v="2026-03-10T10:15:00"/>
        <d v="2026-03-10T11:47:00"/>
        <d v="2026-03-10T11:54:00"/>
        <d v="2026-03-10T12:18:00"/>
        <d v="2026-03-10T13:22:00"/>
        <d v="2026-03-10T14:02:00"/>
        <d v="2026-03-10T14:25:00"/>
        <d v="2026-03-10T14:31:00"/>
        <d v="2026-03-10T14:40:00"/>
        <d v="2026-03-10T14:52:00"/>
        <d v="2026-03-10T15:27:00"/>
        <d v="2026-03-10T16:04:00"/>
        <d v="2026-03-10T16:33:00"/>
        <d v="2026-03-10T17:45:00"/>
        <d v="2026-03-10T17:48:00"/>
        <d v="2026-03-10T18:19:00"/>
        <d v="2026-03-10T18:23:00"/>
        <d v="2026-03-10T18:41:00"/>
        <d v="2026-03-10T18:44:00"/>
        <d v="2026-03-10T19:03:00"/>
        <d v="2026-03-10T19:22:00"/>
        <d v="2026-03-10T19:32:00"/>
        <d v="2026-03-10T19:43:00"/>
        <d v="2026-03-10T20:22:00"/>
        <d v="2026-03-10T22:28:00"/>
        <d v="2026-03-10T22:34:00"/>
        <d v="2026-03-10T22:57:00"/>
        <d v="2026-03-10T23:15:00"/>
        <d v="2026-03-10T23:59:00"/>
        <d v="2026-03-11T00:01:00"/>
        <d v="2026-03-11T00:09:00"/>
        <d v="2026-03-11T01:13:00"/>
        <d v="2026-03-11T01:35:00"/>
        <d v="2026-03-11T01:45:00"/>
        <d v="2026-03-11T02:01:00"/>
        <d v="2026-03-11T02:16:00"/>
        <d v="2026-03-11T02:51:00"/>
        <d v="2026-03-11T03:11:00"/>
        <d v="2026-03-11T03:35:00"/>
        <d v="2026-03-11T03:41:00"/>
        <d v="2026-03-11T03:56:00"/>
        <d v="2026-03-11T04:01:00"/>
        <d v="2026-03-11T04:40:00"/>
        <d v="2026-03-11T05:17:00"/>
        <d v="2026-03-11T05:20:00"/>
        <d v="2026-03-11T05:38:00"/>
        <d v="2026-03-11T06:17:00"/>
        <d v="2026-03-11T06:45:00"/>
        <d v="2026-03-11T07:12:00"/>
        <d v="2026-03-11T07:39:00"/>
        <d v="2026-03-11T08:01:00"/>
        <d v="2026-03-11T08:02:00"/>
        <d v="2026-03-11T08:03:00"/>
        <d v="2026-03-11T08:39:00"/>
        <d v="2026-03-11T08:50:00"/>
        <d v="2026-03-11T08:55:00"/>
        <d v="2026-03-11T09:18:00"/>
        <d v="2026-03-11T10:07:00"/>
        <d v="2026-03-11T10:26:00"/>
        <d v="2026-03-11T10:29:00"/>
        <d v="2026-03-11T10:51:00"/>
        <d v="2026-03-11T10:55:00"/>
        <d v="2026-03-11T11:44:00"/>
        <d v="2026-03-11T12:00:00"/>
        <d v="2026-03-11T12:42:00"/>
        <d v="2026-03-11T12:48:00"/>
        <d v="2026-03-11T13:32:00"/>
        <d v="2026-03-11T13:59:00"/>
        <d v="2026-03-11T14:26:00"/>
        <d v="2026-03-11T17:22:00"/>
        <d v="2026-03-11T17:57:00"/>
        <d v="2026-03-11T18:03:00"/>
        <d v="2026-03-11T18:14:00"/>
        <d v="2026-03-11T18:52:00"/>
        <d v="2026-03-11T19:25:00"/>
        <d v="2026-03-11T19:28:00"/>
        <d v="2026-03-11T19:59:00"/>
        <d v="2026-03-11T20:32:00"/>
        <d v="2026-03-11T20:36:00"/>
        <d v="2026-03-11T21:06:00"/>
        <d v="2026-03-11T21:14:00"/>
        <d v="2026-03-11T22:26:00"/>
        <d v="2026-03-11T23:39:00"/>
        <d v="2026-03-12T00:12:00"/>
        <d v="2026-03-12T00:58:00"/>
        <d v="2026-03-12T01:26:00"/>
        <d v="2026-03-12T02:14:00"/>
        <d v="2026-03-12T02:37:00"/>
        <d v="2026-03-12T02:55:00"/>
        <d v="2026-03-12T02:59:00"/>
        <d v="2026-03-12T03:02:00"/>
        <d v="2026-03-12T03:09:00"/>
        <d v="2026-03-12T03:37:00"/>
        <d v="2026-03-12T03:50:00"/>
        <d v="2026-03-12T04:57:00"/>
        <d v="2026-03-12T05:43:00"/>
        <d v="2026-03-12T06:36:00"/>
        <d v="2026-03-12T07:18:00"/>
        <d v="2026-03-12T07:39:00"/>
        <d v="2026-03-12T08:10:00"/>
        <d v="2026-03-12T08:20:00"/>
        <d v="2026-03-12T08:38:00"/>
        <d v="2026-03-12T08:47:00"/>
        <d v="2026-03-12T08:59:00"/>
        <d v="2026-03-12T09:43:00"/>
        <d v="2026-03-12T10:26:00"/>
        <d v="2026-03-12T10:34:00"/>
        <d v="2026-03-12T10:47:00"/>
        <d v="2026-03-12T11:04:00"/>
        <d v="2026-03-12T11:50:00"/>
        <d v="2026-03-12T12:09:00"/>
        <d v="2026-03-12T13:16:00"/>
        <d v="2026-03-12T13:17:00"/>
        <d v="2026-03-12T13:20:00"/>
        <d v="2026-03-12T13:44:00"/>
        <d v="2026-03-12T13:53:00"/>
        <d v="2026-03-12T14:28:00"/>
        <d v="2026-03-12T14:37:00"/>
        <d v="2026-03-12T15:57:00"/>
        <d v="2026-03-12T16:18:00"/>
        <d v="2026-03-12T17:17:00"/>
        <d v="2026-03-12T17:19:00"/>
        <d v="2026-03-12T17:35:00"/>
        <d v="2026-03-12T17:43:00"/>
        <d v="2026-03-12T17:47:00"/>
        <d v="2026-03-12T18:09:00"/>
        <d v="2026-03-12T18:33:00"/>
        <d v="2026-03-12T18:52:00"/>
        <d v="2026-03-12T19:06:00"/>
        <d v="2026-03-12T20:53:00"/>
        <d v="2026-03-12T21:32:00"/>
        <d v="2026-03-12T22:23:00"/>
        <d v="2026-03-12T22:33:00"/>
        <d v="2026-03-12T23:09:00"/>
        <d v="2026-03-12T23:15:00"/>
        <d v="2026-03-12T23:53:00"/>
        <d v="2026-03-13T00:24:00"/>
        <d v="2026-03-13T00:31:00"/>
        <d v="2026-03-13T00:43:00"/>
        <d v="2026-03-13T01:20:00"/>
        <d v="2026-03-13T03:10:00"/>
        <d v="2026-03-13T03:24:00"/>
        <d v="2026-03-13T04:17:00"/>
        <d v="2026-03-13T04:58:00"/>
        <d v="2026-03-13T05:28:00"/>
        <d v="2026-03-13T05:54:00"/>
        <d v="2026-03-13T06:23:00"/>
        <d v="2026-03-13T06:25:00"/>
        <d v="2026-03-13T06:55:00"/>
        <d v="2026-03-13T07:01:00"/>
        <d v="2026-03-13T07:31:00"/>
        <d v="2026-03-13T08:15:00"/>
        <d v="2026-03-13T08:30:00"/>
        <d v="2026-03-13T09:24:00"/>
        <d v="2026-03-13T09:34:00"/>
        <d v="2026-03-13T10:55:00"/>
        <d v="2026-03-13T11:15:00"/>
        <d v="2026-03-13T12:17:00"/>
        <d v="2026-03-13T12:29:00"/>
        <d v="2026-03-13T12:33:00"/>
        <d v="2026-03-13T12:52:00"/>
        <d v="2026-03-13T13:43:00"/>
        <d v="2026-03-13T13:45:00"/>
        <d v="2026-03-13T14:35:00"/>
        <d v="2026-03-13T14:42:00"/>
        <d v="2026-03-13T14:49:00"/>
        <d v="2026-03-13T16:43:00"/>
        <d v="2026-03-13T17:30:00"/>
        <d v="2026-03-13T17:38:00"/>
        <d v="2026-03-13T18:24:00"/>
        <d v="2026-03-13T18:28:00"/>
        <d v="2026-03-13T18:33:00"/>
        <d v="2026-03-13T18:34:00"/>
        <d v="2026-03-13T19:17:00"/>
        <d v="2026-03-13T19:48:00"/>
        <d v="2026-03-13T20:00:00"/>
        <d v="2026-03-13T21:16:00"/>
        <d v="2026-03-13T21:33:00"/>
        <d v="2026-03-13T22:12:00"/>
        <d v="2026-03-13T22:15:00"/>
        <d v="2026-03-13T22:20:00"/>
        <d v="2026-03-13T22:56:00"/>
        <d v="2026-03-13T22:59:00"/>
        <d v="2026-03-14T00:13:00"/>
        <d v="2026-03-14T00:59:00"/>
        <d v="2026-03-14T01:09:00"/>
        <d v="2026-03-14T01:38:00"/>
        <d v="2026-03-14T03:03:00"/>
        <d v="2026-03-14T03:07:00"/>
        <d v="2026-03-14T03:38:00"/>
        <d v="2026-03-14T04:23:00"/>
        <d v="2026-03-14T04:40:00"/>
        <d v="2026-03-14T04:45:00"/>
        <d v="2026-03-14T04:59:00"/>
        <d v="2026-03-14T05:04:00"/>
        <d v="2026-03-14T05:09:00"/>
        <d v="2026-03-14T05:53:00"/>
        <d v="2026-03-14T06:33:00"/>
        <d v="2026-03-14T06:35:00"/>
        <d v="2026-03-14T07:16:00"/>
        <d v="2026-03-14T07:19:00"/>
        <d v="2026-03-14T07:21:00"/>
        <d v="2026-03-14T07:37:00"/>
        <d v="2026-03-14T08:03:00"/>
        <d v="2026-03-14T08:10:00"/>
        <d v="2026-03-14T09:37:00"/>
        <d v="2026-03-14T10:05:00"/>
        <d v="2026-03-14T10:09:00"/>
        <d v="2026-03-14T10:44:00"/>
        <d v="2026-03-14T11:38:00"/>
        <d v="2026-03-14T12:19:00"/>
        <d v="2026-03-14T12:59:00"/>
        <d v="2026-03-14T13:00:00"/>
        <d v="2026-03-14T13:15:00"/>
        <d v="2026-03-14T14:06:00"/>
        <d v="2026-03-14T14:50:00"/>
        <d v="2026-03-14T15:02:00"/>
        <d v="2026-03-14T15:12:00"/>
        <d v="2026-03-14T16:03:00"/>
        <d v="2026-03-14T16:06:00"/>
        <d v="2026-03-14T16:16:00"/>
        <d v="2026-03-14T16:35:00"/>
        <d v="2026-03-14T17:06:00"/>
        <d v="2026-03-14T17:55:00"/>
        <d v="2026-03-14T17:57:00"/>
        <d v="2026-03-14T18:33:00"/>
        <d v="2026-03-14T18:35:00"/>
        <d v="2026-03-14T19:07:00"/>
        <d v="2026-03-14T19:14:00"/>
        <d v="2026-03-14T19:24:00"/>
        <d v="2026-03-14T20:57:00"/>
        <d v="2026-03-14T21:49:00"/>
        <d v="2026-03-14T21:54:00"/>
        <d v="2026-03-14T22:06:00"/>
        <d v="2026-03-14T22:16:00"/>
        <d v="2026-03-14T22:18:00"/>
        <d v="2026-03-14T22:33:00"/>
        <d v="2026-03-14T23:35:00"/>
        <d v="2026-03-15T00:41:00"/>
        <d v="2026-03-15T01:56:00"/>
        <d v="2026-03-15T01:59:00"/>
        <d v="2026-03-15T02:04:00"/>
        <d v="2026-03-15T02:49:00"/>
        <d v="2026-03-15T03:01:00"/>
        <d v="2026-03-15T03:06:00"/>
        <d v="2026-03-15T03:57:00"/>
        <d v="2026-03-15T04:10:00"/>
        <d v="2026-03-15T04:12:00"/>
        <d v="2026-03-15T04:43:00"/>
        <d v="2026-03-15T04:45:00"/>
        <d v="2026-03-15T05:13:00"/>
        <d v="2026-03-15T05:54:00"/>
        <d v="2026-03-15T06:17:00"/>
        <d v="2026-03-15T07:40:00"/>
        <d v="2026-03-15T07:52:00"/>
        <d v="2026-03-15T08:12:00"/>
        <d v="2026-03-15T08:20:00"/>
        <d v="2026-03-15T08:44:00"/>
        <d v="2026-03-15T09:27:00"/>
        <d v="2026-03-15T09:29:00"/>
        <d v="2026-03-15T11:06:00"/>
        <d v="2026-03-15T11:07:00"/>
        <d v="2026-03-15T12:18:00"/>
        <d v="2026-03-15T12:25:00"/>
        <d v="2026-03-15T12:52:00"/>
        <d v="2026-03-15T12:56:00"/>
        <d v="2026-03-15T13:23:00"/>
        <d v="2026-03-15T13:54:00"/>
        <d v="2026-03-15T14:06:00"/>
        <d v="2026-03-15T14:24:00"/>
        <d v="2026-03-15T14:32:00"/>
        <d v="2026-03-15T15:11:00"/>
        <d v="2026-03-15T15:32:00"/>
        <d v="2026-03-15T15:39:00"/>
        <d v="2026-03-15T15:47:00"/>
        <d v="2026-03-15T16:08:00"/>
        <d v="2026-03-15T16:28:00"/>
        <d v="2026-03-15T16:33:00"/>
        <d v="2026-03-15T17:44:00"/>
        <d v="2026-03-15T18:01:00"/>
        <d v="2026-03-15T18:54:00"/>
        <d v="2026-03-15T19:18:00"/>
        <d v="2026-03-15T19:54:00"/>
        <d v="2026-03-15T20:28:00"/>
        <d v="2026-03-15T20:30:00"/>
        <d v="2026-03-15T20:47:00"/>
        <d v="2026-03-15T21:16:00"/>
        <d v="2026-03-15T21:19:00"/>
        <d v="2026-03-15T22:29:00"/>
        <d v="2026-03-15T22:43:00"/>
        <d v="2026-03-15T22:47:00"/>
        <d v="2026-03-15T22:57:00"/>
        <d v="2026-03-15T22:58:00"/>
        <d v="2026-03-15T23:04:00"/>
        <d v="2026-03-16T00:02:00"/>
        <d v="2026-03-16T00:08:00"/>
        <d v="2026-03-16T01:07:00"/>
        <d v="2026-03-16T01:10:00"/>
        <d v="2026-03-16T03:19:00"/>
        <d v="2026-03-16T03:33:00"/>
        <d v="2026-03-16T05:07:00"/>
        <d v="2026-03-16T06:31:00"/>
        <d v="2026-03-16T06:41:00"/>
        <d v="2026-03-16T07:11:00"/>
        <d v="2026-03-16T07:21:00"/>
        <d v="2026-03-16T07:32:00"/>
        <d v="2026-03-16T07:36:00"/>
        <d v="2026-03-16T08:26:00"/>
        <d v="2026-03-16T09:04:00"/>
        <d v="2026-03-16T09:43:00"/>
        <d v="2026-03-16T10:05:00"/>
        <d v="2026-03-16T10:37:00"/>
        <d v="2026-03-16T10:49:00"/>
        <d v="2026-03-16T11:37:00"/>
        <d v="2026-03-16T12:07:00"/>
        <d v="2026-03-16T12:33:00"/>
        <d v="2026-03-16T12:34:00"/>
        <d v="2026-03-16T12:38:00"/>
        <d v="2026-03-16T12:40:00"/>
        <d v="2026-03-16T13:07:00"/>
        <d v="2026-03-16T14:13:00"/>
        <d v="2026-03-16T14:58:00"/>
        <d v="2026-03-16T15:07:00"/>
        <d v="2026-03-16T15:36:00"/>
        <d v="2026-03-16T16:07:00"/>
        <d v="2026-03-16T16:37:00"/>
        <d v="2026-03-16T17:27:00"/>
        <d v="2026-03-16T17:56:00"/>
        <d v="2026-03-16T18:14:00"/>
        <d v="2026-03-16T19:21:00"/>
        <d v="2026-03-16T19:53:00"/>
        <d v="2026-03-16T20:24:00"/>
        <d v="2026-03-16T21:31:00"/>
        <d v="2026-03-16T23:15:00"/>
        <d v="2026-03-16T23:30:00"/>
        <d v="2026-03-16T23:52:00"/>
        <d v="2026-03-17T01:27:00"/>
        <d v="2026-03-17T02:10:00"/>
        <d v="2026-03-17T02:13:00"/>
        <d v="2026-03-17T02:17:00"/>
        <d v="2026-03-17T02:18:00"/>
        <d v="2026-03-17T03:11:00"/>
        <d v="2026-03-17T03:27:00"/>
        <d v="2026-03-17T04:14:00"/>
        <d v="2026-03-17T04:29:00"/>
        <d v="2026-03-17T05:07:00"/>
        <d v="2026-03-17T05:21:00"/>
        <d v="2026-03-17T05:23:00"/>
        <d v="2026-03-17T05:32:00"/>
        <d v="2026-03-17T05:36:00"/>
        <d v="2026-03-17T05:57:00"/>
        <d v="2026-03-17T06:11:00"/>
        <d v="2026-03-17T06:14:00"/>
        <d v="2026-03-17T07:42:00"/>
        <d v="2026-03-17T08:17:00"/>
        <d v="2026-03-17T08:31:00"/>
        <d v="2026-03-17T08:39:00"/>
        <d v="2026-03-17T10:15:00"/>
        <d v="2026-03-17T10:36:00"/>
        <d v="2026-03-17T10:41:00"/>
        <d v="2026-03-17T10:55:00"/>
        <d v="2026-03-17T12:16:00"/>
        <d v="2026-03-17T12:36:00"/>
        <d v="2026-03-17T13:21:00"/>
        <d v="2026-03-17T13:48:00"/>
        <d v="2026-03-17T15:04:00"/>
        <d v="2026-03-17T15:30:00"/>
        <d v="2026-03-17T15:58:00"/>
        <d v="2026-03-17T16:19:00"/>
        <d v="2026-03-17T16:24:00"/>
        <d v="2026-03-17T16:33:00"/>
        <d v="2026-03-17T17:14:00"/>
        <d v="2026-03-17T17:58:00"/>
        <d v="2026-03-17T18:12:00"/>
        <d v="2026-03-17T18:48:00"/>
        <d v="2026-03-17T18:52:00"/>
        <d v="2026-03-17T18:56:00"/>
        <d v="2026-03-17T19:02:00"/>
        <d v="2026-03-17T20:03:00"/>
        <d v="2026-03-17T20:25:00"/>
        <d v="2026-03-17T20:47:00"/>
        <d v="2026-03-17T21:51:00"/>
        <d v="2026-03-17T22:41:00"/>
        <d v="2026-03-17T22:57:00"/>
        <d v="2026-03-17T23:09:00"/>
        <d v="2026-03-18T00:03:00"/>
        <d v="2026-03-18T00:28:00"/>
        <d v="2026-03-18T00:38:00"/>
        <d v="2026-03-18T01:17:00"/>
        <d v="2026-03-18T01:24:00"/>
        <d v="2026-03-18T01:27:00"/>
        <d v="2026-03-18T01:30:00"/>
        <d v="2026-03-18T03:47:00"/>
        <d v="2026-03-18T04:12:00"/>
        <d v="2026-03-18T04:39:00"/>
        <d v="2026-03-18T05:32:00"/>
        <d v="2026-03-18T05:48:00"/>
        <d v="2026-03-18T05:53:00"/>
        <d v="2026-03-18T05:57:00"/>
        <d v="2026-03-18T06:03:00"/>
        <d v="2026-03-18T06:16:00"/>
        <d v="2026-03-18T06:29:00"/>
        <d v="2026-03-18T06:48:00"/>
        <d v="2026-03-18T06:56:00"/>
        <d v="2026-03-18T09:07:00"/>
        <d v="2026-03-18T09:36:00"/>
        <d v="2026-03-18T10:08:00"/>
        <d v="2026-03-18T10:12:00"/>
        <d v="2026-03-18T10:30:00"/>
        <d v="2026-03-18T11:14:00"/>
        <d v="2026-03-18T11:23:00"/>
        <d v="2026-03-18T12:14:00"/>
        <d v="2026-03-18T12:21:00"/>
        <d v="2026-03-18T13:09:00"/>
        <d v="2026-03-18T14:10:00"/>
        <d v="2026-03-18T14:27:00"/>
        <d v="2026-03-18T14:28:00"/>
        <d v="2026-03-18T14:42:00"/>
        <d v="2026-03-18T14:51:00"/>
        <d v="2026-03-18T15:47:00"/>
        <d v="2026-03-18T15:58:00"/>
        <d v="2026-03-18T16:12:00"/>
        <d v="2026-03-18T17:14:00"/>
        <d v="2026-03-18T17:48:00"/>
        <d v="2026-03-18T18:08:00"/>
        <d v="2026-03-18T18:19:00"/>
        <d v="2026-03-18T18:20:00"/>
        <d v="2026-03-18T18:31:00"/>
        <d v="2026-03-18T18:47:00"/>
        <d v="2026-03-18T19:21:00"/>
        <d v="2026-03-18T19:26:00"/>
        <d v="2026-03-18T20:02:00"/>
        <d v="2026-03-18T20:37:00"/>
        <d v="2026-03-18T20:56:00"/>
        <d v="2026-03-18T21:05:00"/>
        <d v="2026-03-18T21:49:00"/>
        <d v="2026-03-18T22:01:00"/>
        <d v="2026-03-18T23:09:00"/>
        <d v="2026-03-18T23:19:00"/>
        <d v="2026-03-19T00:22:00"/>
        <d v="2026-03-19T01:41:00"/>
        <d v="2026-03-19T03:03:00"/>
        <d v="2026-03-19T03:11:00"/>
        <d v="2026-03-19T03:58:00"/>
        <d v="2026-03-19T04:04:00"/>
        <d v="2026-03-19T05:19:00"/>
        <d v="2026-03-19T05:31:00"/>
        <d v="2026-03-19T06:13:00"/>
        <d v="2026-03-19T06:23:00"/>
        <d v="2026-03-19T06:32:00"/>
        <d v="2026-03-19T06:51:00"/>
        <d v="2026-03-19T06:59:00"/>
        <d v="2026-03-19T07:01:00"/>
        <d v="2026-03-19T07:33:00"/>
        <d v="2026-03-19T07:44:00"/>
        <d v="2026-03-19T07:48:00"/>
        <d v="2026-03-19T08:21:00"/>
        <d v="2026-03-19T08:41:00"/>
        <d v="2026-03-19T08:42:00"/>
        <d v="2026-03-19T09:11:00"/>
        <d v="2026-03-19T09:14:00"/>
        <d v="2026-03-19T09:40:00"/>
        <d v="2026-03-19T09:49:00"/>
        <d v="2026-03-19T10:20:00"/>
        <d v="2026-03-19T10:30:00"/>
        <d v="2026-03-19T10:35:00"/>
        <d v="2026-03-19T10:48:00"/>
        <d v="2026-03-19T11:01:00"/>
        <d v="2026-03-19T11:02:00"/>
        <d v="2026-03-19T11:15:00"/>
        <d v="2026-03-19T11:17:00"/>
        <d v="2026-03-19T11:24:00"/>
        <d v="2026-03-19T11:31:00"/>
        <d v="2026-03-19T12:03:00"/>
        <d v="2026-03-19T12:47:00"/>
        <d v="2026-03-19T12:48:00"/>
        <d v="2026-03-19T12:57:00"/>
        <d v="2026-03-19T13:13:00"/>
        <d v="2026-03-19T13:32:00"/>
        <d v="2026-03-19T14:19:00"/>
        <d v="2026-03-19T14:36:00"/>
        <d v="2026-03-19T15:34:00"/>
        <d v="2026-03-19T17:37:00"/>
        <d v="2026-03-19T17:45:00"/>
        <d v="2026-03-19T17:46:00"/>
        <d v="2026-03-19T17:51:00"/>
        <d v="2026-03-19T18:19:00"/>
        <d v="2026-03-19T18:58:00"/>
        <d v="2026-03-19T19:03:00"/>
        <d v="2026-03-19T19:12:00"/>
        <d v="2026-03-19T19:29:00"/>
        <d v="2026-03-19T20:33:00"/>
        <d v="2026-03-19T20:35:00"/>
        <d v="2026-03-19T20:59:00"/>
        <d v="2026-03-19T21:27:00"/>
        <d v="2026-03-19T21:38:00"/>
        <d v="2026-03-19T22:11:00"/>
        <d v="2026-03-19T23:50:00"/>
        <d v="2026-03-19T23:58:00"/>
        <d v="2026-03-20T00:00:00"/>
        <d v="2026-03-20T00:13:00"/>
        <d v="2026-03-20T00:21:00"/>
        <d v="2026-03-20T00:28:00"/>
        <d v="2026-03-20T00:34:00"/>
        <d v="2026-03-20T02:19:00"/>
        <d v="2026-03-20T02:23:00"/>
        <d v="2026-03-20T02:27:00"/>
        <d v="2026-03-20T02:52:00"/>
        <d v="2026-03-20T03:25:00"/>
        <d v="2026-03-20T03:28:00"/>
        <d v="2026-03-20T04:18:00"/>
        <d v="2026-03-20T04:45:00"/>
        <d v="2026-03-20T05:12:00"/>
        <d v="2026-03-20T05:26:00"/>
        <d v="2026-03-20T06:12:00"/>
        <d v="2026-03-20T06:39:00"/>
        <d v="2026-03-20T07:28:00"/>
        <d v="2026-03-20T08:24:00"/>
        <d v="2026-03-20T08:50:00"/>
        <d v="2026-03-20T08:52:00"/>
        <d v="2026-03-20T08:56:00"/>
        <d v="2026-03-20T09:27:00"/>
        <d v="2026-03-20T09:34:00"/>
        <d v="2026-03-20T10:19:00"/>
        <d v="2026-03-20T10:39:00"/>
        <d v="2026-03-20T11:22:00"/>
        <d v="2026-03-20T11:26:00"/>
        <d v="2026-03-20T11:50:00"/>
        <d v="2026-03-20T13:00:00"/>
        <d v="2026-03-20T13:27:00"/>
        <d v="2026-03-20T13:48:00"/>
        <d v="2026-03-20T15:06:00"/>
        <d v="2026-03-20T15:23:00"/>
        <d v="2026-03-20T15:44:00"/>
        <d v="2026-03-20T15:56:00"/>
        <d v="2026-03-20T16:23:00"/>
        <d v="2026-03-20T17:13:00"/>
        <d v="2026-03-20T17:17:00"/>
        <d v="2026-03-20T17:20:00"/>
        <d v="2026-03-20T17:27:00"/>
        <d v="2026-03-20T17:45:00"/>
        <d v="2026-03-20T17:58:00"/>
        <d v="2026-03-20T18:17:00"/>
        <d v="2026-03-20T18:57:00"/>
        <d v="2026-03-20T19:35:00"/>
        <d v="2026-03-20T19:59:00"/>
        <d v="2026-03-20T20:29:00"/>
        <d v="2026-03-20T21:06:00"/>
        <d v="2026-03-20T21:11:00"/>
        <d v="2026-03-20T21:50:00"/>
        <d v="2026-03-20T22:11:00"/>
        <d v="2026-03-20T22:21:00"/>
        <d v="2026-03-20T22:37:00"/>
        <d v="2026-03-20T22:52:00"/>
        <d v="2026-03-20T22:54:00"/>
        <d v="2026-03-20T23:03:00"/>
        <d v="2026-03-20T23:36:00"/>
        <d v="2026-03-20T23:39:00"/>
        <d v="2026-03-21T00:29:00"/>
        <d v="2026-03-21T00:38:00"/>
        <d v="2026-03-21T00:42:00"/>
        <d v="2026-03-21T01:02:00"/>
        <d v="2026-03-21T01:13:00"/>
        <d v="2026-03-21T01:48:00"/>
        <d v="2026-03-21T01:57:00"/>
        <d v="2026-03-21T02:14:00"/>
        <d v="2026-03-21T02:59:00"/>
        <d v="2026-03-21T03:09:00"/>
        <d v="2026-03-21T03:27:00"/>
        <d v="2026-03-21T03:32:00"/>
        <d v="2026-03-21T03:33:00"/>
        <d v="2026-03-21T03:41:00"/>
        <d v="2026-03-21T04:02:00"/>
        <d v="2026-03-21T04:23:00"/>
        <d v="2026-03-21T04:28:00"/>
        <d v="2026-03-21T04:58:00"/>
        <d v="2026-03-21T05:19:00"/>
        <d v="2026-03-21T05:47:00"/>
        <d v="2026-03-21T05:48:00"/>
        <d v="2026-03-21T06:03:00"/>
        <d v="2026-03-21T06:36:00"/>
        <d v="2026-03-21T06:43:00"/>
        <d v="2026-03-21T07:28:00"/>
        <d v="2026-03-21T07:36:00"/>
        <d v="2026-03-21T08:08:00"/>
        <d v="2026-03-21T08:09:00"/>
        <d v="2026-03-21T08:21:00"/>
        <d v="2026-03-21T08:35:00"/>
        <d v="2026-03-21T09:42:00"/>
        <d v="2026-03-21T10:17:00"/>
        <d v="2026-03-21T10:54:00"/>
        <d v="2026-03-21T11:16:00"/>
        <d v="2026-03-21T11:25:00"/>
        <d v="2026-03-21T11:28:00"/>
        <d v="2026-03-21T11:30:00"/>
        <d v="2026-03-21T11:38:00"/>
        <d v="2026-03-21T13:50:00"/>
        <d v="2026-03-21T14:43:00"/>
        <d v="2026-03-21T15:10:00"/>
        <d v="2026-03-21T15:37:00"/>
        <d v="2026-03-21T15:41:00"/>
        <d v="2026-03-21T15:44:00"/>
        <d v="2026-03-21T15:49:00"/>
        <d v="2026-03-21T16:02:00"/>
        <d v="2026-03-21T16:21:00"/>
        <d v="2026-03-21T16:44:00"/>
        <d v="2026-03-21T17:07:00"/>
        <d v="2026-03-21T17:19:00"/>
        <d v="2026-03-21T18:00:00"/>
        <d v="2026-03-21T18:24:00"/>
        <d v="2026-03-21T18:30:00"/>
        <d v="2026-03-21T19:37:00"/>
        <d v="2026-03-21T20:06:00"/>
        <d v="2026-03-21T20:22:00"/>
        <d v="2026-03-21T21:08:00"/>
        <d v="2026-03-21T21:58:00"/>
        <d v="2026-03-21T22:50:00"/>
        <d v="2026-03-21T22:56:00"/>
        <d v="2026-03-21T23:05:00"/>
        <d v="2026-03-21T23:14:00"/>
        <d v="2026-03-21T23:31:00"/>
        <d v="2026-03-22T00:10:00"/>
        <d v="2026-03-22T00:13:00"/>
        <d v="2026-03-22T00:21:00"/>
        <d v="2026-03-22T00:22:00"/>
        <d v="2026-03-22T01:21:00"/>
        <d v="2026-03-22T01:35:00"/>
        <d v="2026-03-22T01:53:00"/>
        <d v="2026-03-22T04:43:00"/>
        <d v="2026-03-22T04:56:00"/>
        <d v="2026-03-22T05:00:00"/>
        <d v="2026-03-22T05:45:00"/>
        <d v="2026-03-22T06:10:00"/>
        <d v="2026-03-22T07:01:00"/>
        <d v="2026-03-22T07:19:00"/>
        <d v="2026-03-22T07:29:00"/>
        <d v="2026-03-22T07:36:00"/>
        <d v="2026-03-22T09:02:00"/>
        <d v="2026-03-22T09:15:00"/>
        <d v="2026-03-22T09:39:00"/>
        <d v="2026-03-22T10:08:00"/>
        <d v="2026-03-22T10:10:00"/>
        <d v="2026-03-22T10:24:00"/>
        <d v="2026-03-22T10:31:00"/>
        <d v="2026-03-22T10:35:00"/>
        <d v="2026-03-22T10:43:00"/>
        <d v="2026-03-22T11:16:00"/>
        <d v="2026-03-22T11:48:00"/>
        <d v="2026-03-22T12:03:00"/>
        <d v="2026-03-22T12:11:00"/>
        <d v="2026-03-22T13:04:00"/>
        <d v="2026-03-22T13:29:00"/>
        <d v="2026-03-22T13:32:00"/>
        <d v="2026-03-22T13:49:00"/>
        <d v="2026-03-22T14:20:00"/>
        <d v="2026-03-22T14:30:00"/>
        <d v="2026-03-22T14:32:00"/>
        <d v="2026-03-22T14:59:00"/>
        <d v="2026-03-22T15:10:00"/>
        <d v="2026-03-22T15:33:00"/>
        <d v="2026-03-22T15:35:00"/>
        <d v="2026-03-22T16:17:00"/>
        <d v="2026-03-22T16:52:00"/>
        <d v="2026-03-22T17:22:00"/>
        <d v="2026-03-22T17:30:00"/>
        <d v="2026-03-22T17:49:00"/>
        <d v="2026-03-22T17:55:00"/>
        <d v="2026-03-22T18:28:00"/>
        <d v="2026-03-22T18:55:00"/>
        <d v="2026-03-22T19:07:00"/>
        <d v="2026-03-22T20:19:00"/>
        <d v="2026-03-22T21:31:00"/>
        <d v="2026-03-22T21:33:00"/>
        <d v="2026-03-22T21:39:00"/>
        <d v="2026-03-22T22:23:00"/>
        <d v="2026-03-22T22:47:00"/>
        <d v="2026-03-22T23:00:00"/>
        <d v="2026-03-22T23:02:00"/>
        <d v="2026-03-22T23:22:00"/>
        <d v="2026-03-23T00:14:00"/>
        <d v="2026-03-23T00:24:00"/>
        <d v="2026-03-23T00:37:00"/>
        <d v="2026-03-23T00:51:00"/>
        <d v="2026-03-23T00:55:00"/>
        <d v="2026-03-23T01:03:00"/>
        <d v="2026-03-23T01:07:00"/>
        <d v="2026-03-23T01:29:00"/>
        <d v="2026-03-23T02:14:00"/>
        <d v="2026-03-23T03:12:00"/>
        <d v="2026-03-23T03:19:00"/>
        <d v="2026-03-23T04:09:00"/>
        <d v="2026-03-23T05:47:00"/>
        <d v="2026-03-23T05:48:00"/>
        <d v="2026-03-23T06:06:00"/>
        <d v="2026-03-23T06:43:00"/>
        <d v="2026-03-23T07:23:00"/>
        <d v="2026-03-23T09:10:00"/>
        <d v="2026-03-23T09:39:00"/>
        <d v="2026-03-23T10:22:00"/>
        <d v="2026-03-23T10:36:00"/>
        <d v="2026-03-23T11:00:00"/>
        <d v="2026-03-23T11:26:00"/>
        <d v="2026-03-23T11:42:00"/>
        <d v="2026-03-23T12:23:00"/>
        <d v="2026-03-23T12:38:00"/>
        <d v="2026-03-23T13:31:00"/>
        <d v="2026-03-23T14:08:00"/>
        <d v="2026-03-23T14:41:00"/>
        <d v="2026-03-23T15:19:00"/>
        <d v="2026-03-23T16:07:00"/>
        <d v="2026-03-23T16:58:00"/>
        <d v="2026-03-23T17:31:00"/>
        <d v="2026-03-23T17:47:00"/>
        <d v="2026-03-23T18:01:00"/>
        <d v="2026-03-23T18:56:00"/>
        <d v="2026-03-23T19:23:00"/>
        <d v="2026-03-23T19:33:00"/>
        <d v="2026-03-23T19:49:00"/>
        <d v="2026-03-23T19:56:00"/>
        <d v="2026-03-23T20:02:00"/>
        <d v="2026-03-23T20:23:00"/>
        <d v="2026-03-23T20:55:00"/>
        <d v="2026-03-23T20:56:00"/>
        <d v="2026-03-23T21:02:00"/>
        <d v="2026-03-23T21:07:00"/>
        <d v="2026-03-23T21:12:00"/>
        <d v="2026-03-23T22:34:00"/>
        <d v="2026-03-23T23:22:00"/>
        <d v="2026-03-23T23:37:00"/>
        <d v="2026-03-23T23:51:00"/>
        <d v="2026-03-23T23:54:00"/>
        <d v="2026-03-23T23:56:00"/>
        <d v="2026-03-24T00:05:00"/>
        <d v="2026-03-24T00:06:00"/>
        <d v="2026-03-24T00:23:00"/>
        <d v="2026-03-24T00:33:00"/>
        <d v="2026-03-24T00:49:00"/>
        <d v="2026-03-24T01:29:00"/>
        <d v="2026-03-24T01:33:00"/>
        <d v="2026-03-24T01:46:00"/>
        <d v="2026-03-24T02:12:00"/>
        <d v="2026-03-24T03:05:00"/>
        <d v="2026-03-24T04:45:00"/>
        <d v="2026-03-24T05:45:00"/>
        <d v="2026-03-24T06:31:00"/>
        <d v="2026-03-24T06:50:00"/>
        <d v="2026-03-24T07:07:00"/>
        <d v="2026-03-24T07:25:00"/>
        <d v="2026-03-24T07:42:00"/>
        <d v="2026-03-24T07:52:00"/>
        <d v="2026-03-24T08:09:00"/>
        <d v="2026-03-24T08:30:00"/>
        <d v="2026-03-24T08:40:00"/>
        <d v="2026-03-24T09:04:00"/>
        <d v="2026-03-24T09:18:00"/>
        <d v="2026-03-24T10:11:00"/>
        <d v="2026-03-24T10:23:00"/>
        <d v="2026-03-24T10:24:00"/>
        <d v="2026-03-24T12:07:00"/>
        <d v="2026-03-24T12:15:00"/>
        <d v="2026-03-24T13:13:00"/>
        <d v="2026-03-24T13:15:00"/>
        <d v="2026-03-24T14:25:00"/>
        <d v="2026-03-24T14:58:00"/>
        <d v="2026-03-24T15:23:00"/>
        <d v="2026-03-24T15:29:00"/>
        <d v="2026-03-24T15:31:00"/>
        <d v="2026-03-24T15:50:00"/>
        <d v="2026-03-24T15:59:00"/>
        <d v="2026-03-24T16:22:00"/>
        <d v="2026-03-24T16:35:00"/>
        <d v="2026-03-24T16:38:00"/>
        <d v="2026-03-24T16:43:00"/>
        <d v="2026-03-24T16:52:00"/>
        <d v="2026-03-24T18:13:00"/>
        <d v="2026-03-24T18:30:00"/>
        <d v="2026-03-24T18:35:00"/>
        <d v="2026-03-24T18:52:00"/>
        <d v="2026-03-24T18:59:00"/>
        <d v="2026-03-24T20:03:00"/>
        <d v="2026-03-24T20:25:00"/>
        <d v="2026-03-24T20:27:00"/>
        <d v="2026-03-24T21:03:00"/>
        <d v="2026-03-24T21:06:00"/>
        <d v="2026-03-24T21:28:00"/>
        <d v="2026-03-24T22:27:00"/>
        <d v="2026-03-24T23:09:00"/>
        <d v="2026-03-24T23:44:00"/>
        <d v="2026-03-25T00:05:00"/>
        <d v="2026-03-25T00:09:00"/>
        <d v="2026-03-25T00:21:00"/>
        <d v="2026-03-25T01:48:00"/>
        <d v="2026-03-25T01:49:00"/>
        <d v="2026-03-25T01:58:00"/>
        <d v="2026-03-25T02:26:00"/>
        <d v="2026-03-25T03:42:00"/>
        <d v="2026-03-25T03:51:00"/>
        <d v="2026-03-25T04:41:00"/>
        <d v="2026-03-25T04:57:00"/>
        <d v="2026-03-25T05:53:00"/>
        <d v="2026-03-25T06:10:00"/>
        <d v="2026-03-25T06:17:00"/>
        <d v="2026-03-25T06:25:00"/>
        <d v="2026-03-25T06:41:00"/>
        <d v="2026-03-25T07:00:00"/>
        <d v="2026-03-25T07:30:00"/>
        <d v="2026-03-25T07:33:00"/>
        <d v="2026-03-25T07:52:00"/>
        <d v="2026-03-25T08:44:00"/>
        <d v="2026-03-25T08:51:00"/>
        <d v="2026-03-25T09:26:00"/>
        <d v="2026-03-25T09:47:00"/>
        <d v="2026-03-25T09:55:00"/>
        <d v="2026-03-25T10:08:00"/>
        <d v="2026-03-25T10:16:00"/>
        <d v="2026-03-25T10:24:00"/>
        <d v="2026-03-25T10:39:00"/>
        <d v="2026-03-25T10:44:00"/>
        <d v="2026-03-25T11:20:00"/>
        <d v="2026-03-25T11:46:00"/>
        <d v="2026-03-25T11:49:00"/>
        <d v="2026-03-25T11:55:00"/>
        <d v="2026-03-25T12:19:00"/>
        <d v="2026-03-25T12:46:00"/>
        <d v="2026-03-25T13:12:00"/>
        <d v="2026-03-25T13:28:00"/>
        <d v="2026-03-25T14:27:00"/>
        <d v="2026-03-25T14:49:00"/>
        <d v="2026-03-25T15:12:00"/>
        <d v="2026-03-25T16:56:00"/>
        <d v="2026-03-25T17:05:00"/>
        <d v="2026-03-25T17:32:00"/>
        <d v="2026-03-25T17:41:00"/>
        <d v="2026-03-25T17:42:00"/>
        <d v="2026-03-25T17:52:00"/>
        <d v="2026-03-25T18:10:00"/>
        <d v="2026-03-25T18:41:00"/>
        <d v="2026-03-25T18:42:00"/>
        <d v="2026-03-25T19:24:00"/>
        <d v="2026-03-25T19:33:00"/>
        <d v="2026-03-25T19:39:00"/>
        <d v="2026-03-25T19:40:00"/>
        <d v="2026-03-25T20:16:00"/>
        <d v="2026-03-25T20:25:00"/>
        <d v="2026-03-25T20:56:00"/>
        <d v="2026-03-25T21:00:00"/>
        <d v="2026-03-25T21:46:00"/>
        <d v="2026-03-25T22:15:00"/>
        <d v="2026-03-25T22:22:00"/>
        <d v="2026-03-25T22:55:00"/>
        <d v="2026-03-25T23:40:00"/>
        <d v="2026-03-25T23:49:00"/>
        <d v="2026-03-25T23:55:00"/>
        <d v="2026-03-26T01:03:00"/>
        <d v="2026-03-26T02:53:00"/>
        <d v="2026-03-26T02:55:00"/>
        <d v="2026-03-26T03:03:00"/>
        <d v="2026-03-26T03:30:00"/>
        <d v="2026-03-26T03:46:00"/>
        <d v="2026-03-26T03:48:00"/>
        <d v="2026-03-26T03:54:00"/>
        <d v="2026-03-26T04:25:00"/>
        <d v="2026-03-26T04:45:00"/>
        <d v="2026-03-26T04:51:00"/>
        <d v="2026-03-26T05:16:00"/>
        <d v="2026-03-26T05:41:00"/>
        <d v="2026-03-26T05:55:00"/>
        <d v="2026-03-26T06:02:00"/>
        <d v="2026-03-26T06:14:00"/>
        <d v="2026-03-26T06:47:00"/>
        <d v="2026-03-26T07:36:00"/>
        <d v="2026-03-26T08:21:00"/>
        <d v="2026-03-26T08:37:00"/>
        <d v="2026-03-26T09:25:00"/>
        <d v="2026-03-26T09:35:00"/>
        <d v="2026-03-26T09:45:00"/>
        <d v="2026-03-26T10:00:00"/>
        <d v="2026-03-26T10:53:00"/>
        <d v="2026-03-26T12:04:00"/>
        <d v="2026-03-26T12:38:00"/>
        <d v="2026-03-26T13:22:00"/>
        <d v="2026-03-26T13:55:00"/>
        <d v="2026-03-26T14:20:00"/>
        <d v="2026-03-26T14:30:00"/>
        <d v="2026-03-26T14:38:00"/>
        <d v="2026-03-26T15:31:00"/>
        <d v="2026-03-26T15:34:00"/>
        <d v="2026-03-26T17:16:00"/>
        <d v="2026-03-26T17:27:00"/>
        <d v="2026-03-26T17:30:00"/>
        <d v="2026-03-26T18:28:00"/>
        <d v="2026-03-26T18:50:00"/>
        <d v="2026-03-26T18:58:00"/>
        <d v="2026-03-26T19:23:00"/>
        <d v="2026-03-26T19:59:00"/>
        <d v="2026-03-26T20:01:00"/>
        <d v="2026-03-26T20:23:00"/>
        <d v="2026-03-26T20:31:00"/>
        <d v="2026-03-26T20:53:00"/>
        <d v="2026-03-26T21:26:00"/>
        <d v="2026-03-26T21:43:00"/>
        <d v="2026-03-26T22:25:00"/>
        <d v="2026-03-26T22:50:00"/>
        <d v="2026-03-26T23:03:00"/>
        <d v="2026-03-26T23:12:00"/>
        <d v="2026-03-26T23:22:00"/>
        <d v="2026-03-27T00:22:00"/>
        <d v="2026-03-27T00:23:00"/>
        <d v="2026-03-27T01:21:00"/>
        <d v="2026-03-27T01:24:00"/>
        <d v="2026-03-27T01:31:00"/>
        <d v="2026-03-27T02:23:00"/>
        <d v="2026-03-27T02:40:00"/>
        <d v="2026-03-27T03:21:00"/>
        <d v="2026-03-27T03:33:00"/>
        <d v="2026-03-27T04:06:00"/>
        <d v="2026-03-27T04:18:00"/>
        <d v="2026-03-27T05:24:00"/>
        <d v="2026-03-27T06:42:00"/>
        <d v="2026-03-27T06:50:00"/>
        <d v="2026-03-27T07:12:00"/>
        <d v="2026-03-27T07:34:00"/>
        <d v="2026-03-27T08:24:00"/>
        <d v="2026-03-27T08:35:00"/>
        <d v="2026-03-27T10:33:00"/>
        <d v="2026-03-27T10:34:00"/>
        <d v="2026-03-27T10:55:00"/>
        <d v="2026-03-27T11:11:00"/>
        <d v="2026-03-27T11:32:00"/>
        <d v="2026-03-27T11:34:00"/>
        <d v="2026-03-27T11:43:00"/>
        <d v="2026-03-27T12:01:00"/>
        <d v="2026-03-27T12:32:00"/>
        <d v="2026-03-27T14:06:00"/>
        <d v="2026-03-27T14:10:00"/>
        <d v="2026-03-27T14:22:00"/>
        <d v="2026-03-27T15:04:00"/>
        <d v="2026-03-27T15:18:00"/>
        <d v="2026-03-27T15:36:00"/>
        <d v="2026-03-27T15:38:00"/>
        <d v="2026-03-27T15:42:00"/>
        <d v="2026-03-27T15:52:00"/>
        <d v="2026-03-27T15:56:00"/>
        <d v="2026-03-27T16:03:00"/>
        <d v="2026-03-27T16:11:00"/>
        <d v="2026-03-27T16:16:00"/>
        <d v="2026-03-27T18:00:00"/>
        <d v="2026-03-27T18:12:00"/>
        <d v="2026-03-27T20:16:00"/>
        <d v="2026-03-27T20:32:00"/>
        <d v="2026-03-27T20:35:00"/>
        <d v="2026-03-27T20:45:00"/>
        <d v="2026-03-27T21:50:00"/>
        <d v="2026-03-27T22:34:00"/>
        <d v="2026-03-27T23:29:00"/>
        <d v="2026-03-28T00:37:00"/>
        <d v="2026-03-28T00:44:00"/>
        <d v="2026-03-28T01:31:00"/>
        <d v="2026-03-28T01:32:00"/>
        <d v="2026-03-28T02:21:00"/>
        <d v="2026-03-28T03:14:00"/>
        <d v="2026-03-28T03:27:00"/>
        <d v="2026-03-28T03:35:00"/>
        <d v="2026-03-28T03:51:00"/>
        <d v="2026-03-28T03:58:00"/>
        <d v="2026-03-28T04:51:00"/>
        <d v="2026-03-28T04:54:00"/>
        <d v="2026-03-28T05:07:00"/>
        <d v="2026-03-28T06:07:00"/>
        <d v="2026-03-28T06:58:00"/>
        <d v="2026-03-28T07:43:00"/>
        <d v="2026-03-28T08:24:00"/>
        <d v="2026-03-28T08:28:00"/>
        <d v="2026-03-28T08:37:00"/>
        <d v="2026-03-28T09:19:00"/>
        <d v="2026-03-28T09:56:00"/>
        <d v="2026-03-28T10:02:00"/>
        <d v="2026-03-28T10:25:00"/>
        <d v="2026-03-28T11:09:00"/>
        <d v="2026-03-28T11:10:00"/>
        <d v="2026-03-28T11:47:00"/>
        <d v="2026-03-28T12:37:00"/>
        <d v="2026-03-28T14:09:00"/>
        <d v="2026-03-28T14:19:00"/>
        <d v="2026-03-28T14:34:00"/>
        <d v="2026-03-28T15:37:00"/>
        <d v="2026-03-28T15:44:00"/>
        <d v="2026-03-28T16:19:00"/>
        <d v="2026-03-28T16:41:00"/>
        <d v="2026-03-28T16:45:00"/>
        <d v="2026-03-28T16:50:00"/>
        <d v="2026-03-28T17:04:00"/>
        <d v="2026-03-28T17:06:00"/>
        <d v="2026-03-28T17:13:00"/>
        <d v="2026-03-28T19:37:00"/>
        <d v="2026-03-28T19:39:00"/>
        <d v="2026-03-28T19:43:00"/>
        <d v="2026-03-28T19:57:00"/>
        <d v="2026-03-28T20:02:00"/>
        <d v="2026-03-28T20:31:00"/>
        <d v="2026-03-28T20:38:00"/>
        <d v="2026-03-28T21:37:00"/>
        <d v="2026-03-28T21:42:00"/>
        <d v="2026-03-28T21:49:00"/>
        <d v="2026-03-28T22:08:00"/>
        <d v="2026-03-28T22:11:00"/>
        <d v="2026-03-28T22:47:00"/>
        <d v="2026-03-28T23:04:00"/>
        <d v="2026-03-28T23:29:00"/>
        <d v="2026-03-28T23:33:00"/>
        <d v="2026-03-29T00:26:00"/>
        <d v="2026-03-29T00:38:00"/>
        <d v="2026-03-29T00:40:00"/>
        <d v="2026-03-29T00:56:00"/>
        <d v="2026-03-29T01:42:00"/>
        <d v="2026-03-29T02:08:00"/>
        <d v="2026-03-29T02:17:00"/>
        <d v="2026-03-29T02:23:00"/>
        <d v="2026-03-29T02:34:00"/>
        <d v="2026-03-29T03:32:00"/>
        <d v="2026-03-29T05:01:00"/>
        <d v="2026-03-29T05:33:00"/>
        <d v="2026-03-29T06:40:00"/>
        <d v="2026-03-29T06:45:00"/>
        <d v="2026-03-29T07:23:00"/>
        <d v="2026-03-29T08:12:00"/>
        <d v="2026-03-29T08:25:00"/>
        <d v="2026-03-29T09:01:00"/>
        <d v="2026-03-29T09:17:00"/>
        <d v="2026-03-29T09:25:00"/>
        <d v="2026-03-29T09:46:00"/>
        <d v="2026-03-29T09:47:00"/>
        <d v="2026-03-29T10:44:00"/>
        <d v="2026-03-29T11:04:00"/>
        <d v="2026-03-29T11:15:00"/>
        <d v="2026-03-29T11:35:00"/>
        <d v="2026-03-29T11:44:00"/>
        <d v="2026-03-29T12:00:00"/>
        <d v="2026-03-29T12:49:00"/>
        <d v="2026-03-29T14:45:00"/>
        <d v="2026-03-29T15:26:00"/>
        <d v="2026-03-29T15:59:00"/>
        <d v="2026-03-29T16:23:00"/>
        <d v="2026-03-29T16:24:00"/>
        <d v="2026-03-29T16:53:00"/>
        <d v="2026-03-29T16:57:00"/>
        <d v="2026-03-29T18:02:00"/>
        <d v="2026-03-29T18:31:00"/>
        <d v="2026-03-29T18:32:00"/>
        <d v="2026-03-29T18:45:00"/>
        <d v="2026-03-29T19:42:00"/>
        <d v="2026-03-29T19:53:00"/>
        <d v="2026-03-29T20:44:00"/>
        <d v="2026-03-29T21:28:00"/>
        <d v="2026-03-29T22:22:00"/>
        <d v="2026-03-29T22:48:00"/>
        <d v="2026-03-29T23:20:00"/>
        <d v="2026-03-29T23:48:00"/>
        <d v="2026-03-30T00:26:00"/>
        <d v="2026-03-30T01:31:00"/>
        <d v="2026-03-30T01:42:00"/>
        <d v="2026-03-30T01:58:00"/>
        <d v="2026-03-30T02:02:00"/>
        <d v="2026-03-30T02:19:00"/>
        <d v="2026-03-30T02:55:00"/>
        <d v="2026-03-30T02:56:00"/>
        <d v="2026-03-30T03:16:00"/>
        <d v="2026-03-30T03:31:00"/>
        <d v="2026-03-30T03:56:00"/>
        <d v="2026-03-30T04:19:00"/>
        <d v="2026-03-30T04:42:00"/>
        <d v="2026-03-30T04:47:00"/>
        <d v="2026-03-30T04:48:00"/>
        <d v="2026-03-30T05:07:00"/>
        <d v="2026-03-30T05:19:00"/>
        <d v="2026-03-30T05:31:00"/>
        <d v="2026-03-30T05:33:00"/>
        <d v="2026-03-30T06:10:00"/>
        <d v="2026-03-30T06:57:00"/>
        <d v="2026-03-30T07:42:00"/>
        <d v="2026-03-30T08:44:00"/>
        <d v="2026-03-30T09:08:00"/>
        <d v="2026-03-30T10:02:00"/>
        <d v="2026-03-30T10:03:00"/>
        <d v="2026-03-30T10:15:00"/>
        <d v="2026-03-30T10:24:00"/>
        <d v="2026-03-30T10:26:00"/>
        <d v="2026-03-30T10:28:00"/>
        <d v="2026-03-30T11:07:00"/>
        <d v="2026-03-30T11:28:00"/>
        <d v="2026-03-30T11:35:00"/>
        <d v="2026-03-30T13:59:00"/>
        <d v="2026-03-30T14:49:00"/>
        <d v="2026-03-30T15:13:00"/>
        <d v="2026-03-30T15:16:00"/>
        <d v="2026-03-30T15:17:00"/>
        <d v="2026-03-30T15:35:00"/>
        <d v="2026-03-30T16:29:00"/>
        <d v="2026-03-30T17:24:00"/>
        <d v="2026-03-30T17:35:00"/>
        <d v="2026-03-30T17:55:00"/>
        <d v="2026-03-30T18:40:00"/>
        <d v="2026-03-30T19:09:00"/>
        <d v="2026-03-30T19:31:00"/>
        <d v="2026-03-30T19:55:00"/>
        <d v="2026-03-30T19:59:00"/>
        <d v="2026-03-30T20:06:00"/>
        <d v="2026-03-30T20:16:00"/>
        <d v="2026-03-30T20:18:00"/>
        <d v="2026-03-30T20:22:00"/>
        <d v="2026-03-30T20:31:00"/>
        <d v="2026-03-30T20:40:00"/>
        <d v="2026-03-30T20:47:00"/>
        <d v="2026-03-30T21:02:00"/>
        <d v="2026-03-30T21:10:00"/>
        <d v="2026-03-30T21:11:00"/>
        <d v="2026-03-30T21:32:00"/>
        <d v="2026-03-30T21:37:00"/>
        <d v="2026-03-30T21:51:00"/>
        <d v="2026-03-30T22:15:00"/>
        <d v="2026-03-30T22:16:00"/>
        <d v="2026-03-30T22:29:00"/>
        <d v="2026-03-30T22:41:00"/>
        <d v="2026-03-30T23:43:00"/>
        <d v="2026-03-31T00:58:00"/>
        <d v="2026-03-31T01:08:00"/>
        <d v="2026-03-31T01:35:00"/>
        <d v="2026-03-31T01:37:00"/>
        <d v="2026-03-31T02:04:00"/>
        <d v="2026-03-31T02:18:00"/>
        <d v="2026-03-31T02:32:00"/>
        <d v="2026-03-31T02:46:00"/>
        <d v="2026-03-31T02:53:00"/>
        <d v="2026-03-31T03:08:00"/>
        <d v="2026-03-31T03:26:00"/>
        <d v="2026-03-31T05:08:00"/>
        <d v="2026-03-31T06:36:00"/>
        <d v="2026-03-31T08:12:00"/>
        <d v="2026-03-31T08:44:00"/>
        <d v="2026-03-31T09:12:00"/>
        <d v="2026-03-31T09:21:00"/>
        <d v="2026-03-31T09:41:00"/>
        <d v="2026-03-31T09:49:00"/>
        <d v="2026-03-31T10:08:00"/>
        <d v="2026-03-31T11:00:00"/>
        <d v="2026-03-31T11:09:00"/>
        <d v="2026-03-31T11:12:00"/>
        <d v="2026-03-31T11:42:00"/>
        <d v="2026-03-31T12:55:00"/>
        <d v="2026-03-31T13:05:00"/>
        <d v="2026-03-31T14:21:00"/>
        <d v="2026-03-31T14:27:00"/>
        <d v="2026-03-31T14:28:00"/>
        <d v="2026-03-31T14:31:00"/>
        <d v="2026-03-31T15:02:00"/>
        <d v="2026-03-31T15:05:00"/>
        <d v="2026-03-31T15:10:00"/>
        <d v="2026-03-31T15:13:00"/>
        <d v="2026-03-31T15:20:00"/>
        <d v="2026-03-31T15:53:00"/>
        <d v="2026-03-31T16:11:00"/>
        <d v="2026-03-31T16:20:00"/>
        <d v="2026-03-31T16:21:00"/>
        <d v="2026-03-31T18:12:00"/>
        <d v="2026-03-31T18:14:00"/>
        <d v="2026-03-31T18:27:00"/>
        <d v="2026-03-31T18:48:00"/>
        <d v="2026-03-31T19:26:00"/>
        <d v="2026-03-31T19:30:00"/>
        <d v="2026-03-31T19:32:00"/>
        <d v="2026-03-31T19:41:00"/>
        <d v="2026-03-31T20:15:00"/>
        <d v="2026-03-31T20:16:00"/>
        <d v="2026-03-31T20:17:00"/>
        <d v="2026-03-31T20:54:00"/>
        <d v="2026-03-31T20:59:00"/>
        <d v="2026-03-31T21:21:00"/>
        <d v="2026-03-31T22:55:00"/>
        <d v="2026-03-31T23:42:00"/>
        <d v="2026-03-31T23:48:00"/>
        <d v="2026-04-01T00:16:00"/>
        <d v="2026-04-01T01:45:00"/>
        <d v="2026-04-01T02:01:00"/>
        <d v="2026-04-01T02:09:00"/>
        <d v="2026-04-01T02:21:00"/>
        <d v="2026-04-01T02:26:00"/>
        <d v="2026-04-01T02:35:00"/>
        <d v="2026-04-01T03:45:00"/>
        <d v="2026-04-01T04:07:00"/>
        <d v="2026-04-01T04:49:00"/>
        <d v="2026-04-01T05:43:00"/>
        <d v="2026-04-01T05:44:00"/>
        <d v="2026-04-01T06:05:00"/>
        <d v="2026-04-01T06:17:00"/>
        <d v="2026-04-01T07:44:00"/>
        <d v="2026-04-01T07:55:00"/>
        <d v="2026-04-01T08:09:00"/>
        <d v="2026-04-01T08:21:00"/>
        <d v="2026-04-01T09:20:00"/>
        <d v="2026-04-01T09:24:00"/>
        <d v="2026-04-01T09:40:00"/>
        <d v="2026-04-01T10:03:00"/>
        <d v="2026-04-01T10:17:00"/>
        <d v="2026-04-01T10:44:00"/>
        <d v="2026-04-01T11:02:00"/>
        <d v="2026-04-01T11:43:00"/>
        <d v="2026-04-01T12:14:00"/>
        <d v="2026-04-01T12:52:00"/>
        <d v="2026-04-01T13:41:00"/>
        <d v="2026-04-01T14:09:00"/>
        <d v="2026-04-01T15:00:00"/>
        <d v="2026-04-01T15:21:00"/>
        <d v="2026-04-01T15:40:00"/>
        <d v="2026-04-01T15:41:00"/>
        <d v="2026-04-01T15:58:00"/>
        <d v="2026-04-01T16:01:00"/>
        <d v="2026-04-01T17:46:00"/>
        <d v="2026-04-01T18:15:00"/>
        <d v="2026-04-01T18:19:00"/>
        <d v="2026-04-01T18:39:00"/>
        <d v="2026-04-01T19:48:00"/>
        <d v="2026-04-01T19:50:00"/>
        <d v="2026-04-01T20:17:00"/>
        <d v="2026-04-01T20:19:00"/>
        <d v="2026-04-01T20:21:00"/>
        <d v="2026-04-01T20:31:00"/>
        <d v="2026-04-01T20:35:00"/>
        <d v="2026-04-01T21:04:00"/>
        <d v="2026-04-01T21:14:00"/>
        <d v="2026-04-01T21:21:00"/>
        <d v="2026-04-01T21:34:00"/>
        <d v="2026-04-01T22:09:00"/>
        <d v="2026-04-01T22:21:00"/>
        <d v="2026-04-01T22:40:00"/>
        <d v="2026-04-01T22:59:00"/>
        <d v="2026-04-01T23:25:00"/>
        <d v="2026-04-01T23:31:00"/>
        <d v="2026-04-01T23:35:00"/>
        <d v="2026-04-01T23:52:00"/>
        <d v="2026-04-01T23:58:00"/>
      </sharedItems>
      <fieldGroup par="15"/>
    </cacheField>
    <cacheField name="Target_Department" numFmtId="0">
      <sharedItems count="6">
        <s v="HR"/>
        <s v="Sales"/>
        <s v="IT"/>
        <s v="Executive"/>
        <s v="Finance"/>
        <s v="Operations"/>
      </sharedItems>
    </cacheField>
    <cacheField name="Sender_Domain" numFmtId="0">
      <sharedItems count="4">
        <s v="secure-bank-login.net"/>
        <s v="micros0ft-security.com"/>
        <s v="invoice-processing.co"/>
        <s v="hr-benefits-portal.org"/>
      </sharedItems>
    </cacheField>
    <cacheField name="Phishing_Type" numFmtId="0">
      <sharedItems count="4">
        <s v="BEC/Whaling"/>
        <s v="Credential Harvesting"/>
        <s v="Urgent Invoice"/>
        <s v="Malware Delivery"/>
      </sharedItems>
    </cacheField>
    <cacheField name="Employee_Action" numFmtId="0">
      <sharedItems count="5">
        <s v="Reported to IT"/>
        <s v="Clicked Link"/>
        <s v="Deleted"/>
        <s v="Ignored"/>
        <s v="Downloaded Attachment"/>
      </sharedItems>
    </cacheField>
    <cacheField name="Time" numFmtId="164">
      <sharedItems containsSemiMixedTypes="0" containsNonDate="0" containsDate="1" containsString="0" minDate="1899-12-30T00:00:00" maxDate="1899-12-30T23:59:00" count="1404">
        <d v="1899-12-30T00:05:00"/>
        <d v="1899-12-30T00:39:00"/>
        <d v="1899-12-30T00:56:00"/>
        <d v="1899-12-30T01:14:00"/>
        <d v="1899-12-30T01:23:00"/>
        <d v="1899-12-30T01:38:00"/>
        <d v="1899-12-30T02:24:00"/>
        <d v="1899-12-30T02:52:00"/>
        <d v="1899-12-30T03:24:00"/>
        <d v="1899-12-30T03:27:00"/>
        <d v="1899-12-30T03:28:00"/>
        <d v="1899-12-30T03:37:00"/>
        <d v="1899-12-30T03:45:00"/>
        <d v="1899-12-30T04:21:00"/>
        <d v="1899-12-30T04:26:00"/>
        <d v="1899-12-30T05:30:00"/>
        <d v="1899-12-30T06:17:00"/>
        <d v="1899-12-30T06:36:00"/>
        <d v="1899-12-30T06:54:00"/>
        <d v="1899-12-30T06:55:00"/>
        <d v="1899-12-30T07:16:00"/>
        <d v="1899-12-30T07:35:00"/>
        <d v="1899-12-30T07:43:00"/>
        <d v="1899-12-30T07:47:00"/>
        <d v="1899-12-30T08:26:00"/>
        <d v="1899-12-30T08:29:00"/>
        <d v="1899-12-30T08:39:00"/>
        <d v="1899-12-30T09:19:00"/>
        <d v="1899-12-30T09:24:00"/>
        <d v="1899-12-30T09:33:00"/>
        <d v="1899-12-30T10:09:00"/>
        <d v="1899-12-30T10:37:00"/>
        <d v="1899-12-30T10:45:00"/>
        <d v="1899-12-30T10:54:00"/>
        <d v="1899-12-30T10:59:00"/>
        <d v="1899-12-30T11:22:00"/>
        <d v="1899-12-30T12:12:00"/>
        <d v="1899-12-30T12:22:00"/>
        <d v="1899-12-30T12:36:00"/>
        <d v="1899-12-30T12:56:00"/>
        <d v="1899-12-30T12:57:00"/>
        <d v="1899-12-30T13:04:00"/>
        <d v="1899-12-30T14:08:00"/>
        <d v="1899-12-30T14:16:00"/>
        <d v="1899-12-30T15:06:00"/>
        <d v="1899-12-30T15:08:00"/>
        <d v="1899-12-30T15:26:00"/>
        <d v="1899-12-30T15:27:00"/>
        <d v="1899-12-30T15:56:00"/>
        <d v="1899-12-30T16:15:00"/>
        <d v="1899-12-30T16:16:00"/>
        <d v="1899-12-30T16:28:00"/>
        <d v="1899-12-30T16:41:00"/>
        <d v="1899-12-30T18:06:00"/>
        <d v="1899-12-30T18:27:00"/>
        <d v="1899-12-30T18:37:00"/>
        <d v="1899-12-30T21:42:00"/>
        <d v="1899-12-30T21:58:00"/>
        <d v="1899-12-30T22:09:00"/>
        <d v="1899-12-30T22:21:00"/>
        <d v="1899-12-30T22:39:00"/>
        <d v="1899-12-30T22:45:00"/>
        <d v="1899-12-30T00:54:00"/>
        <d v="1899-12-30T01:02:00"/>
        <d v="1899-12-30T02:02:00"/>
        <d v="1899-12-30T02:10:00"/>
        <d v="1899-12-30T02:45:00"/>
        <d v="1899-12-30T03:17:00"/>
        <d v="1899-12-30T03:22:00"/>
        <d v="1899-12-30T03:50:00"/>
        <d v="1899-12-30T04:00:00"/>
        <d v="1899-12-30T04:45:00"/>
        <d v="1899-12-30T05:01:00"/>
        <d v="1899-12-30T05:09:00"/>
        <d v="1899-12-30T05:14:00"/>
        <d v="1899-12-30T05:45:00"/>
        <d v="1899-12-30T06:14:00"/>
        <d v="1899-12-30T07:57:00"/>
        <d v="1899-12-30T08:57:00"/>
        <d v="1899-12-30T09:23:00"/>
        <d v="1899-12-30T09:42:00"/>
        <d v="1899-12-30T10:57:00"/>
        <d v="1899-12-30T11:13:00"/>
        <d v="1899-12-30T12:00:00"/>
        <d v="1899-12-30T12:01:00"/>
        <d v="1899-12-30T12:07:00"/>
        <d v="1899-12-30T12:21:00"/>
        <d v="1899-12-30T13:38:00"/>
        <d v="1899-12-30T13:42:00"/>
        <d v="1899-12-30T15:12:00"/>
        <d v="1899-12-30T16:14:00"/>
        <d v="1899-12-30T16:31:00"/>
        <d v="1899-12-30T16:35:00"/>
        <d v="1899-12-30T16:45:00"/>
        <d v="1899-12-30T16:49:00"/>
        <d v="1899-12-30T17:12:00"/>
        <d v="1899-12-30T17:14:00"/>
        <d v="1899-12-30T17:15:00"/>
        <d v="1899-12-30T17:17:00"/>
        <d v="1899-12-30T17:46:00"/>
        <d v="1899-12-30T18:25:00"/>
        <d v="1899-12-30T19:21:00"/>
        <d v="1899-12-30T20:11:00"/>
        <d v="1899-12-30T20:12:00"/>
        <d v="1899-12-30T20:18:00"/>
        <d v="1899-12-30T21:14:00"/>
        <d v="1899-12-30T21:19:00"/>
        <d v="1899-12-30T21:25:00"/>
        <d v="1899-12-30T21:28:00"/>
        <d v="1899-12-30T21:30:00"/>
        <d v="1899-12-30T21:33:00"/>
        <d v="1899-12-30T21:41:00"/>
        <d v="1899-12-30T21:49:00"/>
        <d v="1899-12-30T21:51:00"/>
        <d v="1899-12-30T22:02:00"/>
        <d v="1899-12-30T22:26:00"/>
        <d v="1899-12-30T22:32:00"/>
        <d v="1899-12-30T22:40:00"/>
        <d v="1899-12-30T22:41:00"/>
        <d v="1899-12-30T22:43:00"/>
        <d v="1899-12-30T23:24:00"/>
        <d v="1899-12-30T23:35:00"/>
        <d v="1899-12-30T23:56:00"/>
        <d v="1899-12-30T00:23:00"/>
        <d v="1899-12-30T00:35:00"/>
        <d v="1899-12-30T01:07:00"/>
        <d v="1899-12-30T01:41:00"/>
        <d v="1899-12-30T02:13:00"/>
        <d v="1899-12-30T02:25:00"/>
        <d v="1899-12-30T03:09:00"/>
        <d v="1899-12-30T03:34:00"/>
        <d v="1899-12-30T04:47:00"/>
        <d v="1899-12-30T05:13:00"/>
        <d v="1899-12-30T06:07:00"/>
        <d v="1899-12-30T06:18:00"/>
        <d v="1899-12-30T07:07:00"/>
        <d v="1899-12-30T08:11:00"/>
        <d v="1899-12-30T08:23:00"/>
        <d v="1899-12-30T08:36:00"/>
        <d v="1899-12-30T08:52:00"/>
        <d v="1899-12-30T09:02:00"/>
        <d v="1899-12-30T09:11:00"/>
        <d v="1899-12-30T09:14:00"/>
        <d v="1899-12-30T10:17:00"/>
        <d v="1899-12-30T10:58:00"/>
        <d v="1899-12-30T11:45:00"/>
        <d v="1899-12-30T13:11:00"/>
        <d v="1899-12-30T13:31:00"/>
        <d v="1899-12-30T13:34:00"/>
        <d v="1899-12-30T13:37:00"/>
        <d v="1899-12-30T13:46:00"/>
        <d v="1899-12-30T14:03:00"/>
        <d v="1899-12-30T14:39:00"/>
        <d v="1899-12-30T15:02:00"/>
        <d v="1899-12-30T15:19:00"/>
        <d v="1899-12-30T17:01:00"/>
        <d v="1899-12-30T17:38:00"/>
        <d v="1899-12-30T17:52:00"/>
        <d v="1899-12-30T18:10:00"/>
        <d v="1899-12-30T18:24:00"/>
        <d v="1899-12-30T18:44:00"/>
        <d v="1899-12-30T18:59:00"/>
        <d v="1899-12-30T20:50:00"/>
        <d v="1899-12-30T21:07:00"/>
        <d v="1899-12-30T21:34:00"/>
        <d v="1899-12-30T21:57:00"/>
        <d v="1899-12-30T22:23:00"/>
        <d v="1899-12-30T22:30:00"/>
        <d v="1899-12-30T22:44:00"/>
        <d v="1899-12-30T22:54:00"/>
        <d v="1899-12-30T23:31:00"/>
        <d v="1899-12-30T00:17:00"/>
        <d v="1899-12-30T01:00:00"/>
        <d v="1899-12-30T02:55:00"/>
        <d v="1899-12-30T03:15:00"/>
        <d v="1899-12-30T03:51:00"/>
        <d v="1899-12-30T04:06:00"/>
        <d v="1899-12-30T04:15:00"/>
        <d v="1899-12-30T04:19:00"/>
        <d v="1899-12-30T04:59:00"/>
        <d v="1899-12-30T05:40:00"/>
        <d v="1899-12-30T06:20:00"/>
        <d v="1899-12-30T06:59:00"/>
        <d v="1899-12-30T07:49:00"/>
        <d v="1899-12-30T07:51:00"/>
        <d v="1899-12-30T09:04:00"/>
        <d v="1899-12-30T09:05:00"/>
        <d v="1899-12-30T09:22:00"/>
        <d v="1899-12-30T09:30:00"/>
        <d v="1899-12-30T09:47:00"/>
        <d v="1899-12-30T09:55:00"/>
        <d v="1899-12-30T10:16:00"/>
        <d v="1899-12-30T11:55:00"/>
        <d v="1899-12-30T12:47:00"/>
        <d v="1899-12-30T13:01:00"/>
        <d v="1899-12-30T13:05:00"/>
        <d v="1899-12-30T13:13:00"/>
        <d v="1899-12-30T13:32:00"/>
        <d v="1899-12-30T13:39:00"/>
        <d v="1899-12-30T14:17:00"/>
        <d v="1899-12-30T15:21:00"/>
        <d v="1899-12-30T15:22:00"/>
        <d v="1899-12-30T15:45:00"/>
        <d v="1899-12-30T16:27:00"/>
        <d v="1899-12-30T16:32:00"/>
        <d v="1899-12-30T16:36:00"/>
        <d v="1899-12-30T18:11:00"/>
        <d v="1899-12-30T18:12:00"/>
        <d v="1899-12-30T18:18:00"/>
        <d v="1899-12-30T18:48:00"/>
        <d v="1899-12-30T19:04:00"/>
        <d v="1899-12-30T19:53:00"/>
        <d v="1899-12-30T21:17:00"/>
        <d v="1899-12-30T21:31:00"/>
        <d v="1899-12-30T22:53:00"/>
        <d v="1899-12-30T23:41:00"/>
        <d v="1899-12-30T01:01:00"/>
        <d v="1899-12-30T01:04:00"/>
        <d v="1899-12-30T01:06:00"/>
        <d v="1899-12-30T01:32:00"/>
        <d v="1899-12-30T01:43:00"/>
        <d v="1899-12-30T01:57:00"/>
        <d v="1899-12-30T02:18:00"/>
        <d v="1899-12-30T03:03:00"/>
        <d v="1899-12-30T05:24:00"/>
        <d v="1899-12-30T06:00:00"/>
        <d v="1899-12-30T06:28:00"/>
        <d v="1899-12-30T07:22:00"/>
        <d v="1899-12-30T09:54:00"/>
        <d v="1899-12-30T10:23:00"/>
        <d v="1899-12-30T10:32:00"/>
        <d v="1899-12-30T10:49:00"/>
        <d v="1899-12-30T11:00:00"/>
        <d v="1899-12-30T11:17:00"/>
        <d v="1899-12-30T11:50:00"/>
        <d v="1899-12-30T11:58:00"/>
        <d v="1899-12-30T12:53:00"/>
        <d v="1899-12-30T12:55:00"/>
        <d v="1899-12-30T13:36:00"/>
        <d v="1899-12-30T14:33:00"/>
        <d v="1899-12-30T14:57:00"/>
        <d v="1899-12-30T15:31:00"/>
        <d v="1899-12-30T15:37:00"/>
        <d v="1899-12-30T16:09:00"/>
        <d v="1899-12-30T17:08:00"/>
        <d v="1899-12-30T17:45:00"/>
        <d v="1899-12-30T18:20:00"/>
        <d v="1899-12-30T18:21:00"/>
        <d v="1899-12-30T19:01:00"/>
        <d v="1899-12-30T20:36:00"/>
        <d v="1899-12-30T21:02:00"/>
        <d v="1899-12-30T21:12:00"/>
        <d v="1899-12-30T22:28:00"/>
        <d v="1899-12-30T22:38:00"/>
        <d v="1899-12-30T22:46:00"/>
        <d v="1899-12-30T22:50:00"/>
        <d v="1899-12-30T23:07:00"/>
        <d v="1899-12-30T23:42:00"/>
        <d v="1899-12-30T23:49:00"/>
        <d v="1899-12-30T23:57:00"/>
        <d v="1899-12-30T00:07:00"/>
        <d v="1899-12-30T00:15:00"/>
        <d v="1899-12-30T00:19:00"/>
        <d v="1899-12-30T01:37:00"/>
        <d v="1899-12-30T03:20:00"/>
        <d v="1899-12-30T03:41:00"/>
        <d v="1899-12-30T04:10:00"/>
        <d v="1899-12-30T04:35:00"/>
        <d v="1899-12-30T04:41:00"/>
        <d v="1899-12-30T04:52:00"/>
        <d v="1899-12-30T04:58:00"/>
        <d v="1899-12-30T05:05:00"/>
        <d v="1899-12-30T05:12:00"/>
        <d v="1899-12-30T06:12:00"/>
        <d v="1899-12-30T06:24:00"/>
        <d v="1899-12-30T07:19:00"/>
        <d v="1899-12-30T07:32:00"/>
        <d v="1899-12-30T07:41:00"/>
        <d v="1899-12-30T07:56:00"/>
        <d v="1899-12-30T08:35:00"/>
        <d v="1899-12-30T08:47:00"/>
        <d v="1899-12-30T09:32:00"/>
        <d v="1899-12-30T10:13:00"/>
        <d v="1899-12-30T10:38:00"/>
        <d v="1899-12-30T10:41:00"/>
        <d v="1899-12-30T10:48:00"/>
        <d v="1899-12-30T11:48:00"/>
        <d v="1899-12-30T11:57:00"/>
        <d v="1899-12-30T12:45:00"/>
        <d v="1899-12-30T12:54:00"/>
        <d v="1899-12-30T13:18:00"/>
        <d v="1899-12-30T13:20:00"/>
        <d v="1899-12-30T15:47:00"/>
        <d v="1899-12-30T15:57:00"/>
        <d v="1899-12-30T16:34:00"/>
        <d v="1899-12-30T17:07:00"/>
        <d v="1899-12-30T17:58:00"/>
        <d v="1899-12-30T19:14:00"/>
        <d v="1899-12-30T19:27:00"/>
        <d v="1899-12-30T20:04:00"/>
        <d v="1899-12-30T20:26:00"/>
        <d v="1899-12-30T20:30:00"/>
        <d v="1899-12-30T20:32:00"/>
        <d v="1899-12-30T20:39:00"/>
        <d v="1899-12-30T20:42:00"/>
        <d v="1899-12-30T21:18:00"/>
        <d v="1899-12-30T21:54:00"/>
        <d v="1899-12-30T22:17:00"/>
        <d v="1899-12-30T22:57:00"/>
        <d v="1899-12-30T23:18:00"/>
        <d v="1899-12-30T23:22:00"/>
        <d v="1899-12-30T00:58:00"/>
        <d v="1899-12-30T01:16:00"/>
        <d v="1899-12-30T01:19:00"/>
        <d v="1899-12-30T02:06:00"/>
        <d v="1899-12-30T02:23:00"/>
        <d v="1899-12-30T02:43:00"/>
        <d v="1899-12-30T03:32:00"/>
        <d v="1899-12-30T03:40:00"/>
        <d v="1899-12-30T04:12:00"/>
        <d v="1899-12-30T04:33:00"/>
        <d v="1899-12-30T06:51:00"/>
        <d v="1899-12-30T08:48:00"/>
        <d v="1899-12-30T11:32:00"/>
        <d v="1899-12-30T12:10:00"/>
        <d v="1899-12-30T12:49:00"/>
        <d v="1899-12-30T13:25:00"/>
        <d v="1899-12-30T15:55:00"/>
        <d v="1899-12-30T16:22:00"/>
        <d v="1899-12-30T16:37:00"/>
        <d v="1899-12-30T16:55:00"/>
        <d v="1899-12-30T17:04:00"/>
        <d v="1899-12-30T17:34:00"/>
        <d v="1899-12-30T17:44:00"/>
        <d v="1899-12-30T17:49:00"/>
        <d v="1899-12-30T18:22:00"/>
        <d v="1899-12-30T19:32:00"/>
        <d v="1899-12-30T19:42:00"/>
        <d v="1899-12-30T19:59:00"/>
        <d v="1899-12-30T20:23:00"/>
        <d v="1899-12-30T21:55:00"/>
        <d v="1899-12-30T00:34:00"/>
        <d v="1899-12-30T01:05:00"/>
        <d v="1899-12-30T02:34:00"/>
        <d v="1899-12-30T02:44:00"/>
        <d v="1899-12-30T02:49:00"/>
        <d v="1899-12-30T04:01:00"/>
        <d v="1899-12-30T04:02:00"/>
        <d v="1899-12-30T04:17:00"/>
        <d v="1899-12-30T04:38:00"/>
        <d v="1899-12-30T04:46:00"/>
        <d v="1899-12-30T05:07:00"/>
        <d v="1899-12-30T05:46:00"/>
        <d v="1899-12-30T06:10:00"/>
        <d v="1899-12-30T06:43:00"/>
        <d v="1899-12-30T06:49:00"/>
        <d v="1899-12-30T07:48:00"/>
        <d v="1899-12-30T08:02:00"/>
        <d v="1899-12-30T09:13:00"/>
        <d v="1899-12-30T09:29:00"/>
        <d v="1899-12-30T09:56:00"/>
        <d v="1899-12-30T10:55:00"/>
        <d v="1899-12-30T11:34:00"/>
        <d v="1899-12-30T11:53:00"/>
        <d v="1899-12-30T12:33:00"/>
        <d v="1899-12-30T12:50:00"/>
        <d v="1899-12-30T14:15:00"/>
        <d v="1899-12-30T14:32:00"/>
        <d v="1899-12-30T14:41:00"/>
        <d v="1899-12-30T15:03:00"/>
        <d v="1899-12-30T15:49:00"/>
        <d v="1899-12-30T16:46:00"/>
        <d v="1899-12-30T17:31:00"/>
        <d v="1899-12-30T17:42:00"/>
        <d v="1899-12-30T18:07:00"/>
        <d v="1899-12-30T18:31:00"/>
        <d v="1899-12-30T18:41:00"/>
        <d v="1899-12-30T19:29:00"/>
        <d v="1899-12-30T19:43:00"/>
        <d v="1899-12-30T19:51:00"/>
        <d v="1899-12-30T20:15:00"/>
        <d v="1899-12-30T20:47:00"/>
        <d v="1899-12-30T21:16:00"/>
        <d v="1899-12-30T22:35:00"/>
        <d v="1899-12-30T23:25:00"/>
        <d v="1899-12-30T23:55:00"/>
        <d v="1899-12-30T23:59:00"/>
        <d v="1899-12-30T00:03:00"/>
        <d v="1899-12-30T00:12:00"/>
        <d v="1899-12-30T00:57:00"/>
        <d v="1899-12-30T00:59:00"/>
        <d v="1899-12-30T01:15:00"/>
        <d v="1899-12-30T01:22:00"/>
        <d v="1899-12-30T01:55:00"/>
        <d v="1899-12-30T02:15:00"/>
        <d v="1899-12-30T02:19:00"/>
        <d v="1899-12-30T02:35:00"/>
        <d v="1899-12-30T03:44:00"/>
        <d v="1899-12-30T04:27:00"/>
        <d v="1899-12-30T05:03:00"/>
        <d v="1899-12-30T05:50:00"/>
        <d v="1899-12-30T06:09:00"/>
        <d v="1899-12-30T06:52:00"/>
        <d v="1899-12-30T06:57:00"/>
        <d v="1899-12-30T07:01:00"/>
        <d v="1899-12-30T07:18:00"/>
        <d v="1899-12-30T08:15:00"/>
        <d v="1899-12-30T08:58:00"/>
        <d v="1899-12-30T09:43:00"/>
        <d v="1899-12-30T10:12:00"/>
        <d v="1899-12-30T10:27:00"/>
        <d v="1899-12-30T10:47:00"/>
        <d v="1899-12-30T11:09:00"/>
        <d v="1899-12-30T11:44:00"/>
        <d v="1899-12-30T12:08:00"/>
        <d v="1899-12-30T13:49:00"/>
        <d v="1899-12-30T13:56:00"/>
        <d v="1899-12-30T16:12:00"/>
        <d v="1899-12-30T16:26:00"/>
        <d v="1899-12-30T16:51:00"/>
        <d v="1899-12-30T19:02:00"/>
        <d v="1899-12-30T19:09:00"/>
        <d v="1899-12-30T19:10:00"/>
        <d v="1899-12-30T19:17:00"/>
        <d v="1899-12-30T19:37:00"/>
        <d v="1899-12-30T19:55:00"/>
        <d v="1899-12-30T20:09:00"/>
        <d v="1899-12-30T21:23:00"/>
        <d v="1899-12-30T21:24:00"/>
        <d v="1899-12-30T22:51:00"/>
        <d v="1899-12-30T23:21:00"/>
        <d v="1899-12-30T23:45:00"/>
        <d v="1899-12-30T23:53:00"/>
        <d v="1899-12-30T01:08:00"/>
        <d v="1899-12-30T01:24:00"/>
        <d v="1899-12-30T02:08:00"/>
        <d v="1899-12-30T02:31:00"/>
        <d v="1899-12-30T02:56:00"/>
        <d v="1899-12-30T03:23:00"/>
        <d v="1899-12-30T04:09:00"/>
        <d v="1899-12-30T04:16:00"/>
        <d v="1899-12-30T04:40:00"/>
        <d v="1899-12-30T05:04:00"/>
        <d v="1899-12-30T06:41:00"/>
        <d v="1899-12-30T06:56:00"/>
        <d v="1899-12-30T07:24:00"/>
        <d v="1899-12-30T10:05:00"/>
        <d v="1899-12-30T11:38:00"/>
        <d v="1899-12-30T13:15:00"/>
        <d v="1899-12-30T13:52:00"/>
        <d v="1899-12-30T14:04:00"/>
        <d v="1899-12-30T14:12:00"/>
        <d v="1899-12-30T15:05:00"/>
        <d v="1899-12-30T15:14:00"/>
        <d v="1899-12-30T15:35:00"/>
        <d v="1899-12-30T15:50:00"/>
        <d v="1899-12-30T16:08:00"/>
        <d v="1899-12-30T16:53:00"/>
        <d v="1899-12-30T17:10:00"/>
        <d v="1899-12-30T18:08:00"/>
        <d v="1899-12-30T18:09:00"/>
        <d v="1899-12-30T21:09:00"/>
        <d v="1899-12-30T21:11:00"/>
        <d v="1899-12-30T21:47:00"/>
        <d v="1899-12-30T22:42:00"/>
        <d v="1899-12-30T22:55:00"/>
        <d v="1899-12-30T23:20:00"/>
        <d v="1899-12-30T23:28:00"/>
        <d v="1899-12-30T23:38:00"/>
        <d v="1899-12-30T23:58:00"/>
        <d v="1899-12-30T00:11:00"/>
        <d v="1899-12-30T00:40:00"/>
        <d v="1899-12-30T00:44:00"/>
        <d v="1899-12-30T01:21:00"/>
        <d v="1899-12-30T03:02:00"/>
        <d v="1899-12-30T04:36:00"/>
        <d v="1899-12-30T05:42:00"/>
        <d v="1899-12-30T06:04:00"/>
        <d v="1899-12-30T06:15:00"/>
        <d v="1899-12-30T06:16:00"/>
        <d v="1899-12-30T08:33:00"/>
        <d v="1899-12-30T08:49:00"/>
        <d v="1899-12-30T09:18:00"/>
        <d v="1899-12-30T10:01:00"/>
        <d v="1899-12-30T11:12:00"/>
        <d v="1899-12-30T12:40:00"/>
        <d v="1899-12-30T13:45:00"/>
        <d v="1899-12-30T13:51:00"/>
        <d v="1899-12-30T14:13:00"/>
        <d v="1899-12-30T15:48:00"/>
        <d v="1899-12-30T15:52:00"/>
        <d v="1899-12-30T16:02:00"/>
        <d v="1899-12-30T16:24:00"/>
        <d v="1899-12-30T16:29:00"/>
        <d v="1899-12-30T17:53:00"/>
        <d v="1899-12-30T18:03:00"/>
        <d v="1899-12-30T18:28:00"/>
        <d v="1899-12-30T21:05:00"/>
        <d v="1899-12-30T21:06:00"/>
        <d v="1899-12-30T21:13:00"/>
        <d v="1899-12-30T21:35:00"/>
        <d v="1899-12-30T22:19:00"/>
        <d v="1899-12-30T22:48:00"/>
        <d v="1899-12-30T23:01:00"/>
        <d v="1899-12-30T23:23:00"/>
        <d v="1899-12-30T02:58:00"/>
        <d v="1899-12-30T03:58:00"/>
        <d v="1899-12-30T04:32:00"/>
        <d v="1899-12-30T04:39:00"/>
        <d v="1899-12-30T05:08:00"/>
        <d v="1899-12-30T06:26:00"/>
        <d v="1899-12-30T06:48:00"/>
        <d v="1899-12-30T07:02:00"/>
        <d v="1899-12-30T07:11:00"/>
        <d v="1899-12-30T09:10:00"/>
        <d v="1899-12-30T09:31:00"/>
        <d v="1899-12-30T09:38:00"/>
        <d v="1899-12-30T10:02:00"/>
        <d v="1899-12-30T10:56:00"/>
        <d v="1899-12-30T11:26:00"/>
        <d v="1899-12-30T13:12:00"/>
        <d v="1899-12-30T13:59:00"/>
        <d v="1899-12-30T15:18:00"/>
        <d v="1899-12-30T15:46:00"/>
        <d v="1899-12-30T16:13:00"/>
        <d v="1899-12-30T17:18:00"/>
        <d v="1899-12-30T19:05:00"/>
        <d v="1899-12-30T19:26:00"/>
        <d v="1899-12-30T21:15:00"/>
        <d v="1899-12-30T21:43:00"/>
        <d v="1899-12-30T22:12:00"/>
        <d v="1899-12-30T22:56:00"/>
        <d v="1899-12-30T23:00:00"/>
        <d v="1899-12-30T23:44:00"/>
        <d v="1899-12-30T01:26:00"/>
        <d v="1899-12-30T01:47:00"/>
        <d v="1899-12-30T01:48:00"/>
        <d v="1899-12-30T01:53:00"/>
        <d v="1899-12-30T02:57:00"/>
        <d v="1899-12-30T03:19:00"/>
        <d v="1899-12-30T03:39:00"/>
        <d v="1899-12-30T04:05:00"/>
        <d v="1899-12-30T05:26:00"/>
        <d v="1899-12-30T06:03:00"/>
        <d v="1899-12-30T06:11:00"/>
        <d v="1899-12-30T07:04:00"/>
        <d v="1899-12-30T08:22:00"/>
        <d v="1899-12-30T09:08:00"/>
        <d v="1899-12-30T09:12:00"/>
        <d v="1899-12-30T09:39:00"/>
        <d v="1899-12-30T10:25:00"/>
        <d v="1899-12-30T11:27:00"/>
        <d v="1899-12-30T11:43:00"/>
        <d v="1899-12-30T12:30:00"/>
        <d v="1899-12-30T12:41:00"/>
        <d v="1899-12-30T12:52:00"/>
        <d v="1899-12-30T13:02:00"/>
        <d v="1899-12-30T13:17:00"/>
        <d v="1899-12-30T13:19:00"/>
        <d v="1899-12-30T13:43:00"/>
        <d v="1899-12-30T14:46:00"/>
        <d v="1899-12-30T15:01:00"/>
        <d v="1899-12-30T15:16:00"/>
        <d v="1899-12-30T16:33:00"/>
        <d v="1899-12-30T16:56:00"/>
        <d v="1899-12-30T17:26:00"/>
        <d v="1899-12-30T17:43:00"/>
        <d v="1899-12-30T18:46:00"/>
        <d v="1899-12-30T19:00:00"/>
        <d v="1899-12-30T19:06:00"/>
        <d v="1899-12-30T19:19:00"/>
        <d v="1899-12-30T21:36:00"/>
        <d v="1899-12-30T22:08:00"/>
        <d v="1899-12-30T23:11:00"/>
        <d v="1899-12-30T23:12:00"/>
        <d v="1899-12-30T00:18:00"/>
        <d v="1899-12-30T01:58:00"/>
        <d v="1899-12-30T02:37:00"/>
        <d v="1899-12-30T03:14:00"/>
        <d v="1899-12-30T03:57:00"/>
        <d v="1899-12-30T06:45:00"/>
        <d v="1899-12-30T07:06:00"/>
        <d v="1899-12-30T07:39:00"/>
        <d v="1899-12-30T08:45:00"/>
        <d v="1899-12-30T08:56:00"/>
        <d v="1899-12-30T10:11:00"/>
        <d v="1899-12-30T10:26:00"/>
        <d v="1899-12-30T11:02:00"/>
        <d v="1899-12-30T11:37:00"/>
        <d v="1899-12-30T12:03:00"/>
        <d v="1899-12-30T13:41:00"/>
        <d v="1899-12-30T16:06:00"/>
        <d v="1899-12-30T16:19:00"/>
        <d v="1899-12-30T16:30:00"/>
        <d v="1899-12-30T16:52:00"/>
        <d v="1899-12-30T17:25:00"/>
        <d v="1899-12-30T18:23:00"/>
        <d v="1899-12-30T20:06:00"/>
        <d v="1899-12-30T20:28:00"/>
        <d v="1899-12-30T20:57:00"/>
        <d v="1899-12-30T20:58:00"/>
        <d v="1899-12-30T20:59:00"/>
        <d v="1899-12-30T01:13:00"/>
        <d v="1899-12-30T01:31:00"/>
        <d v="1899-12-30T02:07:00"/>
        <d v="1899-12-30T02:26:00"/>
        <d v="1899-12-30T02:28:00"/>
        <d v="1899-12-30T02:36:00"/>
        <d v="1899-12-30T02:42:00"/>
        <d v="1899-12-30T03:11:00"/>
        <d v="1899-12-30T03:25:00"/>
        <d v="1899-12-30T03:38:00"/>
        <d v="1899-12-30T04:07:00"/>
        <d v="1899-12-30T04:18:00"/>
        <d v="1899-12-30T05:35:00"/>
        <d v="1899-12-30T06:32:00"/>
        <d v="1899-12-30T07:52:00"/>
        <d v="1899-12-30T08:04:00"/>
        <d v="1899-12-30T09:48:00"/>
        <d v="1899-12-30T10:07:00"/>
        <d v="1899-12-30T10:30:00"/>
        <d v="1899-12-30T10:50:00"/>
        <d v="1899-12-30T13:30:00"/>
        <d v="1899-12-30T15:25:00"/>
        <d v="1899-12-30T17:02:00"/>
        <d v="1899-12-30T18:00:00"/>
        <d v="1899-12-30T18:40:00"/>
        <d v="1899-12-30T18:45:00"/>
        <d v="1899-12-30T19:47:00"/>
        <d v="1899-12-30T20:31:00"/>
        <d v="1899-12-30T22:07:00"/>
        <d v="1899-12-30T22:25:00"/>
        <d v="1899-12-30T00:31:00"/>
        <d v="1899-12-30T00:51:00"/>
        <d v="1899-12-30T01:40:00"/>
        <d v="1899-12-30T01:45:00"/>
        <d v="1899-12-30T03:08:00"/>
        <d v="1899-12-30T03:55:00"/>
        <d v="1899-12-30T03:59:00"/>
        <d v="1899-12-30T05:18:00"/>
        <d v="1899-12-30T05:39:00"/>
        <d v="1899-12-30T05:48:00"/>
        <d v="1899-12-30T06:25:00"/>
        <d v="1899-12-30T06:40:00"/>
        <d v="1899-12-30T08:42:00"/>
        <d v="1899-12-30T09:15:00"/>
        <d v="1899-12-30T10:19:00"/>
        <d v="1899-12-30T11:06:00"/>
        <d v="1899-12-30T11:14:00"/>
        <d v="1899-12-30T11:52:00"/>
        <d v="1899-12-30T13:08:00"/>
        <d v="1899-12-30T14:28:00"/>
        <d v="1899-12-30T14:42:00"/>
        <d v="1899-12-30T15:13:00"/>
        <d v="1899-12-30T15:33:00"/>
        <d v="1899-12-30T17:23:00"/>
        <d v="1899-12-30T18:29:00"/>
        <d v="1899-12-30T18:32:00"/>
        <d v="1899-12-30T19:07:00"/>
        <d v="1899-12-30T20:45:00"/>
        <d v="1899-12-30T23:36:00"/>
        <d v="1899-12-30T00:32:00"/>
        <d v="1899-12-30T01:11:00"/>
        <d v="1899-12-30T01:36:00"/>
        <d v="1899-12-30T01:42:00"/>
        <d v="1899-12-30T01:49:00"/>
        <d v="1899-12-30T02:01:00"/>
        <d v="1899-12-30T03:07:00"/>
        <d v="1899-12-30T06:23:00"/>
        <d v="1899-12-30T06:30:00"/>
        <d v="1899-12-30T07:13:00"/>
        <d v="1899-12-30T07:26:00"/>
        <d v="1899-12-30T07:44:00"/>
        <d v="1899-12-30T08:10:00"/>
        <d v="1899-12-30T08:12:00"/>
        <d v="1899-12-30T08:51:00"/>
        <d v="1899-12-30T08:53:00"/>
        <d v="1899-12-30T09:58:00"/>
        <d v="1899-12-30T12:25:00"/>
        <d v="1899-12-30T12:35:00"/>
        <d v="1899-12-30T15:15:00"/>
        <d v="1899-12-30T17:29:00"/>
        <d v="1899-12-30T18:04:00"/>
        <d v="1899-12-30T18:14:00"/>
        <d v="1899-12-30T19:35:00"/>
        <d v="1899-12-30T19:58:00"/>
        <d v="1899-12-30T20:02:00"/>
        <d v="1899-12-30T20:41:00"/>
        <d v="1899-12-30T21:26:00"/>
        <d v="1899-12-30T22:05:00"/>
        <d v="1899-12-30T23:37:00"/>
        <d v="1899-12-30T23:50:00"/>
        <d v="1899-12-30T01:59:00"/>
        <d v="1899-12-30T02:30:00"/>
        <d v="1899-12-30T04:37:00"/>
        <d v="1899-12-30T04:48:00"/>
        <d v="1899-12-30T04:54:00"/>
        <d v="1899-12-30T05:02:00"/>
        <d v="1899-12-30T05:52:00"/>
        <d v="1899-12-30T05:55:00"/>
        <d v="1899-12-30T06:39:00"/>
        <d v="1899-12-30T06:58:00"/>
        <d v="1899-12-30T07:20:00"/>
        <d v="1899-12-30T07:58:00"/>
        <d v="1899-12-30T08:19:00"/>
        <d v="1899-12-30T08:24:00"/>
        <d v="1899-12-30T09:16:00"/>
        <d v="1899-12-30T09:46:00"/>
        <d v="1899-12-30T10:40:00"/>
        <d v="1899-12-30T11:51:00"/>
        <d v="1899-12-30T12:09:00"/>
        <d v="1899-12-30T13:50:00"/>
        <d v="1899-12-30T13:54:00"/>
        <d v="1899-12-30T14:02:00"/>
        <d v="1899-12-30T14:05:00"/>
        <d v="1899-12-30T14:47:00"/>
        <d v="1899-12-30T15:38:00"/>
        <d v="1899-12-30T16:10:00"/>
        <d v="1899-12-30T16:42:00"/>
        <d v="1899-12-30T16:47:00"/>
        <d v="1899-12-30T19:25:00"/>
        <d v="1899-12-30T20:35:00"/>
        <d v="1899-12-30T20:48:00"/>
        <d v="1899-12-30T21:37:00"/>
        <d v="1899-12-30T21:45:00"/>
        <d v="1899-12-30T21:48:00"/>
        <d v="1899-12-30T21:56:00"/>
        <d v="1899-12-30T22:10:00"/>
        <d v="1899-12-30T00:48:00"/>
        <d v="1899-12-30T01:29:00"/>
        <d v="1899-12-30T03:10:00"/>
        <d v="1899-12-30T03:21:00"/>
        <d v="1899-12-30T04:28:00"/>
        <d v="1899-12-30T04:42:00"/>
        <d v="1899-12-30T05:25:00"/>
        <d v="1899-12-30T05:53:00"/>
        <d v="1899-12-30T06:29:00"/>
        <d v="1899-12-30T07:37:00"/>
        <d v="1899-12-30T08:06:00"/>
        <d v="1899-12-30T08:40:00"/>
        <d v="1899-12-30T09:00:00"/>
        <d v="1899-12-30T09:50:00"/>
        <d v="1899-12-30T10:10:00"/>
        <d v="1899-12-30T12:15:00"/>
        <d v="1899-12-30T12:39:00"/>
        <d v="1899-12-30T13:28:00"/>
        <d v="1899-12-30T13:57:00"/>
        <d v="1899-12-30T14:43:00"/>
        <d v="1899-12-30T16:21:00"/>
        <d v="1899-12-30T16:48:00"/>
        <d v="1899-12-30T17:36:00"/>
        <d v="1899-12-30T17:48:00"/>
        <d v="1899-12-30T18:36:00"/>
        <d v="1899-12-30T20:10:00"/>
        <d v="1899-12-30T21:59:00"/>
        <d v="1899-12-30T22:11:00"/>
        <d v="1899-12-30T00:42:00"/>
        <d v="1899-12-30T03:00:00"/>
        <d v="1899-12-30T03:16:00"/>
        <d v="1899-12-30T03:43:00"/>
        <d v="1899-12-30T05:06:00"/>
        <d v="1899-12-30T05:21:00"/>
        <d v="1899-12-30T05:32:00"/>
        <d v="1899-12-30T05:34:00"/>
        <d v="1899-12-30T07:03:00"/>
        <d v="1899-12-30T07:21:00"/>
        <d v="1899-12-30T08:27:00"/>
        <d v="1899-12-30T08:28:00"/>
        <d v="1899-12-30T09:27:00"/>
        <d v="1899-12-30T11:08:00"/>
        <d v="1899-12-30T11:10:00"/>
        <d v="1899-12-30T11:15:00"/>
        <d v="1899-12-30T11:41:00"/>
        <d v="1899-12-30T11:47:00"/>
        <d v="1899-12-30T12:14:00"/>
        <d v="1899-12-30T13:16:00"/>
        <d v="1899-12-30T15:11:00"/>
        <d v="1899-12-30T15:53:00"/>
        <d v="1899-12-30T16:58:00"/>
        <d v="1899-12-30T17:27:00"/>
        <d v="1899-12-30T17:35:00"/>
        <d v="1899-12-30T20:53:00"/>
        <d v="1899-12-30T21:40:00"/>
        <d v="1899-12-30T21:44:00"/>
        <d v="1899-12-30T22:06:00"/>
        <d v="1899-12-30T22:16:00"/>
        <d v="1899-12-30T23:10:00"/>
        <d v="1899-12-30T01:56:00"/>
        <d v="1899-12-30T04:24:00"/>
        <d v="1899-12-30T04:30:00"/>
        <d v="1899-12-30T04:43:00"/>
        <d v="1899-12-30T05:22:00"/>
        <d v="1899-12-30T05:29:00"/>
        <d v="1899-12-30T05:44:00"/>
        <d v="1899-12-30T06:37:00"/>
        <d v="1899-12-30T07:23:00"/>
        <d v="1899-12-30T07:28:00"/>
        <d v="1899-12-30T07:40:00"/>
        <d v="1899-12-30T08:31:00"/>
        <d v="1899-12-30T08:34:00"/>
        <d v="1899-12-30T10:15:00"/>
        <d v="1899-12-30T10:28:00"/>
        <d v="1899-12-30T10:46:00"/>
        <d v="1899-12-30T11:01:00"/>
        <d v="1899-12-30T11:20:00"/>
        <d v="1899-12-30T12:29:00"/>
        <d v="1899-12-30T13:40:00"/>
        <d v="1899-12-30T14:37:00"/>
        <d v="1899-12-30T15:58:00"/>
        <d v="1899-12-30T16:03:00"/>
        <d v="1899-12-30T16:20:00"/>
        <d v="1899-12-30T17:11:00"/>
        <d v="1899-12-30T19:11:00"/>
        <d v="1899-12-30T19:18:00"/>
        <d v="1899-12-30T20:08:00"/>
        <d v="1899-12-30T21:00:00"/>
        <d v="1899-12-30T21:27:00"/>
        <d v="1899-12-30T22:24:00"/>
        <d v="1899-12-30T23:09:00"/>
        <d v="1899-12-30T23:46:00"/>
        <d v="1899-12-30T00:06:00"/>
        <d v="1899-12-30T00:10:00"/>
        <d v="1899-12-30T00:20:00"/>
        <d v="1899-12-30T01:46:00"/>
        <d v="1899-12-30T01:52:00"/>
        <d v="1899-12-30T04:23:00"/>
        <d v="1899-12-30T07:05:00"/>
        <d v="1899-12-30T07:27:00"/>
        <d v="1899-12-30T08:59:00"/>
        <d v="1899-12-30T11:36:00"/>
        <d v="1899-12-30T13:00:00"/>
        <d v="1899-12-30T13:26:00"/>
        <d v="1899-12-30T13:44:00"/>
        <d v="1899-12-30T14:19:00"/>
        <d v="1899-12-30T14:40:00"/>
        <d v="1899-12-30T17:20:00"/>
        <d v="1899-12-30T17:47:00"/>
        <d v="1899-12-30T18:52:00"/>
        <d v="1899-12-30T18:56:00"/>
        <d v="1899-12-30T19:38:00"/>
        <d v="1899-12-30T23:06:00"/>
        <d v="1899-12-30T00:01:00"/>
        <d v="1899-12-30T00:13:00"/>
        <d v="1899-12-30T01:27:00"/>
        <d v="1899-12-30T02:32:00"/>
        <d v="1899-12-30T02:39:00"/>
        <d v="1899-12-30T02:47:00"/>
        <d v="1899-12-30T03:46:00"/>
        <d v="1899-12-30T09:21:00"/>
        <d v="1899-12-30T13:06:00"/>
        <d v="1899-12-30T14:27:00"/>
        <d v="1899-12-30T14:45:00"/>
        <d v="1899-12-30T15:32:00"/>
        <d v="1899-12-30T15:59:00"/>
        <d v="1899-12-30T16:01:00"/>
        <d v="1899-12-30T17:03:00"/>
        <d v="1899-12-30T17:54:00"/>
        <d v="1899-12-30T18:17:00"/>
        <d v="1899-12-30T18:19:00"/>
        <d v="1899-12-30T20:54:00"/>
        <d v="1899-12-30T22:13:00"/>
        <d v="1899-12-30T22:52:00"/>
        <d v="1899-12-30T23:47:00"/>
        <d v="1899-12-30T01:28:00"/>
        <d v="1899-12-30T02:29:00"/>
        <d v="1899-12-30T04:03:00"/>
        <d v="1899-12-30T05:11:00"/>
        <d v="1899-12-30T05:31:00"/>
        <d v="1899-12-30T06:08:00"/>
        <d v="1899-12-30T06:33:00"/>
        <d v="1899-12-30T06:42:00"/>
        <d v="1899-12-30T07:08:00"/>
        <d v="1899-12-30T07:36:00"/>
        <d v="1899-12-30T08:08:00"/>
        <d v="1899-12-30T09:09:00"/>
        <d v="1899-12-30T09:57:00"/>
        <d v="1899-12-30T11:39:00"/>
        <d v="1899-12-30T19:30:00"/>
        <d v="1899-12-30T19:34:00"/>
        <d v="1899-12-30T19:52:00"/>
        <d v="1899-12-30T20:21:00"/>
        <d v="1899-12-30T00:52:00"/>
        <d v="1899-12-30T03:29:00"/>
        <d v="1899-12-30T04:56:00"/>
        <d v="1899-12-30T08:03:00"/>
        <d v="1899-12-30T09:28:00"/>
        <d v="1899-12-30T09:51:00"/>
        <d v="1899-12-30T10:39:00"/>
        <d v="1899-12-30T13:21:00"/>
        <d v="1899-12-30T14:00:00"/>
        <d v="1899-12-30T14:22:00"/>
        <d v="1899-12-30T16:17:00"/>
        <d v="1899-12-30T17:13:00"/>
        <d v="1899-12-30T19:03:00"/>
        <d v="1899-12-30T19:41:00"/>
        <d v="1899-12-30T20:07:00"/>
        <d v="1899-12-30T21:10:00"/>
        <d v="1899-12-30T22:36:00"/>
        <d v="1899-12-30T23:52:00"/>
        <d v="1899-12-30T01:10:00"/>
        <d v="1899-12-30T02:17:00"/>
        <d v="1899-12-30T02:59:00"/>
        <d v="1899-12-30T04:44:00"/>
        <d v="1899-12-30T05:43:00"/>
        <d v="1899-12-30T07:55:00"/>
        <d v="1899-12-30T08:30:00"/>
        <d v="1899-12-30T08:37:00"/>
        <d v="1899-12-30T11:33:00"/>
        <d v="1899-12-30T11:49:00"/>
        <d v="1899-12-30T12:20:00"/>
        <d v="1899-12-30T13:27:00"/>
        <d v="1899-12-30T13:48:00"/>
        <d v="1899-12-30T15:04:00"/>
        <d v="1899-12-30T15:24:00"/>
        <d v="1899-12-30T15:36:00"/>
        <d v="1899-12-30T16:50:00"/>
        <d v="1899-12-30T16:57:00"/>
        <d v="1899-12-30T18:33:00"/>
        <d v="1899-12-30T18:34:00"/>
        <d v="1899-12-30T20:25:00"/>
        <d v="1899-12-30T20:40:00"/>
        <d v="1899-12-30T22:04:00"/>
        <d v="1899-12-30T23:40:00"/>
        <d v="1899-12-30T00:41:00"/>
        <d v="1899-12-30T01:50:00"/>
        <d v="1899-12-30T03:05:00"/>
        <d v="1899-12-30T03:36:00"/>
        <d v="1899-12-30T04:11:00"/>
        <d v="1899-12-30T10:20:00"/>
        <d v="1899-12-30T10:21:00"/>
        <d v="1899-12-30T10:22:00"/>
        <d v="1899-12-30T12:37:00"/>
        <d v="1899-12-30T13:24:00"/>
        <d v="1899-12-30T17:30:00"/>
        <d v="1899-12-30T17:33:00"/>
        <d v="1899-12-30T17:55:00"/>
        <d v="1899-12-30T18:05:00"/>
        <d v="1899-12-30T20:27:00"/>
        <d v="1899-12-30T00:26:00"/>
        <d v="1899-12-30T01:34:00"/>
        <d v="1899-12-30T04:04:00"/>
        <d v="1899-12-30T04:13:00"/>
        <d v="1899-12-30T04:20:00"/>
        <d v="1899-12-30T04:53:00"/>
        <d v="1899-12-30T05:41:00"/>
        <d v="1899-12-30T05:58:00"/>
        <d v="1899-12-30T06:06:00"/>
        <d v="1899-12-30T06:35:00"/>
        <d v="1899-12-30T07:59:00"/>
        <d v="1899-12-30T08:07:00"/>
        <d v="1899-12-30T08:13:00"/>
        <d v="1899-12-30T09:53:00"/>
        <d v="1899-12-30T10:36:00"/>
        <d v="1899-12-30T10:44:00"/>
        <d v="1899-12-30T11:07:00"/>
        <d v="1899-12-30T11:18:00"/>
        <d v="1899-12-30T18:54:00"/>
        <d v="1899-12-30T19:13:00"/>
        <d v="1899-12-30T20:16:00"/>
        <d v="1899-12-30T00:04:00"/>
        <d v="1899-12-30T00:24:00"/>
        <d v="1899-12-30T04:50:00"/>
        <d v="1899-12-30T05:57:00"/>
        <d v="1899-12-30T15:51:00"/>
        <d v="1899-12-30T16:59:00"/>
        <d v="1899-12-30T19:50:00"/>
        <d v="1899-12-30T20:17:00"/>
        <d v="1899-12-30T20:20:00"/>
        <d v="1899-12-30T20:38:00"/>
        <d v="1899-12-30T22:37:00"/>
        <d v="1899-12-30T23:39:00"/>
        <d v="1899-12-30T00:36:00"/>
        <d v="1899-12-30T01:44:00"/>
        <d v="1899-12-30T02:50:00"/>
        <d v="1899-12-30T05:00:00"/>
        <d v="1899-12-30T06:22:00"/>
        <d v="1899-12-30T09:17:00"/>
        <d v="1899-12-30T09:20:00"/>
        <d v="1899-12-30T10:18:00"/>
        <d v="1899-12-30T11:16:00"/>
        <d v="1899-12-30T11:24:00"/>
        <d v="1899-12-30T18:26:00"/>
        <d v="1899-12-30T22:01:00"/>
        <d v="1899-12-30T22:33:00"/>
        <d v="1899-12-30T22:59:00"/>
        <d v="1899-12-30T23:32:00"/>
        <d v="1899-12-30T00:21:00"/>
        <d v="1899-12-30T03:35:00"/>
        <d v="1899-12-30T09:25:00"/>
        <d v="1899-12-30T09:41:00"/>
        <d v="1899-12-30T09:45:00"/>
        <d v="1899-12-30T12:17:00"/>
        <d v="1899-12-30T14:38:00"/>
        <d v="1899-12-30T14:53:00"/>
        <d v="1899-12-30T17:50:00"/>
        <d v="1899-12-30T21:08:00"/>
        <d v="1899-12-30T22:27:00"/>
        <d v="1899-12-30T23:02:00"/>
        <d v="1899-12-30T00:22:00"/>
        <d v="1899-12-30T00:37:00"/>
        <d v="1899-12-30T00:55:00"/>
        <d v="1899-12-30T03:26:00"/>
        <d v="1899-12-30T03:31:00"/>
        <d v="1899-12-30T04:08:00"/>
        <d v="1899-12-30T05:23:00"/>
        <d v="1899-12-30T05:33:00"/>
        <d v="1899-12-30T07:42:00"/>
        <d v="1899-12-30T09:49:00"/>
        <d v="1899-12-30T09:52:00"/>
        <d v="1899-12-30T10:42:00"/>
        <d v="1899-12-30T11:23:00"/>
        <d v="1899-12-30T12:31:00"/>
        <d v="1899-12-30T12:43:00"/>
        <d v="1899-12-30T14:10:00"/>
        <d v="1899-12-30T14:23:00"/>
        <d v="1899-12-30T16:11:00"/>
        <d v="1899-12-30T16:38:00"/>
        <d v="1899-12-30T17:05:00"/>
        <d v="1899-12-30T18:13:00"/>
        <d v="1899-12-30T18:42:00"/>
        <d v="1899-12-30T18:53:00"/>
        <d v="1899-12-30T19:22:00"/>
        <d v="1899-12-30T21:50:00"/>
        <d v="1899-12-30T21:52:00"/>
        <d v="1899-12-30T22:34:00"/>
        <d v="1899-12-30T02:38:00"/>
        <d v="1899-12-30T02:53:00"/>
        <d v="1899-12-30T03:52:00"/>
        <d v="1899-12-30T05:28:00"/>
        <d v="1899-12-30T05:38:00"/>
        <d v="1899-12-30T05:51:00"/>
        <d v="1899-12-30T07:17:00"/>
        <d v="1899-12-30T08:41:00"/>
        <d v="1899-12-30T12:16:00"/>
        <d v="1899-12-30T13:35:00"/>
        <d v="1899-12-30T14:01:00"/>
        <d v="1899-12-30T14:18:00"/>
        <d v="1899-12-30T14:21:00"/>
        <d v="1899-12-30T17:06:00"/>
        <d v="1899-12-30T17:09:00"/>
        <d v="1899-12-30T19:16:00"/>
        <d v="1899-12-30T00:38:00"/>
        <d v="1899-12-30T02:03:00"/>
        <d v="1899-12-30T05:47:00"/>
        <d v="1899-12-30T08:55:00"/>
        <d v="1899-12-30T12:18:00"/>
        <d v="1899-12-30T15:30:00"/>
        <d v="1899-12-30T16:04:00"/>
        <d v="1899-12-30T18:15:00"/>
        <d v="1899-12-30T19:23:00"/>
        <d v="1899-12-30T19:39:00"/>
        <d v="1899-12-30T20:13:00"/>
        <d v="1899-12-30T20:46:00"/>
        <d v="1899-12-30T23:33:00"/>
        <d v="1899-12-30T01:03:00"/>
        <d v="1899-12-30T01:35:00"/>
        <d v="1899-12-30T04:29:00"/>
        <d v="1899-12-30T05:19:00"/>
        <d v="1899-12-30T05:20:00"/>
        <d v="1899-12-30T05:56:00"/>
        <d v="1899-12-30T06:53:00"/>
        <d v="1899-12-30T07:30:00"/>
        <d v="1899-12-30T11:31:00"/>
        <d v="1899-12-30T14:07:00"/>
        <d v="1899-12-30T17:21:00"/>
        <d v="1899-12-30T17:24:00"/>
        <d v="1899-12-30T19:08:00"/>
        <d v="1899-12-30T20:49:00"/>
        <d v="1899-12-30T02:09:00"/>
        <d v="1899-12-30T02:48:00"/>
        <d v="1899-12-30T03:12:00"/>
        <d v="1899-12-30T05:49:00"/>
        <d v="1899-12-30T06:02:00"/>
        <d v="1899-12-30T07:15:00"/>
        <d v="1899-12-30T07:31:00"/>
        <d v="1899-12-30T11:28:00"/>
        <d v="1899-12-30T12:13:00"/>
        <d v="1899-12-30T13:55:00"/>
        <d v="1899-12-30T14:34:00"/>
        <d v="1899-12-30T14:50:00"/>
        <d v="1899-12-30T15:10:00"/>
        <d v="1899-12-30T15:43:00"/>
        <d v="1899-12-30T16:40:00"/>
        <d v="1899-12-30T17:00:00"/>
        <d v="1899-12-30T17:19:00"/>
        <d v="1899-12-30T20:56:00"/>
        <d v="1899-12-30T22:03:00"/>
        <d v="1899-12-30T02:20:00"/>
        <d v="1899-12-30T04:49:00"/>
        <d v="1899-12-30T04:57:00"/>
        <d v="1899-12-30T05:17:00"/>
        <d v="1899-12-30T10:31:00"/>
        <d v="1899-12-30T12:44:00"/>
        <d v="1899-12-30T13:23:00"/>
        <d v="1899-12-30T15:40:00"/>
        <d v="1899-12-30T18:47:00"/>
        <d v="1899-12-30T19:33:00"/>
        <d v="1899-12-30T20:55:00"/>
        <d v="1899-12-30T23:03:00"/>
        <d v="1899-12-30T00:02:00"/>
        <d v="1899-12-30T00:33:00"/>
        <d v="1899-12-30T10:52:00"/>
        <d v="1899-12-30T14:24:00"/>
        <d v="1899-12-30T14:35:00"/>
        <d v="1899-12-30T16:00:00"/>
        <d v="1899-12-30T18:39:00"/>
        <d v="1899-12-30T18:50:00"/>
        <d v="1899-12-30T19:28:00"/>
        <d v="1899-12-30T19:31:00"/>
        <d v="1899-12-30T20:43:00"/>
        <d v="1899-12-30T00:08:00"/>
        <d v="1899-12-30T08:44:00"/>
        <d v="1899-12-30T08:46:00"/>
        <d v="1899-12-30T10:29:00"/>
        <d v="1899-12-30T12:42:00"/>
        <d v="1899-12-30T12:59:00"/>
        <d v="1899-12-30T13:22:00"/>
        <d v="1899-12-30T14:14:00"/>
        <d v="1899-12-30T18:35:00"/>
        <d v="1899-12-30T19:45:00"/>
        <d v="1899-12-30T19:49:00"/>
        <d v="1899-12-30T21:01:00"/>
        <d v="1899-12-30T00:30:00"/>
        <d v="1899-12-30T00:46:00"/>
        <d v="1899-12-30T11:25:00"/>
        <d v="1899-12-30T11:40:00"/>
        <d v="1899-12-30T12:05:00"/>
        <d v="1899-12-30T12:27:00"/>
        <d v="1899-12-30T12:32:00"/>
        <d v="1899-12-30T13:03:00"/>
        <d v="1899-12-30T13:07:00"/>
        <d v="1899-12-30T14:26:00"/>
        <d v="1899-12-30T15:28:00"/>
        <d v="1899-12-30T18:01:00"/>
        <d v="1899-12-30T20:00:00"/>
        <d v="1899-12-30T22:20:00"/>
        <d v="1899-12-30T23:17:00"/>
        <d v="1899-12-30T23:30:00"/>
        <d v="1899-12-30T00:00:00"/>
        <d v="1899-12-30T03:01:00"/>
        <d v="1899-12-30T09:03:00"/>
        <d v="1899-12-30T10:35:00"/>
        <d v="1899-12-30T10:43:00"/>
        <d v="1899-12-30T16:44:00"/>
        <d v="1899-12-30T22:15:00"/>
        <d v="1899-12-30T22:58:00"/>
        <d v="1899-12-30T23:27:00"/>
        <d v="1899-12-30T01:25:00"/>
        <d v="1899-12-30T06:05:00"/>
        <d v="1899-12-30T08:17:00"/>
        <d v="1899-12-30T09:07:00"/>
        <d v="1899-12-30T11:21:00"/>
        <d v="1899-12-30T12:26:00"/>
        <d v="1899-12-30T13:09:00"/>
        <d v="1899-12-30T14:29:00"/>
        <d v="1899-12-30T16:43:00"/>
        <d v="1899-12-30T17:51:00"/>
        <d v="1899-12-30T20:52:00"/>
        <d v="1899-12-30T23:05:00"/>
        <d v="1899-12-30T23:15:00"/>
        <d v="1899-12-30T02:40:00"/>
        <d v="1899-12-30T03:06:00"/>
        <d v="1899-12-30T06:27:00"/>
        <d v="1899-12-30T06:46:00"/>
        <d v="1899-12-30T09:35:00"/>
        <d v="1899-12-30T10:08:00"/>
        <d v="1899-12-30T11:30:00"/>
        <d v="1899-12-30T13:29:00"/>
        <d v="1899-12-30T14:56:00"/>
        <d v="1899-12-30T16:18:00"/>
        <d v="1899-12-30T16:54:00"/>
        <d v="1899-12-30T20:14:00"/>
        <d v="1899-12-30T20:19:00"/>
        <d v="1899-12-30T20:22:00"/>
        <d v="1899-12-30T22:49:00"/>
        <d v="1899-12-30T02:11:00"/>
        <d v="1899-12-30T08:01:00"/>
        <d v="1899-12-30T13:47:00"/>
        <d v="1899-12-30T15:34:00"/>
        <d v="1899-12-30T18:55:00"/>
        <d v="1899-12-30T20:37:00"/>
        <d v="1899-12-30T00:28:00"/>
        <d v="1899-12-30T01:39:00"/>
        <d v="1899-12-30T02:04:00"/>
        <d v="1899-12-30T04:14:00"/>
        <d v="1899-12-30T06:38:00"/>
        <d v="1899-12-30T09:59:00"/>
        <d v="1899-12-30T10:24:00"/>
        <d v="1899-12-30T11:35:00"/>
        <d v="1899-12-30T17:32:00"/>
        <d v="1899-12-30T18:16:00"/>
        <d v="1899-12-30T03:30:00"/>
        <d v="1899-12-30T04:31:00"/>
        <d v="1899-12-30T07:12:00"/>
        <d v="1899-12-30T08:09:00"/>
        <d v="1899-12-30T08:20:00"/>
        <d v="1899-12-30T09:06:00"/>
        <d v="1899-12-30T10:00:00"/>
        <d v="1899-12-30T11:56:00"/>
        <d v="1899-12-30T12:38:00"/>
        <d v="1899-12-30T20:05:00"/>
        <d v="1899-12-30T21:29:00"/>
        <d v="1899-12-30T23:51:00"/>
        <d v="1899-12-30T00:14:00"/>
        <d v="1899-12-30T00:16:00"/>
        <d v="1899-12-30T00:27:00"/>
        <d v="1899-12-30T01:09:00"/>
        <d v="1899-12-30T01:51:00"/>
        <d v="1899-12-30T04:25:00"/>
        <d v="1899-12-30T04:55:00"/>
        <d v="1899-12-30T07:50:00"/>
        <d v="1899-12-30T09:26:00"/>
        <d v="1899-12-30T15:09:00"/>
        <d v="1899-12-30T17:37:00"/>
        <d v="1899-12-30T21:46:00"/>
        <d v="1899-12-30T22:22:00"/>
        <d v="1899-12-30T05:37:00"/>
        <d v="1899-12-30T07:14:00"/>
        <d v="1899-12-30T12:28:00"/>
        <d v="1899-12-30T19:44:00"/>
        <d v="1899-12-30T23:54:00"/>
        <d v="1899-12-30T06:19:00"/>
        <d v="1899-12-30T11:59:00"/>
        <d v="1899-12-30T12:23:00"/>
        <d v="1899-12-30T14:55:00"/>
        <d v="1899-12-30T15:00:00"/>
        <d v="1899-12-30T15:17:00"/>
        <d v="1899-12-30T18:02:00"/>
        <d v="1899-12-30T18:43:00"/>
        <d v="1899-12-30T19:20:00"/>
        <d v="1899-12-30T02:51:00"/>
        <d v="1899-12-30T03:18:00"/>
        <d v="1899-12-30T04:34:00"/>
        <d v="1899-12-30T05:36:00"/>
        <d v="1899-12-30T10:34:00"/>
        <d v="1899-12-30T10:53:00"/>
        <d v="1899-12-30T11:03:00"/>
        <d v="1899-12-30T14:44:00"/>
        <d v="1899-12-30T17:16:00"/>
        <d v="1899-12-30T17:39:00"/>
        <d v="1899-12-30T22:14:00"/>
        <d v="1899-12-30T23:29:00"/>
        <d v="1899-12-30T00:53:00"/>
        <d v="1899-12-30T06:47:00"/>
        <d v="1899-12-30T08:18:00"/>
        <d v="1899-12-30T08:21:00"/>
        <d v="1899-12-30T23:14:00"/>
        <d v="1899-12-30T00:45:00"/>
        <d v="1899-12-30T02:33:00"/>
        <d v="1899-12-30T05:54:00"/>
        <d v="1899-12-30T05:59:00"/>
        <d v="1899-12-30T07:45:00"/>
        <d v="1899-12-30T08:38:00"/>
        <d v="1899-12-30T17:57:00"/>
        <d v="1899-12-30T19:24:00"/>
        <d v="1899-12-30T19:57:00"/>
        <d v="1899-12-30T21:53:00"/>
        <d v="1899-12-30T22:00:00"/>
        <d v="1899-12-30T02:16:00"/>
        <d v="1899-12-30T03:13:00"/>
        <d v="1899-12-30T03:54:00"/>
        <d v="1899-12-30T08:14:00"/>
        <d v="1899-12-30T10:14:00"/>
        <d v="1899-12-30T14:11:00"/>
        <d v="1899-12-30T17:40:00"/>
        <d v="1899-12-30T12:02:00"/>
        <d v="1899-12-30T13:53:00"/>
        <d v="1899-12-30T14:09:00"/>
        <d v="1899-12-30T14:49:00"/>
        <d v="1899-12-30T19:36:00"/>
        <d v="1899-12-30T21:20:00"/>
        <d v="1899-12-30T23:19:00"/>
        <d v="1899-12-30T23:43:00"/>
        <d v="1899-12-30T01:20:00"/>
        <d v="1899-12-30T07:33:00"/>
        <d v="1899-12-30T07:34:00"/>
        <d v="1899-12-30T08:54:00"/>
        <d v="1899-12-30T11:11:00"/>
        <d v="1899-12-30T11:42:00"/>
        <d v="1899-12-30T12:58:00"/>
        <d v="1899-12-30T13:10:00"/>
        <d v="1899-12-30T14:31:00"/>
        <d v="1899-12-30T06:31:00"/>
        <d v="1899-12-30T12:34:00"/>
        <d v="1899-12-30T17:41:00"/>
        <d v="1899-12-30T21:22:00"/>
        <d v="1899-12-30T23:13:00"/>
        <d v="1899-12-30T09:44:00"/>
        <d v="1899-12-30T01:30:00"/>
        <d v="1899-12-30T02:46:00"/>
        <d v="1899-12-30T07:46:00"/>
        <d v="1899-12-30T10:33:00"/>
        <d v="1899-12-30T14:48:00"/>
        <d v="1899-12-30T20:44:00"/>
        <d v="1899-12-30T08:43:00"/>
        <d v="1899-12-30T11:54:00"/>
        <d v="1899-12-30T15:23:00"/>
        <d v="1899-12-30T05:16:00"/>
        <d v="1899-12-30T07:29:00"/>
        <d v="1899-12-30T07:53:00"/>
        <d v="1899-12-30T14:54:00"/>
        <d v="1899-12-30T17:22:00"/>
        <d v="1899-12-30T17:59:00"/>
        <d v="1899-12-30T18:38:00"/>
        <d v="1899-12-30T19:15:00"/>
        <d v="1899-12-30T02:54:00"/>
        <d v="1899-12-30T07:25:00"/>
        <d v="1899-12-30T09:37:00"/>
        <d v="1899-12-30T12:19:00"/>
        <d v="1899-12-30T15:39:00"/>
        <d v="1899-12-30T08:16:00"/>
        <d v="1899-12-30T10:04:00"/>
        <d v="1899-12-30T19:46:00"/>
        <d v="1899-12-30T01:18:00"/>
        <d v="1899-12-30T03:47:00"/>
        <d v="1899-12-30T07:10:00"/>
        <d v="1899-12-30T16:23:00"/>
        <d v="1899-12-30T23:04:00"/>
        <d v="1899-12-30T06:44:00"/>
        <d v="1899-12-30T08:00:00"/>
        <d v="1899-12-30T05:15:00"/>
        <d v="1899-12-30T12:24:00"/>
        <d v="1899-12-30T14:36:00"/>
        <d v="1899-12-30T18:58:00"/>
        <d v="1899-12-30T00:09:00"/>
        <d v="1899-12-30T02:14:00"/>
        <d v="1899-12-30T08:25:00"/>
        <d v="1899-12-30T14:52:00"/>
        <d v="1899-12-30T15:29:00"/>
        <d v="1899-12-30T20:51:00"/>
        <d v="1899-12-30T05:10:00"/>
        <d v="1899-12-30T06:34:00"/>
        <d v="1899-12-30T09:40:00"/>
        <d v="1899-12-30T10:06:00"/>
        <d v="1899-12-30T17:56:00"/>
        <d v="1899-12-30T18:51:00"/>
        <d v="1899-12-30T20:24:00"/>
        <d v="1899-12-30T20:34:00"/>
        <d v="1899-12-30T21:04:00"/>
        <d v="1899-12-30T01:33:00"/>
        <d v="1899-12-30T07:38:00"/>
        <d v="1899-12-30T11:46:00"/>
        <d v="1899-12-30T13:14:00"/>
        <d v="1899-12-30T15:44:00"/>
        <d v="1899-12-30T18:57:00"/>
        <d v="1899-12-30T01:54:00"/>
        <d v="1899-12-30T02:41:00"/>
        <d v="1899-12-30T14:25:00"/>
        <d v="1899-12-30T03:56:00"/>
        <d v="1899-12-30T08:50:00"/>
        <d v="1899-12-30T10:51:00"/>
        <d v="1899-12-30T12:48:00"/>
        <d v="1899-12-30T11:04:00"/>
        <d v="1899-12-30T21:32:00"/>
        <d v="1899-12-30T00:43:00"/>
        <d v="1899-12-30T09:34:00"/>
        <d v="1899-12-30T19:48:00"/>
        <d v="1899-12-30T14:06:00"/>
        <d v="1899-12-30T22:18:00"/>
        <d v="1899-12-30T19:54:00"/>
        <d v="1899-12-30T22:29:00"/>
        <d v="1899-12-30T22:47:00"/>
        <d v="1899-12-30T03:33:00"/>
        <d v="1899-12-30T14:58:00"/>
        <d v="1899-12-30T15:07:00"/>
        <d v="1899-12-30T16:07:00"/>
        <d v="1899-12-30T20:03:00"/>
        <d v="1899-12-30T01:17:00"/>
        <d v="1899-12-30T09:36:00"/>
        <d v="1899-12-30T14:51:00"/>
        <d v="1899-12-30T06:13:00"/>
        <d v="1899-12-30T19:12:00"/>
        <d v="1899-12-30T20:33:00"/>
        <d v="1899-12-30T21:38:00"/>
        <d v="1899-12-30T02:27:00"/>
        <d v="1899-12-30T20:29:00"/>
        <d v="1899-12-30T00:29:00"/>
        <d v="1899-12-30T15:41:00"/>
        <d v="1899-12-30T18:30:00"/>
        <d v="1899-12-30T12:11:00"/>
        <d v="1899-12-30T14:20:00"/>
        <d v="1899-12-30T14:30:00"/>
        <d v="1899-12-30T14:59:00"/>
        <d v="1899-12-30T21:39:00"/>
        <d v="1899-12-30T19:56:00"/>
        <d v="1899-12-30T00:49:00"/>
        <d v="1899-12-30T02:12:00"/>
        <d v="1899-12-30T06:50:00"/>
        <d v="1899-12-30T21:03:00"/>
        <d v="1899-12-30T03:42:00"/>
        <d v="1899-12-30T07:00:00"/>
        <d v="1899-12-30T12:46:00"/>
        <d v="1899-12-30T19:40:00"/>
        <d v="1899-12-30T03:48:00"/>
        <d v="1899-12-30T04:51:00"/>
        <d v="1899-12-30T12:04:00"/>
        <d v="1899-12-30T20:01:00"/>
        <d v="1899-12-30T15:42:00"/>
        <d v="1899-12-30T02:21:00"/>
        <d v="1899-12-30T09:01:00"/>
        <d v="1899-12-30T23:48:00"/>
        <d v="1899-12-30T10:03:00"/>
        <d v="1899-12-30T15:20:00"/>
        <d v="1899-12-30T21:21:00"/>
      </sharedItems>
      <fieldGroup par="17"/>
    </cacheField>
    <cacheField name="Date" numFmtId="14">
      <sharedItems containsSemiMixedTypes="0" containsNonDate="0" containsDate="1" containsString="0" minDate="2026-01-01T00:00:00" maxDate="2026-04-02T00:00:00"/>
    </cacheField>
    <cacheField name="Month" numFmtId="0">
      <sharedItems containsSemiMixedTypes="0" containsString="0" containsNumber="1" containsInteger="1" minValue="1" maxValue="4"/>
    </cacheField>
    <cacheField name="Impact Score" numFmtId="0">
      <sharedItems containsSemiMixedTypes="0" containsString="0" containsNumber="1" containsInteger="1" minValue="1" maxValue="5"/>
    </cacheField>
    <cacheField name="Response Multiplier" numFmtId="0">
      <sharedItems containsSemiMixedTypes="0" containsString="0" containsNumber="1" containsInteger="1" minValue="1" maxValue="5"/>
    </cacheField>
    <cacheField name="Total Score" numFmtId="0">
      <sharedItems containsSemiMixedTypes="0" containsString="0" containsNumber="1" containsInteger="1" minValue="1" maxValue="25"/>
    </cacheField>
    <cacheField name="NIST" numFmtId="0">
      <sharedItems/>
    </cacheField>
    <cacheField name="ISO 27005" numFmtId="0">
      <sharedItems/>
    </cacheField>
    <cacheField name="Days (Timestamp)" numFmtId="0" databaseField="0">
      <fieldGroup base="1">
        <rangePr groupBy="days" startDate="2026-01-01T00:05:00" endDate="2026-04-01T23:58:00"/>
        <groupItems count="368">
          <s v="&lt;2026-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6-04-01"/>
        </groupItems>
      </fieldGroup>
    </cacheField>
    <cacheField name="Months (Timestamp)" numFmtId="0" databaseField="0">
      <fieldGroup base="1">
        <rangePr groupBy="months" startDate="2026-01-01T00:05:00" endDate="2026-04-01T23:58:00"/>
        <groupItems count="14">
          <s v="&lt;2026-01-01"/>
          <s v="Jan"/>
          <s v="Feb"/>
          <s v="Mar"/>
          <s v="Apr"/>
          <s v="May"/>
          <s v="Jun"/>
          <s v="Jul"/>
          <s v="Aug"/>
          <s v="Sep"/>
          <s v="Oct"/>
          <s v="Nov"/>
          <s v="Dec"/>
          <s v="&gt;2026-04-01"/>
        </groupItems>
      </fieldGroup>
    </cacheField>
    <cacheField name="Minutes (Time)" numFmtId="0" databaseField="0">
      <fieldGroup base="6">
        <rangePr groupBy="minutes" startDate="1899-12-30T00:00:00" endDate="1899-12-30T23:59:00"/>
        <groupItems count="62">
          <s v="&lt;1900-01-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900-01-00"/>
        </groupItems>
      </fieldGroup>
    </cacheField>
    <cacheField name="Hours (Time)" numFmtId="0" databaseField="0">
      <fieldGroup base="6">
        <rangePr groupBy="hours" startDate="1899-12-30T00:00:00" endDate="1899-12-30T23:59:00"/>
        <groupItems count="26">
          <s v="&lt;1900-01-00"/>
          <s v="12 AM"/>
          <s v="1 AM"/>
          <s v="2 AM"/>
          <s v="3 AM"/>
          <s v="4 AM"/>
          <s v="5 AM"/>
          <s v="6 AM"/>
          <s v="7 AM"/>
          <s v="8 AM"/>
          <s v="9 AM"/>
          <s v="10 AM"/>
          <s v="11 AM"/>
          <s v="12 PM"/>
          <s v="1 PM"/>
          <s v="2 PM"/>
          <s v="3 PM"/>
          <s v="4 PM"/>
          <s v="5 PM"/>
          <s v="6 PM"/>
          <s v="7 PM"/>
          <s v="8 PM"/>
          <s v="9 PM"/>
          <s v="10 PM"/>
          <s v="11 PM"/>
          <s v="&gt;1900-01-00"/>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zabeth Benedict" refreshedDate="46190.499433101853" createdVersion="8" refreshedVersion="8" minRefreshableVersion="3" recordCount="5000" xr:uid="{2F943496-FC6A-4C80-959E-69878AAF12BA}">
  <cacheSource type="worksheet">
    <worksheetSource name="tbl_logs_helper"/>
  </cacheSource>
  <cacheFields count="17">
    <cacheField name="Incident_ID" numFmtId="0">
      <sharedItems/>
    </cacheField>
    <cacheField name="Timestamp" numFmtId="22">
      <sharedItems containsSemiMixedTypes="0" containsNonDate="0" containsDate="1" containsString="0" minDate="2026-01-01T00:05:00" maxDate="2026-04-01T23:58:00"/>
    </cacheField>
    <cacheField name="Target_Department" numFmtId="0">
      <sharedItems containsBlank="1" count="7">
        <s v="HR"/>
        <s v="Sales"/>
        <s v="IT"/>
        <s v="Executive"/>
        <s v="Finance"/>
        <s v="Operations"/>
        <m u="1"/>
      </sharedItems>
    </cacheField>
    <cacheField name="Sender_Domain" numFmtId="0">
      <sharedItems/>
    </cacheField>
    <cacheField name="Phishing_Type" numFmtId="0">
      <sharedItems count="4">
        <s v="BEC/Whaling"/>
        <s v="Credential Harvesting"/>
        <s v="Urgent Invoice"/>
        <s v="Malware Delivery"/>
      </sharedItems>
    </cacheField>
    <cacheField name="Employee_Action" numFmtId="0">
      <sharedItems count="5">
        <s v="Reported to IT"/>
        <s v="Clicked Link"/>
        <s v="Deleted"/>
        <s v="Ignored"/>
        <s v="Downloaded Attachment"/>
      </sharedItems>
    </cacheField>
    <cacheField name="Time" numFmtId="0">
      <sharedItems containsSemiMixedTypes="0" containsString="0" containsNumber="1" minValue="0" maxValue="0.99930555555555556"/>
    </cacheField>
    <cacheField name="Date" numFmtId="22">
      <sharedItems containsSemiMixedTypes="0" containsNonDate="0" containsDate="1" containsString="0" minDate="2026-01-01T00:00:00" maxDate="2026-04-02T00:00:00"/>
    </cacheField>
    <cacheField name="Month" numFmtId="0">
      <sharedItems containsSemiMixedTypes="0" containsString="0" containsNumber="1" containsInteger="1" minValue="1" maxValue="4"/>
    </cacheField>
    <cacheField name="Impact Score" numFmtId="0">
      <sharedItems containsSemiMixedTypes="0" containsString="0" containsNumber="1" containsInteger="1" minValue="1" maxValue="5"/>
    </cacheField>
    <cacheField name="Response Multiplier" numFmtId="0">
      <sharedItems containsSemiMixedTypes="0" containsString="0" containsNumber="1" containsInteger="1" minValue="1" maxValue="5"/>
    </cacheField>
    <cacheField name="Total Score" numFmtId="0">
      <sharedItems containsSemiMixedTypes="0" containsString="0" containsNumber="1" containsInteger="1" minValue="1" maxValue="25" count="11">
        <n v="1"/>
        <n v="4"/>
        <n v="3"/>
        <n v="10"/>
        <n v="6"/>
        <n v="12"/>
        <n v="2"/>
        <n v="25"/>
        <n v="5"/>
        <n v="15"/>
        <n v="20"/>
      </sharedItems>
    </cacheField>
    <cacheField name="NIST" numFmtId="0">
      <sharedItems/>
    </cacheField>
    <cacheField name="ISO 27005" numFmtId="0">
      <sharedItems/>
    </cacheField>
    <cacheField name="Total_Attacks" numFmtId="0">
      <sharedItems containsSemiMixedTypes="0" containsString="0" containsNumber="1" containsInteger="1" minValue="1" maxValue="1"/>
    </cacheField>
    <cacheField name="Is_Beached" numFmtId="0">
      <sharedItems containsSemiMixedTypes="0" containsString="0" containsNumber="1" containsInteger="1" minValue="0" maxValue="1"/>
    </cacheField>
    <cacheField name="Breach Rate" numFmtId="0" formula="Is_Beached/Total_Attacks"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zabeth Benedict" refreshedDate="46194.546614699073" createdVersion="8" refreshedVersion="8" minRefreshableVersion="3" recordCount="5001" xr:uid="{678575EC-E425-427C-8597-B0F8EF2D7B4C}">
  <cacheSource type="worksheet">
    <worksheetSource ref="F1:F1048576" sheet="tbl_logs"/>
  </cacheSource>
  <cacheFields count="1">
    <cacheField name="Employee_Action" numFmtId="0">
      <sharedItems containsBlank="1" count="6">
        <s v="Reported to IT"/>
        <s v="Clicked Link"/>
        <s v="Deleted"/>
        <s v="Ignored"/>
        <s v="Downloaded Attachment"/>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INC-2026-10032"/>
    <x v="0"/>
    <x v="0"/>
    <x v="0"/>
    <x v="0"/>
    <x v="0"/>
    <x v="0"/>
    <d v="2026-01-01T00:00:00"/>
    <n v="1"/>
    <n v="1"/>
    <n v="1"/>
    <n v="1"/>
    <s v="Low"/>
    <s v="Low"/>
  </r>
  <r>
    <s v="INC-2026-13989"/>
    <x v="1"/>
    <x v="1"/>
    <x v="1"/>
    <x v="1"/>
    <x v="1"/>
    <x v="1"/>
    <d v="2026-01-01T00:00:00"/>
    <n v="1"/>
    <n v="1"/>
    <n v="4"/>
    <n v="4"/>
    <s v="Low"/>
    <s v="Low"/>
  </r>
  <r>
    <s v="INC-2026-13520"/>
    <x v="2"/>
    <x v="2"/>
    <x v="1"/>
    <x v="2"/>
    <x v="0"/>
    <x v="2"/>
    <d v="2026-01-01T00:00:00"/>
    <n v="1"/>
    <n v="3"/>
    <n v="1"/>
    <n v="3"/>
    <s v="Low"/>
    <s v="Low"/>
  </r>
  <r>
    <s v="INC-2026-12225"/>
    <x v="3"/>
    <x v="3"/>
    <x v="1"/>
    <x v="0"/>
    <x v="2"/>
    <x v="3"/>
    <d v="2026-01-01T00:00:00"/>
    <n v="1"/>
    <n v="5"/>
    <n v="2"/>
    <n v="10"/>
    <s v="Medium"/>
    <s v="Medium"/>
  </r>
  <r>
    <s v="INC-2026-10425"/>
    <x v="4"/>
    <x v="4"/>
    <x v="0"/>
    <x v="2"/>
    <x v="2"/>
    <x v="4"/>
    <d v="2026-01-01T00:00:00"/>
    <n v="1"/>
    <n v="3"/>
    <n v="2"/>
    <n v="6"/>
    <s v="Medium"/>
    <s v="Medium"/>
  </r>
  <r>
    <s v="INC-2026-14866"/>
    <x v="5"/>
    <x v="0"/>
    <x v="1"/>
    <x v="1"/>
    <x v="1"/>
    <x v="5"/>
    <d v="2026-01-01T00:00:00"/>
    <n v="1"/>
    <n v="1"/>
    <n v="4"/>
    <n v="4"/>
    <s v="Low"/>
    <s v="Low"/>
  </r>
  <r>
    <s v="INC-2026-11315"/>
    <x v="6"/>
    <x v="4"/>
    <x v="1"/>
    <x v="2"/>
    <x v="3"/>
    <x v="6"/>
    <d v="2026-01-01T00:00:00"/>
    <n v="1"/>
    <n v="3"/>
    <n v="2"/>
    <n v="6"/>
    <s v="Medium"/>
    <s v="Medium"/>
  </r>
  <r>
    <s v="INC-2026-11861"/>
    <x v="7"/>
    <x v="4"/>
    <x v="0"/>
    <x v="2"/>
    <x v="2"/>
    <x v="7"/>
    <d v="2026-01-01T00:00:00"/>
    <n v="1"/>
    <n v="3"/>
    <n v="2"/>
    <n v="6"/>
    <s v="Medium"/>
    <s v="Medium"/>
  </r>
  <r>
    <s v="INC-2026-12168"/>
    <x v="8"/>
    <x v="2"/>
    <x v="2"/>
    <x v="1"/>
    <x v="1"/>
    <x v="8"/>
    <d v="2026-01-01T00:00:00"/>
    <n v="1"/>
    <n v="3"/>
    <n v="4"/>
    <n v="12"/>
    <s v="High"/>
    <s v="High"/>
  </r>
  <r>
    <s v="INC-2026-11187"/>
    <x v="9"/>
    <x v="1"/>
    <x v="2"/>
    <x v="0"/>
    <x v="3"/>
    <x v="9"/>
    <d v="2026-01-01T00:00:00"/>
    <n v="1"/>
    <n v="1"/>
    <n v="2"/>
    <n v="2"/>
    <s v="Low"/>
    <s v="Low"/>
  </r>
  <r>
    <s v="INC-2026-12014"/>
    <x v="10"/>
    <x v="4"/>
    <x v="0"/>
    <x v="2"/>
    <x v="2"/>
    <x v="10"/>
    <d v="2026-01-01T00:00:00"/>
    <n v="1"/>
    <n v="3"/>
    <n v="2"/>
    <n v="6"/>
    <s v="Medium"/>
    <s v="Medium"/>
  </r>
  <r>
    <s v="INC-2026-13238"/>
    <x v="11"/>
    <x v="2"/>
    <x v="3"/>
    <x v="3"/>
    <x v="1"/>
    <x v="11"/>
    <d v="2026-01-01T00:00:00"/>
    <n v="1"/>
    <n v="3"/>
    <n v="4"/>
    <n v="12"/>
    <s v="High"/>
    <s v="High"/>
  </r>
  <r>
    <s v="INC-2026-14775"/>
    <x v="12"/>
    <x v="4"/>
    <x v="1"/>
    <x v="2"/>
    <x v="2"/>
    <x v="12"/>
    <d v="2026-01-01T00:00:00"/>
    <n v="1"/>
    <n v="3"/>
    <n v="2"/>
    <n v="6"/>
    <s v="Medium"/>
    <s v="Medium"/>
  </r>
  <r>
    <s v="INC-2026-10803"/>
    <x v="13"/>
    <x v="4"/>
    <x v="3"/>
    <x v="2"/>
    <x v="3"/>
    <x v="13"/>
    <d v="2026-01-01T00:00:00"/>
    <n v="1"/>
    <n v="3"/>
    <n v="2"/>
    <n v="6"/>
    <s v="Medium"/>
    <s v="Medium"/>
  </r>
  <r>
    <s v="INC-2026-12810"/>
    <x v="14"/>
    <x v="4"/>
    <x v="0"/>
    <x v="0"/>
    <x v="2"/>
    <x v="14"/>
    <d v="2026-01-01T00:00:00"/>
    <n v="1"/>
    <n v="3"/>
    <n v="2"/>
    <n v="6"/>
    <s v="Medium"/>
    <s v="Medium"/>
  </r>
  <r>
    <s v="INC-2026-14255"/>
    <x v="15"/>
    <x v="4"/>
    <x v="0"/>
    <x v="2"/>
    <x v="3"/>
    <x v="15"/>
    <d v="2026-01-01T00:00:00"/>
    <n v="1"/>
    <n v="3"/>
    <n v="2"/>
    <n v="6"/>
    <s v="Medium"/>
    <s v="Medium"/>
  </r>
  <r>
    <s v="INC-2026-11045"/>
    <x v="16"/>
    <x v="2"/>
    <x v="1"/>
    <x v="3"/>
    <x v="3"/>
    <x v="16"/>
    <d v="2026-01-01T00:00:00"/>
    <n v="1"/>
    <n v="3"/>
    <n v="2"/>
    <n v="6"/>
    <s v="Medium"/>
    <s v="Medium"/>
  </r>
  <r>
    <s v="INC-2026-12669"/>
    <x v="17"/>
    <x v="1"/>
    <x v="1"/>
    <x v="2"/>
    <x v="0"/>
    <x v="17"/>
    <d v="2026-01-01T00:00:00"/>
    <n v="1"/>
    <n v="1"/>
    <n v="1"/>
    <n v="1"/>
    <s v="Low"/>
    <s v="Low"/>
  </r>
  <r>
    <s v="INC-2026-10342"/>
    <x v="18"/>
    <x v="1"/>
    <x v="2"/>
    <x v="1"/>
    <x v="3"/>
    <x v="18"/>
    <d v="2026-01-01T00:00:00"/>
    <n v="1"/>
    <n v="1"/>
    <n v="2"/>
    <n v="2"/>
    <s v="Low"/>
    <s v="Low"/>
  </r>
  <r>
    <s v="INC-2026-12970"/>
    <x v="19"/>
    <x v="4"/>
    <x v="0"/>
    <x v="2"/>
    <x v="3"/>
    <x v="19"/>
    <d v="2026-01-01T00:00:00"/>
    <n v="1"/>
    <n v="3"/>
    <n v="2"/>
    <n v="6"/>
    <s v="Medium"/>
    <s v="Medium"/>
  </r>
  <r>
    <s v="INC-2026-12400"/>
    <x v="20"/>
    <x v="0"/>
    <x v="3"/>
    <x v="3"/>
    <x v="3"/>
    <x v="20"/>
    <d v="2026-01-01T00:00:00"/>
    <n v="1"/>
    <n v="1"/>
    <n v="2"/>
    <n v="2"/>
    <s v="Low"/>
    <s v="Low"/>
  </r>
  <r>
    <s v="INC-2026-13180"/>
    <x v="21"/>
    <x v="3"/>
    <x v="2"/>
    <x v="0"/>
    <x v="2"/>
    <x v="21"/>
    <d v="2026-01-01T00:00:00"/>
    <n v="1"/>
    <n v="5"/>
    <n v="2"/>
    <n v="10"/>
    <s v="Medium"/>
    <s v="Medium"/>
  </r>
  <r>
    <s v="INC-2026-14048"/>
    <x v="22"/>
    <x v="4"/>
    <x v="2"/>
    <x v="3"/>
    <x v="3"/>
    <x v="22"/>
    <d v="2026-01-01T00:00:00"/>
    <n v="1"/>
    <n v="3"/>
    <n v="2"/>
    <n v="6"/>
    <s v="Medium"/>
    <s v="Medium"/>
  </r>
  <r>
    <s v="INC-2026-14433"/>
    <x v="23"/>
    <x v="5"/>
    <x v="0"/>
    <x v="0"/>
    <x v="2"/>
    <x v="23"/>
    <d v="2026-01-01T00:00:00"/>
    <n v="1"/>
    <n v="1"/>
    <n v="2"/>
    <n v="2"/>
    <s v="Low"/>
    <s v="Low"/>
  </r>
  <r>
    <s v="INC-2026-12793"/>
    <x v="24"/>
    <x v="1"/>
    <x v="3"/>
    <x v="3"/>
    <x v="1"/>
    <x v="24"/>
    <d v="2026-01-01T00:00:00"/>
    <n v="1"/>
    <n v="1"/>
    <n v="4"/>
    <n v="4"/>
    <s v="Low"/>
    <s v="Low"/>
  </r>
  <r>
    <s v="INC-2026-12303"/>
    <x v="25"/>
    <x v="3"/>
    <x v="2"/>
    <x v="0"/>
    <x v="4"/>
    <x v="25"/>
    <d v="2026-01-01T00:00:00"/>
    <n v="1"/>
    <n v="5"/>
    <n v="5"/>
    <n v="25"/>
    <s v="Very High"/>
    <s v="Critical"/>
  </r>
  <r>
    <s v="INC-2026-11834"/>
    <x v="26"/>
    <x v="3"/>
    <x v="0"/>
    <x v="0"/>
    <x v="0"/>
    <x v="26"/>
    <d v="2026-01-01T00:00:00"/>
    <n v="1"/>
    <n v="5"/>
    <n v="1"/>
    <n v="5"/>
    <s v="Medium"/>
    <s v="Medium"/>
  </r>
  <r>
    <s v="INC-2026-10358"/>
    <x v="27"/>
    <x v="4"/>
    <x v="1"/>
    <x v="2"/>
    <x v="3"/>
    <x v="27"/>
    <d v="2026-01-01T00:00:00"/>
    <n v="1"/>
    <n v="3"/>
    <n v="2"/>
    <n v="6"/>
    <s v="Medium"/>
    <s v="Medium"/>
  </r>
  <r>
    <s v="INC-2026-12778"/>
    <x v="28"/>
    <x v="4"/>
    <x v="1"/>
    <x v="2"/>
    <x v="3"/>
    <x v="28"/>
    <d v="2026-01-01T00:00:00"/>
    <n v="1"/>
    <n v="3"/>
    <n v="2"/>
    <n v="6"/>
    <s v="Medium"/>
    <s v="Medium"/>
  </r>
  <r>
    <s v="INC-2026-11595"/>
    <x v="29"/>
    <x v="4"/>
    <x v="3"/>
    <x v="2"/>
    <x v="0"/>
    <x v="29"/>
    <d v="2026-01-01T00:00:00"/>
    <n v="1"/>
    <n v="3"/>
    <n v="1"/>
    <n v="3"/>
    <s v="Low"/>
    <s v="Low"/>
  </r>
  <r>
    <s v="INC-2026-10113"/>
    <x v="30"/>
    <x v="2"/>
    <x v="3"/>
    <x v="1"/>
    <x v="3"/>
    <x v="30"/>
    <d v="2026-01-01T00:00:00"/>
    <n v="1"/>
    <n v="3"/>
    <n v="2"/>
    <n v="6"/>
    <s v="Medium"/>
    <s v="Medium"/>
  </r>
  <r>
    <s v="INC-2026-12412"/>
    <x v="31"/>
    <x v="4"/>
    <x v="0"/>
    <x v="2"/>
    <x v="3"/>
    <x v="31"/>
    <d v="2026-01-01T00:00:00"/>
    <n v="1"/>
    <n v="3"/>
    <n v="2"/>
    <n v="6"/>
    <s v="Medium"/>
    <s v="Medium"/>
  </r>
  <r>
    <s v="INC-2026-12001"/>
    <x v="32"/>
    <x v="2"/>
    <x v="0"/>
    <x v="2"/>
    <x v="0"/>
    <x v="32"/>
    <d v="2026-01-01T00:00:00"/>
    <n v="1"/>
    <n v="3"/>
    <n v="1"/>
    <n v="3"/>
    <s v="Low"/>
    <s v="Low"/>
  </r>
  <r>
    <s v="INC-2026-14772"/>
    <x v="33"/>
    <x v="4"/>
    <x v="2"/>
    <x v="2"/>
    <x v="3"/>
    <x v="33"/>
    <d v="2026-01-01T00:00:00"/>
    <n v="1"/>
    <n v="3"/>
    <n v="2"/>
    <n v="6"/>
    <s v="Medium"/>
    <s v="Medium"/>
  </r>
  <r>
    <s v="INC-2026-11733"/>
    <x v="34"/>
    <x v="4"/>
    <x v="0"/>
    <x v="3"/>
    <x v="1"/>
    <x v="34"/>
    <d v="2026-01-01T00:00:00"/>
    <n v="1"/>
    <n v="3"/>
    <n v="4"/>
    <n v="12"/>
    <s v="High"/>
    <s v="High"/>
  </r>
  <r>
    <s v="INC-2026-12958"/>
    <x v="35"/>
    <x v="4"/>
    <x v="0"/>
    <x v="2"/>
    <x v="3"/>
    <x v="35"/>
    <d v="2026-01-01T00:00:00"/>
    <n v="1"/>
    <n v="3"/>
    <n v="2"/>
    <n v="6"/>
    <s v="Medium"/>
    <s v="Medium"/>
  </r>
  <r>
    <s v="INC-2026-12664"/>
    <x v="36"/>
    <x v="4"/>
    <x v="2"/>
    <x v="2"/>
    <x v="3"/>
    <x v="36"/>
    <d v="2026-01-01T00:00:00"/>
    <n v="1"/>
    <n v="3"/>
    <n v="2"/>
    <n v="6"/>
    <s v="Medium"/>
    <s v="Medium"/>
  </r>
  <r>
    <s v="INC-2026-11792"/>
    <x v="37"/>
    <x v="5"/>
    <x v="2"/>
    <x v="2"/>
    <x v="3"/>
    <x v="37"/>
    <d v="2026-01-01T00:00:00"/>
    <n v="1"/>
    <n v="1"/>
    <n v="2"/>
    <n v="2"/>
    <s v="Low"/>
    <s v="Low"/>
  </r>
  <r>
    <s v="INC-2026-14320"/>
    <x v="38"/>
    <x v="1"/>
    <x v="0"/>
    <x v="1"/>
    <x v="3"/>
    <x v="38"/>
    <d v="2026-01-01T00:00:00"/>
    <n v="1"/>
    <n v="1"/>
    <n v="2"/>
    <n v="2"/>
    <s v="Low"/>
    <s v="Low"/>
  </r>
  <r>
    <s v="INC-2026-11827"/>
    <x v="39"/>
    <x v="2"/>
    <x v="2"/>
    <x v="1"/>
    <x v="3"/>
    <x v="39"/>
    <d v="2026-01-01T00:00:00"/>
    <n v="1"/>
    <n v="3"/>
    <n v="2"/>
    <n v="6"/>
    <s v="Medium"/>
    <s v="Medium"/>
  </r>
  <r>
    <s v="INC-2026-10780"/>
    <x v="40"/>
    <x v="3"/>
    <x v="3"/>
    <x v="0"/>
    <x v="0"/>
    <x v="40"/>
    <d v="2026-01-01T00:00:00"/>
    <n v="1"/>
    <n v="5"/>
    <n v="1"/>
    <n v="5"/>
    <s v="Medium"/>
    <s v="Medium"/>
  </r>
  <r>
    <s v="INC-2026-11160"/>
    <x v="41"/>
    <x v="4"/>
    <x v="1"/>
    <x v="2"/>
    <x v="1"/>
    <x v="41"/>
    <d v="2026-01-01T00:00:00"/>
    <n v="1"/>
    <n v="3"/>
    <n v="4"/>
    <n v="12"/>
    <s v="High"/>
    <s v="High"/>
  </r>
  <r>
    <s v="INC-2026-12481"/>
    <x v="42"/>
    <x v="2"/>
    <x v="0"/>
    <x v="3"/>
    <x v="0"/>
    <x v="42"/>
    <d v="2026-01-01T00:00:00"/>
    <n v="1"/>
    <n v="3"/>
    <n v="1"/>
    <n v="3"/>
    <s v="Low"/>
    <s v="Low"/>
  </r>
  <r>
    <s v="INC-2026-12538"/>
    <x v="43"/>
    <x v="1"/>
    <x v="2"/>
    <x v="0"/>
    <x v="1"/>
    <x v="43"/>
    <d v="2026-01-01T00:00:00"/>
    <n v="1"/>
    <n v="1"/>
    <n v="4"/>
    <n v="4"/>
    <s v="Low"/>
    <s v="Low"/>
  </r>
  <r>
    <s v="INC-2026-11124"/>
    <x v="44"/>
    <x v="4"/>
    <x v="1"/>
    <x v="2"/>
    <x v="0"/>
    <x v="44"/>
    <d v="2026-01-01T00:00:00"/>
    <n v="1"/>
    <n v="3"/>
    <n v="1"/>
    <n v="3"/>
    <s v="Low"/>
    <s v="Low"/>
  </r>
  <r>
    <s v="INC-2026-14025"/>
    <x v="45"/>
    <x v="4"/>
    <x v="2"/>
    <x v="2"/>
    <x v="1"/>
    <x v="45"/>
    <d v="2026-01-01T00:00:00"/>
    <n v="1"/>
    <n v="3"/>
    <n v="4"/>
    <n v="12"/>
    <s v="High"/>
    <s v="High"/>
  </r>
  <r>
    <s v="INC-2026-10469"/>
    <x v="46"/>
    <x v="2"/>
    <x v="0"/>
    <x v="0"/>
    <x v="1"/>
    <x v="46"/>
    <d v="2026-01-01T00:00:00"/>
    <n v="1"/>
    <n v="3"/>
    <n v="4"/>
    <n v="12"/>
    <s v="High"/>
    <s v="High"/>
  </r>
  <r>
    <s v="INC-2026-12814"/>
    <x v="47"/>
    <x v="1"/>
    <x v="2"/>
    <x v="0"/>
    <x v="3"/>
    <x v="47"/>
    <d v="2026-01-01T00:00:00"/>
    <n v="1"/>
    <n v="1"/>
    <n v="2"/>
    <n v="2"/>
    <s v="Low"/>
    <s v="Low"/>
  </r>
  <r>
    <s v="INC-2026-13970"/>
    <x v="48"/>
    <x v="5"/>
    <x v="0"/>
    <x v="1"/>
    <x v="3"/>
    <x v="48"/>
    <d v="2026-01-01T00:00:00"/>
    <n v="1"/>
    <n v="1"/>
    <n v="2"/>
    <n v="2"/>
    <s v="Low"/>
    <s v="Low"/>
  </r>
  <r>
    <s v="INC-2026-12883"/>
    <x v="49"/>
    <x v="4"/>
    <x v="2"/>
    <x v="3"/>
    <x v="3"/>
    <x v="49"/>
    <d v="2026-01-01T00:00:00"/>
    <n v="1"/>
    <n v="3"/>
    <n v="2"/>
    <n v="6"/>
    <s v="Medium"/>
    <s v="Medium"/>
  </r>
  <r>
    <s v="INC-2026-14380"/>
    <x v="50"/>
    <x v="4"/>
    <x v="1"/>
    <x v="2"/>
    <x v="2"/>
    <x v="50"/>
    <d v="2026-01-01T00:00:00"/>
    <n v="1"/>
    <n v="3"/>
    <n v="2"/>
    <n v="6"/>
    <s v="Medium"/>
    <s v="Medium"/>
  </r>
  <r>
    <s v="INC-2026-10049"/>
    <x v="51"/>
    <x v="4"/>
    <x v="2"/>
    <x v="2"/>
    <x v="3"/>
    <x v="51"/>
    <d v="2026-01-01T00:00:00"/>
    <n v="1"/>
    <n v="3"/>
    <n v="2"/>
    <n v="6"/>
    <s v="Medium"/>
    <s v="Medium"/>
  </r>
  <r>
    <s v="INC-2026-12876"/>
    <x v="52"/>
    <x v="2"/>
    <x v="0"/>
    <x v="1"/>
    <x v="2"/>
    <x v="52"/>
    <d v="2026-01-01T00:00:00"/>
    <n v="1"/>
    <n v="3"/>
    <n v="2"/>
    <n v="6"/>
    <s v="Medium"/>
    <s v="Medium"/>
  </r>
  <r>
    <s v="INC-2026-10170"/>
    <x v="53"/>
    <x v="4"/>
    <x v="2"/>
    <x v="2"/>
    <x v="3"/>
    <x v="53"/>
    <d v="2026-01-01T00:00:00"/>
    <n v="1"/>
    <n v="3"/>
    <n v="2"/>
    <n v="6"/>
    <s v="Medium"/>
    <s v="Medium"/>
  </r>
  <r>
    <s v="INC-2026-12123"/>
    <x v="54"/>
    <x v="2"/>
    <x v="2"/>
    <x v="1"/>
    <x v="2"/>
    <x v="54"/>
    <d v="2026-01-01T00:00:00"/>
    <n v="1"/>
    <n v="3"/>
    <n v="2"/>
    <n v="6"/>
    <s v="Medium"/>
    <s v="Medium"/>
  </r>
  <r>
    <s v="INC-2026-10750"/>
    <x v="55"/>
    <x v="2"/>
    <x v="0"/>
    <x v="1"/>
    <x v="3"/>
    <x v="55"/>
    <d v="2026-01-01T00:00:00"/>
    <n v="1"/>
    <n v="3"/>
    <n v="2"/>
    <n v="6"/>
    <s v="Medium"/>
    <s v="Medium"/>
  </r>
  <r>
    <s v="INC-2026-13027"/>
    <x v="56"/>
    <x v="4"/>
    <x v="2"/>
    <x v="2"/>
    <x v="3"/>
    <x v="56"/>
    <d v="2026-01-01T00:00:00"/>
    <n v="1"/>
    <n v="3"/>
    <n v="2"/>
    <n v="6"/>
    <s v="Medium"/>
    <s v="Medium"/>
  </r>
  <r>
    <s v="INC-2026-11633"/>
    <x v="57"/>
    <x v="4"/>
    <x v="2"/>
    <x v="2"/>
    <x v="3"/>
    <x v="57"/>
    <d v="2026-01-01T00:00:00"/>
    <n v="1"/>
    <n v="3"/>
    <n v="2"/>
    <n v="6"/>
    <s v="Medium"/>
    <s v="Medium"/>
  </r>
  <r>
    <s v="INC-2026-14323"/>
    <x v="58"/>
    <x v="3"/>
    <x v="0"/>
    <x v="0"/>
    <x v="4"/>
    <x v="58"/>
    <d v="2026-01-01T00:00:00"/>
    <n v="1"/>
    <n v="5"/>
    <n v="5"/>
    <n v="25"/>
    <s v="Very High"/>
    <s v="Critical"/>
  </r>
  <r>
    <s v="INC-2026-14923"/>
    <x v="59"/>
    <x v="5"/>
    <x v="0"/>
    <x v="1"/>
    <x v="3"/>
    <x v="59"/>
    <d v="2026-01-01T00:00:00"/>
    <n v="1"/>
    <n v="1"/>
    <n v="2"/>
    <n v="2"/>
    <s v="Low"/>
    <s v="Low"/>
  </r>
  <r>
    <s v="INC-2026-11387"/>
    <x v="60"/>
    <x v="5"/>
    <x v="1"/>
    <x v="2"/>
    <x v="3"/>
    <x v="60"/>
    <d v="2026-01-01T00:00:00"/>
    <n v="1"/>
    <n v="1"/>
    <n v="2"/>
    <n v="2"/>
    <s v="Low"/>
    <s v="Low"/>
  </r>
  <r>
    <s v="INC-2026-10615"/>
    <x v="61"/>
    <x v="3"/>
    <x v="2"/>
    <x v="0"/>
    <x v="0"/>
    <x v="61"/>
    <d v="2026-01-01T00:00:00"/>
    <n v="1"/>
    <n v="5"/>
    <n v="1"/>
    <n v="5"/>
    <s v="Medium"/>
    <s v="Medium"/>
  </r>
  <r>
    <s v="INC-2026-12113"/>
    <x v="62"/>
    <x v="0"/>
    <x v="2"/>
    <x v="2"/>
    <x v="2"/>
    <x v="62"/>
    <d v="2026-01-02T00:00:00"/>
    <n v="1"/>
    <n v="1"/>
    <n v="2"/>
    <n v="2"/>
    <s v="Low"/>
    <s v="Low"/>
  </r>
  <r>
    <s v="INC-2026-12437"/>
    <x v="63"/>
    <x v="4"/>
    <x v="2"/>
    <x v="2"/>
    <x v="2"/>
    <x v="63"/>
    <d v="2026-01-02T00:00:00"/>
    <n v="1"/>
    <n v="3"/>
    <n v="2"/>
    <n v="6"/>
    <s v="Medium"/>
    <s v="Medium"/>
  </r>
  <r>
    <s v="INC-2026-13691"/>
    <x v="64"/>
    <x v="4"/>
    <x v="0"/>
    <x v="2"/>
    <x v="3"/>
    <x v="64"/>
    <d v="2026-01-02T00:00:00"/>
    <n v="1"/>
    <n v="3"/>
    <n v="2"/>
    <n v="6"/>
    <s v="Medium"/>
    <s v="Medium"/>
  </r>
  <r>
    <s v="INC-2026-11454"/>
    <x v="65"/>
    <x v="4"/>
    <x v="1"/>
    <x v="2"/>
    <x v="2"/>
    <x v="65"/>
    <d v="2026-01-02T00:00:00"/>
    <n v="1"/>
    <n v="3"/>
    <n v="2"/>
    <n v="6"/>
    <s v="Medium"/>
    <s v="Medium"/>
  </r>
  <r>
    <s v="INC-2026-12605"/>
    <x v="66"/>
    <x v="5"/>
    <x v="1"/>
    <x v="0"/>
    <x v="3"/>
    <x v="66"/>
    <d v="2026-01-02T00:00:00"/>
    <n v="1"/>
    <n v="1"/>
    <n v="2"/>
    <n v="2"/>
    <s v="Low"/>
    <s v="Low"/>
  </r>
  <r>
    <s v="INC-2026-11738"/>
    <x v="67"/>
    <x v="4"/>
    <x v="1"/>
    <x v="1"/>
    <x v="3"/>
    <x v="67"/>
    <d v="2026-01-02T00:00:00"/>
    <n v="1"/>
    <n v="3"/>
    <n v="2"/>
    <n v="6"/>
    <s v="Medium"/>
    <s v="Medium"/>
  </r>
  <r>
    <s v="INC-2026-11661"/>
    <x v="68"/>
    <x v="4"/>
    <x v="1"/>
    <x v="2"/>
    <x v="0"/>
    <x v="68"/>
    <d v="2026-01-02T00:00:00"/>
    <n v="1"/>
    <n v="3"/>
    <n v="1"/>
    <n v="3"/>
    <s v="Low"/>
    <s v="Low"/>
  </r>
  <r>
    <s v="INC-2026-11036"/>
    <x v="69"/>
    <x v="5"/>
    <x v="3"/>
    <x v="1"/>
    <x v="2"/>
    <x v="69"/>
    <d v="2026-01-02T00:00:00"/>
    <n v="1"/>
    <n v="1"/>
    <n v="2"/>
    <n v="2"/>
    <s v="Low"/>
    <s v="Low"/>
  </r>
  <r>
    <s v="INC-2026-10145"/>
    <x v="70"/>
    <x v="2"/>
    <x v="1"/>
    <x v="2"/>
    <x v="0"/>
    <x v="70"/>
    <d v="2026-01-02T00:00:00"/>
    <n v="1"/>
    <n v="3"/>
    <n v="1"/>
    <n v="3"/>
    <s v="Low"/>
    <s v="Low"/>
  </r>
  <r>
    <s v="INC-2026-14529"/>
    <x v="71"/>
    <x v="4"/>
    <x v="3"/>
    <x v="2"/>
    <x v="2"/>
    <x v="71"/>
    <d v="2026-01-02T00:00:00"/>
    <n v="1"/>
    <n v="3"/>
    <n v="2"/>
    <n v="6"/>
    <s v="Medium"/>
    <s v="Medium"/>
  </r>
  <r>
    <s v="INC-2026-12691"/>
    <x v="72"/>
    <x v="4"/>
    <x v="2"/>
    <x v="2"/>
    <x v="3"/>
    <x v="72"/>
    <d v="2026-01-02T00:00:00"/>
    <n v="1"/>
    <n v="3"/>
    <n v="2"/>
    <n v="6"/>
    <s v="Medium"/>
    <s v="Medium"/>
  </r>
  <r>
    <s v="INC-2026-12244"/>
    <x v="73"/>
    <x v="0"/>
    <x v="2"/>
    <x v="2"/>
    <x v="3"/>
    <x v="73"/>
    <d v="2026-01-02T00:00:00"/>
    <n v="1"/>
    <n v="1"/>
    <n v="2"/>
    <n v="2"/>
    <s v="Low"/>
    <s v="Low"/>
  </r>
  <r>
    <s v="INC-2026-14312"/>
    <x v="74"/>
    <x v="4"/>
    <x v="1"/>
    <x v="2"/>
    <x v="2"/>
    <x v="74"/>
    <d v="2026-01-02T00:00:00"/>
    <n v="1"/>
    <n v="3"/>
    <n v="2"/>
    <n v="6"/>
    <s v="Medium"/>
    <s v="Medium"/>
  </r>
  <r>
    <s v="INC-2026-13190"/>
    <x v="75"/>
    <x v="0"/>
    <x v="0"/>
    <x v="3"/>
    <x v="3"/>
    <x v="15"/>
    <d v="2026-01-02T00:00:00"/>
    <n v="1"/>
    <n v="1"/>
    <n v="2"/>
    <n v="2"/>
    <s v="Low"/>
    <s v="Low"/>
  </r>
  <r>
    <s v="INC-2026-11444"/>
    <x v="76"/>
    <x v="0"/>
    <x v="1"/>
    <x v="3"/>
    <x v="3"/>
    <x v="75"/>
    <d v="2026-01-02T00:00:00"/>
    <n v="1"/>
    <n v="1"/>
    <n v="2"/>
    <n v="2"/>
    <s v="Low"/>
    <s v="Low"/>
  </r>
  <r>
    <s v="INC-2026-13442"/>
    <x v="77"/>
    <x v="4"/>
    <x v="1"/>
    <x v="2"/>
    <x v="0"/>
    <x v="76"/>
    <d v="2026-01-02T00:00:00"/>
    <n v="1"/>
    <n v="3"/>
    <n v="1"/>
    <n v="3"/>
    <s v="Low"/>
    <s v="Low"/>
  </r>
  <r>
    <s v="INC-2026-13194"/>
    <x v="78"/>
    <x v="4"/>
    <x v="2"/>
    <x v="2"/>
    <x v="3"/>
    <x v="77"/>
    <d v="2026-01-02T00:00:00"/>
    <n v="1"/>
    <n v="3"/>
    <n v="2"/>
    <n v="6"/>
    <s v="Medium"/>
    <s v="Medium"/>
  </r>
  <r>
    <s v="INC-2026-12299"/>
    <x v="79"/>
    <x v="4"/>
    <x v="2"/>
    <x v="2"/>
    <x v="2"/>
    <x v="78"/>
    <d v="2026-01-02T00:00:00"/>
    <n v="1"/>
    <n v="3"/>
    <n v="2"/>
    <n v="6"/>
    <s v="Medium"/>
    <s v="Medium"/>
  </r>
  <r>
    <s v="INC-2026-13910"/>
    <x v="80"/>
    <x v="1"/>
    <x v="0"/>
    <x v="0"/>
    <x v="0"/>
    <x v="79"/>
    <d v="2026-01-02T00:00:00"/>
    <n v="1"/>
    <n v="1"/>
    <n v="1"/>
    <n v="1"/>
    <s v="Low"/>
    <s v="Low"/>
  </r>
  <r>
    <s v="INC-2026-11721"/>
    <x v="81"/>
    <x v="5"/>
    <x v="1"/>
    <x v="0"/>
    <x v="3"/>
    <x v="80"/>
    <d v="2026-01-02T00:00:00"/>
    <n v="1"/>
    <n v="1"/>
    <n v="2"/>
    <n v="2"/>
    <s v="Low"/>
    <s v="Low"/>
  </r>
  <r>
    <s v="INC-2026-14198"/>
    <x v="82"/>
    <x v="4"/>
    <x v="3"/>
    <x v="2"/>
    <x v="3"/>
    <x v="33"/>
    <d v="2026-01-02T00:00:00"/>
    <n v="1"/>
    <n v="3"/>
    <n v="2"/>
    <n v="6"/>
    <s v="Medium"/>
    <s v="Medium"/>
  </r>
  <r>
    <s v="INC-2026-10581"/>
    <x v="83"/>
    <x v="2"/>
    <x v="2"/>
    <x v="0"/>
    <x v="2"/>
    <x v="81"/>
    <d v="2026-01-02T00:00:00"/>
    <n v="1"/>
    <n v="3"/>
    <n v="2"/>
    <n v="6"/>
    <s v="Medium"/>
    <s v="Medium"/>
  </r>
  <r>
    <s v="INC-2026-10343"/>
    <x v="84"/>
    <x v="2"/>
    <x v="1"/>
    <x v="2"/>
    <x v="3"/>
    <x v="82"/>
    <d v="2026-01-02T00:00:00"/>
    <n v="1"/>
    <n v="3"/>
    <n v="2"/>
    <n v="6"/>
    <s v="Medium"/>
    <s v="Medium"/>
  </r>
  <r>
    <s v="INC-2026-13921"/>
    <x v="85"/>
    <x v="4"/>
    <x v="1"/>
    <x v="3"/>
    <x v="0"/>
    <x v="83"/>
    <d v="2026-01-02T00:00:00"/>
    <n v="1"/>
    <n v="3"/>
    <n v="1"/>
    <n v="3"/>
    <s v="Low"/>
    <s v="Low"/>
  </r>
  <r>
    <s v="INC-2026-10535"/>
    <x v="86"/>
    <x v="0"/>
    <x v="1"/>
    <x v="1"/>
    <x v="1"/>
    <x v="84"/>
    <d v="2026-01-02T00:00:00"/>
    <n v="1"/>
    <n v="1"/>
    <n v="4"/>
    <n v="4"/>
    <s v="Low"/>
    <s v="Low"/>
  </r>
  <r>
    <s v="INC-2026-14500"/>
    <x v="87"/>
    <x v="4"/>
    <x v="1"/>
    <x v="2"/>
    <x v="0"/>
    <x v="85"/>
    <d v="2026-01-02T00:00:00"/>
    <n v="1"/>
    <n v="3"/>
    <n v="1"/>
    <n v="3"/>
    <s v="Low"/>
    <s v="Low"/>
  </r>
  <r>
    <s v="INC-2026-10429"/>
    <x v="87"/>
    <x v="5"/>
    <x v="0"/>
    <x v="1"/>
    <x v="2"/>
    <x v="85"/>
    <d v="2026-01-02T00:00:00"/>
    <n v="1"/>
    <n v="1"/>
    <n v="2"/>
    <n v="2"/>
    <s v="Low"/>
    <s v="Low"/>
  </r>
  <r>
    <s v="INC-2026-14820"/>
    <x v="88"/>
    <x v="4"/>
    <x v="1"/>
    <x v="2"/>
    <x v="4"/>
    <x v="86"/>
    <d v="2026-01-02T00:00:00"/>
    <n v="1"/>
    <n v="3"/>
    <n v="5"/>
    <n v="15"/>
    <s v="High"/>
    <s v="High"/>
  </r>
  <r>
    <s v="INC-2026-10730"/>
    <x v="89"/>
    <x v="4"/>
    <x v="3"/>
    <x v="2"/>
    <x v="3"/>
    <x v="87"/>
    <d v="2026-01-02T00:00:00"/>
    <n v="1"/>
    <n v="3"/>
    <n v="2"/>
    <n v="6"/>
    <s v="Medium"/>
    <s v="Medium"/>
  </r>
  <r>
    <s v="INC-2026-10470"/>
    <x v="90"/>
    <x v="2"/>
    <x v="1"/>
    <x v="0"/>
    <x v="2"/>
    <x v="88"/>
    <d v="2026-01-02T00:00:00"/>
    <n v="1"/>
    <n v="3"/>
    <n v="2"/>
    <n v="6"/>
    <s v="Medium"/>
    <s v="Medium"/>
  </r>
  <r>
    <s v="INC-2026-12892"/>
    <x v="91"/>
    <x v="1"/>
    <x v="1"/>
    <x v="0"/>
    <x v="3"/>
    <x v="89"/>
    <d v="2026-01-02T00:00:00"/>
    <n v="1"/>
    <n v="1"/>
    <n v="2"/>
    <n v="2"/>
    <s v="Low"/>
    <s v="Low"/>
  </r>
  <r>
    <s v="INC-2026-13480"/>
    <x v="92"/>
    <x v="2"/>
    <x v="1"/>
    <x v="1"/>
    <x v="3"/>
    <x v="90"/>
    <d v="2026-01-02T00:00:00"/>
    <n v="1"/>
    <n v="3"/>
    <n v="2"/>
    <n v="6"/>
    <s v="Medium"/>
    <s v="Medium"/>
  </r>
  <r>
    <s v="INC-2026-13649"/>
    <x v="92"/>
    <x v="0"/>
    <x v="0"/>
    <x v="0"/>
    <x v="3"/>
    <x v="90"/>
    <d v="2026-01-02T00:00:00"/>
    <n v="1"/>
    <n v="1"/>
    <n v="2"/>
    <n v="2"/>
    <s v="Low"/>
    <s v="Low"/>
  </r>
  <r>
    <s v="INC-2026-10386"/>
    <x v="93"/>
    <x v="4"/>
    <x v="1"/>
    <x v="2"/>
    <x v="1"/>
    <x v="91"/>
    <d v="2026-01-02T00:00:00"/>
    <n v="1"/>
    <n v="3"/>
    <n v="4"/>
    <n v="12"/>
    <s v="High"/>
    <s v="High"/>
  </r>
  <r>
    <s v="INC-2026-10820"/>
    <x v="94"/>
    <x v="2"/>
    <x v="0"/>
    <x v="0"/>
    <x v="3"/>
    <x v="92"/>
    <d v="2026-01-02T00:00:00"/>
    <n v="1"/>
    <n v="3"/>
    <n v="2"/>
    <n v="6"/>
    <s v="Medium"/>
    <s v="Medium"/>
  </r>
  <r>
    <s v="INC-2026-12492"/>
    <x v="95"/>
    <x v="4"/>
    <x v="2"/>
    <x v="2"/>
    <x v="2"/>
    <x v="93"/>
    <d v="2026-01-02T00:00:00"/>
    <n v="1"/>
    <n v="3"/>
    <n v="2"/>
    <n v="6"/>
    <s v="Medium"/>
    <s v="Medium"/>
  </r>
  <r>
    <s v="INC-2026-11986"/>
    <x v="96"/>
    <x v="4"/>
    <x v="3"/>
    <x v="2"/>
    <x v="2"/>
    <x v="94"/>
    <d v="2026-01-02T00:00:00"/>
    <n v="1"/>
    <n v="3"/>
    <n v="2"/>
    <n v="6"/>
    <s v="Medium"/>
    <s v="Medium"/>
  </r>
  <r>
    <s v="INC-2026-14495"/>
    <x v="97"/>
    <x v="5"/>
    <x v="2"/>
    <x v="3"/>
    <x v="3"/>
    <x v="95"/>
    <d v="2026-01-02T00:00:00"/>
    <n v="1"/>
    <n v="1"/>
    <n v="2"/>
    <n v="2"/>
    <s v="Low"/>
    <s v="Low"/>
  </r>
  <r>
    <s v="INC-2026-10381"/>
    <x v="98"/>
    <x v="4"/>
    <x v="0"/>
    <x v="2"/>
    <x v="3"/>
    <x v="96"/>
    <d v="2026-01-02T00:00:00"/>
    <n v="1"/>
    <n v="3"/>
    <n v="2"/>
    <n v="6"/>
    <s v="Medium"/>
    <s v="Medium"/>
  </r>
  <r>
    <s v="INC-2026-13179"/>
    <x v="99"/>
    <x v="1"/>
    <x v="1"/>
    <x v="3"/>
    <x v="1"/>
    <x v="97"/>
    <d v="2026-01-02T00:00:00"/>
    <n v="1"/>
    <n v="1"/>
    <n v="4"/>
    <n v="4"/>
    <s v="Low"/>
    <s v="Low"/>
  </r>
  <r>
    <s v="INC-2026-11311"/>
    <x v="100"/>
    <x v="2"/>
    <x v="0"/>
    <x v="3"/>
    <x v="2"/>
    <x v="98"/>
    <d v="2026-01-02T00:00:00"/>
    <n v="1"/>
    <n v="3"/>
    <n v="2"/>
    <n v="6"/>
    <s v="Medium"/>
    <s v="Medium"/>
  </r>
  <r>
    <s v="INC-2026-12125"/>
    <x v="101"/>
    <x v="4"/>
    <x v="1"/>
    <x v="2"/>
    <x v="1"/>
    <x v="99"/>
    <d v="2026-01-02T00:00:00"/>
    <n v="1"/>
    <n v="3"/>
    <n v="4"/>
    <n v="12"/>
    <s v="High"/>
    <s v="High"/>
  </r>
  <r>
    <s v="INC-2026-11849"/>
    <x v="102"/>
    <x v="4"/>
    <x v="0"/>
    <x v="2"/>
    <x v="2"/>
    <x v="100"/>
    <d v="2026-01-02T00:00:00"/>
    <n v="1"/>
    <n v="3"/>
    <n v="2"/>
    <n v="6"/>
    <s v="Medium"/>
    <s v="Medium"/>
  </r>
  <r>
    <s v="INC-2026-14810"/>
    <x v="103"/>
    <x v="1"/>
    <x v="1"/>
    <x v="0"/>
    <x v="3"/>
    <x v="101"/>
    <d v="2026-01-02T00:00:00"/>
    <n v="1"/>
    <n v="1"/>
    <n v="2"/>
    <n v="2"/>
    <s v="Low"/>
    <s v="Low"/>
  </r>
  <r>
    <s v="INC-2026-11362"/>
    <x v="104"/>
    <x v="3"/>
    <x v="1"/>
    <x v="0"/>
    <x v="0"/>
    <x v="102"/>
    <d v="2026-01-02T00:00:00"/>
    <n v="1"/>
    <n v="5"/>
    <n v="1"/>
    <n v="5"/>
    <s v="Medium"/>
    <s v="Medium"/>
  </r>
  <r>
    <s v="INC-2026-13729"/>
    <x v="105"/>
    <x v="4"/>
    <x v="0"/>
    <x v="2"/>
    <x v="3"/>
    <x v="103"/>
    <d v="2026-01-02T00:00:00"/>
    <n v="1"/>
    <n v="3"/>
    <n v="2"/>
    <n v="6"/>
    <s v="Medium"/>
    <s v="Medium"/>
  </r>
  <r>
    <s v="INC-2026-11180"/>
    <x v="106"/>
    <x v="1"/>
    <x v="3"/>
    <x v="3"/>
    <x v="1"/>
    <x v="104"/>
    <d v="2026-01-02T00:00:00"/>
    <n v="1"/>
    <n v="1"/>
    <n v="4"/>
    <n v="4"/>
    <s v="Low"/>
    <s v="Low"/>
  </r>
  <r>
    <s v="INC-2026-10861"/>
    <x v="107"/>
    <x v="5"/>
    <x v="3"/>
    <x v="0"/>
    <x v="2"/>
    <x v="105"/>
    <d v="2026-01-02T00:00:00"/>
    <n v="1"/>
    <n v="1"/>
    <n v="2"/>
    <n v="2"/>
    <s v="Low"/>
    <s v="Low"/>
  </r>
  <r>
    <s v="INC-2026-14646"/>
    <x v="108"/>
    <x v="4"/>
    <x v="0"/>
    <x v="2"/>
    <x v="2"/>
    <x v="106"/>
    <d v="2026-01-02T00:00:00"/>
    <n v="1"/>
    <n v="3"/>
    <n v="2"/>
    <n v="6"/>
    <s v="Medium"/>
    <s v="Medium"/>
  </r>
  <r>
    <s v="INC-2026-13875"/>
    <x v="109"/>
    <x v="4"/>
    <x v="0"/>
    <x v="2"/>
    <x v="0"/>
    <x v="107"/>
    <d v="2026-01-02T00:00:00"/>
    <n v="1"/>
    <n v="3"/>
    <n v="1"/>
    <n v="3"/>
    <s v="Low"/>
    <s v="Low"/>
  </r>
  <r>
    <s v="INC-2026-10915"/>
    <x v="110"/>
    <x v="4"/>
    <x v="0"/>
    <x v="2"/>
    <x v="2"/>
    <x v="108"/>
    <d v="2026-01-02T00:00:00"/>
    <n v="1"/>
    <n v="3"/>
    <n v="2"/>
    <n v="6"/>
    <s v="Medium"/>
    <s v="Medium"/>
  </r>
  <r>
    <s v="INC-2026-10556"/>
    <x v="111"/>
    <x v="4"/>
    <x v="2"/>
    <x v="2"/>
    <x v="3"/>
    <x v="109"/>
    <d v="2026-01-02T00:00:00"/>
    <n v="1"/>
    <n v="3"/>
    <n v="2"/>
    <n v="6"/>
    <s v="Medium"/>
    <s v="Medium"/>
  </r>
  <r>
    <s v="INC-2026-10645"/>
    <x v="112"/>
    <x v="3"/>
    <x v="0"/>
    <x v="0"/>
    <x v="4"/>
    <x v="110"/>
    <d v="2026-01-02T00:00:00"/>
    <n v="1"/>
    <n v="5"/>
    <n v="5"/>
    <n v="25"/>
    <s v="Very High"/>
    <s v="Critical"/>
  </r>
  <r>
    <s v="INC-2026-11073"/>
    <x v="113"/>
    <x v="2"/>
    <x v="2"/>
    <x v="1"/>
    <x v="2"/>
    <x v="111"/>
    <d v="2026-01-02T00:00:00"/>
    <n v="1"/>
    <n v="3"/>
    <n v="2"/>
    <n v="6"/>
    <s v="Medium"/>
    <s v="Medium"/>
  </r>
  <r>
    <s v="INC-2026-11716"/>
    <x v="114"/>
    <x v="4"/>
    <x v="1"/>
    <x v="2"/>
    <x v="3"/>
    <x v="112"/>
    <d v="2026-01-02T00:00:00"/>
    <n v="1"/>
    <n v="3"/>
    <n v="2"/>
    <n v="6"/>
    <s v="Medium"/>
    <s v="Medium"/>
  </r>
  <r>
    <s v="INC-2026-14313"/>
    <x v="115"/>
    <x v="0"/>
    <x v="0"/>
    <x v="1"/>
    <x v="3"/>
    <x v="113"/>
    <d v="2026-01-02T00:00:00"/>
    <n v="1"/>
    <n v="1"/>
    <n v="2"/>
    <n v="2"/>
    <s v="Low"/>
    <s v="Low"/>
  </r>
  <r>
    <s v="INC-2026-11729"/>
    <x v="116"/>
    <x v="4"/>
    <x v="2"/>
    <x v="2"/>
    <x v="3"/>
    <x v="114"/>
    <d v="2026-01-02T00:00:00"/>
    <n v="1"/>
    <n v="3"/>
    <n v="2"/>
    <n v="6"/>
    <s v="Medium"/>
    <s v="Medium"/>
  </r>
  <r>
    <s v="INC-2026-14007"/>
    <x v="117"/>
    <x v="2"/>
    <x v="0"/>
    <x v="0"/>
    <x v="2"/>
    <x v="115"/>
    <d v="2026-01-02T00:00:00"/>
    <n v="1"/>
    <n v="3"/>
    <n v="2"/>
    <n v="6"/>
    <s v="Medium"/>
    <s v="Medium"/>
  </r>
  <r>
    <s v="INC-2026-10148"/>
    <x v="118"/>
    <x v="2"/>
    <x v="1"/>
    <x v="2"/>
    <x v="4"/>
    <x v="116"/>
    <d v="2026-01-02T00:00:00"/>
    <n v="1"/>
    <n v="3"/>
    <n v="5"/>
    <n v="15"/>
    <s v="High"/>
    <s v="High"/>
  </r>
  <r>
    <s v="INC-2026-12079"/>
    <x v="119"/>
    <x v="4"/>
    <x v="2"/>
    <x v="0"/>
    <x v="2"/>
    <x v="117"/>
    <d v="2026-01-02T00:00:00"/>
    <n v="1"/>
    <n v="3"/>
    <n v="2"/>
    <n v="6"/>
    <s v="Medium"/>
    <s v="Medium"/>
  </r>
  <r>
    <s v="INC-2026-11373"/>
    <x v="120"/>
    <x v="0"/>
    <x v="1"/>
    <x v="1"/>
    <x v="4"/>
    <x v="118"/>
    <d v="2026-01-02T00:00:00"/>
    <n v="1"/>
    <n v="1"/>
    <n v="5"/>
    <n v="5"/>
    <s v="Medium"/>
    <s v="Medium"/>
  </r>
  <r>
    <s v="INC-2026-14591"/>
    <x v="121"/>
    <x v="3"/>
    <x v="2"/>
    <x v="0"/>
    <x v="1"/>
    <x v="119"/>
    <d v="2026-01-02T00:00:00"/>
    <n v="1"/>
    <n v="5"/>
    <n v="4"/>
    <n v="20"/>
    <s v="Very High"/>
    <s v="Critical"/>
  </r>
  <r>
    <s v="INC-2026-14418"/>
    <x v="122"/>
    <x v="0"/>
    <x v="3"/>
    <x v="2"/>
    <x v="2"/>
    <x v="120"/>
    <d v="2026-01-02T00:00:00"/>
    <n v="1"/>
    <n v="1"/>
    <n v="2"/>
    <n v="2"/>
    <s v="Low"/>
    <s v="Low"/>
  </r>
  <r>
    <s v="INC-2026-14497"/>
    <x v="123"/>
    <x v="0"/>
    <x v="1"/>
    <x v="3"/>
    <x v="3"/>
    <x v="121"/>
    <d v="2026-01-02T00:00:00"/>
    <n v="1"/>
    <n v="1"/>
    <n v="2"/>
    <n v="2"/>
    <s v="Low"/>
    <s v="Low"/>
  </r>
  <r>
    <s v="INC-2026-14774"/>
    <x v="124"/>
    <x v="4"/>
    <x v="3"/>
    <x v="2"/>
    <x v="2"/>
    <x v="122"/>
    <d v="2026-01-02T00:00:00"/>
    <n v="1"/>
    <n v="3"/>
    <n v="2"/>
    <n v="6"/>
    <s v="Medium"/>
    <s v="Medium"/>
  </r>
  <r>
    <s v="INC-2026-13623"/>
    <x v="124"/>
    <x v="2"/>
    <x v="1"/>
    <x v="1"/>
    <x v="3"/>
    <x v="122"/>
    <d v="2026-01-02T00:00:00"/>
    <n v="1"/>
    <n v="3"/>
    <n v="2"/>
    <n v="6"/>
    <s v="Medium"/>
    <s v="Medium"/>
  </r>
  <r>
    <s v="INC-2026-13618"/>
    <x v="125"/>
    <x v="4"/>
    <x v="2"/>
    <x v="2"/>
    <x v="3"/>
    <x v="123"/>
    <d v="2026-01-03T00:00:00"/>
    <n v="1"/>
    <n v="3"/>
    <n v="2"/>
    <n v="6"/>
    <s v="Medium"/>
    <s v="Medium"/>
  </r>
  <r>
    <s v="INC-2026-11451"/>
    <x v="126"/>
    <x v="4"/>
    <x v="1"/>
    <x v="2"/>
    <x v="0"/>
    <x v="124"/>
    <d v="2026-01-03T00:00:00"/>
    <n v="1"/>
    <n v="3"/>
    <n v="1"/>
    <n v="3"/>
    <s v="Low"/>
    <s v="Low"/>
  </r>
  <r>
    <s v="INC-2026-12059"/>
    <x v="127"/>
    <x v="4"/>
    <x v="1"/>
    <x v="2"/>
    <x v="3"/>
    <x v="1"/>
    <d v="2026-01-03T00:00:00"/>
    <n v="1"/>
    <n v="3"/>
    <n v="2"/>
    <n v="6"/>
    <s v="Medium"/>
    <s v="Medium"/>
  </r>
  <r>
    <s v="INC-2026-10664"/>
    <x v="128"/>
    <x v="3"/>
    <x v="0"/>
    <x v="0"/>
    <x v="2"/>
    <x v="125"/>
    <d v="2026-01-03T00:00:00"/>
    <n v="1"/>
    <n v="5"/>
    <n v="2"/>
    <n v="10"/>
    <s v="Medium"/>
    <s v="Medium"/>
  </r>
  <r>
    <s v="INC-2026-12367"/>
    <x v="129"/>
    <x v="4"/>
    <x v="2"/>
    <x v="3"/>
    <x v="0"/>
    <x v="3"/>
    <d v="2026-01-03T00:00:00"/>
    <n v="1"/>
    <n v="3"/>
    <n v="1"/>
    <n v="3"/>
    <s v="Low"/>
    <s v="Low"/>
  </r>
  <r>
    <s v="INC-2026-13999"/>
    <x v="130"/>
    <x v="4"/>
    <x v="0"/>
    <x v="2"/>
    <x v="0"/>
    <x v="126"/>
    <d v="2026-01-03T00:00:00"/>
    <n v="1"/>
    <n v="3"/>
    <n v="1"/>
    <n v="3"/>
    <s v="Low"/>
    <s v="Low"/>
  </r>
  <r>
    <s v="INC-2026-12802"/>
    <x v="131"/>
    <x v="4"/>
    <x v="1"/>
    <x v="2"/>
    <x v="3"/>
    <x v="127"/>
    <d v="2026-01-03T00:00:00"/>
    <n v="1"/>
    <n v="3"/>
    <n v="2"/>
    <n v="6"/>
    <s v="Medium"/>
    <s v="Medium"/>
  </r>
  <r>
    <s v="INC-2026-10562"/>
    <x v="132"/>
    <x v="5"/>
    <x v="0"/>
    <x v="1"/>
    <x v="3"/>
    <x v="128"/>
    <d v="2026-01-03T00:00:00"/>
    <n v="1"/>
    <n v="1"/>
    <n v="2"/>
    <n v="2"/>
    <s v="Low"/>
    <s v="Low"/>
  </r>
  <r>
    <s v="INC-2026-10347"/>
    <x v="133"/>
    <x v="2"/>
    <x v="1"/>
    <x v="0"/>
    <x v="3"/>
    <x v="129"/>
    <d v="2026-01-03T00:00:00"/>
    <n v="1"/>
    <n v="3"/>
    <n v="2"/>
    <n v="6"/>
    <s v="Medium"/>
    <s v="Medium"/>
  </r>
  <r>
    <s v="INC-2026-12667"/>
    <x v="134"/>
    <x v="0"/>
    <x v="2"/>
    <x v="3"/>
    <x v="2"/>
    <x v="130"/>
    <d v="2026-01-03T00:00:00"/>
    <n v="1"/>
    <n v="1"/>
    <n v="2"/>
    <n v="2"/>
    <s v="Low"/>
    <s v="Low"/>
  </r>
  <r>
    <s v="INC-2026-11714"/>
    <x v="135"/>
    <x v="4"/>
    <x v="1"/>
    <x v="2"/>
    <x v="4"/>
    <x v="131"/>
    <d v="2026-01-03T00:00:00"/>
    <n v="1"/>
    <n v="3"/>
    <n v="5"/>
    <n v="15"/>
    <s v="High"/>
    <s v="High"/>
  </r>
  <r>
    <s v="INC-2026-14817"/>
    <x v="136"/>
    <x v="4"/>
    <x v="2"/>
    <x v="2"/>
    <x v="3"/>
    <x v="132"/>
    <d v="2026-01-03T00:00:00"/>
    <n v="1"/>
    <n v="3"/>
    <n v="2"/>
    <n v="6"/>
    <s v="Medium"/>
    <s v="Medium"/>
  </r>
  <r>
    <s v="INC-2026-14203"/>
    <x v="137"/>
    <x v="4"/>
    <x v="1"/>
    <x v="2"/>
    <x v="0"/>
    <x v="133"/>
    <d v="2026-01-03T00:00:00"/>
    <n v="1"/>
    <n v="3"/>
    <n v="1"/>
    <n v="3"/>
    <s v="Low"/>
    <s v="Low"/>
  </r>
  <r>
    <s v="INC-2026-14672"/>
    <x v="138"/>
    <x v="4"/>
    <x v="2"/>
    <x v="2"/>
    <x v="1"/>
    <x v="76"/>
    <d v="2026-01-03T00:00:00"/>
    <n v="1"/>
    <n v="3"/>
    <n v="4"/>
    <n v="12"/>
    <s v="High"/>
    <s v="High"/>
  </r>
  <r>
    <s v="INC-2026-13181"/>
    <x v="139"/>
    <x v="0"/>
    <x v="3"/>
    <x v="0"/>
    <x v="3"/>
    <x v="134"/>
    <d v="2026-01-03T00:00:00"/>
    <n v="1"/>
    <n v="1"/>
    <n v="2"/>
    <n v="2"/>
    <s v="Low"/>
    <s v="Low"/>
  </r>
  <r>
    <s v="INC-2026-10311"/>
    <x v="140"/>
    <x v="4"/>
    <x v="3"/>
    <x v="2"/>
    <x v="0"/>
    <x v="135"/>
    <d v="2026-01-03T00:00:00"/>
    <n v="1"/>
    <n v="3"/>
    <n v="1"/>
    <n v="3"/>
    <s v="Low"/>
    <s v="Low"/>
  </r>
  <r>
    <s v="INC-2026-13314"/>
    <x v="141"/>
    <x v="4"/>
    <x v="1"/>
    <x v="2"/>
    <x v="2"/>
    <x v="136"/>
    <d v="2026-01-03T00:00:00"/>
    <n v="1"/>
    <n v="3"/>
    <n v="2"/>
    <n v="6"/>
    <s v="Medium"/>
    <s v="Medium"/>
  </r>
  <r>
    <s v="INC-2026-11277"/>
    <x v="142"/>
    <x v="4"/>
    <x v="1"/>
    <x v="2"/>
    <x v="2"/>
    <x v="137"/>
    <d v="2026-01-03T00:00:00"/>
    <n v="1"/>
    <n v="3"/>
    <n v="2"/>
    <n v="6"/>
    <s v="Medium"/>
    <s v="Medium"/>
  </r>
  <r>
    <s v="INC-2026-11952"/>
    <x v="143"/>
    <x v="0"/>
    <x v="3"/>
    <x v="3"/>
    <x v="3"/>
    <x v="138"/>
    <d v="2026-01-03T00:00:00"/>
    <n v="1"/>
    <n v="1"/>
    <n v="2"/>
    <n v="2"/>
    <s v="Low"/>
    <s v="Low"/>
  </r>
  <r>
    <s v="INC-2026-11874"/>
    <x v="144"/>
    <x v="1"/>
    <x v="0"/>
    <x v="0"/>
    <x v="1"/>
    <x v="139"/>
    <d v="2026-01-03T00:00:00"/>
    <n v="1"/>
    <n v="1"/>
    <n v="4"/>
    <n v="4"/>
    <s v="Low"/>
    <s v="Low"/>
  </r>
  <r>
    <s v="INC-2026-14480"/>
    <x v="145"/>
    <x v="4"/>
    <x v="2"/>
    <x v="2"/>
    <x v="2"/>
    <x v="140"/>
    <d v="2026-01-03T00:00:00"/>
    <n v="1"/>
    <n v="3"/>
    <n v="2"/>
    <n v="6"/>
    <s v="Medium"/>
    <s v="Medium"/>
  </r>
  <r>
    <s v="INC-2026-11673"/>
    <x v="146"/>
    <x v="4"/>
    <x v="3"/>
    <x v="1"/>
    <x v="3"/>
    <x v="141"/>
    <d v="2026-01-03T00:00:00"/>
    <n v="1"/>
    <n v="3"/>
    <n v="2"/>
    <n v="6"/>
    <s v="Medium"/>
    <s v="Medium"/>
  </r>
  <r>
    <s v="INC-2026-13138"/>
    <x v="147"/>
    <x v="2"/>
    <x v="2"/>
    <x v="2"/>
    <x v="3"/>
    <x v="142"/>
    <d v="2026-01-03T00:00:00"/>
    <n v="1"/>
    <n v="3"/>
    <n v="2"/>
    <n v="6"/>
    <s v="Medium"/>
    <s v="Medium"/>
  </r>
  <r>
    <s v="INC-2026-10914"/>
    <x v="148"/>
    <x v="0"/>
    <x v="2"/>
    <x v="1"/>
    <x v="2"/>
    <x v="143"/>
    <d v="2026-01-03T00:00:00"/>
    <n v="1"/>
    <n v="1"/>
    <n v="2"/>
    <n v="2"/>
    <s v="Low"/>
    <s v="Low"/>
  </r>
  <r>
    <s v="INC-2026-13862"/>
    <x v="149"/>
    <x v="4"/>
    <x v="2"/>
    <x v="3"/>
    <x v="3"/>
    <x v="144"/>
    <d v="2026-01-03T00:00:00"/>
    <n v="1"/>
    <n v="3"/>
    <n v="2"/>
    <n v="6"/>
    <s v="Medium"/>
    <s v="Medium"/>
  </r>
  <r>
    <s v="INC-2026-11811"/>
    <x v="150"/>
    <x v="4"/>
    <x v="1"/>
    <x v="2"/>
    <x v="1"/>
    <x v="145"/>
    <d v="2026-01-03T00:00:00"/>
    <n v="1"/>
    <n v="3"/>
    <n v="4"/>
    <n v="12"/>
    <s v="High"/>
    <s v="High"/>
  </r>
  <r>
    <s v="INC-2026-11981"/>
    <x v="151"/>
    <x v="3"/>
    <x v="0"/>
    <x v="0"/>
    <x v="0"/>
    <x v="146"/>
    <d v="2026-01-03T00:00:00"/>
    <n v="1"/>
    <n v="5"/>
    <n v="1"/>
    <n v="5"/>
    <s v="Medium"/>
    <s v="Medium"/>
  </r>
  <r>
    <s v="INC-2026-13261"/>
    <x v="152"/>
    <x v="1"/>
    <x v="0"/>
    <x v="1"/>
    <x v="0"/>
    <x v="147"/>
    <d v="2026-01-03T00:00:00"/>
    <n v="1"/>
    <n v="1"/>
    <n v="1"/>
    <n v="1"/>
    <s v="Low"/>
    <s v="Low"/>
  </r>
  <r>
    <s v="INC-2026-11660"/>
    <x v="153"/>
    <x v="4"/>
    <x v="0"/>
    <x v="2"/>
    <x v="0"/>
    <x v="148"/>
    <d v="2026-01-03T00:00:00"/>
    <n v="1"/>
    <n v="3"/>
    <n v="1"/>
    <n v="3"/>
    <s v="Low"/>
    <s v="Low"/>
  </r>
  <r>
    <s v="INC-2026-12866"/>
    <x v="154"/>
    <x v="1"/>
    <x v="0"/>
    <x v="2"/>
    <x v="0"/>
    <x v="149"/>
    <d v="2026-01-03T00:00:00"/>
    <n v="1"/>
    <n v="1"/>
    <n v="1"/>
    <n v="1"/>
    <s v="Low"/>
    <s v="Low"/>
  </r>
  <r>
    <s v="INC-2026-14609"/>
    <x v="155"/>
    <x v="4"/>
    <x v="3"/>
    <x v="2"/>
    <x v="0"/>
    <x v="150"/>
    <d v="2026-01-03T00:00:00"/>
    <n v="1"/>
    <n v="3"/>
    <n v="1"/>
    <n v="3"/>
    <s v="Low"/>
    <s v="Low"/>
  </r>
  <r>
    <s v="INC-2026-14875"/>
    <x v="156"/>
    <x v="5"/>
    <x v="1"/>
    <x v="0"/>
    <x v="0"/>
    <x v="151"/>
    <d v="2026-01-03T00:00:00"/>
    <n v="1"/>
    <n v="1"/>
    <n v="1"/>
    <n v="1"/>
    <s v="Low"/>
    <s v="Low"/>
  </r>
  <r>
    <s v="INC-2026-11038"/>
    <x v="157"/>
    <x v="4"/>
    <x v="2"/>
    <x v="3"/>
    <x v="0"/>
    <x v="152"/>
    <d v="2026-01-03T00:00:00"/>
    <n v="1"/>
    <n v="3"/>
    <n v="1"/>
    <n v="3"/>
    <s v="Low"/>
    <s v="Low"/>
  </r>
  <r>
    <s v="INC-2026-14990"/>
    <x v="158"/>
    <x v="1"/>
    <x v="0"/>
    <x v="0"/>
    <x v="0"/>
    <x v="153"/>
    <d v="2026-01-03T00:00:00"/>
    <n v="1"/>
    <n v="1"/>
    <n v="1"/>
    <n v="1"/>
    <s v="Low"/>
    <s v="Low"/>
  </r>
  <r>
    <s v="INC-2026-14043"/>
    <x v="159"/>
    <x v="2"/>
    <x v="1"/>
    <x v="3"/>
    <x v="1"/>
    <x v="154"/>
    <d v="2026-01-03T00:00:00"/>
    <n v="1"/>
    <n v="3"/>
    <n v="4"/>
    <n v="12"/>
    <s v="High"/>
    <s v="High"/>
  </r>
  <r>
    <s v="INC-2026-12918"/>
    <x v="160"/>
    <x v="0"/>
    <x v="2"/>
    <x v="0"/>
    <x v="2"/>
    <x v="155"/>
    <d v="2026-01-03T00:00:00"/>
    <n v="1"/>
    <n v="1"/>
    <n v="2"/>
    <n v="2"/>
    <s v="Low"/>
    <s v="Low"/>
  </r>
  <r>
    <s v="INC-2026-13915"/>
    <x v="161"/>
    <x v="0"/>
    <x v="0"/>
    <x v="2"/>
    <x v="1"/>
    <x v="156"/>
    <d v="2026-01-03T00:00:00"/>
    <n v="1"/>
    <n v="1"/>
    <n v="4"/>
    <n v="4"/>
    <s v="Low"/>
    <s v="Low"/>
  </r>
  <r>
    <s v="INC-2026-14751"/>
    <x v="162"/>
    <x v="1"/>
    <x v="1"/>
    <x v="2"/>
    <x v="1"/>
    <x v="157"/>
    <d v="2026-01-03T00:00:00"/>
    <n v="1"/>
    <n v="1"/>
    <n v="4"/>
    <n v="4"/>
    <s v="Low"/>
    <s v="Low"/>
  </r>
  <r>
    <s v="INC-2026-12834"/>
    <x v="163"/>
    <x v="4"/>
    <x v="2"/>
    <x v="2"/>
    <x v="2"/>
    <x v="158"/>
    <d v="2026-01-03T00:00:00"/>
    <n v="1"/>
    <n v="3"/>
    <n v="2"/>
    <n v="6"/>
    <s v="Medium"/>
    <s v="Medium"/>
  </r>
  <r>
    <s v="INC-2026-13995"/>
    <x v="164"/>
    <x v="2"/>
    <x v="2"/>
    <x v="1"/>
    <x v="3"/>
    <x v="159"/>
    <d v="2026-01-03T00:00:00"/>
    <n v="1"/>
    <n v="3"/>
    <n v="2"/>
    <n v="6"/>
    <s v="Medium"/>
    <s v="Medium"/>
  </r>
  <r>
    <s v="INC-2026-13928"/>
    <x v="165"/>
    <x v="4"/>
    <x v="1"/>
    <x v="2"/>
    <x v="0"/>
    <x v="160"/>
    <d v="2026-01-03T00:00:00"/>
    <n v="1"/>
    <n v="3"/>
    <n v="1"/>
    <n v="3"/>
    <s v="Low"/>
    <s v="Low"/>
  </r>
  <r>
    <s v="INC-2026-10390"/>
    <x v="166"/>
    <x v="4"/>
    <x v="0"/>
    <x v="2"/>
    <x v="3"/>
    <x v="161"/>
    <d v="2026-01-03T00:00:00"/>
    <n v="1"/>
    <n v="3"/>
    <n v="2"/>
    <n v="6"/>
    <s v="Medium"/>
    <s v="Medium"/>
  </r>
  <r>
    <s v="INC-2026-13541"/>
    <x v="167"/>
    <x v="1"/>
    <x v="2"/>
    <x v="3"/>
    <x v="3"/>
    <x v="162"/>
    <d v="2026-01-03T00:00:00"/>
    <n v="1"/>
    <n v="1"/>
    <n v="2"/>
    <n v="2"/>
    <s v="Low"/>
    <s v="Low"/>
  </r>
  <r>
    <s v="INC-2026-11177"/>
    <x v="168"/>
    <x v="4"/>
    <x v="2"/>
    <x v="0"/>
    <x v="1"/>
    <x v="163"/>
    <d v="2026-01-03T00:00:00"/>
    <n v="1"/>
    <n v="3"/>
    <n v="4"/>
    <n v="12"/>
    <s v="High"/>
    <s v="High"/>
  </r>
  <r>
    <s v="INC-2026-11420"/>
    <x v="169"/>
    <x v="1"/>
    <x v="1"/>
    <x v="0"/>
    <x v="0"/>
    <x v="164"/>
    <d v="2026-01-03T00:00:00"/>
    <n v="1"/>
    <n v="1"/>
    <n v="1"/>
    <n v="1"/>
    <s v="Low"/>
    <s v="Low"/>
  </r>
  <r>
    <s v="INC-2026-12634"/>
    <x v="170"/>
    <x v="3"/>
    <x v="3"/>
    <x v="0"/>
    <x v="0"/>
    <x v="165"/>
    <d v="2026-01-03T00:00:00"/>
    <n v="1"/>
    <n v="5"/>
    <n v="1"/>
    <n v="5"/>
    <s v="Medium"/>
    <s v="Medium"/>
  </r>
  <r>
    <s v="INC-2026-11064"/>
    <x v="171"/>
    <x v="2"/>
    <x v="0"/>
    <x v="1"/>
    <x v="1"/>
    <x v="166"/>
    <d v="2026-01-03T00:00:00"/>
    <n v="1"/>
    <n v="3"/>
    <n v="4"/>
    <n v="12"/>
    <s v="High"/>
    <s v="High"/>
  </r>
  <r>
    <s v="INC-2026-10083"/>
    <x v="172"/>
    <x v="0"/>
    <x v="0"/>
    <x v="2"/>
    <x v="3"/>
    <x v="167"/>
    <d v="2026-01-03T00:00:00"/>
    <n v="1"/>
    <n v="1"/>
    <n v="2"/>
    <n v="2"/>
    <s v="Low"/>
    <s v="Low"/>
  </r>
  <r>
    <s v="INC-2026-10600"/>
    <x v="173"/>
    <x v="0"/>
    <x v="2"/>
    <x v="3"/>
    <x v="2"/>
    <x v="168"/>
    <d v="2026-01-03T00:00:00"/>
    <n v="1"/>
    <n v="1"/>
    <n v="2"/>
    <n v="2"/>
    <s v="Low"/>
    <s v="Low"/>
  </r>
  <r>
    <s v="INC-2026-11959"/>
    <x v="174"/>
    <x v="2"/>
    <x v="0"/>
    <x v="2"/>
    <x v="3"/>
    <x v="169"/>
    <d v="2026-01-03T00:00:00"/>
    <n v="1"/>
    <n v="3"/>
    <n v="2"/>
    <n v="6"/>
    <s v="Medium"/>
    <s v="Medium"/>
  </r>
  <r>
    <s v="INC-2026-13523"/>
    <x v="175"/>
    <x v="4"/>
    <x v="1"/>
    <x v="2"/>
    <x v="3"/>
    <x v="170"/>
    <d v="2026-01-03T00:00:00"/>
    <n v="1"/>
    <n v="3"/>
    <n v="2"/>
    <n v="6"/>
    <s v="Medium"/>
    <s v="Medium"/>
  </r>
  <r>
    <s v="INC-2026-14494"/>
    <x v="176"/>
    <x v="4"/>
    <x v="3"/>
    <x v="2"/>
    <x v="3"/>
    <x v="121"/>
    <d v="2026-01-03T00:00:00"/>
    <n v="1"/>
    <n v="3"/>
    <n v="2"/>
    <n v="6"/>
    <s v="Medium"/>
    <s v="Medium"/>
  </r>
  <r>
    <s v="INC-2026-13774"/>
    <x v="177"/>
    <x v="4"/>
    <x v="0"/>
    <x v="2"/>
    <x v="0"/>
    <x v="171"/>
    <d v="2026-01-04T00:00:00"/>
    <n v="1"/>
    <n v="3"/>
    <n v="1"/>
    <n v="3"/>
    <s v="Low"/>
    <s v="Low"/>
  </r>
  <r>
    <s v="INC-2026-12053"/>
    <x v="178"/>
    <x v="4"/>
    <x v="1"/>
    <x v="2"/>
    <x v="3"/>
    <x v="172"/>
    <d v="2026-01-04T00:00:00"/>
    <n v="1"/>
    <n v="3"/>
    <n v="2"/>
    <n v="6"/>
    <s v="Medium"/>
    <s v="Medium"/>
  </r>
  <r>
    <s v="INC-2026-12480"/>
    <x v="179"/>
    <x v="4"/>
    <x v="0"/>
    <x v="2"/>
    <x v="2"/>
    <x v="65"/>
    <d v="2026-01-04T00:00:00"/>
    <n v="1"/>
    <n v="3"/>
    <n v="2"/>
    <n v="6"/>
    <s v="Medium"/>
    <s v="Medium"/>
  </r>
  <r>
    <s v="INC-2026-11183"/>
    <x v="180"/>
    <x v="4"/>
    <x v="2"/>
    <x v="0"/>
    <x v="3"/>
    <x v="173"/>
    <d v="2026-01-04T00:00:00"/>
    <n v="1"/>
    <n v="3"/>
    <n v="2"/>
    <n v="6"/>
    <s v="Medium"/>
    <s v="Medium"/>
  </r>
  <r>
    <s v="INC-2026-14679"/>
    <x v="181"/>
    <x v="2"/>
    <x v="1"/>
    <x v="0"/>
    <x v="3"/>
    <x v="174"/>
    <d v="2026-01-04T00:00:00"/>
    <n v="1"/>
    <n v="3"/>
    <n v="2"/>
    <n v="6"/>
    <s v="Medium"/>
    <s v="Medium"/>
  </r>
  <r>
    <s v="INC-2026-12912"/>
    <x v="182"/>
    <x v="3"/>
    <x v="2"/>
    <x v="0"/>
    <x v="3"/>
    <x v="175"/>
    <d v="2026-01-04T00:00:00"/>
    <n v="1"/>
    <n v="5"/>
    <n v="2"/>
    <n v="10"/>
    <s v="Medium"/>
    <s v="Medium"/>
  </r>
  <r>
    <s v="INC-2026-11077"/>
    <x v="183"/>
    <x v="4"/>
    <x v="1"/>
    <x v="2"/>
    <x v="3"/>
    <x v="176"/>
    <d v="2026-01-04T00:00:00"/>
    <n v="1"/>
    <n v="3"/>
    <n v="2"/>
    <n v="6"/>
    <s v="Medium"/>
    <s v="Medium"/>
  </r>
  <r>
    <s v="INC-2026-11756"/>
    <x v="184"/>
    <x v="4"/>
    <x v="0"/>
    <x v="2"/>
    <x v="3"/>
    <x v="177"/>
    <d v="2026-01-04T00:00:00"/>
    <n v="1"/>
    <n v="3"/>
    <n v="2"/>
    <n v="6"/>
    <s v="Medium"/>
    <s v="Medium"/>
  </r>
  <r>
    <s v="INC-2026-11425"/>
    <x v="185"/>
    <x v="1"/>
    <x v="2"/>
    <x v="1"/>
    <x v="3"/>
    <x v="178"/>
    <d v="2026-01-04T00:00:00"/>
    <n v="1"/>
    <n v="1"/>
    <n v="2"/>
    <n v="2"/>
    <s v="Low"/>
    <s v="Low"/>
  </r>
  <r>
    <s v="INC-2026-13766"/>
    <x v="186"/>
    <x v="3"/>
    <x v="3"/>
    <x v="0"/>
    <x v="2"/>
    <x v="179"/>
    <d v="2026-01-04T00:00:00"/>
    <n v="1"/>
    <n v="5"/>
    <n v="2"/>
    <n v="10"/>
    <s v="Medium"/>
    <s v="Medium"/>
  </r>
  <r>
    <s v="INC-2026-13070"/>
    <x v="187"/>
    <x v="4"/>
    <x v="2"/>
    <x v="2"/>
    <x v="3"/>
    <x v="180"/>
    <d v="2026-01-04T00:00:00"/>
    <n v="1"/>
    <n v="3"/>
    <n v="2"/>
    <n v="6"/>
    <s v="Medium"/>
    <s v="Medium"/>
  </r>
  <r>
    <s v="INC-2026-11067"/>
    <x v="188"/>
    <x v="4"/>
    <x v="2"/>
    <x v="1"/>
    <x v="2"/>
    <x v="181"/>
    <d v="2026-01-04T00:00:00"/>
    <n v="1"/>
    <n v="3"/>
    <n v="2"/>
    <n v="6"/>
    <s v="Medium"/>
    <s v="Medium"/>
  </r>
  <r>
    <s v="INC-2026-12277"/>
    <x v="189"/>
    <x v="5"/>
    <x v="3"/>
    <x v="1"/>
    <x v="4"/>
    <x v="182"/>
    <d v="2026-01-04T00:00:00"/>
    <n v="1"/>
    <n v="1"/>
    <n v="5"/>
    <n v="5"/>
    <s v="Medium"/>
    <s v="Medium"/>
  </r>
  <r>
    <s v="INC-2026-13983"/>
    <x v="190"/>
    <x v="2"/>
    <x v="1"/>
    <x v="1"/>
    <x v="1"/>
    <x v="183"/>
    <d v="2026-01-04T00:00:00"/>
    <n v="1"/>
    <n v="3"/>
    <n v="4"/>
    <n v="12"/>
    <s v="High"/>
    <s v="High"/>
  </r>
  <r>
    <s v="INC-2026-10526"/>
    <x v="191"/>
    <x v="5"/>
    <x v="2"/>
    <x v="2"/>
    <x v="3"/>
    <x v="184"/>
    <d v="2026-01-04T00:00:00"/>
    <n v="1"/>
    <n v="1"/>
    <n v="2"/>
    <n v="2"/>
    <s v="Low"/>
    <s v="Low"/>
  </r>
  <r>
    <s v="INC-2026-11672"/>
    <x v="192"/>
    <x v="4"/>
    <x v="0"/>
    <x v="2"/>
    <x v="3"/>
    <x v="185"/>
    <d v="2026-01-04T00:00:00"/>
    <n v="1"/>
    <n v="3"/>
    <n v="2"/>
    <n v="6"/>
    <s v="Medium"/>
    <s v="Medium"/>
  </r>
  <r>
    <s v="INC-2026-10164"/>
    <x v="193"/>
    <x v="4"/>
    <x v="2"/>
    <x v="2"/>
    <x v="2"/>
    <x v="186"/>
    <d v="2026-01-04T00:00:00"/>
    <n v="1"/>
    <n v="3"/>
    <n v="2"/>
    <n v="6"/>
    <s v="Medium"/>
    <s v="Medium"/>
  </r>
  <r>
    <s v="INC-2026-13110"/>
    <x v="194"/>
    <x v="5"/>
    <x v="3"/>
    <x v="3"/>
    <x v="0"/>
    <x v="187"/>
    <d v="2026-01-04T00:00:00"/>
    <n v="1"/>
    <n v="1"/>
    <n v="1"/>
    <n v="1"/>
    <s v="Low"/>
    <s v="Low"/>
  </r>
  <r>
    <s v="INC-2026-14172"/>
    <x v="195"/>
    <x v="4"/>
    <x v="2"/>
    <x v="2"/>
    <x v="3"/>
    <x v="188"/>
    <d v="2026-01-04T00:00:00"/>
    <n v="1"/>
    <n v="3"/>
    <n v="2"/>
    <n v="6"/>
    <s v="Medium"/>
    <s v="Medium"/>
  </r>
  <r>
    <s v="INC-2026-12829"/>
    <x v="196"/>
    <x v="5"/>
    <x v="2"/>
    <x v="3"/>
    <x v="0"/>
    <x v="29"/>
    <d v="2026-01-04T00:00:00"/>
    <n v="1"/>
    <n v="1"/>
    <n v="1"/>
    <n v="1"/>
    <s v="Low"/>
    <s v="Low"/>
  </r>
  <r>
    <s v="INC-2026-11024"/>
    <x v="197"/>
    <x v="2"/>
    <x v="3"/>
    <x v="0"/>
    <x v="3"/>
    <x v="189"/>
    <d v="2026-01-04T00:00:00"/>
    <n v="1"/>
    <n v="3"/>
    <n v="2"/>
    <n v="6"/>
    <s v="Medium"/>
    <s v="Medium"/>
  </r>
  <r>
    <s v="INC-2026-14493"/>
    <x v="198"/>
    <x v="4"/>
    <x v="2"/>
    <x v="2"/>
    <x v="3"/>
    <x v="190"/>
    <d v="2026-01-04T00:00:00"/>
    <n v="1"/>
    <n v="3"/>
    <n v="2"/>
    <n v="6"/>
    <s v="Medium"/>
    <s v="Medium"/>
  </r>
  <r>
    <s v="INC-2026-12957"/>
    <x v="199"/>
    <x v="3"/>
    <x v="0"/>
    <x v="0"/>
    <x v="3"/>
    <x v="191"/>
    <d v="2026-01-04T00:00:00"/>
    <n v="1"/>
    <n v="5"/>
    <n v="2"/>
    <n v="10"/>
    <s v="Medium"/>
    <s v="Medium"/>
  </r>
  <r>
    <s v="INC-2026-11226"/>
    <x v="200"/>
    <x v="4"/>
    <x v="1"/>
    <x v="2"/>
    <x v="3"/>
    <x v="192"/>
    <d v="2026-01-04T00:00:00"/>
    <n v="1"/>
    <n v="3"/>
    <n v="2"/>
    <n v="6"/>
    <s v="Medium"/>
    <s v="Medium"/>
  </r>
  <r>
    <s v="INC-2026-11323"/>
    <x v="201"/>
    <x v="5"/>
    <x v="1"/>
    <x v="2"/>
    <x v="2"/>
    <x v="193"/>
    <d v="2026-01-04T00:00:00"/>
    <n v="1"/>
    <n v="1"/>
    <n v="2"/>
    <n v="2"/>
    <s v="Low"/>
    <s v="Low"/>
  </r>
  <r>
    <s v="INC-2026-10125"/>
    <x v="202"/>
    <x v="2"/>
    <x v="0"/>
    <x v="0"/>
    <x v="2"/>
    <x v="194"/>
    <d v="2026-01-04T00:00:00"/>
    <n v="1"/>
    <n v="3"/>
    <n v="2"/>
    <n v="6"/>
    <s v="Medium"/>
    <s v="Medium"/>
  </r>
  <r>
    <s v="INC-2026-11497"/>
    <x v="203"/>
    <x v="1"/>
    <x v="2"/>
    <x v="0"/>
    <x v="1"/>
    <x v="195"/>
    <d v="2026-01-04T00:00:00"/>
    <n v="1"/>
    <n v="1"/>
    <n v="4"/>
    <n v="4"/>
    <s v="Low"/>
    <s v="Low"/>
  </r>
  <r>
    <s v="INC-2026-14582"/>
    <x v="204"/>
    <x v="3"/>
    <x v="1"/>
    <x v="0"/>
    <x v="3"/>
    <x v="196"/>
    <d v="2026-01-04T00:00:00"/>
    <n v="1"/>
    <n v="5"/>
    <n v="2"/>
    <n v="10"/>
    <s v="Medium"/>
    <s v="Medium"/>
  </r>
  <r>
    <s v="INC-2026-12868"/>
    <x v="205"/>
    <x v="4"/>
    <x v="1"/>
    <x v="2"/>
    <x v="2"/>
    <x v="197"/>
    <d v="2026-01-04T00:00:00"/>
    <n v="1"/>
    <n v="3"/>
    <n v="2"/>
    <n v="6"/>
    <s v="Medium"/>
    <s v="Medium"/>
  </r>
  <r>
    <s v="INC-2026-10084"/>
    <x v="206"/>
    <x v="4"/>
    <x v="0"/>
    <x v="0"/>
    <x v="0"/>
    <x v="198"/>
    <d v="2026-01-04T00:00:00"/>
    <n v="1"/>
    <n v="3"/>
    <n v="1"/>
    <n v="3"/>
    <s v="Low"/>
    <s v="Low"/>
  </r>
  <r>
    <s v="INC-2026-13644"/>
    <x v="207"/>
    <x v="4"/>
    <x v="0"/>
    <x v="2"/>
    <x v="0"/>
    <x v="199"/>
    <d v="2026-01-04T00:00:00"/>
    <n v="1"/>
    <n v="3"/>
    <n v="1"/>
    <n v="3"/>
    <s v="Low"/>
    <s v="Low"/>
  </r>
  <r>
    <s v="INC-2026-13716"/>
    <x v="208"/>
    <x v="2"/>
    <x v="3"/>
    <x v="1"/>
    <x v="3"/>
    <x v="200"/>
    <d v="2026-01-04T00:00:00"/>
    <n v="1"/>
    <n v="3"/>
    <n v="2"/>
    <n v="6"/>
    <s v="Medium"/>
    <s v="Medium"/>
  </r>
  <r>
    <s v="INC-2026-12806"/>
    <x v="209"/>
    <x v="2"/>
    <x v="0"/>
    <x v="3"/>
    <x v="1"/>
    <x v="201"/>
    <d v="2026-01-04T00:00:00"/>
    <n v="1"/>
    <n v="3"/>
    <n v="4"/>
    <n v="12"/>
    <s v="High"/>
    <s v="High"/>
  </r>
  <r>
    <s v="INC-2026-13252"/>
    <x v="210"/>
    <x v="4"/>
    <x v="2"/>
    <x v="2"/>
    <x v="1"/>
    <x v="202"/>
    <d v="2026-01-04T00:00:00"/>
    <n v="1"/>
    <n v="3"/>
    <n v="4"/>
    <n v="12"/>
    <s v="High"/>
    <s v="High"/>
  </r>
  <r>
    <s v="INC-2026-13712"/>
    <x v="211"/>
    <x v="4"/>
    <x v="2"/>
    <x v="2"/>
    <x v="0"/>
    <x v="203"/>
    <d v="2026-01-04T00:00:00"/>
    <n v="1"/>
    <n v="3"/>
    <n v="1"/>
    <n v="3"/>
    <s v="Low"/>
    <s v="Low"/>
  </r>
  <r>
    <s v="INC-2026-14781"/>
    <x v="212"/>
    <x v="4"/>
    <x v="1"/>
    <x v="0"/>
    <x v="4"/>
    <x v="204"/>
    <d v="2026-01-04T00:00:00"/>
    <n v="1"/>
    <n v="3"/>
    <n v="5"/>
    <n v="15"/>
    <s v="High"/>
    <s v="High"/>
  </r>
  <r>
    <s v="INC-2026-13626"/>
    <x v="213"/>
    <x v="1"/>
    <x v="2"/>
    <x v="2"/>
    <x v="3"/>
    <x v="205"/>
    <d v="2026-01-04T00:00:00"/>
    <n v="1"/>
    <n v="1"/>
    <n v="2"/>
    <n v="2"/>
    <s v="Low"/>
    <s v="Low"/>
  </r>
  <r>
    <s v="INC-2026-10493"/>
    <x v="214"/>
    <x v="0"/>
    <x v="0"/>
    <x v="2"/>
    <x v="3"/>
    <x v="94"/>
    <d v="2026-01-04T00:00:00"/>
    <n v="1"/>
    <n v="1"/>
    <n v="2"/>
    <n v="2"/>
    <s v="Low"/>
    <s v="Low"/>
  </r>
  <r>
    <s v="INC-2026-13147"/>
    <x v="215"/>
    <x v="2"/>
    <x v="3"/>
    <x v="0"/>
    <x v="0"/>
    <x v="206"/>
    <d v="2026-01-04T00:00:00"/>
    <n v="1"/>
    <n v="3"/>
    <n v="1"/>
    <n v="3"/>
    <s v="Low"/>
    <s v="Low"/>
  </r>
  <r>
    <s v="INC-2026-13894"/>
    <x v="216"/>
    <x v="4"/>
    <x v="0"/>
    <x v="2"/>
    <x v="1"/>
    <x v="207"/>
    <d v="2026-01-04T00:00:00"/>
    <n v="1"/>
    <n v="3"/>
    <n v="4"/>
    <n v="12"/>
    <s v="High"/>
    <s v="High"/>
  </r>
  <r>
    <s v="INC-2026-14907"/>
    <x v="217"/>
    <x v="1"/>
    <x v="2"/>
    <x v="2"/>
    <x v="1"/>
    <x v="208"/>
    <d v="2026-01-04T00:00:00"/>
    <n v="1"/>
    <n v="1"/>
    <n v="4"/>
    <n v="4"/>
    <s v="Low"/>
    <s v="Low"/>
  </r>
  <r>
    <s v="INC-2026-11857"/>
    <x v="218"/>
    <x v="4"/>
    <x v="1"/>
    <x v="2"/>
    <x v="3"/>
    <x v="209"/>
    <d v="2026-01-04T00:00:00"/>
    <n v="1"/>
    <n v="3"/>
    <n v="2"/>
    <n v="6"/>
    <s v="Medium"/>
    <s v="Medium"/>
  </r>
  <r>
    <s v="INC-2026-12130"/>
    <x v="219"/>
    <x v="4"/>
    <x v="2"/>
    <x v="2"/>
    <x v="2"/>
    <x v="210"/>
    <d v="2026-01-04T00:00:00"/>
    <n v="1"/>
    <n v="3"/>
    <n v="2"/>
    <n v="6"/>
    <s v="Medium"/>
    <s v="Medium"/>
  </r>
  <r>
    <s v="INC-2026-11739"/>
    <x v="220"/>
    <x v="4"/>
    <x v="0"/>
    <x v="2"/>
    <x v="3"/>
    <x v="211"/>
    <d v="2026-01-04T00:00:00"/>
    <n v="1"/>
    <n v="3"/>
    <n v="2"/>
    <n v="6"/>
    <s v="Medium"/>
    <s v="Medium"/>
  </r>
  <r>
    <s v="INC-2026-11467"/>
    <x v="221"/>
    <x v="5"/>
    <x v="0"/>
    <x v="2"/>
    <x v="2"/>
    <x v="104"/>
    <d v="2026-01-04T00:00:00"/>
    <n v="1"/>
    <n v="1"/>
    <n v="2"/>
    <n v="2"/>
    <s v="Low"/>
    <s v="Low"/>
  </r>
  <r>
    <s v="INC-2026-11041"/>
    <x v="222"/>
    <x v="0"/>
    <x v="1"/>
    <x v="0"/>
    <x v="0"/>
    <x v="212"/>
    <d v="2026-01-04T00:00:00"/>
    <n v="1"/>
    <n v="1"/>
    <n v="1"/>
    <n v="1"/>
    <s v="Low"/>
    <s v="Low"/>
  </r>
  <r>
    <s v="INC-2026-14297"/>
    <x v="223"/>
    <x v="4"/>
    <x v="1"/>
    <x v="2"/>
    <x v="3"/>
    <x v="213"/>
    <d v="2026-01-04T00:00:00"/>
    <n v="1"/>
    <n v="3"/>
    <n v="2"/>
    <n v="6"/>
    <s v="Medium"/>
    <s v="Medium"/>
  </r>
  <r>
    <s v="INC-2026-11209"/>
    <x v="224"/>
    <x v="4"/>
    <x v="0"/>
    <x v="2"/>
    <x v="0"/>
    <x v="167"/>
    <d v="2026-01-04T00:00:00"/>
    <n v="1"/>
    <n v="3"/>
    <n v="1"/>
    <n v="3"/>
    <s v="Low"/>
    <s v="Low"/>
  </r>
  <r>
    <s v="INC-2026-11109"/>
    <x v="225"/>
    <x v="4"/>
    <x v="0"/>
    <x v="2"/>
    <x v="2"/>
    <x v="116"/>
    <d v="2026-01-04T00:00:00"/>
    <n v="1"/>
    <n v="3"/>
    <n v="2"/>
    <n v="6"/>
    <s v="Medium"/>
    <s v="Medium"/>
  </r>
  <r>
    <s v="INC-2026-13140"/>
    <x v="226"/>
    <x v="4"/>
    <x v="3"/>
    <x v="2"/>
    <x v="3"/>
    <x v="214"/>
    <d v="2026-01-04T00:00:00"/>
    <n v="1"/>
    <n v="3"/>
    <n v="2"/>
    <n v="6"/>
    <s v="Medium"/>
    <s v="Medium"/>
  </r>
  <r>
    <s v="INC-2026-14217"/>
    <x v="227"/>
    <x v="5"/>
    <x v="0"/>
    <x v="0"/>
    <x v="2"/>
    <x v="215"/>
    <d v="2026-01-04T00:00:00"/>
    <n v="1"/>
    <n v="1"/>
    <n v="2"/>
    <n v="2"/>
    <s v="Low"/>
    <s v="Low"/>
  </r>
  <r>
    <s v="INC-2026-11917"/>
    <x v="228"/>
    <x v="4"/>
    <x v="0"/>
    <x v="2"/>
    <x v="3"/>
    <x v="216"/>
    <d v="2026-01-05T00:00:00"/>
    <n v="1"/>
    <n v="3"/>
    <n v="2"/>
    <n v="6"/>
    <s v="Medium"/>
    <s v="Medium"/>
  </r>
  <r>
    <s v="INC-2026-10351"/>
    <x v="229"/>
    <x v="4"/>
    <x v="3"/>
    <x v="2"/>
    <x v="0"/>
    <x v="217"/>
    <d v="2026-01-05T00:00:00"/>
    <n v="1"/>
    <n v="3"/>
    <n v="1"/>
    <n v="3"/>
    <s v="Low"/>
    <s v="Low"/>
  </r>
  <r>
    <s v="INC-2026-14088"/>
    <x v="230"/>
    <x v="0"/>
    <x v="3"/>
    <x v="0"/>
    <x v="2"/>
    <x v="218"/>
    <d v="2026-01-05T00:00:00"/>
    <n v="1"/>
    <n v="1"/>
    <n v="2"/>
    <n v="2"/>
    <s v="Low"/>
    <s v="Low"/>
  </r>
  <r>
    <s v="INC-2026-14237"/>
    <x v="231"/>
    <x v="4"/>
    <x v="0"/>
    <x v="2"/>
    <x v="3"/>
    <x v="219"/>
    <d v="2026-01-05T00:00:00"/>
    <n v="1"/>
    <n v="3"/>
    <n v="2"/>
    <n v="6"/>
    <s v="Medium"/>
    <s v="Medium"/>
  </r>
  <r>
    <s v="INC-2026-12606"/>
    <x v="232"/>
    <x v="3"/>
    <x v="0"/>
    <x v="0"/>
    <x v="2"/>
    <x v="220"/>
    <d v="2026-01-05T00:00:00"/>
    <n v="1"/>
    <n v="5"/>
    <n v="2"/>
    <n v="10"/>
    <s v="Medium"/>
    <s v="Medium"/>
  </r>
  <r>
    <s v="INC-2026-14006"/>
    <x v="233"/>
    <x v="0"/>
    <x v="3"/>
    <x v="2"/>
    <x v="3"/>
    <x v="221"/>
    <d v="2026-01-05T00:00:00"/>
    <n v="1"/>
    <n v="1"/>
    <n v="2"/>
    <n v="2"/>
    <s v="Low"/>
    <s v="Low"/>
  </r>
  <r>
    <s v="INC-2026-10799"/>
    <x v="234"/>
    <x v="4"/>
    <x v="0"/>
    <x v="2"/>
    <x v="2"/>
    <x v="222"/>
    <d v="2026-01-05T00:00:00"/>
    <n v="1"/>
    <n v="3"/>
    <n v="2"/>
    <n v="6"/>
    <s v="Medium"/>
    <s v="Medium"/>
  </r>
  <r>
    <s v="INC-2026-11631"/>
    <x v="235"/>
    <x v="4"/>
    <x v="1"/>
    <x v="0"/>
    <x v="3"/>
    <x v="223"/>
    <d v="2026-01-05T00:00:00"/>
    <n v="1"/>
    <n v="3"/>
    <n v="2"/>
    <n v="6"/>
    <s v="Medium"/>
    <s v="Medium"/>
  </r>
  <r>
    <s v="INC-2026-14639"/>
    <x v="236"/>
    <x v="4"/>
    <x v="1"/>
    <x v="2"/>
    <x v="2"/>
    <x v="179"/>
    <d v="2026-01-05T00:00:00"/>
    <n v="1"/>
    <n v="3"/>
    <n v="2"/>
    <n v="6"/>
    <s v="Medium"/>
    <s v="Medium"/>
  </r>
  <r>
    <s v="INC-2026-11667"/>
    <x v="237"/>
    <x v="4"/>
    <x v="3"/>
    <x v="2"/>
    <x v="0"/>
    <x v="224"/>
    <d v="2026-01-05T00:00:00"/>
    <n v="1"/>
    <n v="3"/>
    <n v="1"/>
    <n v="3"/>
    <s v="Low"/>
    <s v="Low"/>
  </r>
  <r>
    <s v="INC-2026-13370"/>
    <x v="238"/>
    <x v="2"/>
    <x v="0"/>
    <x v="3"/>
    <x v="3"/>
    <x v="225"/>
    <d v="2026-01-05T00:00:00"/>
    <n v="1"/>
    <n v="3"/>
    <n v="2"/>
    <n v="6"/>
    <s v="Medium"/>
    <s v="Medium"/>
  </r>
  <r>
    <s v="INC-2026-11555"/>
    <x v="239"/>
    <x v="4"/>
    <x v="0"/>
    <x v="2"/>
    <x v="3"/>
    <x v="226"/>
    <d v="2026-01-05T00:00:00"/>
    <n v="1"/>
    <n v="3"/>
    <n v="2"/>
    <n v="6"/>
    <s v="Medium"/>
    <s v="Medium"/>
  </r>
  <r>
    <s v="INC-2026-11703"/>
    <x v="240"/>
    <x v="4"/>
    <x v="2"/>
    <x v="2"/>
    <x v="3"/>
    <x v="227"/>
    <d v="2026-01-05T00:00:00"/>
    <n v="1"/>
    <n v="3"/>
    <n v="2"/>
    <n v="6"/>
    <s v="Medium"/>
    <s v="Medium"/>
  </r>
  <r>
    <s v="INC-2026-11575"/>
    <x v="241"/>
    <x v="0"/>
    <x v="0"/>
    <x v="1"/>
    <x v="1"/>
    <x v="23"/>
    <d v="2026-01-05T00:00:00"/>
    <n v="1"/>
    <n v="1"/>
    <n v="4"/>
    <n v="4"/>
    <s v="Low"/>
    <s v="Low"/>
  </r>
  <r>
    <s v="INC-2026-11956"/>
    <x v="242"/>
    <x v="5"/>
    <x v="1"/>
    <x v="2"/>
    <x v="2"/>
    <x v="185"/>
    <d v="2026-01-05T00:00:00"/>
    <n v="1"/>
    <n v="1"/>
    <n v="2"/>
    <n v="2"/>
    <s v="Low"/>
    <s v="Low"/>
  </r>
  <r>
    <s v="INC-2026-12403"/>
    <x v="243"/>
    <x v="2"/>
    <x v="1"/>
    <x v="2"/>
    <x v="3"/>
    <x v="228"/>
    <d v="2026-01-05T00:00:00"/>
    <n v="1"/>
    <n v="3"/>
    <n v="2"/>
    <n v="6"/>
    <s v="Medium"/>
    <s v="Medium"/>
  </r>
  <r>
    <s v="INC-2026-10480"/>
    <x v="244"/>
    <x v="3"/>
    <x v="0"/>
    <x v="0"/>
    <x v="3"/>
    <x v="229"/>
    <d v="2026-01-05T00:00:00"/>
    <n v="1"/>
    <n v="5"/>
    <n v="2"/>
    <n v="10"/>
    <s v="Medium"/>
    <s v="Medium"/>
  </r>
  <r>
    <s v="INC-2026-12949"/>
    <x v="245"/>
    <x v="4"/>
    <x v="3"/>
    <x v="2"/>
    <x v="3"/>
    <x v="230"/>
    <d v="2026-01-05T00:00:00"/>
    <n v="1"/>
    <n v="3"/>
    <n v="2"/>
    <n v="6"/>
    <s v="Medium"/>
    <s v="Medium"/>
  </r>
  <r>
    <s v="INC-2026-11750"/>
    <x v="246"/>
    <x v="1"/>
    <x v="3"/>
    <x v="1"/>
    <x v="0"/>
    <x v="31"/>
    <d v="2026-01-05T00:00:00"/>
    <n v="1"/>
    <n v="1"/>
    <n v="1"/>
    <n v="1"/>
    <s v="Low"/>
    <s v="Low"/>
  </r>
  <r>
    <s v="INC-2026-13484"/>
    <x v="247"/>
    <x v="4"/>
    <x v="3"/>
    <x v="2"/>
    <x v="3"/>
    <x v="231"/>
    <d v="2026-01-05T00:00:00"/>
    <n v="1"/>
    <n v="3"/>
    <n v="2"/>
    <n v="6"/>
    <s v="Medium"/>
    <s v="Medium"/>
  </r>
  <r>
    <s v="INC-2026-14479"/>
    <x v="248"/>
    <x v="1"/>
    <x v="3"/>
    <x v="1"/>
    <x v="3"/>
    <x v="232"/>
    <d v="2026-01-05T00:00:00"/>
    <n v="1"/>
    <n v="1"/>
    <n v="2"/>
    <n v="2"/>
    <s v="Low"/>
    <s v="Low"/>
  </r>
  <r>
    <s v="INC-2026-12515"/>
    <x v="249"/>
    <x v="5"/>
    <x v="3"/>
    <x v="0"/>
    <x v="3"/>
    <x v="233"/>
    <d v="2026-01-05T00:00:00"/>
    <n v="1"/>
    <n v="1"/>
    <n v="2"/>
    <n v="2"/>
    <s v="Low"/>
    <s v="Low"/>
  </r>
  <r>
    <s v="INC-2026-11941"/>
    <x v="250"/>
    <x v="3"/>
    <x v="2"/>
    <x v="0"/>
    <x v="1"/>
    <x v="234"/>
    <d v="2026-01-05T00:00:00"/>
    <n v="1"/>
    <n v="5"/>
    <n v="4"/>
    <n v="20"/>
    <s v="Very High"/>
    <s v="Critical"/>
  </r>
  <r>
    <s v="INC-2026-11540"/>
    <x v="251"/>
    <x v="4"/>
    <x v="1"/>
    <x v="2"/>
    <x v="3"/>
    <x v="235"/>
    <d v="2026-01-05T00:00:00"/>
    <n v="1"/>
    <n v="3"/>
    <n v="2"/>
    <n v="6"/>
    <s v="Medium"/>
    <s v="Medium"/>
  </r>
  <r>
    <s v="INC-2026-11961"/>
    <x v="252"/>
    <x v="3"/>
    <x v="2"/>
    <x v="0"/>
    <x v="2"/>
    <x v="38"/>
    <d v="2026-01-05T00:00:00"/>
    <n v="1"/>
    <n v="5"/>
    <n v="2"/>
    <n v="10"/>
    <s v="Medium"/>
    <s v="Medium"/>
  </r>
  <r>
    <s v="INC-2026-10650"/>
    <x v="253"/>
    <x v="0"/>
    <x v="1"/>
    <x v="2"/>
    <x v="3"/>
    <x v="236"/>
    <d v="2026-01-05T00:00:00"/>
    <n v="1"/>
    <n v="1"/>
    <n v="2"/>
    <n v="2"/>
    <s v="Low"/>
    <s v="Low"/>
  </r>
  <r>
    <s v="INC-2026-11921"/>
    <x v="254"/>
    <x v="3"/>
    <x v="2"/>
    <x v="0"/>
    <x v="3"/>
    <x v="237"/>
    <d v="2026-01-05T00:00:00"/>
    <n v="1"/>
    <n v="5"/>
    <n v="2"/>
    <n v="10"/>
    <s v="Medium"/>
    <s v="Medium"/>
  </r>
  <r>
    <s v="INC-2026-11514"/>
    <x v="255"/>
    <x v="4"/>
    <x v="0"/>
    <x v="2"/>
    <x v="2"/>
    <x v="238"/>
    <d v="2026-01-05T00:00:00"/>
    <n v="1"/>
    <n v="3"/>
    <n v="2"/>
    <n v="6"/>
    <s v="Medium"/>
    <s v="Medium"/>
  </r>
  <r>
    <s v="INC-2026-14580"/>
    <x v="256"/>
    <x v="3"/>
    <x v="1"/>
    <x v="0"/>
    <x v="3"/>
    <x v="239"/>
    <d v="2026-01-05T00:00:00"/>
    <n v="1"/>
    <n v="5"/>
    <n v="2"/>
    <n v="10"/>
    <s v="Medium"/>
    <s v="Medium"/>
  </r>
  <r>
    <s v="INC-2026-14845"/>
    <x v="257"/>
    <x v="4"/>
    <x v="0"/>
    <x v="2"/>
    <x v="3"/>
    <x v="240"/>
    <d v="2026-01-05T00:00:00"/>
    <n v="1"/>
    <n v="3"/>
    <n v="2"/>
    <n v="6"/>
    <s v="Medium"/>
    <s v="Medium"/>
  </r>
  <r>
    <s v="INC-2026-12117"/>
    <x v="258"/>
    <x v="5"/>
    <x v="3"/>
    <x v="3"/>
    <x v="0"/>
    <x v="241"/>
    <d v="2026-01-05T00:00:00"/>
    <n v="1"/>
    <n v="1"/>
    <n v="1"/>
    <n v="1"/>
    <s v="Low"/>
    <s v="Low"/>
  </r>
  <r>
    <s v="INC-2026-12012"/>
    <x v="259"/>
    <x v="4"/>
    <x v="0"/>
    <x v="2"/>
    <x v="2"/>
    <x v="242"/>
    <d v="2026-01-05T00:00:00"/>
    <n v="1"/>
    <n v="3"/>
    <n v="2"/>
    <n v="6"/>
    <s v="Medium"/>
    <s v="Medium"/>
  </r>
  <r>
    <s v="INC-2026-13137"/>
    <x v="260"/>
    <x v="4"/>
    <x v="2"/>
    <x v="2"/>
    <x v="0"/>
    <x v="243"/>
    <d v="2026-01-05T00:00:00"/>
    <n v="1"/>
    <n v="3"/>
    <n v="1"/>
    <n v="3"/>
    <s v="Low"/>
    <s v="Low"/>
  </r>
  <r>
    <s v="INC-2026-14139"/>
    <x v="261"/>
    <x v="3"/>
    <x v="3"/>
    <x v="0"/>
    <x v="3"/>
    <x v="244"/>
    <d v="2026-01-05T00:00:00"/>
    <n v="1"/>
    <n v="5"/>
    <n v="2"/>
    <n v="10"/>
    <s v="Medium"/>
    <s v="Medium"/>
  </r>
  <r>
    <s v="INC-2026-13443"/>
    <x v="262"/>
    <x v="3"/>
    <x v="0"/>
    <x v="0"/>
    <x v="3"/>
    <x v="97"/>
    <d v="2026-01-05T00:00:00"/>
    <n v="1"/>
    <n v="5"/>
    <n v="2"/>
    <n v="10"/>
    <s v="Medium"/>
    <s v="Medium"/>
  </r>
  <r>
    <s v="INC-2026-10235"/>
    <x v="263"/>
    <x v="4"/>
    <x v="0"/>
    <x v="2"/>
    <x v="2"/>
    <x v="245"/>
    <d v="2026-01-05T00:00:00"/>
    <n v="1"/>
    <n v="3"/>
    <n v="2"/>
    <n v="6"/>
    <s v="Medium"/>
    <s v="Medium"/>
  </r>
  <r>
    <s v="INC-2026-14724"/>
    <x v="264"/>
    <x v="4"/>
    <x v="2"/>
    <x v="2"/>
    <x v="3"/>
    <x v="53"/>
    <d v="2026-01-05T00:00:00"/>
    <n v="1"/>
    <n v="3"/>
    <n v="2"/>
    <n v="6"/>
    <s v="Medium"/>
    <s v="Medium"/>
  </r>
  <r>
    <s v="INC-2026-13173"/>
    <x v="265"/>
    <x v="2"/>
    <x v="2"/>
    <x v="0"/>
    <x v="3"/>
    <x v="206"/>
    <d v="2026-01-05T00:00:00"/>
    <n v="1"/>
    <n v="3"/>
    <n v="2"/>
    <n v="6"/>
    <s v="Medium"/>
    <s v="Medium"/>
  </r>
  <r>
    <s v="INC-2026-13372"/>
    <x v="266"/>
    <x v="3"/>
    <x v="3"/>
    <x v="0"/>
    <x v="2"/>
    <x v="246"/>
    <d v="2026-01-05T00:00:00"/>
    <n v="1"/>
    <n v="5"/>
    <n v="2"/>
    <n v="10"/>
    <s v="Medium"/>
    <s v="Medium"/>
  </r>
  <r>
    <s v="INC-2026-10599"/>
    <x v="267"/>
    <x v="3"/>
    <x v="2"/>
    <x v="0"/>
    <x v="1"/>
    <x v="247"/>
    <d v="2026-01-05T00:00:00"/>
    <n v="1"/>
    <n v="5"/>
    <n v="4"/>
    <n v="20"/>
    <s v="Very High"/>
    <s v="Critical"/>
  </r>
  <r>
    <s v="INC-2026-14335"/>
    <x v="268"/>
    <x v="4"/>
    <x v="0"/>
    <x v="2"/>
    <x v="2"/>
    <x v="248"/>
    <d v="2026-01-05T00:00:00"/>
    <n v="1"/>
    <n v="3"/>
    <n v="2"/>
    <n v="6"/>
    <s v="Medium"/>
    <s v="Medium"/>
  </r>
  <r>
    <s v="INC-2026-14625"/>
    <x v="269"/>
    <x v="0"/>
    <x v="3"/>
    <x v="0"/>
    <x v="3"/>
    <x v="249"/>
    <d v="2026-01-05T00:00:00"/>
    <n v="1"/>
    <n v="1"/>
    <n v="2"/>
    <n v="2"/>
    <s v="Low"/>
    <s v="Low"/>
  </r>
  <r>
    <s v="INC-2026-10045"/>
    <x v="270"/>
    <x v="4"/>
    <x v="2"/>
    <x v="2"/>
    <x v="0"/>
    <x v="250"/>
    <d v="2026-01-05T00:00:00"/>
    <n v="1"/>
    <n v="3"/>
    <n v="1"/>
    <n v="3"/>
    <s v="Low"/>
    <s v="Low"/>
  </r>
  <r>
    <s v="INC-2026-11962"/>
    <x v="271"/>
    <x v="4"/>
    <x v="0"/>
    <x v="3"/>
    <x v="1"/>
    <x v="163"/>
    <d v="2026-01-05T00:00:00"/>
    <n v="1"/>
    <n v="3"/>
    <n v="4"/>
    <n v="12"/>
    <s v="High"/>
    <s v="High"/>
  </r>
  <r>
    <s v="INC-2026-12008"/>
    <x v="272"/>
    <x v="4"/>
    <x v="3"/>
    <x v="2"/>
    <x v="3"/>
    <x v="251"/>
    <d v="2026-01-05T00:00:00"/>
    <n v="1"/>
    <n v="3"/>
    <n v="2"/>
    <n v="6"/>
    <s v="Medium"/>
    <s v="Medium"/>
  </r>
  <r>
    <s v="INC-2026-10111"/>
    <x v="273"/>
    <x v="1"/>
    <x v="1"/>
    <x v="3"/>
    <x v="3"/>
    <x v="252"/>
    <d v="2026-01-05T00:00:00"/>
    <n v="1"/>
    <n v="1"/>
    <n v="2"/>
    <n v="2"/>
    <s v="Low"/>
    <s v="Low"/>
  </r>
  <r>
    <s v="INC-2026-13754"/>
    <x v="274"/>
    <x v="4"/>
    <x v="2"/>
    <x v="2"/>
    <x v="2"/>
    <x v="253"/>
    <d v="2026-01-05T00:00:00"/>
    <n v="1"/>
    <n v="3"/>
    <n v="2"/>
    <n v="6"/>
    <s v="Medium"/>
    <s v="Medium"/>
  </r>
  <r>
    <s v="INC-2026-13208"/>
    <x v="275"/>
    <x v="0"/>
    <x v="2"/>
    <x v="0"/>
    <x v="2"/>
    <x v="254"/>
    <d v="2026-01-05T00:00:00"/>
    <n v="1"/>
    <n v="1"/>
    <n v="2"/>
    <n v="2"/>
    <s v="Low"/>
    <s v="Low"/>
  </r>
  <r>
    <s v="INC-2026-14236"/>
    <x v="276"/>
    <x v="2"/>
    <x v="2"/>
    <x v="2"/>
    <x v="0"/>
    <x v="255"/>
    <d v="2026-01-05T00:00:00"/>
    <n v="1"/>
    <n v="3"/>
    <n v="1"/>
    <n v="3"/>
    <s v="Low"/>
    <s v="Low"/>
  </r>
  <r>
    <s v="INC-2026-14807"/>
    <x v="277"/>
    <x v="4"/>
    <x v="3"/>
    <x v="2"/>
    <x v="0"/>
    <x v="256"/>
    <d v="2026-01-05T00:00:00"/>
    <n v="1"/>
    <n v="3"/>
    <n v="1"/>
    <n v="3"/>
    <s v="Low"/>
    <s v="Low"/>
  </r>
  <r>
    <s v="INC-2026-12911"/>
    <x v="278"/>
    <x v="4"/>
    <x v="2"/>
    <x v="2"/>
    <x v="2"/>
    <x v="257"/>
    <d v="2026-01-05T00:00:00"/>
    <n v="1"/>
    <n v="3"/>
    <n v="2"/>
    <n v="6"/>
    <s v="Medium"/>
    <s v="Medium"/>
  </r>
  <r>
    <s v="INC-2026-13112"/>
    <x v="279"/>
    <x v="4"/>
    <x v="2"/>
    <x v="2"/>
    <x v="2"/>
    <x v="258"/>
    <d v="2026-01-05T00:00:00"/>
    <n v="1"/>
    <n v="3"/>
    <n v="2"/>
    <n v="6"/>
    <s v="Medium"/>
    <s v="Medium"/>
  </r>
  <r>
    <s v="INC-2026-13803"/>
    <x v="280"/>
    <x v="5"/>
    <x v="1"/>
    <x v="2"/>
    <x v="3"/>
    <x v="259"/>
    <d v="2026-01-05T00:00:00"/>
    <n v="1"/>
    <n v="1"/>
    <n v="2"/>
    <n v="2"/>
    <s v="Low"/>
    <s v="Low"/>
  </r>
  <r>
    <s v="INC-2026-12861"/>
    <x v="281"/>
    <x v="4"/>
    <x v="3"/>
    <x v="2"/>
    <x v="2"/>
    <x v="260"/>
    <d v="2026-01-06T00:00:00"/>
    <n v="1"/>
    <n v="3"/>
    <n v="2"/>
    <n v="6"/>
    <s v="Medium"/>
    <s v="Medium"/>
  </r>
  <r>
    <s v="INC-2026-12997"/>
    <x v="282"/>
    <x v="4"/>
    <x v="2"/>
    <x v="2"/>
    <x v="3"/>
    <x v="261"/>
    <d v="2026-01-06T00:00:00"/>
    <n v="1"/>
    <n v="3"/>
    <n v="2"/>
    <n v="6"/>
    <s v="Medium"/>
    <s v="Medium"/>
  </r>
  <r>
    <s v="INC-2026-14200"/>
    <x v="283"/>
    <x v="4"/>
    <x v="1"/>
    <x v="2"/>
    <x v="3"/>
    <x v="262"/>
    <d v="2026-01-06T00:00:00"/>
    <n v="1"/>
    <n v="3"/>
    <n v="2"/>
    <n v="6"/>
    <s v="Medium"/>
    <s v="Medium"/>
  </r>
  <r>
    <s v="INC-2026-11505"/>
    <x v="284"/>
    <x v="4"/>
    <x v="0"/>
    <x v="2"/>
    <x v="3"/>
    <x v="263"/>
    <d v="2026-01-06T00:00:00"/>
    <n v="1"/>
    <n v="3"/>
    <n v="2"/>
    <n v="6"/>
    <s v="Medium"/>
    <s v="Medium"/>
  </r>
  <r>
    <s v="INC-2026-14868"/>
    <x v="285"/>
    <x v="4"/>
    <x v="3"/>
    <x v="2"/>
    <x v="2"/>
    <x v="264"/>
    <d v="2026-01-06T00:00:00"/>
    <n v="1"/>
    <n v="3"/>
    <n v="2"/>
    <n v="6"/>
    <s v="Medium"/>
    <s v="Medium"/>
  </r>
  <r>
    <s v="INC-2026-12617"/>
    <x v="286"/>
    <x v="4"/>
    <x v="0"/>
    <x v="2"/>
    <x v="2"/>
    <x v="265"/>
    <d v="2026-01-06T00:00:00"/>
    <n v="1"/>
    <n v="3"/>
    <n v="2"/>
    <n v="6"/>
    <s v="Medium"/>
    <s v="Medium"/>
  </r>
  <r>
    <s v="INC-2026-13773"/>
    <x v="287"/>
    <x v="1"/>
    <x v="2"/>
    <x v="3"/>
    <x v="1"/>
    <x v="266"/>
    <d v="2026-01-06T00:00:00"/>
    <n v="1"/>
    <n v="1"/>
    <n v="4"/>
    <n v="4"/>
    <s v="Low"/>
    <s v="Low"/>
  </r>
  <r>
    <s v="INC-2026-11726"/>
    <x v="288"/>
    <x v="5"/>
    <x v="1"/>
    <x v="3"/>
    <x v="2"/>
    <x v="267"/>
    <d v="2026-01-06T00:00:00"/>
    <n v="1"/>
    <n v="1"/>
    <n v="2"/>
    <n v="2"/>
    <s v="Low"/>
    <s v="Low"/>
  </r>
  <r>
    <s v="INC-2026-13026"/>
    <x v="289"/>
    <x v="4"/>
    <x v="1"/>
    <x v="2"/>
    <x v="3"/>
    <x v="268"/>
    <d v="2026-01-06T00:00:00"/>
    <n v="1"/>
    <n v="3"/>
    <n v="2"/>
    <n v="6"/>
    <s v="Medium"/>
    <s v="Medium"/>
  </r>
  <r>
    <s v="INC-2026-10938"/>
    <x v="290"/>
    <x v="3"/>
    <x v="2"/>
    <x v="0"/>
    <x v="3"/>
    <x v="269"/>
    <d v="2026-01-06T00:00:00"/>
    <n v="1"/>
    <n v="5"/>
    <n v="2"/>
    <n v="10"/>
    <s v="Medium"/>
    <s v="Medium"/>
  </r>
  <r>
    <s v="INC-2026-10037"/>
    <x v="291"/>
    <x v="2"/>
    <x v="1"/>
    <x v="1"/>
    <x v="3"/>
    <x v="270"/>
    <d v="2026-01-06T00:00:00"/>
    <n v="1"/>
    <n v="3"/>
    <n v="2"/>
    <n v="6"/>
    <s v="Medium"/>
    <s v="Medium"/>
  </r>
  <r>
    <s v="INC-2026-11199"/>
    <x v="292"/>
    <x v="2"/>
    <x v="3"/>
    <x v="1"/>
    <x v="2"/>
    <x v="179"/>
    <d v="2026-01-06T00:00:00"/>
    <n v="1"/>
    <n v="3"/>
    <n v="2"/>
    <n v="6"/>
    <s v="Medium"/>
    <s v="Medium"/>
  </r>
  <r>
    <s v="INC-2026-10811"/>
    <x v="293"/>
    <x v="3"/>
    <x v="1"/>
    <x v="0"/>
    <x v="3"/>
    <x v="271"/>
    <d v="2026-01-06T00:00:00"/>
    <n v="1"/>
    <n v="5"/>
    <n v="2"/>
    <n v="10"/>
    <s v="Medium"/>
    <s v="Medium"/>
  </r>
  <r>
    <s v="INC-2026-13092"/>
    <x v="294"/>
    <x v="0"/>
    <x v="3"/>
    <x v="2"/>
    <x v="3"/>
    <x v="272"/>
    <d v="2026-01-06T00:00:00"/>
    <n v="1"/>
    <n v="1"/>
    <n v="2"/>
    <n v="2"/>
    <s v="Low"/>
    <s v="Low"/>
  </r>
  <r>
    <s v="INC-2026-14507"/>
    <x v="295"/>
    <x v="4"/>
    <x v="0"/>
    <x v="2"/>
    <x v="3"/>
    <x v="225"/>
    <d v="2026-01-06T00:00:00"/>
    <n v="1"/>
    <n v="3"/>
    <n v="2"/>
    <n v="6"/>
    <s v="Medium"/>
    <s v="Medium"/>
  </r>
  <r>
    <s v="INC-2026-11332"/>
    <x v="296"/>
    <x v="1"/>
    <x v="2"/>
    <x v="2"/>
    <x v="1"/>
    <x v="273"/>
    <d v="2026-01-06T00:00:00"/>
    <n v="1"/>
    <n v="1"/>
    <n v="4"/>
    <n v="4"/>
    <s v="Low"/>
    <s v="Low"/>
  </r>
  <r>
    <s v="INC-2026-10653"/>
    <x v="297"/>
    <x v="0"/>
    <x v="2"/>
    <x v="0"/>
    <x v="3"/>
    <x v="274"/>
    <d v="2026-01-06T00:00:00"/>
    <n v="1"/>
    <n v="1"/>
    <n v="2"/>
    <n v="2"/>
    <s v="Low"/>
    <s v="Low"/>
  </r>
  <r>
    <s v="INC-2026-11648"/>
    <x v="297"/>
    <x v="4"/>
    <x v="3"/>
    <x v="2"/>
    <x v="3"/>
    <x v="274"/>
    <d v="2026-01-06T00:00:00"/>
    <n v="1"/>
    <n v="3"/>
    <n v="2"/>
    <n v="6"/>
    <s v="Medium"/>
    <s v="Medium"/>
  </r>
  <r>
    <s v="INC-2026-14954"/>
    <x v="298"/>
    <x v="4"/>
    <x v="1"/>
    <x v="2"/>
    <x v="4"/>
    <x v="275"/>
    <d v="2026-01-06T00:00:00"/>
    <n v="1"/>
    <n v="3"/>
    <n v="5"/>
    <n v="15"/>
    <s v="High"/>
    <s v="High"/>
  </r>
  <r>
    <s v="INC-2026-12364"/>
    <x v="299"/>
    <x v="0"/>
    <x v="1"/>
    <x v="0"/>
    <x v="2"/>
    <x v="276"/>
    <d v="2026-01-06T00:00:00"/>
    <n v="1"/>
    <n v="1"/>
    <n v="2"/>
    <n v="2"/>
    <s v="Low"/>
    <s v="Low"/>
  </r>
  <r>
    <s v="INC-2026-11213"/>
    <x v="300"/>
    <x v="4"/>
    <x v="1"/>
    <x v="2"/>
    <x v="4"/>
    <x v="277"/>
    <d v="2026-01-06T00:00:00"/>
    <n v="1"/>
    <n v="3"/>
    <n v="5"/>
    <n v="15"/>
    <s v="High"/>
    <s v="High"/>
  </r>
  <r>
    <s v="INC-2026-10770"/>
    <x v="301"/>
    <x v="4"/>
    <x v="3"/>
    <x v="2"/>
    <x v="3"/>
    <x v="278"/>
    <d v="2026-01-06T00:00:00"/>
    <n v="1"/>
    <n v="3"/>
    <n v="2"/>
    <n v="6"/>
    <s v="Medium"/>
    <s v="Medium"/>
  </r>
  <r>
    <s v="INC-2026-12135"/>
    <x v="302"/>
    <x v="4"/>
    <x v="0"/>
    <x v="2"/>
    <x v="2"/>
    <x v="279"/>
    <d v="2026-01-06T00:00:00"/>
    <n v="1"/>
    <n v="3"/>
    <n v="2"/>
    <n v="6"/>
    <s v="Medium"/>
    <s v="Medium"/>
  </r>
  <r>
    <s v="INC-2026-13170"/>
    <x v="303"/>
    <x v="4"/>
    <x v="3"/>
    <x v="2"/>
    <x v="3"/>
    <x v="280"/>
    <d v="2026-01-06T00:00:00"/>
    <n v="1"/>
    <n v="3"/>
    <n v="2"/>
    <n v="6"/>
    <s v="Medium"/>
    <s v="Medium"/>
  </r>
  <r>
    <s v="INC-2026-11824"/>
    <x v="304"/>
    <x v="0"/>
    <x v="3"/>
    <x v="1"/>
    <x v="3"/>
    <x v="141"/>
    <d v="2026-01-06T00:00:00"/>
    <n v="1"/>
    <n v="1"/>
    <n v="2"/>
    <n v="2"/>
    <s v="Low"/>
    <s v="Low"/>
  </r>
  <r>
    <s v="INC-2026-12275"/>
    <x v="305"/>
    <x v="4"/>
    <x v="2"/>
    <x v="2"/>
    <x v="2"/>
    <x v="281"/>
    <d v="2026-01-06T00:00:00"/>
    <n v="1"/>
    <n v="3"/>
    <n v="2"/>
    <n v="6"/>
    <s v="Medium"/>
    <s v="Medium"/>
  </r>
  <r>
    <s v="INC-2026-14546"/>
    <x v="306"/>
    <x v="2"/>
    <x v="2"/>
    <x v="2"/>
    <x v="0"/>
    <x v="282"/>
    <d v="2026-01-06T00:00:00"/>
    <n v="1"/>
    <n v="3"/>
    <n v="1"/>
    <n v="3"/>
    <s v="Low"/>
    <s v="Low"/>
  </r>
  <r>
    <s v="INC-2026-12376"/>
    <x v="307"/>
    <x v="5"/>
    <x v="1"/>
    <x v="0"/>
    <x v="3"/>
    <x v="283"/>
    <d v="2026-01-06T00:00:00"/>
    <n v="1"/>
    <n v="1"/>
    <n v="2"/>
    <n v="2"/>
    <s v="Low"/>
    <s v="Low"/>
  </r>
  <r>
    <s v="INC-2026-12539"/>
    <x v="308"/>
    <x v="5"/>
    <x v="2"/>
    <x v="1"/>
    <x v="2"/>
    <x v="284"/>
    <d v="2026-01-06T00:00:00"/>
    <n v="1"/>
    <n v="1"/>
    <n v="2"/>
    <n v="2"/>
    <s v="Low"/>
    <s v="Low"/>
  </r>
  <r>
    <s v="INC-2026-10142"/>
    <x v="309"/>
    <x v="4"/>
    <x v="3"/>
    <x v="2"/>
    <x v="2"/>
    <x v="285"/>
    <d v="2026-01-06T00:00:00"/>
    <n v="1"/>
    <n v="3"/>
    <n v="2"/>
    <n v="6"/>
    <s v="Medium"/>
    <s v="Medium"/>
  </r>
  <r>
    <s v="INC-2026-10934"/>
    <x v="310"/>
    <x v="4"/>
    <x v="3"/>
    <x v="3"/>
    <x v="3"/>
    <x v="286"/>
    <d v="2026-01-06T00:00:00"/>
    <n v="1"/>
    <n v="3"/>
    <n v="2"/>
    <n v="6"/>
    <s v="Medium"/>
    <s v="Medium"/>
  </r>
  <r>
    <s v="INC-2026-14296"/>
    <x v="311"/>
    <x v="2"/>
    <x v="1"/>
    <x v="3"/>
    <x v="2"/>
    <x v="287"/>
    <d v="2026-01-06T00:00:00"/>
    <n v="1"/>
    <n v="3"/>
    <n v="2"/>
    <n v="6"/>
    <s v="Medium"/>
    <s v="Medium"/>
  </r>
  <r>
    <s v="INC-2026-14769"/>
    <x v="312"/>
    <x v="0"/>
    <x v="0"/>
    <x v="1"/>
    <x v="2"/>
    <x v="288"/>
    <d v="2026-01-06T00:00:00"/>
    <n v="1"/>
    <n v="1"/>
    <n v="2"/>
    <n v="2"/>
    <s v="Low"/>
    <s v="Low"/>
  </r>
  <r>
    <s v="INC-2026-11434"/>
    <x v="313"/>
    <x v="4"/>
    <x v="2"/>
    <x v="2"/>
    <x v="2"/>
    <x v="289"/>
    <d v="2026-01-06T00:00:00"/>
    <n v="1"/>
    <n v="3"/>
    <n v="2"/>
    <n v="6"/>
    <s v="Medium"/>
    <s v="Medium"/>
  </r>
  <r>
    <s v="INC-2026-14473"/>
    <x v="314"/>
    <x v="4"/>
    <x v="0"/>
    <x v="2"/>
    <x v="2"/>
    <x v="290"/>
    <d v="2026-01-06T00:00:00"/>
    <n v="1"/>
    <n v="3"/>
    <n v="2"/>
    <n v="6"/>
    <s v="Medium"/>
    <s v="Medium"/>
  </r>
  <r>
    <s v="INC-2026-11421"/>
    <x v="315"/>
    <x v="5"/>
    <x v="0"/>
    <x v="1"/>
    <x v="2"/>
    <x v="291"/>
    <d v="2026-01-06T00:00:00"/>
    <n v="1"/>
    <n v="1"/>
    <n v="2"/>
    <n v="2"/>
    <s v="Low"/>
    <s v="Low"/>
  </r>
  <r>
    <s v="INC-2026-12845"/>
    <x v="316"/>
    <x v="3"/>
    <x v="2"/>
    <x v="0"/>
    <x v="3"/>
    <x v="154"/>
    <d v="2026-01-06T00:00:00"/>
    <n v="1"/>
    <n v="5"/>
    <n v="2"/>
    <n v="10"/>
    <s v="Medium"/>
    <s v="Medium"/>
  </r>
  <r>
    <s v="INC-2026-11089"/>
    <x v="317"/>
    <x v="2"/>
    <x v="1"/>
    <x v="0"/>
    <x v="4"/>
    <x v="292"/>
    <d v="2026-01-06T00:00:00"/>
    <n v="1"/>
    <n v="3"/>
    <n v="5"/>
    <n v="15"/>
    <s v="High"/>
    <s v="High"/>
  </r>
  <r>
    <s v="INC-2026-13731"/>
    <x v="318"/>
    <x v="4"/>
    <x v="0"/>
    <x v="2"/>
    <x v="2"/>
    <x v="293"/>
    <d v="2026-01-06T00:00:00"/>
    <n v="1"/>
    <n v="3"/>
    <n v="2"/>
    <n v="6"/>
    <s v="Medium"/>
    <s v="Medium"/>
  </r>
  <r>
    <s v="INC-2026-14047"/>
    <x v="319"/>
    <x v="1"/>
    <x v="1"/>
    <x v="1"/>
    <x v="1"/>
    <x v="294"/>
    <d v="2026-01-06T00:00:00"/>
    <n v="1"/>
    <n v="1"/>
    <n v="4"/>
    <n v="4"/>
    <s v="Low"/>
    <s v="Low"/>
  </r>
  <r>
    <s v="INC-2026-12688"/>
    <x v="320"/>
    <x v="0"/>
    <x v="2"/>
    <x v="1"/>
    <x v="2"/>
    <x v="295"/>
    <d v="2026-01-06T00:00:00"/>
    <n v="1"/>
    <n v="1"/>
    <n v="2"/>
    <n v="2"/>
    <s v="Low"/>
    <s v="Low"/>
  </r>
  <r>
    <s v="INC-2026-10998"/>
    <x v="321"/>
    <x v="4"/>
    <x v="1"/>
    <x v="2"/>
    <x v="2"/>
    <x v="296"/>
    <d v="2026-01-06T00:00:00"/>
    <n v="1"/>
    <n v="3"/>
    <n v="2"/>
    <n v="6"/>
    <s v="Medium"/>
    <s v="Medium"/>
  </r>
  <r>
    <s v="INC-2026-13300"/>
    <x v="322"/>
    <x v="1"/>
    <x v="1"/>
    <x v="1"/>
    <x v="0"/>
    <x v="247"/>
    <d v="2026-01-06T00:00:00"/>
    <n v="1"/>
    <n v="1"/>
    <n v="1"/>
    <n v="1"/>
    <s v="Low"/>
    <s v="Low"/>
  </r>
  <r>
    <s v="INC-2026-12828"/>
    <x v="323"/>
    <x v="4"/>
    <x v="0"/>
    <x v="2"/>
    <x v="2"/>
    <x v="297"/>
    <d v="2026-01-06T00:00:00"/>
    <n v="1"/>
    <n v="3"/>
    <n v="2"/>
    <n v="6"/>
    <s v="Medium"/>
    <s v="Medium"/>
  </r>
  <r>
    <s v="INC-2026-11256"/>
    <x v="324"/>
    <x v="3"/>
    <x v="2"/>
    <x v="0"/>
    <x v="0"/>
    <x v="298"/>
    <d v="2026-01-06T00:00:00"/>
    <n v="1"/>
    <n v="5"/>
    <n v="1"/>
    <n v="5"/>
    <s v="Medium"/>
    <s v="Medium"/>
  </r>
  <r>
    <s v="INC-2026-10421"/>
    <x v="325"/>
    <x v="1"/>
    <x v="0"/>
    <x v="2"/>
    <x v="3"/>
    <x v="299"/>
    <d v="2026-01-06T00:00:00"/>
    <n v="1"/>
    <n v="1"/>
    <n v="2"/>
    <n v="2"/>
    <s v="Low"/>
    <s v="Low"/>
  </r>
  <r>
    <s v="INC-2026-12247"/>
    <x v="326"/>
    <x v="2"/>
    <x v="1"/>
    <x v="2"/>
    <x v="3"/>
    <x v="300"/>
    <d v="2026-01-06T00:00:00"/>
    <n v="1"/>
    <n v="3"/>
    <n v="2"/>
    <n v="6"/>
    <s v="Medium"/>
    <s v="Medium"/>
  </r>
  <r>
    <s v="INC-2026-10697"/>
    <x v="327"/>
    <x v="4"/>
    <x v="0"/>
    <x v="2"/>
    <x v="0"/>
    <x v="301"/>
    <d v="2026-01-06T00:00:00"/>
    <n v="1"/>
    <n v="3"/>
    <n v="1"/>
    <n v="3"/>
    <s v="Low"/>
    <s v="Low"/>
  </r>
  <r>
    <s v="INC-2026-14604"/>
    <x v="328"/>
    <x v="2"/>
    <x v="3"/>
    <x v="0"/>
    <x v="0"/>
    <x v="302"/>
    <d v="2026-01-06T00:00:00"/>
    <n v="1"/>
    <n v="3"/>
    <n v="1"/>
    <n v="3"/>
    <s v="Low"/>
    <s v="Low"/>
  </r>
  <r>
    <s v="INC-2026-11207"/>
    <x v="329"/>
    <x v="4"/>
    <x v="1"/>
    <x v="2"/>
    <x v="3"/>
    <x v="303"/>
    <d v="2026-01-06T00:00:00"/>
    <n v="1"/>
    <n v="3"/>
    <n v="2"/>
    <n v="6"/>
    <s v="Medium"/>
    <s v="Medium"/>
  </r>
  <r>
    <s v="INC-2026-11932"/>
    <x v="330"/>
    <x v="1"/>
    <x v="1"/>
    <x v="3"/>
    <x v="0"/>
    <x v="304"/>
    <d v="2026-01-06T00:00:00"/>
    <n v="1"/>
    <n v="1"/>
    <n v="1"/>
    <n v="1"/>
    <s v="Low"/>
    <s v="Low"/>
  </r>
  <r>
    <s v="INC-2026-10486"/>
    <x v="331"/>
    <x v="4"/>
    <x v="0"/>
    <x v="2"/>
    <x v="3"/>
    <x v="305"/>
    <d v="2026-01-06T00:00:00"/>
    <n v="1"/>
    <n v="3"/>
    <n v="2"/>
    <n v="6"/>
    <s v="Medium"/>
    <s v="Medium"/>
  </r>
  <r>
    <s v="INC-2026-11745"/>
    <x v="332"/>
    <x v="0"/>
    <x v="3"/>
    <x v="0"/>
    <x v="1"/>
    <x v="107"/>
    <d v="2026-01-06T00:00:00"/>
    <n v="1"/>
    <n v="1"/>
    <n v="4"/>
    <n v="4"/>
    <s v="Low"/>
    <s v="Low"/>
  </r>
  <r>
    <s v="INC-2026-14004"/>
    <x v="333"/>
    <x v="4"/>
    <x v="3"/>
    <x v="2"/>
    <x v="3"/>
    <x v="113"/>
    <d v="2026-01-06T00:00:00"/>
    <n v="1"/>
    <n v="3"/>
    <n v="2"/>
    <n v="6"/>
    <s v="Medium"/>
    <s v="Medium"/>
  </r>
  <r>
    <s v="INC-2026-11313"/>
    <x v="333"/>
    <x v="2"/>
    <x v="2"/>
    <x v="1"/>
    <x v="3"/>
    <x v="113"/>
    <d v="2026-01-06T00:00:00"/>
    <n v="1"/>
    <n v="3"/>
    <n v="2"/>
    <n v="6"/>
    <s v="Medium"/>
    <s v="Medium"/>
  </r>
  <r>
    <s v="INC-2026-12599"/>
    <x v="334"/>
    <x v="4"/>
    <x v="1"/>
    <x v="2"/>
    <x v="3"/>
    <x v="306"/>
    <d v="2026-01-06T00:00:00"/>
    <n v="1"/>
    <n v="3"/>
    <n v="2"/>
    <n v="6"/>
    <s v="Medium"/>
    <s v="Medium"/>
  </r>
  <r>
    <s v="INC-2026-12190"/>
    <x v="335"/>
    <x v="4"/>
    <x v="1"/>
    <x v="2"/>
    <x v="2"/>
    <x v="307"/>
    <d v="2026-01-06T00:00:00"/>
    <n v="1"/>
    <n v="3"/>
    <n v="2"/>
    <n v="6"/>
    <s v="Medium"/>
    <s v="Medium"/>
  </r>
  <r>
    <s v="INC-2026-14096"/>
    <x v="336"/>
    <x v="3"/>
    <x v="2"/>
    <x v="0"/>
    <x v="2"/>
    <x v="308"/>
    <d v="2026-01-06T00:00:00"/>
    <n v="1"/>
    <n v="5"/>
    <n v="2"/>
    <n v="10"/>
    <s v="Medium"/>
    <s v="Medium"/>
  </r>
  <r>
    <s v="INC-2026-13800"/>
    <x v="337"/>
    <x v="1"/>
    <x v="1"/>
    <x v="3"/>
    <x v="1"/>
    <x v="309"/>
    <d v="2026-01-06T00:00:00"/>
    <n v="1"/>
    <n v="1"/>
    <n v="4"/>
    <n v="4"/>
    <s v="Low"/>
    <s v="Low"/>
  </r>
  <r>
    <s v="INC-2026-11705"/>
    <x v="337"/>
    <x v="5"/>
    <x v="0"/>
    <x v="3"/>
    <x v="3"/>
    <x v="309"/>
    <d v="2026-01-06T00:00:00"/>
    <n v="1"/>
    <n v="1"/>
    <n v="2"/>
    <n v="2"/>
    <s v="Low"/>
    <s v="Low"/>
  </r>
  <r>
    <s v="INC-2026-11283"/>
    <x v="338"/>
    <x v="2"/>
    <x v="2"/>
    <x v="2"/>
    <x v="2"/>
    <x v="310"/>
    <d v="2026-01-06T00:00:00"/>
    <n v="1"/>
    <n v="3"/>
    <n v="2"/>
    <n v="6"/>
    <s v="Medium"/>
    <s v="Medium"/>
  </r>
  <r>
    <s v="INC-2026-12578"/>
    <x v="339"/>
    <x v="1"/>
    <x v="3"/>
    <x v="3"/>
    <x v="0"/>
    <x v="311"/>
    <d v="2026-01-07T00:00:00"/>
    <n v="1"/>
    <n v="1"/>
    <n v="1"/>
    <n v="1"/>
    <s v="Low"/>
    <s v="Low"/>
  </r>
  <r>
    <s v="INC-2026-12561"/>
    <x v="340"/>
    <x v="1"/>
    <x v="2"/>
    <x v="0"/>
    <x v="0"/>
    <x v="312"/>
    <d v="2026-01-07T00:00:00"/>
    <n v="1"/>
    <n v="1"/>
    <n v="1"/>
    <n v="1"/>
    <s v="Low"/>
    <s v="Low"/>
  </r>
  <r>
    <s v="INC-2026-13289"/>
    <x v="341"/>
    <x v="4"/>
    <x v="3"/>
    <x v="2"/>
    <x v="3"/>
    <x v="313"/>
    <d v="2026-01-07T00:00:00"/>
    <n v="1"/>
    <n v="3"/>
    <n v="2"/>
    <n v="6"/>
    <s v="Medium"/>
    <s v="Medium"/>
  </r>
  <r>
    <s v="INC-2026-14273"/>
    <x v="342"/>
    <x v="0"/>
    <x v="3"/>
    <x v="1"/>
    <x v="3"/>
    <x v="219"/>
    <d v="2026-01-07T00:00:00"/>
    <n v="1"/>
    <n v="1"/>
    <n v="2"/>
    <n v="2"/>
    <s v="Low"/>
    <s v="Low"/>
  </r>
  <r>
    <s v="INC-2026-12071"/>
    <x v="343"/>
    <x v="4"/>
    <x v="2"/>
    <x v="0"/>
    <x v="2"/>
    <x v="5"/>
    <d v="2026-01-07T00:00:00"/>
    <n v="1"/>
    <n v="3"/>
    <n v="2"/>
    <n v="6"/>
    <s v="Medium"/>
    <s v="Medium"/>
  </r>
  <r>
    <s v="INC-2026-10849"/>
    <x v="344"/>
    <x v="2"/>
    <x v="1"/>
    <x v="2"/>
    <x v="2"/>
    <x v="314"/>
    <d v="2026-01-07T00:00:00"/>
    <n v="1"/>
    <n v="3"/>
    <n v="2"/>
    <n v="6"/>
    <s v="Medium"/>
    <s v="Medium"/>
  </r>
  <r>
    <s v="INC-2026-10353"/>
    <x v="345"/>
    <x v="4"/>
    <x v="0"/>
    <x v="2"/>
    <x v="3"/>
    <x v="315"/>
    <d v="2026-01-07T00:00:00"/>
    <n v="1"/>
    <n v="3"/>
    <n v="2"/>
    <n v="6"/>
    <s v="Medium"/>
    <s v="Medium"/>
  </r>
  <r>
    <s v="INC-2026-11550"/>
    <x v="346"/>
    <x v="4"/>
    <x v="0"/>
    <x v="2"/>
    <x v="1"/>
    <x v="316"/>
    <d v="2026-01-07T00:00:00"/>
    <n v="1"/>
    <n v="3"/>
    <n v="4"/>
    <n v="12"/>
    <s v="High"/>
    <s v="High"/>
  </r>
  <r>
    <s v="INC-2026-13532"/>
    <x v="347"/>
    <x v="5"/>
    <x v="3"/>
    <x v="2"/>
    <x v="2"/>
    <x v="317"/>
    <d v="2026-01-07T00:00:00"/>
    <n v="1"/>
    <n v="1"/>
    <n v="2"/>
    <n v="2"/>
    <s v="Low"/>
    <s v="Low"/>
  </r>
  <r>
    <s v="INC-2026-10826"/>
    <x v="348"/>
    <x v="4"/>
    <x v="2"/>
    <x v="2"/>
    <x v="0"/>
    <x v="318"/>
    <d v="2026-01-07T00:00:00"/>
    <n v="1"/>
    <n v="3"/>
    <n v="1"/>
    <n v="3"/>
    <s v="Low"/>
    <s v="Low"/>
  </r>
  <r>
    <s v="INC-2026-14120"/>
    <x v="349"/>
    <x v="4"/>
    <x v="2"/>
    <x v="2"/>
    <x v="3"/>
    <x v="176"/>
    <d v="2026-01-07T00:00:00"/>
    <n v="1"/>
    <n v="3"/>
    <n v="2"/>
    <n v="6"/>
    <s v="Medium"/>
    <s v="Medium"/>
  </r>
  <r>
    <s v="INC-2026-10495"/>
    <x v="350"/>
    <x v="4"/>
    <x v="3"/>
    <x v="2"/>
    <x v="0"/>
    <x v="319"/>
    <d v="2026-01-07T00:00:00"/>
    <n v="1"/>
    <n v="3"/>
    <n v="1"/>
    <n v="3"/>
    <s v="Low"/>
    <s v="Low"/>
  </r>
  <r>
    <s v="INC-2026-10188"/>
    <x v="351"/>
    <x v="0"/>
    <x v="3"/>
    <x v="0"/>
    <x v="2"/>
    <x v="320"/>
    <d v="2026-01-07T00:00:00"/>
    <n v="1"/>
    <n v="1"/>
    <n v="2"/>
    <n v="2"/>
    <s v="Low"/>
    <s v="Low"/>
  </r>
  <r>
    <s v="INC-2026-14709"/>
    <x v="352"/>
    <x v="4"/>
    <x v="2"/>
    <x v="2"/>
    <x v="1"/>
    <x v="321"/>
    <d v="2026-01-07T00:00:00"/>
    <n v="1"/>
    <n v="3"/>
    <n v="4"/>
    <n v="12"/>
    <s v="High"/>
    <s v="High"/>
  </r>
  <r>
    <s v="INC-2026-14714"/>
    <x v="353"/>
    <x v="5"/>
    <x v="1"/>
    <x v="0"/>
    <x v="4"/>
    <x v="280"/>
    <d v="2026-01-07T00:00:00"/>
    <n v="1"/>
    <n v="1"/>
    <n v="5"/>
    <n v="5"/>
    <s v="Medium"/>
    <s v="Medium"/>
  </r>
  <r>
    <s v="INC-2026-11486"/>
    <x v="354"/>
    <x v="4"/>
    <x v="3"/>
    <x v="2"/>
    <x v="2"/>
    <x v="322"/>
    <d v="2026-01-07T00:00:00"/>
    <n v="1"/>
    <n v="3"/>
    <n v="2"/>
    <n v="6"/>
    <s v="Medium"/>
    <s v="Medium"/>
  </r>
  <r>
    <s v="INC-2026-12535"/>
    <x v="355"/>
    <x v="4"/>
    <x v="0"/>
    <x v="2"/>
    <x v="0"/>
    <x v="229"/>
    <d v="2026-01-07T00:00:00"/>
    <n v="1"/>
    <n v="3"/>
    <n v="1"/>
    <n v="3"/>
    <s v="Low"/>
    <s v="Low"/>
  </r>
  <r>
    <s v="INC-2026-11912"/>
    <x v="356"/>
    <x v="2"/>
    <x v="1"/>
    <x v="0"/>
    <x v="2"/>
    <x v="323"/>
    <d v="2026-01-07T00:00:00"/>
    <n v="1"/>
    <n v="3"/>
    <n v="2"/>
    <n v="6"/>
    <s v="Medium"/>
    <s v="Medium"/>
  </r>
  <r>
    <s v="INC-2026-10087"/>
    <x v="357"/>
    <x v="4"/>
    <x v="0"/>
    <x v="2"/>
    <x v="3"/>
    <x v="324"/>
    <d v="2026-01-07T00:00:00"/>
    <n v="1"/>
    <n v="3"/>
    <n v="2"/>
    <n v="6"/>
    <s v="Medium"/>
    <s v="Medium"/>
  </r>
  <r>
    <s v="INC-2026-10805"/>
    <x v="358"/>
    <x v="4"/>
    <x v="1"/>
    <x v="2"/>
    <x v="3"/>
    <x v="325"/>
    <d v="2026-01-07T00:00:00"/>
    <n v="1"/>
    <n v="3"/>
    <n v="2"/>
    <n v="6"/>
    <s v="Medium"/>
    <s v="Medium"/>
  </r>
  <r>
    <s v="INC-2026-14683"/>
    <x v="359"/>
    <x v="5"/>
    <x v="2"/>
    <x v="3"/>
    <x v="2"/>
    <x v="326"/>
    <d v="2026-01-07T00:00:00"/>
    <n v="1"/>
    <n v="1"/>
    <n v="2"/>
    <n v="2"/>
    <s v="Low"/>
    <s v="Low"/>
  </r>
  <r>
    <s v="INC-2026-14124"/>
    <x v="360"/>
    <x v="3"/>
    <x v="1"/>
    <x v="0"/>
    <x v="3"/>
    <x v="327"/>
    <d v="2026-01-07T00:00:00"/>
    <n v="1"/>
    <n v="5"/>
    <n v="2"/>
    <n v="10"/>
    <s v="Medium"/>
    <s v="Medium"/>
  </r>
  <r>
    <s v="INC-2026-13759"/>
    <x v="361"/>
    <x v="4"/>
    <x v="0"/>
    <x v="0"/>
    <x v="2"/>
    <x v="328"/>
    <d v="2026-01-07T00:00:00"/>
    <n v="1"/>
    <n v="3"/>
    <n v="2"/>
    <n v="6"/>
    <s v="Medium"/>
    <s v="Medium"/>
  </r>
  <r>
    <s v="INC-2026-14870"/>
    <x v="362"/>
    <x v="4"/>
    <x v="2"/>
    <x v="2"/>
    <x v="2"/>
    <x v="329"/>
    <d v="2026-01-07T00:00:00"/>
    <n v="1"/>
    <n v="3"/>
    <n v="2"/>
    <n v="6"/>
    <s v="Medium"/>
    <s v="Medium"/>
  </r>
  <r>
    <s v="INC-2026-11435"/>
    <x v="363"/>
    <x v="4"/>
    <x v="0"/>
    <x v="2"/>
    <x v="3"/>
    <x v="330"/>
    <d v="2026-01-07T00:00:00"/>
    <n v="1"/>
    <n v="3"/>
    <n v="2"/>
    <n v="6"/>
    <s v="Medium"/>
    <s v="Medium"/>
  </r>
  <r>
    <s v="INC-2026-12887"/>
    <x v="364"/>
    <x v="3"/>
    <x v="0"/>
    <x v="0"/>
    <x v="0"/>
    <x v="331"/>
    <d v="2026-01-07T00:00:00"/>
    <n v="1"/>
    <n v="5"/>
    <n v="1"/>
    <n v="5"/>
    <s v="Medium"/>
    <s v="Medium"/>
  </r>
  <r>
    <s v="INC-2026-14010"/>
    <x v="365"/>
    <x v="1"/>
    <x v="0"/>
    <x v="3"/>
    <x v="1"/>
    <x v="295"/>
    <d v="2026-01-07T00:00:00"/>
    <n v="1"/>
    <n v="1"/>
    <n v="4"/>
    <n v="4"/>
    <s v="Low"/>
    <s v="Low"/>
  </r>
  <r>
    <s v="INC-2026-13957"/>
    <x v="366"/>
    <x v="4"/>
    <x v="0"/>
    <x v="1"/>
    <x v="3"/>
    <x v="332"/>
    <d v="2026-01-07T00:00:00"/>
    <n v="1"/>
    <n v="3"/>
    <n v="2"/>
    <n v="6"/>
    <s v="Medium"/>
    <s v="Medium"/>
  </r>
  <r>
    <s v="INC-2026-10247"/>
    <x v="367"/>
    <x v="4"/>
    <x v="2"/>
    <x v="2"/>
    <x v="3"/>
    <x v="333"/>
    <d v="2026-01-07T00:00:00"/>
    <n v="1"/>
    <n v="3"/>
    <n v="2"/>
    <n v="6"/>
    <s v="Medium"/>
    <s v="Medium"/>
  </r>
  <r>
    <s v="INC-2026-13446"/>
    <x v="368"/>
    <x v="4"/>
    <x v="1"/>
    <x v="2"/>
    <x v="2"/>
    <x v="334"/>
    <d v="2026-01-07T00:00:00"/>
    <n v="1"/>
    <n v="3"/>
    <n v="2"/>
    <n v="6"/>
    <s v="Medium"/>
    <s v="Medium"/>
  </r>
  <r>
    <s v="INC-2026-14420"/>
    <x v="369"/>
    <x v="0"/>
    <x v="1"/>
    <x v="0"/>
    <x v="3"/>
    <x v="335"/>
    <d v="2026-01-07T00:00:00"/>
    <n v="1"/>
    <n v="1"/>
    <n v="2"/>
    <n v="2"/>
    <s v="Low"/>
    <s v="Low"/>
  </r>
  <r>
    <s v="INC-2026-14873"/>
    <x v="370"/>
    <x v="0"/>
    <x v="0"/>
    <x v="2"/>
    <x v="3"/>
    <x v="336"/>
    <d v="2026-01-07T00:00:00"/>
    <n v="1"/>
    <n v="1"/>
    <n v="2"/>
    <n v="2"/>
    <s v="Low"/>
    <s v="Low"/>
  </r>
  <r>
    <s v="INC-2026-14490"/>
    <x v="371"/>
    <x v="1"/>
    <x v="1"/>
    <x v="2"/>
    <x v="1"/>
    <x v="337"/>
    <d v="2026-01-07T00:00:00"/>
    <n v="1"/>
    <n v="1"/>
    <n v="4"/>
    <n v="4"/>
    <s v="Low"/>
    <s v="Low"/>
  </r>
  <r>
    <s v="INC-2026-10980"/>
    <x v="372"/>
    <x v="4"/>
    <x v="0"/>
    <x v="3"/>
    <x v="2"/>
    <x v="338"/>
    <d v="2026-01-07T00:00:00"/>
    <n v="1"/>
    <n v="3"/>
    <n v="2"/>
    <n v="6"/>
    <s v="Medium"/>
    <s v="Medium"/>
  </r>
  <r>
    <s v="INC-2026-11903"/>
    <x v="373"/>
    <x v="2"/>
    <x v="3"/>
    <x v="1"/>
    <x v="3"/>
    <x v="339"/>
    <d v="2026-01-07T00:00:00"/>
    <n v="1"/>
    <n v="3"/>
    <n v="2"/>
    <n v="6"/>
    <s v="Medium"/>
    <s v="Medium"/>
  </r>
  <r>
    <s v="INC-2026-14874"/>
    <x v="374"/>
    <x v="0"/>
    <x v="3"/>
    <x v="1"/>
    <x v="3"/>
    <x v="113"/>
    <d v="2026-01-07T00:00:00"/>
    <n v="1"/>
    <n v="1"/>
    <n v="2"/>
    <n v="2"/>
    <s v="Low"/>
    <s v="Low"/>
  </r>
  <r>
    <s v="INC-2026-10112"/>
    <x v="375"/>
    <x v="4"/>
    <x v="3"/>
    <x v="2"/>
    <x v="3"/>
    <x v="340"/>
    <d v="2026-01-07T00:00:00"/>
    <n v="1"/>
    <n v="3"/>
    <n v="2"/>
    <n v="6"/>
    <s v="Medium"/>
    <s v="Medium"/>
  </r>
  <r>
    <s v="INC-2026-12803"/>
    <x v="376"/>
    <x v="4"/>
    <x v="0"/>
    <x v="2"/>
    <x v="3"/>
    <x v="58"/>
    <d v="2026-01-07T00:00:00"/>
    <n v="1"/>
    <n v="3"/>
    <n v="2"/>
    <n v="6"/>
    <s v="Medium"/>
    <s v="Medium"/>
  </r>
  <r>
    <s v="INC-2026-14933"/>
    <x v="377"/>
    <x v="4"/>
    <x v="1"/>
    <x v="2"/>
    <x v="0"/>
    <x v="254"/>
    <d v="2026-01-07T00:00:00"/>
    <n v="1"/>
    <n v="3"/>
    <n v="1"/>
    <n v="3"/>
    <s v="Low"/>
    <s v="Low"/>
  </r>
  <r>
    <s v="INC-2026-12630"/>
    <x v="378"/>
    <x v="4"/>
    <x v="1"/>
    <x v="2"/>
    <x v="1"/>
    <x v="308"/>
    <d v="2026-01-07T00:00:00"/>
    <n v="1"/>
    <n v="3"/>
    <n v="4"/>
    <n v="12"/>
    <s v="High"/>
    <s v="High"/>
  </r>
  <r>
    <s v="INC-2026-10531"/>
    <x v="379"/>
    <x v="0"/>
    <x v="3"/>
    <x v="0"/>
    <x v="4"/>
    <x v="258"/>
    <d v="2026-01-07T00:00:00"/>
    <n v="1"/>
    <n v="1"/>
    <n v="5"/>
    <n v="5"/>
    <s v="Medium"/>
    <s v="Medium"/>
  </r>
  <r>
    <s v="INC-2026-14777"/>
    <x v="380"/>
    <x v="2"/>
    <x v="1"/>
    <x v="1"/>
    <x v="3"/>
    <x v="341"/>
    <d v="2026-01-08T00:00:00"/>
    <n v="1"/>
    <n v="3"/>
    <n v="2"/>
    <n v="6"/>
    <s v="Medium"/>
    <s v="Medium"/>
  </r>
  <r>
    <s v="INC-2026-10594"/>
    <x v="381"/>
    <x v="4"/>
    <x v="3"/>
    <x v="2"/>
    <x v="0"/>
    <x v="342"/>
    <d v="2026-01-08T00:00:00"/>
    <n v="1"/>
    <n v="3"/>
    <n v="1"/>
    <n v="3"/>
    <s v="Low"/>
    <s v="Low"/>
  </r>
  <r>
    <s v="INC-2026-10563"/>
    <x v="382"/>
    <x v="2"/>
    <x v="0"/>
    <x v="1"/>
    <x v="2"/>
    <x v="343"/>
    <d v="2026-01-08T00:00:00"/>
    <n v="1"/>
    <n v="3"/>
    <n v="2"/>
    <n v="6"/>
    <s v="Medium"/>
    <s v="Medium"/>
  </r>
  <r>
    <s v="INC-2026-11450"/>
    <x v="383"/>
    <x v="4"/>
    <x v="1"/>
    <x v="2"/>
    <x v="3"/>
    <x v="344"/>
    <d v="2026-01-08T00:00:00"/>
    <n v="1"/>
    <n v="3"/>
    <n v="2"/>
    <n v="6"/>
    <s v="Medium"/>
    <s v="Medium"/>
  </r>
  <r>
    <s v="INC-2026-11691"/>
    <x v="384"/>
    <x v="1"/>
    <x v="3"/>
    <x v="2"/>
    <x v="1"/>
    <x v="66"/>
    <d v="2026-01-08T00:00:00"/>
    <n v="1"/>
    <n v="1"/>
    <n v="4"/>
    <n v="4"/>
    <s v="Low"/>
    <s v="Low"/>
  </r>
  <r>
    <s v="INC-2026-13452"/>
    <x v="385"/>
    <x v="3"/>
    <x v="2"/>
    <x v="0"/>
    <x v="3"/>
    <x v="345"/>
    <d v="2026-01-08T00:00:00"/>
    <n v="1"/>
    <n v="5"/>
    <n v="2"/>
    <n v="10"/>
    <s v="Medium"/>
    <s v="Medium"/>
  </r>
  <r>
    <s v="INC-2026-14355"/>
    <x v="386"/>
    <x v="3"/>
    <x v="2"/>
    <x v="0"/>
    <x v="2"/>
    <x v="346"/>
    <d v="2026-01-08T00:00:00"/>
    <n v="1"/>
    <n v="5"/>
    <n v="2"/>
    <n v="10"/>
    <s v="Medium"/>
    <s v="Medium"/>
  </r>
  <r>
    <s v="INC-2026-14902"/>
    <x v="387"/>
    <x v="3"/>
    <x v="3"/>
    <x v="0"/>
    <x v="3"/>
    <x v="347"/>
    <d v="2026-01-08T00:00:00"/>
    <n v="1"/>
    <n v="5"/>
    <n v="2"/>
    <n v="10"/>
    <s v="Medium"/>
    <s v="Medium"/>
  </r>
  <r>
    <s v="INC-2026-10533"/>
    <x v="388"/>
    <x v="1"/>
    <x v="1"/>
    <x v="1"/>
    <x v="3"/>
    <x v="266"/>
    <d v="2026-01-08T00:00:00"/>
    <n v="1"/>
    <n v="1"/>
    <n v="2"/>
    <n v="2"/>
    <s v="Low"/>
    <s v="Low"/>
  </r>
  <r>
    <s v="INC-2026-10778"/>
    <x v="389"/>
    <x v="2"/>
    <x v="3"/>
    <x v="1"/>
    <x v="3"/>
    <x v="348"/>
    <d v="2026-01-08T00:00:00"/>
    <n v="1"/>
    <n v="3"/>
    <n v="2"/>
    <n v="6"/>
    <s v="Medium"/>
    <s v="Medium"/>
  </r>
  <r>
    <s v="INC-2026-12026"/>
    <x v="390"/>
    <x v="0"/>
    <x v="0"/>
    <x v="1"/>
    <x v="0"/>
    <x v="267"/>
    <d v="2026-01-08T00:00:00"/>
    <n v="1"/>
    <n v="1"/>
    <n v="1"/>
    <n v="1"/>
    <s v="Low"/>
    <s v="Low"/>
  </r>
  <r>
    <s v="INC-2026-11992"/>
    <x v="391"/>
    <x v="4"/>
    <x v="0"/>
    <x v="2"/>
    <x v="0"/>
    <x v="349"/>
    <d v="2026-01-08T00:00:00"/>
    <n v="1"/>
    <n v="3"/>
    <n v="1"/>
    <n v="3"/>
    <s v="Low"/>
    <s v="Low"/>
  </r>
  <r>
    <s v="INC-2026-12298"/>
    <x v="392"/>
    <x v="4"/>
    <x v="2"/>
    <x v="2"/>
    <x v="3"/>
    <x v="350"/>
    <d v="2026-01-08T00:00:00"/>
    <n v="1"/>
    <n v="3"/>
    <n v="2"/>
    <n v="6"/>
    <s v="Medium"/>
    <s v="Medium"/>
  </r>
  <r>
    <s v="INC-2026-10999"/>
    <x v="393"/>
    <x v="4"/>
    <x v="1"/>
    <x v="2"/>
    <x v="3"/>
    <x v="351"/>
    <d v="2026-01-08T00:00:00"/>
    <n v="1"/>
    <n v="3"/>
    <n v="2"/>
    <n v="6"/>
    <s v="Medium"/>
    <s v="Medium"/>
  </r>
  <r>
    <s v="INC-2026-12022"/>
    <x v="394"/>
    <x v="4"/>
    <x v="2"/>
    <x v="2"/>
    <x v="3"/>
    <x v="73"/>
    <d v="2026-01-08T00:00:00"/>
    <n v="1"/>
    <n v="3"/>
    <n v="2"/>
    <n v="6"/>
    <s v="Medium"/>
    <s v="Medium"/>
  </r>
  <r>
    <s v="INC-2026-10523"/>
    <x v="395"/>
    <x v="5"/>
    <x v="3"/>
    <x v="3"/>
    <x v="3"/>
    <x v="352"/>
    <d v="2026-01-08T00:00:00"/>
    <n v="1"/>
    <n v="1"/>
    <n v="2"/>
    <n v="2"/>
    <s v="Low"/>
    <s v="Low"/>
  </r>
  <r>
    <s v="INC-2026-12315"/>
    <x v="396"/>
    <x v="4"/>
    <x v="2"/>
    <x v="2"/>
    <x v="1"/>
    <x v="353"/>
    <d v="2026-01-08T00:00:00"/>
    <n v="1"/>
    <n v="3"/>
    <n v="4"/>
    <n v="12"/>
    <s v="High"/>
    <s v="High"/>
  </r>
  <r>
    <s v="INC-2026-13776"/>
    <x v="397"/>
    <x v="4"/>
    <x v="2"/>
    <x v="2"/>
    <x v="3"/>
    <x v="17"/>
    <d v="2026-01-08T00:00:00"/>
    <n v="1"/>
    <n v="3"/>
    <n v="2"/>
    <n v="6"/>
    <s v="Medium"/>
    <s v="Medium"/>
  </r>
  <r>
    <s v="INC-2026-14824"/>
    <x v="398"/>
    <x v="4"/>
    <x v="2"/>
    <x v="0"/>
    <x v="2"/>
    <x v="354"/>
    <d v="2026-01-08T00:00:00"/>
    <n v="1"/>
    <n v="3"/>
    <n v="2"/>
    <n v="6"/>
    <s v="Medium"/>
    <s v="Medium"/>
  </r>
  <r>
    <s v="INC-2026-13305"/>
    <x v="399"/>
    <x v="0"/>
    <x v="0"/>
    <x v="3"/>
    <x v="3"/>
    <x v="355"/>
    <d v="2026-01-08T00:00:00"/>
    <n v="1"/>
    <n v="1"/>
    <n v="2"/>
    <n v="2"/>
    <s v="Low"/>
    <s v="Low"/>
  </r>
  <r>
    <s v="INC-2026-10096"/>
    <x v="400"/>
    <x v="4"/>
    <x v="3"/>
    <x v="2"/>
    <x v="2"/>
    <x v="20"/>
    <d v="2026-01-08T00:00:00"/>
    <n v="1"/>
    <n v="3"/>
    <n v="2"/>
    <n v="6"/>
    <s v="Medium"/>
    <s v="Medium"/>
  </r>
  <r>
    <s v="INC-2026-14234"/>
    <x v="401"/>
    <x v="1"/>
    <x v="0"/>
    <x v="2"/>
    <x v="3"/>
    <x v="356"/>
    <d v="2026-01-08T00:00:00"/>
    <n v="1"/>
    <n v="1"/>
    <n v="2"/>
    <n v="2"/>
    <s v="Low"/>
    <s v="Low"/>
  </r>
  <r>
    <s v="INC-2026-12930"/>
    <x v="402"/>
    <x v="1"/>
    <x v="0"/>
    <x v="3"/>
    <x v="0"/>
    <x v="357"/>
    <d v="2026-01-08T00:00:00"/>
    <n v="1"/>
    <n v="1"/>
    <n v="1"/>
    <n v="1"/>
    <s v="Low"/>
    <s v="Low"/>
  </r>
  <r>
    <s v="INC-2026-14593"/>
    <x v="403"/>
    <x v="4"/>
    <x v="1"/>
    <x v="2"/>
    <x v="2"/>
    <x v="78"/>
    <d v="2026-01-08T00:00:00"/>
    <n v="1"/>
    <n v="3"/>
    <n v="2"/>
    <n v="6"/>
    <s v="Medium"/>
    <s v="Medium"/>
  </r>
  <r>
    <s v="INC-2026-12971"/>
    <x v="404"/>
    <x v="4"/>
    <x v="0"/>
    <x v="1"/>
    <x v="3"/>
    <x v="358"/>
    <d v="2026-01-08T00:00:00"/>
    <n v="1"/>
    <n v="3"/>
    <n v="2"/>
    <n v="6"/>
    <s v="Medium"/>
    <s v="Medium"/>
  </r>
  <r>
    <s v="INC-2026-14146"/>
    <x v="405"/>
    <x v="4"/>
    <x v="1"/>
    <x v="2"/>
    <x v="2"/>
    <x v="359"/>
    <d v="2026-01-08T00:00:00"/>
    <n v="1"/>
    <n v="3"/>
    <n v="2"/>
    <n v="6"/>
    <s v="Medium"/>
    <s v="Medium"/>
  </r>
  <r>
    <s v="INC-2026-10702"/>
    <x v="406"/>
    <x v="4"/>
    <x v="0"/>
    <x v="2"/>
    <x v="1"/>
    <x v="360"/>
    <d v="2026-01-08T00:00:00"/>
    <n v="1"/>
    <n v="3"/>
    <n v="4"/>
    <n v="12"/>
    <s v="High"/>
    <s v="High"/>
  </r>
  <r>
    <s v="INC-2026-10355"/>
    <x v="407"/>
    <x v="4"/>
    <x v="0"/>
    <x v="2"/>
    <x v="2"/>
    <x v="30"/>
    <d v="2026-01-08T00:00:00"/>
    <n v="1"/>
    <n v="3"/>
    <n v="2"/>
    <n v="6"/>
    <s v="Medium"/>
    <s v="Medium"/>
  </r>
  <r>
    <s v="INC-2026-10482"/>
    <x v="408"/>
    <x v="0"/>
    <x v="3"/>
    <x v="3"/>
    <x v="0"/>
    <x v="361"/>
    <d v="2026-01-08T00:00:00"/>
    <n v="1"/>
    <n v="1"/>
    <n v="1"/>
    <n v="1"/>
    <s v="Low"/>
    <s v="Low"/>
  </r>
  <r>
    <s v="INC-2026-12914"/>
    <x v="409"/>
    <x v="3"/>
    <x v="0"/>
    <x v="0"/>
    <x v="0"/>
    <x v="362"/>
    <d v="2026-01-08T00:00:00"/>
    <n v="1"/>
    <n v="5"/>
    <n v="1"/>
    <n v="5"/>
    <s v="Medium"/>
    <s v="Medium"/>
  </r>
  <r>
    <s v="INC-2026-14764"/>
    <x v="410"/>
    <x v="4"/>
    <x v="3"/>
    <x v="2"/>
    <x v="2"/>
    <x v="363"/>
    <d v="2026-01-08T00:00:00"/>
    <n v="1"/>
    <n v="3"/>
    <n v="2"/>
    <n v="6"/>
    <s v="Medium"/>
    <s v="Medium"/>
  </r>
  <r>
    <s v="INC-2026-12181"/>
    <x v="411"/>
    <x v="1"/>
    <x v="1"/>
    <x v="3"/>
    <x v="0"/>
    <x v="364"/>
    <d v="2026-01-08T00:00:00"/>
    <n v="1"/>
    <n v="1"/>
    <n v="1"/>
    <n v="1"/>
    <s v="Low"/>
    <s v="Low"/>
  </r>
  <r>
    <s v="INC-2026-12700"/>
    <x v="412"/>
    <x v="4"/>
    <x v="1"/>
    <x v="2"/>
    <x v="3"/>
    <x v="365"/>
    <d v="2026-01-08T00:00:00"/>
    <n v="1"/>
    <n v="3"/>
    <n v="2"/>
    <n v="6"/>
    <s v="Medium"/>
    <s v="Medium"/>
  </r>
  <r>
    <s v="INC-2026-12581"/>
    <x v="413"/>
    <x v="5"/>
    <x v="0"/>
    <x v="2"/>
    <x v="3"/>
    <x v="147"/>
    <d v="2026-01-08T00:00:00"/>
    <n v="1"/>
    <n v="1"/>
    <n v="2"/>
    <n v="2"/>
    <s v="Low"/>
    <s v="Low"/>
  </r>
  <r>
    <s v="INC-2026-11982"/>
    <x v="414"/>
    <x v="3"/>
    <x v="0"/>
    <x v="0"/>
    <x v="3"/>
    <x v="366"/>
    <d v="2026-01-08T00:00:00"/>
    <n v="1"/>
    <n v="5"/>
    <n v="2"/>
    <n v="10"/>
    <s v="Medium"/>
    <s v="Medium"/>
  </r>
  <r>
    <s v="INC-2026-12611"/>
    <x v="415"/>
    <x v="4"/>
    <x v="1"/>
    <x v="1"/>
    <x v="3"/>
    <x v="367"/>
    <d v="2026-01-08T00:00:00"/>
    <n v="1"/>
    <n v="3"/>
    <n v="2"/>
    <n v="6"/>
    <s v="Medium"/>
    <s v="Medium"/>
  </r>
  <r>
    <s v="INC-2026-10769"/>
    <x v="416"/>
    <x v="4"/>
    <x v="1"/>
    <x v="2"/>
    <x v="2"/>
    <x v="368"/>
    <d v="2026-01-08T00:00:00"/>
    <n v="1"/>
    <n v="3"/>
    <n v="2"/>
    <n v="6"/>
    <s v="Medium"/>
    <s v="Medium"/>
  </r>
  <r>
    <s v="INC-2026-10496"/>
    <x v="417"/>
    <x v="4"/>
    <x v="3"/>
    <x v="2"/>
    <x v="3"/>
    <x v="369"/>
    <d v="2026-01-08T00:00:00"/>
    <n v="1"/>
    <n v="3"/>
    <n v="2"/>
    <n v="6"/>
    <s v="Medium"/>
    <s v="Medium"/>
  </r>
  <r>
    <s v="INC-2026-13082"/>
    <x v="418"/>
    <x v="3"/>
    <x v="0"/>
    <x v="0"/>
    <x v="3"/>
    <x v="44"/>
    <d v="2026-01-08T00:00:00"/>
    <n v="1"/>
    <n v="5"/>
    <n v="2"/>
    <n v="10"/>
    <s v="Medium"/>
    <s v="Medium"/>
  </r>
  <r>
    <s v="INC-2026-12628"/>
    <x v="419"/>
    <x v="2"/>
    <x v="1"/>
    <x v="1"/>
    <x v="0"/>
    <x v="200"/>
    <d v="2026-01-08T00:00:00"/>
    <n v="1"/>
    <n v="3"/>
    <n v="1"/>
    <n v="3"/>
    <s v="Low"/>
    <s v="Low"/>
  </r>
  <r>
    <s v="INC-2026-14694"/>
    <x v="420"/>
    <x v="5"/>
    <x v="0"/>
    <x v="2"/>
    <x v="0"/>
    <x v="202"/>
    <d v="2026-01-08T00:00:00"/>
    <n v="1"/>
    <n v="1"/>
    <n v="1"/>
    <n v="1"/>
    <s v="Low"/>
    <s v="Low"/>
  </r>
  <r>
    <s v="INC-2026-13042"/>
    <x v="421"/>
    <x v="3"/>
    <x v="0"/>
    <x v="0"/>
    <x v="0"/>
    <x v="370"/>
    <d v="2026-01-08T00:00:00"/>
    <n v="1"/>
    <n v="5"/>
    <n v="1"/>
    <n v="5"/>
    <s v="Medium"/>
    <s v="Medium"/>
  </r>
  <r>
    <s v="INC-2026-11991"/>
    <x v="422"/>
    <x v="4"/>
    <x v="0"/>
    <x v="2"/>
    <x v="3"/>
    <x v="243"/>
    <d v="2026-01-08T00:00:00"/>
    <n v="1"/>
    <n v="3"/>
    <n v="2"/>
    <n v="6"/>
    <s v="Medium"/>
    <s v="Medium"/>
  </r>
  <r>
    <s v="INC-2026-10830"/>
    <x v="423"/>
    <x v="4"/>
    <x v="1"/>
    <x v="2"/>
    <x v="3"/>
    <x v="90"/>
    <d v="2026-01-08T00:00:00"/>
    <n v="1"/>
    <n v="3"/>
    <n v="2"/>
    <n v="6"/>
    <s v="Medium"/>
    <s v="Medium"/>
  </r>
  <r>
    <s v="INC-2026-11404"/>
    <x v="424"/>
    <x v="1"/>
    <x v="3"/>
    <x v="3"/>
    <x v="0"/>
    <x v="371"/>
    <d v="2026-01-08T00:00:00"/>
    <n v="1"/>
    <n v="1"/>
    <n v="1"/>
    <n v="1"/>
    <s v="Low"/>
    <s v="Low"/>
  </r>
  <r>
    <s v="INC-2026-12748"/>
    <x v="425"/>
    <x v="3"/>
    <x v="2"/>
    <x v="0"/>
    <x v="2"/>
    <x v="372"/>
    <d v="2026-01-08T00:00:00"/>
    <n v="1"/>
    <n v="5"/>
    <n v="2"/>
    <n v="10"/>
    <s v="Medium"/>
    <s v="Medium"/>
  </r>
  <r>
    <s v="INC-2026-14803"/>
    <x v="426"/>
    <x v="2"/>
    <x v="2"/>
    <x v="2"/>
    <x v="0"/>
    <x v="156"/>
    <d v="2026-01-08T00:00:00"/>
    <n v="1"/>
    <n v="3"/>
    <n v="1"/>
    <n v="3"/>
    <s v="Low"/>
    <s v="Low"/>
  </r>
  <r>
    <s v="INC-2026-12394"/>
    <x v="426"/>
    <x v="2"/>
    <x v="0"/>
    <x v="1"/>
    <x v="3"/>
    <x v="156"/>
    <d v="2026-01-08T00:00:00"/>
    <n v="1"/>
    <n v="3"/>
    <n v="2"/>
    <n v="6"/>
    <s v="Medium"/>
    <s v="Medium"/>
  </r>
  <r>
    <s v="INC-2026-13329"/>
    <x v="427"/>
    <x v="5"/>
    <x v="2"/>
    <x v="2"/>
    <x v="2"/>
    <x v="373"/>
    <d v="2026-01-08T00:00:00"/>
    <n v="1"/>
    <n v="1"/>
    <n v="2"/>
    <n v="2"/>
    <s v="Low"/>
    <s v="Low"/>
  </r>
  <r>
    <s v="INC-2026-12614"/>
    <x v="428"/>
    <x v="3"/>
    <x v="1"/>
    <x v="0"/>
    <x v="2"/>
    <x v="374"/>
    <d v="2026-01-08T00:00:00"/>
    <n v="1"/>
    <n v="5"/>
    <n v="2"/>
    <n v="10"/>
    <s v="Medium"/>
    <s v="Medium"/>
  </r>
  <r>
    <s v="INC-2026-10345"/>
    <x v="429"/>
    <x v="1"/>
    <x v="3"/>
    <x v="3"/>
    <x v="1"/>
    <x v="375"/>
    <d v="2026-01-08T00:00:00"/>
    <n v="1"/>
    <n v="1"/>
    <n v="4"/>
    <n v="4"/>
    <s v="Low"/>
    <s v="Low"/>
  </r>
  <r>
    <s v="INC-2026-10119"/>
    <x v="430"/>
    <x v="2"/>
    <x v="3"/>
    <x v="3"/>
    <x v="2"/>
    <x v="376"/>
    <d v="2026-01-08T00:00:00"/>
    <n v="1"/>
    <n v="3"/>
    <n v="2"/>
    <n v="6"/>
    <s v="Medium"/>
    <s v="Medium"/>
  </r>
  <r>
    <s v="INC-2026-13465"/>
    <x v="431"/>
    <x v="5"/>
    <x v="0"/>
    <x v="3"/>
    <x v="3"/>
    <x v="248"/>
    <d v="2026-01-08T00:00:00"/>
    <n v="1"/>
    <n v="1"/>
    <n v="2"/>
    <n v="2"/>
    <s v="Low"/>
    <s v="Low"/>
  </r>
  <r>
    <s v="INC-2026-10046"/>
    <x v="432"/>
    <x v="4"/>
    <x v="1"/>
    <x v="0"/>
    <x v="3"/>
    <x v="101"/>
    <d v="2026-01-08T00:00:00"/>
    <n v="1"/>
    <n v="3"/>
    <n v="2"/>
    <n v="6"/>
    <s v="Medium"/>
    <s v="Medium"/>
  </r>
  <r>
    <s v="INC-2026-11374"/>
    <x v="433"/>
    <x v="0"/>
    <x v="3"/>
    <x v="0"/>
    <x v="2"/>
    <x v="377"/>
    <d v="2026-01-08T00:00:00"/>
    <n v="1"/>
    <n v="1"/>
    <n v="2"/>
    <n v="2"/>
    <s v="Low"/>
    <s v="Low"/>
  </r>
  <r>
    <s v="INC-2026-13286"/>
    <x v="434"/>
    <x v="4"/>
    <x v="2"/>
    <x v="2"/>
    <x v="2"/>
    <x v="378"/>
    <d v="2026-01-08T00:00:00"/>
    <n v="1"/>
    <n v="3"/>
    <n v="2"/>
    <n v="6"/>
    <s v="Medium"/>
    <s v="Medium"/>
  </r>
  <r>
    <s v="INC-2026-10908"/>
    <x v="435"/>
    <x v="4"/>
    <x v="3"/>
    <x v="2"/>
    <x v="3"/>
    <x v="379"/>
    <d v="2026-01-08T00:00:00"/>
    <n v="1"/>
    <n v="3"/>
    <n v="2"/>
    <n v="6"/>
    <s v="Medium"/>
    <s v="Medium"/>
  </r>
  <r>
    <s v="INC-2026-14742"/>
    <x v="436"/>
    <x v="5"/>
    <x v="3"/>
    <x v="0"/>
    <x v="0"/>
    <x v="338"/>
    <d v="2026-01-08T00:00:00"/>
    <n v="1"/>
    <n v="1"/>
    <n v="1"/>
    <n v="1"/>
    <s v="Low"/>
    <s v="Low"/>
  </r>
  <r>
    <s v="INC-2026-10739"/>
    <x v="437"/>
    <x v="0"/>
    <x v="1"/>
    <x v="3"/>
    <x v="4"/>
    <x v="380"/>
    <d v="2026-01-08T00:00:00"/>
    <n v="1"/>
    <n v="1"/>
    <n v="5"/>
    <n v="5"/>
    <s v="Medium"/>
    <s v="Medium"/>
  </r>
  <r>
    <s v="INC-2026-14240"/>
    <x v="438"/>
    <x v="4"/>
    <x v="1"/>
    <x v="2"/>
    <x v="0"/>
    <x v="381"/>
    <d v="2026-01-08T00:00:00"/>
    <n v="1"/>
    <n v="3"/>
    <n v="1"/>
    <n v="3"/>
    <s v="Low"/>
    <s v="Low"/>
  </r>
  <r>
    <s v="INC-2026-12675"/>
    <x v="439"/>
    <x v="5"/>
    <x v="3"/>
    <x v="3"/>
    <x v="4"/>
    <x v="382"/>
    <d v="2026-01-08T00:00:00"/>
    <n v="1"/>
    <n v="1"/>
    <n v="5"/>
    <n v="5"/>
    <s v="Medium"/>
    <s v="Medium"/>
  </r>
  <r>
    <s v="INC-2026-14601"/>
    <x v="440"/>
    <x v="3"/>
    <x v="1"/>
    <x v="0"/>
    <x v="2"/>
    <x v="114"/>
    <d v="2026-01-08T00:00:00"/>
    <n v="1"/>
    <n v="5"/>
    <n v="2"/>
    <n v="10"/>
    <s v="Medium"/>
    <s v="Medium"/>
  </r>
  <r>
    <s v="INC-2026-13239"/>
    <x v="441"/>
    <x v="0"/>
    <x v="1"/>
    <x v="1"/>
    <x v="0"/>
    <x v="383"/>
    <d v="2026-01-08T00:00:00"/>
    <n v="1"/>
    <n v="1"/>
    <n v="1"/>
    <n v="1"/>
    <s v="Low"/>
    <s v="Low"/>
  </r>
  <r>
    <s v="INC-2026-12587"/>
    <x v="442"/>
    <x v="3"/>
    <x v="3"/>
    <x v="0"/>
    <x v="3"/>
    <x v="384"/>
    <d v="2026-01-08T00:00:00"/>
    <n v="1"/>
    <n v="5"/>
    <n v="2"/>
    <n v="10"/>
    <s v="Medium"/>
    <s v="Medium"/>
  </r>
  <r>
    <s v="INC-2026-10408"/>
    <x v="443"/>
    <x v="0"/>
    <x v="3"/>
    <x v="2"/>
    <x v="2"/>
    <x v="385"/>
    <d v="2026-01-08T00:00:00"/>
    <n v="1"/>
    <n v="1"/>
    <n v="2"/>
    <n v="2"/>
    <s v="Low"/>
    <s v="Low"/>
  </r>
  <r>
    <s v="INC-2026-11797"/>
    <x v="444"/>
    <x v="4"/>
    <x v="3"/>
    <x v="2"/>
    <x v="2"/>
    <x v="386"/>
    <d v="2026-01-08T00:00:00"/>
    <n v="1"/>
    <n v="3"/>
    <n v="2"/>
    <n v="6"/>
    <s v="Medium"/>
    <s v="Medium"/>
  </r>
  <r>
    <s v="INC-2026-10321"/>
    <x v="445"/>
    <x v="5"/>
    <x v="0"/>
    <x v="3"/>
    <x v="3"/>
    <x v="387"/>
    <d v="2026-01-09T00:00:00"/>
    <n v="1"/>
    <n v="1"/>
    <n v="2"/>
    <n v="2"/>
    <s v="Low"/>
    <s v="Low"/>
  </r>
  <r>
    <s v="INC-2026-12161"/>
    <x v="446"/>
    <x v="4"/>
    <x v="3"/>
    <x v="2"/>
    <x v="3"/>
    <x v="388"/>
    <d v="2026-01-09T00:00:00"/>
    <n v="1"/>
    <n v="3"/>
    <n v="2"/>
    <n v="6"/>
    <s v="Medium"/>
    <s v="Medium"/>
  </r>
  <r>
    <s v="INC-2026-13637"/>
    <x v="447"/>
    <x v="4"/>
    <x v="2"/>
    <x v="2"/>
    <x v="4"/>
    <x v="389"/>
    <d v="2026-01-09T00:00:00"/>
    <n v="1"/>
    <n v="3"/>
    <n v="5"/>
    <n v="15"/>
    <s v="High"/>
    <s v="High"/>
  </r>
  <r>
    <s v="INC-2026-13642"/>
    <x v="448"/>
    <x v="0"/>
    <x v="3"/>
    <x v="1"/>
    <x v="2"/>
    <x v="390"/>
    <d v="2026-01-09T00:00:00"/>
    <n v="1"/>
    <n v="1"/>
    <n v="2"/>
    <n v="2"/>
    <s v="Low"/>
    <s v="Low"/>
  </r>
  <r>
    <s v="INC-2026-13124"/>
    <x v="449"/>
    <x v="0"/>
    <x v="0"/>
    <x v="1"/>
    <x v="3"/>
    <x v="216"/>
    <d v="2026-01-09T00:00:00"/>
    <n v="1"/>
    <n v="1"/>
    <n v="2"/>
    <n v="2"/>
    <s v="Low"/>
    <s v="Low"/>
  </r>
  <r>
    <s v="INC-2026-11252"/>
    <x v="450"/>
    <x v="1"/>
    <x v="0"/>
    <x v="0"/>
    <x v="1"/>
    <x v="391"/>
    <d v="2026-01-09T00:00:00"/>
    <n v="1"/>
    <n v="1"/>
    <n v="4"/>
    <n v="4"/>
    <s v="Low"/>
    <s v="Low"/>
  </r>
  <r>
    <s v="INC-2026-14977"/>
    <x v="451"/>
    <x v="2"/>
    <x v="0"/>
    <x v="1"/>
    <x v="3"/>
    <x v="392"/>
    <d v="2026-01-09T00:00:00"/>
    <n v="1"/>
    <n v="3"/>
    <n v="2"/>
    <n v="6"/>
    <s v="Medium"/>
    <s v="Medium"/>
  </r>
  <r>
    <s v="INC-2026-10028"/>
    <x v="452"/>
    <x v="5"/>
    <x v="0"/>
    <x v="0"/>
    <x v="4"/>
    <x v="393"/>
    <d v="2026-01-09T00:00:00"/>
    <n v="1"/>
    <n v="1"/>
    <n v="5"/>
    <n v="5"/>
    <s v="Medium"/>
    <s v="Medium"/>
  </r>
  <r>
    <s v="INC-2026-14038"/>
    <x v="453"/>
    <x v="3"/>
    <x v="1"/>
    <x v="0"/>
    <x v="0"/>
    <x v="394"/>
    <d v="2026-01-09T00:00:00"/>
    <n v="1"/>
    <n v="5"/>
    <n v="1"/>
    <n v="5"/>
    <s v="Medium"/>
    <s v="Medium"/>
  </r>
  <r>
    <s v="INC-2026-14376"/>
    <x v="454"/>
    <x v="4"/>
    <x v="2"/>
    <x v="2"/>
    <x v="4"/>
    <x v="395"/>
    <d v="2026-01-09T00:00:00"/>
    <n v="1"/>
    <n v="3"/>
    <n v="5"/>
    <n v="15"/>
    <s v="High"/>
    <s v="High"/>
  </r>
  <r>
    <s v="INC-2026-13037"/>
    <x v="455"/>
    <x v="4"/>
    <x v="2"/>
    <x v="2"/>
    <x v="3"/>
    <x v="396"/>
    <d v="2026-01-09T00:00:00"/>
    <n v="1"/>
    <n v="3"/>
    <n v="2"/>
    <n v="6"/>
    <s v="Medium"/>
    <s v="Medium"/>
  </r>
  <r>
    <s v="INC-2026-10129"/>
    <x v="456"/>
    <x v="4"/>
    <x v="2"/>
    <x v="2"/>
    <x v="2"/>
    <x v="344"/>
    <d v="2026-01-09T00:00:00"/>
    <n v="1"/>
    <n v="3"/>
    <n v="2"/>
    <n v="6"/>
    <s v="Medium"/>
    <s v="Medium"/>
  </r>
  <r>
    <s v="INC-2026-10153"/>
    <x v="457"/>
    <x v="4"/>
    <x v="1"/>
    <x v="2"/>
    <x v="3"/>
    <x v="9"/>
    <d v="2026-01-09T00:00:00"/>
    <n v="1"/>
    <n v="3"/>
    <n v="2"/>
    <n v="6"/>
    <s v="Medium"/>
    <s v="Medium"/>
  </r>
  <r>
    <s v="INC-2026-12155"/>
    <x v="458"/>
    <x v="4"/>
    <x v="3"/>
    <x v="2"/>
    <x v="0"/>
    <x v="397"/>
    <d v="2026-01-09T00:00:00"/>
    <n v="1"/>
    <n v="3"/>
    <n v="1"/>
    <n v="3"/>
    <s v="Low"/>
    <s v="Low"/>
  </r>
  <r>
    <s v="INC-2026-11671"/>
    <x v="459"/>
    <x v="1"/>
    <x v="3"/>
    <x v="1"/>
    <x v="3"/>
    <x v="398"/>
    <d v="2026-01-09T00:00:00"/>
    <n v="1"/>
    <n v="1"/>
    <n v="2"/>
    <n v="2"/>
    <s v="Low"/>
    <s v="Low"/>
  </r>
  <r>
    <s v="INC-2026-10992"/>
    <x v="460"/>
    <x v="4"/>
    <x v="0"/>
    <x v="2"/>
    <x v="2"/>
    <x v="399"/>
    <d v="2026-01-09T00:00:00"/>
    <n v="1"/>
    <n v="3"/>
    <n v="2"/>
    <n v="6"/>
    <s v="Medium"/>
    <s v="Medium"/>
  </r>
  <r>
    <s v="INC-2026-11578"/>
    <x v="461"/>
    <x v="4"/>
    <x v="1"/>
    <x v="0"/>
    <x v="1"/>
    <x v="400"/>
    <d v="2026-01-09T00:00:00"/>
    <n v="1"/>
    <n v="3"/>
    <n v="4"/>
    <n v="12"/>
    <s v="High"/>
    <s v="High"/>
  </r>
  <r>
    <s v="INC-2026-11971"/>
    <x v="462"/>
    <x v="2"/>
    <x v="0"/>
    <x v="3"/>
    <x v="2"/>
    <x v="401"/>
    <d v="2026-01-09T00:00:00"/>
    <n v="1"/>
    <n v="3"/>
    <n v="2"/>
    <n v="6"/>
    <s v="Medium"/>
    <s v="Medium"/>
  </r>
  <r>
    <s v="INC-2026-12980"/>
    <x v="463"/>
    <x v="4"/>
    <x v="1"/>
    <x v="2"/>
    <x v="3"/>
    <x v="402"/>
    <d v="2026-01-09T00:00:00"/>
    <n v="1"/>
    <n v="3"/>
    <n v="2"/>
    <n v="6"/>
    <s v="Medium"/>
    <s v="Medium"/>
  </r>
  <r>
    <s v="INC-2026-10789"/>
    <x v="464"/>
    <x v="4"/>
    <x v="0"/>
    <x v="2"/>
    <x v="2"/>
    <x v="403"/>
    <d v="2026-01-09T00:00:00"/>
    <n v="1"/>
    <n v="3"/>
    <n v="2"/>
    <n v="6"/>
    <s v="Medium"/>
    <s v="Medium"/>
  </r>
  <r>
    <s v="INC-2026-11120"/>
    <x v="464"/>
    <x v="4"/>
    <x v="1"/>
    <x v="2"/>
    <x v="3"/>
    <x v="403"/>
    <d v="2026-01-09T00:00:00"/>
    <n v="1"/>
    <n v="3"/>
    <n v="2"/>
    <n v="6"/>
    <s v="Medium"/>
    <s v="Medium"/>
  </r>
  <r>
    <s v="INC-2026-13490"/>
    <x v="465"/>
    <x v="0"/>
    <x v="1"/>
    <x v="2"/>
    <x v="3"/>
    <x v="404"/>
    <d v="2026-01-09T00:00:00"/>
    <n v="1"/>
    <n v="1"/>
    <n v="2"/>
    <n v="2"/>
    <s v="Low"/>
    <s v="Low"/>
  </r>
  <r>
    <s v="INC-2026-10110"/>
    <x v="466"/>
    <x v="4"/>
    <x v="2"/>
    <x v="2"/>
    <x v="2"/>
    <x v="405"/>
    <d v="2026-01-09T00:00:00"/>
    <n v="1"/>
    <n v="3"/>
    <n v="2"/>
    <n v="6"/>
    <s v="Medium"/>
    <s v="Medium"/>
  </r>
  <r>
    <s v="INC-2026-13829"/>
    <x v="467"/>
    <x v="4"/>
    <x v="1"/>
    <x v="3"/>
    <x v="3"/>
    <x v="406"/>
    <d v="2026-01-09T00:00:00"/>
    <n v="1"/>
    <n v="3"/>
    <n v="2"/>
    <n v="6"/>
    <s v="Medium"/>
    <s v="Medium"/>
  </r>
  <r>
    <s v="INC-2026-14995"/>
    <x v="468"/>
    <x v="4"/>
    <x v="3"/>
    <x v="2"/>
    <x v="2"/>
    <x v="137"/>
    <d v="2026-01-09T00:00:00"/>
    <n v="1"/>
    <n v="3"/>
    <n v="2"/>
    <n v="6"/>
    <s v="Medium"/>
    <s v="Medium"/>
  </r>
  <r>
    <s v="INC-2026-13165"/>
    <x v="469"/>
    <x v="4"/>
    <x v="2"/>
    <x v="0"/>
    <x v="1"/>
    <x v="25"/>
    <d v="2026-01-09T00:00:00"/>
    <n v="1"/>
    <n v="3"/>
    <n v="4"/>
    <n v="12"/>
    <s v="High"/>
    <s v="High"/>
  </r>
  <r>
    <s v="INC-2026-13799"/>
    <x v="469"/>
    <x v="0"/>
    <x v="1"/>
    <x v="1"/>
    <x v="0"/>
    <x v="25"/>
    <d v="2026-01-09T00:00:00"/>
    <n v="1"/>
    <n v="1"/>
    <n v="1"/>
    <n v="1"/>
    <s v="Low"/>
    <s v="Low"/>
  </r>
  <r>
    <s v="INC-2026-13136"/>
    <x v="470"/>
    <x v="4"/>
    <x v="2"/>
    <x v="2"/>
    <x v="1"/>
    <x v="26"/>
    <d v="2026-01-09T00:00:00"/>
    <n v="1"/>
    <n v="3"/>
    <n v="4"/>
    <n v="12"/>
    <s v="High"/>
    <s v="High"/>
  </r>
  <r>
    <s v="INC-2026-10030"/>
    <x v="471"/>
    <x v="1"/>
    <x v="2"/>
    <x v="2"/>
    <x v="0"/>
    <x v="407"/>
    <d v="2026-01-09T00:00:00"/>
    <n v="1"/>
    <n v="1"/>
    <n v="1"/>
    <n v="1"/>
    <s v="Low"/>
    <s v="Low"/>
  </r>
  <r>
    <s v="INC-2026-14288"/>
    <x v="472"/>
    <x v="5"/>
    <x v="1"/>
    <x v="2"/>
    <x v="3"/>
    <x v="408"/>
    <d v="2026-01-09T00:00:00"/>
    <n v="1"/>
    <n v="1"/>
    <n v="2"/>
    <n v="2"/>
    <s v="Low"/>
    <s v="Low"/>
  </r>
  <r>
    <s v="INC-2026-14359"/>
    <x v="473"/>
    <x v="5"/>
    <x v="1"/>
    <x v="0"/>
    <x v="3"/>
    <x v="409"/>
    <d v="2026-01-09T00:00:00"/>
    <n v="1"/>
    <n v="1"/>
    <n v="2"/>
    <n v="2"/>
    <s v="Low"/>
    <s v="Low"/>
  </r>
  <r>
    <s v="INC-2026-11484"/>
    <x v="474"/>
    <x v="4"/>
    <x v="2"/>
    <x v="2"/>
    <x v="3"/>
    <x v="410"/>
    <d v="2026-01-09T00:00:00"/>
    <n v="1"/>
    <n v="3"/>
    <n v="2"/>
    <n v="6"/>
    <s v="Medium"/>
    <s v="Medium"/>
  </r>
  <r>
    <s v="INC-2026-14097"/>
    <x v="475"/>
    <x v="4"/>
    <x v="0"/>
    <x v="2"/>
    <x v="3"/>
    <x v="411"/>
    <d v="2026-01-09T00:00:00"/>
    <n v="1"/>
    <n v="3"/>
    <n v="2"/>
    <n v="6"/>
    <s v="Medium"/>
    <s v="Medium"/>
  </r>
  <r>
    <s v="INC-2026-12928"/>
    <x v="476"/>
    <x v="3"/>
    <x v="1"/>
    <x v="0"/>
    <x v="3"/>
    <x v="232"/>
    <d v="2026-01-09T00:00:00"/>
    <n v="1"/>
    <n v="5"/>
    <n v="2"/>
    <n v="10"/>
    <s v="Medium"/>
    <s v="Medium"/>
  </r>
  <r>
    <s v="INC-2026-13072"/>
    <x v="477"/>
    <x v="4"/>
    <x v="2"/>
    <x v="2"/>
    <x v="3"/>
    <x v="412"/>
    <d v="2026-01-09T00:00:00"/>
    <n v="1"/>
    <n v="3"/>
    <n v="2"/>
    <n v="6"/>
    <s v="Medium"/>
    <s v="Medium"/>
  </r>
  <r>
    <s v="INC-2026-11205"/>
    <x v="478"/>
    <x v="3"/>
    <x v="1"/>
    <x v="0"/>
    <x v="1"/>
    <x v="413"/>
    <d v="2026-01-09T00:00:00"/>
    <n v="1"/>
    <n v="5"/>
    <n v="4"/>
    <n v="20"/>
    <s v="Very High"/>
    <s v="Critical"/>
  </r>
  <r>
    <s v="INC-2026-12844"/>
    <x v="479"/>
    <x v="2"/>
    <x v="2"/>
    <x v="1"/>
    <x v="0"/>
    <x v="414"/>
    <d v="2026-01-09T00:00:00"/>
    <n v="1"/>
    <n v="3"/>
    <n v="1"/>
    <n v="3"/>
    <s v="Low"/>
    <s v="Low"/>
  </r>
  <r>
    <s v="INC-2026-12475"/>
    <x v="480"/>
    <x v="4"/>
    <x v="3"/>
    <x v="2"/>
    <x v="4"/>
    <x v="236"/>
    <d v="2026-01-09T00:00:00"/>
    <n v="1"/>
    <n v="3"/>
    <n v="5"/>
    <n v="15"/>
    <s v="High"/>
    <s v="High"/>
  </r>
  <r>
    <s v="INC-2026-11680"/>
    <x v="481"/>
    <x v="4"/>
    <x v="2"/>
    <x v="0"/>
    <x v="2"/>
    <x v="415"/>
    <d v="2026-01-09T00:00:00"/>
    <n v="1"/>
    <n v="3"/>
    <n v="2"/>
    <n v="6"/>
    <s v="Medium"/>
    <s v="Medium"/>
  </r>
  <r>
    <s v="INC-2026-14726"/>
    <x v="482"/>
    <x v="4"/>
    <x v="2"/>
    <x v="2"/>
    <x v="3"/>
    <x v="416"/>
    <d v="2026-01-09T00:00:00"/>
    <n v="1"/>
    <n v="3"/>
    <n v="2"/>
    <n v="6"/>
    <s v="Medium"/>
    <s v="Medium"/>
  </r>
  <r>
    <s v="INC-2026-14986"/>
    <x v="483"/>
    <x v="0"/>
    <x v="2"/>
    <x v="3"/>
    <x v="1"/>
    <x v="417"/>
    <d v="2026-01-09T00:00:00"/>
    <n v="1"/>
    <n v="1"/>
    <n v="4"/>
    <n v="4"/>
    <s v="Low"/>
    <s v="Low"/>
  </r>
  <r>
    <s v="INC-2026-11436"/>
    <x v="484"/>
    <x v="4"/>
    <x v="0"/>
    <x v="2"/>
    <x v="2"/>
    <x v="49"/>
    <d v="2026-01-09T00:00:00"/>
    <n v="1"/>
    <n v="3"/>
    <n v="2"/>
    <n v="6"/>
    <s v="Medium"/>
    <s v="Medium"/>
  </r>
  <r>
    <s v="INC-2026-10719"/>
    <x v="485"/>
    <x v="4"/>
    <x v="2"/>
    <x v="2"/>
    <x v="2"/>
    <x v="418"/>
    <d v="2026-01-09T00:00:00"/>
    <n v="1"/>
    <n v="3"/>
    <n v="2"/>
    <n v="6"/>
    <s v="Medium"/>
    <s v="Medium"/>
  </r>
  <r>
    <s v="INC-2026-11417"/>
    <x v="486"/>
    <x v="2"/>
    <x v="1"/>
    <x v="0"/>
    <x v="3"/>
    <x v="419"/>
    <d v="2026-01-09T00:00:00"/>
    <n v="1"/>
    <n v="3"/>
    <n v="2"/>
    <n v="6"/>
    <s v="Medium"/>
    <s v="Medium"/>
  </r>
  <r>
    <s v="INC-2026-11025"/>
    <x v="487"/>
    <x v="5"/>
    <x v="2"/>
    <x v="1"/>
    <x v="3"/>
    <x v="206"/>
    <d v="2026-01-09T00:00:00"/>
    <n v="1"/>
    <n v="1"/>
    <n v="2"/>
    <n v="2"/>
    <s v="Low"/>
    <s v="Low"/>
  </r>
  <r>
    <s v="INC-2026-11852"/>
    <x v="488"/>
    <x v="1"/>
    <x v="3"/>
    <x v="2"/>
    <x v="3"/>
    <x v="420"/>
    <d v="2026-01-09T00:00:00"/>
    <n v="1"/>
    <n v="1"/>
    <n v="2"/>
    <n v="2"/>
    <s v="Low"/>
    <s v="Low"/>
  </r>
  <r>
    <s v="INC-2026-14504"/>
    <x v="489"/>
    <x v="2"/>
    <x v="1"/>
    <x v="2"/>
    <x v="2"/>
    <x v="421"/>
    <d v="2026-01-09T00:00:00"/>
    <n v="1"/>
    <n v="3"/>
    <n v="2"/>
    <n v="6"/>
    <s v="Medium"/>
    <s v="Medium"/>
  </r>
  <r>
    <s v="INC-2026-13174"/>
    <x v="490"/>
    <x v="4"/>
    <x v="1"/>
    <x v="2"/>
    <x v="0"/>
    <x v="422"/>
    <d v="2026-01-09T00:00:00"/>
    <n v="1"/>
    <n v="3"/>
    <n v="1"/>
    <n v="3"/>
    <s v="Low"/>
    <s v="Low"/>
  </r>
  <r>
    <s v="INC-2026-13945"/>
    <x v="491"/>
    <x v="4"/>
    <x v="3"/>
    <x v="2"/>
    <x v="3"/>
    <x v="423"/>
    <d v="2026-01-09T00:00:00"/>
    <n v="1"/>
    <n v="3"/>
    <n v="2"/>
    <n v="6"/>
    <s v="Medium"/>
    <s v="Medium"/>
  </r>
  <r>
    <s v="INC-2026-10156"/>
    <x v="492"/>
    <x v="4"/>
    <x v="2"/>
    <x v="2"/>
    <x v="1"/>
    <x v="424"/>
    <d v="2026-01-09T00:00:00"/>
    <n v="1"/>
    <n v="3"/>
    <n v="4"/>
    <n v="12"/>
    <s v="High"/>
    <s v="High"/>
  </r>
  <r>
    <s v="INC-2026-11005"/>
    <x v="493"/>
    <x v="4"/>
    <x v="1"/>
    <x v="2"/>
    <x v="2"/>
    <x v="425"/>
    <d v="2026-01-09T00:00:00"/>
    <n v="1"/>
    <n v="3"/>
    <n v="2"/>
    <n v="6"/>
    <s v="Medium"/>
    <s v="Medium"/>
  </r>
  <r>
    <s v="INC-2026-11325"/>
    <x v="494"/>
    <x v="2"/>
    <x v="3"/>
    <x v="0"/>
    <x v="3"/>
    <x v="426"/>
    <d v="2026-01-09T00:00:00"/>
    <n v="1"/>
    <n v="3"/>
    <n v="2"/>
    <n v="6"/>
    <s v="Medium"/>
    <s v="Medium"/>
  </r>
  <r>
    <s v="INC-2026-14877"/>
    <x v="495"/>
    <x v="4"/>
    <x v="3"/>
    <x v="0"/>
    <x v="3"/>
    <x v="381"/>
    <d v="2026-01-09T00:00:00"/>
    <n v="1"/>
    <n v="3"/>
    <n v="2"/>
    <n v="6"/>
    <s v="Medium"/>
    <s v="Medium"/>
  </r>
  <r>
    <s v="INC-2026-13946"/>
    <x v="496"/>
    <x v="2"/>
    <x v="0"/>
    <x v="1"/>
    <x v="3"/>
    <x v="427"/>
    <d v="2026-01-09T00:00:00"/>
    <n v="1"/>
    <n v="3"/>
    <n v="2"/>
    <n v="6"/>
    <s v="Medium"/>
    <s v="Medium"/>
  </r>
  <r>
    <s v="INC-2026-10225"/>
    <x v="497"/>
    <x v="4"/>
    <x v="0"/>
    <x v="2"/>
    <x v="2"/>
    <x v="428"/>
    <d v="2026-01-09T00:00:00"/>
    <n v="1"/>
    <n v="3"/>
    <n v="2"/>
    <n v="6"/>
    <s v="Medium"/>
    <s v="Medium"/>
  </r>
  <r>
    <s v="INC-2026-11882"/>
    <x v="498"/>
    <x v="4"/>
    <x v="1"/>
    <x v="2"/>
    <x v="3"/>
    <x v="167"/>
    <d v="2026-01-09T00:00:00"/>
    <n v="1"/>
    <n v="3"/>
    <n v="2"/>
    <n v="6"/>
    <s v="Medium"/>
    <s v="Medium"/>
  </r>
  <r>
    <s v="INC-2026-13964"/>
    <x v="499"/>
    <x v="0"/>
    <x v="1"/>
    <x v="3"/>
    <x v="1"/>
    <x v="168"/>
    <d v="2026-01-09T00:00:00"/>
    <n v="1"/>
    <n v="1"/>
    <n v="4"/>
    <n v="4"/>
    <s v="Low"/>
    <s v="Low"/>
  </r>
  <r>
    <s v="INC-2026-12672"/>
    <x v="500"/>
    <x v="4"/>
    <x v="2"/>
    <x v="1"/>
    <x v="2"/>
    <x v="429"/>
    <d v="2026-01-09T00:00:00"/>
    <n v="1"/>
    <n v="3"/>
    <n v="2"/>
    <n v="6"/>
    <s v="Medium"/>
    <s v="Medium"/>
  </r>
  <r>
    <s v="INC-2026-13959"/>
    <x v="501"/>
    <x v="1"/>
    <x v="0"/>
    <x v="3"/>
    <x v="3"/>
    <x v="430"/>
    <d v="2026-01-09T00:00:00"/>
    <n v="1"/>
    <n v="1"/>
    <n v="2"/>
    <n v="2"/>
    <s v="Low"/>
    <s v="Low"/>
  </r>
  <r>
    <s v="INC-2026-11666"/>
    <x v="502"/>
    <x v="3"/>
    <x v="2"/>
    <x v="0"/>
    <x v="2"/>
    <x v="431"/>
    <d v="2026-01-09T00:00:00"/>
    <n v="1"/>
    <n v="5"/>
    <n v="2"/>
    <n v="10"/>
    <s v="Medium"/>
    <s v="Medium"/>
  </r>
  <r>
    <s v="INC-2026-11366"/>
    <x v="503"/>
    <x v="4"/>
    <x v="0"/>
    <x v="2"/>
    <x v="2"/>
    <x v="432"/>
    <d v="2026-01-09T00:00:00"/>
    <n v="1"/>
    <n v="3"/>
    <n v="2"/>
    <n v="6"/>
    <s v="Medium"/>
    <s v="Medium"/>
  </r>
  <r>
    <s v="INC-2026-14074"/>
    <x v="504"/>
    <x v="2"/>
    <x v="0"/>
    <x v="1"/>
    <x v="3"/>
    <x v="259"/>
    <d v="2026-01-09T00:00:00"/>
    <n v="1"/>
    <n v="3"/>
    <n v="2"/>
    <n v="6"/>
    <s v="Medium"/>
    <s v="Medium"/>
  </r>
  <r>
    <s v="INC-2026-10333"/>
    <x v="505"/>
    <x v="4"/>
    <x v="2"/>
    <x v="2"/>
    <x v="3"/>
    <x v="433"/>
    <d v="2026-01-10T00:00:00"/>
    <n v="1"/>
    <n v="3"/>
    <n v="2"/>
    <n v="6"/>
    <s v="Medium"/>
    <s v="Medium"/>
  </r>
  <r>
    <s v="INC-2026-10957"/>
    <x v="506"/>
    <x v="4"/>
    <x v="2"/>
    <x v="2"/>
    <x v="4"/>
    <x v="4"/>
    <d v="2026-01-10T00:00:00"/>
    <n v="1"/>
    <n v="3"/>
    <n v="5"/>
    <n v="15"/>
    <s v="High"/>
    <s v="High"/>
  </r>
  <r>
    <s v="INC-2026-14982"/>
    <x v="507"/>
    <x v="2"/>
    <x v="3"/>
    <x v="0"/>
    <x v="3"/>
    <x v="434"/>
    <d v="2026-01-10T00:00:00"/>
    <n v="1"/>
    <n v="3"/>
    <n v="2"/>
    <n v="6"/>
    <s v="Medium"/>
    <s v="Medium"/>
  </r>
  <r>
    <s v="INC-2026-14892"/>
    <x v="508"/>
    <x v="4"/>
    <x v="3"/>
    <x v="2"/>
    <x v="3"/>
    <x v="219"/>
    <d v="2026-01-10T00:00:00"/>
    <n v="1"/>
    <n v="3"/>
    <n v="2"/>
    <n v="6"/>
    <s v="Medium"/>
    <s v="Medium"/>
  </r>
  <r>
    <s v="INC-2026-13487"/>
    <x v="509"/>
    <x v="0"/>
    <x v="3"/>
    <x v="2"/>
    <x v="3"/>
    <x v="435"/>
    <d v="2026-01-10T00:00:00"/>
    <n v="1"/>
    <n v="1"/>
    <n v="2"/>
    <n v="2"/>
    <s v="Low"/>
    <s v="Low"/>
  </r>
  <r>
    <s v="INC-2026-11700"/>
    <x v="510"/>
    <x v="4"/>
    <x v="1"/>
    <x v="2"/>
    <x v="2"/>
    <x v="436"/>
    <d v="2026-01-10T00:00:00"/>
    <n v="1"/>
    <n v="3"/>
    <n v="2"/>
    <n v="6"/>
    <s v="Medium"/>
    <s v="Medium"/>
  </r>
  <r>
    <s v="INC-2026-11615"/>
    <x v="511"/>
    <x v="4"/>
    <x v="1"/>
    <x v="2"/>
    <x v="3"/>
    <x v="437"/>
    <d v="2026-01-10T00:00:00"/>
    <n v="1"/>
    <n v="3"/>
    <n v="2"/>
    <n v="6"/>
    <s v="Medium"/>
    <s v="Medium"/>
  </r>
  <r>
    <s v="INC-2026-10464"/>
    <x v="512"/>
    <x v="4"/>
    <x v="1"/>
    <x v="2"/>
    <x v="3"/>
    <x v="438"/>
    <d v="2026-01-10T00:00:00"/>
    <n v="1"/>
    <n v="3"/>
    <n v="2"/>
    <n v="6"/>
    <s v="Medium"/>
    <s v="Medium"/>
  </r>
  <r>
    <s v="INC-2026-13106"/>
    <x v="513"/>
    <x v="4"/>
    <x v="1"/>
    <x v="2"/>
    <x v="3"/>
    <x v="439"/>
    <d v="2026-01-10T00:00:00"/>
    <n v="1"/>
    <n v="3"/>
    <n v="2"/>
    <n v="6"/>
    <s v="Medium"/>
    <s v="Medium"/>
  </r>
  <r>
    <s v="INC-2026-14268"/>
    <x v="514"/>
    <x v="4"/>
    <x v="0"/>
    <x v="2"/>
    <x v="0"/>
    <x v="440"/>
    <d v="2026-01-10T00:00:00"/>
    <n v="1"/>
    <n v="3"/>
    <n v="1"/>
    <n v="3"/>
    <s v="Low"/>
    <s v="Low"/>
  </r>
  <r>
    <s v="INC-2026-10152"/>
    <x v="515"/>
    <x v="5"/>
    <x v="1"/>
    <x v="2"/>
    <x v="2"/>
    <x v="441"/>
    <d v="2026-01-10T00:00:00"/>
    <n v="1"/>
    <n v="1"/>
    <n v="2"/>
    <n v="2"/>
    <s v="Low"/>
    <s v="Low"/>
  </r>
  <r>
    <s v="INC-2026-11965"/>
    <x v="516"/>
    <x v="3"/>
    <x v="3"/>
    <x v="0"/>
    <x v="1"/>
    <x v="268"/>
    <d v="2026-01-10T00:00:00"/>
    <n v="1"/>
    <n v="5"/>
    <n v="4"/>
    <n v="20"/>
    <s v="Very High"/>
    <s v="Critical"/>
  </r>
  <r>
    <s v="INC-2026-10473"/>
    <x v="517"/>
    <x v="5"/>
    <x v="1"/>
    <x v="1"/>
    <x v="3"/>
    <x v="442"/>
    <d v="2026-01-10T00:00:00"/>
    <n v="1"/>
    <n v="1"/>
    <n v="2"/>
    <n v="2"/>
    <s v="Low"/>
    <s v="Low"/>
  </r>
  <r>
    <s v="INC-2026-14929"/>
    <x v="518"/>
    <x v="4"/>
    <x v="1"/>
    <x v="2"/>
    <x v="2"/>
    <x v="443"/>
    <d v="2026-01-10T00:00:00"/>
    <n v="1"/>
    <n v="3"/>
    <n v="2"/>
    <n v="6"/>
    <s v="Medium"/>
    <s v="Medium"/>
  </r>
  <r>
    <s v="INC-2026-13867"/>
    <x v="519"/>
    <x v="5"/>
    <x v="3"/>
    <x v="0"/>
    <x v="3"/>
    <x v="321"/>
    <d v="2026-01-10T00:00:00"/>
    <n v="1"/>
    <n v="1"/>
    <n v="2"/>
    <n v="2"/>
    <s v="Low"/>
    <s v="Low"/>
  </r>
  <r>
    <s v="INC-2026-11896"/>
    <x v="520"/>
    <x v="4"/>
    <x v="0"/>
    <x v="2"/>
    <x v="3"/>
    <x v="444"/>
    <d v="2026-01-10T00:00:00"/>
    <n v="1"/>
    <n v="3"/>
    <n v="2"/>
    <n v="6"/>
    <s v="Medium"/>
    <s v="Medium"/>
  </r>
  <r>
    <s v="INC-2026-13744"/>
    <x v="521"/>
    <x v="3"/>
    <x v="2"/>
    <x v="0"/>
    <x v="3"/>
    <x v="445"/>
    <d v="2026-01-10T00:00:00"/>
    <n v="1"/>
    <n v="5"/>
    <n v="2"/>
    <n v="10"/>
    <s v="Medium"/>
    <s v="Medium"/>
  </r>
  <r>
    <s v="INC-2026-11074"/>
    <x v="522"/>
    <x v="2"/>
    <x v="1"/>
    <x v="2"/>
    <x v="2"/>
    <x v="446"/>
    <d v="2026-01-10T00:00:00"/>
    <n v="1"/>
    <n v="3"/>
    <n v="2"/>
    <n v="6"/>
    <s v="Medium"/>
    <s v="Medium"/>
  </r>
  <r>
    <s v="INC-2026-13202"/>
    <x v="523"/>
    <x v="5"/>
    <x v="1"/>
    <x v="2"/>
    <x v="3"/>
    <x v="191"/>
    <d v="2026-01-10T00:00:00"/>
    <n v="1"/>
    <n v="1"/>
    <n v="2"/>
    <n v="2"/>
    <s v="Low"/>
    <s v="Low"/>
  </r>
  <r>
    <s v="INC-2026-13419"/>
    <x v="524"/>
    <x v="4"/>
    <x v="1"/>
    <x v="1"/>
    <x v="3"/>
    <x v="411"/>
    <d v="2026-01-10T00:00:00"/>
    <n v="1"/>
    <n v="3"/>
    <n v="2"/>
    <n v="6"/>
    <s v="Medium"/>
    <s v="Medium"/>
  </r>
  <r>
    <s v="INC-2026-13024"/>
    <x v="525"/>
    <x v="4"/>
    <x v="3"/>
    <x v="2"/>
    <x v="3"/>
    <x v="447"/>
    <d v="2026-01-10T00:00:00"/>
    <n v="1"/>
    <n v="3"/>
    <n v="2"/>
    <n v="6"/>
    <s v="Medium"/>
    <s v="Medium"/>
  </r>
  <r>
    <s v="INC-2026-12351"/>
    <x v="526"/>
    <x v="5"/>
    <x v="3"/>
    <x v="3"/>
    <x v="0"/>
    <x v="36"/>
    <d v="2026-01-10T00:00:00"/>
    <n v="1"/>
    <n v="1"/>
    <n v="1"/>
    <n v="1"/>
    <s v="Low"/>
    <s v="Low"/>
  </r>
  <r>
    <s v="INC-2026-11275"/>
    <x v="527"/>
    <x v="4"/>
    <x v="3"/>
    <x v="2"/>
    <x v="1"/>
    <x v="38"/>
    <d v="2026-01-10T00:00:00"/>
    <n v="1"/>
    <n v="3"/>
    <n v="4"/>
    <n v="12"/>
    <s v="High"/>
    <s v="High"/>
  </r>
  <r>
    <s v="INC-2026-13797"/>
    <x v="528"/>
    <x v="4"/>
    <x v="1"/>
    <x v="2"/>
    <x v="4"/>
    <x v="448"/>
    <d v="2026-01-10T00:00:00"/>
    <n v="1"/>
    <n v="3"/>
    <n v="5"/>
    <n v="15"/>
    <s v="High"/>
    <s v="High"/>
  </r>
  <r>
    <s v="INC-2026-11216"/>
    <x v="529"/>
    <x v="4"/>
    <x v="2"/>
    <x v="2"/>
    <x v="1"/>
    <x v="415"/>
    <d v="2026-01-10T00:00:00"/>
    <n v="1"/>
    <n v="3"/>
    <n v="4"/>
    <n v="12"/>
    <s v="High"/>
    <s v="High"/>
  </r>
  <r>
    <s v="INC-2026-14411"/>
    <x v="530"/>
    <x v="4"/>
    <x v="3"/>
    <x v="2"/>
    <x v="3"/>
    <x v="449"/>
    <d v="2026-01-10T00:00:00"/>
    <n v="1"/>
    <n v="3"/>
    <n v="2"/>
    <n v="6"/>
    <s v="Medium"/>
    <s v="Medium"/>
  </r>
  <r>
    <s v="INC-2026-12311"/>
    <x v="531"/>
    <x v="1"/>
    <x v="3"/>
    <x v="2"/>
    <x v="1"/>
    <x v="450"/>
    <d v="2026-01-10T00:00:00"/>
    <n v="1"/>
    <n v="1"/>
    <n v="4"/>
    <n v="4"/>
    <s v="Low"/>
    <s v="Low"/>
  </r>
  <r>
    <s v="INC-2026-12294"/>
    <x v="532"/>
    <x v="2"/>
    <x v="1"/>
    <x v="0"/>
    <x v="2"/>
    <x v="451"/>
    <d v="2026-01-10T00:00:00"/>
    <n v="1"/>
    <n v="3"/>
    <n v="2"/>
    <n v="6"/>
    <s v="Medium"/>
    <s v="Medium"/>
  </r>
  <r>
    <s v="INC-2026-12238"/>
    <x v="533"/>
    <x v="4"/>
    <x v="3"/>
    <x v="2"/>
    <x v="3"/>
    <x v="452"/>
    <d v="2026-01-10T00:00:00"/>
    <n v="1"/>
    <n v="3"/>
    <n v="2"/>
    <n v="6"/>
    <s v="Medium"/>
    <s v="Medium"/>
  </r>
  <r>
    <s v="INC-2026-11146"/>
    <x v="534"/>
    <x v="4"/>
    <x v="3"/>
    <x v="2"/>
    <x v="2"/>
    <x v="453"/>
    <d v="2026-01-10T00:00:00"/>
    <n v="1"/>
    <n v="3"/>
    <n v="2"/>
    <n v="6"/>
    <s v="Medium"/>
    <s v="Medium"/>
  </r>
  <r>
    <s v="INC-2026-12233"/>
    <x v="535"/>
    <x v="4"/>
    <x v="3"/>
    <x v="2"/>
    <x v="2"/>
    <x v="454"/>
    <d v="2026-01-10T00:00:00"/>
    <n v="1"/>
    <n v="3"/>
    <n v="2"/>
    <n v="6"/>
    <s v="Medium"/>
    <s v="Medium"/>
  </r>
  <r>
    <s v="INC-2026-10185"/>
    <x v="535"/>
    <x v="0"/>
    <x v="1"/>
    <x v="0"/>
    <x v="0"/>
    <x v="454"/>
    <d v="2026-01-10T00:00:00"/>
    <n v="1"/>
    <n v="1"/>
    <n v="1"/>
    <n v="1"/>
    <s v="Low"/>
    <s v="Low"/>
  </r>
  <r>
    <s v="INC-2026-12297"/>
    <x v="536"/>
    <x v="5"/>
    <x v="2"/>
    <x v="0"/>
    <x v="3"/>
    <x v="455"/>
    <d v="2026-01-10T00:00:00"/>
    <n v="1"/>
    <n v="1"/>
    <n v="2"/>
    <n v="2"/>
    <s v="Low"/>
    <s v="Low"/>
  </r>
  <r>
    <s v="INC-2026-14834"/>
    <x v="537"/>
    <x v="3"/>
    <x v="0"/>
    <x v="0"/>
    <x v="0"/>
    <x v="456"/>
    <d v="2026-01-10T00:00:00"/>
    <n v="1"/>
    <n v="5"/>
    <n v="1"/>
    <n v="5"/>
    <s v="Medium"/>
    <s v="Medium"/>
  </r>
  <r>
    <s v="INC-2026-11314"/>
    <x v="538"/>
    <x v="3"/>
    <x v="2"/>
    <x v="0"/>
    <x v="2"/>
    <x v="294"/>
    <d v="2026-01-10T00:00:00"/>
    <n v="1"/>
    <n v="5"/>
    <n v="2"/>
    <n v="10"/>
    <s v="Medium"/>
    <s v="Medium"/>
  </r>
  <r>
    <s v="INC-2026-11751"/>
    <x v="539"/>
    <x v="0"/>
    <x v="3"/>
    <x v="3"/>
    <x v="3"/>
    <x v="94"/>
    <d v="2026-01-10T00:00:00"/>
    <n v="1"/>
    <n v="1"/>
    <n v="2"/>
    <n v="2"/>
    <s v="Low"/>
    <s v="Low"/>
  </r>
  <r>
    <s v="INC-2026-14315"/>
    <x v="540"/>
    <x v="2"/>
    <x v="3"/>
    <x v="3"/>
    <x v="0"/>
    <x v="457"/>
    <d v="2026-01-10T00:00:00"/>
    <n v="1"/>
    <n v="3"/>
    <n v="1"/>
    <n v="3"/>
    <s v="Low"/>
    <s v="Low"/>
  </r>
  <r>
    <s v="INC-2026-14530"/>
    <x v="541"/>
    <x v="4"/>
    <x v="2"/>
    <x v="2"/>
    <x v="0"/>
    <x v="458"/>
    <d v="2026-01-10T00:00:00"/>
    <n v="1"/>
    <n v="3"/>
    <n v="1"/>
    <n v="3"/>
    <s v="Low"/>
    <s v="Low"/>
  </r>
  <r>
    <s v="INC-2026-11679"/>
    <x v="542"/>
    <x v="4"/>
    <x v="0"/>
    <x v="2"/>
    <x v="3"/>
    <x v="332"/>
    <d v="2026-01-10T00:00:00"/>
    <n v="1"/>
    <n v="3"/>
    <n v="2"/>
    <n v="6"/>
    <s v="Medium"/>
    <s v="Medium"/>
  </r>
  <r>
    <s v="INC-2026-14499"/>
    <x v="543"/>
    <x v="4"/>
    <x v="3"/>
    <x v="2"/>
    <x v="3"/>
    <x v="459"/>
    <d v="2026-01-10T00:00:00"/>
    <n v="1"/>
    <n v="3"/>
    <n v="2"/>
    <n v="6"/>
    <s v="Medium"/>
    <s v="Medium"/>
  </r>
  <r>
    <s v="INC-2026-11293"/>
    <x v="544"/>
    <x v="0"/>
    <x v="3"/>
    <x v="0"/>
    <x v="2"/>
    <x v="460"/>
    <d v="2026-01-10T00:00:00"/>
    <n v="1"/>
    <n v="1"/>
    <n v="2"/>
    <n v="2"/>
    <s v="Low"/>
    <s v="Low"/>
  </r>
  <r>
    <s v="INC-2026-13033"/>
    <x v="545"/>
    <x v="2"/>
    <x v="2"/>
    <x v="0"/>
    <x v="1"/>
    <x v="378"/>
    <d v="2026-01-10T00:00:00"/>
    <n v="1"/>
    <n v="3"/>
    <n v="4"/>
    <n v="12"/>
    <s v="High"/>
    <s v="High"/>
  </r>
  <r>
    <s v="INC-2026-12209"/>
    <x v="546"/>
    <x v="4"/>
    <x v="3"/>
    <x v="3"/>
    <x v="3"/>
    <x v="380"/>
    <d v="2026-01-10T00:00:00"/>
    <n v="1"/>
    <n v="3"/>
    <n v="2"/>
    <n v="6"/>
    <s v="Medium"/>
    <s v="Medium"/>
  </r>
  <r>
    <s v="INC-2026-13905"/>
    <x v="547"/>
    <x v="4"/>
    <x v="0"/>
    <x v="2"/>
    <x v="1"/>
    <x v="302"/>
    <d v="2026-01-10T00:00:00"/>
    <n v="1"/>
    <n v="3"/>
    <n v="4"/>
    <n v="12"/>
    <s v="High"/>
    <s v="High"/>
  </r>
  <r>
    <s v="INC-2026-14951"/>
    <x v="548"/>
    <x v="5"/>
    <x v="1"/>
    <x v="0"/>
    <x v="3"/>
    <x v="304"/>
    <d v="2026-01-10T00:00:00"/>
    <n v="1"/>
    <n v="1"/>
    <n v="2"/>
    <n v="2"/>
    <s v="Low"/>
    <s v="Low"/>
  </r>
  <r>
    <s v="INC-2026-11235"/>
    <x v="549"/>
    <x v="5"/>
    <x v="1"/>
    <x v="0"/>
    <x v="3"/>
    <x v="162"/>
    <d v="2026-01-10T00:00:00"/>
    <n v="1"/>
    <n v="1"/>
    <n v="2"/>
    <n v="2"/>
    <s v="Low"/>
    <s v="Low"/>
  </r>
  <r>
    <s v="INC-2026-10868"/>
    <x v="550"/>
    <x v="1"/>
    <x v="1"/>
    <x v="1"/>
    <x v="0"/>
    <x v="461"/>
    <d v="2026-01-10T00:00:00"/>
    <n v="1"/>
    <n v="1"/>
    <n v="1"/>
    <n v="1"/>
    <s v="Low"/>
    <s v="Low"/>
  </r>
  <r>
    <s v="INC-2026-10713"/>
    <x v="551"/>
    <x v="4"/>
    <x v="0"/>
    <x v="2"/>
    <x v="3"/>
    <x v="462"/>
    <d v="2026-01-10T00:00:00"/>
    <n v="1"/>
    <n v="3"/>
    <n v="2"/>
    <n v="6"/>
    <s v="Medium"/>
    <s v="Medium"/>
  </r>
  <r>
    <s v="INC-2026-14354"/>
    <x v="552"/>
    <x v="0"/>
    <x v="2"/>
    <x v="0"/>
    <x v="3"/>
    <x v="56"/>
    <d v="2026-01-10T00:00:00"/>
    <n v="1"/>
    <n v="1"/>
    <n v="2"/>
    <n v="2"/>
    <s v="Low"/>
    <s v="Low"/>
  </r>
  <r>
    <s v="INC-2026-10616"/>
    <x v="553"/>
    <x v="3"/>
    <x v="3"/>
    <x v="0"/>
    <x v="3"/>
    <x v="463"/>
    <d v="2026-01-10T00:00:00"/>
    <n v="1"/>
    <n v="5"/>
    <n v="2"/>
    <n v="10"/>
    <s v="Medium"/>
    <s v="Medium"/>
  </r>
  <r>
    <s v="INC-2026-13186"/>
    <x v="554"/>
    <x v="4"/>
    <x v="3"/>
    <x v="2"/>
    <x v="1"/>
    <x v="464"/>
    <d v="2026-01-10T00:00:00"/>
    <n v="1"/>
    <n v="3"/>
    <n v="4"/>
    <n v="12"/>
    <s v="High"/>
    <s v="High"/>
  </r>
  <r>
    <s v="INC-2026-11456"/>
    <x v="555"/>
    <x v="4"/>
    <x v="3"/>
    <x v="2"/>
    <x v="0"/>
    <x v="465"/>
    <d v="2026-01-10T00:00:00"/>
    <n v="1"/>
    <n v="3"/>
    <n v="1"/>
    <n v="3"/>
    <s v="Low"/>
    <s v="Low"/>
  </r>
  <r>
    <s v="INC-2026-10899"/>
    <x v="556"/>
    <x v="4"/>
    <x v="0"/>
    <x v="2"/>
    <x v="2"/>
    <x v="466"/>
    <d v="2026-01-10T00:00:00"/>
    <n v="1"/>
    <n v="3"/>
    <n v="2"/>
    <n v="6"/>
    <s v="Medium"/>
    <s v="Medium"/>
  </r>
  <r>
    <s v="INC-2026-13291"/>
    <x v="557"/>
    <x v="4"/>
    <x v="1"/>
    <x v="0"/>
    <x v="3"/>
    <x v="467"/>
    <d v="2026-01-10T00:00:00"/>
    <n v="1"/>
    <n v="3"/>
    <n v="2"/>
    <n v="6"/>
    <s v="Medium"/>
    <s v="Medium"/>
  </r>
  <r>
    <s v="INC-2026-14615"/>
    <x v="558"/>
    <x v="5"/>
    <x v="0"/>
    <x v="1"/>
    <x v="0"/>
    <x v="468"/>
    <d v="2026-01-10T00:00:00"/>
    <n v="1"/>
    <n v="1"/>
    <n v="1"/>
    <n v="1"/>
    <s v="Low"/>
    <s v="Low"/>
  </r>
  <r>
    <s v="INC-2026-13954"/>
    <x v="559"/>
    <x v="4"/>
    <x v="3"/>
    <x v="2"/>
    <x v="3"/>
    <x v="385"/>
    <d v="2026-01-10T00:00:00"/>
    <n v="1"/>
    <n v="3"/>
    <n v="2"/>
    <n v="6"/>
    <s v="Medium"/>
    <s v="Medium"/>
  </r>
  <r>
    <s v="INC-2026-14885"/>
    <x v="560"/>
    <x v="1"/>
    <x v="2"/>
    <x v="2"/>
    <x v="0"/>
    <x v="469"/>
    <d v="2026-01-10T00:00:00"/>
    <n v="1"/>
    <n v="1"/>
    <n v="1"/>
    <n v="1"/>
    <s v="Low"/>
    <s v="Low"/>
  </r>
  <r>
    <s v="INC-2026-12485"/>
    <x v="561"/>
    <x v="2"/>
    <x v="2"/>
    <x v="0"/>
    <x v="4"/>
    <x v="470"/>
    <d v="2026-01-11T00:00:00"/>
    <n v="1"/>
    <n v="3"/>
    <n v="5"/>
    <n v="15"/>
    <s v="High"/>
    <s v="High"/>
  </r>
  <r>
    <s v="INC-2026-14776"/>
    <x v="562"/>
    <x v="4"/>
    <x v="1"/>
    <x v="0"/>
    <x v="3"/>
    <x v="471"/>
    <d v="2026-01-11T00:00:00"/>
    <n v="1"/>
    <n v="3"/>
    <n v="2"/>
    <n v="6"/>
    <s v="Medium"/>
    <s v="Medium"/>
  </r>
  <r>
    <s v="INC-2026-14182"/>
    <x v="563"/>
    <x v="1"/>
    <x v="2"/>
    <x v="1"/>
    <x v="1"/>
    <x v="472"/>
    <d v="2026-01-11T00:00:00"/>
    <n v="1"/>
    <n v="1"/>
    <n v="4"/>
    <n v="4"/>
    <s v="Low"/>
    <s v="Low"/>
  </r>
  <r>
    <s v="INC-2026-11597"/>
    <x v="564"/>
    <x v="0"/>
    <x v="0"/>
    <x v="0"/>
    <x v="3"/>
    <x v="125"/>
    <d v="2026-01-11T00:00:00"/>
    <n v="1"/>
    <n v="1"/>
    <n v="2"/>
    <n v="2"/>
    <s v="Low"/>
    <s v="Low"/>
  </r>
  <r>
    <s v="INC-2026-13236"/>
    <x v="565"/>
    <x v="0"/>
    <x v="0"/>
    <x v="3"/>
    <x v="2"/>
    <x v="473"/>
    <d v="2026-01-11T00:00:00"/>
    <n v="1"/>
    <n v="1"/>
    <n v="2"/>
    <n v="2"/>
    <s v="Low"/>
    <s v="Low"/>
  </r>
  <r>
    <s v="INC-2026-13655"/>
    <x v="566"/>
    <x v="4"/>
    <x v="2"/>
    <x v="2"/>
    <x v="2"/>
    <x v="434"/>
    <d v="2026-01-11T00:00:00"/>
    <n v="1"/>
    <n v="3"/>
    <n v="2"/>
    <n v="6"/>
    <s v="Medium"/>
    <s v="Medium"/>
  </r>
  <r>
    <s v="INC-2026-11668"/>
    <x v="567"/>
    <x v="4"/>
    <x v="0"/>
    <x v="2"/>
    <x v="1"/>
    <x v="474"/>
    <d v="2026-01-11T00:00:00"/>
    <n v="1"/>
    <n v="3"/>
    <n v="4"/>
    <n v="12"/>
    <s v="High"/>
    <s v="High"/>
  </r>
  <r>
    <s v="INC-2026-14174"/>
    <x v="568"/>
    <x v="4"/>
    <x v="0"/>
    <x v="2"/>
    <x v="2"/>
    <x v="266"/>
    <d v="2026-01-11T00:00:00"/>
    <n v="1"/>
    <n v="3"/>
    <n v="2"/>
    <n v="6"/>
    <s v="Medium"/>
    <s v="Medium"/>
  </r>
  <r>
    <s v="INC-2026-10379"/>
    <x v="569"/>
    <x v="3"/>
    <x v="3"/>
    <x v="0"/>
    <x v="2"/>
    <x v="475"/>
    <d v="2026-01-11T00:00:00"/>
    <n v="1"/>
    <n v="5"/>
    <n v="2"/>
    <n v="10"/>
    <s v="Medium"/>
    <s v="Medium"/>
  </r>
  <r>
    <s v="INC-2026-10823"/>
    <x v="570"/>
    <x v="3"/>
    <x v="0"/>
    <x v="0"/>
    <x v="0"/>
    <x v="476"/>
    <d v="2026-01-11T00:00:00"/>
    <n v="1"/>
    <n v="5"/>
    <n v="1"/>
    <n v="5"/>
    <s v="Medium"/>
    <s v="Medium"/>
  </r>
  <r>
    <s v="INC-2026-10044"/>
    <x v="571"/>
    <x v="4"/>
    <x v="2"/>
    <x v="2"/>
    <x v="2"/>
    <x v="477"/>
    <d v="2026-01-11T00:00:00"/>
    <n v="1"/>
    <n v="3"/>
    <n v="2"/>
    <n v="6"/>
    <s v="Medium"/>
    <s v="Medium"/>
  </r>
  <r>
    <s v="INC-2026-13100"/>
    <x v="572"/>
    <x v="0"/>
    <x v="1"/>
    <x v="1"/>
    <x v="3"/>
    <x v="478"/>
    <d v="2026-01-11T00:00:00"/>
    <n v="1"/>
    <n v="1"/>
    <n v="2"/>
    <n v="2"/>
    <s v="Low"/>
    <s v="Low"/>
  </r>
  <r>
    <s v="INC-2026-11717"/>
    <x v="573"/>
    <x v="4"/>
    <x v="2"/>
    <x v="2"/>
    <x v="3"/>
    <x v="479"/>
    <d v="2026-01-11T00:00:00"/>
    <n v="1"/>
    <n v="3"/>
    <n v="2"/>
    <n v="6"/>
    <s v="Medium"/>
    <s v="Medium"/>
  </r>
  <r>
    <s v="INC-2026-14253"/>
    <x v="574"/>
    <x v="4"/>
    <x v="2"/>
    <x v="2"/>
    <x v="2"/>
    <x v="480"/>
    <d v="2026-01-11T00:00:00"/>
    <n v="1"/>
    <n v="3"/>
    <n v="2"/>
    <n v="6"/>
    <s v="Medium"/>
    <s v="Medium"/>
  </r>
  <r>
    <s v="INC-2026-13652"/>
    <x v="575"/>
    <x v="4"/>
    <x v="2"/>
    <x v="2"/>
    <x v="2"/>
    <x v="481"/>
    <d v="2026-01-11T00:00:00"/>
    <n v="1"/>
    <n v="3"/>
    <n v="2"/>
    <n v="6"/>
    <s v="Medium"/>
    <s v="Medium"/>
  </r>
  <r>
    <s v="INC-2026-11222"/>
    <x v="576"/>
    <x v="1"/>
    <x v="3"/>
    <x v="2"/>
    <x v="3"/>
    <x v="185"/>
    <d v="2026-01-11T00:00:00"/>
    <n v="1"/>
    <n v="1"/>
    <n v="2"/>
    <n v="2"/>
    <s v="Low"/>
    <s v="Low"/>
  </r>
  <r>
    <s v="INC-2026-11684"/>
    <x v="577"/>
    <x v="3"/>
    <x v="2"/>
    <x v="0"/>
    <x v="2"/>
    <x v="482"/>
    <d v="2026-01-11T00:00:00"/>
    <n v="1"/>
    <n v="5"/>
    <n v="2"/>
    <n v="10"/>
    <s v="Medium"/>
    <s v="Medium"/>
  </r>
  <r>
    <s v="INC-2026-14241"/>
    <x v="578"/>
    <x v="3"/>
    <x v="2"/>
    <x v="0"/>
    <x v="2"/>
    <x v="281"/>
    <d v="2026-01-11T00:00:00"/>
    <n v="1"/>
    <n v="5"/>
    <n v="2"/>
    <n v="10"/>
    <s v="Medium"/>
    <s v="Medium"/>
  </r>
  <r>
    <s v="INC-2026-10352"/>
    <x v="579"/>
    <x v="3"/>
    <x v="2"/>
    <x v="0"/>
    <x v="2"/>
    <x v="228"/>
    <d v="2026-01-11T00:00:00"/>
    <n v="1"/>
    <n v="5"/>
    <n v="2"/>
    <n v="10"/>
    <s v="Medium"/>
    <s v="Medium"/>
  </r>
  <r>
    <s v="INC-2026-12730"/>
    <x v="580"/>
    <x v="4"/>
    <x v="0"/>
    <x v="3"/>
    <x v="3"/>
    <x v="483"/>
    <d v="2026-01-11T00:00:00"/>
    <n v="1"/>
    <n v="3"/>
    <n v="2"/>
    <n v="6"/>
    <s v="Medium"/>
    <s v="Medium"/>
  </r>
  <r>
    <s v="INC-2026-12237"/>
    <x v="581"/>
    <x v="4"/>
    <x v="3"/>
    <x v="2"/>
    <x v="3"/>
    <x v="31"/>
    <d v="2026-01-11T00:00:00"/>
    <n v="1"/>
    <n v="3"/>
    <n v="2"/>
    <n v="6"/>
    <s v="Medium"/>
    <s v="Medium"/>
  </r>
  <r>
    <s v="INC-2026-13429"/>
    <x v="582"/>
    <x v="1"/>
    <x v="2"/>
    <x v="1"/>
    <x v="3"/>
    <x v="484"/>
    <d v="2026-01-11T00:00:00"/>
    <n v="1"/>
    <n v="1"/>
    <n v="2"/>
    <n v="2"/>
    <s v="Low"/>
    <s v="Low"/>
  </r>
  <r>
    <s v="INC-2026-14276"/>
    <x v="583"/>
    <x v="4"/>
    <x v="2"/>
    <x v="1"/>
    <x v="2"/>
    <x v="413"/>
    <d v="2026-01-11T00:00:00"/>
    <n v="1"/>
    <n v="3"/>
    <n v="2"/>
    <n v="6"/>
    <s v="Medium"/>
    <s v="Medium"/>
  </r>
  <r>
    <s v="INC-2026-11452"/>
    <x v="584"/>
    <x v="4"/>
    <x v="0"/>
    <x v="2"/>
    <x v="3"/>
    <x v="83"/>
    <d v="2026-01-11T00:00:00"/>
    <n v="1"/>
    <n v="3"/>
    <n v="2"/>
    <n v="6"/>
    <s v="Medium"/>
    <s v="Medium"/>
  </r>
  <r>
    <s v="INC-2026-10435"/>
    <x v="585"/>
    <x v="1"/>
    <x v="2"/>
    <x v="1"/>
    <x v="1"/>
    <x v="485"/>
    <d v="2026-01-11T00:00:00"/>
    <n v="1"/>
    <n v="1"/>
    <n v="4"/>
    <n v="4"/>
    <s v="Low"/>
    <s v="Low"/>
  </r>
  <r>
    <s v="INC-2026-11753"/>
    <x v="586"/>
    <x v="4"/>
    <x v="0"/>
    <x v="2"/>
    <x v="2"/>
    <x v="41"/>
    <d v="2026-01-11T00:00:00"/>
    <n v="1"/>
    <n v="3"/>
    <n v="2"/>
    <n v="6"/>
    <s v="Medium"/>
    <s v="Medium"/>
  </r>
  <r>
    <s v="INC-2026-14702"/>
    <x v="587"/>
    <x v="1"/>
    <x v="3"/>
    <x v="3"/>
    <x v="0"/>
    <x v="291"/>
    <d v="2026-01-11T00:00:00"/>
    <n v="1"/>
    <n v="1"/>
    <n v="1"/>
    <n v="1"/>
    <s v="Low"/>
    <s v="Low"/>
  </r>
  <r>
    <s v="INC-2026-13949"/>
    <x v="588"/>
    <x v="4"/>
    <x v="1"/>
    <x v="2"/>
    <x v="3"/>
    <x v="486"/>
    <d v="2026-01-11T00:00:00"/>
    <n v="1"/>
    <n v="3"/>
    <n v="2"/>
    <n v="6"/>
    <s v="Medium"/>
    <s v="Medium"/>
  </r>
  <r>
    <s v="INC-2026-12280"/>
    <x v="589"/>
    <x v="4"/>
    <x v="1"/>
    <x v="2"/>
    <x v="0"/>
    <x v="487"/>
    <d v="2026-01-11T00:00:00"/>
    <n v="1"/>
    <n v="3"/>
    <n v="1"/>
    <n v="3"/>
    <s v="Low"/>
    <s v="Low"/>
  </r>
  <r>
    <s v="INC-2026-11665"/>
    <x v="590"/>
    <x v="4"/>
    <x v="2"/>
    <x v="2"/>
    <x v="3"/>
    <x v="488"/>
    <d v="2026-01-11T00:00:00"/>
    <n v="1"/>
    <n v="3"/>
    <n v="2"/>
    <n v="6"/>
    <s v="Medium"/>
    <s v="Medium"/>
  </r>
  <r>
    <s v="INC-2026-11958"/>
    <x v="591"/>
    <x v="2"/>
    <x v="3"/>
    <x v="0"/>
    <x v="0"/>
    <x v="239"/>
    <d v="2026-01-11T00:00:00"/>
    <n v="1"/>
    <n v="3"/>
    <n v="1"/>
    <n v="3"/>
    <s v="Low"/>
    <s v="Low"/>
  </r>
  <r>
    <s v="INC-2026-12509"/>
    <x v="592"/>
    <x v="4"/>
    <x v="2"/>
    <x v="2"/>
    <x v="2"/>
    <x v="44"/>
    <d v="2026-01-11T00:00:00"/>
    <n v="1"/>
    <n v="3"/>
    <n v="2"/>
    <n v="6"/>
    <s v="Medium"/>
    <s v="Medium"/>
  </r>
  <r>
    <s v="INC-2026-11086"/>
    <x v="593"/>
    <x v="1"/>
    <x v="2"/>
    <x v="3"/>
    <x v="0"/>
    <x v="89"/>
    <d v="2026-01-11T00:00:00"/>
    <n v="1"/>
    <n v="1"/>
    <n v="1"/>
    <n v="1"/>
    <s v="Low"/>
    <s v="Low"/>
  </r>
  <r>
    <s v="INC-2026-13935"/>
    <x v="594"/>
    <x v="4"/>
    <x v="3"/>
    <x v="2"/>
    <x v="2"/>
    <x v="154"/>
    <d v="2026-01-11T00:00:00"/>
    <n v="1"/>
    <n v="3"/>
    <n v="2"/>
    <n v="6"/>
    <s v="Medium"/>
    <s v="Medium"/>
  </r>
  <r>
    <s v="INC-2026-13918"/>
    <x v="594"/>
    <x v="5"/>
    <x v="2"/>
    <x v="2"/>
    <x v="2"/>
    <x v="154"/>
    <d v="2026-01-11T00:00:00"/>
    <n v="1"/>
    <n v="1"/>
    <n v="2"/>
    <n v="2"/>
    <s v="Low"/>
    <s v="Low"/>
  </r>
  <r>
    <s v="INC-2026-14511"/>
    <x v="595"/>
    <x v="3"/>
    <x v="0"/>
    <x v="0"/>
    <x v="4"/>
    <x v="489"/>
    <d v="2026-01-11T00:00:00"/>
    <n v="1"/>
    <n v="5"/>
    <n v="5"/>
    <n v="25"/>
    <s v="Very High"/>
    <s v="Critical"/>
  </r>
  <r>
    <s v="INC-2026-14325"/>
    <x v="596"/>
    <x v="3"/>
    <x v="0"/>
    <x v="0"/>
    <x v="2"/>
    <x v="490"/>
    <d v="2026-01-11T00:00:00"/>
    <n v="1"/>
    <n v="5"/>
    <n v="2"/>
    <n v="10"/>
    <s v="Medium"/>
    <s v="Medium"/>
  </r>
  <r>
    <s v="INC-2026-12331"/>
    <x v="597"/>
    <x v="4"/>
    <x v="0"/>
    <x v="2"/>
    <x v="3"/>
    <x v="491"/>
    <d v="2026-01-11T00:00:00"/>
    <n v="1"/>
    <n v="3"/>
    <n v="2"/>
    <n v="6"/>
    <s v="Medium"/>
    <s v="Medium"/>
  </r>
  <r>
    <s v="INC-2026-14876"/>
    <x v="598"/>
    <x v="3"/>
    <x v="2"/>
    <x v="0"/>
    <x v="2"/>
    <x v="492"/>
    <d v="2026-01-11T00:00:00"/>
    <n v="1"/>
    <n v="5"/>
    <n v="2"/>
    <n v="10"/>
    <s v="Medium"/>
    <s v="Medium"/>
  </r>
  <r>
    <s v="INC-2026-13810"/>
    <x v="599"/>
    <x v="4"/>
    <x v="2"/>
    <x v="2"/>
    <x v="1"/>
    <x v="493"/>
    <d v="2026-01-11T00:00:00"/>
    <n v="1"/>
    <n v="3"/>
    <n v="4"/>
    <n v="12"/>
    <s v="High"/>
    <s v="High"/>
  </r>
  <r>
    <s v="INC-2026-10015"/>
    <x v="600"/>
    <x v="2"/>
    <x v="2"/>
    <x v="0"/>
    <x v="2"/>
    <x v="294"/>
    <d v="2026-01-11T00:00:00"/>
    <n v="1"/>
    <n v="3"/>
    <n v="2"/>
    <n v="6"/>
    <s v="Medium"/>
    <s v="Medium"/>
  </r>
  <r>
    <s v="INC-2026-14231"/>
    <x v="601"/>
    <x v="4"/>
    <x v="3"/>
    <x v="2"/>
    <x v="2"/>
    <x v="99"/>
    <d v="2026-01-11T00:00:00"/>
    <n v="1"/>
    <n v="3"/>
    <n v="2"/>
    <n v="6"/>
    <s v="Medium"/>
    <s v="Medium"/>
  </r>
  <r>
    <s v="INC-2026-11279"/>
    <x v="602"/>
    <x v="2"/>
    <x v="2"/>
    <x v="1"/>
    <x v="0"/>
    <x v="494"/>
    <d v="2026-01-11T00:00:00"/>
    <n v="1"/>
    <n v="3"/>
    <n v="1"/>
    <n v="3"/>
    <s v="Low"/>
    <s v="Low"/>
  </r>
  <r>
    <s v="INC-2026-10357"/>
    <x v="603"/>
    <x v="4"/>
    <x v="0"/>
    <x v="2"/>
    <x v="2"/>
    <x v="495"/>
    <d v="2026-01-11T00:00:00"/>
    <n v="1"/>
    <n v="3"/>
    <n v="2"/>
    <n v="6"/>
    <s v="Medium"/>
    <s v="Medium"/>
  </r>
  <r>
    <s v="INC-2026-11832"/>
    <x v="604"/>
    <x v="2"/>
    <x v="3"/>
    <x v="0"/>
    <x v="3"/>
    <x v="496"/>
    <d v="2026-01-11T00:00:00"/>
    <n v="1"/>
    <n v="3"/>
    <n v="2"/>
    <n v="6"/>
    <s v="Medium"/>
    <s v="Medium"/>
  </r>
  <r>
    <s v="INC-2026-12032"/>
    <x v="605"/>
    <x v="0"/>
    <x v="3"/>
    <x v="0"/>
    <x v="0"/>
    <x v="497"/>
    <d v="2026-01-11T00:00:00"/>
    <n v="1"/>
    <n v="1"/>
    <n v="1"/>
    <n v="1"/>
    <s v="Low"/>
    <s v="Low"/>
  </r>
  <r>
    <s v="INC-2026-11953"/>
    <x v="606"/>
    <x v="2"/>
    <x v="0"/>
    <x v="2"/>
    <x v="2"/>
    <x v="498"/>
    <d v="2026-01-11T00:00:00"/>
    <n v="1"/>
    <n v="3"/>
    <n v="2"/>
    <n v="6"/>
    <s v="Medium"/>
    <s v="Medium"/>
  </r>
  <r>
    <s v="INC-2026-10229"/>
    <x v="607"/>
    <x v="4"/>
    <x v="2"/>
    <x v="2"/>
    <x v="3"/>
    <x v="499"/>
    <d v="2026-01-11T00:00:00"/>
    <n v="1"/>
    <n v="3"/>
    <n v="2"/>
    <n v="6"/>
    <s v="Medium"/>
    <s v="Medium"/>
  </r>
  <r>
    <s v="INC-2026-10098"/>
    <x v="608"/>
    <x v="0"/>
    <x v="1"/>
    <x v="3"/>
    <x v="3"/>
    <x v="500"/>
    <d v="2026-01-11T00:00:00"/>
    <n v="1"/>
    <n v="1"/>
    <n v="2"/>
    <n v="2"/>
    <s v="Low"/>
    <s v="Low"/>
  </r>
  <r>
    <s v="INC-2026-11039"/>
    <x v="609"/>
    <x v="4"/>
    <x v="3"/>
    <x v="2"/>
    <x v="1"/>
    <x v="501"/>
    <d v="2026-01-11T00:00:00"/>
    <n v="1"/>
    <n v="3"/>
    <n v="4"/>
    <n v="12"/>
    <s v="High"/>
    <s v="High"/>
  </r>
  <r>
    <s v="INC-2026-12120"/>
    <x v="610"/>
    <x v="4"/>
    <x v="0"/>
    <x v="2"/>
    <x v="4"/>
    <x v="116"/>
    <d v="2026-01-11T00:00:00"/>
    <n v="1"/>
    <n v="3"/>
    <n v="5"/>
    <n v="15"/>
    <s v="High"/>
    <s v="High"/>
  </r>
  <r>
    <s v="INC-2026-11407"/>
    <x v="611"/>
    <x v="0"/>
    <x v="1"/>
    <x v="1"/>
    <x v="0"/>
    <x v="253"/>
    <d v="2026-01-11T00:00:00"/>
    <n v="1"/>
    <n v="1"/>
    <n v="1"/>
    <n v="1"/>
    <s v="Low"/>
    <s v="Low"/>
  </r>
  <r>
    <s v="INC-2026-11609"/>
    <x v="612"/>
    <x v="4"/>
    <x v="3"/>
    <x v="3"/>
    <x v="2"/>
    <x v="502"/>
    <d v="2026-01-11T00:00:00"/>
    <n v="1"/>
    <n v="3"/>
    <n v="2"/>
    <n v="6"/>
    <s v="Medium"/>
    <s v="Medium"/>
  </r>
  <r>
    <s v="INC-2026-10858"/>
    <x v="613"/>
    <x v="4"/>
    <x v="0"/>
    <x v="1"/>
    <x v="2"/>
    <x v="503"/>
    <d v="2026-01-11T00:00:00"/>
    <n v="1"/>
    <n v="3"/>
    <n v="2"/>
    <n v="6"/>
    <s v="Medium"/>
    <s v="Medium"/>
  </r>
  <r>
    <s v="INC-2026-14281"/>
    <x v="614"/>
    <x v="4"/>
    <x v="3"/>
    <x v="2"/>
    <x v="3"/>
    <x v="504"/>
    <d v="2026-01-11T00:00:00"/>
    <n v="1"/>
    <n v="3"/>
    <n v="2"/>
    <n v="6"/>
    <s v="Medium"/>
    <s v="Medium"/>
  </r>
  <r>
    <s v="INC-2026-10206"/>
    <x v="615"/>
    <x v="4"/>
    <x v="3"/>
    <x v="2"/>
    <x v="0"/>
    <x v="120"/>
    <d v="2026-01-11T00:00:00"/>
    <n v="1"/>
    <n v="3"/>
    <n v="1"/>
    <n v="3"/>
    <s v="Low"/>
    <s v="Low"/>
  </r>
  <r>
    <s v="INC-2026-14989"/>
    <x v="616"/>
    <x v="1"/>
    <x v="1"/>
    <x v="3"/>
    <x v="1"/>
    <x v="470"/>
    <d v="2026-01-12T00:00:00"/>
    <n v="1"/>
    <n v="1"/>
    <n v="4"/>
    <n v="4"/>
    <s v="Low"/>
    <s v="Low"/>
  </r>
  <r>
    <s v="INC-2026-14152"/>
    <x v="617"/>
    <x v="4"/>
    <x v="3"/>
    <x v="2"/>
    <x v="0"/>
    <x v="63"/>
    <d v="2026-01-12T00:00:00"/>
    <n v="1"/>
    <n v="3"/>
    <n v="1"/>
    <n v="3"/>
    <s v="Low"/>
    <s v="Low"/>
  </r>
  <r>
    <s v="INC-2026-10818"/>
    <x v="618"/>
    <x v="2"/>
    <x v="2"/>
    <x v="0"/>
    <x v="2"/>
    <x v="505"/>
    <d v="2026-01-12T00:00:00"/>
    <n v="1"/>
    <n v="3"/>
    <n v="2"/>
    <n v="6"/>
    <s v="Medium"/>
    <s v="Medium"/>
  </r>
  <r>
    <s v="INC-2026-13992"/>
    <x v="619"/>
    <x v="4"/>
    <x v="2"/>
    <x v="0"/>
    <x v="3"/>
    <x v="506"/>
    <d v="2026-01-12T00:00:00"/>
    <n v="1"/>
    <n v="3"/>
    <n v="2"/>
    <n v="6"/>
    <s v="Medium"/>
    <s v="Medium"/>
  </r>
  <r>
    <s v="INC-2026-10724"/>
    <x v="620"/>
    <x v="3"/>
    <x v="1"/>
    <x v="0"/>
    <x v="0"/>
    <x v="507"/>
    <d v="2026-01-12T00:00:00"/>
    <n v="1"/>
    <n v="5"/>
    <n v="1"/>
    <n v="5"/>
    <s v="Medium"/>
    <s v="Medium"/>
  </r>
  <r>
    <s v="INC-2026-10573"/>
    <x v="621"/>
    <x v="3"/>
    <x v="2"/>
    <x v="0"/>
    <x v="2"/>
    <x v="508"/>
    <d v="2026-01-12T00:00:00"/>
    <n v="1"/>
    <n v="5"/>
    <n v="2"/>
    <n v="10"/>
    <s v="Medium"/>
    <s v="Medium"/>
  </r>
  <r>
    <s v="INC-2026-11023"/>
    <x v="622"/>
    <x v="4"/>
    <x v="1"/>
    <x v="3"/>
    <x v="1"/>
    <x v="509"/>
    <d v="2026-01-12T00:00:00"/>
    <n v="1"/>
    <n v="3"/>
    <n v="4"/>
    <n v="12"/>
    <s v="High"/>
    <s v="High"/>
  </r>
  <r>
    <s v="INC-2026-11583"/>
    <x v="623"/>
    <x v="3"/>
    <x v="1"/>
    <x v="0"/>
    <x v="2"/>
    <x v="510"/>
    <d v="2026-01-12T00:00:00"/>
    <n v="1"/>
    <n v="5"/>
    <n v="2"/>
    <n v="10"/>
    <s v="Medium"/>
    <s v="Medium"/>
  </r>
  <r>
    <s v="INC-2026-12477"/>
    <x v="624"/>
    <x v="5"/>
    <x v="0"/>
    <x v="3"/>
    <x v="2"/>
    <x v="511"/>
    <d v="2026-01-12T00:00:00"/>
    <n v="1"/>
    <n v="1"/>
    <n v="2"/>
    <n v="2"/>
    <s v="Low"/>
    <s v="Low"/>
  </r>
  <r>
    <s v="INC-2026-11736"/>
    <x v="625"/>
    <x v="4"/>
    <x v="3"/>
    <x v="2"/>
    <x v="2"/>
    <x v="512"/>
    <d v="2026-01-12T00:00:00"/>
    <n v="1"/>
    <n v="3"/>
    <n v="2"/>
    <n v="6"/>
    <s v="Medium"/>
    <s v="Medium"/>
  </r>
  <r>
    <s v="INC-2026-10319"/>
    <x v="626"/>
    <x v="4"/>
    <x v="0"/>
    <x v="2"/>
    <x v="0"/>
    <x v="513"/>
    <d v="2026-01-12T00:00:00"/>
    <n v="1"/>
    <n v="3"/>
    <n v="1"/>
    <n v="3"/>
    <s v="Low"/>
    <s v="Low"/>
  </r>
  <r>
    <s v="INC-2026-11964"/>
    <x v="627"/>
    <x v="3"/>
    <x v="2"/>
    <x v="0"/>
    <x v="3"/>
    <x v="514"/>
    <d v="2026-01-12T00:00:00"/>
    <n v="1"/>
    <n v="5"/>
    <n v="2"/>
    <n v="10"/>
    <s v="Medium"/>
    <s v="Medium"/>
  </r>
  <r>
    <s v="INC-2026-14539"/>
    <x v="628"/>
    <x v="1"/>
    <x v="0"/>
    <x v="3"/>
    <x v="1"/>
    <x v="187"/>
    <d v="2026-01-12T00:00:00"/>
    <n v="1"/>
    <n v="1"/>
    <n v="4"/>
    <n v="4"/>
    <s v="Low"/>
    <s v="Low"/>
  </r>
  <r>
    <s v="INC-2026-11870"/>
    <x v="629"/>
    <x v="4"/>
    <x v="3"/>
    <x v="2"/>
    <x v="0"/>
    <x v="515"/>
    <d v="2026-01-12T00:00:00"/>
    <n v="1"/>
    <n v="3"/>
    <n v="1"/>
    <n v="3"/>
    <s v="Low"/>
    <s v="Low"/>
  </r>
  <r>
    <s v="INC-2026-13978"/>
    <x v="630"/>
    <x v="4"/>
    <x v="0"/>
    <x v="2"/>
    <x v="2"/>
    <x v="516"/>
    <d v="2026-01-12T00:00:00"/>
    <n v="1"/>
    <n v="3"/>
    <n v="2"/>
    <n v="6"/>
    <s v="Medium"/>
    <s v="Medium"/>
  </r>
  <r>
    <s v="INC-2026-12453"/>
    <x v="631"/>
    <x v="4"/>
    <x v="1"/>
    <x v="1"/>
    <x v="2"/>
    <x v="483"/>
    <d v="2026-01-12T00:00:00"/>
    <n v="1"/>
    <n v="3"/>
    <n v="2"/>
    <n v="6"/>
    <s v="Medium"/>
    <s v="Medium"/>
  </r>
  <r>
    <s v="INC-2026-12826"/>
    <x v="632"/>
    <x v="0"/>
    <x v="2"/>
    <x v="0"/>
    <x v="0"/>
    <x v="517"/>
    <d v="2026-01-12T00:00:00"/>
    <n v="1"/>
    <n v="1"/>
    <n v="1"/>
    <n v="1"/>
    <s v="Low"/>
    <s v="Low"/>
  </r>
  <r>
    <s v="INC-2026-13718"/>
    <x v="633"/>
    <x v="4"/>
    <x v="1"/>
    <x v="2"/>
    <x v="3"/>
    <x v="518"/>
    <d v="2026-01-12T00:00:00"/>
    <n v="1"/>
    <n v="3"/>
    <n v="2"/>
    <n v="6"/>
    <s v="Medium"/>
    <s v="Medium"/>
  </r>
  <r>
    <s v="INC-2026-13516"/>
    <x v="634"/>
    <x v="4"/>
    <x v="0"/>
    <x v="2"/>
    <x v="3"/>
    <x v="519"/>
    <d v="2026-01-12T00:00:00"/>
    <n v="1"/>
    <n v="3"/>
    <n v="2"/>
    <n v="6"/>
    <s v="Medium"/>
    <s v="Medium"/>
  </r>
  <r>
    <s v="INC-2026-13125"/>
    <x v="635"/>
    <x v="0"/>
    <x v="1"/>
    <x v="1"/>
    <x v="4"/>
    <x v="520"/>
    <d v="2026-01-12T00:00:00"/>
    <n v="1"/>
    <n v="1"/>
    <n v="5"/>
    <n v="5"/>
    <s v="Medium"/>
    <s v="Medium"/>
  </r>
  <r>
    <s v="INC-2026-10544"/>
    <x v="636"/>
    <x v="4"/>
    <x v="3"/>
    <x v="2"/>
    <x v="3"/>
    <x v="521"/>
    <d v="2026-01-12T00:00:00"/>
    <n v="1"/>
    <n v="3"/>
    <n v="2"/>
    <n v="6"/>
    <s v="Medium"/>
    <s v="Medium"/>
  </r>
  <r>
    <s v="INC-2026-12061"/>
    <x v="637"/>
    <x v="5"/>
    <x v="3"/>
    <x v="1"/>
    <x v="2"/>
    <x v="488"/>
    <d v="2026-01-12T00:00:00"/>
    <n v="1"/>
    <n v="1"/>
    <n v="2"/>
    <n v="2"/>
    <s v="Low"/>
    <s v="Low"/>
  </r>
  <r>
    <s v="INC-2026-14306"/>
    <x v="638"/>
    <x v="4"/>
    <x v="3"/>
    <x v="2"/>
    <x v="0"/>
    <x v="239"/>
    <d v="2026-01-12T00:00:00"/>
    <n v="1"/>
    <n v="3"/>
    <n v="1"/>
    <n v="3"/>
    <s v="Low"/>
    <s v="Low"/>
  </r>
  <r>
    <s v="INC-2026-13178"/>
    <x v="639"/>
    <x v="5"/>
    <x v="0"/>
    <x v="1"/>
    <x v="3"/>
    <x v="522"/>
    <d v="2026-01-12T00:00:00"/>
    <n v="1"/>
    <n v="1"/>
    <n v="2"/>
    <n v="2"/>
    <s v="Low"/>
    <s v="Low"/>
  </r>
  <r>
    <s v="INC-2026-13117"/>
    <x v="640"/>
    <x v="2"/>
    <x v="2"/>
    <x v="3"/>
    <x v="0"/>
    <x v="523"/>
    <d v="2026-01-12T00:00:00"/>
    <n v="1"/>
    <n v="3"/>
    <n v="1"/>
    <n v="3"/>
    <s v="Low"/>
    <s v="Low"/>
  </r>
  <r>
    <s v="INC-2026-11137"/>
    <x v="641"/>
    <x v="4"/>
    <x v="2"/>
    <x v="2"/>
    <x v="4"/>
    <x v="524"/>
    <d v="2026-01-12T00:00:00"/>
    <n v="1"/>
    <n v="3"/>
    <n v="5"/>
    <n v="15"/>
    <s v="High"/>
    <s v="High"/>
  </r>
  <r>
    <s v="INC-2026-11730"/>
    <x v="642"/>
    <x v="4"/>
    <x v="3"/>
    <x v="3"/>
    <x v="2"/>
    <x v="204"/>
    <d v="2026-01-12T00:00:00"/>
    <n v="1"/>
    <n v="3"/>
    <n v="2"/>
    <n v="6"/>
    <s v="Medium"/>
    <s v="Medium"/>
  </r>
  <r>
    <s v="INC-2026-10842"/>
    <x v="643"/>
    <x v="4"/>
    <x v="2"/>
    <x v="2"/>
    <x v="3"/>
    <x v="525"/>
    <d v="2026-01-12T00:00:00"/>
    <n v="1"/>
    <n v="3"/>
    <n v="2"/>
    <n v="6"/>
    <s v="Medium"/>
    <s v="Medium"/>
  </r>
  <r>
    <s v="INC-2026-12735"/>
    <x v="644"/>
    <x v="4"/>
    <x v="2"/>
    <x v="2"/>
    <x v="2"/>
    <x v="209"/>
    <d v="2026-01-12T00:00:00"/>
    <n v="1"/>
    <n v="3"/>
    <n v="2"/>
    <n v="6"/>
    <s v="Medium"/>
    <s v="Medium"/>
  </r>
  <r>
    <s v="INC-2026-12258"/>
    <x v="645"/>
    <x v="4"/>
    <x v="3"/>
    <x v="2"/>
    <x v="3"/>
    <x v="526"/>
    <d v="2026-01-12T00:00:00"/>
    <n v="1"/>
    <n v="3"/>
    <n v="2"/>
    <n v="6"/>
    <s v="Medium"/>
    <s v="Medium"/>
  </r>
  <r>
    <s v="INC-2026-10066"/>
    <x v="646"/>
    <x v="0"/>
    <x v="1"/>
    <x v="1"/>
    <x v="3"/>
    <x v="527"/>
    <d v="2026-01-12T00:00:00"/>
    <n v="1"/>
    <n v="1"/>
    <n v="2"/>
    <n v="2"/>
    <s v="Low"/>
    <s v="Low"/>
  </r>
  <r>
    <s v="INC-2026-13752"/>
    <x v="647"/>
    <x v="2"/>
    <x v="1"/>
    <x v="2"/>
    <x v="2"/>
    <x v="528"/>
    <d v="2026-01-12T00:00:00"/>
    <n v="1"/>
    <n v="3"/>
    <n v="2"/>
    <n v="6"/>
    <s v="Medium"/>
    <s v="Medium"/>
  </r>
  <r>
    <s v="INC-2026-10956"/>
    <x v="648"/>
    <x v="4"/>
    <x v="3"/>
    <x v="2"/>
    <x v="3"/>
    <x v="529"/>
    <d v="2026-01-12T00:00:00"/>
    <n v="1"/>
    <n v="3"/>
    <n v="2"/>
    <n v="6"/>
    <s v="Medium"/>
    <s v="Medium"/>
  </r>
  <r>
    <s v="INC-2026-11136"/>
    <x v="649"/>
    <x v="2"/>
    <x v="2"/>
    <x v="2"/>
    <x v="3"/>
    <x v="530"/>
    <d v="2026-01-12T00:00:00"/>
    <n v="1"/>
    <n v="3"/>
    <n v="2"/>
    <n v="6"/>
    <s v="Medium"/>
    <s v="Medium"/>
  </r>
  <r>
    <s v="INC-2026-14819"/>
    <x v="649"/>
    <x v="0"/>
    <x v="2"/>
    <x v="2"/>
    <x v="1"/>
    <x v="530"/>
    <d v="2026-01-12T00:00:00"/>
    <n v="1"/>
    <n v="1"/>
    <n v="4"/>
    <n v="4"/>
    <s v="Low"/>
    <s v="Low"/>
  </r>
  <r>
    <s v="INC-2026-11572"/>
    <x v="650"/>
    <x v="4"/>
    <x v="2"/>
    <x v="2"/>
    <x v="4"/>
    <x v="531"/>
    <d v="2026-01-12T00:00:00"/>
    <n v="1"/>
    <n v="3"/>
    <n v="5"/>
    <n v="15"/>
    <s v="High"/>
    <s v="High"/>
  </r>
  <r>
    <s v="INC-2026-11343"/>
    <x v="651"/>
    <x v="3"/>
    <x v="2"/>
    <x v="0"/>
    <x v="0"/>
    <x v="532"/>
    <d v="2026-01-12T00:00:00"/>
    <n v="1"/>
    <n v="5"/>
    <n v="1"/>
    <n v="5"/>
    <s v="Medium"/>
    <s v="Medium"/>
  </r>
  <r>
    <s v="INC-2026-14031"/>
    <x v="652"/>
    <x v="4"/>
    <x v="1"/>
    <x v="2"/>
    <x v="0"/>
    <x v="533"/>
    <d v="2026-01-12T00:00:00"/>
    <n v="1"/>
    <n v="3"/>
    <n v="1"/>
    <n v="3"/>
    <s v="Low"/>
    <s v="Low"/>
  </r>
  <r>
    <s v="INC-2026-12758"/>
    <x v="653"/>
    <x v="3"/>
    <x v="0"/>
    <x v="0"/>
    <x v="0"/>
    <x v="534"/>
    <d v="2026-01-13T00:00:00"/>
    <n v="1"/>
    <n v="5"/>
    <n v="1"/>
    <n v="5"/>
    <s v="Medium"/>
    <s v="Medium"/>
  </r>
  <r>
    <s v="INC-2026-13711"/>
    <x v="654"/>
    <x v="5"/>
    <x v="1"/>
    <x v="2"/>
    <x v="3"/>
    <x v="535"/>
    <d v="2026-01-13T00:00:00"/>
    <n v="1"/>
    <n v="1"/>
    <n v="2"/>
    <n v="2"/>
    <s v="Low"/>
    <s v="Low"/>
  </r>
  <r>
    <s v="INC-2026-10014"/>
    <x v="655"/>
    <x v="4"/>
    <x v="3"/>
    <x v="2"/>
    <x v="3"/>
    <x v="536"/>
    <d v="2026-01-13T00:00:00"/>
    <n v="1"/>
    <n v="3"/>
    <n v="2"/>
    <n v="6"/>
    <s v="Medium"/>
    <s v="Medium"/>
  </r>
  <r>
    <s v="INC-2026-13326"/>
    <x v="656"/>
    <x v="4"/>
    <x v="3"/>
    <x v="2"/>
    <x v="0"/>
    <x v="537"/>
    <d v="2026-01-13T00:00:00"/>
    <n v="1"/>
    <n v="3"/>
    <n v="1"/>
    <n v="3"/>
    <s v="Low"/>
    <s v="Low"/>
  </r>
  <r>
    <s v="INC-2026-14641"/>
    <x v="657"/>
    <x v="5"/>
    <x v="3"/>
    <x v="3"/>
    <x v="0"/>
    <x v="394"/>
    <d v="2026-01-13T00:00:00"/>
    <n v="1"/>
    <n v="1"/>
    <n v="1"/>
    <n v="1"/>
    <s v="Low"/>
    <s v="Low"/>
  </r>
  <r>
    <s v="INC-2026-12363"/>
    <x v="658"/>
    <x v="5"/>
    <x v="3"/>
    <x v="2"/>
    <x v="2"/>
    <x v="538"/>
    <d v="2026-01-13T00:00:00"/>
    <n v="1"/>
    <n v="1"/>
    <n v="2"/>
    <n v="2"/>
    <s v="Low"/>
    <s v="Low"/>
  </r>
  <r>
    <s v="INC-2026-14563"/>
    <x v="659"/>
    <x v="1"/>
    <x v="1"/>
    <x v="3"/>
    <x v="1"/>
    <x v="539"/>
    <d v="2026-01-13T00:00:00"/>
    <n v="1"/>
    <n v="1"/>
    <n v="4"/>
    <n v="4"/>
    <s v="Low"/>
    <s v="Low"/>
  </r>
  <r>
    <s v="INC-2026-11596"/>
    <x v="660"/>
    <x v="0"/>
    <x v="3"/>
    <x v="3"/>
    <x v="2"/>
    <x v="438"/>
    <d v="2026-01-13T00:00:00"/>
    <n v="1"/>
    <n v="1"/>
    <n v="2"/>
    <n v="2"/>
    <s v="Low"/>
    <s v="Low"/>
  </r>
  <r>
    <s v="INC-2026-11580"/>
    <x v="661"/>
    <x v="3"/>
    <x v="2"/>
    <x v="0"/>
    <x v="4"/>
    <x v="540"/>
    <d v="2026-01-13T00:00:00"/>
    <n v="1"/>
    <n v="5"/>
    <n v="5"/>
    <n v="25"/>
    <s v="Very High"/>
    <s v="Critical"/>
  </r>
  <r>
    <s v="INC-2026-14837"/>
    <x v="662"/>
    <x v="0"/>
    <x v="2"/>
    <x v="1"/>
    <x v="3"/>
    <x v="541"/>
    <d v="2026-01-13T00:00:00"/>
    <n v="1"/>
    <n v="1"/>
    <n v="2"/>
    <n v="2"/>
    <s v="Low"/>
    <s v="Low"/>
  </r>
  <r>
    <s v="INC-2026-11678"/>
    <x v="663"/>
    <x v="1"/>
    <x v="1"/>
    <x v="1"/>
    <x v="1"/>
    <x v="542"/>
    <d v="2026-01-13T00:00:00"/>
    <n v="1"/>
    <n v="1"/>
    <n v="4"/>
    <n v="4"/>
    <s v="Low"/>
    <s v="Low"/>
  </r>
  <r>
    <s v="INC-2026-12558"/>
    <x v="663"/>
    <x v="0"/>
    <x v="1"/>
    <x v="2"/>
    <x v="3"/>
    <x v="542"/>
    <d v="2026-01-13T00:00:00"/>
    <n v="1"/>
    <n v="1"/>
    <n v="2"/>
    <n v="2"/>
    <s v="Low"/>
    <s v="Low"/>
  </r>
  <r>
    <s v="INC-2026-13557"/>
    <x v="664"/>
    <x v="4"/>
    <x v="0"/>
    <x v="2"/>
    <x v="2"/>
    <x v="476"/>
    <d v="2026-01-13T00:00:00"/>
    <n v="1"/>
    <n v="3"/>
    <n v="2"/>
    <n v="6"/>
    <s v="Medium"/>
    <s v="Medium"/>
  </r>
  <r>
    <s v="INC-2026-11163"/>
    <x v="665"/>
    <x v="2"/>
    <x v="3"/>
    <x v="1"/>
    <x v="3"/>
    <x v="543"/>
    <d v="2026-01-13T00:00:00"/>
    <n v="1"/>
    <n v="3"/>
    <n v="2"/>
    <n v="6"/>
    <s v="Medium"/>
    <s v="Medium"/>
  </r>
  <r>
    <s v="INC-2026-14428"/>
    <x v="666"/>
    <x v="5"/>
    <x v="2"/>
    <x v="2"/>
    <x v="0"/>
    <x v="544"/>
    <d v="2026-01-13T00:00:00"/>
    <n v="1"/>
    <n v="1"/>
    <n v="1"/>
    <n v="1"/>
    <s v="Low"/>
    <s v="Low"/>
  </r>
  <r>
    <s v="INC-2026-13310"/>
    <x v="667"/>
    <x v="4"/>
    <x v="1"/>
    <x v="2"/>
    <x v="2"/>
    <x v="545"/>
    <d v="2026-01-13T00:00:00"/>
    <n v="1"/>
    <n v="3"/>
    <n v="2"/>
    <n v="6"/>
    <s v="Medium"/>
    <s v="Medium"/>
  </r>
  <r>
    <s v="INC-2026-12625"/>
    <x v="668"/>
    <x v="4"/>
    <x v="1"/>
    <x v="2"/>
    <x v="2"/>
    <x v="546"/>
    <d v="2026-01-13T00:00:00"/>
    <n v="1"/>
    <n v="3"/>
    <n v="2"/>
    <n v="6"/>
    <s v="Medium"/>
    <s v="Medium"/>
  </r>
  <r>
    <s v="INC-2026-14391"/>
    <x v="669"/>
    <x v="3"/>
    <x v="0"/>
    <x v="0"/>
    <x v="2"/>
    <x v="547"/>
    <d v="2026-01-13T00:00:00"/>
    <n v="1"/>
    <n v="5"/>
    <n v="2"/>
    <n v="10"/>
    <s v="Medium"/>
    <s v="Medium"/>
  </r>
  <r>
    <s v="INC-2026-12514"/>
    <x v="670"/>
    <x v="4"/>
    <x v="3"/>
    <x v="2"/>
    <x v="0"/>
    <x v="548"/>
    <d v="2026-01-13T00:00:00"/>
    <n v="1"/>
    <n v="3"/>
    <n v="1"/>
    <n v="3"/>
    <s v="Low"/>
    <s v="Low"/>
  </r>
  <r>
    <s v="INC-2026-10806"/>
    <x v="671"/>
    <x v="3"/>
    <x v="1"/>
    <x v="0"/>
    <x v="0"/>
    <x v="281"/>
    <d v="2026-01-13T00:00:00"/>
    <n v="1"/>
    <n v="5"/>
    <n v="1"/>
    <n v="5"/>
    <s v="Medium"/>
    <s v="Medium"/>
  </r>
  <r>
    <s v="INC-2026-12596"/>
    <x v="672"/>
    <x v="4"/>
    <x v="1"/>
    <x v="2"/>
    <x v="2"/>
    <x v="516"/>
    <d v="2026-01-13T00:00:00"/>
    <n v="1"/>
    <n v="3"/>
    <n v="2"/>
    <n v="6"/>
    <s v="Medium"/>
    <s v="Medium"/>
  </r>
  <r>
    <s v="INC-2026-11654"/>
    <x v="673"/>
    <x v="3"/>
    <x v="2"/>
    <x v="0"/>
    <x v="3"/>
    <x v="549"/>
    <d v="2026-01-13T00:00:00"/>
    <n v="1"/>
    <n v="5"/>
    <n v="2"/>
    <n v="10"/>
    <s v="Medium"/>
    <s v="Medium"/>
  </r>
  <r>
    <s v="INC-2026-12904"/>
    <x v="674"/>
    <x v="5"/>
    <x v="1"/>
    <x v="0"/>
    <x v="2"/>
    <x v="191"/>
    <d v="2026-01-13T00:00:00"/>
    <n v="1"/>
    <n v="1"/>
    <n v="2"/>
    <n v="2"/>
    <s v="Low"/>
    <s v="Low"/>
  </r>
  <r>
    <s v="INC-2026-10167"/>
    <x v="675"/>
    <x v="1"/>
    <x v="1"/>
    <x v="1"/>
    <x v="1"/>
    <x v="550"/>
    <d v="2026-01-13T00:00:00"/>
    <n v="1"/>
    <n v="1"/>
    <n v="4"/>
    <n v="4"/>
    <s v="Low"/>
    <s v="Low"/>
  </r>
  <r>
    <s v="INC-2026-13401"/>
    <x v="676"/>
    <x v="1"/>
    <x v="1"/>
    <x v="1"/>
    <x v="3"/>
    <x v="33"/>
    <d v="2026-01-13T00:00:00"/>
    <n v="1"/>
    <n v="1"/>
    <n v="2"/>
    <n v="2"/>
    <s v="Low"/>
    <s v="Low"/>
  </r>
  <r>
    <s v="INC-2026-13934"/>
    <x v="677"/>
    <x v="5"/>
    <x v="3"/>
    <x v="1"/>
    <x v="3"/>
    <x v="518"/>
    <d v="2026-01-13T00:00:00"/>
    <n v="1"/>
    <n v="1"/>
    <n v="2"/>
    <n v="2"/>
    <s v="Low"/>
    <s v="Low"/>
  </r>
  <r>
    <s v="INC-2026-13705"/>
    <x v="678"/>
    <x v="4"/>
    <x v="2"/>
    <x v="0"/>
    <x v="4"/>
    <x v="551"/>
    <d v="2026-01-13T00:00:00"/>
    <n v="1"/>
    <n v="3"/>
    <n v="5"/>
    <n v="15"/>
    <s v="High"/>
    <s v="High"/>
  </r>
  <r>
    <s v="INC-2026-12171"/>
    <x v="679"/>
    <x v="4"/>
    <x v="2"/>
    <x v="2"/>
    <x v="1"/>
    <x v="552"/>
    <d v="2026-01-13T00:00:00"/>
    <n v="1"/>
    <n v="3"/>
    <n v="4"/>
    <n v="12"/>
    <s v="High"/>
    <s v="High"/>
  </r>
  <r>
    <s v="INC-2026-12923"/>
    <x v="679"/>
    <x v="4"/>
    <x v="1"/>
    <x v="2"/>
    <x v="3"/>
    <x v="552"/>
    <d v="2026-01-13T00:00:00"/>
    <n v="1"/>
    <n v="3"/>
    <n v="2"/>
    <n v="6"/>
    <s v="Medium"/>
    <s v="Medium"/>
  </r>
  <r>
    <s v="INC-2026-13801"/>
    <x v="680"/>
    <x v="4"/>
    <x v="0"/>
    <x v="0"/>
    <x v="3"/>
    <x v="413"/>
    <d v="2026-01-13T00:00:00"/>
    <n v="1"/>
    <n v="3"/>
    <n v="2"/>
    <n v="6"/>
    <s v="Medium"/>
    <s v="Medium"/>
  </r>
  <r>
    <s v="INC-2026-12501"/>
    <x v="681"/>
    <x v="2"/>
    <x v="0"/>
    <x v="3"/>
    <x v="2"/>
    <x v="553"/>
    <d v="2026-01-13T00:00:00"/>
    <n v="1"/>
    <n v="3"/>
    <n v="2"/>
    <n v="6"/>
    <s v="Medium"/>
    <s v="Medium"/>
  </r>
  <r>
    <s v="INC-2026-13733"/>
    <x v="682"/>
    <x v="1"/>
    <x v="0"/>
    <x v="1"/>
    <x v="3"/>
    <x v="485"/>
    <d v="2026-01-13T00:00:00"/>
    <n v="1"/>
    <n v="1"/>
    <n v="2"/>
    <n v="2"/>
    <s v="Low"/>
    <s v="Low"/>
  </r>
  <r>
    <s v="INC-2026-11696"/>
    <x v="683"/>
    <x v="3"/>
    <x v="0"/>
    <x v="0"/>
    <x v="3"/>
    <x v="554"/>
    <d v="2026-01-13T00:00:00"/>
    <n v="1"/>
    <n v="5"/>
    <n v="2"/>
    <n v="10"/>
    <s v="Medium"/>
    <s v="Medium"/>
  </r>
  <r>
    <s v="INC-2026-11915"/>
    <x v="684"/>
    <x v="2"/>
    <x v="1"/>
    <x v="0"/>
    <x v="3"/>
    <x v="555"/>
    <d v="2026-01-13T00:00:00"/>
    <n v="1"/>
    <n v="3"/>
    <n v="2"/>
    <n v="6"/>
    <s v="Medium"/>
    <s v="Medium"/>
  </r>
  <r>
    <s v="INC-2026-14318"/>
    <x v="685"/>
    <x v="0"/>
    <x v="0"/>
    <x v="3"/>
    <x v="3"/>
    <x v="556"/>
    <d v="2026-01-13T00:00:00"/>
    <n v="1"/>
    <n v="1"/>
    <n v="2"/>
    <n v="2"/>
    <s v="Low"/>
    <s v="Low"/>
  </r>
  <r>
    <s v="INC-2026-11076"/>
    <x v="686"/>
    <x v="4"/>
    <x v="2"/>
    <x v="2"/>
    <x v="1"/>
    <x v="557"/>
    <d v="2026-01-13T00:00:00"/>
    <n v="1"/>
    <n v="3"/>
    <n v="4"/>
    <n v="12"/>
    <s v="High"/>
    <s v="High"/>
  </r>
  <r>
    <s v="INC-2026-13044"/>
    <x v="687"/>
    <x v="1"/>
    <x v="1"/>
    <x v="2"/>
    <x v="0"/>
    <x v="558"/>
    <d v="2026-01-13T00:00:00"/>
    <n v="1"/>
    <n v="1"/>
    <n v="1"/>
    <n v="1"/>
    <s v="Low"/>
    <s v="Low"/>
  </r>
  <r>
    <s v="INC-2026-10302"/>
    <x v="688"/>
    <x v="3"/>
    <x v="0"/>
    <x v="0"/>
    <x v="2"/>
    <x v="559"/>
    <d v="2026-01-13T00:00:00"/>
    <n v="1"/>
    <n v="5"/>
    <n v="2"/>
    <n v="10"/>
    <s v="Medium"/>
    <s v="Medium"/>
  </r>
  <r>
    <s v="INC-2026-11594"/>
    <x v="689"/>
    <x v="4"/>
    <x v="3"/>
    <x v="2"/>
    <x v="2"/>
    <x v="560"/>
    <d v="2026-01-13T00:00:00"/>
    <n v="1"/>
    <n v="3"/>
    <n v="2"/>
    <n v="6"/>
    <s v="Medium"/>
    <s v="Medium"/>
  </r>
  <r>
    <s v="INC-2026-13641"/>
    <x v="690"/>
    <x v="2"/>
    <x v="3"/>
    <x v="2"/>
    <x v="2"/>
    <x v="561"/>
    <d v="2026-01-13T00:00:00"/>
    <n v="1"/>
    <n v="3"/>
    <n v="2"/>
    <n v="6"/>
    <s v="Medium"/>
    <s v="Medium"/>
  </r>
  <r>
    <s v="INC-2026-13150"/>
    <x v="691"/>
    <x v="4"/>
    <x v="3"/>
    <x v="0"/>
    <x v="3"/>
    <x v="562"/>
    <d v="2026-01-13T00:00:00"/>
    <n v="1"/>
    <n v="3"/>
    <n v="2"/>
    <n v="6"/>
    <s v="Medium"/>
    <s v="Medium"/>
  </r>
  <r>
    <s v="INC-2026-13299"/>
    <x v="692"/>
    <x v="4"/>
    <x v="0"/>
    <x v="2"/>
    <x v="2"/>
    <x v="563"/>
    <d v="2026-01-13T00:00:00"/>
    <n v="1"/>
    <n v="3"/>
    <n v="2"/>
    <n v="6"/>
    <s v="Medium"/>
    <s v="Medium"/>
  </r>
  <r>
    <s v="INC-2026-14136"/>
    <x v="693"/>
    <x v="5"/>
    <x v="2"/>
    <x v="1"/>
    <x v="4"/>
    <x v="330"/>
    <d v="2026-01-13T00:00:00"/>
    <n v="1"/>
    <n v="1"/>
    <n v="5"/>
    <n v="5"/>
    <s v="Medium"/>
    <s v="Medium"/>
  </r>
  <r>
    <s v="INC-2026-13621"/>
    <x v="694"/>
    <x v="1"/>
    <x v="2"/>
    <x v="0"/>
    <x v="0"/>
    <x v="564"/>
    <d v="2026-01-13T00:00:00"/>
    <n v="1"/>
    <n v="1"/>
    <n v="1"/>
    <n v="1"/>
    <s v="Low"/>
    <s v="Low"/>
  </r>
  <r>
    <s v="INC-2026-13889"/>
    <x v="695"/>
    <x v="0"/>
    <x v="0"/>
    <x v="2"/>
    <x v="2"/>
    <x v="565"/>
    <d v="2026-01-13T00:00:00"/>
    <n v="1"/>
    <n v="1"/>
    <n v="2"/>
    <n v="2"/>
    <s v="Low"/>
    <s v="Low"/>
  </r>
  <r>
    <s v="INC-2026-12784"/>
    <x v="696"/>
    <x v="4"/>
    <x v="2"/>
    <x v="2"/>
    <x v="2"/>
    <x v="566"/>
    <d v="2026-01-13T00:00:00"/>
    <n v="1"/>
    <n v="3"/>
    <n v="2"/>
    <n v="6"/>
    <s v="Medium"/>
    <s v="Medium"/>
  </r>
  <r>
    <s v="INC-2026-13604"/>
    <x v="697"/>
    <x v="4"/>
    <x v="1"/>
    <x v="2"/>
    <x v="3"/>
    <x v="157"/>
    <d v="2026-01-13T00:00:00"/>
    <n v="1"/>
    <n v="3"/>
    <n v="2"/>
    <n v="6"/>
    <s v="Medium"/>
    <s v="Medium"/>
  </r>
  <r>
    <s v="INC-2026-10661"/>
    <x v="698"/>
    <x v="4"/>
    <x v="0"/>
    <x v="2"/>
    <x v="3"/>
    <x v="567"/>
    <d v="2026-01-13T00:00:00"/>
    <n v="1"/>
    <n v="3"/>
    <n v="2"/>
    <n v="6"/>
    <s v="Medium"/>
    <s v="Medium"/>
  </r>
  <r>
    <s v="INC-2026-14086"/>
    <x v="699"/>
    <x v="4"/>
    <x v="3"/>
    <x v="2"/>
    <x v="2"/>
    <x v="568"/>
    <d v="2026-01-13T00:00:00"/>
    <n v="1"/>
    <n v="3"/>
    <n v="2"/>
    <n v="6"/>
    <s v="Medium"/>
    <s v="Medium"/>
  </r>
  <r>
    <s v="INC-2026-12635"/>
    <x v="700"/>
    <x v="0"/>
    <x v="2"/>
    <x v="3"/>
    <x v="0"/>
    <x v="569"/>
    <d v="2026-01-13T00:00:00"/>
    <n v="1"/>
    <n v="1"/>
    <n v="1"/>
    <n v="1"/>
    <s v="Low"/>
    <s v="Low"/>
  </r>
  <r>
    <s v="INC-2026-13496"/>
    <x v="701"/>
    <x v="4"/>
    <x v="0"/>
    <x v="2"/>
    <x v="4"/>
    <x v="570"/>
    <d v="2026-01-13T00:00:00"/>
    <n v="1"/>
    <n v="3"/>
    <n v="5"/>
    <n v="15"/>
    <s v="High"/>
    <s v="High"/>
  </r>
  <r>
    <s v="INC-2026-10708"/>
    <x v="702"/>
    <x v="0"/>
    <x v="2"/>
    <x v="3"/>
    <x v="3"/>
    <x v="299"/>
    <d v="2026-01-13T00:00:00"/>
    <n v="1"/>
    <n v="1"/>
    <n v="2"/>
    <n v="2"/>
    <s v="Low"/>
    <s v="Low"/>
  </r>
  <r>
    <s v="INC-2026-13043"/>
    <x v="703"/>
    <x v="5"/>
    <x v="2"/>
    <x v="0"/>
    <x v="0"/>
    <x v="571"/>
    <d v="2026-01-13T00:00:00"/>
    <n v="1"/>
    <n v="1"/>
    <n v="1"/>
    <n v="1"/>
    <s v="Low"/>
    <s v="Low"/>
  </r>
  <r>
    <s v="INC-2026-11902"/>
    <x v="704"/>
    <x v="4"/>
    <x v="3"/>
    <x v="2"/>
    <x v="2"/>
    <x v="572"/>
    <d v="2026-01-13T00:00:00"/>
    <n v="1"/>
    <n v="3"/>
    <n v="2"/>
    <n v="6"/>
    <s v="Medium"/>
    <s v="Medium"/>
  </r>
  <r>
    <s v="INC-2026-14084"/>
    <x v="704"/>
    <x v="2"/>
    <x v="3"/>
    <x v="3"/>
    <x v="3"/>
    <x v="572"/>
    <d v="2026-01-13T00:00:00"/>
    <n v="1"/>
    <n v="3"/>
    <n v="2"/>
    <n v="6"/>
    <s v="Medium"/>
    <s v="Medium"/>
  </r>
  <r>
    <s v="INC-2026-11211"/>
    <x v="705"/>
    <x v="5"/>
    <x v="0"/>
    <x v="3"/>
    <x v="3"/>
    <x v="118"/>
    <d v="2026-01-13T00:00:00"/>
    <n v="1"/>
    <n v="1"/>
    <n v="2"/>
    <n v="2"/>
    <s v="Low"/>
    <s v="Low"/>
  </r>
  <r>
    <s v="INC-2026-10442"/>
    <x v="706"/>
    <x v="4"/>
    <x v="0"/>
    <x v="2"/>
    <x v="0"/>
    <x v="573"/>
    <d v="2026-01-13T00:00:00"/>
    <n v="1"/>
    <n v="3"/>
    <n v="1"/>
    <n v="3"/>
    <s v="Low"/>
    <s v="Low"/>
  </r>
  <r>
    <s v="INC-2026-10546"/>
    <x v="707"/>
    <x v="3"/>
    <x v="3"/>
    <x v="0"/>
    <x v="2"/>
    <x v="574"/>
    <d v="2026-01-13T00:00:00"/>
    <n v="1"/>
    <n v="5"/>
    <n v="2"/>
    <n v="10"/>
    <s v="Medium"/>
    <s v="Medium"/>
  </r>
  <r>
    <s v="INC-2026-11766"/>
    <x v="708"/>
    <x v="0"/>
    <x v="3"/>
    <x v="1"/>
    <x v="2"/>
    <x v="575"/>
    <d v="2026-01-14T00:00:00"/>
    <n v="1"/>
    <n v="1"/>
    <n v="2"/>
    <n v="2"/>
    <s v="Low"/>
    <s v="Low"/>
  </r>
  <r>
    <s v="INC-2026-12023"/>
    <x v="709"/>
    <x v="4"/>
    <x v="2"/>
    <x v="2"/>
    <x v="2"/>
    <x v="576"/>
    <d v="2026-01-14T00:00:00"/>
    <n v="1"/>
    <n v="3"/>
    <n v="2"/>
    <n v="6"/>
    <s v="Medium"/>
    <s v="Medium"/>
  </r>
  <r>
    <s v="INC-2026-13457"/>
    <x v="710"/>
    <x v="4"/>
    <x v="2"/>
    <x v="2"/>
    <x v="1"/>
    <x v="577"/>
    <d v="2026-01-14T00:00:00"/>
    <n v="1"/>
    <n v="3"/>
    <n v="4"/>
    <n v="12"/>
    <s v="High"/>
    <s v="High"/>
  </r>
  <r>
    <s v="INC-2026-13040"/>
    <x v="711"/>
    <x v="4"/>
    <x v="1"/>
    <x v="2"/>
    <x v="2"/>
    <x v="578"/>
    <d v="2026-01-14T00:00:00"/>
    <n v="1"/>
    <n v="3"/>
    <n v="2"/>
    <n v="6"/>
    <s v="Medium"/>
    <s v="Medium"/>
  </r>
  <r>
    <s v="INC-2026-11058"/>
    <x v="712"/>
    <x v="4"/>
    <x v="0"/>
    <x v="2"/>
    <x v="3"/>
    <x v="11"/>
    <d v="2026-01-14T00:00:00"/>
    <n v="1"/>
    <n v="3"/>
    <n v="2"/>
    <n v="6"/>
    <s v="Medium"/>
    <s v="Medium"/>
  </r>
  <r>
    <s v="INC-2026-11898"/>
    <x v="713"/>
    <x v="3"/>
    <x v="1"/>
    <x v="0"/>
    <x v="1"/>
    <x v="579"/>
    <d v="2026-01-14T00:00:00"/>
    <n v="1"/>
    <n v="5"/>
    <n v="4"/>
    <n v="20"/>
    <s v="Very High"/>
    <s v="Critical"/>
  </r>
  <r>
    <s v="INC-2026-11309"/>
    <x v="714"/>
    <x v="5"/>
    <x v="3"/>
    <x v="2"/>
    <x v="3"/>
    <x v="479"/>
    <d v="2026-01-14T00:00:00"/>
    <n v="1"/>
    <n v="1"/>
    <n v="2"/>
    <n v="2"/>
    <s v="Low"/>
    <s v="Low"/>
  </r>
  <r>
    <s v="INC-2026-13258"/>
    <x v="715"/>
    <x v="4"/>
    <x v="1"/>
    <x v="2"/>
    <x v="3"/>
    <x v="443"/>
    <d v="2026-01-14T00:00:00"/>
    <n v="1"/>
    <n v="3"/>
    <n v="2"/>
    <n v="6"/>
    <s v="Medium"/>
    <s v="Medium"/>
  </r>
  <r>
    <s v="INC-2026-14865"/>
    <x v="716"/>
    <x v="4"/>
    <x v="0"/>
    <x v="2"/>
    <x v="3"/>
    <x v="580"/>
    <d v="2026-01-14T00:00:00"/>
    <n v="1"/>
    <n v="3"/>
    <n v="2"/>
    <n v="6"/>
    <s v="Medium"/>
    <s v="Medium"/>
  </r>
  <r>
    <s v="INC-2026-14059"/>
    <x v="717"/>
    <x v="0"/>
    <x v="0"/>
    <x v="0"/>
    <x v="0"/>
    <x v="511"/>
    <d v="2026-01-14T00:00:00"/>
    <n v="1"/>
    <n v="1"/>
    <n v="1"/>
    <n v="1"/>
    <s v="Low"/>
    <s v="Low"/>
  </r>
  <r>
    <s v="INC-2026-12528"/>
    <x v="718"/>
    <x v="4"/>
    <x v="1"/>
    <x v="2"/>
    <x v="3"/>
    <x v="403"/>
    <d v="2026-01-14T00:00:00"/>
    <n v="1"/>
    <n v="3"/>
    <n v="2"/>
    <n v="6"/>
    <s v="Medium"/>
    <s v="Medium"/>
  </r>
  <r>
    <s v="INC-2026-12676"/>
    <x v="719"/>
    <x v="4"/>
    <x v="0"/>
    <x v="0"/>
    <x v="1"/>
    <x v="581"/>
    <d v="2026-01-14T00:00:00"/>
    <n v="1"/>
    <n v="3"/>
    <n v="4"/>
    <n v="12"/>
    <s v="High"/>
    <s v="High"/>
  </r>
  <r>
    <s v="INC-2026-10727"/>
    <x v="720"/>
    <x v="3"/>
    <x v="3"/>
    <x v="0"/>
    <x v="2"/>
    <x v="582"/>
    <d v="2026-01-14T00:00:00"/>
    <n v="1"/>
    <n v="5"/>
    <n v="2"/>
    <n v="10"/>
    <s v="Medium"/>
    <s v="Medium"/>
  </r>
  <r>
    <s v="INC-2026-10277"/>
    <x v="721"/>
    <x v="4"/>
    <x v="1"/>
    <x v="2"/>
    <x v="2"/>
    <x v="277"/>
    <d v="2026-01-14T00:00:00"/>
    <n v="1"/>
    <n v="3"/>
    <n v="2"/>
    <n v="6"/>
    <s v="Medium"/>
    <s v="Medium"/>
  </r>
  <r>
    <s v="INC-2026-11566"/>
    <x v="722"/>
    <x v="4"/>
    <x v="1"/>
    <x v="2"/>
    <x v="3"/>
    <x v="183"/>
    <d v="2026-01-14T00:00:00"/>
    <n v="1"/>
    <n v="3"/>
    <n v="2"/>
    <n v="6"/>
    <s v="Medium"/>
    <s v="Medium"/>
  </r>
  <r>
    <s v="INC-2026-14458"/>
    <x v="723"/>
    <x v="4"/>
    <x v="0"/>
    <x v="2"/>
    <x v="1"/>
    <x v="583"/>
    <d v="2026-01-14T00:00:00"/>
    <n v="1"/>
    <n v="3"/>
    <n v="4"/>
    <n v="12"/>
    <s v="High"/>
    <s v="High"/>
  </r>
  <r>
    <s v="INC-2026-10926"/>
    <x v="724"/>
    <x v="4"/>
    <x v="1"/>
    <x v="2"/>
    <x v="2"/>
    <x v="584"/>
    <d v="2026-01-14T00:00:00"/>
    <n v="1"/>
    <n v="3"/>
    <n v="2"/>
    <n v="6"/>
    <s v="Medium"/>
    <s v="Medium"/>
  </r>
  <r>
    <s v="INC-2026-10010"/>
    <x v="725"/>
    <x v="4"/>
    <x v="0"/>
    <x v="2"/>
    <x v="2"/>
    <x v="585"/>
    <d v="2026-01-14T00:00:00"/>
    <n v="1"/>
    <n v="3"/>
    <n v="2"/>
    <n v="6"/>
    <s v="Medium"/>
    <s v="Medium"/>
  </r>
  <r>
    <s v="INC-2026-11292"/>
    <x v="726"/>
    <x v="4"/>
    <x v="0"/>
    <x v="2"/>
    <x v="2"/>
    <x v="550"/>
    <d v="2026-01-14T00:00:00"/>
    <n v="1"/>
    <n v="3"/>
    <n v="2"/>
    <n v="6"/>
    <s v="Medium"/>
    <s v="Medium"/>
  </r>
  <r>
    <s v="INC-2026-13172"/>
    <x v="727"/>
    <x v="0"/>
    <x v="2"/>
    <x v="2"/>
    <x v="2"/>
    <x v="586"/>
    <d v="2026-01-14T00:00:00"/>
    <n v="1"/>
    <n v="1"/>
    <n v="2"/>
    <n v="2"/>
    <s v="Low"/>
    <s v="Low"/>
  </r>
  <r>
    <s v="INC-2026-13116"/>
    <x v="728"/>
    <x v="5"/>
    <x v="1"/>
    <x v="1"/>
    <x v="2"/>
    <x v="230"/>
    <d v="2026-01-14T00:00:00"/>
    <n v="1"/>
    <n v="1"/>
    <n v="2"/>
    <n v="2"/>
    <s v="Low"/>
    <s v="Low"/>
  </r>
  <r>
    <s v="INC-2026-12194"/>
    <x v="729"/>
    <x v="4"/>
    <x v="2"/>
    <x v="2"/>
    <x v="2"/>
    <x v="231"/>
    <d v="2026-01-14T00:00:00"/>
    <n v="1"/>
    <n v="3"/>
    <n v="2"/>
    <n v="6"/>
    <s v="Medium"/>
    <s v="Medium"/>
  </r>
  <r>
    <s v="INC-2026-13306"/>
    <x v="730"/>
    <x v="4"/>
    <x v="0"/>
    <x v="2"/>
    <x v="3"/>
    <x v="587"/>
    <d v="2026-01-14T00:00:00"/>
    <n v="1"/>
    <n v="3"/>
    <n v="2"/>
    <n v="6"/>
    <s v="Medium"/>
    <s v="Medium"/>
  </r>
  <r>
    <s v="INC-2026-12488"/>
    <x v="731"/>
    <x v="4"/>
    <x v="0"/>
    <x v="2"/>
    <x v="0"/>
    <x v="588"/>
    <d v="2026-01-14T00:00:00"/>
    <n v="1"/>
    <n v="3"/>
    <n v="1"/>
    <n v="3"/>
    <s v="Low"/>
    <s v="Low"/>
  </r>
  <r>
    <s v="INC-2026-11415"/>
    <x v="732"/>
    <x v="4"/>
    <x v="3"/>
    <x v="2"/>
    <x v="2"/>
    <x v="589"/>
    <d v="2026-01-14T00:00:00"/>
    <n v="1"/>
    <n v="3"/>
    <n v="2"/>
    <n v="6"/>
    <s v="Medium"/>
    <s v="Medium"/>
  </r>
  <r>
    <s v="INC-2026-13675"/>
    <x v="733"/>
    <x v="0"/>
    <x v="0"/>
    <x v="2"/>
    <x v="2"/>
    <x v="324"/>
    <d v="2026-01-14T00:00:00"/>
    <n v="1"/>
    <n v="1"/>
    <n v="2"/>
    <n v="2"/>
    <s v="Low"/>
    <s v="Low"/>
  </r>
  <r>
    <s v="INC-2026-13678"/>
    <x v="734"/>
    <x v="1"/>
    <x v="3"/>
    <x v="0"/>
    <x v="1"/>
    <x v="590"/>
    <d v="2026-01-14T00:00:00"/>
    <n v="1"/>
    <n v="1"/>
    <n v="4"/>
    <n v="4"/>
    <s v="Low"/>
    <s v="Low"/>
  </r>
  <r>
    <s v="INC-2026-10525"/>
    <x v="735"/>
    <x v="4"/>
    <x v="1"/>
    <x v="2"/>
    <x v="2"/>
    <x v="151"/>
    <d v="2026-01-14T00:00:00"/>
    <n v="1"/>
    <n v="3"/>
    <n v="2"/>
    <n v="6"/>
    <s v="Medium"/>
    <s v="Medium"/>
  </r>
  <r>
    <s v="INC-2026-12504"/>
    <x v="736"/>
    <x v="4"/>
    <x v="0"/>
    <x v="2"/>
    <x v="3"/>
    <x v="154"/>
    <d v="2026-01-14T00:00:00"/>
    <n v="1"/>
    <n v="3"/>
    <n v="2"/>
    <n v="6"/>
    <s v="Medium"/>
    <s v="Medium"/>
  </r>
  <r>
    <s v="INC-2026-12470"/>
    <x v="737"/>
    <x v="2"/>
    <x v="3"/>
    <x v="2"/>
    <x v="2"/>
    <x v="370"/>
    <d v="2026-01-14T00:00:00"/>
    <n v="1"/>
    <n v="3"/>
    <n v="2"/>
    <n v="6"/>
    <s v="Medium"/>
    <s v="Medium"/>
  </r>
  <r>
    <s v="INC-2026-14831"/>
    <x v="738"/>
    <x v="1"/>
    <x v="3"/>
    <x v="0"/>
    <x v="0"/>
    <x v="293"/>
    <d v="2026-01-14T00:00:00"/>
    <n v="1"/>
    <n v="1"/>
    <n v="1"/>
    <n v="1"/>
    <s v="Low"/>
    <s v="Low"/>
  </r>
  <r>
    <s v="INC-2026-14161"/>
    <x v="739"/>
    <x v="4"/>
    <x v="1"/>
    <x v="2"/>
    <x v="3"/>
    <x v="591"/>
    <d v="2026-01-14T00:00:00"/>
    <n v="1"/>
    <n v="3"/>
    <n v="2"/>
    <n v="6"/>
    <s v="Medium"/>
    <s v="Medium"/>
  </r>
  <r>
    <s v="INC-2026-13558"/>
    <x v="740"/>
    <x v="1"/>
    <x v="3"/>
    <x v="2"/>
    <x v="3"/>
    <x v="456"/>
    <d v="2026-01-14T00:00:00"/>
    <n v="1"/>
    <n v="1"/>
    <n v="2"/>
    <n v="2"/>
    <s v="Low"/>
    <s v="Low"/>
  </r>
  <r>
    <s v="INC-2026-11627"/>
    <x v="741"/>
    <x v="4"/>
    <x v="2"/>
    <x v="2"/>
    <x v="2"/>
    <x v="49"/>
    <d v="2026-01-14T00:00:00"/>
    <n v="1"/>
    <n v="3"/>
    <n v="2"/>
    <n v="6"/>
    <s v="Medium"/>
    <s v="Medium"/>
  </r>
  <r>
    <s v="INC-2026-12835"/>
    <x v="741"/>
    <x v="4"/>
    <x v="1"/>
    <x v="2"/>
    <x v="1"/>
    <x v="49"/>
    <d v="2026-01-14T00:00:00"/>
    <n v="1"/>
    <n v="3"/>
    <n v="4"/>
    <n v="12"/>
    <s v="High"/>
    <s v="High"/>
  </r>
  <r>
    <s v="INC-2026-14804"/>
    <x v="742"/>
    <x v="1"/>
    <x v="0"/>
    <x v="2"/>
    <x v="0"/>
    <x v="592"/>
    <d v="2026-01-14T00:00:00"/>
    <n v="1"/>
    <n v="1"/>
    <n v="1"/>
    <n v="1"/>
    <s v="Low"/>
    <s v="Low"/>
  </r>
  <r>
    <s v="INC-2026-10274"/>
    <x v="743"/>
    <x v="0"/>
    <x v="3"/>
    <x v="0"/>
    <x v="2"/>
    <x v="593"/>
    <d v="2026-01-14T00:00:00"/>
    <n v="1"/>
    <n v="1"/>
    <n v="2"/>
    <n v="2"/>
    <s v="Low"/>
    <s v="Low"/>
  </r>
  <r>
    <s v="INC-2026-14221"/>
    <x v="744"/>
    <x v="5"/>
    <x v="3"/>
    <x v="3"/>
    <x v="0"/>
    <x v="94"/>
    <d v="2026-01-14T00:00:00"/>
    <n v="1"/>
    <n v="1"/>
    <n v="1"/>
    <n v="1"/>
    <s v="Low"/>
    <s v="Low"/>
  </r>
  <r>
    <s v="INC-2026-12255"/>
    <x v="745"/>
    <x v="4"/>
    <x v="1"/>
    <x v="2"/>
    <x v="2"/>
    <x v="594"/>
    <d v="2026-01-14T00:00:00"/>
    <n v="1"/>
    <n v="3"/>
    <n v="2"/>
    <n v="6"/>
    <s v="Medium"/>
    <s v="Medium"/>
  </r>
  <r>
    <s v="INC-2026-11601"/>
    <x v="746"/>
    <x v="3"/>
    <x v="3"/>
    <x v="0"/>
    <x v="0"/>
    <x v="595"/>
    <d v="2026-01-14T00:00:00"/>
    <n v="1"/>
    <n v="5"/>
    <n v="1"/>
    <n v="5"/>
    <s v="Medium"/>
    <s v="Medium"/>
  </r>
  <r>
    <s v="INC-2026-13427"/>
    <x v="747"/>
    <x v="4"/>
    <x v="3"/>
    <x v="2"/>
    <x v="4"/>
    <x v="245"/>
    <d v="2026-01-14T00:00:00"/>
    <n v="1"/>
    <n v="3"/>
    <n v="5"/>
    <n v="15"/>
    <s v="High"/>
    <s v="High"/>
  </r>
  <r>
    <s v="INC-2026-12358"/>
    <x v="748"/>
    <x v="1"/>
    <x v="0"/>
    <x v="2"/>
    <x v="3"/>
    <x v="596"/>
    <d v="2026-01-14T00:00:00"/>
    <n v="1"/>
    <n v="1"/>
    <n v="2"/>
    <n v="2"/>
    <s v="Low"/>
    <s v="Low"/>
  </r>
  <r>
    <s v="INC-2026-10072"/>
    <x v="749"/>
    <x v="4"/>
    <x v="0"/>
    <x v="2"/>
    <x v="1"/>
    <x v="55"/>
    <d v="2026-01-14T00:00:00"/>
    <n v="1"/>
    <n v="3"/>
    <n v="4"/>
    <n v="12"/>
    <s v="High"/>
    <s v="High"/>
  </r>
  <r>
    <s v="INC-2026-13053"/>
    <x v="750"/>
    <x v="1"/>
    <x v="3"/>
    <x v="0"/>
    <x v="3"/>
    <x v="420"/>
    <d v="2026-01-14T00:00:00"/>
    <n v="1"/>
    <n v="1"/>
    <n v="2"/>
    <n v="2"/>
    <s v="Low"/>
    <s v="Low"/>
  </r>
  <r>
    <s v="INC-2026-12246"/>
    <x v="751"/>
    <x v="3"/>
    <x v="2"/>
    <x v="0"/>
    <x v="3"/>
    <x v="526"/>
    <d v="2026-01-14T00:00:00"/>
    <n v="1"/>
    <n v="5"/>
    <n v="2"/>
    <n v="10"/>
    <s v="Medium"/>
    <s v="Medium"/>
  </r>
  <r>
    <s v="INC-2026-12992"/>
    <x v="752"/>
    <x v="0"/>
    <x v="2"/>
    <x v="3"/>
    <x v="1"/>
    <x v="597"/>
    <d v="2026-01-14T00:00:00"/>
    <n v="1"/>
    <n v="1"/>
    <n v="4"/>
    <n v="4"/>
    <s v="Low"/>
    <s v="Low"/>
  </r>
  <r>
    <s v="INC-2026-10807"/>
    <x v="753"/>
    <x v="5"/>
    <x v="1"/>
    <x v="3"/>
    <x v="3"/>
    <x v="598"/>
    <d v="2026-01-14T00:00:00"/>
    <n v="1"/>
    <n v="1"/>
    <n v="2"/>
    <n v="2"/>
    <s v="Low"/>
    <s v="Low"/>
  </r>
  <r>
    <s v="INC-2026-13217"/>
    <x v="754"/>
    <x v="4"/>
    <x v="0"/>
    <x v="2"/>
    <x v="3"/>
    <x v="599"/>
    <d v="2026-01-14T00:00:00"/>
    <n v="1"/>
    <n v="3"/>
    <n v="2"/>
    <n v="6"/>
    <s v="Medium"/>
    <s v="Medium"/>
  </r>
  <r>
    <s v="INC-2026-10038"/>
    <x v="755"/>
    <x v="1"/>
    <x v="2"/>
    <x v="0"/>
    <x v="3"/>
    <x v="600"/>
    <d v="2026-01-14T00:00:00"/>
    <n v="1"/>
    <n v="1"/>
    <n v="2"/>
    <n v="2"/>
    <s v="Low"/>
    <s v="Low"/>
  </r>
  <r>
    <s v="INC-2026-14021"/>
    <x v="756"/>
    <x v="4"/>
    <x v="2"/>
    <x v="2"/>
    <x v="3"/>
    <x v="601"/>
    <d v="2026-01-14T00:00:00"/>
    <n v="1"/>
    <n v="3"/>
    <n v="2"/>
    <n v="6"/>
    <s v="Medium"/>
    <s v="Medium"/>
  </r>
  <r>
    <s v="INC-2026-11906"/>
    <x v="757"/>
    <x v="4"/>
    <x v="0"/>
    <x v="2"/>
    <x v="3"/>
    <x v="499"/>
    <d v="2026-01-14T00:00:00"/>
    <n v="1"/>
    <n v="3"/>
    <n v="2"/>
    <n v="6"/>
    <s v="Medium"/>
    <s v="Medium"/>
  </r>
  <r>
    <s v="INC-2026-11995"/>
    <x v="758"/>
    <x v="4"/>
    <x v="0"/>
    <x v="2"/>
    <x v="3"/>
    <x v="105"/>
    <d v="2026-01-14T00:00:00"/>
    <n v="1"/>
    <n v="3"/>
    <n v="2"/>
    <n v="6"/>
    <s v="Medium"/>
    <s v="Medium"/>
  </r>
  <r>
    <s v="INC-2026-10000"/>
    <x v="759"/>
    <x v="4"/>
    <x v="3"/>
    <x v="3"/>
    <x v="3"/>
    <x v="212"/>
    <d v="2026-01-14T00:00:00"/>
    <n v="1"/>
    <n v="3"/>
    <n v="2"/>
    <n v="6"/>
    <s v="Medium"/>
    <s v="Medium"/>
  </r>
  <r>
    <s v="INC-2026-13049"/>
    <x v="760"/>
    <x v="4"/>
    <x v="2"/>
    <x v="2"/>
    <x v="3"/>
    <x v="307"/>
    <d v="2026-01-14T00:00:00"/>
    <n v="1"/>
    <n v="3"/>
    <n v="2"/>
    <n v="6"/>
    <s v="Medium"/>
    <s v="Medium"/>
  </r>
  <r>
    <s v="INC-2026-11172"/>
    <x v="761"/>
    <x v="2"/>
    <x v="1"/>
    <x v="1"/>
    <x v="2"/>
    <x v="119"/>
    <d v="2026-01-14T00:00:00"/>
    <n v="1"/>
    <n v="3"/>
    <n v="2"/>
    <n v="6"/>
    <s v="Medium"/>
    <s v="Medium"/>
  </r>
  <r>
    <s v="INC-2026-14366"/>
    <x v="762"/>
    <x v="4"/>
    <x v="3"/>
    <x v="2"/>
    <x v="3"/>
    <x v="310"/>
    <d v="2026-01-14T00:00:00"/>
    <n v="1"/>
    <n v="3"/>
    <n v="2"/>
    <n v="6"/>
    <s v="Medium"/>
    <s v="Medium"/>
  </r>
  <r>
    <s v="INC-2026-12986"/>
    <x v="763"/>
    <x v="0"/>
    <x v="2"/>
    <x v="3"/>
    <x v="3"/>
    <x v="602"/>
    <d v="2026-01-15T00:00:00"/>
    <n v="1"/>
    <n v="1"/>
    <n v="2"/>
    <n v="2"/>
    <s v="Low"/>
    <s v="Low"/>
  </r>
  <r>
    <s v="INC-2026-10869"/>
    <x v="764"/>
    <x v="4"/>
    <x v="2"/>
    <x v="3"/>
    <x v="2"/>
    <x v="603"/>
    <d v="2026-01-15T00:00:00"/>
    <n v="1"/>
    <n v="3"/>
    <n v="2"/>
    <n v="6"/>
    <s v="Medium"/>
    <s v="Medium"/>
  </r>
  <r>
    <s v="INC-2026-14562"/>
    <x v="765"/>
    <x v="4"/>
    <x v="3"/>
    <x v="2"/>
    <x v="2"/>
    <x v="604"/>
    <d v="2026-01-15T00:00:00"/>
    <n v="1"/>
    <n v="3"/>
    <n v="2"/>
    <n v="6"/>
    <s v="Medium"/>
    <s v="Medium"/>
  </r>
  <r>
    <s v="INC-2026-10662"/>
    <x v="766"/>
    <x v="0"/>
    <x v="1"/>
    <x v="1"/>
    <x v="2"/>
    <x v="605"/>
    <d v="2026-01-15T00:00:00"/>
    <n v="1"/>
    <n v="1"/>
    <n v="2"/>
    <n v="2"/>
    <s v="Low"/>
    <s v="Low"/>
  </r>
  <r>
    <s v="INC-2026-12291"/>
    <x v="767"/>
    <x v="4"/>
    <x v="2"/>
    <x v="2"/>
    <x v="0"/>
    <x v="606"/>
    <d v="2026-01-15T00:00:00"/>
    <n v="1"/>
    <n v="3"/>
    <n v="1"/>
    <n v="3"/>
    <s v="Low"/>
    <s v="Low"/>
  </r>
  <r>
    <s v="INC-2026-13216"/>
    <x v="768"/>
    <x v="2"/>
    <x v="2"/>
    <x v="1"/>
    <x v="1"/>
    <x v="607"/>
    <d v="2026-01-15T00:00:00"/>
    <n v="1"/>
    <n v="3"/>
    <n v="4"/>
    <n v="12"/>
    <s v="High"/>
    <s v="High"/>
  </r>
  <r>
    <s v="INC-2026-11170"/>
    <x v="769"/>
    <x v="0"/>
    <x v="1"/>
    <x v="2"/>
    <x v="2"/>
    <x v="608"/>
    <d v="2026-01-15T00:00:00"/>
    <n v="1"/>
    <n v="1"/>
    <n v="2"/>
    <n v="2"/>
    <s v="Low"/>
    <s v="Low"/>
  </r>
  <r>
    <s v="INC-2026-12235"/>
    <x v="770"/>
    <x v="4"/>
    <x v="1"/>
    <x v="2"/>
    <x v="0"/>
    <x v="223"/>
    <d v="2026-01-15T00:00:00"/>
    <n v="1"/>
    <n v="3"/>
    <n v="1"/>
    <n v="3"/>
    <s v="Low"/>
    <s v="Low"/>
  </r>
  <r>
    <s v="INC-2026-13149"/>
    <x v="771"/>
    <x v="4"/>
    <x v="3"/>
    <x v="2"/>
    <x v="3"/>
    <x v="609"/>
    <d v="2026-01-15T00:00:00"/>
    <n v="1"/>
    <n v="3"/>
    <n v="2"/>
    <n v="6"/>
    <s v="Medium"/>
    <s v="Medium"/>
  </r>
  <r>
    <s v="INC-2026-13021"/>
    <x v="772"/>
    <x v="4"/>
    <x v="1"/>
    <x v="2"/>
    <x v="2"/>
    <x v="610"/>
    <d v="2026-01-15T00:00:00"/>
    <n v="1"/>
    <n v="3"/>
    <n v="2"/>
    <n v="6"/>
    <s v="Medium"/>
    <s v="Medium"/>
  </r>
  <r>
    <s v="INC-2026-14294"/>
    <x v="773"/>
    <x v="0"/>
    <x v="2"/>
    <x v="0"/>
    <x v="3"/>
    <x v="611"/>
    <d v="2026-01-15T00:00:00"/>
    <n v="1"/>
    <n v="1"/>
    <n v="2"/>
    <n v="2"/>
    <s v="Low"/>
    <s v="Low"/>
  </r>
  <r>
    <s v="INC-2026-10293"/>
    <x v="774"/>
    <x v="4"/>
    <x v="3"/>
    <x v="2"/>
    <x v="3"/>
    <x v="397"/>
    <d v="2026-01-15T00:00:00"/>
    <n v="1"/>
    <n v="3"/>
    <n v="2"/>
    <n v="6"/>
    <s v="Medium"/>
    <s v="Medium"/>
  </r>
  <r>
    <s v="INC-2026-12909"/>
    <x v="775"/>
    <x v="4"/>
    <x v="2"/>
    <x v="1"/>
    <x v="0"/>
    <x v="612"/>
    <d v="2026-01-15T00:00:00"/>
    <n v="1"/>
    <n v="3"/>
    <n v="1"/>
    <n v="3"/>
    <s v="Low"/>
    <s v="Low"/>
  </r>
  <r>
    <s v="INC-2026-10644"/>
    <x v="776"/>
    <x v="4"/>
    <x v="1"/>
    <x v="2"/>
    <x v="3"/>
    <x v="266"/>
    <d v="2026-01-15T00:00:00"/>
    <n v="1"/>
    <n v="3"/>
    <n v="2"/>
    <n v="6"/>
    <s v="Medium"/>
    <s v="Medium"/>
  </r>
  <r>
    <s v="INC-2026-12571"/>
    <x v="777"/>
    <x v="1"/>
    <x v="0"/>
    <x v="1"/>
    <x v="1"/>
    <x v="613"/>
    <d v="2026-01-15T00:00:00"/>
    <n v="1"/>
    <n v="1"/>
    <n v="4"/>
    <n v="4"/>
    <s v="Low"/>
    <s v="Low"/>
  </r>
  <r>
    <s v="INC-2026-13127"/>
    <x v="778"/>
    <x v="4"/>
    <x v="3"/>
    <x v="2"/>
    <x v="2"/>
    <x v="178"/>
    <d v="2026-01-15T00:00:00"/>
    <n v="1"/>
    <n v="3"/>
    <n v="2"/>
    <n v="6"/>
    <s v="Medium"/>
    <s v="Medium"/>
  </r>
  <r>
    <s v="INC-2026-12241"/>
    <x v="779"/>
    <x v="3"/>
    <x v="1"/>
    <x v="0"/>
    <x v="2"/>
    <x v="614"/>
    <d v="2026-01-15T00:00:00"/>
    <n v="1"/>
    <n v="5"/>
    <n v="2"/>
    <n v="10"/>
    <s v="Medium"/>
    <s v="Medium"/>
  </r>
  <r>
    <s v="INC-2026-12224"/>
    <x v="780"/>
    <x v="4"/>
    <x v="1"/>
    <x v="2"/>
    <x v="1"/>
    <x v="273"/>
    <d v="2026-01-15T00:00:00"/>
    <n v="1"/>
    <n v="3"/>
    <n v="4"/>
    <n v="12"/>
    <s v="High"/>
    <s v="High"/>
  </r>
  <r>
    <s v="INC-2026-11775"/>
    <x v="781"/>
    <x v="4"/>
    <x v="0"/>
    <x v="2"/>
    <x v="0"/>
    <x v="478"/>
    <d v="2026-01-15T00:00:00"/>
    <n v="1"/>
    <n v="3"/>
    <n v="1"/>
    <n v="3"/>
    <s v="Low"/>
    <s v="Low"/>
  </r>
  <r>
    <s v="INC-2026-14547"/>
    <x v="782"/>
    <x v="4"/>
    <x v="1"/>
    <x v="2"/>
    <x v="3"/>
    <x v="615"/>
    <d v="2026-01-15T00:00:00"/>
    <n v="1"/>
    <n v="3"/>
    <n v="2"/>
    <n v="6"/>
    <s v="Medium"/>
    <s v="Medium"/>
  </r>
  <r>
    <s v="INC-2026-13062"/>
    <x v="783"/>
    <x v="4"/>
    <x v="2"/>
    <x v="2"/>
    <x v="2"/>
    <x v="616"/>
    <d v="2026-01-15T00:00:00"/>
    <n v="1"/>
    <n v="3"/>
    <n v="2"/>
    <n v="6"/>
    <s v="Medium"/>
    <s v="Medium"/>
  </r>
  <r>
    <s v="INC-2026-11128"/>
    <x v="784"/>
    <x v="4"/>
    <x v="1"/>
    <x v="0"/>
    <x v="3"/>
    <x v="617"/>
    <d v="2026-01-15T00:00:00"/>
    <n v="1"/>
    <n v="3"/>
    <n v="2"/>
    <n v="6"/>
    <s v="Medium"/>
    <s v="Medium"/>
  </r>
  <r>
    <s v="INC-2026-11240"/>
    <x v="785"/>
    <x v="4"/>
    <x v="3"/>
    <x v="2"/>
    <x v="0"/>
    <x v="136"/>
    <d v="2026-01-15T00:00:00"/>
    <n v="1"/>
    <n v="3"/>
    <n v="1"/>
    <n v="3"/>
    <s v="Low"/>
    <s v="Low"/>
  </r>
  <r>
    <s v="INC-2026-14508"/>
    <x v="786"/>
    <x v="4"/>
    <x v="2"/>
    <x v="2"/>
    <x v="3"/>
    <x v="584"/>
    <d v="2026-01-15T00:00:00"/>
    <n v="1"/>
    <n v="3"/>
    <n v="2"/>
    <n v="6"/>
    <s v="Medium"/>
    <s v="Medium"/>
  </r>
  <r>
    <s v="INC-2026-13663"/>
    <x v="787"/>
    <x v="2"/>
    <x v="3"/>
    <x v="2"/>
    <x v="2"/>
    <x v="618"/>
    <d v="2026-01-15T00:00:00"/>
    <n v="1"/>
    <n v="3"/>
    <n v="2"/>
    <n v="6"/>
    <s v="Medium"/>
    <s v="Medium"/>
  </r>
  <r>
    <s v="INC-2026-14417"/>
    <x v="788"/>
    <x v="0"/>
    <x v="1"/>
    <x v="3"/>
    <x v="3"/>
    <x v="619"/>
    <d v="2026-01-15T00:00:00"/>
    <n v="1"/>
    <n v="1"/>
    <n v="2"/>
    <n v="2"/>
    <s v="Low"/>
    <s v="Low"/>
  </r>
  <r>
    <s v="INC-2026-10411"/>
    <x v="789"/>
    <x v="4"/>
    <x v="0"/>
    <x v="2"/>
    <x v="0"/>
    <x v="620"/>
    <d v="2026-01-15T00:00:00"/>
    <n v="1"/>
    <n v="3"/>
    <n v="1"/>
    <n v="3"/>
    <s v="Low"/>
    <s v="Low"/>
  </r>
  <r>
    <s v="INC-2026-10404"/>
    <x v="790"/>
    <x v="4"/>
    <x v="1"/>
    <x v="2"/>
    <x v="0"/>
    <x v="621"/>
    <d v="2026-01-15T00:00:00"/>
    <n v="1"/>
    <n v="3"/>
    <n v="1"/>
    <n v="3"/>
    <s v="Low"/>
    <s v="Low"/>
  </r>
  <r>
    <s v="INC-2026-14449"/>
    <x v="791"/>
    <x v="0"/>
    <x v="3"/>
    <x v="1"/>
    <x v="3"/>
    <x v="85"/>
    <d v="2026-01-15T00:00:00"/>
    <n v="1"/>
    <n v="1"/>
    <n v="2"/>
    <n v="2"/>
    <s v="Low"/>
    <s v="Low"/>
  </r>
  <r>
    <s v="INC-2026-11658"/>
    <x v="792"/>
    <x v="4"/>
    <x v="0"/>
    <x v="0"/>
    <x v="3"/>
    <x v="622"/>
    <d v="2026-01-15T00:00:00"/>
    <n v="1"/>
    <n v="3"/>
    <n v="2"/>
    <n v="6"/>
    <s v="Medium"/>
    <s v="Medium"/>
  </r>
  <r>
    <s v="INC-2026-14210"/>
    <x v="793"/>
    <x v="4"/>
    <x v="3"/>
    <x v="1"/>
    <x v="2"/>
    <x v="623"/>
    <d v="2026-01-15T00:00:00"/>
    <n v="1"/>
    <n v="3"/>
    <n v="2"/>
    <n v="6"/>
    <s v="Medium"/>
    <s v="Medium"/>
  </r>
  <r>
    <s v="INC-2026-13950"/>
    <x v="794"/>
    <x v="4"/>
    <x v="2"/>
    <x v="2"/>
    <x v="0"/>
    <x v="624"/>
    <d v="2026-01-15T00:00:00"/>
    <n v="1"/>
    <n v="3"/>
    <n v="1"/>
    <n v="3"/>
    <s v="Low"/>
    <s v="Low"/>
  </r>
  <r>
    <s v="INC-2026-13249"/>
    <x v="795"/>
    <x v="4"/>
    <x v="2"/>
    <x v="2"/>
    <x v="4"/>
    <x v="333"/>
    <d v="2026-01-15T00:00:00"/>
    <n v="1"/>
    <n v="3"/>
    <n v="5"/>
    <n v="15"/>
    <s v="High"/>
    <s v="High"/>
  </r>
  <r>
    <s v="INC-2026-11194"/>
    <x v="796"/>
    <x v="3"/>
    <x v="0"/>
    <x v="0"/>
    <x v="2"/>
    <x v="157"/>
    <d v="2026-01-15T00:00:00"/>
    <n v="1"/>
    <n v="5"/>
    <n v="2"/>
    <n v="10"/>
    <s v="Medium"/>
    <s v="Medium"/>
  </r>
  <r>
    <s v="INC-2026-13088"/>
    <x v="797"/>
    <x v="3"/>
    <x v="0"/>
    <x v="0"/>
    <x v="3"/>
    <x v="625"/>
    <d v="2026-01-15T00:00:00"/>
    <n v="1"/>
    <n v="5"/>
    <n v="2"/>
    <n v="10"/>
    <s v="Medium"/>
    <s v="Medium"/>
  </r>
  <r>
    <s v="INC-2026-12977"/>
    <x v="798"/>
    <x v="3"/>
    <x v="1"/>
    <x v="0"/>
    <x v="2"/>
    <x v="626"/>
    <d v="2026-01-15T00:00:00"/>
    <n v="1"/>
    <n v="5"/>
    <n v="2"/>
    <n v="10"/>
    <s v="Medium"/>
    <s v="Medium"/>
  </r>
  <r>
    <s v="INC-2026-11471"/>
    <x v="799"/>
    <x v="4"/>
    <x v="2"/>
    <x v="2"/>
    <x v="1"/>
    <x v="627"/>
    <d v="2026-01-15T00:00:00"/>
    <n v="1"/>
    <n v="3"/>
    <n v="4"/>
    <n v="12"/>
    <s v="High"/>
    <s v="High"/>
  </r>
  <r>
    <s v="INC-2026-12111"/>
    <x v="800"/>
    <x v="0"/>
    <x v="2"/>
    <x v="1"/>
    <x v="3"/>
    <x v="628"/>
    <d v="2026-01-15T00:00:00"/>
    <n v="1"/>
    <n v="1"/>
    <n v="2"/>
    <n v="2"/>
    <s v="Low"/>
    <s v="Low"/>
  </r>
  <r>
    <s v="INC-2026-14362"/>
    <x v="801"/>
    <x v="3"/>
    <x v="3"/>
    <x v="0"/>
    <x v="3"/>
    <x v="426"/>
    <d v="2026-01-15T00:00:00"/>
    <n v="1"/>
    <n v="5"/>
    <n v="2"/>
    <n v="10"/>
    <s v="Medium"/>
    <s v="Medium"/>
  </r>
  <r>
    <s v="INC-2026-14277"/>
    <x v="802"/>
    <x v="4"/>
    <x v="0"/>
    <x v="2"/>
    <x v="0"/>
    <x v="629"/>
    <d v="2026-01-15T00:00:00"/>
    <n v="1"/>
    <n v="3"/>
    <n v="1"/>
    <n v="3"/>
    <s v="Low"/>
    <s v="Low"/>
  </r>
  <r>
    <s v="INC-2026-11458"/>
    <x v="803"/>
    <x v="4"/>
    <x v="0"/>
    <x v="2"/>
    <x v="1"/>
    <x v="114"/>
    <d v="2026-01-15T00:00:00"/>
    <n v="1"/>
    <n v="3"/>
    <n v="4"/>
    <n v="12"/>
    <s v="High"/>
    <s v="High"/>
  </r>
  <r>
    <s v="INC-2026-11175"/>
    <x v="804"/>
    <x v="4"/>
    <x v="2"/>
    <x v="3"/>
    <x v="3"/>
    <x v="630"/>
    <d v="2026-01-15T00:00:00"/>
    <n v="1"/>
    <n v="3"/>
    <n v="2"/>
    <n v="6"/>
    <s v="Medium"/>
    <s v="Medium"/>
  </r>
  <r>
    <s v="INC-2026-13272"/>
    <x v="805"/>
    <x v="3"/>
    <x v="3"/>
    <x v="0"/>
    <x v="2"/>
    <x v="631"/>
    <d v="2026-01-15T00:00:00"/>
    <n v="1"/>
    <n v="5"/>
    <n v="2"/>
    <n v="10"/>
    <s v="Medium"/>
    <s v="Medium"/>
  </r>
  <r>
    <s v="INC-2026-13767"/>
    <x v="806"/>
    <x v="4"/>
    <x v="1"/>
    <x v="2"/>
    <x v="3"/>
    <x v="260"/>
    <d v="2026-01-16T00:00:00"/>
    <n v="1"/>
    <n v="3"/>
    <n v="2"/>
    <n v="6"/>
    <s v="Medium"/>
    <s v="Medium"/>
  </r>
  <r>
    <s v="INC-2026-14967"/>
    <x v="807"/>
    <x v="4"/>
    <x v="2"/>
    <x v="2"/>
    <x v="2"/>
    <x v="632"/>
    <d v="2026-01-16T00:00:00"/>
    <n v="1"/>
    <n v="3"/>
    <n v="2"/>
    <n v="6"/>
    <s v="Medium"/>
    <s v="Medium"/>
  </r>
  <r>
    <s v="INC-2026-13320"/>
    <x v="808"/>
    <x v="4"/>
    <x v="2"/>
    <x v="2"/>
    <x v="2"/>
    <x v="633"/>
    <d v="2026-01-16T00:00:00"/>
    <n v="1"/>
    <n v="3"/>
    <n v="2"/>
    <n v="6"/>
    <s v="Medium"/>
    <s v="Medium"/>
  </r>
  <r>
    <s v="INC-2026-12212"/>
    <x v="809"/>
    <x v="4"/>
    <x v="2"/>
    <x v="2"/>
    <x v="2"/>
    <x v="5"/>
    <d v="2026-01-16T00:00:00"/>
    <n v="1"/>
    <n v="3"/>
    <n v="2"/>
    <n v="6"/>
    <s v="Medium"/>
    <s v="Medium"/>
  </r>
  <r>
    <s v="INC-2026-11093"/>
    <x v="810"/>
    <x v="0"/>
    <x v="3"/>
    <x v="2"/>
    <x v="0"/>
    <x v="634"/>
    <d v="2026-01-16T00:00:00"/>
    <n v="1"/>
    <n v="1"/>
    <n v="1"/>
    <n v="1"/>
    <s v="Low"/>
    <s v="Low"/>
  </r>
  <r>
    <s v="INC-2026-11588"/>
    <x v="811"/>
    <x v="5"/>
    <x v="0"/>
    <x v="0"/>
    <x v="3"/>
    <x v="635"/>
    <d v="2026-01-16T00:00:00"/>
    <n v="1"/>
    <n v="1"/>
    <n v="2"/>
    <n v="2"/>
    <s v="Low"/>
    <s v="Low"/>
  </r>
  <r>
    <s v="INC-2026-12917"/>
    <x v="812"/>
    <x v="4"/>
    <x v="3"/>
    <x v="2"/>
    <x v="2"/>
    <x v="576"/>
    <d v="2026-01-16T00:00:00"/>
    <n v="1"/>
    <n v="3"/>
    <n v="2"/>
    <n v="6"/>
    <s v="Medium"/>
    <s v="Medium"/>
  </r>
  <r>
    <s v="INC-2026-11611"/>
    <x v="813"/>
    <x v="3"/>
    <x v="2"/>
    <x v="0"/>
    <x v="3"/>
    <x v="345"/>
    <d v="2026-01-16T00:00:00"/>
    <n v="1"/>
    <n v="5"/>
    <n v="2"/>
    <n v="10"/>
    <s v="Medium"/>
    <s v="Medium"/>
  </r>
  <r>
    <s v="INC-2026-10431"/>
    <x v="814"/>
    <x v="4"/>
    <x v="2"/>
    <x v="2"/>
    <x v="0"/>
    <x v="636"/>
    <d v="2026-01-16T00:00:00"/>
    <n v="1"/>
    <n v="3"/>
    <n v="1"/>
    <n v="3"/>
    <s v="Low"/>
    <s v="Low"/>
  </r>
  <r>
    <s v="INC-2026-13753"/>
    <x v="815"/>
    <x v="2"/>
    <x v="0"/>
    <x v="1"/>
    <x v="3"/>
    <x v="637"/>
    <d v="2026-01-16T00:00:00"/>
    <n v="1"/>
    <n v="3"/>
    <n v="2"/>
    <n v="6"/>
    <s v="Medium"/>
    <s v="Medium"/>
  </r>
  <r>
    <s v="INC-2026-14149"/>
    <x v="816"/>
    <x v="4"/>
    <x v="1"/>
    <x v="2"/>
    <x v="2"/>
    <x v="638"/>
    <d v="2026-01-16T00:00:00"/>
    <n v="1"/>
    <n v="3"/>
    <n v="2"/>
    <n v="6"/>
    <s v="Medium"/>
    <s v="Medium"/>
  </r>
  <r>
    <s v="INC-2026-14629"/>
    <x v="817"/>
    <x v="2"/>
    <x v="3"/>
    <x v="1"/>
    <x v="2"/>
    <x v="350"/>
    <d v="2026-01-16T00:00:00"/>
    <n v="1"/>
    <n v="3"/>
    <n v="2"/>
    <n v="6"/>
    <s v="Medium"/>
    <s v="Medium"/>
  </r>
  <r>
    <s v="INC-2026-12568"/>
    <x v="818"/>
    <x v="4"/>
    <x v="1"/>
    <x v="2"/>
    <x v="0"/>
    <x v="639"/>
    <d v="2026-01-16T00:00:00"/>
    <n v="1"/>
    <n v="3"/>
    <n v="1"/>
    <n v="3"/>
    <s v="Low"/>
    <s v="Low"/>
  </r>
  <r>
    <s v="INC-2026-13076"/>
    <x v="819"/>
    <x v="3"/>
    <x v="1"/>
    <x v="0"/>
    <x v="3"/>
    <x v="542"/>
    <d v="2026-01-16T00:00:00"/>
    <n v="1"/>
    <n v="5"/>
    <n v="2"/>
    <n v="10"/>
    <s v="Medium"/>
    <s v="Medium"/>
  </r>
  <r>
    <s v="INC-2026-14134"/>
    <x v="820"/>
    <x v="4"/>
    <x v="0"/>
    <x v="2"/>
    <x v="0"/>
    <x v="640"/>
    <d v="2026-01-16T00:00:00"/>
    <n v="1"/>
    <n v="3"/>
    <n v="1"/>
    <n v="3"/>
    <s v="Low"/>
    <s v="Low"/>
  </r>
  <r>
    <s v="INC-2026-13473"/>
    <x v="821"/>
    <x v="1"/>
    <x v="2"/>
    <x v="1"/>
    <x v="3"/>
    <x v="641"/>
    <d v="2026-01-16T00:00:00"/>
    <n v="1"/>
    <n v="1"/>
    <n v="2"/>
    <n v="2"/>
    <s v="Low"/>
    <s v="Low"/>
  </r>
  <r>
    <s v="INC-2026-14058"/>
    <x v="822"/>
    <x v="1"/>
    <x v="2"/>
    <x v="2"/>
    <x v="1"/>
    <x v="76"/>
    <d v="2026-01-16T00:00:00"/>
    <n v="1"/>
    <n v="1"/>
    <n v="4"/>
    <n v="4"/>
    <s v="Low"/>
    <s v="Low"/>
  </r>
  <r>
    <s v="INC-2026-13281"/>
    <x v="823"/>
    <x v="4"/>
    <x v="0"/>
    <x v="2"/>
    <x v="1"/>
    <x v="642"/>
    <d v="2026-01-16T00:00:00"/>
    <n v="1"/>
    <n v="3"/>
    <n v="4"/>
    <n v="12"/>
    <s v="High"/>
    <s v="High"/>
  </r>
  <r>
    <s v="INC-2026-12598"/>
    <x v="824"/>
    <x v="2"/>
    <x v="2"/>
    <x v="1"/>
    <x v="3"/>
    <x v="17"/>
    <d v="2026-01-16T00:00:00"/>
    <n v="1"/>
    <n v="3"/>
    <n v="2"/>
    <n v="6"/>
    <s v="Medium"/>
    <s v="Medium"/>
  </r>
  <r>
    <s v="INC-2026-14114"/>
    <x v="825"/>
    <x v="5"/>
    <x v="0"/>
    <x v="0"/>
    <x v="2"/>
    <x v="643"/>
    <d v="2026-01-16T00:00:00"/>
    <n v="1"/>
    <n v="1"/>
    <n v="2"/>
    <n v="2"/>
    <s v="Low"/>
    <s v="Low"/>
  </r>
  <r>
    <s v="INC-2026-12378"/>
    <x v="826"/>
    <x v="2"/>
    <x v="0"/>
    <x v="2"/>
    <x v="1"/>
    <x v="644"/>
    <d v="2026-01-16T00:00:00"/>
    <n v="1"/>
    <n v="3"/>
    <n v="4"/>
    <n v="12"/>
    <s v="High"/>
    <s v="High"/>
  </r>
  <r>
    <s v="INC-2026-13499"/>
    <x v="827"/>
    <x v="2"/>
    <x v="3"/>
    <x v="1"/>
    <x v="3"/>
    <x v="140"/>
    <d v="2026-01-16T00:00:00"/>
    <n v="1"/>
    <n v="3"/>
    <n v="2"/>
    <n v="6"/>
    <s v="Medium"/>
    <s v="Medium"/>
  </r>
  <r>
    <s v="INC-2026-14543"/>
    <x v="828"/>
    <x v="4"/>
    <x v="2"/>
    <x v="2"/>
    <x v="3"/>
    <x v="645"/>
    <d v="2026-01-16T00:00:00"/>
    <n v="1"/>
    <n v="3"/>
    <n v="2"/>
    <n v="6"/>
    <s v="Medium"/>
    <s v="Medium"/>
  </r>
  <r>
    <s v="INC-2026-10057"/>
    <x v="829"/>
    <x v="4"/>
    <x v="1"/>
    <x v="1"/>
    <x v="1"/>
    <x v="191"/>
    <d v="2026-01-16T00:00:00"/>
    <n v="1"/>
    <n v="3"/>
    <n v="4"/>
    <n v="12"/>
    <s v="High"/>
    <s v="High"/>
  </r>
  <r>
    <s v="INC-2026-13482"/>
    <x v="830"/>
    <x v="0"/>
    <x v="1"/>
    <x v="1"/>
    <x v="1"/>
    <x v="646"/>
    <d v="2026-01-16T00:00:00"/>
    <n v="1"/>
    <n v="1"/>
    <n v="4"/>
    <n v="4"/>
    <s v="Low"/>
    <s v="Low"/>
  </r>
  <r>
    <s v="INC-2026-11524"/>
    <x v="831"/>
    <x v="4"/>
    <x v="1"/>
    <x v="2"/>
    <x v="3"/>
    <x v="284"/>
    <d v="2026-01-16T00:00:00"/>
    <n v="1"/>
    <n v="3"/>
    <n v="2"/>
    <n v="6"/>
    <s v="Medium"/>
    <s v="Medium"/>
  </r>
  <r>
    <s v="INC-2026-14489"/>
    <x v="832"/>
    <x v="5"/>
    <x v="1"/>
    <x v="0"/>
    <x v="0"/>
    <x v="647"/>
    <d v="2026-01-16T00:00:00"/>
    <n v="1"/>
    <n v="1"/>
    <n v="1"/>
    <n v="1"/>
    <s v="Low"/>
    <s v="Low"/>
  </r>
  <r>
    <s v="INC-2026-13483"/>
    <x v="833"/>
    <x v="4"/>
    <x v="3"/>
    <x v="0"/>
    <x v="0"/>
    <x v="648"/>
    <d v="2026-01-16T00:00:00"/>
    <n v="1"/>
    <n v="3"/>
    <n v="1"/>
    <n v="3"/>
    <s v="Low"/>
    <s v="Low"/>
  </r>
  <r>
    <s v="INC-2026-10961"/>
    <x v="834"/>
    <x v="4"/>
    <x v="1"/>
    <x v="2"/>
    <x v="3"/>
    <x v="649"/>
    <d v="2026-01-16T00:00:00"/>
    <n v="1"/>
    <n v="3"/>
    <n v="2"/>
    <n v="6"/>
    <s v="Medium"/>
    <s v="Medium"/>
  </r>
  <r>
    <s v="INC-2026-10041"/>
    <x v="835"/>
    <x v="5"/>
    <x v="2"/>
    <x v="1"/>
    <x v="0"/>
    <x v="650"/>
    <d v="2026-01-16T00:00:00"/>
    <n v="1"/>
    <n v="1"/>
    <n v="1"/>
    <n v="1"/>
    <s v="Low"/>
    <s v="Low"/>
  </r>
  <r>
    <s v="INC-2026-12906"/>
    <x v="836"/>
    <x v="4"/>
    <x v="0"/>
    <x v="2"/>
    <x v="2"/>
    <x v="651"/>
    <d v="2026-01-16T00:00:00"/>
    <n v="1"/>
    <n v="3"/>
    <n v="2"/>
    <n v="6"/>
    <s v="Medium"/>
    <s v="Medium"/>
  </r>
  <r>
    <s v="INC-2026-13472"/>
    <x v="837"/>
    <x v="2"/>
    <x v="3"/>
    <x v="0"/>
    <x v="2"/>
    <x v="652"/>
    <d v="2026-01-16T00:00:00"/>
    <n v="1"/>
    <n v="3"/>
    <n v="2"/>
    <n v="6"/>
    <s v="Medium"/>
    <s v="Medium"/>
  </r>
  <r>
    <s v="INC-2026-10554"/>
    <x v="838"/>
    <x v="4"/>
    <x v="0"/>
    <x v="2"/>
    <x v="4"/>
    <x v="653"/>
    <d v="2026-01-16T00:00:00"/>
    <n v="1"/>
    <n v="3"/>
    <n v="5"/>
    <n v="15"/>
    <s v="High"/>
    <s v="High"/>
  </r>
  <r>
    <s v="INC-2026-13214"/>
    <x v="839"/>
    <x v="4"/>
    <x v="0"/>
    <x v="2"/>
    <x v="3"/>
    <x v="154"/>
    <d v="2026-01-16T00:00:00"/>
    <n v="1"/>
    <n v="3"/>
    <n v="2"/>
    <n v="6"/>
    <s v="Medium"/>
    <s v="Medium"/>
  </r>
  <r>
    <s v="INC-2026-13078"/>
    <x v="840"/>
    <x v="0"/>
    <x v="1"/>
    <x v="0"/>
    <x v="3"/>
    <x v="654"/>
    <d v="2026-01-16T00:00:00"/>
    <n v="1"/>
    <n v="1"/>
    <n v="2"/>
    <n v="2"/>
    <s v="Low"/>
    <s v="Low"/>
  </r>
  <r>
    <s v="INC-2026-12905"/>
    <x v="841"/>
    <x v="4"/>
    <x v="0"/>
    <x v="2"/>
    <x v="4"/>
    <x v="203"/>
    <d v="2026-01-16T00:00:00"/>
    <n v="1"/>
    <n v="3"/>
    <n v="5"/>
    <n v="15"/>
    <s v="High"/>
    <s v="High"/>
  </r>
  <r>
    <s v="INC-2026-12929"/>
    <x v="842"/>
    <x v="0"/>
    <x v="1"/>
    <x v="1"/>
    <x v="1"/>
    <x v="95"/>
    <d v="2026-01-16T00:00:00"/>
    <n v="1"/>
    <n v="1"/>
    <n v="4"/>
    <n v="4"/>
    <s v="Low"/>
    <s v="Low"/>
  </r>
  <r>
    <s v="INC-2026-11746"/>
    <x v="843"/>
    <x v="4"/>
    <x v="0"/>
    <x v="2"/>
    <x v="0"/>
    <x v="655"/>
    <d v="2026-01-16T00:00:00"/>
    <n v="1"/>
    <n v="3"/>
    <n v="1"/>
    <n v="3"/>
    <s v="Low"/>
    <s v="Low"/>
  </r>
  <r>
    <s v="INC-2026-14758"/>
    <x v="844"/>
    <x v="0"/>
    <x v="0"/>
    <x v="1"/>
    <x v="3"/>
    <x v="156"/>
    <d v="2026-01-16T00:00:00"/>
    <n v="1"/>
    <n v="1"/>
    <n v="2"/>
    <n v="2"/>
    <s v="Low"/>
    <s v="Low"/>
  </r>
  <r>
    <s v="INC-2026-11095"/>
    <x v="845"/>
    <x v="4"/>
    <x v="1"/>
    <x v="2"/>
    <x v="2"/>
    <x v="656"/>
    <d v="2026-01-16T00:00:00"/>
    <n v="1"/>
    <n v="3"/>
    <n v="2"/>
    <n v="6"/>
    <s v="Medium"/>
    <s v="Medium"/>
  </r>
  <r>
    <s v="INC-2026-11174"/>
    <x v="846"/>
    <x v="4"/>
    <x v="1"/>
    <x v="2"/>
    <x v="3"/>
    <x v="657"/>
    <d v="2026-01-16T00:00:00"/>
    <n v="1"/>
    <n v="3"/>
    <n v="2"/>
    <n v="6"/>
    <s v="Medium"/>
    <s v="Medium"/>
  </r>
  <r>
    <s v="INC-2026-14701"/>
    <x v="847"/>
    <x v="0"/>
    <x v="1"/>
    <x v="3"/>
    <x v="1"/>
    <x v="526"/>
    <d v="2026-01-16T00:00:00"/>
    <n v="1"/>
    <n v="1"/>
    <n v="4"/>
    <n v="4"/>
    <s v="Low"/>
    <s v="Low"/>
  </r>
  <r>
    <s v="INC-2026-13682"/>
    <x v="848"/>
    <x v="3"/>
    <x v="1"/>
    <x v="0"/>
    <x v="3"/>
    <x v="658"/>
    <d v="2026-01-16T00:00:00"/>
    <n v="1"/>
    <n v="5"/>
    <n v="2"/>
    <n v="10"/>
    <s v="Medium"/>
    <s v="Medium"/>
  </r>
  <r>
    <s v="INC-2026-11139"/>
    <x v="849"/>
    <x v="4"/>
    <x v="1"/>
    <x v="2"/>
    <x v="3"/>
    <x v="426"/>
    <d v="2026-01-16T00:00:00"/>
    <n v="1"/>
    <n v="3"/>
    <n v="2"/>
    <n v="6"/>
    <s v="Medium"/>
    <s v="Medium"/>
  </r>
  <r>
    <s v="INC-2026-13976"/>
    <x v="850"/>
    <x v="4"/>
    <x v="2"/>
    <x v="2"/>
    <x v="1"/>
    <x v="659"/>
    <d v="2026-01-16T00:00:00"/>
    <n v="1"/>
    <n v="3"/>
    <n v="4"/>
    <n v="12"/>
    <s v="High"/>
    <s v="High"/>
  </r>
  <r>
    <s v="INC-2026-12944"/>
    <x v="851"/>
    <x v="4"/>
    <x v="0"/>
    <x v="2"/>
    <x v="3"/>
    <x v="660"/>
    <d v="2026-01-16T00:00:00"/>
    <n v="1"/>
    <n v="3"/>
    <n v="2"/>
    <n v="6"/>
    <s v="Medium"/>
    <s v="Medium"/>
  </r>
  <r>
    <s v="INC-2026-12434"/>
    <x v="852"/>
    <x v="4"/>
    <x v="2"/>
    <x v="0"/>
    <x v="1"/>
    <x v="661"/>
    <d v="2026-01-17T00:00:00"/>
    <n v="1"/>
    <n v="3"/>
    <n v="4"/>
    <n v="12"/>
    <s v="High"/>
    <s v="High"/>
  </r>
  <r>
    <s v="INC-2026-14389"/>
    <x v="853"/>
    <x v="5"/>
    <x v="2"/>
    <x v="3"/>
    <x v="3"/>
    <x v="1"/>
    <d v="2026-01-17T00:00:00"/>
    <n v="1"/>
    <n v="1"/>
    <n v="2"/>
    <n v="2"/>
    <s v="Low"/>
    <s v="Low"/>
  </r>
  <r>
    <s v="INC-2026-14450"/>
    <x v="854"/>
    <x v="3"/>
    <x v="3"/>
    <x v="0"/>
    <x v="2"/>
    <x v="390"/>
    <d v="2026-01-17T00:00:00"/>
    <n v="1"/>
    <n v="5"/>
    <n v="2"/>
    <n v="10"/>
    <s v="Medium"/>
    <s v="Medium"/>
  </r>
  <r>
    <s v="INC-2026-12662"/>
    <x v="855"/>
    <x v="4"/>
    <x v="1"/>
    <x v="2"/>
    <x v="2"/>
    <x v="662"/>
    <d v="2026-01-17T00:00:00"/>
    <n v="1"/>
    <n v="3"/>
    <n v="2"/>
    <n v="6"/>
    <s v="Medium"/>
    <s v="Medium"/>
  </r>
  <r>
    <s v="INC-2026-10500"/>
    <x v="856"/>
    <x v="0"/>
    <x v="3"/>
    <x v="1"/>
    <x v="1"/>
    <x v="434"/>
    <d v="2026-01-17T00:00:00"/>
    <n v="1"/>
    <n v="1"/>
    <n v="4"/>
    <n v="4"/>
    <s v="Low"/>
    <s v="Low"/>
  </r>
  <r>
    <s v="INC-2026-11951"/>
    <x v="857"/>
    <x v="5"/>
    <x v="0"/>
    <x v="0"/>
    <x v="3"/>
    <x v="663"/>
    <d v="2026-01-17T00:00:00"/>
    <n v="1"/>
    <n v="1"/>
    <n v="2"/>
    <n v="2"/>
    <s v="Low"/>
    <s v="Low"/>
  </r>
  <r>
    <s v="INC-2026-14169"/>
    <x v="858"/>
    <x v="5"/>
    <x v="2"/>
    <x v="0"/>
    <x v="2"/>
    <x v="664"/>
    <d v="2026-01-17T00:00:00"/>
    <n v="1"/>
    <n v="1"/>
    <n v="2"/>
    <n v="2"/>
    <s v="Low"/>
    <s v="Low"/>
  </r>
  <r>
    <s v="INC-2026-12506"/>
    <x v="859"/>
    <x v="0"/>
    <x v="3"/>
    <x v="1"/>
    <x v="0"/>
    <x v="665"/>
    <d v="2026-01-17T00:00:00"/>
    <n v="1"/>
    <n v="1"/>
    <n v="1"/>
    <n v="1"/>
    <s v="Low"/>
    <s v="Low"/>
  </r>
  <r>
    <s v="INC-2026-14158"/>
    <x v="860"/>
    <x v="4"/>
    <x v="0"/>
    <x v="2"/>
    <x v="3"/>
    <x v="666"/>
    <d v="2026-01-17T00:00:00"/>
    <n v="1"/>
    <n v="3"/>
    <n v="2"/>
    <n v="6"/>
    <s v="Medium"/>
    <s v="Medium"/>
  </r>
  <r>
    <s v="INC-2026-13676"/>
    <x v="861"/>
    <x v="4"/>
    <x v="2"/>
    <x v="2"/>
    <x v="2"/>
    <x v="128"/>
    <d v="2026-01-17T00:00:00"/>
    <n v="1"/>
    <n v="3"/>
    <n v="2"/>
    <n v="6"/>
    <s v="Medium"/>
    <s v="Medium"/>
  </r>
  <r>
    <s v="INC-2026-14181"/>
    <x v="862"/>
    <x v="4"/>
    <x v="0"/>
    <x v="2"/>
    <x v="3"/>
    <x v="667"/>
    <d v="2026-01-17T00:00:00"/>
    <n v="1"/>
    <n v="3"/>
    <n v="2"/>
    <n v="6"/>
    <s v="Medium"/>
    <s v="Medium"/>
  </r>
  <r>
    <s v="INC-2026-10894"/>
    <x v="863"/>
    <x v="4"/>
    <x v="1"/>
    <x v="1"/>
    <x v="1"/>
    <x v="320"/>
    <d v="2026-01-17T00:00:00"/>
    <n v="1"/>
    <n v="3"/>
    <n v="4"/>
    <n v="12"/>
    <s v="High"/>
    <s v="High"/>
  </r>
  <r>
    <s v="INC-2026-11742"/>
    <x v="864"/>
    <x v="2"/>
    <x v="2"/>
    <x v="2"/>
    <x v="2"/>
    <x v="401"/>
    <d v="2026-01-17T00:00:00"/>
    <n v="1"/>
    <n v="3"/>
    <n v="2"/>
    <n v="6"/>
    <s v="Medium"/>
    <s v="Medium"/>
  </r>
  <r>
    <s v="INC-2026-12708"/>
    <x v="865"/>
    <x v="0"/>
    <x v="1"/>
    <x v="3"/>
    <x v="2"/>
    <x v="668"/>
    <d v="2026-01-17T00:00:00"/>
    <n v="1"/>
    <n v="1"/>
    <n v="2"/>
    <n v="2"/>
    <s v="Low"/>
    <s v="Low"/>
  </r>
  <r>
    <s v="INC-2026-12361"/>
    <x v="866"/>
    <x v="2"/>
    <x v="0"/>
    <x v="3"/>
    <x v="2"/>
    <x v="669"/>
    <d v="2026-01-17T00:00:00"/>
    <n v="1"/>
    <n v="3"/>
    <n v="2"/>
    <n v="6"/>
    <s v="Medium"/>
    <s v="Medium"/>
  </r>
  <r>
    <s v="INC-2026-12018"/>
    <x v="867"/>
    <x v="2"/>
    <x v="1"/>
    <x v="2"/>
    <x v="3"/>
    <x v="615"/>
    <d v="2026-01-17T00:00:00"/>
    <n v="1"/>
    <n v="3"/>
    <n v="2"/>
    <n v="6"/>
    <s v="Medium"/>
    <s v="Medium"/>
  </r>
  <r>
    <s v="INC-2026-10804"/>
    <x v="868"/>
    <x v="2"/>
    <x v="0"/>
    <x v="2"/>
    <x v="3"/>
    <x v="670"/>
    <d v="2026-01-17T00:00:00"/>
    <n v="1"/>
    <n v="3"/>
    <n v="2"/>
    <n v="6"/>
    <s v="Medium"/>
    <s v="Medium"/>
  </r>
  <r>
    <s v="INC-2026-13098"/>
    <x v="869"/>
    <x v="4"/>
    <x v="0"/>
    <x v="2"/>
    <x v="3"/>
    <x v="405"/>
    <d v="2026-01-17T00:00:00"/>
    <n v="1"/>
    <n v="3"/>
    <n v="2"/>
    <n v="6"/>
    <s v="Medium"/>
    <s v="Medium"/>
  </r>
  <r>
    <s v="INC-2026-12004"/>
    <x v="870"/>
    <x v="4"/>
    <x v="3"/>
    <x v="2"/>
    <x v="0"/>
    <x v="671"/>
    <d v="2026-01-17T00:00:00"/>
    <n v="1"/>
    <n v="3"/>
    <n v="1"/>
    <n v="3"/>
    <s v="Low"/>
    <s v="Low"/>
  </r>
  <r>
    <s v="INC-2026-14984"/>
    <x v="871"/>
    <x v="5"/>
    <x v="0"/>
    <x v="2"/>
    <x v="1"/>
    <x v="672"/>
    <d v="2026-01-17T00:00:00"/>
    <n v="1"/>
    <n v="1"/>
    <n v="4"/>
    <n v="4"/>
    <s v="Low"/>
    <s v="Low"/>
  </r>
  <r>
    <s v="INC-2026-12309"/>
    <x v="872"/>
    <x v="1"/>
    <x v="3"/>
    <x v="1"/>
    <x v="0"/>
    <x v="23"/>
    <d v="2026-01-17T00:00:00"/>
    <n v="1"/>
    <n v="1"/>
    <n v="1"/>
    <n v="1"/>
    <s v="Low"/>
    <s v="Low"/>
  </r>
  <r>
    <s v="INC-2026-14934"/>
    <x v="873"/>
    <x v="1"/>
    <x v="3"/>
    <x v="1"/>
    <x v="1"/>
    <x v="673"/>
    <d v="2026-01-17T00:00:00"/>
    <n v="1"/>
    <n v="1"/>
    <n v="4"/>
    <n v="4"/>
    <s v="Low"/>
    <s v="Low"/>
  </r>
  <r>
    <s v="INC-2026-10367"/>
    <x v="874"/>
    <x v="3"/>
    <x v="1"/>
    <x v="0"/>
    <x v="3"/>
    <x v="674"/>
    <d v="2026-01-17T00:00:00"/>
    <n v="1"/>
    <n v="5"/>
    <n v="2"/>
    <n v="10"/>
    <s v="Medium"/>
    <s v="Medium"/>
  </r>
  <r>
    <s v="INC-2026-13710"/>
    <x v="875"/>
    <x v="4"/>
    <x v="1"/>
    <x v="2"/>
    <x v="0"/>
    <x v="137"/>
    <d v="2026-01-17T00:00:00"/>
    <n v="1"/>
    <n v="3"/>
    <n v="1"/>
    <n v="3"/>
    <s v="Low"/>
    <s v="Low"/>
  </r>
  <r>
    <s v="INC-2026-10619"/>
    <x v="876"/>
    <x v="4"/>
    <x v="0"/>
    <x v="3"/>
    <x v="3"/>
    <x v="675"/>
    <d v="2026-01-17T00:00:00"/>
    <n v="1"/>
    <n v="3"/>
    <n v="2"/>
    <n v="6"/>
    <s v="Medium"/>
    <s v="Medium"/>
  </r>
  <r>
    <s v="INC-2026-14502"/>
    <x v="877"/>
    <x v="4"/>
    <x v="2"/>
    <x v="3"/>
    <x v="0"/>
    <x v="676"/>
    <d v="2026-01-17T00:00:00"/>
    <n v="1"/>
    <n v="3"/>
    <n v="1"/>
    <n v="3"/>
    <s v="Low"/>
    <s v="Low"/>
  </r>
  <r>
    <s v="INC-2026-14970"/>
    <x v="878"/>
    <x v="3"/>
    <x v="1"/>
    <x v="0"/>
    <x v="3"/>
    <x v="677"/>
    <d v="2026-01-17T00:00:00"/>
    <n v="1"/>
    <n v="5"/>
    <n v="2"/>
    <n v="10"/>
    <s v="Medium"/>
    <s v="Medium"/>
  </r>
  <r>
    <s v="INC-2026-12138"/>
    <x v="879"/>
    <x v="2"/>
    <x v="1"/>
    <x v="0"/>
    <x v="0"/>
    <x v="282"/>
    <d v="2026-01-17T00:00:00"/>
    <n v="1"/>
    <n v="3"/>
    <n v="1"/>
    <n v="3"/>
    <s v="Low"/>
    <s v="Low"/>
  </r>
  <r>
    <s v="INC-2026-12750"/>
    <x v="880"/>
    <x v="5"/>
    <x v="1"/>
    <x v="0"/>
    <x v="0"/>
    <x v="412"/>
    <d v="2026-01-17T00:00:00"/>
    <n v="1"/>
    <n v="1"/>
    <n v="1"/>
    <n v="1"/>
    <s v="Low"/>
    <s v="Low"/>
  </r>
  <r>
    <s v="INC-2026-11426"/>
    <x v="881"/>
    <x v="4"/>
    <x v="2"/>
    <x v="2"/>
    <x v="0"/>
    <x v="552"/>
    <d v="2026-01-17T00:00:00"/>
    <n v="1"/>
    <n v="3"/>
    <n v="1"/>
    <n v="3"/>
    <s v="Low"/>
    <s v="Low"/>
  </r>
  <r>
    <s v="INC-2026-14855"/>
    <x v="882"/>
    <x v="0"/>
    <x v="2"/>
    <x v="2"/>
    <x v="4"/>
    <x v="649"/>
    <d v="2026-01-17T00:00:00"/>
    <n v="1"/>
    <n v="1"/>
    <n v="5"/>
    <n v="5"/>
    <s v="Medium"/>
    <s v="Medium"/>
  </r>
  <r>
    <s v="INC-2026-12954"/>
    <x v="883"/>
    <x v="4"/>
    <x v="2"/>
    <x v="2"/>
    <x v="3"/>
    <x v="192"/>
    <d v="2026-01-17T00:00:00"/>
    <n v="1"/>
    <n v="3"/>
    <n v="2"/>
    <n v="6"/>
    <s v="Medium"/>
    <s v="Medium"/>
  </r>
  <r>
    <s v="INC-2026-13629"/>
    <x v="884"/>
    <x v="4"/>
    <x v="2"/>
    <x v="2"/>
    <x v="1"/>
    <x v="678"/>
    <d v="2026-01-17T00:00:00"/>
    <n v="1"/>
    <n v="3"/>
    <n v="4"/>
    <n v="12"/>
    <s v="High"/>
    <s v="High"/>
  </r>
  <r>
    <s v="INC-2026-11459"/>
    <x v="885"/>
    <x v="5"/>
    <x v="2"/>
    <x v="2"/>
    <x v="3"/>
    <x v="679"/>
    <d v="2026-01-17T00:00:00"/>
    <n v="1"/>
    <n v="1"/>
    <n v="2"/>
    <n v="2"/>
    <s v="Low"/>
    <s v="Low"/>
  </r>
  <r>
    <s v="INC-2026-11548"/>
    <x v="886"/>
    <x v="4"/>
    <x v="0"/>
    <x v="2"/>
    <x v="3"/>
    <x v="680"/>
    <d v="2026-01-17T00:00:00"/>
    <n v="1"/>
    <n v="3"/>
    <n v="2"/>
    <n v="6"/>
    <s v="Medium"/>
    <s v="Medium"/>
  </r>
  <r>
    <s v="INC-2026-14373"/>
    <x v="887"/>
    <x v="5"/>
    <x v="3"/>
    <x v="3"/>
    <x v="0"/>
    <x v="681"/>
    <d v="2026-01-17T00:00:00"/>
    <n v="1"/>
    <n v="1"/>
    <n v="1"/>
    <n v="1"/>
    <s v="Low"/>
    <s v="Low"/>
  </r>
  <r>
    <s v="INC-2026-10498"/>
    <x v="888"/>
    <x v="4"/>
    <x v="1"/>
    <x v="2"/>
    <x v="2"/>
    <x v="156"/>
    <d v="2026-01-17T00:00:00"/>
    <n v="1"/>
    <n v="3"/>
    <n v="2"/>
    <n v="6"/>
    <s v="Medium"/>
    <s v="Medium"/>
  </r>
  <r>
    <s v="INC-2026-13196"/>
    <x v="889"/>
    <x v="4"/>
    <x v="1"/>
    <x v="2"/>
    <x v="2"/>
    <x v="682"/>
    <d v="2026-01-17T00:00:00"/>
    <n v="1"/>
    <n v="3"/>
    <n v="2"/>
    <n v="6"/>
    <s v="Medium"/>
    <s v="Medium"/>
  </r>
  <r>
    <s v="INC-2026-13646"/>
    <x v="890"/>
    <x v="4"/>
    <x v="1"/>
    <x v="2"/>
    <x v="2"/>
    <x v="158"/>
    <d v="2026-01-17T00:00:00"/>
    <n v="1"/>
    <n v="3"/>
    <n v="2"/>
    <n v="6"/>
    <s v="Medium"/>
    <s v="Medium"/>
  </r>
  <r>
    <s v="INC-2026-10309"/>
    <x v="891"/>
    <x v="2"/>
    <x v="3"/>
    <x v="2"/>
    <x v="3"/>
    <x v="683"/>
    <d v="2026-01-17T00:00:00"/>
    <n v="1"/>
    <n v="3"/>
    <n v="2"/>
    <n v="6"/>
    <s v="Medium"/>
    <s v="Medium"/>
  </r>
  <r>
    <s v="INC-2026-11735"/>
    <x v="892"/>
    <x v="5"/>
    <x v="0"/>
    <x v="3"/>
    <x v="3"/>
    <x v="658"/>
    <d v="2026-01-17T00:00:00"/>
    <n v="1"/>
    <n v="1"/>
    <n v="2"/>
    <n v="2"/>
    <s v="Low"/>
    <s v="Low"/>
  </r>
  <r>
    <s v="INC-2026-14251"/>
    <x v="893"/>
    <x v="3"/>
    <x v="0"/>
    <x v="0"/>
    <x v="3"/>
    <x v="684"/>
    <d v="2026-01-17T00:00:00"/>
    <n v="1"/>
    <n v="5"/>
    <n v="2"/>
    <n v="10"/>
    <s v="Medium"/>
    <s v="Medium"/>
  </r>
  <r>
    <s v="INC-2026-14207"/>
    <x v="894"/>
    <x v="2"/>
    <x v="3"/>
    <x v="3"/>
    <x v="1"/>
    <x v="685"/>
    <d v="2026-01-17T00:00:00"/>
    <n v="1"/>
    <n v="3"/>
    <n v="4"/>
    <n v="12"/>
    <s v="High"/>
    <s v="High"/>
  </r>
  <r>
    <s v="INC-2026-12300"/>
    <x v="895"/>
    <x v="4"/>
    <x v="0"/>
    <x v="2"/>
    <x v="0"/>
    <x v="686"/>
    <d v="2026-01-17T00:00:00"/>
    <n v="1"/>
    <n v="3"/>
    <n v="1"/>
    <n v="3"/>
    <s v="Low"/>
    <s v="Low"/>
  </r>
  <r>
    <s v="INC-2026-14280"/>
    <x v="896"/>
    <x v="4"/>
    <x v="1"/>
    <x v="2"/>
    <x v="3"/>
    <x v="687"/>
    <d v="2026-01-17T00:00:00"/>
    <n v="1"/>
    <n v="3"/>
    <n v="2"/>
    <n v="6"/>
    <s v="Medium"/>
    <s v="Medium"/>
  </r>
  <r>
    <s v="INC-2026-13896"/>
    <x v="897"/>
    <x v="4"/>
    <x v="2"/>
    <x v="1"/>
    <x v="3"/>
    <x v="105"/>
    <d v="2026-01-17T00:00:00"/>
    <n v="1"/>
    <n v="3"/>
    <n v="2"/>
    <n v="6"/>
    <s v="Medium"/>
    <s v="Medium"/>
  </r>
  <r>
    <s v="INC-2026-13089"/>
    <x v="898"/>
    <x v="4"/>
    <x v="2"/>
    <x v="2"/>
    <x v="3"/>
    <x v="688"/>
    <d v="2026-01-17T00:00:00"/>
    <n v="1"/>
    <n v="3"/>
    <n v="2"/>
    <n v="6"/>
    <s v="Medium"/>
    <s v="Medium"/>
  </r>
  <r>
    <s v="INC-2026-14975"/>
    <x v="899"/>
    <x v="4"/>
    <x v="0"/>
    <x v="2"/>
    <x v="3"/>
    <x v="689"/>
    <d v="2026-01-17T00:00:00"/>
    <n v="1"/>
    <n v="3"/>
    <n v="2"/>
    <n v="6"/>
    <s v="Medium"/>
    <s v="Medium"/>
  </r>
  <r>
    <s v="INC-2026-13128"/>
    <x v="900"/>
    <x v="4"/>
    <x v="3"/>
    <x v="2"/>
    <x v="3"/>
    <x v="253"/>
    <d v="2026-01-17T00:00:00"/>
    <n v="1"/>
    <n v="3"/>
    <n v="2"/>
    <n v="6"/>
    <s v="Medium"/>
    <s v="Medium"/>
  </r>
  <r>
    <s v="INC-2026-12015"/>
    <x v="901"/>
    <x v="4"/>
    <x v="0"/>
    <x v="2"/>
    <x v="3"/>
    <x v="214"/>
    <d v="2026-01-17T00:00:00"/>
    <n v="1"/>
    <n v="3"/>
    <n v="2"/>
    <n v="6"/>
    <s v="Medium"/>
    <s v="Medium"/>
  </r>
  <r>
    <s v="INC-2026-12532"/>
    <x v="901"/>
    <x v="4"/>
    <x v="3"/>
    <x v="3"/>
    <x v="3"/>
    <x v="214"/>
    <d v="2026-01-17T00:00:00"/>
    <n v="1"/>
    <n v="3"/>
    <n v="2"/>
    <n v="6"/>
    <s v="Medium"/>
    <s v="Medium"/>
  </r>
  <r>
    <s v="INC-2026-14484"/>
    <x v="902"/>
    <x v="4"/>
    <x v="0"/>
    <x v="2"/>
    <x v="3"/>
    <x v="256"/>
    <d v="2026-01-17T00:00:00"/>
    <n v="1"/>
    <n v="3"/>
    <n v="2"/>
    <n v="6"/>
    <s v="Medium"/>
    <s v="Medium"/>
  </r>
  <r>
    <s v="INC-2026-13673"/>
    <x v="903"/>
    <x v="4"/>
    <x v="2"/>
    <x v="2"/>
    <x v="0"/>
    <x v="690"/>
    <d v="2026-01-17T00:00:00"/>
    <n v="1"/>
    <n v="3"/>
    <n v="1"/>
    <n v="3"/>
    <s v="Low"/>
    <s v="Low"/>
  </r>
  <r>
    <s v="INC-2026-14016"/>
    <x v="904"/>
    <x v="0"/>
    <x v="0"/>
    <x v="1"/>
    <x v="1"/>
    <x v="691"/>
    <d v="2026-01-17T00:00:00"/>
    <n v="1"/>
    <n v="1"/>
    <n v="4"/>
    <n v="4"/>
    <s v="Low"/>
    <s v="Low"/>
  </r>
  <r>
    <s v="INC-2026-12495"/>
    <x v="905"/>
    <x v="2"/>
    <x v="2"/>
    <x v="1"/>
    <x v="3"/>
    <x v="692"/>
    <d v="2026-01-18T00:00:00"/>
    <n v="1"/>
    <n v="3"/>
    <n v="2"/>
    <n v="6"/>
    <s v="Medium"/>
    <s v="Medium"/>
  </r>
  <r>
    <s v="INC-2026-10069"/>
    <x v="906"/>
    <x v="0"/>
    <x v="3"/>
    <x v="1"/>
    <x v="2"/>
    <x v="693"/>
    <d v="2026-01-18T00:00:00"/>
    <n v="1"/>
    <n v="1"/>
    <n v="2"/>
    <n v="2"/>
    <s v="Low"/>
    <s v="Low"/>
  </r>
  <r>
    <s v="INC-2026-14137"/>
    <x v="907"/>
    <x v="4"/>
    <x v="0"/>
    <x v="0"/>
    <x v="4"/>
    <x v="539"/>
    <d v="2026-01-18T00:00:00"/>
    <n v="1"/>
    <n v="3"/>
    <n v="5"/>
    <n v="15"/>
    <s v="High"/>
    <s v="High"/>
  </r>
  <r>
    <s v="INC-2026-11945"/>
    <x v="908"/>
    <x v="3"/>
    <x v="0"/>
    <x v="0"/>
    <x v="3"/>
    <x v="694"/>
    <d v="2026-01-18T00:00:00"/>
    <n v="1"/>
    <n v="5"/>
    <n v="2"/>
    <n v="10"/>
    <s v="Medium"/>
    <s v="Medium"/>
  </r>
  <r>
    <s v="INC-2026-14891"/>
    <x v="909"/>
    <x v="4"/>
    <x v="2"/>
    <x v="3"/>
    <x v="2"/>
    <x v="695"/>
    <d v="2026-01-18T00:00:00"/>
    <n v="1"/>
    <n v="3"/>
    <n v="2"/>
    <n v="6"/>
    <s v="Medium"/>
    <s v="Medium"/>
  </r>
  <r>
    <s v="INC-2026-11790"/>
    <x v="910"/>
    <x v="4"/>
    <x v="2"/>
    <x v="2"/>
    <x v="1"/>
    <x v="696"/>
    <d v="2026-01-18T00:00:00"/>
    <n v="1"/>
    <n v="3"/>
    <n v="4"/>
    <n v="12"/>
    <s v="High"/>
    <s v="High"/>
  </r>
  <r>
    <s v="INC-2026-12790"/>
    <x v="911"/>
    <x v="1"/>
    <x v="0"/>
    <x v="0"/>
    <x v="1"/>
    <x v="72"/>
    <d v="2026-01-18T00:00:00"/>
    <n v="1"/>
    <n v="1"/>
    <n v="4"/>
    <n v="4"/>
    <s v="Low"/>
    <s v="Low"/>
  </r>
  <r>
    <s v="INC-2026-13742"/>
    <x v="912"/>
    <x v="2"/>
    <x v="0"/>
    <x v="2"/>
    <x v="3"/>
    <x v="697"/>
    <d v="2026-01-18T00:00:00"/>
    <n v="1"/>
    <n v="3"/>
    <n v="2"/>
    <n v="6"/>
    <s v="Medium"/>
    <s v="Medium"/>
  </r>
  <r>
    <s v="INC-2026-13701"/>
    <x v="913"/>
    <x v="4"/>
    <x v="1"/>
    <x v="2"/>
    <x v="3"/>
    <x v="698"/>
    <d v="2026-01-18T00:00:00"/>
    <n v="1"/>
    <n v="3"/>
    <n v="2"/>
    <n v="6"/>
    <s v="Medium"/>
    <s v="Medium"/>
  </r>
  <r>
    <s v="INC-2026-12395"/>
    <x v="914"/>
    <x v="4"/>
    <x v="0"/>
    <x v="2"/>
    <x v="0"/>
    <x v="699"/>
    <d v="2026-01-18T00:00:00"/>
    <n v="1"/>
    <n v="3"/>
    <n v="1"/>
    <n v="3"/>
    <s v="Low"/>
    <s v="Low"/>
  </r>
  <r>
    <s v="INC-2026-11954"/>
    <x v="915"/>
    <x v="3"/>
    <x v="3"/>
    <x v="0"/>
    <x v="3"/>
    <x v="544"/>
    <d v="2026-01-18T00:00:00"/>
    <n v="1"/>
    <n v="5"/>
    <n v="2"/>
    <n v="10"/>
    <s v="Medium"/>
    <s v="Medium"/>
  </r>
  <r>
    <s v="INC-2026-10974"/>
    <x v="916"/>
    <x v="4"/>
    <x v="3"/>
    <x v="2"/>
    <x v="3"/>
    <x v="478"/>
    <d v="2026-01-18T00:00:00"/>
    <n v="1"/>
    <n v="3"/>
    <n v="2"/>
    <n v="6"/>
    <s v="Medium"/>
    <s v="Medium"/>
  </r>
  <r>
    <s v="INC-2026-12638"/>
    <x v="917"/>
    <x v="4"/>
    <x v="2"/>
    <x v="2"/>
    <x v="3"/>
    <x v="17"/>
    <d v="2026-01-18T00:00:00"/>
    <n v="1"/>
    <n v="3"/>
    <n v="2"/>
    <n v="6"/>
    <s v="Medium"/>
    <s v="Medium"/>
  </r>
  <r>
    <s v="INC-2026-10138"/>
    <x v="918"/>
    <x v="4"/>
    <x v="1"/>
    <x v="2"/>
    <x v="2"/>
    <x v="700"/>
    <d v="2026-01-18T00:00:00"/>
    <n v="1"/>
    <n v="3"/>
    <n v="2"/>
    <n v="6"/>
    <s v="Medium"/>
    <s v="Medium"/>
  </r>
  <r>
    <s v="INC-2026-14972"/>
    <x v="919"/>
    <x v="1"/>
    <x v="0"/>
    <x v="2"/>
    <x v="0"/>
    <x v="701"/>
    <d v="2026-01-18T00:00:00"/>
    <n v="1"/>
    <n v="1"/>
    <n v="1"/>
    <n v="1"/>
    <s v="Low"/>
    <s v="Low"/>
  </r>
  <r>
    <s v="INC-2026-13563"/>
    <x v="920"/>
    <x v="4"/>
    <x v="3"/>
    <x v="2"/>
    <x v="3"/>
    <x v="702"/>
    <d v="2026-01-18T00:00:00"/>
    <n v="1"/>
    <n v="3"/>
    <n v="2"/>
    <n v="6"/>
    <s v="Medium"/>
    <s v="Medium"/>
  </r>
  <r>
    <s v="INC-2026-10547"/>
    <x v="921"/>
    <x v="1"/>
    <x v="0"/>
    <x v="3"/>
    <x v="1"/>
    <x v="703"/>
    <d v="2026-01-18T00:00:00"/>
    <n v="1"/>
    <n v="1"/>
    <n v="4"/>
    <n v="4"/>
    <s v="Low"/>
    <s v="Low"/>
  </r>
  <r>
    <s v="INC-2026-11365"/>
    <x v="922"/>
    <x v="4"/>
    <x v="1"/>
    <x v="2"/>
    <x v="2"/>
    <x v="704"/>
    <d v="2026-01-18T00:00:00"/>
    <n v="1"/>
    <n v="3"/>
    <n v="2"/>
    <n v="6"/>
    <s v="Medium"/>
    <s v="Medium"/>
  </r>
  <r>
    <s v="INC-2026-12217"/>
    <x v="923"/>
    <x v="4"/>
    <x v="0"/>
    <x v="2"/>
    <x v="0"/>
    <x v="705"/>
    <d v="2026-01-18T00:00:00"/>
    <n v="1"/>
    <n v="3"/>
    <n v="1"/>
    <n v="3"/>
    <s v="Low"/>
    <s v="Low"/>
  </r>
  <r>
    <s v="INC-2026-10967"/>
    <x v="924"/>
    <x v="4"/>
    <x v="1"/>
    <x v="2"/>
    <x v="3"/>
    <x v="583"/>
    <d v="2026-01-18T00:00:00"/>
    <n v="1"/>
    <n v="3"/>
    <n v="2"/>
    <n v="6"/>
    <s v="Medium"/>
    <s v="Medium"/>
  </r>
  <r>
    <s v="INC-2026-12576"/>
    <x v="925"/>
    <x v="0"/>
    <x v="1"/>
    <x v="2"/>
    <x v="3"/>
    <x v="706"/>
    <d v="2026-01-18T00:00:00"/>
    <n v="1"/>
    <n v="1"/>
    <n v="2"/>
    <n v="2"/>
    <s v="Low"/>
    <s v="Low"/>
  </r>
  <r>
    <s v="INC-2026-13203"/>
    <x v="926"/>
    <x v="3"/>
    <x v="2"/>
    <x v="0"/>
    <x v="3"/>
    <x v="359"/>
    <d v="2026-01-18T00:00:00"/>
    <n v="1"/>
    <n v="5"/>
    <n v="2"/>
    <n v="10"/>
    <s v="Medium"/>
    <s v="Medium"/>
  </r>
  <r>
    <s v="INC-2026-13852"/>
    <x v="927"/>
    <x v="1"/>
    <x v="3"/>
    <x v="3"/>
    <x v="0"/>
    <x v="707"/>
    <d v="2026-01-18T00:00:00"/>
    <n v="1"/>
    <n v="1"/>
    <n v="1"/>
    <n v="1"/>
    <s v="Low"/>
    <s v="Low"/>
  </r>
  <r>
    <s v="INC-2026-10923"/>
    <x v="928"/>
    <x v="0"/>
    <x v="0"/>
    <x v="3"/>
    <x v="0"/>
    <x v="708"/>
    <d v="2026-01-18T00:00:00"/>
    <n v="1"/>
    <n v="1"/>
    <n v="1"/>
    <n v="1"/>
    <s v="Low"/>
    <s v="Low"/>
  </r>
  <r>
    <s v="INC-2026-13635"/>
    <x v="929"/>
    <x v="4"/>
    <x v="3"/>
    <x v="2"/>
    <x v="2"/>
    <x v="412"/>
    <d v="2026-01-18T00:00:00"/>
    <n v="1"/>
    <n v="3"/>
    <n v="2"/>
    <n v="6"/>
    <s v="Medium"/>
    <s v="Medium"/>
  </r>
  <r>
    <s v="INC-2026-13495"/>
    <x v="930"/>
    <x v="1"/>
    <x v="1"/>
    <x v="3"/>
    <x v="0"/>
    <x v="709"/>
    <d v="2026-01-18T00:00:00"/>
    <n v="1"/>
    <n v="1"/>
    <n v="1"/>
    <n v="1"/>
    <s v="Low"/>
    <s v="Low"/>
  </r>
  <r>
    <s v="INC-2026-11423"/>
    <x v="931"/>
    <x v="2"/>
    <x v="1"/>
    <x v="3"/>
    <x v="2"/>
    <x v="710"/>
    <d v="2026-01-18T00:00:00"/>
    <n v="1"/>
    <n v="3"/>
    <n v="2"/>
    <n v="6"/>
    <s v="Medium"/>
    <s v="Medium"/>
  </r>
  <r>
    <s v="INC-2026-10857"/>
    <x v="932"/>
    <x v="3"/>
    <x v="2"/>
    <x v="0"/>
    <x v="3"/>
    <x v="365"/>
    <d v="2026-01-18T00:00:00"/>
    <n v="1"/>
    <n v="5"/>
    <n v="2"/>
    <n v="10"/>
    <s v="Medium"/>
    <s v="Medium"/>
  </r>
  <r>
    <s v="INC-2026-13771"/>
    <x v="933"/>
    <x v="4"/>
    <x v="3"/>
    <x v="1"/>
    <x v="2"/>
    <x v="326"/>
    <d v="2026-01-18T00:00:00"/>
    <n v="1"/>
    <n v="3"/>
    <n v="2"/>
    <n v="6"/>
    <s v="Medium"/>
    <s v="Medium"/>
  </r>
  <r>
    <s v="INC-2026-10962"/>
    <x v="934"/>
    <x v="1"/>
    <x v="3"/>
    <x v="3"/>
    <x v="3"/>
    <x v="711"/>
    <d v="2026-01-18T00:00:00"/>
    <n v="1"/>
    <n v="1"/>
    <n v="2"/>
    <n v="2"/>
    <s v="Low"/>
    <s v="Low"/>
  </r>
  <r>
    <s v="INC-2026-14372"/>
    <x v="935"/>
    <x v="4"/>
    <x v="3"/>
    <x v="2"/>
    <x v="2"/>
    <x v="712"/>
    <d v="2026-01-18T00:00:00"/>
    <n v="1"/>
    <n v="3"/>
    <n v="2"/>
    <n v="6"/>
    <s v="Medium"/>
    <s v="Medium"/>
  </r>
  <r>
    <s v="INC-2026-14440"/>
    <x v="936"/>
    <x v="4"/>
    <x v="2"/>
    <x v="2"/>
    <x v="4"/>
    <x v="713"/>
    <d v="2026-01-18T00:00:00"/>
    <n v="1"/>
    <n v="3"/>
    <n v="5"/>
    <n v="15"/>
    <s v="High"/>
    <s v="High"/>
  </r>
  <r>
    <s v="INC-2026-14179"/>
    <x v="937"/>
    <x v="4"/>
    <x v="0"/>
    <x v="2"/>
    <x v="3"/>
    <x v="714"/>
    <d v="2026-01-18T00:00:00"/>
    <n v="1"/>
    <n v="3"/>
    <n v="2"/>
    <n v="6"/>
    <s v="Medium"/>
    <s v="Medium"/>
  </r>
  <r>
    <s v="INC-2026-13654"/>
    <x v="938"/>
    <x v="4"/>
    <x v="3"/>
    <x v="2"/>
    <x v="2"/>
    <x v="715"/>
    <d v="2026-01-18T00:00:00"/>
    <n v="1"/>
    <n v="3"/>
    <n v="2"/>
    <n v="6"/>
    <s v="Medium"/>
    <s v="Medium"/>
  </r>
  <r>
    <s v="INC-2026-13690"/>
    <x v="939"/>
    <x v="4"/>
    <x v="3"/>
    <x v="2"/>
    <x v="4"/>
    <x v="240"/>
    <d v="2026-01-18T00:00:00"/>
    <n v="1"/>
    <n v="3"/>
    <n v="5"/>
    <n v="15"/>
    <s v="High"/>
    <s v="High"/>
  </r>
  <r>
    <s v="INC-2026-11876"/>
    <x v="940"/>
    <x v="2"/>
    <x v="1"/>
    <x v="3"/>
    <x v="2"/>
    <x v="716"/>
    <d v="2026-01-18T00:00:00"/>
    <n v="1"/>
    <n v="3"/>
    <n v="2"/>
    <n v="6"/>
    <s v="Medium"/>
    <s v="Medium"/>
  </r>
  <r>
    <s v="INC-2026-14274"/>
    <x v="941"/>
    <x v="1"/>
    <x v="3"/>
    <x v="1"/>
    <x v="0"/>
    <x v="717"/>
    <d v="2026-01-18T00:00:00"/>
    <n v="1"/>
    <n v="1"/>
    <n v="1"/>
    <n v="1"/>
    <s v="Low"/>
    <s v="Low"/>
  </r>
  <r>
    <s v="INC-2026-12086"/>
    <x v="942"/>
    <x v="4"/>
    <x v="2"/>
    <x v="2"/>
    <x v="2"/>
    <x v="718"/>
    <d v="2026-01-18T00:00:00"/>
    <n v="1"/>
    <n v="3"/>
    <n v="2"/>
    <n v="6"/>
    <s v="Medium"/>
    <s v="Medium"/>
  </r>
  <r>
    <s v="INC-2026-14232"/>
    <x v="943"/>
    <x v="2"/>
    <x v="0"/>
    <x v="1"/>
    <x v="2"/>
    <x v="719"/>
    <d v="2026-01-18T00:00:00"/>
    <n v="1"/>
    <n v="3"/>
    <n v="2"/>
    <n v="6"/>
    <s v="Medium"/>
    <s v="Medium"/>
  </r>
  <r>
    <s v="INC-2026-14744"/>
    <x v="944"/>
    <x v="4"/>
    <x v="1"/>
    <x v="2"/>
    <x v="3"/>
    <x v="457"/>
    <d v="2026-01-18T00:00:00"/>
    <n v="1"/>
    <n v="3"/>
    <n v="2"/>
    <n v="6"/>
    <s v="Medium"/>
    <s v="Medium"/>
  </r>
  <r>
    <s v="INC-2026-11858"/>
    <x v="944"/>
    <x v="2"/>
    <x v="3"/>
    <x v="3"/>
    <x v="0"/>
    <x v="457"/>
    <d v="2026-01-18T00:00:00"/>
    <n v="1"/>
    <n v="3"/>
    <n v="1"/>
    <n v="3"/>
    <s v="Low"/>
    <s v="Low"/>
  </r>
  <r>
    <s v="INC-2026-10703"/>
    <x v="945"/>
    <x v="5"/>
    <x v="3"/>
    <x v="1"/>
    <x v="0"/>
    <x v="295"/>
    <d v="2026-01-18T00:00:00"/>
    <n v="1"/>
    <n v="1"/>
    <n v="1"/>
    <n v="1"/>
    <s v="Low"/>
    <s v="Low"/>
  </r>
  <r>
    <s v="INC-2026-11307"/>
    <x v="946"/>
    <x v="4"/>
    <x v="0"/>
    <x v="2"/>
    <x v="0"/>
    <x v="332"/>
    <d v="2026-01-18T00:00:00"/>
    <n v="1"/>
    <n v="3"/>
    <n v="1"/>
    <n v="3"/>
    <s v="Low"/>
    <s v="Low"/>
  </r>
  <r>
    <s v="INC-2026-12908"/>
    <x v="947"/>
    <x v="4"/>
    <x v="1"/>
    <x v="2"/>
    <x v="3"/>
    <x v="206"/>
    <d v="2026-01-18T00:00:00"/>
    <n v="1"/>
    <n v="3"/>
    <n v="2"/>
    <n v="6"/>
    <s v="Medium"/>
    <s v="Medium"/>
  </r>
  <r>
    <s v="INC-2026-10924"/>
    <x v="948"/>
    <x v="4"/>
    <x v="3"/>
    <x v="2"/>
    <x v="2"/>
    <x v="160"/>
    <d v="2026-01-18T00:00:00"/>
    <n v="1"/>
    <n v="3"/>
    <n v="2"/>
    <n v="6"/>
    <s v="Medium"/>
    <s v="Medium"/>
  </r>
  <r>
    <s v="INC-2026-14599"/>
    <x v="949"/>
    <x v="5"/>
    <x v="3"/>
    <x v="3"/>
    <x v="2"/>
    <x v="161"/>
    <d v="2026-01-18T00:00:00"/>
    <n v="1"/>
    <n v="1"/>
    <n v="2"/>
    <n v="2"/>
    <s v="Low"/>
    <s v="Low"/>
  </r>
  <r>
    <s v="INC-2026-14284"/>
    <x v="950"/>
    <x v="4"/>
    <x v="0"/>
    <x v="2"/>
    <x v="1"/>
    <x v="720"/>
    <d v="2026-01-18T00:00:00"/>
    <n v="1"/>
    <n v="3"/>
    <n v="4"/>
    <n v="12"/>
    <s v="High"/>
    <s v="High"/>
  </r>
  <r>
    <s v="INC-2026-13304"/>
    <x v="951"/>
    <x v="0"/>
    <x v="0"/>
    <x v="2"/>
    <x v="2"/>
    <x v="298"/>
    <d v="2026-01-18T00:00:00"/>
    <n v="1"/>
    <n v="1"/>
    <n v="2"/>
    <n v="2"/>
    <s v="Low"/>
    <s v="Low"/>
  </r>
  <r>
    <s v="INC-2026-14214"/>
    <x v="952"/>
    <x v="3"/>
    <x v="2"/>
    <x v="0"/>
    <x v="0"/>
    <x v="102"/>
    <d v="2026-01-18T00:00:00"/>
    <n v="1"/>
    <n v="5"/>
    <n v="1"/>
    <n v="5"/>
    <s v="Medium"/>
    <s v="Medium"/>
  </r>
  <r>
    <s v="INC-2026-11706"/>
    <x v="953"/>
    <x v="4"/>
    <x v="1"/>
    <x v="2"/>
    <x v="0"/>
    <x v="339"/>
    <d v="2026-01-18T00:00:00"/>
    <n v="1"/>
    <n v="3"/>
    <n v="1"/>
    <n v="3"/>
    <s v="Low"/>
    <s v="Low"/>
  </r>
  <r>
    <s v="INC-2026-11885"/>
    <x v="954"/>
    <x v="5"/>
    <x v="1"/>
    <x v="0"/>
    <x v="3"/>
    <x v="721"/>
    <d v="2026-01-18T00:00:00"/>
    <n v="1"/>
    <n v="1"/>
    <n v="2"/>
    <n v="2"/>
    <s v="Low"/>
    <s v="Low"/>
  </r>
  <r>
    <s v="INC-2026-14162"/>
    <x v="955"/>
    <x v="0"/>
    <x v="1"/>
    <x v="2"/>
    <x v="3"/>
    <x v="722"/>
    <d v="2026-01-18T00:00:00"/>
    <n v="1"/>
    <n v="1"/>
    <n v="2"/>
    <n v="2"/>
    <s v="Low"/>
    <s v="Low"/>
  </r>
  <r>
    <s v="INC-2026-12094"/>
    <x v="956"/>
    <x v="4"/>
    <x v="1"/>
    <x v="2"/>
    <x v="1"/>
    <x v="723"/>
    <d v="2026-01-18T00:00:00"/>
    <n v="1"/>
    <n v="3"/>
    <n v="4"/>
    <n v="12"/>
    <s v="High"/>
    <s v="High"/>
  </r>
  <r>
    <s v="INC-2026-11764"/>
    <x v="957"/>
    <x v="4"/>
    <x v="3"/>
    <x v="2"/>
    <x v="2"/>
    <x v="724"/>
    <d v="2026-01-18T00:00:00"/>
    <n v="1"/>
    <n v="3"/>
    <n v="2"/>
    <n v="6"/>
    <s v="Medium"/>
    <s v="Medium"/>
  </r>
  <r>
    <s v="INC-2026-13416"/>
    <x v="958"/>
    <x v="5"/>
    <x v="1"/>
    <x v="0"/>
    <x v="2"/>
    <x v="725"/>
    <d v="2026-01-18T00:00:00"/>
    <n v="1"/>
    <n v="1"/>
    <n v="2"/>
    <n v="2"/>
    <s v="Low"/>
    <s v="Low"/>
  </r>
  <r>
    <s v="INC-2026-10363"/>
    <x v="959"/>
    <x v="3"/>
    <x v="2"/>
    <x v="0"/>
    <x v="1"/>
    <x v="726"/>
    <d v="2026-01-18T00:00:00"/>
    <n v="1"/>
    <n v="5"/>
    <n v="4"/>
    <n v="20"/>
    <s v="Very High"/>
    <s v="Critical"/>
  </r>
  <r>
    <s v="INC-2026-10151"/>
    <x v="960"/>
    <x v="4"/>
    <x v="1"/>
    <x v="2"/>
    <x v="3"/>
    <x v="727"/>
    <d v="2026-01-18T00:00:00"/>
    <n v="1"/>
    <n v="3"/>
    <n v="2"/>
    <n v="6"/>
    <s v="Medium"/>
    <s v="Medium"/>
  </r>
  <r>
    <s v="INC-2026-14470"/>
    <x v="961"/>
    <x v="1"/>
    <x v="0"/>
    <x v="1"/>
    <x v="1"/>
    <x v="430"/>
    <d v="2026-01-18T00:00:00"/>
    <n v="1"/>
    <n v="1"/>
    <n v="4"/>
    <n v="4"/>
    <s v="Low"/>
    <s v="Low"/>
  </r>
  <r>
    <s v="INC-2026-14202"/>
    <x v="962"/>
    <x v="0"/>
    <x v="1"/>
    <x v="2"/>
    <x v="3"/>
    <x v="728"/>
    <d v="2026-01-19T00:00:00"/>
    <n v="1"/>
    <n v="1"/>
    <n v="2"/>
    <n v="2"/>
    <s v="Low"/>
    <s v="Low"/>
  </r>
  <r>
    <s v="INC-2026-12267"/>
    <x v="963"/>
    <x v="0"/>
    <x v="2"/>
    <x v="0"/>
    <x v="2"/>
    <x v="729"/>
    <d v="2026-01-19T00:00:00"/>
    <n v="1"/>
    <n v="1"/>
    <n v="2"/>
    <n v="2"/>
    <s v="Low"/>
    <s v="Low"/>
  </r>
  <r>
    <s v="INC-2026-10865"/>
    <x v="964"/>
    <x v="4"/>
    <x v="2"/>
    <x v="2"/>
    <x v="2"/>
    <x v="635"/>
    <d v="2026-01-19T00:00:00"/>
    <n v="1"/>
    <n v="3"/>
    <n v="2"/>
    <n v="6"/>
    <s v="Medium"/>
    <s v="Medium"/>
  </r>
  <r>
    <s v="INC-2026-13912"/>
    <x v="965"/>
    <x v="4"/>
    <x v="0"/>
    <x v="2"/>
    <x v="3"/>
    <x v="393"/>
    <d v="2026-01-19T00:00:00"/>
    <n v="1"/>
    <n v="3"/>
    <n v="2"/>
    <n v="6"/>
    <s v="Medium"/>
    <s v="Medium"/>
  </r>
  <r>
    <s v="INC-2026-13164"/>
    <x v="966"/>
    <x v="3"/>
    <x v="0"/>
    <x v="0"/>
    <x v="2"/>
    <x v="173"/>
    <d v="2026-01-19T00:00:00"/>
    <n v="1"/>
    <n v="5"/>
    <n v="2"/>
    <n v="10"/>
    <s v="Medium"/>
    <s v="Medium"/>
  </r>
  <r>
    <s v="INC-2026-11059"/>
    <x v="967"/>
    <x v="0"/>
    <x v="0"/>
    <x v="0"/>
    <x v="0"/>
    <x v="730"/>
    <d v="2026-01-19T00:00:00"/>
    <n v="1"/>
    <n v="1"/>
    <n v="1"/>
    <n v="1"/>
    <s v="Low"/>
    <s v="Low"/>
  </r>
  <r>
    <s v="INC-2026-13947"/>
    <x v="968"/>
    <x v="3"/>
    <x v="1"/>
    <x v="0"/>
    <x v="1"/>
    <x v="731"/>
    <d v="2026-01-19T00:00:00"/>
    <n v="1"/>
    <n v="5"/>
    <n v="4"/>
    <n v="20"/>
    <s v="Very High"/>
    <s v="Critical"/>
  </r>
  <r>
    <s v="INC-2026-13661"/>
    <x v="969"/>
    <x v="4"/>
    <x v="3"/>
    <x v="2"/>
    <x v="2"/>
    <x v="732"/>
    <d v="2026-01-19T00:00:00"/>
    <n v="1"/>
    <n v="3"/>
    <n v="2"/>
    <n v="6"/>
    <s v="Medium"/>
    <s v="Medium"/>
  </r>
  <r>
    <s v="INC-2026-14100"/>
    <x v="970"/>
    <x v="4"/>
    <x v="2"/>
    <x v="3"/>
    <x v="0"/>
    <x v="507"/>
    <d v="2026-01-19T00:00:00"/>
    <n v="1"/>
    <n v="3"/>
    <n v="1"/>
    <n v="3"/>
    <s v="Low"/>
    <s v="Low"/>
  </r>
  <r>
    <s v="INC-2026-13014"/>
    <x v="971"/>
    <x v="4"/>
    <x v="2"/>
    <x v="2"/>
    <x v="2"/>
    <x v="733"/>
    <d v="2026-01-19T00:00:00"/>
    <n v="1"/>
    <n v="3"/>
    <n v="2"/>
    <n v="6"/>
    <s v="Medium"/>
    <s v="Medium"/>
  </r>
  <r>
    <s v="INC-2026-13317"/>
    <x v="972"/>
    <x v="0"/>
    <x v="1"/>
    <x v="1"/>
    <x v="2"/>
    <x v="734"/>
    <d v="2026-01-19T00:00:00"/>
    <n v="1"/>
    <n v="1"/>
    <n v="2"/>
    <n v="2"/>
    <s v="Low"/>
    <s v="Low"/>
  </r>
  <r>
    <s v="INC-2026-12100"/>
    <x v="973"/>
    <x v="4"/>
    <x v="1"/>
    <x v="2"/>
    <x v="2"/>
    <x v="614"/>
    <d v="2026-01-19T00:00:00"/>
    <n v="1"/>
    <n v="3"/>
    <n v="2"/>
    <n v="6"/>
    <s v="Medium"/>
    <s v="Medium"/>
  </r>
  <r>
    <s v="INC-2026-12279"/>
    <x v="974"/>
    <x v="4"/>
    <x v="3"/>
    <x v="2"/>
    <x v="3"/>
    <x v="735"/>
    <d v="2026-01-19T00:00:00"/>
    <n v="1"/>
    <n v="3"/>
    <n v="2"/>
    <n v="6"/>
    <s v="Medium"/>
    <s v="Medium"/>
  </r>
  <r>
    <s v="INC-2026-10268"/>
    <x v="975"/>
    <x v="0"/>
    <x v="0"/>
    <x v="1"/>
    <x v="0"/>
    <x v="699"/>
    <d v="2026-01-19T00:00:00"/>
    <n v="1"/>
    <n v="1"/>
    <n v="1"/>
    <n v="1"/>
    <s v="Low"/>
    <s v="Low"/>
  </r>
  <r>
    <s v="INC-2026-10878"/>
    <x v="976"/>
    <x v="4"/>
    <x v="1"/>
    <x v="2"/>
    <x v="1"/>
    <x v="16"/>
    <d v="2026-01-19T00:00:00"/>
    <n v="1"/>
    <n v="3"/>
    <n v="4"/>
    <n v="12"/>
    <s v="High"/>
    <s v="High"/>
  </r>
  <r>
    <s v="INC-2026-11664"/>
    <x v="977"/>
    <x v="1"/>
    <x v="1"/>
    <x v="3"/>
    <x v="1"/>
    <x v="736"/>
    <d v="2026-01-19T00:00:00"/>
    <n v="1"/>
    <n v="1"/>
    <n v="4"/>
    <n v="4"/>
    <s v="Low"/>
    <s v="Low"/>
  </r>
  <r>
    <s v="INC-2026-14571"/>
    <x v="978"/>
    <x v="2"/>
    <x v="2"/>
    <x v="1"/>
    <x v="2"/>
    <x v="513"/>
    <d v="2026-01-19T00:00:00"/>
    <n v="1"/>
    <n v="3"/>
    <n v="2"/>
    <n v="6"/>
    <s v="Medium"/>
    <s v="Medium"/>
  </r>
  <r>
    <s v="INC-2026-12127"/>
    <x v="979"/>
    <x v="2"/>
    <x v="1"/>
    <x v="1"/>
    <x v="4"/>
    <x v="737"/>
    <d v="2026-01-19T00:00:00"/>
    <n v="1"/>
    <n v="3"/>
    <n v="5"/>
    <n v="15"/>
    <s v="High"/>
    <s v="High"/>
  </r>
  <r>
    <s v="INC-2026-11060"/>
    <x v="980"/>
    <x v="3"/>
    <x v="2"/>
    <x v="0"/>
    <x v="3"/>
    <x v="738"/>
    <d v="2026-01-19T00:00:00"/>
    <n v="1"/>
    <n v="5"/>
    <n v="2"/>
    <n v="10"/>
    <s v="Medium"/>
    <s v="Medium"/>
  </r>
  <r>
    <s v="INC-2026-10062"/>
    <x v="981"/>
    <x v="3"/>
    <x v="3"/>
    <x v="0"/>
    <x v="0"/>
    <x v="137"/>
    <d v="2026-01-19T00:00:00"/>
    <n v="1"/>
    <n v="5"/>
    <n v="1"/>
    <n v="5"/>
    <s v="Medium"/>
    <s v="Medium"/>
  </r>
  <r>
    <s v="INC-2026-12253"/>
    <x v="982"/>
    <x v="4"/>
    <x v="0"/>
    <x v="2"/>
    <x v="4"/>
    <x v="739"/>
    <d v="2026-01-19T00:00:00"/>
    <n v="1"/>
    <n v="3"/>
    <n v="5"/>
    <n v="15"/>
    <s v="High"/>
    <s v="High"/>
  </r>
  <r>
    <s v="INC-2026-14492"/>
    <x v="983"/>
    <x v="4"/>
    <x v="1"/>
    <x v="2"/>
    <x v="2"/>
    <x v="740"/>
    <d v="2026-01-19T00:00:00"/>
    <n v="1"/>
    <n v="3"/>
    <n v="2"/>
    <n v="6"/>
    <s v="Medium"/>
    <s v="Medium"/>
  </r>
  <r>
    <s v="INC-2026-14689"/>
    <x v="984"/>
    <x v="4"/>
    <x v="1"/>
    <x v="2"/>
    <x v="3"/>
    <x v="141"/>
    <d v="2026-01-19T00:00:00"/>
    <n v="1"/>
    <n v="3"/>
    <n v="2"/>
    <n v="6"/>
    <s v="Medium"/>
    <s v="Medium"/>
  </r>
  <r>
    <s v="INC-2026-14184"/>
    <x v="985"/>
    <x v="4"/>
    <x v="3"/>
    <x v="1"/>
    <x v="2"/>
    <x v="741"/>
    <d v="2026-01-19T00:00:00"/>
    <n v="1"/>
    <n v="3"/>
    <n v="2"/>
    <n v="6"/>
    <s v="Medium"/>
    <s v="Medium"/>
  </r>
  <r>
    <s v="INC-2026-10674"/>
    <x v="986"/>
    <x v="4"/>
    <x v="3"/>
    <x v="2"/>
    <x v="2"/>
    <x v="742"/>
    <d v="2026-01-19T00:00:00"/>
    <n v="1"/>
    <n v="3"/>
    <n v="2"/>
    <n v="6"/>
    <s v="Medium"/>
    <s v="Medium"/>
  </r>
  <r>
    <s v="INC-2026-12334"/>
    <x v="987"/>
    <x v="2"/>
    <x v="2"/>
    <x v="2"/>
    <x v="2"/>
    <x v="585"/>
    <d v="2026-01-19T00:00:00"/>
    <n v="1"/>
    <n v="3"/>
    <n v="2"/>
    <n v="6"/>
    <s v="Medium"/>
    <s v="Medium"/>
  </r>
  <r>
    <s v="INC-2026-10670"/>
    <x v="988"/>
    <x v="4"/>
    <x v="1"/>
    <x v="2"/>
    <x v="3"/>
    <x v="235"/>
    <d v="2026-01-19T00:00:00"/>
    <n v="1"/>
    <n v="3"/>
    <n v="2"/>
    <n v="6"/>
    <s v="Medium"/>
    <s v="Medium"/>
  </r>
  <r>
    <s v="INC-2026-14456"/>
    <x v="989"/>
    <x v="5"/>
    <x v="0"/>
    <x v="1"/>
    <x v="1"/>
    <x v="743"/>
    <d v="2026-01-19T00:00:00"/>
    <n v="1"/>
    <n v="1"/>
    <n v="4"/>
    <n v="4"/>
    <s v="Low"/>
    <s v="Low"/>
  </r>
  <r>
    <s v="INC-2026-13656"/>
    <x v="990"/>
    <x v="4"/>
    <x v="0"/>
    <x v="2"/>
    <x v="2"/>
    <x v="744"/>
    <d v="2026-01-19T00:00:00"/>
    <n v="1"/>
    <n v="3"/>
    <n v="2"/>
    <n v="6"/>
    <s v="Medium"/>
    <s v="Medium"/>
  </r>
  <r>
    <s v="INC-2026-10324"/>
    <x v="991"/>
    <x v="3"/>
    <x v="3"/>
    <x v="0"/>
    <x v="3"/>
    <x v="520"/>
    <d v="2026-01-19T00:00:00"/>
    <n v="1"/>
    <n v="5"/>
    <n v="2"/>
    <n v="10"/>
    <s v="Medium"/>
    <s v="Medium"/>
  </r>
  <r>
    <s v="INC-2026-10663"/>
    <x v="992"/>
    <x v="4"/>
    <x v="3"/>
    <x v="2"/>
    <x v="3"/>
    <x v="745"/>
    <d v="2026-01-19T00:00:00"/>
    <n v="1"/>
    <n v="3"/>
    <n v="2"/>
    <n v="6"/>
    <s v="Medium"/>
    <s v="Medium"/>
  </r>
  <r>
    <s v="INC-2026-10250"/>
    <x v="993"/>
    <x v="0"/>
    <x v="2"/>
    <x v="3"/>
    <x v="0"/>
    <x v="416"/>
    <d v="2026-01-19T00:00:00"/>
    <n v="1"/>
    <n v="1"/>
    <n v="1"/>
    <n v="1"/>
    <s v="Low"/>
    <s v="Low"/>
  </r>
  <r>
    <s v="INC-2026-10081"/>
    <x v="994"/>
    <x v="4"/>
    <x v="0"/>
    <x v="3"/>
    <x v="0"/>
    <x v="746"/>
    <d v="2026-01-19T00:00:00"/>
    <n v="1"/>
    <n v="3"/>
    <n v="1"/>
    <n v="3"/>
    <s v="Low"/>
    <s v="Low"/>
  </r>
  <r>
    <s v="INC-2026-11092"/>
    <x v="995"/>
    <x v="3"/>
    <x v="0"/>
    <x v="0"/>
    <x v="0"/>
    <x v="651"/>
    <d v="2026-01-19T00:00:00"/>
    <n v="1"/>
    <n v="5"/>
    <n v="1"/>
    <n v="5"/>
    <s v="Medium"/>
    <s v="Medium"/>
  </r>
  <r>
    <s v="INC-2026-14813"/>
    <x v="996"/>
    <x v="4"/>
    <x v="2"/>
    <x v="1"/>
    <x v="2"/>
    <x v="367"/>
    <d v="2026-01-19T00:00:00"/>
    <n v="1"/>
    <n v="3"/>
    <n v="2"/>
    <n v="6"/>
    <s v="Medium"/>
    <s v="Medium"/>
  </r>
  <r>
    <s v="INC-2026-11496"/>
    <x v="997"/>
    <x v="4"/>
    <x v="2"/>
    <x v="2"/>
    <x v="3"/>
    <x v="747"/>
    <d v="2026-01-19T00:00:00"/>
    <n v="1"/>
    <n v="3"/>
    <n v="2"/>
    <n v="6"/>
    <s v="Medium"/>
    <s v="Medium"/>
  </r>
  <r>
    <s v="INC-2026-11504"/>
    <x v="998"/>
    <x v="4"/>
    <x v="1"/>
    <x v="2"/>
    <x v="3"/>
    <x v="89"/>
    <d v="2026-01-19T00:00:00"/>
    <n v="1"/>
    <n v="3"/>
    <n v="2"/>
    <n v="6"/>
    <s v="Medium"/>
    <s v="Medium"/>
  </r>
  <r>
    <s v="INC-2026-13804"/>
    <x v="999"/>
    <x v="1"/>
    <x v="3"/>
    <x v="1"/>
    <x v="0"/>
    <x v="680"/>
    <d v="2026-01-19T00:00:00"/>
    <n v="1"/>
    <n v="1"/>
    <n v="1"/>
    <n v="1"/>
    <s v="Low"/>
    <s v="Low"/>
  </r>
  <r>
    <s v="INC-2026-11004"/>
    <x v="1000"/>
    <x v="3"/>
    <x v="0"/>
    <x v="0"/>
    <x v="3"/>
    <x v="154"/>
    <d v="2026-01-19T00:00:00"/>
    <n v="1"/>
    <n v="5"/>
    <n v="2"/>
    <n v="10"/>
    <s v="Medium"/>
    <s v="Medium"/>
  </r>
  <r>
    <s v="INC-2026-14938"/>
    <x v="1001"/>
    <x v="4"/>
    <x v="2"/>
    <x v="2"/>
    <x v="0"/>
    <x v="748"/>
    <d v="2026-01-19T00:00:00"/>
    <n v="1"/>
    <n v="3"/>
    <n v="1"/>
    <n v="3"/>
    <s v="Low"/>
    <s v="Low"/>
  </r>
  <r>
    <s v="INC-2026-13131"/>
    <x v="1002"/>
    <x v="1"/>
    <x v="1"/>
    <x v="1"/>
    <x v="1"/>
    <x v="749"/>
    <d v="2026-01-19T00:00:00"/>
    <n v="1"/>
    <n v="1"/>
    <n v="4"/>
    <n v="4"/>
    <s v="Low"/>
    <s v="Low"/>
  </r>
  <r>
    <s v="INC-2026-13183"/>
    <x v="1003"/>
    <x v="0"/>
    <x v="0"/>
    <x v="2"/>
    <x v="3"/>
    <x v="457"/>
    <d v="2026-01-19T00:00:00"/>
    <n v="1"/>
    <n v="1"/>
    <n v="2"/>
    <n v="2"/>
    <s v="Low"/>
    <s v="Low"/>
  </r>
  <r>
    <s v="INC-2026-13218"/>
    <x v="1004"/>
    <x v="0"/>
    <x v="0"/>
    <x v="1"/>
    <x v="3"/>
    <x v="624"/>
    <d v="2026-01-19T00:00:00"/>
    <n v="1"/>
    <n v="1"/>
    <n v="2"/>
    <n v="2"/>
    <s v="Low"/>
    <s v="Low"/>
  </r>
  <r>
    <s v="INC-2026-12139"/>
    <x v="1004"/>
    <x v="4"/>
    <x v="3"/>
    <x v="2"/>
    <x v="3"/>
    <x v="624"/>
    <d v="2026-01-19T00:00:00"/>
    <n v="1"/>
    <n v="3"/>
    <n v="2"/>
    <n v="6"/>
    <s v="Medium"/>
    <s v="Medium"/>
  </r>
  <r>
    <s v="INC-2026-11329"/>
    <x v="1005"/>
    <x v="4"/>
    <x v="2"/>
    <x v="2"/>
    <x v="2"/>
    <x v="750"/>
    <d v="2026-01-19T00:00:00"/>
    <n v="1"/>
    <n v="3"/>
    <n v="2"/>
    <n v="6"/>
    <s v="Medium"/>
    <s v="Medium"/>
  </r>
  <r>
    <s v="INC-2026-10612"/>
    <x v="1006"/>
    <x v="4"/>
    <x v="1"/>
    <x v="2"/>
    <x v="0"/>
    <x v="751"/>
    <d v="2026-01-19T00:00:00"/>
    <n v="1"/>
    <n v="3"/>
    <n v="1"/>
    <n v="3"/>
    <s v="Low"/>
    <s v="Low"/>
  </r>
  <r>
    <s v="INC-2026-10280"/>
    <x v="1007"/>
    <x v="1"/>
    <x v="0"/>
    <x v="0"/>
    <x v="3"/>
    <x v="53"/>
    <d v="2026-01-19T00:00:00"/>
    <n v="1"/>
    <n v="1"/>
    <n v="2"/>
    <n v="2"/>
    <s v="Low"/>
    <s v="Low"/>
  </r>
  <r>
    <s v="INC-2026-14688"/>
    <x v="1008"/>
    <x v="4"/>
    <x v="3"/>
    <x v="3"/>
    <x v="1"/>
    <x v="752"/>
    <d v="2026-01-19T00:00:00"/>
    <n v="1"/>
    <n v="3"/>
    <n v="4"/>
    <n v="12"/>
    <s v="High"/>
    <s v="High"/>
  </r>
  <r>
    <s v="INC-2026-11319"/>
    <x v="1008"/>
    <x v="5"/>
    <x v="3"/>
    <x v="3"/>
    <x v="3"/>
    <x v="752"/>
    <d v="2026-01-19T00:00:00"/>
    <n v="1"/>
    <n v="1"/>
    <n v="2"/>
    <n v="2"/>
    <s v="Low"/>
    <s v="Low"/>
  </r>
  <r>
    <s v="INC-2026-12199"/>
    <x v="1009"/>
    <x v="4"/>
    <x v="3"/>
    <x v="2"/>
    <x v="0"/>
    <x v="753"/>
    <d v="2026-01-19T00:00:00"/>
    <n v="1"/>
    <n v="3"/>
    <n v="1"/>
    <n v="3"/>
    <s v="Low"/>
    <s v="Low"/>
  </r>
  <r>
    <s v="INC-2026-14814"/>
    <x v="1010"/>
    <x v="4"/>
    <x v="3"/>
    <x v="2"/>
    <x v="0"/>
    <x v="601"/>
    <d v="2026-01-19T00:00:00"/>
    <n v="1"/>
    <n v="3"/>
    <n v="1"/>
    <n v="3"/>
    <s v="Low"/>
    <s v="Low"/>
  </r>
  <r>
    <s v="INC-2026-14780"/>
    <x v="1011"/>
    <x v="4"/>
    <x v="3"/>
    <x v="2"/>
    <x v="2"/>
    <x v="212"/>
    <d v="2026-01-19T00:00:00"/>
    <n v="1"/>
    <n v="3"/>
    <n v="2"/>
    <n v="6"/>
    <s v="Medium"/>
    <s v="Medium"/>
  </r>
  <r>
    <s v="INC-2026-14690"/>
    <x v="1012"/>
    <x v="4"/>
    <x v="2"/>
    <x v="1"/>
    <x v="3"/>
    <x v="726"/>
    <d v="2026-01-19T00:00:00"/>
    <n v="1"/>
    <n v="3"/>
    <n v="2"/>
    <n v="6"/>
    <s v="Medium"/>
    <s v="Medium"/>
  </r>
  <r>
    <s v="INC-2026-12083"/>
    <x v="1013"/>
    <x v="3"/>
    <x v="3"/>
    <x v="0"/>
    <x v="3"/>
    <x v="754"/>
    <d v="2026-01-19T00:00:00"/>
    <n v="1"/>
    <n v="5"/>
    <n v="2"/>
    <n v="10"/>
    <s v="Medium"/>
    <s v="Medium"/>
  </r>
  <r>
    <s v="INC-2026-14104"/>
    <x v="1014"/>
    <x v="0"/>
    <x v="1"/>
    <x v="2"/>
    <x v="3"/>
    <x v="755"/>
    <d v="2026-01-19T00:00:00"/>
    <n v="1"/>
    <n v="1"/>
    <n v="2"/>
    <n v="2"/>
    <s v="Low"/>
    <s v="Low"/>
  </r>
  <r>
    <s v="INC-2026-14962"/>
    <x v="1015"/>
    <x v="4"/>
    <x v="2"/>
    <x v="2"/>
    <x v="2"/>
    <x v="310"/>
    <d v="2026-01-19T00:00:00"/>
    <n v="1"/>
    <n v="3"/>
    <n v="2"/>
    <n v="6"/>
    <s v="Medium"/>
    <s v="Medium"/>
  </r>
  <r>
    <s v="INC-2026-12184"/>
    <x v="1016"/>
    <x v="3"/>
    <x v="1"/>
    <x v="0"/>
    <x v="2"/>
    <x v="632"/>
    <d v="2026-01-20T00:00:00"/>
    <n v="1"/>
    <n v="5"/>
    <n v="2"/>
    <n v="10"/>
    <s v="Medium"/>
    <s v="Medium"/>
  </r>
  <r>
    <s v="INC-2026-13610"/>
    <x v="1017"/>
    <x v="5"/>
    <x v="1"/>
    <x v="1"/>
    <x v="1"/>
    <x v="756"/>
    <d v="2026-01-20T00:00:00"/>
    <n v="1"/>
    <n v="1"/>
    <n v="4"/>
    <n v="4"/>
    <s v="Low"/>
    <s v="Low"/>
  </r>
  <r>
    <s v="INC-2026-11562"/>
    <x v="1018"/>
    <x v="4"/>
    <x v="1"/>
    <x v="2"/>
    <x v="1"/>
    <x v="606"/>
    <d v="2026-01-20T00:00:00"/>
    <n v="1"/>
    <n v="3"/>
    <n v="4"/>
    <n v="12"/>
    <s v="High"/>
    <s v="High"/>
  </r>
  <r>
    <s v="INC-2026-12841"/>
    <x v="1019"/>
    <x v="3"/>
    <x v="2"/>
    <x v="0"/>
    <x v="3"/>
    <x v="757"/>
    <d v="2026-01-20T00:00:00"/>
    <n v="1"/>
    <n v="5"/>
    <n v="2"/>
    <n v="10"/>
    <s v="Medium"/>
    <s v="Medium"/>
  </r>
  <r>
    <s v="INC-2026-10654"/>
    <x v="1020"/>
    <x v="2"/>
    <x v="1"/>
    <x v="2"/>
    <x v="3"/>
    <x v="758"/>
    <d v="2026-01-20T00:00:00"/>
    <n v="1"/>
    <n v="3"/>
    <n v="2"/>
    <n v="6"/>
    <s v="Medium"/>
    <s v="Medium"/>
  </r>
  <r>
    <s v="INC-2026-10266"/>
    <x v="1021"/>
    <x v="2"/>
    <x v="0"/>
    <x v="0"/>
    <x v="2"/>
    <x v="759"/>
    <d v="2026-01-20T00:00:00"/>
    <n v="1"/>
    <n v="3"/>
    <n v="2"/>
    <n v="6"/>
    <s v="Medium"/>
    <s v="Medium"/>
  </r>
  <r>
    <s v="INC-2026-13019"/>
    <x v="1022"/>
    <x v="4"/>
    <x v="2"/>
    <x v="2"/>
    <x v="2"/>
    <x v="69"/>
    <d v="2026-01-20T00:00:00"/>
    <n v="1"/>
    <n v="3"/>
    <n v="2"/>
    <n v="6"/>
    <s v="Medium"/>
    <s v="Medium"/>
  </r>
  <r>
    <s v="INC-2026-12473"/>
    <x v="1023"/>
    <x v="4"/>
    <x v="3"/>
    <x v="1"/>
    <x v="0"/>
    <x v="506"/>
    <d v="2026-01-20T00:00:00"/>
    <n v="1"/>
    <n v="3"/>
    <n v="1"/>
    <n v="3"/>
    <s v="Low"/>
    <s v="Low"/>
  </r>
  <r>
    <s v="INC-2026-13785"/>
    <x v="1024"/>
    <x v="0"/>
    <x v="0"/>
    <x v="1"/>
    <x v="3"/>
    <x v="350"/>
    <d v="2026-01-20T00:00:00"/>
    <n v="1"/>
    <n v="1"/>
    <n v="2"/>
    <n v="2"/>
    <s v="Low"/>
    <s v="Low"/>
  </r>
  <r>
    <s v="INC-2026-10545"/>
    <x v="1025"/>
    <x v="4"/>
    <x v="0"/>
    <x v="2"/>
    <x v="3"/>
    <x v="131"/>
    <d v="2026-01-20T00:00:00"/>
    <n v="1"/>
    <n v="3"/>
    <n v="2"/>
    <n v="6"/>
    <s v="Medium"/>
    <s v="Medium"/>
  </r>
  <r>
    <s v="INC-2026-10667"/>
    <x v="1026"/>
    <x v="0"/>
    <x v="0"/>
    <x v="0"/>
    <x v="3"/>
    <x v="696"/>
    <d v="2026-01-20T00:00:00"/>
    <n v="1"/>
    <n v="1"/>
    <n v="2"/>
    <n v="2"/>
    <s v="Low"/>
    <s v="Low"/>
  </r>
  <r>
    <s v="INC-2026-14189"/>
    <x v="1027"/>
    <x v="0"/>
    <x v="3"/>
    <x v="3"/>
    <x v="0"/>
    <x v="697"/>
    <d v="2026-01-20T00:00:00"/>
    <n v="1"/>
    <n v="1"/>
    <n v="1"/>
    <n v="1"/>
    <s v="Low"/>
    <s v="Low"/>
  </r>
  <r>
    <s v="INC-2026-10539"/>
    <x v="1028"/>
    <x v="4"/>
    <x v="0"/>
    <x v="2"/>
    <x v="3"/>
    <x v="760"/>
    <d v="2026-01-20T00:00:00"/>
    <n v="1"/>
    <n v="3"/>
    <n v="2"/>
    <n v="6"/>
    <s v="Medium"/>
    <s v="Medium"/>
  </r>
  <r>
    <s v="INC-2026-12699"/>
    <x v="1029"/>
    <x v="4"/>
    <x v="2"/>
    <x v="0"/>
    <x v="3"/>
    <x v="761"/>
    <d v="2026-01-20T00:00:00"/>
    <n v="1"/>
    <n v="3"/>
    <n v="2"/>
    <n v="6"/>
    <s v="Medium"/>
    <s v="Medium"/>
  </r>
  <r>
    <s v="INC-2026-10002"/>
    <x v="1030"/>
    <x v="1"/>
    <x v="0"/>
    <x v="0"/>
    <x v="0"/>
    <x v="762"/>
    <d v="2026-01-20T00:00:00"/>
    <n v="1"/>
    <n v="1"/>
    <n v="1"/>
    <n v="1"/>
    <s v="Low"/>
    <s v="Low"/>
  </r>
  <r>
    <s v="INC-2026-11709"/>
    <x v="1031"/>
    <x v="4"/>
    <x v="2"/>
    <x v="2"/>
    <x v="3"/>
    <x v="763"/>
    <d v="2026-01-20T00:00:00"/>
    <n v="1"/>
    <n v="3"/>
    <n v="2"/>
    <n v="6"/>
    <s v="Medium"/>
    <s v="Medium"/>
  </r>
  <r>
    <s v="INC-2026-14033"/>
    <x v="1032"/>
    <x v="2"/>
    <x v="0"/>
    <x v="2"/>
    <x v="3"/>
    <x v="477"/>
    <d v="2026-01-20T00:00:00"/>
    <n v="1"/>
    <n v="3"/>
    <n v="2"/>
    <n v="6"/>
    <s v="Medium"/>
    <s v="Medium"/>
  </r>
  <r>
    <s v="INC-2026-13704"/>
    <x v="1033"/>
    <x v="4"/>
    <x v="3"/>
    <x v="2"/>
    <x v="2"/>
    <x v="19"/>
    <d v="2026-01-20T00:00:00"/>
    <n v="1"/>
    <n v="3"/>
    <n v="2"/>
    <n v="6"/>
    <s v="Medium"/>
    <s v="Medium"/>
  </r>
  <r>
    <s v="INC-2026-11573"/>
    <x v="1034"/>
    <x v="3"/>
    <x v="0"/>
    <x v="0"/>
    <x v="3"/>
    <x v="764"/>
    <d v="2026-01-20T00:00:00"/>
    <n v="1"/>
    <n v="5"/>
    <n v="2"/>
    <n v="10"/>
    <s v="Medium"/>
    <s v="Medium"/>
  </r>
  <r>
    <s v="INC-2026-10792"/>
    <x v="1035"/>
    <x v="4"/>
    <x v="0"/>
    <x v="3"/>
    <x v="1"/>
    <x v="702"/>
    <d v="2026-01-20T00:00:00"/>
    <n v="1"/>
    <n v="3"/>
    <n v="4"/>
    <n v="12"/>
    <s v="High"/>
    <s v="High"/>
  </r>
  <r>
    <s v="INC-2026-11607"/>
    <x v="1036"/>
    <x v="0"/>
    <x v="1"/>
    <x v="3"/>
    <x v="3"/>
    <x v="765"/>
    <d v="2026-01-20T00:00:00"/>
    <n v="1"/>
    <n v="1"/>
    <n v="2"/>
    <n v="2"/>
    <s v="Low"/>
    <s v="Low"/>
  </r>
  <r>
    <s v="INC-2026-14519"/>
    <x v="1037"/>
    <x v="4"/>
    <x v="3"/>
    <x v="2"/>
    <x v="2"/>
    <x v="277"/>
    <d v="2026-01-20T00:00:00"/>
    <n v="1"/>
    <n v="3"/>
    <n v="2"/>
    <n v="6"/>
    <s v="Medium"/>
    <s v="Medium"/>
  </r>
  <r>
    <s v="INC-2026-14700"/>
    <x v="1038"/>
    <x v="1"/>
    <x v="3"/>
    <x v="2"/>
    <x v="0"/>
    <x v="278"/>
    <d v="2026-01-20T00:00:00"/>
    <n v="1"/>
    <n v="1"/>
    <n v="1"/>
    <n v="1"/>
    <s v="Low"/>
    <s v="Low"/>
  </r>
  <r>
    <s v="INC-2026-11768"/>
    <x v="1039"/>
    <x v="1"/>
    <x v="0"/>
    <x v="2"/>
    <x v="3"/>
    <x v="766"/>
    <d v="2026-01-20T00:00:00"/>
    <n v="1"/>
    <n v="1"/>
    <n v="2"/>
    <n v="2"/>
    <s v="Low"/>
    <s v="Low"/>
  </r>
  <r>
    <s v="INC-2026-11186"/>
    <x v="1040"/>
    <x v="3"/>
    <x v="2"/>
    <x v="0"/>
    <x v="2"/>
    <x v="767"/>
    <d v="2026-01-20T00:00:00"/>
    <n v="1"/>
    <n v="5"/>
    <n v="2"/>
    <n v="10"/>
    <s v="Medium"/>
    <s v="Medium"/>
  </r>
  <r>
    <s v="INC-2026-13791"/>
    <x v="1041"/>
    <x v="0"/>
    <x v="0"/>
    <x v="2"/>
    <x v="3"/>
    <x v="768"/>
    <d v="2026-01-20T00:00:00"/>
    <n v="1"/>
    <n v="1"/>
    <n v="2"/>
    <n v="2"/>
    <s v="Low"/>
    <s v="Low"/>
  </r>
  <r>
    <s v="INC-2026-11695"/>
    <x v="1042"/>
    <x v="4"/>
    <x v="2"/>
    <x v="2"/>
    <x v="2"/>
    <x v="360"/>
    <d v="2026-01-20T00:00:00"/>
    <n v="1"/>
    <n v="3"/>
    <n v="2"/>
    <n v="6"/>
    <s v="Medium"/>
    <s v="Medium"/>
  </r>
  <r>
    <s v="INC-2026-14285"/>
    <x v="1043"/>
    <x v="4"/>
    <x v="2"/>
    <x v="2"/>
    <x v="0"/>
    <x v="585"/>
    <d v="2026-01-20T00:00:00"/>
    <n v="1"/>
    <n v="3"/>
    <n v="1"/>
    <n v="3"/>
    <s v="Low"/>
    <s v="Low"/>
  </r>
  <r>
    <s v="INC-2026-12077"/>
    <x v="1044"/>
    <x v="3"/>
    <x v="0"/>
    <x v="0"/>
    <x v="3"/>
    <x v="769"/>
    <d v="2026-01-20T00:00:00"/>
    <n v="1"/>
    <n v="5"/>
    <n v="2"/>
    <n v="10"/>
    <s v="Medium"/>
    <s v="Medium"/>
  </r>
  <r>
    <s v="INC-2026-12353"/>
    <x v="1045"/>
    <x v="4"/>
    <x v="3"/>
    <x v="2"/>
    <x v="4"/>
    <x v="770"/>
    <d v="2026-01-20T00:00:00"/>
    <n v="1"/>
    <n v="3"/>
    <n v="5"/>
    <n v="15"/>
    <s v="High"/>
    <s v="High"/>
  </r>
  <r>
    <s v="INC-2026-11370"/>
    <x v="1046"/>
    <x v="4"/>
    <x v="2"/>
    <x v="2"/>
    <x v="3"/>
    <x v="771"/>
    <d v="2026-01-20T00:00:00"/>
    <n v="1"/>
    <n v="3"/>
    <n v="2"/>
    <n v="6"/>
    <s v="Medium"/>
    <s v="Medium"/>
  </r>
  <r>
    <s v="INC-2026-10127"/>
    <x v="1047"/>
    <x v="3"/>
    <x v="1"/>
    <x v="0"/>
    <x v="3"/>
    <x v="772"/>
    <d v="2026-01-20T00:00:00"/>
    <n v="1"/>
    <n v="5"/>
    <n v="2"/>
    <n v="10"/>
    <s v="Medium"/>
    <s v="Medium"/>
  </r>
  <r>
    <s v="INC-2026-14265"/>
    <x v="1048"/>
    <x v="4"/>
    <x v="0"/>
    <x v="2"/>
    <x v="3"/>
    <x v="552"/>
    <d v="2026-01-20T00:00:00"/>
    <n v="1"/>
    <n v="3"/>
    <n v="2"/>
    <n v="6"/>
    <s v="Medium"/>
    <s v="Medium"/>
  </r>
  <r>
    <s v="INC-2026-11793"/>
    <x v="1049"/>
    <x v="4"/>
    <x v="0"/>
    <x v="2"/>
    <x v="2"/>
    <x v="773"/>
    <d v="2026-01-20T00:00:00"/>
    <n v="1"/>
    <n v="3"/>
    <n v="2"/>
    <n v="6"/>
    <s v="Medium"/>
    <s v="Medium"/>
  </r>
  <r>
    <s v="INC-2026-14565"/>
    <x v="1050"/>
    <x v="4"/>
    <x v="0"/>
    <x v="1"/>
    <x v="2"/>
    <x v="774"/>
    <d v="2026-01-20T00:00:00"/>
    <n v="1"/>
    <n v="3"/>
    <n v="2"/>
    <n v="6"/>
    <s v="Medium"/>
    <s v="Medium"/>
  </r>
  <r>
    <s v="INC-2026-10929"/>
    <x v="1051"/>
    <x v="1"/>
    <x v="1"/>
    <x v="1"/>
    <x v="0"/>
    <x v="288"/>
    <d v="2026-01-20T00:00:00"/>
    <n v="1"/>
    <n v="1"/>
    <n v="1"/>
    <n v="1"/>
    <s v="Low"/>
    <s v="Low"/>
  </r>
  <r>
    <s v="INC-2026-10585"/>
    <x v="1051"/>
    <x v="4"/>
    <x v="3"/>
    <x v="2"/>
    <x v="4"/>
    <x v="288"/>
    <d v="2026-01-20T00:00:00"/>
    <n v="1"/>
    <n v="3"/>
    <n v="5"/>
    <n v="15"/>
    <s v="High"/>
    <s v="High"/>
  </r>
  <r>
    <s v="INC-2026-13843"/>
    <x v="1052"/>
    <x v="4"/>
    <x v="1"/>
    <x v="2"/>
    <x v="1"/>
    <x v="650"/>
    <d v="2026-01-20T00:00:00"/>
    <n v="1"/>
    <n v="3"/>
    <n v="4"/>
    <n v="12"/>
    <s v="High"/>
    <s v="High"/>
  </r>
  <r>
    <s v="INC-2026-12115"/>
    <x v="1053"/>
    <x v="1"/>
    <x v="1"/>
    <x v="3"/>
    <x v="1"/>
    <x v="775"/>
    <d v="2026-01-20T00:00:00"/>
    <n v="1"/>
    <n v="1"/>
    <n v="4"/>
    <n v="4"/>
    <s v="Low"/>
    <s v="Low"/>
  </r>
  <r>
    <s v="INC-2026-14792"/>
    <x v="1054"/>
    <x v="5"/>
    <x v="3"/>
    <x v="0"/>
    <x v="1"/>
    <x v="776"/>
    <d v="2026-01-20T00:00:00"/>
    <n v="1"/>
    <n v="1"/>
    <n v="4"/>
    <n v="4"/>
    <s v="Low"/>
    <s v="Low"/>
  </r>
  <r>
    <s v="INC-2026-13630"/>
    <x v="1055"/>
    <x v="5"/>
    <x v="2"/>
    <x v="3"/>
    <x v="2"/>
    <x v="623"/>
    <d v="2026-01-20T00:00:00"/>
    <n v="1"/>
    <n v="1"/>
    <n v="2"/>
    <n v="2"/>
    <s v="Low"/>
    <s v="Low"/>
  </r>
  <r>
    <s v="INC-2026-13876"/>
    <x v="1056"/>
    <x v="4"/>
    <x v="1"/>
    <x v="2"/>
    <x v="4"/>
    <x v="777"/>
    <d v="2026-01-20T00:00:00"/>
    <n v="1"/>
    <n v="3"/>
    <n v="5"/>
    <n v="15"/>
    <s v="High"/>
    <s v="High"/>
  </r>
  <r>
    <s v="INC-2026-13581"/>
    <x v="1057"/>
    <x v="4"/>
    <x v="0"/>
    <x v="2"/>
    <x v="3"/>
    <x v="327"/>
    <d v="2026-01-20T00:00:00"/>
    <n v="1"/>
    <n v="3"/>
    <n v="2"/>
    <n v="6"/>
    <s v="Medium"/>
    <s v="Medium"/>
  </r>
  <r>
    <s v="INC-2026-14425"/>
    <x v="1058"/>
    <x v="4"/>
    <x v="3"/>
    <x v="2"/>
    <x v="3"/>
    <x v="778"/>
    <d v="2026-01-20T00:00:00"/>
    <n v="1"/>
    <n v="3"/>
    <n v="2"/>
    <n v="6"/>
    <s v="Medium"/>
    <s v="Medium"/>
  </r>
  <r>
    <s v="INC-2026-13848"/>
    <x v="1059"/>
    <x v="5"/>
    <x v="3"/>
    <x v="2"/>
    <x v="2"/>
    <x v="97"/>
    <d v="2026-01-20T00:00:00"/>
    <n v="1"/>
    <n v="1"/>
    <n v="2"/>
    <n v="2"/>
    <s v="Low"/>
    <s v="Low"/>
  </r>
  <r>
    <s v="INC-2026-13336"/>
    <x v="1060"/>
    <x v="1"/>
    <x v="3"/>
    <x v="3"/>
    <x v="1"/>
    <x v="779"/>
    <d v="2026-01-20T00:00:00"/>
    <n v="1"/>
    <n v="1"/>
    <n v="4"/>
    <n v="4"/>
    <s v="Low"/>
    <s v="Low"/>
  </r>
  <r>
    <s v="INC-2026-10241"/>
    <x v="1061"/>
    <x v="2"/>
    <x v="3"/>
    <x v="2"/>
    <x v="2"/>
    <x v="780"/>
    <d v="2026-01-20T00:00:00"/>
    <n v="1"/>
    <n v="3"/>
    <n v="2"/>
    <n v="6"/>
    <s v="Medium"/>
    <s v="Medium"/>
  </r>
  <r>
    <s v="INC-2026-12537"/>
    <x v="1062"/>
    <x v="0"/>
    <x v="2"/>
    <x v="3"/>
    <x v="3"/>
    <x v="208"/>
    <d v="2026-01-20T00:00:00"/>
    <n v="1"/>
    <n v="1"/>
    <n v="2"/>
    <n v="2"/>
    <s v="Low"/>
    <s v="Low"/>
  </r>
  <r>
    <s v="INC-2026-14761"/>
    <x v="1063"/>
    <x v="4"/>
    <x v="3"/>
    <x v="1"/>
    <x v="4"/>
    <x v="159"/>
    <d v="2026-01-20T00:00:00"/>
    <n v="1"/>
    <n v="3"/>
    <n v="5"/>
    <n v="15"/>
    <s v="High"/>
    <s v="High"/>
  </r>
  <r>
    <s v="INC-2026-11079"/>
    <x v="1064"/>
    <x v="1"/>
    <x v="3"/>
    <x v="1"/>
    <x v="1"/>
    <x v="100"/>
    <d v="2026-01-20T00:00:00"/>
    <n v="1"/>
    <n v="1"/>
    <n v="4"/>
    <n v="4"/>
    <s v="Low"/>
    <s v="Low"/>
  </r>
  <r>
    <s v="INC-2026-12019"/>
    <x v="1065"/>
    <x v="3"/>
    <x v="1"/>
    <x v="0"/>
    <x v="2"/>
    <x v="570"/>
    <d v="2026-01-20T00:00:00"/>
    <n v="1"/>
    <n v="5"/>
    <n v="2"/>
    <n v="10"/>
    <s v="Medium"/>
    <s v="Medium"/>
  </r>
  <r>
    <s v="INC-2026-11935"/>
    <x v="1066"/>
    <x v="5"/>
    <x v="3"/>
    <x v="0"/>
    <x v="0"/>
    <x v="685"/>
    <d v="2026-01-20T00:00:00"/>
    <n v="1"/>
    <n v="1"/>
    <n v="1"/>
    <n v="1"/>
    <s v="Low"/>
    <s v="Low"/>
  </r>
  <r>
    <s v="INC-2026-10245"/>
    <x v="1067"/>
    <x v="1"/>
    <x v="2"/>
    <x v="2"/>
    <x v="3"/>
    <x v="302"/>
    <d v="2026-01-20T00:00:00"/>
    <n v="1"/>
    <n v="1"/>
    <n v="2"/>
    <n v="2"/>
    <s v="Low"/>
    <s v="Low"/>
  </r>
  <r>
    <s v="INC-2026-11043"/>
    <x v="1068"/>
    <x v="4"/>
    <x v="3"/>
    <x v="2"/>
    <x v="2"/>
    <x v="781"/>
    <d v="2026-01-20T00:00:00"/>
    <n v="1"/>
    <n v="3"/>
    <n v="2"/>
    <n v="6"/>
    <s v="Medium"/>
    <s v="Medium"/>
  </r>
  <r>
    <s v="INC-2026-13514"/>
    <x v="1069"/>
    <x v="3"/>
    <x v="3"/>
    <x v="0"/>
    <x v="3"/>
    <x v="497"/>
    <d v="2026-01-20T00:00:00"/>
    <n v="1"/>
    <n v="5"/>
    <n v="2"/>
    <n v="10"/>
    <s v="Medium"/>
    <s v="Medium"/>
  </r>
  <r>
    <s v="INC-2026-11592"/>
    <x v="1070"/>
    <x v="4"/>
    <x v="0"/>
    <x v="2"/>
    <x v="2"/>
    <x v="163"/>
    <d v="2026-01-20T00:00:00"/>
    <n v="1"/>
    <n v="3"/>
    <n v="2"/>
    <n v="6"/>
    <s v="Medium"/>
    <s v="Medium"/>
  </r>
  <r>
    <s v="INC-2026-10417"/>
    <x v="1071"/>
    <x v="0"/>
    <x v="3"/>
    <x v="2"/>
    <x v="0"/>
    <x v="782"/>
    <d v="2026-01-20T00:00:00"/>
    <n v="1"/>
    <n v="1"/>
    <n v="1"/>
    <n v="1"/>
    <s v="Low"/>
    <s v="Low"/>
  </r>
  <r>
    <s v="INC-2026-12090"/>
    <x v="1072"/>
    <x v="4"/>
    <x v="0"/>
    <x v="2"/>
    <x v="2"/>
    <x v="529"/>
    <d v="2026-01-20T00:00:00"/>
    <n v="1"/>
    <n v="3"/>
    <n v="2"/>
    <n v="6"/>
    <s v="Medium"/>
    <s v="Medium"/>
  </r>
  <r>
    <s v="INC-2026-14755"/>
    <x v="1073"/>
    <x v="4"/>
    <x v="3"/>
    <x v="2"/>
    <x v="2"/>
    <x v="783"/>
    <d v="2026-01-20T00:00:00"/>
    <n v="1"/>
    <n v="3"/>
    <n v="2"/>
    <n v="6"/>
    <s v="Medium"/>
    <s v="Medium"/>
  </r>
  <r>
    <s v="INC-2026-14024"/>
    <x v="1074"/>
    <x v="3"/>
    <x v="2"/>
    <x v="0"/>
    <x v="3"/>
    <x v="784"/>
    <d v="2026-01-20T00:00:00"/>
    <n v="1"/>
    <n v="5"/>
    <n v="2"/>
    <n v="10"/>
    <s v="Medium"/>
    <s v="Medium"/>
  </r>
  <r>
    <s v="INC-2026-13902"/>
    <x v="1075"/>
    <x v="3"/>
    <x v="0"/>
    <x v="0"/>
    <x v="2"/>
    <x v="58"/>
    <d v="2026-01-20T00:00:00"/>
    <n v="1"/>
    <n v="5"/>
    <n v="2"/>
    <n v="10"/>
    <s v="Medium"/>
    <s v="Medium"/>
  </r>
  <r>
    <s v="INC-2026-13158"/>
    <x v="1076"/>
    <x v="2"/>
    <x v="0"/>
    <x v="3"/>
    <x v="3"/>
    <x v="785"/>
    <d v="2026-01-20T00:00:00"/>
    <n v="1"/>
    <n v="3"/>
    <n v="2"/>
    <n v="6"/>
    <s v="Medium"/>
    <s v="Medium"/>
  </r>
  <r>
    <s v="INC-2026-14634"/>
    <x v="1077"/>
    <x v="0"/>
    <x v="2"/>
    <x v="1"/>
    <x v="1"/>
    <x v="501"/>
    <d v="2026-01-20T00:00:00"/>
    <n v="1"/>
    <n v="1"/>
    <n v="4"/>
    <n v="4"/>
    <s v="Low"/>
    <s v="Low"/>
  </r>
  <r>
    <s v="INC-2026-11803"/>
    <x v="1078"/>
    <x v="5"/>
    <x v="1"/>
    <x v="1"/>
    <x v="3"/>
    <x v="429"/>
    <d v="2026-01-20T00:00:00"/>
    <n v="1"/>
    <n v="1"/>
    <n v="2"/>
    <n v="2"/>
    <s v="Low"/>
    <s v="Low"/>
  </r>
  <r>
    <s v="INC-2026-13343"/>
    <x v="1079"/>
    <x v="4"/>
    <x v="2"/>
    <x v="0"/>
    <x v="2"/>
    <x v="256"/>
    <d v="2026-01-20T00:00:00"/>
    <n v="1"/>
    <n v="3"/>
    <n v="2"/>
    <n v="6"/>
    <s v="Medium"/>
    <s v="Medium"/>
  </r>
  <r>
    <s v="INC-2026-12427"/>
    <x v="1080"/>
    <x v="2"/>
    <x v="0"/>
    <x v="2"/>
    <x v="3"/>
    <x v="786"/>
    <d v="2026-01-20T00:00:00"/>
    <n v="1"/>
    <n v="3"/>
    <n v="2"/>
    <n v="6"/>
    <s v="Medium"/>
    <s v="Medium"/>
  </r>
  <r>
    <s v="INC-2026-10499"/>
    <x v="1081"/>
    <x v="3"/>
    <x v="0"/>
    <x v="0"/>
    <x v="3"/>
    <x v="121"/>
    <d v="2026-01-20T00:00:00"/>
    <n v="1"/>
    <n v="5"/>
    <n v="2"/>
    <n v="10"/>
    <s v="Medium"/>
    <s v="Medium"/>
  </r>
  <r>
    <s v="INC-2026-13515"/>
    <x v="1082"/>
    <x v="4"/>
    <x v="3"/>
    <x v="2"/>
    <x v="1"/>
    <x v="661"/>
    <d v="2026-01-21T00:00:00"/>
    <n v="1"/>
    <n v="3"/>
    <n v="4"/>
    <n v="12"/>
    <s v="High"/>
    <s v="High"/>
  </r>
  <r>
    <s v="INC-2026-13114"/>
    <x v="1083"/>
    <x v="4"/>
    <x v="1"/>
    <x v="2"/>
    <x v="2"/>
    <x v="342"/>
    <d v="2026-01-21T00:00:00"/>
    <n v="1"/>
    <n v="3"/>
    <n v="2"/>
    <n v="6"/>
    <s v="Medium"/>
    <s v="Medium"/>
  </r>
  <r>
    <s v="INC-2026-11055"/>
    <x v="1084"/>
    <x v="4"/>
    <x v="2"/>
    <x v="2"/>
    <x v="1"/>
    <x v="473"/>
    <d v="2026-01-21T00:00:00"/>
    <n v="1"/>
    <n v="3"/>
    <n v="4"/>
    <n v="12"/>
    <s v="High"/>
    <s v="High"/>
  </r>
  <r>
    <s v="INC-2026-12449"/>
    <x v="1085"/>
    <x v="1"/>
    <x v="3"/>
    <x v="1"/>
    <x v="0"/>
    <x v="787"/>
    <d v="2026-01-21T00:00:00"/>
    <n v="1"/>
    <n v="1"/>
    <n v="1"/>
    <n v="1"/>
    <s v="Low"/>
    <s v="Low"/>
  </r>
  <r>
    <s v="INC-2026-12428"/>
    <x v="1086"/>
    <x v="4"/>
    <x v="1"/>
    <x v="2"/>
    <x v="3"/>
    <x v="6"/>
    <d v="2026-01-21T00:00:00"/>
    <n v="1"/>
    <n v="3"/>
    <n v="2"/>
    <n v="6"/>
    <s v="Medium"/>
    <s v="Medium"/>
  </r>
  <r>
    <s v="INC-2026-13592"/>
    <x v="1087"/>
    <x v="4"/>
    <x v="3"/>
    <x v="2"/>
    <x v="2"/>
    <x v="505"/>
    <d v="2026-01-21T00:00:00"/>
    <n v="1"/>
    <n v="3"/>
    <n v="2"/>
    <n v="6"/>
    <s v="Medium"/>
    <s v="Medium"/>
  </r>
  <r>
    <s v="INC-2026-11806"/>
    <x v="1088"/>
    <x v="4"/>
    <x v="1"/>
    <x v="2"/>
    <x v="2"/>
    <x v="175"/>
    <d v="2026-01-21T00:00:00"/>
    <n v="1"/>
    <n v="3"/>
    <n v="2"/>
    <n v="6"/>
    <s v="Medium"/>
    <s v="Medium"/>
  </r>
  <r>
    <s v="INC-2026-14826"/>
    <x v="1089"/>
    <x v="1"/>
    <x v="1"/>
    <x v="2"/>
    <x v="1"/>
    <x v="439"/>
    <d v="2026-01-21T00:00:00"/>
    <n v="1"/>
    <n v="1"/>
    <n v="4"/>
    <n v="4"/>
    <s v="Low"/>
    <s v="Low"/>
  </r>
  <r>
    <s v="INC-2026-13741"/>
    <x v="1090"/>
    <x v="3"/>
    <x v="0"/>
    <x v="0"/>
    <x v="4"/>
    <x v="788"/>
    <d v="2026-01-21T00:00:00"/>
    <n v="1"/>
    <n v="5"/>
    <n v="5"/>
    <n v="25"/>
    <s v="Very High"/>
    <s v="Critical"/>
  </r>
  <r>
    <s v="INC-2026-11019"/>
    <x v="1091"/>
    <x v="4"/>
    <x v="1"/>
    <x v="2"/>
    <x v="2"/>
    <x v="14"/>
    <d v="2026-01-21T00:00:00"/>
    <n v="1"/>
    <n v="3"/>
    <n v="2"/>
    <n v="6"/>
    <s v="Medium"/>
    <s v="Medium"/>
  </r>
  <r>
    <s v="INC-2026-14991"/>
    <x v="1092"/>
    <x v="4"/>
    <x v="0"/>
    <x v="2"/>
    <x v="4"/>
    <x v="789"/>
    <d v="2026-01-21T00:00:00"/>
    <n v="1"/>
    <n v="3"/>
    <n v="5"/>
    <n v="15"/>
    <s v="High"/>
    <s v="High"/>
  </r>
  <r>
    <s v="INC-2026-10416"/>
    <x v="1093"/>
    <x v="2"/>
    <x v="0"/>
    <x v="3"/>
    <x v="1"/>
    <x v="733"/>
    <d v="2026-01-21T00:00:00"/>
    <n v="1"/>
    <n v="3"/>
    <n v="4"/>
    <n v="12"/>
    <s v="High"/>
    <s v="High"/>
  </r>
  <r>
    <s v="INC-2026-13943"/>
    <x v="1094"/>
    <x v="4"/>
    <x v="3"/>
    <x v="2"/>
    <x v="3"/>
    <x v="790"/>
    <d v="2026-01-21T00:00:00"/>
    <n v="1"/>
    <n v="3"/>
    <n v="2"/>
    <n v="6"/>
    <s v="Medium"/>
    <s v="Medium"/>
  </r>
  <r>
    <s v="INC-2026-11118"/>
    <x v="1095"/>
    <x v="3"/>
    <x v="3"/>
    <x v="0"/>
    <x v="3"/>
    <x v="270"/>
    <d v="2026-01-21T00:00:00"/>
    <n v="1"/>
    <n v="5"/>
    <n v="2"/>
    <n v="10"/>
    <s v="Medium"/>
    <s v="Medium"/>
  </r>
  <r>
    <s v="INC-2026-13670"/>
    <x v="1096"/>
    <x v="1"/>
    <x v="1"/>
    <x v="2"/>
    <x v="1"/>
    <x v="791"/>
    <d v="2026-01-21T00:00:00"/>
    <n v="1"/>
    <n v="1"/>
    <n v="4"/>
    <n v="4"/>
    <s v="Low"/>
    <s v="Low"/>
  </r>
  <r>
    <s v="INC-2026-13479"/>
    <x v="1097"/>
    <x v="3"/>
    <x v="1"/>
    <x v="0"/>
    <x v="0"/>
    <x v="792"/>
    <d v="2026-01-21T00:00:00"/>
    <n v="1"/>
    <n v="5"/>
    <n v="1"/>
    <n v="5"/>
    <s v="Medium"/>
    <s v="Medium"/>
  </r>
  <r>
    <s v="INC-2026-11263"/>
    <x v="1098"/>
    <x v="5"/>
    <x v="2"/>
    <x v="0"/>
    <x v="3"/>
    <x v="793"/>
    <d v="2026-01-21T00:00:00"/>
    <n v="1"/>
    <n v="1"/>
    <n v="2"/>
    <n v="2"/>
    <s v="Low"/>
    <s v="Low"/>
  </r>
  <r>
    <s v="INC-2026-13911"/>
    <x v="1099"/>
    <x v="1"/>
    <x v="3"/>
    <x v="1"/>
    <x v="0"/>
    <x v="794"/>
    <d v="2026-01-21T00:00:00"/>
    <n v="1"/>
    <n v="1"/>
    <n v="1"/>
    <n v="1"/>
    <s v="Low"/>
    <s v="Low"/>
  </r>
  <r>
    <s v="INC-2026-13780"/>
    <x v="1100"/>
    <x v="0"/>
    <x v="0"/>
    <x v="2"/>
    <x v="2"/>
    <x v="795"/>
    <d v="2026-01-21T00:00:00"/>
    <n v="1"/>
    <n v="1"/>
    <n v="2"/>
    <n v="2"/>
    <s v="Low"/>
    <s v="Low"/>
  </r>
  <r>
    <s v="INC-2026-14816"/>
    <x v="1101"/>
    <x v="4"/>
    <x v="0"/>
    <x v="2"/>
    <x v="0"/>
    <x v="796"/>
    <d v="2026-01-21T00:00:00"/>
    <n v="1"/>
    <n v="3"/>
    <n v="1"/>
    <n v="3"/>
    <s v="Low"/>
    <s v="Low"/>
  </r>
  <r>
    <s v="INC-2026-14057"/>
    <x v="1102"/>
    <x v="3"/>
    <x v="2"/>
    <x v="0"/>
    <x v="4"/>
    <x v="797"/>
    <d v="2026-01-21T00:00:00"/>
    <n v="1"/>
    <n v="5"/>
    <n v="5"/>
    <n v="25"/>
    <s v="Very High"/>
    <s v="Critical"/>
  </r>
  <r>
    <s v="INC-2026-13890"/>
    <x v="1103"/>
    <x v="4"/>
    <x v="2"/>
    <x v="2"/>
    <x v="2"/>
    <x v="798"/>
    <d v="2026-01-21T00:00:00"/>
    <n v="1"/>
    <n v="3"/>
    <n v="2"/>
    <n v="6"/>
    <s v="Medium"/>
    <s v="Medium"/>
  </r>
  <r>
    <s v="INC-2026-12924"/>
    <x v="1104"/>
    <x v="4"/>
    <x v="1"/>
    <x v="2"/>
    <x v="2"/>
    <x v="799"/>
    <d v="2026-01-21T00:00:00"/>
    <n v="1"/>
    <n v="3"/>
    <n v="2"/>
    <n v="6"/>
    <s v="Medium"/>
    <s v="Medium"/>
  </r>
  <r>
    <s v="INC-2026-13974"/>
    <x v="1105"/>
    <x v="1"/>
    <x v="3"/>
    <x v="3"/>
    <x v="1"/>
    <x v="185"/>
    <d v="2026-01-21T00:00:00"/>
    <n v="1"/>
    <n v="1"/>
    <n v="4"/>
    <n v="4"/>
    <s v="Low"/>
    <s v="Low"/>
  </r>
  <r>
    <s v="INC-2026-13059"/>
    <x v="1106"/>
    <x v="5"/>
    <x v="0"/>
    <x v="0"/>
    <x v="3"/>
    <x v="188"/>
    <d v="2026-01-21T00:00:00"/>
    <n v="1"/>
    <n v="1"/>
    <n v="2"/>
    <n v="2"/>
    <s v="Low"/>
    <s v="Low"/>
  </r>
  <r>
    <s v="INC-2026-12203"/>
    <x v="1107"/>
    <x v="4"/>
    <x v="2"/>
    <x v="2"/>
    <x v="3"/>
    <x v="800"/>
    <d v="2026-01-21T00:00:00"/>
    <n v="1"/>
    <n v="3"/>
    <n v="2"/>
    <n v="6"/>
    <s v="Medium"/>
    <s v="Medium"/>
  </r>
  <r>
    <s v="INC-2026-14996"/>
    <x v="1108"/>
    <x v="3"/>
    <x v="3"/>
    <x v="0"/>
    <x v="0"/>
    <x v="801"/>
    <d v="2026-01-21T00:00:00"/>
    <n v="1"/>
    <n v="5"/>
    <n v="1"/>
    <n v="5"/>
    <s v="Medium"/>
    <s v="Medium"/>
  </r>
  <r>
    <s v="INC-2026-12789"/>
    <x v="1109"/>
    <x v="2"/>
    <x v="0"/>
    <x v="3"/>
    <x v="3"/>
    <x v="802"/>
    <d v="2026-01-21T00:00:00"/>
    <n v="1"/>
    <n v="3"/>
    <n v="2"/>
    <n v="6"/>
    <s v="Medium"/>
    <s v="Medium"/>
  </r>
  <r>
    <s v="INC-2026-14878"/>
    <x v="1110"/>
    <x v="4"/>
    <x v="2"/>
    <x v="2"/>
    <x v="3"/>
    <x v="34"/>
    <d v="2026-01-21T00:00:00"/>
    <n v="1"/>
    <n v="3"/>
    <n v="2"/>
    <n v="6"/>
    <s v="Medium"/>
    <s v="Medium"/>
  </r>
  <r>
    <s v="INC-2026-14974"/>
    <x v="1111"/>
    <x v="4"/>
    <x v="1"/>
    <x v="2"/>
    <x v="3"/>
    <x v="803"/>
    <d v="2026-01-21T00:00:00"/>
    <n v="1"/>
    <n v="3"/>
    <n v="2"/>
    <n v="6"/>
    <s v="Medium"/>
    <s v="Medium"/>
  </r>
  <r>
    <s v="INC-2026-12554"/>
    <x v="1111"/>
    <x v="3"/>
    <x v="0"/>
    <x v="0"/>
    <x v="3"/>
    <x v="803"/>
    <d v="2026-01-21T00:00:00"/>
    <n v="1"/>
    <n v="5"/>
    <n v="2"/>
    <n v="10"/>
    <s v="Medium"/>
    <s v="Medium"/>
  </r>
  <r>
    <s v="INC-2026-11612"/>
    <x v="1112"/>
    <x v="4"/>
    <x v="3"/>
    <x v="2"/>
    <x v="3"/>
    <x v="82"/>
    <d v="2026-01-21T00:00:00"/>
    <n v="1"/>
    <n v="3"/>
    <n v="2"/>
    <n v="6"/>
    <s v="Medium"/>
    <s v="Medium"/>
  </r>
  <r>
    <s v="INC-2026-14347"/>
    <x v="1113"/>
    <x v="5"/>
    <x v="0"/>
    <x v="1"/>
    <x v="4"/>
    <x v="804"/>
    <d v="2026-01-21T00:00:00"/>
    <n v="1"/>
    <n v="1"/>
    <n v="5"/>
    <n v="5"/>
    <s v="Medium"/>
    <s v="Medium"/>
  </r>
  <r>
    <s v="INC-2026-10477"/>
    <x v="1114"/>
    <x v="4"/>
    <x v="0"/>
    <x v="2"/>
    <x v="4"/>
    <x v="805"/>
    <d v="2026-01-21T00:00:00"/>
    <n v="1"/>
    <n v="3"/>
    <n v="5"/>
    <n v="15"/>
    <s v="High"/>
    <s v="High"/>
  </r>
  <r>
    <s v="INC-2026-12183"/>
    <x v="1115"/>
    <x v="5"/>
    <x v="3"/>
    <x v="3"/>
    <x v="2"/>
    <x v="39"/>
    <d v="2026-01-21T00:00:00"/>
    <n v="1"/>
    <n v="1"/>
    <n v="2"/>
    <n v="2"/>
    <s v="Low"/>
    <s v="Low"/>
  </r>
  <r>
    <s v="INC-2026-10902"/>
    <x v="1116"/>
    <x v="0"/>
    <x v="2"/>
    <x v="0"/>
    <x v="2"/>
    <x v="238"/>
    <d v="2026-01-21T00:00:00"/>
    <n v="1"/>
    <n v="1"/>
    <n v="2"/>
    <n v="2"/>
    <s v="Low"/>
    <s v="Low"/>
  </r>
  <r>
    <s v="INC-2026-12656"/>
    <x v="1117"/>
    <x v="2"/>
    <x v="0"/>
    <x v="0"/>
    <x v="2"/>
    <x v="806"/>
    <d v="2026-01-21T00:00:00"/>
    <n v="1"/>
    <n v="3"/>
    <n v="2"/>
    <n v="6"/>
    <s v="Medium"/>
    <s v="Medium"/>
  </r>
  <r>
    <s v="INC-2026-13638"/>
    <x v="1118"/>
    <x v="4"/>
    <x v="2"/>
    <x v="2"/>
    <x v="3"/>
    <x v="590"/>
    <d v="2026-01-21T00:00:00"/>
    <n v="1"/>
    <n v="3"/>
    <n v="2"/>
    <n v="6"/>
    <s v="Medium"/>
    <s v="Medium"/>
  </r>
  <r>
    <s v="INC-2026-11927"/>
    <x v="1119"/>
    <x v="0"/>
    <x v="1"/>
    <x v="3"/>
    <x v="3"/>
    <x v="807"/>
    <d v="2026-01-21T00:00:00"/>
    <n v="1"/>
    <n v="1"/>
    <n v="2"/>
    <n v="2"/>
    <s v="Low"/>
    <s v="Low"/>
  </r>
  <r>
    <s v="INC-2026-11204"/>
    <x v="1120"/>
    <x v="4"/>
    <x v="3"/>
    <x v="2"/>
    <x v="3"/>
    <x v="240"/>
    <d v="2026-01-21T00:00:00"/>
    <n v="1"/>
    <n v="3"/>
    <n v="2"/>
    <n v="6"/>
    <s v="Medium"/>
    <s v="Medium"/>
  </r>
  <r>
    <s v="INC-2026-11924"/>
    <x v="1121"/>
    <x v="4"/>
    <x v="3"/>
    <x v="0"/>
    <x v="3"/>
    <x v="369"/>
    <d v="2026-01-21T00:00:00"/>
    <n v="1"/>
    <n v="3"/>
    <n v="2"/>
    <n v="6"/>
    <s v="Medium"/>
    <s v="Medium"/>
  </r>
  <r>
    <s v="INC-2026-11873"/>
    <x v="1122"/>
    <x v="4"/>
    <x v="2"/>
    <x v="2"/>
    <x v="3"/>
    <x v="370"/>
    <d v="2026-01-21T00:00:00"/>
    <n v="1"/>
    <n v="3"/>
    <n v="2"/>
    <n v="6"/>
    <s v="Medium"/>
    <s v="Medium"/>
  </r>
  <r>
    <s v="INC-2026-11258"/>
    <x v="1123"/>
    <x v="4"/>
    <x v="0"/>
    <x v="2"/>
    <x v="3"/>
    <x v="808"/>
    <d v="2026-01-21T00:00:00"/>
    <n v="1"/>
    <n v="3"/>
    <n v="2"/>
    <n v="6"/>
    <s v="Medium"/>
    <s v="Medium"/>
  </r>
  <r>
    <s v="INC-2026-12709"/>
    <x v="1124"/>
    <x v="3"/>
    <x v="1"/>
    <x v="0"/>
    <x v="2"/>
    <x v="809"/>
    <d v="2026-01-21T00:00:00"/>
    <n v="1"/>
    <n v="5"/>
    <n v="2"/>
    <n v="10"/>
    <s v="Medium"/>
    <s v="Medium"/>
  </r>
  <r>
    <s v="INC-2026-14063"/>
    <x v="1125"/>
    <x v="4"/>
    <x v="1"/>
    <x v="2"/>
    <x v="3"/>
    <x v="810"/>
    <d v="2026-01-21T00:00:00"/>
    <n v="1"/>
    <n v="3"/>
    <n v="2"/>
    <n v="6"/>
    <s v="Medium"/>
    <s v="Medium"/>
  </r>
  <r>
    <s v="INC-2026-11663"/>
    <x v="1126"/>
    <x v="4"/>
    <x v="2"/>
    <x v="2"/>
    <x v="3"/>
    <x v="811"/>
    <d v="2026-01-21T00:00:00"/>
    <n v="1"/>
    <n v="3"/>
    <n v="2"/>
    <n v="6"/>
    <s v="Medium"/>
    <s v="Medium"/>
  </r>
  <r>
    <s v="INC-2026-14715"/>
    <x v="1127"/>
    <x v="4"/>
    <x v="3"/>
    <x v="2"/>
    <x v="0"/>
    <x v="157"/>
    <d v="2026-01-21T00:00:00"/>
    <n v="1"/>
    <n v="3"/>
    <n v="1"/>
    <n v="3"/>
    <s v="Low"/>
    <s v="Low"/>
  </r>
  <r>
    <s v="INC-2026-14879"/>
    <x v="1128"/>
    <x v="5"/>
    <x v="2"/>
    <x v="0"/>
    <x v="3"/>
    <x v="812"/>
    <d v="2026-01-21T00:00:00"/>
    <n v="1"/>
    <n v="1"/>
    <n v="2"/>
    <n v="2"/>
    <s v="Low"/>
    <s v="Low"/>
  </r>
  <r>
    <s v="INC-2026-13955"/>
    <x v="1129"/>
    <x v="5"/>
    <x v="1"/>
    <x v="2"/>
    <x v="0"/>
    <x v="813"/>
    <d v="2026-01-21T00:00:00"/>
    <n v="1"/>
    <n v="1"/>
    <n v="1"/>
    <n v="1"/>
    <s v="Low"/>
    <s v="Low"/>
  </r>
  <r>
    <s v="INC-2026-14002"/>
    <x v="1130"/>
    <x v="1"/>
    <x v="2"/>
    <x v="3"/>
    <x v="0"/>
    <x v="814"/>
    <d v="2026-01-21T00:00:00"/>
    <n v="1"/>
    <n v="1"/>
    <n v="1"/>
    <n v="1"/>
    <s v="Low"/>
    <s v="Low"/>
  </r>
  <r>
    <s v="INC-2026-10705"/>
    <x v="1131"/>
    <x v="3"/>
    <x v="0"/>
    <x v="0"/>
    <x v="3"/>
    <x v="815"/>
    <d v="2026-01-21T00:00:00"/>
    <n v="1"/>
    <n v="5"/>
    <n v="2"/>
    <n v="10"/>
    <s v="Medium"/>
    <s v="Medium"/>
  </r>
  <r>
    <s v="INC-2026-10831"/>
    <x v="1132"/>
    <x v="1"/>
    <x v="1"/>
    <x v="1"/>
    <x v="3"/>
    <x v="816"/>
    <d v="2026-01-21T00:00:00"/>
    <n v="1"/>
    <n v="1"/>
    <n v="2"/>
    <n v="2"/>
    <s v="Low"/>
    <s v="Low"/>
  </r>
  <r>
    <s v="INC-2026-11369"/>
    <x v="1133"/>
    <x v="4"/>
    <x v="3"/>
    <x v="2"/>
    <x v="3"/>
    <x v="817"/>
    <d v="2026-01-21T00:00:00"/>
    <n v="1"/>
    <n v="3"/>
    <n v="2"/>
    <n v="6"/>
    <s v="Medium"/>
    <s v="Medium"/>
  </r>
  <r>
    <s v="INC-2026-13884"/>
    <x v="1134"/>
    <x v="2"/>
    <x v="2"/>
    <x v="1"/>
    <x v="3"/>
    <x v="818"/>
    <d v="2026-01-21T00:00:00"/>
    <n v="1"/>
    <n v="3"/>
    <n v="2"/>
    <n v="6"/>
    <s v="Medium"/>
    <s v="Medium"/>
  </r>
  <r>
    <s v="INC-2026-14066"/>
    <x v="1135"/>
    <x v="4"/>
    <x v="3"/>
    <x v="2"/>
    <x v="3"/>
    <x v="819"/>
    <d v="2026-01-21T00:00:00"/>
    <n v="1"/>
    <n v="3"/>
    <n v="2"/>
    <n v="6"/>
    <s v="Medium"/>
    <s v="Medium"/>
  </r>
  <r>
    <s v="INC-2026-13034"/>
    <x v="1136"/>
    <x v="1"/>
    <x v="2"/>
    <x v="0"/>
    <x v="1"/>
    <x v="387"/>
    <d v="2026-01-22T00:00:00"/>
    <n v="1"/>
    <n v="1"/>
    <n v="4"/>
    <n v="4"/>
    <s v="Low"/>
    <s v="Low"/>
  </r>
  <r>
    <s v="INC-2026-13929"/>
    <x v="1137"/>
    <x v="4"/>
    <x v="2"/>
    <x v="2"/>
    <x v="3"/>
    <x v="820"/>
    <d v="2026-01-22T00:00:00"/>
    <n v="1"/>
    <n v="3"/>
    <n v="2"/>
    <n v="6"/>
    <s v="Medium"/>
    <s v="Medium"/>
  </r>
  <r>
    <s v="INC-2026-10394"/>
    <x v="1138"/>
    <x v="4"/>
    <x v="1"/>
    <x v="2"/>
    <x v="3"/>
    <x v="821"/>
    <d v="2026-01-22T00:00:00"/>
    <n v="1"/>
    <n v="3"/>
    <n v="2"/>
    <n v="6"/>
    <s v="Medium"/>
    <s v="Medium"/>
  </r>
  <r>
    <s v="INC-2026-13255"/>
    <x v="1139"/>
    <x v="0"/>
    <x v="2"/>
    <x v="2"/>
    <x v="2"/>
    <x v="822"/>
    <d v="2026-01-22T00:00:00"/>
    <n v="1"/>
    <n v="1"/>
    <n v="2"/>
    <n v="2"/>
    <s v="Low"/>
    <s v="Low"/>
  </r>
  <r>
    <s v="INC-2026-10815"/>
    <x v="1140"/>
    <x v="4"/>
    <x v="2"/>
    <x v="2"/>
    <x v="0"/>
    <x v="389"/>
    <d v="2026-01-22T00:00:00"/>
    <n v="1"/>
    <n v="3"/>
    <n v="1"/>
    <n v="3"/>
    <s v="Low"/>
    <s v="Low"/>
  </r>
  <r>
    <s v="INC-2026-12458"/>
    <x v="1141"/>
    <x v="4"/>
    <x v="3"/>
    <x v="2"/>
    <x v="3"/>
    <x v="391"/>
    <d v="2026-01-22T00:00:00"/>
    <n v="1"/>
    <n v="3"/>
    <n v="2"/>
    <n v="6"/>
    <s v="Medium"/>
    <s v="Medium"/>
  </r>
  <r>
    <s v="INC-2026-13966"/>
    <x v="1142"/>
    <x v="0"/>
    <x v="0"/>
    <x v="0"/>
    <x v="3"/>
    <x v="823"/>
    <d v="2026-01-22T00:00:00"/>
    <n v="1"/>
    <n v="1"/>
    <n v="2"/>
    <n v="2"/>
    <s v="Low"/>
    <s v="Low"/>
  </r>
  <r>
    <s v="INC-2026-11747"/>
    <x v="1143"/>
    <x v="3"/>
    <x v="2"/>
    <x v="0"/>
    <x v="2"/>
    <x v="824"/>
    <d v="2026-01-22T00:00:00"/>
    <n v="1"/>
    <n v="5"/>
    <n v="2"/>
    <n v="10"/>
    <s v="Medium"/>
    <s v="Medium"/>
  </r>
  <r>
    <s v="INC-2026-13064"/>
    <x v="1144"/>
    <x v="4"/>
    <x v="1"/>
    <x v="2"/>
    <x v="0"/>
    <x v="759"/>
    <d v="2026-01-22T00:00:00"/>
    <n v="1"/>
    <n v="3"/>
    <n v="1"/>
    <n v="3"/>
    <s v="Low"/>
    <s v="Low"/>
  </r>
  <r>
    <s v="INC-2026-10709"/>
    <x v="1145"/>
    <x v="4"/>
    <x v="0"/>
    <x v="2"/>
    <x v="3"/>
    <x v="825"/>
    <d v="2026-01-22T00:00:00"/>
    <n v="1"/>
    <n v="3"/>
    <n v="2"/>
    <n v="6"/>
    <s v="Medium"/>
    <s v="Medium"/>
  </r>
  <r>
    <s v="INC-2026-14955"/>
    <x v="1146"/>
    <x v="4"/>
    <x v="0"/>
    <x v="2"/>
    <x v="0"/>
    <x v="72"/>
    <d v="2026-01-22T00:00:00"/>
    <n v="1"/>
    <n v="3"/>
    <n v="1"/>
    <n v="3"/>
    <s v="Low"/>
    <s v="Low"/>
  </r>
  <r>
    <s v="INC-2026-14364"/>
    <x v="1147"/>
    <x v="4"/>
    <x v="0"/>
    <x v="2"/>
    <x v="1"/>
    <x v="399"/>
    <d v="2026-01-22T00:00:00"/>
    <n v="1"/>
    <n v="3"/>
    <n v="4"/>
    <n v="12"/>
    <s v="High"/>
    <s v="High"/>
  </r>
  <r>
    <s v="INC-2026-13951"/>
    <x v="1148"/>
    <x v="2"/>
    <x v="2"/>
    <x v="0"/>
    <x v="3"/>
    <x v="74"/>
    <d v="2026-01-22T00:00:00"/>
    <n v="1"/>
    <n v="3"/>
    <n v="2"/>
    <n v="6"/>
    <s v="Medium"/>
    <s v="Medium"/>
  </r>
  <r>
    <s v="INC-2026-14401"/>
    <x v="1149"/>
    <x v="4"/>
    <x v="2"/>
    <x v="2"/>
    <x v="2"/>
    <x v="543"/>
    <d v="2026-01-22T00:00:00"/>
    <n v="1"/>
    <n v="3"/>
    <n v="2"/>
    <n v="6"/>
    <s v="Medium"/>
    <s v="Medium"/>
  </r>
  <r>
    <s v="INC-2026-10344"/>
    <x v="1150"/>
    <x v="4"/>
    <x v="1"/>
    <x v="2"/>
    <x v="1"/>
    <x v="701"/>
    <d v="2026-01-22T00:00:00"/>
    <n v="1"/>
    <n v="3"/>
    <n v="4"/>
    <n v="12"/>
    <s v="High"/>
    <s v="High"/>
  </r>
  <r>
    <s v="INC-2026-13597"/>
    <x v="1151"/>
    <x v="4"/>
    <x v="2"/>
    <x v="2"/>
    <x v="2"/>
    <x v="826"/>
    <d v="2026-01-22T00:00:00"/>
    <n v="1"/>
    <n v="3"/>
    <n v="2"/>
    <n v="6"/>
    <s v="Medium"/>
    <s v="Medium"/>
  </r>
  <r>
    <s v="INC-2026-12559"/>
    <x v="1152"/>
    <x v="5"/>
    <x v="0"/>
    <x v="2"/>
    <x v="1"/>
    <x v="765"/>
    <d v="2026-01-22T00:00:00"/>
    <n v="1"/>
    <n v="1"/>
    <n v="4"/>
    <n v="4"/>
    <s v="Low"/>
    <s v="Low"/>
  </r>
  <r>
    <s v="INC-2026-11613"/>
    <x v="1153"/>
    <x v="4"/>
    <x v="0"/>
    <x v="2"/>
    <x v="3"/>
    <x v="827"/>
    <d v="2026-01-22T00:00:00"/>
    <n v="1"/>
    <n v="3"/>
    <n v="2"/>
    <n v="6"/>
    <s v="Medium"/>
    <s v="Medium"/>
  </r>
  <r>
    <s v="INC-2026-11050"/>
    <x v="1154"/>
    <x v="4"/>
    <x v="3"/>
    <x v="1"/>
    <x v="1"/>
    <x v="828"/>
    <d v="2026-01-22T00:00:00"/>
    <n v="1"/>
    <n v="3"/>
    <n v="4"/>
    <n v="12"/>
    <s v="High"/>
    <s v="High"/>
  </r>
  <r>
    <s v="INC-2026-11825"/>
    <x v="1155"/>
    <x v="4"/>
    <x v="2"/>
    <x v="2"/>
    <x v="3"/>
    <x v="142"/>
    <d v="2026-01-22T00:00:00"/>
    <n v="1"/>
    <n v="3"/>
    <n v="2"/>
    <n v="6"/>
    <s v="Medium"/>
    <s v="Medium"/>
  </r>
  <r>
    <s v="INC-2026-12269"/>
    <x v="1156"/>
    <x v="4"/>
    <x v="1"/>
    <x v="1"/>
    <x v="2"/>
    <x v="30"/>
    <d v="2026-01-22T00:00:00"/>
    <n v="1"/>
    <n v="3"/>
    <n v="2"/>
    <n v="6"/>
    <s v="Medium"/>
    <s v="Medium"/>
  </r>
  <r>
    <s v="INC-2026-14950"/>
    <x v="1157"/>
    <x v="4"/>
    <x v="0"/>
    <x v="2"/>
    <x v="3"/>
    <x v="802"/>
    <d v="2026-01-22T00:00:00"/>
    <n v="1"/>
    <n v="3"/>
    <n v="2"/>
    <n v="6"/>
    <s v="Medium"/>
    <s v="Medium"/>
  </r>
  <r>
    <s v="INC-2026-10989"/>
    <x v="1158"/>
    <x v="4"/>
    <x v="0"/>
    <x v="2"/>
    <x v="3"/>
    <x v="81"/>
    <d v="2026-01-22T00:00:00"/>
    <n v="1"/>
    <n v="3"/>
    <n v="2"/>
    <n v="6"/>
    <s v="Medium"/>
    <s v="Medium"/>
  </r>
  <r>
    <s v="INC-2026-13046"/>
    <x v="1159"/>
    <x v="4"/>
    <x v="1"/>
    <x v="2"/>
    <x v="3"/>
    <x v="829"/>
    <d v="2026-01-22T00:00:00"/>
    <n v="1"/>
    <n v="3"/>
    <n v="2"/>
    <n v="6"/>
    <s v="Medium"/>
    <s v="Medium"/>
  </r>
  <r>
    <s v="INC-2026-12870"/>
    <x v="1160"/>
    <x v="3"/>
    <x v="2"/>
    <x v="0"/>
    <x v="2"/>
    <x v="830"/>
    <d v="2026-01-22T00:00:00"/>
    <n v="1"/>
    <n v="5"/>
    <n v="2"/>
    <n v="10"/>
    <s v="Medium"/>
    <s v="Medium"/>
  </r>
  <r>
    <s v="INC-2026-11445"/>
    <x v="1161"/>
    <x v="4"/>
    <x v="0"/>
    <x v="2"/>
    <x v="3"/>
    <x v="831"/>
    <d v="2026-01-22T00:00:00"/>
    <n v="1"/>
    <n v="3"/>
    <n v="2"/>
    <n v="6"/>
    <s v="Medium"/>
    <s v="Medium"/>
  </r>
  <r>
    <s v="INC-2026-14734"/>
    <x v="1162"/>
    <x v="4"/>
    <x v="3"/>
    <x v="2"/>
    <x v="2"/>
    <x v="149"/>
    <d v="2026-01-22T00:00:00"/>
    <n v="1"/>
    <n v="3"/>
    <n v="2"/>
    <n v="6"/>
    <s v="Medium"/>
    <s v="Medium"/>
  </r>
  <r>
    <s v="INC-2026-10888"/>
    <x v="1163"/>
    <x v="4"/>
    <x v="0"/>
    <x v="2"/>
    <x v="3"/>
    <x v="832"/>
    <d v="2026-01-22T00:00:00"/>
    <n v="1"/>
    <n v="3"/>
    <n v="2"/>
    <n v="6"/>
    <s v="Medium"/>
    <s v="Medium"/>
  </r>
  <r>
    <s v="INC-2026-10534"/>
    <x v="1164"/>
    <x v="4"/>
    <x v="2"/>
    <x v="2"/>
    <x v="4"/>
    <x v="833"/>
    <d v="2026-01-22T00:00:00"/>
    <n v="1"/>
    <n v="3"/>
    <n v="5"/>
    <n v="15"/>
    <s v="High"/>
    <s v="High"/>
  </r>
  <r>
    <s v="INC-2026-12743"/>
    <x v="1165"/>
    <x v="5"/>
    <x v="0"/>
    <x v="0"/>
    <x v="2"/>
    <x v="834"/>
    <d v="2026-01-22T00:00:00"/>
    <n v="1"/>
    <n v="1"/>
    <n v="2"/>
    <n v="2"/>
    <s v="Low"/>
    <s v="Low"/>
  </r>
  <r>
    <s v="INC-2026-10092"/>
    <x v="1166"/>
    <x v="4"/>
    <x v="3"/>
    <x v="2"/>
    <x v="0"/>
    <x v="560"/>
    <d v="2026-01-22T00:00:00"/>
    <n v="1"/>
    <n v="3"/>
    <n v="1"/>
    <n v="3"/>
    <s v="Low"/>
    <s v="Low"/>
  </r>
  <r>
    <s v="INC-2026-10448"/>
    <x v="1167"/>
    <x v="4"/>
    <x v="2"/>
    <x v="1"/>
    <x v="3"/>
    <x v="202"/>
    <d v="2026-01-22T00:00:00"/>
    <n v="1"/>
    <n v="3"/>
    <n v="2"/>
    <n v="6"/>
    <s v="Medium"/>
    <s v="Medium"/>
  </r>
  <r>
    <s v="INC-2026-12425"/>
    <x v="1168"/>
    <x v="4"/>
    <x v="2"/>
    <x v="2"/>
    <x v="0"/>
    <x v="293"/>
    <d v="2026-01-22T00:00:00"/>
    <n v="1"/>
    <n v="3"/>
    <n v="1"/>
    <n v="3"/>
    <s v="Low"/>
    <s v="Low"/>
  </r>
  <r>
    <s v="INC-2026-12006"/>
    <x v="1169"/>
    <x v="4"/>
    <x v="2"/>
    <x v="1"/>
    <x v="3"/>
    <x v="624"/>
    <d v="2026-01-22T00:00:00"/>
    <n v="1"/>
    <n v="3"/>
    <n v="2"/>
    <n v="6"/>
    <s v="Medium"/>
    <s v="Medium"/>
  </r>
  <r>
    <s v="INC-2026-12416"/>
    <x v="1170"/>
    <x v="2"/>
    <x v="0"/>
    <x v="3"/>
    <x v="3"/>
    <x v="95"/>
    <d v="2026-01-22T00:00:00"/>
    <n v="1"/>
    <n v="3"/>
    <n v="2"/>
    <n v="6"/>
    <s v="Medium"/>
    <s v="Medium"/>
  </r>
  <r>
    <s v="INC-2026-14442"/>
    <x v="1171"/>
    <x v="2"/>
    <x v="3"/>
    <x v="2"/>
    <x v="2"/>
    <x v="835"/>
    <d v="2026-01-22T00:00:00"/>
    <n v="1"/>
    <n v="3"/>
    <n v="2"/>
    <n v="6"/>
    <s v="Medium"/>
    <s v="Medium"/>
  </r>
  <r>
    <s v="INC-2026-11894"/>
    <x v="1172"/>
    <x v="4"/>
    <x v="1"/>
    <x v="2"/>
    <x v="0"/>
    <x v="836"/>
    <d v="2026-01-22T00:00:00"/>
    <n v="1"/>
    <n v="3"/>
    <n v="1"/>
    <n v="3"/>
    <s v="Low"/>
    <s v="Low"/>
  </r>
  <r>
    <s v="INC-2026-10583"/>
    <x v="1173"/>
    <x v="4"/>
    <x v="3"/>
    <x v="2"/>
    <x v="3"/>
    <x v="374"/>
    <d v="2026-01-22T00:00:00"/>
    <n v="1"/>
    <n v="3"/>
    <n v="2"/>
    <n v="6"/>
    <s v="Medium"/>
    <s v="Medium"/>
  </r>
  <r>
    <s v="INC-2026-12896"/>
    <x v="1173"/>
    <x v="4"/>
    <x v="2"/>
    <x v="2"/>
    <x v="1"/>
    <x v="374"/>
    <d v="2026-01-22T00:00:00"/>
    <n v="1"/>
    <n v="3"/>
    <n v="4"/>
    <n v="12"/>
    <s v="High"/>
    <s v="High"/>
  </r>
  <r>
    <s v="INC-2026-12335"/>
    <x v="1174"/>
    <x v="4"/>
    <x v="0"/>
    <x v="2"/>
    <x v="0"/>
    <x v="837"/>
    <d v="2026-01-22T00:00:00"/>
    <n v="1"/>
    <n v="3"/>
    <n v="1"/>
    <n v="3"/>
    <s v="Low"/>
    <s v="Low"/>
  </r>
  <r>
    <s v="INC-2026-10886"/>
    <x v="1175"/>
    <x v="1"/>
    <x v="1"/>
    <x v="1"/>
    <x v="1"/>
    <x v="838"/>
    <d v="2026-01-22T00:00:00"/>
    <n v="1"/>
    <n v="1"/>
    <n v="4"/>
    <n v="4"/>
    <s v="Low"/>
    <s v="Low"/>
  </r>
  <r>
    <s v="INC-2026-14078"/>
    <x v="1176"/>
    <x v="3"/>
    <x v="3"/>
    <x v="0"/>
    <x v="2"/>
    <x v="720"/>
    <d v="2026-01-22T00:00:00"/>
    <n v="1"/>
    <n v="5"/>
    <n v="2"/>
    <n v="10"/>
    <s v="Medium"/>
    <s v="Medium"/>
  </r>
  <r>
    <s v="INC-2026-14308"/>
    <x v="1177"/>
    <x v="2"/>
    <x v="2"/>
    <x v="2"/>
    <x v="2"/>
    <x v="839"/>
    <d v="2026-01-22T00:00:00"/>
    <n v="1"/>
    <n v="3"/>
    <n v="2"/>
    <n v="6"/>
    <s v="Medium"/>
    <s v="Medium"/>
  </r>
  <r>
    <s v="INC-2026-14242"/>
    <x v="1178"/>
    <x v="4"/>
    <x v="2"/>
    <x v="1"/>
    <x v="2"/>
    <x v="299"/>
    <d v="2026-01-22T00:00:00"/>
    <n v="1"/>
    <n v="3"/>
    <n v="2"/>
    <n v="6"/>
    <s v="Medium"/>
    <s v="Medium"/>
  </r>
  <r>
    <s v="INC-2026-11830"/>
    <x v="1179"/>
    <x v="2"/>
    <x v="2"/>
    <x v="2"/>
    <x v="2"/>
    <x v="727"/>
    <d v="2026-01-22T00:00:00"/>
    <n v="1"/>
    <n v="3"/>
    <n v="2"/>
    <n v="6"/>
    <s v="Medium"/>
    <s v="Medium"/>
  </r>
  <r>
    <s v="INC-2026-12265"/>
    <x v="1180"/>
    <x v="5"/>
    <x v="0"/>
    <x v="2"/>
    <x v="2"/>
    <x v="785"/>
    <d v="2026-01-22T00:00:00"/>
    <n v="1"/>
    <n v="1"/>
    <n v="2"/>
    <n v="2"/>
    <s v="Low"/>
    <s v="Low"/>
  </r>
  <r>
    <s v="INC-2026-13672"/>
    <x v="1181"/>
    <x v="0"/>
    <x v="2"/>
    <x v="3"/>
    <x v="2"/>
    <x v="118"/>
    <d v="2026-01-22T00:00:00"/>
    <n v="1"/>
    <n v="1"/>
    <n v="2"/>
    <n v="2"/>
    <s v="Low"/>
    <s v="Low"/>
  </r>
  <r>
    <s v="INC-2026-12017"/>
    <x v="1182"/>
    <x v="4"/>
    <x v="0"/>
    <x v="2"/>
    <x v="3"/>
    <x v="308"/>
    <d v="2026-01-22T00:00:00"/>
    <n v="1"/>
    <n v="3"/>
    <n v="2"/>
    <n v="6"/>
    <s v="Medium"/>
    <s v="Medium"/>
  </r>
  <r>
    <s v="INC-2026-13387"/>
    <x v="1183"/>
    <x v="5"/>
    <x v="3"/>
    <x v="3"/>
    <x v="3"/>
    <x v="840"/>
    <d v="2026-01-22T00:00:00"/>
    <n v="1"/>
    <n v="1"/>
    <n v="2"/>
    <n v="2"/>
    <s v="Low"/>
    <s v="Low"/>
  </r>
  <r>
    <s v="INC-2026-14121"/>
    <x v="1184"/>
    <x v="4"/>
    <x v="0"/>
    <x v="2"/>
    <x v="2"/>
    <x v="120"/>
    <d v="2026-01-22T00:00:00"/>
    <n v="1"/>
    <n v="3"/>
    <n v="2"/>
    <n v="6"/>
    <s v="Medium"/>
    <s v="Medium"/>
  </r>
  <r>
    <s v="INC-2026-10782"/>
    <x v="1185"/>
    <x v="4"/>
    <x v="1"/>
    <x v="2"/>
    <x v="0"/>
    <x v="121"/>
    <d v="2026-01-22T00:00:00"/>
    <n v="1"/>
    <n v="3"/>
    <n v="1"/>
    <n v="3"/>
    <s v="Low"/>
    <s v="Low"/>
  </r>
  <r>
    <s v="INC-2026-11372"/>
    <x v="1186"/>
    <x v="3"/>
    <x v="0"/>
    <x v="0"/>
    <x v="3"/>
    <x v="691"/>
    <d v="2026-01-22T00:00:00"/>
    <n v="1"/>
    <n v="5"/>
    <n v="2"/>
    <n v="10"/>
    <s v="Medium"/>
    <s v="Medium"/>
  </r>
  <r>
    <s v="INC-2026-11529"/>
    <x v="1187"/>
    <x v="4"/>
    <x v="2"/>
    <x v="2"/>
    <x v="3"/>
    <x v="841"/>
    <d v="2026-01-23T00:00:00"/>
    <n v="1"/>
    <n v="3"/>
    <n v="2"/>
    <n v="6"/>
    <s v="Medium"/>
    <s v="Medium"/>
  </r>
  <r>
    <s v="INC-2026-11162"/>
    <x v="1188"/>
    <x v="2"/>
    <x v="1"/>
    <x v="2"/>
    <x v="2"/>
    <x v="842"/>
    <d v="2026-01-23T00:00:00"/>
    <n v="1"/>
    <n v="3"/>
    <n v="2"/>
    <n v="6"/>
    <s v="Medium"/>
    <s v="Medium"/>
  </r>
  <r>
    <s v="INC-2026-13184"/>
    <x v="1189"/>
    <x v="0"/>
    <x v="1"/>
    <x v="0"/>
    <x v="2"/>
    <x v="843"/>
    <d v="2026-01-23T00:00:00"/>
    <n v="1"/>
    <n v="1"/>
    <n v="2"/>
    <n v="2"/>
    <s v="Low"/>
    <s v="Low"/>
  </r>
  <r>
    <s v="INC-2026-12575"/>
    <x v="1190"/>
    <x v="4"/>
    <x v="0"/>
    <x v="2"/>
    <x v="4"/>
    <x v="395"/>
    <d v="2026-01-23T00:00:00"/>
    <n v="1"/>
    <n v="3"/>
    <n v="5"/>
    <n v="15"/>
    <s v="High"/>
    <s v="High"/>
  </r>
  <r>
    <s v="INC-2026-11822"/>
    <x v="1191"/>
    <x v="0"/>
    <x v="0"/>
    <x v="3"/>
    <x v="3"/>
    <x v="844"/>
    <d v="2026-01-23T00:00:00"/>
    <n v="1"/>
    <n v="1"/>
    <n v="2"/>
    <n v="2"/>
    <s v="Low"/>
    <s v="Low"/>
  </r>
  <r>
    <s v="INC-2026-11690"/>
    <x v="1192"/>
    <x v="4"/>
    <x v="3"/>
    <x v="2"/>
    <x v="0"/>
    <x v="845"/>
    <d v="2026-01-23T00:00:00"/>
    <n v="1"/>
    <n v="3"/>
    <n v="1"/>
    <n v="3"/>
    <s v="Low"/>
    <s v="Low"/>
  </r>
  <r>
    <s v="INC-2026-11490"/>
    <x v="1193"/>
    <x v="1"/>
    <x v="1"/>
    <x v="1"/>
    <x v="1"/>
    <x v="846"/>
    <d v="2026-01-23T00:00:00"/>
    <n v="1"/>
    <n v="1"/>
    <n v="4"/>
    <n v="4"/>
    <s v="Low"/>
    <s v="Low"/>
  </r>
  <r>
    <s v="INC-2026-13698"/>
    <x v="1194"/>
    <x v="3"/>
    <x v="0"/>
    <x v="0"/>
    <x v="2"/>
    <x v="173"/>
    <d v="2026-01-23T00:00:00"/>
    <n v="1"/>
    <n v="5"/>
    <n v="2"/>
    <n v="10"/>
    <s v="Medium"/>
    <s v="Medium"/>
  </r>
  <r>
    <s v="INC-2026-11126"/>
    <x v="1195"/>
    <x v="2"/>
    <x v="1"/>
    <x v="1"/>
    <x v="3"/>
    <x v="731"/>
    <d v="2026-01-23T00:00:00"/>
    <n v="1"/>
    <n v="3"/>
    <n v="2"/>
    <n v="6"/>
    <s v="Medium"/>
    <s v="Medium"/>
  </r>
  <r>
    <s v="INC-2026-13920"/>
    <x v="1196"/>
    <x v="1"/>
    <x v="1"/>
    <x v="1"/>
    <x v="1"/>
    <x v="847"/>
    <d v="2026-01-23T00:00:00"/>
    <n v="1"/>
    <n v="1"/>
    <n v="4"/>
    <n v="4"/>
    <s v="Low"/>
    <s v="Low"/>
  </r>
  <r>
    <s v="INC-2026-11227"/>
    <x v="1197"/>
    <x v="4"/>
    <x v="3"/>
    <x v="2"/>
    <x v="2"/>
    <x v="14"/>
    <d v="2026-01-23T00:00:00"/>
    <n v="1"/>
    <n v="3"/>
    <n v="2"/>
    <n v="6"/>
    <s v="Medium"/>
    <s v="Medium"/>
  </r>
  <r>
    <s v="INC-2026-11563"/>
    <x v="1198"/>
    <x v="4"/>
    <x v="2"/>
    <x v="2"/>
    <x v="4"/>
    <x v="271"/>
    <d v="2026-01-23T00:00:00"/>
    <n v="1"/>
    <n v="3"/>
    <n v="5"/>
    <n v="15"/>
    <s v="High"/>
    <s v="High"/>
  </r>
  <r>
    <s v="INC-2026-14008"/>
    <x v="1199"/>
    <x v="0"/>
    <x v="2"/>
    <x v="3"/>
    <x v="0"/>
    <x v="641"/>
    <d v="2026-01-23T00:00:00"/>
    <n v="1"/>
    <n v="1"/>
    <n v="1"/>
    <n v="1"/>
    <s v="Low"/>
    <s v="Low"/>
  </r>
  <r>
    <s v="INC-2026-10420"/>
    <x v="1200"/>
    <x v="4"/>
    <x v="2"/>
    <x v="2"/>
    <x v="3"/>
    <x v="20"/>
    <d v="2026-01-23T00:00:00"/>
    <n v="1"/>
    <n v="3"/>
    <n v="2"/>
    <n v="6"/>
    <s v="Medium"/>
    <s v="Medium"/>
  </r>
  <r>
    <s v="INC-2026-12444"/>
    <x v="1201"/>
    <x v="4"/>
    <x v="2"/>
    <x v="2"/>
    <x v="2"/>
    <x v="275"/>
    <d v="2026-01-23T00:00:00"/>
    <n v="1"/>
    <n v="3"/>
    <n v="2"/>
    <n v="6"/>
    <s v="Medium"/>
    <s v="Medium"/>
  </r>
  <r>
    <s v="INC-2026-10359"/>
    <x v="1202"/>
    <x v="3"/>
    <x v="1"/>
    <x v="0"/>
    <x v="3"/>
    <x v="703"/>
    <d v="2026-01-23T00:00:00"/>
    <n v="1"/>
    <n v="5"/>
    <n v="2"/>
    <n v="10"/>
    <s v="Medium"/>
    <s v="Medium"/>
  </r>
  <r>
    <s v="INC-2026-14128"/>
    <x v="1203"/>
    <x v="4"/>
    <x v="2"/>
    <x v="3"/>
    <x v="3"/>
    <x v="617"/>
    <d v="2026-01-23T00:00:00"/>
    <n v="1"/>
    <n v="3"/>
    <n v="2"/>
    <n v="6"/>
    <s v="Medium"/>
    <s v="Medium"/>
  </r>
  <r>
    <s v="INC-2026-14439"/>
    <x v="1204"/>
    <x v="4"/>
    <x v="0"/>
    <x v="0"/>
    <x v="3"/>
    <x v="674"/>
    <d v="2026-01-23T00:00:00"/>
    <n v="1"/>
    <n v="3"/>
    <n v="2"/>
    <n v="6"/>
    <s v="Medium"/>
    <s v="Medium"/>
  </r>
  <r>
    <s v="INC-2026-13211"/>
    <x v="1205"/>
    <x v="4"/>
    <x v="0"/>
    <x v="2"/>
    <x v="3"/>
    <x v="137"/>
    <d v="2026-01-23T00:00:00"/>
    <n v="1"/>
    <n v="3"/>
    <n v="2"/>
    <n v="6"/>
    <s v="Medium"/>
    <s v="Medium"/>
  </r>
  <r>
    <s v="INC-2026-10181"/>
    <x v="1206"/>
    <x v="1"/>
    <x v="2"/>
    <x v="1"/>
    <x v="0"/>
    <x v="583"/>
    <d v="2026-01-23T00:00:00"/>
    <n v="1"/>
    <n v="1"/>
    <n v="1"/>
    <n v="1"/>
    <s v="Low"/>
    <s v="Low"/>
  </r>
  <r>
    <s v="INC-2026-11398"/>
    <x v="1207"/>
    <x v="4"/>
    <x v="2"/>
    <x v="2"/>
    <x v="0"/>
    <x v="280"/>
    <d v="2026-01-23T00:00:00"/>
    <n v="1"/>
    <n v="3"/>
    <n v="1"/>
    <n v="3"/>
    <s v="Low"/>
    <s v="Low"/>
  </r>
  <r>
    <s v="INC-2026-10418"/>
    <x v="1208"/>
    <x v="5"/>
    <x v="3"/>
    <x v="3"/>
    <x v="3"/>
    <x v="675"/>
    <d v="2026-01-23T00:00:00"/>
    <n v="1"/>
    <n v="1"/>
    <n v="2"/>
    <n v="2"/>
    <s v="Low"/>
    <s v="Low"/>
  </r>
  <r>
    <s v="INC-2026-12132"/>
    <x v="1209"/>
    <x v="4"/>
    <x v="3"/>
    <x v="2"/>
    <x v="3"/>
    <x v="848"/>
    <d v="2026-01-23T00:00:00"/>
    <n v="1"/>
    <n v="3"/>
    <n v="2"/>
    <n v="6"/>
    <s v="Medium"/>
    <s v="Medium"/>
  </r>
  <r>
    <s v="INC-2026-12831"/>
    <x v="1210"/>
    <x v="4"/>
    <x v="2"/>
    <x v="2"/>
    <x v="2"/>
    <x v="409"/>
    <d v="2026-01-23T00:00:00"/>
    <n v="1"/>
    <n v="3"/>
    <n v="2"/>
    <n v="6"/>
    <s v="Medium"/>
    <s v="Medium"/>
  </r>
  <r>
    <s v="INC-2026-13878"/>
    <x v="1211"/>
    <x v="5"/>
    <x v="2"/>
    <x v="0"/>
    <x v="2"/>
    <x v="191"/>
    <d v="2026-01-23T00:00:00"/>
    <n v="1"/>
    <n v="1"/>
    <n v="2"/>
    <n v="2"/>
    <s v="Low"/>
    <s v="Low"/>
  </r>
  <r>
    <s v="INC-2026-13923"/>
    <x v="1212"/>
    <x v="0"/>
    <x v="0"/>
    <x v="3"/>
    <x v="2"/>
    <x v="519"/>
    <d v="2026-01-23T00:00:00"/>
    <n v="1"/>
    <n v="1"/>
    <n v="2"/>
    <n v="2"/>
    <s v="Low"/>
    <s v="Low"/>
  </r>
  <r>
    <s v="INC-2026-13375"/>
    <x v="1213"/>
    <x v="0"/>
    <x v="0"/>
    <x v="2"/>
    <x v="2"/>
    <x v="849"/>
    <d v="2026-01-23T00:00:00"/>
    <n v="1"/>
    <n v="1"/>
    <n v="2"/>
    <n v="2"/>
    <s v="Low"/>
    <s v="Low"/>
  </r>
  <r>
    <s v="INC-2026-14779"/>
    <x v="1214"/>
    <x v="4"/>
    <x v="3"/>
    <x v="2"/>
    <x v="3"/>
    <x v="831"/>
    <d v="2026-01-23T00:00:00"/>
    <n v="1"/>
    <n v="3"/>
    <n v="2"/>
    <n v="6"/>
    <s v="Medium"/>
    <s v="Medium"/>
  </r>
  <r>
    <s v="INC-2026-12824"/>
    <x v="1215"/>
    <x v="4"/>
    <x v="3"/>
    <x v="2"/>
    <x v="0"/>
    <x v="88"/>
    <d v="2026-01-23T00:00:00"/>
    <n v="1"/>
    <n v="3"/>
    <n v="1"/>
    <n v="3"/>
    <s v="Low"/>
    <s v="Low"/>
  </r>
  <r>
    <s v="INC-2026-14167"/>
    <x v="1216"/>
    <x v="2"/>
    <x v="3"/>
    <x v="0"/>
    <x v="3"/>
    <x v="850"/>
    <d v="2026-01-23T00:00:00"/>
    <n v="1"/>
    <n v="3"/>
    <n v="2"/>
    <n v="6"/>
    <s v="Medium"/>
    <s v="Medium"/>
  </r>
  <r>
    <s v="INC-2026-10288"/>
    <x v="1217"/>
    <x v="4"/>
    <x v="1"/>
    <x v="1"/>
    <x v="3"/>
    <x v="851"/>
    <d v="2026-01-23T00:00:00"/>
    <n v="1"/>
    <n v="3"/>
    <n v="2"/>
    <n v="6"/>
    <s v="Medium"/>
    <s v="Medium"/>
  </r>
  <r>
    <s v="INC-2026-13567"/>
    <x v="1218"/>
    <x v="4"/>
    <x v="3"/>
    <x v="2"/>
    <x v="2"/>
    <x v="852"/>
    <d v="2026-01-23T00:00:00"/>
    <n v="1"/>
    <n v="3"/>
    <n v="2"/>
    <n v="6"/>
    <s v="Medium"/>
    <s v="Medium"/>
  </r>
  <r>
    <s v="INC-2026-13410"/>
    <x v="1219"/>
    <x v="4"/>
    <x v="2"/>
    <x v="2"/>
    <x v="2"/>
    <x v="454"/>
    <d v="2026-01-23T00:00:00"/>
    <n v="1"/>
    <n v="3"/>
    <n v="2"/>
    <n v="6"/>
    <s v="Medium"/>
    <s v="Medium"/>
  </r>
  <r>
    <s v="INC-2026-14463"/>
    <x v="1220"/>
    <x v="0"/>
    <x v="0"/>
    <x v="2"/>
    <x v="3"/>
    <x v="853"/>
    <d v="2026-01-23T00:00:00"/>
    <n v="1"/>
    <n v="1"/>
    <n v="2"/>
    <n v="2"/>
    <s v="Low"/>
    <s v="Low"/>
  </r>
  <r>
    <s v="INC-2026-13700"/>
    <x v="1221"/>
    <x v="4"/>
    <x v="3"/>
    <x v="1"/>
    <x v="2"/>
    <x v="854"/>
    <d v="2026-01-23T00:00:00"/>
    <n v="1"/>
    <n v="3"/>
    <n v="2"/>
    <n v="6"/>
    <s v="Medium"/>
    <s v="Medium"/>
  </r>
  <r>
    <s v="INC-2026-14681"/>
    <x v="1222"/>
    <x v="2"/>
    <x v="1"/>
    <x v="3"/>
    <x v="2"/>
    <x v="417"/>
    <d v="2026-01-23T00:00:00"/>
    <n v="1"/>
    <n v="3"/>
    <n v="2"/>
    <n v="6"/>
    <s v="Medium"/>
    <s v="Medium"/>
  </r>
  <r>
    <s v="INC-2026-13900"/>
    <x v="1223"/>
    <x v="4"/>
    <x v="3"/>
    <x v="2"/>
    <x v="0"/>
    <x v="810"/>
    <d v="2026-01-23T00:00:00"/>
    <n v="1"/>
    <n v="3"/>
    <n v="1"/>
    <n v="3"/>
    <s v="Low"/>
    <s v="Low"/>
  </r>
  <r>
    <s v="INC-2026-12308"/>
    <x v="1224"/>
    <x v="0"/>
    <x v="0"/>
    <x v="1"/>
    <x v="2"/>
    <x v="328"/>
    <d v="2026-01-23T00:00:00"/>
    <n v="1"/>
    <n v="1"/>
    <n v="2"/>
    <n v="2"/>
    <s v="Low"/>
    <s v="Low"/>
  </r>
  <r>
    <s v="INC-2026-10909"/>
    <x v="1225"/>
    <x v="4"/>
    <x v="2"/>
    <x v="2"/>
    <x v="2"/>
    <x v="855"/>
    <d v="2026-01-23T00:00:00"/>
    <n v="1"/>
    <n v="3"/>
    <n v="2"/>
    <n v="6"/>
    <s v="Medium"/>
    <s v="Medium"/>
  </r>
  <r>
    <s v="INC-2026-14404"/>
    <x v="1226"/>
    <x v="4"/>
    <x v="3"/>
    <x v="2"/>
    <x v="3"/>
    <x v="779"/>
    <d v="2026-01-23T00:00:00"/>
    <n v="1"/>
    <n v="3"/>
    <n v="2"/>
    <n v="6"/>
    <s v="Medium"/>
    <s v="Medium"/>
  </r>
  <r>
    <s v="INC-2026-11265"/>
    <x v="1227"/>
    <x v="1"/>
    <x v="0"/>
    <x v="0"/>
    <x v="1"/>
    <x v="856"/>
    <d v="2026-01-23T00:00:00"/>
    <n v="1"/>
    <n v="1"/>
    <n v="4"/>
    <n v="4"/>
    <s v="Low"/>
    <s v="Low"/>
  </r>
  <r>
    <s v="INC-2026-13159"/>
    <x v="1228"/>
    <x v="3"/>
    <x v="0"/>
    <x v="0"/>
    <x v="2"/>
    <x v="158"/>
    <d v="2026-01-23T00:00:00"/>
    <n v="1"/>
    <n v="5"/>
    <n v="2"/>
    <n v="10"/>
    <s v="Medium"/>
    <s v="Medium"/>
  </r>
  <r>
    <s v="INC-2026-12368"/>
    <x v="1229"/>
    <x v="4"/>
    <x v="3"/>
    <x v="3"/>
    <x v="4"/>
    <x v="857"/>
    <d v="2026-01-23T00:00:00"/>
    <n v="1"/>
    <n v="3"/>
    <n v="5"/>
    <n v="15"/>
    <s v="High"/>
    <s v="High"/>
  </r>
  <r>
    <s v="INC-2026-13166"/>
    <x v="1230"/>
    <x v="4"/>
    <x v="3"/>
    <x v="2"/>
    <x v="3"/>
    <x v="858"/>
    <d v="2026-01-23T00:00:00"/>
    <n v="1"/>
    <n v="3"/>
    <n v="2"/>
    <n v="6"/>
    <s v="Medium"/>
    <s v="Medium"/>
  </r>
  <r>
    <s v="INC-2026-10862"/>
    <x v="1231"/>
    <x v="4"/>
    <x v="1"/>
    <x v="2"/>
    <x v="2"/>
    <x v="54"/>
    <d v="2026-01-23T00:00:00"/>
    <n v="1"/>
    <n v="3"/>
    <n v="2"/>
    <n v="6"/>
    <s v="Medium"/>
    <s v="Medium"/>
  </r>
  <r>
    <s v="INC-2026-13593"/>
    <x v="1232"/>
    <x v="4"/>
    <x v="2"/>
    <x v="2"/>
    <x v="3"/>
    <x v="376"/>
    <d v="2026-01-23T00:00:00"/>
    <n v="1"/>
    <n v="3"/>
    <n v="2"/>
    <n v="6"/>
    <s v="Medium"/>
    <s v="Medium"/>
  </r>
  <r>
    <s v="INC-2026-13963"/>
    <x v="1233"/>
    <x v="4"/>
    <x v="3"/>
    <x v="2"/>
    <x v="1"/>
    <x v="837"/>
    <d v="2026-01-23T00:00:00"/>
    <n v="1"/>
    <n v="3"/>
    <n v="4"/>
    <n v="12"/>
    <s v="High"/>
    <s v="High"/>
  </r>
  <r>
    <s v="INC-2026-14750"/>
    <x v="1234"/>
    <x v="4"/>
    <x v="2"/>
    <x v="2"/>
    <x v="0"/>
    <x v="859"/>
    <d v="2026-01-23T00:00:00"/>
    <n v="1"/>
    <n v="3"/>
    <n v="1"/>
    <n v="3"/>
    <s v="Low"/>
    <s v="Low"/>
  </r>
  <r>
    <s v="INC-2026-14512"/>
    <x v="1235"/>
    <x v="2"/>
    <x v="1"/>
    <x v="3"/>
    <x v="3"/>
    <x v="499"/>
    <d v="2026-01-23T00:00:00"/>
    <n v="1"/>
    <n v="3"/>
    <n v="2"/>
    <n v="6"/>
    <s v="Medium"/>
    <s v="Medium"/>
  </r>
  <r>
    <s v="INC-2026-12496"/>
    <x v="1236"/>
    <x v="4"/>
    <x v="0"/>
    <x v="2"/>
    <x v="3"/>
    <x v="382"/>
    <d v="2026-01-23T00:00:00"/>
    <n v="1"/>
    <n v="3"/>
    <n v="2"/>
    <n v="6"/>
    <s v="Medium"/>
    <s v="Medium"/>
  </r>
  <r>
    <s v="INC-2026-12419"/>
    <x v="1237"/>
    <x v="5"/>
    <x v="3"/>
    <x v="1"/>
    <x v="3"/>
    <x v="212"/>
    <d v="2026-01-23T00:00:00"/>
    <n v="1"/>
    <n v="1"/>
    <n v="2"/>
    <n v="2"/>
    <s v="Low"/>
    <s v="Low"/>
  </r>
  <r>
    <s v="INC-2026-11339"/>
    <x v="1238"/>
    <x v="4"/>
    <x v="1"/>
    <x v="2"/>
    <x v="3"/>
    <x v="109"/>
    <d v="2026-01-23T00:00:00"/>
    <n v="1"/>
    <n v="3"/>
    <n v="2"/>
    <n v="6"/>
    <s v="Medium"/>
    <s v="Medium"/>
  </r>
  <r>
    <s v="INC-2026-13811"/>
    <x v="1239"/>
    <x v="4"/>
    <x v="1"/>
    <x v="2"/>
    <x v="3"/>
    <x v="784"/>
    <d v="2026-01-23T00:00:00"/>
    <n v="1"/>
    <n v="3"/>
    <n v="2"/>
    <n v="6"/>
    <s v="Medium"/>
    <s v="Medium"/>
  </r>
  <r>
    <s v="INC-2026-10569"/>
    <x v="1240"/>
    <x v="2"/>
    <x v="0"/>
    <x v="3"/>
    <x v="3"/>
    <x v="572"/>
    <d v="2026-01-23T00:00:00"/>
    <n v="1"/>
    <n v="3"/>
    <n v="2"/>
    <n v="6"/>
    <s v="Medium"/>
    <s v="Medium"/>
  </r>
  <r>
    <s v="INC-2026-10580"/>
    <x v="1241"/>
    <x v="1"/>
    <x v="0"/>
    <x v="2"/>
    <x v="1"/>
    <x v="860"/>
    <d v="2026-01-23T00:00:00"/>
    <n v="1"/>
    <n v="1"/>
    <n v="4"/>
    <n v="4"/>
    <s v="Low"/>
    <s v="Low"/>
  </r>
  <r>
    <s v="INC-2026-13263"/>
    <x v="1242"/>
    <x v="3"/>
    <x v="2"/>
    <x v="0"/>
    <x v="1"/>
    <x v="861"/>
    <d v="2026-01-23T00:00:00"/>
    <n v="1"/>
    <n v="5"/>
    <n v="4"/>
    <n v="20"/>
    <s v="Very High"/>
    <s v="Critical"/>
  </r>
  <r>
    <s v="INC-2026-14413"/>
    <x v="1243"/>
    <x v="4"/>
    <x v="3"/>
    <x v="2"/>
    <x v="3"/>
    <x v="574"/>
    <d v="2026-01-23T00:00:00"/>
    <n v="1"/>
    <n v="3"/>
    <n v="2"/>
    <n v="6"/>
    <s v="Medium"/>
    <s v="Medium"/>
  </r>
  <r>
    <s v="INC-2026-10211"/>
    <x v="1244"/>
    <x v="4"/>
    <x v="0"/>
    <x v="2"/>
    <x v="4"/>
    <x v="504"/>
    <d v="2026-01-23T00:00:00"/>
    <n v="1"/>
    <n v="3"/>
    <n v="5"/>
    <n v="15"/>
    <s v="High"/>
    <s v="High"/>
  </r>
  <r>
    <s v="INC-2026-12658"/>
    <x v="1245"/>
    <x v="4"/>
    <x v="0"/>
    <x v="2"/>
    <x v="4"/>
    <x v="862"/>
    <d v="2026-01-23T00:00:00"/>
    <n v="1"/>
    <n v="3"/>
    <n v="5"/>
    <n v="15"/>
    <s v="High"/>
    <s v="High"/>
  </r>
  <r>
    <s v="INC-2026-14026"/>
    <x v="1246"/>
    <x v="4"/>
    <x v="2"/>
    <x v="3"/>
    <x v="2"/>
    <x v="0"/>
    <d v="2026-01-24T00:00:00"/>
    <n v="1"/>
    <n v="3"/>
    <n v="2"/>
    <n v="6"/>
    <s v="Medium"/>
    <s v="Medium"/>
  </r>
  <r>
    <s v="INC-2026-13721"/>
    <x v="1247"/>
    <x v="3"/>
    <x v="2"/>
    <x v="0"/>
    <x v="3"/>
    <x v="389"/>
    <d v="2026-01-24T00:00:00"/>
    <n v="1"/>
    <n v="5"/>
    <n v="2"/>
    <n v="10"/>
    <s v="Medium"/>
    <s v="Medium"/>
  </r>
  <r>
    <s v="INC-2026-12346"/>
    <x v="1248"/>
    <x v="3"/>
    <x v="3"/>
    <x v="0"/>
    <x v="3"/>
    <x v="662"/>
    <d v="2026-01-24T00:00:00"/>
    <n v="1"/>
    <n v="5"/>
    <n v="2"/>
    <n v="10"/>
    <s v="Medium"/>
    <s v="Medium"/>
  </r>
  <r>
    <s v="INC-2026-11966"/>
    <x v="1249"/>
    <x v="0"/>
    <x v="3"/>
    <x v="2"/>
    <x v="2"/>
    <x v="863"/>
    <d v="2026-01-24T00:00:00"/>
    <n v="1"/>
    <n v="1"/>
    <n v="2"/>
    <n v="2"/>
    <s v="Low"/>
    <s v="Low"/>
  </r>
  <r>
    <s v="INC-2026-14532"/>
    <x v="1250"/>
    <x v="4"/>
    <x v="1"/>
    <x v="1"/>
    <x v="3"/>
    <x v="864"/>
    <d v="2026-01-24T00:00:00"/>
    <n v="1"/>
    <n v="3"/>
    <n v="2"/>
    <n v="6"/>
    <s v="Medium"/>
    <s v="Medium"/>
  </r>
  <r>
    <s v="INC-2026-10257"/>
    <x v="1251"/>
    <x v="0"/>
    <x v="0"/>
    <x v="1"/>
    <x v="4"/>
    <x v="539"/>
    <d v="2026-01-24T00:00:00"/>
    <n v="1"/>
    <n v="1"/>
    <n v="5"/>
    <n v="5"/>
    <s v="Medium"/>
    <s v="Medium"/>
  </r>
  <r>
    <s v="INC-2026-12610"/>
    <x v="1252"/>
    <x v="3"/>
    <x v="1"/>
    <x v="0"/>
    <x v="3"/>
    <x v="12"/>
    <d v="2026-01-24T00:00:00"/>
    <n v="1"/>
    <n v="5"/>
    <n v="2"/>
    <n v="10"/>
    <s v="Medium"/>
    <s v="Medium"/>
  </r>
  <r>
    <s v="INC-2026-13297"/>
    <x v="1253"/>
    <x v="4"/>
    <x v="0"/>
    <x v="1"/>
    <x v="3"/>
    <x v="347"/>
    <d v="2026-01-24T00:00:00"/>
    <n v="1"/>
    <n v="3"/>
    <n v="2"/>
    <n v="6"/>
    <s v="Medium"/>
    <s v="Medium"/>
  </r>
  <r>
    <s v="INC-2026-12296"/>
    <x v="1254"/>
    <x v="4"/>
    <x v="2"/>
    <x v="2"/>
    <x v="2"/>
    <x v="865"/>
    <d v="2026-01-24T00:00:00"/>
    <n v="1"/>
    <n v="3"/>
    <n v="2"/>
    <n v="6"/>
    <s v="Medium"/>
    <s v="Medium"/>
  </r>
  <r>
    <s v="INC-2026-14445"/>
    <x v="1255"/>
    <x v="4"/>
    <x v="3"/>
    <x v="2"/>
    <x v="2"/>
    <x v="866"/>
    <d v="2026-01-24T00:00:00"/>
    <n v="1"/>
    <n v="3"/>
    <n v="2"/>
    <n v="6"/>
    <s v="Medium"/>
    <s v="Medium"/>
  </r>
  <r>
    <s v="INC-2026-11301"/>
    <x v="1256"/>
    <x v="4"/>
    <x v="3"/>
    <x v="1"/>
    <x v="2"/>
    <x v="867"/>
    <d v="2026-01-24T00:00:00"/>
    <n v="1"/>
    <n v="3"/>
    <n v="2"/>
    <n v="6"/>
    <s v="Medium"/>
    <s v="Medium"/>
  </r>
  <r>
    <s v="INC-2026-14527"/>
    <x v="1257"/>
    <x v="4"/>
    <x v="0"/>
    <x v="2"/>
    <x v="0"/>
    <x v="868"/>
    <d v="2026-01-24T00:00:00"/>
    <n v="1"/>
    <n v="3"/>
    <n v="1"/>
    <n v="3"/>
    <s v="Low"/>
    <s v="Low"/>
  </r>
  <r>
    <s v="INC-2026-10286"/>
    <x v="1258"/>
    <x v="4"/>
    <x v="0"/>
    <x v="2"/>
    <x v="2"/>
    <x v="869"/>
    <d v="2026-01-24T00:00:00"/>
    <n v="1"/>
    <n v="3"/>
    <n v="2"/>
    <n v="6"/>
    <s v="Medium"/>
    <s v="Medium"/>
  </r>
  <r>
    <s v="INC-2026-10121"/>
    <x v="1259"/>
    <x v="5"/>
    <x v="3"/>
    <x v="0"/>
    <x v="3"/>
    <x v="870"/>
    <d v="2026-01-24T00:00:00"/>
    <n v="1"/>
    <n v="1"/>
    <n v="2"/>
    <n v="2"/>
    <s v="Low"/>
    <s v="Low"/>
  </r>
  <r>
    <s v="INC-2026-12654"/>
    <x v="1260"/>
    <x v="4"/>
    <x v="0"/>
    <x v="2"/>
    <x v="0"/>
    <x v="701"/>
    <d v="2026-01-24T00:00:00"/>
    <n v="1"/>
    <n v="3"/>
    <n v="1"/>
    <n v="3"/>
    <s v="Low"/>
    <s v="Low"/>
  </r>
  <r>
    <s v="INC-2026-13817"/>
    <x v="1261"/>
    <x v="3"/>
    <x v="0"/>
    <x v="0"/>
    <x v="3"/>
    <x v="871"/>
    <d v="2026-01-24T00:00:00"/>
    <n v="1"/>
    <n v="5"/>
    <n v="2"/>
    <n v="10"/>
    <s v="Medium"/>
    <s v="Medium"/>
  </r>
  <r>
    <s v="INC-2026-12618"/>
    <x v="1262"/>
    <x v="4"/>
    <x v="1"/>
    <x v="2"/>
    <x v="3"/>
    <x v="275"/>
    <d v="2026-01-24T00:00:00"/>
    <n v="1"/>
    <n v="3"/>
    <n v="2"/>
    <n v="6"/>
    <s v="Medium"/>
    <s v="Medium"/>
  </r>
  <r>
    <s v="INC-2026-11028"/>
    <x v="1263"/>
    <x v="4"/>
    <x v="3"/>
    <x v="2"/>
    <x v="3"/>
    <x v="227"/>
    <d v="2026-01-24T00:00:00"/>
    <n v="1"/>
    <n v="3"/>
    <n v="2"/>
    <n v="6"/>
    <s v="Medium"/>
    <s v="Medium"/>
  </r>
  <r>
    <s v="INC-2026-12562"/>
    <x v="1264"/>
    <x v="4"/>
    <x v="3"/>
    <x v="1"/>
    <x v="0"/>
    <x v="872"/>
    <d v="2026-01-24T00:00:00"/>
    <n v="1"/>
    <n v="3"/>
    <n v="1"/>
    <n v="3"/>
    <s v="Low"/>
    <s v="Low"/>
  </r>
  <r>
    <s v="INC-2026-11397"/>
    <x v="1265"/>
    <x v="0"/>
    <x v="3"/>
    <x v="3"/>
    <x v="2"/>
    <x v="873"/>
    <d v="2026-01-24T00:00:00"/>
    <n v="1"/>
    <n v="1"/>
    <n v="2"/>
    <n v="2"/>
    <s v="Low"/>
    <s v="Low"/>
  </r>
  <r>
    <s v="INC-2026-12705"/>
    <x v="1266"/>
    <x v="4"/>
    <x v="0"/>
    <x v="2"/>
    <x v="2"/>
    <x v="406"/>
    <d v="2026-01-24T00:00:00"/>
    <n v="1"/>
    <n v="3"/>
    <n v="2"/>
    <n v="6"/>
    <s v="Medium"/>
    <s v="Medium"/>
  </r>
  <r>
    <s v="INC-2026-10300"/>
    <x v="1267"/>
    <x v="1"/>
    <x v="1"/>
    <x v="3"/>
    <x v="3"/>
    <x v="766"/>
    <d v="2026-01-24T00:00:00"/>
    <n v="1"/>
    <n v="1"/>
    <n v="2"/>
    <n v="2"/>
    <s v="Low"/>
    <s v="Low"/>
  </r>
  <r>
    <s v="INC-2026-13602"/>
    <x v="1268"/>
    <x v="4"/>
    <x v="3"/>
    <x v="2"/>
    <x v="2"/>
    <x v="874"/>
    <d v="2026-01-24T00:00:00"/>
    <n v="1"/>
    <n v="3"/>
    <n v="2"/>
    <n v="6"/>
    <s v="Medium"/>
    <s v="Medium"/>
  </r>
  <r>
    <s v="INC-2026-13708"/>
    <x v="1269"/>
    <x v="5"/>
    <x v="3"/>
    <x v="2"/>
    <x v="1"/>
    <x v="875"/>
    <d v="2026-01-24T00:00:00"/>
    <n v="1"/>
    <n v="1"/>
    <n v="4"/>
    <n v="4"/>
    <s v="Low"/>
    <s v="Low"/>
  </r>
  <r>
    <s v="INC-2026-14913"/>
    <x v="1270"/>
    <x v="4"/>
    <x v="1"/>
    <x v="2"/>
    <x v="0"/>
    <x v="191"/>
    <d v="2026-01-24T00:00:00"/>
    <n v="1"/>
    <n v="3"/>
    <n v="1"/>
    <n v="3"/>
    <s v="Low"/>
    <s v="Low"/>
  </r>
  <r>
    <s v="INC-2026-13133"/>
    <x v="1271"/>
    <x v="4"/>
    <x v="1"/>
    <x v="2"/>
    <x v="3"/>
    <x v="876"/>
    <d v="2026-01-24T00:00:00"/>
    <n v="1"/>
    <n v="3"/>
    <n v="2"/>
    <n v="6"/>
    <s v="Medium"/>
    <s v="Medium"/>
  </r>
  <r>
    <s v="INC-2026-11625"/>
    <x v="1272"/>
    <x v="4"/>
    <x v="2"/>
    <x v="2"/>
    <x v="3"/>
    <x v="622"/>
    <d v="2026-01-24T00:00:00"/>
    <n v="1"/>
    <n v="3"/>
    <n v="2"/>
    <n v="6"/>
    <s v="Medium"/>
    <s v="Medium"/>
  </r>
  <r>
    <s v="INC-2026-12589"/>
    <x v="1273"/>
    <x v="4"/>
    <x v="1"/>
    <x v="2"/>
    <x v="2"/>
    <x v="153"/>
    <d v="2026-01-24T00:00:00"/>
    <n v="1"/>
    <n v="3"/>
    <n v="2"/>
    <n v="6"/>
    <s v="Medium"/>
    <s v="Medium"/>
  </r>
  <r>
    <s v="INC-2026-14118"/>
    <x v="1274"/>
    <x v="4"/>
    <x v="0"/>
    <x v="2"/>
    <x v="3"/>
    <x v="455"/>
    <d v="2026-01-24T00:00:00"/>
    <n v="1"/>
    <n v="3"/>
    <n v="2"/>
    <n v="6"/>
    <s v="Medium"/>
    <s v="Medium"/>
  </r>
  <r>
    <s v="INC-2026-10508"/>
    <x v="1275"/>
    <x v="2"/>
    <x v="2"/>
    <x v="0"/>
    <x v="2"/>
    <x v="293"/>
    <d v="2026-01-24T00:00:00"/>
    <n v="1"/>
    <n v="3"/>
    <n v="2"/>
    <n v="6"/>
    <s v="Medium"/>
    <s v="Medium"/>
  </r>
  <r>
    <s v="INC-2026-11871"/>
    <x v="1276"/>
    <x v="4"/>
    <x v="2"/>
    <x v="2"/>
    <x v="2"/>
    <x v="491"/>
    <d v="2026-01-24T00:00:00"/>
    <n v="1"/>
    <n v="3"/>
    <n v="2"/>
    <n v="6"/>
    <s v="Medium"/>
    <s v="Medium"/>
  </r>
  <r>
    <s v="INC-2026-13315"/>
    <x v="1277"/>
    <x v="4"/>
    <x v="1"/>
    <x v="2"/>
    <x v="3"/>
    <x v="494"/>
    <d v="2026-01-24T00:00:00"/>
    <n v="1"/>
    <n v="3"/>
    <n v="2"/>
    <n v="6"/>
    <s v="Medium"/>
    <s v="Medium"/>
  </r>
  <r>
    <s v="INC-2026-12855"/>
    <x v="1278"/>
    <x v="0"/>
    <x v="2"/>
    <x v="2"/>
    <x v="0"/>
    <x v="209"/>
    <d v="2026-01-24T00:00:00"/>
    <n v="1"/>
    <n v="1"/>
    <n v="1"/>
    <n v="1"/>
    <s v="Low"/>
    <s v="Low"/>
  </r>
  <r>
    <s v="INC-2026-10023"/>
    <x v="1279"/>
    <x v="5"/>
    <x v="0"/>
    <x v="3"/>
    <x v="2"/>
    <x v="877"/>
    <d v="2026-01-24T00:00:00"/>
    <n v="1"/>
    <n v="1"/>
    <n v="2"/>
    <n v="2"/>
    <s v="Low"/>
    <s v="Low"/>
  </r>
  <r>
    <s v="INC-2026-14827"/>
    <x v="1280"/>
    <x v="4"/>
    <x v="1"/>
    <x v="2"/>
    <x v="4"/>
    <x v="878"/>
    <d v="2026-01-24T00:00:00"/>
    <n v="1"/>
    <n v="3"/>
    <n v="5"/>
    <n v="15"/>
    <s v="High"/>
    <s v="High"/>
  </r>
  <r>
    <s v="INC-2026-14794"/>
    <x v="1281"/>
    <x v="4"/>
    <x v="3"/>
    <x v="1"/>
    <x v="3"/>
    <x v="424"/>
    <d v="2026-01-24T00:00:00"/>
    <n v="1"/>
    <n v="3"/>
    <n v="2"/>
    <n v="6"/>
    <s v="Medium"/>
    <s v="Medium"/>
  </r>
  <r>
    <s v="INC-2026-13507"/>
    <x v="1282"/>
    <x v="2"/>
    <x v="2"/>
    <x v="1"/>
    <x v="2"/>
    <x v="378"/>
    <d v="2026-01-24T00:00:00"/>
    <n v="1"/>
    <n v="3"/>
    <n v="2"/>
    <n v="6"/>
    <s v="Medium"/>
    <s v="Medium"/>
  </r>
  <r>
    <s v="INC-2026-11034"/>
    <x v="1283"/>
    <x v="5"/>
    <x v="2"/>
    <x v="3"/>
    <x v="3"/>
    <x v="879"/>
    <d v="2026-01-24T00:00:00"/>
    <n v="1"/>
    <n v="1"/>
    <n v="2"/>
    <n v="2"/>
    <s v="Low"/>
    <s v="Low"/>
  </r>
  <r>
    <s v="INC-2026-10840"/>
    <x v="1284"/>
    <x v="2"/>
    <x v="3"/>
    <x v="3"/>
    <x v="2"/>
    <x v="880"/>
    <d v="2026-01-24T00:00:00"/>
    <n v="1"/>
    <n v="3"/>
    <n v="2"/>
    <n v="6"/>
    <s v="Medium"/>
    <s v="Medium"/>
  </r>
  <r>
    <s v="INC-2026-11526"/>
    <x v="1285"/>
    <x v="4"/>
    <x v="0"/>
    <x v="2"/>
    <x v="3"/>
    <x v="723"/>
    <d v="2026-01-24T00:00:00"/>
    <n v="1"/>
    <n v="3"/>
    <n v="2"/>
    <n v="6"/>
    <s v="Medium"/>
    <s v="Medium"/>
  </r>
  <r>
    <s v="INC-2026-12736"/>
    <x v="1286"/>
    <x v="3"/>
    <x v="2"/>
    <x v="0"/>
    <x v="2"/>
    <x v="754"/>
    <d v="2026-01-24T00:00:00"/>
    <n v="1"/>
    <n v="5"/>
    <n v="2"/>
    <n v="10"/>
    <s v="Medium"/>
    <s v="Medium"/>
  </r>
  <r>
    <s v="INC-2026-13526"/>
    <x v="1287"/>
    <x v="2"/>
    <x v="3"/>
    <x v="1"/>
    <x v="3"/>
    <x v="166"/>
    <d v="2026-01-24T00:00:00"/>
    <n v="1"/>
    <n v="3"/>
    <n v="2"/>
    <n v="6"/>
    <s v="Medium"/>
    <s v="Medium"/>
  </r>
  <r>
    <s v="INC-2026-14476"/>
    <x v="1288"/>
    <x v="4"/>
    <x v="3"/>
    <x v="2"/>
    <x v="3"/>
    <x v="252"/>
    <d v="2026-01-24T00:00:00"/>
    <n v="1"/>
    <n v="3"/>
    <n v="2"/>
    <n v="6"/>
    <s v="Medium"/>
    <s v="Medium"/>
  </r>
  <r>
    <s v="INC-2026-11653"/>
    <x v="1289"/>
    <x v="1"/>
    <x v="2"/>
    <x v="0"/>
    <x v="1"/>
    <x v="167"/>
    <d v="2026-01-24T00:00:00"/>
    <n v="1"/>
    <n v="1"/>
    <n v="4"/>
    <n v="4"/>
    <s v="Low"/>
    <s v="Low"/>
  </r>
  <r>
    <s v="INC-2026-14633"/>
    <x v="1290"/>
    <x v="5"/>
    <x v="3"/>
    <x v="1"/>
    <x v="0"/>
    <x v="467"/>
    <d v="2026-01-24T00:00:00"/>
    <n v="1"/>
    <n v="1"/>
    <n v="1"/>
    <n v="1"/>
    <s v="Low"/>
    <s v="Low"/>
  </r>
  <r>
    <s v="INC-2026-10392"/>
    <x v="1291"/>
    <x v="4"/>
    <x v="3"/>
    <x v="2"/>
    <x v="3"/>
    <x v="388"/>
    <d v="2026-01-25T00:00:00"/>
    <n v="1"/>
    <n v="3"/>
    <n v="2"/>
    <n v="6"/>
    <s v="Medium"/>
    <s v="Medium"/>
  </r>
  <r>
    <s v="INC-2026-12448"/>
    <x v="1292"/>
    <x v="4"/>
    <x v="2"/>
    <x v="2"/>
    <x v="2"/>
    <x v="124"/>
    <d v="2026-01-25T00:00:00"/>
    <n v="1"/>
    <n v="3"/>
    <n v="2"/>
    <n v="6"/>
    <s v="Medium"/>
    <s v="Medium"/>
  </r>
  <r>
    <s v="INC-2026-13880"/>
    <x v="1293"/>
    <x v="4"/>
    <x v="1"/>
    <x v="2"/>
    <x v="3"/>
    <x v="881"/>
    <d v="2026-01-25T00:00:00"/>
    <n v="1"/>
    <n v="3"/>
    <n v="2"/>
    <n v="6"/>
    <s v="Medium"/>
    <s v="Medium"/>
  </r>
  <r>
    <s v="INC-2026-13823"/>
    <x v="1294"/>
    <x v="0"/>
    <x v="2"/>
    <x v="3"/>
    <x v="3"/>
    <x v="172"/>
    <d v="2026-01-25T00:00:00"/>
    <n v="1"/>
    <n v="1"/>
    <n v="2"/>
    <n v="2"/>
    <s v="Low"/>
    <s v="Low"/>
  </r>
  <r>
    <s v="INC-2026-13368"/>
    <x v="1295"/>
    <x v="3"/>
    <x v="0"/>
    <x v="0"/>
    <x v="3"/>
    <x v="844"/>
    <d v="2026-01-25T00:00:00"/>
    <n v="1"/>
    <n v="5"/>
    <n v="2"/>
    <n v="10"/>
    <s v="Medium"/>
    <s v="Medium"/>
  </r>
  <r>
    <s v="INC-2026-10870"/>
    <x v="1296"/>
    <x v="4"/>
    <x v="1"/>
    <x v="2"/>
    <x v="1"/>
    <x v="539"/>
    <d v="2026-01-25T00:00:00"/>
    <n v="1"/>
    <n v="3"/>
    <n v="4"/>
    <n v="12"/>
    <s v="High"/>
    <s v="High"/>
  </r>
  <r>
    <s v="INC-2026-10522"/>
    <x v="1297"/>
    <x v="4"/>
    <x v="0"/>
    <x v="2"/>
    <x v="2"/>
    <x v="882"/>
    <d v="2026-01-25T00:00:00"/>
    <n v="1"/>
    <n v="3"/>
    <n v="2"/>
    <n v="6"/>
    <s v="Medium"/>
    <s v="Medium"/>
  </r>
  <r>
    <s v="INC-2026-13209"/>
    <x v="1298"/>
    <x v="4"/>
    <x v="0"/>
    <x v="2"/>
    <x v="3"/>
    <x v="265"/>
    <d v="2026-01-25T00:00:00"/>
    <n v="1"/>
    <n v="3"/>
    <n v="2"/>
    <n v="6"/>
    <s v="Medium"/>
    <s v="Medium"/>
  </r>
  <r>
    <s v="INC-2026-13838"/>
    <x v="1299"/>
    <x v="4"/>
    <x v="1"/>
    <x v="1"/>
    <x v="0"/>
    <x v="177"/>
    <d v="2026-01-25T00:00:00"/>
    <n v="1"/>
    <n v="3"/>
    <n v="1"/>
    <n v="3"/>
    <s v="Low"/>
    <s v="Low"/>
  </r>
  <r>
    <s v="INC-2026-14393"/>
    <x v="1300"/>
    <x v="4"/>
    <x v="3"/>
    <x v="2"/>
    <x v="3"/>
    <x v="789"/>
    <d v="2026-01-25T00:00:00"/>
    <n v="1"/>
    <n v="3"/>
    <n v="2"/>
    <n v="6"/>
    <s v="Medium"/>
    <s v="Medium"/>
  </r>
  <r>
    <s v="INC-2026-14416"/>
    <x v="1301"/>
    <x v="4"/>
    <x v="1"/>
    <x v="2"/>
    <x v="3"/>
    <x v="475"/>
    <d v="2026-01-25T00:00:00"/>
    <n v="1"/>
    <n v="3"/>
    <n v="2"/>
    <n v="6"/>
    <s v="Medium"/>
    <s v="Medium"/>
  </r>
  <r>
    <s v="INC-2026-12853"/>
    <x v="1302"/>
    <x v="5"/>
    <x v="3"/>
    <x v="0"/>
    <x v="0"/>
    <x v="883"/>
    <d v="2026-01-25T00:00:00"/>
    <n v="1"/>
    <n v="1"/>
    <n v="1"/>
    <n v="1"/>
    <s v="Low"/>
    <s v="Low"/>
  </r>
  <r>
    <s v="INC-2026-10048"/>
    <x v="1303"/>
    <x v="4"/>
    <x v="3"/>
    <x v="2"/>
    <x v="0"/>
    <x v="272"/>
    <d v="2026-01-25T00:00:00"/>
    <n v="1"/>
    <n v="3"/>
    <n v="1"/>
    <n v="3"/>
    <s v="Low"/>
    <s v="Low"/>
  </r>
  <r>
    <s v="INC-2026-11171"/>
    <x v="1304"/>
    <x v="4"/>
    <x v="0"/>
    <x v="2"/>
    <x v="0"/>
    <x v="224"/>
    <d v="2026-01-25T00:00:00"/>
    <n v="1"/>
    <n v="3"/>
    <n v="1"/>
    <n v="3"/>
    <s v="Low"/>
    <s v="Low"/>
  </r>
  <r>
    <s v="INC-2026-11800"/>
    <x v="1305"/>
    <x v="4"/>
    <x v="2"/>
    <x v="2"/>
    <x v="1"/>
    <x v="181"/>
    <d v="2026-01-25T00:00:00"/>
    <n v="1"/>
    <n v="3"/>
    <n v="4"/>
    <n v="12"/>
    <s v="High"/>
    <s v="High"/>
  </r>
  <r>
    <s v="INC-2026-12646"/>
    <x v="1306"/>
    <x v="3"/>
    <x v="1"/>
    <x v="0"/>
    <x v="3"/>
    <x v="321"/>
    <d v="2026-01-25T00:00:00"/>
    <n v="1"/>
    <n v="5"/>
    <n v="2"/>
    <n v="10"/>
    <s v="Medium"/>
    <s v="Medium"/>
  </r>
  <r>
    <s v="INC-2026-14778"/>
    <x v="1307"/>
    <x v="4"/>
    <x v="1"/>
    <x v="0"/>
    <x v="2"/>
    <x v="182"/>
    <d v="2026-01-25T00:00:00"/>
    <n v="1"/>
    <n v="3"/>
    <n v="2"/>
    <n v="6"/>
    <s v="Medium"/>
    <s v="Medium"/>
  </r>
  <r>
    <s v="INC-2026-12682"/>
    <x v="1308"/>
    <x v="1"/>
    <x v="1"/>
    <x v="3"/>
    <x v="1"/>
    <x v="405"/>
    <d v="2026-01-25T00:00:00"/>
    <n v="1"/>
    <n v="1"/>
    <n v="4"/>
    <n v="4"/>
    <s v="Low"/>
    <s v="Low"/>
  </r>
  <r>
    <s v="INC-2026-13065"/>
    <x v="1309"/>
    <x v="1"/>
    <x v="0"/>
    <x v="0"/>
    <x v="0"/>
    <x v="702"/>
    <d v="2026-01-25T00:00:00"/>
    <n v="1"/>
    <n v="1"/>
    <n v="1"/>
    <n v="1"/>
    <s v="Low"/>
    <s v="Low"/>
  </r>
  <r>
    <s v="INC-2026-13777"/>
    <x v="1310"/>
    <x v="0"/>
    <x v="1"/>
    <x v="3"/>
    <x v="2"/>
    <x v="884"/>
    <d v="2026-01-25T00:00:00"/>
    <n v="1"/>
    <n v="1"/>
    <n v="2"/>
    <n v="2"/>
    <s v="Low"/>
    <s v="Low"/>
  </r>
  <r>
    <s v="INC-2026-13278"/>
    <x v="1311"/>
    <x v="0"/>
    <x v="1"/>
    <x v="1"/>
    <x v="2"/>
    <x v="407"/>
    <d v="2026-01-25T00:00:00"/>
    <n v="1"/>
    <n v="1"/>
    <n v="2"/>
    <n v="2"/>
    <s v="Low"/>
    <s v="Low"/>
  </r>
  <r>
    <s v="INC-2026-11719"/>
    <x v="1312"/>
    <x v="4"/>
    <x v="3"/>
    <x v="2"/>
    <x v="2"/>
    <x v="885"/>
    <d v="2026-01-25T00:00:00"/>
    <n v="1"/>
    <n v="3"/>
    <n v="2"/>
    <n v="6"/>
    <s v="Medium"/>
    <s v="Medium"/>
  </r>
  <r>
    <s v="INC-2026-14922"/>
    <x v="1313"/>
    <x v="2"/>
    <x v="0"/>
    <x v="0"/>
    <x v="0"/>
    <x v="886"/>
    <d v="2026-01-25T00:00:00"/>
    <n v="1"/>
    <n v="3"/>
    <n v="1"/>
    <n v="3"/>
    <s v="Low"/>
    <s v="Low"/>
  </r>
  <r>
    <s v="INC-2026-13296"/>
    <x v="1314"/>
    <x v="4"/>
    <x v="0"/>
    <x v="2"/>
    <x v="1"/>
    <x v="517"/>
    <d v="2026-01-25T00:00:00"/>
    <n v="1"/>
    <n v="3"/>
    <n v="4"/>
    <n v="12"/>
    <s v="High"/>
    <s v="High"/>
  </r>
  <r>
    <s v="INC-2026-14455"/>
    <x v="1315"/>
    <x v="4"/>
    <x v="3"/>
    <x v="2"/>
    <x v="2"/>
    <x v="620"/>
    <d v="2026-01-25T00:00:00"/>
    <n v="1"/>
    <n v="3"/>
    <n v="2"/>
    <n v="6"/>
    <s v="Medium"/>
    <s v="Medium"/>
  </r>
  <r>
    <s v="INC-2026-13996"/>
    <x v="1316"/>
    <x v="1"/>
    <x v="3"/>
    <x v="1"/>
    <x v="3"/>
    <x v="31"/>
    <d v="2026-01-25T00:00:00"/>
    <n v="1"/>
    <n v="1"/>
    <n v="2"/>
    <n v="2"/>
    <s v="Low"/>
    <s v="Low"/>
  </r>
  <r>
    <s v="INC-2026-12746"/>
    <x v="1317"/>
    <x v="4"/>
    <x v="0"/>
    <x v="2"/>
    <x v="3"/>
    <x v="887"/>
    <d v="2026-01-25T00:00:00"/>
    <n v="1"/>
    <n v="3"/>
    <n v="2"/>
    <n v="6"/>
    <s v="Medium"/>
    <s v="Medium"/>
  </r>
  <r>
    <s v="INC-2026-13765"/>
    <x v="1318"/>
    <x v="5"/>
    <x v="0"/>
    <x v="0"/>
    <x v="2"/>
    <x v="81"/>
    <d v="2026-01-25T00:00:00"/>
    <n v="1"/>
    <n v="1"/>
    <n v="2"/>
    <n v="2"/>
    <s v="Low"/>
    <s v="Low"/>
  </r>
  <r>
    <s v="INC-2026-10385"/>
    <x v="1319"/>
    <x v="4"/>
    <x v="2"/>
    <x v="2"/>
    <x v="3"/>
    <x v="769"/>
    <d v="2026-01-25T00:00:00"/>
    <n v="1"/>
    <n v="3"/>
    <n v="2"/>
    <n v="6"/>
    <s v="Medium"/>
    <s v="Medium"/>
  </r>
  <r>
    <s v="INC-2026-12465"/>
    <x v="1320"/>
    <x v="4"/>
    <x v="0"/>
    <x v="2"/>
    <x v="1"/>
    <x v="771"/>
    <d v="2026-01-25T00:00:00"/>
    <n v="1"/>
    <n v="3"/>
    <n v="4"/>
    <n v="12"/>
    <s v="High"/>
    <s v="High"/>
  </r>
  <r>
    <s v="INC-2026-13598"/>
    <x v="1321"/>
    <x v="1"/>
    <x v="2"/>
    <x v="3"/>
    <x v="0"/>
    <x v="234"/>
    <d v="2026-01-25T00:00:00"/>
    <n v="1"/>
    <n v="1"/>
    <n v="1"/>
    <n v="1"/>
    <s v="Low"/>
    <s v="Low"/>
  </r>
  <r>
    <s v="INC-2026-12257"/>
    <x v="1322"/>
    <x v="5"/>
    <x v="2"/>
    <x v="2"/>
    <x v="2"/>
    <x v="363"/>
    <d v="2026-01-25T00:00:00"/>
    <n v="1"/>
    <n v="1"/>
    <n v="2"/>
    <n v="2"/>
    <s v="Low"/>
    <s v="Low"/>
  </r>
  <r>
    <s v="INC-2026-14430"/>
    <x v="1323"/>
    <x v="3"/>
    <x v="1"/>
    <x v="0"/>
    <x v="3"/>
    <x v="324"/>
    <d v="2026-01-25T00:00:00"/>
    <n v="1"/>
    <n v="5"/>
    <n v="2"/>
    <n v="10"/>
    <s v="Medium"/>
    <s v="Medium"/>
  </r>
  <r>
    <s v="INC-2026-13922"/>
    <x v="1324"/>
    <x v="3"/>
    <x v="0"/>
    <x v="0"/>
    <x v="1"/>
    <x v="849"/>
    <d v="2026-01-25T00:00:00"/>
    <n v="1"/>
    <n v="5"/>
    <n v="4"/>
    <n v="20"/>
    <s v="Very High"/>
    <s v="Critical"/>
  </r>
  <r>
    <s v="INC-2026-10248"/>
    <x v="1325"/>
    <x v="4"/>
    <x v="3"/>
    <x v="1"/>
    <x v="2"/>
    <x v="888"/>
    <d v="2026-01-25T00:00:00"/>
    <n v="1"/>
    <n v="3"/>
    <n v="2"/>
    <n v="6"/>
    <s v="Medium"/>
    <s v="Medium"/>
  </r>
  <r>
    <s v="INC-2026-13365"/>
    <x v="1326"/>
    <x v="4"/>
    <x v="2"/>
    <x v="2"/>
    <x v="4"/>
    <x v="150"/>
    <d v="2026-01-25T00:00:00"/>
    <n v="1"/>
    <n v="3"/>
    <n v="5"/>
    <n v="15"/>
    <s v="High"/>
    <s v="High"/>
  </r>
  <r>
    <s v="INC-2026-14999"/>
    <x v="1327"/>
    <x v="1"/>
    <x v="3"/>
    <x v="2"/>
    <x v="1"/>
    <x v="889"/>
    <d v="2026-01-25T00:00:00"/>
    <n v="1"/>
    <n v="1"/>
    <n v="4"/>
    <n v="4"/>
    <s v="Low"/>
    <s v="Low"/>
  </r>
  <r>
    <s v="INC-2026-10866"/>
    <x v="1328"/>
    <x v="4"/>
    <x v="2"/>
    <x v="2"/>
    <x v="2"/>
    <x v="833"/>
    <d v="2026-01-25T00:00:00"/>
    <n v="1"/>
    <n v="3"/>
    <n v="2"/>
    <n v="6"/>
    <s v="Medium"/>
    <s v="Medium"/>
  </r>
  <r>
    <s v="INC-2026-13778"/>
    <x v="1329"/>
    <x v="4"/>
    <x v="2"/>
    <x v="2"/>
    <x v="3"/>
    <x v="890"/>
    <d v="2026-01-25T00:00:00"/>
    <n v="1"/>
    <n v="3"/>
    <n v="2"/>
    <n v="6"/>
    <s v="Medium"/>
    <s v="Medium"/>
  </r>
  <r>
    <s v="INC-2026-13396"/>
    <x v="1330"/>
    <x v="1"/>
    <x v="0"/>
    <x v="0"/>
    <x v="3"/>
    <x v="680"/>
    <d v="2026-01-25T00:00:00"/>
    <n v="1"/>
    <n v="1"/>
    <n v="2"/>
    <n v="2"/>
    <s v="Low"/>
    <s v="Low"/>
  </r>
  <r>
    <s v="INC-2026-12345"/>
    <x v="1331"/>
    <x v="0"/>
    <x v="3"/>
    <x v="0"/>
    <x v="3"/>
    <x v="522"/>
    <d v="2026-01-25T00:00:00"/>
    <n v="1"/>
    <n v="1"/>
    <n v="2"/>
    <n v="2"/>
    <s v="Low"/>
    <s v="Low"/>
  </r>
  <r>
    <s v="INC-2026-12407"/>
    <x v="1332"/>
    <x v="4"/>
    <x v="3"/>
    <x v="1"/>
    <x v="1"/>
    <x v="891"/>
    <d v="2026-01-25T00:00:00"/>
    <n v="1"/>
    <n v="3"/>
    <n v="4"/>
    <n v="12"/>
    <s v="High"/>
    <s v="High"/>
  </r>
  <r>
    <s v="INC-2026-11439"/>
    <x v="1333"/>
    <x v="0"/>
    <x v="1"/>
    <x v="1"/>
    <x v="2"/>
    <x v="52"/>
    <d v="2026-01-25T00:00:00"/>
    <n v="1"/>
    <n v="1"/>
    <n v="2"/>
    <n v="2"/>
    <s v="Low"/>
    <s v="Low"/>
  </r>
  <r>
    <s v="INC-2026-12029"/>
    <x v="1334"/>
    <x v="2"/>
    <x v="1"/>
    <x v="2"/>
    <x v="1"/>
    <x v="855"/>
    <d v="2026-01-25T00:00:00"/>
    <n v="1"/>
    <n v="3"/>
    <n v="4"/>
    <n v="12"/>
    <s v="High"/>
    <s v="High"/>
  </r>
  <r>
    <s v="INC-2026-10634"/>
    <x v="1335"/>
    <x v="0"/>
    <x v="0"/>
    <x v="1"/>
    <x v="3"/>
    <x v="892"/>
    <d v="2026-01-25T00:00:00"/>
    <n v="1"/>
    <n v="1"/>
    <n v="2"/>
    <n v="2"/>
    <s v="Low"/>
    <s v="Low"/>
  </r>
  <r>
    <s v="INC-2026-14196"/>
    <x v="1336"/>
    <x v="4"/>
    <x v="3"/>
    <x v="2"/>
    <x v="2"/>
    <x v="335"/>
    <d v="2026-01-25T00:00:00"/>
    <n v="1"/>
    <n v="3"/>
    <n v="2"/>
    <n v="6"/>
    <s v="Medium"/>
    <s v="Medium"/>
  </r>
  <r>
    <s v="INC-2026-10368"/>
    <x v="1337"/>
    <x v="1"/>
    <x v="3"/>
    <x v="0"/>
    <x v="1"/>
    <x v="893"/>
    <d v="2026-01-25T00:00:00"/>
    <n v="1"/>
    <n v="1"/>
    <n v="4"/>
    <n v="4"/>
    <s v="Low"/>
    <s v="Low"/>
  </r>
  <r>
    <s v="INC-2026-14467"/>
    <x v="1338"/>
    <x v="4"/>
    <x v="1"/>
    <x v="2"/>
    <x v="1"/>
    <x v="210"/>
    <d v="2026-01-25T00:00:00"/>
    <n v="1"/>
    <n v="3"/>
    <n v="4"/>
    <n v="12"/>
    <s v="High"/>
    <s v="High"/>
  </r>
  <r>
    <s v="INC-2026-12859"/>
    <x v="1339"/>
    <x v="1"/>
    <x v="3"/>
    <x v="2"/>
    <x v="3"/>
    <x v="377"/>
    <d v="2026-01-25T00:00:00"/>
    <n v="1"/>
    <n v="1"/>
    <n v="2"/>
    <n v="2"/>
    <s v="Low"/>
    <s v="Low"/>
  </r>
  <r>
    <s v="INC-2026-13341"/>
    <x v="1340"/>
    <x v="1"/>
    <x v="0"/>
    <x v="2"/>
    <x v="3"/>
    <x v="894"/>
    <d v="2026-01-25T00:00:00"/>
    <n v="1"/>
    <n v="1"/>
    <n v="2"/>
    <n v="2"/>
    <s v="Low"/>
    <s v="Low"/>
  </r>
  <r>
    <s v="INC-2026-11859"/>
    <x v="1341"/>
    <x v="2"/>
    <x v="3"/>
    <x v="1"/>
    <x v="3"/>
    <x v="895"/>
    <d v="2026-01-25T00:00:00"/>
    <n v="1"/>
    <n v="3"/>
    <n v="2"/>
    <n v="6"/>
    <s v="Medium"/>
    <s v="Medium"/>
  </r>
  <r>
    <s v="INC-2026-13892"/>
    <x v="1342"/>
    <x v="4"/>
    <x v="3"/>
    <x v="2"/>
    <x v="2"/>
    <x v="162"/>
    <d v="2026-01-25T00:00:00"/>
    <n v="1"/>
    <n v="3"/>
    <n v="2"/>
    <n v="6"/>
    <s v="Medium"/>
    <s v="Medium"/>
  </r>
  <r>
    <s v="INC-2026-14173"/>
    <x v="1343"/>
    <x v="4"/>
    <x v="3"/>
    <x v="2"/>
    <x v="0"/>
    <x v="896"/>
    <d v="2026-01-25T00:00:00"/>
    <n v="1"/>
    <n v="3"/>
    <n v="1"/>
    <n v="3"/>
    <s v="Low"/>
    <s v="Low"/>
  </r>
  <r>
    <s v="INC-2026-11677"/>
    <x v="1344"/>
    <x v="1"/>
    <x v="2"/>
    <x v="3"/>
    <x v="3"/>
    <x v="897"/>
    <d v="2026-01-25T00:00:00"/>
    <n v="1"/>
    <n v="1"/>
    <n v="2"/>
    <n v="2"/>
    <s v="Low"/>
    <s v="Low"/>
  </r>
  <r>
    <s v="INC-2026-13135"/>
    <x v="1345"/>
    <x v="2"/>
    <x v="2"/>
    <x v="1"/>
    <x v="3"/>
    <x v="119"/>
    <d v="2026-01-25T00:00:00"/>
    <n v="1"/>
    <n v="3"/>
    <n v="2"/>
    <n v="6"/>
    <s v="Medium"/>
    <s v="Medium"/>
  </r>
  <r>
    <s v="INC-2026-11178"/>
    <x v="1346"/>
    <x v="5"/>
    <x v="3"/>
    <x v="0"/>
    <x v="2"/>
    <x v="840"/>
    <d v="2026-01-25T00:00:00"/>
    <n v="1"/>
    <n v="1"/>
    <n v="2"/>
    <n v="2"/>
    <s v="Low"/>
    <s v="Low"/>
  </r>
  <r>
    <s v="INC-2026-14339"/>
    <x v="1347"/>
    <x v="2"/>
    <x v="1"/>
    <x v="2"/>
    <x v="0"/>
    <x v="691"/>
    <d v="2026-01-25T00:00:00"/>
    <n v="1"/>
    <n v="3"/>
    <n v="1"/>
    <n v="3"/>
    <s v="Low"/>
    <s v="Low"/>
  </r>
  <r>
    <s v="INC-2026-12996"/>
    <x v="1348"/>
    <x v="4"/>
    <x v="2"/>
    <x v="1"/>
    <x v="0"/>
    <x v="898"/>
    <d v="2026-01-25T00:00:00"/>
    <n v="1"/>
    <n v="3"/>
    <n v="1"/>
    <n v="3"/>
    <s v="Low"/>
    <s v="Low"/>
  </r>
  <r>
    <s v="INC-2026-14379"/>
    <x v="1349"/>
    <x v="3"/>
    <x v="1"/>
    <x v="0"/>
    <x v="3"/>
    <x v="822"/>
    <d v="2026-01-26T00:00:00"/>
    <n v="1"/>
    <n v="5"/>
    <n v="2"/>
    <n v="10"/>
    <s v="Medium"/>
    <s v="Medium"/>
  </r>
  <r>
    <s v="INC-2026-14587"/>
    <x v="1350"/>
    <x v="2"/>
    <x v="2"/>
    <x v="0"/>
    <x v="1"/>
    <x v="632"/>
    <d v="2026-01-26T00:00:00"/>
    <n v="1"/>
    <n v="3"/>
    <n v="4"/>
    <n v="12"/>
    <s v="High"/>
    <s v="High"/>
  </r>
  <r>
    <s v="INC-2026-14520"/>
    <x v="1350"/>
    <x v="5"/>
    <x v="3"/>
    <x v="0"/>
    <x v="0"/>
    <x v="632"/>
    <d v="2026-01-26T00:00:00"/>
    <n v="1"/>
    <n v="1"/>
    <n v="1"/>
    <n v="1"/>
    <s v="Low"/>
    <s v="Low"/>
  </r>
  <r>
    <s v="INC-2026-14029"/>
    <x v="1351"/>
    <x v="4"/>
    <x v="3"/>
    <x v="2"/>
    <x v="2"/>
    <x v="172"/>
    <d v="2026-01-26T00:00:00"/>
    <n v="1"/>
    <n v="3"/>
    <n v="2"/>
    <n v="6"/>
    <s v="Medium"/>
    <s v="Medium"/>
  </r>
  <r>
    <s v="INC-2026-11895"/>
    <x v="1352"/>
    <x v="5"/>
    <x v="1"/>
    <x v="3"/>
    <x v="0"/>
    <x v="899"/>
    <d v="2026-01-26T00:00:00"/>
    <n v="1"/>
    <n v="1"/>
    <n v="1"/>
    <n v="1"/>
    <s v="Low"/>
    <s v="Low"/>
  </r>
  <r>
    <s v="INC-2026-12198"/>
    <x v="1353"/>
    <x v="0"/>
    <x v="0"/>
    <x v="2"/>
    <x v="3"/>
    <x v="473"/>
    <d v="2026-01-26T00:00:00"/>
    <n v="1"/>
    <n v="1"/>
    <n v="2"/>
    <n v="2"/>
    <s v="Low"/>
    <s v="Low"/>
  </r>
  <r>
    <s v="INC-2026-13334"/>
    <x v="1354"/>
    <x v="2"/>
    <x v="1"/>
    <x v="0"/>
    <x v="2"/>
    <x v="534"/>
    <d v="2026-01-26T00:00:00"/>
    <n v="1"/>
    <n v="3"/>
    <n v="2"/>
    <n v="6"/>
    <s v="Medium"/>
    <s v="Medium"/>
  </r>
  <r>
    <s v="INC-2026-12560"/>
    <x v="1355"/>
    <x v="4"/>
    <x v="0"/>
    <x v="2"/>
    <x v="3"/>
    <x v="64"/>
    <d v="2026-01-26T00:00:00"/>
    <n v="1"/>
    <n v="3"/>
    <n v="2"/>
    <n v="6"/>
    <s v="Medium"/>
    <s v="Medium"/>
  </r>
  <r>
    <s v="INC-2026-12312"/>
    <x v="1356"/>
    <x v="1"/>
    <x v="2"/>
    <x v="3"/>
    <x v="3"/>
    <x v="65"/>
    <d v="2026-01-26T00:00:00"/>
    <n v="1"/>
    <n v="1"/>
    <n v="2"/>
    <n v="2"/>
    <s v="Low"/>
    <s v="Low"/>
  </r>
  <r>
    <s v="INC-2026-10507"/>
    <x v="1357"/>
    <x v="4"/>
    <x v="3"/>
    <x v="2"/>
    <x v="0"/>
    <x v="900"/>
    <d v="2026-01-26T00:00:00"/>
    <n v="1"/>
    <n v="3"/>
    <n v="1"/>
    <n v="3"/>
    <s v="Low"/>
    <s v="Low"/>
  </r>
  <r>
    <s v="INC-2026-10532"/>
    <x v="1358"/>
    <x v="4"/>
    <x v="0"/>
    <x v="2"/>
    <x v="3"/>
    <x v="901"/>
    <d v="2026-01-26T00:00:00"/>
    <n v="1"/>
    <n v="3"/>
    <n v="2"/>
    <n v="6"/>
    <s v="Medium"/>
    <s v="Medium"/>
  </r>
  <r>
    <s v="INC-2026-13346"/>
    <x v="1359"/>
    <x v="0"/>
    <x v="3"/>
    <x v="1"/>
    <x v="2"/>
    <x v="731"/>
    <d v="2026-01-26T00:00:00"/>
    <n v="1"/>
    <n v="1"/>
    <n v="2"/>
    <n v="2"/>
    <s v="Low"/>
    <s v="Low"/>
  </r>
  <r>
    <s v="INC-2026-10071"/>
    <x v="1360"/>
    <x v="4"/>
    <x v="0"/>
    <x v="2"/>
    <x v="3"/>
    <x v="320"/>
    <d v="2026-01-26T00:00:00"/>
    <n v="1"/>
    <n v="3"/>
    <n v="2"/>
    <n v="6"/>
    <s v="Medium"/>
    <s v="Medium"/>
  </r>
  <r>
    <s v="INC-2026-10933"/>
    <x v="1361"/>
    <x v="4"/>
    <x v="0"/>
    <x v="0"/>
    <x v="2"/>
    <x v="902"/>
    <d v="2026-01-26T00:00:00"/>
    <n v="1"/>
    <n v="3"/>
    <n v="2"/>
    <n v="6"/>
    <s v="Medium"/>
    <s v="Medium"/>
  </r>
  <r>
    <s v="INC-2026-11026"/>
    <x v="1362"/>
    <x v="1"/>
    <x v="2"/>
    <x v="0"/>
    <x v="1"/>
    <x v="903"/>
    <d v="2026-01-26T00:00:00"/>
    <n v="1"/>
    <n v="1"/>
    <n v="4"/>
    <n v="4"/>
    <s v="Low"/>
    <s v="Low"/>
  </r>
  <r>
    <s v="INC-2026-12254"/>
    <x v="1363"/>
    <x v="4"/>
    <x v="1"/>
    <x v="2"/>
    <x v="2"/>
    <x v="615"/>
    <d v="2026-01-26T00:00:00"/>
    <n v="1"/>
    <n v="3"/>
    <n v="2"/>
    <n v="6"/>
    <s v="Medium"/>
    <s v="Medium"/>
  </r>
  <r>
    <s v="INC-2026-12713"/>
    <x v="1364"/>
    <x v="4"/>
    <x v="0"/>
    <x v="2"/>
    <x v="3"/>
    <x v="443"/>
    <d v="2026-01-26T00:00:00"/>
    <n v="1"/>
    <n v="3"/>
    <n v="2"/>
    <n v="6"/>
    <s v="Medium"/>
    <s v="Medium"/>
  </r>
  <r>
    <s v="INC-2026-11763"/>
    <x v="1365"/>
    <x v="4"/>
    <x v="0"/>
    <x v="3"/>
    <x v="4"/>
    <x v="405"/>
    <d v="2026-01-26T00:00:00"/>
    <n v="1"/>
    <n v="3"/>
    <n v="5"/>
    <n v="15"/>
    <s v="High"/>
    <s v="High"/>
  </r>
  <r>
    <s v="INC-2026-10874"/>
    <x v="1366"/>
    <x v="1"/>
    <x v="2"/>
    <x v="3"/>
    <x v="3"/>
    <x v="904"/>
    <d v="2026-01-26T00:00:00"/>
    <n v="1"/>
    <n v="1"/>
    <n v="2"/>
    <n v="2"/>
    <s v="Low"/>
    <s v="Low"/>
  </r>
  <r>
    <s v="INC-2026-12318"/>
    <x v="1367"/>
    <x v="4"/>
    <x v="3"/>
    <x v="2"/>
    <x v="4"/>
    <x v="905"/>
    <d v="2026-01-26T00:00:00"/>
    <n v="1"/>
    <n v="3"/>
    <n v="5"/>
    <n v="15"/>
    <s v="High"/>
    <s v="High"/>
  </r>
  <r>
    <s v="INC-2026-14535"/>
    <x v="1368"/>
    <x v="4"/>
    <x v="3"/>
    <x v="2"/>
    <x v="0"/>
    <x v="906"/>
    <d v="2026-01-26T00:00:00"/>
    <n v="1"/>
    <n v="3"/>
    <n v="1"/>
    <n v="3"/>
    <s v="Low"/>
    <s v="Low"/>
  </r>
  <r>
    <s v="INC-2026-11866"/>
    <x v="1369"/>
    <x v="4"/>
    <x v="0"/>
    <x v="2"/>
    <x v="3"/>
    <x v="739"/>
    <d v="2026-01-26T00:00:00"/>
    <n v="1"/>
    <n v="3"/>
    <n v="2"/>
    <n v="6"/>
    <s v="Medium"/>
    <s v="Medium"/>
  </r>
  <r>
    <s v="INC-2026-13105"/>
    <x v="1370"/>
    <x v="0"/>
    <x v="0"/>
    <x v="2"/>
    <x v="0"/>
    <x v="187"/>
    <d v="2026-01-26T00:00:00"/>
    <n v="1"/>
    <n v="1"/>
    <n v="1"/>
    <n v="1"/>
    <s v="Low"/>
    <s v="Low"/>
  </r>
  <r>
    <s v="INC-2026-10413"/>
    <x v="1371"/>
    <x v="4"/>
    <x v="2"/>
    <x v="2"/>
    <x v="0"/>
    <x v="79"/>
    <d v="2026-01-26T00:00:00"/>
    <n v="1"/>
    <n v="3"/>
    <n v="1"/>
    <n v="3"/>
    <s v="Low"/>
    <s v="Low"/>
  </r>
  <r>
    <s v="INC-2026-10458"/>
    <x v="1372"/>
    <x v="5"/>
    <x v="3"/>
    <x v="2"/>
    <x v="2"/>
    <x v="585"/>
    <d v="2026-01-26T00:00:00"/>
    <n v="1"/>
    <n v="1"/>
    <n v="2"/>
    <n v="2"/>
    <s v="Low"/>
    <s v="Low"/>
  </r>
  <r>
    <s v="INC-2026-11624"/>
    <x v="1373"/>
    <x v="2"/>
    <x v="2"/>
    <x v="3"/>
    <x v="2"/>
    <x v="907"/>
    <d v="2026-01-26T00:00:00"/>
    <n v="1"/>
    <n v="3"/>
    <n v="2"/>
    <n v="6"/>
    <s v="Medium"/>
    <s v="Medium"/>
  </r>
  <r>
    <s v="INC-2026-13836"/>
    <x v="1374"/>
    <x v="2"/>
    <x v="1"/>
    <x v="0"/>
    <x v="0"/>
    <x v="876"/>
    <d v="2026-01-26T00:00:00"/>
    <n v="1"/>
    <n v="3"/>
    <n v="1"/>
    <n v="3"/>
    <s v="Low"/>
    <s v="Low"/>
  </r>
  <r>
    <s v="INC-2026-12320"/>
    <x v="1375"/>
    <x v="0"/>
    <x v="0"/>
    <x v="0"/>
    <x v="0"/>
    <x v="908"/>
    <d v="2026-01-26T00:00:00"/>
    <n v="1"/>
    <n v="1"/>
    <n v="1"/>
    <n v="1"/>
    <s v="Low"/>
    <s v="Low"/>
  </r>
  <r>
    <s v="INC-2026-10107"/>
    <x v="1376"/>
    <x v="3"/>
    <x v="2"/>
    <x v="0"/>
    <x v="2"/>
    <x v="192"/>
    <d v="2026-01-26T00:00:00"/>
    <n v="1"/>
    <n v="5"/>
    <n v="2"/>
    <n v="10"/>
    <s v="Medium"/>
    <s v="Medium"/>
  </r>
  <r>
    <s v="INC-2026-11448"/>
    <x v="1377"/>
    <x v="4"/>
    <x v="3"/>
    <x v="2"/>
    <x v="1"/>
    <x v="909"/>
    <d v="2026-01-26T00:00:00"/>
    <n v="1"/>
    <n v="3"/>
    <n v="4"/>
    <n v="12"/>
    <s v="High"/>
    <s v="High"/>
  </r>
  <r>
    <s v="INC-2026-13379"/>
    <x v="1378"/>
    <x v="4"/>
    <x v="1"/>
    <x v="2"/>
    <x v="4"/>
    <x v="679"/>
    <d v="2026-01-26T00:00:00"/>
    <n v="1"/>
    <n v="3"/>
    <n v="5"/>
    <n v="15"/>
    <s v="High"/>
    <s v="High"/>
  </r>
  <r>
    <s v="INC-2026-11049"/>
    <x v="1379"/>
    <x v="4"/>
    <x v="2"/>
    <x v="2"/>
    <x v="0"/>
    <x v="910"/>
    <d v="2026-01-26T00:00:00"/>
    <n v="1"/>
    <n v="3"/>
    <n v="1"/>
    <n v="3"/>
    <s v="Low"/>
    <s v="Low"/>
  </r>
  <r>
    <s v="INC-2026-14768"/>
    <x v="1380"/>
    <x v="4"/>
    <x v="0"/>
    <x v="2"/>
    <x v="2"/>
    <x v="88"/>
    <d v="2026-01-26T00:00:00"/>
    <n v="1"/>
    <n v="3"/>
    <n v="2"/>
    <n v="6"/>
    <s v="Medium"/>
    <s v="Medium"/>
  </r>
  <r>
    <s v="INC-2026-13786"/>
    <x v="1381"/>
    <x v="2"/>
    <x v="2"/>
    <x v="0"/>
    <x v="0"/>
    <x v="911"/>
    <d v="2026-01-26T00:00:00"/>
    <n v="1"/>
    <n v="3"/>
    <n v="1"/>
    <n v="3"/>
    <s v="Low"/>
    <s v="Low"/>
  </r>
  <r>
    <s v="INC-2026-13285"/>
    <x v="1382"/>
    <x v="4"/>
    <x v="2"/>
    <x v="2"/>
    <x v="1"/>
    <x v="912"/>
    <d v="2026-01-26T00:00:00"/>
    <n v="1"/>
    <n v="3"/>
    <n v="4"/>
    <n v="12"/>
    <s v="High"/>
    <s v="High"/>
  </r>
  <r>
    <s v="INC-2026-11536"/>
    <x v="1383"/>
    <x v="4"/>
    <x v="2"/>
    <x v="2"/>
    <x v="3"/>
    <x v="913"/>
    <d v="2026-01-26T00:00:00"/>
    <n v="1"/>
    <n v="3"/>
    <n v="2"/>
    <n v="6"/>
    <s v="Medium"/>
    <s v="Medium"/>
  </r>
  <r>
    <s v="INC-2026-10579"/>
    <x v="1384"/>
    <x v="2"/>
    <x v="1"/>
    <x v="2"/>
    <x v="2"/>
    <x v="914"/>
    <d v="2026-01-26T00:00:00"/>
    <n v="1"/>
    <n v="3"/>
    <n v="2"/>
    <n v="6"/>
    <s v="Medium"/>
    <s v="Medium"/>
  </r>
  <r>
    <s v="INC-2026-14614"/>
    <x v="1385"/>
    <x v="1"/>
    <x v="0"/>
    <x v="1"/>
    <x v="0"/>
    <x v="455"/>
    <d v="2026-01-26T00:00:00"/>
    <n v="1"/>
    <n v="1"/>
    <n v="1"/>
    <n v="1"/>
    <s v="Low"/>
    <s v="Low"/>
  </r>
  <r>
    <s v="INC-2026-12946"/>
    <x v="1386"/>
    <x v="4"/>
    <x v="3"/>
    <x v="2"/>
    <x v="2"/>
    <x v="915"/>
    <d v="2026-01-26T00:00:00"/>
    <n v="1"/>
    <n v="3"/>
    <n v="2"/>
    <n v="6"/>
    <s v="Medium"/>
    <s v="Medium"/>
  </r>
  <r>
    <s v="INC-2026-13870"/>
    <x v="1387"/>
    <x v="4"/>
    <x v="0"/>
    <x v="2"/>
    <x v="0"/>
    <x v="564"/>
    <d v="2026-01-26T00:00:00"/>
    <n v="1"/>
    <n v="3"/>
    <n v="1"/>
    <n v="3"/>
    <s v="Low"/>
    <s v="Low"/>
  </r>
  <r>
    <s v="INC-2026-14397"/>
    <x v="1388"/>
    <x v="1"/>
    <x v="0"/>
    <x v="2"/>
    <x v="1"/>
    <x v="916"/>
    <d v="2026-01-26T00:00:00"/>
    <n v="1"/>
    <n v="1"/>
    <n v="4"/>
    <n v="4"/>
    <s v="Low"/>
    <s v="Low"/>
  </r>
  <r>
    <s v="INC-2026-14961"/>
    <x v="1389"/>
    <x v="4"/>
    <x v="2"/>
    <x v="2"/>
    <x v="3"/>
    <x v="96"/>
    <d v="2026-01-26T00:00:00"/>
    <n v="1"/>
    <n v="3"/>
    <n v="2"/>
    <n v="6"/>
    <s v="Medium"/>
    <s v="Medium"/>
  </r>
  <r>
    <s v="INC-2026-12129"/>
    <x v="1390"/>
    <x v="5"/>
    <x v="3"/>
    <x v="3"/>
    <x v="3"/>
    <x v="157"/>
    <d v="2026-01-26T00:00:00"/>
    <n v="1"/>
    <n v="1"/>
    <n v="2"/>
    <n v="2"/>
    <s v="Low"/>
    <s v="Low"/>
  </r>
  <r>
    <s v="INC-2026-13130"/>
    <x v="1391"/>
    <x v="4"/>
    <x v="0"/>
    <x v="2"/>
    <x v="3"/>
    <x v="917"/>
    <d v="2026-01-26T00:00:00"/>
    <n v="1"/>
    <n v="3"/>
    <n v="2"/>
    <n v="6"/>
    <s v="Medium"/>
    <s v="Medium"/>
  </r>
  <r>
    <s v="INC-2026-14608"/>
    <x v="1392"/>
    <x v="1"/>
    <x v="2"/>
    <x v="0"/>
    <x v="0"/>
    <x v="918"/>
    <d v="2026-01-26T00:00:00"/>
    <n v="1"/>
    <n v="1"/>
    <n v="1"/>
    <n v="1"/>
    <s v="Low"/>
    <s v="Low"/>
  </r>
  <r>
    <s v="INC-2026-11828"/>
    <x v="1393"/>
    <x v="4"/>
    <x v="2"/>
    <x v="2"/>
    <x v="2"/>
    <x v="919"/>
    <d v="2026-01-26T00:00:00"/>
    <n v="1"/>
    <n v="3"/>
    <n v="2"/>
    <n v="6"/>
    <s v="Medium"/>
    <s v="Medium"/>
  </r>
  <r>
    <s v="INC-2026-11617"/>
    <x v="1394"/>
    <x v="0"/>
    <x v="0"/>
    <x v="3"/>
    <x v="2"/>
    <x v="920"/>
    <d v="2026-01-26T00:00:00"/>
    <n v="1"/>
    <n v="1"/>
    <n v="2"/>
    <n v="2"/>
    <s v="Low"/>
    <s v="Low"/>
  </r>
  <r>
    <s v="INC-2026-13212"/>
    <x v="1395"/>
    <x v="2"/>
    <x v="3"/>
    <x v="1"/>
    <x v="3"/>
    <x v="571"/>
    <d v="2026-01-26T00:00:00"/>
    <n v="1"/>
    <n v="3"/>
    <n v="2"/>
    <n v="6"/>
    <s v="Medium"/>
    <s v="Medium"/>
  </r>
  <r>
    <s v="INC-2026-13539"/>
    <x v="1396"/>
    <x v="0"/>
    <x v="1"/>
    <x v="2"/>
    <x v="1"/>
    <x v="113"/>
    <d v="2026-01-26T00:00:00"/>
    <n v="1"/>
    <n v="1"/>
    <n v="4"/>
    <n v="4"/>
    <s v="Low"/>
    <s v="Low"/>
  </r>
  <r>
    <s v="INC-2026-13861"/>
    <x v="1397"/>
    <x v="4"/>
    <x v="2"/>
    <x v="2"/>
    <x v="3"/>
    <x v="306"/>
    <d v="2026-01-26T00:00:00"/>
    <n v="1"/>
    <n v="3"/>
    <n v="2"/>
    <n v="6"/>
    <s v="Medium"/>
    <s v="Medium"/>
  </r>
  <r>
    <s v="INC-2026-14185"/>
    <x v="1398"/>
    <x v="4"/>
    <x v="1"/>
    <x v="2"/>
    <x v="3"/>
    <x v="340"/>
    <d v="2026-01-26T00:00:00"/>
    <n v="1"/>
    <n v="3"/>
    <n v="2"/>
    <n v="6"/>
    <s v="Medium"/>
    <s v="Medium"/>
  </r>
  <r>
    <s v="INC-2026-13681"/>
    <x v="1398"/>
    <x v="2"/>
    <x v="3"/>
    <x v="3"/>
    <x v="3"/>
    <x v="340"/>
    <d v="2026-01-26T00:00:00"/>
    <n v="1"/>
    <n v="3"/>
    <n v="2"/>
    <n v="6"/>
    <s v="Medium"/>
    <s v="Medium"/>
  </r>
  <r>
    <s v="INC-2026-10305"/>
    <x v="1399"/>
    <x v="3"/>
    <x v="0"/>
    <x v="0"/>
    <x v="2"/>
    <x v="114"/>
    <d v="2026-01-26T00:00:00"/>
    <n v="1"/>
    <n v="5"/>
    <n v="2"/>
    <n v="10"/>
    <s v="Medium"/>
    <s v="Medium"/>
  </r>
  <r>
    <s v="INC-2026-11105"/>
    <x v="1400"/>
    <x v="0"/>
    <x v="3"/>
    <x v="0"/>
    <x v="3"/>
    <x v="921"/>
    <d v="2026-01-26T00:00:00"/>
    <n v="1"/>
    <n v="1"/>
    <n v="2"/>
    <n v="2"/>
    <s v="Low"/>
    <s v="Low"/>
  </r>
  <r>
    <s v="INC-2026-14478"/>
    <x v="1400"/>
    <x v="3"/>
    <x v="0"/>
    <x v="0"/>
    <x v="2"/>
    <x v="921"/>
    <d v="2026-01-26T00:00:00"/>
    <n v="1"/>
    <n v="5"/>
    <n v="2"/>
    <n v="10"/>
    <s v="Medium"/>
    <s v="Medium"/>
  </r>
  <r>
    <s v="INC-2026-11096"/>
    <x v="1401"/>
    <x v="0"/>
    <x v="2"/>
    <x v="0"/>
    <x v="2"/>
    <x v="784"/>
    <d v="2026-01-26T00:00:00"/>
    <n v="1"/>
    <n v="1"/>
    <n v="2"/>
    <n v="2"/>
    <s v="Low"/>
    <s v="Low"/>
  </r>
  <r>
    <s v="INC-2026-12107"/>
    <x v="1402"/>
    <x v="4"/>
    <x v="1"/>
    <x v="2"/>
    <x v="3"/>
    <x v="786"/>
    <d v="2026-01-26T00:00:00"/>
    <n v="1"/>
    <n v="3"/>
    <n v="2"/>
    <n v="6"/>
    <s v="Medium"/>
    <s v="Medium"/>
  </r>
  <r>
    <s v="INC-2026-14256"/>
    <x v="1403"/>
    <x v="0"/>
    <x v="3"/>
    <x v="0"/>
    <x v="4"/>
    <x v="922"/>
    <d v="2026-01-26T00:00:00"/>
    <n v="1"/>
    <n v="1"/>
    <n v="5"/>
    <n v="5"/>
    <s v="Medium"/>
    <s v="Medium"/>
  </r>
  <r>
    <s v="INC-2026-10375"/>
    <x v="1404"/>
    <x v="4"/>
    <x v="2"/>
    <x v="2"/>
    <x v="2"/>
    <x v="819"/>
    <d v="2026-01-26T00:00:00"/>
    <n v="1"/>
    <n v="3"/>
    <n v="2"/>
    <n v="6"/>
    <s v="Medium"/>
    <s v="Medium"/>
  </r>
  <r>
    <s v="INC-2026-14752"/>
    <x v="1405"/>
    <x v="3"/>
    <x v="2"/>
    <x v="0"/>
    <x v="3"/>
    <x v="469"/>
    <d v="2026-01-26T00:00:00"/>
    <n v="1"/>
    <n v="5"/>
    <n v="2"/>
    <n v="10"/>
    <s v="Medium"/>
    <s v="Medium"/>
  </r>
  <r>
    <s v="INC-2026-11336"/>
    <x v="1406"/>
    <x v="3"/>
    <x v="1"/>
    <x v="0"/>
    <x v="3"/>
    <x v="923"/>
    <d v="2026-01-27T00:00:00"/>
    <n v="1"/>
    <n v="5"/>
    <n v="2"/>
    <n v="10"/>
    <s v="Medium"/>
    <s v="Medium"/>
  </r>
  <r>
    <s v="INC-2026-12471"/>
    <x v="1407"/>
    <x v="5"/>
    <x v="2"/>
    <x v="3"/>
    <x v="2"/>
    <x v="881"/>
    <d v="2026-01-27T00:00:00"/>
    <n v="1"/>
    <n v="1"/>
    <n v="2"/>
    <n v="2"/>
    <s v="Low"/>
    <s v="Low"/>
  </r>
  <r>
    <s v="INC-2026-14037"/>
    <x v="1408"/>
    <x v="4"/>
    <x v="3"/>
    <x v="2"/>
    <x v="1"/>
    <x v="220"/>
    <d v="2026-01-27T00:00:00"/>
    <n v="1"/>
    <n v="3"/>
    <n v="4"/>
    <n v="12"/>
    <s v="High"/>
    <s v="High"/>
  </r>
  <r>
    <s v="INC-2026-11826"/>
    <x v="1409"/>
    <x v="1"/>
    <x v="3"/>
    <x v="3"/>
    <x v="1"/>
    <x v="924"/>
    <d v="2026-01-27T00:00:00"/>
    <n v="1"/>
    <n v="1"/>
    <n v="4"/>
    <n v="4"/>
    <s v="Low"/>
    <s v="Low"/>
  </r>
  <r>
    <s v="INC-2026-14917"/>
    <x v="1410"/>
    <x v="1"/>
    <x v="3"/>
    <x v="1"/>
    <x v="3"/>
    <x v="394"/>
    <d v="2026-01-27T00:00:00"/>
    <n v="1"/>
    <n v="1"/>
    <n v="2"/>
    <n v="2"/>
    <s v="Low"/>
    <s v="Low"/>
  </r>
  <r>
    <s v="INC-2026-12147"/>
    <x v="1411"/>
    <x v="1"/>
    <x v="0"/>
    <x v="3"/>
    <x v="1"/>
    <x v="925"/>
    <d v="2026-01-27T00:00:00"/>
    <n v="1"/>
    <n v="1"/>
    <n v="4"/>
    <n v="4"/>
    <s v="Low"/>
    <s v="Low"/>
  </r>
  <r>
    <s v="INC-2026-11218"/>
    <x v="1412"/>
    <x v="0"/>
    <x v="3"/>
    <x v="0"/>
    <x v="2"/>
    <x v="882"/>
    <d v="2026-01-27T00:00:00"/>
    <n v="1"/>
    <n v="1"/>
    <n v="2"/>
    <n v="2"/>
    <s v="Low"/>
    <s v="Low"/>
  </r>
  <r>
    <s v="INC-2026-14589"/>
    <x v="1413"/>
    <x v="2"/>
    <x v="2"/>
    <x v="2"/>
    <x v="2"/>
    <x v="926"/>
    <d v="2026-01-27T00:00:00"/>
    <n v="1"/>
    <n v="3"/>
    <n v="2"/>
    <n v="6"/>
    <s v="Medium"/>
    <s v="Medium"/>
  </r>
  <r>
    <s v="INC-2026-12885"/>
    <x v="1414"/>
    <x v="0"/>
    <x v="1"/>
    <x v="0"/>
    <x v="0"/>
    <x v="11"/>
    <d v="2026-01-27T00:00:00"/>
    <n v="1"/>
    <n v="1"/>
    <n v="1"/>
    <n v="1"/>
    <s v="Low"/>
    <s v="Low"/>
  </r>
  <r>
    <s v="INC-2026-13156"/>
    <x v="1415"/>
    <x v="4"/>
    <x v="1"/>
    <x v="2"/>
    <x v="3"/>
    <x v="927"/>
    <d v="2026-01-27T00:00:00"/>
    <n v="1"/>
    <n v="3"/>
    <n v="2"/>
    <n v="6"/>
    <s v="Medium"/>
    <s v="Medium"/>
  </r>
  <r>
    <s v="INC-2026-10456"/>
    <x v="1416"/>
    <x v="4"/>
    <x v="1"/>
    <x v="2"/>
    <x v="3"/>
    <x v="868"/>
    <d v="2026-01-27T00:00:00"/>
    <n v="1"/>
    <n v="3"/>
    <n v="2"/>
    <n v="6"/>
    <s v="Medium"/>
    <s v="Medium"/>
  </r>
  <r>
    <s v="INC-2026-14738"/>
    <x v="1417"/>
    <x v="4"/>
    <x v="3"/>
    <x v="2"/>
    <x v="3"/>
    <x v="141"/>
    <d v="2026-01-27T00:00:00"/>
    <n v="1"/>
    <n v="3"/>
    <n v="2"/>
    <n v="6"/>
    <s v="Medium"/>
    <s v="Medium"/>
  </r>
  <r>
    <s v="INC-2026-12033"/>
    <x v="1418"/>
    <x v="2"/>
    <x v="3"/>
    <x v="2"/>
    <x v="3"/>
    <x v="27"/>
    <d v="2026-01-27T00:00:00"/>
    <n v="1"/>
    <n v="3"/>
    <n v="2"/>
    <n v="6"/>
    <s v="Medium"/>
    <s v="Medium"/>
  </r>
  <r>
    <s v="INC-2026-13386"/>
    <x v="1419"/>
    <x v="2"/>
    <x v="0"/>
    <x v="3"/>
    <x v="2"/>
    <x v="29"/>
    <d v="2026-01-27T00:00:00"/>
    <n v="1"/>
    <n v="3"/>
    <n v="2"/>
    <n v="6"/>
    <s v="Medium"/>
    <s v="Medium"/>
  </r>
  <r>
    <s v="INC-2026-13039"/>
    <x v="1420"/>
    <x v="4"/>
    <x v="2"/>
    <x v="2"/>
    <x v="3"/>
    <x v="928"/>
    <d v="2026-01-27T00:00:00"/>
    <n v="1"/>
    <n v="3"/>
    <n v="2"/>
    <n v="6"/>
    <s v="Medium"/>
    <s v="Medium"/>
  </r>
  <r>
    <s v="INC-2026-11998"/>
    <x v="1421"/>
    <x v="4"/>
    <x v="3"/>
    <x v="2"/>
    <x v="3"/>
    <x v="929"/>
    <d v="2026-01-27T00:00:00"/>
    <n v="1"/>
    <n v="3"/>
    <n v="2"/>
    <n v="6"/>
    <s v="Medium"/>
    <s v="Medium"/>
  </r>
  <r>
    <s v="INC-2026-10529"/>
    <x v="1422"/>
    <x v="5"/>
    <x v="2"/>
    <x v="1"/>
    <x v="3"/>
    <x v="930"/>
    <d v="2026-01-27T00:00:00"/>
    <n v="1"/>
    <n v="1"/>
    <n v="2"/>
    <n v="2"/>
    <s v="Low"/>
    <s v="Low"/>
  </r>
  <r>
    <s v="INC-2026-13435"/>
    <x v="1423"/>
    <x v="2"/>
    <x v="1"/>
    <x v="0"/>
    <x v="3"/>
    <x v="621"/>
    <d v="2026-01-27T00:00:00"/>
    <n v="1"/>
    <n v="3"/>
    <n v="2"/>
    <n v="6"/>
    <s v="Medium"/>
    <s v="Medium"/>
  </r>
  <r>
    <s v="INC-2026-10932"/>
    <x v="1424"/>
    <x v="1"/>
    <x v="1"/>
    <x v="1"/>
    <x v="3"/>
    <x v="518"/>
    <d v="2026-01-27T00:00:00"/>
    <n v="1"/>
    <n v="1"/>
    <n v="2"/>
    <n v="2"/>
    <s v="Low"/>
    <s v="Low"/>
  </r>
  <r>
    <s v="INC-2026-14353"/>
    <x v="1425"/>
    <x v="2"/>
    <x v="0"/>
    <x v="1"/>
    <x v="3"/>
    <x v="286"/>
    <d v="2026-01-27T00:00:00"/>
    <n v="1"/>
    <n v="3"/>
    <n v="2"/>
    <n v="6"/>
    <s v="Medium"/>
    <s v="Medium"/>
  </r>
  <r>
    <s v="INC-2026-12355"/>
    <x v="1426"/>
    <x v="4"/>
    <x v="3"/>
    <x v="2"/>
    <x v="3"/>
    <x v="85"/>
    <d v="2026-01-27T00:00:00"/>
    <n v="1"/>
    <n v="3"/>
    <n v="2"/>
    <n v="6"/>
    <s v="Medium"/>
    <s v="Medium"/>
  </r>
  <r>
    <s v="INC-2026-11261"/>
    <x v="1427"/>
    <x v="0"/>
    <x v="3"/>
    <x v="1"/>
    <x v="3"/>
    <x v="931"/>
    <d v="2026-01-27T00:00:00"/>
    <n v="1"/>
    <n v="1"/>
    <n v="2"/>
    <n v="2"/>
    <s v="Low"/>
    <s v="Low"/>
  </r>
  <r>
    <s v="INC-2026-10163"/>
    <x v="1428"/>
    <x v="4"/>
    <x v="2"/>
    <x v="1"/>
    <x v="2"/>
    <x v="932"/>
    <d v="2026-01-27T00:00:00"/>
    <n v="1"/>
    <n v="3"/>
    <n v="2"/>
    <n v="6"/>
    <s v="Medium"/>
    <s v="Medium"/>
  </r>
  <r>
    <s v="INC-2026-14886"/>
    <x v="1429"/>
    <x v="4"/>
    <x v="3"/>
    <x v="3"/>
    <x v="4"/>
    <x v="87"/>
    <d v="2026-01-27T00:00:00"/>
    <n v="1"/>
    <n v="3"/>
    <n v="5"/>
    <n v="15"/>
    <s v="High"/>
    <s v="High"/>
  </r>
  <r>
    <s v="INC-2026-10944"/>
    <x v="1430"/>
    <x v="4"/>
    <x v="1"/>
    <x v="2"/>
    <x v="4"/>
    <x v="806"/>
    <d v="2026-01-27T00:00:00"/>
    <n v="1"/>
    <n v="3"/>
    <n v="5"/>
    <n v="15"/>
    <s v="High"/>
    <s v="High"/>
  </r>
  <r>
    <s v="INC-2026-13213"/>
    <x v="1431"/>
    <x v="4"/>
    <x v="2"/>
    <x v="0"/>
    <x v="2"/>
    <x v="914"/>
    <d v="2026-01-27T00:00:00"/>
    <n v="1"/>
    <n v="3"/>
    <n v="2"/>
    <n v="6"/>
    <s v="Medium"/>
    <s v="Medium"/>
  </r>
  <r>
    <s v="INC-2026-10213"/>
    <x v="1432"/>
    <x v="3"/>
    <x v="1"/>
    <x v="0"/>
    <x v="3"/>
    <x v="489"/>
    <d v="2026-01-27T00:00:00"/>
    <n v="1"/>
    <n v="5"/>
    <n v="2"/>
    <n v="10"/>
    <s v="Medium"/>
    <s v="Medium"/>
  </r>
  <r>
    <s v="INC-2026-12164"/>
    <x v="1433"/>
    <x v="1"/>
    <x v="2"/>
    <x v="2"/>
    <x v="3"/>
    <x v="328"/>
    <d v="2026-01-27T00:00:00"/>
    <n v="1"/>
    <n v="1"/>
    <n v="2"/>
    <n v="2"/>
    <s v="Low"/>
    <s v="Low"/>
  </r>
  <r>
    <s v="INC-2026-11245"/>
    <x v="1434"/>
    <x v="4"/>
    <x v="3"/>
    <x v="2"/>
    <x v="3"/>
    <x v="493"/>
    <d v="2026-01-27T00:00:00"/>
    <n v="1"/>
    <n v="3"/>
    <n v="2"/>
    <n v="6"/>
    <s v="Medium"/>
    <s v="Medium"/>
  </r>
  <r>
    <s v="INC-2026-13312"/>
    <x v="1435"/>
    <x v="1"/>
    <x v="3"/>
    <x v="0"/>
    <x v="1"/>
    <x v="624"/>
    <d v="2026-01-27T00:00:00"/>
    <n v="1"/>
    <n v="1"/>
    <n v="4"/>
    <n v="4"/>
    <s v="Low"/>
    <s v="Low"/>
  </r>
  <r>
    <s v="INC-2026-13155"/>
    <x v="1436"/>
    <x v="4"/>
    <x v="3"/>
    <x v="2"/>
    <x v="2"/>
    <x v="811"/>
    <d v="2026-01-27T00:00:00"/>
    <n v="1"/>
    <n v="3"/>
    <n v="2"/>
    <n v="6"/>
    <s v="Medium"/>
    <s v="Medium"/>
  </r>
  <r>
    <s v="INC-2026-14488"/>
    <x v="1437"/>
    <x v="0"/>
    <x v="0"/>
    <x v="3"/>
    <x v="3"/>
    <x v="655"/>
    <d v="2026-01-27T00:00:00"/>
    <n v="1"/>
    <n v="1"/>
    <n v="2"/>
    <n v="2"/>
    <s v="Low"/>
    <s v="Low"/>
  </r>
  <r>
    <s v="INC-2026-14125"/>
    <x v="1438"/>
    <x v="5"/>
    <x v="0"/>
    <x v="2"/>
    <x v="3"/>
    <x v="933"/>
    <d v="2026-01-27T00:00:00"/>
    <n v="1"/>
    <n v="1"/>
    <n v="2"/>
    <n v="2"/>
    <s v="Low"/>
    <s v="Low"/>
  </r>
  <r>
    <s v="INC-2026-10586"/>
    <x v="1439"/>
    <x v="4"/>
    <x v="0"/>
    <x v="2"/>
    <x v="3"/>
    <x v="934"/>
    <d v="2026-01-27T00:00:00"/>
    <n v="1"/>
    <n v="3"/>
    <n v="2"/>
    <n v="6"/>
    <s v="Medium"/>
    <s v="Medium"/>
  </r>
  <r>
    <s v="INC-2026-13122"/>
    <x v="1440"/>
    <x v="5"/>
    <x v="0"/>
    <x v="2"/>
    <x v="2"/>
    <x v="935"/>
    <d v="2026-01-27T00:00:00"/>
    <n v="1"/>
    <n v="1"/>
    <n v="2"/>
    <n v="2"/>
    <s v="Low"/>
    <s v="Low"/>
  </r>
  <r>
    <s v="INC-2026-12800"/>
    <x v="1441"/>
    <x v="4"/>
    <x v="0"/>
    <x v="2"/>
    <x v="1"/>
    <x v="936"/>
    <d v="2026-01-27T00:00:00"/>
    <n v="1"/>
    <n v="3"/>
    <n v="4"/>
    <n v="12"/>
    <s v="High"/>
    <s v="High"/>
  </r>
  <r>
    <s v="INC-2026-13886"/>
    <x v="1442"/>
    <x v="5"/>
    <x v="0"/>
    <x v="1"/>
    <x v="0"/>
    <x v="55"/>
    <d v="2026-01-27T00:00:00"/>
    <n v="1"/>
    <n v="1"/>
    <n v="1"/>
    <n v="1"/>
    <s v="Low"/>
    <s v="Low"/>
  </r>
  <r>
    <s v="INC-2026-13755"/>
    <x v="1443"/>
    <x v="5"/>
    <x v="2"/>
    <x v="0"/>
    <x v="3"/>
    <x v="814"/>
    <d v="2026-01-27T00:00:00"/>
    <n v="1"/>
    <n v="1"/>
    <n v="2"/>
    <n v="2"/>
    <s v="Low"/>
    <s v="Low"/>
  </r>
  <r>
    <s v="INC-2026-13111"/>
    <x v="1444"/>
    <x v="4"/>
    <x v="1"/>
    <x v="2"/>
    <x v="0"/>
    <x v="937"/>
    <d v="2026-01-27T00:00:00"/>
    <n v="1"/>
    <n v="3"/>
    <n v="1"/>
    <n v="3"/>
    <s v="Low"/>
    <s v="Low"/>
  </r>
  <r>
    <s v="INC-2026-13844"/>
    <x v="1445"/>
    <x v="2"/>
    <x v="0"/>
    <x v="3"/>
    <x v="1"/>
    <x v="599"/>
    <d v="2026-01-27T00:00:00"/>
    <n v="1"/>
    <n v="3"/>
    <n v="4"/>
    <n v="12"/>
    <s v="High"/>
    <s v="High"/>
  </r>
  <r>
    <s v="INC-2026-11914"/>
    <x v="1446"/>
    <x v="1"/>
    <x v="1"/>
    <x v="2"/>
    <x v="0"/>
    <x v="461"/>
    <d v="2026-01-27T00:00:00"/>
    <n v="1"/>
    <n v="1"/>
    <n v="1"/>
    <n v="1"/>
    <s v="Low"/>
    <s v="Low"/>
  </r>
  <r>
    <s v="INC-2026-11259"/>
    <x v="1447"/>
    <x v="0"/>
    <x v="0"/>
    <x v="1"/>
    <x v="4"/>
    <x v="896"/>
    <d v="2026-01-27T00:00:00"/>
    <n v="1"/>
    <n v="1"/>
    <n v="5"/>
    <n v="5"/>
    <s v="Medium"/>
    <s v="Medium"/>
  </r>
  <r>
    <s v="INC-2026-14098"/>
    <x v="1448"/>
    <x v="4"/>
    <x v="0"/>
    <x v="2"/>
    <x v="3"/>
    <x v="117"/>
    <d v="2026-01-27T00:00:00"/>
    <n v="1"/>
    <n v="3"/>
    <n v="2"/>
    <n v="6"/>
    <s v="Medium"/>
    <s v="Medium"/>
  </r>
  <r>
    <s v="INC-2026-11996"/>
    <x v="1449"/>
    <x v="4"/>
    <x v="0"/>
    <x v="2"/>
    <x v="3"/>
    <x v="429"/>
    <d v="2026-01-27T00:00:00"/>
    <n v="1"/>
    <n v="3"/>
    <n v="2"/>
    <n v="6"/>
    <s v="Medium"/>
    <s v="Medium"/>
  </r>
  <r>
    <s v="INC-2026-10391"/>
    <x v="1450"/>
    <x v="4"/>
    <x v="0"/>
    <x v="2"/>
    <x v="3"/>
    <x v="531"/>
    <d v="2026-01-27T00:00:00"/>
    <n v="1"/>
    <n v="3"/>
    <n v="2"/>
    <n v="6"/>
    <s v="Medium"/>
    <s v="Medium"/>
  </r>
  <r>
    <s v="INC-2026-10527"/>
    <x v="1451"/>
    <x v="5"/>
    <x v="3"/>
    <x v="3"/>
    <x v="2"/>
    <x v="170"/>
    <d v="2026-01-27T00:00:00"/>
    <n v="1"/>
    <n v="1"/>
    <n v="2"/>
    <n v="2"/>
    <s v="Low"/>
    <s v="Low"/>
  </r>
  <r>
    <s v="INC-2026-12075"/>
    <x v="1452"/>
    <x v="0"/>
    <x v="0"/>
    <x v="1"/>
    <x v="2"/>
    <x v="690"/>
    <d v="2026-01-27T00:00:00"/>
    <n v="1"/>
    <n v="1"/>
    <n v="2"/>
    <n v="2"/>
    <s v="Low"/>
    <s v="Low"/>
  </r>
  <r>
    <s v="INC-2026-11056"/>
    <x v="1453"/>
    <x v="0"/>
    <x v="3"/>
    <x v="0"/>
    <x v="2"/>
    <x v="922"/>
    <d v="2026-01-27T00:00:00"/>
    <n v="1"/>
    <n v="1"/>
    <n v="2"/>
    <n v="2"/>
    <s v="Low"/>
    <s v="Low"/>
  </r>
  <r>
    <s v="INC-2026-10848"/>
    <x v="1454"/>
    <x v="1"/>
    <x v="0"/>
    <x v="0"/>
    <x v="3"/>
    <x v="938"/>
    <d v="2026-01-28T00:00:00"/>
    <n v="1"/>
    <n v="1"/>
    <n v="2"/>
    <n v="2"/>
    <s v="Low"/>
    <s v="Low"/>
  </r>
  <r>
    <s v="INC-2026-12392"/>
    <x v="1455"/>
    <x v="0"/>
    <x v="1"/>
    <x v="2"/>
    <x v="3"/>
    <x v="939"/>
    <d v="2026-01-28T00:00:00"/>
    <n v="1"/>
    <n v="1"/>
    <n v="2"/>
    <n v="2"/>
    <s v="Low"/>
    <s v="Low"/>
  </r>
  <r>
    <s v="INC-2026-14293"/>
    <x v="1456"/>
    <x v="5"/>
    <x v="2"/>
    <x v="2"/>
    <x v="2"/>
    <x v="220"/>
    <d v="2026-01-28T00:00:00"/>
    <n v="1"/>
    <n v="1"/>
    <n v="2"/>
    <n v="2"/>
    <s v="Low"/>
    <s v="Low"/>
  </r>
  <r>
    <s v="INC-2026-13707"/>
    <x v="1457"/>
    <x v="2"/>
    <x v="1"/>
    <x v="2"/>
    <x v="1"/>
    <x v="536"/>
    <d v="2026-01-28T00:00:00"/>
    <n v="1"/>
    <n v="3"/>
    <n v="4"/>
    <n v="12"/>
    <s v="High"/>
    <s v="High"/>
  </r>
  <r>
    <s v="INC-2026-14191"/>
    <x v="1458"/>
    <x v="3"/>
    <x v="3"/>
    <x v="0"/>
    <x v="2"/>
    <x v="11"/>
    <d v="2026-01-28T00:00:00"/>
    <n v="1"/>
    <n v="5"/>
    <n v="2"/>
    <n v="10"/>
    <s v="Medium"/>
    <s v="Medium"/>
  </r>
  <r>
    <s v="INC-2026-14799"/>
    <x v="1459"/>
    <x v="5"/>
    <x v="3"/>
    <x v="0"/>
    <x v="0"/>
    <x v="265"/>
    <d v="2026-01-28T00:00:00"/>
    <n v="1"/>
    <n v="1"/>
    <n v="1"/>
    <n v="1"/>
    <s v="Low"/>
    <s v="Low"/>
  </r>
  <r>
    <s v="INC-2026-12683"/>
    <x v="1460"/>
    <x v="4"/>
    <x v="2"/>
    <x v="2"/>
    <x v="3"/>
    <x v="397"/>
    <d v="2026-01-28T00:00:00"/>
    <n v="1"/>
    <n v="3"/>
    <n v="2"/>
    <n v="6"/>
    <s v="Medium"/>
    <s v="Medium"/>
  </r>
  <r>
    <s v="INC-2026-12947"/>
    <x v="1461"/>
    <x v="4"/>
    <x v="2"/>
    <x v="2"/>
    <x v="1"/>
    <x v="69"/>
    <d v="2026-01-28T00:00:00"/>
    <n v="1"/>
    <n v="3"/>
    <n v="4"/>
    <n v="12"/>
    <s v="High"/>
    <s v="High"/>
  </r>
  <r>
    <s v="INC-2026-12895"/>
    <x v="1462"/>
    <x v="5"/>
    <x v="0"/>
    <x v="2"/>
    <x v="4"/>
    <x v="70"/>
    <d v="2026-01-28T00:00:00"/>
    <n v="1"/>
    <n v="1"/>
    <n v="5"/>
    <n v="5"/>
    <s v="Medium"/>
    <s v="Medium"/>
  </r>
  <r>
    <s v="INC-2026-13354"/>
    <x v="1463"/>
    <x v="2"/>
    <x v="2"/>
    <x v="0"/>
    <x v="2"/>
    <x v="940"/>
    <d v="2026-01-28T00:00:00"/>
    <n v="1"/>
    <n v="3"/>
    <n v="2"/>
    <n v="6"/>
    <s v="Medium"/>
    <s v="Medium"/>
  </r>
  <r>
    <s v="INC-2026-10436"/>
    <x v="1464"/>
    <x v="4"/>
    <x v="3"/>
    <x v="2"/>
    <x v="0"/>
    <x v="941"/>
    <d v="2026-01-28T00:00:00"/>
    <n v="1"/>
    <n v="3"/>
    <n v="1"/>
    <n v="3"/>
    <s v="Low"/>
    <s v="Low"/>
  </r>
  <r>
    <s v="INC-2026-14035"/>
    <x v="1465"/>
    <x v="4"/>
    <x v="3"/>
    <x v="2"/>
    <x v="1"/>
    <x v="942"/>
    <d v="2026-01-28T00:00:00"/>
    <n v="1"/>
    <n v="3"/>
    <n v="4"/>
    <n v="12"/>
    <s v="High"/>
    <s v="High"/>
  </r>
  <r>
    <s v="INC-2026-11254"/>
    <x v="1466"/>
    <x v="4"/>
    <x v="1"/>
    <x v="3"/>
    <x v="3"/>
    <x v="441"/>
    <d v="2026-01-28T00:00:00"/>
    <n v="1"/>
    <n v="3"/>
    <n v="2"/>
    <n v="6"/>
    <s v="Medium"/>
    <s v="Medium"/>
  </r>
  <r>
    <s v="INC-2026-13099"/>
    <x v="1467"/>
    <x v="5"/>
    <x v="2"/>
    <x v="0"/>
    <x v="3"/>
    <x v="943"/>
    <d v="2026-01-28T00:00:00"/>
    <n v="1"/>
    <n v="1"/>
    <n v="2"/>
    <n v="2"/>
    <s v="Low"/>
    <s v="Low"/>
  </r>
  <r>
    <s v="INC-2026-10950"/>
    <x v="1468"/>
    <x v="4"/>
    <x v="1"/>
    <x v="2"/>
    <x v="2"/>
    <x v="944"/>
    <d v="2026-01-28T00:00:00"/>
    <n v="1"/>
    <n v="3"/>
    <n v="2"/>
    <n v="6"/>
    <s v="Medium"/>
    <s v="Medium"/>
  </r>
  <r>
    <s v="INC-2026-14664"/>
    <x v="1469"/>
    <x v="0"/>
    <x v="3"/>
    <x v="2"/>
    <x v="3"/>
    <x v="945"/>
    <d v="2026-01-28T00:00:00"/>
    <n v="1"/>
    <n v="1"/>
    <n v="2"/>
    <n v="2"/>
    <s v="Low"/>
    <s v="Low"/>
  </r>
  <r>
    <s v="INC-2026-13518"/>
    <x v="1470"/>
    <x v="2"/>
    <x v="2"/>
    <x v="2"/>
    <x v="3"/>
    <x v="946"/>
    <d v="2026-01-28T00:00:00"/>
    <n v="1"/>
    <n v="3"/>
    <n v="2"/>
    <n v="6"/>
    <s v="Medium"/>
    <s v="Medium"/>
  </r>
  <r>
    <s v="INC-2026-12882"/>
    <x v="1471"/>
    <x v="4"/>
    <x v="3"/>
    <x v="2"/>
    <x v="3"/>
    <x v="668"/>
    <d v="2026-01-28T00:00:00"/>
    <n v="1"/>
    <n v="3"/>
    <n v="2"/>
    <n v="6"/>
    <s v="Medium"/>
    <s v="Medium"/>
  </r>
  <r>
    <s v="INC-2026-13126"/>
    <x v="1472"/>
    <x v="1"/>
    <x v="1"/>
    <x v="3"/>
    <x v="3"/>
    <x v="947"/>
    <d v="2026-01-28T00:00:00"/>
    <n v="1"/>
    <n v="1"/>
    <n v="2"/>
    <n v="2"/>
    <s v="Low"/>
    <s v="Low"/>
  </r>
  <r>
    <s v="INC-2026-11331"/>
    <x v="1473"/>
    <x v="4"/>
    <x v="3"/>
    <x v="2"/>
    <x v="2"/>
    <x v="871"/>
    <d v="2026-01-28T00:00:00"/>
    <n v="1"/>
    <n v="3"/>
    <n v="2"/>
    <n v="6"/>
    <s v="Medium"/>
    <s v="Medium"/>
  </r>
  <r>
    <s v="INC-2026-13981"/>
    <x v="1474"/>
    <x v="4"/>
    <x v="2"/>
    <x v="2"/>
    <x v="4"/>
    <x v="513"/>
    <d v="2026-01-28T00:00:00"/>
    <n v="1"/>
    <n v="3"/>
    <n v="5"/>
    <n v="15"/>
    <s v="High"/>
    <s v="High"/>
  </r>
  <r>
    <s v="INC-2026-12875"/>
    <x v="1475"/>
    <x v="0"/>
    <x v="2"/>
    <x v="1"/>
    <x v="1"/>
    <x v="948"/>
    <d v="2026-01-28T00:00:00"/>
    <n v="1"/>
    <n v="1"/>
    <n v="4"/>
    <n v="4"/>
    <s v="Low"/>
    <s v="Low"/>
  </r>
  <r>
    <s v="INC-2026-10983"/>
    <x v="1476"/>
    <x v="0"/>
    <x v="0"/>
    <x v="3"/>
    <x v="2"/>
    <x v="949"/>
    <d v="2026-01-28T00:00:00"/>
    <n v="1"/>
    <n v="1"/>
    <n v="2"/>
    <n v="2"/>
    <s v="Low"/>
    <s v="Low"/>
  </r>
  <r>
    <s v="INC-2026-14054"/>
    <x v="1476"/>
    <x v="0"/>
    <x v="1"/>
    <x v="3"/>
    <x v="3"/>
    <x v="949"/>
    <d v="2026-01-28T00:00:00"/>
    <n v="1"/>
    <n v="1"/>
    <n v="2"/>
    <n v="2"/>
    <s v="Low"/>
    <s v="Low"/>
  </r>
  <r>
    <s v="INC-2026-14208"/>
    <x v="1477"/>
    <x v="4"/>
    <x v="3"/>
    <x v="2"/>
    <x v="3"/>
    <x v="950"/>
    <d v="2026-01-28T00:00:00"/>
    <n v="1"/>
    <n v="3"/>
    <n v="2"/>
    <n v="6"/>
    <s v="Medium"/>
    <s v="Medium"/>
  </r>
  <r>
    <s v="INC-2026-13585"/>
    <x v="1478"/>
    <x v="2"/>
    <x v="0"/>
    <x v="1"/>
    <x v="3"/>
    <x v="27"/>
    <d v="2026-01-28T00:00:00"/>
    <n v="1"/>
    <n v="3"/>
    <n v="2"/>
    <n v="6"/>
    <s v="Medium"/>
    <s v="Medium"/>
  </r>
  <r>
    <s v="INC-2026-11809"/>
    <x v="1479"/>
    <x v="4"/>
    <x v="2"/>
    <x v="1"/>
    <x v="3"/>
    <x v="187"/>
    <d v="2026-01-28T00:00:00"/>
    <n v="1"/>
    <n v="3"/>
    <n v="2"/>
    <n v="6"/>
    <s v="Medium"/>
    <s v="Medium"/>
  </r>
  <r>
    <s v="INC-2026-14046"/>
    <x v="1480"/>
    <x v="2"/>
    <x v="3"/>
    <x v="2"/>
    <x v="3"/>
    <x v="281"/>
    <d v="2026-01-28T00:00:00"/>
    <n v="1"/>
    <n v="3"/>
    <n v="2"/>
    <n v="6"/>
    <s v="Medium"/>
    <s v="Medium"/>
  </r>
  <r>
    <s v="INC-2026-10864"/>
    <x v="1481"/>
    <x v="4"/>
    <x v="1"/>
    <x v="2"/>
    <x v="1"/>
    <x v="951"/>
    <d v="2026-01-28T00:00:00"/>
    <n v="1"/>
    <n v="3"/>
    <n v="4"/>
    <n v="12"/>
    <s v="High"/>
    <s v="High"/>
  </r>
  <r>
    <s v="INC-2026-12582"/>
    <x v="1482"/>
    <x v="3"/>
    <x v="2"/>
    <x v="0"/>
    <x v="3"/>
    <x v="191"/>
    <d v="2026-01-28T00:00:00"/>
    <n v="1"/>
    <n v="5"/>
    <n v="2"/>
    <n v="10"/>
    <s v="Medium"/>
    <s v="Medium"/>
  </r>
  <r>
    <s v="INC-2026-11003"/>
    <x v="1483"/>
    <x v="4"/>
    <x v="3"/>
    <x v="2"/>
    <x v="2"/>
    <x v="928"/>
    <d v="2026-01-28T00:00:00"/>
    <n v="1"/>
    <n v="3"/>
    <n v="2"/>
    <n v="6"/>
    <s v="Medium"/>
    <s v="Medium"/>
  </r>
  <r>
    <s v="INC-2026-14343"/>
    <x v="1484"/>
    <x v="4"/>
    <x v="0"/>
    <x v="2"/>
    <x v="1"/>
    <x v="952"/>
    <d v="2026-01-28T00:00:00"/>
    <n v="1"/>
    <n v="3"/>
    <n v="4"/>
    <n v="12"/>
    <s v="High"/>
    <s v="High"/>
  </r>
  <r>
    <s v="INC-2026-10439"/>
    <x v="1485"/>
    <x v="3"/>
    <x v="3"/>
    <x v="0"/>
    <x v="3"/>
    <x v="31"/>
    <d v="2026-01-28T00:00:00"/>
    <n v="1"/>
    <n v="5"/>
    <n v="2"/>
    <n v="10"/>
    <s v="Medium"/>
    <s v="Medium"/>
  </r>
  <r>
    <s v="INC-2026-12649"/>
    <x v="1486"/>
    <x v="2"/>
    <x v="0"/>
    <x v="2"/>
    <x v="3"/>
    <x v="953"/>
    <d v="2026-01-28T00:00:00"/>
    <n v="1"/>
    <n v="3"/>
    <n v="2"/>
    <n v="6"/>
    <s v="Medium"/>
    <s v="Medium"/>
  </r>
  <r>
    <s v="INC-2026-13977"/>
    <x v="1487"/>
    <x v="4"/>
    <x v="3"/>
    <x v="2"/>
    <x v="0"/>
    <x v="954"/>
    <d v="2026-01-28T00:00:00"/>
    <n v="1"/>
    <n v="3"/>
    <n v="1"/>
    <n v="3"/>
    <s v="Low"/>
    <s v="Low"/>
  </r>
  <r>
    <s v="INC-2026-14188"/>
    <x v="1488"/>
    <x v="4"/>
    <x v="3"/>
    <x v="1"/>
    <x v="3"/>
    <x v="412"/>
    <d v="2026-01-28T00:00:00"/>
    <n v="1"/>
    <n v="3"/>
    <n v="2"/>
    <n v="6"/>
    <s v="Medium"/>
    <s v="Medium"/>
  </r>
  <r>
    <s v="INC-2026-12920"/>
    <x v="1489"/>
    <x v="4"/>
    <x v="0"/>
    <x v="2"/>
    <x v="4"/>
    <x v="955"/>
    <d v="2026-01-28T00:00:00"/>
    <n v="1"/>
    <n v="3"/>
    <n v="5"/>
    <n v="15"/>
    <s v="High"/>
    <s v="High"/>
  </r>
  <r>
    <s v="INC-2026-10258"/>
    <x v="1490"/>
    <x v="3"/>
    <x v="2"/>
    <x v="0"/>
    <x v="3"/>
    <x v="551"/>
    <d v="2026-01-28T00:00:00"/>
    <n v="1"/>
    <n v="5"/>
    <n v="2"/>
    <n v="10"/>
    <s v="Medium"/>
    <s v="Medium"/>
  </r>
  <r>
    <s v="INC-2026-10760"/>
    <x v="1491"/>
    <x v="4"/>
    <x v="3"/>
    <x v="2"/>
    <x v="0"/>
    <x v="149"/>
    <d v="2026-01-28T00:00:00"/>
    <n v="1"/>
    <n v="3"/>
    <n v="1"/>
    <n v="3"/>
    <s v="Low"/>
    <s v="Low"/>
  </r>
  <r>
    <s v="INC-2026-14317"/>
    <x v="1492"/>
    <x v="3"/>
    <x v="1"/>
    <x v="0"/>
    <x v="3"/>
    <x v="368"/>
    <d v="2026-01-28T00:00:00"/>
    <n v="1"/>
    <n v="5"/>
    <n v="2"/>
    <n v="10"/>
    <s v="Medium"/>
    <s v="Medium"/>
  </r>
  <r>
    <s v="INC-2026-10478"/>
    <x v="1493"/>
    <x v="4"/>
    <x v="1"/>
    <x v="2"/>
    <x v="2"/>
    <x v="295"/>
    <d v="2026-01-28T00:00:00"/>
    <n v="1"/>
    <n v="3"/>
    <n v="2"/>
    <n v="6"/>
    <s v="Medium"/>
    <s v="Medium"/>
  </r>
  <r>
    <s v="INC-2026-12262"/>
    <x v="1494"/>
    <x v="3"/>
    <x v="1"/>
    <x v="0"/>
    <x v="2"/>
    <x v="372"/>
    <d v="2026-01-28T00:00:00"/>
    <n v="1"/>
    <n v="5"/>
    <n v="2"/>
    <n v="10"/>
    <s v="Medium"/>
    <s v="Medium"/>
  </r>
  <r>
    <s v="INC-2026-11268"/>
    <x v="1494"/>
    <x v="2"/>
    <x v="1"/>
    <x v="3"/>
    <x v="3"/>
    <x v="372"/>
    <d v="2026-01-28T00:00:00"/>
    <n v="1"/>
    <n v="3"/>
    <n v="2"/>
    <n v="6"/>
    <s v="Medium"/>
    <s v="Medium"/>
  </r>
  <r>
    <s v="INC-2026-10885"/>
    <x v="1495"/>
    <x v="1"/>
    <x v="2"/>
    <x v="0"/>
    <x v="3"/>
    <x v="496"/>
    <d v="2026-01-28T00:00:00"/>
    <n v="1"/>
    <n v="1"/>
    <n v="2"/>
    <n v="2"/>
    <s v="Low"/>
    <s v="Low"/>
  </r>
  <r>
    <s v="INC-2026-14407"/>
    <x v="1496"/>
    <x v="4"/>
    <x v="0"/>
    <x v="2"/>
    <x v="1"/>
    <x v="209"/>
    <d v="2026-01-28T00:00:00"/>
    <n v="1"/>
    <n v="3"/>
    <n v="4"/>
    <n v="12"/>
    <s v="High"/>
    <s v="High"/>
  </r>
  <r>
    <s v="INC-2026-14438"/>
    <x v="1497"/>
    <x v="4"/>
    <x v="3"/>
    <x v="2"/>
    <x v="0"/>
    <x v="956"/>
    <d v="2026-01-28T00:00:00"/>
    <n v="1"/>
    <n v="3"/>
    <n v="1"/>
    <n v="3"/>
    <s v="Low"/>
    <s v="Low"/>
  </r>
  <r>
    <s v="INC-2026-13132"/>
    <x v="1498"/>
    <x v="2"/>
    <x v="1"/>
    <x v="1"/>
    <x v="2"/>
    <x v="893"/>
    <d v="2026-01-28T00:00:00"/>
    <n v="1"/>
    <n v="3"/>
    <n v="2"/>
    <n v="6"/>
    <s v="Medium"/>
    <s v="Medium"/>
  </r>
  <r>
    <s v="INC-2026-14346"/>
    <x v="1499"/>
    <x v="3"/>
    <x v="1"/>
    <x v="0"/>
    <x v="3"/>
    <x v="957"/>
    <d v="2026-01-28T00:00:00"/>
    <n v="1"/>
    <n v="5"/>
    <n v="2"/>
    <n v="10"/>
    <s v="Medium"/>
    <s v="Medium"/>
  </r>
  <r>
    <s v="INC-2026-10732"/>
    <x v="1500"/>
    <x v="4"/>
    <x v="1"/>
    <x v="2"/>
    <x v="3"/>
    <x v="958"/>
    <d v="2026-01-28T00:00:00"/>
    <n v="1"/>
    <n v="3"/>
    <n v="2"/>
    <n v="6"/>
    <s v="Medium"/>
    <s v="Medium"/>
  </r>
  <r>
    <s v="INC-2026-12663"/>
    <x v="1501"/>
    <x v="4"/>
    <x v="3"/>
    <x v="2"/>
    <x v="3"/>
    <x v="108"/>
    <d v="2026-01-28T00:00:00"/>
    <n v="1"/>
    <n v="3"/>
    <n v="2"/>
    <n v="6"/>
    <s v="Medium"/>
    <s v="Medium"/>
  </r>
  <r>
    <s v="INC-2026-12934"/>
    <x v="1502"/>
    <x v="4"/>
    <x v="3"/>
    <x v="2"/>
    <x v="3"/>
    <x v="818"/>
    <d v="2026-01-28T00:00:00"/>
    <n v="1"/>
    <n v="3"/>
    <n v="2"/>
    <n v="6"/>
    <s v="Medium"/>
    <s v="Medium"/>
  </r>
  <r>
    <s v="INC-2026-12028"/>
    <x v="1503"/>
    <x v="2"/>
    <x v="1"/>
    <x v="0"/>
    <x v="3"/>
    <x v="432"/>
    <d v="2026-01-28T00:00:00"/>
    <n v="1"/>
    <n v="3"/>
    <n v="2"/>
    <n v="6"/>
    <s v="Medium"/>
    <s v="Medium"/>
  </r>
  <r>
    <s v="INC-2026-14958"/>
    <x v="1504"/>
    <x v="4"/>
    <x v="3"/>
    <x v="2"/>
    <x v="3"/>
    <x v="122"/>
    <d v="2026-01-28T00:00:00"/>
    <n v="1"/>
    <n v="3"/>
    <n v="2"/>
    <n v="6"/>
    <s v="Medium"/>
    <s v="Medium"/>
  </r>
  <r>
    <s v="INC-2026-10746"/>
    <x v="1505"/>
    <x v="4"/>
    <x v="2"/>
    <x v="2"/>
    <x v="0"/>
    <x v="959"/>
    <d v="2026-01-29T00:00:00"/>
    <n v="1"/>
    <n v="3"/>
    <n v="1"/>
    <n v="3"/>
    <s v="Low"/>
    <s v="Low"/>
  </r>
  <r>
    <s v="INC-2026-14666"/>
    <x v="1506"/>
    <x v="4"/>
    <x v="0"/>
    <x v="2"/>
    <x v="2"/>
    <x v="123"/>
    <d v="2026-01-29T00:00:00"/>
    <n v="1"/>
    <n v="3"/>
    <n v="2"/>
    <n v="6"/>
    <s v="Medium"/>
    <s v="Medium"/>
  </r>
  <r>
    <s v="INC-2026-13824"/>
    <x v="1507"/>
    <x v="2"/>
    <x v="3"/>
    <x v="1"/>
    <x v="0"/>
    <x v="960"/>
    <d v="2026-01-29T00:00:00"/>
    <n v="1"/>
    <n v="3"/>
    <n v="1"/>
    <n v="3"/>
    <s v="Low"/>
    <s v="Low"/>
  </r>
  <r>
    <s v="INC-2026-13104"/>
    <x v="1508"/>
    <x v="4"/>
    <x v="1"/>
    <x v="2"/>
    <x v="0"/>
    <x v="473"/>
    <d v="2026-01-29T00:00:00"/>
    <n v="1"/>
    <n v="3"/>
    <n v="1"/>
    <n v="3"/>
    <s v="Low"/>
    <s v="Low"/>
  </r>
  <r>
    <s v="INC-2026-14570"/>
    <x v="1509"/>
    <x v="4"/>
    <x v="0"/>
    <x v="2"/>
    <x v="2"/>
    <x v="6"/>
    <d v="2026-01-29T00:00:00"/>
    <n v="1"/>
    <n v="3"/>
    <n v="2"/>
    <n v="6"/>
    <s v="Medium"/>
    <s v="Medium"/>
  </r>
  <r>
    <s v="INC-2026-14801"/>
    <x v="1510"/>
    <x v="4"/>
    <x v="2"/>
    <x v="2"/>
    <x v="2"/>
    <x v="844"/>
    <d v="2026-01-29T00:00:00"/>
    <n v="1"/>
    <n v="3"/>
    <n v="2"/>
    <n v="6"/>
    <s v="Medium"/>
    <s v="Medium"/>
  </r>
  <r>
    <s v="INC-2026-11330"/>
    <x v="1511"/>
    <x v="4"/>
    <x v="0"/>
    <x v="2"/>
    <x v="2"/>
    <x v="942"/>
    <d v="2026-01-29T00:00:00"/>
    <n v="1"/>
    <n v="3"/>
    <n v="2"/>
    <n v="6"/>
    <s v="Medium"/>
    <s v="Medium"/>
  </r>
  <r>
    <s v="INC-2026-13882"/>
    <x v="1512"/>
    <x v="4"/>
    <x v="0"/>
    <x v="2"/>
    <x v="2"/>
    <x v="732"/>
    <d v="2026-01-29T00:00:00"/>
    <n v="1"/>
    <n v="3"/>
    <n v="2"/>
    <n v="6"/>
    <s v="Medium"/>
    <s v="Medium"/>
  </r>
  <r>
    <s v="INC-2026-14275"/>
    <x v="1513"/>
    <x v="4"/>
    <x v="3"/>
    <x v="2"/>
    <x v="1"/>
    <x v="789"/>
    <d v="2026-01-29T00:00:00"/>
    <n v="1"/>
    <n v="3"/>
    <n v="4"/>
    <n v="12"/>
    <s v="High"/>
    <s v="High"/>
  </r>
  <r>
    <s v="INC-2026-13850"/>
    <x v="1514"/>
    <x v="4"/>
    <x v="2"/>
    <x v="2"/>
    <x v="3"/>
    <x v="694"/>
    <d v="2026-01-29T00:00:00"/>
    <n v="1"/>
    <n v="3"/>
    <n v="2"/>
    <n v="6"/>
    <s v="Medium"/>
    <s v="Medium"/>
  </r>
  <r>
    <s v="INC-2026-10795"/>
    <x v="1515"/>
    <x v="2"/>
    <x v="3"/>
    <x v="1"/>
    <x v="2"/>
    <x v="902"/>
    <d v="2026-01-29T00:00:00"/>
    <n v="1"/>
    <n v="3"/>
    <n v="2"/>
    <n v="6"/>
    <s v="Medium"/>
    <s v="Medium"/>
  </r>
  <r>
    <s v="INC-2026-11785"/>
    <x v="1516"/>
    <x v="1"/>
    <x v="1"/>
    <x v="3"/>
    <x v="0"/>
    <x v="961"/>
    <d v="2026-01-29T00:00:00"/>
    <n v="1"/>
    <n v="1"/>
    <n v="1"/>
    <n v="1"/>
    <s v="Low"/>
    <s v="Low"/>
  </r>
  <r>
    <s v="INC-2026-13554"/>
    <x v="1517"/>
    <x v="5"/>
    <x v="0"/>
    <x v="1"/>
    <x v="1"/>
    <x v="962"/>
    <d v="2026-01-29T00:00:00"/>
    <n v="1"/>
    <n v="1"/>
    <n v="4"/>
    <n v="4"/>
    <s v="Low"/>
    <s v="Low"/>
  </r>
  <r>
    <s v="INC-2026-10312"/>
    <x v="1518"/>
    <x v="4"/>
    <x v="2"/>
    <x v="2"/>
    <x v="3"/>
    <x v="478"/>
    <d v="2026-01-29T00:00:00"/>
    <n v="1"/>
    <n v="3"/>
    <n v="2"/>
    <n v="6"/>
    <s v="Medium"/>
    <s v="Medium"/>
  </r>
  <r>
    <s v="INC-2026-11255"/>
    <x v="1519"/>
    <x v="1"/>
    <x v="2"/>
    <x v="3"/>
    <x v="1"/>
    <x v="184"/>
    <d v="2026-01-29T00:00:00"/>
    <n v="1"/>
    <n v="1"/>
    <n v="4"/>
    <n v="4"/>
    <s v="Low"/>
    <s v="Low"/>
  </r>
  <r>
    <s v="INC-2026-12590"/>
    <x v="1520"/>
    <x v="4"/>
    <x v="2"/>
    <x v="2"/>
    <x v="2"/>
    <x v="674"/>
    <d v="2026-01-29T00:00:00"/>
    <n v="1"/>
    <n v="3"/>
    <n v="2"/>
    <n v="6"/>
    <s v="Medium"/>
    <s v="Medium"/>
  </r>
  <r>
    <s v="INC-2026-13685"/>
    <x v="1521"/>
    <x v="4"/>
    <x v="2"/>
    <x v="2"/>
    <x v="3"/>
    <x v="886"/>
    <d v="2026-01-29T00:00:00"/>
    <n v="1"/>
    <n v="3"/>
    <n v="2"/>
    <n v="6"/>
    <s v="Medium"/>
    <s v="Medium"/>
  </r>
  <r>
    <s v="INC-2026-10260"/>
    <x v="1522"/>
    <x v="4"/>
    <x v="0"/>
    <x v="3"/>
    <x v="0"/>
    <x v="585"/>
    <d v="2026-01-29T00:00:00"/>
    <n v="1"/>
    <n v="3"/>
    <n v="1"/>
    <n v="3"/>
    <s v="Low"/>
    <s v="Low"/>
  </r>
  <r>
    <s v="INC-2026-13011"/>
    <x v="1523"/>
    <x v="4"/>
    <x v="1"/>
    <x v="2"/>
    <x v="1"/>
    <x v="928"/>
    <d v="2026-01-29T00:00:00"/>
    <n v="1"/>
    <n v="3"/>
    <n v="4"/>
    <n v="12"/>
    <s v="High"/>
    <s v="High"/>
  </r>
  <r>
    <s v="INC-2026-11401"/>
    <x v="1524"/>
    <x v="4"/>
    <x v="2"/>
    <x v="2"/>
    <x v="3"/>
    <x v="930"/>
    <d v="2026-01-29T00:00:00"/>
    <n v="1"/>
    <n v="3"/>
    <n v="2"/>
    <n v="6"/>
    <s v="Medium"/>
    <s v="Medium"/>
  </r>
  <r>
    <s v="INC-2026-10481"/>
    <x v="1525"/>
    <x v="4"/>
    <x v="0"/>
    <x v="2"/>
    <x v="1"/>
    <x v="770"/>
    <d v="2026-01-29T00:00:00"/>
    <n v="1"/>
    <n v="3"/>
    <n v="4"/>
    <n v="12"/>
    <s v="High"/>
    <s v="High"/>
  </r>
  <r>
    <s v="INC-2026-12463"/>
    <x v="1526"/>
    <x v="2"/>
    <x v="3"/>
    <x v="1"/>
    <x v="3"/>
    <x v="955"/>
    <d v="2026-01-29T00:00:00"/>
    <n v="1"/>
    <n v="3"/>
    <n v="2"/>
    <n v="6"/>
    <s v="Medium"/>
    <s v="Medium"/>
  </r>
  <r>
    <s v="INC-2026-11799"/>
    <x v="1527"/>
    <x v="0"/>
    <x v="3"/>
    <x v="2"/>
    <x v="2"/>
    <x v="649"/>
    <d v="2026-01-29T00:00:00"/>
    <n v="1"/>
    <n v="1"/>
    <n v="2"/>
    <n v="2"/>
    <s v="Low"/>
    <s v="Low"/>
  </r>
  <r>
    <s v="INC-2026-14056"/>
    <x v="1528"/>
    <x v="4"/>
    <x v="3"/>
    <x v="2"/>
    <x v="0"/>
    <x v="237"/>
    <d v="2026-01-29T00:00:00"/>
    <n v="1"/>
    <n v="3"/>
    <n v="1"/>
    <n v="3"/>
    <s v="Low"/>
    <s v="Low"/>
  </r>
  <r>
    <s v="INC-2026-13807"/>
    <x v="1529"/>
    <x v="2"/>
    <x v="2"/>
    <x v="1"/>
    <x v="2"/>
    <x v="450"/>
    <d v="2026-01-29T00:00:00"/>
    <n v="1"/>
    <n v="3"/>
    <n v="2"/>
    <n v="6"/>
    <s v="Medium"/>
    <s v="Medium"/>
  </r>
  <r>
    <s v="INC-2026-13735"/>
    <x v="1530"/>
    <x v="4"/>
    <x v="3"/>
    <x v="2"/>
    <x v="3"/>
    <x v="239"/>
    <d v="2026-01-29T00:00:00"/>
    <n v="1"/>
    <n v="3"/>
    <n v="2"/>
    <n v="6"/>
    <s v="Medium"/>
    <s v="Medium"/>
  </r>
  <r>
    <s v="INC-2026-10157"/>
    <x v="1531"/>
    <x v="4"/>
    <x v="3"/>
    <x v="2"/>
    <x v="3"/>
    <x v="963"/>
    <d v="2026-01-29T00:00:00"/>
    <n v="1"/>
    <n v="3"/>
    <n v="2"/>
    <n v="6"/>
    <s v="Medium"/>
    <s v="Medium"/>
  </r>
  <r>
    <s v="INC-2026-13942"/>
    <x v="1532"/>
    <x v="4"/>
    <x v="1"/>
    <x v="2"/>
    <x v="2"/>
    <x v="90"/>
    <d v="2026-01-29T00:00:00"/>
    <n v="1"/>
    <n v="3"/>
    <n v="2"/>
    <n v="6"/>
    <s v="Medium"/>
    <s v="Medium"/>
  </r>
  <r>
    <s v="INC-2026-11967"/>
    <x v="1533"/>
    <x v="4"/>
    <x v="0"/>
    <x v="2"/>
    <x v="2"/>
    <x v="92"/>
    <d v="2026-01-29T00:00:00"/>
    <n v="1"/>
    <n v="3"/>
    <n v="2"/>
    <n v="6"/>
    <s v="Medium"/>
    <s v="Medium"/>
  </r>
  <r>
    <s v="INC-2026-11801"/>
    <x v="1534"/>
    <x v="4"/>
    <x v="3"/>
    <x v="2"/>
    <x v="1"/>
    <x v="719"/>
    <d v="2026-01-29T00:00:00"/>
    <n v="1"/>
    <n v="3"/>
    <n v="4"/>
    <n v="12"/>
    <s v="High"/>
    <s v="High"/>
  </r>
  <r>
    <s v="INC-2026-10166"/>
    <x v="1535"/>
    <x v="4"/>
    <x v="0"/>
    <x v="2"/>
    <x v="4"/>
    <x v="964"/>
    <d v="2026-01-29T00:00:00"/>
    <n v="1"/>
    <n v="3"/>
    <n v="5"/>
    <n v="15"/>
    <s v="High"/>
    <s v="High"/>
  </r>
  <r>
    <s v="INC-2026-13560"/>
    <x v="1536"/>
    <x v="0"/>
    <x v="0"/>
    <x v="1"/>
    <x v="0"/>
    <x v="892"/>
    <d v="2026-01-29T00:00:00"/>
    <n v="1"/>
    <n v="1"/>
    <n v="1"/>
    <n v="1"/>
    <s v="Low"/>
    <s v="Low"/>
  </r>
  <r>
    <s v="INC-2026-10476"/>
    <x v="1537"/>
    <x v="3"/>
    <x v="0"/>
    <x v="0"/>
    <x v="3"/>
    <x v="158"/>
    <d v="2026-01-29T00:00:00"/>
    <n v="1"/>
    <n v="5"/>
    <n v="2"/>
    <n v="10"/>
    <s v="Medium"/>
    <s v="Medium"/>
  </r>
  <r>
    <s v="INC-2026-13171"/>
    <x v="1538"/>
    <x v="5"/>
    <x v="1"/>
    <x v="0"/>
    <x v="3"/>
    <x v="627"/>
    <d v="2026-01-29T00:00:00"/>
    <n v="1"/>
    <n v="1"/>
    <n v="2"/>
    <n v="2"/>
    <s v="Low"/>
    <s v="Low"/>
  </r>
  <r>
    <s v="INC-2026-11930"/>
    <x v="1539"/>
    <x v="5"/>
    <x v="1"/>
    <x v="2"/>
    <x v="0"/>
    <x v="298"/>
    <d v="2026-01-29T00:00:00"/>
    <n v="1"/>
    <n v="1"/>
    <n v="1"/>
    <n v="1"/>
    <s v="Low"/>
    <s v="Low"/>
  </r>
  <r>
    <s v="INC-2026-14796"/>
    <x v="1540"/>
    <x v="3"/>
    <x v="3"/>
    <x v="0"/>
    <x v="0"/>
    <x v="965"/>
    <d v="2026-01-29T00:00:00"/>
    <n v="1"/>
    <n v="5"/>
    <n v="1"/>
    <n v="5"/>
    <s v="Medium"/>
    <s v="Medium"/>
  </r>
  <r>
    <s v="INC-2026-14049"/>
    <x v="1541"/>
    <x v="3"/>
    <x v="0"/>
    <x v="0"/>
    <x v="0"/>
    <x v="379"/>
    <d v="2026-01-29T00:00:00"/>
    <n v="1"/>
    <n v="5"/>
    <n v="1"/>
    <n v="5"/>
    <s v="Medium"/>
    <s v="Medium"/>
  </r>
  <r>
    <s v="INC-2026-14864"/>
    <x v="1542"/>
    <x v="4"/>
    <x v="1"/>
    <x v="2"/>
    <x v="3"/>
    <x v="966"/>
    <d v="2026-01-29T00:00:00"/>
    <n v="1"/>
    <n v="3"/>
    <n v="2"/>
    <n v="6"/>
    <s v="Medium"/>
    <s v="Medium"/>
  </r>
  <r>
    <s v="INC-2026-12429"/>
    <x v="1543"/>
    <x v="4"/>
    <x v="0"/>
    <x v="2"/>
    <x v="0"/>
    <x v="967"/>
    <d v="2026-01-29T00:00:00"/>
    <n v="1"/>
    <n v="3"/>
    <n v="1"/>
    <n v="3"/>
    <s v="Low"/>
    <s v="Low"/>
  </r>
  <r>
    <s v="INC-2026-14830"/>
    <x v="1544"/>
    <x v="0"/>
    <x v="3"/>
    <x v="1"/>
    <x v="3"/>
    <x v="968"/>
    <d v="2026-01-29T00:00:00"/>
    <n v="1"/>
    <n v="1"/>
    <n v="2"/>
    <n v="2"/>
    <s v="Low"/>
    <s v="Low"/>
  </r>
  <r>
    <s v="INC-2026-12979"/>
    <x v="1545"/>
    <x v="4"/>
    <x v="2"/>
    <x v="2"/>
    <x v="2"/>
    <x v="501"/>
    <d v="2026-01-29T00:00:00"/>
    <n v="1"/>
    <n v="3"/>
    <n v="2"/>
    <n v="6"/>
    <s v="Medium"/>
    <s v="Medium"/>
  </r>
  <r>
    <s v="INC-2026-12959"/>
    <x v="1546"/>
    <x v="4"/>
    <x v="1"/>
    <x v="2"/>
    <x v="3"/>
    <x v="969"/>
    <d v="2026-01-29T00:00:00"/>
    <n v="1"/>
    <n v="3"/>
    <n v="2"/>
    <n v="6"/>
    <s v="Medium"/>
    <s v="Medium"/>
  </r>
  <r>
    <s v="INC-2026-14328"/>
    <x v="1547"/>
    <x v="4"/>
    <x v="2"/>
    <x v="2"/>
    <x v="3"/>
    <x v="465"/>
    <d v="2026-01-29T00:00:00"/>
    <n v="1"/>
    <n v="3"/>
    <n v="2"/>
    <n v="6"/>
    <s v="Medium"/>
    <s v="Medium"/>
  </r>
  <r>
    <s v="INC-2026-11305"/>
    <x v="1548"/>
    <x v="5"/>
    <x v="3"/>
    <x v="0"/>
    <x v="3"/>
    <x v="531"/>
    <d v="2026-01-29T00:00:00"/>
    <n v="1"/>
    <n v="1"/>
    <n v="2"/>
    <n v="2"/>
    <s v="Low"/>
    <s v="Low"/>
  </r>
  <r>
    <s v="INC-2026-13944"/>
    <x v="1549"/>
    <x v="0"/>
    <x v="1"/>
    <x v="1"/>
    <x v="2"/>
    <x v="970"/>
    <d v="2026-01-29T00:00:00"/>
    <n v="1"/>
    <n v="1"/>
    <n v="2"/>
    <n v="2"/>
    <s v="Low"/>
    <s v="Low"/>
  </r>
  <r>
    <s v="INC-2026-11510"/>
    <x v="1550"/>
    <x v="2"/>
    <x v="1"/>
    <x v="1"/>
    <x v="0"/>
    <x v="258"/>
    <d v="2026-01-29T00:00:00"/>
    <n v="1"/>
    <n v="3"/>
    <n v="1"/>
    <n v="3"/>
    <s v="Low"/>
    <s v="Low"/>
  </r>
  <r>
    <s v="INC-2026-13524"/>
    <x v="1551"/>
    <x v="4"/>
    <x v="0"/>
    <x v="2"/>
    <x v="0"/>
    <x v="898"/>
    <d v="2026-01-29T00:00:00"/>
    <n v="1"/>
    <n v="3"/>
    <n v="1"/>
    <n v="3"/>
    <s v="Low"/>
    <s v="Low"/>
  </r>
  <r>
    <s v="INC-2026-12518"/>
    <x v="1552"/>
    <x v="0"/>
    <x v="2"/>
    <x v="0"/>
    <x v="3"/>
    <x v="822"/>
    <d v="2026-01-30T00:00:00"/>
    <n v="1"/>
    <n v="1"/>
    <n v="2"/>
    <n v="2"/>
    <s v="Low"/>
    <s v="Low"/>
  </r>
  <r>
    <s v="INC-2026-14721"/>
    <x v="1553"/>
    <x v="4"/>
    <x v="3"/>
    <x v="2"/>
    <x v="3"/>
    <x v="971"/>
    <d v="2026-01-30T00:00:00"/>
    <n v="1"/>
    <n v="3"/>
    <n v="2"/>
    <n v="6"/>
    <s v="Medium"/>
    <s v="Medium"/>
  </r>
  <r>
    <s v="INC-2026-11359"/>
    <x v="1554"/>
    <x v="4"/>
    <x v="2"/>
    <x v="2"/>
    <x v="3"/>
    <x v="881"/>
    <d v="2026-01-30T00:00:00"/>
    <n v="1"/>
    <n v="3"/>
    <n v="2"/>
    <n v="6"/>
    <s v="Medium"/>
    <s v="Medium"/>
  </r>
  <r>
    <s v="INC-2026-10042"/>
    <x v="1555"/>
    <x v="2"/>
    <x v="3"/>
    <x v="0"/>
    <x v="1"/>
    <x v="972"/>
    <d v="2026-01-30T00:00:00"/>
    <n v="1"/>
    <n v="3"/>
    <n v="4"/>
    <n v="12"/>
    <s v="High"/>
    <s v="High"/>
  </r>
  <r>
    <s v="INC-2026-13841"/>
    <x v="1556"/>
    <x v="4"/>
    <x v="1"/>
    <x v="2"/>
    <x v="2"/>
    <x v="973"/>
    <d v="2026-01-30T00:00:00"/>
    <n v="1"/>
    <n v="3"/>
    <n v="2"/>
    <n v="6"/>
    <s v="Medium"/>
    <s v="Medium"/>
  </r>
  <r>
    <s v="INC-2026-14075"/>
    <x v="1557"/>
    <x v="0"/>
    <x v="3"/>
    <x v="0"/>
    <x v="2"/>
    <x v="539"/>
    <d v="2026-01-30T00:00:00"/>
    <n v="1"/>
    <n v="1"/>
    <n v="2"/>
    <n v="2"/>
    <s v="Low"/>
    <s v="Low"/>
  </r>
  <r>
    <s v="INC-2026-14720"/>
    <x v="1558"/>
    <x v="4"/>
    <x v="3"/>
    <x v="2"/>
    <x v="2"/>
    <x v="731"/>
    <d v="2026-01-30T00:00:00"/>
    <n v="1"/>
    <n v="3"/>
    <n v="2"/>
    <n v="6"/>
    <s v="Medium"/>
    <s v="Medium"/>
  </r>
  <r>
    <s v="INC-2026-13887"/>
    <x v="1559"/>
    <x v="4"/>
    <x v="2"/>
    <x v="2"/>
    <x v="4"/>
    <x v="347"/>
    <d v="2026-01-30T00:00:00"/>
    <n v="1"/>
    <n v="3"/>
    <n v="5"/>
    <n v="15"/>
    <s v="High"/>
    <s v="High"/>
  </r>
  <r>
    <s v="INC-2026-12182"/>
    <x v="1560"/>
    <x v="0"/>
    <x v="1"/>
    <x v="0"/>
    <x v="2"/>
    <x v="179"/>
    <d v="2026-01-30T00:00:00"/>
    <n v="1"/>
    <n v="1"/>
    <n v="2"/>
    <n v="2"/>
    <s v="Low"/>
    <s v="Low"/>
  </r>
  <r>
    <s v="INC-2026-11182"/>
    <x v="1561"/>
    <x v="4"/>
    <x v="1"/>
    <x v="1"/>
    <x v="0"/>
    <x v="974"/>
    <d v="2026-01-30T00:00:00"/>
    <n v="1"/>
    <n v="3"/>
    <n v="1"/>
    <n v="3"/>
    <s v="Low"/>
    <s v="Low"/>
  </r>
  <r>
    <s v="INC-2026-12461"/>
    <x v="1562"/>
    <x v="3"/>
    <x v="2"/>
    <x v="0"/>
    <x v="2"/>
    <x v="74"/>
    <d v="2026-01-30T00:00:00"/>
    <n v="1"/>
    <n v="5"/>
    <n v="2"/>
    <n v="10"/>
    <s v="Medium"/>
    <s v="Medium"/>
  </r>
  <r>
    <s v="INC-2026-12897"/>
    <x v="1563"/>
    <x v="3"/>
    <x v="1"/>
    <x v="0"/>
    <x v="3"/>
    <x v="763"/>
    <d v="2026-01-30T00:00:00"/>
    <n v="1"/>
    <n v="5"/>
    <n v="2"/>
    <n v="10"/>
    <s v="Medium"/>
    <s v="Medium"/>
  </r>
  <r>
    <s v="INC-2026-11569"/>
    <x v="1564"/>
    <x v="0"/>
    <x v="1"/>
    <x v="3"/>
    <x v="3"/>
    <x v="353"/>
    <d v="2026-01-30T00:00:00"/>
    <n v="1"/>
    <n v="1"/>
    <n v="2"/>
    <n v="2"/>
    <s v="Low"/>
    <s v="Low"/>
  </r>
  <r>
    <s v="INC-2026-12240"/>
    <x v="1565"/>
    <x v="3"/>
    <x v="1"/>
    <x v="0"/>
    <x v="3"/>
    <x v="975"/>
    <d v="2026-01-30T00:00:00"/>
    <n v="1"/>
    <n v="5"/>
    <n v="2"/>
    <n v="10"/>
    <s v="Medium"/>
    <s v="Medium"/>
  </r>
  <r>
    <s v="INC-2026-12232"/>
    <x v="1566"/>
    <x v="1"/>
    <x v="1"/>
    <x v="1"/>
    <x v="1"/>
    <x v="700"/>
    <d v="2026-01-30T00:00:00"/>
    <n v="1"/>
    <n v="1"/>
    <n v="4"/>
    <n v="4"/>
    <s v="Low"/>
    <s v="Low"/>
  </r>
  <r>
    <s v="INC-2026-11639"/>
    <x v="1567"/>
    <x v="5"/>
    <x v="0"/>
    <x v="2"/>
    <x v="1"/>
    <x v="796"/>
    <d v="2026-01-30T00:00:00"/>
    <n v="1"/>
    <n v="1"/>
    <n v="4"/>
    <n v="4"/>
    <s v="Low"/>
    <s v="Low"/>
  </r>
  <r>
    <s v="INC-2026-13916"/>
    <x v="1568"/>
    <x v="0"/>
    <x v="2"/>
    <x v="3"/>
    <x v="1"/>
    <x v="617"/>
    <d v="2026-01-30T00:00:00"/>
    <n v="1"/>
    <n v="1"/>
    <n v="4"/>
    <n v="4"/>
    <s v="Low"/>
    <s v="Low"/>
  </r>
  <r>
    <s v="INC-2026-13761"/>
    <x v="1569"/>
    <x v="4"/>
    <x v="2"/>
    <x v="2"/>
    <x v="3"/>
    <x v="976"/>
    <d v="2026-01-30T00:00:00"/>
    <n v="1"/>
    <n v="3"/>
    <n v="2"/>
    <n v="6"/>
    <s v="Medium"/>
    <s v="Medium"/>
  </r>
  <r>
    <s v="INC-2026-10558"/>
    <x v="1570"/>
    <x v="4"/>
    <x v="2"/>
    <x v="2"/>
    <x v="3"/>
    <x v="977"/>
    <d v="2026-01-30T00:00:00"/>
    <n v="1"/>
    <n v="3"/>
    <n v="2"/>
    <n v="6"/>
    <s v="Medium"/>
    <s v="Medium"/>
  </r>
  <r>
    <s v="INC-2026-10009"/>
    <x v="1571"/>
    <x v="4"/>
    <x v="1"/>
    <x v="3"/>
    <x v="2"/>
    <x v="768"/>
    <d v="2026-01-30T00:00:00"/>
    <n v="1"/>
    <n v="3"/>
    <n v="2"/>
    <n v="6"/>
    <s v="Medium"/>
    <s v="Medium"/>
  </r>
  <r>
    <s v="INC-2026-12153"/>
    <x v="1572"/>
    <x v="4"/>
    <x v="1"/>
    <x v="2"/>
    <x v="1"/>
    <x v="978"/>
    <d v="2026-01-30T00:00:00"/>
    <n v="1"/>
    <n v="3"/>
    <n v="4"/>
    <n v="12"/>
    <s v="High"/>
    <s v="High"/>
  </r>
  <r>
    <s v="INC-2026-12245"/>
    <x v="1573"/>
    <x v="5"/>
    <x v="1"/>
    <x v="3"/>
    <x v="0"/>
    <x v="230"/>
    <d v="2026-01-30T00:00:00"/>
    <n v="1"/>
    <n v="1"/>
    <n v="1"/>
    <n v="1"/>
    <s v="Low"/>
    <s v="Low"/>
  </r>
  <r>
    <s v="INC-2026-11553"/>
    <x v="1574"/>
    <x v="1"/>
    <x v="1"/>
    <x v="2"/>
    <x v="1"/>
    <x v="647"/>
    <d v="2026-01-30T00:00:00"/>
    <n v="1"/>
    <n v="1"/>
    <n v="4"/>
    <n v="4"/>
    <s v="Low"/>
    <s v="Low"/>
  </r>
  <r>
    <s v="INC-2026-11030"/>
    <x v="1575"/>
    <x v="4"/>
    <x v="1"/>
    <x v="1"/>
    <x v="2"/>
    <x v="954"/>
    <d v="2026-01-30T00:00:00"/>
    <n v="1"/>
    <n v="3"/>
    <n v="2"/>
    <n v="6"/>
    <s v="Medium"/>
    <s v="Medium"/>
  </r>
  <r>
    <s v="INC-2026-10322"/>
    <x v="1576"/>
    <x v="4"/>
    <x v="3"/>
    <x v="2"/>
    <x v="3"/>
    <x v="979"/>
    <d v="2026-01-30T00:00:00"/>
    <n v="1"/>
    <n v="3"/>
    <n v="2"/>
    <n v="6"/>
    <s v="Medium"/>
    <s v="Medium"/>
  </r>
  <r>
    <s v="INC-2026-14159"/>
    <x v="1577"/>
    <x v="4"/>
    <x v="3"/>
    <x v="2"/>
    <x v="0"/>
    <x v="35"/>
    <d v="2026-01-30T00:00:00"/>
    <n v="1"/>
    <n v="3"/>
    <n v="1"/>
    <n v="3"/>
    <s v="Low"/>
    <s v="Low"/>
  </r>
  <r>
    <s v="INC-2026-13925"/>
    <x v="1578"/>
    <x v="4"/>
    <x v="2"/>
    <x v="2"/>
    <x v="0"/>
    <x v="980"/>
    <d v="2026-01-30T00:00:00"/>
    <n v="1"/>
    <n v="3"/>
    <n v="1"/>
    <n v="3"/>
    <s v="Low"/>
    <s v="Low"/>
  </r>
  <r>
    <s v="INC-2026-14051"/>
    <x v="1579"/>
    <x v="4"/>
    <x v="1"/>
    <x v="2"/>
    <x v="3"/>
    <x v="234"/>
    <d v="2026-01-30T00:00:00"/>
    <n v="1"/>
    <n v="3"/>
    <n v="2"/>
    <n v="6"/>
    <s v="Medium"/>
    <s v="Medium"/>
  </r>
  <r>
    <s v="INC-2026-12591"/>
    <x v="1580"/>
    <x v="0"/>
    <x v="0"/>
    <x v="0"/>
    <x v="3"/>
    <x v="288"/>
    <d v="2026-01-30T00:00:00"/>
    <n v="1"/>
    <n v="1"/>
    <n v="2"/>
    <n v="2"/>
    <s v="Low"/>
    <s v="Low"/>
  </r>
  <r>
    <s v="INC-2026-12159"/>
    <x v="1581"/>
    <x v="0"/>
    <x v="0"/>
    <x v="2"/>
    <x v="3"/>
    <x v="289"/>
    <d v="2026-01-30T00:00:00"/>
    <n v="1"/>
    <n v="1"/>
    <n v="2"/>
    <n v="2"/>
    <s v="Low"/>
    <s v="Low"/>
  </r>
  <r>
    <s v="INC-2026-14579"/>
    <x v="1582"/>
    <x v="4"/>
    <x v="3"/>
    <x v="2"/>
    <x v="3"/>
    <x v="198"/>
    <d v="2026-01-30T00:00:00"/>
    <n v="1"/>
    <n v="3"/>
    <n v="2"/>
    <n v="6"/>
    <s v="Medium"/>
    <s v="Medium"/>
  </r>
  <r>
    <s v="INC-2026-13542"/>
    <x v="1583"/>
    <x v="4"/>
    <x v="1"/>
    <x v="3"/>
    <x v="3"/>
    <x v="150"/>
    <d v="2026-01-30T00:00:00"/>
    <n v="1"/>
    <n v="3"/>
    <n v="2"/>
    <n v="6"/>
    <s v="Medium"/>
    <s v="Medium"/>
  </r>
  <r>
    <s v="INC-2026-13441"/>
    <x v="1584"/>
    <x v="2"/>
    <x v="0"/>
    <x v="0"/>
    <x v="2"/>
    <x v="416"/>
    <d v="2026-01-30T00:00:00"/>
    <n v="1"/>
    <n v="3"/>
    <n v="2"/>
    <n v="6"/>
    <s v="Medium"/>
    <s v="Medium"/>
  </r>
  <r>
    <s v="INC-2026-11604"/>
    <x v="1585"/>
    <x v="4"/>
    <x v="3"/>
    <x v="2"/>
    <x v="1"/>
    <x v="807"/>
    <d v="2026-01-30T00:00:00"/>
    <n v="1"/>
    <n v="3"/>
    <n v="4"/>
    <n v="12"/>
    <s v="High"/>
    <s v="High"/>
  </r>
  <r>
    <s v="INC-2026-13066"/>
    <x v="1586"/>
    <x v="0"/>
    <x v="1"/>
    <x v="0"/>
    <x v="0"/>
    <x v="369"/>
    <d v="2026-01-30T00:00:00"/>
    <n v="1"/>
    <n v="1"/>
    <n v="1"/>
    <n v="1"/>
    <s v="Low"/>
    <s v="Low"/>
  </r>
  <r>
    <s v="INC-2026-10172"/>
    <x v="1587"/>
    <x v="4"/>
    <x v="3"/>
    <x v="2"/>
    <x v="2"/>
    <x v="776"/>
    <d v="2026-01-30T00:00:00"/>
    <n v="1"/>
    <n v="3"/>
    <n v="2"/>
    <n v="6"/>
    <s v="Medium"/>
    <s v="Medium"/>
  </r>
  <r>
    <s v="INC-2026-12647"/>
    <x v="1588"/>
    <x v="1"/>
    <x v="1"/>
    <x v="3"/>
    <x v="0"/>
    <x v="653"/>
    <d v="2026-01-30T00:00:00"/>
    <n v="1"/>
    <n v="1"/>
    <n v="1"/>
    <n v="1"/>
    <s v="Low"/>
    <s v="Low"/>
  </r>
  <r>
    <s v="INC-2026-12436"/>
    <x v="1589"/>
    <x v="4"/>
    <x v="2"/>
    <x v="1"/>
    <x v="1"/>
    <x v="563"/>
    <d v="2026-01-30T00:00:00"/>
    <n v="1"/>
    <n v="3"/>
    <n v="4"/>
    <n v="12"/>
    <s v="High"/>
    <s v="High"/>
  </r>
  <r>
    <s v="INC-2026-14978"/>
    <x v="1590"/>
    <x v="0"/>
    <x v="0"/>
    <x v="0"/>
    <x v="1"/>
    <x v="329"/>
    <d v="2026-01-30T00:00:00"/>
    <n v="1"/>
    <n v="1"/>
    <n v="4"/>
    <n v="4"/>
    <s v="Low"/>
    <s v="Low"/>
  </r>
  <r>
    <s v="INC-2026-13187"/>
    <x v="1591"/>
    <x v="3"/>
    <x v="3"/>
    <x v="0"/>
    <x v="3"/>
    <x v="595"/>
    <d v="2026-01-30T00:00:00"/>
    <n v="1"/>
    <n v="5"/>
    <n v="2"/>
    <n v="10"/>
    <s v="Medium"/>
    <s v="Medium"/>
  </r>
  <r>
    <s v="INC-2026-11851"/>
    <x v="1592"/>
    <x v="4"/>
    <x v="0"/>
    <x v="1"/>
    <x v="2"/>
    <x v="373"/>
    <d v="2026-01-30T00:00:00"/>
    <n v="1"/>
    <n v="3"/>
    <n v="2"/>
    <n v="6"/>
    <s v="Medium"/>
    <s v="Medium"/>
  </r>
  <r>
    <s v="INC-2026-14423"/>
    <x v="1593"/>
    <x v="0"/>
    <x v="3"/>
    <x v="1"/>
    <x v="3"/>
    <x v="936"/>
    <d v="2026-01-30T00:00:00"/>
    <n v="1"/>
    <n v="1"/>
    <n v="2"/>
    <n v="2"/>
    <s v="Low"/>
    <s v="Low"/>
  </r>
  <r>
    <s v="INC-2026-12080"/>
    <x v="1594"/>
    <x v="5"/>
    <x v="2"/>
    <x v="3"/>
    <x v="3"/>
    <x v="981"/>
    <d v="2026-01-30T00:00:00"/>
    <n v="1"/>
    <n v="1"/>
    <n v="2"/>
    <n v="2"/>
    <s v="Low"/>
    <s v="Low"/>
  </r>
  <r>
    <s v="INC-2026-12851"/>
    <x v="1595"/>
    <x v="4"/>
    <x v="0"/>
    <x v="2"/>
    <x v="3"/>
    <x v="626"/>
    <d v="2026-01-30T00:00:00"/>
    <n v="1"/>
    <n v="3"/>
    <n v="2"/>
    <n v="6"/>
    <s v="Medium"/>
    <s v="Medium"/>
  </r>
  <r>
    <s v="INC-2026-11208"/>
    <x v="1596"/>
    <x v="3"/>
    <x v="1"/>
    <x v="0"/>
    <x v="2"/>
    <x v="956"/>
    <d v="2026-01-30T00:00:00"/>
    <n v="1"/>
    <n v="5"/>
    <n v="2"/>
    <n v="10"/>
    <s v="Medium"/>
    <s v="Medium"/>
  </r>
  <r>
    <s v="INC-2026-10146"/>
    <x v="1597"/>
    <x v="4"/>
    <x v="1"/>
    <x v="2"/>
    <x v="4"/>
    <x v="893"/>
    <d v="2026-01-30T00:00:00"/>
    <n v="1"/>
    <n v="3"/>
    <n v="5"/>
    <n v="15"/>
    <s v="High"/>
    <s v="High"/>
  </r>
  <r>
    <s v="INC-2026-10335"/>
    <x v="1598"/>
    <x v="1"/>
    <x v="0"/>
    <x v="1"/>
    <x v="1"/>
    <x v="421"/>
    <d v="2026-01-30T00:00:00"/>
    <n v="1"/>
    <n v="1"/>
    <n v="4"/>
    <n v="4"/>
    <s v="Low"/>
    <s v="Low"/>
  </r>
  <r>
    <s v="INC-2026-13764"/>
    <x v="1599"/>
    <x v="2"/>
    <x v="2"/>
    <x v="0"/>
    <x v="2"/>
    <x v="378"/>
    <d v="2026-01-30T00:00:00"/>
    <n v="1"/>
    <n v="3"/>
    <n v="2"/>
    <n v="6"/>
    <s v="Medium"/>
    <s v="Medium"/>
  </r>
  <r>
    <s v="INC-2026-12295"/>
    <x v="1599"/>
    <x v="2"/>
    <x v="0"/>
    <x v="1"/>
    <x v="2"/>
    <x v="378"/>
    <d v="2026-01-30T00:00:00"/>
    <n v="1"/>
    <n v="3"/>
    <n v="2"/>
    <n v="6"/>
    <s v="Medium"/>
    <s v="Medium"/>
  </r>
  <r>
    <s v="INC-2026-12379"/>
    <x v="1600"/>
    <x v="4"/>
    <x v="1"/>
    <x v="2"/>
    <x v="3"/>
    <x v="338"/>
    <d v="2026-01-30T00:00:00"/>
    <n v="1"/>
    <n v="3"/>
    <n v="2"/>
    <n v="6"/>
    <s v="Medium"/>
    <s v="Medium"/>
  </r>
  <r>
    <s v="INC-2026-13477"/>
    <x v="1601"/>
    <x v="2"/>
    <x v="0"/>
    <x v="1"/>
    <x v="0"/>
    <x v="212"/>
    <d v="2026-01-30T00:00:00"/>
    <n v="1"/>
    <n v="3"/>
    <n v="1"/>
    <n v="3"/>
    <s v="Low"/>
    <s v="Low"/>
  </r>
  <r>
    <s v="INC-2026-13028"/>
    <x v="1601"/>
    <x v="1"/>
    <x v="0"/>
    <x v="2"/>
    <x v="0"/>
    <x v="212"/>
    <d v="2026-01-30T00:00:00"/>
    <n v="1"/>
    <n v="1"/>
    <n v="1"/>
    <n v="1"/>
    <s v="Low"/>
    <s v="Low"/>
  </r>
  <r>
    <s v="INC-2026-11154"/>
    <x v="1602"/>
    <x v="4"/>
    <x v="0"/>
    <x v="2"/>
    <x v="2"/>
    <x v="725"/>
    <d v="2026-01-30T00:00:00"/>
    <n v="1"/>
    <n v="3"/>
    <n v="2"/>
    <n v="6"/>
    <s v="Medium"/>
    <s v="Medium"/>
  </r>
  <r>
    <s v="INC-2026-10700"/>
    <x v="1603"/>
    <x v="0"/>
    <x v="0"/>
    <x v="0"/>
    <x v="3"/>
    <x v="982"/>
    <d v="2026-01-30T00:00:00"/>
    <n v="1"/>
    <n v="1"/>
    <n v="2"/>
    <n v="2"/>
    <s v="Low"/>
    <s v="Low"/>
  </r>
  <r>
    <s v="INC-2026-13436"/>
    <x v="1604"/>
    <x v="0"/>
    <x v="1"/>
    <x v="0"/>
    <x v="2"/>
    <x v="921"/>
    <d v="2026-01-30T00:00:00"/>
    <n v="1"/>
    <n v="1"/>
    <n v="2"/>
    <n v="2"/>
    <s v="Low"/>
    <s v="Low"/>
  </r>
  <r>
    <s v="INC-2026-12984"/>
    <x v="1605"/>
    <x v="5"/>
    <x v="0"/>
    <x v="3"/>
    <x v="3"/>
    <x v="983"/>
    <d v="2026-01-30T00:00:00"/>
    <n v="1"/>
    <n v="1"/>
    <n v="2"/>
    <n v="2"/>
    <s v="Low"/>
    <s v="Low"/>
  </r>
  <r>
    <s v="INC-2026-11883"/>
    <x v="1606"/>
    <x v="5"/>
    <x v="3"/>
    <x v="1"/>
    <x v="4"/>
    <x v="117"/>
    <d v="2026-01-30T00:00:00"/>
    <n v="1"/>
    <n v="1"/>
    <n v="5"/>
    <n v="5"/>
    <s v="Medium"/>
    <s v="Medium"/>
  </r>
  <r>
    <s v="INC-2026-10137"/>
    <x v="1607"/>
    <x v="5"/>
    <x v="1"/>
    <x v="3"/>
    <x v="2"/>
    <x v="861"/>
    <d v="2026-01-30T00:00:00"/>
    <n v="1"/>
    <n v="1"/>
    <n v="2"/>
    <n v="2"/>
    <s v="Low"/>
    <s v="Low"/>
  </r>
  <r>
    <s v="INC-2026-10707"/>
    <x v="1608"/>
    <x v="4"/>
    <x v="3"/>
    <x v="2"/>
    <x v="2"/>
    <x v="984"/>
    <d v="2026-01-30T00:00:00"/>
    <n v="1"/>
    <n v="3"/>
    <n v="2"/>
    <n v="6"/>
    <s v="Medium"/>
    <s v="Medium"/>
  </r>
  <r>
    <s v="INC-2026-13726"/>
    <x v="1609"/>
    <x v="5"/>
    <x v="3"/>
    <x v="2"/>
    <x v="2"/>
    <x v="256"/>
    <d v="2026-01-30T00:00:00"/>
    <n v="1"/>
    <n v="1"/>
    <n v="2"/>
    <n v="2"/>
    <s v="Low"/>
    <s v="Low"/>
  </r>
  <r>
    <s v="INC-2026-13973"/>
    <x v="1610"/>
    <x v="1"/>
    <x v="1"/>
    <x v="2"/>
    <x v="0"/>
    <x v="985"/>
    <d v="2026-01-30T00:00:00"/>
    <n v="1"/>
    <n v="1"/>
    <n v="1"/>
    <n v="1"/>
    <s v="Low"/>
    <s v="Low"/>
  </r>
  <r>
    <s v="INC-2026-10617"/>
    <x v="1611"/>
    <x v="4"/>
    <x v="0"/>
    <x v="2"/>
    <x v="0"/>
    <x v="986"/>
    <d v="2026-01-31T00:00:00"/>
    <n v="1"/>
    <n v="3"/>
    <n v="1"/>
    <n v="3"/>
    <s v="Low"/>
    <s v="Low"/>
  </r>
  <r>
    <s v="INC-2026-12643"/>
    <x v="1612"/>
    <x v="1"/>
    <x v="0"/>
    <x v="1"/>
    <x v="0"/>
    <x v="124"/>
    <d v="2026-01-31T00:00:00"/>
    <n v="1"/>
    <n v="1"/>
    <n v="1"/>
    <n v="1"/>
    <s v="Low"/>
    <s v="Low"/>
  </r>
  <r>
    <s v="INC-2026-12975"/>
    <x v="1613"/>
    <x v="4"/>
    <x v="2"/>
    <x v="2"/>
    <x v="3"/>
    <x v="728"/>
    <d v="2026-01-31T00:00:00"/>
    <n v="1"/>
    <n v="3"/>
    <n v="2"/>
    <n v="6"/>
    <s v="Medium"/>
    <s v="Medium"/>
  </r>
  <r>
    <s v="INC-2026-12152"/>
    <x v="1614"/>
    <x v="4"/>
    <x v="3"/>
    <x v="1"/>
    <x v="3"/>
    <x v="536"/>
    <d v="2026-01-31T00:00:00"/>
    <n v="1"/>
    <n v="3"/>
    <n v="2"/>
    <n v="6"/>
    <s v="Medium"/>
    <s v="Medium"/>
  </r>
  <r>
    <s v="INC-2026-14183"/>
    <x v="1615"/>
    <x v="2"/>
    <x v="1"/>
    <x v="3"/>
    <x v="0"/>
    <x v="435"/>
    <d v="2026-01-31T00:00:00"/>
    <n v="1"/>
    <n v="3"/>
    <n v="1"/>
    <n v="3"/>
    <s v="Low"/>
    <s v="Low"/>
  </r>
  <r>
    <s v="INC-2026-10613"/>
    <x v="1616"/>
    <x v="1"/>
    <x v="3"/>
    <x v="3"/>
    <x v="3"/>
    <x v="987"/>
    <d v="2026-01-31T00:00:00"/>
    <n v="1"/>
    <n v="1"/>
    <n v="2"/>
    <n v="2"/>
    <s v="Low"/>
    <s v="Low"/>
  </r>
  <r>
    <s v="INC-2026-13768"/>
    <x v="1617"/>
    <x v="4"/>
    <x v="1"/>
    <x v="2"/>
    <x v="1"/>
    <x v="266"/>
    <d v="2026-01-31T00:00:00"/>
    <n v="1"/>
    <n v="3"/>
    <n v="4"/>
    <n v="12"/>
    <s v="High"/>
    <s v="High"/>
  </r>
  <r>
    <s v="INC-2026-13739"/>
    <x v="1618"/>
    <x v="4"/>
    <x v="0"/>
    <x v="2"/>
    <x v="3"/>
    <x v="177"/>
    <d v="2026-01-31T00:00:00"/>
    <n v="1"/>
    <n v="3"/>
    <n v="2"/>
    <n v="6"/>
    <s v="Medium"/>
    <s v="Medium"/>
  </r>
  <r>
    <s v="INC-2026-13087"/>
    <x v="1619"/>
    <x v="4"/>
    <x v="1"/>
    <x v="2"/>
    <x v="1"/>
    <x v="732"/>
    <d v="2026-01-31T00:00:00"/>
    <n v="1"/>
    <n v="3"/>
    <n v="4"/>
    <n v="12"/>
    <s v="High"/>
    <s v="High"/>
  </r>
  <r>
    <s v="INC-2026-11689"/>
    <x v="1620"/>
    <x v="3"/>
    <x v="3"/>
    <x v="0"/>
    <x v="2"/>
    <x v="760"/>
    <d v="2026-01-31T00:00:00"/>
    <n v="1"/>
    <n v="5"/>
    <n v="2"/>
    <n v="10"/>
    <s v="Medium"/>
    <s v="Medium"/>
  </r>
  <r>
    <s v="INC-2026-12042"/>
    <x v="1621"/>
    <x v="4"/>
    <x v="2"/>
    <x v="2"/>
    <x v="1"/>
    <x v="761"/>
    <d v="2026-01-31T00:00:00"/>
    <n v="1"/>
    <n v="3"/>
    <n v="4"/>
    <n v="12"/>
    <s v="High"/>
    <s v="High"/>
  </r>
  <r>
    <s v="INC-2026-12205"/>
    <x v="1622"/>
    <x v="2"/>
    <x v="2"/>
    <x v="2"/>
    <x v="2"/>
    <x v="792"/>
    <d v="2026-01-31T00:00:00"/>
    <n v="1"/>
    <n v="3"/>
    <n v="2"/>
    <n v="6"/>
    <s v="Medium"/>
    <s v="Medium"/>
  </r>
  <r>
    <s v="INC-2026-14085"/>
    <x v="1623"/>
    <x v="1"/>
    <x v="0"/>
    <x v="2"/>
    <x v="0"/>
    <x v="848"/>
    <d v="2026-01-31T00:00:00"/>
    <n v="1"/>
    <n v="1"/>
    <n v="1"/>
    <n v="1"/>
    <s v="Low"/>
    <s v="Low"/>
  </r>
  <r>
    <s v="INC-2026-11500"/>
    <x v="1624"/>
    <x v="4"/>
    <x v="1"/>
    <x v="2"/>
    <x v="3"/>
    <x v="988"/>
    <d v="2026-01-31T00:00:00"/>
    <n v="1"/>
    <n v="3"/>
    <n v="2"/>
    <n v="6"/>
    <s v="Medium"/>
    <s v="Medium"/>
  </r>
  <r>
    <s v="INC-2026-13234"/>
    <x v="1625"/>
    <x v="4"/>
    <x v="0"/>
    <x v="1"/>
    <x v="2"/>
    <x v="188"/>
    <d v="2026-01-31T00:00:00"/>
    <n v="1"/>
    <n v="3"/>
    <n v="2"/>
    <n v="6"/>
    <s v="Medium"/>
    <s v="Medium"/>
  </r>
  <r>
    <s v="INC-2026-12011"/>
    <x v="1626"/>
    <x v="5"/>
    <x v="1"/>
    <x v="1"/>
    <x v="1"/>
    <x v="515"/>
    <d v="2026-01-31T00:00:00"/>
    <n v="1"/>
    <n v="1"/>
    <n v="4"/>
    <n v="4"/>
    <s v="Low"/>
    <s v="Low"/>
  </r>
  <r>
    <s v="INC-2026-14309"/>
    <x v="1627"/>
    <x v="5"/>
    <x v="2"/>
    <x v="1"/>
    <x v="2"/>
    <x v="281"/>
    <d v="2026-01-31T00:00:00"/>
    <n v="1"/>
    <n v="1"/>
    <n v="2"/>
    <n v="2"/>
    <s v="Low"/>
    <s v="Low"/>
  </r>
  <r>
    <s v="INC-2026-13357"/>
    <x v="1628"/>
    <x v="4"/>
    <x v="1"/>
    <x v="2"/>
    <x v="0"/>
    <x v="989"/>
    <d v="2026-01-31T00:00:00"/>
    <n v="1"/>
    <n v="3"/>
    <n v="1"/>
    <n v="3"/>
    <s v="Low"/>
    <s v="Low"/>
  </r>
  <r>
    <s v="INC-2026-12744"/>
    <x v="1629"/>
    <x v="4"/>
    <x v="2"/>
    <x v="2"/>
    <x v="3"/>
    <x v="990"/>
    <d v="2026-01-31T00:00:00"/>
    <n v="1"/>
    <n v="3"/>
    <n v="2"/>
    <n v="6"/>
    <s v="Medium"/>
    <s v="Medium"/>
  </r>
  <r>
    <s v="INC-2026-10549"/>
    <x v="1630"/>
    <x v="4"/>
    <x v="0"/>
    <x v="2"/>
    <x v="3"/>
    <x v="189"/>
    <d v="2026-01-31T00:00:00"/>
    <n v="1"/>
    <n v="3"/>
    <n v="2"/>
    <n v="6"/>
    <s v="Medium"/>
    <s v="Medium"/>
  </r>
  <r>
    <s v="INC-2026-10297"/>
    <x v="1631"/>
    <x v="4"/>
    <x v="0"/>
    <x v="2"/>
    <x v="1"/>
    <x v="952"/>
    <d v="2026-01-31T00:00:00"/>
    <n v="1"/>
    <n v="3"/>
    <n v="4"/>
    <n v="12"/>
    <s v="High"/>
    <s v="High"/>
  </r>
  <r>
    <s v="INC-2026-13462"/>
    <x v="1632"/>
    <x v="4"/>
    <x v="0"/>
    <x v="2"/>
    <x v="1"/>
    <x v="411"/>
    <d v="2026-01-31T00:00:00"/>
    <n v="1"/>
    <n v="3"/>
    <n v="4"/>
    <n v="12"/>
    <s v="High"/>
    <s v="High"/>
  </r>
  <r>
    <s v="INC-2026-10733"/>
    <x v="1633"/>
    <x v="4"/>
    <x v="3"/>
    <x v="2"/>
    <x v="3"/>
    <x v="233"/>
    <d v="2026-01-31T00:00:00"/>
    <n v="1"/>
    <n v="3"/>
    <n v="2"/>
    <n v="6"/>
    <s v="Medium"/>
    <s v="Medium"/>
  </r>
  <r>
    <s v="INC-2026-14671"/>
    <x v="1634"/>
    <x v="4"/>
    <x v="1"/>
    <x v="2"/>
    <x v="3"/>
    <x v="991"/>
    <d v="2026-01-31T00:00:00"/>
    <n v="1"/>
    <n v="3"/>
    <n v="2"/>
    <n v="6"/>
    <s v="Medium"/>
    <s v="Medium"/>
  </r>
  <r>
    <s v="INC-2026-11168"/>
    <x v="1635"/>
    <x v="5"/>
    <x v="2"/>
    <x v="3"/>
    <x v="3"/>
    <x v="745"/>
    <d v="2026-01-31T00:00:00"/>
    <n v="1"/>
    <n v="1"/>
    <n v="2"/>
    <n v="2"/>
    <s v="Low"/>
    <s v="Low"/>
  </r>
  <r>
    <s v="INC-2026-11090"/>
    <x v="1636"/>
    <x v="4"/>
    <x v="2"/>
    <x v="2"/>
    <x v="3"/>
    <x v="238"/>
    <d v="2026-01-31T00:00:00"/>
    <n v="1"/>
    <n v="3"/>
    <n v="2"/>
    <n v="6"/>
    <s v="Medium"/>
    <s v="Medium"/>
  </r>
  <r>
    <s v="INC-2026-13342"/>
    <x v="1637"/>
    <x v="4"/>
    <x v="2"/>
    <x v="2"/>
    <x v="2"/>
    <x v="151"/>
    <d v="2026-01-31T00:00:00"/>
    <n v="1"/>
    <n v="3"/>
    <n v="2"/>
    <n v="6"/>
    <s v="Medium"/>
    <s v="Medium"/>
  </r>
  <r>
    <s v="INC-2026-10679"/>
    <x v="1638"/>
    <x v="4"/>
    <x v="3"/>
    <x v="2"/>
    <x v="3"/>
    <x v="992"/>
    <d v="2026-01-31T00:00:00"/>
    <n v="1"/>
    <n v="3"/>
    <n v="2"/>
    <n v="6"/>
    <s v="Medium"/>
    <s v="Medium"/>
  </r>
  <r>
    <s v="INC-2026-11361"/>
    <x v="1638"/>
    <x v="4"/>
    <x v="1"/>
    <x v="2"/>
    <x v="4"/>
    <x v="992"/>
    <d v="2026-01-31T00:00:00"/>
    <n v="1"/>
    <n v="3"/>
    <n v="5"/>
    <n v="15"/>
    <s v="High"/>
    <s v="High"/>
  </r>
  <r>
    <s v="INC-2026-13449"/>
    <x v="1639"/>
    <x v="4"/>
    <x v="0"/>
    <x v="1"/>
    <x v="0"/>
    <x v="993"/>
    <d v="2026-01-31T00:00:00"/>
    <n v="1"/>
    <n v="3"/>
    <n v="1"/>
    <n v="3"/>
    <s v="Low"/>
    <s v="Low"/>
  </r>
  <r>
    <s v="INC-2026-11808"/>
    <x v="1640"/>
    <x v="2"/>
    <x v="3"/>
    <x v="0"/>
    <x v="3"/>
    <x v="50"/>
    <d v="2026-01-31T00:00:00"/>
    <n v="1"/>
    <n v="3"/>
    <n v="2"/>
    <n v="6"/>
    <s v="Medium"/>
    <s v="Medium"/>
  </r>
  <r>
    <s v="INC-2026-12796"/>
    <x v="1641"/>
    <x v="4"/>
    <x v="3"/>
    <x v="2"/>
    <x v="4"/>
    <x v="458"/>
    <d v="2026-01-31T00:00:00"/>
    <n v="1"/>
    <n v="3"/>
    <n v="5"/>
    <n v="15"/>
    <s v="High"/>
    <s v="High"/>
  </r>
  <r>
    <s v="INC-2026-13987"/>
    <x v="1642"/>
    <x v="4"/>
    <x v="2"/>
    <x v="0"/>
    <x v="2"/>
    <x v="333"/>
    <d v="2026-01-31T00:00:00"/>
    <n v="1"/>
    <n v="3"/>
    <n v="2"/>
    <n v="6"/>
    <s v="Medium"/>
    <s v="Medium"/>
  </r>
  <r>
    <s v="INC-2026-12330"/>
    <x v="1643"/>
    <x v="0"/>
    <x v="2"/>
    <x v="3"/>
    <x v="3"/>
    <x v="994"/>
    <d v="2026-01-31T00:00:00"/>
    <n v="1"/>
    <n v="1"/>
    <n v="2"/>
    <n v="2"/>
    <s v="Low"/>
    <s v="Low"/>
  </r>
  <r>
    <s v="INC-2026-14770"/>
    <x v="1644"/>
    <x v="4"/>
    <x v="3"/>
    <x v="2"/>
    <x v="2"/>
    <x v="626"/>
    <d v="2026-01-31T00:00:00"/>
    <n v="1"/>
    <n v="3"/>
    <n v="2"/>
    <n v="6"/>
    <s v="Medium"/>
    <s v="Medium"/>
  </r>
  <r>
    <s v="INC-2026-12417"/>
    <x v="1645"/>
    <x v="4"/>
    <x v="1"/>
    <x v="2"/>
    <x v="0"/>
    <x v="376"/>
    <d v="2026-01-31T00:00:00"/>
    <n v="1"/>
    <n v="3"/>
    <n v="1"/>
    <n v="3"/>
    <s v="Low"/>
    <s v="Low"/>
  </r>
  <r>
    <s v="INC-2026-11688"/>
    <x v="1646"/>
    <x v="4"/>
    <x v="2"/>
    <x v="2"/>
    <x v="3"/>
    <x v="894"/>
    <d v="2026-01-31T00:00:00"/>
    <n v="1"/>
    <n v="3"/>
    <n v="2"/>
    <n v="6"/>
    <s v="Medium"/>
    <s v="Medium"/>
  </r>
  <r>
    <s v="INC-2026-14342"/>
    <x v="1647"/>
    <x v="5"/>
    <x v="0"/>
    <x v="3"/>
    <x v="3"/>
    <x v="380"/>
    <d v="2026-01-31T00:00:00"/>
    <n v="1"/>
    <n v="1"/>
    <n v="2"/>
    <n v="2"/>
    <s v="Low"/>
    <s v="Low"/>
  </r>
  <r>
    <s v="INC-2026-13488"/>
    <x v="1648"/>
    <x v="1"/>
    <x v="2"/>
    <x v="3"/>
    <x v="1"/>
    <x v="920"/>
    <d v="2026-01-31T00:00:00"/>
    <n v="1"/>
    <n v="1"/>
    <n v="4"/>
    <n v="4"/>
    <s v="Low"/>
    <s v="Low"/>
  </r>
  <r>
    <s v="INC-2026-11094"/>
    <x v="1649"/>
    <x v="4"/>
    <x v="2"/>
    <x v="2"/>
    <x v="2"/>
    <x v="781"/>
    <d v="2026-01-31T00:00:00"/>
    <n v="1"/>
    <n v="3"/>
    <n v="2"/>
    <n v="6"/>
    <s v="Medium"/>
    <s v="Medium"/>
  </r>
  <r>
    <s v="INC-2026-11872"/>
    <x v="1650"/>
    <x v="4"/>
    <x v="1"/>
    <x v="2"/>
    <x v="3"/>
    <x v="995"/>
    <d v="2026-01-31T00:00:00"/>
    <n v="1"/>
    <n v="3"/>
    <n v="2"/>
    <n v="6"/>
    <s v="Medium"/>
    <s v="Medium"/>
  </r>
  <r>
    <s v="INC-2026-11449"/>
    <x v="1651"/>
    <x v="2"/>
    <x v="1"/>
    <x v="2"/>
    <x v="3"/>
    <x v="816"/>
    <d v="2026-01-31T00:00:00"/>
    <n v="1"/>
    <n v="3"/>
    <n v="2"/>
    <n v="6"/>
    <s v="Medium"/>
    <s v="Medium"/>
  </r>
  <r>
    <s v="INC-2026-11447"/>
    <x v="1652"/>
    <x v="5"/>
    <x v="3"/>
    <x v="0"/>
    <x v="3"/>
    <x v="110"/>
    <d v="2026-01-31T00:00:00"/>
    <n v="1"/>
    <n v="1"/>
    <n v="2"/>
    <n v="2"/>
    <s v="Low"/>
    <s v="Low"/>
  </r>
  <r>
    <s v="INC-2026-10222"/>
    <x v="1653"/>
    <x v="4"/>
    <x v="0"/>
    <x v="2"/>
    <x v="3"/>
    <x v="529"/>
    <d v="2026-01-31T00:00:00"/>
    <n v="1"/>
    <n v="3"/>
    <n v="2"/>
    <n v="6"/>
    <s v="Medium"/>
    <s v="Medium"/>
  </r>
  <r>
    <s v="INC-2026-12082"/>
    <x v="1654"/>
    <x v="5"/>
    <x v="2"/>
    <x v="2"/>
    <x v="2"/>
    <x v="58"/>
    <d v="2026-01-31T00:00:00"/>
    <n v="1"/>
    <n v="1"/>
    <n v="2"/>
    <n v="2"/>
    <s v="Low"/>
    <s v="Low"/>
  </r>
  <r>
    <s v="INC-2026-14017"/>
    <x v="1655"/>
    <x v="0"/>
    <x v="0"/>
    <x v="2"/>
    <x v="2"/>
    <x v="817"/>
    <d v="2026-01-31T00:00:00"/>
    <n v="1"/>
    <n v="1"/>
    <n v="2"/>
    <n v="2"/>
    <s v="Low"/>
    <s v="Low"/>
  </r>
  <r>
    <s v="INC-2026-11908"/>
    <x v="1656"/>
    <x v="3"/>
    <x v="3"/>
    <x v="0"/>
    <x v="2"/>
    <x v="996"/>
    <d v="2026-01-31T00:00:00"/>
    <n v="1"/>
    <n v="5"/>
    <n v="2"/>
    <n v="10"/>
    <s v="Medium"/>
    <s v="Medium"/>
  </r>
  <r>
    <s v="INC-2026-14082"/>
    <x v="1657"/>
    <x v="5"/>
    <x v="2"/>
    <x v="1"/>
    <x v="0"/>
    <x v="997"/>
    <d v="2026-01-31T00:00:00"/>
    <n v="1"/>
    <n v="1"/>
    <n v="1"/>
    <n v="1"/>
    <s v="Low"/>
    <s v="Low"/>
  </r>
  <r>
    <s v="INC-2026-12406"/>
    <x v="1658"/>
    <x v="2"/>
    <x v="3"/>
    <x v="2"/>
    <x v="1"/>
    <x v="786"/>
    <d v="2026-01-31T00:00:00"/>
    <n v="1"/>
    <n v="3"/>
    <n v="4"/>
    <n v="12"/>
    <s v="High"/>
    <s v="High"/>
  </r>
  <r>
    <s v="INC-2026-13301"/>
    <x v="1659"/>
    <x v="4"/>
    <x v="1"/>
    <x v="2"/>
    <x v="0"/>
    <x v="386"/>
    <d v="2026-01-31T00:00:00"/>
    <n v="1"/>
    <n v="3"/>
    <n v="1"/>
    <n v="3"/>
    <s v="Low"/>
    <s v="Low"/>
  </r>
  <r>
    <s v="INC-2026-13421"/>
    <x v="1660"/>
    <x v="4"/>
    <x v="1"/>
    <x v="3"/>
    <x v="2"/>
    <x v="820"/>
    <d v="2026-02-01T00:00:00"/>
    <n v="2"/>
    <n v="3"/>
    <n v="2"/>
    <n v="6"/>
    <s v="Medium"/>
    <s v="Medium"/>
  </r>
  <r>
    <s v="INC-2026-13806"/>
    <x v="1661"/>
    <x v="3"/>
    <x v="1"/>
    <x v="0"/>
    <x v="3"/>
    <x v="998"/>
    <d v="2026-02-01T00:00:00"/>
    <n v="2"/>
    <n v="5"/>
    <n v="2"/>
    <n v="10"/>
    <s v="Medium"/>
    <s v="Medium"/>
  </r>
  <r>
    <s v="INC-2026-10877"/>
    <x v="1662"/>
    <x v="2"/>
    <x v="0"/>
    <x v="1"/>
    <x v="1"/>
    <x v="999"/>
    <d v="2026-02-01T00:00:00"/>
    <n v="2"/>
    <n v="3"/>
    <n v="4"/>
    <n v="12"/>
    <s v="High"/>
    <s v="High"/>
  </r>
  <r>
    <s v="INC-2026-12648"/>
    <x v="1663"/>
    <x v="4"/>
    <x v="1"/>
    <x v="2"/>
    <x v="3"/>
    <x v="1000"/>
    <d v="2026-02-01T00:00:00"/>
    <n v="2"/>
    <n v="3"/>
    <n v="2"/>
    <n v="6"/>
    <s v="Medium"/>
    <s v="Medium"/>
  </r>
  <r>
    <s v="INC-2026-12786"/>
    <x v="1664"/>
    <x v="4"/>
    <x v="3"/>
    <x v="2"/>
    <x v="1"/>
    <x v="924"/>
    <d v="2026-02-01T00:00:00"/>
    <n v="2"/>
    <n v="3"/>
    <n v="4"/>
    <n v="12"/>
    <s v="High"/>
    <s v="High"/>
  </r>
  <r>
    <s v="INC-2026-10685"/>
    <x v="1664"/>
    <x v="4"/>
    <x v="2"/>
    <x v="2"/>
    <x v="0"/>
    <x v="924"/>
    <d v="2026-02-01T00:00:00"/>
    <n v="2"/>
    <n v="3"/>
    <n v="1"/>
    <n v="3"/>
    <s v="Low"/>
    <s v="Low"/>
  </r>
  <r>
    <s v="INC-2026-10536"/>
    <x v="1665"/>
    <x v="0"/>
    <x v="3"/>
    <x v="3"/>
    <x v="2"/>
    <x v="538"/>
    <d v="2026-02-01T00:00:00"/>
    <n v="2"/>
    <n v="1"/>
    <n v="2"/>
    <n v="2"/>
    <s v="Low"/>
    <s v="Low"/>
  </r>
  <r>
    <s v="INC-2026-11203"/>
    <x v="1666"/>
    <x v="4"/>
    <x v="2"/>
    <x v="0"/>
    <x v="1"/>
    <x v="730"/>
    <d v="2026-02-01T00:00:00"/>
    <n v="2"/>
    <n v="3"/>
    <n v="4"/>
    <n v="12"/>
    <s v="High"/>
    <s v="High"/>
  </r>
  <r>
    <s v="INC-2026-10117"/>
    <x v="1667"/>
    <x v="3"/>
    <x v="2"/>
    <x v="0"/>
    <x v="0"/>
    <x v="1001"/>
    <d v="2026-02-01T00:00:00"/>
    <n v="2"/>
    <n v="5"/>
    <n v="1"/>
    <n v="5"/>
    <s v="Medium"/>
    <s v="Medium"/>
  </r>
  <r>
    <s v="INC-2026-14680"/>
    <x v="1668"/>
    <x v="2"/>
    <x v="0"/>
    <x v="2"/>
    <x v="2"/>
    <x v="882"/>
    <d v="2026-02-01T00:00:00"/>
    <n v="2"/>
    <n v="3"/>
    <n v="2"/>
    <n v="6"/>
    <s v="Medium"/>
    <s v="Medium"/>
  </r>
  <r>
    <s v="INC-2026-12794"/>
    <x v="1669"/>
    <x v="4"/>
    <x v="1"/>
    <x v="2"/>
    <x v="4"/>
    <x v="1002"/>
    <d v="2026-02-01T00:00:00"/>
    <n v="2"/>
    <n v="3"/>
    <n v="5"/>
    <n v="15"/>
    <s v="High"/>
    <s v="High"/>
  </r>
  <r>
    <s v="INC-2026-11399"/>
    <x v="1670"/>
    <x v="2"/>
    <x v="1"/>
    <x v="1"/>
    <x v="0"/>
    <x v="1003"/>
    <d v="2026-02-01T00:00:00"/>
    <n v="2"/>
    <n v="3"/>
    <n v="1"/>
    <n v="3"/>
    <s v="Low"/>
    <s v="Low"/>
  </r>
  <r>
    <s v="INC-2026-11142"/>
    <x v="1671"/>
    <x v="4"/>
    <x v="1"/>
    <x v="2"/>
    <x v="2"/>
    <x v="266"/>
    <d v="2026-02-01T00:00:00"/>
    <n v="2"/>
    <n v="3"/>
    <n v="2"/>
    <n v="6"/>
    <s v="Medium"/>
    <s v="Medium"/>
  </r>
  <r>
    <s v="INC-2026-12843"/>
    <x v="1672"/>
    <x v="1"/>
    <x v="3"/>
    <x v="3"/>
    <x v="1"/>
    <x v="507"/>
    <d v="2026-02-01T00:00:00"/>
    <n v="2"/>
    <n v="1"/>
    <n v="4"/>
    <n v="4"/>
    <s v="Low"/>
    <s v="Low"/>
  </r>
  <r>
    <s v="INC-2026-12932"/>
    <x v="1673"/>
    <x v="4"/>
    <x v="1"/>
    <x v="2"/>
    <x v="1"/>
    <x v="1004"/>
    <d v="2026-02-01T00:00:00"/>
    <n v="2"/>
    <n v="3"/>
    <n v="4"/>
    <n v="12"/>
    <s v="High"/>
    <s v="High"/>
  </r>
  <r>
    <s v="INC-2026-10077"/>
    <x v="1674"/>
    <x v="3"/>
    <x v="0"/>
    <x v="0"/>
    <x v="3"/>
    <x v="762"/>
    <d v="2026-02-01T00:00:00"/>
    <n v="2"/>
    <n v="5"/>
    <n v="2"/>
    <n v="10"/>
    <s v="Medium"/>
    <s v="Medium"/>
  </r>
  <r>
    <s v="INC-2026-11380"/>
    <x v="1675"/>
    <x v="5"/>
    <x v="3"/>
    <x v="2"/>
    <x v="2"/>
    <x v="1005"/>
    <d v="2026-02-01T00:00:00"/>
    <n v="2"/>
    <n v="1"/>
    <n v="2"/>
    <n v="2"/>
    <s v="Low"/>
    <s v="Low"/>
  </r>
  <r>
    <s v="INC-2026-13727"/>
    <x v="1676"/>
    <x v="4"/>
    <x v="0"/>
    <x v="2"/>
    <x v="0"/>
    <x v="975"/>
    <d v="2026-02-01T00:00:00"/>
    <n v="2"/>
    <n v="3"/>
    <n v="1"/>
    <n v="3"/>
    <s v="Low"/>
    <s v="Low"/>
  </r>
  <r>
    <s v="INC-2026-13695"/>
    <x v="1677"/>
    <x v="4"/>
    <x v="1"/>
    <x v="2"/>
    <x v="3"/>
    <x v="670"/>
    <d v="2026-02-01T00:00:00"/>
    <n v="2"/>
    <n v="3"/>
    <n v="2"/>
    <n v="6"/>
    <s v="Medium"/>
    <s v="Medium"/>
  </r>
  <r>
    <s v="INC-2026-13545"/>
    <x v="1678"/>
    <x v="2"/>
    <x v="2"/>
    <x v="0"/>
    <x v="2"/>
    <x v="227"/>
    <d v="2026-02-01T00:00:00"/>
    <n v="2"/>
    <n v="3"/>
    <n v="2"/>
    <n v="6"/>
    <s v="Medium"/>
    <s v="Medium"/>
  </r>
  <r>
    <s v="INC-2026-13529"/>
    <x v="1679"/>
    <x v="3"/>
    <x v="0"/>
    <x v="0"/>
    <x v="1"/>
    <x v="795"/>
    <d v="2026-02-01T00:00:00"/>
    <n v="2"/>
    <n v="5"/>
    <n v="4"/>
    <n v="20"/>
    <s v="Very High"/>
    <s v="Critical"/>
  </r>
  <r>
    <s v="INC-2026-13220"/>
    <x v="1680"/>
    <x v="5"/>
    <x v="1"/>
    <x v="3"/>
    <x v="2"/>
    <x v="1006"/>
    <d v="2026-02-01T00:00:00"/>
    <n v="2"/>
    <n v="1"/>
    <n v="2"/>
    <n v="2"/>
    <s v="Low"/>
    <s v="Low"/>
  </r>
  <r>
    <s v="INC-2026-13222"/>
    <x v="1681"/>
    <x v="4"/>
    <x v="2"/>
    <x v="2"/>
    <x v="3"/>
    <x v="22"/>
    <d v="2026-02-01T00:00:00"/>
    <n v="2"/>
    <n v="3"/>
    <n v="2"/>
    <n v="6"/>
    <s v="Medium"/>
    <s v="Medium"/>
  </r>
  <r>
    <s v="INC-2026-14947"/>
    <x v="1682"/>
    <x v="4"/>
    <x v="0"/>
    <x v="3"/>
    <x v="4"/>
    <x v="280"/>
    <d v="2026-02-01T00:00:00"/>
    <n v="2"/>
    <n v="3"/>
    <n v="5"/>
    <n v="15"/>
    <s v="High"/>
    <s v="High"/>
  </r>
  <r>
    <s v="INC-2026-11947"/>
    <x v="1683"/>
    <x v="0"/>
    <x v="3"/>
    <x v="0"/>
    <x v="0"/>
    <x v="139"/>
    <d v="2026-02-01T00:00:00"/>
    <n v="2"/>
    <n v="1"/>
    <n v="1"/>
    <n v="1"/>
    <s v="Low"/>
    <s v="Low"/>
  </r>
  <r>
    <s v="INC-2026-12884"/>
    <x v="1684"/>
    <x v="5"/>
    <x v="2"/>
    <x v="2"/>
    <x v="2"/>
    <x v="140"/>
    <d v="2026-02-01T00:00:00"/>
    <n v="2"/>
    <n v="1"/>
    <n v="2"/>
    <n v="2"/>
    <s v="Low"/>
    <s v="Low"/>
  </r>
  <r>
    <s v="INC-2026-14514"/>
    <x v="1685"/>
    <x v="5"/>
    <x v="0"/>
    <x v="3"/>
    <x v="1"/>
    <x v="515"/>
    <d v="2026-02-01T00:00:00"/>
    <n v="2"/>
    <n v="1"/>
    <n v="4"/>
    <n v="4"/>
    <s v="Low"/>
    <s v="Low"/>
  </r>
  <r>
    <s v="INC-2026-12832"/>
    <x v="1686"/>
    <x v="4"/>
    <x v="3"/>
    <x v="2"/>
    <x v="2"/>
    <x v="1007"/>
    <d v="2026-02-01T00:00:00"/>
    <n v="2"/>
    <n v="3"/>
    <n v="2"/>
    <n v="6"/>
    <s v="Medium"/>
    <s v="Medium"/>
  </r>
  <r>
    <s v="INC-2026-12354"/>
    <x v="1687"/>
    <x v="4"/>
    <x v="1"/>
    <x v="2"/>
    <x v="2"/>
    <x v="1008"/>
    <d v="2026-02-01T00:00:00"/>
    <n v="2"/>
    <n v="3"/>
    <n v="2"/>
    <n v="6"/>
    <s v="Medium"/>
    <s v="Medium"/>
  </r>
  <r>
    <s v="INC-2026-14381"/>
    <x v="1688"/>
    <x v="4"/>
    <x v="2"/>
    <x v="2"/>
    <x v="3"/>
    <x v="646"/>
    <d v="2026-02-01T00:00:00"/>
    <n v="2"/>
    <n v="3"/>
    <n v="2"/>
    <n v="6"/>
    <s v="Medium"/>
    <s v="Medium"/>
  </r>
  <r>
    <s v="INC-2026-14746"/>
    <x v="1689"/>
    <x v="4"/>
    <x v="3"/>
    <x v="2"/>
    <x v="2"/>
    <x v="1009"/>
    <d v="2026-02-01T00:00:00"/>
    <n v="2"/>
    <n v="3"/>
    <n v="2"/>
    <n v="6"/>
    <s v="Medium"/>
    <s v="Medium"/>
  </r>
  <r>
    <s v="INC-2026-11749"/>
    <x v="1690"/>
    <x v="4"/>
    <x v="2"/>
    <x v="2"/>
    <x v="3"/>
    <x v="518"/>
    <d v="2026-02-01T00:00:00"/>
    <n v="2"/>
    <n v="3"/>
    <n v="2"/>
    <n v="6"/>
    <s v="Medium"/>
    <s v="Medium"/>
  </r>
  <r>
    <s v="INC-2026-10399"/>
    <x v="1691"/>
    <x v="4"/>
    <x v="1"/>
    <x v="2"/>
    <x v="0"/>
    <x v="1010"/>
    <d v="2026-02-01T00:00:00"/>
    <n v="2"/>
    <n v="3"/>
    <n v="1"/>
    <n v="3"/>
    <s v="Low"/>
    <s v="Low"/>
  </r>
  <r>
    <s v="INC-2026-13185"/>
    <x v="1692"/>
    <x v="3"/>
    <x v="3"/>
    <x v="0"/>
    <x v="3"/>
    <x v="1011"/>
    <d v="2026-02-01T00:00:00"/>
    <n v="2"/>
    <n v="5"/>
    <n v="2"/>
    <n v="10"/>
    <s v="Medium"/>
    <s v="Medium"/>
  </r>
  <r>
    <s v="INC-2026-11606"/>
    <x v="1693"/>
    <x v="2"/>
    <x v="2"/>
    <x v="2"/>
    <x v="0"/>
    <x v="1012"/>
    <d v="2026-02-01T00:00:00"/>
    <n v="2"/>
    <n v="3"/>
    <n v="1"/>
    <n v="3"/>
    <s v="Low"/>
    <s v="Low"/>
  </r>
  <r>
    <s v="INC-2026-12387"/>
    <x v="1694"/>
    <x v="2"/>
    <x v="0"/>
    <x v="2"/>
    <x v="3"/>
    <x v="650"/>
    <d v="2026-02-01T00:00:00"/>
    <n v="2"/>
    <n v="3"/>
    <n v="2"/>
    <n v="6"/>
    <s v="Medium"/>
    <s v="Medium"/>
  </r>
  <r>
    <s v="INC-2026-11051"/>
    <x v="1695"/>
    <x v="5"/>
    <x v="2"/>
    <x v="1"/>
    <x v="1"/>
    <x v="713"/>
    <d v="2026-02-01T00:00:00"/>
    <n v="2"/>
    <n v="1"/>
    <n v="4"/>
    <n v="4"/>
    <s v="Low"/>
    <s v="Low"/>
  </r>
  <r>
    <s v="INC-2026-12937"/>
    <x v="1696"/>
    <x v="4"/>
    <x v="1"/>
    <x v="2"/>
    <x v="3"/>
    <x v="1013"/>
    <d v="2026-02-01T00:00:00"/>
    <n v="2"/>
    <n v="3"/>
    <n v="2"/>
    <n v="6"/>
    <s v="Medium"/>
    <s v="Medium"/>
  </r>
  <r>
    <s v="INC-2026-10207"/>
    <x v="1697"/>
    <x v="2"/>
    <x v="0"/>
    <x v="1"/>
    <x v="3"/>
    <x v="1014"/>
    <d v="2026-02-01T00:00:00"/>
    <n v="2"/>
    <n v="3"/>
    <n v="2"/>
    <n v="6"/>
    <s v="Medium"/>
    <s v="Medium"/>
  </r>
  <r>
    <s v="INC-2026-11300"/>
    <x v="1698"/>
    <x v="2"/>
    <x v="3"/>
    <x v="1"/>
    <x v="3"/>
    <x v="651"/>
    <d v="2026-02-01T00:00:00"/>
    <n v="2"/>
    <n v="3"/>
    <n v="2"/>
    <n v="6"/>
    <s v="Medium"/>
    <s v="Medium"/>
  </r>
  <r>
    <s v="INC-2026-14443"/>
    <x v="1699"/>
    <x v="4"/>
    <x v="0"/>
    <x v="2"/>
    <x v="2"/>
    <x v="807"/>
    <d v="2026-02-01T00:00:00"/>
    <n v="2"/>
    <n v="3"/>
    <n v="2"/>
    <n v="6"/>
    <s v="Medium"/>
    <s v="Medium"/>
  </r>
  <r>
    <s v="INC-2026-14322"/>
    <x v="1700"/>
    <x v="1"/>
    <x v="2"/>
    <x v="0"/>
    <x v="0"/>
    <x v="522"/>
    <d v="2026-02-01T00:00:00"/>
    <n v="2"/>
    <n v="1"/>
    <n v="1"/>
    <n v="1"/>
    <s v="Low"/>
    <s v="Low"/>
  </r>
  <r>
    <s v="INC-2026-10183"/>
    <x v="1701"/>
    <x v="5"/>
    <x v="1"/>
    <x v="2"/>
    <x v="4"/>
    <x v="777"/>
    <d v="2026-02-01T00:00:00"/>
    <n v="2"/>
    <n v="1"/>
    <n v="5"/>
    <n v="5"/>
    <s v="Medium"/>
    <s v="Medium"/>
  </r>
  <r>
    <s v="INC-2026-10913"/>
    <x v="1702"/>
    <x v="4"/>
    <x v="2"/>
    <x v="2"/>
    <x v="1"/>
    <x v="1015"/>
    <d v="2026-02-01T00:00:00"/>
    <n v="2"/>
    <n v="3"/>
    <n v="4"/>
    <n v="12"/>
    <s v="High"/>
    <s v="High"/>
  </r>
  <r>
    <s v="INC-2026-11758"/>
    <x v="1703"/>
    <x v="1"/>
    <x v="3"/>
    <x v="0"/>
    <x v="3"/>
    <x v="1016"/>
    <d v="2026-02-01T00:00:00"/>
    <n v="2"/>
    <n v="1"/>
    <n v="2"/>
    <n v="2"/>
    <s v="Low"/>
    <s v="Low"/>
  </r>
  <r>
    <s v="INC-2026-12665"/>
    <x v="1704"/>
    <x v="1"/>
    <x v="1"/>
    <x v="0"/>
    <x v="1"/>
    <x v="718"/>
    <d v="2026-02-01T00:00:00"/>
    <n v="2"/>
    <n v="1"/>
    <n v="4"/>
    <n v="4"/>
    <s v="Low"/>
    <s v="Low"/>
  </r>
  <r>
    <s v="INC-2026-12552"/>
    <x v="1705"/>
    <x v="4"/>
    <x v="0"/>
    <x v="2"/>
    <x v="3"/>
    <x v="94"/>
    <d v="2026-02-01T00:00:00"/>
    <n v="2"/>
    <n v="3"/>
    <n v="2"/>
    <n v="6"/>
    <s v="Medium"/>
    <s v="Medium"/>
  </r>
  <r>
    <s v="INC-2026-11411"/>
    <x v="1706"/>
    <x v="4"/>
    <x v="0"/>
    <x v="0"/>
    <x v="0"/>
    <x v="855"/>
    <d v="2026-02-01T00:00:00"/>
    <n v="2"/>
    <n v="3"/>
    <n v="1"/>
    <n v="3"/>
    <s v="Low"/>
    <s v="Low"/>
  </r>
  <r>
    <s v="INC-2026-14723"/>
    <x v="1707"/>
    <x v="3"/>
    <x v="2"/>
    <x v="0"/>
    <x v="3"/>
    <x v="1017"/>
    <d v="2026-02-01T00:00:00"/>
    <n v="2"/>
    <n v="5"/>
    <n v="2"/>
    <n v="10"/>
    <s v="Medium"/>
    <s v="Medium"/>
  </r>
  <r>
    <s v="INC-2026-13988"/>
    <x v="1708"/>
    <x v="3"/>
    <x v="3"/>
    <x v="0"/>
    <x v="3"/>
    <x v="244"/>
    <d v="2026-02-01T00:00:00"/>
    <n v="2"/>
    <n v="5"/>
    <n v="2"/>
    <n v="10"/>
    <s v="Medium"/>
    <s v="Medium"/>
  </r>
  <r>
    <s v="INC-2026-14105"/>
    <x v="1709"/>
    <x v="0"/>
    <x v="3"/>
    <x v="0"/>
    <x v="3"/>
    <x v="374"/>
    <d v="2026-02-01T00:00:00"/>
    <n v="2"/>
    <n v="1"/>
    <n v="2"/>
    <n v="2"/>
    <s v="Low"/>
    <s v="Low"/>
  </r>
  <r>
    <s v="INC-2026-12569"/>
    <x v="1710"/>
    <x v="4"/>
    <x v="3"/>
    <x v="2"/>
    <x v="3"/>
    <x v="1018"/>
    <d v="2026-02-01T00:00:00"/>
    <n v="2"/>
    <n v="3"/>
    <n v="2"/>
    <n v="6"/>
    <s v="Medium"/>
    <s v="Medium"/>
  </r>
  <r>
    <s v="INC-2026-14080"/>
    <x v="1711"/>
    <x v="5"/>
    <x v="0"/>
    <x v="1"/>
    <x v="2"/>
    <x v="596"/>
    <d v="2026-02-01T00:00:00"/>
    <n v="2"/>
    <n v="1"/>
    <n v="2"/>
    <n v="2"/>
    <s v="Low"/>
    <s v="Low"/>
  </r>
  <r>
    <s v="INC-2026-13364"/>
    <x v="1712"/>
    <x v="4"/>
    <x v="3"/>
    <x v="2"/>
    <x v="3"/>
    <x v="752"/>
    <d v="2026-02-01T00:00:00"/>
    <n v="2"/>
    <n v="3"/>
    <n v="2"/>
    <n v="6"/>
    <s v="Medium"/>
    <s v="Medium"/>
  </r>
  <r>
    <s v="INC-2026-10766"/>
    <x v="1713"/>
    <x v="1"/>
    <x v="3"/>
    <x v="0"/>
    <x v="0"/>
    <x v="1019"/>
    <d v="2026-02-01T00:00:00"/>
    <n v="2"/>
    <n v="1"/>
    <n v="1"/>
    <n v="1"/>
    <s v="Low"/>
    <s v="Low"/>
  </r>
  <r>
    <s v="INC-2026-13453"/>
    <x v="1714"/>
    <x v="4"/>
    <x v="3"/>
    <x v="2"/>
    <x v="3"/>
    <x v="1020"/>
    <d v="2026-02-01T00:00:00"/>
    <n v="2"/>
    <n v="3"/>
    <n v="2"/>
    <n v="6"/>
    <s v="Medium"/>
    <s v="Medium"/>
  </r>
  <r>
    <s v="INC-2026-11352"/>
    <x v="1715"/>
    <x v="4"/>
    <x v="2"/>
    <x v="2"/>
    <x v="2"/>
    <x v="101"/>
    <d v="2026-02-01T00:00:00"/>
    <n v="2"/>
    <n v="3"/>
    <n v="2"/>
    <n v="6"/>
    <s v="Medium"/>
    <s v="Medium"/>
  </r>
  <r>
    <s v="INC-2026-12046"/>
    <x v="1716"/>
    <x v="1"/>
    <x v="3"/>
    <x v="1"/>
    <x v="3"/>
    <x v="1021"/>
    <d v="2026-02-01T00:00:00"/>
    <n v="2"/>
    <n v="1"/>
    <n v="2"/>
    <n v="2"/>
    <s v="Low"/>
    <s v="Low"/>
  </r>
  <r>
    <s v="INC-2026-13031"/>
    <x v="1716"/>
    <x v="4"/>
    <x v="3"/>
    <x v="2"/>
    <x v="3"/>
    <x v="1021"/>
    <d v="2026-02-01T00:00:00"/>
    <n v="2"/>
    <n v="3"/>
    <n v="2"/>
    <n v="6"/>
    <s v="Medium"/>
    <s v="Medium"/>
  </r>
  <r>
    <s v="INC-2026-13434"/>
    <x v="1717"/>
    <x v="5"/>
    <x v="2"/>
    <x v="3"/>
    <x v="0"/>
    <x v="212"/>
    <d v="2026-02-01T00:00:00"/>
    <n v="2"/>
    <n v="1"/>
    <n v="1"/>
    <n v="1"/>
    <s v="Low"/>
    <s v="Low"/>
  </r>
  <r>
    <s v="INC-2026-11184"/>
    <x v="1718"/>
    <x v="4"/>
    <x v="0"/>
    <x v="2"/>
    <x v="1"/>
    <x v="688"/>
    <d v="2026-02-01T00:00:00"/>
    <n v="2"/>
    <n v="3"/>
    <n v="4"/>
    <n v="12"/>
    <s v="High"/>
    <s v="High"/>
  </r>
  <r>
    <s v="INC-2026-10771"/>
    <x v="1719"/>
    <x v="4"/>
    <x v="1"/>
    <x v="2"/>
    <x v="3"/>
    <x v="109"/>
    <d v="2026-02-01T00:00:00"/>
    <n v="2"/>
    <n v="3"/>
    <n v="2"/>
    <n v="6"/>
    <s v="Medium"/>
    <s v="Medium"/>
  </r>
  <r>
    <s v="INC-2026-14526"/>
    <x v="1720"/>
    <x v="4"/>
    <x v="3"/>
    <x v="2"/>
    <x v="3"/>
    <x v="1022"/>
    <d v="2026-02-01T00:00:00"/>
    <n v="2"/>
    <n v="3"/>
    <n v="2"/>
    <n v="6"/>
    <s v="Medium"/>
    <s v="Medium"/>
  </r>
  <r>
    <s v="INC-2026-14800"/>
    <x v="1721"/>
    <x v="4"/>
    <x v="3"/>
    <x v="2"/>
    <x v="2"/>
    <x v="1023"/>
    <d v="2026-02-01T00:00:00"/>
    <n v="2"/>
    <n v="3"/>
    <n v="2"/>
    <n v="6"/>
    <s v="Medium"/>
    <s v="Medium"/>
  </r>
  <r>
    <s v="INC-2026-11557"/>
    <x v="1722"/>
    <x v="5"/>
    <x v="1"/>
    <x v="1"/>
    <x v="1"/>
    <x v="165"/>
    <d v="2026-02-01T00:00:00"/>
    <n v="2"/>
    <n v="1"/>
    <n v="4"/>
    <n v="4"/>
    <s v="Low"/>
    <s v="Low"/>
  </r>
  <r>
    <s v="INC-2026-10215"/>
    <x v="1723"/>
    <x v="3"/>
    <x v="2"/>
    <x v="0"/>
    <x v="2"/>
    <x v="996"/>
    <d v="2026-02-01T00:00:00"/>
    <n v="2"/>
    <n v="5"/>
    <n v="2"/>
    <n v="10"/>
    <s v="Medium"/>
    <s v="Medium"/>
  </r>
  <r>
    <s v="INC-2026-14083"/>
    <x v="1724"/>
    <x v="4"/>
    <x v="3"/>
    <x v="2"/>
    <x v="2"/>
    <x v="1024"/>
    <d v="2026-02-01T00:00:00"/>
    <n v="2"/>
    <n v="3"/>
    <n v="2"/>
    <n v="6"/>
    <s v="Medium"/>
    <s v="Medium"/>
  </r>
  <r>
    <s v="INC-2026-11586"/>
    <x v="1725"/>
    <x v="5"/>
    <x v="0"/>
    <x v="2"/>
    <x v="0"/>
    <x v="386"/>
    <d v="2026-02-01T00:00:00"/>
    <n v="2"/>
    <n v="1"/>
    <n v="1"/>
    <n v="1"/>
    <s v="Low"/>
    <s v="Low"/>
  </r>
  <r>
    <s v="INC-2026-10483"/>
    <x v="1726"/>
    <x v="4"/>
    <x v="2"/>
    <x v="2"/>
    <x v="3"/>
    <x v="756"/>
    <d v="2026-02-02T00:00:00"/>
    <n v="2"/>
    <n v="3"/>
    <n v="2"/>
    <n v="6"/>
    <s v="Medium"/>
    <s v="Medium"/>
  </r>
  <r>
    <s v="INC-2026-11784"/>
    <x v="1727"/>
    <x v="0"/>
    <x v="1"/>
    <x v="3"/>
    <x v="0"/>
    <x v="389"/>
    <d v="2026-02-02T00:00:00"/>
    <n v="2"/>
    <n v="1"/>
    <n v="1"/>
    <n v="1"/>
    <s v="Low"/>
    <s v="Low"/>
  </r>
  <r>
    <s v="INC-2026-10474"/>
    <x v="1728"/>
    <x v="5"/>
    <x v="0"/>
    <x v="1"/>
    <x v="4"/>
    <x v="899"/>
    <d v="2026-02-02T00:00:00"/>
    <n v="2"/>
    <n v="1"/>
    <n v="5"/>
    <n v="5"/>
    <s v="Medium"/>
    <s v="Medium"/>
  </r>
  <r>
    <s v="INC-2026-10161"/>
    <x v="1729"/>
    <x v="4"/>
    <x v="2"/>
    <x v="2"/>
    <x v="2"/>
    <x v="577"/>
    <d v="2026-02-02T00:00:00"/>
    <n v="2"/>
    <n v="3"/>
    <n v="2"/>
    <n v="6"/>
    <s v="Medium"/>
    <s v="Medium"/>
  </r>
  <r>
    <s v="INC-2026-12919"/>
    <x v="1730"/>
    <x v="4"/>
    <x v="2"/>
    <x v="2"/>
    <x v="2"/>
    <x v="1025"/>
    <d v="2026-02-02T00:00:00"/>
    <n v="2"/>
    <n v="3"/>
    <n v="2"/>
    <n v="6"/>
    <s v="Medium"/>
    <s v="Medium"/>
  </r>
  <r>
    <s v="INC-2026-12487"/>
    <x v="1731"/>
    <x v="4"/>
    <x v="2"/>
    <x v="2"/>
    <x v="2"/>
    <x v="1026"/>
    <d v="2026-02-02T00:00:00"/>
    <n v="2"/>
    <n v="3"/>
    <n v="2"/>
    <n v="6"/>
    <s v="Medium"/>
    <s v="Medium"/>
  </r>
  <r>
    <s v="INC-2026-11791"/>
    <x v="1732"/>
    <x v="5"/>
    <x v="1"/>
    <x v="2"/>
    <x v="2"/>
    <x v="173"/>
    <d v="2026-02-02T00:00:00"/>
    <n v="2"/>
    <n v="1"/>
    <n v="2"/>
    <n v="2"/>
    <s v="Low"/>
    <s v="Low"/>
  </r>
  <r>
    <s v="INC-2026-11711"/>
    <x v="1733"/>
    <x v="5"/>
    <x v="3"/>
    <x v="1"/>
    <x v="2"/>
    <x v="538"/>
    <d v="2026-02-02T00:00:00"/>
    <n v="2"/>
    <n v="1"/>
    <n v="2"/>
    <n v="2"/>
    <s v="Low"/>
    <s v="Low"/>
  </r>
  <r>
    <s v="INC-2026-12536"/>
    <x v="1734"/>
    <x v="4"/>
    <x v="2"/>
    <x v="2"/>
    <x v="2"/>
    <x v="882"/>
    <d v="2026-02-02T00:00:00"/>
    <n v="2"/>
    <n v="3"/>
    <n v="2"/>
    <n v="6"/>
    <s v="Medium"/>
    <s v="Medium"/>
  </r>
  <r>
    <s v="INC-2026-11021"/>
    <x v="1735"/>
    <x v="4"/>
    <x v="1"/>
    <x v="2"/>
    <x v="1"/>
    <x v="1027"/>
    <d v="2026-02-02T00:00:00"/>
    <n v="2"/>
    <n v="3"/>
    <n v="4"/>
    <n v="12"/>
    <s v="High"/>
    <s v="High"/>
  </r>
  <r>
    <s v="INC-2026-13084"/>
    <x v="1735"/>
    <x v="4"/>
    <x v="2"/>
    <x v="2"/>
    <x v="2"/>
    <x v="1027"/>
    <d v="2026-02-02T00:00:00"/>
    <n v="2"/>
    <n v="3"/>
    <n v="2"/>
    <n v="6"/>
    <s v="Medium"/>
    <s v="Medium"/>
  </r>
  <r>
    <s v="INC-2026-10501"/>
    <x v="1736"/>
    <x v="4"/>
    <x v="2"/>
    <x v="2"/>
    <x v="3"/>
    <x v="961"/>
    <d v="2026-02-02T00:00:00"/>
    <n v="2"/>
    <n v="3"/>
    <n v="2"/>
    <n v="6"/>
    <s v="Medium"/>
    <s v="Medium"/>
  </r>
  <r>
    <s v="INC-2026-12259"/>
    <x v="1737"/>
    <x v="4"/>
    <x v="1"/>
    <x v="2"/>
    <x v="2"/>
    <x v="270"/>
    <d v="2026-02-02T00:00:00"/>
    <n v="2"/>
    <n v="3"/>
    <n v="2"/>
    <n v="6"/>
    <s v="Medium"/>
    <s v="Medium"/>
  </r>
  <r>
    <s v="INC-2026-13692"/>
    <x v="1738"/>
    <x v="4"/>
    <x v="3"/>
    <x v="2"/>
    <x v="0"/>
    <x v="1028"/>
    <d v="2026-02-02T00:00:00"/>
    <n v="2"/>
    <n v="3"/>
    <n v="1"/>
    <n v="3"/>
    <s v="Low"/>
    <s v="Low"/>
  </r>
  <r>
    <s v="INC-2026-12502"/>
    <x v="1739"/>
    <x v="4"/>
    <x v="2"/>
    <x v="2"/>
    <x v="3"/>
    <x v="1029"/>
    <d v="2026-02-02T00:00:00"/>
    <n v="2"/>
    <n v="3"/>
    <n v="2"/>
    <n v="6"/>
    <s v="Medium"/>
    <s v="Medium"/>
  </r>
  <r>
    <s v="INC-2026-12712"/>
    <x v="1740"/>
    <x v="4"/>
    <x v="3"/>
    <x v="2"/>
    <x v="3"/>
    <x v="1030"/>
    <d v="2026-02-02T00:00:00"/>
    <n v="2"/>
    <n v="3"/>
    <n v="2"/>
    <n v="6"/>
    <s v="Medium"/>
    <s v="Medium"/>
  </r>
  <r>
    <s v="INC-2026-11200"/>
    <x v="1741"/>
    <x v="1"/>
    <x v="1"/>
    <x v="2"/>
    <x v="0"/>
    <x v="870"/>
    <d v="2026-02-02T00:00:00"/>
    <n v="2"/>
    <n v="1"/>
    <n v="1"/>
    <n v="1"/>
    <s v="Low"/>
    <s v="Low"/>
  </r>
  <r>
    <s v="INC-2026-14034"/>
    <x v="1742"/>
    <x v="4"/>
    <x v="0"/>
    <x v="0"/>
    <x v="4"/>
    <x v="1031"/>
    <d v="2026-02-02T00:00:00"/>
    <n v="2"/>
    <n v="3"/>
    <n v="5"/>
    <n v="15"/>
    <s v="High"/>
    <s v="High"/>
  </r>
  <r>
    <s v="INC-2026-10410"/>
    <x v="1743"/>
    <x v="4"/>
    <x v="2"/>
    <x v="2"/>
    <x v="0"/>
    <x v="616"/>
    <d v="2026-02-02T00:00:00"/>
    <n v="2"/>
    <n v="3"/>
    <n v="1"/>
    <n v="3"/>
    <s v="Low"/>
    <s v="Low"/>
  </r>
  <r>
    <s v="INC-2026-11111"/>
    <x v="1744"/>
    <x v="4"/>
    <x v="3"/>
    <x v="2"/>
    <x v="3"/>
    <x v="904"/>
    <d v="2026-02-02T00:00:00"/>
    <n v="2"/>
    <n v="3"/>
    <n v="2"/>
    <n v="6"/>
    <s v="Medium"/>
    <s v="Medium"/>
  </r>
  <r>
    <s v="INC-2026-14693"/>
    <x v="1745"/>
    <x v="3"/>
    <x v="0"/>
    <x v="0"/>
    <x v="3"/>
    <x v="1032"/>
    <d v="2026-02-02T00:00:00"/>
    <n v="2"/>
    <n v="5"/>
    <n v="2"/>
    <n v="10"/>
    <s v="Medium"/>
    <s v="Medium"/>
  </r>
  <r>
    <s v="INC-2026-13795"/>
    <x v="1746"/>
    <x v="0"/>
    <x v="1"/>
    <x v="1"/>
    <x v="3"/>
    <x v="644"/>
    <d v="2026-02-02T00:00:00"/>
    <n v="2"/>
    <n v="1"/>
    <n v="2"/>
    <n v="2"/>
    <s v="Low"/>
    <s v="Low"/>
  </r>
  <r>
    <s v="INC-2026-13041"/>
    <x v="1747"/>
    <x v="0"/>
    <x v="3"/>
    <x v="2"/>
    <x v="4"/>
    <x v="29"/>
    <d v="2026-02-02T00:00:00"/>
    <n v="2"/>
    <n v="1"/>
    <n v="5"/>
    <n v="5"/>
    <s v="Medium"/>
    <s v="Medium"/>
  </r>
  <r>
    <s v="INC-2026-14092"/>
    <x v="1748"/>
    <x v="4"/>
    <x v="3"/>
    <x v="2"/>
    <x v="1"/>
    <x v="989"/>
    <d v="2026-02-02T00:00:00"/>
    <n v="2"/>
    <n v="3"/>
    <n v="4"/>
    <n v="12"/>
    <s v="High"/>
    <s v="High"/>
  </r>
  <r>
    <s v="INC-2026-14138"/>
    <x v="1749"/>
    <x v="2"/>
    <x v="1"/>
    <x v="1"/>
    <x v="2"/>
    <x v="190"/>
    <d v="2026-02-02T00:00:00"/>
    <n v="2"/>
    <n v="3"/>
    <n v="2"/>
    <n v="6"/>
    <s v="Medium"/>
    <s v="Medium"/>
  </r>
  <r>
    <s v="INC-2026-12822"/>
    <x v="1750"/>
    <x v="4"/>
    <x v="3"/>
    <x v="2"/>
    <x v="3"/>
    <x v="191"/>
    <d v="2026-02-02T00:00:00"/>
    <n v="2"/>
    <n v="3"/>
    <n v="2"/>
    <n v="6"/>
    <s v="Medium"/>
    <s v="Medium"/>
  </r>
  <r>
    <s v="INC-2026-10440"/>
    <x v="1751"/>
    <x v="2"/>
    <x v="0"/>
    <x v="0"/>
    <x v="3"/>
    <x v="414"/>
    <d v="2026-02-02T00:00:00"/>
    <n v="2"/>
    <n v="3"/>
    <n v="2"/>
    <n v="6"/>
    <s v="Medium"/>
    <s v="Medium"/>
  </r>
  <r>
    <s v="INC-2026-10627"/>
    <x v="1752"/>
    <x v="4"/>
    <x v="3"/>
    <x v="2"/>
    <x v="3"/>
    <x v="774"/>
    <d v="2026-02-02T00:00:00"/>
    <n v="2"/>
    <n v="3"/>
    <n v="2"/>
    <n v="6"/>
    <s v="Medium"/>
    <s v="Medium"/>
  </r>
  <r>
    <s v="INC-2026-10162"/>
    <x v="1753"/>
    <x v="1"/>
    <x v="3"/>
    <x v="3"/>
    <x v="0"/>
    <x v="1033"/>
    <d v="2026-02-02T00:00:00"/>
    <n v="2"/>
    <n v="1"/>
    <n v="1"/>
    <n v="1"/>
    <s v="Low"/>
    <s v="Low"/>
  </r>
  <r>
    <s v="INC-2026-10231"/>
    <x v="1754"/>
    <x v="1"/>
    <x v="3"/>
    <x v="3"/>
    <x v="1"/>
    <x v="365"/>
    <d v="2026-02-02T00:00:00"/>
    <n v="2"/>
    <n v="1"/>
    <n v="4"/>
    <n v="4"/>
    <s v="Low"/>
    <s v="Low"/>
  </r>
  <r>
    <s v="INC-2026-10303"/>
    <x v="1755"/>
    <x v="4"/>
    <x v="3"/>
    <x v="2"/>
    <x v="1"/>
    <x v="849"/>
    <d v="2026-02-02T00:00:00"/>
    <n v="2"/>
    <n v="3"/>
    <n v="4"/>
    <n v="12"/>
    <s v="High"/>
    <s v="High"/>
  </r>
  <r>
    <s v="INC-2026-11488"/>
    <x v="1756"/>
    <x v="3"/>
    <x v="2"/>
    <x v="0"/>
    <x v="1"/>
    <x v="290"/>
    <d v="2026-02-02T00:00:00"/>
    <n v="2"/>
    <n v="5"/>
    <n v="4"/>
    <n v="20"/>
    <s v="Very High"/>
    <s v="Critical"/>
  </r>
  <r>
    <s v="INC-2026-13749"/>
    <x v="1757"/>
    <x v="2"/>
    <x v="2"/>
    <x v="2"/>
    <x v="2"/>
    <x v="1034"/>
    <d v="2026-02-02T00:00:00"/>
    <n v="2"/>
    <n v="3"/>
    <n v="2"/>
    <n v="6"/>
    <s v="Medium"/>
    <s v="Medium"/>
  </r>
  <r>
    <s v="INC-2026-12065"/>
    <x v="1758"/>
    <x v="3"/>
    <x v="2"/>
    <x v="0"/>
    <x v="0"/>
    <x v="1035"/>
    <d v="2026-02-02T00:00:00"/>
    <n v="2"/>
    <n v="5"/>
    <n v="1"/>
    <n v="5"/>
    <s v="Medium"/>
    <s v="Medium"/>
  </r>
  <r>
    <s v="INC-2026-10893"/>
    <x v="1759"/>
    <x v="4"/>
    <x v="2"/>
    <x v="2"/>
    <x v="0"/>
    <x v="1036"/>
    <d v="2026-02-02T00:00:00"/>
    <n v="2"/>
    <n v="3"/>
    <n v="1"/>
    <n v="3"/>
    <s v="Low"/>
    <s v="Low"/>
  </r>
  <r>
    <s v="INC-2026-14637"/>
    <x v="1760"/>
    <x v="4"/>
    <x v="2"/>
    <x v="2"/>
    <x v="3"/>
    <x v="1037"/>
    <d v="2026-02-02T00:00:00"/>
    <n v="2"/>
    <n v="3"/>
    <n v="2"/>
    <n v="6"/>
    <s v="Medium"/>
    <s v="Medium"/>
  </r>
  <r>
    <s v="INC-2026-14594"/>
    <x v="1761"/>
    <x v="5"/>
    <x v="1"/>
    <x v="2"/>
    <x v="3"/>
    <x v="890"/>
    <d v="2026-02-02T00:00:00"/>
    <n v="2"/>
    <n v="1"/>
    <n v="2"/>
    <n v="2"/>
    <s v="Low"/>
    <s v="Low"/>
  </r>
  <r>
    <s v="INC-2026-13583"/>
    <x v="1762"/>
    <x v="4"/>
    <x v="0"/>
    <x v="1"/>
    <x v="2"/>
    <x v="453"/>
    <d v="2026-02-02T00:00:00"/>
    <n v="2"/>
    <n v="3"/>
    <n v="2"/>
    <n v="6"/>
    <s v="Medium"/>
    <s v="Medium"/>
  </r>
  <r>
    <s v="INC-2026-11708"/>
    <x v="1763"/>
    <x v="4"/>
    <x v="0"/>
    <x v="2"/>
    <x v="3"/>
    <x v="456"/>
    <d v="2026-02-02T00:00:00"/>
    <n v="2"/>
    <n v="3"/>
    <n v="2"/>
    <n v="6"/>
    <s v="Medium"/>
    <s v="Medium"/>
  </r>
  <r>
    <s v="INC-2026-10187"/>
    <x v="1764"/>
    <x v="2"/>
    <x v="3"/>
    <x v="1"/>
    <x v="3"/>
    <x v="717"/>
    <d v="2026-02-02T00:00:00"/>
    <n v="2"/>
    <n v="3"/>
    <n v="2"/>
    <n v="6"/>
    <s v="Medium"/>
    <s v="Medium"/>
  </r>
  <r>
    <s v="INC-2026-14064"/>
    <x v="1765"/>
    <x v="3"/>
    <x v="1"/>
    <x v="0"/>
    <x v="2"/>
    <x v="91"/>
    <d v="2026-02-02T00:00:00"/>
    <n v="2"/>
    <n v="5"/>
    <n v="2"/>
    <n v="10"/>
    <s v="Medium"/>
    <s v="Medium"/>
  </r>
  <r>
    <s v="INC-2026-13254"/>
    <x v="1766"/>
    <x v="2"/>
    <x v="2"/>
    <x v="3"/>
    <x v="3"/>
    <x v="155"/>
    <d v="2026-02-02T00:00:00"/>
    <n v="2"/>
    <n v="3"/>
    <n v="2"/>
    <n v="6"/>
    <s v="Medium"/>
    <s v="Medium"/>
  </r>
  <r>
    <s v="INC-2026-14985"/>
    <x v="1767"/>
    <x v="4"/>
    <x v="2"/>
    <x v="2"/>
    <x v="2"/>
    <x v="1038"/>
    <d v="2026-02-02T00:00:00"/>
    <n v="2"/>
    <n v="3"/>
    <n v="2"/>
    <n v="6"/>
    <s v="Medium"/>
    <s v="Medium"/>
  </r>
  <r>
    <s v="INC-2026-14791"/>
    <x v="1768"/>
    <x v="4"/>
    <x v="3"/>
    <x v="2"/>
    <x v="2"/>
    <x v="1039"/>
    <d v="2026-02-02T00:00:00"/>
    <n v="2"/>
    <n v="3"/>
    <n v="2"/>
    <n v="6"/>
    <s v="Medium"/>
    <s v="Medium"/>
  </r>
  <r>
    <s v="INC-2026-12572"/>
    <x v="1769"/>
    <x v="2"/>
    <x v="0"/>
    <x v="2"/>
    <x v="2"/>
    <x v="565"/>
    <d v="2026-02-02T00:00:00"/>
    <n v="2"/>
    <n v="3"/>
    <n v="2"/>
    <n v="6"/>
    <s v="Medium"/>
    <s v="Medium"/>
  </r>
  <r>
    <s v="INC-2026-14632"/>
    <x v="1770"/>
    <x v="3"/>
    <x v="0"/>
    <x v="0"/>
    <x v="0"/>
    <x v="246"/>
    <d v="2026-02-02T00:00:00"/>
    <n v="2"/>
    <n v="5"/>
    <n v="1"/>
    <n v="5"/>
    <s v="Medium"/>
    <s v="Medium"/>
  </r>
  <r>
    <s v="INC-2026-11461"/>
    <x v="1771"/>
    <x v="0"/>
    <x v="1"/>
    <x v="2"/>
    <x v="3"/>
    <x v="956"/>
    <d v="2026-02-02T00:00:00"/>
    <n v="2"/>
    <n v="1"/>
    <n v="2"/>
    <n v="2"/>
    <s v="Low"/>
    <s v="Low"/>
  </r>
  <r>
    <s v="INC-2026-11844"/>
    <x v="1772"/>
    <x v="4"/>
    <x v="0"/>
    <x v="2"/>
    <x v="1"/>
    <x v="1040"/>
    <d v="2026-02-02T00:00:00"/>
    <n v="2"/>
    <n v="3"/>
    <n v="4"/>
    <n v="12"/>
    <s v="High"/>
    <s v="High"/>
  </r>
  <r>
    <s v="INC-2026-13438"/>
    <x v="1773"/>
    <x v="4"/>
    <x v="2"/>
    <x v="2"/>
    <x v="4"/>
    <x v="211"/>
    <d v="2026-02-02T00:00:00"/>
    <n v="2"/>
    <n v="3"/>
    <n v="5"/>
    <n v="15"/>
    <s v="High"/>
    <s v="High"/>
  </r>
  <r>
    <s v="INC-2026-12131"/>
    <x v="1774"/>
    <x v="3"/>
    <x v="1"/>
    <x v="0"/>
    <x v="3"/>
    <x v="937"/>
    <d v="2026-02-02T00:00:00"/>
    <n v="2"/>
    <n v="5"/>
    <n v="2"/>
    <n v="10"/>
    <s v="Medium"/>
    <s v="Medium"/>
  </r>
  <r>
    <s v="INC-2026-10304"/>
    <x v="1775"/>
    <x v="4"/>
    <x v="1"/>
    <x v="2"/>
    <x v="2"/>
    <x v="896"/>
    <d v="2026-02-02T00:00:00"/>
    <n v="2"/>
    <n v="3"/>
    <n v="2"/>
    <n v="6"/>
    <s v="Medium"/>
    <s v="Medium"/>
  </r>
  <r>
    <s v="INC-2026-14586"/>
    <x v="1776"/>
    <x v="4"/>
    <x v="1"/>
    <x v="2"/>
    <x v="3"/>
    <x v="688"/>
    <d v="2026-02-02T00:00:00"/>
    <n v="2"/>
    <n v="3"/>
    <n v="2"/>
    <n v="6"/>
    <s v="Medium"/>
    <s v="Medium"/>
  </r>
  <r>
    <s v="INC-2026-13148"/>
    <x v="1777"/>
    <x v="4"/>
    <x v="3"/>
    <x v="2"/>
    <x v="2"/>
    <x v="782"/>
    <d v="2026-02-02T00:00:00"/>
    <n v="2"/>
    <n v="3"/>
    <n v="2"/>
    <n v="6"/>
    <s v="Medium"/>
    <s v="Medium"/>
  </r>
  <r>
    <s v="INC-2026-12783"/>
    <x v="1778"/>
    <x v="3"/>
    <x v="0"/>
    <x v="0"/>
    <x v="3"/>
    <x v="113"/>
    <d v="2026-02-02T00:00:00"/>
    <n v="2"/>
    <n v="5"/>
    <n v="2"/>
    <n v="10"/>
    <s v="Medium"/>
    <s v="Medium"/>
  </r>
  <r>
    <s v="INC-2026-11032"/>
    <x v="1779"/>
    <x v="2"/>
    <x v="2"/>
    <x v="0"/>
    <x v="3"/>
    <x v="166"/>
    <d v="2026-02-02T00:00:00"/>
    <n v="2"/>
    <n v="3"/>
    <n v="2"/>
    <n v="6"/>
    <s v="Medium"/>
    <s v="Medium"/>
  </r>
  <r>
    <s v="INC-2026-11864"/>
    <x v="1780"/>
    <x v="2"/>
    <x v="3"/>
    <x v="3"/>
    <x v="2"/>
    <x v="253"/>
    <d v="2026-02-02T00:00:00"/>
    <n v="2"/>
    <n v="3"/>
    <n v="2"/>
    <n v="6"/>
    <s v="Medium"/>
    <s v="Medium"/>
  </r>
  <r>
    <s v="INC-2026-11543"/>
    <x v="1781"/>
    <x v="4"/>
    <x v="1"/>
    <x v="2"/>
    <x v="1"/>
    <x v="121"/>
    <d v="2026-02-02T00:00:00"/>
    <n v="2"/>
    <n v="3"/>
    <n v="4"/>
    <n v="12"/>
    <s v="High"/>
    <s v="High"/>
  </r>
  <r>
    <s v="INC-2026-10189"/>
    <x v="1782"/>
    <x v="4"/>
    <x v="1"/>
    <x v="2"/>
    <x v="0"/>
    <x v="999"/>
    <d v="2026-02-03T00:00:00"/>
    <n v="2"/>
    <n v="3"/>
    <n v="1"/>
    <n v="3"/>
    <s v="Low"/>
    <s v="Low"/>
  </r>
  <r>
    <s v="INC-2026-13029"/>
    <x v="1783"/>
    <x v="1"/>
    <x v="3"/>
    <x v="0"/>
    <x v="3"/>
    <x v="1041"/>
    <d v="2026-02-03T00:00:00"/>
    <n v="2"/>
    <n v="1"/>
    <n v="2"/>
    <n v="2"/>
    <s v="Low"/>
    <s v="Low"/>
  </r>
  <r>
    <s v="INC-2026-12220"/>
    <x v="1784"/>
    <x v="3"/>
    <x v="3"/>
    <x v="0"/>
    <x v="2"/>
    <x v="218"/>
    <d v="2026-02-03T00:00:00"/>
    <n v="2"/>
    <n v="5"/>
    <n v="2"/>
    <n v="10"/>
    <s v="Medium"/>
    <s v="Medium"/>
  </r>
  <r>
    <s v="INC-2026-13417"/>
    <x v="1785"/>
    <x v="5"/>
    <x v="2"/>
    <x v="1"/>
    <x v="2"/>
    <x v="263"/>
    <d v="2026-02-03T00:00:00"/>
    <n v="2"/>
    <n v="1"/>
    <n v="2"/>
    <n v="2"/>
    <s v="Low"/>
    <s v="Low"/>
  </r>
  <r>
    <s v="INC-2026-14626"/>
    <x v="1786"/>
    <x v="0"/>
    <x v="1"/>
    <x v="1"/>
    <x v="0"/>
    <x v="1042"/>
    <d v="2026-02-03T00:00:00"/>
    <n v="2"/>
    <n v="1"/>
    <n v="1"/>
    <n v="1"/>
    <s v="Low"/>
    <s v="Low"/>
  </r>
  <r>
    <s v="INC-2026-10349"/>
    <x v="1787"/>
    <x v="4"/>
    <x v="1"/>
    <x v="2"/>
    <x v="3"/>
    <x v="65"/>
    <d v="2026-02-03T00:00:00"/>
    <n v="2"/>
    <n v="3"/>
    <n v="2"/>
    <n v="6"/>
    <s v="Medium"/>
    <s v="Medium"/>
  </r>
  <r>
    <s v="INC-2026-14533"/>
    <x v="1788"/>
    <x v="4"/>
    <x v="1"/>
    <x v="2"/>
    <x v="2"/>
    <x v="538"/>
    <d v="2026-02-03T00:00:00"/>
    <n v="2"/>
    <n v="3"/>
    <n v="2"/>
    <n v="6"/>
    <s v="Medium"/>
    <s v="Medium"/>
  </r>
  <r>
    <s v="INC-2026-12592"/>
    <x v="1789"/>
    <x v="4"/>
    <x v="2"/>
    <x v="2"/>
    <x v="0"/>
    <x v="399"/>
    <d v="2026-02-03T00:00:00"/>
    <n v="2"/>
    <n v="3"/>
    <n v="1"/>
    <n v="3"/>
    <s v="Low"/>
    <s v="Low"/>
  </r>
  <r>
    <s v="INC-2026-14384"/>
    <x v="1790"/>
    <x v="4"/>
    <x v="1"/>
    <x v="0"/>
    <x v="2"/>
    <x v="272"/>
    <d v="2026-02-03T00:00:00"/>
    <n v="2"/>
    <n v="3"/>
    <n v="2"/>
    <n v="6"/>
    <s v="Medium"/>
    <s v="Medium"/>
  </r>
  <r>
    <s v="INC-2026-10505"/>
    <x v="1791"/>
    <x v="3"/>
    <x v="1"/>
    <x v="0"/>
    <x v="0"/>
    <x v="352"/>
    <d v="2026-02-03T00:00:00"/>
    <n v="2"/>
    <n v="5"/>
    <n v="1"/>
    <n v="5"/>
    <s v="Medium"/>
    <s v="Medium"/>
  </r>
  <r>
    <s v="INC-2026-13146"/>
    <x v="1792"/>
    <x v="4"/>
    <x v="3"/>
    <x v="2"/>
    <x v="0"/>
    <x v="1043"/>
    <d v="2026-02-03T00:00:00"/>
    <n v="2"/>
    <n v="3"/>
    <n v="1"/>
    <n v="3"/>
    <s v="Low"/>
    <s v="Low"/>
  </r>
  <r>
    <s v="INC-2026-12567"/>
    <x v="1793"/>
    <x v="1"/>
    <x v="0"/>
    <x v="2"/>
    <x v="0"/>
    <x v="869"/>
    <d v="2026-02-03T00:00:00"/>
    <n v="2"/>
    <n v="1"/>
    <n v="1"/>
    <n v="1"/>
    <s v="Low"/>
    <s v="Low"/>
  </r>
  <r>
    <s v="INC-2026-14809"/>
    <x v="1794"/>
    <x v="4"/>
    <x v="1"/>
    <x v="2"/>
    <x v="2"/>
    <x v="355"/>
    <d v="2026-02-03T00:00:00"/>
    <n v="2"/>
    <n v="3"/>
    <n v="2"/>
    <n v="6"/>
    <s v="Medium"/>
    <s v="Medium"/>
  </r>
  <r>
    <s v="INC-2026-10873"/>
    <x v="1795"/>
    <x v="4"/>
    <x v="2"/>
    <x v="2"/>
    <x v="1"/>
    <x v="582"/>
    <d v="2026-02-03T00:00:00"/>
    <n v="2"/>
    <n v="3"/>
    <n v="4"/>
    <n v="12"/>
    <s v="High"/>
    <s v="High"/>
  </r>
  <r>
    <s v="INC-2026-10194"/>
    <x v="1796"/>
    <x v="5"/>
    <x v="3"/>
    <x v="2"/>
    <x v="2"/>
    <x v="183"/>
    <d v="2026-02-03T00:00:00"/>
    <n v="2"/>
    <n v="1"/>
    <n v="2"/>
    <n v="2"/>
    <s v="Low"/>
    <s v="Low"/>
  </r>
  <r>
    <s v="INC-2026-12074"/>
    <x v="1797"/>
    <x v="4"/>
    <x v="2"/>
    <x v="2"/>
    <x v="4"/>
    <x v="1044"/>
    <d v="2026-02-03T00:00:00"/>
    <n v="2"/>
    <n v="3"/>
    <n v="5"/>
    <n v="15"/>
    <s v="High"/>
    <s v="High"/>
  </r>
  <r>
    <s v="INC-2026-11868"/>
    <x v="1798"/>
    <x v="1"/>
    <x v="2"/>
    <x v="1"/>
    <x v="0"/>
    <x v="186"/>
    <d v="2026-02-03T00:00:00"/>
    <n v="2"/>
    <n v="1"/>
    <n v="1"/>
    <n v="1"/>
    <s v="Low"/>
    <s v="Low"/>
  </r>
  <r>
    <s v="INC-2026-12508"/>
    <x v="1799"/>
    <x v="3"/>
    <x v="1"/>
    <x v="0"/>
    <x v="2"/>
    <x v="547"/>
    <d v="2026-02-03T00:00:00"/>
    <n v="2"/>
    <n v="5"/>
    <n v="2"/>
    <n v="10"/>
    <s v="Medium"/>
    <s v="Medium"/>
  </r>
  <r>
    <s v="INC-2026-13561"/>
    <x v="1800"/>
    <x v="4"/>
    <x v="1"/>
    <x v="2"/>
    <x v="3"/>
    <x v="768"/>
    <d v="2026-02-03T00:00:00"/>
    <n v="2"/>
    <n v="3"/>
    <n v="2"/>
    <n v="6"/>
    <s v="Medium"/>
    <s v="Medium"/>
  </r>
  <r>
    <s v="INC-2026-12323"/>
    <x v="1801"/>
    <x v="4"/>
    <x v="1"/>
    <x v="2"/>
    <x v="3"/>
    <x v="549"/>
    <d v="2026-02-03T00:00:00"/>
    <n v="2"/>
    <n v="3"/>
    <n v="2"/>
    <n v="6"/>
    <s v="Medium"/>
    <s v="Medium"/>
  </r>
  <r>
    <s v="INC-2026-14245"/>
    <x v="1802"/>
    <x v="4"/>
    <x v="3"/>
    <x v="2"/>
    <x v="2"/>
    <x v="31"/>
    <d v="2026-02-03T00:00:00"/>
    <n v="2"/>
    <n v="3"/>
    <n v="2"/>
    <n v="6"/>
    <s v="Medium"/>
    <s v="Medium"/>
  </r>
  <r>
    <s v="INC-2026-12517"/>
    <x v="1803"/>
    <x v="4"/>
    <x v="2"/>
    <x v="2"/>
    <x v="2"/>
    <x v="1009"/>
    <d v="2026-02-03T00:00:00"/>
    <n v="2"/>
    <n v="3"/>
    <n v="2"/>
    <n v="6"/>
    <s v="Medium"/>
    <s v="Medium"/>
  </r>
  <r>
    <s v="INC-2026-12620"/>
    <x v="1804"/>
    <x v="2"/>
    <x v="1"/>
    <x v="1"/>
    <x v="1"/>
    <x v="34"/>
    <d v="2026-02-03T00:00:00"/>
    <n v="2"/>
    <n v="3"/>
    <n v="4"/>
    <n v="12"/>
    <s v="High"/>
    <s v="High"/>
  </r>
  <r>
    <s v="INC-2026-13081"/>
    <x v="1805"/>
    <x v="4"/>
    <x v="0"/>
    <x v="2"/>
    <x v="1"/>
    <x v="769"/>
    <d v="2026-02-03T00:00:00"/>
    <n v="2"/>
    <n v="3"/>
    <n v="4"/>
    <n v="12"/>
    <s v="High"/>
    <s v="High"/>
  </r>
  <r>
    <s v="INC-2026-10252"/>
    <x v="1806"/>
    <x v="0"/>
    <x v="2"/>
    <x v="2"/>
    <x v="2"/>
    <x v="1045"/>
    <d v="2026-02-03T00:00:00"/>
    <n v="2"/>
    <n v="1"/>
    <n v="2"/>
    <n v="2"/>
    <s v="Low"/>
    <s v="Low"/>
  </r>
  <r>
    <s v="INC-2026-10047"/>
    <x v="1807"/>
    <x v="4"/>
    <x v="3"/>
    <x v="2"/>
    <x v="2"/>
    <x v="554"/>
    <d v="2026-02-03T00:00:00"/>
    <n v="2"/>
    <n v="3"/>
    <n v="2"/>
    <n v="6"/>
    <s v="Medium"/>
    <s v="Medium"/>
  </r>
  <r>
    <s v="INC-2026-10936"/>
    <x v="1808"/>
    <x v="1"/>
    <x v="3"/>
    <x v="1"/>
    <x v="3"/>
    <x v="194"/>
    <d v="2026-02-03T00:00:00"/>
    <n v="2"/>
    <n v="1"/>
    <n v="2"/>
    <n v="2"/>
    <s v="Low"/>
    <s v="Low"/>
  </r>
  <r>
    <s v="INC-2026-14101"/>
    <x v="1809"/>
    <x v="4"/>
    <x v="0"/>
    <x v="2"/>
    <x v="2"/>
    <x v="714"/>
    <d v="2026-02-03T00:00:00"/>
    <n v="2"/>
    <n v="3"/>
    <n v="2"/>
    <n v="6"/>
    <s v="Medium"/>
    <s v="Medium"/>
  </r>
  <r>
    <s v="INC-2026-11011"/>
    <x v="1810"/>
    <x v="0"/>
    <x v="2"/>
    <x v="2"/>
    <x v="3"/>
    <x v="890"/>
    <d v="2026-02-03T00:00:00"/>
    <n v="2"/>
    <n v="1"/>
    <n v="2"/>
    <n v="2"/>
    <s v="Low"/>
    <s v="Low"/>
  </r>
  <r>
    <s v="INC-2026-14852"/>
    <x v="1811"/>
    <x v="2"/>
    <x v="3"/>
    <x v="0"/>
    <x v="4"/>
    <x v="1046"/>
    <d v="2026-02-03T00:00:00"/>
    <n v="2"/>
    <n v="3"/>
    <n v="5"/>
    <n v="15"/>
    <s v="High"/>
    <s v="High"/>
  </r>
  <r>
    <s v="INC-2026-12208"/>
    <x v="1812"/>
    <x v="0"/>
    <x v="1"/>
    <x v="3"/>
    <x v="3"/>
    <x v="1047"/>
    <d v="2026-02-03T00:00:00"/>
    <n v="2"/>
    <n v="1"/>
    <n v="2"/>
    <n v="2"/>
    <s v="Low"/>
    <s v="Low"/>
  </r>
  <r>
    <s v="INC-2026-14844"/>
    <x v="1813"/>
    <x v="3"/>
    <x v="2"/>
    <x v="0"/>
    <x v="3"/>
    <x v="524"/>
    <d v="2026-02-03T00:00:00"/>
    <n v="2"/>
    <n v="5"/>
    <n v="2"/>
    <n v="10"/>
    <s v="Medium"/>
    <s v="Medium"/>
  </r>
  <r>
    <s v="INC-2026-11327"/>
    <x v="1814"/>
    <x v="4"/>
    <x v="1"/>
    <x v="2"/>
    <x v="2"/>
    <x v="492"/>
    <d v="2026-02-03T00:00:00"/>
    <n v="2"/>
    <n v="3"/>
    <n v="2"/>
    <n v="6"/>
    <s v="Medium"/>
    <s v="Medium"/>
  </r>
  <r>
    <s v="INC-2026-10017"/>
    <x v="1815"/>
    <x v="3"/>
    <x v="3"/>
    <x v="0"/>
    <x v="1"/>
    <x v="329"/>
    <d v="2026-02-03T00:00:00"/>
    <n v="2"/>
    <n v="5"/>
    <n v="4"/>
    <n v="20"/>
    <s v="Very High"/>
    <s v="Critical"/>
  </r>
  <r>
    <s v="INC-2026-14871"/>
    <x v="1816"/>
    <x v="4"/>
    <x v="2"/>
    <x v="2"/>
    <x v="2"/>
    <x v="718"/>
    <d v="2026-02-03T00:00:00"/>
    <n v="2"/>
    <n v="3"/>
    <n v="2"/>
    <n v="6"/>
    <s v="Medium"/>
    <s v="Medium"/>
  </r>
  <r>
    <s v="INC-2026-12081"/>
    <x v="1817"/>
    <x v="2"/>
    <x v="0"/>
    <x v="2"/>
    <x v="3"/>
    <x v="373"/>
    <d v="2026-02-03T00:00:00"/>
    <n v="2"/>
    <n v="3"/>
    <n v="2"/>
    <n v="6"/>
    <s v="Medium"/>
    <s v="Medium"/>
  </r>
  <r>
    <s v="INC-2026-11224"/>
    <x v="1818"/>
    <x v="4"/>
    <x v="0"/>
    <x v="2"/>
    <x v="0"/>
    <x v="206"/>
    <d v="2026-02-03T00:00:00"/>
    <n v="2"/>
    <n v="3"/>
    <n v="1"/>
    <n v="3"/>
    <s v="Low"/>
    <s v="Low"/>
  </r>
  <r>
    <s v="INC-2026-11905"/>
    <x v="1819"/>
    <x v="0"/>
    <x v="3"/>
    <x v="3"/>
    <x v="0"/>
    <x v="1048"/>
    <d v="2026-02-03T00:00:00"/>
    <n v="2"/>
    <n v="1"/>
    <n v="1"/>
    <n v="1"/>
    <s v="Low"/>
    <s v="Low"/>
  </r>
  <r>
    <s v="INC-2026-14503"/>
    <x v="1820"/>
    <x v="4"/>
    <x v="1"/>
    <x v="0"/>
    <x v="2"/>
    <x v="161"/>
    <d v="2026-02-03T00:00:00"/>
    <n v="2"/>
    <n v="3"/>
    <n v="2"/>
    <n v="6"/>
    <s v="Medium"/>
    <s v="Medium"/>
  </r>
  <r>
    <s v="INC-2026-11085"/>
    <x v="1821"/>
    <x v="4"/>
    <x v="3"/>
    <x v="2"/>
    <x v="2"/>
    <x v="568"/>
    <d v="2026-02-03T00:00:00"/>
    <n v="2"/>
    <n v="3"/>
    <n v="2"/>
    <n v="6"/>
    <s v="Medium"/>
    <s v="Medium"/>
  </r>
  <r>
    <s v="INC-2026-11149"/>
    <x v="1822"/>
    <x v="4"/>
    <x v="3"/>
    <x v="2"/>
    <x v="0"/>
    <x v="957"/>
    <d v="2026-02-03T00:00:00"/>
    <n v="2"/>
    <n v="3"/>
    <n v="1"/>
    <n v="3"/>
    <s v="Low"/>
    <s v="Low"/>
  </r>
  <r>
    <s v="INC-2026-12192"/>
    <x v="1823"/>
    <x v="1"/>
    <x v="2"/>
    <x v="2"/>
    <x v="0"/>
    <x v="1049"/>
    <d v="2026-02-03T00:00:00"/>
    <n v="2"/>
    <n v="1"/>
    <n v="1"/>
    <n v="1"/>
    <s v="Low"/>
    <s v="Low"/>
  </r>
  <r>
    <s v="INC-2026-10150"/>
    <x v="1824"/>
    <x v="1"/>
    <x v="3"/>
    <x v="0"/>
    <x v="3"/>
    <x v="1050"/>
    <d v="2026-02-03T00:00:00"/>
    <n v="2"/>
    <n v="1"/>
    <n v="2"/>
    <n v="2"/>
    <s v="Low"/>
    <s v="Low"/>
  </r>
  <r>
    <s v="INC-2026-13723"/>
    <x v="1825"/>
    <x v="1"/>
    <x v="3"/>
    <x v="0"/>
    <x v="3"/>
    <x v="337"/>
    <d v="2026-02-03T00:00:00"/>
    <n v="2"/>
    <n v="1"/>
    <n v="2"/>
    <n v="2"/>
    <s v="Low"/>
    <s v="Low"/>
  </r>
  <r>
    <s v="INC-2026-14762"/>
    <x v="1826"/>
    <x v="3"/>
    <x v="0"/>
    <x v="0"/>
    <x v="2"/>
    <x v="1051"/>
    <d v="2026-02-03T00:00:00"/>
    <n v="2"/>
    <n v="5"/>
    <n v="2"/>
    <n v="10"/>
    <s v="Medium"/>
    <s v="Medium"/>
  </r>
  <r>
    <s v="INC-2026-11837"/>
    <x v="1827"/>
    <x v="4"/>
    <x v="1"/>
    <x v="2"/>
    <x v="2"/>
    <x v="1052"/>
    <d v="2026-02-03T00:00:00"/>
    <n v="2"/>
    <n v="3"/>
    <n v="2"/>
    <n v="6"/>
    <s v="Medium"/>
    <s v="Medium"/>
  </r>
  <r>
    <s v="INC-2026-12523"/>
    <x v="1828"/>
    <x v="4"/>
    <x v="0"/>
    <x v="2"/>
    <x v="0"/>
    <x v="162"/>
    <d v="2026-02-03T00:00:00"/>
    <n v="2"/>
    <n v="3"/>
    <n v="1"/>
    <n v="3"/>
    <s v="Low"/>
    <s v="Low"/>
  </r>
  <r>
    <s v="INC-2026-14729"/>
    <x v="1829"/>
    <x v="4"/>
    <x v="3"/>
    <x v="2"/>
    <x v="2"/>
    <x v="307"/>
    <d v="2026-02-03T00:00:00"/>
    <n v="2"/>
    <n v="3"/>
    <n v="2"/>
    <n v="6"/>
    <s v="Medium"/>
    <s v="Medium"/>
  </r>
  <r>
    <s v="INC-2026-12817"/>
    <x v="1830"/>
    <x v="3"/>
    <x v="1"/>
    <x v="0"/>
    <x v="0"/>
    <x v="1053"/>
    <d v="2026-02-03T00:00:00"/>
    <n v="2"/>
    <n v="5"/>
    <n v="1"/>
    <n v="5"/>
    <s v="Medium"/>
    <s v="Medium"/>
  </r>
  <r>
    <s v="INC-2026-10872"/>
    <x v="1831"/>
    <x v="3"/>
    <x v="0"/>
    <x v="0"/>
    <x v="2"/>
    <x v="819"/>
    <d v="2026-02-03T00:00:00"/>
    <n v="2"/>
    <n v="5"/>
    <n v="2"/>
    <n v="10"/>
    <s v="Medium"/>
    <s v="Medium"/>
  </r>
  <r>
    <s v="INC-2026-14344"/>
    <x v="1832"/>
    <x v="4"/>
    <x v="2"/>
    <x v="2"/>
    <x v="2"/>
    <x v="862"/>
    <d v="2026-02-03T00:00:00"/>
    <n v="2"/>
    <n v="3"/>
    <n v="2"/>
    <n v="6"/>
    <s v="Medium"/>
    <s v="Medium"/>
  </r>
  <r>
    <s v="INC-2026-13005"/>
    <x v="1833"/>
    <x v="2"/>
    <x v="1"/>
    <x v="3"/>
    <x v="0"/>
    <x v="691"/>
    <d v="2026-02-03T00:00:00"/>
    <n v="2"/>
    <n v="3"/>
    <n v="1"/>
    <n v="3"/>
    <s v="Low"/>
    <s v="Low"/>
  </r>
  <r>
    <s v="INC-2026-10743"/>
    <x v="1834"/>
    <x v="3"/>
    <x v="2"/>
    <x v="0"/>
    <x v="3"/>
    <x v="1"/>
    <d v="2026-02-04T00:00:00"/>
    <n v="2"/>
    <n v="5"/>
    <n v="2"/>
    <n v="10"/>
    <s v="Medium"/>
    <s v="Medium"/>
  </r>
  <r>
    <s v="INC-2026-14464"/>
    <x v="1835"/>
    <x v="4"/>
    <x v="1"/>
    <x v="2"/>
    <x v="4"/>
    <x v="1054"/>
    <d v="2026-02-04T00:00:00"/>
    <n v="2"/>
    <n v="3"/>
    <n v="5"/>
    <n v="15"/>
    <s v="High"/>
    <s v="High"/>
  </r>
  <r>
    <s v="INC-2026-10376"/>
    <x v="1836"/>
    <x v="3"/>
    <x v="2"/>
    <x v="0"/>
    <x v="3"/>
    <x v="473"/>
    <d v="2026-02-04T00:00:00"/>
    <n v="2"/>
    <n v="5"/>
    <n v="2"/>
    <n v="10"/>
    <s v="Medium"/>
    <s v="Medium"/>
  </r>
  <r>
    <s v="INC-2026-10422"/>
    <x v="1836"/>
    <x v="5"/>
    <x v="1"/>
    <x v="2"/>
    <x v="1"/>
    <x v="473"/>
    <d v="2026-02-04T00:00:00"/>
    <n v="2"/>
    <n v="1"/>
    <n v="4"/>
    <n v="4"/>
    <s v="Low"/>
    <s v="Low"/>
  </r>
  <r>
    <s v="INC-2026-12210"/>
    <x v="1837"/>
    <x v="3"/>
    <x v="1"/>
    <x v="0"/>
    <x v="0"/>
    <x v="1055"/>
    <d v="2026-02-04T00:00:00"/>
    <n v="2"/>
    <n v="5"/>
    <n v="1"/>
    <n v="5"/>
    <s v="Medium"/>
    <s v="Medium"/>
  </r>
  <r>
    <s v="INC-2026-10373"/>
    <x v="1838"/>
    <x v="5"/>
    <x v="0"/>
    <x v="3"/>
    <x v="0"/>
    <x v="264"/>
    <d v="2026-02-04T00:00:00"/>
    <n v="2"/>
    <n v="1"/>
    <n v="1"/>
    <n v="1"/>
    <s v="Low"/>
    <s v="Low"/>
  </r>
  <r>
    <s v="INC-2026-13924"/>
    <x v="1839"/>
    <x v="4"/>
    <x v="1"/>
    <x v="2"/>
    <x v="3"/>
    <x v="865"/>
    <d v="2026-02-04T00:00:00"/>
    <n v="2"/>
    <n v="3"/>
    <n v="2"/>
    <n v="6"/>
    <s v="Medium"/>
    <s v="Medium"/>
  </r>
  <r>
    <s v="INC-2026-10196"/>
    <x v="1840"/>
    <x v="2"/>
    <x v="1"/>
    <x v="1"/>
    <x v="0"/>
    <x v="1056"/>
    <d v="2026-02-04T00:00:00"/>
    <n v="2"/>
    <n v="3"/>
    <n v="1"/>
    <n v="3"/>
    <s v="Low"/>
    <s v="Low"/>
  </r>
  <r>
    <s v="INC-2026-13469"/>
    <x v="1841"/>
    <x v="0"/>
    <x v="0"/>
    <x v="2"/>
    <x v="3"/>
    <x v="789"/>
    <d v="2026-02-04T00:00:00"/>
    <n v="2"/>
    <n v="1"/>
    <n v="2"/>
    <n v="2"/>
    <s v="Low"/>
    <s v="Low"/>
  </r>
  <r>
    <s v="INC-2026-13960"/>
    <x v="1842"/>
    <x v="4"/>
    <x v="3"/>
    <x v="0"/>
    <x v="3"/>
    <x v="1057"/>
    <d v="2026-02-04T00:00:00"/>
    <n v="2"/>
    <n v="3"/>
    <n v="2"/>
    <n v="6"/>
    <s v="Medium"/>
    <s v="Medium"/>
  </r>
  <r>
    <s v="INC-2026-13740"/>
    <x v="1843"/>
    <x v="4"/>
    <x v="1"/>
    <x v="2"/>
    <x v="2"/>
    <x v="1058"/>
    <d v="2026-02-04T00:00:00"/>
    <n v="2"/>
    <n v="3"/>
    <n v="2"/>
    <n v="6"/>
    <s v="Medium"/>
    <s v="Medium"/>
  </r>
  <r>
    <s v="INC-2026-14000"/>
    <x v="1844"/>
    <x v="4"/>
    <x v="0"/>
    <x v="2"/>
    <x v="3"/>
    <x v="699"/>
    <d v="2026-02-04T00:00:00"/>
    <n v="2"/>
    <n v="3"/>
    <n v="2"/>
    <n v="6"/>
    <s v="Medium"/>
    <s v="Medium"/>
  </r>
  <r>
    <s v="INC-2026-14581"/>
    <x v="1845"/>
    <x v="1"/>
    <x v="3"/>
    <x v="0"/>
    <x v="1"/>
    <x v="1059"/>
    <d v="2026-02-04T00:00:00"/>
    <n v="2"/>
    <n v="1"/>
    <n v="4"/>
    <n v="4"/>
    <s v="Low"/>
    <s v="Low"/>
  </r>
  <r>
    <s v="INC-2026-10016"/>
    <x v="1846"/>
    <x v="2"/>
    <x v="0"/>
    <x v="2"/>
    <x v="2"/>
    <x v="1060"/>
    <d v="2026-02-04T00:00:00"/>
    <n v="2"/>
    <n v="3"/>
    <n v="2"/>
    <n v="6"/>
    <s v="Medium"/>
    <s v="Medium"/>
  </r>
  <r>
    <s v="INC-2026-12926"/>
    <x v="1847"/>
    <x v="0"/>
    <x v="3"/>
    <x v="0"/>
    <x v="3"/>
    <x v="227"/>
    <d v="2026-02-04T00:00:00"/>
    <n v="2"/>
    <n v="1"/>
    <n v="2"/>
    <n v="2"/>
    <s v="Low"/>
    <s v="Low"/>
  </r>
  <r>
    <s v="INC-2026-13521"/>
    <x v="1848"/>
    <x v="4"/>
    <x v="0"/>
    <x v="2"/>
    <x v="3"/>
    <x v="1061"/>
    <d v="2026-02-04T00:00:00"/>
    <n v="2"/>
    <n v="3"/>
    <n v="2"/>
    <n v="6"/>
    <s v="Medium"/>
    <s v="Medium"/>
  </r>
  <r>
    <s v="INC-2026-10116"/>
    <x v="1849"/>
    <x v="4"/>
    <x v="2"/>
    <x v="2"/>
    <x v="1"/>
    <x v="582"/>
    <d v="2026-02-04T00:00:00"/>
    <n v="2"/>
    <n v="3"/>
    <n v="4"/>
    <n v="12"/>
    <s v="High"/>
    <s v="High"/>
  </r>
  <r>
    <s v="INC-2026-13009"/>
    <x v="1850"/>
    <x v="4"/>
    <x v="3"/>
    <x v="2"/>
    <x v="2"/>
    <x v="799"/>
    <d v="2026-02-04T00:00:00"/>
    <n v="2"/>
    <n v="3"/>
    <n v="2"/>
    <n v="6"/>
    <s v="Medium"/>
    <s v="Medium"/>
  </r>
  <r>
    <s v="INC-2026-10931"/>
    <x v="1851"/>
    <x v="2"/>
    <x v="2"/>
    <x v="3"/>
    <x v="3"/>
    <x v="875"/>
    <d v="2026-02-04T00:00:00"/>
    <n v="2"/>
    <n v="3"/>
    <n v="2"/>
    <n v="6"/>
    <s v="Medium"/>
    <s v="Medium"/>
  </r>
  <r>
    <s v="INC-2026-11236"/>
    <x v="1852"/>
    <x v="4"/>
    <x v="3"/>
    <x v="2"/>
    <x v="3"/>
    <x v="677"/>
    <d v="2026-02-04T00:00:00"/>
    <n v="2"/>
    <n v="3"/>
    <n v="2"/>
    <n v="6"/>
    <s v="Medium"/>
    <s v="Medium"/>
  </r>
  <r>
    <s v="INC-2026-14067"/>
    <x v="1853"/>
    <x v="2"/>
    <x v="3"/>
    <x v="2"/>
    <x v="0"/>
    <x v="708"/>
    <d v="2026-02-04T00:00:00"/>
    <n v="2"/>
    <n v="3"/>
    <n v="1"/>
    <n v="3"/>
    <s v="Low"/>
    <s v="Low"/>
  </r>
  <r>
    <s v="INC-2026-11670"/>
    <x v="1854"/>
    <x v="4"/>
    <x v="0"/>
    <x v="2"/>
    <x v="2"/>
    <x v="1062"/>
    <d v="2026-02-04T00:00:00"/>
    <n v="2"/>
    <n v="3"/>
    <n v="2"/>
    <n v="6"/>
    <s v="Medium"/>
    <s v="Medium"/>
  </r>
  <r>
    <s v="INC-2026-13119"/>
    <x v="1855"/>
    <x v="0"/>
    <x v="0"/>
    <x v="2"/>
    <x v="0"/>
    <x v="1063"/>
    <d v="2026-02-04T00:00:00"/>
    <n v="2"/>
    <n v="1"/>
    <n v="1"/>
    <n v="1"/>
    <s v="Low"/>
    <s v="Low"/>
  </r>
  <r>
    <s v="INC-2026-12636"/>
    <x v="1856"/>
    <x v="3"/>
    <x v="2"/>
    <x v="0"/>
    <x v="4"/>
    <x v="850"/>
    <d v="2026-02-04T00:00:00"/>
    <n v="2"/>
    <n v="5"/>
    <n v="5"/>
    <n v="25"/>
    <s v="Very High"/>
    <s v="Critical"/>
  </r>
  <r>
    <s v="INC-2026-11765"/>
    <x v="1857"/>
    <x v="4"/>
    <x v="0"/>
    <x v="2"/>
    <x v="0"/>
    <x v="491"/>
    <d v="2026-02-04T00:00:00"/>
    <n v="2"/>
    <n v="3"/>
    <n v="1"/>
    <n v="3"/>
    <s v="Low"/>
    <s v="Low"/>
  </r>
  <r>
    <s v="INC-2026-10130"/>
    <x v="1858"/>
    <x v="4"/>
    <x v="2"/>
    <x v="2"/>
    <x v="0"/>
    <x v="203"/>
    <d v="2026-02-04T00:00:00"/>
    <n v="2"/>
    <n v="3"/>
    <n v="1"/>
    <n v="3"/>
    <s v="Low"/>
    <s v="Low"/>
  </r>
  <r>
    <s v="INC-2026-10611"/>
    <x v="1859"/>
    <x v="2"/>
    <x v="0"/>
    <x v="0"/>
    <x v="0"/>
    <x v="916"/>
    <d v="2026-02-04T00:00:00"/>
    <n v="2"/>
    <n v="3"/>
    <n v="1"/>
    <n v="3"/>
    <s v="Low"/>
    <s v="Low"/>
  </r>
  <r>
    <s v="INC-2026-11948"/>
    <x v="1860"/>
    <x v="2"/>
    <x v="1"/>
    <x v="3"/>
    <x v="2"/>
    <x v="1064"/>
    <d v="2026-02-04T00:00:00"/>
    <n v="2"/>
    <n v="3"/>
    <n v="2"/>
    <n v="6"/>
    <s v="Medium"/>
    <s v="Medium"/>
  </r>
  <r>
    <s v="INC-2026-10550"/>
    <x v="1861"/>
    <x v="2"/>
    <x v="0"/>
    <x v="3"/>
    <x v="3"/>
    <x v="1065"/>
    <d v="2026-02-04T00:00:00"/>
    <n v="2"/>
    <n v="3"/>
    <n v="2"/>
    <n v="6"/>
    <s v="Medium"/>
    <s v="Medium"/>
  </r>
  <r>
    <s v="INC-2026-13227"/>
    <x v="1862"/>
    <x v="4"/>
    <x v="3"/>
    <x v="2"/>
    <x v="3"/>
    <x v="566"/>
    <d v="2026-02-04T00:00:00"/>
    <n v="2"/>
    <n v="3"/>
    <n v="2"/>
    <n v="6"/>
    <s v="Medium"/>
    <s v="Medium"/>
  </r>
  <r>
    <s v="INC-2026-14789"/>
    <x v="1863"/>
    <x v="5"/>
    <x v="2"/>
    <x v="1"/>
    <x v="4"/>
    <x v="917"/>
    <d v="2026-02-04T00:00:00"/>
    <n v="2"/>
    <n v="1"/>
    <n v="5"/>
    <n v="5"/>
    <s v="Medium"/>
    <s v="Medium"/>
  </r>
  <r>
    <s v="INC-2026-11017"/>
    <x v="1864"/>
    <x v="0"/>
    <x v="2"/>
    <x v="3"/>
    <x v="0"/>
    <x v="1020"/>
    <d v="2026-02-04T00:00:00"/>
    <n v="2"/>
    <n v="1"/>
    <n v="1"/>
    <n v="1"/>
    <s v="Low"/>
    <s v="Low"/>
  </r>
  <r>
    <s v="INC-2026-12350"/>
    <x v="1865"/>
    <x v="1"/>
    <x v="0"/>
    <x v="1"/>
    <x v="1"/>
    <x v="420"/>
    <d v="2026-02-04T00:00:00"/>
    <n v="2"/>
    <n v="1"/>
    <n v="4"/>
    <n v="4"/>
    <s v="Low"/>
    <s v="Low"/>
  </r>
  <r>
    <s v="INC-2026-12438"/>
    <x v="1866"/>
    <x v="4"/>
    <x v="3"/>
    <x v="2"/>
    <x v="2"/>
    <x v="1066"/>
    <d v="2026-02-04T00:00:00"/>
    <n v="2"/>
    <n v="3"/>
    <n v="2"/>
    <n v="6"/>
    <s v="Medium"/>
    <s v="Medium"/>
  </r>
  <r>
    <s v="INC-2026-11346"/>
    <x v="1867"/>
    <x v="4"/>
    <x v="1"/>
    <x v="2"/>
    <x v="2"/>
    <x v="1040"/>
    <d v="2026-02-04T00:00:00"/>
    <n v="2"/>
    <n v="3"/>
    <n v="2"/>
    <n v="6"/>
    <s v="Medium"/>
    <s v="Medium"/>
  </r>
  <r>
    <s v="INC-2026-11537"/>
    <x v="1868"/>
    <x v="2"/>
    <x v="1"/>
    <x v="0"/>
    <x v="3"/>
    <x v="937"/>
    <d v="2026-02-04T00:00:00"/>
    <n v="2"/>
    <n v="3"/>
    <n v="2"/>
    <n v="6"/>
    <s v="Medium"/>
    <s v="Medium"/>
  </r>
  <r>
    <s v="INC-2026-13200"/>
    <x v="1869"/>
    <x v="4"/>
    <x v="2"/>
    <x v="2"/>
    <x v="0"/>
    <x v="1067"/>
    <d v="2026-02-04T00:00:00"/>
    <n v="2"/>
    <n v="3"/>
    <n v="1"/>
    <n v="3"/>
    <s v="Low"/>
    <s v="Low"/>
  </r>
  <r>
    <s v="INC-2026-12278"/>
    <x v="1870"/>
    <x v="1"/>
    <x v="0"/>
    <x v="2"/>
    <x v="1"/>
    <x v="599"/>
    <d v="2026-02-04T00:00:00"/>
    <n v="2"/>
    <n v="1"/>
    <n v="4"/>
    <n v="4"/>
    <s v="Low"/>
    <s v="Low"/>
  </r>
  <r>
    <s v="INC-2026-14192"/>
    <x v="1871"/>
    <x v="5"/>
    <x v="0"/>
    <x v="1"/>
    <x v="2"/>
    <x v="601"/>
    <d v="2026-02-04T00:00:00"/>
    <n v="2"/>
    <n v="1"/>
    <n v="2"/>
    <n v="2"/>
    <s v="Low"/>
    <s v="Low"/>
  </r>
  <r>
    <s v="INC-2026-13842"/>
    <x v="1872"/>
    <x v="5"/>
    <x v="2"/>
    <x v="1"/>
    <x v="0"/>
    <x v="164"/>
    <d v="2026-02-04T00:00:00"/>
    <n v="2"/>
    <n v="1"/>
    <n v="1"/>
    <n v="1"/>
    <s v="Low"/>
    <s v="Low"/>
  </r>
  <r>
    <s v="INC-2026-11278"/>
    <x v="1873"/>
    <x v="4"/>
    <x v="2"/>
    <x v="2"/>
    <x v="0"/>
    <x v="1023"/>
    <d v="2026-02-04T00:00:00"/>
    <n v="2"/>
    <n v="3"/>
    <n v="1"/>
    <n v="3"/>
    <s v="Low"/>
    <s v="Low"/>
  </r>
  <r>
    <s v="INC-2026-10395"/>
    <x v="1874"/>
    <x v="4"/>
    <x v="3"/>
    <x v="2"/>
    <x v="2"/>
    <x v="983"/>
    <d v="2026-02-04T00:00:00"/>
    <n v="2"/>
    <n v="3"/>
    <n v="2"/>
    <n v="6"/>
    <s v="Medium"/>
    <s v="Medium"/>
  </r>
  <r>
    <s v="INC-2026-14358"/>
    <x v="1875"/>
    <x v="2"/>
    <x v="3"/>
    <x v="3"/>
    <x v="0"/>
    <x v="168"/>
    <d v="2026-02-04T00:00:00"/>
    <n v="2"/>
    <n v="3"/>
    <n v="1"/>
    <n v="3"/>
    <s v="Low"/>
    <s v="Low"/>
  </r>
  <r>
    <s v="INC-2026-13055"/>
    <x v="1876"/>
    <x v="4"/>
    <x v="0"/>
    <x v="2"/>
    <x v="3"/>
    <x v="532"/>
    <d v="2026-02-04T00:00:00"/>
    <n v="2"/>
    <n v="3"/>
    <n v="2"/>
    <n v="6"/>
    <s v="Medium"/>
    <s v="Medium"/>
  </r>
  <r>
    <s v="INC-2026-11558"/>
    <x v="1877"/>
    <x v="4"/>
    <x v="1"/>
    <x v="2"/>
    <x v="2"/>
    <x v="256"/>
    <d v="2026-02-04T00:00:00"/>
    <n v="2"/>
    <n v="3"/>
    <n v="2"/>
    <n v="6"/>
    <s v="Medium"/>
    <s v="Medium"/>
  </r>
  <r>
    <s v="INC-2026-10485"/>
    <x v="1878"/>
    <x v="3"/>
    <x v="2"/>
    <x v="0"/>
    <x v="3"/>
    <x v="575"/>
    <d v="2026-02-05T00:00:00"/>
    <n v="2"/>
    <n v="5"/>
    <n v="2"/>
    <n v="10"/>
    <s v="Medium"/>
    <s v="Medium"/>
  </r>
  <r>
    <s v="INC-2026-10240"/>
    <x v="1879"/>
    <x v="4"/>
    <x v="3"/>
    <x v="2"/>
    <x v="3"/>
    <x v="576"/>
    <d v="2026-02-05T00:00:00"/>
    <n v="2"/>
    <n v="3"/>
    <n v="2"/>
    <n v="6"/>
    <s v="Medium"/>
    <s v="Medium"/>
  </r>
  <r>
    <s v="INC-2026-14663"/>
    <x v="1880"/>
    <x v="4"/>
    <x v="2"/>
    <x v="2"/>
    <x v="0"/>
    <x v="1068"/>
    <d v="2026-02-05T00:00:00"/>
    <n v="2"/>
    <n v="3"/>
    <n v="1"/>
    <n v="3"/>
    <s v="Low"/>
    <s v="Low"/>
  </r>
  <r>
    <s v="INC-2026-13393"/>
    <x v="1881"/>
    <x v="4"/>
    <x v="1"/>
    <x v="2"/>
    <x v="3"/>
    <x v="1069"/>
    <d v="2026-02-05T00:00:00"/>
    <n v="2"/>
    <n v="3"/>
    <n v="2"/>
    <n v="6"/>
    <s v="Medium"/>
    <s v="Medium"/>
  </r>
  <r>
    <s v="INC-2026-11651"/>
    <x v="1882"/>
    <x v="4"/>
    <x v="3"/>
    <x v="2"/>
    <x v="3"/>
    <x v="1070"/>
    <d v="2026-02-05T00:00:00"/>
    <n v="2"/>
    <n v="3"/>
    <n v="2"/>
    <n v="6"/>
    <s v="Medium"/>
    <s v="Medium"/>
  </r>
  <r>
    <s v="INC-2026-13719"/>
    <x v="1883"/>
    <x v="4"/>
    <x v="0"/>
    <x v="2"/>
    <x v="3"/>
    <x v="731"/>
    <d v="2026-02-05T00:00:00"/>
    <n v="2"/>
    <n v="3"/>
    <n v="2"/>
    <n v="6"/>
    <s v="Medium"/>
    <s v="Medium"/>
  </r>
  <r>
    <s v="INC-2026-14468"/>
    <x v="1884"/>
    <x v="4"/>
    <x v="3"/>
    <x v="2"/>
    <x v="2"/>
    <x v="882"/>
    <d v="2026-02-05T00:00:00"/>
    <n v="2"/>
    <n v="3"/>
    <n v="2"/>
    <n v="6"/>
    <s v="Medium"/>
    <s v="Medium"/>
  </r>
  <r>
    <s v="INC-2026-14612"/>
    <x v="1885"/>
    <x v="2"/>
    <x v="3"/>
    <x v="2"/>
    <x v="3"/>
    <x v="442"/>
    <d v="2026-02-05T00:00:00"/>
    <n v="2"/>
    <n v="3"/>
    <n v="2"/>
    <n v="6"/>
    <s v="Medium"/>
    <s v="Medium"/>
  </r>
  <r>
    <s v="INC-2026-13513"/>
    <x v="1886"/>
    <x v="1"/>
    <x v="2"/>
    <x v="1"/>
    <x v="1"/>
    <x v="1028"/>
    <d v="2026-02-05T00:00:00"/>
    <n v="2"/>
    <n v="1"/>
    <n v="4"/>
    <n v="4"/>
    <s v="Low"/>
    <s v="Low"/>
  </r>
  <r>
    <s v="INC-2026-11356"/>
    <x v="1887"/>
    <x v="3"/>
    <x v="0"/>
    <x v="0"/>
    <x v="3"/>
    <x v="1071"/>
    <d v="2026-02-05T00:00:00"/>
    <n v="2"/>
    <n v="5"/>
    <n v="2"/>
    <n v="10"/>
    <s v="Medium"/>
    <s v="Medium"/>
  </r>
  <r>
    <s v="INC-2026-12304"/>
    <x v="1888"/>
    <x v="4"/>
    <x v="2"/>
    <x v="2"/>
    <x v="0"/>
    <x v="698"/>
    <d v="2026-02-05T00:00:00"/>
    <n v="2"/>
    <n v="3"/>
    <n v="1"/>
    <n v="3"/>
    <s v="Low"/>
    <s v="Low"/>
  </r>
  <r>
    <s v="INC-2026-10080"/>
    <x v="1889"/>
    <x v="3"/>
    <x v="1"/>
    <x v="0"/>
    <x v="2"/>
    <x v="1072"/>
    <d v="2026-02-05T00:00:00"/>
    <n v="2"/>
    <n v="5"/>
    <n v="2"/>
    <n v="10"/>
    <s v="Medium"/>
    <s v="Medium"/>
  </r>
  <r>
    <s v="INC-2026-10506"/>
    <x v="1890"/>
    <x v="4"/>
    <x v="2"/>
    <x v="2"/>
    <x v="2"/>
    <x v="182"/>
    <d v="2026-02-05T00:00:00"/>
    <n v="2"/>
    <n v="3"/>
    <n v="2"/>
    <n v="6"/>
    <s v="Medium"/>
    <s v="Medium"/>
  </r>
  <r>
    <s v="INC-2026-14636"/>
    <x v="1891"/>
    <x v="4"/>
    <x v="0"/>
    <x v="2"/>
    <x v="3"/>
    <x v="1073"/>
    <d v="2026-02-05T00:00:00"/>
    <n v="2"/>
    <n v="3"/>
    <n v="2"/>
    <n v="6"/>
    <s v="Medium"/>
    <s v="Medium"/>
  </r>
  <r>
    <s v="INC-2026-12097"/>
    <x v="1892"/>
    <x v="4"/>
    <x v="2"/>
    <x v="2"/>
    <x v="0"/>
    <x v="20"/>
    <d v="2026-02-05T00:00:00"/>
    <n v="2"/>
    <n v="3"/>
    <n v="1"/>
    <n v="3"/>
    <s v="Low"/>
    <s v="Low"/>
  </r>
  <r>
    <s v="INC-2026-13888"/>
    <x v="1893"/>
    <x v="4"/>
    <x v="0"/>
    <x v="2"/>
    <x v="0"/>
    <x v="1074"/>
    <d v="2026-02-05T00:00:00"/>
    <n v="2"/>
    <n v="3"/>
    <n v="1"/>
    <n v="3"/>
    <s v="Low"/>
    <s v="Low"/>
  </r>
  <r>
    <s v="INC-2026-13885"/>
    <x v="1894"/>
    <x v="4"/>
    <x v="0"/>
    <x v="2"/>
    <x v="3"/>
    <x v="737"/>
    <d v="2026-02-05T00:00:00"/>
    <n v="2"/>
    <n v="3"/>
    <n v="2"/>
    <n v="6"/>
    <s v="Medium"/>
    <s v="Medium"/>
  </r>
  <r>
    <s v="INC-2026-12847"/>
    <x v="1895"/>
    <x v="3"/>
    <x v="2"/>
    <x v="0"/>
    <x v="0"/>
    <x v="406"/>
    <d v="2026-02-05T00:00:00"/>
    <n v="2"/>
    <n v="5"/>
    <n v="1"/>
    <n v="5"/>
    <s v="Medium"/>
    <s v="Medium"/>
  </r>
  <r>
    <s v="INC-2026-14921"/>
    <x v="1896"/>
    <x v="5"/>
    <x v="1"/>
    <x v="0"/>
    <x v="3"/>
    <x v="885"/>
    <d v="2026-02-05T00:00:00"/>
    <n v="2"/>
    <n v="1"/>
    <n v="2"/>
    <n v="2"/>
    <s v="Low"/>
    <s v="Low"/>
  </r>
  <r>
    <s v="INC-2026-13290"/>
    <x v="1897"/>
    <x v="2"/>
    <x v="3"/>
    <x v="0"/>
    <x v="2"/>
    <x v="989"/>
    <d v="2026-02-05T00:00:00"/>
    <n v="2"/>
    <n v="3"/>
    <n v="2"/>
    <n v="6"/>
    <s v="Medium"/>
    <s v="Medium"/>
  </r>
  <r>
    <s v="INC-2026-12049"/>
    <x v="1898"/>
    <x v="1"/>
    <x v="1"/>
    <x v="2"/>
    <x v="0"/>
    <x v="886"/>
    <d v="2026-02-05T00:00:00"/>
    <n v="2"/>
    <n v="1"/>
    <n v="1"/>
    <n v="1"/>
    <s v="Low"/>
    <s v="Low"/>
  </r>
  <r>
    <s v="INC-2026-13997"/>
    <x v="1899"/>
    <x v="0"/>
    <x v="0"/>
    <x v="1"/>
    <x v="3"/>
    <x v="1075"/>
    <d v="2026-02-05T00:00:00"/>
    <n v="2"/>
    <n v="1"/>
    <n v="2"/>
    <n v="2"/>
    <s v="Low"/>
    <s v="Low"/>
  </r>
  <r>
    <s v="INC-2026-14643"/>
    <x v="1900"/>
    <x v="4"/>
    <x v="2"/>
    <x v="2"/>
    <x v="2"/>
    <x v="286"/>
    <d v="2026-02-05T00:00:00"/>
    <n v="2"/>
    <n v="3"/>
    <n v="2"/>
    <n v="6"/>
    <s v="Medium"/>
    <s v="Medium"/>
  </r>
  <r>
    <s v="INC-2026-11376"/>
    <x v="1901"/>
    <x v="4"/>
    <x v="1"/>
    <x v="2"/>
    <x v="3"/>
    <x v="287"/>
    <d v="2026-02-05T00:00:00"/>
    <n v="2"/>
    <n v="3"/>
    <n v="2"/>
    <n v="6"/>
    <s v="Medium"/>
    <s v="Medium"/>
  </r>
  <r>
    <s v="INC-2026-13917"/>
    <x v="1902"/>
    <x v="4"/>
    <x v="1"/>
    <x v="2"/>
    <x v="3"/>
    <x v="1076"/>
    <d v="2026-02-05T00:00:00"/>
    <n v="2"/>
    <n v="3"/>
    <n v="2"/>
    <n v="6"/>
    <s v="Medium"/>
    <s v="Medium"/>
  </r>
  <r>
    <s v="INC-2026-13035"/>
    <x v="1903"/>
    <x v="4"/>
    <x v="1"/>
    <x v="2"/>
    <x v="2"/>
    <x v="41"/>
    <d v="2026-02-05T00:00:00"/>
    <n v="2"/>
    <n v="3"/>
    <n v="2"/>
    <n v="6"/>
    <s v="Medium"/>
    <s v="Medium"/>
  </r>
  <r>
    <s v="INC-2026-14904"/>
    <x v="1904"/>
    <x v="3"/>
    <x v="0"/>
    <x v="0"/>
    <x v="0"/>
    <x v="195"/>
    <d v="2026-02-05T00:00:00"/>
    <n v="2"/>
    <n v="5"/>
    <n v="1"/>
    <n v="5"/>
    <s v="Medium"/>
    <s v="Medium"/>
  </r>
  <r>
    <s v="INC-2026-11375"/>
    <x v="1905"/>
    <x v="4"/>
    <x v="2"/>
    <x v="2"/>
    <x v="3"/>
    <x v="1077"/>
    <d v="2026-02-05T00:00:00"/>
    <n v="2"/>
    <n v="3"/>
    <n v="2"/>
    <n v="6"/>
    <s v="Medium"/>
    <s v="Medium"/>
  </r>
  <r>
    <s v="INC-2026-10230"/>
    <x v="1906"/>
    <x v="4"/>
    <x v="0"/>
    <x v="2"/>
    <x v="3"/>
    <x v="1078"/>
    <d v="2026-02-05T00:00:00"/>
    <n v="2"/>
    <n v="3"/>
    <n v="2"/>
    <n v="6"/>
    <s v="Medium"/>
    <s v="Medium"/>
  </r>
  <r>
    <s v="INC-2026-11634"/>
    <x v="1907"/>
    <x v="0"/>
    <x v="1"/>
    <x v="3"/>
    <x v="3"/>
    <x v="992"/>
    <d v="2026-02-05T00:00:00"/>
    <n v="2"/>
    <n v="1"/>
    <n v="2"/>
    <n v="2"/>
    <s v="Low"/>
    <s v="Low"/>
  </r>
  <r>
    <s v="INC-2026-10149"/>
    <x v="1908"/>
    <x v="1"/>
    <x v="0"/>
    <x v="2"/>
    <x v="0"/>
    <x v="1079"/>
    <d v="2026-02-05T00:00:00"/>
    <n v="2"/>
    <n v="1"/>
    <n v="1"/>
    <n v="1"/>
    <s v="Low"/>
    <s v="Low"/>
  </r>
  <r>
    <s v="INC-2026-12792"/>
    <x v="1909"/>
    <x v="0"/>
    <x v="0"/>
    <x v="0"/>
    <x v="2"/>
    <x v="1080"/>
    <d v="2026-02-05T00:00:00"/>
    <n v="2"/>
    <n v="1"/>
    <n v="2"/>
    <n v="2"/>
    <s v="Low"/>
    <s v="Low"/>
  </r>
  <r>
    <s v="INC-2026-12644"/>
    <x v="1910"/>
    <x v="4"/>
    <x v="0"/>
    <x v="2"/>
    <x v="0"/>
    <x v="852"/>
    <d v="2026-02-05T00:00:00"/>
    <n v="2"/>
    <n v="3"/>
    <n v="1"/>
    <n v="3"/>
    <s v="Low"/>
    <s v="Low"/>
  </r>
  <r>
    <s v="INC-2026-11983"/>
    <x v="1911"/>
    <x v="0"/>
    <x v="2"/>
    <x v="3"/>
    <x v="2"/>
    <x v="1081"/>
    <d v="2026-02-05T00:00:00"/>
    <n v="2"/>
    <n v="1"/>
    <n v="2"/>
    <n v="2"/>
    <s v="Low"/>
    <s v="Low"/>
  </r>
  <r>
    <s v="INC-2026-10265"/>
    <x v="1912"/>
    <x v="0"/>
    <x v="2"/>
    <x v="2"/>
    <x v="0"/>
    <x v="456"/>
    <d v="2026-02-05T00:00:00"/>
    <n v="2"/>
    <n v="1"/>
    <n v="1"/>
    <n v="1"/>
    <s v="Low"/>
    <s v="Low"/>
  </r>
  <r>
    <s v="INC-2026-11629"/>
    <x v="1913"/>
    <x v="1"/>
    <x v="3"/>
    <x v="0"/>
    <x v="1"/>
    <x v="294"/>
    <d v="2026-02-05T00:00:00"/>
    <n v="2"/>
    <n v="1"/>
    <n v="4"/>
    <n v="4"/>
    <s v="Low"/>
    <s v="Low"/>
  </r>
  <r>
    <s v="INC-2026-11997"/>
    <x v="1914"/>
    <x v="2"/>
    <x v="3"/>
    <x v="2"/>
    <x v="2"/>
    <x v="1082"/>
    <d v="2026-02-05T00:00:00"/>
    <n v="2"/>
    <n v="3"/>
    <n v="2"/>
    <n v="6"/>
    <s v="Medium"/>
    <s v="Medium"/>
  </r>
  <r>
    <s v="INC-2026-12902"/>
    <x v="1915"/>
    <x v="4"/>
    <x v="2"/>
    <x v="2"/>
    <x v="3"/>
    <x v="1083"/>
    <d v="2026-02-05T00:00:00"/>
    <n v="2"/>
    <n v="3"/>
    <n v="2"/>
    <n v="6"/>
    <s v="Medium"/>
    <s v="Medium"/>
  </r>
  <r>
    <s v="INC-2026-14561"/>
    <x v="1916"/>
    <x v="2"/>
    <x v="2"/>
    <x v="0"/>
    <x v="0"/>
    <x v="1084"/>
    <d v="2026-02-05T00:00:00"/>
    <n v="2"/>
    <n v="3"/>
    <n v="1"/>
    <n v="3"/>
    <s v="Low"/>
    <s v="Low"/>
  </r>
  <r>
    <s v="INC-2026-11890"/>
    <x v="1917"/>
    <x v="4"/>
    <x v="2"/>
    <x v="2"/>
    <x v="3"/>
    <x v="813"/>
    <d v="2026-02-05T00:00:00"/>
    <n v="2"/>
    <n v="3"/>
    <n v="2"/>
    <n v="6"/>
    <s v="Medium"/>
    <s v="Medium"/>
  </r>
  <r>
    <s v="INC-2026-12464"/>
    <x v="1918"/>
    <x v="4"/>
    <x v="1"/>
    <x v="2"/>
    <x v="3"/>
    <x v="426"/>
    <d v="2026-02-05T00:00:00"/>
    <n v="2"/>
    <n v="3"/>
    <n v="2"/>
    <n v="6"/>
    <s v="Medium"/>
    <s v="Medium"/>
  </r>
  <r>
    <s v="INC-2026-11475"/>
    <x v="1919"/>
    <x v="2"/>
    <x v="0"/>
    <x v="0"/>
    <x v="0"/>
    <x v="1085"/>
    <d v="2026-02-05T00:00:00"/>
    <n v="2"/>
    <n v="3"/>
    <n v="1"/>
    <n v="3"/>
    <s v="Low"/>
    <s v="Low"/>
  </r>
  <r>
    <s v="INC-2026-11097"/>
    <x v="1920"/>
    <x v="2"/>
    <x v="3"/>
    <x v="1"/>
    <x v="3"/>
    <x v="688"/>
    <d v="2026-02-05T00:00:00"/>
    <n v="2"/>
    <n v="3"/>
    <n v="2"/>
    <n v="6"/>
    <s v="Medium"/>
    <s v="Medium"/>
  </r>
  <r>
    <s v="INC-2026-12060"/>
    <x v="1921"/>
    <x v="4"/>
    <x v="0"/>
    <x v="2"/>
    <x v="3"/>
    <x v="1086"/>
    <d v="2026-02-05T00:00:00"/>
    <n v="2"/>
    <n v="3"/>
    <n v="2"/>
    <n v="6"/>
    <s v="Medium"/>
    <s v="Medium"/>
  </r>
  <r>
    <s v="INC-2026-13985"/>
    <x v="1922"/>
    <x v="1"/>
    <x v="2"/>
    <x v="0"/>
    <x v="3"/>
    <x v="466"/>
    <d v="2026-02-05T00:00:00"/>
    <n v="2"/>
    <n v="1"/>
    <n v="2"/>
    <n v="2"/>
    <s v="Low"/>
    <s v="Low"/>
  </r>
  <r>
    <s v="INC-2026-13139"/>
    <x v="1923"/>
    <x v="4"/>
    <x v="0"/>
    <x v="2"/>
    <x v="2"/>
    <x v="970"/>
    <d v="2026-02-05T00:00:00"/>
    <n v="2"/>
    <n v="3"/>
    <n v="2"/>
    <n v="6"/>
    <s v="Medium"/>
    <s v="Medium"/>
  </r>
  <r>
    <s v="INC-2026-10455"/>
    <x v="1924"/>
    <x v="4"/>
    <x v="1"/>
    <x v="2"/>
    <x v="2"/>
    <x v="386"/>
    <d v="2026-02-05T00:00:00"/>
    <n v="2"/>
    <n v="3"/>
    <n v="2"/>
    <n v="6"/>
    <s v="Medium"/>
    <s v="Medium"/>
  </r>
  <r>
    <s v="INC-2026-13572"/>
    <x v="1925"/>
    <x v="5"/>
    <x v="2"/>
    <x v="2"/>
    <x v="3"/>
    <x v="262"/>
    <d v="2026-02-06T00:00:00"/>
    <n v="2"/>
    <n v="1"/>
    <n v="2"/>
    <n v="2"/>
    <s v="Low"/>
    <s v="Low"/>
  </r>
  <r>
    <s v="INC-2026-14857"/>
    <x v="1926"/>
    <x v="4"/>
    <x v="3"/>
    <x v="2"/>
    <x v="3"/>
    <x v="662"/>
    <d v="2026-02-06T00:00:00"/>
    <n v="2"/>
    <n v="3"/>
    <n v="2"/>
    <n v="6"/>
    <s v="Medium"/>
    <s v="Medium"/>
  </r>
  <r>
    <s v="INC-2026-14949"/>
    <x v="1927"/>
    <x v="4"/>
    <x v="2"/>
    <x v="2"/>
    <x v="3"/>
    <x v="1087"/>
    <d v="2026-02-06T00:00:00"/>
    <n v="2"/>
    <n v="3"/>
    <n v="2"/>
    <n v="6"/>
    <s v="Medium"/>
    <s v="Medium"/>
  </r>
  <r>
    <s v="INC-2026-12689"/>
    <x v="1928"/>
    <x v="4"/>
    <x v="1"/>
    <x v="2"/>
    <x v="3"/>
    <x v="1025"/>
    <d v="2026-02-06T00:00:00"/>
    <n v="2"/>
    <n v="3"/>
    <n v="2"/>
    <n v="6"/>
    <s v="Medium"/>
    <s v="Medium"/>
  </r>
  <r>
    <s v="INC-2026-12595"/>
    <x v="1929"/>
    <x v="0"/>
    <x v="3"/>
    <x v="1"/>
    <x v="2"/>
    <x v="1001"/>
    <d v="2026-02-06T00:00:00"/>
    <n v="2"/>
    <n v="1"/>
    <n v="2"/>
    <n v="2"/>
    <s v="Low"/>
    <s v="Low"/>
  </r>
  <r>
    <s v="INC-2026-13658"/>
    <x v="1930"/>
    <x v="2"/>
    <x v="0"/>
    <x v="0"/>
    <x v="2"/>
    <x v="987"/>
    <d v="2026-02-06T00:00:00"/>
    <n v="2"/>
    <n v="3"/>
    <n v="2"/>
    <n v="6"/>
    <s v="Medium"/>
    <s v="Medium"/>
  </r>
  <r>
    <s v="INC-2026-10234"/>
    <x v="1931"/>
    <x v="3"/>
    <x v="2"/>
    <x v="0"/>
    <x v="3"/>
    <x v="1088"/>
    <d v="2026-02-06T00:00:00"/>
    <n v="2"/>
    <n v="5"/>
    <n v="2"/>
    <n v="10"/>
    <s v="Medium"/>
    <s v="Medium"/>
  </r>
  <r>
    <s v="INC-2026-14521"/>
    <x v="1932"/>
    <x v="3"/>
    <x v="1"/>
    <x v="0"/>
    <x v="1"/>
    <x v="1089"/>
    <d v="2026-02-06T00:00:00"/>
    <n v="2"/>
    <n v="5"/>
    <n v="4"/>
    <n v="20"/>
    <s v="Very High"/>
    <s v="Critical"/>
  </r>
  <r>
    <s v="INC-2026-11907"/>
    <x v="1933"/>
    <x v="2"/>
    <x v="0"/>
    <x v="0"/>
    <x v="2"/>
    <x v="1090"/>
    <d v="2026-02-06T00:00:00"/>
    <n v="2"/>
    <n v="3"/>
    <n v="2"/>
    <n v="6"/>
    <s v="Medium"/>
    <s v="Medium"/>
  </r>
  <r>
    <s v="INC-2026-12991"/>
    <x v="1934"/>
    <x v="1"/>
    <x v="3"/>
    <x v="3"/>
    <x v="0"/>
    <x v="792"/>
    <d v="2026-02-06T00:00:00"/>
    <n v="2"/>
    <n v="1"/>
    <n v="1"/>
    <n v="1"/>
    <s v="Low"/>
    <s v="Low"/>
  </r>
  <r>
    <s v="INC-2026-13230"/>
    <x v="1935"/>
    <x v="4"/>
    <x v="0"/>
    <x v="2"/>
    <x v="2"/>
    <x v="903"/>
    <d v="2026-02-06T00:00:00"/>
    <n v="2"/>
    <n v="3"/>
    <n v="2"/>
    <n v="6"/>
    <s v="Medium"/>
    <s v="Medium"/>
  </r>
  <r>
    <s v="INC-2026-12095"/>
    <x v="1936"/>
    <x v="3"/>
    <x v="0"/>
    <x v="0"/>
    <x v="0"/>
    <x v="75"/>
    <d v="2026-02-06T00:00:00"/>
    <n v="2"/>
    <n v="5"/>
    <n v="1"/>
    <n v="5"/>
    <s v="Medium"/>
    <s v="Medium"/>
  </r>
  <r>
    <s v="INC-2026-12112"/>
    <x v="1937"/>
    <x v="4"/>
    <x v="1"/>
    <x v="2"/>
    <x v="2"/>
    <x v="1059"/>
    <d v="2026-02-06T00:00:00"/>
    <n v="2"/>
    <n v="3"/>
    <n v="2"/>
    <n v="6"/>
    <s v="Medium"/>
    <s v="Medium"/>
  </r>
  <r>
    <s v="INC-2026-11910"/>
    <x v="1938"/>
    <x v="2"/>
    <x v="1"/>
    <x v="0"/>
    <x v="2"/>
    <x v="962"/>
    <d v="2026-02-06T00:00:00"/>
    <n v="2"/>
    <n v="3"/>
    <n v="2"/>
    <n v="6"/>
    <s v="Medium"/>
    <s v="Medium"/>
  </r>
  <r>
    <s v="INC-2026-12146"/>
    <x v="1939"/>
    <x v="4"/>
    <x v="3"/>
    <x v="2"/>
    <x v="0"/>
    <x v="947"/>
    <d v="2026-02-06T00:00:00"/>
    <n v="2"/>
    <n v="3"/>
    <n v="1"/>
    <n v="3"/>
    <s v="Low"/>
    <s v="Low"/>
  </r>
  <r>
    <s v="INC-2026-14602"/>
    <x v="1940"/>
    <x v="4"/>
    <x v="2"/>
    <x v="0"/>
    <x v="2"/>
    <x v="950"/>
    <d v="2026-02-06T00:00:00"/>
    <n v="2"/>
    <n v="3"/>
    <n v="2"/>
    <n v="6"/>
    <s v="Medium"/>
    <s v="Medium"/>
  </r>
  <r>
    <s v="INC-2026-11789"/>
    <x v="1941"/>
    <x v="4"/>
    <x v="3"/>
    <x v="2"/>
    <x v="3"/>
    <x v="704"/>
    <d v="2026-02-06T00:00:00"/>
    <n v="2"/>
    <n v="3"/>
    <n v="2"/>
    <n v="6"/>
    <s v="Medium"/>
    <s v="Medium"/>
  </r>
  <r>
    <s v="INC-2026-10712"/>
    <x v="1942"/>
    <x v="1"/>
    <x v="3"/>
    <x v="0"/>
    <x v="0"/>
    <x v="138"/>
    <d v="2026-02-06T00:00:00"/>
    <n v="2"/>
    <n v="1"/>
    <n v="1"/>
    <n v="1"/>
    <s v="Low"/>
    <s v="Low"/>
  </r>
  <r>
    <s v="INC-2026-10329"/>
    <x v="1943"/>
    <x v="4"/>
    <x v="1"/>
    <x v="2"/>
    <x v="3"/>
    <x v="188"/>
    <d v="2026-02-06T00:00:00"/>
    <n v="2"/>
    <n v="3"/>
    <n v="2"/>
    <n v="6"/>
    <s v="Medium"/>
    <s v="Medium"/>
  </r>
  <r>
    <s v="INC-2026-12289"/>
    <x v="1944"/>
    <x v="4"/>
    <x v="2"/>
    <x v="1"/>
    <x v="3"/>
    <x v="1091"/>
    <d v="2026-02-06T00:00:00"/>
    <n v="2"/>
    <n v="3"/>
    <n v="2"/>
    <n v="6"/>
    <s v="Medium"/>
    <s v="Medium"/>
  </r>
  <r>
    <s v="INC-2026-10133"/>
    <x v="1945"/>
    <x v="4"/>
    <x v="0"/>
    <x v="2"/>
    <x v="3"/>
    <x v="1009"/>
    <d v="2026-02-06T00:00:00"/>
    <n v="2"/>
    <n v="3"/>
    <n v="2"/>
    <n v="6"/>
    <s v="Medium"/>
    <s v="Medium"/>
  </r>
  <r>
    <s v="INC-2026-11465"/>
    <x v="1946"/>
    <x v="4"/>
    <x v="2"/>
    <x v="2"/>
    <x v="4"/>
    <x v="829"/>
    <d v="2026-02-06T00:00:00"/>
    <n v="2"/>
    <n v="3"/>
    <n v="5"/>
    <n v="15"/>
    <s v="High"/>
    <s v="High"/>
  </r>
  <r>
    <s v="INC-2026-13587"/>
    <x v="1947"/>
    <x v="1"/>
    <x v="2"/>
    <x v="1"/>
    <x v="3"/>
    <x v="649"/>
    <d v="2026-02-06T00:00:00"/>
    <n v="2"/>
    <n v="1"/>
    <n v="2"/>
    <n v="2"/>
    <s v="Low"/>
    <s v="Low"/>
  </r>
  <r>
    <s v="INC-2026-12505"/>
    <x v="1948"/>
    <x v="3"/>
    <x v="1"/>
    <x v="0"/>
    <x v="1"/>
    <x v="1092"/>
    <d v="2026-02-06T00:00:00"/>
    <n v="2"/>
    <n v="5"/>
    <n v="4"/>
    <n v="20"/>
    <s v="Very High"/>
    <s v="Critical"/>
  </r>
  <r>
    <s v="INC-2026-11274"/>
    <x v="1949"/>
    <x v="5"/>
    <x v="0"/>
    <x v="0"/>
    <x v="2"/>
    <x v="1093"/>
    <d v="2026-02-06T00:00:00"/>
    <n v="2"/>
    <n v="1"/>
    <n v="2"/>
    <n v="2"/>
    <s v="Low"/>
    <s v="Low"/>
  </r>
  <r>
    <s v="INC-2026-12413"/>
    <x v="1950"/>
    <x v="4"/>
    <x v="1"/>
    <x v="2"/>
    <x v="1"/>
    <x v="932"/>
    <d v="2026-02-06T00:00:00"/>
    <n v="2"/>
    <n v="3"/>
    <n v="4"/>
    <n v="12"/>
    <s v="High"/>
    <s v="High"/>
  </r>
  <r>
    <s v="INC-2026-10115"/>
    <x v="1951"/>
    <x v="4"/>
    <x v="2"/>
    <x v="2"/>
    <x v="2"/>
    <x v="239"/>
    <d v="2026-02-06T00:00:00"/>
    <n v="2"/>
    <n v="3"/>
    <n v="2"/>
    <n v="6"/>
    <s v="Medium"/>
    <s v="Medium"/>
  </r>
  <r>
    <s v="INC-2026-12701"/>
    <x v="1952"/>
    <x v="1"/>
    <x v="3"/>
    <x v="1"/>
    <x v="0"/>
    <x v="201"/>
    <d v="2026-02-06T00:00:00"/>
    <n v="2"/>
    <n v="1"/>
    <n v="1"/>
    <n v="1"/>
    <s v="Low"/>
    <s v="Low"/>
  </r>
  <r>
    <s v="INC-2026-14925"/>
    <x v="1953"/>
    <x v="3"/>
    <x v="1"/>
    <x v="0"/>
    <x v="2"/>
    <x v="1094"/>
    <d v="2026-02-06T00:00:00"/>
    <n v="2"/>
    <n v="5"/>
    <n v="2"/>
    <n v="10"/>
    <s v="Medium"/>
    <s v="Medium"/>
  </r>
  <r>
    <s v="INC-2026-12942"/>
    <x v="1954"/>
    <x v="5"/>
    <x v="2"/>
    <x v="2"/>
    <x v="3"/>
    <x v="1048"/>
    <d v="2026-02-06T00:00:00"/>
    <n v="2"/>
    <n v="1"/>
    <n v="2"/>
    <n v="2"/>
    <s v="Low"/>
    <s v="Low"/>
  </r>
  <r>
    <s v="INC-2026-12266"/>
    <x v="1955"/>
    <x v="4"/>
    <x v="2"/>
    <x v="2"/>
    <x v="4"/>
    <x v="858"/>
    <d v="2026-02-06T00:00:00"/>
    <n v="2"/>
    <n v="3"/>
    <n v="5"/>
    <n v="15"/>
    <s v="High"/>
    <s v="High"/>
  </r>
  <r>
    <s v="INC-2026-11007"/>
    <x v="1956"/>
    <x v="1"/>
    <x v="0"/>
    <x v="0"/>
    <x v="3"/>
    <x v="1095"/>
    <d v="2026-02-06T00:00:00"/>
    <n v="2"/>
    <n v="1"/>
    <n v="2"/>
    <n v="2"/>
    <s v="Low"/>
    <s v="Low"/>
  </r>
  <r>
    <s v="INC-2026-14835"/>
    <x v="1957"/>
    <x v="1"/>
    <x v="0"/>
    <x v="2"/>
    <x v="3"/>
    <x v="893"/>
    <d v="2026-02-06T00:00:00"/>
    <n v="2"/>
    <n v="1"/>
    <n v="2"/>
    <n v="2"/>
    <s v="Low"/>
    <s v="Low"/>
  </r>
  <r>
    <s v="INC-2026-11581"/>
    <x v="1958"/>
    <x v="4"/>
    <x v="1"/>
    <x v="2"/>
    <x v="2"/>
    <x v="423"/>
    <d v="2026-02-06T00:00:00"/>
    <n v="2"/>
    <n v="3"/>
    <n v="2"/>
    <n v="6"/>
    <s v="Medium"/>
    <s v="Medium"/>
  </r>
  <r>
    <s v="INC-2026-14704"/>
    <x v="1959"/>
    <x v="4"/>
    <x v="1"/>
    <x v="2"/>
    <x v="3"/>
    <x v="1096"/>
    <d v="2026-02-06T00:00:00"/>
    <n v="2"/>
    <n v="3"/>
    <n v="2"/>
    <n v="6"/>
    <s v="Medium"/>
    <s v="Medium"/>
  </r>
  <r>
    <s v="INC-2026-12372"/>
    <x v="1960"/>
    <x v="4"/>
    <x v="0"/>
    <x v="2"/>
    <x v="3"/>
    <x v="684"/>
    <d v="2026-02-06T00:00:00"/>
    <n v="2"/>
    <n v="3"/>
    <n v="2"/>
    <n v="6"/>
    <s v="Medium"/>
    <s v="Medium"/>
  </r>
  <r>
    <s v="INC-2026-12441"/>
    <x v="1961"/>
    <x v="5"/>
    <x v="2"/>
    <x v="2"/>
    <x v="2"/>
    <x v="425"/>
    <d v="2026-02-06T00:00:00"/>
    <n v="2"/>
    <n v="1"/>
    <n v="2"/>
    <n v="2"/>
    <s v="Low"/>
    <s v="Low"/>
  </r>
  <r>
    <s v="INC-2026-14695"/>
    <x v="1962"/>
    <x v="4"/>
    <x v="3"/>
    <x v="2"/>
    <x v="2"/>
    <x v="1097"/>
    <d v="2026-02-06T00:00:00"/>
    <n v="2"/>
    <n v="3"/>
    <n v="2"/>
    <n v="6"/>
    <s v="Medium"/>
    <s v="Medium"/>
  </r>
  <r>
    <s v="INC-2026-13399"/>
    <x v="1963"/>
    <x v="4"/>
    <x v="3"/>
    <x v="2"/>
    <x v="3"/>
    <x v="106"/>
    <d v="2026-02-06T00:00:00"/>
    <n v="2"/>
    <n v="3"/>
    <n v="2"/>
    <n v="6"/>
    <s v="Medium"/>
    <s v="Medium"/>
  </r>
  <r>
    <s v="INC-2026-13709"/>
    <x v="1964"/>
    <x v="4"/>
    <x v="3"/>
    <x v="2"/>
    <x v="2"/>
    <x v="115"/>
    <d v="2026-02-06T00:00:00"/>
    <n v="2"/>
    <n v="3"/>
    <n v="2"/>
    <n v="6"/>
    <s v="Medium"/>
    <s v="Medium"/>
  </r>
  <r>
    <s v="INC-2026-13550"/>
    <x v="1965"/>
    <x v="0"/>
    <x v="0"/>
    <x v="3"/>
    <x v="2"/>
    <x v="254"/>
    <d v="2026-02-06T00:00:00"/>
    <n v="2"/>
    <n v="1"/>
    <n v="2"/>
    <n v="2"/>
    <s v="Low"/>
    <s v="Low"/>
  </r>
  <r>
    <s v="INC-2026-12073"/>
    <x v="1966"/>
    <x v="3"/>
    <x v="2"/>
    <x v="0"/>
    <x v="3"/>
    <x v="465"/>
    <d v="2026-02-06T00:00:00"/>
    <n v="2"/>
    <n v="5"/>
    <n v="2"/>
    <n v="10"/>
    <s v="Medium"/>
    <s v="Medium"/>
  </r>
  <r>
    <s v="INC-2026-13743"/>
    <x v="1967"/>
    <x v="5"/>
    <x v="1"/>
    <x v="2"/>
    <x v="1"/>
    <x v="1098"/>
    <d v="2026-02-06T00:00:00"/>
    <n v="2"/>
    <n v="1"/>
    <n v="4"/>
    <n v="4"/>
    <s v="Low"/>
    <s v="Low"/>
  </r>
  <r>
    <s v="INC-2026-14616"/>
    <x v="1968"/>
    <x v="0"/>
    <x v="3"/>
    <x v="1"/>
    <x v="3"/>
    <x v="386"/>
    <d v="2026-02-06T00:00:00"/>
    <n v="2"/>
    <n v="1"/>
    <n v="2"/>
    <n v="2"/>
    <s v="Low"/>
    <s v="Low"/>
  </r>
  <r>
    <s v="INC-2026-10033"/>
    <x v="1969"/>
    <x v="4"/>
    <x v="0"/>
    <x v="3"/>
    <x v="0"/>
    <x v="1099"/>
    <d v="2026-02-07T00:00:00"/>
    <n v="2"/>
    <n v="3"/>
    <n v="1"/>
    <n v="3"/>
    <s v="Low"/>
    <s v="Low"/>
  </r>
  <r>
    <s v="INC-2026-12955"/>
    <x v="1970"/>
    <x v="0"/>
    <x v="1"/>
    <x v="2"/>
    <x v="2"/>
    <x v="470"/>
    <d v="2026-02-07T00:00:00"/>
    <n v="2"/>
    <n v="1"/>
    <n v="2"/>
    <n v="2"/>
    <s v="Low"/>
    <s v="Low"/>
  </r>
  <r>
    <s v="INC-2026-12035"/>
    <x v="1971"/>
    <x v="4"/>
    <x v="3"/>
    <x v="1"/>
    <x v="0"/>
    <x v="388"/>
    <d v="2026-02-07T00:00:00"/>
    <n v="2"/>
    <n v="3"/>
    <n v="1"/>
    <n v="3"/>
    <s v="Low"/>
    <s v="Low"/>
  </r>
  <r>
    <s v="INC-2026-10555"/>
    <x v="1972"/>
    <x v="2"/>
    <x v="2"/>
    <x v="1"/>
    <x v="0"/>
    <x v="1100"/>
    <d v="2026-02-07T00:00:00"/>
    <n v="2"/>
    <n v="3"/>
    <n v="1"/>
    <n v="3"/>
    <s v="Low"/>
    <s v="Low"/>
  </r>
  <r>
    <s v="INC-2026-11188"/>
    <x v="1973"/>
    <x v="0"/>
    <x v="0"/>
    <x v="0"/>
    <x v="2"/>
    <x v="126"/>
    <d v="2026-02-07T00:00:00"/>
    <n v="2"/>
    <n v="1"/>
    <n v="2"/>
    <n v="2"/>
    <s v="Low"/>
    <s v="Low"/>
  </r>
  <r>
    <s v="INC-2026-11069"/>
    <x v="1974"/>
    <x v="1"/>
    <x v="3"/>
    <x v="3"/>
    <x v="3"/>
    <x v="315"/>
    <d v="2026-02-07T00:00:00"/>
    <n v="2"/>
    <n v="1"/>
    <n v="2"/>
    <n v="2"/>
    <s v="Low"/>
    <s v="Low"/>
  </r>
  <r>
    <s v="INC-2026-10328"/>
    <x v="1975"/>
    <x v="4"/>
    <x v="0"/>
    <x v="2"/>
    <x v="2"/>
    <x v="343"/>
    <d v="2026-02-07T00:00:00"/>
    <n v="2"/>
    <n v="3"/>
    <n v="2"/>
    <n v="6"/>
    <s v="Medium"/>
    <s v="Medium"/>
  </r>
  <r>
    <s v="INC-2026-13225"/>
    <x v="1976"/>
    <x v="4"/>
    <x v="3"/>
    <x v="2"/>
    <x v="0"/>
    <x v="505"/>
    <d v="2026-02-07T00:00:00"/>
    <n v="2"/>
    <n v="3"/>
    <n v="1"/>
    <n v="3"/>
    <s v="Low"/>
    <s v="Low"/>
  </r>
  <r>
    <s v="INC-2026-14833"/>
    <x v="1977"/>
    <x v="0"/>
    <x v="0"/>
    <x v="1"/>
    <x v="0"/>
    <x v="14"/>
    <d v="2026-02-07T00:00:00"/>
    <n v="2"/>
    <n v="1"/>
    <n v="1"/>
    <n v="1"/>
    <s v="Low"/>
    <s v="Low"/>
  </r>
  <r>
    <s v="INC-2026-12211"/>
    <x v="1978"/>
    <x v="4"/>
    <x v="2"/>
    <x v="2"/>
    <x v="2"/>
    <x v="398"/>
    <d v="2026-02-07T00:00:00"/>
    <n v="2"/>
    <n v="3"/>
    <n v="2"/>
    <n v="6"/>
    <s v="Medium"/>
    <s v="Medium"/>
  </r>
  <r>
    <s v="INC-2026-12396"/>
    <x v="1979"/>
    <x v="4"/>
    <x v="0"/>
    <x v="3"/>
    <x v="2"/>
    <x v="961"/>
    <d v="2026-02-07T00:00:00"/>
    <n v="2"/>
    <n v="3"/>
    <n v="2"/>
    <n v="6"/>
    <s v="Medium"/>
    <s v="Medium"/>
  </r>
  <r>
    <s v="INC-2026-13079"/>
    <x v="1980"/>
    <x v="5"/>
    <x v="3"/>
    <x v="1"/>
    <x v="3"/>
    <x v="180"/>
    <d v="2026-02-07T00:00:00"/>
    <n v="2"/>
    <n v="1"/>
    <n v="2"/>
    <n v="2"/>
    <s v="Low"/>
    <s v="Low"/>
  </r>
  <r>
    <s v="INC-2026-13696"/>
    <x v="1981"/>
    <x v="4"/>
    <x v="2"/>
    <x v="2"/>
    <x v="3"/>
    <x v="17"/>
    <d v="2026-02-07T00:00:00"/>
    <n v="2"/>
    <n v="3"/>
    <n v="2"/>
    <n v="6"/>
    <s v="Medium"/>
    <s v="Medium"/>
  </r>
  <r>
    <s v="INC-2026-10837"/>
    <x v="1982"/>
    <x v="4"/>
    <x v="0"/>
    <x v="2"/>
    <x v="3"/>
    <x v="700"/>
    <d v="2026-02-07T00:00:00"/>
    <n v="2"/>
    <n v="3"/>
    <n v="2"/>
    <n v="6"/>
    <s v="Medium"/>
    <s v="Medium"/>
  </r>
  <r>
    <s v="INC-2026-14846"/>
    <x v="1983"/>
    <x v="3"/>
    <x v="2"/>
    <x v="0"/>
    <x v="2"/>
    <x v="1031"/>
    <d v="2026-02-07T00:00:00"/>
    <n v="2"/>
    <n v="5"/>
    <n v="2"/>
    <n v="10"/>
    <s v="Medium"/>
    <s v="Medium"/>
  </r>
  <r>
    <s v="INC-2026-10259"/>
    <x v="1984"/>
    <x v="4"/>
    <x v="2"/>
    <x v="2"/>
    <x v="3"/>
    <x v="21"/>
    <d v="2026-02-07T00:00:00"/>
    <n v="2"/>
    <n v="3"/>
    <n v="2"/>
    <n v="6"/>
    <s v="Medium"/>
    <s v="Medium"/>
  </r>
  <r>
    <s v="INC-2026-11975"/>
    <x v="1985"/>
    <x v="2"/>
    <x v="3"/>
    <x v="2"/>
    <x v="3"/>
    <x v="23"/>
    <d v="2026-02-07T00:00:00"/>
    <n v="2"/>
    <n v="3"/>
    <n v="2"/>
    <n v="6"/>
    <s v="Medium"/>
    <s v="Medium"/>
  </r>
  <r>
    <s v="INC-2026-14329"/>
    <x v="1986"/>
    <x v="4"/>
    <x v="0"/>
    <x v="2"/>
    <x v="3"/>
    <x v="828"/>
    <d v="2026-02-07T00:00:00"/>
    <n v="2"/>
    <n v="3"/>
    <n v="2"/>
    <n v="6"/>
    <s v="Medium"/>
    <s v="Medium"/>
  </r>
  <r>
    <s v="INC-2026-11918"/>
    <x v="1987"/>
    <x v="4"/>
    <x v="3"/>
    <x v="2"/>
    <x v="1"/>
    <x v="928"/>
    <d v="2026-02-07T00:00:00"/>
    <n v="2"/>
    <n v="3"/>
    <n v="4"/>
    <n v="12"/>
    <s v="High"/>
    <s v="High"/>
  </r>
  <r>
    <s v="INC-2026-10325"/>
    <x v="1988"/>
    <x v="3"/>
    <x v="3"/>
    <x v="0"/>
    <x v="2"/>
    <x v="284"/>
    <d v="2026-02-07T00:00:00"/>
    <n v="2"/>
    <n v="5"/>
    <n v="2"/>
    <n v="10"/>
    <s v="Medium"/>
    <s v="Medium"/>
  </r>
  <r>
    <s v="INC-2026-11511"/>
    <x v="1989"/>
    <x v="4"/>
    <x v="1"/>
    <x v="2"/>
    <x v="1"/>
    <x v="1101"/>
    <d v="2026-02-07T00:00:00"/>
    <n v="2"/>
    <n v="3"/>
    <n v="4"/>
    <n v="12"/>
    <s v="High"/>
    <s v="High"/>
  </r>
  <r>
    <s v="INC-2026-12268"/>
    <x v="1990"/>
    <x v="1"/>
    <x v="2"/>
    <x v="0"/>
    <x v="3"/>
    <x v="361"/>
    <d v="2026-02-07T00:00:00"/>
    <n v="2"/>
    <n v="1"/>
    <n v="2"/>
    <n v="2"/>
    <s v="Low"/>
    <s v="Low"/>
  </r>
  <r>
    <s v="INC-2026-13267"/>
    <x v="1991"/>
    <x v="1"/>
    <x v="1"/>
    <x v="2"/>
    <x v="3"/>
    <x v="979"/>
    <d v="2026-02-07T00:00:00"/>
    <n v="2"/>
    <n v="1"/>
    <n v="2"/>
    <n v="2"/>
    <s v="Low"/>
    <s v="Low"/>
  </r>
  <r>
    <s v="INC-2026-13451"/>
    <x v="1992"/>
    <x v="3"/>
    <x v="2"/>
    <x v="0"/>
    <x v="3"/>
    <x v="1062"/>
    <d v="2026-02-07T00:00:00"/>
    <n v="2"/>
    <n v="5"/>
    <n v="2"/>
    <n v="10"/>
    <s v="Medium"/>
    <s v="Medium"/>
  </r>
  <r>
    <s v="INC-2026-11957"/>
    <x v="1993"/>
    <x v="4"/>
    <x v="3"/>
    <x v="2"/>
    <x v="2"/>
    <x v="907"/>
    <d v="2026-02-07T00:00:00"/>
    <n v="2"/>
    <n v="3"/>
    <n v="2"/>
    <n v="6"/>
    <s v="Medium"/>
    <s v="Medium"/>
  </r>
  <r>
    <s v="INC-2026-11286"/>
    <x v="1994"/>
    <x v="3"/>
    <x v="0"/>
    <x v="0"/>
    <x v="2"/>
    <x v="709"/>
    <d v="2026-02-07T00:00:00"/>
    <n v="2"/>
    <n v="5"/>
    <n v="2"/>
    <n v="10"/>
    <s v="Medium"/>
    <s v="Medium"/>
  </r>
  <r>
    <s v="INC-2026-14836"/>
    <x v="1995"/>
    <x v="1"/>
    <x v="3"/>
    <x v="2"/>
    <x v="3"/>
    <x v="237"/>
    <d v="2026-02-07T00:00:00"/>
    <n v="2"/>
    <n v="1"/>
    <n v="2"/>
    <n v="2"/>
    <s v="Low"/>
    <s v="Low"/>
  </r>
  <r>
    <s v="INC-2026-14909"/>
    <x v="1996"/>
    <x v="4"/>
    <x v="3"/>
    <x v="2"/>
    <x v="0"/>
    <x v="1102"/>
    <d v="2026-02-07T00:00:00"/>
    <n v="2"/>
    <n v="3"/>
    <n v="1"/>
    <n v="3"/>
    <s v="Low"/>
    <s v="Low"/>
  </r>
  <r>
    <s v="INC-2026-14691"/>
    <x v="1997"/>
    <x v="4"/>
    <x v="1"/>
    <x v="2"/>
    <x v="3"/>
    <x v="239"/>
    <d v="2026-02-07T00:00:00"/>
    <n v="2"/>
    <n v="3"/>
    <n v="2"/>
    <n v="6"/>
    <s v="Medium"/>
    <s v="Medium"/>
  </r>
  <r>
    <s v="INC-2026-12891"/>
    <x v="1998"/>
    <x v="4"/>
    <x v="2"/>
    <x v="2"/>
    <x v="2"/>
    <x v="1103"/>
    <d v="2026-02-07T00:00:00"/>
    <n v="2"/>
    <n v="3"/>
    <n v="2"/>
    <n v="6"/>
    <s v="Medium"/>
    <s v="Medium"/>
  </r>
  <r>
    <s v="INC-2026-14144"/>
    <x v="1999"/>
    <x v="1"/>
    <x v="1"/>
    <x v="2"/>
    <x v="3"/>
    <x v="1104"/>
    <d v="2026-02-07T00:00:00"/>
    <n v="2"/>
    <n v="1"/>
    <n v="2"/>
    <n v="2"/>
    <s v="Low"/>
    <s v="Low"/>
  </r>
  <r>
    <s v="INC-2026-13383"/>
    <x v="2000"/>
    <x v="5"/>
    <x v="0"/>
    <x v="2"/>
    <x v="3"/>
    <x v="566"/>
    <d v="2026-02-07T00:00:00"/>
    <n v="2"/>
    <n v="1"/>
    <n v="2"/>
    <n v="2"/>
    <s v="Low"/>
    <s v="Low"/>
  </r>
  <r>
    <s v="INC-2026-10011"/>
    <x v="2001"/>
    <x v="2"/>
    <x v="2"/>
    <x v="1"/>
    <x v="2"/>
    <x v="460"/>
    <d v="2026-02-07T00:00:00"/>
    <n v="2"/>
    <n v="3"/>
    <n v="2"/>
    <n v="6"/>
    <s v="Medium"/>
    <s v="Medium"/>
  </r>
  <r>
    <s v="INC-2026-14953"/>
    <x v="2002"/>
    <x v="1"/>
    <x v="1"/>
    <x v="2"/>
    <x v="3"/>
    <x v="981"/>
    <d v="2026-02-07T00:00:00"/>
    <n v="2"/>
    <n v="1"/>
    <n v="2"/>
    <n v="2"/>
    <s v="Low"/>
    <s v="Low"/>
  </r>
  <r>
    <s v="INC-2026-11316"/>
    <x v="2003"/>
    <x v="1"/>
    <x v="2"/>
    <x v="0"/>
    <x v="3"/>
    <x v="918"/>
    <d v="2026-02-07T00:00:00"/>
    <n v="2"/>
    <n v="1"/>
    <n v="2"/>
    <n v="2"/>
    <s v="Low"/>
    <s v="Low"/>
  </r>
  <r>
    <s v="INC-2026-11760"/>
    <x v="2004"/>
    <x v="4"/>
    <x v="3"/>
    <x v="2"/>
    <x v="3"/>
    <x v="1105"/>
    <d v="2026-02-07T00:00:00"/>
    <n v="2"/>
    <n v="3"/>
    <n v="2"/>
    <n v="6"/>
    <s v="Medium"/>
    <s v="Medium"/>
  </r>
  <r>
    <s v="INC-2026-12633"/>
    <x v="2005"/>
    <x v="3"/>
    <x v="3"/>
    <x v="0"/>
    <x v="2"/>
    <x v="1106"/>
    <d v="2026-02-07T00:00:00"/>
    <n v="2"/>
    <n v="5"/>
    <n v="2"/>
    <n v="10"/>
    <s v="Medium"/>
    <s v="Medium"/>
  </r>
  <r>
    <s v="INC-2026-10256"/>
    <x v="2006"/>
    <x v="4"/>
    <x v="2"/>
    <x v="2"/>
    <x v="2"/>
    <x v="527"/>
    <d v="2026-02-07T00:00:00"/>
    <n v="2"/>
    <n v="3"/>
    <n v="2"/>
    <n v="6"/>
    <s v="Medium"/>
    <s v="Medium"/>
  </r>
  <r>
    <s v="INC-2026-13926"/>
    <x v="2007"/>
    <x v="3"/>
    <x v="2"/>
    <x v="0"/>
    <x v="0"/>
    <x v="1107"/>
    <d v="2026-02-07T00:00:00"/>
    <n v="2"/>
    <n v="5"/>
    <n v="1"/>
    <n v="5"/>
    <s v="Medium"/>
    <s v="Medium"/>
  </r>
  <r>
    <s v="INC-2026-13464"/>
    <x v="2008"/>
    <x v="2"/>
    <x v="1"/>
    <x v="2"/>
    <x v="2"/>
    <x v="1108"/>
    <d v="2026-02-07T00:00:00"/>
    <n v="2"/>
    <n v="3"/>
    <n v="2"/>
    <n v="6"/>
    <s v="Medium"/>
    <s v="Medium"/>
  </r>
  <r>
    <s v="INC-2026-13606"/>
    <x v="2009"/>
    <x v="0"/>
    <x v="3"/>
    <x v="0"/>
    <x v="2"/>
    <x v="337"/>
    <d v="2026-02-07T00:00:00"/>
    <n v="2"/>
    <n v="1"/>
    <n v="2"/>
    <n v="2"/>
    <s v="Low"/>
    <s v="Low"/>
  </r>
  <r>
    <s v="INC-2026-11395"/>
    <x v="2010"/>
    <x v="1"/>
    <x v="1"/>
    <x v="1"/>
    <x v="0"/>
    <x v="1109"/>
    <d v="2026-02-07T00:00:00"/>
    <n v="2"/>
    <n v="1"/>
    <n v="1"/>
    <n v="1"/>
    <s v="Low"/>
    <s v="Low"/>
  </r>
  <r>
    <s v="INC-2026-14911"/>
    <x v="2011"/>
    <x v="4"/>
    <x v="3"/>
    <x v="2"/>
    <x v="2"/>
    <x v="599"/>
    <d v="2026-02-07T00:00:00"/>
    <n v="2"/>
    <n v="3"/>
    <n v="2"/>
    <n v="6"/>
    <s v="Medium"/>
    <s v="Medium"/>
  </r>
  <r>
    <s v="INC-2026-10036"/>
    <x v="2012"/>
    <x v="4"/>
    <x v="3"/>
    <x v="2"/>
    <x v="3"/>
    <x v="601"/>
    <d v="2026-02-07T00:00:00"/>
    <n v="2"/>
    <n v="3"/>
    <n v="2"/>
    <n v="6"/>
    <s v="Medium"/>
    <s v="Medium"/>
  </r>
  <r>
    <s v="INC-2026-13845"/>
    <x v="2013"/>
    <x v="5"/>
    <x v="1"/>
    <x v="1"/>
    <x v="0"/>
    <x v="995"/>
    <d v="2026-02-07T00:00:00"/>
    <n v="2"/>
    <n v="1"/>
    <n v="1"/>
    <n v="1"/>
    <s v="Low"/>
    <s v="Low"/>
  </r>
  <r>
    <s v="INC-2026-11328"/>
    <x v="2014"/>
    <x v="4"/>
    <x v="2"/>
    <x v="2"/>
    <x v="3"/>
    <x v="461"/>
    <d v="2026-02-07T00:00:00"/>
    <n v="2"/>
    <n v="3"/>
    <n v="2"/>
    <n v="6"/>
    <s v="Medium"/>
    <s v="Medium"/>
  </r>
  <r>
    <s v="INC-2026-11429"/>
    <x v="2015"/>
    <x v="2"/>
    <x v="0"/>
    <x v="2"/>
    <x v="2"/>
    <x v="501"/>
    <d v="2026-02-07T00:00:00"/>
    <n v="2"/>
    <n v="3"/>
    <n v="2"/>
    <n v="6"/>
    <s v="Medium"/>
    <s v="Medium"/>
  </r>
  <r>
    <s v="INC-2026-14310"/>
    <x v="2016"/>
    <x v="4"/>
    <x v="1"/>
    <x v="2"/>
    <x v="2"/>
    <x v="531"/>
    <d v="2026-02-07T00:00:00"/>
    <n v="2"/>
    <n v="3"/>
    <n v="2"/>
    <n v="6"/>
    <s v="Medium"/>
    <s v="Medium"/>
  </r>
  <r>
    <s v="INC-2026-12002"/>
    <x v="2017"/>
    <x v="4"/>
    <x v="2"/>
    <x v="2"/>
    <x v="3"/>
    <x v="660"/>
    <d v="2026-02-07T00:00:00"/>
    <n v="2"/>
    <n v="3"/>
    <n v="2"/>
    <n v="6"/>
    <s v="Medium"/>
    <s v="Medium"/>
  </r>
  <r>
    <s v="INC-2026-11829"/>
    <x v="2018"/>
    <x v="2"/>
    <x v="1"/>
    <x v="0"/>
    <x v="2"/>
    <x v="862"/>
    <d v="2026-02-07T00:00:00"/>
    <n v="2"/>
    <n v="3"/>
    <n v="2"/>
    <n v="6"/>
    <s v="Medium"/>
    <s v="Medium"/>
  </r>
  <r>
    <s v="INC-2026-10212"/>
    <x v="2019"/>
    <x v="4"/>
    <x v="3"/>
    <x v="2"/>
    <x v="2"/>
    <x v="1110"/>
    <d v="2026-02-08T00:00:00"/>
    <n v="2"/>
    <n v="3"/>
    <n v="2"/>
    <n v="6"/>
    <s v="Medium"/>
    <s v="Medium"/>
  </r>
  <r>
    <s v="INC-2026-12973"/>
    <x v="2020"/>
    <x v="4"/>
    <x v="2"/>
    <x v="2"/>
    <x v="3"/>
    <x v="923"/>
    <d v="2026-02-08T00:00:00"/>
    <n v="2"/>
    <n v="3"/>
    <n v="2"/>
    <n v="6"/>
    <s v="Medium"/>
    <s v="Medium"/>
  </r>
  <r>
    <s v="INC-2026-10570"/>
    <x v="2021"/>
    <x v="4"/>
    <x v="1"/>
    <x v="2"/>
    <x v="2"/>
    <x v="576"/>
    <d v="2026-02-08T00:00:00"/>
    <n v="2"/>
    <n v="3"/>
    <n v="2"/>
    <n v="6"/>
    <s v="Medium"/>
    <s v="Medium"/>
  </r>
  <r>
    <s v="INC-2026-12443"/>
    <x v="2022"/>
    <x v="3"/>
    <x v="3"/>
    <x v="0"/>
    <x v="1"/>
    <x v="344"/>
    <d v="2026-02-08T00:00:00"/>
    <n v="2"/>
    <n v="5"/>
    <n v="4"/>
    <n v="20"/>
    <s v="Very High"/>
    <s v="Critical"/>
  </r>
  <r>
    <s v="INC-2026-12222"/>
    <x v="2023"/>
    <x v="5"/>
    <x v="1"/>
    <x v="2"/>
    <x v="3"/>
    <x v="173"/>
    <d v="2026-02-08T00:00:00"/>
    <n v="2"/>
    <n v="1"/>
    <n v="2"/>
    <n v="2"/>
    <s v="Low"/>
    <s v="Low"/>
  </r>
  <r>
    <s v="INC-2026-14070"/>
    <x v="2024"/>
    <x v="4"/>
    <x v="1"/>
    <x v="2"/>
    <x v="2"/>
    <x v="474"/>
    <d v="2026-02-08T00:00:00"/>
    <n v="2"/>
    <n v="3"/>
    <n v="2"/>
    <n v="6"/>
    <s v="Medium"/>
    <s v="Medium"/>
  </r>
  <r>
    <s v="INC-2026-12382"/>
    <x v="2025"/>
    <x v="4"/>
    <x v="1"/>
    <x v="2"/>
    <x v="1"/>
    <x v="882"/>
    <d v="2026-02-08T00:00:00"/>
    <n v="2"/>
    <n v="3"/>
    <n v="4"/>
    <n v="12"/>
    <s v="High"/>
    <s v="High"/>
  </r>
  <r>
    <s v="INC-2026-11334"/>
    <x v="2026"/>
    <x v="4"/>
    <x v="2"/>
    <x v="2"/>
    <x v="1"/>
    <x v="1002"/>
    <d v="2026-02-08T00:00:00"/>
    <n v="2"/>
    <n v="3"/>
    <n v="4"/>
    <n v="12"/>
    <s v="High"/>
    <s v="High"/>
  </r>
  <r>
    <s v="INC-2026-10412"/>
    <x v="2027"/>
    <x v="5"/>
    <x v="0"/>
    <x v="2"/>
    <x v="1"/>
    <x v="611"/>
    <d v="2026-02-08T00:00:00"/>
    <n v="2"/>
    <n v="1"/>
    <n v="4"/>
    <n v="4"/>
    <s v="Low"/>
    <s v="Low"/>
  </r>
  <r>
    <s v="INC-2026-12045"/>
    <x v="2028"/>
    <x v="4"/>
    <x v="0"/>
    <x v="2"/>
    <x v="2"/>
    <x v="961"/>
    <d v="2026-02-08T00:00:00"/>
    <n v="2"/>
    <n v="3"/>
    <n v="2"/>
    <n v="6"/>
    <s v="Medium"/>
    <s v="Medium"/>
  </r>
  <r>
    <s v="INC-2026-12024"/>
    <x v="2029"/>
    <x v="4"/>
    <x v="1"/>
    <x v="2"/>
    <x v="3"/>
    <x v="269"/>
    <d v="2026-02-08T00:00:00"/>
    <n v="2"/>
    <n v="3"/>
    <n v="2"/>
    <n v="6"/>
    <s v="Medium"/>
    <s v="Medium"/>
  </r>
  <r>
    <s v="INC-2026-13798"/>
    <x v="2030"/>
    <x v="4"/>
    <x v="0"/>
    <x v="2"/>
    <x v="2"/>
    <x v="351"/>
    <d v="2026-02-08T00:00:00"/>
    <n v="2"/>
    <n v="3"/>
    <n v="2"/>
    <n v="6"/>
    <s v="Medium"/>
    <s v="Medium"/>
  </r>
  <r>
    <s v="INC-2026-14740"/>
    <x v="2031"/>
    <x v="1"/>
    <x v="2"/>
    <x v="2"/>
    <x v="1"/>
    <x v="1090"/>
    <d v="2026-02-08T00:00:00"/>
    <n v="2"/>
    <n v="1"/>
    <n v="4"/>
    <n v="4"/>
    <s v="Low"/>
    <s v="Low"/>
  </r>
  <r>
    <s v="INC-2026-11774"/>
    <x v="2032"/>
    <x v="4"/>
    <x v="2"/>
    <x v="2"/>
    <x v="3"/>
    <x v="614"/>
    <d v="2026-02-08T00:00:00"/>
    <n v="2"/>
    <n v="3"/>
    <n v="2"/>
    <n v="6"/>
    <s v="Medium"/>
    <s v="Medium"/>
  </r>
  <r>
    <s v="INC-2026-10165"/>
    <x v="2033"/>
    <x v="2"/>
    <x v="0"/>
    <x v="1"/>
    <x v="0"/>
    <x v="949"/>
    <d v="2026-02-08T00:00:00"/>
    <n v="2"/>
    <n v="3"/>
    <n v="1"/>
    <n v="3"/>
    <s v="Low"/>
    <s v="Low"/>
  </r>
  <r>
    <s v="INC-2026-11405"/>
    <x v="2034"/>
    <x v="4"/>
    <x v="3"/>
    <x v="3"/>
    <x v="2"/>
    <x v="1111"/>
    <d v="2026-02-08T00:00:00"/>
    <n v="2"/>
    <n v="3"/>
    <n v="2"/>
    <n v="6"/>
    <s v="Medium"/>
    <s v="Medium"/>
  </r>
  <r>
    <s v="INC-2026-13628"/>
    <x v="2035"/>
    <x v="4"/>
    <x v="2"/>
    <x v="2"/>
    <x v="1"/>
    <x v="1112"/>
    <d v="2026-02-08T00:00:00"/>
    <n v="2"/>
    <n v="3"/>
    <n v="4"/>
    <n v="12"/>
    <s v="High"/>
    <s v="High"/>
  </r>
  <r>
    <s v="INC-2026-13879"/>
    <x v="2036"/>
    <x v="2"/>
    <x v="1"/>
    <x v="2"/>
    <x v="3"/>
    <x v="185"/>
    <d v="2026-02-08T00:00:00"/>
    <n v="2"/>
    <n v="3"/>
    <n v="2"/>
    <n v="6"/>
    <s v="Medium"/>
    <s v="Medium"/>
  </r>
  <r>
    <s v="INC-2026-12422"/>
    <x v="2037"/>
    <x v="4"/>
    <x v="3"/>
    <x v="0"/>
    <x v="3"/>
    <x v="187"/>
    <d v="2026-02-08T00:00:00"/>
    <n v="2"/>
    <n v="3"/>
    <n v="2"/>
    <n v="6"/>
    <s v="Medium"/>
    <s v="Medium"/>
  </r>
  <r>
    <s v="INC-2026-14305"/>
    <x v="2038"/>
    <x v="4"/>
    <x v="3"/>
    <x v="2"/>
    <x v="1"/>
    <x v="646"/>
    <d v="2026-02-08T00:00:00"/>
    <n v="2"/>
    <n v="3"/>
    <n v="4"/>
    <n v="12"/>
    <s v="High"/>
    <s v="High"/>
  </r>
  <r>
    <s v="INC-2026-11565"/>
    <x v="2039"/>
    <x v="2"/>
    <x v="0"/>
    <x v="0"/>
    <x v="3"/>
    <x v="1113"/>
    <d v="2026-02-08T00:00:00"/>
    <n v="2"/>
    <n v="3"/>
    <n v="2"/>
    <n v="6"/>
    <s v="Medium"/>
    <s v="Medium"/>
  </r>
  <r>
    <s v="INC-2026-14371"/>
    <x v="2040"/>
    <x v="2"/>
    <x v="0"/>
    <x v="1"/>
    <x v="0"/>
    <x v="952"/>
    <d v="2026-02-08T00:00:00"/>
    <n v="2"/>
    <n v="3"/>
    <n v="1"/>
    <n v="3"/>
    <s v="Low"/>
    <s v="Low"/>
  </r>
  <r>
    <s v="INC-2026-12629"/>
    <x v="2041"/>
    <x v="1"/>
    <x v="0"/>
    <x v="0"/>
    <x v="0"/>
    <x v="1075"/>
    <d v="2026-02-08T00:00:00"/>
    <n v="2"/>
    <n v="1"/>
    <n v="1"/>
    <n v="1"/>
    <s v="Low"/>
    <s v="Low"/>
  </r>
  <r>
    <s v="INC-2026-12218"/>
    <x v="2042"/>
    <x v="3"/>
    <x v="1"/>
    <x v="0"/>
    <x v="2"/>
    <x v="1114"/>
    <d v="2026-02-08T00:00:00"/>
    <n v="2"/>
    <n v="5"/>
    <n v="2"/>
    <n v="10"/>
    <s v="Medium"/>
    <s v="Medium"/>
  </r>
  <r>
    <s v="INC-2026-12976"/>
    <x v="2043"/>
    <x v="4"/>
    <x v="1"/>
    <x v="2"/>
    <x v="2"/>
    <x v="1115"/>
    <d v="2026-02-08T00:00:00"/>
    <n v="2"/>
    <n v="3"/>
    <n v="2"/>
    <n v="6"/>
    <s v="Medium"/>
    <s v="Medium"/>
  </r>
  <r>
    <s v="INC-2026-12774"/>
    <x v="2044"/>
    <x v="4"/>
    <x v="1"/>
    <x v="2"/>
    <x v="0"/>
    <x v="556"/>
    <d v="2026-02-08T00:00:00"/>
    <n v="2"/>
    <n v="3"/>
    <n v="1"/>
    <n v="3"/>
    <s v="Low"/>
    <s v="Low"/>
  </r>
  <r>
    <s v="INC-2026-14119"/>
    <x v="2045"/>
    <x v="3"/>
    <x v="1"/>
    <x v="0"/>
    <x v="2"/>
    <x v="1116"/>
    <d v="2026-02-08T00:00:00"/>
    <n v="2"/>
    <n v="5"/>
    <n v="2"/>
    <n v="10"/>
    <s v="Medium"/>
    <s v="Medium"/>
  </r>
  <r>
    <s v="INC-2026-13388"/>
    <x v="2046"/>
    <x v="4"/>
    <x v="0"/>
    <x v="0"/>
    <x v="1"/>
    <x v="1117"/>
    <d v="2026-02-08T00:00:00"/>
    <n v="2"/>
    <n v="3"/>
    <n v="4"/>
    <n v="12"/>
    <s v="High"/>
    <s v="High"/>
  </r>
  <r>
    <s v="INC-2026-13241"/>
    <x v="2047"/>
    <x v="0"/>
    <x v="2"/>
    <x v="3"/>
    <x v="0"/>
    <x v="890"/>
    <d v="2026-02-08T00:00:00"/>
    <n v="2"/>
    <n v="1"/>
    <n v="1"/>
    <n v="1"/>
    <s v="Low"/>
    <s v="Low"/>
  </r>
  <r>
    <s v="INC-2026-10717"/>
    <x v="2048"/>
    <x v="4"/>
    <x v="2"/>
    <x v="2"/>
    <x v="2"/>
    <x v="993"/>
    <d v="2026-02-08T00:00:00"/>
    <n v="2"/>
    <n v="3"/>
    <n v="2"/>
    <n v="6"/>
    <s v="Medium"/>
    <s v="Medium"/>
  </r>
  <r>
    <s v="INC-2026-14932"/>
    <x v="2049"/>
    <x v="4"/>
    <x v="2"/>
    <x v="2"/>
    <x v="4"/>
    <x v="623"/>
    <d v="2026-02-08T00:00:00"/>
    <n v="2"/>
    <n v="3"/>
    <n v="5"/>
    <n v="15"/>
    <s v="High"/>
    <s v="High"/>
  </r>
  <r>
    <s v="INC-2026-11133"/>
    <x v="2050"/>
    <x v="2"/>
    <x v="2"/>
    <x v="0"/>
    <x v="2"/>
    <x v="327"/>
    <d v="2026-02-08T00:00:00"/>
    <n v="2"/>
    <n v="3"/>
    <n v="2"/>
    <n v="6"/>
    <s v="Medium"/>
    <s v="Medium"/>
  </r>
  <r>
    <s v="INC-2026-14610"/>
    <x v="2051"/>
    <x v="4"/>
    <x v="2"/>
    <x v="2"/>
    <x v="2"/>
    <x v="808"/>
    <d v="2026-02-08T00:00:00"/>
    <n v="2"/>
    <n v="3"/>
    <n v="2"/>
    <n v="6"/>
    <s v="Medium"/>
    <s v="Medium"/>
  </r>
  <r>
    <s v="INC-2026-11840"/>
    <x v="2051"/>
    <x v="1"/>
    <x v="0"/>
    <x v="1"/>
    <x v="1"/>
    <x v="808"/>
    <d v="2026-02-08T00:00:00"/>
    <n v="2"/>
    <n v="1"/>
    <n v="4"/>
    <n v="4"/>
    <s v="Low"/>
    <s v="Low"/>
  </r>
  <r>
    <s v="INC-2026-13004"/>
    <x v="2052"/>
    <x v="4"/>
    <x v="3"/>
    <x v="2"/>
    <x v="2"/>
    <x v="51"/>
    <d v="2026-02-08T00:00:00"/>
    <n v="2"/>
    <n v="3"/>
    <n v="2"/>
    <n v="6"/>
    <s v="Medium"/>
    <s v="Medium"/>
  </r>
  <r>
    <s v="INC-2026-14918"/>
    <x v="2053"/>
    <x v="2"/>
    <x v="2"/>
    <x v="3"/>
    <x v="3"/>
    <x v="91"/>
    <d v="2026-02-08T00:00:00"/>
    <n v="2"/>
    <n v="3"/>
    <n v="2"/>
    <n v="6"/>
    <s v="Medium"/>
    <s v="Medium"/>
  </r>
  <r>
    <s v="INC-2026-12877"/>
    <x v="2054"/>
    <x v="4"/>
    <x v="2"/>
    <x v="0"/>
    <x v="2"/>
    <x v="1064"/>
    <d v="2026-02-08T00:00:00"/>
    <n v="2"/>
    <n v="3"/>
    <n v="2"/>
    <n v="6"/>
    <s v="Medium"/>
    <s v="Medium"/>
  </r>
  <r>
    <s v="INC-2026-11669"/>
    <x v="2055"/>
    <x v="4"/>
    <x v="0"/>
    <x v="2"/>
    <x v="2"/>
    <x v="1118"/>
    <d v="2026-02-08T00:00:00"/>
    <n v="2"/>
    <n v="3"/>
    <n v="2"/>
    <n v="6"/>
    <s v="Medium"/>
    <s v="Medium"/>
  </r>
  <r>
    <s v="INC-2026-13725"/>
    <x v="2056"/>
    <x v="4"/>
    <x v="1"/>
    <x v="2"/>
    <x v="3"/>
    <x v="720"/>
    <d v="2026-02-08T00:00:00"/>
    <n v="2"/>
    <n v="3"/>
    <n v="2"/>
    <n v="6"/>
    <s v="Medium"/>
    <s v="Medium"/>
  </r>
  <r>
    <s v="INC-2026-10128"/>
    <x v="2057"/>
    <x v="1"/>
    <x v="1"/>
    <x v="0"/>
    <x v="3"/>
    <x v="1119"/>
    <d v="2026-02-08T00:00:00"/>
    <n v="2"/>
    <n v="1"/>
    <n v="2"/>
    <n v="2"/>
    <s v="Low"/>
    <s v="Low"/>
  </r>
  <r>
    <s v="INC-2026-10091"/>
    <x v="2057"/>
    <x v="4"/>
    <x v="1"/>
    <x v="2"/>
    <x v="3"/>
    <x v="1119"/>
    <d v="2026-02-08T00:00:00"/>
    <n v="2"/>
    <n v="3"/>
    <n v="2"/>
    <n v="6"/>
    <s v="Medium"/>
    <s v="Medium"/>
  </r>
  <r>
    <s v="INC-2026-14557"/>
    <x v="2058"/>
    <x v="4"/>
    <x v="1"/>
    <x v="2"/>
    <x v="3"/>
    <x v="1120"/>
    <d v="2026-02-08T00:00:00"/>
    <n v="2"/>
    <n v="3"/>
    <n v="2"/>
    <n v="6"/>
    <s v="Medium"/>
    <s v="Medium"/>
  </r>
  <r>
    <s v="INC-2026-12687"/>
    <x v="2059"/>
    <x v="4"/>
    <x v="1"/>
    <x v="2"/>
    <x v="3"/>
    <x v="1121"/>
    <d v="2026-02-08T00:00:00"/>
    <n v="2"/>
    <n v="3"/>
    <n v="2"/>
    <n v="6"/>
    <s v="Medium"/>
    <s v="Medium"/>
  </r>
  <r>
    <s v="INC-2026-12811"/>
    <x v="2060"/>
    <x v="3"/>
    <x v="2"/>
    <x v="0"/>
    <x v="3"/>
    <x v="462"/>
    <d v="2026-02-08T00:00:00"/>
    <n v="2"/>
    <n v="5"/>
    <n v="2"/>
    <n v="10"/>
    <s v="Medium"/>
    <s v="Medium"/>
  </r>
  <r>
    <s v="INC-2026-10798"/>
    <x v="2061"/>
    <x v="4"/>
    <x v="2"/>
    <x v="2"/>
    <x v="3"/>
    <x v="212"/>
    <d v="2026-02-08T00:00:00"/>
    <n v="2"/>
    <n v="3"/>
    <n v="2"/>
    <n v="6"/>
    <s v="Medium"/>
    <s v="Medium"/>
  </r>
  <r>
    <s v="INC-2026-10897"/>
    <x v="2062"/>
    <x v="5"/>
    <x v="3"/>
    <x v="1"/>
    <x v="0"/>
    <x v="688"/>
    <d v="2026-02-08T00:00:00"/>
    <n v="2"/>
    <n v="1"/>
    <n v="1"/>
    <n v="1"/>
    <s v="Low"/>
    <s v="Low"/>
  </r>
  <r>
    <s v="INC-2026-14906"/>
    <x v="2063"/>
    <x v="3"/>
    <x v="1"/>
    <x v="0"/>
    <x v="0"/>
    <x v="108"/>
    <d v="2026-02-08T00:00:00"/>
    <n v="2"/>
    <n v="5"/>
    <n v="1"/>
    <n v="5"/>
    <s v="Medium"/>
    <s v="Medium"/>
  </r>
  <r>
    <s v="INC-2026-10079"/>
    <x v="2064"/>
    <x v="2"/>
    <x v="1"/>
    <x v="3"/>
    <x v="2"/>
    <x v="783"/>
    <d v="2026-02-08T00:00:00"/>
    <n v="2"/>
    <n v="3"/>
    <n v="2"/>
    <n v="6"/>
    <s v="Medium"/>
    <s v="Medium"/>
  </r>
  <r>
    <s v="INC-2026-13677"/>
    <x v="2065"/>
    <x v="3"/>
    <x v="3"/>
    <x v="0"/>
    <x v="2"/>
    <x v="165"/>
    <d v="2026-02-08T00:00:00"/>
    <n v="2"/>
    <n v="5"/>
    <n v="2"/>
    <n v="10"/>
    <s v="Medium"/>
    <s v="Medium"/>
  </r>
  <r>
    <s v="INC-2026-12365"/>
    <x v="2066"/>
    <x v="4"/>
    <x v="0"/>
    <x v="2"/>
    <x v="0"/>
    <x v="630"/>
    <d v="2026-02-08T00:00:00"/>
    <n v="2"/>
    <n v="3"/>
    <n v="1"/>
    <n v="3"/>
    <s v="Low"/>
    <s v="Low"/>
  </r>
  <r>
    <s v="INC-2026-10810"/>
    <x v="2067"/>
    <x v="4"/>
    <x v="3"/>
    <x v="2"/>
    <x v="0"/>
    <x v="530"/>
    <d v="2026-02-08T00:00:00"/>
    <n v="2"/>
    <n v="3"/>
    <n v="1"/>
    <n v="3"/>
    <s v="Low"/>
    <s v="Low"/>
  </r>
  <r>
    <s v="INC-2026-13327"/>
    <x v="2068"/>
    <x v="1"/>
    <x v="0"/>
    <x v="1"/>
    <x v="1"/>
    <x v="574"/>
    <d v="2026-02-08T00:00:00"/>
    <n v="2"/>
    <n v="1"/>
    <n v="4"/>
    <n v="4"/>
    <s v="Low"/>
    <s v="Low"/>
  </r>
  <r>
    <s v="INC-2026-11333"/>
    <x v="2069"/>
    <x v="4"/>
    <x v="2"/>
    <x v="2"/>
    <x v="2"/>
    <x v="262"/>
    <d v="2026-02-09T00:00:00"/>
    <n v="2"/>
    <n v="3"/>
    <n v="2"/>
    <n v="6"/>
    <s v="Medium"/>
    <s v="Medium"/>
  </r>
  <r>
    <s v="INC-2026-12962"/>
    <x v="2070"/>
    <x v="4"/>
    <x v="2"/>
    <x v="2"/>
    <x v="3"/>
    <x v="1122"/>
    <d v="2026-02-09T00:00:00"/>
    <n v="2"/>
    <n v="3"/>
    <n v="2"/>
    <n v="6"/>
    <s v="Medium"/>
    <s v="Medium"/>
  </r>
  <r>
    <s v="INC-2026-12430"/>
    <x v="2071"/>
    <x v="4"/>
    <x v="0"/>
    <x v="2"/>
    <x v="3"/>
    <x v="999"/>
    <d v="2026-02-09T00:00:00"/>
    <n v="2"/>
    <n v="3"/>
    <n v="2"/>
    <n v="6"/>
    <s v="Medium"/>
    <s v="Medium"/>
  </r>
  <r>
    <s v="INC-2026-14270"/>
    <x v="2072"/>
    <x v="4"/>
    <x v="3"/>
    <x v="2"/>
    <x v="2"/>
    <x v="1123"/>
    <d v="2026-02-09T00:00:00"/>
    <n v="2"/>
    <n v="3"/>
    <n v="2"/>
    <n v="6"/>
    <s v="Medium"/>
    <s v="Medium"/>
  </r>
  <r>
    <s v="INC-2026-13233"/>
    <x v="2073"/>
    <x v="3"/>
    <x v="0"/>
    <x v="0"/>
    <x v="1"/>
    <x v="312"/>
    <d v="2026-02-09T00:00:00"/>
    <n v="2"/>
    <n v="5"/>
    <n v="4"/>
    <n v="20"/>
    <s v="Very High"/>
    <s v="Critical"/>
  </r>
  <r>
    <s v="INC-2026-10389"/>
    <x v="2074"/>
    <x v="1"/>
    <x v="3"/>
    <x v="3"/>
    <x v="0"/>
    <x v="663"/>
    <d v="2026-02-09T00:00:00"/>
    <n v="2"/>
    <n v="1"/>
    <n v="1"/>
    <n v="1"/>
    <s v="Low"/>
    <s v="Low"/>
  </r>
  <r>
    <s v="INC-2026-10797"/>
    <x v="2075"/>
    <x v="2"/>
    <x v="0"/>
    <x v="1"/>
    <x v="3"/>
    <x v="634"/>
    <d v="2026-02-09T00:00:00"/>
    <n v="2"/>
    <n v="3"/>
    <n v="2"/>
    <n v="6"/>
    <s v="Medium"/>
    <s v="Medium"/>
  </r>
  <r>
    <s v="INC-2026-13413"/>
    <x v="2076"/>
    <x v="3"/>
    <x v="0"/>
    <x v="0"/>
    <x v="3"/>
    <x v="65"/>
    <d v="2026-02-09T00:00:00"/>
    <n v="2"/>
    <n v="5"/>
    <n v="2"/>
    <n v="10"/>
    <s v="Medium"/>
    <s v="Medium"/>
  </r>
  <r>
    <s v="INC-2026-13883"/>
    <x v="2077"/>
    <x v="4"/>
    <x v="2"/>
    <x v="2"/>
    <x v="1"/>
    <x v="127"/>
    <d v="2026-02-09T00:00:00"/>
    <n v="2"/>
    <n v="3"/>
    <n v="4"/>
    <n v="12"/>
    <s v="High"/>
    <s v="High"/>
  </r>
  <r>
    <s v="INC-2026-14302"/>
    <x v="2078"/>
    <x v="4"/>
    <x v="1"/>
    <x v="2"/>
    <x v="2"/>
    <x v="315"/>
    <d v="2026-02-09T00:00:00"/>
    <n v="2"/>
    <n v="3"/>
    <n v="2"/>
    <n v="6"/>
    <s v="Medium"/>
    <s v="Medium"/>
  </r>
  <r>
    <s v="INC-2026-14377"/>
    <x v="2079"/>
    <x v="4"/>
    <x v="2"/>
    <x v="2"/>
    <x v="2"/>
    <x v="844"/>
    <d v="2026-02-09T00:00:00"/>
    <n v="2"/>
    <n v="3"/>
    <n v="2"/>
    <n v="6"/>
    <s v="Medium"/>
    <s v="Medium"/>
  </r>
  <r>
    <s v="INC-2026-14437"/>
    <x v="2080"/>
    <x v="1"/>
    <x v="1"/>
    <x v="1"/>
    <x v="0"/>
    <x v="66"/>
    <d v="2026-02-09T00:00:00"/>
    <n v="2"/>
    <n v="1"/>
    <n v="1"/>
    <n v="1"/>
    <s v="Low"/>
    <s v="Low"/>
  </r>
  <r>
    <s v="INC-2026-11584"/>
    <x v="2081"/>
    <x v="4"/>
    <x v="1"/>
    <x v="2"/>
    <x v="2"/>
    <x v="731"/>
    <d v="2026-02-09T00:00:00"/>
    <n v="2"/>
    <n v="3"/>
    <n v="2"/>
    <n v="6"/>
    <s v="Medium"/>
    <s v="Medium"/>
  </r>
  <r>
    <s v="INC-2026-12055"/>
    <x v="2082"/>
    <x v="4"/>
    <x v="2"/>
    <x v="2"/>
    <x v="0"/>
    <x v="70"/>
    <d v="2026-02-09T00:00:00"/>
    <n v="2"/>
    <n v="3"/>
    <n v="1"/>
    <n v="3"/>
    <s v="Low"/>
    <s v="Low"/>
  </r>
  <r>
    <s v="INC-2026-13154"/>
    <x v="2083"/>
    <x v="2"/>
    <x v="1"/>
    <x v="0"/>
    <x v="2"/>
    <x v="732"/>
    <d v="2026-02-09T00:00:00"/>
    <n v="2"/>
    <n v="3"/>
    <n v="2"/>
    <n v="6"/>
    <s v="Medium"/>
    <s v="Medium"/>
  </r>
  <r>
    <s v="INC-2026-11862"/>
    <x v="2084"/>
    <x v="5"/>
    <x v="3"/>
    <x v="2"/>
    <x v="3"/>
    <x v="510"/>
    <d v="2026-02-09T00:00:00"/>
    <n v="2"/>
    <n v="1"/>
    <n v="2"/>
    <n v="2"/>
    <s v="Low"/>
    <s v="Low"/>
  </r>
  <r>
    <s v="INC-2026-13715"/>
    <x v="2085"/>
    <x v="0"/>
    <x v="1"/>
    <x v="1"/>
    <x v="1"/>
    <x v="1006"/>
    <d v="2026-02-09T00:00:00"/>
    <n v="2"/>
    <n v="1"/>
    <n v="4"/>
    <n v="4"/>
    <s v="Low"/>
    <s v="Low"/>
  </r>
  <r>
    <s v="INC-2026-13415"/>
    <x v="2086"/>
    <x v="0"/>
    <x v="1"/>
    <x v="3"/>
    <x v="3"/>
    <x v="617"/>
    <d v="2026-02-09T00:00:00"/>
    <n v="2"/>
    <n v="1"/>
    <n v="2"/>
    <n v="2"/>
    <s v="Low"/>
    <s v="Low"/>
  </r>
  <r>
    <s v="INC-2026-11054"/>
    <x v="2087"/>
    <x v="4"/>
    <x v="2"/>
    <x v="2"/>
    <x v="3"/>
    <x v="704"/>
    <d v="2026-02-09T00:00:00"/>
    <n v="2"/>
    <n v="3"/>
    <n v="2"/>
    <n v="6"/>
    <s v="Medium"/>
    <s v="Medium"/>
  </r>
  <r>
    <s v="INC-2026-12104"/>
    <x v="2088"/>
    <x v="0"/>
    <x v="3"/>
    <x v="1"/>
    <x v="3"/>
    <x v="24"/>
    <d v="2026-02-09T00:00:00"/>
    <n v="2"/>
    <n v="1"/>
    <n v="2"/>
    <n v="2"/>
    <s v="Low"/>
    <s v="Low"/>
  </r>
  <r>
    <s v="INC-2026-10819"/>
    <x v="2089"/>
    <x v="4"/>
    <x v="1"/>
    <x v="2"/>
    <x v="3"/>
    <x v="1111"/>
    <d v="2026-02-09T00:00:00"/>
    <n v="2"/>
    <n v="3"/>
    <n v="2"/>
    <n v="6"/>
    <s v="Medium"/>
    <s v="Medium"/>
  </r>
  <r>
    <s v="INC-2026-12276"/>
    <x v="2090"/>
    <x v="4"/>
    <x v="3"/>
    <x v="2"/>
    <x v="3"/>
    <x v="978"/>
    <d v="2026-02-09T00:00:00"/>
    <n v="2"/>
    <n v="3"/>
    <n v="2"/>
    <n v="6"/>
    <s v="Medium"/>
    <s v="Medium"/>
  </r>
  <r>
    <s v="INC-2026-14204"/>
    <x v="2091"/>
    <x v="3"/>
    <x v="0"/>
    <x v="0"/>
    <x v="2"/>
    <x v="979"/>
    <d v="2026-02-09T00:00:00"/>
    <n v="2"/>
    <n v="5"/>
    <n v="2"/>
    <n v="10"/>
    <s v="Medium"/>
    <s v="Medium"/>
  </r>
  <r>
    <s v="INC-2026-11371"/>
    <x v="2092"/>
    <x v="4"/>
    <x v="3"/>
    <x v="3"/>
    <x v="0"/>
    <x v="1124"/>
    <d v="2026-02-09T00:00:00"/>
    <n v="2"/>
    <n v="3"/>
    <n v="1"/>
    <n v="3"/>
    <s v="Low"/>
    <s v="Low"/>
  </r>
  <r>
    <s v="INC-2026-13866"/>
    <x v="2093"/>
    <x v="4"/>
    <x v="1"/>
    <x v="2"/>
    <x v="2"/>
    <x v="1125"/>
    <d v="2026-02-09T00:00:00"/>
    <n v="2"/>
    <n v="3"/>
    <n v="2"/>
    <n v="6"/>
    <s v="Medium"/>
    <s v="Medium"/>
  </r>
  <r>
    <s v="INC-2026-14220"/>
    <x v="2094"/>
    <x v="4"/>
    <x v="2"/>
    <x v="2"/>
    <x v="2"/>
    <x v="1126"/>
    <d v="2026-02-09T00:00:00"/>
    <n v="2"/>
    <n v="3"/>
    <n v="2"/>
    <n v="6"/>
    <s v="Medium"/>
    <s v="Medium"/>
  </r>
  <r>
    <s v="INC-2026-13406"/>
    <x v="2095"/>
    <x v="4"/>
    <x v="2"/>
    <x v="2"/>
    <x v="0"/>
    <x v="1127"/>
    <d v="2026-02-09T00:00:00"/>
    <n v="2"/>
    <n v="3"/>
    <n v="1"/>
    <n v="3"/>
    <s v="Low"/>
    <s v="Low"/>
  </r>
  <r>
    <s v="INC-2026-13530"/>
    <x v="2096"/>
    <x v="4"/>
    <x v="1"/>
    <x v="2"/>
    <x v="0"/>
    <x v="1128"/>
    <d v="2026-02-09T00:00:00"/>
    <n v="2"/>
    <n v="3"/>
    <n v="1"/>
    <n v="3"/>
    <s v="Low"/>
    <s v="Low"/>
  </r>
  <r>
    <s v="INC-2026-13633"/>
    <x v="2096"/>
    <x v="5"/>
    <x v="0"/>
    <x v="1"/>
    <x v="3"/>
    <x v="1128"/>
    <d v="2026-02-09T00:00:00"/>
    <n v="2"/>
    <n v="1"/>
    <n v="2"/>
    <n v="2"/>
    <s v="Low"/>
    <s v="Low"/>
  </r>
  <r>
    <s v="INC-2026-10209"/>
    <x v="2097"/>
    <x v="4"/>
    <x v="3"/>
    <x v="0"/>
    <x v="3"/>
    <x v="1012"/>
    <d v="2026-02-09T00:00:00"/>
    <n v="2"/>
    <n v="3"/>
    <n v="2"/>
    <n v="6"/>
    <s v="Medium"/>
    <s v="Medium"/>
  </r>
  <r>
    <s v="INC-2026-11155"/>
    <x v="2098"/>
    <x v="4"/>
    <x v="2"/>
    <x v="2"/>
    <x v="1"/>
    <x v="556"/>
    <d v="2026-02-09T00:00:00"/>
    <n v="2"/>
    <n v="3"/>
    <n v="4"/>
    <n v="12"/>
    <s v="High"/>
    <s v="High"/>
  </r>
  <r>
    <s v="INC-2026-12754"/>
    <x v="2099"/>
    <x v="3"/>
    <x v="3"/>
    <x v="0"/>
    <x v="2"/>
    <x v="1129"/>
    <d v="2026-02-09T00:00:00"/>
    <n v="2"/>
    <n v="5"/>
    <n v="2"/>
    <n v="10"/>
    <s v="Medium"/>
    <s v="Medium"/>
  </r>
  <r>
    <s v="INC-2026-10397"/>
    <x v="2100"/>
    <x v="0"/>
    <x v="3"/>
    <x v="2"/>
    <x v="3"/>
    <x v="1130"/>
    <d v="2026-02-09T00:00:00"/>
    <n v="2"/>
    <n v="1"/>
    <n v="2"/>
    <n v="2"/>
    <s v="Low"/>
    <s v="Low"/>
  </r>
  <r>
    <s v="INC-2026-13555"/>
    <x v="2101"/>
    <x v="4"/>
    <x v="0"/>
    <x v="2"/>
    <x v="2"/>
    <x v="714"/>
    <d v="2026-02-09T00:00:00"/>
    <n v="2"/>
    <n v="3"/>
    <n v="2"/>
    <n v="6"/>
    <s v="Medium"/>
    <s v="Medium"/>
  </r>
  <r>
    <s v="INC-2026-13775"/>
    <x v="2102"/>
    <x v="2"/>
    <x v="2"/>
    <x v="1"/>
    <x v="0"/>
    <x v="1131"/>
    <d v="2026-02-09T00:00:00"/>
    <n v="2"/>
    <n v="3"/>
    <n v="1"/>
    <n v="3"/>
    <s v="Low"/>
    <s v="Low"/>
  </r>
  <r>
    <s v="INC-2026-12836"/>
    <x v="2103"/>
    <x v="4"/>
    <x v="2"/>
    <x v="0"/>
    <x v="2"/>
    <x v="807"/>
    <d v="2026-02-09T00:00:00"/>
    <n v="2"/>
    <n v="3"/>
    <n v="2"/>
    <n v="6"/>
    <s v="Medium"/>
    <s v="Medium"/>
  </r>
  <r>
    <s v="INC-2026-13295"/>
    <x v="2104"/>
    <x v="4"/>
    <x v="0"/>
    <x v="2"/>
    <x v="2"/>
    <x v="1132"/>
    <d v="2026-02-09T00:00:00"/>
    <n v="2"/>
    <n v="3"/>
    <n v="2"/>
    <n v="6"/>
    <s v="Medium"/>
    <s v="Medium"/>
  </r>
  <r>
    <s v="INC-2026-12375"/>
    <x v="2105"/>
    <x v="4"/>
    <x v="1"/>
    <x v="2"/>
    <x v="3"/>
    <x v="808"/>
    <d v="2026-02-09T00:00:00"/>
    <n v="2"/>
    <n v="3"/>
    <n v="2"/>
    <n v="6"/>
    <s v="Medium"/>
    <s v="Medium"/>
  </r>
  <r>
    <s v="INC-2026-12607"/>
    <x v="2106"/>
    <x v="4"/>
    <x v="3"/>
    <x v="2"/>
    <x v="2"/>
    <x v="809"/>
    <d v="2026-02-09T00:00:00"/>
    <n v="2"/>
    <n v="3"/>
    <n v="2"/>
    <n v="6"/>
    <s v="Medium"/>
    <s v="Medium"/>
  </r>
  <r>
    <s v="INC-2026-13792"/>
    <x v="2107"/>
    <x v="4"/>
    <x v="2"/>
    <x v="2"/>
    <x v="2"/>
    <x v="90"/>
    <d v="2026-02-09T00:00:00"/>
    <n v="2"/>
    <n v="3"/>
    <n v="2"/>
    <n v="6"/>
    <s v="Medium"/>
    <s v="Medium"/>
  </r>
  <r>
    <s v="INC-2026-10686"/>
    <x v="2108"/>
    <x v="4"/>
    <x v="1"/>
    <x v="2"/>
    <x v="3"/>
    <x v="891"/>
    <d v="2026-02-09T00:00:00"/>
    <n v="2"/>
    <n v="3"/>
    <n v="2"/>
    <n v="6"/>
    <s v="Medium"/>
    <s v="Medium"/>
  </r>
  <r>
    <s v="INC-2026-10694"/>
    <x v="2109"/>
    <x v="5"/>
    <x v="0"/>
    <x v="2"/>
    <x v="3"/>
    <x v="91"/>
    <d v="2026-02-09T00:00:00"/>
    <n v="2"/>
    <n v="1"/>
    <n v="2"/>
    <n v="2"/>
    <s v="Low"/>
    <s v="Low"/>
  </r>
  <r>
    <s v="INC-2026-11143"/>
    <x v="2110"/>
    <x v="4"/>
    <x v="2"/>
    <x v="2"/>
    <x v="2"/>
    <x v="52"/>
    <d v="2026-02-09T00:00:00"/>
    <n v="2"/>
    <n v="3"/>
    <n v="2"/>
    <n v="6"/>
    <s v="Medium"/>
    <s v="Medium"/>
  </r>
  <r>
    <s v="INC-2026-10725"/>
    <x v="2111"/>
    <x v="4"/>
    <x v="2"/>
    <x v="2"/>
    <x v="3"/>
    <x v="93"/>
    <d v="2026-02-09T00:00:00"/>
    <n v="2"/>
    <n v="3"/>
    <n v="2"/>
    <n v="6"/>
    <s v="Medium"/>
    <s v="Medium"/>
  </r>
  <r>
    <s v="INC-2026-12103"/>
    <x v="2112"/>
    <x v="3"/>
    <x v="1"/>
    <x v="0"/>
    <x v="1"/>
    <x v="371"/>
    <d v="2026-02-09T00:00:00"/>
    <n v="2"/>
    <n v="5"/>
    <n v="4"/>
    <n v="20"/>
    <s v="Very High"/>
    <s v="Critical"/>
  </r>
  <r>
    <s v="INC-2026-13077"/>
    <x v="2112"/>
    <x v="4"/>
    <x v="1"/>
    <x v="2"/>
    <x v="2"/>
    <x v="371"/>
    <d v="2026-02-09T00:00:00"/>
    <n v="2"/>
    <n v="3"/>
    <n v="2"/>
    <n v="6"/>
    <s v="Medium"/>
    <s v="Medium"/>
  </r>
  <r>
    <s v="INC-2026-14106"/>
    <x v="2113"/>
    <x v="5"/>
    <x v="2"/>
    <x v="0"/>
    <x v="3"/>
    <x v="719"/>
    <d v="2026-02-09T00:00:00"/>
    <n v="2"/>
    <n v="1"/>
    <n v="2"/>
    <n v="2"/>
    <s v="Low"/>
    <s v="Low"/>
  </r>
  <r>
    <s v="INC-2026-12370"/>
    <x v="2114"/>
    <x v="3"/>
    <x v="2"/>
    <x v="0"/>
    <x v="3"/>
    <x v="749"/>
    <d v="2026-02-09T00:00:00"/>
    <n v="2"/>
    <n v="5"/>
    <n v="2"/>
    <n v="10"/>
    <s v="Medium"/>
    <s v="Medium"/>
  </r>
  <r>
    <s v="INC-2026-14998"/>
    <x v="2115"/>
    <x v="3"/>
    <x v="3"/>
    <x v="0"/>
    <x v="2"/>
    <x v="855"/>
    <d v="2026-02-09T00:00:00"/>
    <n v="2"/>
    <n v="5"/>
    <n v="2"/>
    <n v="10"/>
    <s v="Medium"/>
    <s v="Medium"/>
  </r>
  <r>
    <s v="INC-2026-14588"/>
    <x v="2116"/>
    <x v="1"/>
    <x v="3"/>
    <x v="2"/>
    <x v="3"/>
    <x v="1133"/>
    <d v="2026-02-09T00:00:00"/>
    <n v="2"/>
    <n v="1"/>
    <n v="2"/>
    <n v="2"/>
    <s v="Low"/>
    <s v="Low"/>
  </r>
  <r>
    <s v="INC-2026-10287"/>
    <x v="2117"/>
    <x v="5"/>
    <x v="1"/>
    <x v="3"/>
    <x v="3"/>
    <x v="100"/>
    <d v="2026-02-09T00:00:00"/>
    <n v="2"/>
    <n v="1"/>
    <n v="2"/>
    <n v="2"/>
    <s v="Low"/>
    <s v="Low"/>
  </r>
  <r>
    <s v="INC-2026-13422"/>
    <x v="2118"/>
    <x v="4"/>
    <x v="1"/>
    <x v="2"/>
    <x v="1"/>
    <x v="656"/>
    <d v="2026-02-09T00:00:00"/>
    <n v="2"/>
    <n v="3"/>
    <n v="4"/>
    <n v="12"/>
    <s v="High"/>
    <s v="High"/>
  </r>
  <r>
    <s v="INC-2026-10692"/>
    <x v="2119"/>
    <x v="1"/>
    <x v="2"/>
    <x v="2"/>
    <x v="1"/>
    <x v="917"/>
    <d v="2026-02-09T00:00:00"/>
    <n v="2"/>
    <n v="1"/>
    <n v="4"/>
    <n v="4"/>
    <s v="Low"/>
    <s v="Low"/>
  </r>
  <r>
    <s v="INC-2026-10976"/>
    <x v="2120"/>
    <x v="4"/>
    <x v="2"/>
    <x v="2"/>
    <x v="2"/>
    <x v="378"/>
    <d v="2026-02-09T00:00:00"/>
    <n v="2"/>
    <n v="3"/>
    <n v="2"/>
    <n v="6"/>
    <s v="Medium"/>
    <s v="Medium"/>
  </r>
  <r>
    <s v="INC-2026-12452"/>
    <x v="2121"/>
    <x v="5"/>
    <x v="2"/>
    <x v="2"/>
    <x v="3"/>
    <x v="338"/>
    <d v="2026-02-09T00:00:00"/>
    <n v="2"/>
    <n v="1"/>
    <n v="2"/>
    <n v="2"/>
    <s v="Low"/>
    <s v="Low"/>
  </r>
  <r>
    <s v="INC-2026-10791"/>
    <x v="2122"/>
    <x v="2"/>
    <x v="3"/>
    <x v="1"/>
    <x v="2"/>
    <x v="1134"/>
    <d v="2026-02-09T00:00:00"/>
    <n v="2"/>
    <n v="3"/>
    <n v="2"/>
    <n v="6"/>
    <s v="Medium"/>
    <s v="Medium"/>
  </r>
  <r>
    <s v="INC-2026-10942"/>
    <x v="2123"/>
    <x v="3"/>
    <x v="2"/>
    <x v="0"/>
    <x v="0"/>
    <x v="919"/>
    <d v="2026-02-09T00:00:00"/>
    <n v="2"/>
    <n v="5"/>
    <n v="1"/>
    <n v="5"/>
    <s v="Medium"/>
    <s v="Medium"/>
  </r>
  <r>
    <s v="INC-2026-12619"/>
    <x v="2124"/>
    <x v="4"/>
    <x v="0"/>
    <x v="2"/>
    <x v="1"/>
    <x v="300"/>
    <d v="2026-02-09T00:00:00"/>
    <n v="2"/>
    <n v="3"/>
    <n v="4"/>
    <n v="12"/>
    <s v="High"/>
    <s v="High"/>
  </r>
  <r>
    <s v="INC-2026-10468"/>
    <x v="2125"/>
    <x v="0"/>
    <x v="1"/>
    <x v="3"/>
    <x v="3"/>
    <x v="305"/>
    <d v="2026-02-09T00:00:00"/>
    <n v="2"/>
    <n v="1"/>
    <n v="2"/>
    <n v="2"/>
    <s v="Low"/>
    <s v="Low"/>
  </r>
  <r>
    <s v="INC-2026-14605"/>
    <x v="2126"/>
    <x v="1"/>
    <x v="3"/>
    <x v="3"/>
    <x v="3"/>
    <x v="723"/>
    <d v="2026-02-09T00:00:00"/>
    <n v="2"/>
    <n v="1"/>
    <n v="2"/>
    <n v="2"/>
    <s v="Low"/>
    <s v="Low"/>
  </r>
  <r>
    <s v="INC-2026-10253"/>
    <x v="2127"/>
    <x v="0"/>
    <x v="1"/>
    <x v="2"/>
    <x v="3"/>
    <x v="982"/>
    <d v="2026-02-09T00:00:00"/>
    <n v="2"/>
    <n v="1"/>
    <n v="2"/>
    <n v="2"/>
    <s v="Low"/>
    <s v="Low"/>
  </r>
  <r>
    <s v="INC-2026-12414"/>
    <x v="2128"/>
    <x v="3"/>
    <x v="2"/>
    <x v="0"/>
    <x v="0"/>
    <x v="860"/>
    <d v="2026-02-09T00:00:00"/>
    <n v="2"/>
    <n v="5"/>
    <n v="1"/>
    <n v="5"/>
    <s v="Medium"/>
    <s v="Medium"/>
  </r>
  <r>
    <s v="INC-2026-10995"/>
    <x v="2129"/>
    <x v="5"/>
    <x v="0"/>
    <x v="1"/>
    <x v="3"/>
    <x v="1135"/>
    <d v="2026-02-09T00:00:00"/>
    <n v="2"/>
    <n v="1"/>
    <n v="2"/>
    <n v="2"/>
    <s v="Low"/>
    <s v="Low"/>
  </r>
  <r>
    <s v="INC-2026-12827"/>
    <x v="2130"/>
    <x v="4"/>
    <x v="1"/>
    <x v="2"/>
    <x v="2"/>
    <x v="983"/>
    <d v="2026-02-09T00:00:00"/>
    <n v="2"/>
    <n v="3"/>
    <n v="2"/>
    <n v="6"/>
    <s v="Medium"/>
    <s v="Medium"/>
  </r>
  <r>
    <s v="INC-2026-10461"/>
    <x v="2131"/>
    <x v="5"/>
    <x v="0"/>
    <x v="2"/>
    <x v="1"/>
    <x v="429"/>
    <d v="2026-02-09T00:00:00"/>
    <n v="2"/>
    <n v="1"/>
    <n v="4"/>
    <n v="4"/>
    <s v="Low"/>
    <s v="Low"/>
  </r>
  <r>
    <s v="INC-2026-14558"/>
    <x v="2132"/>
    <x v="3"/>
    <x v="0"/>
    <x v="0"/>
    <x v="2"/>
    <x v="818"/>
    <d v="2026-02-09T00:00:00"/>
    <n v="2"/>
    <n v="5"/>
    <n v="2"/>
    <n v="10"/>
    <s v="Medium"/>
    <s v="Medium"/>
  </r>
  <r>
    <s v="INC-2026-14509"/>
    <x v="2133"/>
    <x v="3"/>
    <x v="3"/>
    <x v="0"/>
    <x v="2"/>
    <x v="1136"/>
    <d v="2026-02-09T00:00:00"/>
    <n v="2"/>
    <n v="5"/>
    <n v="2"/>
    <n v="10"/>
    <s v="Medium"/>
    <s v="Medium"/>
  </r>
  <r>
    <s v="INC-2026-12366"/>
    <x v="2134"/>
    <x v="4"/>
    <x v="3"/>
    <x v="2"/>
    <x v="3"/>
    <x v="1137"/>
    <d v="2026-02-09T00:00:00"/>
    <n v="2"/>
    <n v="3"/>
    <n v="2"/>
    <n v="6"/>
    <s v="Medium"/>
    <s v="Medium"/>
  </r>
  <r>
    <s v="INC-2026-14773"/>
    <x v="2135"/>
    <x v="2"/>
    <x v="0"/>
    <x v="0"/>
    <x v="0"/>
    <x v="690"/>
    <d v="2026-02-09T00:00:00"/>
    <n v="2"/>
    <n v="3"/>
    <n v="1"/>
    <n v="3"/>
    <s v="Low"/>
    <s v="Low"/>
  </r>
  <r>
    <s v="INC-2026-13538"/>
    <x v="2136"/>
    <x v="4"/>
    <x v="2"/>
    <x v="2"/>
    <x v="2"/>
    <x v="691"/>
    <d v="2026-02-09T00:00:00"/>
    <n v="2"/>
    <n v="3"/>
    <n v="2"/>
    <n v="6"/>
    <s v="Medium"/>
    <s v="Medium"/>
  </r>
  <r>
    <s v="INC-2026-14194"/>
    <x v="2137"/>
    <x v="3"/>
    <x v="2"/>
    <x v="0"/>
    <x v="2"/>
    <x v="1138"/>
    <d v="2026-02-10T00:00:00"/>
    <n v="2"/>
    <n v="5"/>
    <n v="2"/>
    <n v="10"/>
    <s v="Medium"/>
    <s v="Medium"/>
  </r>
  <r>
    <s v="INC-2026-10249"/>
    <x v="2138"/>
    <x v="2"/>
    <x v="1"/>
    <x v="0"/>
    <x v="4"/>
    <x v="388"/>
    <d v="2026-02-10T00:00:00"/>
    <n v="2"/>
    <n v="3"/>
    <n v="5"/>
    <n v="15"/>
    <s v="High"/>
    <s v="High"/>
  </r>
  <r>
    <s v="INC-2026-12741"/>
    <x v="2139"/>
    <x v="3"/>
    <x v="3"/>
    <x v="0"/>
    <x v="3"/>
    <x v="390"/>
    <d v="2026-02-10T00:00:00"/>
    <n v="2"/>
    <n v="5"/>
    <n v="2"/>
    <n v="10"/>
    <s v="Medium"/>
    <s v="Medium"/>
  </r>
  <r>
    <s v="INC-2026-11193"/>
    <x v="2140"/>
    <x v="4"/>
    <x v="0"/>
    <x v="2"/>
    <x v="0"/>
    <x v="312"/>
    <d v="2026-02-10T00:00:00"/>
    <n v="2"/>
    <n v="3"/>
    <n v="1"/>
    <n v="3"/>
    <s v="Low"/>
    <s v="Low"/>
  </r>
  <r>
    <s v="INC-2026-11335"/>
    <x v="2141"/>
    <x v="4"/>
    <x v="0"/>
    <x v="2"/>
    <x v="2"/>
    <x v="313"/>
    <d v="2026-02-10T00:00:00"/>
    <n v="2"/>
    <n v="3"/>
    <n v="2"/>
    <n v="6"/>
    <s v="Medium"/>
    <s v="Medium"/>
  </r>
  <r>
    <s v="INC-2026-14224"/>
    <x v="2142"/>
    <x v="4"/>
    <x v="1"/>
    <x v="2"/>
    <x v="2"/>
    <x v="393"/>
    <d v="2026-02-10T00:00:00"/>
    <n v="2"/>
    <n v="3"/>
    <n v="2"/>
    <n v="6"/>
    <s v="Medium"/>
    <s v="Medium"/>
  </r>
  <r>
    <s v="INC-2026-10948"/>
    <x v="2143"/>
    <x v="3"/>
    <x v="1"/>
    <x v="0"/>
    <x v="2"/>
    <x v="66"/>
    <d v="2026-02-10T00:00:00"/>
    <n v="2"/>
    <n v="5"/>
    <n v="2"/>
    <n v="10"/>
    <s v="Medium"/>
    <s v="Medium"/>
  </r>
  <r>
    <s v="INC-2026-13493"/>
    <x v="2144"/>
    <x v="5"/>
    <x v="3"/>
    <x v="1"/>
    <x v="1"/>
    <x v="1139"/>
    <d v="2026-02-10T00:00:00"/>
    <n v="2"/>
    <n v="1"/>
    <n v="4"/>
    <n v="4"/>
    <s v="Low"/>
    <s v="Low"/>
  </r>
  <r>
    <s v="INC-2026-14620"/>
    <x v="2145"/>
    <x v="1"/>
    <x v="1"/>
    <x v="3"/>
    <x v="1"/>
    <x v="761"/>
    <d v="2026-02-10T00:00:00"/>
    <n v="2"/>
    <n v="1"/>
    <n v="4"/>
    <n v="4"/>
    <s v="Low"/>
    <s v="Low"/>
  </r>
  <r>
    <s v="INC-2026-14062"/>
    <x v="2146"/>
    <x v="4"/>
    <x v="3"/>
    <x v="2"/>
    <x v="0"/>
    <x v="903"/>
    <d v="2026-02-10T00:00:00"/>
    <n v="2"/>
    <n v="3"/>
    <n v="1"/>
    <n v="3"/>
    <s v="Low"/>
    <s v="Low"/>
  </r>
  <r>
    <s v="INC-2026-14730"/>
    <x v="2147"/>
    <x v="4"/>
    <x v="0"/>
    <x v="2"/>
    <x v="2"/>
    <x v="274"/>
    <d v="2026-02-10T00:00:00"/>
    <n v="2"/>
    <n v="3"/>
    <n v="2"/>
    <n v="6"/>
    <s v="Medium"/>
    <s v="Medium"/>
  </r>
  <r>
    <s v="INC-2026-11645"/>
    <x v="2148"/>
    <x v="1"/>
    <x v="1"/>
    <x v="0"/>
    <x v="3"/>
    <x v="511"/>
    <d v="2026-02-10T00:00:00"/>
    <n v="2"/>
    <n v="1"/>
    <n v="2"/>
    <n v="2"/>
    <s v="Low"/>
    <s v="Low"/>
  </r>
  <r>
    <s v="INC-2026-13481"/>
    <x v="2149"/>
    <x v="4"/>
    <x v="0"/>
    <x v="2"/>
    <x v="3"/>
    <x v="18"/>
    <d v="2026-02-10T00:00:00"/>
    <n v="2"/>
    <n v="3"/>
    <n v="2"/>
    <n v="6"/>
    <s v="Medium"/>
    <s v="Medium"/>
  </r>
  <r>
    <s v="INC-2026-13665"/>
    <x v="2150"/>
    <x v="2"/>
    <x v="2"/>
    <x v="2"/>
    <x v="3"/>
    <x v="135"/>
    <d v="2026-02-10T00:00:00"/>
    <n v="2"/>
    <n v="3"/>
    <n v="2"/>
    <n v="6"/>
    <s v="Medium"/>
    <s v="Medium"/>
  </r>
  <r>
    <s v="INC-2026-13793"/>
    <x v="2151"/>
    <x v="5"/>
    <x v="1"/>
    <x v="0"/>
    <x v="3"/>
    <x v="513"/>
    <d v="2026-02-10T00:00:00"/>
    <n v="2"/>
    <n v="1"/>
    <n v="2"/>
    <n v="2"/>
    <s v="Low"/>
    <s v="Low"/>
  </r>
  <r>
    <s v="INC-2026-11250"/>
    <x v="2152"/>
    <x v="2"/>
    <x v="3"/>
    <x v="3"/>
    <x v="2"/>
    <x v="275"/>
    <d v="2026-02-10T00:00:00"/>
    <n v="2"/>
    <n v="3"/>
    <n v="2"/>
    <n v="6"/>
    <s v="Medium"/>
    <s v="Medium"/>
  </r>
  <r>
    <s v="INC-2026-13783"/>
    <x v="2153"/>
    <x v="4"/>
    <x v="0"/>
    <x v="2"/>
    <x v="2"/>
    <x v="184"/>
    <d v="2026-02-10T00:00:00"/>
    <n v="2"/>
    <n v="3"/>
    <n v="2"/>
    <n v="6"/>
    <s v="Medium"/>
    <s v="Medium"/>
  </r>
  <r>
    <s v="INC-2026-11145"/>
    <x v="2154"/>
    <x v="4"/>
    <x v="1"/>
    <x v="2"/>
    <x v="1"/>
    <x v="24"/>
    <d v="2026-02-10T00:00:00"/>
    <n v="2"/>
    <n v="3"/>
    <n v="4"/>
    <n v="12"/>
    <s v="High"/>
    <s v="High"/>
  </r>
  <r>
    <s v="INC-2026-10001"/>
    <x v="2155"/>
    <x v="1"/>
    <x v="3"/>
    <x v="3"/>
    <x v="0"/>
    <x v="1032"/>
    <d v="2026-02-10T00:00:00"/>
    <n v="2"/>
    <n v="1"/>
    <n v="1"/>
    <n v="1"/>
    <s v="Low"/>
    <s v="Low"/>
  </r>
  <r>
    <s v="INC-2026-14966"/>
    <x v="2156"/>
    <x v="4"/>
    <x v="3"/>
    <x v="2"/>
    <x v="3"/>
    <x v="1140"/>
    <d v="2026-02-10T00:00:00"/>
    <n v="2"/>
    <n v="3"/>
    <n v="2"/>
    <n v="6"/>
    <s v="Medium"/>
    <s v="Medium"/>
  </r>
  <r>
    <s v="INC-2026-14505"/>
    <x v="2157"/>
    <x v="3"/>
    <x v="2"/>
    <x v="0"/>
    <x v="3"/>
    <x v="645"/>
    <d v="2026-02-10T00:00:00"/>
    <n v="2"/>
    <n v="5"/>
    <n v="2"/>
    <n v="10"/>
    <s v="Medium"/>
    <s v="Medium"/>
  </r>
  <r>
    <s v="INC-2026-10566"/>
    <x v="2158"/>
    <x v="4"/>
    <x v="0"/>
    <x v="2"/>
    <x v="3"/>
    <x v="29"/>
    <d v="2026-02-10T00:00:00"/>
    <n v="2"/>
    <n v="3"/>
    <n v="2"/>
    <n v="6"/>
    <s v="Medium"/>
    <s v="Medium"/>
  </r>
  <r>
    <s v="INC-2026-13930"/>
    <x v="2159"/>
    <x v="4"/>
    <x v="2"/>
    <x v="2"/>
    <x v="0"/>
    <x v="1141"/>
    <d v="2026-02-10T00:00:00"/>
    <n v="2"/>
    <n v="3"/>
    <n v="1"/>
    <n v="3"/>
    <s v="Low"/>
    <s v="Low"/>
  </r>
  <r>
    <s v="INC-2026-11474"/>
    <x v="2160"/>
    <x v="4"/>
    <x v="2"/>
    <x v="2"/>
    <x v="1"/>
    <x v="1142"/>
    <d v="2026-02-10T00:00:00"/>
    <n v="2"/>
    <n v="3"/>
    <n v="4"/>
    <n v="12"/>
    <s v="High"/>
    <s v="High"/>
  </r>
  <r>
    <s v="INC-2026-10882"/>
    <x v="2161"/>
    <x v="2"/>
    <x v="3"/>
    <x v="0"/>
    <x v="0"/>
    <x v="802"/>
    <d v="2026-02-10T00:00:00"/>
    <n v="2"/>
    <n v="3"/>
    <n v="1"/>
    <n v="3"/>
    <s v="Low"/>
    <s v="Low"/>
  </r>
  <r>
    <s v="INC-2026-14788"/>
    <x v="2162"/>
    <x v="3"/>
    <x v="1"/>
    <x v="0"/>
    <x v="3"/>
    <x v="81"/>
    <d v="2026-02-10T00:00:00"/>
    <n v="2"/>
    <n v="5"/>
    <n v="2"/>
    <n v="10"/>
    <s v="Medium"/>
    <s v="Medium"/>
  </r>
  <r>
    <s v="INC-2026-13463"/>
    <x v="2163"/>
    <x v="2"/>
    <x v="2"/>
    <x v="1"/>
    <x v="3"/>
    <x v="769"/>
    <d v="2026-02-10T00:00:00"/>
    <n v="2"/>
    <n v="3"/>
    <n v="2"/>
    <n v="6"/>
    <s v="Medium"/>
    <s v="Medium"/>
  </r>
  <r>
    <s v="INC-2026-10940"/>
    <x v="2164"/>
    <x v="2"/>
    <x v="2"/>
    <x v="2"/>
    <x v="2"/>
    <x v="1010"/>
    <d v="2026-02-10T00:00:00"/>
    <n v="2"/>
    <n v="3"/>
    <n v="2"/>
    <n v="6"/>
    <s v="Medium"/>
    <s v="Medium"/>
  </r>
  <r>
    <s v="INC-2026-13101"/>
    <x v="2165"/>
    <x v="4"/>
    <x v="2"/>
    <x v="2"/>
    <x v="3"/>
    <x v="980"/>
    <d v="2026-02-10T00:00:00"/>
    <n v="2"/>
    <n v="3"/>
    <n v="2"/>
    <n v="6"/>
    <s v="Medium"/>
    <s v="Medium"/>
  </r>
  <r>
    <s v="INC-2026-13489"/>
    <x v="2166"/>
    <x v="4"/>
    <x v="1"/>
    <x v="2"/>
    <x v="3"/>
    <x v="1062"/>
    <d v="2026-02-10T00:00:00"/>
    <n v="2"/>
    <n v="3"/>
    <n v="2"/>
    <n v="6"/>
    <s v="Medium"/>
    <s v="Medium"/>
  </r>
  <r>
    <s v="INC-2026-13054"/>
    <x v="2167"/>
    <x v="4"/>
    <x v="0"/>
    <x v="2"/>
    <x v="2"/>
    <x v="709"/>
    <d v="2026-02-10T00:00:00"/>
    <n v="2"/>
    <n v="3"/>
    <n v="2"/>
    <n v="6"/>
    <s v="Medium"/>
    <s v="Medium"/>
  </r>
  <r>
    <s v="INC-2026-10758"/>
    <x v="2168"/>
    <x v="4"/>
    <x v="1"/>
    <x v="2"/>
    <x v="2"/>
    <x v="554"/>
    <d v="2026-02-10T00:00:00"/>
    <n v="2"/>
    <n v="3"/>
    <n v="2"/>
    <n v="6"/>
    <s v="Medium"/>
    <s v="Medium"/>
  </r>
  <r>
    <s v="INC-2026-12390"/>
    <x v="2169"/>
    <x v="4"/>
    <x v="3"/>
    <x v="2"/>
    <x v="2"/>
    <x v="195"/>
    <d v="2026-02-10T00:00:00"/>
    <n v="2"/>
    <n v="3"/>
    <n v="2"/>
    <n v="6"/>
    <s v="Medium"/>
    <s v="Medium"/>
  </r>
  <r>
    <s v="INC-2026-13535"/>
    <x v="2170"/>
    <x v="3"/>
    <x v="1"/>
    <x v="0"/>
    <x v="2"/>
    <x v="650"/>
    <d v="2026-02-10T00:00:00"/>
    <n v="2"/>
    <n v="5"/>
    <n v="2"/>
    <n v="10"/>
    <s v="Medium"/>
    <s v="Medium"/>
  </r>
  <r>
    <s v="INC-2026-13509"/>
    <x v="2171"/>
    <x v="4"/>
    <x v="1"/>
    <x v="2"/>
    <x v="3"/>
    <x v="291"/>
    <d v="2026-02-10T00:00:00"/>
    <n v="2"/>
    <n v="3"/>
    <n v="2"/>
    <n v="6"/>
    <s v="Medium"/>
    <s v="Medium"/>
  </r>
  <r>
    <s v="INC-2026-13271"/>
    <x v="2172"/>
    <x v="5"/>
    <x v="2"/>
    <x v="3"/>
    <x v="0"/>
    <x v="910"/>
    <d v="2026-02-10T00:00:00"/>
    <n v="2"/>
    <n v="1"/>
    <n v="1"/>
    <n v="1"/>
    <s v="Low"/>
    <s v="Low"/>
  </r>
  <r>
    <s v="INC-2026-13796"/>
    <x v="2173"/>
    <x v="2"/>
    <x v="3"/>
    <x v="0"/>
    <x v="3"/>
    <x v="745"/>
    <d v="2026-02-10T00:00:00"/>
    <n v="2"/>
    <n v="3"/>
    <n v="2"/>
    <n v="6"/>
    <s v="Medium"/>
    <s v="Medium"/>
  </r>
  <r>
    <s v="INC-2026-14607"/>
    <x v="2174"/>
    <x v="4"/>
    <x v="1"/>
    <x v="2"/>
    <x v="1"/>
    <x v="1078"/>
    <d v="2026-02-10T00:00:00"/>
    <n v="2"/>
    <n v="3"/>
    <n v="4"/>
    <n v="12"/>
    <s v="High"/>
    <s v="High"/>
  </r>
  <r>
    <s v="INC-2026-11271"/>
    <x v="2175"/>
    <x v="3"/>
    <x v="2"/>
    <x v="0"/>
    <x v="3"/>
    <x v="992"/>
    <d v="2026-02-10T00:00:00"/>
    <n v="2"/>
    <n v="5"/>
    <n v="2"/>
    <n v="10"/>
    <s v="Medium"/>
    <s v="Medium"/>
  </r>
  <r>
    <s v="INC-2026-11116"/>
    <x v="2176"/>
    <x v="4"/>
    <x v="0"/>
    <x v="2"/>
    <x v="3"/>
    <x v="522"/>
    <d v="2026-02-10T00:00:00"/>
    <n v="2"/>
    <n v="3"/>
    <n v="2"/>
    <n v="6"/>
    <s v="Medium"/>
    <s v="Medium"/>
  </r>
  <r>
    <s v="INC-2026-10317"/>
    <x v="2177"/>
    <x v="4"/>
    <x v="2"/>
    <x v="1"/>
    <x v="4"/>
    <x v="47"/>
    <d v="2026-02-10T00:00:00"/>
    <n v="2"/>
    <n v="3"/>
    <n v="5"/>
    <n v="15"/>
    <s v="High"/>
    <s v="High"/>
  </r>
  <r>
    <s v="INC-2026-14542"/>
    <x v="2178"/>
    <x v="1"/>
    <x v="3"/>
    <x v="2"/>
    <x v="3"/>
    <x v="1143"/>
    <d v="2026-02-10T00:00:00"/>
    <n v="2"/>
    <n v="1"/>
    <n v="2"/>
    <n v="2"/>
    <s v="Low"/>
    <s v="Low"/>
  </r>
  <r>
    <s v="INC-2026-12671"/>
    <x v="2179"/>
    <x v="4"/>
    <x v="0"/>
    <x v="2"/>
    <x v="3"/>
    <x v="295"/>
    <d v="2026-02-10T00:00:00"/>
    <n v="2"/>
    <n v="3"/>
    <n v="2"/>
    <n v="6"/>
    <s v="Medium"/>
    <s v="Medium"/>
  </r>
  <r>
    <s v="INC-2026-12219"/>
    <x v="2180"/>
    <x v="4"/>
    <x v="3"/>
    <x v="2"/>
    <x v="2"/>
    <x v="625"/>
    <d v="2026-02-10T00:00:00"/>
    <n v="2"/>
    <n v="3"/>
    <n v="2"/>
    <n v="6"/>
    <s v="Medium"/>
    <s v="Medium"/>
  </r>
  <r>
    <s v="INC-2026-10578"/>
    <x v="2181"/>
    <x v="2"/>
    <x v="3"/>
    <x v="3"/>
    <x v="3"/>
    <x v="682"/>
    <d v="2026-02-10T00:00:00"/>
    <n v="2"/>
    <n v="3"/>
    <n v="2"/>
    <n v="6"/>
    <s v="Medium"/>
    <s v="Medium"/>
  </r>
  <r>
    <s v="INC-2026-14983"/>
    <x v="2182"/>
    <x v="4"/>
    <x v="2"/>
    <x v="2"/>
    <x v="1"/>
    <x v="1048"/>
    <d v="2026-02-10T00:00:00"/>
    <n v="2"/>
    <n v="3"/>
    <n v="4"/>
    <n v="12"/>
    <s v="High"/>
    <s v="High"/>
  </r>
  <r>
    <s v="INC-2026-11647"/>
    <x v="2183"/>
    <x v="1"/>
    <x v="0"/>
    <x v="2"/>
    <x v="0"/>
    <x v="626"/>
    <d v="2026-02-10T00:00:00"/>
    <n v="2"/>
    <n v="1"/>
    <n v="1"/>
    <n v="1"/>
    <s v="Low"/>
    <s v="Low"/>
  </r>
  <r>
    <s v="INC-2026-12187"/>
    <x v="2184"/>
    <x v="4"/>
    <x v="2"/>
    <x v="2"/>
    <x v="2"/>
    <x v="686"/>
    <d v="2026-02-10T00:00:00"/>
    <n v="2"/>
    <n v="3"/>
    <n v="2"/>
    <n v="6"/>
    <s v="Medium"/>
    <s v="Medium"/>
  </r>
  <r>
    <s v="INC-2026-12703"/>
    <x v="2185"/>
    <x v="1"/>
    <x v="1"/>
    <x v="3"/>
    <x v="3"/>
    <x v="896"/>
    <d v="2026-02-10T00:00:00"/>
    <n v="2"/>
    <n v="1"/>
    <n v="2"/>
    <n v="2"/>
    <s v="Low"/>
    <s v="Low"/>
  </r>
  <r>
    <s v="INC-2026-11144"/>
    <x v="2186"/>
    <x v="1"/>
    <x v="0"/>
    <x v="3"/>
    <x v="3"/>
    <x v="113"/>
    <d v="2026-02-10T00:00:00"/>
    <n v="2"/>
    <n v="1"/>
    <n v="2"/>
    <n v="2"/>
    <s v="Low"/>
    <s v="Low"/>
  </r>
  <r>
    <s v="INC-2026-14882"/>
    <x v="2187"/>
    <x v="0"/>
    <x v="3"/>
    <x v="3"/>
    <x v="0"/>
    <x v="1144"/>
    <d v="2026-02-10T00:00:00"/>
    <n v="2"/>
    <n v="1"/>
    <n v="1"/>
    <n v="1"/>
    <s v="Low"/>
    <s v="Low"/>
  </r>
  <r>
    <s v="INC-2026-10607"/>
    <x v="2188"/>
    <x v="4"/>
    <x v="1"/>
    <x v="0"/>
    <x v="0"/>
    <x v="252"/>
    <d v="2026-02-10T00:00:00"/>
    <n v="2"/>
    <n v="3"/>
    <n v="1"/>
    <n v="3"/>
    <s v="Low"/>
    <s v="Low"/>
  </r>
  <r>
    <s v="INC-2026-13847"/>
    <x v="2189"/>
    <x v="0"/>
    <x v="3"/>
    <x v="0"/>
    <x v="3"/>
    <x v="1145"/>
    <d v="2026-02-10T00:00:00"/>
    <n v="2"/>
    <n v="1"/>
    <n v="2"/>
    <n v="2"/>
    <s v="Low"/>
    <s v="Low"/>
  </r>
  <r>
    <s v="INC-2026-13243"/>
    <x v="2190"/>
    <x v="0"/>
    <x v="3"/>
    <x v="0"/>
    <x v="1"/>
    <x v="1146"/>
    <d v="2026-02-10T00:00:00"/>
    <n v="2"/>
    <n v="1"/>
    <n v="4"/>
    <n v="4"/>
    <s v="Low"/>
    <s v="Low"/>
  </r>
  <r>
    <s v="INC-2026-11527"/>
    <x v="2191"/>
    <x v="2"/>
    <x v="2"/>
    <x v="2"/>
    <x v="0"/>
    <x v="970"/>
    <d v="2026-02-10T00:00:00"/>
    <n v="2"/>
    <n v="3"/>
    <n v="1"/>
    <n v="3"/>
    <s v="Low"/>
    <s v="Low"/>
  </r>
  <r>
    <s v="INC-2026-10590"/>
    <x v="2192"/>
    <x v="1"/>
    <x v="2"/>
    <x v="0"/>
    <x v="3"/>
    <x v="0"/>
    <d v="2026-02-11T00:00:00"/>
    <n v="2"/>
    <n v="1"/>
    <n v="2"/>
    <n v="2"/>
    <s v="Low"/>
    <s v="Low"/>
  </r>
  <r>
    <s v="INC-2026-10467"/>
    <x v="2193"/>
    <x v="4"/>
    <x v="0"/>
    <x v="2"/>
    <x v="0"/>
    <x v="472"/>
    <d v="2026-02-11T00:00:00"/>
    <n v="2"/>
    <n v="3"/>
    <n v="1"/>
    <n v="3"/>
    <s v="Low"/>
    <s v="Low"/>
  </r>
  <r>
    <s v="INC-2026-10452"/>
    <x v="2194"/>
    <x v="4"/>
    <x v="2"/>
    <x v="2"/>
    <x v="2"/>
    <x v="63"/>
    <d v="2026-02-11T00:00:00"/>
    <n v="2"/>
    <n v="3"/>
    <n v="2"/>
    <n v="6"/>
    <s v="Medium"/>
    <s v="Medium"/>
  </r>
  <r>
    <s v="INC-2026-12066"/>
    <x v="2195"/>
    <x v="4"/>
    <x v="3"/>
    <x v="0"/>
    <x v="4"/>
    <x v="217"/>
    <d v="2026-02-11T00:00:00"/>
    <n v="2"/>
    <n v="3"/>
    <n v="5"/>
    <n v="15"/>
    <s v="High"/>
    <s v="High"/>
  </r>
  <r>
    <s v="INC-2026-11031"/>
    <x v="2196"/>
    <x v="4"/>
    <x v="1"/>
    <x v="2"/>
    <x v="0"/>
    <x v="602"/>
    <d v="2026-02-11T00:00:00"/>
    <n v="2"/>
    <n v="3"/>
    <n v="1"/>
    <n v="3"/>
    <s v="Low"/>
    <s v="Low"/>
  </r>
  <r>
    <s v="INC-2026-14361"/>
    <x v="2197"/>
    <x v="3"/>
    <x v="3"/>
    <x v="0"/>
    <x v="2"/>
    <x v="1147"/>
    <d v="2026-02-11T00:00:00"/>
    <n v="2"/>
    <n v="5"/>
    <n v="2"/>
    <n v="10"/>
    <s v="Medium"/>
    <s v="Medium"/>
  </r>
  <r>
    <s v="INC-2026-12580"/>
    <x v="2198"/>
    <x v="4"/>
    <x v="3"/>
    <x v="2"/>
    <x v="4"/>
    <x v="634"/>
    <d v="2026-02-11T00:00:00"/>
    <n v="2"/>
    <n v="3"/>
    <n v="5"/>
    <n v="15"/>
    <s v="High"/>
    <s v="High"/>
  </r>
  <r>
    <s v="INC-2026-14728"/>
    <x v="2199"/>
    <x v="4"/>
    <x v="3"/>
    <x v="2"/>
    <x v="4"/>
    <x v="536"/>
    <d v="2026-02-11T00:00:00"/>
    <n v="2"/>
    <n v="3"/>
    <n v="5"/>
    <n v="15"/>
    <s v="High"/>
    <s v="High"/>
  </r>
  <r>
    <s v="INC-2026-10682"/>
    <x v="2200"/>
    <x v="5"/>
    <x v="2"/>
    <x v="1"/>
    <x v="0"/>
    <x v="1069"/>
    <d v="2026-02-11T00:00:00"/>
    <n v="2"/>
    <n v="1"/>
    <n v="1"/>
    <n v="1"/>
    <s v="Low"/>
    <s v="Low"/>
  </r>
  <r>
    <s v="INC-2026-12069"/>
    <x v="2201"/>
    <x v="4"/>
    <x v="2"/>
    <x v="2"/>
    <x v="3"/>
    <x v="505"/>
    <d v="2026-02-11T00:00:00"/>
    <n v="2"/>
    <n v="3"/>
    <n v="2"/>
    <n v="6"/>
    <s v="Medium"/>
    <s v="Medium"/>
  </r>
  <r>
    <s v="INC-2026-12609"/>
    <x v="2202"/>
    <x v="2"/>
    <x v="2"/>
    <x v="0"/>
    <x v="2"/>
    <x v="317"/>
    <d v="2026-02-11T00:00:00"/>
    <n v="2"/>
    <n v="3"/>
    <n v="2"/>
    <n v="6"/>
    <s v="Medium"/>
    <s v="Medium"/>
  </r>
  <r>
    <s v="INC-2026-12965"/>
    <x v="2203"/>
    <x v="4"/>
    <x v="0"/>
    <x v="1"/>
    <x v="3"/>
    <x v="11"/>
    <d v="2026-02-11T00:00:00"/>
    <n v="2"/>
    <n v="3"/>
    <n v="2"/>
    <n v="6"/>
    <s v="Medium"/>
    <s v="Medium"/>
  </r>
  <r>
    <s v="INC-2026-12623"/>
    <x v="2204"/>
    <x v="4"/>
    <x v="1"/>
    <x v="2"/>
    <x v="4"/>
    <x v="1056"/>
    <d v="2026-02-11T00:00:00"/>
    <n v="2"/>
    <n v="3"/>
    <n v="5"/>
    <n v="15"/>
    <s v="High"/>
    <s v="High"/>
  </r>
  <r>
    <s v="INC-2026-12871"/>
    <x v="2205"/>
    <x v="3"/>
    <x v="2"/>
    <x v="0"/>
    <x v="4"/>
    <x v="507"/>
    <d v="2026-02-11T00:00:00"/>
    <n v="2"/>
    <n v="5"/>
    <n v="5"/>
    <n v="25"/>
    <s v="Very High"/>
    <s v="Critical"/>
  </r>
  <r>
    <s v="INC-2026-14766"/>
    <x v="2206"/>
    <x v="4"/>
    <x v="3"/>
    <x v="2"/>
    <x v="3"/>
    <x v="763"/>
    <d v="2026-02-11T00:00:00"/>
    <n v="2"/>
    <n v="3"/>
    <n v="2"/>
    <n v="6"/>
    <s v="Medium"/>
    <s v="Medium"/>
  </r>
  <r>
    <s v="INC-2026-12993"/>
    <x v="2207"/>
    <x v="0"/>
    <x v="0"/>
    <x v="2"/>
    <x v="2"/>
    <x v="962"/>
    <d v="2026-02-11T00:00:00"/>
    <n v="2"/>
    <n v="1"/>
    <n v="2"/>
    <n v="2"/>
    <s v="Low"/>
    <s v="Low"/>
  </r>
  <r>
    <s v="INC-2026-13868"/>
    <x v="2208"/>
    <x v="4"/>
    <x v="2"/>
    <x v="2"/>
    <x v="3"/>
    <x v="1148"/>
    <d v="2026-02-11T00:00:00"/>
    <n v="2"/>
    <n v="3"/>
    <n v="2"/>
    <n v="6"/>
    <s v="Medium"/>
    <s v="Medium"/>
  </r>
  <r>
    <s v="INC-2026-10751"/>
    <x v="2209"/>
    <x v="1"/>
    <x v="1"/>
    <x v="0"/>
    <x v="0"/>
    <x v="181"/>
    <d v="2026-02-11T00:00:00"/>
    <n v="2"/>
    <n v="1"/>
    <n v="1"/>
    <n v="1"/>
    <s v="Low"/>
    <s v="Low"/>
  </r>
  <r>
    <s v="INC-2026-11610"/>
    <x v="2210"/>
    <x v="0"/>
    <x v="3"/>
    <x v="3"/>
    <x v="1"/>
    <x v="1149"/>
    <d v="2026-02-11T00:00:00"/>
    <n v="2"/>
    <n v="1"/>
    <n v="4"/>
    <n v="4"/>
    <s v="Low"/>
    <s v="Low"/>
  </r>
  <r>
    <s v="INC-2026-10854"/>
    <x v="2211"/>
    <x v="0"/>
    <x v="2"/>
    <x v="1"/>
    <x v="2"/>
    <x v="704"/>
    <d v="2026-02-11T00:00:00"/>
    <n v="2"/>
    <n v="1"/>
    <n v="2"/>
    <n v="2"/>
    <s v="Low"/>
    <s v="Low"/>
  </r>
  <r>
    <s v="INC-2026-13990"/>
    <x v="2212"/>
    <x v="4"/>
    <x v="0"/>
    <x v="2"/>
    <x v="3"/>
    <x v="138"/>
    <d v="2026-02-11T00:00:00"/>
    <n v="2"/>
    <n v="3"/>
    <n v="2"/>
    <n v="6"/>
    <s v="Medium"/>
    <s v="Medium"/>
  </r>
  <r>
    <s v="INC-2026-10609"/>
    <x v="2213"/>
    <x v="1"/>
    <x v="3"/>
    <x v="2"/>
    <x v="1"/>
    <x v="676"/>
    <d v="2026-02-11T00:00:00"/>
    <n v="2"/>
    <n v="1"/>
    <n v="4"/>
    <n v="4"/>
    <s v="Low"/>
    <s v="Low"/>
  </r>
  <r>
    <s v="INC-2026-13500"/>
    <x v="2214"/>
    <x v="5"/>
    <x v="2"/>
    <x v="1"/>
    <x v="0"/>
    <x v="1140"/>
    <d v="2026-02-11T00:00:00"/>
    <n v="2"/>
    <n v="1"/>
    <n v="1"/>
    <n v="1"/>
    <s v="Low"/>
    <s v="Low"/>
  </r>
  <r>
    <s v="INC-2026-11320"/>
    <x v="2215"/>
    <x v="4"/>
    <x v="0"/>
    <x v="2"/>
    <x v="1"/>
    <x v="1150"/>
    <d v="2026-02-11T00:00:00"/>
    <n v="2"/>
    <n v="3"/>
    <n v="4"/>
    <n v="12"/>
    <s v="High"/>
    <s v="High"/>
  </r>
  <r>
    <s v="INC-2026-12956"/>
    <x v="2216"/>
    <x v="4"/>
    <x v="1"/>
    <x v="3"/>
    <x v="0"/>
    <x v="952"/>
    <d v="2026-02-11T00:00:00"/>
    <n v="2"/>
    <n v="3"/>
    <n v="1"/>
    <n v="3"/>
    <s v="Low"/>
    <s v="Low"/>
  </r>
  <r>
    <s v="INC-2026-14992"/>
    <x v="2217"/>
    <x v="0"/>
    <x v="3"/>
    <x v="2"/>
    <x v="2"/>
    <x v="954"/>
    <d v="2026-02-11T00:00:00"/>
    <n v="2"/>
    <n v="1"/>
    <n v="2"/>
    <n v="2"/>
    <s v="Low"/>
    <s v="Low"/>
  </r>
  <r>
    <s v="INC-2026-13428"/>
    <x v="2218"/>
    <x v="2"/>
    <x v="2"/>
    <x v="0"/>
    <x v="0"/>
    <x v="1151"/>
    <d v="2026-02-11T00:00:00"/>
    <n v="2"/>
    <n v="3"/>
    <n v="1"/>
    <n v="3"/>
    <s v="Low"/>
    <s v="Low"/>
  </r>
  <r>
    <s v="INC-2026-10658"/>
    <x v="2219"/>
    <x v="4"/>
    <x v="1"/>
    <x v="2"/>
    <x v="0"/>
    <x v="1152"/>
    <d v="2026-02-11T00:00:00"/>
    <n v="2"/>
    <n v="3"/>
    <n v="1"/>
    <n v="3"/>
    <s v="Low"/>
    <s v="Low"/>
  </r>
  <r>
    <s v="INC-2026-12655"/>
    <x v="2220"/>
    <x v="4"/>
    <x v="0"/>
    <x v="2"/>
    <x v="3"/>
    <x v="1011"/>
    <d v="2026-02-11T00:00:00"/>
    <n v="2"/>
    <n v="3"/>
    <n v="2"/>
    <n v="6"/>
    <s v="Medium"/>
    <s v="Medium"/>
  </r>
  <r>
    <s v="INC-2026-10851"/>
    <x v="2221"/>
    <x v="4"/>
    <x v="2"/>
    <x v="2"/>
    <x v="2"/>
    <x v="365"/>
    <d v="2026-02-11T00:00:00"/>
    <n v="2"/>
    <n v="3"/>
    <n v="2"/>
    <n v="6"/>
    <s v="Medium"/>
    <s v="Medium"/>
  </r>
  <r>
    <s v="INC-2026-11939"/>
    <x v="2222"/>
    <x v="1"/>
    <x v="3"/>
    <x v="3"/>
    <x v="0"/>
    <x v="289"/>
    <d v="2026-02-11T00:00:00"/>
    <n v="2"/>
    <n v="1"/>
    <n v="1"/>
    <n v="1"/>
    <s v="Low"/>
    <s v="Low"/>
  </r>
  <r>
    <s v="INC-2026-12964"/>
    <x v="2223"/>
    <x v="4"/>
    <x v="0"/>
    <x v="2"/>
    <x v="1"/>
    <x v="1153"/>
    <d v="2026-02-11T00:00:00"/>
    <n v="2"/>
    <n v="3"/>
    <n v="4"/>
    <n v="12"/>
    <s v="High"/>
    <s v="High"/>
  </r>
  <r>
    <s v="INC-2026-13177"/>
    <x v="2224"/>
    <x v="2"/>
    <x v="3"/>
    <x v="1"/>
    <x v="3"/>
    <x v="1034"/>
    <d v="2026-02-11T00:00:00"/>
    <n v="2"/>
    <n v="3"/>
    <n v="2"/>
    <n v="6"/>
    <s v="Medium"/>
    <s v="Medium"/>
  </r>
  <r>
    <s v="INC-2026-14869"/>
    <x v="2225"/>
    <x v="4"/>
    <x v="1"/>
    <x v="2"/>
    <x v="3"/>
    <x v="87"/>
    <d v="2026-02-11T00:00:00"/>
    <n v="2"/>
    <n v="3"/>
    <n v="2"/>
    <n v="6"/>
    <s v="Medium"/>
    <s v="Medium"/>
  </r>
  <r>
    <s v="INC-2026-12865"/>
    <x v="2226"/>
    <x v="4"/>
    <x v="3"/>
    <x v="2"/>
    <x v="2"/>
    <x v="1154"/>
    <d v="2026-02-11T00:00:00"/>
    <n v="2"/>
    <n v="3"/>
    <n v="2"/>
    <n v="6"/>
    <s v="Medium"/>
    <s v="Medium"/>
  </r>
  <r>
    <s v="INC-2026-10021"/>
    <x v="2227"/>
    <x v="3"/>
    <x v="2"/>
    <x v="0"/>
    <x v="3"/>
    <x v="716"/>
    <d v="2026-02-11T00:00:00"/>
    <n v="2"/>
    <n v="5"/>
    <n v="2"/>
    <n v="10"/>
    <s v="Medium"/>
    <s v="Medium"/>
  </r>
  <r>
    <s v="INC-2026-12128"/>
    <x v="2228"/>
    <x v="5"/>
    <x v="0"/>
    <x v="1"/>
    <x v="2"/>
    <x v="243"/>
    <d v="2026-02-11T00:00:00"/>
    <n v="2"/>
    <n v="1"/>
    <n v="2"/>
    <n v="2"/>
    <s v="Low"/>
    <s v="Low"/>
  </r>
  <r>
    <s v="INC-2026-13246"/>
    <x v="2229"/>
    <x v="5"/>
    <x v="2"/>
    <x v="0"/>
    <x v="2"/>
    <x v="51"/>
    <d v="2026-02-11T00:00:00"/>
    <n v="2"/>
    <n v="1"/>
    <n v="2"/>
    <n v="2"/>
    <s v="Low"/>
    <s v="Low"/>
  </r>
  <r>
    <s v="INC-2026-11485"/>
    <x v="2230"/>
    <x v="4"/>
    <x v="3"/>
    <x v="2"/>
    <x v="0"/>
    <x v="493"/>
    <d v="2026-02-11T00:00:00"/>
    <n v="2"/>
    <n v="3"/>
    <n v="1"/>
    <n v="3"/>
    <s v="Low"/>
    <s v="Low"/>
  </r>
  <r>
    <s v="INC-2026-10587"/>
    <x v="2231"/>
    <x v="4"/>
    <x v="1"/>
    <x v="2"/>
    <x v="0"/>
    <x v="1155"/>
    <d v="2026-02-11T00:00:00"/>
    <n v="2"/>
    <n v="3"/>
    <n v="1"/>
    <n v="3"/>
    <s v="Low"/>
    <s v="Low"/>
  </r>
  <r>
    <s v="INC-2026-12507"/>
    <x v="2232"/>
    <x v="4"/>
    <x v="0"/>
    <x v="1"/>
    <x v="2"/>
    <x v="779"/>
    <d v="2026-02-11T00:00:00"/>
    <n v="2"/>
    <n v="3"/>
    <n v="2"/>
    <n v="6"/>
    <s v="Medium"/>
    <s v="Medium"/>
  </r>
  <r>
    <s v="INC-2026-14022"/>
    <x v="2233"/>
    <x v="0"/>
    <x v="2"/>
    <x v="3"/>
    <x v="2"/>
    <x v="934"/>
    <d v="2026-02-11T00:00:00"/>
    <n v="2"/>
    <n v="1"/>
    <n v="2"/>
    <n v="2"/>
    <s v="Low"/>
    <s v="Low"/>
  </r>
  <r>
    <s v="INC-2026-14759"/>
    <x v="2234"/>
    <x v="2"/>
    <x v="2"/>
    <x v="1"/>
    <x v="3"/>
    <x v="1156"/>
    <d v="2026-02-11T00:00:00"/>
    <n v="2"/>
    <n v="3"/>
    <n v="2"/>
    <n v="6"/>
    <s v="Medium"/>
    <s v="Medium"/>
  </r>
  <r>
    <s v="INC-2026-10900"/>
    <x v="2235"/>
    <x v="5"/>
    <x v="2"/>
    <x v="1"/>
    <x v="1"/>
    <x v="100"/>
    <d v="2026-02-11T00:00:00"/>
    <n v="2"/>
    <n v="1"/>
    <n v="4"/>
    <n v="4"/>
    <s v="Low"/>
    <s v="Low"/>
  </r>
  <r>
    <s v="INC-2026-12584"/>
    <x v="2236"/>
    <x v="4"/>
    <x v="0"/>
    <x v="2"/>
    <x v="3"/>
    <x v="1096"/>
    <d v="2026-02-11T00:00:00"/>
    <n v="2"/>
    <n v="3"/>
    <n v="2"/>
    <n v="6"/>
    <s v="Medium"/>
    <s v="Medium"/>
  </r>
  <r>
    <s v="INC-2026-13822"/>
    <x v="2237"/>
    <x v="3"/>
    <x v="0"/>
    <x v="0"/>
    <x v="0"/>
    <x v="879"/>
    <d v="2026-02-11T00:00:00"/>
    <n v="2"/>
    <n v="5"/>
    <n v="1"/>
    <n v="5"/>
    <s v="Medium"/>
    <s v="Medium"/>
  </r>
  <r>
    <s v="INC-2026-12645"/>
    <x v="2238"/>
    <x v="4"/>
    <x v="0"/>
    <x v="2"/>
    <x v="2"/>
    <x v="958"/>
    <d v="2026-02-11T00:00:00"/>
    <n v="2"/>
    <n v="3"/>
    <n v="2"/>
    <n v="6"/>
    <s v="Medium"/>
    <s v="Medium"/>
  </r>
  <r>
    <s v="INC-2026-14939"/>
    <x v="2239"/>
    <x v="4"/>
    <x v="0"/>
    <x v="2"/>
    <x v="3"/>
    <x v="1157"/>
    <d v="2026-02-11T00:00:00"/>
    <n v="2"/>
    <n v="3"/>
    <n v="2"/>
    <n v="6"/>
    <s v="Medium"/>
    <s v="Medium"/>
  </r>
  <r>
    <s v="INC-2026-12640"/>
    <x v="2240"/>
    <x v="2"/>
    <x v="2"/>
    <x v="2"/>
    <x v="3"/>
    <x v="251"/>
    <d v="2026-02-11T00:00:00"/>
    <n v="2"/>
    <n v="3"/>
    <n v="2"/>
    <n v="6"/>
    <s v="Medium"/>
    <s v="Medium"/>
  </r>
  <r>
    <s v="INC-2026-10135"/>
    <x v="2241"/>
    <x v="4"/>
    <x v="0"/>
    <x v="2"/>
    <x v="3"/>
    <x v="429"/>
    <d v="2026-02-11T00:00:00"/>
    <n v="2"/>
    <n v="3"/>
    <n v="2"/>
    <n v="6"/>
    <s v="Medium"/>
    <s v="Medium"/>
  </r>
  <r>
    <s v="INC-2026-11158"/>
    <x v="2242"/>
    <x v="4"/>
    <x v="1"/>
    <x v="2"/>
    <x v="0"/>
    <x v="1158"/>
    <d v="2026-02-11T00:00:00"/>
    <n v="2"/>
    <n v="3"/>
    <n v="1"/>
    <n v="3"/>
    <s v="Low"/>
    <s v="Low"/>
  </r>
  <r>
    <s v="INC-2026-13197"/>
    <x v="2243"/>
    <x v="4"/>
    <x v="2"/>
    <x v="2"/>
    <x v="3"/>
    <x v="1159"/>
    <d v="2026-02-11T00:00:00"/>
    <n v="2"/>
    <n v="3"/>
    <n v="2"/>
    <n v="6"/>
    <s v="Medium"/>
    <s v="Medium"/>
  </r>
  <r>
    <s v="INC-2026-13437"/>
    <x v="2244"/>
    <x v="4"/>
    <x v="3"/>
    <x v="2"/>
    <x v="3"/>
    <x v="533"/>
    <d v="2026-02-11T00:00:00"/>
    <n v="2"/>
    <n v="3"/>
    <n v="2"/>
    <n v="6"/>
    <s v="Medium"/>
    <s v="Medium"/>
  </r>
  <r>
    <s v="INC-2026-11848"/>
    <x v="2245"/>
    <x v="4"/>
    <x v="3"/>
    <x v="2"/>
    <x v="0"/>
    <x v="960"/>
    <d v="2026-02-12T00:00:00"/>
    <n v="2"/>
    <n v="3"/>
    <n v="1"/>
    <n v="3"/>
    <s v="Low"/>
    <s v="Low"/>
  </r>
  <r>
    <s v="INC-2026-13679"/>
    <x v="2246"/>
    <x v="4"/>
    <x v="1"/>
    <x v="2"/>
    <x v="3"/>
    <x v="1147"/>
    <d v="2026-02-12T00:00:00"/>
    <n v="2"/>
    <n v="3"/>
    <n v="2"/>
    <n v="6"/>
    <s v="Medium"/>
    <s v="Medium"/>
  </r>
  <r>
    <s v="INC-2026-14501"/>
    <x v="2247"/>
    <x v="4"/>
    <x v="1"/>
    <x v="2"/>
    <x v="2"/>
    <x v="64"/>
    <d v="2026-02-12T00:00:00"/>
    <n v="2"/>
    <n v="3"/>
    <n v="2"/>
    <n v="6"/>
    <s v="Medium"/>
    <s v="Medium"/>
  </r>
  <r>
    <s v="INC-2026-12513"/>
    <x v="2248"/>
    <x v="4"/>
    <x v="1"/>
    <x v="2"/>
    <x v="0"/>
    <x v="314"/>
    <d v="2026-02-12T00:00:00"/>
    <n v="2"/>
    <n v="3"/>
    <n v="1"/>
    <n v="3"/>
    <s v="Low"/>
    <s v="Low"/>
  </r>
  <r>
    <s v="INC-2026-11652"/>
    <x v="2249"/>
    <x v="4"/>
    <x v="1"/>
    <x v="2"/>
    <x v="2"/>
    <x v="844"/>
    <d v="2026-02-12T00:00:00"/>
    <n v="2"/>
    <n v="3"/>
    <n v="2"/>
    <n v="6"/>
    <s v="Medium"/>
    <s v="Medium"/>
  </r>
  <r>
    <s v="INC-2026-11698"/>
    <x v="2250"/>
    <x v="5"/>
    <x v="3"/>
    <x v="1"/>
    <x v="2"/>
    <x v="607"/>
    <d v="2026-02-12T00:00:00"/>
    <n v="2"/>
    <n v="1"/>
    <n v="2"/>
    <n v="2"/>
    <s v="Low"/>
    <s v="Low"/>
  </r>
  <r>
    <s v="INC-2026-14112"/>
    <x v="2251"/>
    <x v="4"/>
    <x v="3"/>
    <x v="2"/>
    <x v="0"/>
    <x v="1160"/>
    <d v="2026-02-12T00:00:00"/>
    <n v="2"/>
    <n v="3"/>
    <n v="1"/>
    <n v="3"/>
    <s v="Low"/>
    <s v="Low"/>
  </r>
  <r>
    <s v="INC-2026-12661"/>
    <x v="2252"/>
    <x v="2"/>
    <x v="3"/>
    <x v="1"/>
    <x v="3"/>
    <x v="1026"/>
    <d v="2026-02-12T00:00:00"/>
    <n v="2"/>
    <n v="3"/>
    <n v="2"/>
    <n v="6"/>
    <s v="Medium"/>
    <s v="Medium"/>
  </r>
  <r>
    <s v="INC-2026-10437"/>
    <x v="2253"/>
    <x v="5"/>
    <x v="3"/>
    <x v="2"/>
    <x v="3"/>
    <x v="1161"/>
    <d v="2026-02-12T00:00:00"/>
    <n v="2"/>
    <n v="1"/>
    <n v="2"/>
    <n v="2"/>
    <s v="Low"/>
    <s v="Low"/>
  </r>
  <r>
    <s v="INC-2026-13231"/>
    <x v="2253"/>
    <x v="4"/>
    <x v="0"/>
    <x v="2"/>
    <x v="2"/>
    <x v="1161"/>
    <d v="2026-02-12T00:00:00"/>
    <n v="2"/>
    <n v="3"/>
    <n v="2"/>
    <n v="6"/>
    <s v="Medium"/>
    <s v="Medium"/>
  </r>
  <r>
    <s v="INC-2026-10742"/>
    <x v="2254"/>
    <x v="2"/>
    <x v="0"/>
    <x v="1"/>
    <x v="3"/>
    <x v="264"/>
    <d v="2026-02-12T00:00:00"/>
    <n v="2"/>
    <n v="3"/>
    <n v="2"/>
    <n v="6"/>
    <s v="Medium"/>
    <s v="Medium"/>
  </r>
  <r>
    <s v="INC-2026-13662"/>
    <x v="2255"/>
    <x v="4"/>
    <x v="3"/>
    <x v="0"/>
    <x v="3"/>
    <x v="759"/>
    <d v="2026-02-12T00:00:00"/>
    <n v="2"/>
    <n v="3"/>
    <n v="2"/>
    <n v="6"/>
    <s v="Medium"/>
    <s v="Medium"/>
  </r>
  <r>
    <s v="INC-2026-10393"/>
    <x v="2256"/>
    <x v="0"/>
    <x v="3"/>
    <x v="2"/>
    <x v="0"/>
    <x v="637"/>
    <d v="2026-02-12T00:00:00"/>
    <n v="2"/>
    <n v="1"/>
    <n v="1"/>
    <n v="1"/>
    <s v="Low"/>
    <s v="Low"/>
  </r>
  <r>
    <s v="INC-2026-13235"/>
    <x v="2257"/>
    <x v="3"/>
    <x v="1"/>
    <x v="0"/>
    <x v="2"/>
    <x v="638"/>
    <d v="2026-02-12T00:00:00"/>
    <n v="2"/>
    <n v="5"/>
    <n v="2"/>
    <n v="10"/>
    <s v="Medium"/>
    <s v="Medium"/>
  </r>
  <r>
    <s v="INC-2026-14784"/>
    <x v="2258"/>
    <x v="1"/>
    <x v="0"/>
    <x v="1"/>
    <x v="0"/>
    <x v="320"/>
    <d v="2026-02-12T00:00:00"/>
    <n v="2"/>
    <n v="1"/>
    <n v="1"/>
    <n v="1"/>
    <s v="Low"/>
    <s v="Low"/>
  </r>
  <r>
    <s v="INC-2026-12972"/>
    <x v="2259"/>
    <x v="4"/>
    <x v="2"/>
    <x v="2"/>
    <x v="3"/>
    <x v="694"/>
    <d v="2026-02-12T00:00:00"/>
    <n v="2"/>
    <n v="3"/>
    <n v="2"/>
    <n v="6"/>
    <s v="Medium"/>
    <s v="Medium"/>
  </r>
  <r>
    <s v="INC-2026-14856"/>
    <x v="2260"/>
    <x v="3"/>
    <x v="2"/>
    <x v="0"/>
    <x v="2"/>
    <x v="1088"/>
    <d v="2026-02-12T00:00:00"/>
    <n v="2"/>
    <n v="5"/>
    <n v="2"/>
    <n v="10"/>
    <s v="Medium"/>
    <s v="Medium"/>
  </r>
  <r>
    <s v="INC-2026-11383"/>
    <x v="2261"/>
    <x v="4"/>
    <x v="0"/>
    <x v="2"/>
    <x v="3"/>
    <x v="400"/>
    <d v="2026-02-12T00:00:00"/>
    <n v="2"/>
    <n v="3"/>
    <n v="2"/>
    <n v="6"/>
    <s v="Medium"/>
    <s v="Medium"/>
  </r>
  <r>
    <s v="INC-2026-10012"/>
    <x v="2262"/>
    <x v="4"/>
    <x v="1"/>
    <x v="0"/>
    <x v="1"/>
    <x v="477"/>
    <d v="2026-02-12T00:00:00"/>
    <n v="2"/>
    <n v="3"/>
    <n v="4"/>
    <n v="12"/>
    <s v="High"/>
    <s v="High"/>
  </r>
  <r>
    <s v="INC-2026-11225"/>
    <x v="2263"/>
    <x v="5"/>
    <x v="0"/>
    <x v="2"/>
    <x v="2"/>
    <x v="1162"/>
    <d v="2026-02-12T00:00:00"/>
    <n v="2"/>
    <n v="1"/>
    <n v="2"/>
    <n v="2"/>
    <s v="Low"/>
    <s v="Low"/>
  </r>
  <r>
    <s v="INC-2026-14316"/>
    <x v="2264"/>
    <x v="4"/>
    <x v="0"/>
    <x v="2"/>
    <x v="3"/>
    <x v="1163"/>
    <d v="2026-02-12T00:00:00"/>
    <n v="2"/>
    <n v="3"/>
    <n v="2"/>
    <n v="6"/>
    <s v="Medium"/>
    <s v="Medium"/>
  </r>
  <r>
    <s v="INC-2026-13348"/>
    <x v="2265"/>
    <x v="4"/>
    <x v="3"/>
    <x v="1"/>
    <x v="2"/>
    <x v="512"/>
    <d v="2026-02-12T00:00:00"/>
    <n v="2"/>
    <n v="3"/>
    <n v="2"/>
    <n v="6"/>
    <s v="Medium"/>
    <s v="Medium"/>
  </r>
  <r>
    <s v="INC-2026-10438"/>
    <x v="2266"/>
    <x v="3"/>
    <x v="0"/>
    <x v="0"/>
    <x v="3"/>
    <x v="275"/>
    <d v="2026-02-12T00:00:00"/>
    <n v="2"/>
    <n v="5"/>
    <n v="2"/>
    <n v="10"/>
    <s v="Medium"/>
    <s v="Medium"/>
  </r>
  <r>
    <s v="INC-2026-13083"/>
    <x v="2267"/>
    <x v="2"/>
    <x v="1"/>
    <x v="0"/>
    <x v="2"/>
    <x v="445"/>
    <d v="2026-02-12T00:00:00"/>
    <n v="2"/>
    <n v="3"/>
    <n v="2"/>
    <n v="6"/>
    <s v="Medium"/>
    <s v="Medium"/>
  </r>
  <r>
    <s v="INC-2026-12305"/>
    <x v="2268"/>
    <x v="4"/>
    <x v="0"/>
    <x v="2"/>
    <x v="3"/>
    <x v="1006"/>
    <d v="2026-02-12T00:00:00"/>
    <n v="2"/>
    <n v="3"/>
    <n v="2"/>
    <n v="6"/>
    <s v="Medium"/>
    <s v="Medium"/>
  </r>
  <r>
    <s v="INC-2026-13873"/>
    <x v="2269"/>
    <x v="4"/>
    <x v="2"/>
    <x v="2"/>
    <x v="2"/>
    <x v="481"/>
    <d v="2026-02-12T00:00:00"/>
    <n v="2"/>
    <n v="3"/>
    <n v="2"/>
    <n v="6"/>
    <s v="Medium"/>
    <s v="Medium"/>
  </r>
  <r>
    <s v="INC-2026-12808"/>
    <x v="2270"/>
    <x v="2"/>
    <x v="1"/>
    <x v="0"/>
    <x v="3"/>
    <x v="740"/>
    <d v="2026-02-12T00:00:00"/>
    <n v="2"/>
    <n v="3"/>
    <n v="2"/>
    <n v="6"/>
    <s v="Medium"/>
    <s v="Medium"/>
  </r>
  <r>
    <s v="INC-2026-13784"/>
    <x v="2271"/>
    <x v="1"/>
    <x v="0"/>
    <x v="3"/>
    <x v="1"/>
    <x v="28"/>
    <d v="2026-02-12T00:00:00"/>
    <n v="2"/>
    <n v="1"/>
    <n v="4"/>
    <n v="4"/>
    <s v="Low"/>
    <s v="Low"/>
  </r>
  <r>
    <s v="INC-2026-11033"/>
    <x v="2272"/>
    <x v="4"/>
    <x v="2"/>
    <x v="2"/>
    <x v="4"/>
    <x v="1164"/>
    <d v="2026-02-12T00:00:00"/>
    <n v="2"/>
    <n v="3"/>
    <n v="5"/>
    <n v="15"/>
    <s v="High"/>
    <s v="High"/>
  </r>
  <r>
    <s v="INC-2026-14132"/>
    <x v="2273"/>
    <x v="5"/>
    <x v="2"/>
    <x v="2"/>
    <x v="3"/>
    <x v="618"/>
    <d v="2026-02-12T00:00:00"/>
    <n v="2"/>
    <n v="1"/>
    <n v="2"/>
    <n v="2"/>
    <s v="Low"/>
    <s v="Low"/>
  </r>
  <r>
    <s v="INC-2026-10589"/>
    <x v="2274"/>
    <x v="1"/>
    <x v="1"/>
    <x v="0"/>
    <x v="3"/>
    <x v="1165"/>
    <d v="2026-02-12T00:00:00"/>
    <n v="2"/>
    <n v="1"/>
    <n v="2"/>
    <n v="2"/>
    <s v="Low"/>
    <s v="Low"/>
  </r>
  <r>
    <s v="INC-2026-13660"/>
    <x v="2275"/>
    <x v="4"/>
    <x v="2"/>
    <x v="2"/>
    <x v="2"/>
    <x v="519"/>
    <d v="2026-02-12T00:00:00"/>
    <n v="2"/>
    <n v="3"/>
    <n v="2"/>
    <n v="6"/>
    <s v="Medium"/>
    <s v="Medium"/>
  </r>
  <r>
    <s v="INC-2026-12119"/>
    <x v="2276"/>
    <x v="5"/>
    <x v="3"/>
    <x v="0"/>
    <x v="2"/>
    <x v="1166"/>
    <d v="2026-02-12T00:00:00"/>
    <n v="2"/>
    <n v="1"/>
    <n v="2"/>
    <n v="2"/>
    <s v="Low"/>
    <s v="Low"/>
  </r>
  <r>
    <s v="INC-2026-10871"/>
    <x v="2277"/>
    <x v="1"/>
    <x v="0"/>
    <x v="2"/>
    <x v="0"/>
    <x v="1062"/>
    <d v="2026-02-12T00:00:00"/>
    <n v="2"/>
    <n v="1"/>
    <n v="1"/>
    <n v="1"/>
    <s v="Low"/>
    <s v="Low"/>
  </r>
  <r>
    <s v="INC-2026-12782"/>
    <x v="2278"/>
    <x v="2"/>
    <x v="2"/>
    <x v="2"/>
    <x v="3"/>
    <x v="709"/>
    <d v="2026-02-12T00:00:00"/>
    <n v="2"/>
    <n v="3"/>
    <n v="2"/>
    <n v="6"/>
    <s v="Medium"/>
    <s v="Medium"/>
  </r>
  <r>
    <s v="INC-2026-13360"/>
    <x v="2279"/>
    <x v="0"/>
    <x v="0"/>
    <x v="2"/>
    <x v="3"/>
    <x v="85"/>
    <d v="2026-02-12T00:00:00"/>
    <n v="2"/>
    <n v="1"/>
    <n v="2"/>
    <n v="2"/>
    <s v="Low"/>
    <s v="Low"/>
  </r>
  <r>
    <s v="INC-2026-14630"/>
    <x v="2280"/>
    <x v="0"/>
    <x v="2"/>
    <x v="0"/>
    <x v="2"/>
    <x v="1033"/>
    <d v="2026-02-12T00:00:00"/>
    <n v="2"/>
    <n v="1"/>
    <n v="2"/>
    <n v="2"/>
    <s v="Low"/>
    <s v="Low"/>
  </r>
  <r>
    <s v="INC-2026-10672"/>
    <x v="2281"/>
    <x v="0"/>
    <x v="3"/>
    <x v="3"/>
    <x v="2"/>
    <x v="236"/>
    <d v="2026-02-12T00:00:00"/>
    <n v="2"/>
    <n v="1"/>
    <n v="2"/>
    <n v="2"/>
    <s v="Low"/>
    <s v="Low"/>
  </r>
  <r>
    <s v="INC-2026-11464"/>
    <x v="2282"/>
    <x v="0"/>
    <x v="1"/>
    <x v="3"/>
    <x v="3"/>
    <x v="146"/>
    <d v="2026-02-12T00:00:00"/>
    <n v="2"/>
    <n v="1"/>
    <n v="2"/>
    <n v="2"/>
    <s v="Low"/>
    <s v="Low"/>
  </r>
  <r>
    <s v="INC-2026-14398"/>
    <x v="2283"/>
    <x v="4"/>
    <x v="1"/>
    <x v="2"/>
    <x v="0"/>
    <x v="932"/>
    <d v="2026-02-12T00:00:00"/>
    <n v="2"/>
    <n v="3"/>
    <n v="1"/>
    <n v="3"/>
    <s v="Low"/>
    <s v="Low"/>
  </r>
  <r>
    <s v="INC-2026-12775"/>
    <x v="2284"/>
    <x v="4"/>
    <x v="2"/>
    <x v="2"/>
    <x v="3"/>
    <x v="326"/>
    <d v="2026-02-12T00:00:00"/>
    <n v="2"/>
    <n v="3"/>
    <n v="2"/>
    <n v="6"/>
    <s v="Medium"/>
    <s v="Medium"/>
  </r>
  <r>
    <s v="INC-2026-13584"/>
    <x v="2285"/>
    <x v="4"/>
    <x v="3"/>
    <x v="2"/>
    <x v="1"/>
    <x v="1167"/>
    <d v="2026-02-12T00:00:00"/>
    <n v="2"/>
    <n v="3"/>
    <n v="4"/>
    <n v="12"/>
    <s v="High"/>
    <s v="High"/>
  </r>
  <r>
    <s v="INC-2026-10466"/>
    <x v="2286"/>
    <x v="1"/>
    <x v="2"/>
    <x v="0"/>
    <x v="1"/>
    <x v="1034"/>
    <d v="2026-02-12T00:00:00"/>
    <n v="2"/>
    <n v="1"/>
    <n v="4"/>
    <n v="4"/>
    <s v="Low"/>
    <s v="Low"/>
  </r>
  <r>
    <s v="INC-2026-10652"/>
    <x v="2287"/>
    <x v="4"/>
    <x v="0"/>
    <x v="2"/>
    <x v="2"/>
    <x v="149"/>
    <d v="2026-02-12T00:00:00"/>
    <n v="2"/>
    <n v="3"/>
    <n v="2"/>
    <n v="6"/>
    <s v="Medium"/>
    <s v="Medium"/>
  </r>
  <r>
    <s v="INC-2026-11554"/>
    <x v="2288"/>
    <x v="4"/>
    <x v="0"/>
    <x v="2"/>
    <x v="3"/>
    <x v="1168"/>
    <d v="2026-02-12T00:00:00"/>
    <n v="2"/>
    <n v="3"/>
    <n v="2"/>
    <n v="6"/>
    <s v="Medium"/>
    <s v="Medium"/>
  </r>
  <r>
    <s v="INC-2026-11443"/>
    <x v="2289"/>
    <x v="2"/>
    <x v="1"/>
    <x v="1"/>
    <x v="1"/>
    <x v="1169"/>
    <d v="2026-02-12T00:00:00"/>
    <n v="2"/>
    <n v="3"/>
    <n v="4"/>
    <n v="12"/>
    <s v="High"/>
    <s v="High"/>
  </r>
  <r>
    <s v="INC-2026-13371"/>
    <x v="2290"/>
    <x v="4"/>
    <x v="1"/>
    <x v="2"/>
    <x v="3"/>
    <x v="1170"/>
    <d v="2026-02-12T00:00:00"/>
    <n v="2"/>
    <n v="3"/>
    <n v="2"/>
    <n v="6"/>
    <s v="Medium"/>
    <s v="Medium"/>
  </r>
  <r>
    <s v="INC-2026-11347"/>
    <x v="2291"/>
    <x v="3"/>
    <x v="1"/>
    <x v="0"/>
    <x v="3"/>
    <x v="567"/>
    <d v="2026-02-12T00:00:00"/>
    <n v="2"/>
    <n v="5"/>
    <n v="2"/>
    <n v="10"/>
    <s v="Medium"/>
    <s v="Medium"/>
  </r>
  <r>
    <s v="INC-2026-11697"/>
    <x v="2292"/>
    <x v="4"/>
    <x v="3"/>
    <x v="2"/>
    <x v="2"/>
    <x v="526"/>
    <d v="2026-02-12T00:00:00"/>
    <n v="2"/>
    <n v="3"/>
    <n v="2"/>
    <n v="6"/>
    <s v="Medium"/>
    <s v="Medium"/>
  </r>
  <r>
    <s v="INC-2026-10278"/>
    <x v="2293"/>
    <x v="5"/>
    <x v="0"/>
    <x v="2"/>
    <x v="2"/>
    <x v="658"/>
    <d v="2026-02-12T00:00:00"/>
    <n v="2"/>
    <n v="1"/>
    <n v="2"/>
    <n v="2"/>
    <s v="Low"/>
    <s v="Low"/>
  </r>
  <r>
    <s v="INC-2026-13595"/>
    <x v="2294"/>
    <x v="5"/>
    <x v="1"/>
    <x v="0"/>
    <x v="1"/>
    <x v="1021"/>
    <d v="2026-02-12T00:00:00"/>
    <n v="2"/>
    <n v="1"/>
    <n v="4"/>
    <n v="4"/>
    <s v="Low"/>
    <s v="Low"/>
  </r>
  <r>
    <s v="INC-2026-12622"/>
    <x v="2295"/>
    <x v="3"/>
    <x v="0"/>
    <x v="0"/>
    <x v="3"/>
    <x v="298"/>
    <d v="2026-02-12T00:00:00"/>
    <n v="2"/>
    <n v="5"/>
    <n v="2"/>
    <n v="10"/>
    <s v="Medium"/>
    <s v="Medium"/>
  </r>
  <r>
    <s v="INC-2026-11734"/>
    <x v="2296"/>
    <x v="1"/>
    <x v="2"/>
    <x v="0"/>
    <x v="0"/>
    <x v="965"/>
    <d v="2026-02-12T00:00:00"/>
    <n v="2"/>
    <n v="1"/>
    <n v="1"/>
    <n v="1"/>
    <s v="Low"/>
    <s v="Low"/>
  </r>
  <r>
    <s v="INC-2026-13394"/>
    <x v="2297"/>
    <x v="4"/>
    <x v="3"/>
    <x v="2"/>
    <x v="2"/>
    <x v="1171"/>
    <d v="2026-02-12T00:00:00"/>
    <n v="2"/>
    <n v="3"/>
    <n v="2"/>
    <n v="6"/>
    <s v="Medium"/>
    <s v="Medium"/>
  </r>
  <r>
    <s v="INC-2026-12451"/>
    <x v="2298"/>
    <x v="3"/>
    <x v="1"/>
    <x v="0"/>
    <x v="0"/>
    <x v="1172"/>
    <d v="2026-02-12T00:00:00"/>
    <n v="2"/>
    <n v="5"/>
    <n v="1"/>
    <n v="5"/>
    <s v="Medium"/>
    <s v="Medium"/>
  </r>
  <r>
    <s v="INC-2026-12770"/>
    <x v="2299"/>
    <x v="0"/>
    <x v="2"/>
    <x v="2"/>
    <x v="3"/>
    <x v="1173"/>
    <d v="2026-02-12T00:00:00"/>
    <n v="2"/>
    <n v="1"/>
    <n v="2"/>
    <n v="2"/>
    <s v="Low"/>
    <s v="Low"/>
  </r>
  <r>
    <s v="INC-2026-11029"/>
    <x v="2300"/>
    <x v="0"/>
    <x v="1"/>
    <x v="3"/>
    <x v="2"/>
    <x v="1052"/>
    <d v="2026-02-12T00:00:00"/>
    <n v="2"/>
    <n v="1"/>
    <n v="2"/>
    <n v="2"/>
    <s v="Low"/>
    <s v="Low"/>
  </r>
  <r>
    <s v="INC-2026-14541"/>
    <x v="2301"/>
    <x v="4"/>
    <x v="2"/>
    <x v="2"/>
    <x v="2"/>
    <x v="428"/>
    <d v="2026-02-12T00:00:00"/>
    <n v="2"/>
    <n v="3"/>
    <n v="2"/>
    <n v="6"/>
    <s v="Medium"/>
    <s v="Medium"/>
  </r>
  <r>
    <s v="INC-2026-11179"/>
    <x v="2302"/>
    <x v="0"/>
    <x v="1"/>
    <x v="1"/>
    <x v="1"/>
    <x v="783"/>
    <d v="2026-02-12T00:00:00"/>
    <n v="2"/>
    <n v="1"/>
    <n v="4"/>
    <n v="4"/>
    <s v="Low"/>
    <s v="Low"/>
  </r>
  <r>
    <s v="INC-2026-11574"/>
    <x v="2303"/>
    <x v="4"/>
    <x v="3"/>
    <x v="2"/>
    <x v="0"/>
    <x v="530"/>
    <d v="2026-02-12T00:00:00"/>
    <n v="2"/>
    <n v="3"/>
    <n v="1"/>
    <n v="3"/>
    <s v="Low"/>
    <s v="Low"/>
  </r>
  <r>
    <s v="INC-2026-12732"/>
    <x v="2304"/>
    <x v="2"/>
    <x v="2"/>
    <x v="3"/>
    <x v="3"/>
    <x v="1174"/>
    <d v="2026-02-12T00:00:00"/>
    <n v="2"/>
    <n v="3"/>
    <n v="2"/>
    <n v="6"/>
    <s v="Medium"/>
    <s v="Medium"/>
  </r>
  <r>
    <s v="INC-2026-10396"/>
    <x v="2305"/>
    <x v="4"/>
    <x v="1"/>
    <x v="2"/>
    <x v="3"/>
    <x v="169"/>
    <d v="2026-02-12T00:00:00"/>
    <n v="2"/>
    <n v="3"/>
    <n v="2"/>
    <n v="6"/>
    <s v="Medium"/>
    <s v="Medium"/>
  </r>
  <r>
    <s v="INC-2026-13590"/>
    <x v="2306"/>
    <x v="0"/>
    <x v="0"/>
    <x v="1"/>
    <x v="4"/>
    <x v="818"/>
    <d v="2026-02-12T00:00:00"/>
    <n v="2"/>
    <n v="1"/>
    <n v="5"/>
    <n v="5"/>
    <s v="Medium"/>
    <s v="Medium"/>
  </r>
  <r>
    <s v="INC-2026-13161"/>
    <x v="2307"/>
    <x v="0"/>
    <x v="1"/>
    <x v="1"/>
    <x v="3"/>
    <x v="1146"/>
    <d v="2026-02-12T00:00:00"/>
    <n v="2"/>
    <n v="1"/>
    <n v="2"/>
    <n v="2"/>
    <s v="Low"/>
    <s v="Low"/>
  </r>
  <r>
    <s v="INC-2026-12516"/>
    <x v="2308"/>
    <x v="4"/>
    <x v="2"/>
    <x v="2"/>
    <x v="3"/>
    <x v="3"/>
    <d v="2026-02-13T00:00:00"/>
    <n v="2"/>
    <n v="3"/>
    <n v="2"/>
    <n v="6"/>
    <s v="Medium"/>
    <s v="Medium"/>
  </r>
  <r>
    <s v="INC-2026-12864"/>
    <x v="2309"/>
    <x v="3"/>
    <x v="0"/>
    <x v="0"/>
    <x v="2"/>
    <x v="263"/>
    <d v="2026-02-13T00:00:00"/>
    <n v="2"/>
    <n v="5"/>
    <n v="2"/>
    <n v="10"/>
    <s v="Medium"/>
    <s v="Medium"/>
  </r>
  <r>
    <s v="INC-2026-10291"/>
    <x v="2310"/>
    <x v="1"/>
    <x v="0"/>
    <x v="0"/>
    <x v="3"/>
    <x v="1175"/>
    <d v="2026-02-13T00:00:00"/>
    <n v="2"/>
    <n v="1"/>
    <n v="2"/>
    <n v="2"/>
    <s v="Low"/>
    <s v="Low"/>
  </r>
  <r>
    <s v="INC-2026-11899"/>
    <x v="2311"/>
    <x v="2"/>
    <x v="0"/>
    <x v="0"/>
    <x v="3"/>
    <x v="264"/>
    <d v="2026-02-13T00:00:00"/>
    <n v="2"/>
    <n v="3"/>
    <n v="2"/>
    <n v="6"/>
    <s v="Medium"/>
    <s v="Medium"/>
  </r>
  <r>
    <s v="INC-2026-11338"/>
    <x v="2312"/>
    <x v="4"/>
    <x v="1"/>
    <x v="2"/>
    <x v="2"/>
    <x v="825"/>
    <d v="2026-02-13T00:00:00"/>
    <n v="2"/>
    <n v="3"/>
    <n v="2"/>
    <n v="6"/>
    <s v="Medium"/>
    <s v="Medium"/>
  </r>
  <r>
    <s v="INC-2026-11027"/>
    <x v="2313"/>
    <x v="0"/>
    <x v="3"/>
    <x v="1"/>
    <x v="1"/>
    <x v="961"/>
    <d v="2026-02-13T00:00:00"/>
    <n v="2"/>
    <n v="1"/>
    <n v="4"/>
    <n v="4"/>
    <s v="Low"/>
    <s v="Low"/>
  </r>
  <r>
    <s v="INC-2026-14825"/>
    <x v="2314"/>
    <x v="3"/>
    <x v="1"/>
    <x v="0"/>
    <x v="3"/>
    <x v="1030"/>
    <d v="2026-02-13T00:00:00"/>
    <n v="2"/>
    <n v="5"/>
    <n v="2"/>
    <n v="10"/>
    <s v="Medium"/>
    <s v="Medium"/>
  </r>
  <r>
    <s v="INC-2026-13259"/>
    <x v="2315"/>
    <x v="3"/>
    <x v="2"/>
    <x v="0"/>
    <x v="2"/>
    <x v="510"/>
    <d v="2026-02-13T00:00:00"/>
    <n v="2"/>
    <n v="5"/>
    <n v="2"/>
    <n v="10"/>
    <s v="Medium"/>
    <s v="Medium"/>
  </r>
  <r>
    <s v="INC-2026-11534"/>
    <x v="2316"/>
    <x v="4"/>
    <x v="0"/>
    <x v="2"/>
    <x v="2"/>
    <x v="511"/>
    <d v="2026-02-13T00:00:00"/>
    <n v="2"/>
    <n v="3"/>
    <n v="2"/>
    <n v="6"/>
    <s v="Medium"/>
    <s v="Medium"/>
  </r>
  <r>
    <s v="INC-2026-12550"/>
    <x v="2317"/>
    <x v="4"/>
    <x v="0"/>
    <x v="2"/>
    <x v="2"/>
    <x v="135"/>
    <d v="2026-02-13T00:00:00"/>
    <n v="2"/>
    <n v="3"/>
    <n v="2"/>
    <n v="6"/>
    <s v="Medium"/>
    <s v="Medium"/>
  </r>
  <r>
    <s v="INC-2026-13455"/>
    <x v="2318"/>
    <x v="4"/>
    <x v="1"/>
    <x v="2"/>
    <x v="4"/>
    <x v="872"/>
    <d v="2026-02-13T00:00:00"/>
    <n v="2"/>
    <n v="3"/>
    <n v="5"/>
    <n v="15"/>
    <s v="High"/>
    <s v="High"/>
  </r>
  <r>
    <s v="INC-2026-11234"/>
    <x v="2319"/>
    <x v="1"/>
    <x v="2"/>
    <x v="0"/>
    <x v="3"/>
    <x v="183"/>
    <d v="2026-02-13T00:00:00"/>
    <n v="2"/>
    <n v="1"/>
    <n v="2"/>
    <n v="2"/>
    <s v="Low"/>
    <s v="Low"/>
  </r>
  <r>
    <s v="INC-2026-10052"/>
    <x v="2320"/>
    <x v="5"/>
    <x v="3"/>
    <x v="1"/>
    <x v="2"/>
    <x v="1176"/>
    <d v="2026-02-13T00:00:00"/>
    <n v="2"/>
    <n v="1"/>
    <n v="2"/>
    <n v="2"/>
    <s v="Low"/>
    <s v="Low"/>
  </r>
  <r>
    <s v="INC-2026-14089"/>
    <x v="2321"/>
    <x v="3"/>
    <x v="1"/>
    <x v="0"/>
    <x v="3"/>
    <x v="766"/>
    <d v="2026-02-13T00:00:00"/>
    <n v="2"/>
    <n v="5"/>
    <n v="2"/>
    <n v="10"/>
    <s v="Medium"/>
    <s v="Medium"/>
  </r>
  <r>
    <s v="INC-2026-12690"/>
    <x v="2322"/>
    <x v="4"/>
    <x v="0"/>
    <x v="3"/>
    <x v="3"/>
    <x v="583"/>
    <d v="2026-02-13T00:00:00"/>
    <n v="2"/>
    <n v="3"/>
    <n v="2"/>
    <n v="6"/>
    <s v="Medium"/>
    <s v="Medium"/>
  </r>
  <r>
    <s v="INC-2026-12088"/>
    <x v="2323"/>
    <x v="4"/>
    <x v="2"/>
    <x v="2"/>
    <x v="3"/>
    <x v="988"/>
    <d v="2026-02-13T00:00:00"/>
    <n v="2"/>
    <n v="3"/>
    <n v="2"/>
    <n v="6"/>
    <s v="Medium"/>
    <s v="Medium"/>
  </r>
  <r>
    <s v="INC-2026-10764"/>
    <x v="2324"/>
    <x v="4"/>
    <x v="1"/>
    <x v="2"/>
    <x v="1"/>
    <x v="585"/>
    <d v="2026-02-13T00:00:00"/>
    <n v="2"/>
    <n v="3"/>
    <n v="4"/>
    <n v="12"/>
    <s v="High"/>
    <s v="High"/>
  </r>
  <r>
    <s v="INC-2026-12426"/>
    <x v="2325"/>
    <x v="4"/>
    <x v="2"/>
    <x v="2"/>
    <x v="2"/>
    <x v="284"/>
    <d v="2026-02-13T00:00:00"/>
    <n v="2"/>
    <n v="3"/>
    <n v="2"/>
    <n v="6"/>
    <s v="Medium"/>
    <s v="Medium"/>
  </r>
  <r>
    <s v="INC-2026-13061"/>
    <x v="2326"/>
    <x v="4"/>
    <x v="2"/>
    <x v="2"/>
    <x v="3"/>
    <x v="1142"/>
    <d v="2026-02-13T00:00:00"/>
    <n v="2"/>
    <n v="3"/>
    <n v="2"/>
    <n v="6"/>
    <s v="Medium"/>
    <s v="Medium"/>
  </r>
  <r>
    <s v="INC-2026-11860"/>
    <x v="2327"/>
    <x v="4"/>
    <x v="2"/>
    <x v="2"/>
    <x v="4"/>
    <x v="484"/>
    <d v="2026-02-13T00:00:00"/>
    <n v="2"/>
    <n v="3"/>
    <n v="5"/>
    <n v="15"/>
    <s v="High"/>
    <s v="High"/>
  </r>
  <r>
    <s v="INC-2026-11463"/>
    <x v="2328"/>
    <x v="4"/>
    <x v="2"/>
    <x v="2"/>
    <x v="2"/>
    <x v="979"/>
    <d v="2026-02-13T00:00:00"/>
    <n v="2"/>
    <n v="3"/>
    <n v="2"/>
    <n v="6"/>
    <s v="Medium"/>
    <s v="Medium"/>
  </r>
  <r>
    <s v="INC-2026-13693"/>
    <x v="2329"/>
    <x v="5"/>
    <x v="3"/>
    <x v="3"/>
    <x v="2"/>
    <x v="323"/>
    <d v="2026-02-13T00:00:00"/>
    <n v="2"/>
    <n v="1"/>
    <n v="2"/>
    <n v="2"/>
    <s v="Low"/>
    <s v="Low"/>
  </r>
  <r>
    <s v="INC-2026-10076"/>
    <x v="2330"/>
    <x v="4"/>
    <x v="2"/>
    <x v="2"/>
    <x v="3"/>
    <x v="362"/>
    <d v="2026-02-13T00:00:00"/>
    <n v="2"/>
    <n v="3"/>
    <n v="2"/>
    <n v="6"/>
    <s v="Medium"/>
    <s v="Medium"/>
  </r>
  <r>
    <s v="INC-2026-13748"/>
    <x v="2331"/>
    <x v="1"/>
    <x v="3"/>
    <x v="0"/>
    <x v="1"/>
    <x v="829"/>
    <d v="2026-02-13T00:00:00"/>
    <n v="2"/>
    <n v="1"/>
    <n v="4"/>
    <n v="4"/>
    <s v="Low"/>
    <s v="Low"/>
  </r>
  <r>
    <s v="INC-2026-10509"/>
    <x v="2332"/>
    <x v="4"/>
    <x v="2"/>
    <x v="0"/>
    <x v="3"/>
    <x v="192"/>
    <d v="2026-02-13T00:00:00"/>
    <n v="2"/>
    <n v="3"/>
    <n v="2"/>
    <n v="6"/>
    <s v="Medium"/>
    <s v="Medium"/>
  </r>
  <r>
    <s v="INC-2026-14890"/>
    <x v="2333"/>
    <x v="5"/>
    <x v="1"/>
    <x v="2"/>
    <x v="3"/>
    <x v="83"/>
    <d v="2026-02-13T00:00:00"/>
    <n v="2"/>
    <n v="1"/>
    <n v="2"/>
    <n v="2"/>
    <s v="Low"/>
    <s v="Low"/>
  </r>
  <r>
    <s v="INC-2026-10677"/>
    <x v="2334"/>
    <x v="4"/>
    <x v="3"/>
    <x v="2"/>
    <x v="2"/>
    <x v="1076"/>
    <d v="2026-02-13T00:00:00"/>
    <n v="2"/>
    <n v="3"/>
    <n v="2"/>
    <n v="6"/>
    <s v="Medium"/>
    <s v="Medium"/>
  </r>
  <r>
    <s v="INC-2026-13492"/>
    <x v="2335"/>
    <x v="4"/>
    <x v="1"/>
    <x v="2"/>
    <x v="3"/>
    <x v="325"/>
    <d v="2026-02-13T00:00:00"/>
    <n v="2"/>
    <n v="3"/>
    <n v="2"/>
    <n v="6"/>
    <s v="Medium"/>
    <s v="Medium"/>
  </r>
  <r>
    <s v="INC-2026-13280"/>
    <x v="2336"/>
    <x v="5"/>
    <x v="1"/>
    <x v="1"/>
    <x v="3"/>
    <x v="910"/>
    <d v="2026-02-13T00:00:00"/>
    <n v="2"/>
    <n v="1"/>
    <n v="2"/>
    <n v="2"/>
    <s v="Low"/>
    <s v="Low"/>
  </r>
  <r>
    <s v="INC-2026-11693"/>
    <x v="2337"/>
    <x v="4"/>
    <x v="2"/>
    <x v="1"/>
    <x v="3"/>
    <x v="1177"/>
    <d v="2026-02-13T00:00:00"/>
    <n v="2"/>
    <n v="3"/>
    <n v="2"/>
    <n v="6"/>
    <s v="Medium"/>
    <s v="Medium"/>
  </r>
  <r>
    <s v="INC-2026-12249"/>
    <x v="2338"/>
    <x v="4"/>
    <x v="1"/>
    <x v="2"/>
    <x v="0"/>
    <x v="850"/>
    <d v="2026-02-13T00:00:00"/>
    <n v="2"/>
    <n v="3"/>
    <n v="1"/>
    <n v="3"/>
    <s v="Low"/>
    <s v="Low"/>
  </r>
  <r>
    <s v="INC-2026-13827"/>
    <x v="2339"/>
    <x v="0"/>
    <x v="3"/>
    <x v="1"/>
    <x v="3"/>
    <x v="1178"/>
    <d v="2026-02-13T00:00:00"/>
    <n v="2"/>
    <n v="1"/>
    <n v="2"/>
    <n v="2"/>
    <s v="Low"/>
    <s v="Low"/>
  </r>
  <r>
    <s v="INC-2026-10867"/>
    <x v="2340"/>
    <x v="2"/>
    <x v="2"/>
    <x v="0"/>
    <x v="2"/>
    <x v="933"/>
    <d v="2026-02-13T00:00:00"/>
    <n v="2"/>
    <n v="3"/>
    <n v="2"/>
    <n v="6"/>
    <s v="Medium"/>
    <s v="Medium"/>
  </r>
  <r>
    <s v="INC-2026-14350"/>
    <x v="2341"/>
    <x v="5"/>
    <x v="0"/>
    <x v="3"/>
    <x v="3"/>
    <x v="156"/>
    <d v="2026-02-13T00:00:00"/>
    <n v="2"/>
    <n v="1"/>
    <n v="2"/>
    <n v="2"/>
    <s v="Low"/>
    <s v="Low"/>
  </r>
  <r>
    <s v="INC-2026-13382"/>
    <x v="2342"/>
    <x v="4"/>
    <x v="1"/>
    <x v="2"/>
    <x v="1"/>
    <x v="245"/>
    <d v="2026-02-13T00:00:00"/>
    <n v="2"/>
    <n v="3"/>
    <n v="4"/>
    <n v="12"/>
    <s v="High"/>
    <s v="High"/>
  </r>
  <r>
    <s v="INC-2026-11925"/>
    <x v="2342"/>
    <x v="4"/>
    <x v="1"/>
    <x v="2"/>
    <x v="3"/>
    <x v="245"/>
    <d v="2026-02-13T00:00:00"/>
    <n v="2"/>
    <n v="3"/>
    <n v="2"/>
    <n v="6"/>
    <s v="Medium"/>
    <s v="Medium"/>
  </r>
  <r>
    <s v="INC-2026-10731"/>
    <x v="2343"/>
    <x v="0"/>
    <x v="2"/>
    <x v="0"/>
    <x v="3"/>
    <x v="53"/>
    <d v="2026-02-13T00:00:00"/>
    <n v="2"/>
    <n v="1"/>
    <n v="2"/>
    <n v="2"/>
    <s v="Low"/>
    <s v="Low"/>
  </r>
  <r>
    <s v="INC-2026-14266"/>
    <x v="2344"/>
    <x v="1"/>
    <x v="0"/>
    <x v="1"/>
    <x v="0"/>
    <x v="981"/>
    <d v="2026-02-13T00:00:00"/>
    <n v="2"/>
    <n v="1"/>
    <n v="1"/>
    <n v="1"/>
    <s v="Low"/>
    <s v="Low"/>
  </r>
  <r>
    <s v="INC-2026-10898"/>
    <x v="2345"/>
    <x v="5"/>
    <x v="1"/>
    <x v="1"/>
    <x v="3"/>
    <x v="1179"/>
    <d v="2026-02-13T00:00:00"/>
    <n v="2"/>
    <n v="1"/>
    <n v="2"/>
    <n v="2"/>
    <s v="Low"/>
    <s v="Low"/>
  </r>
  <r>
    <s v="INC-2026-12398"/>
    <x v="2346"/>
    <x v="4"/>
    <x v="1"/>
    <x v="2"/>
    <x v="3"/>
    <x v="527"/>
    <d v="2026-02-13T00:00:00"/>
    <n v="2"/>
    <n v="3"/>
    <n v="2"/>
    <n v="6"/>
    <s v="Medium"/>
    <s v="Medium"/>
  </r>
  <r>
    <s v="INC-2026-14811"/>
    <x v="2347"/>
    <x v="4"/>
    <x v="3"/>
    <x v="0"/>
    <x v="2"/>
    <x v="937"/>
    <d v="2026-02-13T00:00:00"/>
    <n v="2"/>
    <n v="3"/>
    <n v="2"/>
    <n v="6"/>
    <s v="Medium"/>
    <s v="Medium"/>
  </r>
  <r>
    <s v="INC-2026-13389"/>
    <x v="2348"/>
    <x v="0"/>
    <x v="0"/>
    <x v="0"/>
    <x v="0"/>
    <x v="1180"/>
    <d v="2026-02-13T00:00:00"/>
    <n v="2"/>
    <n v="1"/>
    <n v="1"/>
    <n v="1"/>
    <s v="Low"/>
    <s v="Low"/>
  </r>
  <r>
    <s v="INC-2026-14278"/>
    <x v="2349"/>
    <x v="4"/>
    <x v="2"/>
    <x v="2"/>
    <x v="4"/>
    <x v="1109"/>
    <d v="2026-02-13T00:00:00"/>
    <n v="2"/>
    <n v="3"/>
    <n v="5"/>
    <n v="15"/>
    <s v="High"/>
    <s v="High"/>
  </r>
  <r>
    <s v="INC-2026-10428"/>
    <x v="2350"/>
    <x v="3"/>
    <x v="1"/>
    <x v="0"/>
    <x v="3"/>
    <x v="816"/>
    <d v="2026-02-13T00:00:00"/>
    <n v="2"/>
    <n v="5"/>
    <n v="2"/>
    <n v="10"/>
    <s v="Medium"/>
    <s v="Medium"/>
  </r>
  <r>
    <s v="INC-2026-12274"/>
    <x v="2351"/>
    <x v="4"/>
    <x v="2"/>
    <x v="2"/>
    <x v="2"/>
    <x v="571"/>
    <d v="2026-02-13T00:00:00"/>
    <n v="2"/>
    <n v="3"/>
    <n v="2"/>
    <n v="6"/>
    <s v="Medium"/>
    <s v="Medium"/>
  </r>
  <r>
    <s v="INC-2026-13215"/>
    <x v="2351"/>
    <x v="4"/>
    <x v="0"/>
    <x v="2"/>
    <x v="1"/>
    <x v="571"/>
    <d v="2026-02-13T00:00:00"/>
    <n v="2"/>
    <n v="3"/>
    <n v="4"/>
    <n v="12"/>
    <s v="High"/>
    <s v="High"/>
  </r>
  <r>
    <s v="INC-2026-10105"/>
    <x v="2352"/>
    <x v="4"/>
    <x v="2"/>
    <x v="2"/>
    <x v="3"/>
    <x v="818"/>
    <d v="2026-02-13T00:00:00"/>
    <n v="2"/>
    <n v="3"/>
    <n v="2"/>
    <n v="6"/>
    <s v="Medium"/>
    <s v="Medium"/>
  </r>
  <r>
    <s v="INC-2026-14528"/>
    <x v="2353"/>
    <x v="4"/>
    <x v="0"/>
    <x v="2"/>
    <x v="2"/>
    <x v="574"/>
    <d v="2026-02-13T00:00:00"/>
    <n v="2"/>
    <n v="3"/>
    <n v="2"/>
    <n v="6"/>
    <s v="Medium"/>
    <s v="Medium"/>
  </r>
  <r>
    <s v="INC-2026-11138"/>
    <x v="2354"/>
    <x v="4"/>
    <x v="2"/>
    <x v="2"/>
    <x v="2"/>
    <x v="922"/>
    <d v="2026-02-13T00:00:00"/>
    <n v="2"/>
    <n v="3"/>
    <n v="2"/>
    <n v="6"/>
    <s v="Medium"/>
    <s v="Medium"/>
  </r>
  <r>
    <s v="INC-2026-12600"/>
    <x v="2355"/>
    <x v="4"/>
    <x v="3"/>
    <x v="2"/>
    <x v="2"/>
    <x v="431"/>
    <d v="2026-02-13T00:00:00"/>
    <n v="2"/>
    <n v="3"/>
    <n v="2"/>
    <n v="6"/>
    <s v="Medium"/>
    <s v="Medium"/>
  </r>
  <r>
    <s v="INC-2026-12785"/>
    <x v="2356"/>
    <x v="4"/>
    <x v="2"/>
    <x v="3"/>
    <x v="0"/>
    <x v="1138"/>
    <d v="2026-02-14T00:00:00"/>
    <n v="2"/>
    <n v="3"/>
    <n v="1"/>
    <n v="3"/>
    <s v="Low"/>
    <s v="Low"/>
  </r>
  <r>
    <s v="INC-2026-12994"/>
    <x v="2357"/>
    <x v="4"/>
    <x v="3"/>
    <x v="2"/>
    <x v="2"/>
    <x v="1181"/>
    <d v="2026-02-14T00:00:00"/>
    <n v="2"/>
    <n v="3"/>
    <n v="2"/>
    <n v="6"/>
    <s v="Medium"/>
    <s v="Medium"/>
  </r>
  <r>
    <s v="INC-2026-14402"/>
    <x v="2358"/>
    <x v="5"/>
    <x v="2"/>
    <x v="1"/>
    <x v="3"/>
    <x v="1122"/>
    <d v="2026-02-14T00:00:00"/>
    <n v="2"/>
    <n v="1"/>
    <n v="2"/>
    <n v="2"/>
    <s v="Low"/>
    <s v="Low"/>
  </r>
  <r>
    <s v="INC-2026-12945"/>
    <x v="2359"/>
    <x v="4"/>
    <x v="2"/>
    <x v="2"/>
    <x v="3"/>
    <x v="471"/>
    <d v="2026-02-14T00:00:00"/>
    <n v="2"/>
    <n v="3"/>
    <n v="2"/>
    <n v="6"/>
    <s v="Medium"/>
    <s v="Medium"/>
  </r>
  <r>
    <s v="INC-2026-14658"/>
    <x v="2360"/>
    <x v="2"/>
    <x v="1"/>
    <x v="1"/>
    <x v="2"/>
    <x v="923"/>
    <d v="2026-02-14T00:00:00"/>
    <n v="2"/>
    <n v="3"/>
    <n v="2"/>
    <n v="6"/>
    <s v="Medium"/>
    <s v="Medium"/>
  </r>
  <r>
    <s v="INC-2026-10756"/>
    <x v="2361"/>
    <x v="0"/>
    <x v="1"/>
    <x v="1"/>
    <x v="0"/>
    <x v="311"/>
    <d v="2026-02-14T00:00:00"/>
    <n v="2"/>
    <n v="1"/>
    <n v="1"/>
    <n v="1"/>
    <s v="Low"/>
    <s v="Low"/>
  </r>
  <r>
    <s v="INC-2026-11795"/>
    <x v="2362"/>
    <x v="4"/>
    <x v="3"/>
    <x v="2"/>
    <x v="1"/>
    <x v="216"/>
    <d v="2026-02-14T00:00:00"/>
    <n v="2"/>
    <n v="3"/>
    <n v="4"/>
    <n v="12"/>
    <s v="High"/>
    <s v="High"/>
  </r>
  <r>
    <s v="INC-2026-11810"/>
    <x v="2363"/>
    <x v="4"/>
    <x v="2"/>
    <x v="3"/>
    <x v="2"/>
    <x v="1147"/>
    <d v="2026-02-14T00:00:00"/>
    <n v="2"/>
    <n v="3"/>
    <n v="2"/>
    <n v="6"/>
    <s v="Medium"/>
    <s v="Medium"/>
  </r>
  <r>
    <s v="INC-2026-14908"/>
    <x v="2364"/>
    <x v="1"/>
    <x v="1"/>
    <x v="2"/>
    <x v="1"/>
    <x v="1182"/>
    <d v="2026-02-14T00:00:00"/>
    <n v="2"/>
    <n v="1"/>
    <n v="4"/>
    <n v="4"/>
    <s v="Low"/>
    <s v="Low"/>
  </r>
  <r>
    <s v="INC-2026-10656"/>
    <x v="2365"/>
    <x v="4"/>
    <x v="2"/>
    <x v="2"/>
    <x v="2"/>
    <x v="1183"/>
    <d v="2026-02-14T00:00:00"/>
    <n v="2"/>
    <n v="3"/>
    <n v="2"/>
    <n v="6"/>
    <s v="Medium"/>
    <s v="Medium"/>
  </r>
  <r>
    <s v="INC-2026-12684"/>
    <x v="2366"/>
    <x v="1"/>
    <x v="3"/>
    <x v="3"/>
    <x v="3"/>
    <x v="314"/>
    <d v="2026-02-14T00:00:00"/>
    <n v="2"/>
    <n v="1"/>
    <n v="2"/>
    <n v="2"/>
    <s v="Low"/>
    <s v="Low"/>
  </r>
  <r>
    <s v="INC-2026-13311"/>
    <x v="2367"/>
    <x v="4"/>
    <x v="0"/>
    <x v="2"/>
    <x v="2"/>
    <x v="345"/>
    <d v="2026-02-14T00:00:00"/>
    <n v="2"/>
    <n v="3"/>
    <n v="2"/>
    <n v="6"/>
    <s v="Medium"/>
    <s v="Medium"/>
  </r>
  <r>
    <s v="INC-2026-10497"/>
    <x v="2368"/>
    <x v="4"/>
    <x v="3"/>
    <x v="1"/>
    <x v="0"/>
    <x v="1139"/>
    <d v="2026-02-14T00:00:00"/>
    <n v="2"/>
    <n v="3"/>
    <n v="1"/>
    <n v="3"/>
    <s v="Low"/>
    <s v="Low"/>
  </r>
  <r>
    <s v="INC-2026-13821"/>
    <x v="2369"/>
    <x v="4"/>
    <x v="0"/>
    <x v="2"/>
    <x v="3"/>
    <x v="68"/>
    <d v="2026-02-14T00:00:00"/>
    <n v="2"/>
    <n v="3"/>
    <n v="2"/>
    <n v="6"/>
    <s v="Medium"/>
    <s v="Medium"/>
  </r>
  <r>
    <s v="INC-2026-10675"/>
    <x v="2370"/>
    <x v="5"/>
    <x v="0"/>
    <x v="1"/>
    <x v="3"/>
    <x v="987"/>
    <d v="2026-02-14T00:00:00"/>
    <n v="2"/>
    <n v="1"/>
    <n v="2"/>
    <n v="2"/>
    <s v="Low"/>
    <s v="Low"/>
  </r>
  <r>
    <s v="INC-2026-11037"/>
    <x v="2371"/>
    <x v="1"/>
    <x v="0"/>
    <x v="3"/>
    <x v="1"/>
    <x v="12"/>
    <d v="2026-02-14T00:00:00"/>
    <n v="2"/>
    <n v="1"/>
    <n v="4"/>
    <n v="4"/>
    <s v="Low"/>
    <s v="Low"/>
  </r>
  <r>
    <s v="INC-2026-10567"/>
    <x v="2372"/>
    <x v="3"/>
    <x v="2"/>
    <x v="0"/>
    <x v="2"/>
    <x v="1184"/>
    <d v="2026-02-14T00:00:00"/>
    <n v="2"/>
    <n v="5"/>
    <n v="2"/>
    <n v="10"/>
    <s v="Medium"/>
    <s v="Medium"/>
  </r>
  <r>
    <s v="INC-2026-11816"/>
    <x v="2373"/>
    <x v="0"/>
    <x v="0"/>
    <x v="2"/>
    <x v="2"/>
    <x v="177"/>
    <d v="2026-02-14T00:00:00"/>
    <n v="2"/>
    <n v="1"/>
    <n v="2"/>
    <n v="2"/>
    <s v="Low"/>
    <s v="Low"/>
  </r>
  <r>
    <s v="INC-2026-13264"/>
    <x v="2374"/>
    <x v="4"/>
    <x v="3"/>
    <x v="2"/>
    <x v="3"/>
    <x v="320"/>
    <d v="2026-02-14T00:00:00"/>
    <n v="2"/>
    <n v="3"/>
    <n v="2"/>
    <n v="6"/>
    <s v="Medium"/>
    <s v="Medium"/>
  </r>
  <r>
    <s v="INC-2026-12223"/>
    <x v="2375"/>
    <x v="4"/>
    <x v="3"/>
    <x v="3"/>
    <x v="0"/>
    <x v="268"/>
    <d v="2026-02-14T00:00:00"/>
    <n v="2"/>
    <n v="3"/>
    <n v="1"/>
    <n v="3"/>
    <s v="Low"/>
    <s v="Low"/>
  </r>
  <r>
    <s v="INC-2026-14797"/>
    <x v="2376"/>
    <x v="1"/>
    <x v="3"/>
    <x v="0"/>
    <x v="3"/>
    <x v="943"/>
    <d v="2026-02-14T00:00:00"/>
    <n v="2"/>
    <n v="1"/>
    <n v="2"/>
    <n v="2"/>
    <s v="Low"/>
    <s v="Low"/>
  </r>
  <r>
    <s v="INC-2026-10086"/>
    <x v="2377"/>
    <x v="3"/>
    <x v="3"/>
    <x v="0"/>
    <x v="3"/>
    <x v="640"/>
    <d v="2026-02-14T00:00:00"/>
    <n v="2"/>
    <n v="5"/>
    <n v="2"/>
    <n v="10"/>
    <s v="Medium"/>
    <s v="Medium"/>
  </r>
  <r>
    <s v="INC-2026-14079"/>
    <x v="2378"/>
    <x v="3"/>
    <x v="0"/>
    <x v="0"/>
    <x v="3"/>
    <x v="180"/>
    <d v="2026-02-14T00:00:00"/>
    <n v="2"/>
    <n v="5"/>
    <n v="2"/>
    <n v="10"/>
    <s v="Medium"/>
    <s v="Medium"/>
  </r>
  <r>
    <s v="INC-2026-11354"/>
    <x v="2379"/>
    <x v="3"/>
    <x v="1"/>
    <x v="0"/>
    <x v="1"/>
    <x v="1162"/>
    <d v="2026-02-14T00:00:00"/>
    <n v="2"/>
    <n v="5"/>
    <n v="4"/>
    <n v="20"/>
    <s v="Very High"/>
    <s v="Critical"/>
  </r>
  <r>
    <s v="INC-2026-12637"/>
    <x v="2380"/>
    <x v="5"/>
    <x v="2"/>
    <x v="3"/>
    <x v="3"/>
    <x v="1185"/>
    <d v="2026-02-14T00:00:00"/>
    <n v="2"/>
    <n v="1"/>
    <n v="2"/>
    <n v="2"/>
    <s v="Low"/>
    <s v="Low"/>
  </r>
  <r>
    <s v="INC-2026-11358"/>
    <x v="2381"/>
    <x v="4"/>
    <x v="3"/>
    <x v="2"/>
    <x v="3"/>
    <x v="355"/>
    <d v="2026-02-14T00:00:00"/>
    <n v="2"/>
    <n v="3"/>
    <n v="2"/>
    <n v="6"/>
    <s v="Medium"/>
    <s v="Medium"/>
  </r>
  <r>
    <s v="INC-2026-11893"/>
    <x v="2382"/>
    <x v="4"/>
    <x v="2"/>
    <x v="3"/>
    <x v="3"/>
    <x v="18"/>
    <d v="2026-02-14T00:00:00"/>
    <n v="2"/>
    <n v="3"/>
    <n v="2"/>
    <n v="6"/>
    <s v="Medium"/>
    <s v="Medium"/>
  </r>
  <r>
    <s v="INC-2026-10518"/>
    <x v="2383"/>
    <x v="1"/>
    <x v="3"/>
    <x v="3"/>
    <x v="0"/>
    <x v="513"/>
    <d v="2026-02-14T00:00:00"/>
    <n v="2"/>
    <n v="1"/>
    <n v="1"/>
    <n v="1"/>
    <s v="Low"/>
    <s v="Low"/>
  </r>
  <r>
    <s v="INC-2026-13904"/>
    <x v="2384"/>
    <x v="0"/>
    <x v="2"/>
    <x v="1"/>
    <x v="2"/>
    <x v="672"/>
    <d v="2026-02-14T00:00:00"/>
    <n v="2"/>
    <n v="1"/>
    <n v="2"/>
    <n v="2"/>
    <s v="Low"/>
    <s v="Low"/>
  </r>
  <r>
    <s v="INC-2026-11649"/>
    <x v="2385"/>
    <x v="4"/>
    <x v="1"/>
    <x v="2"/>
    <x v="3"/>
    <x v="356"/>
    <d v="2026-02-14T00:00:00"/>
    <n v="2"/>
    <n v="3"/>
    <n v="2"/>
    <n v="6"/>
    <s v="Medium"/>
    <s v="Medium"/>
  </r>
  <r>
    <s v="INC-2026-11772"/>
    <x v="2386"/>
    <x v="4"/>
    <x v="1"/>
    <x v="2"/>
    <x v="3"/>
    <x v="617"/>
    <d v="2026-02-14T00:00:00"/>
    <n v="2"/>
    <n v="3"/>
    <n v="2"/>
    <n v="6"/>
    <s v="Medium"/>
    <s v="Medium"/>
  </r>
  <r>
    <s v="INC-2026-12048"/>
    <x v="2387"/>
    <x v="4"/>
    <x v="0"/>
    <x v="3"/>
    <x v="2"/>
    <x v="767"/>
    <d v="2026-02-14T00:00:00"/>
    <n v="2"/>
    <n v="3"/>
    <n v="2"/>
    <n v="6"/>
    <s v="Medium"/>
    <s v="Medium"/>
  </r>
  <r>
    <s v="INC-2026-11741"/>
    <x v="2388"/>
    <x v="1"/>
    <x v="2"/>
    <x v="3"/>
    <x v="1"/>
    <x v="28"/>
    <d v="2026-02-14T00:00:00"/>
    <n v="2"/>
    <n v="1"/>
    <n v="4"/>
    <n v="4"/>
    <s v="Low"/>
    <s v="Low"/>
  </r>
  <r>
    <s v="INC-2026-10407"/>
    <x v="2389"/>
    <x v="3"/>
    <x v="1"/>
    <x v="0"/>
    <x v="2"/>
    <x v="990"/>
    <d v="2026-02-14T00:00:00"/>
    <n v="2"/>
    <n v="5"/>
    <n v="2"/>
    <n v="10"/>
    <s v="Medium"/>
    <s v="Medium"/>
  </r>
  <r>
    <s v="INC-2026-11340"/>
    <x v="2390"/>
    <x v="4"/>
    <x v="3"/>
    <x v="2"/>
    <x v="3"/>
    <x v="1186"/>
    <d v="2026-02-14T00:00:00"/>
    <n v="2"/>
    <n v="3"/>
    <n v="2"/>
    <n v="6"/>
    <s v="Medium"/>
    <s v="Medium"/>
  </r>
  <r>
    <s v="INC-2026-11686"/>
    <x v="2391"/>
    <x v="2"/>
    <x v="2"/>
    <x v="0"/>
    <x v="3"/>
    <x v="483"/>
    <d v="2026-02-14T00:00:00"/>
    <n v="2"/>
    <n v="3"/>
    <n v="2"/>
    <n v="6"/>
    <s v="Medium"/>
    <s v="Medium"/>
  </r>
  <r>
    <s v="INC-2026-11419"/>
    <x v="2392"/>
    <x v="4"/>
    <x v="3"/>
    <x v="2"/>
    <x v="3"/>
    <x v="282"/>
    <d v="2026-02-14T00:00:00"/>
    <n v="2"/>
    <n v="3"/>
    <n v="2"/>
    <n v="6"/>
    <s v="Medium"/>
    <s v="Medium"/>
  </r>
  <r>
    <s v="INC-2026-13684"/>
    <x v="2393"/>
    <x v="0"/>
    <x v="0"/>
    <x v="3"/>
    <x v="3"/>
    <x v="1187"/>
    <d v="2026-02-14T00:00:00"/>
    <n v="2"/>
    <n v="1"/>
    <n v="2"/>
    <n v="2"/>
    <s v="Low"/>
    <s v="Low"/>
  </r>
  <r>
    <s v="INC-2026-12823"/>
    <x v="2394"/>
    <x v="4"/>
    <x v="0"/>
    <x v="2"/>
    <x v="3"/>
    <x v="411"/>
    <d v="2026-02-14T00:00:00"/>
    <n v="2"/>
    <n v="3"/>
    <n v="2"/>
    <n v="6"/>
    <s v="Medium"/>
    <s v="Medium"/>
  </r>
  <r>
    <s v="INC-2026-12290"/>
    <x v="2395"/>
    <x v="0"/>
    <x v="0"/>
    <x v="2"/>
    <x v="3"/>
    <x v="954"/>
    <d v="2026-02-14T00:00:00"/>
    <n v="2"/>
    <n v="1"/>
    <n v="2"/>
    <n v="2"/>
    <s v="Low"/>
    <s v="Low"/>
  </r>
  <r>
    <s v="INC-2026-11755"/>
    <x v="2396"/>
    <x v="3"/>
    <x v="1"/>
    <x v="0"/>
    <x v="3"/>
    <x v="1188"/>
    <d v="2026-02-14T00:00:00"/>
    <n v="2"/>
    <n v="5"/>
    <n v="2"/>
    <n v="10"/>
    <s v="Medium"/>
    <s v="Medium"/>
  </r>
  <r>
    <s v="INC-2026-14887"/>
    <x v="2397"/>
    <x v="4"/>
    <x v="0"/>
    <x v="2"/>
    <x v="2"/>
    <x v="912"/>
    <d v="2026-02-14T00:00:00"/>
    <n v="2"/>
    <n v="3"/>
    <n v="2"/>
    <n v="6"/>
    <s v="Medium"/>
    <s v="Medium"/>
  </r>
  <r>
    <s v="INC-2026-14822"/>
    <x v="2398"/>
    <x v="2"/>
    <x v="1"/>
    <x v="2"/>
    <x v="3"/>
    <x v="562"/>
    <d v="2026-02-14T00:00:00"/>
    <n v="2"/>
    <n v="3"/>
    <n v="2"/>
    <n v="6"/>
    <s v="Medium"/>
    <s v="Medium"/>
  </r>
  <r>
    <s v="INC-2026-14462"/>
    <x v="2399"/>
    <x v="2"/>
    <x v="0"/>
    <x v="2"/>
    <x v="0"/>
    <x v="522"/>
    <d v="2026-02-14T00:00:00"/>
    <n v="2"/>
    <n v="3"/>
    <n v="1"/>
    <n v="3"/>
    <s v="Low"/>
    <s v="Low"/>
  </r>
  <r>
    <s v="INC-2026-10754"/>
    <x v="2400"/>
    <x v="4"/>
    <x v="1"/>
    <x v="2"/>
    <x v="3"/>
    <x v="654"/>
    <d v="2026-02-14T00:00:00"/>
    <n v="2"/>
    <n v="3"/>
    <n v="2"/>
    <n v="6"/>
    <s v="Medium"/>
    <s v="Medium"/>
  </r>
  <r>
    <s v="INC-2026-12702"/>
    <x v="2401"/>
    <x v="2"/>
    <x v="1"/>
    <x v="1"/>
    <x v="2"/>
    <x v="204"/>
    <d v="2026-02-14T00:00:00"/>
    <n v="2"/>
    <n v="3"/>
    <n v="2"/>
    <n v="6"/>
    <s v="Medium"/>
    <s v="Medium"/>
  </r>
  <r>
    <s v="INC-2026-11599"/>
    <x v="2402"/>
    <x v="1"/>
    <x v="0"/>
    <x v="0"/>
    <x v="1"/>
    <x v="294"/>
    <d v="2026-02-14T00:00:00"/>
    <n v="2"/>
    <n v="1"/>
    <n v="4"/>
    <n v="4"/>
    <s v="Low"/>
    <s v="Low"/>
  </r>
  <r>
    <s v="INC-2026-11928"/>
    <x v="2403"/>
    <x v="0"/>
    <x v="2"/>
    <x v="0"/>
    <x v="3"/>
    <x v="1017"/>
    <d v="2026-02-14T00:00:00"/>
    <n v="2"/>
    <n v="1"/>
    <n v="2"/>
    <n v="2"/>
    <s v="Low"/>
    <s v="Low"/>
  </r>
  <r>
    <s v="INC-2026-13596"/>
    <x v="2404"/>
    <x v="4"/>
    <x v="3"/>
    <x v="2"/>
    <x v="2"/>
    <x v="1189"/>
    <d v="2026-02-14T00:00:00"/>
    <n v="2"/>
    <n v="3"/>
    <n v="2"/>
    <n v="6"/>
    <s v="Medium"/>
    <s v="Medium"/>
  </r>
  <r>
    <s v="INC-2026-12102"/>
    <x v="2405"/>
    <x v="1"/>
    <x v="2"/>
    <x v="3"/>
    <x v="0"/>
    <x v="207"/>
    <d v="2026-02-14T00:00:00"/>
    <n v="2"/>
    <n v="1"/>
    <n v="1"/>
    <n v="1"/>
    <s v="Low"/>
    <s v="Low"/>
  </r>
  <r>
    <s v="INC-2026-12316"/>
    <x v="2406"/>
    <x v="1"/>
    <x v="2"/>
    <x v="2"/>
    <x v="1"/>
    <x v="1190"/>
    <d v="2026-02-14T00:00:00"/>
    <n v="2"/>
    <n v="1"/>
    <n v="4"/>
    <n v="4"/>
    <s v="Low"/>
    <s v="Low"/>
  </r>
  <r>
    <s v="INC-2026-10182"/>
    <x v="2407"/>
    <x v="4"/>
    <x v="3"/>
    <x v="2"/>
    <x v="2"/>
    <x v="752"/>
    <d v="2026-02-14T00:00:00"/>
    <n v="2"/>
    <n v="3"/>
    <n v="2"/>
    <n v="6"/>
    <s v="Medium"/>
    <s v="Medium"/>
  </r>
  <r>
    <s v="INC-2026-13093"/>
    <x v="2408"/>
    <x v="4"/>
    <x v="3"/>
    <x v="2"/>
    <x v="3"/>
    <x v="160"/>
    <d v="2026-02-14T00:00:00"/>
    <n v="2"/>
    <n v="3"/>
    <n v="2"/>
    <n v="6"/>
    <s v="Medium"/>
    <s v="Medium"/>
  </r>
  <r>
    <s v="INC-2026-12051"/>
    <x v="2409"/>
    <x v="4"/>
    <x v="2"/>
    <x v="2"/>
    <x v="1"/>
    <x v="627"/>
    <d v="2026-02-14T00:00:00"/>
    <n v="2"/>
    <n v="3"/>
    <n v="4"/>
    <n v="12"/>
    <s v="High"/>
    <s v="High"/>
  </r>
  <r>
    <s v="INC-2026-14757"/>
    <x v="2410"/>
    <x v="4"/>
    <x v="3"/>
    <x v="0"/>
    <x v="3"/>
    <x v="1106"/>
    <d v="2026-02-14T00:00:00"/>
    <n v="2"/>
    <n v="3"/>
    <n v="2"/>
    <n v="6"/>
    <s v="Medium"/>
    <s v="Medium"/>
  </r>
  <r>
    <s v="INC-2026-11388"/>
    <x v="2411"/>
    <x v="2"/>
    <x v="0"/>
    <x v="3"/>
    <x v="3"/>
    <x v="968"/>
    <d v="2026-02-14T00:00:00"/>
    <n v="2"/>
    <n v="3"/>
    <n v="2"/>
    <n v="6"/>
    <s v="Medium"/>
    <s v="Medium"/>
  </r>
  <r>
    <s v="INC-2026-14851"/>
    <x v="2412"/>
    <x v="4"/>
    <x v="1"/>
    <x v="2"/>
    <x v="1"/>
    <x v="109"/>
    <d v="2026-02-14T00:00:00"/>
    <n v="2"/>
    <n v="3"/>
    <n v="4"/>
    <n v="12"/>
    <s v="High"/>
    <s v="High"/>
  </r>
  <r>
    <s v="INC-2026-12890"/>
    <x v="2413"/>
    <x v="0"/>
    <x v="1"/>
    <x v="3"/>
    <x v="0"/>
    <x v="213"/>
    <d v="2026-02-14T00:00:00"/>
    <n v="2"/>
    <n v="1"/>
    <n v="1"/>
    <n v="1"/>
    <s v="Low"/>
    <s v="Low"/>
  </r>
  <r>
    <s v="INC-2026-10822"/>
    <x v="2414"/>
    <x v="4"/>
    <x v="0"/>
    <x v="2"/>
    <x v="2"/>
    <x v="110"/>
    <d v="2026-02-14T00:00:00"/>
    <n v="2"/>
    <n v="3"/>
    <n v="2"/>
    <n v="6"/>
    <s v="Medium"/>
    <s v="Medium"/>
  </r>
  <r>
    <s v="INC-2026-12818"/>
    <x v="2414"/>
    <x v="4"/>
    <x v="1"/>
    <x v="2"/>
    <x v="3"/>
    <x v="110"/>
    <d v="2026-02-14T00:00:00"/>
    <n v="2"/>
    <n v="3"/>
    <n v="2"/>
    <n v="6"/>
    <s v="Medium"/>
    <s v="Medium"/>
  </r>
  <r>
    <s v="INC-2026-13891"/>
    <x v="2415"/>
    <x v="1"/>
    <x v="2"/>
    <x v="2"/>
    <x v="0"/>
    <x v="164"/>
    <d v="2026-02-14T00:00:00"/>
    <n v="2"/>
    <n v="1"/>
    <n v="1"/>
    <n v="1"/>
    <s v="Low"/>
    <s v="Low"/>
  </r>
  <r>
    <s v="INC-2026-10019"/>
    <x v="2416"/>
    <x v="4"/>
    <x v="0"/>
    <x v="2"/>
    <x v="0"/>
    <x v="1023"/>
    <d v="2026-02-14T00:00:00"/>
    <n v="2"/>
    <n v="3"/>
    <n v="1"/>
    <n v="3"/>
    <s v="Low"/>
    <s v="Low"/>
  </r>
  <r>
    <s v="INC-2026-12666"/>
    <x v="2417"/>
    <x v="5"/>
    <x v="1"/>
    <x v="0"/>
    <x v="3"/>
    <x v="861"/>
    <d v="2026-02-14T00:00:00"/>
    <n v="2"/>
    <n v="1"/>
    <n v="2"/>
    <n v="2"/>
    <s v="Low"/>
    <s v="Low"/>
  </r>
  <r>
    <s v="INC-2026-13647"/>
    <x v="2418"/>
    <x v="5"/>
    <x v="0"/>
    <x v="2"/>
    <x v="3"/>
    <x v="2"/>
    <d v="2026-02-15T00:00:00"/>
    <n v="2"/>
    <n v="1"/>
    <n v="2"/>
    <n v="2"/>
    <s v="Low"/>
    <s v="Low"/>
  </r>
  <r>
    <s v="INC-2026-11847"/>
    <x v="2419"/>
    <x v="1"/>
    <x v="3"/>
    <x v="2"/>
    <x v="3"/>
    <x v="390"/>
    <d v="2026-02-15T00:00:00"/>
    <n v="2"/>
    <n v="1"/>
    <n v="2"/>
    <n v="2"/>
    <s v="Low"/>
    <s v="Low"/>
  </r>
  <r>
    <s v="INC-2026-12981"/>
    <x v="2419"/>
    <x v="1"/>
    <x v="1"/>
    <x v="1"/>
    <x v="0"/>
    <x v="390"/>
    <d v="2026-02-15T00:00:00"/>
    <n v="2"/>
    <n v="1"/>
    <n v="1"/>
    <n v="1"/>
    <s v="Low"/>
    <s v="Low"/>
  </r>
  <r>
    <s v="INC-2026-13855"/>
    <x v="2420"/>
    <x v="2"/>
    <x v="1"/>
    <x v="2"/>
    <x v="3"/>
    <x v="1160"/>
    <d v="2026-02-15T00:00:00"/>
    <n v="2"/>
    <n v="3"/>
    <n v="2"/>
    <n v="6"/>
    <s v="Medium"/>
    <s v="Medium"/>
  </r>
  <r>
    <s v="INC-2026-10597"/>
    <x v="2421"/>
    <x v="5"/>
    <x v="2"/>
    <x v="3"/>
    <x v="2"/>
    <x v="438"/>
    <d v="2026-02-15T00:00:00"/>
    <n v="2"/>
    <n v="1"/>
    <n v="2"/>
    <n v="2"/>
    <s v="Low"/>
    <s v="Low"/>
  </r>
  <r>
    <s v="INC-2026-12681"/>
    <x v="2422"/>
    <x v="4"/>
    <x v="3"/>
    <x v="2"/>
    <x v="3"/>
    <x v="1191"/>
    <d v="2026-02-15T00:00:00"/>
    <n v="2"/>
    <n v="3"/>
    <n v="2"/>
    <n v="6"/>
    <s v="Medium"/>
    <s v="Medium"/>
  </r>
  <r>
    <s v="INC-2026-11321"/>
    <x v="2423"/>
    <x v="1"/>
    <x v="2"/>
    <x v="3"/>
    <x v="0"/>
    <x v="579"/>
    <d v="2026-02-15T00:00:00"/>
    <n v="2"/>
    <n v="1"/>
    <n v="1"/>
    <n v="1"/>
    <s v="Low"/>
    <s v="Low"/>
  </r>
  <r>
    <s v="INC-2026-14334"/>
    <x v="2424"/>
    <x v="4"/>
    <x v="2"/>
    <x v="2"/>
    <x v="3"/>
    <x v="177"/>
    <d v="2026-02-15T00:00:00"/>
    <n v="2"/>
    <n v="3"/>
    <n v="2"/>
    <n v="6"/>
    <s v="Medium"/>
    <s v="Medium"/>
  </r>
  <r>
    <s v="INC-2026-10855"/>
    <x v="2425"/>
    <x v="4"/>
    <x v="2"/>
    <x v="0"/>
    <x v="0"/>
    <x v="440"/>
    <d v="2026-02-15T00:00:00"/>
    <n v="2"/>
    <n v="3"/>
    <n v="1"/>
    <n v="3"/>
    <s v="Low"/>
    <s v="Low"/>
  </r>
  <r>
    <s v="INC-2026-13390"/>
    <x v="2426"/>
    <x v="3"/>
    <x v="2"/>
    <x v="0"/>
    <x v="2"/>
    <x v="1192"/>
    <d v="2026-02-15T00:00:00"/>
    <n v="2"/>
    <n v="5"/>
    <n v="2"/>
    <n v="10"/>
    <s v="Medium"/>
    <s v="Medium"/>
  </r>
  <r>
    <s v="INC-2026-10154"/>
    <x v="2427"/>
    <x v="5"/>
    <x v="2"/>
    <x v="3"/>
    <x v="3"/>
    <x v="866"/>
    <d v="2026-02-15T00:00:00"/>
    <n v="2"/>
    <n v="1"/>
    <n v="2"/>
    <n v="2"/>
    <s v="Low"/>
    <s v="Low"/>
  </r>
  <r>
    <s v="INC-2026-10371"/>
    <x v="2428"/>
    <x v="4"/>
    <x v="1"/>
    <x v="2"/>
    <x v="3"/>
    <x v="272"/>
    <d v="2026-02-15T00:00:00"/>
    <n v="2"/>
    <n v="3"/>
    <n v="2"/>
    <n v="6"/>
    <s v="Medium"/>
    <s v="Medium"/>
  </r>
  <r>
    <s v="INC-2026-10168"/>
    <x v="2429"/>
    <x v="4"/>
    <x v="1"/>
    <x v="2"/>
    <x v="3"/>
    <x v="353"/>
    <d v="2026-02-15T00:00:00"/>
    <n v="2"/>
    <n v="3"/>
    <n v="2"/>
    <n v="6"/>
    <s v="Medium"/>
    <s v="Medium"/>
  </r>
  <r>
    <s v="INC-2026-12941"/>
    <x v="2430"/>
    <x v="3"/>
    <x v="1"/>
    <x v="0"/>
    <x v="3"/>
    <x v="975"/>
    <d v="2026-02-15T00:00:00"/>
    <n v="2"/>
    <n v="5"/>
    <n v="2"/>
    <n v="10"/>
    <s v="Medium"/>
    <s v="Medium"/>
  </r>
  <r>
    <s v="INC-2026-12772"/>
    <x v="2431"/>
    <x v="4"/>
    <x v="0"/>
    <x v="2"/>
    <x v="1"/>
    <x v="826"/>
    <d v="2026-02-15T00:00:00"/>
    <n v="2"/>
    <n v="3"/>
    <n v="4"/>
    <n v="12"/>
    <s v="High"/>
    <s v="High"/>
  </r>
  <r>
    <s v="INC-2026-11506"/>
    <x v="2432"/>
    <x v="1"/>
    <x v="1"/>
    <x v="3"/>
    <x v="0"/>
    <x v="1193"/>
    <d v="2026-02-15T00:00:00"/>
    <n v="2"/>
    <n v="1"/>
    <n v="1"/>
    <n v="1"/>
    <s v="Low"/>
    <s v="Low"/>
  </r>
  <r>
    <s v="INC-2026-11993"/>
    <x v="2433"/>
    <x v="4"/>
    <x v="2"/>
    <x v="2"/>
    <x v="1"/>
    <x v="670"/>
    <d v="2026-02-15T00:00:00"/>
    <n v="2"/>
    <n v="3"/>
    <n v="4"/>
    <n v="12"/>
    <s v="High"/>
    <s v="High"/>
  </r>
  <r>
    <s v="INC-2026-13568"/>
    <x v="2434"/>
    <x v="2"/>
    <x v="0"/>
    <x v="2"/>
    <x v="0"/>
    <x v="827"/>
    <d v="2026-02-15T00:00:00"/>
    <n v="2"/>
    <n v="3"/>
    <n v="1"/>
    <n v="3"/>
    <s v="Low"/>
    <s v="Low"/>
  </r>
  <r>
    <s v="INC-2026-13397"/>
    <x v="2435"/>
    <x v="2"/>
    <x v="0"/>
    <x v="1"/>
    <x v="3"/>
    <x v="1194"/>
    <d v="2026-02-15T00:00:00"/>
    <n v="2"/>
    <n v="3"/>
    <n v="2"/>
    <n v="6"/>
    <s v="Medium"/>
    <s v="Medium"/>
  </r>
  <r>
    <s v="INC-2026-11787"/>
    <x v="2436"/>
    <x v="5"/>
    <x v="1"/>
    <x v="1"/>
    <x v="4"/>
    <x v="1195"/>
    <d v="2026-02-15T00:00:00"/>
    <n v="2"/>
    <n v="1"/>
    <n v="5"/>
    <n v="5"/>
    <s v="Medium"/>
    <s v="Medium"/>
  </r>
  <r>
    <s v="INC-2026-12720"/>
    <x v="2437"/>
    <x v="4"/>
    <x v="0"/>
    <x v="2"/>
    <x v="0"/>
    <x v="280"/>
    <d v="2026-02-15T00:00:00"/>
    <n v="2"/>
    <n v="3"/>
    <n v="1"/>
    <n v="3"/>
    <s v="Low"/>
    <s v="Low"/>
  </r>
  <r>
    <s v="INC-2026-10491"/>
    <x v="2438"/>
    <x v="2"/>
    <x v="0"/>
    <x v="3"/>
    <x v="2"/>
    <x v="1196"/>
    <d v="2026-02-15T00:00:00"/>
    <n v="2"/>
    <n v="3"/>
    <n v="2"/>
    <n v="6"/>
    <s v="Medium"/>
    <s v="Medium"/>
  </r>
  <r>
    <s v="INC-2026-12585"/>
    <x v="2439"/>
    <x v="3"/>
    <x v="0"/>
    <x v="0"/>
    <x v="3"/>
    <x v="188"/>
    <d v="2026-02-15T00:00:00"/>
    <n v="2"/>
    <n v="5"/>
    <n v="2"/>
    <n v="10"/>
    <s v="Medium"/>
    <s v="Medium"/>
  </r>
  <r>
    <s v="INC-2026-14687"/>
    <x v="2440"/>
    <x v="4"/>
    <x v="1"/>
    <x v="2"/>
    <x v="4"/>
    <x v="1197"/>
    <d v="2026-02-15T00:00:00"/>
    <n v="2"/>
    <n v="3"/>
    <n v="5"/>
    <n v="15"/>
    <s v="High"/>
    <s v="High"/>
  </r>
  <r>
    <s v="INC-2026-12054"/>
    <x v="2441"/>
    <x v="1"/>
    <x v="2"/>
    <x v="1"/>
    <x v="1"/>
    <x v="286"/>
    <d v="2026-02-15T00:00:00"/>
    <n v="2"/>
    <n v="1"/>
    <n v="4"/>
    <n v="4"/>
    <s v="Low"/>
    <s v="Low"/>
  </r>
  <r>
    <s v="INC-2026-14272"/>
    <x v="2442"/>
    <x v="4"/>
    <x v="1"/>
    <x v="2"/>
    <x v="3"/>
    <x v="363"/>
    <d v="2026-02-15T00:00:00"/>
    <n v="2"/>
    <n v="3"/>
    <n v="2"/>
    <n v="6"/>
    <s v="Medium"/>
    <s v="Medium"/>
  </r>
  <r>
    <s v="INC-2026-11453"/>
    <x v="2443"/>
    <x v="4"/>
    <x v="3"/>
    <x v="2"/>
    <x v="3"/>
    <x v="1198"/>
    <d v="2026-02-15T00:00:00"/>
    <n v="2"/>
    <n v="3"/>
    <n v="2"/>
    <n v="6"/>
    <s v="Medium"/>
    <s v="Medium"/>
  </r>
  <r>
    <s v="INC-2026-10414"/>
    <x v="2444"/>
    <x v="4"/>
    <x v="0"/>
    <x v="2"/>
    <x v="2"/>
    <x v="414"/>
    <d v="2026-02-15T00:00:00"/>
    <n v="2"/>
    <n v="3"/>
    <n v="2"/>
    <n v="6"/>
    <s v="Medium"/>
    <s v="Medium"/>
  </r>
  <r>
    <s v="INC-2026-10139"/>
    <x v="2445"/>
    <x v="4"/>
    <x v="2"/>
    <x v="2"/>
    <x v="4"/>
    <x v="1127"/>
    <d v="2026-02-15T00:00:00"/>
    <n v="2"/>
    <n v="3"/>
    <n v="5"/>
    <n v="15"/>
    <s v="High"/>
    <s v="High"/>
  </r>
  <r>
    <s v="INC-2026-13991"/>
    <x v="2446"/>
    <x v="3"/>
    <x v="1"/>
    <x v="0"/>
    <x v="3"/>
    <x v="1199"/>
    <d v="2026-02-15T00:00:00"/>
    <n v="2"/>
    <n v="5"/>
    <n v="2"/>
    <n v="10"/>
    <s v="Medium"/>
    <s v="Medium"/>
  </r>
  <r>
    <s v="INC-2026-11367"/>
    <x v="2447"/>
    <x v="4"/>
    <x v="3"/>
    <x v="2"/>
    <x v="1"/>
    <x v="194"/>
    <d v="2026-02-15T00:00:00"/>
    <n v="2"/>
    <n v="3"/>
    <n v="4"/>
    <n v="12"/>
    <s v="High"/>
    <s v="High"/>
  </r>
  <r>
    <s v="INC-2026-12673"/>
    <x v="2448"/>
    <x v="1"/>
    <x v="1"/>
    <x v="0"/>
    <x v="3"/>
    <x v="851"/>
    <d v="2026-02-15T00:00:00"/>
    <n v="2"/>
    <n v="1"/>
    <n v="2"/>
    <n v="2"/>
    <s v="Low"/>
    <s v="Low"/>
  </r>
  <r>
    <s v="INC-2026-13228"/>
    <x v="2449"/>
    <x v="4"/>
    <x v="1"/>
    <x v="2"/>
    <x v="2"/>
    <x v="1094"/>
    <d v="2026-02-15T00:00:00"/>
    <n v="2"/>
    <n v="3"/>
    <n v="2"/>
    <n v="6"/>
    <s v="Medium"/>
    <s v="Medium"/>
  </r>
  <r>
    <s v="INC-2026-13425"/>
    <x v="2450"/>
    <x v="4"/>
    <x v="0"/>
    <x v="2"/>
    <x v="0"/>
    <x v="681"/>
    <d v="2026-02-15T00:00:00"/>
    <n v="2"/>
    <n v="3"/>
    <n v="1"/>
    <n v="3"/>
    <s v="Low"/>
    <s v="Low"/>
  </r>
  <r>
    <s v="INC-2026-11798"/>
    <x v="2451"/>
    <x v="1"/>
    <x v="3"/>
    <x v="0"/>
    <x v="0"/>
    <x v="156"/>
    <d v="2026-02-15T00:00:00"/>
    <n v="2"/>
    <n v="1"/>
    <n v="1"/>
    <n v="1"/>
    <s v="Low"/>
    <s v="Low"/>
  </r>
  <r>
    <s v="INC-2026-14554"/>
    <x v="2452"/>
    <x v="1"/>
    <x v="0"/>
    <x v="2"/>
    <x v="3"/>
    <x v="935"/>
    <d v="2026-02-15T00:00:00"/>
    <n v="2"/>
    <n v="1"/>
    <n v="2"/>
    <n v="2"/>
    <s v="Low"/>
    <s v="Low"/>
  </r>
  <r>
    <s v="INC-2026-13109"/>
    <x v="2453"/>
    <x v="0"/>
    <x v="0"/>
    <x v="2"/>
    <x v="3"/>
    <x v="857"/>
    <d v="2026-02-15T00:00:00"/>
    <n v="2"/>
    <n v="1"/>
    <n v="2"/>
    <n v="2"/>
    <s v="Low"/>
    <s v="Low"/>
  </r>
  <r>
    <s v="INC-2026-12781"/>
    <x v="2454"/>
    <x v="4"/>
    <x v="3"/>
    <x v="2"/>
    <x v="2"/>
    <x v="626"/>
    <d v="2026-02-15T00:00:00"/>
    <n v="2"/>
    <n v="3"/>
    <n v="2"/>
    <n v="6"/>
    <s v="Medium"/>
    <s v="Medium"/>
  </r>
  <r>
    <s v="INC-2026-13826"/>
    <x v="2455"/>
    <x v="5"/>
    <x v="1"/>
    <x v="0"/>
    <x v="1"/>
    <x v="421"/>
    <d v="2026-02-15T00:00:00"/>
    <n v="2"/>
    <n v="1"/>
    <n v="4"/>
    <n v="4"/>
    <s v="Low"/>
    <s v="Low"/>
  </r>
  <r>
    <s v="INC-2026-12106"/>
    <x v="2456"/>
    <x v="3"/>
    <x v="0"/>
    <x v="0"/>
    <x v="2"/>
    <x v="422"/>
    <d v="2026-02-15T00:00:00"/>
    <n v="2"/>
    <n v="5"/>
    <n v="2"/>
    <n v="10"/>
    <s v="Medium"/>
    <s v="Medium"/>
  </r>
  <r>
    <s v="INC-2026-11357"/>
    <x v="2457"/>
    <x v="4"/>
    <x v="0"/>
    <x v="2"/>
    <x v="3"/>
    <x v="570"/>
    <d v="2026-02-15T00:00:00"/>
    <n v="2"/>
    <n v="3"/>
    <n v="2"/>
    <n v="6"/>
    <s v="Medium"/>
    <s v="Medium"/>
  </r>
  <r>
    <s v="INC-2026-13056"/>
    <x v="2458"/>
    <x v="3"/>
    <x v="1"/>
    <x v="0"/>
    <x v="2"/>
    <x v="298"/>
    <d v="2026-02-15T00:00:00"/>
    <n v="2"/>
    <n v="5"/>
    <n v="2"/>
    <n v="10"/>
    <s v="Medium"/>
    <s v="Medium"/>
  </r>
  <r>
    <s v="INC-2026-14076"/>
    <x v="2459"/>
    <x v="4"/>
    <x v="1"/>
    <x v="0"/>
    <x v="2"/>
    <x v="424"/>
    <d v="2026-02-15T00:00:00"/>
    <n v="2"/>
    <n v="3"/>
    <n v="2"/>
    <n v="6"/>
    <s v="Medium"/>
    <s v="Medium"/>
  </r>
  <r>
    <s v="INC-2026-10459"/>
    <x v="2460"/>
    <x v="5"/>
    <x v="2"/>
    <x v="0"/>
    <x v="3"/>
    <x v="1200"/>
    <d v="2026-02-15T00:00:00"/>
    <n v="2"/>
    <n v="1"/>
    <n v="2"/>
    <n v="2"/>
    <s v="Low"/>
    <s v="Low"/>
  </r>
  <r>
    <s v="INC-2026-14538"/>
    <x v="2461"/>
    <x v="4"/>
    <x v="2"/>
    <x v="2"/>
    <x v="3"/>
    <x v="1180"/>
    <d v="2026-02-15T00:00:00"/>
    <n v="2"/>
    <n v="3"/>
    <n v="2"/>
    <n v="6"/>
    <s v="Medium"/>
    <s v="Medium"/>
  </r>
  <r>
    <s v="INC-2026-14262"/>
    <x v="2462"/>
    <x v="1"/>
    <x v="3"/>
    <x v="1"/>
    <x v="1"/>
    <x v="105"/>
    <d v="2026-02-15T00:00:00"/>
    <n v="2"/>
    <n v="1"/>
    <n v="4"/>
    <n v="4"/>
    <s v="Low"/>
    <s v="Low"/>
  </r>
  <r>
    <s v="INC-2026-13860"/>
    <x v="2463"/>
    <x v="4"/>
    <x v="3"/>
    <x v="2"/>
    <x v="0"/>
    <x v="1201"/>
    <d v="2026-02-15T00:00:00"/>
    <n v="2"/>
    <n v="3"/>
    <n v="1"/>
    <n v="3"/>
    <s v="Low"/>
    <s v="Low"/>
  </r>
  <r>
    <s v="INC-2026-11000"/>
    <x v="2464"/>
    <x v="5"/>
    <x v="2"/>
    <x v="3"/>
    <x v="2"/>
    <x v="723"/>
    <d v="2026-02-15T00:00:00"/>
    <n v="2"/>
    <n v="1"/>
    <n v="2"/>
    <n v="2"/>
    <s v="Low"/>
    <s v="Low"/>
  </r>
  <r>
    <s v="INC-2026-14531"/>
    <x v="2464"/>
    <x v="4"/>
    <x v="0"/>
    <x v="0"/>
    <x v="2"/>
    <x v="723"/>
    <d v="2026-02-15T00:00:00"/>
    <n v="2"/>
    <n v="3"/>
    <n v="2"/>
    <n v="6"/>
    <s v="Medium"/>
    <s v="Medium"/>
  </r>
  <r>
    <s v="INC-2026-10155"/>
    <x v="2465"/>
    <x v="4"/>
    <x v="2"/>
    <x v="2"/>
    <x v="3"/>
    <x v="1023"/>
    <d v="2026-02-15T00:00:00"/>
    <n v="2"/>
    <n v="3"/>
    <n v="2"/>
    <n v="6"/>
    <s v="Medium"/>
    <s v="Medium"/>
  </r>
  <r>
    <s v="INC-2026-11190"/>
    <x v="2466"/>
    <x v="0"/>
    <x v="2"/>
    <x v="2"/>
    <x v="3"/>
    <x v="532"/>
    <d v="2026-02-15T00:00:00"/>
    <n v="2"/>
    <n v="1"/>
    <n v="2"/>
    <n v="2"/>
    <s v="Low"/>
    <s v="Low"/>
  </r>
  <r>
    <s v="INC-2026-13129"/>
    <x v="2467"/>
    <x v="4"/>
    <x v="2"/>
    <x v="2"/>
    <x v="2"/>
    <x v="786"/>
    <d v="2026-02-15T00:00:00"/>
    <n v="2"/>
    <n v="3"/>
    <n v="2"/>
    <n v="6"/>
    <s v="Medium"/>
    <s v="Medium"/>
  </r>
  <r>
    <s v="INC-2026-11641"/>
    <x v="2468"/>
    <x v="4"/>
    <x v="0"/>
    <x v="2"/>
    <x v="3"/>
    <x v="1159"/>
    <d v="2026-02-15T00:00:00"/>
    <n v="2"/>
    <n v="3"/>
    <n v="2"/>
    <n v="6"/>
    <s v="Medium"/>
    <s v="Medium"/>
  </r>
  <r>
    <s v="INC-2026-14988"/>
    <x v="2469"/>
    <x v="0"/>
    <x v="1"/>
    <x v="0"/>
    <x v="3"/>
    <x v="1136"/>
    <d v="2026-02-15T00:00:00"/>
    <n v="2"/>
    <n v="1"/>
    <n v="2"/>
    <n v="2"/>
    <s v="Low"/>
    <s v="Low"/>
  </r>
  <r>
    <s v="INC-2026-12769"/>
    <x v="2470"/>
    <x v="4"/>
    <x v="2"/>
    <x v="2"/>
    <x v="3"/>
    <x v="310"/>
    <d v="2026-02-15T00:00:00"/>
    <n v="2"/>
    <n v="3"/>
    <n v="2"/>
    <n v="6"/>
    <s v="Medium"/>
    <s v="Medium"/>
  </r>
  <r>
    <s v="INC-2026-14155"/>
    <x v="2471"/>
    <x v="4"/>
    <x v="2"/>
    <x v="2"/>
    <x v="1"/>
    <x v="862"/>
    <d v="2026-02-15T00:00:00"/>
    <n v="2"/>
    <n v="3"/>
    <n v="4"/>
    <n v="12"/>
    <s v="High"/>
    <s v="High"/>
  </r>
  <r>
    <s v="INC-2026-13454"/>
    <x v="2472"/>
    <x v="4"/>
    <x v="1"/>
    <x v="2"/>
    <x v="3"/>
    <x v="1202"/>
    <d v="2026-02-15T00:00:00"/>
    <n v="2"/>
    <n v="3"/>
    <n v="2"/>
    <n v="6"/>
    <s v="Medium"/>
    <s v="Medium"/>
  </r>
  <r>
    <s v="INC-2026-11622"/>
    <x v="2473"/>
    <x v="4"/>
    <x v="2"/>
    <x v="2"/>
    <x v="3"/>
    <x v="259"/>
    <d v="2026-02-15T00:00:00"/>
    <n v="2"/>
    <n v="3"/>
    <n v="2"/>
    <n v="6"/>
    <s v="Medium"/>
    <s v="Medium"/>
  </r>
  <r>
    <s v="INC-2026-14699"/>
    <x v="2474"/>
    <x v="3"/>
    <x v="3"/>
    <x v="0"/>
    <x v="3"/>
    <x v="1203"/>
    <d v="2026-02-16T00:00:00"/>
    <n v="2"/>
    <n v="5"/>
    <n v="2"/>
    <n v="10"/>
    <s v="Medium"/>
    <s v="Medium"/>
  </r>
  <r>
    <s v="INC-2026-12766"/>
    <x v="2475"/>
    <x v="4"/>
    <x v="0"/>
    <x v="2"/>
    <x v="3"/>
    <x v="1204"/>
    <d v="2026-02-16T00:00:00"/>
    <n v="2"/>
    <n v="3"/>
    <n v="2"/>
    <n v="6"/>
    <s v="Medium"/>
    <s v="Medium"/>
  </r>
  <r>
    <s v="INC-2026-11266"/>
    <x v="2476"/>
    <x v="4"/>
    <x v="2"/>
    <x v="1"/>
    <x v="3"/>
    <x v="938"/>
    <d v="2026-02-16T00:00:00"/>
    <n v="2"/>
    <n v="3"/>
    <n v="2"/>
    <n v="6"/>
    <s v="Medium"/>
    <s v="Medium"/>
  </r>
  <r>
    <s v="INC-2026-13036"/>
    <x v="2477"/>
    <x v="4"/>
    <x v="1"/>
    <x v="2"/>
    <x v="3"/>
    <x v="1205"/>
    <d v="2026-02-16T00:00:00"/>
    <n v="2"/>
    <n v="3"/>
    <n v="2"/>
    <n v="6"/>
    <s v="Medium"/>
    <s v="Medium"/>
  </r>
  <r>
    <s v="INC-2026-10330"/>
    <x v="2478"/>
    <x v="4"/>
    <x v="1"/>
    <x v="2"/>
    <x v="0"/>
    <x v="1000"/>
    <d v="2026-02-16T00:00:00"/>
    <n v="2"/>
    <n v="3"/>
    <n v="1"/>
    <n v="3"/>
    <s v="Low"/>
    <s v="Low"/>
  </r>
  <r>
    <s v="INC-2026-12007"/>
    <x v="2479"/>
    <x v="4"/>
    <x v="2"/>
    <x v="2"/>
    <x v="3"/>
    <x v="63"/>
    <d v="2026-02-16T00:00:00"/>
    <n v="2"/>
    <n v="3"/>
    <n v="2"/>
    <n v="6"/>
    <s v="Medium"/>
    <s v="Medium"/>
  </r>
  <r>
    <s v="INC-2026-14176"/>
    <x v="2480"/>
    <x v="0"/>
    <x v="2"/>
    <x v="3"/>
    <x v="2"/>
    <x v="1206"/>
    <d v="2026-02-16T00:00:00"/>
    <n v="2"/>
    <n v="1"/>
    <n v="2"/>
    <n v="2"/>
    <s v="Low"/>
    <s v="Low"/>
  </r>
  <r>
    <s v="INC-2026-10124"/>
    <x v="2481"/>
    <x v="2"/>
    <x v="3"/>
    <x v="1"/>
    <x v="0"/>
    <x v="729"/>
    <d v="2026-02-16T00:00:00"/>
    <n v="2"/>
    <n v="3"/>
    <n v="1"/>
    <n v="3"/>
    <s v="Low"/>
    <s v="Low"/>
  </r>
  <r>
    <s v="INC-2026-12910"/>
    <x v="2482"/>
    <x v="2"/>
    <x v="3"/>
    <x v="2"/>
    <x v="3"/>
    <x v="1055"/>
    <d v="2026-02-16T00:00:00"/>
    <n v="2"/>
    <n v="3"/>
    <n v="2"/>
    <n v="6"/>
    <s v="Medium"/>
    <s v="Medium"/>
  </r>
  <r>
    <s v="INC-2026-10800"/>
    <x v="2483"/>
    <x v="4"/>
    <x v="1"/>
    <x v="2"/>
    <x v="3"/>
    <x v="1207"/>
    <d v="2026-02-16T00:00:00"/>
    <n v="2"/>
    <n v="3"/>
    <n v="2"/>
    <n v="6"/>
    <s v="Medium"/>
    <s v="Medium"/>
  </r>
  <r>
    <s v="INC-2026-12248"/>
    <x v="2484"/>
    <x v="0"/>
    <x v="1"/>
    <x v="0"/>
    <x v="3"/>
    <x v="844"/>
    <d v="2026-02-16T00:00:00"/>
    <n v="2"/>
    <n v="1"/>
    <n v="2"/>
    <n v="2"/>
    <s v="Low"/>
    <s v="Low"/>
  </r>
  <r>
    <s v="INC-2026-12798"/>
    <x v="2485"/>
    <x v="4"/>
    <x v="1"/>
    <x v="2"/>
    <x v="2"/>
    <x v="316"/>
    <d v="2026-02-16T00:00:00"/>
    <n v="2"/>
    <n v="3"/>
    <n v="2"/>
    <n v="6"/>
    <s v="Medium"/>
    <s v="Medium"/>
  </r>
  <r>
    <s v="INC-2026-14030"/>
    <x v="2486"/>
    <x v="5"/>
    <x v="3"/>
    <x v="3"/>
    <x v="4"/>
    <x v="1208"/>
    <d v="2026-02-16T00:00:00"/>
    <n v="2"/>
    <n v="1"/>
    <n v="5"/>
    <n v="5"/>
    <s v="Medium"/>
    <s v="Medium"/>
  </r>
  <r>
    <s v="INC-2026-10027"/>
    <x v="2487"/>
    <x v="4"/>
    <x v="2"/>
    <x v="2"/>
    <x v="2"/>
    <x v="1209"/>
    <d v="2026-02-16T00:00:00"/>
    <n v="2"/>
    <n v="3"/>
    <n v="2"/>
    <n v="6"/>
    <s v="Medium"/>
    <s v="Medium"/>
  </r>
  <r>
    <s v="INC-2026-12089"/>
    <x v="2488"/>
    <x v="4"/>
    <x v="2"/>
    <x v="2"/>
    <x v="3"/>
    <x v="1148"/>
    <d v="2026-02-16T00:00:00"/>
    <n v="2"/>
    <n v="3"/>
    <n v="2"/>
    <n v="6"/>
    <s v="Medium"/>
    <s v="Medium"/>
  </r>
  <r>
    <s v="INC-2026-11727"/>
    <x v="2489"/>
    <x v="0"/>
    <x v="0"/>
    <x v="3"/>
    <x v="0"/>
    <x v="133"/>
    <d v="2026-02-16T00:00:00"/>
    <n v="2"/>
    <n v="1"/>
    <n v="1"/>
    <n v="1"/>
    <s v="Low"/>
    <s v="Low"/>
  </r>
  <r>
    <s v="INC-2026-12863"/>
    <x v="2490"/>
    <x v="4"/>
    <x v="1"/>
    <x v="3"/>
    <x v="0"/>
    <x v="226"/>
    <d v="2026-02-16T00:00:00"/>
    <n v="2"/>
    <n v="3"/>
    <n v="1"/>
    <n v="3"/>
    <s v="Low"/>
    <s v="Low"/>
  </r>
  <r>
    <s v="INC-2026-11010"/>
    <x v="2491"/>
    <x v="4"/>
    <x v="0"/>
    <x v="2"/>
    <x v="1"/>
    <x v="443"/>
    <d v="2026-02-16T00:00:00"/>
    <n v="2"/>
    <n v="3"/>
    <n v="4"/>
    <n v="12"/>
    <s v="High"/>
    <s v="High"/>
  </r>
  <r>
    <s v="INC-2026-14028"/>
    <x v="2492"/>
    <x v="0"/>
    <x v="2"/>
    <x v="0"/>
    <x v="3"/>
    <x v="796"/>
    <d v="2026-02-16T00:00:00"/>
    <n v="2"/>
    <n v="1"/>
    <n v="2"/>
    <n v="2"/>
    <s v="Low"/>
    <s v="Low"/>
  </r>
  <r>
    <s v="INC-2026-12479"/>
    <x v="2493"/>
    <x v="4"/>
    <x v="2"/>
    <x v="2"/>
    <x v="2"/>
    <x v="1210"/>
    <d v="2026-02-16T00:00:00"/>
    <n v="2"/>
    <n v="3"/>
    <n v="2"/>
    <n v="6"/>
    <s v="Medium"/>
    <s v="Medium"/>
  </r>
  <r>
    <s v="INC-2026-11378"/>
    <x v="2494"/>
    <x v="5"/>
    <x v="0"/>
    <x v="2"/>
    <x v="2"/>
    <x v="357"/>
    <d v="2026-02-16T00:00:00"/>
    <n v="2"/>
    <n v="1"/>
    <n v="2"/>
    <n v="2"/>
    <s v="Low"/>
    <s v="Low"/>
  </r>
  <r>
    <s v="INC-2026-14534"/>
    <x v="2495"/>
    <x v="5"/>
    <x v="1"/>
    <x v="1"/>
    <x v="0"/>
    <x v="1211"/>
    <d v="2026-02-16T00:00:00"/>
    <n v="2"/>
    <n v="1"/>
    <n v="1"/>
    <n v="1"/>
    <s v="Low"/>
    <s v="Low"/>
  </r>
  <r>
    <s v="INC-2026-10140"/>
    <x v="2496"/>
    <x v="4"/>
    <x v="2"/>
    <x v="1"/>
    <x v="0"/>
    <x v="989"/>
    <d v="2026-02-16T00:00:00"/>
    <n v="2"/>
    <n v="3"/>
    <n v="1"/>
    <n v="3"/>
    <s v="Low"/>
    <s v="Low"/>
  </r>
  <r>
    <s v="INC-2026-13074"/>
    <x v="2497"/>
    <x v="4"/>
    <x v="0"/>
    <x v="2"/>
    <x v="0"/>
    <x v="978"/>
    <d v="2026-02-16T00:00:00"/>
    <n v="2"/>
    <n v="3"/>
    <n v="1"/>
    <n v="3"/>
    <s v="Low"/>
    <s v="Low"/>
  </r>
  <r>
    <s v="INC-2026-13648"/>
    <x v="2498"/>
    <x v="0"/>
    <x v="3"/>
    <x v="2"/>
    <x v="3"/>
    <x v="144"/>
    <d v="2026-02-16T00:00:00"/>
    <n v="2"/>
    <n v="1"/>
    <n v="2"/>
    <n v="2"/>
    <s v="Low"/>
    <s v="Low"/>
  </r>
  <r>
    <s v="INC-2026-12288"/>
    <x v="2499"/>
    <x v="0"/>
    <x v="3"/>
    <x v="2"/>
    <x v="3"/>
    <x v="412"/>
    <d v="2026-02-16T00:00:00"/>
    <n v="2"/>
    <n v="1"/>
    <n v="2"/>
    <n v="2"/>
    <s v="Low"/>
    <s v="Low"/>
  </r>
  <r>
    <s v="INC-2026-11535"/>
    <x v="2500"/>
    <x v="1"/>
    <x v="2"/>
    <x v="2"/>
    <x v="0"/>
    <x v="1045"/>
    <d v="2026-02-16T00:00:00"/>
    <n v="2"/>
    <n v="1"/>
    <n v="1"/>
    <n v="1"/>
    <s v="Low"/>
    <s v="Low"/>
  </r>
  <r>
    <s v="INC-2026-12494"/>
    <x v="2501"/>
    <x v="3"/>
    <x v="1"/>
    <x v="0"/>
    <x v="3"/>
    <x v="650"/>
    <d v="2026-02-16T00:00:00"/>
    <n v="2"/>
    <n v="5"/>
    <n v="2"/>
    <n v="10"/>
    <s v="Medium"/>
    <s v="Medium"/>
  </r>
  <r>
    <s v="INC-2026-14091"/>
    <x v="2502"/>
    <x v="3"/>
    <x v="2"/>
    <x v="0"/>
    <x v="2"/>
    <x v="1212"/>
    <d v="2026-02-16T00:00:00"/>
    <n v="2"/>
    <n v="5"/>
    <n v="2"/>
    <n v="10"/>
    <s v="Medium"/>
    <s v="Medium"/>
  </r>
  <r>
    <s v="INC-2026-12497"/>
    <x v="2503"/>
    <x v="4"/>
    <x v="1"/>
    <x v="2"/>
    <x v="3"/>
    <x v="453"/>
    <d v="2026-02-16T00:00:00"/>
    <n v="2"/>
    <n v="3"/>
    <n v="2"/>
    <n v="6"/>
    <s v="Medium"/>
    <s v="Medium"/>
  </r>
  <r>
    <s v="INC-2026-11080"/>
    <x v="2504"/>
    <x v="4"/>
    <x v="1"/>
    <x v="2"/>
    <x v="3"/>
    <x v="680"/>
    <d v="2026-02-16T00:00:00"/>
    <n v="2"/>
    <n v="3"/>
    <n v="2"/>
    <n v="6"/>
    <s v="Medium"/>
    <s v="Medium"/>
  </r>
  <r>
    <s v="INC-2026-12301"/>
    <x v="2505"/>
    <x v="4"/>
    <x v="1"/>
    <x v="2"/>
    <x v="0"/>
    <x v="47"/>
    <d v="2026-02-16T00:00:00"/>
    <n v="2"/>
    <n v="3"/>
    <n v="1"/>
    <n v="3"/>
    <s v="Low"/>
    <s v="Low"/>
  </r>
  <r>
    <s v="INC-2026-10540"/>
    <x v="2506"/>
    <x v="5"/>
    <x v="2"/>
    <x v="0"/>
    <x v="0"/>
    <x v="1169"/>
    <d v="2026-02-16T00:00:00"/>
    <n v="2"/>
    <n v="1"/>
    <n v="1"/>
    <n v="1"/>
    <s v="Low"/>
    <s v="Low"/>
  </r>
  <r>
    <s v="INC-2026-14518"/>
    <x v="2507"/>
    <x v="0"/>
    <x v="2"/>
    <x v="3"/>
    <x v="2"/>
    <x v="563"/>
    <d v="2026-02-16T00:00:00"/>
    <n v="2"/>
    <n v="1"/>
    <n v="2"/>
    <n v="2"/>
    <s v="Low"/>
    <s v="Low"/>
  </r>
  <r>
    <s v="INC-2026-12397"/>
    <x v="2508"/>
    <x v="0"/>
    <x v="3"/>
    <x v="3"/>
    <x v="3"/>
    <x v="719"/>
    <d v="2026-02-16T00:00:00"/>
    <n v="2"/>
    <n v="1"/>
    <n v="2"/>
    <n v="2"/>
    <s v="Low"/>
    <s v="Low"/>
  </r>
  <r>
    <s v="INC-2026-11978"/>
    <x v="2509"/>
    <x v="2"/>
    <x v="0"/>
    <x v="2"/>
    <x v="2"/>
    <x v="964"/>
    <d v="2026-02-16T00:00:00"/>
    <n v="2"/>
    <n v="3"/>
    <n v="2"/>
    <n v="6"/>
    <s v="Medium"/>
    <s v="Medium"/>
  </r>
  <r>
    <s v="INC-2026-13439"/>
    <x v="2510"/>
    <x v="4"/>
    <x v="1"/>
    <x v="2"/>
    <x v="2"/>
    <x v="1038"/>
    <d v="2026-02-16T00:00:00"/>
    <n v="2"/>
    <n v="3"/>
    <n v="2"/>
    <n v="6"/>
    <s v="Medium"/>
    <s v="Medium"/>
  </r>
  <r>
    <s v="INC-2026-14429"/>
    <x v="2511"/>
    <x v="3"/>
    <x v="0"/>
    <x v="0"/>
    <x v="3"/>
    <x v="332"/>
    <d v="2026-02-16T00:00:00"/>
    <n v="2"/>
    <n v="5"/>
    <n v="2"/>
    <n v="10"/>
    <s v="Medium"/>
    <s v="Medium"/>
  </r>
  <r>
    <s v="INC-2026-10605"/>
    <x v="2512"/>
    <x v="0"/>
    <x v="0"/>
    <x v="2"/>
    <x v="3"/>
    <x v="1213"/>
    <d v="2026-02-16T00:00:00"/>
    <n v="2"/>
    <n v="1"/>
    <n v="2"/>
    <n v="2"/>
    <s v="Low"/>
    <s v="Low"/>
  </r>
  <r>
    <s v="INC-2026-14858"/>
    <x v="2513"/>
    <x v="1"/>
    <x v="3"/>
    <x v="3"/>
    <x v="0"/>
    <x v="459"/>
    <d v="2026-02-16T00:00:00"/>
    <n v="2"/>
    <n v="1"/>
    <n v="1"/>
    <n v="1"/>
    <s v="Low"/>
    <s v="Low"/>
  </r>
  <r>
    <s v="INC-2026-12694"/>
    <x v="2514"/>
    <x v="4"/>
    <x v="0"/>
    <x v="2"/>
    <x v="3"/>
    <x v="207"/>
    <d v="2026-02-16T00:00:00"/>
    <n v="2"/>
    <n v="3"/>
    <n v="2"/>
    <n v="6"/>
    <s v="Medium"/>
    <s v="Medium"/>
  </r>
  <r>
    <s v="INC-2026-11541"/>
    <x v="2515"/>
    <x v="4"/>
    <x v="3"/>
    <x v="2"/>
    <x v="3"/>
    <x v="753"/>
    <d v="2026-02-16T00:00:00"/>
    <n v="2"/>
    <n v="3"/>
    <n v="2"/>
    <n v="6"/>
    <s v="Medium"/>
    <s v="Medium"/>
  </r>
  <r>
    <s v="INC-2026-14619"/>
    <x v="2516"/>
    <x v="4"/>
    <x v="2"/>
    <x v="1"/>
    <x v="3"/>
    <x v="968"/>
    <d v="2026-02-16T00:00:00"/>
    <n v="2"/>
    <n v="3"/>
    <n v="2"/>
    <n v="6"/>
    <s v="Medium"/>
    <s v="Medium"/>
  </r>
  <r>
    <s v="INC-2026-14282"/>
    <x v="2517"/>
    <x v="4"/>
    <x v="2"/>
    <x v="2"/>
    <x v="1"/>
    <x v="599"/>
    <d v="2026-02-16T00:00:00"/>
    <n v="2"/>
    <n v="3"/>
    <n v="4"/>
    <n v="12"/>
    <s v="High"/>
    <s v="High"/>
  </r>
  <r>
    <s v="INC-2026-14642"/>
    <x v="2518"/>
    <x v="4"/>
    <x v="2"/>
    <x v="2"/>
    <x v="4"/>
    <x v="498"/>
    <d v="2026-02-16T00:00:00"/>
    <n v="2"/>
    <n v="3"/>
    <n v="5"/>
    <n v="15"/>
    <s v="High"/>
    <s v="High"/>
  </r>
  <r>
    <s v="INC-2026-14739"/>
    <x v="2519"/>
    <x v="4"/>
    <x v="3"/>
    <x v="2"/>
    <x v="1"/>
    <x v="428"/>
    <d v="2026-02-16T00:00:00"/>
    <n v="2"/>
    <n v="3"/>
    <n v="4"/>
    <n v="12"/>
    <s v="High"/>
    <s v="High"/>
  </r>
  <r>
    <s v="INC-2026-10289"/>
    <x v="2520"/>
    <x v="2"/>
    <x v="0"/>
    <x v="1"/>
    <x v="3"/>
    <x v="1214"/>
    <d v="2026-02-16T00:00:00"/>
    <n v="2"/>
    <n v="3"/>
    <n v="2"/>
    <n v="6"/>
    <s v="Medium"/>
    <s v="Medium"/>
  </r>
  <r>
    <s v="INC-2026-12974"/>
    <x v="2521"/>
    <x v="4"/>
    <x v="2"/>
    <x v="2"/>
    <x v="0"/>
    <x v="689"/>
    <d v="2026-02-16T00:00:00"/>
    <n v="2"/>
    <n v="3"/>
    <n v="1"/>
    <n v="3"/>
    <s v="Low"/>
    <s v="Low"/>
  </r>
  <r>
    <s v="INC-2026-11290"/>
    <x v="2522"/>
    <x v="4"/>
    <x v="2"/>
    <x v="2"/>
    <x v="3"/>
    <x v="501"/>
    <d v="2026-02-16T00:00:00"/>
    <n v="2"/>
    <n v="3"/>
    <n v="2"/>
    <n v="6"/>
    <s v="Medium"/>
    <s v="Medium"/>
  </r>
  <r>
    <s v="INC-2026-11125"/>
    <x v="2523"/>
    <x v="2"/>
    <x v="1"/>
    <x v="2"/>
    <x v="3"/>
    <x v="1215"/>
    <d v="2026-02-16T00:00:00"/>
    <n v="2"/>
    <n v="3"/>
    <n v="2"/>
    <n v="6"/>
    <s v="Medium"/>
    <s v="Medium"/>
  </r>
  <r>
    <s v="INC-2026-11779"/>
    <x v="2524"/>
    <x v="4"/>
    <x v="2"/>
    <x v="2"/>
    <x v="0"/>
    <x v="464"/>
    <d v="2026-02-16T00:00:00"/>
    <n v="2"/>
    <n v="3"/>
    <n v="1"/>
    <n v="3"/>
    <s v="Low"/>
    <s v="Low"/>
  </r>
  <r>
    <s v="INC-2026-10696"/>
    <x v="2525"/>
    <x v="4"/>
    <x v="3"/>
    <x v="2"/>
    <x v="1"/>
    <x v="466"/>
    <d v="2026-02-16T00:00:00"/>
    <n v="2"/>
    <n v="3"/>
    <n v="4"/>
    <n v="12"/>
    <s v="High"/>
    <s v="High"/>
  </r>
  <r>
    <s v="INC-2026-12062"/>
    <x v="2526"/>
    <x v="4"/>
    <x v="1"/>
    <x v="2"/>
    <x v="0"/>
    <x v="819"/>
    <d v="2026-02-16T00:00:00"/>
    <n v="2"/>
    <n v="3"/>
    <n v="1"/>
    <n v="3"/>
    <s v="Low"/>
    <s v="Low"/>
  </r>
  <r>
    <s v="INC-2026-14087"/>
    <x v="2527"/>
    <x v="2"/>
    <x v="1"/>
    <x v="0"/>
    <x v="2"/>
    <x v="2"/>
    <d v="2026-02-17T00:00:00"/>
    <n v="2"/>
    <n v="3"/>
    <n v="2"/>
    <n v="6"/>
    <s v="Medium"/>
    <s v="Medium"/>
  </r>
  <r>
    <s v="INC-2026-11381"/>
    <x v="2528"/>
    <x v="1"/>
    <x v="2"/>
    <x v="0"/>
    <x v="0"/>
    <x v="172"/>
    <d v="2026-02-17T00:00:00"/>
    <n v="2"/>
    <n v="1"/>
    <n v="1"/>
    <n v="1"/>
    <s v="Low"/>
    <s v="Low"/>
  </r>
  <r>
    <s v="INC-2026-10114"/>
    <x v="2529"/>
    <x v="4"/>
    <x v="1"/>
    <x v="0"/>
    <x v="2"/>
    <x v="824"/>
    <d v="2026-02-17T00:00:00"/>
    <n v="2"/>
    <n v="3"/>
    <n v="2"/>
    <n v="6"/>
    <s v="Medium"/>
    <s v="Medium"/>
  </r>
  <r>
    <s v="INC-2026-13468"/>
    <x v="2530"/>
    <x v="4"/>
    <x v="2"/>
    <x v="2"/>
    <x v="2"/>
    <x v="435"/>
    <d v="2026-02-17T00:00:00"/>
    <n v="2"/>
    <n v="3"/>
    <n v="2"/>
    <n v="6"/>
    <s v="Medium"/>
    <s v="Medium"/>
  </r>
  <r>
    <s v="INC-2026-13522"/>
    <x v="2531"/>
    <x v="4"/>
    <x v="2"/>
    <x v="2"/>
    <x v="2"/>
    <x v="864"/>
    <d v="2026-02-17T00:00:00"/>
    <n v="2"/>
    <n v="3"/>
    <n v="2"/>
    <n v="6"/>
    <s v="Medium"/>
    <s v="Medium"/>
  </r>
  <r>
    <s v="INC-2026-12838"/>
    <x v="2532"/>
    <x v="4"/>
    <x v="3"/>
    <x v="2"/>
    <x v="4"/>
    <x v="731"/>
    <d v="2026-02-17T00:00:00"/>
    <n v="2"/>
    <n v="3"/>
    <n v="5"/>
    <n v="15"/>
    <s v="High"/>
    <s v="High"/>
  </r>
  <r>
    <s v="INC-2026-11762"/>
    <x v="2533"/>
    <x v="3"/>
    <x v="2"/>
    <x v="0"/>
    <x v="2"/>
    <x v="1002"/>
    <d v="2026-02-17T00:00:00"/>
    <n v="2"/>
    <n v="5"/>
    <n v="2"/>
    <n v="10"/>
    <s v="Medium"/>
    <s v="Medium"/>
  </r>
  <r>
    <s v="INC-2026-11582"/>
    <x v="2534"/>
    <x v="4"/>
    <x v="1"/>
    <x v="3"/>
    <x v="2"/>
    <x v="1056"/>
    <d v="2026-02-17T00:00:00"/>
    <n v="2"/>
    <n v="3"/>
    <n v="2"/>
    <n v="6"/>
    <s v="Medium"/>
    <s v="Medium"/>
  </r>
  <r>
    <s v="INC-2026-13257"/>
    <x v="2535"/>
    <x v="1"/>
    <x v="1"/>
    <x v="3"/>
    <x v="3"/>
    <x v="1004"/>
    <d v="2026-02-17T00:00:00"/>
    <n v="2"/>
    <n v="1"/>
    <n v="2"/>
    <n v="2"/>
    <s v="Low"/>
    <s v="Low"/>
  </r>
  <r>
    <s v="INC-2026-13877"/>
    <x v="2536"/>
    <x v="4"/>
    <x v="0"/>
    <x v="2"/>
    <x v="3"/>
    <x v="762"/>
    <d v="2026-02-17T00:00:00"/>
    <n v="2"/>
    <n v="3"/>
    <n v="2"/>
    <n v="6"/>
    <s v="Medium"/>
    <s v="Medium"/>
  </r>
  <r>
    <s v="INC-2026-11119"/>
    <x v="2537"/>
    <x v="4"/>
    <x v="0"/>
    <x v="2"/>
    <x v="0"/>
    <x v="1216"/>
    <d v="2026-02-17T00:00:00"/>
    <n v="2"/>
    <n v="3"/>
    <n v="1"/>
    <n v="3"/>
    <s v="Low"/>
    <s v="Low"/>
  </r>
  <r>
    <s v="INC-2026-12771"/>
    <x v="2538"/>
    <x v="4"/>
    <x v="2"/>
    <x v="2"/>
    <x v="3"/>
    <x v="75"/>
    <d v="2026-02-17T00:00:00"/>
    <n v="2"/>
    <n v="3"/>
    <n v="2"/>
    <n v="6"/>
    <s v="Medium"/>
    <s v="Medium"/>
  </r>
  <r>
    <s v="INC-2026-14102"/>
    <x v="2539"/>
    <x v="3"/>
    <x v="1"/>
    <x v="0"/>
    <x v="0"/>
    <x v="400"/>
    <d v="2026-02-17T00:00:00"/>
    <n v="2"/>
    <n v="5"/>
    <n v="1"/>
    <n v="5"/>
    <s v="Medium"/>
    <s v="Medium"/>
  </r>
  <r>
    <s v="INC-2026-14763"/>
    <x v="2540"/>
    <x v="4"/>
    <x v="1"/>
    <x v="2"/>
    <x v="2"/>
    <x v="870"/>
    <d v="2026-02-17T00:00:00"/>
    <n v="2"/>
    <n v="3"/>
    <n v="2"/>
    <n v="6"/>
    <s v="Medium"/>
    <s v="Medium"/>
  </r>
  <r>
    <s v="INC-2026-13809"/>
    <x v="2541"/>
    <x v="4"/>
    <x v="0"/>
    <x v="2"/>
    <x v="2"/>
    <x v="402"/>
    <d v="2026-02-17T00:00:00"/>
    <n v="2"/>
    <n v="3"/>
    <n v="2"/>
    <n v="6"/>
    <s v="Medium"/>
    <s v="Medium"/>
  </r>
  <r>
    <s v="INC-2026-13445"/>
    <x v="2542"/>
    <x v="1"/>
    <x v="2"/>
    <x v="2"/>
    <x v="3"/>
    <x v="403"/>
    <d v="2026-02-17T00:00:00"/>
    <n v="2"/>
    <n v="1"/>
    <n v="2"/>
    <n v="2"/>
    <s v="Low"/>
    <s v="Low"/>
  </r>
  <r>
    <s v="INC-2026-10097"/>
    <x v="2543"/>
    <x v="4"/>
    <x v="3"/>
    <x v="2"/>
    <x v="2"/>
    <x v="512"/>
    <d v="2026-02-17T00:00:00"/>
    <n v="2"/>
    <n v="3"/>
    <n v="2"/>
    <n v="6"/>
    <s v="Medium"/>
    <s v="Medium"/>
  </r>
  <r>
    <s v="INC-2026-12284"/>
    <x v="2544"/>
    <x v="1"/>
    <x v="0"/>
    <x v="0"/>
    <x v="3"/>
    <x v="1217"/>
    <d v="2026-02-17T00:00:00"/>
    <n v="2"/>
    <n v="1"/>
    <n v="2"/>
    <n v="2"/>
    <s v="Low"/>
    <s v="Low"/>
  </r>
  <r>
    <s v="INC-2026-11778"/>
    <x v="2545"/>
    <x v="4"/>
    <x v="3"/>
    <x v="3"/>
    <x v="3"/>
    <x v="190"/>
    <d v="2026-02-17T00:00:00"/>
    <n v="2"/>
    <n v="3"/>
    <n v="2"/>
    <n v="6"/>
    <s v="Medium"/>
    <s v="Medium"/>
  </r>
  <r>
    <s v="INC-2026-14303"/>
    <x v="2546"/>
    <x v="4"/>
    <x v="1"/>
    <x v="2"/>
    <x v="0"/>
    <x v="517"/>
    <d v="2026-02-17T00:00:00"/>
    <n v="2"/>
    <n v="3"/>
    <n v="1"/>
    <n v="3"/>
    <s v="Low"/>
    <s v="Low"/>
  </r>
  <r>
    <s v="INC-2026-10065"/>
    <x v="2547"/>
    <x v="5"/>
    <x v="1"/>
    <x v="3"/>
    <x v="3"/>
    <x v="1062"/>
    <d v="2026-02-17T00:00:00"/>
    <n v="2"/>
    <n v="1"/>
    <n v="2"/>
    <n v="2"/>
    <s v="Low"/>
    <s v="Low"/>
  </r>
  <r>
    <s v="INC-2026-12491"/>
    <x v="2548"/>
    <x v="4"/>
    <x v="0"/>
    <x v="2"/>
    <x v="2"/>
    <x v="145"/>
    <d v="2026-02-17T00:00:00"/>
    <n v="2"/>
    <n v="3"/>
    <n v="2"/>
    <n v="6"/>
    <s v="Medium"/>
    <s v="Medium"/>
  </r>
  <r>
    <s v="INC-2026-12124"/>
    <x v="2549"/>
    <x v="4"/>
    <x v="3"/>
    <x v="2"/>
    <x v="2"/>
    <x v="286"/>
    <d v="2026-02-17T00:00:00"/>
    <n v="2"/>
    <n v="3"/>
    <n v="2"/>
    <n v="6"/>
    <s v="Medium"/>
    <s v="Medium"/>
  </r>
  <r>
    <s v="INC-2026-10401"/>
    <x v="2550"/>
    <x v="4"/>
    <x v="2"/>
    <x v="0"/>
    <x v="0"/>
    <x v="774"/>
    <d v="2026-02-17T00:00:00"/>
    <n v="2"/>
    <n v="3"/>
    <n v="1"/>
    <n v="3"/>
    <s v="Low"/>
    <s v="Low"/>
  </r>
  <r>
    <s v="INC-2026-12849"/>
    <x v="2551"/>
    <x v="2"/>
    <x v="0"/>
    <x v="2"/>
    <x v="3"/>
    <x v="1218"/>
    <d v="2026-02-17T00:00:00"/>
    <n v="2"/>
    <n v="3"/>
    <n v="2"/>
    <n v="6"/>
    <s v="Medium"/>
    <s v="Medium"/>
  </r>
  <r>
    <s v="INC-2026-11623"/>
    <x v="2552"/>
    <x v="1"/>
    <x v="2"/>
    <x v="0"/>
    <x v="3"/>
    <x v="40"/>
    <d v="2026-02-17T00:00:00"/>
    <n v="2"/>
    <n v="1"/>
    <n v="2"/>
    <n v="2"/>
    <s v="Low"/>
    <s v="Low"/>
  </r>
  <r>
    <s v="INC-2026-10198"/>
    <x v="2553"/>
    <x v="1"/>
    <x v="2"/>
    <x v="0"/>
    <x v="0"/>
    <x v="194"/>
    <d v="2026-02-17T00:00:00"/>
    <n v="2"/>
    <n v="1"/>
    <n v="1"/>
    <n v="1"/>
    <s v="Low"/>
    <s v="Low"/>
  </r>
  <r>
    <s v="INC-2026-11355"/>
    <x v="2554"/>
    <x v="4"/>
    <x v="2"/>
    <x v="2"/>
    <x v="0"/>
    <x v="153"/>
    <d v="2026-02-17T00:00:00"/>
    <n v="2"/>
    <n v="3"/>
    <n v="1"/>
    <n v="3"/>
    <s v="Low"/>
    <s v="Low"/>
  </r>
  <r>
    <s v="INC-2026-12121"/>
    <x v="2555"/>
    <x v="4"/>
    <x v="3"/>
    <x v="2"/>
    <x v="3"/>
    <x v="44"/>
    <d v="2026-02-17T00:00:00"/>
    <n v="2"/>
    <n v="3"/>
    <n v="2"/>
    <n v="6"/>
    <s v="Medium"/>
    <s v="Medium"/>
  </r>
  <r>
    <s v="INC-2026-10978"/>
    <x v="2556"/>
    <x v="2"/>
    <x v="0"/>
    <x v="1"/>
    <x v="1"/>
    <x v="1212"/>
    <d v="2026-02-17T00:00:00"/>
    <n v="2"/>
    <n v="3"/>
    <n v="4"/>
    <n v="12"/>
    <s v="High"/>
    <s v="High"/>
  </r>
  <r>
    <s v="INC-2026-12352"/>
    <x v="2557"/>
    <x v="2"/>
    <x v="1"/>
    <x v="0"/>
    <x v="3"/>
    <x v="914"/>
    <d v="2026-02-17T00:00:00"/>
    <n v="2"/>
    <n v="3"/>
    <n v="2"/>
    <n v="6"/>
    <s v="Medium"/>
    <s v="Medium"/>
  </r>
  <r>
    <s v="INC-2026-13706"/>
    <x v="2558"/>
    <x v="4"/>
    <x v="1"/>
    <x v="2"/>
    <x v="0"/>
    <x v="491"/>
    <d v="2026-02-17T00:00:00"/>
    <n v="2"/>
    <n v="3"/>
    <n v="1"/>
    <n v="3"/>
    <s v="Low"/>
    <s v="Low"/>
  </r>
  <r>
    <s v="INC-2026-10202"/>
    <x v="2559"/>
    <x v="4"/>
    <x v="2"/>
    <x v="2"/>
    <x v="0"/>
    <x v="243"/>
    <d v="2026-02-17T00:00:00"/>
    <n v="2"/>
    <n v="3"/>
    <n v="1"/>
    <n v="3"/>
    <s v="Low"/>
    <s v="Low"/>
  </r>
  <r>
    <s v="INC-2026-13825"/>
    <x v="2560"/>
    <x v="5"/>
    <x v="0"/>
    <x v="3"/>
    <x v="2"/>
    <x v="1015"/>
    <d v="2026-02-17T00:00:00"/>
    <n v="2"/>
    <n v="1"/>
    <n v="2"/>
    <n v="2"/>
    <s v="Low"/>
    <s v="Low"/>
  </r>
  <r>
    <s v="INC-2026-12435"/>
    <x v="2561"/>
    <x v="3"/>
    <x v="0"/>
    <x v="0"/>
    <x v="2"/>
    <x v="1016"/>
    <d v="2026-02-17T00:00:00"/>
    <n v="2"/>
    <n v="5"/>
    <n v="2"/>
    <n v="10"/>
    <s v="Medium"/>
    <s v="Medium"/>
  </r>
  <r>
    <s v="INC-2026-14696"/>
    <x v="2562"/>
    <x v="4"/>
    <x v="3"/>
    <x v="2"/>
    <x v="2"/>
    <x v="93"/>
    <d v="2026-02-17T00:00:00"/>
    <n v="2"/>
    <n v="3"/>
    <n v="2"/>
    <n v="6"/>
    <s v="Medium"/>
    <s v="Medium"/>
  </r>
  <r>
    <s v="INC-2026-13919"/>
    <x v="2563"/>
    <x v="2"/>
    <x v="3"/>
    <x v="0"/>
    <x v="3"/>
    <x v="1083"/>
    <d v="2026-02-17T00:00:00"/>
    <n v="2"/>
    <n v="3"/>
    <n v="2"/>
    <n v="6"/>
    <s v="Medium"/>
    <s v="Medium"/>
  </r>
  <r>
    <s v="INC-2026-13193"/>
    <x v="2564"/>
    <x v="4"/>
    <x v="0"/>
    <x v="2"/>
    <x v="1"/>
    <x v="751"/>
    <d v="2026-02-17T00:00:00"/>
    <n v="2"/>
    <n v="3"/>
    <n v="4"/>
    <n v="12"/>
    <s v="High"/>
    <s v="High"/>
  </r>
  <r>
    <s v="INC-2026-12540"/>
    <x v="2565"/>
    <x v="2"/>
    <x v="3"/>
    <x v="2"/>
    <x v="3"/>
    <x v="856"/>
    <d v="2026-02-17T00:00:00"/>
    <n v="2"/>
    <n v="3"/>
    <n v="2"/>
    <n v="6"/>
    <s v="Medium"/>
    <s v="Medium"/>
  </r>
  <r>
    <s v="INC-2026-13897"/>
    <x v="2566"/>
    <x v="2"/>
    <x v="2"/>
    <x v="3"/>
    <x v="3"/>
    <x v="1049"/>
    <d v="2026-02-17T00:00:00"/>
    <n v="2"/>
    <n v="3"/>
    <n v="2"/>
    <n v="6"/>
    <s v="Medium"/>
    <s v="Medium"/>
  </r>
  <r>
    <s v="INC-2026-10970"/>
    <x v="2567"/>
    <x v="4"/>
    <x v="0"/>
    <x v="2"/>
    <x v="3"/>
    <x v="1096"/>
    <d v="2026-02-17T00:00:00"/>
    <n v="2"/>
    <n v="3"/>
    <n v="2"/>
    <n v="6"/>
    <s v="Medium"/>
    <s v="Medium"/>
  </r>
  <r>
    <s v="INC-2026-13075"/>
    <x v="2568"/>
    <x v="5"/>
    <x v="2"/>
    <x v="1"/>
    <x v="3"/>
    <x v="1219"/>
    <d v="2026-02-17T00:00:00"/>
    <n v="2"/>
    <n v="1"/>
    <n v="2"/>
    <n v="2"/>
    <s v="Low"/>
    <s v="Low"/>
  </r>
  <r>
    <s v="INC-2026-12714"/>
    <x v="2569"/>
    <x v="4"/>
    <x v="1"/>
    <x v="2"/>
    <x v="3"/>
    <x v="304"/>
    <d v="2026-02-17T00:00:00"/>
    <n v="2"/>
    <n v="3"/>
    <n v="2"/>
    <n v="6"/>
    <s v="Medium"/>
    <s v="Medium"/>
  </r>
  <r>
    <s v="INC-2026-12557"/>
    <x v="2570"/>
    <x v="4"/>
    <x v="2"/>
    <x v="2"/>
    <x v="2"/>
    <x v="1085"/>
    <d v="2026-02-17T00:00:00"/>
    <n v="2"/>
    <n v="3"/>
    <n v="2"/>
    <n v="6"/>
    <s v="Medium"/>
    <s v="Medium"/>
  </r>
  <r>
    <s v="INC-2026-14567"/>
    <x v="2571"/>
    <x v="4"/>
    <x v="2"/>
    <x v="2"/>
    <x v="0"/>
    <x v="105"/>
    <d v="2026-02-17T00:00:00"/>
    <n v="2"/>
    <n v="3"/>
    <n v="1"/>
    <n v="3"/>
    <s v="Low"/>
    <s v="Low"/>
  </r>
  <r>
    <s v="INC-2026-13936"/>
    <x v="2572"/>
    <x v="4"/>
    <x v="0"/>
    <x v="2"/>
    <x v="3"/>
    <x v="571"/>
    <d v="2026-02-17T00:00:00"/>
    <n v="2"/>
    <n v="3"/>
    <n v="2"/>
    <n v="6"/>
    <s v="Medium"/>
    <s v="Medium"/>
  </r>
  <r>
    <s v="INC-2026-14212"/>
    <x v="2573"/>
    <x v="4"/>
    <x v="3"/>
    <x v="2"/>
    <x v="2"/>
    <x v="727"/>
    <d v="2026-02-17T00:00:00"/>
    <n v="2"/>
    <n v="3"/>
    <n v="2"/>
    <n v="6"/>
    <s v="Medium"/>
    <s v="Medium"/>
  </r>
  <r>
    <s v="INC-2026-11181"/>
    <x v="2574"/>
    <x v="4"/>
    <x v="3"/>
    <x v="3"/>
    <x v="3"/>
    <x v="1144"/>
    <d v="2026-02-17T00:00:00"/>
    <n v="2"/>
    <n v="3"/>
    <n v="2"/>
    <n v="6"/>
    <s v="Medium"/>
    <s v="Medium"/>
  </r>
  <r>
    <s v="INC-2026-14945"/>
    <x v="2575"/>
    <x v="4"/>
    <x v="2"/>
    <x v="2"/>
    <x v="2"/>
    <x v="167"/>
    <d v="2026-02-17T00:00:00"/>
    <n v="2"/>
    <n v="3"/>
    <n v="2"/>
    <n v="6"/>
    <s v="Medium"/>
    <s v="Medium"/>
  </r>
  <r>
    <s v="INC-2026-14753"/>
    <x v="2576"/>
    <x v="4"/>
    <x v="3"/>
    <x v="2"/>
    <x v="4"/>
    <x v="383"/>
    <d v="2026-02-17T00:00:00"/>
    <n v="2"/>
    <n v="3"/>
    <n v="5"/>
    <n v="15"/>
    <s v="High"/>
    <s v="High"/>
  </r>
  <r>
    <s v="INC-2026-10985"/>
    <x v="2577"/>
    <x v="5"/>
    <x v="1"/>
    <x v="0"/>
    <x v="3"/>
    <x v="1146"/>
    <d v="2026-02-17T00:00:00"/>
    <n v="2"/>
    <n v="1"/>
    <n v="2"/>
    <n v="2"/>
    <s v="Low"/>
    <s v="Low"/>
  </r>
  <r>
    <s v="INC-2026-10369"/>
    <x v="2578"/>
    <x v="2"/>
    <x v="0"/>
    <x v="3"/>
    <x v="2"/>
    <x v="1220"/>
    <d v="2026-02-17T00:00:00"/>
    <n v="2"/>
    <n v="3"/>
    <n v="2"/>
    <n v="6"/>
    <s v="Medium"/>
    <s v="Medium"/>
  </r>
  <r>
    <s v="INC-2026-11001"/>
    <x v="2579"/>
    <x v="4"/>
    <x v="1"/>
    <x v="2"/>
    <x v="2"/>
    <x v="821"/>
    <d v="2026-02-18T00:00:00"/>
    <n v="2"/>
    <n v="3"/>
    <n v="2"/>
    <n v="6"/>
    <s v="Medium"/>
    <s v="Medium"/>
  </r>
  <r>
    <s v="INC-2026-14163"/>
    <x v="2580"/>
    <x v="3"/>
    <x v="3"/>
    <x v="0"/>
    <x v="0"/>
    <x v="986"/>
    <d v="2026-02-18T00:00:00"/>
    <n v="2"/>
    <n v="5"/>
    <n v="1"/>
    <n v="5"/>
    <s v="Medium"/>
    <s v="Medium"/>
  </r>
  <r>
    <s v="INC-2026-10054"/>
    <x v="2581"/>
    <x v="3"/>
    <x v="1"/>
    <x v="0"/>
    <x v="2"/>
    <x v="1181"/>
    <d v="2026-02-18T00:00:00"/>
    <n v="2"/>
    <n v="5"/>
    <n v="2"/>
    <n v="10"/>
    <s v="Medium"/>
    <s v="Medium"/>
  </r>
  <r>
    <s v="INC-2026-10094"/>
    <x v="2582"/>
    <x v="2"/>
    <x v="3"/>
    <x v="2"/>
    <x v="3"/>
    <x v="472"/>
    <d v="2026-02-18T00:00:00"/>
    <n v="2"/>
    <n v="3"/>
    <n v="2"/>
    <n v="6"/>
    <s v="Medium"/>
    <s v="Medium"/>
  </r>
  <r>
    <s v="INC-2026-14754"/>
    <x v="2583"/>
    <x v="2"/>
    <x v="0"/>
    <x v="3"/>
    <x v="2"/>
    <x v="1000"/>
    <d v="2026-02-18T00:00:00"/>
    <n v="2"/>
    <n v="3"/>
    <n v="2"/>
    <n v="6"/>
    <s v="Medium"/>
    <s v="Medium"/>
  </r>
  <r>
    <s v="INC-2026-12966"/>
    <x v="2584"/>
    <x v="0"/>
    <x v="1"/>
    <x v="1"/>
    <x v="3"/>
    <x v="1160"/>
    <d v="2026-02-18T00:00:00"/>
    <n v="2"/>
    <n v="1"/>
    <n v="2"/>
    <n v="2"/>
    <s v="Low"/>
    <s v="Low"/>
  </r>
  <r>
    <s v="INC-2026-10269"/>
    <x v="2585"/>
    <x v="4"/>
    <x v="1"/>
    <x v="2"/>
    <x v="0"/>
    <x v="129"/>
    <d v="2026-02-18T00:00:00"/>
    <n v="2"/>
    <n v="3"/>
    <n v="1"/>
    <n v="3"/>
    <s v="Low"/>
    <s v="Low"/>
  </r>
  <r>
    <s v="INC-2026-12543"/>
    <x v="2586"/>
    <x v="4"/>
    <x v="3"/>
    <x v="2"/>
    <x v="1"/>
    <x v="882"/>
    <d v="2026-02-18T00:00:00"/>
    <n v="2"/>
    <n v="3"/>
    <n v="4"/>
    <n v="12"/>
    <s v="High"/>
    <s v="High"/>
  </r>
  <r>
    <s v="INC-2026-11551"/>
    <x v="2587"/>
    <x v="4"/>
    <x v="1"/>
    <x v="2"/>
    <x v="2"/>
    <x v="349"/>
    <d v="2026-02-18T00:00:00"/>
    <n v="2"/>
    <n v="3"/>
    <n v="2"/>
    <n v="6"/>
    <s v="Medium"/>
    <s v="Medium"/>
  </r>
  <r>
    <s v="INC-2026-13540"/>
    <x v="2588"/>
    <x v="4"/>
    <x v="0"/>
    <x v="2"/>
    <x v="3"/>
    <x v="733"/>
    <d v="2026-02-18T00:00:00"/>
    <n v="2"/>
    <n v="3"/>
    <n v="2"/>
    <n v="6"/>
    <s v="Medium"/>
    <s v="Medium"/>
  </r>
  <r>
    <s v="INC-2026-14920"/>
    <x v="2589"/>
    <x v="4"/>
    <x v="3"/>
    <x v="2"/>
    <x v="3"/>
    <x v="946"/>
    <d v="2026-02-18T00:00:00"/>
    <n v="2"/>
    <n v="3"/>
    <n v="2"/>
    <n v="6"/>
    <s v="Medium"/>
    <s v="Medium"/>
  </r>
  <r>
    <s v="INC-2026-10775"/>
    <x v="2590"/>
    <x v="2"/>
    <x v="3"/>
    <x v="0"/>
    <x v="3"/>
    <x v="1221"/>
    <d v="2026-02-18T00:00:00"/>
    <n v="2"/>
    <n v="3"/>
    <n v="2"/>
    <n v="6"/>
    <s v="Medium"/>
    <s v="Medium"/>
  </r>
  <r>
    <s v="INC-2026-12715"/>
    <x v="2591"/>
    <x v="4"/>
    <x v="1"/>
    <x v="2"/>
    <x v="0"/>
    <x v="443"/>
    <d v="2026-02-18T00:00:00"/>
    <n v="2"/>
    <n v="3"/>
    <n v="1"/>
    <n v="3"/>
    <s v="Low"/>
    <s v="Low"/>
  </r>
  <r>
    <s v="INC-2026-14213"/>
    <x v="2592"/>
    <x v="4"/>
    <x v="0"/>
    <x v="2"/>
    <x v="2"/>
    <x v="404"/>
    <d v="2026-02-18T00:00:00"/>
    <n v="2"/>
    <n v="3"/>
    <n v="2"/>
    <n v="6"/>
    <s v="Medium"/>
    <s v="Medium"/>
  </r>
  <r>
    <s v="INC-2026-10920"/>
    <x v="2593"/>
    <x v="4"/>
    <x v="2"/>
    <x v="2"/>
    <x v="3"/>
    <x v="702"/>
    <d v="2026-02-18T00:00:00"/>
    <n v="2"/>
    <n v="3"/>
    <n v="2"/>
    <n v="6"/>
    <s v="Medium"/>
    <s v="Medium"/>
  </r>
  <r>
    <s v="INC-2026-14710"/>
    <x v="2594"/>
    <x v="4"/>
    <x v="0"/>
    <x v="2"/>
    <x v="0"/>
    <x v="276"/>
    <d v="2026-02-18T00:00:00"/>
    <n v="2"/>
    <n v="3"/>
    <n v="1"/>
    <n v="3"/>
    <s v="Low"/>
    <s v="Low"/>
  </r>
  <r>
    <s v="INC-2026-10783"/>
    <x v="2595"/>
    <x v="4"/>
    <x v="0"/>
    <x v="2"/>
    <x v="3"/>
    <x v="186"/>
    <d v="2026-02-18T00:00:00"/>
    <n v="2"/>
    <n v="3"/>
    <n v="2"/>
    <n v="6"/>
    <s v="Medium"/>
    <s v="Medium"/>
  </r>
  <r>
    <s v="INC-2026-10919"/>
    <x v="2596"/>
    <x v="0"/>
    <x v="1"/>
    <x v="2"/>
    <x v="2"/>
    <x v="848"/>
    <d v="2026-02-18T00:00:00"/>
    <n v="2"/>
    <n v="1"/>
    <n v="2"/>
    <n v="2"/>
    <s v="Low"/>
    <s v="Low"/>
  </r>
  <r>
    <s v="INC-2026-10251"/>
    <x v="2597"/>
    <x v="5"/>
    <x v="2"/>
    <x v="0"/>
    <x v="3"/>
    <x v="1124"/>
    <d v="2026-02-18T00:00:00"/>
    <n v="2"/>
    <n v="1"/>
    <n v="2"/>
    <n v="2"/>
    <s v="Low"/>
    <s v="Low"/>
  </r>
  <r>
    <s v="INC-2026-14566"/>
    <x v="2598"/>
    <x v="4"/>
    <x v="2"/>
    <x v="2"/>
    <x v="2"/>
    <x v="235"/>
    <d v="2026-02-18T00:00:00"/>
    <n v="2"/>
    <n v="3"/>
    <n v="2"/>
    <n v="6"/>
    <s v="Medium"/>
    <s v="Medium"/>
  </r>
  <r>
    <s v="INC-2026-13931"/>
    <x v="2599"/>
    <x v="5"/>
    <x v="2"/>
    <x v="2"/>
    <x v="1"/>
    <x v="1222"/>
    <d v="2026-02-18T00:00:00"/>
    <n v="2"/>
    <n v="1"/>
    <n v="4"/>
    <n v="4"/>
    <s v="Low"/>
    <s v="Low"/>
  </r>
  <r>
    <s v="INC-2026-12385"/>
    <x v="2600"/>
    <x v="4"/>
    <x v="0"/>
    <x v="2"/>
    <x v="3"/>
    <x v="85"/>
    <d v="2026-02-18T00:00:00"/>
    <n v="2"/>
    <n v="3"/>
    <n v="2"/>
    <n v="6"/>
    <s v="Medium"/>
    <s v="Medium"/>
  </r>
  <r>
    <s v="INC-2026-10402"/>
    <x v="2601"/>
    <x v="4"/>
    <x v="2"/>
    <x v="2"/>
    <x v="2"/>
    <x v="1223"/>
    <d v="2026-02-18T00:00:00"/>
    <n v="2"/>
    <n v="3"/>
    <n v="2"/>
    <n v="6"/>
    <s v="Medium"/>
    <s v="Medium"/>
  </r>
  <r>
    <s v="INC-2026-11384"/>
    <x v="2602"/>
    <x v="4"/>
    <x v="1"/>
    <x v="3"/>
    <x v="0"/>
    <x v="559"/>
    <d v="2026-02-18T00:00:00"/>
    <n v="2"/>
    <n v="3"/>
    <n v="1"/>
    <n v="3"/>
    <s v="Low"/>
    <s v="Low"/>
  </r>
  <r>
    <s v="INC-2026-11337"/>
    <x v="2603"/>
    <x v="4"/>
    <x v="0"/>
    <x v="2"/>
    <x v="3"/>
    <x v="832"/>
    <d v="2026-02-18T00:00:00"/>
    <n v="2"/>
    <n v="3"/>
    <n v="2"/>
    <n v="6"/>
    <s v="Medium"/>
    <s v="Medium"/>
  </r>
  <r>
    <s v="INC-2026-13407"/>
    <x v="2604"/>
    <x v="1"/>
    <x v="2"/>
    <x v="3"/>
    <x v="3"/>
    <x v="1224"/>
    <d v="2026-02-18T00:00:00"/>
    <n v="2"/>
    <n v="1"/>
    <n v="2"/>
    <n v="2"/>
    <s v="Low"/>
    <s v="Low"/>
  </r>
  <r>
    <s v="INC-2026-10190"/>
    <x v="2605"/>
    <x v="4"/>
    <x v="2"/>
    <x v="2"/>
    <x v="3"/>
    <x v="1225"/>
    <d v="2026-02-18T00:00:00"/>
    <n v="2"/>
    <n v="3"/>
    <n v="2"/>
    <n v="6"/>
    <s v="Medium"/>
    <s v="Medium"/>
  </r>
  <r>
    <s v="INC-2026-12967"/>
    <x v="2606"/>
    <x v="4"/>
    <x v="2"/>
    <x v="2"/>
    <x v="4"/>
    <x v="1226"/>
    <d v="2026-02-18T00:00:00"/>
    <n v="2"/>
    <n v="3"/>
    <n v="5"/>
    <n v="15"/>
    <s v="High"/>
    <s v="High"/>
  </r>
  <r>
    <s v="INC-2026-11643"/>
    <x v="2607"/>
    <x v="0"/>
    <x v="1"/>
    <x v="0"/>
    <x v="3"/>
    <x v="594"/>
    <d v="2026-02-18T00:00:00"/>
    <n v="2"/>
    <n v="1"/>
    <n v="2"/>
    <n v="2"/>
    <s v="Low"/>
    <s v="Low"/>
  </r>
  <r>
    <s v="INC-2026-10405"/>
    <x v="2608"/>
    <x v="0"/>
    <x v="1"/>
    <x v="3"/>
    <x v="2"/>
    <x v="457"/>
    <d v="2026-02-18T00:00:00"/>
    <n v="2"/>
    <n v="1"/>
    <n v="2"/>
    <n v="2"/>
    <s v="Low"/>
    <s v="Low"/>
  </r>
  <r>
    <s v="INC-2026-12460"/>
    <x v="2609"/>
    <x v="4"/>
    <x v="0"/>
    <x v="0"/>
    <x v="3"/>
    <x v="892"/>
    <d v="2026-02-18T00:00:00"/>
    <n v="2"/>
    <n v="3"/>
    <n v="2"/>
    <n v="6"/>
    <s v="Medium"/>
    <s v="Medium"/>
  </r>
  <r>
    <s v="INC-2026-12840"/>
    <x v="2610"/>
    <x v="4"/>
    <x v="3"/>
    <x v="1"/>
    <x v="2"/>
    <x v="565"/>
    <d v="2026-02-18T00:00:00"/>
    <n v="2"/>
    <n v="3"/>
    <n v="2"/>
    <n v="6"/>
    <s v="Medium"/>
    <s v="Medium"/>
  </r>
  <r>
    <s v="INC-2026-14850"/>
    <x v="2611"/>
    <x v="0"/>
    <x v="3"/>
    <x v="2"/>
    <x v="3"/>
    <x v="296"/>
    <d v="2026-02-18T00:00:00"/>
    <n v="2"/>
    <n v="1"/>
    <n v="2"/>
    <n v="2"/>
    <s v="Low"/>
    <s v="Low"/>
  </r>
  <r>
    <s v="INC-2026-13575"/>
    <x v="2612"/>
    <x v="3"/>
    <x v="3"/>
    <x v="0"/>
    <x v="2"/>
    <x v="1227"/>
    <d v="2026-02-18T00:00:00"/>
    <n v="2"/>
    <n v="5"/>
    <n v="2"/>
    <n v="10"/>
    <s v="Medium"/>
    <s v="Medium"/>
  </r>
  <r>
    <s v="INC-2026-12226"/>
    <x v="2613"/>
    <x v="4"/>
    <x v="2"/>
    <x v="1"/>
    <x v="3"/>
    <x v="247"/>
    <d v="2026-02-18T00:00:00"/>
    <n v="2"/>
    <n v="3"/>
    <n v="2"/>
    <n v="6"/>
    <s v="Medium"/>
    <s v="Medium"/>
  </r>
  <r>
    <s v="INC-2026-12339"/>
    <x v="2614"/>
    <x v="4"/>
    <x v="2"/>
    <x v="2"/>
    <x v="0"/>
    <x v="1228"/>
    <d v="2026-02-18T00:00:00"/>
    <n v="2"/>
    <n v="3"/>
    <n v="1"/>
    <n v="3"/>
    <s v="Low"/>
    <s v="Low"/>
  </r>
  <r>
    <s v="INC-2026-11480"/>
    <x v="2615"/>
    <x v="2"/>
    <x v="1"/>
    <x v="2"/>
    <x v="3"/>
    <x v="837"/>
    <d v="2026-02-18T00:00:00"/>
    <n v="2"/>
    <n v="3"/>
    <n v="2"/>
    <n v="6"/>
    <s v="Medium"/>
    <s v="Medium"/>
  </r>
  <r>
    <s v="INC-2026-13418"/>
    <x v="2616"/>
    <x v="4"/>
    <x v="3"/>
    <x v="2"/>
    <x v="3"/>
    <x v="1229"/>
    <d v="2026-02-18T00:00:00"/>
    <n v="2"/>
    <n v="3"/>
    <n v="2"/>
    <n v="6"/>
    <s v="Medium"/>
    <s v="Medium"/>
  </r>
  <r>
    <s v="INC-2026-10630"/>
    <x v="2616"/>
    <x v="1"/>
    <x v="1"/>
    <x v="1"/>
    <x v="1"/>
    <x v="1229"/>
    <d v="2026-02-18T00:00:00"/>
    <n v="2"/>
    <n v="1"/>
    <n v="4"/>
    <n v="4"/>
    <s v="Low"/>
    <s v="Low"/>
  </r>
  <r>
    <s v="INC-2026-10813"/>
    <x v="2617"/>
    <x v="4"/>
    <x v="2"/>
    <x v="2"/>
    <x v="3"/>
    <x v="720"/>
    <d v="2026-02-18T00:00:00"/>
    <n v="2"/>
    <n v="3"/>
    <n v="2"/>
    <n v="6"/>
    <s v="Medium"/>
    <s v="Medium"/>
  </r>
  <r>
    <s v="INC-2026-10689"/>
    <x v="2618"/>
    <x v="4"/>
    <x v="2"/>
    <x v="2"/>
    <x v="3"/>
    <x v="684"/>
    <d v="2026-02-18T00:00:00"/>
    <n v="2"/>
    <n v="3"/>
    <n v="2"/>
    <n v="6"/>
    <s v="Medium"/>
    <s v="Medium"/>
  </r>
  <r>
    <s v="INC-2026-14258"/>
    <x v="2619"/>
    <x v="4"/>
    <x v="0"/>
    <x v="2"/>
    <x v="2"/>
    <x v="629"/>
    <d v="2026-02-18T00:00:00"/>
    <n v="2"/>
    <n v="3"/>
    <n v="2"/>
    <n v="6"/>
    <s v="Medium"/>
    <s v="Medium"/>
  </r>
  <r>
    <s v="INC-2026-14676"/>
    <x v="2619"/>
    <x v="0"/>
    <x v="0"/>
    <x v="1"/>
    <x v="3"/>
    <x v="629"/>
    <d v="2026-02-18T00:00:00"/>
    <n v="2"/>
    <n v="1"/>
    <n v="2"/>
    <n v="2"/>
    <s v="Low"/>
    <s v="Low"/>
  </r>
  <r>
    <s v="INC-2026-14127"/>
    <x v="2620"/>
    <x v="4"/>
    <x v="2"/>
    <x v="2"/>
    <x v="2"/>
    <x v="687"/>
    <d v="2026-02-18T00:00:00"/>
    <n v="2"/>
    <n v="3"/>
    <n v="2"/>
    <n v="6"/>
    <s v="Medium"/>
    <s v="Medium"/>
  </r>
  <r>
    <s v="INC-2026-11416"/>
    <x v="2621"/>
    <x v="4"/>
    <x v="1"/>
    <x v="2"/>
    <x v="1"/>
    <x v="781"/>
    <d v="2026-02-18T00:00:00"/>
    <n v="2"/>
    <n v="3"/>
    <n v="4"/>
    <n v="12"/>
    <s v="High"/>
    <s v="High"/>
  </r>
  <r>
    <s v="INC-2026-10949"/>
    <x v="2622"/>
    <x v="3"/>
    <x v="1"/>
    <x v="0"/>
    <x v="2"/>
    <x v="250"/>
    <d v="2026-02-18T00:00:00"/>
    <n v="2"/>
    <n v="5"/>
    <n v="2"/>
    <n v="10"/>
    <s v="Medium"/>
    <s v="Medium"/>
  </r>
  <r>
    <s v="INC-2026-12570"/>
    <x v="2623"/>
    <x v="2"/>
    <x v="3"/>
    <x v="3"/>
    <x v="2"/>
    <x v="382"/>
    <d v="2026-02-18T00:00:00"/>
    <n v="2"/>
    <n v="3"/>
    <n v="2"/>
    <n v="6"/>
    <s v="Medium"/>
    <s v="Medium"/>
  </r>
  <r>
    <s v="INC-2026-13505"/>
    <x v="2624"/>
    <x v="4"/>
    <x v="2"/>
    <x v="2"/>
    <x v="2"/>
    <x v="1159"/>
    <d v="2026-02-18T00:00:00"/>
    <n v="2"/>
    <n v="3"/>
    <n v="2"/>
    <n v="6"/>
    <s v="Medium"/>
    <s v="Medium"/>
  </r>
  <r>
    <s v="INC-2026-12476"/>
    <x v="2625"/>
    <x v="4"/>
    <x v="2"/>
    <x v="0"/>
    <x v="4"/>
    <x v="1202"/>
    <d v="2026-02-18T00:00:00"/>
    <n v="2"/>
    <n v="3"/>
    <n v="5"/>
    <n v="15"/>
    <s v="High"/>
    <s v="High"/>
  </r>
  <r>
    <s v="INC-2026-10382"/>
    <x v="2626"/>
    <x v="5"/>
    <x v="1"/>
    <x v="1"/>
    <x v="0"/>
    <x v="898"/>
    <d v="2026-02-18T00:00:00"/>
    <n v="2"/>
    <n v="1"/>
    <n v="1"/>
    <n v="1"/>
    <s v="Low"/>
    <s v="Low"/>
  </r>
  <r>
    <s v="INC-2026-14647"/>
    <x v="2627"/>
    <x v="5"/>
    <x v="3"/>
    <x v="1"/>
    <x v="2"/>
    <x v="821"/>
    <d v="2026-02-19T00:00:00"/>
    <n v="2"/>
    <n v="1"/>
    <n v="2"/>
    <n v="2"/>
    <s v="Low"/>
    <s v="Low"/>
  </r>
  <r>
    <s v="INC-2026-10056"/>
    <x v="2628"/>
    <x v="3"/>
    <x v="2"/>
    <x v="0"/>
    <x v="1"/>
    <x v="389"/>
    <d v="2026-02-19T00:00:00"/>
    <n v="2"/>
    <n v="5"/>
    <n v="4"/>
    <n v="20"/>
    <s v="Very High"/>
    <s v="Critical"/>
  </r>
  <r>
    <s v="INC-2026-12594"/>
    <x v="2629"/>
    <x v="4"/>
    <x v="1"/>
    <x v="0"/>
    <x v="0"/>
    <x v="5"/>
    <d v="2026-02-19T00:00:00"/>
    <n v="2"/>
    <n v="3"/>
    <n v="1"/>
    <n v="3"/>
    <s v="Low"/>
    <s v="Low"/>
  </r>
  <r>
    <s v="INC-2026-11863"/>
    <x v="2630"/>
    <x v="5"/>
    <x v="1"/>
    <x v="3"/>
    <x v="3"/>
    <x v="606"/>
    <d v="2026-02-19T00:00:00"/>
    <n v="2"/>
    <n v="1"/>
    <n v="2"/>
    <n v="2"/>
    <s v="Low"/>
    <s v="Low"/>
  </r>
  <r>
    <s v="INC-2026-13260"/>
    <x v="2631"/>
    <x v="4"/>
    <x v="2"/>
    <x v="3"/>
    <x v="3"/>
    <x v="1230"/>
    <d v="2026-02-19T00:00:00"/>
    <n v="2"/>
    <n v="3"/>
    <n v="2"/>
    <n v="6"/>
    <s v="Medium"/>
    <s v="Medium"/>
  </r>
  <r>
    <s v="INC-2026-13385"/>
    <x v="2632"/>
    <x v="4"/>
    <x v="3"/>
    <x v="2"/>
    <x v="3"/>
    <x v="67"/>
    <d v="2026-02-19T00:00:00"/>
    <n v="2"/>
    <n v="3"/>
    <n v="2"/>
    <n v="6"/>
    <s v="Medium"/>
    <s v="Medium"/>
  </r>
  <r>
    <s v="INC-2026-11922"/>
    <x v="2633"/>
    <x v="2"/>
    <x v="2"/>
    <x v="0"/>
    <x v="2"/>
    <x v="1231"/>
    <d v="2026-02-19T00:00:00"/>
    <n v="2"/>
    <n v="3"/>
    <n v="2"/>
    <n v="6"/>
    <s v="Medium"/>
    <s v="Medium"/>
  </r>
  <r>
    <s v="INC-2026-11636"/>
    <x v="2634"/>
    <x v="3"/>
    <x v="0"/>
    <x v="0"/>
    <x v="3"/>
    <x v="610"/>
    <d v="2026-02-19T00:00:00"/>
    <n v="2"/>
    <n v="5"/>
    <n v="2"/>
    <n v="10"/>
    <s v="Medium"/>
    <s v="Medium"/>
  </r>
  <r>
    <s v="INC-2026-10513"/>
    <x v="2635"/>
    <x v="4"/>
    <x v="0"/>
    <x v="2"/>
    <x v="3"/>
    <x v="130"/>
    <d v="2026-02-19T00:00:00"/>
    <n v="2"/>
    <n v="3"/>
    <n v="2"/>
    <n v="6"/>
    <s v="Medium"/>
    <s v="Medium"/>
  </r>
  <r>
    <s v="INC-2026-14166"/>
    <x v="2636"/>
    <x v="4"/>
    <x v="0"/>
    <x v="2"/>
    <x v="1"/>
    <x v="1232"/>
    <d v="2026-02-19T00:00:00"/>
    <n v="2"/>
    <n v="3"/>
    <n v="4"/>
    <n v="12"/>
    <s v="High"/>
    <s v="High"/>
  </r>
  <r>
    <s v="INC-2026-14841"/>
    <x v="2637"/>
    <x v="1"/>
    <x v="3"/>
    <x v="0"/>
    <x v="0"/>
    <x v="508"/>
    <d v="2026-02-19T00:00:00"/>
    <n v="2"/>
    <n v="1"/>
    <n v="1"/>
    <n v="1"/>
    <s v="Low"/>
    <s v="Low"/>
  </r>
  <r>
    <s v="INC-2026-11410"/>
    <x v="2638"/>
    <x v="4"/>
    <x v="3"/>
    <x v="2"/>
    <x v="2"/>
    <x v="1209"/>
    <d v="2026-02-19T00:00:00"/>
    <n v="2"/>
    <n v="3"/>
    <n v="2"/>
    <n v="6"/>
    <s v="Medium"/>
    <s v="Medium"/>
  </r>
  <r>
    <s v="INC-2026-12722"/>
    <x v="2639"/>
    <x v="4"/>
    <x v="0"/>
    <x v="0"/>
    <x v="2"/>
    <x v="74"/>
    <d v="2026-02-19T00:00:00"/>
    <n v="2"/>
    <n v="3"/>
    <n v="2"/>
    <n v="6"/>
    <s v="Medium"/>
    <s v="Medium"/>
  </r>
  <r>
    <s v="INC-2026-14942"/>
    <x v="2640"/>
    <x v="4"/>
    <x v="1"/>
    <x v="2"/>
    <x v="3"/>
    <x v="1233"/>
    <d v="2026-02-19T00:00:00"/>
    <n v="2"/>
    <n v="3"/>
    <n v="2"/>
    <n v="6"/>
    <s v="Medium"/>
    <s v="Medium"/>
  </r>
  <r>
    <s v="INC-2026-10043"/>
    <x v="2641"/>
    <x v="1"/>
    <x v="3"/>
    <x v="1"/>
    <x v="1"/>
    <x v="444"/>
    <d v="2026-02-19T00:00:00"/>
    <n v="2"/>
    <n v="1"/>
    <n v="4"/>
    <n v="4"/>
    <s v="Low"/>
    <s v="Low"/>
  </r>
  <r>
    <s v="INC-2026-11189"/>
    <x v="2642"/>
    <x v="3"/>
    <x v="2"/>
    <x v="0"/>
    <x v="2"/>
    <x v="404"/>
    <d v="2026-02-19T00:00:00"/>
    <n v="2"/>
    <n v="5"/>
    <n v="2"/>
    <n v="10"/>
    <s v="Medium"/>
    <s v="Medium"/>
  </r>
  <r>
    <s v="INC-2026-14107"/>
    <x v="2643"/>
    <x v="5"/>
    <x v="1"/>
    <x v="2"/>
    <x v="3"/>
    <x v="764"/>
    <d v="2026-02-19T00:00:00"/>
    <n v="2"/>
    <n v="1"/>
    <n v="2"/>
    <n v="2"/>
    <s v="Low"/>
    <s v="Low"/>
  </r>
  <r>
    <s v="INC-2026-10846"/>
    <x v="2644"/>
    <x v="2"/>
    <x v="2"/>
    <x v="2"/>
    <x v="3"/>
    <x v="1031"/>
    <d v="2026-02-19T00:00:00"/>
    <n v="2"/>
    <n v="3"/>
    <n v="2"/>
    <n v="6"/>
    <s v="Medium"/>
    <s v="Medium"/>
  </r>
  <r>
    <s v="INC-2026-11132"/>
    <x v="2645"/>
    <x v="2"/>
    <x v="2"/>
    <x v="2"/>
    <x v="4"/>
    <x v="904"/>
    <d v="2026-02-19T00:00:00"/>
    <n v="2"/>
    <n v="3"/>
    <n v="5"/>
    <n v="15"/>
    <s v="High"/>
    <s v="High"/>
  </r>
  <r>
    <s v="INC-2026-13573"/>
    <x v="2646"/>
    <x v="0"/>
    <x v="0"/>
    <x v="0"/>
    <x v="2"/>
    <x v="951"/>
    <d v="2026-02-19T00:00:00"/>
    <n v="2"/>
    <n v="1"/>
    <n v="2"/>
    <n v="2"/>
    <s v="Low"/>
    <s v="Low"/>
  </r>
  <r>
    <s v="INC-2026-13600"/>
    <x v="2647"/>
    <x v="2"/>
    <x v="3"/>
    <x v="3"/>
    <x v="2"/>
    <x v="1234"/>
    <d v="2026-02-19T00:00:00"/>
    <n v="2"/>
    <n v="3"/>
    <n v="2"/>
    <n v="6"/>
    <s v="Medium"/>
    <s v="Medium"/>
  </r>
  <r>
    <s v="INC-2026-12788"/>
    <x v="2648"/>
    <x v="4"/>
    <x v="0"/>
    <x v="1"/>
    <x v="4"/>
    <x v="1235"/>
    <d v="2026-02-19T00:00:00"/>
    <n v="2"/>
    <n v="3"/>
    <n v="5"/>
    <n v="15"/>
    <s v="High"/>
    <s v="High"/>
  </r>
  <r>
    <s v="INC-2026-13335"/>
    <x v="2649"/>
    <x v="1"/>
    <x v="3"/>
    <x v="2"/>
    <x v="3"/>
    <x v="1236"/>
    <d v="2026-02-19T00:00:00"/>
    <n v="2"/>
    <n v="1"/>
    <n v="2"/>
    <n v="2"/>
    <s v="Low"/>
    <s v="Low"/>
  </r>
  <r>
    <s v="INC-2026-10039"/>
    <x v="2650"/>
    <x v="2"/>
    <x v="2"/>
    <x v="3"/>
    <x v="2"/>
    <x v="447"/>
    <d v="2026-02-19T00:00:00"/>
    <n v="2"/>
    <n v="3"/>
    <n v="2"/>
    <n v="6"/>
    <s v="Medium"/>
    <s v="Medium"/>
  </r>
  <r>
    <s v="INC-2026-11296"/>
    <x v="2651"/>
    <x v="0"/>
    <x v="1"/>
    <x v="3"/>
    <x v="0"/>
    <x v="287"/>
    <d v="2026-02-19T00:00:00"/>
    <n v="2"/>
    <n v="1"/>
    <n v="1"/>
    <n v="1"/>
    <s v="Low"/>
    <s v="Low"/>
  </r>
  <r>
    <s v="INC-2026-12950"/>
    <x v="2652"/>
    <x v="5"/>
    <x v="0"/>
    <x v="2"/>
    <x v="3"/>
    <x v="1222"/>
    <d v="2026-02-19T00:00:00"/>
    <n v="2"/>
    <n v="1"/>
    <n v="2"/>
    <n v="2"/>
    <s v="Low"/>
    <s v="Low"/>
  </r>
  <r>
    <s v="INC-2026-11802"/>
    <x v="2653"/>
    <x v="4"/>
    <x v="3"/>
    <x v="2"/>
    <x v="2"/>
    <x v="622"/>
    <d v="2026-02-19T00:00:00"/>
    <n v="2"/>
    <n v="3"/>
    <n v="2"/>
    <n v="6"/>
    <s v="Medium"/>
    <s v="Medium"/>
  </r>
  <r>
    <s v="INC-2026-10059"/>
    <x v="2654"/>
    <x v="4"/>
    <x v="2"/>
    <x v="2"/>
    <x v="2"/>
    <x v="197"/>
    <d v="2026-02-19T00:00:00"/>
    <n v="2"/>
    <n v="3"/>
    <n v="2"/>
    <n v="6"/>
    <s v="Medium"/>
    <s v="Medium"/>
  </r>
  <r>
    <s v="INC-2026-11249"/>
    <x v="2655"/>
    <x v="5"/>
    <x v="0"/>
    <x v="1"/>
    <x v="2"/>
    <x v="834"/>
    <d v="2026-02-19T00:00:00"/>
    <n v="2"/>
    <n v="1"/>
    <n v="2"/>
    <n v="2"/>
    <s v="Low"/>
    <s v="Low"/>
  </r>
  <r>
    <s v="INC-2026-14537"/>
    <x v="2656"/>
    <x v="4"/>
    <x v="3"/>
    <x v="2"/>
    <x v="3"/>
    <x v="1237"/>
    <d v="2026-02-19T00:00:00"/>
    <n v="2"/>
    <n v="3"/>
    <n v="2"/>
    <n v="6"/>
    <s v="Medium"/>
    <s v="Medium"/>
  </r>
  <r>
    <s v="INC-2026-14471"/>
    <x v="2657"/>
    <x v="3"/>
    <x v="0"/>
    <x v="0"/>
    <x v="3"/>
    <x v="1224"/>
    <d v="2026-02-19T00:00:00"/>
    <n v="2"/>
    <n v="5"/>
    <n v="2"/>
    <n v="10"/>
    <s v="Medium"/>
    <s v="Medium"/>
  </r>
  <r>
    <s v="INC-2026-13863"/>
    <x v="2658"/>
    <x v="5"/>
    <x v="0"/>
    <x v="3"/>
    <x v="3"/>
    <x v="1168"/>
    <d v="2026-02-19T00:00:00"/>
    <n v="2"/>
    <n v="1"/>
    <n v="2"/>
    <n v="2"/>
    <s v="Low"/>
    <s v="Low"/>
  </r>
  <r>
    <s v="INC-2026-10994"/>
    <x v="2659"/>
    <x v="4"/>
    <x v="0"/>
    <x v="3"/>
    <x v="2"/>
    <x v="452"/>
    <d v="2026-02-19T00:00:00"/>
    <n v="2"/>
    <n v="3"/>
    <n v="2"/>
    <n v="6"/>
    <s v="Medium"/>
    <s v="Medium"/>
  </r>
  <r>
    <s v="INC-2026-13450"/>
    <x v="2660"/>
    <x v="0"/>
    <x v="0"/>
    <x v="0"/>
    <x v="3"/>
    <x v="1238"/>
    <d v="2026-02-19T00:00:00"/>
    <n v="2"/>
    <n v="1"/>
    <n v="2"/>
    <n v="2"/>
    <s v="Low"/>
    <s v="Low"/>
  </r>
  <r>
    <s v="INC-2026-10907"/>
    <x v="2661"/>
    <x v="2"/>
    <x v="2"/>
    <x v="1"/>
    <x v="2"/>
    <x v="98"/>
    <d v="2026-02-19T00:00:00"/>
    <n v="2"/>
    <n v="3"/>
    <n v="2"/>
    <n v="6"/>
    <s v="Medium"/>
    <s v="Medium"/>
  </r>
  <r>
    <s v="INC-2026-14656"/>
    <x v="2662"/>
    <x v="5"/>
    <x v="0"/>
    <x v="0"/>
    <x v="2"/>
    <x v="1065"/>
    <d v="2026-02-19T00:00:00"/>
    <n v="2"/>
    <n v="1"/>
    <n v="2"/>
    <n v="2"/>
    <s v="Low"/>
    <s v="Low"/>
  </r>
  <r>
    <s v="INC-2026-14640"/>
    <x v="2663"/>
    <x v="4"/>
    <x v="2"/>
    <x v="2"/>
    <x v="3"/>
    <x v="1239"/>
    <d v="2026-02-19T00:00:00"/>
    <n v="2"/>
    <n v="3"/>
    <n v="2"/>
    <n v="6"/>
    <s v="Medium"/>
    <s v="Medium"/>
  </r>
  <r>
    <s v="INC-2026-10144"/>
    <x v="2664"/>
    <x v="4"/>
    <x v="0"/>
    <x v="2"/>
    <x v="2"/>
    <x v="334"/>
    <d v="2026-02-19T00:00:00"/>
    <n v="2"/>
    <n v="3"/>
    <n v="2"/>
    <n v="6"/>
    <s v="Medium"/>
    <s v="Medium"/>
  </r>
  <r>
    <s v="INC-2026-10453"/>
    <x v="2665"/>
    <x v="4"/>
    <x v="1"/>
    <x v="2"/>
    <x v="2"/>
    <x v="981"/>
    <d v="2026-02-19T00:00:00"/>
    <n v="2"/>
    <n v="3"/>
    <n v="2"/>
    <n v="6"/>
    <s v="Medium"/>
    <s v="Medium"/>
  </r>
  <r>
    <s v="INC-2026-14341"/>
    <x v="2666"/>
    <x v="4"/>
    <x v="3"/>
    <x v="2"/>
    <x v="2"/>
    <x v="379"/>
    <d v="2026-02-19T00:00:00"/>
    <n v="2"/>
    <n v="3"/>
    <n v="2"/>
    <n v="6"/>
    <s v="Medium"/>
    <s v="Medium"/>
  </r>
  <r>
    <s v="INC-2026-10710"/>
    <x v="2667"/>
    <x v="4"/>
    <x v="0"/>
    <x v="2"/>
    <x v="2"/>
    <x v="211"/>
    <d v="2026-02-19T00:00:00"/>
    <n v="2"/>
    <n v="3"/>
    <n v="2"/>
    <n v="6"/>
    <s v="Medium"/>
    <s v="Medium"/>
  </r>
  <r>
    <s v="INC-2026-12175"/>
    <x v="2668"/>
    <x v="1"/>
    <x v="3"/>
    <x v="3"/>
    <x v="1"/>
    <x v="685"/>
    <d v="2026-02-19T00:00:00"/>
    <n v="2"/>
    <n v="1"/>
    <n v="4"/>
    <n v="4"/>
    <s v="Low"/>
    <s v="Low"/>
  </r>
  <r>
    <s v="INC-2026-10884"/>
    <x v="2669"/>
    <x v="2"/>
    <x v="2"/>
    <x v="0"/>
    <x v="3"/>
    <x v="380"/>
    <d v="2026-02-19T00:00:00"/>
    <n v="2"/>
    <n v="3"/>
    <n v="2"/>
    <n v="6"/>
    <s v="Medium"/>
    <s v="Medium"/>
  </r>
  <r>
    <s v="INC-2026-10218"/>
    <x v="2670"/>
    <x v="0"/>
    <x v="2"/>
    <x v="0"/>
    <x v="2"/>
    <x v="966"/>
    <d v="2026-02-19T00:00:00"/>
    <n v="2"/>
    <n v="1"/>
    <n v="2"/>
    <n v="2"/>
    <s v="Low"/>
    <s v="Low"/>
  </r>
  <r>
    <s v="INC-2026-13247"/>
    <x v="2671"/>
    <x v="4"/>
    <x v="0"/>
    <x v="2"/>
    <x v="3"/>
    <x v="1173"/>
    <d v="2026-02-19T00:00:00"/>
    <n v="2"/>
    <n v="3"/>
    <n v="2"/>
    <n v="6"/>
    <s v="Medium"/>
    <s v="Medium"/>
  </r>
  <r>
    <s v="INC-2026-12936"/>
    <x v="2672"/>
    <x v="1"/>
    <x v="0"/>
    <x v="1"/>
    <x v="1"/>
    <x v="815"/>
    <d v="2026-02-19T00:00:00"/>
    <n v="2"/>
    <n v="1"/>
    <n v="4"/>
    <n v="4"/>
    <s v="Low"/>
    <s v="Low"/>
  </r>
  <r>
    <s v="INC-2026-11478"/>
    <x v="2673"/>
    <x v="4"/>
    <x v="2"/>
    <x v="2"/>
    <x v="2"/>
    <x v="497"/>
    <d v="2026-02-19T00:00:00"/>
    <n v="2"/>
    <n v="3"/>
    <n v="2"/>
    <n v="6"/>
    <s v="Medium"/>
    <s v="Medium"/>
  </r>
  <r>
    <s v="INC-2026-10101"/>
    <x v="2674"/>
    <x v="5"/>
    <x v="1"/>
    <x v="0"/>
    <x v="3"/>
    <x v="111"/>
    <d v="2026-02-19T00:00:00"/>
    <n v="2"/>
    <n v="1"/>
    <n v="2"/>
    <n v="2"/>
    <s v="Low"/>
    <s v="Low"/>
  </r>
  <r>
    <s v="INC-2026-13013"/>
    <x v="2675"/>
    <x v="4"/>
    <x v="0"/>
    <x v="2"/>
    <x v="1"/>
    <x v="1240"/>
    <d v="2026-02-19T00:00:00"/>
    <n v="2"/>
    <n v="3"/>
    <n v="4"/>
    <n v="12"/>
    <s v="High"/>
    <s v="High"/>
  </r>
  <r>
    <s v="INC-2026-10834"/>
    <x v="2676"/>
    <x v="4"/>
    <x v="1"/>
    <x v="2"/>
    <x v="2"/>
    <x v="1241"/>
    <d v="2026-02-19T00:00:00"/>
    <n v="2"/>
    <n v="3"/>
    <n v="2"/>
    <n v="6"/>
    <s v="Medium"/>
    <s v="Medium"/>
  </r>
  <r>
    <s v="INC-2026-13651"/>
    <x v="2677"/>
    <x v="4"/>
    <x v="1"/>
    <x v="2"/>
    <x v="3"/>
    <x v="1242"/>
    <d v="2026-02-20T00:00:00"/>
    <n v="2"/>
    <n v="3"/>
    <n v="2"/>
    <n v="6"/>
    <s v="Medium"/>
    <s v="Medium"/>
  </r>
  <r>
    <s v="INC-2026-13770"/>
    <x v="2678"/>
    <x v="4"/>
    <x v="2"/>
    <x v="2"/>
    <x v="3"/>
    <x v="434"/>
    <d v="2026-02-20T00:00:00"/>
    <n v="2"/>
    <n v="3"/>
    <n v="2"/>
    <n v="6"/>
    <s v="Medium"/>
    <s v="Medium"/>
  </r>
  <r>
    <s v="INC-2026-12197"/>
    <x v="2679"/>
    <x v="4"/>
    <x v="0"/>
    <x v="2"/>
    <x v="2"/>
    <x v="220"/>
    <d v="2026-02-20T00:00:00"/>
    <n v="2"/>
    <n v="3"/>
    <n v="2"/>
    <n v="6"/>
    <s v="Medium"/>
    <s v="Medium"/>
  </r>
  <r>
    <s v="INC-2026-11071"/>
    <x v="2680"/>
    <x v="4"/>
    <x v="3"/>
    <x v="2"/>
    <x v="3"/>
    <x v="535"/>
    <d v="2026-02-20T00:00:00"/>
    <n v="2"/>
    <n v="3"/>
    <n v="2"/>
    <n v="6"/>
    <s v="Medium"/>
    <s v="Medium"/>
  </r>
  <r>
    <s v="INC-2026-11513"/>
    <x v="2681"/>
    <x v="4"/>
    <x v="2"/>
    <x v="2"/>
    <x v="3"/>
    <x v="900"/>
    <d v="2026-02-20T00:00:00"/>
    <n v="2"/>
    <n v="3"/>
    <n v="2"/>
    <n v="6"/>
    <s v="Medium"/>
    <s v="Medium"/>
  </r>
  <r>
    <s v="INC-2026-12148"/>
    <x v="2682"/>
    <x v="2"/>
    <x v="2"/>
    <x v="0"/>
    <x v="3"/>
    <x v="693"/>
    <d v="2026-02-20T00:00:00"/>
    <n v="2"/>
    <n v="3"/>
    <n v="2"/>
    <n v="6"/>
    <s v="Medium"/>
    <s v="Medium"/>
  </r>
  <r>
    <s v="INC-2026-14705"/>
    <x v="2683"/>
    <x v="4"/>
    <x v="1"/>
    <x v="2"/>
    <x v="2"/>
    <x v="7"/>
    <d v="2026-02-20T00:00:00"/>
    <n v="2"/>
    <n v="3"/>
    <n v="2"/>
    <n v="6"/>
    <s v="Medium"/>
    <s v="Medium"/>
  </r>
  <r>
    <s v="INC-2026-14454"/>
    <x v="2684"/>
    <x v="0"/>
    <x v="1"/>
    <x v="3"/>
    <x v="3"/>
    <x v="317"/>
    <d v="2026-02-20T00:00:00"/>
    <n v="2"/>
    <n v="1"/>
    <n v="2"/>
    <n v="2"/>
    <s v="Low"/>
    <s v="Low"/>
  </r>
  <r>
    <s v="INC-2026-11165"/>
    <x v="2685"/>
    <x v="4"/>
    <x v="1"/>
    <x v="1"/>
    <x v="1"/>
    <x v="1027"/>
    <d v="2026-02-20T00:00:00"/>
    <n v="2"/>
    <n v="3"/>
    <n v="4"/>
    <n v="12"/>
    <s v="High"/>
    <s v="High"/>
  </r>
  <r>
    <s v="INC-2026-11901"/>
    <x v="2686"/>
    <x v="4"/>
    <x v="0"/>
    <x v="2"/>
    <x v="3"/>
    <x v="579"/>
    <d v="2026-02-20T00:00:00"/>
    <n v="2"/>
    <n v="3"/>
    <n v="2"/>
    <n v="6"/>
    <s v="Medium"/>
    <s v="Medium"/>
  </r>
  <r>
    <s v="INC-2026-13758"/>
    <x v="2687"/>
    <x v="0"/>
    <x v="0"/>
    <x v="2"/>
    <x v="1"/>
    <x v="347"/>
    <d v="2026-02-20T00:00:00"/>
    <n v="2"/>
    <n v="1"/>
    <n v="4"/>
    <n v="4"/>
    <s v="Low"/>
    <s v="Low"/>
  </r>
  <r>
    <s v="INC-2026-13361"/>
    <x v="2688"/>
    <x v="4"/>
    <x v="1"/>
    <x v="3"/>
    <x v="3"/>
    <x v="1056"/>
    <d v="2026-02-20T00:00:00"/>
    <n v="2"/>
    <n v="3"/>
    <n v="2"/>
    <n v="6"/>
    <s v="Medium"/>
    <s v="Medium"/>
  </r>
  <r>
    <s v="INC-2026-10195"/>
    <x v="2689"/>
    <x v="2"/>
    <x v="0"/>
    <x v="3"/>
    <x v="0"/>
    <x v="441"/>
    <d v="2026-02-20T00:00:00"/>
    <n v="2"/>
    <n v="3"/>
    <n v="1"/>
    <n v="3"/>
    <s v="Low"/>
    <s v="Low"/>
  </r>
  <r>
    <s v="INC-2026-12856"/>
    <x v="2690"/>
    <x v="0"/>
    <x v="0"/>
    <x v="1"/>
    <x v="3"/>
    <x v="1030"/>
    <d v="2026-02-20T00:00:00"/>
    <n v="2"/>
    <n v="1"/>
    <n v="2"/>
    <n v="2"/>
    <s v="Low"/>
    <s v="Low"/>
  </r>
  <r>
    <s v="INC-2026-13430"/>
    <x v="2691"/>
    <x v="4"/>
    <x v="0"/>
    <x v="2"/>
    <x v="2"/>
    <x v="76"/>
    <d v="2026-02-20T00:00:00"/>
    <n v="2"/>
    <n v="3"/>
    <n v="2"/>
    <n v="6"/>
    <s v="Medium"/>
    <s v="Medium"/>
  </r>
  <r>
    <s v="INC-2026-11780"/>
    <x v="2692"/>
    <x v="4"/>
    <x v="0"/>
    <x v="2"/>
    <x v="2"/>
    <x v="1243"/>
    <d v="2026-02-20T00:00:00"/>
    <n v="2"/>
    <n v="3"/>
    <n v="2"/>
    <n v="6"/>
    <s v="Medium"/>
    <s v="Medium"/>
  </r>
  <r>
    <s v="INC-2026-10695"/>
    <x v="2693"/>
    <x v="4"/>
    <x v="0"/>
    <x v="2"/>
    <x v="3"/>
    <x v="18"/>
    <d v="2026-02-20T00:00:00"/>
    <n v="2"/>
    <n v="3"/>
    <n v="2"/>
    <n v="6"/>
    <s v="Medium"/>
    <s v="Medium"/>
  </r>
  <r>
    <s v="INC-2026-10179"/>
    <x v="2694"/>
    <x v="1"/>
    <x v="0"/>
    <x v="1"/>
    <x v="1"/>
    <x v="1244"/>
    <d v="2026-02-20T00:00:00"/>
    <n v="2"/>
    <n v="1"/>
    <n v="4"/>
    <n v="4"/>
    <s v="Low"/>
    <s v="Low"/>
  </r>
  <r>
    <s v="INC-2026-13961"/>
    <x v="2695"/>
    <x v="3"/>
    <x v="1"/>
    <x v="0"/>
    <x v="4"/>
    <x v="1245"/>
    <d v="2026-02-20T00:00:00"/>
    <n v="2"/>
    <n v="5"/>
    <n v="5"/>
    <n v="25"/>
    <s v="Very High"/>
    <s v="Critical"/>
  </r>
  <r>
    <s v="INC-2026-12170"/>
    <x v="2696"/>
    <x v="4"/>
    <x v="2"/>
    <x v="2"/>
    <x v="2"/>
    <x v="24"/>
    <d v="2026-02-20T00:00:00"/>
    <n v="2"/>
    <n v="3"/>
    <n v="2"/>
    <n v="6"/>
    <s v="Medium"/>
    <s v="Medium"/>
  </r>
  <r>
    <s v="INC-2026-11326"/>
    <x v="2697"/>
    <x v="0"/>
    <x v="3"/>
    <x v="2"/>
    <x v="3"/>
    <x v="27"/>
    <d v="2026-02-20T00:00:00"/>
    <n v="2"/>
    <n v="1"/>
    <n v="2"/>
    <n v="2"/>
    <s v="Low"/>
    <s v="Low"/>
  </r>
  <r>
    <s v="INC-2026-10698"/>
    <x v="2698"/>
    <x v="3"/>
    <x v="1"/>
    <x v="0"/>
    <x v="3"/>
    <x v="1164"/>
    <d v="2026-02-20T00:00:00"/>
    <n v="2"/>
    <n v="5"/>
    <n v="2"/>
    <n v="10"/>
    <s v="Medium"/>
    <s v="Medium"/>
  </r>
  <r>
    <s v="INC-2026-11273"/>
    <x v="2699"/>
    <x v="2"/>
    <x v="2"/>
    <x v="2"/>
    <x v="2"/>
    <x v="1124"/>
    <d v="2026-02-20T00:00:00"/>
    <n v="2"/>
    <n v="3"/>
    <n v="2"/>
    <n v="6"/>
    <s v="Medium"/>
    <s v="Medium"/>
  </r>
  <r>
    <s v="INC-2026-11061"/>
    <x v="2700"/>
    <x v="4"/>
    <x v="1"/>
    <x v="2"/>
    <x v="3"/>
    <x v="773"/>
    <d v="2026-02-20T00:00:00"/>
    <n v="2"/>
    <n v="3"/>
    <n v="2"/>
    <n v="6"/>
    <s v="Medium"/>
    <s v="Medium"/>
  </r>
  <r>
    <s v="INC-2026-12799"/>
    <x v="2701"/>
    <x v="4"/>
    <x v="3"/>
    <x v="2"/>
    <x v="0"/>
    <x v="1011"/>
    <d v="2026-02-20T00:00:00"/>
    <n v="2"/>
    <n v="3"/>
    <n v="1"/>
    <n v="3"/>
    <s v="Low"/>
    <s v="Low"/>
  </r>
  <r>
    <s v="INC-2026-13846"/>
    <x v="2702"/>
    <x v="4"/>
    <x v="3"/>
    <x v="2"/>
    <x v="1"/>
    <x v="196"/>
    <d v="2026-02-20T00:00:00"/>
    <n v="2"/>
    <n v="3"/>
    <n v="4"/>
    <n v="12"/>
    <s v="High"/>
    <s v="High"/>
  </r>
  <r>
    <s v="INC-2026-14516"/>
    <x v="2703"/>
    <x v="5"/>
    <x v="2"/>
    <x v="0"/>
    <x v="0"/>
    <x v="910"/>
    <d v="2026-02-20T00:00:00"/>
    <n v="2"/>
    <n v="1"/>
    <n v="1"/>
    <n v="1"/>
    <s v="Low"/>
    <s v="Low"/>
  </r>
  <r>
    <s v="INC-2026-10419"/>
    <x v="2703"/>
    <x v="2"/>
    <x v="1"/>
    <x v="1"/>
    <x v="2"/>
    <x v="910"/>
    <d v="2026-02-20T00:00:00"/>
    <n v="2"/>
    <n v="3"/>
    <n v="2"/>
    <n v="6"/>
    <s v="Medium"/>
    <s v="Medium"/>
  </r>
  <r>
    <s v="INC-2026-12776"/>
    <x v="2704"/>
    <x v="1"/>
    <x v="3"/>
    <x v="2"/>
    <x v="1"/>
    <x v="622"/>
    <d v="2026-02-20T00:00:00"/>
    <n v="2"/>
    <n v="1"/>
    <n v="4"/>
    <n v="4"/>
    <s v="Low"/>
    <s v="Low"/>
  </r>
  <r>
    <s v="INC-2026-14613"/>
    <x v="2705"/>
    <x v="3"/>
    <x v="1"/>
    <x v="0"/>
    <x v="2"/>
    <x v="992"/>
    <d v="2026-02-20T00:00:00"/>
    <n v="2"/>
    <n v="5"/>
    <n v="2"/>
    <n v="10"/>
    <s v="Medium"/>
    <s v="Medium"/>
  </r>
  <r>
    <s v="INC-2026-13570"/>
    <x v="2706"/>
    <x v="4"/>
    <x v="0"/>
    <x v="2"/>
    <x v="3"/>
    <x v="851"/>
    <d v="2026-02-20T00:00:00"/>
    <n v="2"/>
    <n v="3"/>
    <n v="2"/>
    <n v="6"/>
    <s v="Medium"/>
    <s v="Medium"/>
  </r>
  <r>
    <s v="INC-2026-10706"/>
    <x v="2707"/>
    <x v="5"/>
    <x v="2"/>
    <x v="2"/>
    <x v="2"/>
    <x v="200"/>
    <d v="2026-02-20T00:00:00"/>
    <n v="2"/>
    <n v="1"/>
    <n v="2"/>
    <n v="2"/>
    <s v="Low"/>
    <s v="Low"/>
  </r>
  <r>
    <s v="INC-2026-11542"/>
    <x v="2708"/>
    <x v="5"/>
    <x v="3"/>
    <x v="2"/>
    <x v="1"/>
    <x v="46"/>
    <d v="2026-02-20T00:00:00"/>
    <n v="2"/>
    <n v="1"/>
    <n v="4"/>
    <n v="4"/>
    <s v="Low"/>
    <s v="Low"/>
  </r>
  <r>
    <s v="INC-2026-14568"/>
    <x v="2709"/>
    <x v="0"/>
    <x v="1"/>
    <x v="3"/>
    <x v="4"/>
    <x v="491"/>
    <d v="2026-02-20T00:00:00"/>
    <n v="2"/>
    <n v="1"/>
    <n v="5"/>
    <n v="5"/>
    <s v="Medium"/>
    <s v="Medium"/>
  </r>
  <r>
    <s v="INC-2026-10678"/>
    <x v="2710"/>
    <x v="3"/>
    <x v="1"/>
    <x v="0"/>
    <x v="2"/>
    <x v="243"/>
    <d v="2026-02-20T00:00:00"/>
    <n v="2"/>
    <n v="5"/>
    <n v="2"/>
    <n v="10"/>
    <s v="Medium"/>
    <s v="Medium"/>
  </r>
  <r>
    <s v="INC-2026-14957"/>
    <x v="2711"/>
    <x v="4"/>
    <x v="1"/>
    <x v="2"/>
    <x v="0"/>
    <x v="748"/>
    <d v="2026-02-20T00:00:00"/>
    <n v="2"/>
    <n v="3"/>
    <n v="1"/>
    <n v="3"/>
    <s v="Low"/>
    <s v="Low"/>
  </r>
  <r>
    <s v="INC-2026-12263"/>
    <x v="2712"/>
    <x v="3"/>
    <x v="1"/>
    <x v="0"/>
    <x v="2"/>
    <x v="594"/>
    <d v="2026-02-20T00:00:00"/>
    <n v="2"/>
    <n v="5"/>
    <n v="2"/>
    <n v="10"/>
    <s v="Medium"/>
    <s v="Medium"/>
  </r>
  <r>
    <s v="INC-2026-11946"/>
    <x v="2713"/>
    <x v="4"/>
    <x v="2"/>
    <x v="2"/>
    <x v="3"/>
    <x v="1038"/>
    <d v="2026-02-20T00:00:00"/>
    <n v="2"/>
    <n v="3"/>
    <n v="2"/>
    <n v="6"/>
    <s v="Medium"/>
    <s v="Medium"/>
  </r>
  <r>
    <s v="INC-2026-14403"/>
    <x v="2714"/>
    <x v="3"/>
    <x v="3"/>
    <x v="0"/>
    <x v="0"/>
    <x v="495"/>
    <d v="2026-02-20T00:00:00"/>
    <n v="2"/>
    <n v="5"/>
    <n v="1"/>
    <n v="5"/>
    <s v="Medium"/>
    <s v="Medium"/>
  </r>
  <r>
    <s v="INC-2026-14964"/>
    <x v="2715"/>
    <x v="0"/>
    <x v="2"/>
    <x v="2"/>
    <x v="3"/>
    <x v="1190"/>
    <d v="2026-02-20T00:00:00"/>
    <n v="2"/>
    <n v="1"/>
    <n v="2"/>
    <n v="2"/>
    <s v="Low"/>
    <s v="Low"/>
  </r>
  <r>
    <s v="INC-2026-11769"/>
    <x v="2716"/>
    <x v="1"/>
    <x v="3"/>
    <x v="3"/>
    <x v="0"/>
    <x v="917"/>
    <d v="2026-02-20T00:00:00"/>
    <n v="2"/>
    <n v="1"/>
    <n v="1"/>
    <n v="1"/>
    <s v="Low"/>
    <s v="Low"/>
  </r>
  <r>
    <s v="INC-2026-14510"/>
    <x v="2717"/>
    <x v="4"/>
    <x v="2"/>
    <x v="2"/>
    <x v="2"/>
    <x v="1179"/>
    <d v="2026-02-20T00:00:00"/>
    <n v="2"/>
    <n v="3"/>
    <n v="2"/>
    <n v="6"/>
    <s v="Medium"/>
    <s v="Medium"/>
  </r>
  <r>
    <s v="INC-2026-14195"/>
    <x v="2718"/>
    <x v="3"/>
    <x v="2"/>
    <x v="0"/>
    <x v="3"/>
    <x v="420"/>
    <d v="2026-02-20T00:00:00"/>
    <n v="2"/>
    <n v="5"/>
    <n v="2"/>
    <n v="10"/>
    <s v="Medium"/>
    <s v="Medium"/>
  </r>
  <r>
    <s v="INC-2026-14603"/>
    <x v="2719"/>
    <x v="4"/>
    <x v="2"/>
    <x v="2"/>
    <x v="2"/>
    <x v="1050"/>
    <d v="2026-02-20T00:00:00"/>
    <n v="2"/>
    <n v="3"/>
    <n v="2"/>
    <n v="6"/>
    <s v="Medium"/>
    <s v="Medium"/>
  </r>
  <r>
    <s v="INC-2026-13666"/>
    <x v="2720"/>
    <x v="4"/>
    <x v="1"/>
    <x v="2"/>
    <x v="2"/>
    <x v="211"/>
    <d v="2026-02-20T00:00:00"/>
    <n v="2"/>
    <n v="3"/>
    <n v="2"/>
    <n v="6"/>
    <s v="Medium"/>
    <s v="Medium"/>
  </r>
  <r>
    <s v="INC-2026-13052"/>
    <x v="2721"/>
    <x v="4"/>
    <x v="1"/>
    <x v="0"/>
    <x v="3"/>
    <x v="629"/>
    <d v="2026-02-20T00:00:00"/>
    <n v="2"/>
    <n v="3"/>
    <n v="2"/>
    <n v="6"/>
    <s v="Medium"/>
    <s v="Medium"/>
  </r>
  <r>
    <s v="INC-2026-14657"/>
    <x v="2722"/>
    <x v="4"/>
    <x v="3"/>
    <x v="2"/>
    <x v="3"/>
    <x v="303"/>
    <d v="2026-02-20T00:00:00"/>
    <n v="2"/>
    <n v="3"/>
    <n v="2"/>
    <n v="6"/>
    <s v="Medium"/>
    <s v="Medium"/>
  </r>
  <r>
    <s v="INC-2026-13308"/>
    <x v="2723"/>
    <x v="1"/>
    <x v="0"/>
    <x v="3"/>
    <x v="3"/>
    <x v="252"/>
    <d v="2026-02-20T00:00:00"/>
    <n v="2"/>
    <n v="1"/>
    <n v="2"/>
    <n v="2"/>
    <s v="Low"/>
    <s v="Low"/>
  </r>
  <r>
    <s v="INC-2026-10752"/>
    <x v="2724"/>
    <x v="1"/>
    <x v="0"/>
    <x v="3"/>
    <x v="3"/>
    <x v="119"/>
    <d v="2026-02-20T00:00:00"/>
    <n v="2"/>
    <n v="1"/>
    <n v="2"/>
    <n v="2"/>
    <s v="Low"/>
    <s v="Low"/>
  </r>
  <r>
    <s v="INC-2026-11638"/>
    <x v="2725"/>
    <x v="1"/>
    <x v="2"/>
    <x v="3"/>
    <x v="0"/>
    <x v="1246"/>
    <d v="2026-02-20T00:00:00"/>
    <n v="2"/>
    <n v="1"/>
    <n v="1"/>
    <n v="1"/>
    <s v="Low"/>
    <s v="Low"/>
  </r>
  <r>
    <s v="INC-2026-12525"/>
    <x v="2726"/>
    <x v="1"/>
    <x v="1"/>
    <x v="3"/>
    <x v="3"/>
    <x v="1053"/>
    <d v="2026-02-20T00:00:00"/>
    <n v="2"/>
    <n v="1"/>
    <n v="2"/>
    <n v="2"/>
    <s v="Low"/>
    <s v="Low"/>
  </r>
  <r>
    <s v="INC-2026-10296"/>
    <x v="2727"/>
    <x v="0"/>
    <x v="0"/>
    <x v="2"/>
    <x v="0"/>
    <x v="1181"/>
    <d v="2026-02-21T00:00:00"/>
    <n v="2"/>
    <n v="1"/>
    <n v="1"/>
    <n v="1"/>
    <s v="Low"/>
    <s v="Low"/>
  </r>
  <r>
    <s v="INC-2026-12563"/>
    <x v="2728"/>
    <x v="4"/>
    <x v="1"/>
    <x v="1"/>
    <x v="1"/>
    <x v="756"/>
    <d v="2026-02-21T00:00:00"/>
    <n v="2"/>
    <n v="3"/>
    <n v="4"/>
    <n v="12"/>
    <s v="High"/>
    <s v="High"/>
  </r>
  <r>
    <s v="INC-2026-10475"/>
    <x v="2729"/>
    <x v="4"/>
    <x v="1"/>
    <x v="2"/>
    <x v="1"/>
    <x v="1247"/>
    <d v="2026-02-21T00:00:00"/>
    <n v="2"/>
    <n v="3"/>
    <n v="4"/>
    <n v="12"/>
    <s v="High"/>
    <s v="High"/>
  </r>
  <r>
    <s v="INC-2026-11123"/>
    <x v="2730"/>
    <x v="4"/>
    <x v="1"/>
    <x v="3"/>
    <x v="3"/>
    <x v="433"/>
    <d v="2026-02-21T00:00:00"/>
    <n v="2"/>
    <n v="3"/>
    <n v="2"/>
    <n v="6"/>
    <s v="Medium"/>
    <s v="Medium"/>
  </r>
  <r>
    <s v="INC-2026-14201"/>
    <x v="2731"/>
    <x v="4"/>
    <x v="0"/>
    <x v="2"/>
    <x v="0"/>
    <x v="843"/>
    <d v="2026-02-21T00:00:00"/>
    <n v="2"/>
    <n v="3"/>
    <n v="1"/>
    <n v="3"/>
    <s v="Low"/>
    <s v="Low"/>
  </r>
  <r>
    <s v="INC-2026-12500"/>
    <x v="2732"/>
    <x v="5"/>
    <x v="1"/>
    <x v="1"/>
    <x v="3"/>
    <x v="665"/>
    <d v="2026-02-21T00:00:00"/>
    <n v="2"/>
    <n v="1"/>
    <n v="2"/>
    <n v="2"/>
    <s v="Low"/>
    <s v="Low"/>
  </r>
  <r>
    <s v="INC-2026-10341"/>
    <x v="2733"/>
    <x v="0"/>
    <x v="3"/>
    <x v="1"/>
    <x v="1"/>
    <x v="1183"/>
    <d v="2026-02-21T00:00:00"/>
    <n v="2"/>
    <n v="1"/>
    <n v="4"/>
    <n v="4"/>
    <s v="Low"/>
    <s v="Low"/>
  </r>
  <r>
    <s v="INC-2026-14628"/>
    <x v="2734"/>
    <x v="4"/>
    <x v="0"/>
    <x v="2"/>
    <x v="3"/>
    <x v="1248"/>
    <d v="2026-02-21T00:00:00"/>
    <n v="2"/>
    <n v="3"/>
    <n v="2"/>
    <n v="6"/>
    <s v="Medium"/>
    <s v="Medium"/>
  </r>
  <r>
    <s v="INC-2026-11495"/>
    <x v="2735"/>
    <x v="3"/>
    <x v="1"/>
    <x v="0"/>
    <x v="2"/>
    <x v="579"/>
    <d v="2026-02-21T00:00:00"/>
    <n v="2"/>
    <n v="5"/>
    <n v="2"/>
    <n v="10"/>
    <s v="Medium"/>
    <s v="Medium"/>
  </r>
  <r>
    <s v="INC-2026-14250"/>
    <x v="2736"/>
    <x v="3"/>
    <x v="1"/>
    <x v="0"/>
    <x v="3"/>
    <x v="902"/>
    <d v="2026-02-21T00:00:00"/>
    <n v="2"/>
    <n v="5"/>
    <n v="2"/>
    <n v="10"/>
    <s v="Medium"/>
    <s v="Medium"/>
  </r>
  <r>
    <s v="INC-2026-10243"/>
    <x v="2737"/>
    <x v="2"/>
    <x v="0"/>
    <x v="0"/>
    <x v="3"/>
    <x v="639"/>
    <d v="2026-02-21T00:00:00"/>
    <n v="2"/>
    <n v="3"/>
    <n v="2"/>
    <n v="6"/>
    <s v="Medium"/>
    <s v="Medium"/>
  </r>
  <r>
    <s v="INC-2026-13664"/>
    <x v="2738"/>
    <x v="2"/>
    <x v="2"/>
    <x v="2"/>
    <x v="3"/>
    <x v="1249"/>
    <d v="2026-02-21T00:00:00"/>
    <n v="2"/>
    <n v="3"/>
    <n v="2"/>
    <n v="6"/>
    <s v="Medium"/>
    <s v="Medium"/>
  </r>
  <r>
    <s v="INC-2026-12050"/>
    <x v="2739"/>
    <x v="3"/>
    <x v="3"/>
    <x v="0"/>
    <x v="0"/>
    <x v="699"/>
    <d v="2026-02-21T00:00:00"/>
    <n v="2"/>
    <n v="5"/>
    <n v="1"/>
    <n v="5"/>
    <s v="Medium"/>
    <s v="Medium"/>
  </r>
  <r>
    <s v="INC-2026-12903"/>
    <x v="2740"/>
    <x v="4"/>
    <x v="3"/>
    <x v="2"/>
    <x v="4"/>
    <x v="1250"/>
    <d v="2026-02-21T00:00:00"/>
    <n v="2"/>
    <n v="3"/>
    <n v="5"/>
    <n v="15"/>
    <s v="High"/>
    <s v="High"/>
  </r>
  <r>
    <s v="INC-2026-14113"/>
    <x v="2741"/>
    <x v="4"/>
    <x v="3"/>
    <x v="2"/>
    <x v="1"/>
    <x v="1031"/>
    <d v="2026-02-21T00:00:00"/>
    <n v="2"/>
    <n v="3"/>
    <n v="4"/>
    <n v="12"/>
    <s v="High"/>
    <s v="High"/>
  </r>
  <r>
    <s v="INC-2026-11127"/>
    <x v="2742"/>
    <x v="1"/>
    <x v="0"/>
    <x v="0"/>
    <x v="1"/>
    <x v="1251"/>
    <d v="2026-02-21T00:00:00"/>
    <n v="2"/>
    <n v="1"/>
    <n v="4"/>
    <n v="4"/>
    <s v="Low"/>
    <s v="Low"/>
  </r>
  <r>
    <s v="INC-2026-11402"/>
    <x v="2743"/>
    <x v="2"/>
    <x v="2"/>
    <x v="1"/>
    <x v="3"/>
    <x v="884"/>
    <d v="2026-02-21T00:00:00"/>
    <n v="2"/>
    <n v="3"/>
    <n v="2"/>
    <n v="6"/>
    <s v="Medium"/>
    <s v="Medium"/>
  </r>
  <r>
    <s v="INC-2026-10765"/>
    <x v="2744"/>
    <x v="5"/>
    <x v="0"/>
    <x v="2"/>
    <x v="2"/>
    <x v="1245"/>
    <d v="2026-02-21T00:00:00"/>
    <n v="2"/>
    <n v="1"/>
    <n v="2"/>
    <n v="2"/>
    <s v="Low"/>
    <s v="Low"/>
  </r>
  <r>
    <s v="INC-2026-11602"/>
    <x v="2745"/>
    <x v="1"/>
    <x v="0"/>
    <x v="3"/>
    <x v="1"/>
    <x v="1252"/>
    <d v="2026-02-21T00:00:00"/>
    <n v="2"/>
    <n v="1"/>
    <n v="4"/>
    <n v="4"/>
    <s v="Low"/>
    <s v="Low"/>
  </r>
  <r>
    <s v="INC-2026-13497"/>
    <x v="2746"/>
    <x v="5"/>
    <x v="0"/>
    <x v="1"/>
    <x v="3"/>
    <x v="407"/>
    <d v="2026-02-21T00:00:00"/>
    <n v="2"/>
    <n v="1"/>
    <n v="2"/>
    <n v="2"/>
    <s v="Low"/>
    <s v="Low"/>
  </r>
  <r>
    <s v="INC-2026-10787"/>
    <x v="2747"/>
    <x v="4"/>
    <x v="2"/>
    <x v="2"/>
    <x v="2"/>
    <x v="1140"/>
    <d v="2026-02-21T00:00:00"/>
    <n v="2"/>
    <n v="3"/>
    <n v="2"/>
    <n v="6"/>
    <s v="Medium"/>
    <s v="Medium"/>
  </r>
  <r>
    <s v="INC-2026-11103"/>
    <x v="2748"/>
    <x v="3"/>
    <x v="3"/>
    <x v="0"/>
    <x v="2"/>
    <x v="547"/>
    <d v="2026-02-21T00:00:00"/>
    <n v="2"/>
    <n v="5"/>
    <n v="2"/>
    <n v="10"/>
    <s v="Medium"/>
    <s v="Medium"/>
  </r>
  <r>
    <s v="INC-2026-10636"/>
    <x v="2749"/>
    <x v="5"/>
    <x v="3"/>
    <x v="2"/>
    <x v="2"/>
    <x v="143"/>
    <d v="2026-02-21T00:00:00"/>
    <n v="2"/>
    <n v="1"/>
    <n v="2"/>
    <n v="2"/>
    <s v="Low"/>
    <s v="Low"/>
  </r>
  <r>
    <s v="INC-2026-13536"/>
    <x v="2750"/>
    <x v="4"/>
    <x v="3"/>
    <x v="2"/>
    <x v="2"/>
    <x v="31"/>
    <d v="2026-02-21T00:00:00"/>
    <n v="2"/>
    <n v="3"/>
    <n v="2"/>
    <n v="6"/>
    <s v="Medium"/>
    <s v="Medium"/>
  </r>
  <r>
    <s v="INC-2026-11752"/>
    <x v="2751"/>
    <x v="1"/>
    <x v="2"/>
    <x v="0"/>
    <x v="3"/>
    <x v="708"/>
    <d v="2026-02-21T00:00:00"/>
    <n v="2"/>
    <n v="1"/>
    <n v="2"/>
    <n v="2"/>
    <s v="Low"/>
    <s v="Low"/>
  </r>
  <r>
    <s v="INC-2026-14081"/>
    <x v="2752"/>
    <x v="3"/>
    <x v="2"/>
    <x v="0"/>
    <x v="2"/>
    <x v="954"/>
    <d v="2026-02-21T00:00:00"/>
    <n v="2"/>
    <n v="5"/>
    <n v="2"/>
    <n v="10"/>
    <s v="Medium"/>
    <s v="Medium"/>
  </r>
  <r>
    <s v="INC-2026-11232"/>
    <x v="2753"/>
    <x v="4"/>
    <x v="0"/>
    <x v="2"/>
    <x v="0"/>
    <x v="192"/>
    <d v="2026-02-21T00:00:00"/>
    <n v="2"/>
    <n v="3"/>
    <n v="1"/>
    <n v="3"/>
    <s v="Low"/>
    <s v="Low"/>
  </r>
  <r>
    <s v="INC-2026-13206"/>
    <x v="2754"/>
    <x v="2"/>
    <x v="0"/>
    <x v="2"/>
    <x v="2"/>
    <x v="235"/>
    <d v="2026-02-21T00:00:00"/>
    <n v="2"/>
    <n v="3"/>
    <n v="2"/>
    <n v="6"/>
    <s v="Medium"/>
    <s v="Medium"/>
  </r>
  <r>
    <s v="INC-2026-14944"/>
    <x v="2755"/>
    <x v="4"/>
    <x v="3"/>
    <x v="2"/>
    <x v="0"/>
    <x v="1222"/>
    <d v="2026-02-21T00:00:00"/>
    <n v="2"/>
    <n v="3"/>
    <n v="1"/>
    <n v="3"/>
    <s v="Low"/>
    <s v="Low"/>
  </r>
  <r>
    <s v="INC-2026-14435"/>
    <x v="2756"/>
    <x v="4"/>
    <x v="2"/>
    <x v="2"/>
    <x v="3"/>
    <x v="288"/>
    <d v="2026-02-21T00:00:00"/>
    <n v="2"/>
    <n v="3"/>
    <n v="2"/>
    <n v="6"/>
    <s v="Medium"/>
    <s v="Medium"/>
  </r>
  <r>
    <s v="INC-2026-14498"/>
    <x v="2757"/>
    <x v="3"/>
    <x v="2"/>
    <x v="0"/>
    <x v="3"/>
    <x v="193"/>
    <d v="2026-02-21T00:00:00"/>
    <n v="2"/>
    <n v="5"/>
    <n v="2"/>
    <n v="10"/>
    <s v="Medium"/>
    <s v="Medium"/>
  </r>
  <r>
    <s v="INC-2026-14524"/>
    <x v="2758"/>
    <x v="4"/>
    <x v="3"/>
    <x v="2"/>
    <x v="3"/>
    <x v="745"/>
    <d v="2026-02-21T00:00:00"/>
    <n v="2"/>
    <n v="3"/>
    <n v="2"/>
    <n v="6"/>
    <s v="Medium"/>
    <s v="Medium"/>
  </r>
  <r>
    <s v="INC-2026-12889"/>
    <x v="2759"/>
    <x v="3"/>
    <x v="2"/>
    <x v="0"/>
    <x v="1"/>
    <x v="1013"/>
    <d v="2026-02-21T00:00:00"/>
    <n v="2"/>
    <n v="5"/>
    <n v="4"/>
    <n v="20"/>
    <s v="Very High"/>
    <s v="Critical"/>
  </r>
  <r>
    <s v="INC-2026-11468"/>
    <x v="2760"/>
    <x v="4"/>
    <x v="3"/>
    <x v="2"/>
    <x v="2"/>
    <x v="1102"/>
    <d v="2026-02-21T00:00:00"/>
    <n v="2"/>
    <n v="3"/>
    <n v="2"/>
    <n v="6"/>
    <s v="Medium"/>
    <s v="Medium"/>
  </r>
  <r>
    <s v="INC-2026-11725"/>
    <x v="2761"/>
    <x v="0"/>
    <x v="2"/>
    <x v="1"/>
    <x v="3"/>
    <x v="654"/>
    <d v="2026-02-21T00:00:00"/>
    <n v="2"/>
    <n v="1"/>
    <n v="2"/>
    <n v="2"/>
    <s v="Low"/>
    <s v="Low"/>
  </r>
  <r>
    <s v="INC-2026-13058"/>
    <x v="2762"/>
    <x v="4"/>
    <x v="2"/>
    <x v="2"/>
    <x v="2"/>
    <x v="811"/>
    <d v="2026-02-21T00:00:00"/>
    <n v="2"/>
    <n v="3"/>
    <n v="2"/>
    <n v="6"/>
    <s v="Medium"/>
    <s v="Medium"/>
  </r>
  <r>
    <s v="INC-2026-11743"/>
    <x v="2763"/>
    <x v="3"/>
    <x v="2"/>
    <x v="0"/>
    <x v="2"/>
    <x v="779"/>
    <d v="2026-02-21T00:00:00"/>
    <n v="2"/>
    <n v="5"/>
    <n v="2"/>
    <n v="10"/>
    <s v="Medium"/>
    <s v="Medium"/>
  </r>
  <r>
    <s v="INC-2026-11342"/>
    <x v="2763"/>
    <x v="5"/>
    <x v="1"/>
    <x v="3"/>
    <x v="3"/>
    <x v="779"/>
    <d v="2026-02-21T00:00:00"/>
    <n v="2"/>
    <n v="1"/>
    <n v="2"/>
    <n v="2"/>
    <s v="Low"/>
    <s v="Low"/>
  </r>
  <r>
    <s v="INC-2026-13352"/>
    <x v="2764"/>
    <x v="4"/>
    <x v="2"/>
    <x v="0"/>
    <x v="3"/>
    <x v="1213"/>
    <d v="2026-02-21T00:00:00"/>
    <n v="2"/>
    <n v="3"/>
    <n v="2"/>
    <n v="6"/>
    <s v="Medium"/>
    <s v="Medium"/>
  </r>
  <r>
    <s v="INC-2026-11294"/>
    <x v="2765"/>
    <x v="1"/>
    <x v="3"/>
    <x v="3"/>
    <x v="1"/>
    <x v="1156"/>
    <d v="2026-02-21T00:00:00"/>
    <n v="2"/>
    <n v="1"/>
    <n v="4"/>
    <n v="4"/>
    <s v="Low"/>
    <s v="Low"/>
  </r>
  <r>
    <s v="INC-2026-12338"/>
    <x v="2766"/>
    <x v="4"/>
    <x v="2"/>
    <x v="2"/>
    <x v="3"/>
    <x v="1253"/>
    <d v="2026-02-21T00:00:00"/>
    <n v="2"/>
    <n v="3"/>
    <n v="2"/>
    <n v="6"/>
    <s v="Medium"/>
    <s v="Medium"/>
  </r>
  <r>
    <s v="INC-2026-11446"/>
    <x v="2767"/>
    <x v="4"/>
    <x v="0"/>
    <x v="2"/>
    <x v="0"/>
    <x v="374"/>
    <d v="2026-02-21T00:00:00"/>
    <n v="2"/>
    <n v="3"/>
    <n v="1"/>
    <n v="3"/>
    <s v="Low"/>
    <s v="Low"/>
  </r>
  <r>
    <s v="INC-2026-14055"/>
    <x v="2768"/>
    <x v="2"/>
    <x v="3"/>
    <x v="2"/>
    <x v="2"/>
    <x v="657"/>
    <d v="2026-02-21T00:00:00"/>
    <n v="2"/>
    <n v="3"/>
    <n v="2"/>
    <n v="6"/>
    <s v="Medium"/>
    <s v="Medium"/>
  </r>
  <r>
    <s v="INC-2026-14895"/>
    <x v="2769"/>
    <x v="2"/>
    <x v="0"/>
    <x v="2"/>
    <x v="3"/>
    <x v="1228"/>
    <d v="2026-02-21T00:00:00"/>
    <n v="2"/>
    <n v="3"/>
    <n v="2"/>
    <n v="6"/>
    <s v="Medium"/>
    <s v="Medium"/>
  </r>
  <r>
    <s v="INC-2026-13090"/>
    <x v="2770"/>
    <x v="2"/>
    <x v="0"/>
    <x v="3"/>
    <x v="3"/>
    <x v="567"/>
    <d v="2026-02-21T00:00:00"/>
    <n v="2"/>
    <n v="3"/>
    <n v="2"/>
    <n v="6"/>
    <s v="Medium"/>
    <s v="Medium"/>
  </r>
  <r>
    <s v="INC-2026-10649"/>
    <x v="2771"/>
    <x v="4"/>
    <x v="2"/>
    <x v="2"/>
    <x v="2"/>
    <x v="210"/>
    <d v="2026-02-21T00:00:00"/>
    <n v="2"/>
    <n v="3"/>
    <n v="2"/>
    <n v="6"/>
    <s v="Medium"/>
    <s v="Medium"/>
  </r>
  <r>
    <s v="INC-2026-13913"/>
    <x v="2772"/>
    <x v="1"/>
    <x v="0"/>
    <x v="0"/>
    <x v="0"/>
    <x v="813"/>
    <d v="2026-02-21T00:00:00"/>
    <n v="2"/>
    <n v="1"/>
    <n v="1"/>
    <n v="1"/>
    <s v="Low"/>
    <s v="Low"/>
  </r>
  <r>
    <s v="INC-2026-10255"/>
    <x v="2773"/>
    <x v="3"/>
    <x v="2"/>
    <x v="0"/>
    <x v="1"/>
    <x v="1229"/>
    <d v="2026-02-21T00:00:00"/>
    <n v="2"/>
    <n v="5"/>
    <n v="4"/>
    <n v="20"/>
    <s v="Very High"/>
    <s v="Critical"/>
  </r>
  <r>
    <s v="INC-2026-10939"/>
    <x v="2774"/>
    <x v="4"/>
    <x v="2"/>
    <x v="2"/>
    <x v="3"/>
    <x v="1254"/>
    <d v="2026-02-21T00:00:00"/>
    <n v="2"/>
    <n v="3"/>
    <n v="2"/>
    <n v="6"/>
    <s v="Medium"/>
    <s v="Medium"/>
  </r>
  <r>
    <s v="INC-2026-11618"/>
    <x v="2775"/>
    <x v="1"/>
    <x v="1"/>
    <x v="1"/>
    <x v="0"/>
    <x v="1255"/>
    <d v="2026-02-21T00:00:00"/>
    <n v="2"/>
    <n v="1"/>
    <n v="1"/>
    <n v="1"/>
    <s v="Low"/>
    <s v="Low"/>
  </r>
  <r>
    <s v="INC-2026-11628"/>
    <x v="2776"/>
    <x v="0"/>
    <x v="1"/>
    <x v="0"/>
    <x v="4"/>
    <x v="895"/>
    <d v="2026-02-21T00:00:00"/>
    <n v="2"/>
    <n v="1"/>
    <n v="5"/>
    <n v="5"/>
    <s v="Medium"/>
    <s v="Medium"/>
  </r>
  <r>
    <s v="INC-2026-12692"/>
    <x v="2777"/>
    <x v="3"/>
    <x v="0"/>
    <x v="0"/>
    <x v="2"/>
    <x v="1067"/>
    <d v="2026-02-21T00:00:00"/>
    <n v="2"/>
    <n v="5"/>
    <n v="2"/>
    <n v="10"/>
    <s v="Medium"/>
    <s v="Medium"/>
  </r>
  <r>
    <s v="INC-2026-10120"/>
    <x v="2778"/>
    <x v="0"/>
    <x v="1"/>
    <x v="1"/>
    <x v="3"/>
    <x v="1157"/>
    <d v="2026-02-21T00:00:00"/>
    <n v="2"/>
    <n v="1"/>
    <n v="2"/>
    <n v="2"/>
    <s v="Low"/>
    <s v="Low"/>
  </r>
  <r>
    <s v="INC-2026-10561"/>
    <x v="2779"/>
    <x v="5"/>
    <x v="1"/>
    <x v="3"/>
    <x v="3"/>
    <x v="1214"/>
    <d v="2026-02-21T00:00:00"/>
    <n v="2"/>
    <n v="1"/>
    <n v="2"/>
    <n v="2"/>
    <s v="Low"/>
    <s v="Low"/>
  </r>
  <r>
    <s v="INC-2026-11846"/>
    <x v="2780"/>
    <x v="4"/>
    <x v="1"/>
    <x v="2"/>
    <x v="0"/>
    <x v="1256"/>
    <d v="2026-02-21T00:00:00"/>
    <n v="2"/>
    <n v="3"/>
    <n v="1"/>
    <n v="3"/>
    <s v="Low"/>
    <s v="Low"/>
  </r>
  <r>
    <s v="INC-2026-10210"/>
    <x v="2781"/>
    <x v="4"/>
    <x v="2"/>
    <x v="2"/>
    <x v="0"/>
    <x v="1257"/>
    <d v="2026-02-21T00:00:00"/>
    <n v="2"/>
    <n v="3"/>
    <n v="1"/>
    <n v="3"/>
    <s v="Low"/>
    <s v="Low"/>
  </r>
  <r>
    <s v="INC-2026-10490"/>
    <x v="2782"/>
    <x v="2"/>
    <x v="2"/>
    <x v="3"/>
    <x v="0"/>
    <x v="984"/>
    <d v="2026-02-21T00:00:00"/>
    <n v="2"/>
    <n v="3"/>
    <n v="1"/>
    <n v="3"/>
    <s v="Low"/>
    <s v="Low"/>
  </r>
  <r>
    <s v="INC-2026-13491"/>
    <x v="2783"/>
    <x v="4"/>
    <x v="1"/>
    <x v="2"/>
    <x v="2"/>
    <x v="818"/>
    <d v="2026-02-21T00:00:00"/>
    <n v="2"/>
    <n v="3"/>
    <n v="2"/>
    <n v="6"/>
    <s v="Medium"/>
    <s v="Medium"/>
  </r>
  <r>
    <s v="INC-2026-12193"/>
    <x v="2784"/>
    <x v="1"/>
    <x v="1"/>
    <x v="0"/>
    <x v="0"/>
    <x v="431"/>
    <d v="2026-02-21T00:00:00"/>
    <n v="2"/>
    <n v="1"/>
    <n v="1"/>
    <n v="1"/>
    <s v="Low"/>
    <s v="Low"/>
  </r>
  <r>
    <s v="INC-2026-11990"/>
    <x v="2785"/>
    <x v="4"/>
    <x v="3"/>
    <x v="2"/>
    <x v="3"/>
    <x v="862"/>
    <d v="2026-02-21T00:00:00"/>
    <n v="2"/>
    <n v="3"/>
    <n v="2"/>
    <n v="6"/>
    <s v="Medium"/>
    <s v="Medium"/>
  </r>
  <r>
    <s v="INC-2026-14290"/>
    <x v="2786"/>
    <x v="2"/>
    <x v="1"/>
    <x v="3"/>
    <x v="2"/>
    <x v="260"/>
    <d v="2026-02-22T00:00:00"/>
    <n v="2"/>
    <n v="3"/>
    <n v="2"/>
    <n v="6"/>
    <s v="Medium"/>
    <s v="Medium"/>
  </r>
  <r>
    <s v="INC-2026-14767"/>
    <x v="2787"/>
    <x v="4"/>
    <x v="3"/>
    <x v="2"/>
    <x v="2"/>
    <x v="472"/>
    <d v="2026-02-22T00:00:00"/>
    <n v="2"/>
    <n v="3"/>
    <n v="2"/>
    <n v="6"/>
    <s v="Medium"/>
    <s v="Medium"/>
  </r>
  <r>
    <s v="INC-2026-12913"/>
    <x v="2788"/>
    <x v="2"/>
    <x v="0"/>
    <x v="2"/>
    <x v="0"/>
    <x v="62"/>
    <d v="2026-02-22T00:00:00"/>
    <n v="2"/>
    <n v="3"/>
    <n v="1"/>
    <n v="3"/>
    <s v="Low"/>
    <s v="Low"/>
  </r>
  <r>
    <s v="INC-2026-13859"/>
    <x v="2789"/>
    <x v="2"/>
    <x v="1"/>
    <x v="0"/>
    <x v="2"/>
    <x v="1147"/>
    <d v="2026-02-22T00:00:00"/>
    <n v="2"/>
    <n v="3"/>
    <n v="2"/>
    <n v="6"/>
    <s v="Medium"/>
    <s v="Medium"/>
  </r>
  <r>
    <s v="INC-2026-10169"/>
    <x v="2790"/>
    <x v="4"/>
    <x v="2"/>
    <x v="2"/>
    <x v="3"/>
    <x v="221"/>
    <d v="2026-02-22T00:00:00"/>
    <n v="2"/>
    <n v="3"/>
    <n v="2"/>
    <n v="6"/>
    <s v="Medium"/>
    <s v="Medium"/>
  </r>
  <r>
    <s v="INC-2026-11642"/>
    <x v="2791"/>
    <x v="3"/>
    <x v="1"/>
    <x v="0"/>
    <x v="1"/>
    <x v="1258"/>
    <d v="2026-02-22T00:00:00"/>
    <n v="2"/>
    <n v="5"/>
    <n v="4"/>
    <n v="20"/>
    <s v="Very High"/>
    <s v="Critical"/>
  </r>
  <r>
    <s v="INC-2026-14103"/>
    <x v="2792"/>
    <x v="4"/>
    <x v="1"/>
    <x v="2"/>
    <x v="3"/>
    <x v="900"/>
    <d v="2026-02-22T00:00:00"/>
    <n v="2"/>
    <n v="3"/>
    <n v="2"/>
    <n v="6"/>
    <s v="Medium"/>
    <s v="Medium"/>
  </r>
  <r>
    <s v="INC-2026-12031"/>
    <x v="2793"/>
    <x v="5"/>
    <x v="0"/>
    <x v="0"/>
    <x v="3"/>
    <x v="1259"/>
    <d v="2026-02-22T00:00:00"/>
    <n v="2"/>
    <n v="1"/>
    <n v="2"/>
    <n v="2"/>
    <s v="Low"/>
    <s v="Low"/>
  </r>
  <r>
    <s v="INC-2026-12401"/>
    <x v="2794"/>
    <x v="1"/>
    <x v="1"/>
    <x v="2"/>
    <x v="3"/>
    <x v="578"/>
    <d v="2026-02-22T00:00:00"/>
    <n v="2"/>
    <n v="1"/>
    <n v="2"/>
    <n v="2"/>
    <s v="Low"/>
    <s v="Low"/>
  </r>
  <r>
    <s v="INC-2026-13588"/>
    <x v="2795"/>
    <x v="5"/>
    <x v="1"/>
    <x v="3"/>
    <x v="3"/>
    <x v="318"/>
    <d v="2026-02-22T00:00:00"/>
    <n v="2"/>
    <n v="1"/>
    <n v="2"/>
    <n v="2"/>
    <s v="Low"/>
    <s v="Low"/>
  </r>
  <r>
    <s v="INC-2026-14298"/>
    <x v="2796"/>
    <x v="4"/>
    <x v="3"/>
    <x v="2"/>
    <x v="2"/>
    <x v="265"/>
    <d v="2026-02-22T00:00:00"/>
    <n v="2"/>
    <n v="3"/>
    <n v="2"/>
    <n v="6"/>
    <s v="Medium"/>
    <s v="Medium"/>
  </r>
  <r>
    <s v="INC-2026-11135"/>
    <x v="2797"/>
    <x v="4"/>
    <x v="0"/>
    <x v="2"/>
    <x v="3"/>
    <x v="1260"/>
    <d v="2026-02-22T00:00:00"/>
    <n v="2"/>
    <n v="3"/>
    <n v="2"/>
    <n v="6"/>
    <s v="Medium"/>
    <s v="Medium"/>
  </r>
  <r>
    <s v="INC-2026-10517"/>
    <x v="2798"/>
    <x v="0"/>
    <x v="0"/>
    <x v="1"/>
    <x v="2"/>
    <x v="697"/>
    <d v="2026-02-22T00:00:00"/>
    <n v="2"/>
    <n v="1"/>
    <n v="2"/>
    <n v="2"/>
    <s v="Low"/>
    <s v="Low"/>
  </r>
  <r>
    <s v="INC-2026-12371"/>
    <x v="2799"/>
    <x v="5"/>
    <x v="3"/>
    <x v="3"/>
    <x v="2"/>
    <x v="763"/>
    <d v="2026-02-22T00:00:00"/>
    <n v="2"/>
    <n v="1"/>
    <n v="2"/>
    <n v="2"/>
    <s v="Low"/>
    <s v="Low"/>
  </r>
  <r>
    <s v="INC-2026-14719"/>
    <x v="2800"/>
    <x v="2"/>
    <x v="1"/>
    <x v="2"/>
    <x v="2"/>
    <x v="903"/>
    <d v="2026-02-22T00:00:00"/>
    <n v="2"/>
    <n v="3"/>
    <n v="2"/>
    <n v="6"/>
    <s v="Medium"/>
    <s v="Medium"/>
  </r>
  <r>
    <s v="INC-2026-10298"/>
    <x v="2801"/>
    <x v="4"/>
    <x v="0"/>
    <x v="2"/>
    <x v="3"/>
    <x v="700"/>
    <d v="2026-02-22T00:00:00"/>
    <n v="2"/>
    <n v="3"/>
    <n v="2"/>
    <n v="6"/>
    <s v="Medium"/>
    <s v="Medium"/>
  </r>
  <r>
    <s v="INC-2026-14206"/>
    <x v="2802"/>
    <x v="0"/>
    <x v="1"/>
    <x v="3"/>
    <x v="0"/>
    <x v="1261"/>
    <d v="2026-02-22T00:00:00"/>
    <n v="2"/>
    <n v="1"/>
    <n v="1"/>
    <n v="1"/>
    <s v="Low"/>
    <s v="Low"/>
  </r>
  <r>
    <s v="INC-2026-11936"/>
    <x v="2803"/>
    <x v="0"/>
    <x v="1"/>
    <x v="3"/>
    <x v="2"/>
    <x v="25"/>
    <d v="2026-02-22T00:00:00"/>
    <n v="2"/>
    <n v="1"/>
    <n v="2"/>
    <n v="2"/>
    <s v="Low"/>
    <s v="Low"/>
  </r>
  <r>
    <s v="INC-2026-12608"/>
    <x v="2804"/>
    <x v="4"/>
    <x v="1"/>
    <x v="2"/>
    <x v="0"/>
    <x v="548"/>
    <d v="2026-02-22T00:00:00"/>
    <n v="2"/>
    <n v="3"/>
    <n v="1"/>
    <n v="3"/>
    <s v="Low"/>
    <s v="Low"/>
  </r>
  <r>
    <s v="INC-2026-10203"/>
    <x v="2805"/>
    <x v="5"/>
    <x v="1"/>
    <x v="0"/>
    <x v="1"/>
    <x v="885"/>
    <d v="2026-02-22T00:00:00"/>
    <n v="2"/>
    <n v="1"/>
    <n v="4"/>
    <n v="4"/>
    <s v="Low"/>
    <s v="Low"/>
  </r>
  <r>
    <s v="INC-2026-11985"/>
    <x v="2806"/>
    <x v="1"/>
    <x v="1"/>
    <x v="1"/>
    <x v="1"/>
    <x v="1262"/>
    <d v="2026-02-22T00:00:00"/>
    <n v="2"/>
    <n v="1"/>
    <n v="4"/>
    <n v="4"/>
    <s v="Low"/>
    <s v="Low"/>
  </r>
  <r>
    <s v="INC-2026-10990"/>
    <x v="2807"/>
    <x v="0"/>
    <x v="1"/>
    <x v="2"/>
    <x v="2"/>
    <x v="1009"/>
    <d v="2026-02-22T00:00:00"/>
    <n v="2"/>
    <n v="1"/>
    <n v="2"/>
    <n v="2"/>
    <s v="Low"/>
    <s v="Low"/>
  </r>
  <r>
    <s v="INC-2026-14244"/>
    <x v="2808"/>
    <x v="4"/>
    <x v="1"/>
    <x v="2"/>
    <x v="0"/>
    <x v="233"/>
    <d v="2026-02-22T00:00:00"/>
    <n v="2"/>
    <n v="3"/>
    <n v="1"/>
    <n v="3"/>
    <s v="Low"/>
    <s v="Low"/>
  </r>
  <r>
    <s v="INC-2026-11976"/>
    <x v="2809"/>
    <x v="2"/>
    <x v="1"/>
    <x v="3"/>
    <x v="0"/>
    <x v="1222"/>
    <d v="2026-02-22T00:00:00"/>
    <n v="2"/>
    <n v="3"/>
    <n v="1"/>
    <n v="3"/>
    <s v="Low"/>
    <s v="Low"/>
  </r>
  <r>
    <s v="INC-2026-12136"/>
    <x v="2810"/>
    <x v="2"/>
    <x v="2"/>
    <x v="2"/>
    <x v="2"/>
    <x v="38"/>
    <d v="2026-02-22T00:00:00"/>
    <n v="2"/>
    <n v="3"/>
    <n v="2"/>
    <n v="6"/>
    <s v="Medium"/>
    <s v="Medium"/>
  </r>
  <r>
    <s v="INC-2026-13502"/>
    <x v="2811"/>
    <x v="4"/>
    <x v="0"/>
    <x v="2"/>
    <x v="1"/>
    <x v="196"/>
    <d v="2026-02-22T00:00:00"/>
    <n v="2"/>
    <n v="3"/>
    <n v="4"/>
    <n v="12"/>
    <s v="High"/>
    <s v="High"/>
  </r>
  <r>
    <s v="INC-2026-14243"/>
    <x v="2812"/>
    <x v="5"/>
    <x v="1"/>
    <x v="0"/>
    <x v="3"/>
    <x v="1263"/>
    <d v="2026-02-22T00:00:00"/>
    <n v="2"/>
    <n v="1"/>
    <n v="2"/>
    <n v="2"/>
    <s v="Low"/>
    <s v="Low"/>
  </r>
  <r>
    <s v="INC-2026-13108"/>
    <x v="2813"/>
    <x v="4"/>
    <x v="0"/>
    <x v="0"/>
    <x v="2"/>
    <x v="43"/>
    <d v="2026-02-22T00:00:00"/>
    <n v="2"/>
    <n v="3"/>
    <n v="2"/>
    <n v="6"/>
    <s v="Medium"/>
    <s v="Medium"/>
  </r>
  <r>
    <s v="INC-2026-13157"/>
    <x v="2814"/>
    <x v="4"/>
    <x v="3"/>
    <x v="2"/>
    <x v="1"/>
    <x v="1081"/>
    <d v="2026-02-22T00:00:00"/>
    <n v="2"/>
    <n v="3"/>
    <n v="4"/>
    <n v="12"/>
    <s v="High"/>
    <s v="High"/>
  </r>
  <r>
    <s v="INC-2026-11432"/>
    <x v="2815"/>
    <x v="1"/>
    <x v="2"/>
    <x v="2"/>
    <x v="1"/>
    <x v="293"/>
    <d v="2026-02-22T00:00:00"/>
    <n v="2"/>
    <n v="1"/>
    <n v="4"/>
    <n v="4"/>
    <s v="Low"/>
    <s v="Low"/>
  </r>
  <r>
    <s v="INC-2026-14650"/>
    <x v="2816"/>
    <x v="4"/>
    <x v="0"/>
    <x v="2"/>
    <x v="2"/>
    <x v="891"/>
    <d v="2026-02-22T00:00:00"/>
    <n v="2"/>
    <n v="3"/>
    <n v="2"/>
    <n v="6"/>
    <s v="Medium"/>
    <s v="Medium"/>
  </r>
  <r>
    <s v="INC-2026-10669"/>
    <x v="2817"/>
    <x v="2"/>
    <x v="2"/>
    <x v="0"/>
    <x v="3"/>
    <x v="329"/>
    <d v="2026-02-22T00:00:00"/>
    <n v="2"/>
    <n v="3"/>
    <n v="2"/>
    <n v="6"/>
    <s v="Medium"/>
    <s v="Medium"/>
  </r>
  <r>
    <s v="INC-2026-13115"/>
    <x v="2818"/>
    <x v="1"/>
    <x v="1"/>
    <x v="3"/>
    <x v="3"/>
    <x v="624"/>
    <d v="2026-02-22T00:00:00"/>
    <n v="2"/>
    <n v="1"/>
    <n v="2"/>
    <n v="2"/>
    <s v="Low"/>
    <s v="Low"/>
  </r>
  <r>
    <s v="INC-2026-10239"/>
    <x v="2819"/>
    <x v="2"/>
    <x v="0"/>
    <x v="2"/>
    <x v="2"/>
    <x v="1264"/>
    <d v="2026-02-22T00:00:00"/>
    <n v="2"/>
    <n v="3"/>
    <n v="2"/>
    <n v="6"/>
    <s v="Medium"/>
    <s v="Medium"/>
  </r>
  <r>
    <s v="INC-2026-14670"/>
    <x v="2820"/>
    <x v="2"/>
    <x v="1"/>
    <x v="3"/>
    <x v="2"/>
    <x v="99"/>
    <d v="2026-02-22T00:00:00"/>
    <n v="2"/>
    <n v="3"/>
    <n v="2"/>
    <n v="6"/>
    <s v="Medium"/>
    <s v="Medium"/>
  </r>
  <r>
    <s v="INC-2026-11938"/>
    <x v="2821"/>
    <x v="4"/>
    <x v="3"/>
    <x v="2"/>
    <x v="2"/>
    <x v="625"/>
    <d v="2026-02-22T00:00:00"/>
    <n v="2"/>
    <n v="3"/>
    <n v="2"/>
    <n v="6"/>
    <s v="Medium"/>
    <s v="Medium"/>
  </r>
  <r>
    <s v="INC-2026-11215"/>
    <x v="2822"/>
    <x v="5"/>
    <x v="0"/>
    <x v="2"/>
    <x v="3"/>
    <x v="54"/>
    <d v="2026-02-22T00:00:00"/>
    <n v="2"/>
    <n v="1"/>
    <n v="2"/>
    <n v="2"/>
    <s v="Low"/>
    <s v="Low"/>
  </r>
  <r>
    <s v="INC-2026-12751"/>
    <x v="2823"/>
    <x v="4"/>
    <x v="2"/>
    <x v="2"/>
    <x v="3"/>
    <x v="837"/>
    <d v="2026-02-22T00:00:00"/>
    <n v="2"/>
    <n v="3"/>
    <n v="2"/>
    <n v="6"/>
    <s v="Medium"/>
    <s v="Medium"/>
  </r>
  <r>
    <s v="INC-2026-12231"/>
    <x v="2824"/>
    <x v="2"/>
    <x v="0"/>
    <x v="0"/>
    <x v="1"/>
    <x v="956"/>
    <d v="2026-02-22T00:00:00"/>
    <n v="2"/>
    <n v="3"/>
    <n v="4"/>
    <n v="12"/>
    <s v="High"/>
    <s v="High"/>
  </r>
  <r>
    <s v="INC-2026-11087"/>
    <x v="2825"/>
    <x v="4"/>
    <x v="2"/>
    <x v="2"/>
    <x v="2"/>
    <x v="211"/>
    <d v="2026-02-22T00:00:00"/>
    <n v="2"/>
    <n v="3"/>
    <n v="2"/>
    <n v="6"/>
    <s v="Medium"/>
    <s v="Medium"/>
  </r>
  <r>
    <s v="INC-2026-11394"/>
    <x v="2826"/>
    <x v="1"/>
    <x v="1"/>
    <x v="2"/>
    <x v="0"/>
    <x v="966"/>
    <d v="2026-02-22T00:00:00"/>
    <n v="2"/>
    <n v="1"/>
    <n v="1"/>
    <n v="1"/>
    <s v="Low"/>
    <s v="Low"/>
  </r>
  <r>
    <s v="INC-2026-10598"/>
    <x v="2827"/>
    <x v="0"/>
    <x v="2"/>
    <x v="1"/>
    <x v="2"/>
    <x v="601"/>
    <d v="2026-02-22T00:00:00"/>
    <n v="2"/>
    <n v="1"/>
    <n v="2"/>
    <n v="2"/>
    <s v="Low"/>
    <s v="Low"/>
  </r>
  <r>
    <s v="INC-2026-13504"/>
    <x v="2828"/>
    <x v="4"/>
    <x v="1"/>
    <x v="2"/>
    <x v="0"/>
    <x v="723"/>
    <d v="2026-02-22T00:00:00"/>
    <n v="2"/>
    <n v="3"/>
    <n v="1"/>
    <n v="3"/>
    <s v="Low"/>
    <s v="Low"/>
  </r>
  <r>
    <s v="INC-2026-13303"/>
    <x v="2829"/>
    <x v="4"/>
    <x v="0"/>
    <x v="2"/>
    <x v="1"/>
    <x v="253"/>
    <d v="2026-02-22T00:00:00"/>
    <n v="2"/>
    <n v="3"/>
    <n v="4"/>
    <n v="12"/>
    <s v="High"/>
    <s v="High"/>
  </r>
  <r>
    <s v="INC-2026-12442"/>
    <x v="2830"/>
    <x v="4"/>
    <x v="1"/>
    <x v="2"/>
    <x v="2"/>
    <x v="118"/>
    <d v="2026-02-22T00:00:00"/>
    <n v="2"/>
    <n v="3"/>
    <n v="2"/>
    <n v="6"/>
    <s v="Medium"/>
    <s v="Medium"/>
  </r>
  <r>
    <s v="INC-2026-14946"/>
    <x v="2831"/>
    <x v="5"/>
    <x v="0"/>
    <x v="0"/>
    <x v="2"/>
    <x v="310"/>
    <d v="2026-02-22T00:00:00"/>
    <n v="2"/>
    <n v="1"/>
    <n v="2"/>
    <n v="2"/>
    <s v="Low"/>
    <s v="Low"/>
  </r>
  <r>
    <s v="INC-2026-10514"/>
    <x v="2832"/>
    <x v="3"/>
    <x v="1"/>
    <x v="0"/>
    <x v="4"/>
    <x v="261"/>
    <d v="2026-02-23T00:00:00"/>
    <n v="2"/>
    <n v="5"/>
    <n v="5"/>
    <n v="25"/>
    <s v="Very High"/>
    <s v="Critical"/>
  </r>
  <r>
    <s v="INC-2026-14935"/>
    <x v="2833"/>
    <x v="5"/>
    <x v="0"/>
    <x v="0"/>
    <x v="0"/>
    <x v="2"/>
    <d v="2026-02-23T00:00:00"/>
    <n v="2"/>
    <n v="1"/>
    <n v="1"/>
    <n v="1"/>
    <s v="Low"/>
    <s v="Low"/>
  </r>
  <r>
    <s v="INC-2026-14716"/>
    <x v="2834"/>
    <x v="4"/>
    <x v="0"/>
    <x v="2"/>
    <x v="2"/>
    <x v="390"/>
    <d v="2026-02-23T00:00:00"/>
    <n v="2"/>
    <n v="3"/>
    <n v="2"/>
    <n v="6"/>
    <s v="Medium"/>
    <s v="Medium"/>
  </r>
  <r>
    <s v="INC-2026-10759"/>
    <x v="2835"/>
    <x v="0"/>
    <x v="2"/>
    <x v="3"/>
    <x v="2"/>
    <x v="1147"/>
    <d v="2026-02-23T00:00:00"/>
    <n v="2"/>
    <n v="1"/>
    <n v="2"/>
    <n v="2"/>
    <s v="Low"/>
    <s v="Low"/>
  </r>
  <r>
    <s v="INC-2026-14223"/>
    <x v="2836"/>
    <x v="4"/>
    <x v="2"/>
    <x v="2"/>
    <x v="3"/>
    <x v="692"/>
    <d v="2026-02-23T00:00:00"/>
    <n v="2"/>
    <n v="3"/>
    <n v="2"/>
    <n v="6"/>
    <s v="Medium"/>
    <s v="Medium"/>
  </r>
  <r>
    <s v="INC-2026-11065"/>
    <x v="2837"/>
    <x v="4"/>
    <x v="1"/>
    <x v="3"/>
    <x v="2"/>
    <x v="396"/>
    <d v="2026-02-23T00:00:00"/>
    <n v="2"/>
    <n v="3"/>
    <n v="2"/>
    <n v="6"/>
    <s v="Medium"/>
    <s v="Medium"/>
  </r>
  <r>
    <s v="INC-2026-14143"/>
    <x v="2838"/>
    <x v="2"/>
    <x v="0"/>
    <x v="3"/>
    <x v="0"/>
    <x v="66"/>
    <d v="2026-02-23T00:00:00"/>
    <n v="2"/>
    <n v="3"/>
    <n v="1"/>
    <n v="3"/>
    <s v="Low"/>
    <s v="Low"/>
  </r>
  <r>
    <s v="INC-2026-14301"/>
    <x v="2839"/>
    <x v="4"/>
    <x v="3"/>
    <x v="2"/>
    <x v="3"/>
    <x v="9"/>
    <d v="2026-02-23T00:00:00"/>
    <n v="2"/>
    <n v="3"/>
    <n v="2"/>
    <n v="6"/>
    <s v="Medium"/>
    <s v="Medium"/>
  </r>
  <r>
    <s v="INC-2026-11081"/>
    <x v="2840"/>
    <x v="3"/>
    <x v="1"/>
    <x v="0"/>
    <x v="3"/>
    <x v="130"/>
    <d v="2026-02-23T00:00:00"/>
    <n v="2"/>
    <n v="5"/>
    <n v="2"/>
    <n v="10"/>
    <s v="Medium"/>
    <s v="Medium"/>
  </r>
  <r>
    <s v="INC-2026-14352"/>
    <x v="2841"/>
    <x v="4"/>
    <x v="0"/>
    <x v="2"/>
    <x v="3"/>
    <x v="70"/>
    <d v="2026-02-23T00:00:00"/>
    <n v="2"/>
    <n v="3"/>
    <n v="2"/>
    <n v="6"/>
    <s v="Medium"/>
    <s v="Medium"/>
  </r>
  <r>
    <s v="INC-2026-10104"/>
    <x v="2842"/>
    <x v="4"/>
    <x v="3"/>
    <x v="2"/>
    <x v="0"/>
    <x v="508"/>
    <d v="2026-02-23T00:00:00"/>
    <n v="2"/>
    <n v="3"/>
    <n v="1"/>
    <n v="3"/>
    <s v="Low"/>
    <s v="Low"/>
  </r>
  <r>
    <s v="INC-2026-13510"/>
    <x v="2843"/>
    <x v="3"/>
    <x v="3"/>
    <x v="0"/>
    <x v="0"/>
    <x v="73"/>
    <d v="2026-02-23T00:00:00"/>
    <n v="2"/>
    <n v="5"/>
    <n v="1"/>
    <n v="5"/>
    <s v="Medium"/>
    <s v="Medium"/>
  </r>
  <r>
    <s v="INC-2026-13353"/>
    <x v="2844"/>
    <x v="5"/>
    <x v="2"/>
    <x v="3"/>
    <x v="1"/>
    <x v="866"/>
    <d v="2026-02-23T00:00:00"/>
    <n v="2"/>
    <n v="1"/>
    <n v="4"/>
    <n v="4"/>
    <s v="Low"/>
    <s v="Low"/>
  </r>
  <r>
    <s v="INC-2026-13962"/>
    <x v="2845"/>
    <x v="4"/>
    <x v="1"/>
    <x v="2"/>
    <x v="1"/>
    <x v="639"/>
    <d v="2026-02-23T00:00:00"/>
    <n v="2"/>
    <n v="3"/>
    <n v="4"/>
    <n v="12"/>
    <s v="High"/>
    <s v="High"/>
  </r>
  <r>
    <s v="INC-2026-11559"/>
    <x v="2846"/>
    <x v="2"/>
    <x v="2"/>
    <x v="1"/>
    <x v="3"/>
    <x v="1043"/>
    <d v="2026-02-23T00:00:00"/>
    <n v="2"/>
    <n v="3"/>
    <n v="2"/>
    <n v="6"/>
    <s v="Medium"/>
    <s v="Medium"/>
  </r>
  <r>
    <s v="INC-2026-12983"/>
    <x v="2847"/>
    <x v="5"/>
    <x v="1"/>
    <x v="1"/>
    <x v="3"/>
    <x v="1250"/>
    <d v="2026-02-23T00:00:00"/>
    <n v="2"/>
    <n v="1"/>
    <n v="2"/>
    <n v="2"/>
    <s v="Low"/>
    <s v="Low"/>
  </r>
  <r>
    <s v="INC-2026-12674"/>
    <x v="2848"/>
    <x v="4"/>
    <x v="0"/>
    <x v="0"/>
    <x v="3"/>
    <x v="274"/>
    <d v="2026-02-23T00:00:00"/>
    <n v="2"/>
    <n v="3"/>
    <n v="2"/>
    <n v="6"/>
    <s v="Medium"/>
    <s v="Medium"/>
  </r>
  <r>
    <s v="INC-2026-14126"/>
    <x v="2849"/>
    <x v="4"/>
    <x v="2"/>
    <x v="2"/>
    <x v="0"/>
    <x v="642"/>
    <d v="2026-02-23T00:00:00"/>
    <n v="2"/>
    <n v="3"/>
    <n v="1"/>
    <n v="3"/>
    <s v="Low"/>
    <s v="Low"/>
  </r>
  <r>
    <s v="INC-2026-10118"/>
    <x v="2850"/>
    <x v="1"/>
    <x v="2"/>
    <x v="0"/>
    <x v="1"/>
    <x v="183"/>
    <d v="2026-02-23T00:00:00"/>
    <n v="2"/>
    <n v="1"/>
    <n v="4"/>
    <n v="4"/>
    <s v="Low"/>
    <s v="Low"/>
  </r>
  <r>
    <s v="INC-2026-11812"/>
    <x v="2851"/>
    <x v="1"/>
    <x v="1"/>
    <x v="1"/>
    <x v="3"/>
    <x v="1176"/>
    <d v="2026-02-23T00:00:00"/>
    <n v="2"/>
    <n v="1"/>
    <n v="2"/>
    <n v="2"/>
    <s v="Low"/>
    <s v="Low"/>
  </r>
  <r>
    <s v="INC-2026-10879"/>
    <x v="2852"/>
    <x v="4"/>
    <x v="2"/>
    <x v="2"/>
    <x v="2"/>
    <x v="280"/>
    <d v="2026-02-23T00:00:00"/>
    <n v="2"/>
    <n v="3"/>
    <n v="2"/>
    <n v="6"/>
    <s v="Medium"/>
    <s v="Medium"/>
  </r>
  <r>
    <s v="INC-2026-11757"/>
    <x v="2853"/>
    <x v="3"/>
    <x v="1"/>
    <x v="0"/>
    <x v="3"/>
    <x v="1140"/>
    <d v="2026-02-23T00:00:00"/>
    <n v="2"/>
    <n v="5"/>
    <n v="2"/>
    <n v="10"/>
    <s v="Medium"/>
    <s v="Medium"/>
  </r>
  <r>
    <s v="INC-2026-13476"/>
    <x v="2854"/>
    <x v="5"/>
    <x v="1"/>
    <x v="2"/>
    <x v="2"/>
    <x v="549"/>
    <d v="2026-02-23T00:00:00"/>
    <n v="2"/>
    <n v="1"/>
    <n v="2"/>
    <n v="2"/>
    <s v="Low"/>
    <s v="Low"/>
  </r>
  <r>
    <s v="INC-2026-14459"/>
    <x v="2855"/>
    <x v="1"/>
    <x v="2"/>
    <x v="2"/>
    <x v="0"/>
    <x v="30"/>
    <d v="2026-02-23T00:00:00"/>
    <n v="2"/>
    <n v="1"/>
    <n v="1"/>
    <n v="1"/>
    <s v="Low"/>
    <s v="Low"/>
  </r>
  <r>
    <s v="INC-2026-13080"/>
    <x v="2856"/>
    <x v="4"/>
    <x v="2"/>
    <x v="2"/>
    <x v="0"/>
    <x v="929"/>
    <d v="2026-02-23T00:00:00"/>
    <n v="2"/>
    <n v="3"/>
    <n v="1"/>
    <n v="3"/>
    <s v="Low"/>
    <s v="Low"/>
  </r>
  <r>
    <s v="INC-2026-11107"/>
    <x v="2857"/>
    <x v="4"/>
    <x v="3"/>
    <x v="0"/>
    <x v="3"/>
    <x v="144"/>
    <d v="2026-02-23T00:00:00"/>
    <n v="2"/>
    <n v="3"/>
    <n v="2"/>
    <n v="6"/>
    <s v="Medium"/>
    <s v="Medium"/>
  </r>
  <r>
    <s v="INC-2026-10528"/>
    <x v="2858"/>
    <x v="4"/>
    <x v="3"/>
    <x v="2"/>
    <x v="3"/>
    <x v="82"/>
    <d v="2026-02-23T00:00:00"/>
    <n v="2"/>
    <n v="3"/>
    <n v="2"/>
    <n v="6"/>
    <s v="Medium"/>
    <s v="Medium"/>
  </r>
  <r>
    <s v="INC-2026-14453"/>
    <x v="2859"/>
    <x v="3"/>
    <x v="0"/>
    <x v="0"/>
    <x v="0"/>
    <x v="1188"/>
    <d v="2026-02-23T00:00:00"/>
    <n v="2"/>
    <n v="5"/>
    <n v="1"/>
    <n v="5"/>
    <s v="Medium"/>
    <s v="Medium"/>
  </r>
  <r>
    <s v="INC-2026-10895"/>
    <x v="2860"/>
    <x v="4"/>
    <x v="3"/>
    <x v="2"/>
    <x v="0"/>
    <x v="1265"/>
    <d v="2026-02-23T00:00:00"/>
    <n v="2"/>
    <n v="3"/>
    <n v="1"/>
    <n v="3"/>
    <s v="Low"/>
    <s v="Low"/>
  </r>
  <r>
    <s v="INC-2026-11078"/>
    <x v="2861"/>
    <x v="0"/>
    <x v="1"/>
    <x v="2"/>
    <x v="1"/>
    <x v="36"/>
    <d v="2026-02-23T00:00:00"/>
    <n v="2"/>
    <n v="1"/>
    <n v="4"/>
    <n v="4"/>
    <s v="Low"/>
    <s v="Low"/>
  </r>
  <r>
    <s v="INC-2026-12812"/>
    <x v="2862"/>
    <x v="5"/>
    <x v="3"/>
    <x v="0"/>
    <x v="3"/>
    <x v="679"/>
    <d v="2026-02-23T00:00:00"/>
    <n v="2"/>
    <n v="1"/>
    <n v="2"/>
    <n v="2"/>
    <s v="Low"/>
    <s v="Low"/>
  </r>
  <r>
    <s v="INC-2026-10568"/>
    <x v="2863"/>
    <x v="1"/>
    <x v="1"/>
    <x v="1"/>
    <x v="3"/>
    <x v="744"/>
    <d v="2026-02-23T00:00:00"/>
    <n v="2"/>
    <n v="1"/>
    <n v="2"/>
    <n v="2"/>
    <s v="Low"/>
    <s v="Low"/>
  </r>
  <r>
    <s v="INC-2026-12405"/>
    <x v="2864"/>
    <x v="4"/>
    <x v="1"/>
    <x v="2"/>
    <x v="3"/>
    <x v="830"/>
    <d v="2026-02-23T00:00:00"/>
    <n v="2"/>
    <n v="3"/>
    <n v="2"/>
    <n v="6"/>
    <s v="Medium"/>
    <s v="Medium"/>
  </r>
  <r>
    <s v="INC-2026-11291"/>
    <x v="2865"/>
    <x v="4"/>
    <x v="2"/>
    <x v="2"/>
    <x v="2"/>
    <x v="888"/>
    <d v="2026-02-23T00:00:00"/>
    <n v="2"/>
    <n v="3"/>
    <n v="2"/>
    <n v="6"/>
    <s v="Medium"/>
    <s v="Medium"/>
  </r>
  <r>
    <s v="INC-2026-10285"/>
    <x v="2866"/>
    <x v="0"/>
    <x v="2"/>
    <x v="2"/>
    <x v="3"/>
    <x v="149"/>
    <d v="2026-02-23T00:00:00"/>
    <n v="2"/>
    <n v="1"/>
    <n v="2"/>
    <n v="2"/>
    <s v="Low"/>
    <s v="Low"/>
  </r>
  <r>
    <s v="INC-2026-14748"/>
    <x v="2867"/>
    <x v="3"/>
    <x v="0"/>
    <x v="0"/>
    <x v="3"/>
    <x v="1266"/>
    <d v="2026-02-23T00:00:00"/>
    <n v="2"/>
    <n v="5"/>
    <n v="2"/>
    <n v="10"/>
    <s v="Medium"/>
    <s v="Medium"/>
  </r>
  <r>
    <s v="INC-2026-10237"/>
    <x v="2868"/>
    <x v="4"/>
    <x v="2"/>
    <x v="2"/>
    <x v="2"/>
    <x v="1267"/>
    <d v="2026-02-23T00:00:00"/>
    <n v="2"/>
    <n v="3"/>
    <n v="2"/>
    <n v="6"/>
    <s v="Medium"/>
    <s v="Medium"/>
  </r>
  <r>
    <s v="INC-2026-12058"/>
    <x v="2869"/>
    <x v="4"/>
    <x v="0"/>
    <x v="2"/>
    <x v="2"/>
    <x v="199"/>
    <d v="2026-02-23T00:00:00"/>
    <n v="2"/>
    <n v="3"/>
    <n v="2"/>
    <n v="6"/>
    <s v="Medium"/>
    <s v="Medium"/>
  </r>
  <r>
    <s v="INC-2026-12527"/>
    <x v="2870"/>
    <x v="4"/>
    <x v="1"/>
    <x v="2"/>
    <x v="2"/>
    <x v="652"/>
    <d v="2026-02-23T00:00:00"/>
    <n v="2"/>
    <n v="3"/>
    <n v="2"/>
    <n v="6"/>
    <s v="Medium"/>
    <s v="Medium"/>
  </r>
  <r>
    <s v="INC-2026-10657"/>
    <x v="2871"/>
    <x v="1"/>
    <x v="3"/>
    <x v="1"/>
    <x v="0"/>
    <x v="1268"/>
    <d v="2026-02-23T00:00:00"/>
    <n v="2"/>
    <n v="1"/>
    <n v="1"/>
    <n v="1"/>
    <s v="Low"/>
    <s v="Low"/>
  </r>
  <r>
    <s v="INC-2026-13569"/>
    <x v="2872"/>
    <x v="3"/>
    <x v="3"/>
    <x v="0"/>
    <x v="2"/>
    <x v="48"/>
    <d v="2026-02-23T00:00:00"/>
    <n v="2"/>
    <n v="5"/>
    <n v="2"/>
    <n v="10"/>
    <s v="Medium"/>
    <s v="Medium"/>
  </r>
  <r>
    <s v="INC-2026-14041"/>
    <x v="2873"/>
    <x v="4"/>
    <x v="3"/>
    <x v="2"/>
    <x v="0"/>
    <x v="243"/>
    <d v="2026-02-23T00:00:00"/>
    <n v="2"/>
    <n v="3"/>
    <n v="1"/>
    <n v="3"/>
    <s v="Low"/>
    <s v="Low"/>
  </r>
  <r>
    <s v="INC-2026-13144"/>
    <x v="2874"/>
    <x v="4"/>
    <x v="0"/>
    <x v="2"/>
    <x v="2"/>
    <x v="52"/>
    <d v="2026-02-23T00:00:00"/>
    <n v="2"/>
    <n v="3"/>
    <n v="2"/>
    <n v="6"/>
    <s v="Medium"/>
    <s v="Medium"/>
  </r>
  <r>
    <s v="INC-2026-12357"/>
    <x v="2875"/>
    <x v="5"/>
    <x v="0"/>
    <x v="1"/>
    <x v="2"/>
    <x v="855"/>
    <d v="2026-02-23T00:00:00"/>
    <n v="2"/>
    <n v="1"/>
    <n v="2"/>
    <n v="2"/>
    <s v="Low"/>
    <s v="Low"/>
  </r>
  <r>
    <s v="INC-2026-11759"/>
    <x v="2876"/>
    <x v="2"/>
    <x v="2"/>
    <x v="0"/>
    <x v="2"/>
    <x v="208"/>
    <d v="2026-02-23T00:00:00"/>
    <n v="2"/>
    <n v="3"/>
    <n v="2"/>
    <n v="6"/>
    <s v="Medium"/>
    <s v="Medium"/>
  </r>
  <r>
    <s v="INC-2026-12166"/>
    <x v="2877"/>
    <x v="0"/>
    <x v="0"/>
    <x v="2"/>
    <x v="2"/>
    <x v="1066"/>
    <d v="2026-02-23T00:00:00"/>
    <n v="2"/>
    <n v="1"/>
    <n v="2"/>
    <n v="2"/>
    <s v="Low"/>
    <s v="Low"/>
  </r>
  <r>
    <s v="INC-2026-12759"/>
    <x v="2878"/>
    <x v="3"/>
    <x v="3"/>
    <x v="0"/>
    <x v="3"/>
    <x v="1229"/>
    <d v="2026-02-23T00:00:00"/>
    <n v="2"/>
    <n v="5"/>
    <n v="2"/>
    <n v="10"/>
    <s v="Medium"/>
    <s v="Medium"/>
  </r>
  <r>
    <s v="INC-2026-10308"/>
    <x v="2879"/>
    <x v="3"/>
    <x v="1"/>
    <x v="0"/>
    <x v="3"/>
    <x v="1269"/>
    <d v="2026-02-23T00:00:00"/>
    <n v="2"/>
    <n v="5"/>
    <n v="2"/>
    <n v="10"/>
    <s v="Medium"/>
    <s v="Medium"/>
  </r>
  <r>
    <s v="INC-2026-11238"/>
    <x v="2880"/>
    <x v="4"/>
    <x v="0"/>
    <x v="2"/>
    <x v="4"/>
    <x v="211"/>
    <d v="2026-02-23T00:00:00"/>
    <n v="2"/>
    <n v="3"/>
    <n v="5"/>
    <n v="15"/>
    <s v="High"/>
    <s v="High"/>
  </r>
  <r>
    <s v="INC-2026-10860"/>
    <x v="2881"/>
    <x v="4"/>
    <x v="1"/>
    <x v="2"/>
    <x v="1"/>
    <x v="299"/>
    <d v="2026-02-23T00:00:00"/>
    <n v="2"/>
    <n v="3"/>
    <n v="4"/>
    <n v="12"/>
    <s v="High"/>
    <s v="High"/>
  </r>
  <r>
    <s v="INC-2026-10261"/>
    <x v="2882"/>
    <x v="0"/>
    <x v="0"/>
    <x v="3"/>
    <x v="3"/>
    <x v="426"/>
    <d v="2026-02-23T00:00:00"/>
    <n v="2"/>
    <n v="1"/>
    <n v="2"/>
    <n v="2"/>
    <s v="Low"/>
    <s v="Low"/>
  </r>
  <r>
    <s v="INC-2026-12091"/>
    <x v="2883"/>
    <x v="0"/>
    <x v="0"/>
    <x v="3"/>
    <x v="2"/>
    <x v="103"/>
    <d v="2026-02-23T00:00:00"/>
    <n v="2"/>
    <n v="1"/>
    <n v="2"/>
    <n v="2"/>
    <s v="Low"/>
    <s v="Low"/>
  </r>
  <r>
    <s v="INC-2026-10988"/>
    <x v="2884"/>
    <x v="4"/>
    <x v="1"/>
    <x v="2"/>
    <x v="3"/>
    <x v="1157"/>
    <d v="2026-02-23T00:00:00"/>
    <n v="2"/>
    <n v="3"/>
    <n v="2"/>
    <n v="6"/>
    <s v="Medium"/>
    <s v="Medium"/>
  </r>
  <r>
    <s v="INC-2026-13736"/>
    <x v="2885"/>
    <x v="4"/>
    <x v="3"/>
    <x v="2"/>
    <x v="2"/>
    <x v="1097"/>
    <d v="2026-02-23T00:00:00"/>
    <n v="2"/>
    <n v="3"/>
    <n v="2"/>
    <n v="6"/>
    <s v="Medium"/>
    <s v="Medium"/>
  </r>
  <r>
    <s v="INC-2026-12336"/>
    <x v="2886"/>
    <x v="2"/>
    <x v="0"/>
    <x v="3"/>
    <x v="3"/>
    <x v="1270"/>
    <d v="2026-02-23T00:00:00"/>
    <n v="2"/>
    <n v="3"/>
    <n v="2"/>
    <n v="6"/>
    <s v="Medium"/>
    <s v="Medium"/>
  </r>
  <r>
    <s v="INC-2026-10551"/>
    <x v="2887"/>
    <x v="4"/>
    <x v="2"/>
    <x v="2"/>
    <x v="3"/>
    <x v="723"/>
    <d v="2026-02-23T00:00:00"/>
    <n v="2"/>
    <n v="3"/>
    <n v="2"/>
    <n v="6"/>
    <s v="Medium"/>
    <s v="Medium"/>
  </r>
  <r>
    <s v="INC-2026-11379"/>
    <x v="2888"/>
    <x v="2"/>
    <x v="2"/>
    <x v="1"/>
    <x v="0"/>
    <x v="112"/>
    <d v="2026-02-23T00:00:00"/>
    <n v="2"/>
    <n v="3"/>
    <n v="1"/>
    <n v="3"/>
    <s v="Low"/>
    <s v="Low"/>
  </r>
  <r>
    <s v="INC-2026-13094"/>
    <x v="2889"/>
    <x v="2"/>
    <x v="0"/>
    <x v="0"/>
    <x v="3"/>
    <x v="755"/>
    <d v="2026-02-23T00:00:00"/>
    <n v="2"/>
    <n v="3"/>
    <n v="2"/>
    <n v="6"/>
    <s v="Medium"/>
    <s v="Medium"/>
  </r>
  <r>
    <s v="INC-2026-12150"/>
    <x v="2890"/>
    <x v="4"/>
    <x v="1"/>
    <x v="2"/>
    <x v="2"/>
    <x v="1271"/>
    <d v="2026-02-23T00:00:00"/>
    <n v="2"/>
    <n v="3"/>
    <n v="2"/>
    <n v="6"/>
    <s v="Medium"/>
    <s v="Medium"/>
  </r>
  <r>
    <s v="INC-2026-10334"/>
    <x v="2891"/>
    <x v="4"/>
    <x v="2"/>
    <x v="2"/>
    <x v="1"/>
    <x v="121"/>
    <d v="2026-02-23T00:00:00"/>
    <n v="2"/>
    <n v="3"/>
    <n v="4"/>
    <n v="12"/>
    <s v="High"/>
    <s v="High"/>
  </r>
  <r>
    <s v="INC-2026-11593"/>
    <x v="2892"/>
    <x v="4"/>
    <x v="0"/>
    <x v="2"/>
    <x v="0"/>
    <x v="1272"/>
    <d v="2026-02-23T00:00:00"/>
    <n v="2"/>
    <n v="3"/>
    <n v="1"/>
    <n v="3"/>
    <s v="Low"/>
    <s v="Low"/>
  </r>
  <r>
    <s v="INC-2026-10316"/>
    <x v="2893"/>
    <x v="3"/>
    <x v="3"/>
    <x v="0"/>
    <x v="2"/>
    <x v="533"/>
    <d v="2026-02-23T00:00:00"/>
    <n v="2"/>
    <n v="5"/>
    <n v="2"/>
    <n v="10"/>
    <s v="Medium"/>
    <s v="Medium"/>
  </r>
  <r>
    <s v="INC-2026-10910"/>
    <x v="2894"/>
    <x v="4"/>
    <x v="3"/>
    <x v="1"/>
    <x v="3"/>
    <x v="260"/>
    <d v="2026-02-24T00:00:00"/>
    <n v="2"/>
    <n v="3"/>
    <n v="2"/>
    <n v="6"/>
    <s v="Medium"/>
    <s v="Medium"/>
  </r>
  <r>
    <s v="INC-2026-10928"/>
    <x v="2895"/>
    <x v="4"/>
    <x v="2"/>
    <x v="0"/>
    <x v="2"/>
    <x v="632"/>
    <d v="2026-02-24T00:00:00"/>
    <n v="2"/>
    <n v="3"/>
    <n v="2"/>
    <n v="6"/>
    <s v="Medium"/>
    <s v="Medium"/>
  </r>
  <r>
    <s v="INC-2026-12242"/>
    <x v="2896"/>
    <x v="5"/>
    <x v="1"/>
    <x v="3"/>
    <x v="3"/>
    <x v="391"/>
    <d v="2026-02-24T00:00:00"/>
    <n v="2"/>
    <n v="1"/>
    <n v="2"/>
    <n v="2"/>
    <s v="Low"/>
    <s v="Low"/>
  </r>
  <r>
    <s v="INC-2026-13369"/>
    <x v="2897"/>
    <x v="0"/>
    <x v="2"/>
    <x v="0"/>
    <x v="4"/>
    <x v="1273"/>
    <d v="2026-02-24T00:00:00"/>
    <n v="2"/>
    <n v="1"/>
    <n v="5"/>
    <n v="5"/>
    <s v="Medium"/>
    <s v="Medium"/>
  </r>
  <r>
    <s v="INC-2026-13830"/>
    <x v="2898"/>
    <x v="3"/>
    <x v="1"/>
    <x v="0"/>
    <x v="0"/>
    <x v="824"/>
    <d v="2026-02-24T00:00:00"/>
    <n v="2"/>
    <n v="5"/>
    <n v="1"/>
    <n v="5"/>
    <s v="Medium"/>
    <s v="Medium"/>
  </r>
  <r>
    <s v="INC-2026-14600"/>
    <x v="2899"/>
    <x v="2"/>
    <x v="3"/>
    <x v="3"/>
    <x v="4"/>
    <x v="6"/>
    <d v="2026-02-24T00:00:00"/>
    <n v="2"/>
    <n v="3"/>
    <n v="5"/>
    <n v="15"/>
    <s v="High"/>
    <s v="High"/>
  </r>
  <r>
    <s v="INC-2026-12951"/>
    <x v="2900"/>
    <x v="4"/>
    <x v="3"/>
    <x v="2"/>
    <x v="3"/>
    <x v="1160"/>
    <d v="2026-02-24T00:00:00"/>
    <n v="2"/>
    <n v="3"/>
    <n v="2"/>
    <n v="6"/>
    <s v="Medium"/>
    <s v="Medium"/>
  </r>
  <r>
    <s v="INC-2026-11776"/>
    <x v="2901"/>
    <x v="0"/>
    <x v="0"/>
    <x v="3"/>
    <x v="3"/>
    <x v="730"/>
    <d v="2026-02-24T00:00:00"/>
    <n v="2"/>
    <n v="1"/>
    <n v="2"/>
    <n v="2"/>
    <s v="Low"/>
    <s v="Low"/>
  </r>
  <r>
    <s v="INC-2026-14482"/>
    <x v="2902"/>
    <x v="5"/>
    <x v="3"/>
    <x v="2"/>
    <x v="3"/>
    <x v="68"/>
    <d v="2026-02-24T00:00:00"/>
    <n v="2"/>
    <n v="1"/>
    <n v="2"/>
    <n v="2"/>
    <s v="Low"/>
    <s v="Low"/>
  </r>
  <r>
    <s v="INC-2026-13016"/>
    <x v="2903"/>
    <x v="0"/>
    <x v="0"/>
    <x v="1"/>
    <x v="2"/>
    <x v="611"/>
    <d v="2026-02-24T00:00:00"/>
    <n v="2"/>
    <n v="1"/>
    <n v="2"/>
    <n v="2"/>
    <s v="Low"/>
    <s v="Low"/>
  </r>
  <r>
    <s v="INC-2026-12486"/>
    <x v="2904"/>
    <x v="2"/>
    <x v="3"/>
    <x v="1"/>
    <x v="1"/>
    <x v="318"/>
    <d v="2026-02-24T00:00:00"/>
    <n v="2"/>
    <n v="3"/>
    <n v="4"/>
    <n v="12"/>
    <s v="High"/>
    <s v="High"/>
  </r>
  <r>
    <s v="INC-2026-11368"/>
    <x v="2905"/>
    <x v="0"/>
    <x v="0"/>
    <x v="2"/>
    <x v="0"/>
    <x v="506"/>
    <d v="2026-02-24T00:00:00"/>
    <n v="2"/>
    <n v="1"/>
    <n v="1"/>
    <n v="1"/>
    <s v="Low"/>
    <s v="Low"/>
  </r>
  <r>
    <s v="INC-2026-10313"/>
    <x v="2906"/>
    <x v="4"/>
    <x v="2"/>
    <x v="2"/>
    <x v="2"/>
    <x v="14"/>
    <d v="2026-02-24T00:00:00"/>
    <n v="2"/>
    <n v="3"/>
    <n v="2"/>
    <n v="6"/>
    <s v="Medium"/>
    <s v="Medium"/>
  </r>
  <r>
    <s v="INC-2026-11687"/>
    <x v="2907"/>
    <x v="2"/>
    <x v="3"/>
    <x v="0"/>
    <x v="3"/>
    <x v="1089"/>
    <d v="2026-02-24T00:00:00"/>
    <n v="2"/>
    <n v="3"/>
    <n v="2"/>
    <n v="6"/>
    <s v="Medium"/>
    <s v="Medium"/>
  </r>
  <r>
    <s v="INC-2026-12114"/>
    <x v="2908"/>
    <x v="0"/>
    <x v="2"/>
    <x v="0"/>
    <x v="0"/>
    <x v="271"/>
    <d v="2026-02-24T00:00:00"/>
    <n v="2"/>
    <n v="1"/>
    <n v="1"/>
    <n v="1"/>
    <s v="Low"/>
    <s v="Low"/>
  </r>
  <r>
    <s v="INC-2026-14552"/>
    <x v="2909"/>
    <x v="0"/>
    <x v="2"/>
    <x v="0"/>
    <x v="3"/>
    <x v="639"/>
    <d v="2026-02-24T00:00:00"/>
    <n v="2"/>
    <n v="1"/>
    <n v="2"/>
    <n v="2"/>
    <s v="Low"/>
    <s v="Low"/>
  </r>
  <r>
    <s v="INC-2026-11345"/>
    <x v="2910"/>
    <x v="4"/>
    <x v="2"/>
    <x v="2"/>
    <x v="3"/>
    <x v="1059"/>
    <d v="2026-02-24T00:00:00"/>
    <n v="2"/>
    <n v="3"/>
    <n v="2"/>
    <n v="6"/>
    <s v="Medium"/>
    <s v="Medium"/>
  </r>
  <r>
    <s v="INC-2026-14838"/>
    <x v="2911"/>
    <x v="5"/>
    <x v="3"/>
    <x v="3"/>
    <x v="3"/>
    <x v="869"/>
    <d v="2026-02-24T00:00:00"/>
    <n v="2"/>
    <n v="1"/>
    <n v="2"/>
    <n v="2"/>
    <s v="Low"/>
    <s v="Low"/>
  </r>
  <r>
    <s v="INC-2026-12189"/>
    <x v="2912"/>
    <x v="0"/>
    <x v="3"/>
    <x v="0"/>
    <x v="2"/>
    <x v="511"/>
    <d v="2026-02-24T00:00:00"/>
    <n v="2"/>
    <n v="1"/>
    <n v="2"/>
    <n v="2"/>
    <s v="Low"/>
    <s v="Low"/>
  </r>
  <r>
    <s v="INC-2026-11523"/>
    <x v="2913"/>
    <x v="4"/>
    <x v="0"/>
    <x v="1"/>
    <x v="0"/>
    <x v="1060"/>
    <d v="2026-02-24T00:00:00"/>
    <n v="2"/>
    <n v="3"/>
    <n v="1"/>
    <n v="3"/>
    <s v="Low"/>
    <s v="Low"/>
  </r>
  <r>
    <s v="INC-2026-14451"/>
    <x v="2914"/>
    <x v="0"/>
    <x v="3"/>
    <x v="1"/>
    <x v="3"/>
    <x v="581"/>
    <d v="2026-02-24T00:00:00"/>
    <n v="2"/>
    <n v="1"/>
    <n v="2"/>
    <n v="2"/>
    <s v="Low"/>
    <s v="Low"/>
  </r>
  <r>
    <s v="INC-2026-10136"/>
    <x v="2915"/>
    <x v="4"/>
    <x v="2"/>
    <x v="2"/>
    <x v="2"/>
    <x v="1274"/>
    <d v="2026-02-24T00:00:00"/>
    <n v="2"/>
    <n v="3"/>
    <n v="2"/>
    <n v="6"/>
    <s v="Medium"/>
    <s v="Medium"/>
  </r>
  <r>
    <s v="INC-2026-12524"/>
    <x v="2916"/>
    <x v="4"/>
    <x v="3"/>
    <x v="2"/>
    <x v="0"/>
    <x v="1275"/>
    <d v="2026-02-24T00:00:00"/>
    <n v="2"/>
    <n v="3"/>
    <n v="1"/>
    <n v="3"/>
    <s v="Low"/>
    <s v="Low"/>
  </r>
  <r>
    <s v="INC-2026-11833"/>
    <x v="2917"/>
    <x v="0"/>
    <x v="0"/>
    <x v="3"/>
    <x v="3"/>
    <x v="1251"/>
    <d v="2026-02-24T00:00:00"/>
    <n v="2"/>
    <n v="1"/>
    <n v="2"/>
    <n v="2"/>
    <s v="Low"/>
    <s v="Low"/>
  </r>
  <r>
    <s v="INC-2026-13689"/>
    <x v="2918"/>
    <x v="4"/>
    <x v="2"/>
    <x v="2"/>
    <x v="2"/>
    <x v="703"/>
    <d v="2026-02-24T00:00:00"/>
    <n v="2"/>
    <n v="3"/>
    <n v="2"/>
    <n v="6"/>
    <s v="Medium"/>
    <s v="Medium"/>
  </r>
  <r>
    <s v="INC-2026-14863"/>
    <x v="2919"/>
    <x v="2"/>
    <x v="3"/>
    <x v="1"/>
    <x v="2"/>
    <x v="583"/>
    <d v="2026-02-24T00:00:00"/>
    <n v="2"/>
    <n v="3"/>
    <n v="2"/>
    <n v="6"/>
    <s v="Medium"/>
    <s v="Medium"/>
  </r>
  <r>
    <s v="INC-2026-13574"/>
    <x v="2920"/>
    <x v="4"/>
    <x v="0"/>
    <x v="2"/>
    <x v="3"/>
    <x v="1276"/>
    <d v="2026-02-24T00:00:00"/>
    <n v="2"/>
    <n v="3"/>
    <n v="2"/>
    <n v="6"/>
    <s v="Medium"/>
    <s v="Medium"/>
  </r>
  <r>
    <s v="INC-2026-10623"/>
    <x v="2921"/>
    <x v="3"/>
    <x v="1"/>
    <x v="0"/>
    <x v="2"/>
    <x v="548"/>
    <d v="2026-02-24T00:00:00"/>
    <n v="2"/>
    <n v="5"/>
    <n v="2"/>
    <n v="10"/>
    <s v="Medium"/>
    <s v="Medium"/>
  </r>
  <r>
    <s v="INC-2026-10668"/>
    <x v="2922"/>
    <x v="5"/>
    <x v="0"/>
    <x v="0"/>
    <x v="1"/>
    <x v="516"/>
    <d v="2026-02-24T00:00:00"/>
    <n v="2"/>
    <n v="1"/>
    <n v="4"/>
    <n v="4"/>
    <s v="Low"/>
    <s v="Low"/>
  </r>
  <r>
    <s v="INC-2026-11272"/>
    <x v="2923"/>
    <x v="4"/>
    <x v="0"/>
    <x v="2"/>
    <x v="3"/>
    <x v="80"/>
    <d v="2026-02-24T00:00:00"/>
    <n v="2"/>
    <n v="3"/>
    <n v="2"/>
    <n v="6"/>
    <s v="Medium"/>
    <s v="Medium"/>
  </r>
  <r>
    <s v="INC-2026-12030"/>
    <x v="2924"/>
    <x v="4"/>
    <x v="3"/>
    <x v="2"/>
    <x v="3"/>
    <x v="707"/>
    <d v="2026-02-24T00:00:00"/>
    <n v="2"/>
    <n v="3"/>
    <n v="2"/>
    <n v="6"/>
    <s v="Medium"/>
    <s v="Medium"/>
  </r>
  <r>
    <s v="INC-2026-14798"/>
    <x v="2925"/>
    <x v="1"/>
    <x v="0"/>
    <x v="3"/>
    <x v="3"/>
    <x v="1277"/>
    <d v="2026-02-24T00:00:00"/>
    <n v="2"/>
    <n v="1"/>
    <n v="2"/>
    <n v="2"/>
    <s v="Low"/>
    <s v="Low"/>
  </r>
  <r>
    <s v="INC-2026-13508"/>
    <x v="2926"/>
    <x v="3"/>
    <x v="1"/>
    <x v="0"/>
    <x v="1"/>
    <x v="1278"/>
    <d v="2026-02-24T00:00:00"/>
    <n v="2"/>
    <n v="5"/>
    <n v="4"/>
    <n v="20"/>
    <s v="Very High"/>
    <s v="Critical"/>
  </r>
  <r>
    <s v="INC-2026-11944"/>
    <x v="2927"/>
    <x v="4"/>
    <x v="3"/>
    <x v="2"/>
    <x v="2"/>
    <x v="324"/>
    <d v="2026-02-24T00:00:00"/>
    <n v="2"/>
    <n v="3"/>
    <n v="2"/>
    <n v="6"/>
    <s v="Medium"/>
    <s v="Medium"/>
  </r>
  <r>
    <s v="INC-2026-14133"/>
    <x v="2928"/>
    <x v="2"/>
    <x v="2"/>
    <x v="0"/>
    <x v="2"/>
    <x v="744"/>
    <d v="2026-02-24T00:00:00"/>
    <n v="2"/>
    <n v="3"/>
    <n v="2"/>
    <n v="6"/>
    <s v="Medium"/>
    <s v="Medium"/>
  </r>
  <r>
    <s v="INC-2026-10828"/>
    <x v="2929"/>
    <x v="4"/>
    <x v="1"/>
    <x v="2"/>
    <x v="3"/>
    <x v="236"/>
    <d v="2026-02-24T00:00:00"/>
    <n v="2"/>
    <n v="3"/>
    <n v="2"/>
    <n v="6"/>
    <s v="Medium"/>
    <s v="Medium"/>
  </r>
  <r>
    <s v="INC-2026-13494"/>
    <x v="2930"/>
    <x v="3"/>
    <x v="3"/>
    <x v="0"/>
    <x v="3"/>
    <x v="1279"/>
    <d v="2026-02-24T00:00:00"/>
    <n v="2"/>
    <n v="5"/>
    <n v="2"/>
    <n v="10"/>
    <s v="Medium"/>
    <s v="Medium"/>
  </r>
  <r>
    <s v="INC-2026-11476"/>
    <x v="2931"/>
    <x v="2"/>
    <x v="0"/>
    <x v="1"/>
    <x v="2"/>
    <x v="1280"/>
    <d v="2026-02-24T00:00:00"/>
    <n v="2"/>
    <n v="3"/>
    <n v="2"/>
    <n v="6"/>
    <s v="Medium"/>
    <s v="Medium"/>
  </r>
  <r>
    <s v="INC-2026-10993"/>
    <x v="2932"/>
    <x v="1"/>
    <x v="3"/>
    <x v="0"/>
    <x v="3"/>
    <x v="520"/>
    <d v="2026-02-24T00:00:00"/>
    <n v="2"/>
    <n v="1"/>
    <n v="2"/>
    <n v="2"/>
    <s v="Low"/>
    <s v="Low"/>
  </r>
  <r>
    <s v="INC-2026-14765"/>
    <x v="2933"/>
    <x v="1"/>
    <x v="2"/>
    <x v="0"/>
    <x v="0"/>
    <x v="557"/>
    <d v="2026-02-24T00:00:00"/>
    <n v="2"/>
    <n v="1"/>
    <n v="1"/>
    <n v="1"/>
    <s v="Low"/>
    <s v="Low"/>
  </r>
  <r>
    <s v="INC-2026-12927"/>
    <x v="2934"/>
    <x v="5"/>
    <x v="3"/>
    <x v="2"/>
    <x v="1"/>
    <x v="238"/>
    <d v="2026-02-24T00:00:00"/>
    <n v="2"/>
    <n v="1"/>
    <n v="4"/>
    <n v="4"/>
    <s v="Low"/>
    <s v="Low"/>
  </r>
  <r>
    <s v="INC-2026-13022"/>
    <x v="2935"/>
    <x v="3"/>
    <x v="3"/>
    <x v="0"/>
    <x v="3"/>
    <x v="149"/>
    <d v="2026-02-24T00:00:00"/>
    <n v="2"/>
    <n v="5"/>
    <n v="2"/>
    <n v="10"/>
    <s v="Medium"/>
    <s v="Medium"/>
  </r>
  <r>
    <s v="INC-2026-12270"/>
    <x v="2936"/>
    <x v="4"/>
    <x v="2"/>
    <x v="0"/>
    <x v="2"/>
    <x v="1117"/>
    <d v="2026-02-24T00:00:00"/>
    <n v="2"/>
    <n v="3"/>
    <n v="2"/>
    <n v="6"/>
    <s v="Medium"/>
    <s v="Medium"/>
  </r>
  <r>
    <s v="INC-2026-14987"/>
    <x v="2937"/>
    <x v="1"/>
    <x v="2"/>
    <x v="2"/>
    <x v="1"/>
    <x v="1014"/>
    <d v="2026-02-24T00:00:00"/>
    <n v="2"/>
    <n v="1"/>
    <n v="4"/>
    <n v="4"/>
    <s v="Low"/>
    <s v="Low"/>
  </r>
  <r>
    <s v="INC-2026-12565"/>
    <x v="2938"/>
    <x v="4"/>
    <x v="1"/>
    <x v="1"/>
    <x v="2"/>
    <x v="1281"/>
    <d v="2026-02-24T00:00:00"/>
    <n v="2"/>
    <n v="3"/>
    <n v="2"/>
    <n v="6"/>
    <s v="Medium"/>
    <s v="Medium"/>
  </r>
  <r>
    <s v="INC-2026-10131"/>
    <x v="2939"/>
    <x v="4"/>
    <x v="2"/>
    <x v="2"/>
    <x v="1"/>
    <x v="1103"/>
    <d v="2026-02-24T00:00:00"/>
    <n v="2"/>
    <n v="3"/>
    <n v="4"/>
    <n v="12"/>
    <s v="High"/>
    <s v="High"/>
  </r>
  <r>
    <s v="INC-2026-12679"/>
    <x v="2940"/>
    <x v="4"/>
    <x v="2"/>
    <x v="2"/>
    <x v="2"/>
    <x v="747"/>
    <d v="2026-02-24T00:00:00"/>
    <n v="2"/>
    <n v="3"/>
    <n v="2"/>
    <n v="6"/>
    <s v="Medium"/>
    <s v="Medium"/>
  </r>
  <r>
    <s v="INC-2026-10571"/>
    <x v="2941"/>
    <x v="4"/>
    <x v="0"/>
    <x v="2"/>
    <x v="2"/>
    <x v="524"/>
    <d v="2026-02-24T00:00:00"/>
    <n v="2"/>
    <n v="3"/>
    <n v="2"/>
    <n v="6"/>
    <s v="Medium"/>
    <s v="Medium"/>
  </r>
  <r>
    <s v="INC-2026-14980"/>
    <x v="2942"/>
    <x v="4"/>
    <x v="0"/>
    <x v="2"/>
    <x v="1"/>
    <x v="328"/>
    <d v="2026-02-24T00:00:00"/>
    <n v="2"/>
    <n v="3"/>
    <n v="4"/>
    <n v="12"/>
    <s v="High"/>
    <s v="High"/>
  </r>
  <r>
    <s v="INC-2026-12795"/>
    <x v="2943"/>
    <x v="2"/>
    <x v="0"/>
    <x v="3"/>
    <x v="3"/>
    <x v="457"/>
    <d v="2026-02-24T00:00:00"/>
    <n v="2"/>
    <n v="3"/>
    <n v="2"/>
    <n v="6"/>
    <s v="Medium"/>
    <s v="Medium"/>
  </r>
  <r>
    <s v="INC-2026-11897"/>
    <x v="2944"/>
    <x v="0"/>
    <x v="0"/>
    <x v="3"/>
    <x v="1"/>
    <x v="330"/>
    <d v="2026-02-24T00:00:00"/>
    <n v="2"/>
    <n v="1"/>
    <n v="4"/>
    <n v="4"/>
    <s v="Low"/>
    <s v="Low"/>
  </r>
  <r>
    <s v="INC-2026-14662"/>
    <x v="2945"/>
    <x v="4"/>
    <x v="0"/>
    <x v="2"/>
    <x v="2"/>
    <x v="624"/>
    <d v="2026-02-24T00:00:00"/>
    <n v="2"/>
    <n v="3"/>
    <n v="2"/>
    <n v="6"/>
    <s v="Medium"/>
    <s v="Medium"/>
  </r>
  <r>
    <s v="INC-2026-10282"/>
    <x v="2946"/>
    <x v="4"/>
    <x v="2"/>
    <x v="2"/>
    <x v="2"/>
    <x v="333"/>
    <d v="2026-02-24T00:00:00"/>
    <n v="2"/>
    <n v="3"/>
    <n v="2"/>
    <n v="6"/>
    <s v="Medium"/>
    <s v="Medium"/>
  </r>
  <r>
    <s v="INC-2026-14872"/>
    <x v="2947"/>
    <x v="4"/>
    <x v="0"/>
    <x v="2"/>
    <x v="3"/>
    <x v="1156"/>
    <d v="2026-02-24T00:00:00"/>
    <n v="2"/>
    <n v="3"/>
    <n v="2"/>
    <n v="6"/>
    <s v="Medium"/>
    <s v="Medium"/>
  </r>
  <r>
    <s v="INC-2026-11009"/>
    <x v="2948"/>
    <x v="5"/>
    <x v="1"/>
    <x v="1"/>
    <x v="2"/>
    <x v="1253"/>
    <d v="2026-02-24T00:00:00"/>
    <n v="2"/>
    <n v="1"/>
    <n v="2"/>
    <n v="2"/>
    <s v="Low"/>
    <s v="Low"/>
  </r>
  <r>
    <s v="INC-2026-14743"/>
    <x v="2949"/>
    <x v="5"/>
    <x v="1"/>
    <x v="1"/>
    <x v="0"/>
    <x v="813"/>
    <d v="2026-02-24T00:00:00"/>
    <n v="2"/>
    <n v="1"/>
    <n v="1"/>
    <n v="1"/>
    <s v="Low"/>
    <s v="Low"/>
  </r>
  <r>
    <s v="INC-2026-10219"/>
    <x v="2950"/>
    <x v="4"/>
    <x v="0"/>
    <x v="2"/>
    <x v="2"/>
    <x v="1107"/>
    <d v="2026-02-24T00:00:00"/>
    <n v="2"/>
    <n v="3"/>
    <n v="2"/>
    <n v="6"/>
    <s v="Medium"/>
    <s v="Medium"/>
  </r>
  <r>
    <s v="INC-2026-14627"/>
    <x v="2951"/>
    <x v="4"/>
    <x v="3"/>
    <x v="2"/>
    <x v="3"/>
    <x v="628"/>
    <d v="2026-02-24T00:00:00"/>
    <n v="2"/>
    <n v="3"/>
    <n v="2"/>
    <n v="6"/>
    <s v="Medium"/>
    <s v="Medium"/>
  </r>
  <r>
    <s v="INC-2026-10264"/>
    <x v="2952"/>
    <x v="1"/>
    <x v="2"/>
    <x v="3"/>
    <x v="3"/>
    <x v="1051"/>
    <d v="2026-02-24T00:00:00"/>
    <n v="2"/>
    <n v="1"/>
    <n v="2"/>
    <n v="2"/>
    <s v="Low"/>
    <s v="Low"/>
  </r>
  <r>
    <s v="INC-2026-14042"/>
    <x v="2953"/>
    <x v="0"/>
    <x v="1"/>
    <x v="0"/>
    <x v="3"/>
    <x v="302"/>
    <d v="2026-02-24T00:00:00"/>
    <n v="2"/>
    <n v="1"/>
    <n v="2"/>
    <n v="2"/>
    <s v="Low"/>
    <s v="Low"/>
  </r>
  <r>
    <s v="INC-2026-11850"/>
    <x v="2954"/>
    <x v="3"/>
    <x v="0"/>
    <x v="0"/>
    <x v="0"/>
    <x v="304"/>
    <d v="2026-02-24T00:00:00"/>
    <n v="2"/>
    <n v="5"/>
    <n v="1"/>
    <n v="5"/>
    <s v="Medium"/>
    <s v="Medium"/>
  </r>
  <r>
    <s v="INC-2026-11887"/>
    <x v="2955"/>
    <x v="4"/>
    <x v="2"/>
    <x v="2"/>
    <x v="0"/>
    <x v="1214"/>
    <d v="2026-02-24T00:00:00"/>
    <n v="2"/>
    <n v="3"/>
    <n v="1"/>
    <n v="3"/>
    <s v="Low"/>
    <s v="Low"/>
  </r>
  <r>
    <s v="INC-2026-12804"/>
    <x v="2956"/>
    <x v="1"/>
    <x v="2"/>
    <x v="1"/>
    <x v="3"/>
    <x v="785"/>
    <d v="2026-02-24T00:00:00"/>
    <n v="2"/>
    <n v="1"/>
    <n v="2"/>
    <n v="2"/>
    <s v="Low"/>
    <s v="Low"/>
  </r>
  <r>
    <s v="INC-2026-13293"/>
    <x v="2957"/>
    <x v="4"/>
    <x v="1"/>
    <x v="2"/>
    <x v="2"/>
    <x v="169"/>
    <d v="2026-02-24T00:00:00"/>
    <n v="2"/>
    <n v="3"/>
    <n v="2"/>
    <n v="6"/>
    <s v="Medium"/>
    <s v="Medium"/>
  </r>
  <r>
    <s v="INC-2026-13616"/>
    <x v="2958"/>
    <x v="2"/>
    <x v="1"/>
    <x v="0"/>
    <x v="3"/>
    <x v="1145"/>
    <d v="2026-02-24T00:00:00"/>
    <n v="2"/>
    <n v="3"/>
    <n v="2"/>
    <n v="6"/>
    <s v="Medium"/>
    <s v="Medium"/>
  </r>
  <r>
    <s v="INC-2026-10051"/>
    <x v="2959"/>
    <x v="3"/>
    <x v="0"/>
    <x v="0"/>
    <x v="2"/>
    <x v="818"/>
    <d v="2026-02-24T00:00:00"/>
    <n v="2"/>
    <n v="5"/>
    <n v="2"/>
    <n v="10"/>
    <s v="Medium"/>
    <s v="Medium"/>
  </r>
  <r>
    <s v="INC-2026-11718"/>
    <x v="2960"/>
    <x v="2"/>
    <x v="3"/>
    <x v="0"/>
    <x v="2"/>
    <x v="898"/>
    <d v="2026-02-24T00:00:00"/>
    <n v="2"/>
    <n v="3"/>
    <n v="2"/>
    <n v="6"/>
    <s v="Medium"/>
    <s v="Medium"/>
  </r>
  <r>
    <s v="INC-2026-12047"/>
    <x v="2961"/>
    <x v="2"/>
    <x v="2"/>
    <x v="3"/>
    <x v="2"/>
    <x v="171"/>
    <d v="2026-02-25T00:00:00"/>
    <n v="2"/>
    <n v="3"/>
    <n v="2"/>
    <n v="6"/>
    <s v="Medium"/>
    <s v="Medium"/>
  </r>
  <r>
    <s v="INC-2026-14649"/>
    <x v="2962"/>
    <x v="4"/>
    <x v="3"/>
    <x v="1"/>
    <x v="3"/>
    <x v="1207"/>
    <d v="2026-02-25T00:00:00"/>
    <n v="2"/>
    <n v="3"/>
    <n v="2"/>
    <n v="6"/>
    <s v="Medium"/>
    <s v="Medium"/>
  </r>
  <r>
    <s v="INC-2026-11640"/>
    <x v="2963"/>
    <x v="4"/>
    <x v="0"/>
    <x v="0"/>
    <x v="3"/>
    <x v="222"/>
    <d v="2026-02-25T00:00:00"/>
    <n v="2"/>
    <n v="3"/>
    <n v="2"/>
    <n v="6"/>
    <s v="Medium"/>
    <s v="Medium"/>
  </r>
  <r>
    <s v="INC-2026-10263"/>
    <x v="2963"/>
    <x v="4"/>
    <x v="3"/>
    <x v="2"/>
    <x v="1"/>
    <x v="222"/>
    <d v="2026-02-25T00:00:00"/>
    <n v="2"/>
    <n v="3"/>
    <n v="4"/>
    <n v="12"/>
    <s v="High"/>
    <s v="High"/>
  </r>
  <r>
    <s v="INC-2026-14168"/>
    <x v="2964"/>
    <x v="4"/>
    <x v="0"/>
    <x v="2"/>
    <x v="3"/>
    <x v="395"/>
    <d v="2026-02-25T00:00:00"/>
    <n v="2"/>
    <n v="3"/>
    <n v="2"/>
    <n v="6"/>
    <s v="Medium"/>
    <s v="Medium"/>
  </r>
  <r>
    <s v="INC-2026-13594"/>
    <x v="2965"/>
    <x v="0"/>
    <x v="3"/>
    <x v="3"/>
    <x v="4"/>
    <x v="174"/>
    <d v="2026-02-25T00:00:00"/>
    <n v="2"/>
    <n v="1"/>
    <n v="5"/>
    <n v="5"/>
    <s v="Medium"/>
    <s v="Medium"/>
  </r>
  <r>
    <s v="INC-2026-11632"/>
    <x v="2966"/>
    <x v="3"/>
    <x v="0"/>
    <x v="0"/>
    <x v="3"/>
    <x v="9"/>
    <d v="2026-02-25T00:00:00"/>
    <n v="2"/>
    <n v="5"/>
    <n v="2"/>
    <n v="10"/>
    <s v="Medium"/>
    <s v="Medium"/>
  </r>
  <r>
    <s v="INC-2026-12399"/>
    <x v="2967"/>
    <x v="0"/>
    <x v="2"/>
    <x v="0"/>
    <x v="3"/>
    <x v="1002"/>
    <d v="2026-02-25T00:00:00"/>
    <n v="2"/>
    <n v="1"/>
    <n v="2"/>
    <n v="2"/>
    <s v="Low"/>
    <s v="Low"/>
  </r>
  <r>
    <s v="INC-2026-14584"/>
    <x v="2968"/>
    <x v="1"/>
    <x v="3"/>
    <x v="0"/>
    <x v="1"/>
    <x v="541"/>
    <d v="2026-02-25T00:00:00"/>
    <n v="2"/>
    <n v="1"/>
    <n v="4"/>
    <n v="4"/>
    <s v="Low"/>
    <s v="Low"/>
  </r>
  <r>
    <s v="INC-2026-14486"/>
    <x v="2969"/>
    <x v="4"/>
    <x v="3"/>
    <x v="2"/>
    <x v="2"/>
    <x v="272"/>
    <d v="2026-02-25T00:00:00"/>
    <n v="2"/>
    <n v="3"/>
    <n v="2"/>
    <n v="6"/>
    <s v="Medium"/>
    <s v="Medium"/>
  </r>
  <r>
    <s v="INC-2026-14731"/>
    <x v="2970"/>
    <x v="4"/>
    <x v="0"/>
    <x v="2"/>
    <x v="3"/>
    <x v="734"/>
    <d v="2026-02-25T00:00:00"/>
    <n v="2"/>
    <n v="3"/>
    <n v="2"/>
    <n v="6"/>
    <s v="Medium"/>
    <s v="Medium"/>
  </r>
  <r>
    <s v="INC-2026-12478"/>
    <x v="2971"/>
    <x v="4"/>
    <x v="3"/>
    <x v="2"/>
    <x v="2"/>
    <x v="642"/>
    <d v="2026-02-25T00:00:00"/>
    <n v="2"/>
    <n v="3"/>
    <n v="2"/>
    <n v="6"/>
    <s v="Medium"/>
    <s v="Medium"/>
  </r>
  <r>
    <s v="INC-2026-11046"/>
    <x v="2972"/>
    <x v="4"/>
    <x v="2"/>
    <x v="2"/>
    <x v="1"/>
    <x v="1282"/>
    <d v="2026-02-25T00:00:00"/>
    <n v="2"/>
    <n v="3"/>
    <n v="4"/>
    <n v="12"/>
    <s v="High"/>
    <s v="High"/>
  </r>
  <r>
    <s v="INC-2026-10622"/>
    <x v="2973"/>
    <x v="2"/>
    <x v="1"/>
    <x v="2"/>
    <x v="3"/>
    <x v="580"/>
    <d v="2026-02-25T00:00:00"/>
    <n v="2"/>
    <n v="3"/>
    <n v="2"/>
    <n v="6"/>
    <s v="Medium"/>
    <s v="Medium"/>
  </r>
  <r>
    <s v="INC-2026-12362"/>
    <x v="2974"/>
    <x v="4"/>
    <x v="0"/>
    <x v="2"/>
    <x v="2"/>
    <x v="512"/>
    <d v="2026-02-25T00:00:00"/>
    <n v="2"/>
    <n v="3"/>
    <n v="2"/>
    <n v="6"/>
    <s v="Medium"/>
    <s v="Medium"/>
  </r>
  <r>
    <s v="INC-2026-11015"/>
    <x v="2975"/>
    <x v="4"/>
    <x v="2"/>
    <x v="2"/>
    <x v="3"/>
    <x v="1031"/>
    <d v="2026-02-25T00:00:00"/>
    <n v="2"/>
    <n v="3"/>
    <n v="2"/>
    <n v="6"/>
    <s v="Medium"/>
    <s v="Medium"/>
  </r>
  <r>
    <s v="INC-2026-12446"/>
    <x v="2976"/>
    <x v="4"/>
    <x v="2"/>
    <x v="2"/>
    <x v="1"/>
    <x v="227"/>
    <d v="2026-02-25T00:00:00"/>
    <n v="2"/>
    <n v="3"/>
    <n v="4"/>
    <n v="12"/>
    <s v="High"/>
    <s v="High"/>
  </r>
  <r>
    <s v="INC-2026-13967"/>
    <x v="2977"/>
    <x v="4"/>
    <x v="2"/>
    <x v="2"/>
    <x v="3"/>
    <x v="1210"/>
    <d v="2026-02-25T00:00:00"/>
    <n v="2"/>
    <n v="3"/>
    <n v="2"/>
    <n v="6"/>
    <s v="Medium"/>
    <s v="Medium"/>
  </r>
  <r>
    <s v="INC-2026-14044"/>
    <x v="2978"/>
    <x v="4"/>
    <x v="1"/>
    <x v="2"/>
    <x v="3"/>
    <x v="705"/>
    <d v="2026-02-25T00:00:00"/>
    <n v="2"/>
    <n v="3"/>
    <n v="2"/>
    <n v="6"/>
    <s v="Medium"/>
    <s v="Medium"/>
  </r>
  <r>
    <s v="INC-2026-14786"/>
    <x v="2979"/>
    <x v="1"/>
    <x v="2"/>
    <x v="3"/>
    <x v="1"/>
    <x v="549"/>
    <d v="2026-02-25T00:00:00"/>
    <n v="2"/>
    <n v="1"/>
    <n v="4"/>
    <n v="4"/>
    <s v="Low"/>
    <s v="Low"/>
  </r>
  <r>
    <s v="INC-2026-14150"/>
    <x v="2980"/>
    <x v="4"/>
    <x v="1"/>
    <x v="2"/>
    <x v="3"/>
    <x v="446"/>
    <d v="2026-02-25T00:00:00"/>
    <n v="2"/>
    <n v="3"/>
    <n v="2"/>
    <n v="6"/>
    <s v="Medium"/>
    <s v="Medium"/>
  </r>
  <r>
    <s v="INC-2026-10987"/>
    <x v="2981"/>
    <x v="2"/>
    <x v="2"/>
    <x v="1"/>
    <x v="3"/>
    <x v="230"/>
    <d v="2026-02-25T00:00:00"/>
    <n v="2"/>
    <n v="3"/>
    <n v="2"/>
    <n v="6"/>
    <s v="Medium"/>
    <s v="Medium"/>
  </r>
  <r>
    <s v="INC-2026-13447"/>
    <x v="2982"/>
    <x v="4"/>
    <x v="0"/>
    <x v="0"/>
    <x v="0"/>
    <x v="1234"/>
    <d v="2026-02-25T00:00:00"/>
    <n v="2"/>
    <n v="3"/>
    <n v="1"/>
    <n v="3"/>
    <s v="Low"/>
    <s v="Low"/>
  </r>
  <r>
    <s v="INC-2026-13120"/>
    <x v="2983"/>
    <x v="2"/>
    <x v="1"/>
    <x v="1"/>
    <x v="3"/>
    <x v="1075"/>
    <d v="2026-02-25T00:00:00"/>
    <n v="2"/>
    <n v="3"/>
    <n v="2"/>
    <n v="6"/>
    <s v="Medium"/>
    <s v="Medium"/>
  </r>
  <r>
    <s v="INC-2026-10734"/>
    <x v="2984"/>
    <x v="3"/>
    <x v="1"/>
    <x v="0"/>
    <x v="2"/>
    <x v="709"/>
    <d v="2026-02-25T00:00:00"/>
    <n v="2"/>
    <n v="5"/>
    <n v="2"/>
    <n v="10"/>
    <s v="Medium"/>
    <s v="Medium"/>
  </r>
  <r>
    <s v="INC-2026-10824"/>
    <x v="2985"/>
    <x v="4"/>
    <x v="3"/>
    <x v="2"/>
    <x v="3"/>
    <x v="649"/>
    <d v="2026-02-25T00:00:00"/>
    <n v="2"/>
    <n v="3"/>
    <n v="2"/>
    <n v="6"/>
    <s v="Medium"/>
    <s v="Medium"/>
  </r>
  <r>
    <s v="INC-2026-14304"/>
    <x v="2986"/>
    <x v="4"/>
    <x v="2"/>
    <x v="2"/>
    <x v="3"/>
    <x v="1152"/>
    <d v="2026-02-25T00:00:00"/>
    <n v="2"/>
    <n v="3"/>
    <n v="2"/>
    <n v="6"/>
    <s v="Medium"/>
    <s v="Medium"/>
  </r>
  <r>
    <s v="INC-2026-11070"/>
    <x v="2987"/>
    <x v="4"/>
    <x v="0"/>
    <x v="2"/>
    <x v="2"/>
    <x v="1283"/>
    <d v="2026-02-25T00:00:00"/>
    <n v="2"/>
    <n v="3"/>
    <n v="2"/>
    <n v="6"/>
    <s v="Medium"/>
    <s v="Medium"/>
  </r>
  <r>
    <s v="INC-2026-14426"/>
    <x v="2988"/>
    <x v="3"/>
    <x v="2"/>
    <x v="0"/>
    <x v="2"/>
    <x v="38"/>
    <d v="2026-02-25T00:00:00"/>
    <n v="2"/>
    <n v="5"/>
    <n v="2"/>
    <n v="10"/>
    <s v="Medium"/>
    <s v="Medium"/>
  </r>
  <r>
    <s v="INC-2026-11483"/>
    <x v="2989"/>
    <x v="4"/>
    <x v="3"/>
    <x v="0"/>
    <x v="1"/>
    <x v="1199"/>
    <d v="2026-02-25T00:00:00"/>
    <n v="2"/>
    <n v="3"/>
    <n v="4"/>
    <n v="12"/>
    <s v="High"/>
    <s v="High"/>
  </r>
  <r>
    <s v="INC-2026-13274"/>
    <x v="2990"/>
    <x v="5"/>
    <x v="3"/>
    <x v="3"/>
    <x v="3"/>
    <x v="1279"/>
    <d v="2026-02-25T00:00:00"/>
    <n v="2"/>
    <n v="1"/>
    <n v="2"/>
    <n v="2"/>
    <s v="Low"/>
    <s v="Low"/>
  </r>
  <r>
    <s v="INC-2026-14559"/>
    <x v="2991"/>
    <x v="3"/>
    <x v="0"/>
    <x v="0"/>
    <x v="3"/>
    <x v="557"/>
    <d v="2026-02-25T00:00:00"/>
    <n v="2"/>
    <n v="5"/>
    <n v="2"/>
    <n v="10"/>
    <s v="Medium"/>
    <s v="Medium"/>
  </r>
  <r>
    <s v="INC-2026-10362"/>
    <x v="2992"/>
    <x v="5"/>
    <x v="0"/>
    <x v="0"/>
    <x v="3"/>
    <x v="1093"/>
    <d v="2026-02-25T00:00:00"/>
    <n v="2"/>
    <n v="1"/>
    <n v="2"/>
    <n v="2"/>
    <s v="Low"/>
    <s v="Low"/>
  </r>
  <r>
    <s v="INC-2026-11579"/>
    <x v="2993"/>
    <x v="4"/>
    <x v="2"/>
    <x v="2"/>
    <x v="2"/>
    <x v="1168"/>
    <d v="2026-02-25T00:00:00"/>
    <n v="2"/>
    <n v="3"/>
    <n v="2"/>
    <n v="6"/>
    <s v="Medium"/>
    <s v="Medium"/>
  </r>
  <r>
    <s v="INC-2026-10838"/>
    <x v="2994"/>
    <x v="5"/>
    <x v="2"/>
    <x v="1"/>
    <x v="3"/>
    <x v="1212"/>
    <d v="2026-02-25T00:00:00"/>
    <n v="2"/>
    <n v="1"/>
    <n v="2"/>
    <n v="2"/>
    <s v="Low"/>
    <s v="Low"/>
  </r>
  <r>
    <s v="INC-2026-12752"/>
    <x v="2995"/>
    <x v="4"/>
    <x v="1"/>
    <x v="2"/>
    <x v="3"/>
    <x v="1178"/>
    <d v="2026-02-25T00:00:00"/>
    <n v="2"/>
    <n v="3"/>
    <n v="2"/>
    <n v="6"/>
    <s v="Medium"/>
    <s v="Medium"/>
  </r>
  <r>
    <s v="INC-2026-11047"/>
    <x v="2996"/>
    <x v="4"/>
    <x v="3"/>
    <x v="0"/>
    <x v="3"/>
    <x v="853"/>
    <d v="2026-02-25T00:00:00"/>
    <n v="2"/>
    <n v="3"/>
    <n v="2"/>
    <n v="6"/>
    <s v="Medium"/>
    <s v="Medium"/>
  </r>
  <r>
    <s v="INC-2026-12467"/>
    <x v="2997"/>
    <x v="5"/>
    <x v="1"/>
    <x v="3"/>
    <x v="2"/>
    <x v="155"/>
    <d v="2026-02-25T00:00:00"/>
    <n v="2"/>
    <n v="1"/>
    <n v="2"/>
    <n v="2"/>
    <s v="Low"/>
    <s v="Low"/>
  </r>
  <r>
    <s v="INC-2026-12922"/>
    <x v="2998"/>
    <x v="2"/>
    <x v="1"/>
    <x v="1"/>
    <x v="0"/>
    <x v="750"/>
    <d v="2026-02-25T00:00:00"/>
    <n v="2"/>
    <n v="3"/>
    <n v="1"/>
    <n v="3"/>
    <s v="Low"/>
    <s v="Low"/>
  </r>
  <r>
    <s v="INC-2026-12281"/>
    <x v="2999"/>
    <x v="5"/>
    <x v="1"/>
    <x v="1"/>
    <x v="2"/>
    <x v="1284"/>
    <d v="2026-02-25T00:00:00"/>
    <n v="2"/>
    <n v="1"/>
    <n v="2"/>
    <n v="2"/>
    <s v="Low"/>
    <s v="Low"/>
  </r>
  <r>
    <s v="INC-2026-14367"/>
    <x v="3000"/>
    <x v="2"/>
    <x v="3"/>
    <x v="3"/>
    <x v="0"/>
    <x v="566"/>
    <d v="2026-02-25T00:00:00"/>
    <n v="2"/>
    <n v="3"/>
    <n v="1"/>
    <n v="3"/>
    <s v="Low"/>
    <s v="Low"/>
  </r>
  <r>
    <s v="INC-2026-12632"/>
    <x v="3000"/>
    <x v="4"/>
    <x v="1"/>
    <x v="2"/>
    <x v="0"/>
    <x v="566"/>
    <d v="2026-02-25T00:00:00"/>
    <n v="2"/>
    <n v="3"/>
    <n v="1"/>
    <n v="3"/>
    <s v="Low"/>
    <s v="Low"/>
  </r>
  <r>
    <s v="INC-2026-11229"/>
    <x v="3001"/>
    <x v="2"/>
    <x v="2"/>
    <x v="1"/>
    <x v="0"/>
    <x v="625"/>
    <d v="2026-02-25T00:00:00"/>
    <n v="2"/>
    <n v="3"/>
    <n v="1"/>
    <n v="3"/>
    <s v="Low"/>
    <s v="Low"/>
  </r>
  <r>
    <s v="INC-2026-10173"/>
    <x v="3002"/>
    <x v="0"/>
    <x v="0"/>
    <x v="3"/>
    <x v="1"/>
    <x v="720"/>
    <d v="2026-02-25T00:00:00"/>
    <n v="2"/>
    <n v="1"/>
    <n v="4"/>
    <n v="4"/>
    <s v="Low"/>
    <s v="Low"/>
  </r>
  <r>
    <s v="INC-2026-13506"/>
    <x v="3003"/>
    <x v="4"/>
    <x v="1"/>
    <x v="2"/>
    <x v="0"/>
    <x v="381"/>
    <d v="2026-02-25T00:00:00"/>
    <n v="2"/>
    <n v="3"/>
    <n v="1"/>
    <n v="3"/>
    <s v="Low"/>
    <s v="Low"/>
  </r>
  <r>
    <s v="INC-2026-14993"/>
    <x v="3004"/>
    <x v="3"/>
    <x v="2"/>
    <x v="0"/>
    <x v="4"/>
    <x v="1285"/>
    <d v="2026-02-25T00:00:00"/>
    <n v="2"/>
    <n v="5"/>
    <n v="5"/>
    <n v="25"/>
    <s v="Very High"/>
    <s v="Critical"/>
  </r>
  <r>
    <s v="INC-2026-14899"/>
    <x v="3005"/>
    <x v="5"/>
    <x v="3"/>
    <x v="3"/>
    <x v="1"/>
    <x v="1022"/>
    <d v="2026-02-25T00:00:00"/>
    <n v="2"/>
    <n v="1"/>
    <n v="4"/>
    <n v="4"/>
    <s v="Low"/>
    <s v="Low"/>
  </r>
  <r>
    <s v="INC-2026-10853"/>
    <x v="3006"/>
    <x v="0"/>
    <x v="1"/>
    <x v="2"/>
    <x v="2"/>
    <x v="572"/>
    <d v="2026-02-25T00:00:00"/>
    <n v="2"/>
    <n v="1"/>
    <n v="2"/>
    <n v="2"/>
    <s v="Low"/>
    <s v="Low"/>
  </r>
  <r>
    <s v="INC-2026-13757"/>
    <x v="3007"/>
    <x v="1"/>
    <x v="0"/>
    <x v="0"/>
    <x v="1"/>
    <x v="969"/>
    <d v="2026-02-25T00:00:00"/>
    <n v="2"/>
    <n v="1"/>
    <n v="4"/>
    <n v="4"/>
    <s v="Low"/>
    <s v="Low"/>
  </r>
  <r>
    <s v="INC-2026-14434"/>
    <x v="3008"/>
    <x v="3"/>
    <x v="2"/>
    <x v="0"/>
    <x v="3"/>
    <x v="253"/>
    <d v="2026-02-25T00:00:00"/>
    <n v="2"/>
    <n v="5"/>
    <n v="2"/>
    <n v="10"/>
    <s v="Medium"/>
    <s v="Medium"/>
  </r>
  <r>
    <s v="INC-2026-14140"/>
    <x v="3009"/>
    <x v="4"/>
    <x v="3"/>
    <x v="2"/>
    <x v="2"/>
    <x v="1286"/>
    <d v="2026-02-25T00:00:00"/>
    <n v="2"/>
    <n v="3"/>
    <n v="2"/>
    <n v="6"/>
    <s v="Medium"/>
    <s v="Medium"/>
  </r>
  <r>
    <s v="INC-2026-12583"/>
    <x v="3010"/>
    <x v="4"/>
    <x v="0"/>
    <x v="2"/>
    <x v="3"/>
    <x v="690"/>
    <d v="2026-02-25T00:00:00"/>
    <n v="2"/>
    <n v="3"/>
    <n v="2"/>
    <n v="6"/>
    <s v="Medium"/>
    <s v="Medium"/>
  </r>
  <r>
    <s v="INC-2026-12773"/>
    <x v="3011"/>
    <x v="4"/>
    <x v="0"/>
    <x v="2"/>
    <x v="2"/>
    <x v="862"/>
    <d v="2026-02-25T00:00:00"/>
    <n v="2"/>
    <n v="3"/>
    <n v="2"/>
    <n v="6"/>
    <s v="Medium"/>
    <s v="Medium"/>
  </r>
  <r>
    <s v="INC-2026-10064"/>
    <x v="3012"/>
    <x v="4"/>
    <x v="3"/>
    <x v="2"/>
    <x v="0"/>
    <x v="469"/>
    <d v="2026-02-25T00:00:00"/>
    <n v="2"/>
    <n v="3"/>
    <n v="1"/>
    <n v="3"/>
    <s v="Low"/>
    <s v="Low"/>
  </r>
  <r>
    <s v="INC-2026-12421"/>
    <x v="3013"/>
    <x v="4"/>
    <x v="0"/>
    <x v="2"/>
    <x v="3"/>
    <x v="1"/>
    <d v="2026-02-26T00:00:00"/>
    <n v="2"/>
    <n v="3"/>
    <n v="2"/>
    <n v="6"/>
    <s v="Medium"/>
    <s v="Medium"/>
  </r>
  <r>
    <s v="INC-2026-12659"/>
    <x v="3014"/>
    <x v="4"/>
    <x v="2"/>
    <x v="1"/>
    <x v="2"/>
    <x v="728"/>
    <d v="2026-02-26T00:00:00"/>
    <n v="2"/>
    <n v="3"/>
    <n v="2"/>
    <n v="6"/>
    <s v="Medium"/>
    <s v="Medium"/>
  </r>
  <r>
    <s v="INC-2026-14712"/>
    <x v="3015"/>
    <x v="5"/>
    <x v="3"/>
    <x v="0"/>
    <x v="1"/>
    <x v="2"/>
    <d v="2026-02-26T00:00:00"/>
    <n v="2"/>
    <n v="1"/>
    <n v="4"/>
    <n v="4"/>
    <s v="Low"/>
    <s v="Low"/>
  </r>
  <r>
    <s v="INC-2026-10595"/>
    <x v="3016"/>
    <x v="4"/>
    <x v="0"/>
    <x v="2"/>
    <x v="2"/>
    <x v="434"/>
    <d v="2026-02-26T00:00:00"/>
    <n v="2"/>
    <n v="3"/>
    <n v="2"/>
    <n v="6"/>
    <s v="Medium"/>
    <s v="Medium"/>
  </r>
  <r>
    <s v="INC-2026-12653"/>
    <x v="3017"/>
    <x v="4"/>
    <x v="3"/>
    <x v="2"/>
    <x v="2"/>
    <x v="1055"/>
    <d v="2026-02-26T00:00:00"/>
    <n v="2"/>
    <n v="3"/>
    <n v="2"/>
    <n v="6"/>
    <s v="Medium"/>
    <s v="Medium"/>
  </r>
  <r>
    <s v="INC-2026-13577"/>
    <x v="3018"/>
    <x v="4"/>
    <x v="0"/>
    <x v="2"/>
    <x v="2"/>
    <x v="663"/>
    <d v="2026-02-26T00:00:00"/>
    <n v="2"/>
    <n v="3"/>
    <n v="2"/>
    <n v="6"/>
    <s v="Medium"/>
    <s v="Medium"/>
  </r>
  <r>
    <s v="INC-2026-11430"/>
    <x v="3019"/>
    <x v="4"/>
    <x v="2"/>
    <x v="2"/>
    <x v="2"/>
    <x v="577"/>
    <d v="2026-02-26T00:00:00"/>
    <n v="2"/>
    <n v="3"/>
    <n v="2"/>
    <n v="6"/>
    <s v="Medium"/>
    <s v="Medium"/>
  </r>
  <r>
    <s v="INC-2026-10687"/>
    <x v="3020"/>
    <x v="4"/>
    <x v="1"/>
    <x v="2"/>
    <x v="2"/>
    <x v="1230"/>
    <d v="2026-02-26T00:00:00"/>
    <n v="2"/>
    <n v="3"/>
    <n v="2"/>
    <n v="6"/>
    <s v="Medium"/>
    <s v="Medium"/>
  </r>
  <r>
    <s v="INC-2026-10487"/>
    <x v="3021"/>
    <x v="4"/>
    <x v="0"/>
    <x v="2"/>
    <x v="3"/>
    <x v="730"/>
    <d v="2026-02-26T00:00:00"/>
    <n v="2"/>
    <n v="3"/>
    <n v="2"/>
    <n v="6"/>
    <s v="Medium"/>
    <s v="Medium"/>
  </r>
  <r>
    <s v="INC-2026-13794"/>
    <x v="3022"/>
    <x v="4"/>
    <x v="1"/>
    <x v="2"/>
    <x v="3"/>
    <x v="398"/>
    <d v="2026-02-26T00:00:00"/>
    <n v="2"/>
    <n v="3"/>
    <n v="2"/>
    <n v="6"/>
    <s v="Medium"/>
    <s v="Medium"/>
  </r>
  <r>
    <s v="INC-2026-11807"/>
    <x v="3023"/>
    <x v="4"/>
    <x v="2"/>
    <x v="2"/>
    <x v="2"/>
    <x v="961"/>
    <d v="2026-02-26T00:00:00"/>
    <n v="2"/>
    <n v="3"/>
    <n v="2"/>
    <n v="6"/>
    <s v="Medium"/>
    <s v="Medium"/>
  </r>
  <r>
    <s v="INC-2026-10863"/>
    <x v="3024"/>
    <x v="4"/>
    <x v="0"/>
    <x v="2"/>
    <x v="3"/>
    <x v="1004"/>
    <d v="2026-02-26T00:00:00"/>
    <n v="2"/>
    <n v="3"/>
    <n v="2"/>
    <n v="6"/>
    <s v="Medium"/>
    <s v="Medium"/>
  </r>
  <r>
    <s v="INC-2026-13939"/>
    <x v="3025"/>
    <x v="4"/>
    <x v="0"/>
    <x v="0"/>
    <x v="2"/>
    <x v="792"/>
    <d v="2026-02-26T00:00:00"/>
    <n v="2"/>
    <n v="3"/>
    <n v="2"/>
    <n v="6"/>
    <s v="Medium"/>
    <s v="Medium"/>
  </r>
  <r>
    <s v="INC-2026-10960"/>
    <x v="3026"/>
    <x v="4"/>
    <x v="3"/>
    <x v="2"/>
    <x v="3"/>
    <x v="640"/>
    <d v="2026-02-26T00:00:00"/>
    <n v="2"/>
    <n v="3"/>
    <n v="2"/>
    <n v="6"/>
    <s v="Medium"/>
    <s v="Medium"/>
  </r>
  <r>
    <s v="INC-2026-13096"/>
    <x v="3027"/>
    <x v="4"/>
    <x v="1"/>
    <x v="2"/>
    <x v="4"/>
    <x v="180"/>
    <d v="2026-02-26T00:00:00"/>
    <n v="2"/>
    <n v="3"/>
    <n v="5"/>
    <n v="15"/>
    <s v="High"/>
    <s v="High"/>
  </r>
  <r>
    <s v="INC-2026-12484"/>
    <x v="3028"/>
    <x v="5"/>
    <x v="0"/>
    <x v="0"/>
    <x v="2"/>
    <x v="735"/>
    <d v="2026-02-26T00:00:00"/>
    <n v="2"/>
    <n v="1"/>
    <n v="2"/>
    <n v="2"/>
    <s v="Low"/>
    <s v="Low"/>
  </r>
  <r>
    <s v="INC-2026-12151"/>
    <x v="3029"/>
    <x v="3"/>
    <x v="1"/>
    <x v="0"/>
    <x v="3"/>
    <x v="544"/>
    <d v="2026-02-26T00:00:00"/>
    <n v="2"/>
    <n v="5"/>
    <n v="2"/>
    <n v="10"/>
    <s v="Medium"/>
    <s v="Medium"/>
  </r>
  <r>
    <s v="INC-2026-12221"/>
    <x v="3030"/>
    <x v="4"/>
    <x v="2"/>
    <x v="0"/>
    <x v="3"/>
    <x v="76"/>
    <d v="2026-02-26T00:00:00"/>
    <n v="2"/>
    <n v="3"/>
    <n v="2"/>
    <n v="6"/>
    <s v="Medium"/>
    <s v="Medium"/>
  </r>
  <r>
    <s v="INC-2026-14299"/>
    <x v="3031"/>
    <x v="3"/>
    <x v="3"/>
    <x v="0"/>
    <x v="3"/>
    <x v="274"/>
    <d v="2026-02-26T00:00:00"/>
    <n v="2"/>
    <n v="5"/>
    <n v="2"/>
    <n v="10"/>
    <s v="Medium"/>
    <s v="Medium"/>
  </r>
  <r>
    <s v="INC-2026-11164"/>
    <x v="3032"/>
    <x v="3"/>
    <x v="3"/>
    <x v="0"/>
    <x v="3"/>
    <x v="1162"/>
    <d v="2026-02-26T00:00:00"/>
    <n v="2"/>
    <n v="5"/>
    <n v="2"/>
    <n v="10"/>
    <s v="Medium"/>
    <s v="Medium"/>
  </r>
  <r>
    <s v="INC-2026-12901"/>
    <x v="3033"/>
    <x v="4"/>
    <x v="2"/>
    <x v="2"/>
    <x v="2"/>
    <x v="19"/>
    <d v="2026-02-26T00:00:00"/>
    <n v="2"/>
    <n v="3"/>
    <n v="2"/>
    <n v="6"/>
    <s v="Medium"/>
    <s v="Medium"/>
  </r>
  <r>
    <s v="INC-2026-12574"/>
    <x v="3034"/>
    <x v="3"/>
    <x v="1"/>
    <x v="0"/>
    <x v="2"/>
    <x v="582"/>
    <d v="2026-02-26T00:00:00"/>
    <n v="2"/>
    <n v="5"/>
    <n v="2"/>
    <n v="10"/>
    <s v="Medium"/>
    <s v="Medium"/>
  </r>
  <r>
    <s v="INC-2026-12564"/>
    <x v="3035"/>
    <x v="4"/>
    <x v="3"/>
    <x v="2"/>
    <x v="1"/>
    <x v="884"/>
    <d v="2026-02-26T00:00:00"/>
    <n v="2"/>
    <n v="3"/>
    <n v="4"/>
    <n v="12"/>
    <s v="High"/>
    <s v="High"/>
  </r>
  <r>
    <s v="INC-2026-14190"/>
    <x v="3036"/>
    <x v="4"/>
    <x v="0"/>
    <x v="2"/>
    <x v="3"/>
    <x v="617"/>
    <d v="2026-02-26T00:00:00"/>
    <n v="2"/>
    <n v="3"/>
    <n v="2"/>
    <n v="6"/>
    <s v="Medium"/>
    <s v="Medium"/>
  </r>
  <r>
    <s v="INC-2026-14622"/>
    <x v="3037"/>
    <x v="4"/>
    <x v="2"/>
    <x v="2"/>
    <x v="2"/>
    <x v="704"/>
    <d v="2026-02-26T00:00:00"/>
    <n v="2"/>
    <n v="3"/>
    <n v="2"/>
    <n v="6"/>
    <s v="Medium"/>
    <s v="Medium"/>
  </r>
  <r>
    <s v="INC-2026-10143"/>
    <x v="3038"/>
    <x v="4"/>
    <x v="3"/>
    <x v="2"/>
    <x v="3"/>
    <x v="584"/>
    <d v="2026-02-26T00:00:00"/>
    <n v="2"/>
    <n v="3"/>
    <n v="2"/>
    <n v="6"/>
    <s v="Medium"/>
    <s v="Medium"/>
  </r>
  <r>
    <s v="INC-2026-13547"/>
    <x v="3039"/>
    <x v="4"/>
    <x v="3"/>
    <x v="2"/>
    <x v="3"/>
    <x v="79"/>
    <d v="2026-02-26T00:00:00"/>
    <n v="2"/>
    <n v="3"/>
    <n v="2"/>
    <n v="6"/>
    <s v="Medium"/>
    <s v="Medium"/>
  </r>
  <r>
    <s v="INC-2026-14187"/>
    <x v="3040"/>
    <x v="2"/>
    <x v="1"/>
    <x v="1"/>
    <x v="2"/>
    <x v="28"/>
    <d v="2026-02-26T00:00:00"/>
    <n v="2"/>
    <n v="3"/>
    <n v="2"/>
    <n v="6"/>
    <s v="Medium"/>
    <s v="Medium"/>
  </r>
  <r>
    <s v="INC-2026-12424"/>
    <x v="3041"/>
    <x v="5"/>
    <x v="1"/>
    <x v="1"/>
    <x v="1"/>
    <x v="515"/>
    <d v="2026-02-26T00:00:00"/>
    <n v="2"/>
    <n v="1"/>
    <n v="4"/>
    <n v="4"/>
    <s v="Low"/>
    <s v="Low"/>
  </r>
  <r>
    <s v="INC-2026-13971"/>
    <x v="3042"/>
    <x v="4"/>
    <x v="0"/>
    <x v="2"/>
    <x v="1"/>
    <x v="1287"/>
    <d v="2026-02-26T00:00:00"/>
    <n v="2"/>
    <n v="3"/>
    <n v="4"/>
    <n v="12"/>
    <s v="High"/>
    <s v="High"/>
  </r>
  <r>
    <s v="INC-2026-13199"/>
    <x v="3043"/>
    <x v="5"/>
    <x v="0"/>
    <x v="3"/>
    <x v="3"/>
    <x v="800"/>
    <d v="2026-02-26T00:00:00"/>
    <n v="2"/>
    <n v="1"/>
    <n v="2"/>
    <n v="2"/>
    <s v="Low"/>
    <s v="Low"/>
  </r>
  <r>
    <s v="INC-2026-14491"/>
    <x v="3044"/>
    <x v="3"/>
    <x v="2"/>
    <x v="0"/>
    <x v="3"/>
    <x v="802"/>
    <d v="2026-02-26T00:00:00"/>
    <n v="2"/>
    <n v="5"/>
    <n v="2"/>
    <n v="10"/>
    <s v="Medium"/>
    <s v="Medium"/>
  </r>
  <r>
    <s v="INC-2026-14623"/>
    <x v="3045"/>
    <x v="0"/>
    <x v="2"/>
    <x v="1"/>
    <x v="3"/>
    <x v="770"/>
    <d v="2026-02-26T00:00:00"/>
    <n v="2"/>
    <n v="1"/>
    <n v="2"/>
    <n v="2"/>
    <s v="Low"/>
    <s v="Low"/>
  </r>
  <r>
    <s v="INC-2026-11219"/>
    <x v="3046"/>
    <x v="3"/>
    <x v="3"/>
    <x v="0"/>
    <x v="4"/>
    <x v="1010"/>
    <d v="2026-02-26T00:00:00"/>
    <n v="2"/>
    <n v="5"/>
    <n v="5"/>
    <n v="25"/>
    <s v="Very High"/>
    <s v="Critical"/>
  </r>
  <r>
    <s v="INC-2026-12332"/>
    <x v="3047"/>
    <x v="4"/>
    <x v="3"/>
    <x v="2"/>
    <x v="3"/>
    <x v="1199"/>
    <d v="2026-02-26T00:00:00"/>
    <n v="2"/>
    <n v="3"/>
    <n v="2"/>
    <n v="6"/>
    <s v="Medium"/>
    <s v="Medium"/>
  </r>
  <r>
    <s v="INC-2026-10078"/>
    <x v="3048"/>
    <x v="4"/>
    <x v="3"/>
    <x v="2"/>
    <x v="3"/>
    <x v="557"/>
    <d v="2026-02-26T00:00:00"/>
    <n v="2"/>
    <n v="3"/>
    <n v="2"/>
    <n v="6"/>
    <s v="Medium"/>
    <s v="Medium"/>
  </r>
  <r>
    <s v="INC-2026-13232"/>
    <x v="3049"/>
    <x v="4"/>
    <x v="1"/>
    <x v="2"/>
    <x v="2"/>
    <x v="833"/>
    <d v="2026-02-26T00:00:00"/>
    <n v="2"/>
    <n v="3"/>
    <n v="2"/>
    <n v="6"/>
    <s v="Medium"/>
    <s v="Medium"/>
  </r>
  <r>
    <s v="INC-2026-10887"/>
    <x v="3050"/>
    <x v="4"/>
    <x v="0"/>
    <x v="2"/>
    <x v="3"/>
    <x v="522"/>
    <d v="2026-02-26T00:00:00"/>
    <n v="2"/>
    <n v="3"/>
    <n v="2"/>
    <n v="6"/>
    <s v="Medium"/>
    <s v="Medium"/>
  </r>
  <r>
    <s v="INC-2026-12604"/>
    <x v="3051"/>
    <x v="4"/>
    <x v="2"/>
    <x v="2"/>
    <x v="2"/>
    <x v="493"/>
    <d v="2026-02-26T00:00:00"/>
    <n v="2"/>
    <n v="3"/>
    <n v="2"/>
    <n v="6"/>
    <s v="Medium"/>
    <s v="Medium"/>
  </r>
  <r>
    <s v="INC-2026-11845"/>
    <x v="3052"/>
    <x v="0"/>
    <x v="3"/>
    <x v="2"/>
    <x v="2"/>
    <x v="1155"/>
    <d v="2026-02-26T00:00:00"/>
    <n v="2"/>
    <n v="1"/>
    <n v="2"/>
    <n v="2"/>
    <s v="Low"/>
    <s v="Low"/>
  </r>
  <r>
    <s v="INC-2026-11264"/>
    <x v="3053"/>
    <x v="4"/>
    <x v="2"/>
    <x v="2"/>
    <x v="0"/>
    <x v="96"/>
    <d v="2026-02-26T00:00:00"/>
    <n v="2"/>
    <n v="3"/>
    <n v="1"/>
    <n v="3"/>
    <s v="Low"/>
    <s v="Low"/>
  </r>
  <r>
    <s v="INC-2026-12329"/>
    <x v="3054"/>
    <x v="3"/>
    <x v="0"/>
    <x v="0"/>
    <x v="1"/>
    <x v="247"/>
    <d v="2026-02-26T00:00:00"/>
    <n v="2"/>
    <n v="5"/>
    <n v="4"/>
    <n v="20"/>
    <s v="Very High"/>
    <s v="Critical"/>
  </r>
  <r>
    <s v="INC-2026-10372"/>
    <x v="3055"/>
    <x v="4"/>
    <x v="3"/>
    <x v="2"/>
    <x v="4"/>
    <x v="722"/>
    <d v="2026-02-26T00:00:00"/>
    <n v="2"/>
    <n v="3"/>
    <n v="5"/>
    <n v="15"/>
    <s v="High"/>
    <s v="High"/>
  </r>
  <r>
    <s v="INC-2026-13374"/>
    <x v="3056"/>
    <x v="1"/>
    <x v="3"/>
    <x v="0"/>
    <x v="3"/>
    <x v="600"/>
    <d v="2026-02-26T00:00:00"/>
    <n v="2"/>
    <n v="1"/>
    <n v="2"/>
    <n v="2"/>
    <s v="Low"/>
    <s v="Low"/>
  </r>
  <r>
    <s v="INC-2026-10637"/>
    <x v="3057"/>
    <x v="4"/>
    <x v="3"/>
    <x v="2"/>
    <x v="2"/>
    <x v="896"/>
    <d v="2026-02-26T00:00:00"/>
    <n v="2"/>
    <n v="3"/>
    <n v="2"/>
    <n v="6"/>
    <s v="Medium"/>
    <s v="Medium"/>
  </r>
  <r>
    <s v="INC-2026-11176"/>
    <x v="3058"/>
    <x v="4"/>
    <x v="3"/>
    <x v="1"/>
    <x v="2"/>
    <x v="106"/>
    <d v="2026-02-26T00:00:00"/>
    <n v="2"/>
    <n v="3"/>
    <n v="2"/>
    <n v="6"/>
    <s v="Medium"/>
    <s v="Medium"/>
  </r>
  <r>
    <s v="INC-2026-12787"/>
    <x v="3059"/>
    <x v="4"/>
    <x v="1"/>
    <x v="2"/>
    <x v="2"/>
    <x v="783"/>
    <d v="2026-02-26T00:00:00"/>
    <n v="2"/>
    <n v="3"/>
    <n v="2"/>
    <n v="6"/>
    <s v="Medium"/>
    <s v="Medium"/>
  </r>
  <r>
    <s v="INC-2026-13251"/>
    <x v="3060"/>
    <x v="1"/>
    <x v="0"/>
    <x v="1"/>
    <x v="1"/>
    <x v="307"/>
    <d v="2026-02-26T00:00:00"/>
    <n v="2"/>
    <n v="1"/>
    <n v="4"/>
    <n v="4"/>
    <s v="Low"/>
    <s v="Low"/>
  </r>
  <r>
    <s v="INC-2026-12879"/>
    <x v="3061"/>
    <x v="4"/>
    <x v="0"/>
    <x v="2"/>
    <x v="0"/>
    <x v="817"/>
    <d v="2026-02-26T00:00:00"/>
    <n v="2"/>
    <n v="3"/>
    <n v="1"/>
    <n v="3"/>
    <s v="Low"/>
    <s v="Low"/>
  </r>
  <r>
    <s v="INC-2026-10050"/>
    <x v="3062"/>
    <x v="3"/>
    <x v="2"/>
    <x v="0"/>
    <x v="3"/>
    <x v="168"/>
    <d v="2026-02-26T00:00:00"/>
    <n v="2"/>
    <n v="5"/>
    <n v="2"/>
    <n v="10"/>
    <s v="Medium"/>
    <s v="Medium"/>
  </r>
  <r>
    <s v="INC-2026-10323"/>
    <x v="3063"/>
    <x v="4"/>
    <x v="1"/>
    <x v="2"/>
    <x v="1"/>
    <x v="503"/>
    <d v="2026-02-26T00:00:00"/>
    <n v="2"/>
    <n v="3"/>
    <n v="4"/>
    <n v="12"/>
    <s v="High"/>
    <s v="High"/>
  </r>
  <r>
    <s v="INC-2026-13601"/>
    <x v="3064"/>
    <x v="5"/>
    <x v="3"/>
    <x v="2"/>
    <x v="1"/>
    <x v="467"/>
    <d v="2026-02-26T00:00:00"/>
    <n v="2"/>
    <n v="1"/>
    <n v="4"/>
    <n v="4"/>
    <s v="Low"/>
    <s v="Low"/>
  </r>
  <r>
    <s v="INC-2026-14465"/>
    <x v="3065"/>
    <x v="1"/>
    <x v="3"/>
    <x v="3"/>
    <x v="0"/>
    <x v="632"/>
    <d v="2026-02-27T00:00:00"/>
    <n v="2"/>
    <n v="1"/>
    <n v="1"/>
    <n v="1"/>
    <s v="Low"/>
    <s v="Low"/>
  </r>
  <r>
    <s v="INC-2026-14013"/>
    <x v="3066"/>
    <x v="4"/>
    <x v="2"/>
    <x v="2"/>
    <x v="1"/>
    <x v="124"/>
    <d v="2026-02-27T00:00:00"/>
    <n v="2"/>
    <n v="3"/>
    <n v="4"/>
    <n v="12"/>
    <s v="High"/>
    <s v="High"/>
  </r>
  <r>
    <s v="INC-2026-10767"/>
    <x v="3067"/>
    <x v="4"/>
    <x v="0"/>
    <x v="0"/>
    <x v="3"/>
    <x v="471"/>
    <d v="2026-02-27T00:00:00"/>
    <n v="2"/>
    <n v="3"/>
    <n v="2"/>
    <n v="6"/>
    <s v="Medium"/>
    <s v="Medium"/>
  </r>
  <r>
    <s v="INC-2026-11491"/>
    <x v="3068"/>
    <x v="3"/>
    <x v="1"/>
    <x v="0"/>
    <x v="3"/>
    <x v="389"/>
    <d v="2026-02-27T00:00:00"/>
    <n v="2"/>
    <n v="5"/>
    <n v="2"/>
    <n v="10"/>
    <s v="Medium"/>
    <s v="Medium"/>
  </r>
  <r>
    <s v="INC-2026-12188"/>
    <x v="3069"/>
    <x v="3"/>
    <x v="3"/>
    <x v="0"/>
    <x v="2"/>
    <x v="534"/>
    <d v="2026-02-27T00:00:00"/>
    <n v="2"/>
    <n v="5"/>
    <n v="2"/>
    <n v="10"/>
    <s v="Medium"/>
    <s v="Medium"/>
  </r>
  <r>
    <s v="INC-2026-13475"/>
    <x v="3070"/>
    <x v="4"/>
    <x v="1"/>
    <x v="0"/>
    <x v="0"/>
    <x v="1288"/>
    <d v="2026-02-27T00:00:00"/>
    <n v="2"/>
    <n v="3"/>
    <n v="1"/>
    <n v="3"/>
    <s v="Low"/>
    <s v="Low"/>
  </r>
  <r>
    <s v="INC-2026-10655"/>
    <x v="3071"/>
    <x v="3"/>
    <x v="3"/>
    <x v="0"/>
    <x v="3"/>
    <x v="665"/>
    <d v="2026-02-27T00:00:00"/>
    <n v="2"/>
    <n v="5"/>
    <n v="2"/>
    <n v="10"/>
    <s v="Medium"/>
    <s v="Medium"/>
  </r>
  <r>
    <s v="INC-2026-14252"/>
    <x v="3072"/>
    <x v="4"/>
    <x v="2"/>
    <x v="2"/>
    <x v="3"/>
    <x v="666"/>
    <d v="2026-02-27T00:00:00"/>
    <n v="2"/>
    <n v="3"/>
    <n v="2"/>
    <n v="6"/>
    <s v="Medium"/>
    <s v="Medium"/>
  </r>
  <r>
    <s v="INC-2026-11853"/>
    <x v="3073"/>
    <x v="2"/>
    <x v="0"/>
    <x v="0"/>
    <x v="4"/>
    <x v="343"/>
    <d v="2026-02-27T00:00:00"/>
    <n v="2"/>
    <n v="3"/>
    <n v="5"/>
    <n v="15"/>
    <s v="High"/>
    <s v="High"/>
  </r>
  <r>
    <s v="INC-2026-11589"/>
    <x v="3074"/>
    <x v="4"/>
    <x v="3"/>
    <x v="2"/>
    <x v="2"/>
    <x v="1289"/>
    <d v="2026-02-27T00:00:00"/>
    <n v="2"/>
    <n v="3"/>
    <n v="2"/>
    <n v="6"/>
    <s v="Medium"/>
    <s v="Medium"/>
  </r>
  <r>
    <s v="INC-2026-12195"/>
    <x v="3075"/>
    <x v="4"/>
    <x v="2"/>
    <x v="2"/>
    <x v="4"/>
    <x v="882"/>
    <d v="2026-02-27T00:00:00"/>
    <n v="2"/>
    <n v="3"/>
    <n v="5"/>
    <n v="15"/>
    <s v="High"/>
    <s v="High"/>
  </r>
  <r>
    <s v="INC-2026-12314"/>
    <x v="3076"/>
    <x v="1"/>
    <x v="0"/>
    <x v="3"/>
    <x v="1"/>
    <x v="130"/>
    <d v="2026-02-27T00:00:00"/>
    <n v="2"/>
    <n v="1"/>
    <n v="4"/>
    <n v="4"/>
    <s v="Low"/>
    <s v="Low"/>
  </r>
  <r>
    <s v="INC-2026-11549"/>
    <x v="3077"/>
    <x v="4"/>
    <x v="2"/>
    <x v="2"/>
    <x v="1"/>
    <x v="1260"/>
    <d v="2026-02-27T00:00:00"/>
    <n v="2"/>
    <n v="3"/>
    <n v="4"/>
    <n v="12"/>
    <s v="High"/>
    <s v="High"/>
  </r>
  <r>
    <s v="INC-2026-12156"/>
    <x v="3078"/>
    <x v="0"/>
    <x v="3"/>
    <x v="2"/>
    <x v="3"/>
    <x v="14"/>
    <d v="2026-02-27T00:00:00"/>
    <n v="2"/>
    <n v="1"/>
    <n v="2"/>
    <n v="2"/>
    <s v="Low"/>
    <s v="Low"/>
  </r>
  <r>
    <s v="INC-2026-14940"/>
    <x v="3079"/>
    <x v="0"/>
    <x v="2"/>
    <x v="0"/>
    <x v="3"/>
    <x v="72"/>
    <d v="2026-02-27T00:00:00"/>
    <n v="2"/>
    <n v="1"/>
    <n v="2"/>
    <n v="2"/>
    <s v="Low"/>
    <s v="Low"/>
  </r>
  <r>
    <s v="INC-2026-12839"/>
    <x v="3080"/>
    <x v="4"/>
    <x v="0"/>
    <x v="2"/>
    <x v="3"/>
    <x v="542"/>
    <d v="2026-02-27T00:00:00"/>
    <n v="2"/>
    <n v="3"/>
    <n v="2"/>
    <n v="6"/>
    <s v="Medium"/>
    <s v="Medium"/>
  </r>
  <r>
    <s v="INC-2026-14109"/>
    <x v="3081"/>
    <x v="4"/>
    <x v="1"/>
    <x v="2"/>
    <x v="3"/>
    <x v="1005"/>
    <d v="2026-02-27T00:00:00"/>
    <n v="2"/>
    <n v="3"/>
    <n v="2"/>
    <n v="6"/>
    <s v="Medium"/>
    <s v="Medium"/>
  </r>
  <r>
    <s v="INC-2026-14849"/>
    <x v="3082"/>
    <x v="0"/>
    <x v="2"/>
    <x v="1"/>
    <x v="0"/>
    <x v="544"/>
    <d v="2026-02-27T00:00:00"/>
    <n v="2"/>
    <n v="1"/>
    <n v="1"/>
    <n v="1"/>
    <s v="Low"/>
    <s v="Low"/>
  </r>
  <r>
    <s v="INC-2026-10538"/>
    <x v="3083"/>
    <x v="1"/>
    <x v="3"/>
    <x v="3"/>
    <x v="3"/>
    <x v="700"/>
    <d v="2026-02-27T00:00:00"/>
    <n v="2"/>
    <n v="1"/>
    <n v="2"/>
    <n v="2"/>
    <s v="Low"/>
    <s v="Low"/>
  </r>
  <r>
    <s v="INC-2026-11230"/>
    <x v="3084"/>
    <x v="4"/>
    <x v="2"/>
    <x v="2"/>
    <x v="0"/>
    <x v="1060"/>
    <d v="2026-02-27T00:00:00"/>
    <n v="2"/>
    <n v="3"/>
    <n v="1"/>
    <n v="3"/>
    <s v="Low"/>
    <s v="Low"/>
  </r>
  <r>
    <s v="INC-2026-10512"/>
    <x v="3085"/>
    <x v="5"/>
    <x v="0"/>
    <x v="3"/>
    <x v="3"/>
    <x v="405"/>
    <d v="2026-02-27T00:00:00"/>
    <n v="2"/>
    <n v="1"/>
    <n v="2"/>
    <n v="2"/>
    <s v="Low"/>
    <s v="Low"/>
  </r>
  <r>
    <s v="INC-2026-12003"/>
    <x v="3086"/>
    <x v="0"/>
    <x v="0"/>
    <x v="2"/>
    <x v="2"/>
    <x v="277"/>
    <d v="2026-02-27T00:00:00"/>
    <n v="2"/>
    <n v="1"/>
    <n v="2"/>
    <n v="2"/>
    <s v="Low"/>
    <s v="Low"/>
  </r>
  <r>
    <s v="INC-2026-10339"/>
    <x v="3087"/>
    <x v="4"/>
    <x v="3"/>
    <x v="1"/>
    <x v="3"/>
    <x v="1290"/>
    <d v="2026-02-27T00:00:00"/>
    <n v="2"/>
    <n v="3"/>
    <n v="2"/>
    <n v="6"/>
    <s v="Medium"/>
    <s v="Medium"/>
  </r>
  <r>
    <s v="INC-2026-10937"/>
    <x v="3088"/>
    <x v="2"/>
    <x v="2"/>
    <x v="1"/>
    <x v="2"/>
    <x v="480"/>
    <d v="2026-02-27T00:00:00"/>
    <n v="2"/>
    <n v="3"/>
    <n v="2"/>
    <n v="6"/>
    <s v="Medium"/>
    <s v="Medium"/>
  </r>
  <r>
    <s v="INC-2026-10122"/>
    <x v="3089"/>
    <x v="4"/>
    <x v="1"/>
    <x v="3"/>
    <x v="2"/>
    <x v="644"/>
    <d v="2026-02-27T00:00:00"/>
    <n v="2"/>
    <n v="3"/>
    <n v="2"/>
    <n v="6"/>
    <s v="Medium"/>
    <s v="Medium"/>
  </r>
  <r>
    <s v="INC-2026-13982"/>
    <x v="3090"/>
    <x v="4"/>
    <x v="1"/>
    <x v="0"/>
    <x v="3"/>
    <x v="675"/>
    <d v="2026-02-27T00:00:00"/>
    <n v="2"/>
    <n v="3"/>
    <n v="2"/>
    <n v="6"/>
    <s v="Medium"/>
    <s v="Medium"/>
  </r>
  <r>
    <s v="INC-2026-11223"/>
    <x v="3091"/>
    <x v="4"/>
    <x v="3"/>
    <x v="2"/>
    <x v="1"/>
    <x v="706"/>
    <d v="2026-02-27T00:00:00"/>
    <n v="2"/>
    <n v="3"/>
    <n v="4"/>
    <n v="12"/>
    <s v="High"/>
    <s v="High"/>
  </r>
  <r>
    <s v="INC-2026-11980"/>
    <x v="3092"/>
    <x v="3"/>
    <x v="3"/>
    <x v="0"/>
    <x v="1"/>
    <x v="517"/>
    <d v="2026-02-27T00:00:00"/>
    <n v="2"/>
    <n v="5"/>
    <n v="4"/>
    <n v="20"/>
    <s v="Very High"/>
    <s v="Critical"/>
  </r>
  <r>
    <s v="INC-2026-10088"/>
    <x v="3093"/>
    <x v="1"/>
    <x v="0"/>
    <x v="0"/>
    <x v="3"/>
    <x v="191"/>
    <d v="2026-02-27T00:00:00"/>
    <n v="2"/>
    <n v="1"/>
    <n v="2"/>
    <n v="2"/>
    <s v="Low"/>
    <s v="Low"/>
  </r>
  <r>
    <s v="INC-2026-11854"/>
    <x v="3094"/>
    <x v="1"/>
    <x v="0"/>
    <x v="1"/>
    <x v="0"/>
    <x v="1291"/>
    <d v="2026-02-27T00:00:00"/>
    <n v="2"/>
    <n v="1"/>
    <n v="1"/>
    <n v="1"/>
    <s v="Low"/>
    <s v="Low"/>
  </r>
  <r>
    <s v="INC-2026-12078"/>
    <x v="3095"/>
    <x v="2"/>
    <x v="3"/>
    <x v="0"/>
    <x v="1"/>
    <x v="361"/>
    <d v="2026-02-27T00:00:00"/>
    <n v="2"/>
    <n v="3"/>
    <n v="4"/>
    <n v="12"/>
    <s v="High"/>
    <s v="High"/>
  </r>
  <r>
    <s v="INC-2026-11605"/>
    <x v="3096"/>
    <x v="2"/>
    <x v="3"/>
    <x v="0"/>
    <x v="2"/>
    <x v="743"/>
    <d v="2026-02-27T00:00:00"/>
    <n v="2"/>
    <n v="3"/>
    <n v="2"/>
    <n v="6"/>
    <s v="Medium"/>
    <s v="Medium"/>
  </r>
  <r>
    <s v="INC-2026-12850"/>
    <x v="3097"/>
    <x v="4"/>
    <x v="3"/>
    <x v="2"/>
    <x v="3"/>
    <x v="1092"/>
    <d v="2026-02-27T00:00:00"/>
    <n v="2"/>
    <n v="3"/>
    <n v="2"/>
    <n v="6"/>
    <s v="Medium"/>
    <s v="Medium"/>
  </r>
  <r>
    <s v="INC-2026-13627"/>
    <x v="3098"/>
    <x v="4"/>
    <x v="0"/>
    <x v="2"/>
    <x v="3"/>
    <x v="238"/>
    <d v="2026-02-27T00:00:00"/>
    <n v="2"/>
    <n v="3"/>
    <n v="2"/>
    <n v="6"/>
    <s v="Medium"/>
    <s v="Medium"/>
  </r>
  <r>
    <s v="INC-2026-10628"/>
    <x v="3099"/>
    <x v="4"/>
    <x v="3"/>
    <x v="2"/>
    <x v="3"/>
    <x v="832"/>
    <d v="2026-02-27T00:00:00"/>
    <n v="2"/>
    <n v="3"/>
    <n v="2"/>
    <n v="6"/>
    <s v="Medium"/>
    <s v="Medium"/>
  </r>
  <r>
    <s v="INC-2026-14050"/>
    <x v="3100"/>
    <x v="0"/>
    <x v="1"/>
    <x v="1"/>
    <x v="2"/>
    <x v="712"/>
    <d v="2026-02-27T00:00:00"/>
    <n v="2"/>
    <n v="1"/>
    <n v="2"/>
    <n v="2"/>
    <s v="Low"/>
    <s v="Low"/>
  </r>
  <r>
    <s v="INC-2026-14912"/>
    <x v="3101"/>
    <x v="1"/>
    <x v="1"/>
    <x v="3"/>
    <x v="0"/>
    <x v="1292"/>
    <d v="2026-02-27T00:00:00"/>
    <n v="2"/>
    <n v="1"/>
    <n v="1"/>
    <n v="1"/>
    <s v="Low"/>
    <s v="Low"/>
  </r>
  <r>
    <s v="INC-2026-12179"/>
    <x v="3102"/>
    <x v="4"/>
    <x v="0"/>
    <x v="2"/>
    <x v="2"/>
    <x v="561"/>
    <d v="2026-02-27T00:00:00"/>
    <n v="2"/>
    <n v="3"/>
    <n v="2"/>
    <n v="6"/>
    <s v="Medium"/>
    <s v="Medium"/>
  </r>
  <r>
    <s v="INC-2026-13176"/>
    <x v="3103"/>
    <x v="4"/>
    <x v="3"/>
    <x v="2"/>
    <x v="2"/>
    <x v="454"/>
    <d v="2026-02-27T00:00:00"/>
    <n v="2"/>
    <n v="3"/>
    <n v="2"/>
    <n v="6"/>
    <s v="Medium"/>
    <s v="Medium"/>
  </r>
  <r>
    <s v="INC-2026-14790"/>
    <x v="3104"/>
    <x v="4"/>
    <x v="2"/>
    <x v="3"/>
    <x v="1"/>
    <x v="490"/>
    <d v="2026-02-27T00:00:00"/>
    <n v="2"/>
    <n v="3"/>
    <n v="4"/>
    <n v="12"/>
    <s v="High"/>
    <s v="High"/>
  </r>
  <r>
    <s v="INC-2026-12142"/>
    <x v="3105"/>
    <x v="4"/>
    <x v="2"/>
    <x v="2"/>
    <x v="2"/>
    <x v="94"/>
    <d v="2026-02-27T00:00:00"/>
    <n v="2"/>
    <n v="3"/>
    <n v="2"/>
    <n v="6"/>
    <s v="Medium"/>
    <s v="Medium"/>
  </r>
  <r>
    <s v="INC-2026-10364"/>
    <x v="3106"/>
    <x v="4"/>
    <x v="2"/>
    <x v="2"/>
    <x v="3"/>
    <x v="594"/>
    <d v="2026-02-27T00:00:00"/>
    <n v="2"/>
    <n v="3"/>
    <n v="2"/>
    <n v="6"/>
    <s v="Medium"/>
    <s v="Medium"/>
  </r>
  <r>
    <s v="INC-2026-10281"/>
    <x v="3107"/>
    <x v="4"/>
    <x v="1"/>
    <x v="3"/>
    <x v="2"/>
    <x v="1156"/>
    <d v="2026-02-27T00:00:00"/>
    <n v="2"/>
    <n v="3"/>
    <n v="2"/>
    <n v="6"/>
    <s v="Medium"/>
    <s v="Medium"/>
  </r>
  <r>
    <s v="INC-2026-12815"/>
    <x v="3108"/>
    <x v="1"/>
    <x v="2"/>
    <x v="2"/>
    <x v="0"/>
    <x v="296"/>
    <d v="2026-02-27T00:00:00"/>
    <n v="2"/>
    <n v="1"/>
    <n v="1"/>
    <n v="1"/>
    <s v="Low"/>
    <s v="Low"/>
  </r>
  <r>
    <s v="INC-2026-13840"/>
    <x v="3109"/>
    <x v="4"/>
    <x v="2"/>
    <x v="0"/>
    <x v="2"/>
    <x v="1018"/>
    <d v="2026-02-27T00:00:00"/>
    <n v="2"/>
    <n v="3"/>
    <n v="2"/>
    <n v="6"/>
    <s v="Medium"/>
    <s v="Medium"/>
  </r>
  <r>
    <s v="INC-2026-12616"/>
    <x v="3110"/>
    <x v="0"/>
    <x v="1"/>
    <x v="1"/>
    <x v="3"/>
    <x v="918"/>
    <d v="2026-02-27T00:00:00"/>
    <n v="2"/>
    <n v="1"/>
    <n v="2"/>
    <n v="2"/>
    <s v="Low"/>
    <s v="Low"/>
  </r>
  <r>
    <s v="INC-2026-11113"/>
    <x v="3111"/>
    <x v="3"/>
    <x v="0"/>
    <x v="0"/>
    <x v="2"/>
    <x v="248"/>
    <d v="2026-02-27T00:00:00"/>
    <n v="2"/>
    <n v="5"/>
    <n v="2"/>
    <n v="10"/>
    <s v="Medium"/>
    <s v="Medium"/>
  </r>
  <r>
    <s v="INC-2026-14211"/>
    <x v="3112"/>
    <x v="5"/>
    <x v="3"/>
    <x v="3"/>
    <x v="0"/>
    <x v="813"/>
    <d v="2026-02-27T00:00:00"/>
    <n v="2"/>
    <n v="1"/>
    <n v="1"/>
    <n v="1"/>
    <s v="Low"/>
    <s v="Low"/>
  </r>
  <r>
    <s v="INC-2026-11712"/>
    <x v="3113"/>
    <x v="2"/>
    <x v="2"/>
    <x v="1"/>
    <x v="2"/>
    <x v="1050"/>
    <d v="2026-02-27T00:00:00"/>
    <n v="2"/>
    <n v="3"/>
    <n v="2"/>
    <n v="6"/>
    <s v="Medium"/>
    <s v="Medium"/>
  </r>
  <r>
    <s v="INC-2026-13403"/>
    <x v="3114"/>
    <x v="4"/>
    <x v="1"/>
    <x v="2"/>
    <x v="2"/>
    <x v="966"/>
    <d v="2026-02-27T00:00:00"/>
    <n v="2"/>
    <n v="3"/>
    <n v="2"/>
    <n v="6"/>
    <s v="Medium"/>
    <s v="Medium"/>
  </r>
  <r>
    <s v="INC-2026-13517"/>
    <x v="3115"/>
    <x v="4"/>
    <x v="0"/>
    <x v="1"/>
    <x v="1"/>
    <x v="721"/>
    <d v="2026-02-27T00:00:00"/>
    <n v="2"/>
    <n v="3"/>
    <n v="4"/>
    <n v="12"/>
    <s v="High"/>
    <s v="High"/>
  </r>
  <r>
    <s v="INC-2026-11099"/>
    <x v="3116"/>
    <x v="4"/>
    <x v="3"/>
    <x v="2"/>
    <x v="3"/>
    <x v="1293"/>
    <d v="2026-02-27T00:00:00"/>
    <n v="2"/>
    <n v="3"/>
    <n v="2"/>
    <n v="6"/>
    <s v="Medium"/>
    <s v="Medium"/>
  </r>
  <r>
    <s v="INC-2026-13398"/>
    <x v="3117"/>
    <x v="5"/>
    <x v="3"/>
    <x v="2"/>
    <x v="2"/>
    <x v="1099"/>
    <d v="2026-02-28T00:00:00"/>
    <n v="2"/>
    <n v="1"/>
    <n v="2"/>
    <n v="2"/>
    <s v="Low"/>
    <s v="Low"/>
  </r>
  <r>
    <s v="INC-2026-10817"/>
    <x v="3118"/>
    <x v="5"/>
    <x v="2"/>
    <x v="3"/>
    <x v="3"/>
    <x v="820"/>
    <d v="2026-02-28T00:00:00"/>
    <n v="2"/>
    <n v="1"/>
    <n v="2"/>
    <n v="2"/>
    <s v="Low"/>
    <s v="Low"/>
  </r>
  <r>
    <s v="INC-2026-11390"/>
    <x v="3119"/>
    <x v="3"/>
    <x v="1"/>
    <x v="0"/>
    <x v="2"/>
    <x v="842"/>
    <d v="2026-02-28T00:00:00"/>
    <n v="2"/>
    <n v="5"/>
    <n v="2"/>
    <n v="10"/>
    <s v="Medium"/>
    <s v="Medium"/>
  </r>
  <r>
    <s v="INC-2026-11489"/>
    <x v="3120"/>
    <x v="4"/>
    <x v="1"/>
    <x v="2"/>
    <x v="0"/>
    <x v="1247"/>
    <d v="2026-02-28T00:00:00"/>
    <n v="2"/>
    <n v="3"/>
    <n v="1"/>
    <n v="3"/>
    <s v="Low"/>
    <s v="Low"/>
  </r>
  <r>
    <s v="INC-2026-14611"/>
    <x v="3121"/>
    <x v="4"/>
    <x v="1"/>
    <x v="2"/>
    <x v="4"/>
    <x v="843"/>
    <d v="2026-02-28T00:00:00"/>
    <n v="2"/>
    <n v="3"/>
    <n v="5"/>
    <n v="15"/>
    <s v="High"/>
    <s v="High"/>
  </r>
  <r>
    <s v="INC-2026-12177"/>
    <x v="3122"/>
    <x v="0"/>
    <x v="2"/>
    <x v="3"/>
    <x v="2"/>
    <x v="127"/>
    <d v="2026-02-28T00:00:00"/>
    <n v="2"/>
    <n v="1"/>
    <n v="2"/>
    <n v="2"/>
    <s v="Low"/>
    <s v="Low"/>
  </r>
  <r>
    <s v="INC-2026-14321"/>
    <x v="3123"/>
    <x v="2"/>
    <x v="1"/>
    <x v="0"/>
    <x v="2"/>
    <x v="606"/>
    <d v="2026-02-28T00:00:00"/>
    <n v="2"/>
    <n v="3"/>
    <n v="2"/>
    <n v="6"/>
    <s v="Medium"/>
    <s v="Medium"/>
  </r>
  <r>
    <s v="INC-2026-10267"/>
    <x v="3124"/>
    <x v="4"/>
    <x v="3"/>
    <x v="2"/>
    <x v="0"/>
    <x v="845"/>
    <d v="2026-02-28T00:00:00"/>
    <n v="2"/>
    <n v="3"/>
    <n v="1"/>
    <n v="3"/>
    <s v="Low"/>
    <s v="Low"/>
  </r>
  <r>
    <s v="INC-2026-11106"/>
    <x v="3125"/>
    <x v="4"/>
    <x v="3"/>
    <x v="2"/>
    <x v="3"/>
    <x v="825"/>
    <d v="2026-02-28T00:00:00"/>
    <n v="2"/>
    <n v="3"/>
    <n v="2"/>
    <n v="6"/>
    <s v="Medium"/>
    <s v="Medium"/>
  </r>
  <r>
    <s v="INC-2026-13276"/>
    <x v="3126"/>
    <x v="4"/>
    <x v="0"/>
    <x v="2"/>
    <x v="3"/>
    <x v="131"/>
    <d v="2026-02-28T00:00:00"/>
    <n v="2"/>
    <n v="3"/>
    <n v="2"/>
    <n v="6"/>
    <s v="Medium"/>
    <s v="Medium"/>
  </r>
  <r>
    <s v="INC-2026-11796"/>
    <x v="3127"/>
    <x v="5"/>
    <x v="3"/>
    <x v="2"/>
    <x v="4"/>
    <x v="734"/>
    <d v="2026-02-28T00:00:00"/>
    <n v="2"/>
    <n v="1"/>
    <n v="5"/>
    <n v="5"/>
    <s v="Medium"/>
    <s v="Medium"/>
  </r>
  <r>
    <s v="INC-2026-13141"/>
    <x v="3128"/>
    <x v="4"/>
    <x v="0"/>
    <x v="2"/>
    <x v="1"/>
    <x v="698"/>
    <d v="2026-02-28T00:00:00"/>
    <n v="2"/>
    <n v="3"/>
    <n v="4"/>
    <n v="12"/>
    <s v="High"/>
    <s v="High"/>
  </r>
  <r>
    <s v="INC-2026-12239"/>
    <x v="3128"/>
    <x v="1"/>
    <x v="2"/>
    <x v="2"/>
    <x v="3"/>
    <x v="698"/>
    <d v="2026-02-28T00:00:00"/>
    <n v="2"/>
    <n v="1"/>
    <n v="2"/>
    <n v="2"/>
    <s v="Low"/>
    <s v="Low"/>
  </r>
  <r>
    <s v="INC-2026-10814"/>
    <x v="3129"/>
    <x v="5"/>
    <x v="1"/>
    <x v="0"/>
    <x v="3"/>
    <x v="181"/>
    <d v="2026-02-28T00:00:00"/>
    <n v="2"/>
    <n v="1"/>
    <n v="2"/>
    <n v="2"/>
    <s v="Low"/>
    <s v="Low"/>
  </r>
  <r>
    <s v="INC-2026-13812"/>
    <x v="3130"/>
    <x v="3"/>
    <x v="2"/>
    <x v="0"/>
    <x v="0"/>
    <x v="580"/>
    <d v="2026-02-28T00:00:00"/>
    <n v="2"/>
    <n v="5"/>
    <n v="1"/>
    <n v="5"/>
    <s v="Medium"/>
    <s v="Medium"/>
  </r>
  <r>
    <s v="INC-2026-10327"/>
    <x v="3131"/>
    <x v="1"/>
    <x v="0"/>
    <x v="2"/>
    <x v="3"/>
    <x v="20"/>
    <d v="2026-02-28T00:00:00"/>
    <n v="2"/>
    <n v="1"/>
    <n v="2"/>
    <n v="2"/>
    <s v="Low"/>
    <s v="Low"/>
  </r>
  <r>
    <s v="INC-2026-13972"/>
    <x v="3132"/>
    <x v="4"/>
    <x v="0"/>
    <x v="2"/>
    <x v="2"/>
    <x v="702"/>
    <d v="2026-02-28T00:00:00"/>
    <n v="2"/>
    <n v="3"/>
    <n v="2"/>
    <n v="6"/>
    <s v="Medium"/>
    <s v="Medium"/>
  </r>
  <r>
    <s v="INC-2026-11161"/>
    <x v="3133"/>
    <x v="4"/>
    <x v="0"/>
    <x v="2"/>
    <x v="2"/>
    <x v="1194"/>
    <d v="2026-02-28T00:00:00"/>
    <n v="2"/>
    <n v="3"/>
    <n v="2"/>
    <n v="6"/>
    <s v="Medium"/>
    <s v="Medium"/>
  </r>
  <r>
    <s v="INC-2026-13952"/>
    <x v="3134"/>
    <x v="0"/>
    <x v="0"/>
    <x v="3"/>
    <x v="3"/>
    <x v="546"/>
    <d v="2026-02-28T00:00:00"/>
    <n v="2"/>
    <n v="1"/>
    <n v="2"/>
    <n v="2"/>
    <s v="Low"/>
    <s v="Low"/>
  </r>
  <r>
    <s v="INC-2026-13359"/>
    <x v="3135"/>
    <x v="1"/>
    <x v="0"/>
    <x v="0"/>
    <x v="1"/>
    <x v="24"/>
    <d v="2026-02-28T00:00:00"/>
    <n v="2"/>
    <n v="1"/>
    <n v="4"/>
    <n v="4"/>
    <s v="Low"/>
    <s v="Low"/>
  </r>
  <r>
    <s v="INC-2026-13564"/>
    <x v="3136"/>
    <x v="4"/>
    <x v="2"/>
    <x v="2"/>
    <x v="3"/>
    <x v="906"/>
    <d v="2026-02-28T00:00:00"/>
    <n v="2"/>
    <n v="3"/>
    <n v="2"/>
    <n v="6"/>
    <s v="Medium"/>
    <s v="Medium"/>
  </r>
  <r>
    <s v="INC-2026-13420"/>
    <x v="3137"/>
    <x v="1"/>
    <x v="2"/>
    <x v="3"/>
    <x v="1"/>
    <x v="1294"/>
    <d v="2026-02-28T00:00:00"/>
    <n v="2"/>
    <n v="1"/>
    <n v="4"/>
    <n v="4"/>
    <s v="Low"/>
    <s v="Low"/>
  </r>
  <r>
    <s v="INC-2026-10221"/>
    <x v="3138"/>
    <x v="4"/>
    <x v="3"/>
    <x v="2"/>
    <x v="3"/>
    <x v="78"/>
    <d v="2026-02-28T00:00:00"/>
    <n v="2"/>
    <n v="3"/>
    <n v="2"/>
    <n v="6"/>
    <s v="Medium"/>
    <s v="Medium"/>
  </r>
  <r>
    <s v="INC-2026-13207"/>
    <x v="3139"/>
    <x v="0"/>
    <x v="0"/>
    <x v="0"/>
    <x v="0"/>
    <x v="1196"/>
    <d v="2026-02-28T00:00:00"/>
    <n v="2"/>
    <n v="1"/>
    <n v="1"/>
    <n v="1"/>
    <s v="Low"/>
    <s v="Low"/>
  </r>
  <r>
    <s v="INC-2026-11201"/>
    <x v="3140"/>
    <x v="4"/>
    <x v="2"/>
    <x v="2"/>
    <x v="3"/>
    <x v="801"/>
    <d v="2026-02-28T00:00:00"/>
    <n v="2"/>
    <n v="3"/>
    <n v="2"/>
    <n v="6"/>
    <s v="Medium"/>
    <s v="Medium"/>
  </r>
  <r>
    <s v="INC-2026-14545"/>
    <x v="3141"/>
    <x v="4"/>
    <x v="1"/>
    <x v="2"/>
    <x v="3"/>
    <x v="979"/>
    <d v="2026-02-28T00:00:00"/>
    <n v="2"/>
    <n v="3"/>
    <n v="2"/>
    <n v="6"/>
    <s v="Medium"/>
    <s v="Medium"/>
  </r>
  <r>
    <s v="INC-2026-13984"/>
    <x v="3142"/>
    <x v="3"/>
    <x v="1"/>
    <x v="0"/>
    <x v="4"/>
    <x v="1295"/>
    <d v="2026-02-28T00:00:00"/>
    <n v="2"/>
    <n v="5"/>
    <n v="5"/>
    <n v="25"/>
    <s v="Very High"/>
    <s v="Critical"/>
  </r>
  <r>
    <s v="INC-2026-10160"/>
    <x v="3143"/>
    <x v="4"/>
    <x v="2"/>
    <x v="1"/>
    <x v="2"/>
    <x v="1283"/>
    <d v="2026-02-28T00:00:00"/>
    <n v="2"/>
    <n v="3"/>
    <n v="2"/>
    <n v="6"/>
    <s v="Medium"/>
    <s v="Medium"/>
  </r>
  <r>
    <s v="INC-2026-10876"/>
    <x v="3144"/>
    <x v="0"/>
    <x v="2"/>
    <x v="1"/>
    <x v="0"/>
    <x v="291"/>
    <d v="2026-02-28T00:00:00"/>
    <n v="2"/>
    <n v="1"/>
    <n v="1"/>
    <n v="1"/>
    <s v="Low"/>
    <s v="Low"/>
  </r>
  <r>
    <s v="INC-2026-14014"/>
    <x v="3145"/>
    <x v="4"/>
    <x v="0"/>
    <x v="2"/>
    <x v="3"/>
    <x v="147"/>
    <d v="2026-02-28T00:00:00"/>
    <n v="2"/>
    <n v="3"/>
    <n v="2"/>
    <n v="6"/>
    <s v="Medium"/>
    <s v="Medium"/>
  </r>
  <r>
    <s v="INC-2026-12760"/>
    <x v="3146"/>
    <x v="2"/>
    <x v="2"/>
    <x v="3"/>
    <x v="3"/>
    <x v="487"/>
    <d v="2026-02-28T00:00:00"/>
    <n v="2"/>
    <n v="3"/>
    <n v="2"/>
    <n v="6"/>
    <s v="Medium"/>
    <s v="Medium"/>
  </r>
  <r>
    <s v="INC-2026-10433"/>
    <x v="3147"/>
    <x v="5"/>
    <x v="0"/>
    <x v="2"/>
    <x v="2"/>
    <x v="1296"/>
    <d v="2026-02-28T00:00:00"/>
    <n v="2"/>
    <n v="1"/>
    <n v="2"/>
    <n v="2"/>
    <s v="Low"/>
    <s v="Low"/>
  </r>
  <r>
    <s v="INC-2026-14378"/>
    <x v="3148"/>
    <x v="4"/>
    <x v="1"/>
    <x v="2"/>
    <x v="3"/>
    <x v="809"/>
    <d v="2026-02-28T00:00:00"/>
    <n v="2"/>
    <n v="3"/>
    <n v="2"/>
    <n v="6"/>
    <s v="Medium"/>
    <s v="Medium"/>
  </r>
  <r>
    <s v="INC-2026-14412"/>
    <x v="3149"/>
    <x v="0"/>
    <x v="2"/>
    <x v="0"/>
    <x v="1"/>
    <x v="915"/>
    <d v="2026-02-28T00:00:00"/>
    <n v="2"/>
    <n v="1"/>
    <n v="4"/>
    <n v="4"/>
    <s v="Low"/>
    <s v="Low"/>
  </r>
  <r>
    <s v="INC-2026-12541"/>
    <x v="3150"/>
    <x v="0"/>
    <x v="2"/>
    <x v="0"/>
    <x v="1"/>
    <x v="1284"/>
    <d v="2026-02-28T00:00:00"/>
    <n v="2"/>
    <n v="1"/>
    <n v="4"/>
    <n v="4"/>
    <s v="Low"/>
    <s v="Low"/>
  </r>
  <r>
    <s v="INC-2026-13702"/>
    <x v="3151"/>
    <x v="5"/>
    <x v="3"/>
    <x v="1"/>
    <x v="3"/>
    <x v="936"/>
    <d v="2026-02-28T00:00:00"/>
    <n v="2"/>
    <n v="1"/>
    <n v="2"/>
    <n v="2"/>
    <s v="Low"/>
    <s v="Low"/>
  </r>
  <r>
    <s v="INC-2026-13956"/>
    <x v="3152"/>
    <x v="0"/>
    <x v="1"/>
    <x v="1"/>
    <x v="2"/>
    <x v="1118"/>
    <d v="2026-02-28T00:00:00"/>
    <n v="2"/>
    <n v="1"/>
    <n v="2"/>
    <n v="2"/>
    <s v="Low"/>
    <s v="Low"/>
  </r>
  <r>
    <s v="INC-2026-11270"/>
    <x v="3153"/>
    <x v="4"/>
    <x v="3"/>
    <x v="2"/>
    <x v="0"/>
    <x v="210"/>
    <d v="2026-02-28T00:00:00"/>
    <n v="2"/>
    <n v="3"/>
    <n v="1"/>
    <n v="3"/>
    <s v="Low"/>
    <s v="Low"/>
  </r>
  <r>
    <s v="INC-2026-14981"/>
    <x v="3154"/>
    <x v="3"/>
    <x v="2"/>
    <x v="0"/>
    <x v="1"/>
    <x v="684"/>
    <d v="2026-02-28T00:00:00"/>
    <n v="2"/>
    <n v="5"/>
    <n v="4"/>
    <n v="20"/>
    <s v="Very High"/>
    <s v="Critical"/>
  </r>
  <r>
    <s v="INC-2026-11767"/>
    <x v="3155"/>
    <x v="5"/>
    <x v="2"/>
    <x v="2"/>
    <x v="2"/>
    <x v="299"/>
    <d v="2026-02-28T00:00:00"/>
    <n v="2"/>
    <n v="1"/>
    <n v="2"/>
    <n v="2"/>
    <s v="Low"/>
    <s v="Low"/>
  </r>
  <r>
    <s v="INC-2026-10171"/>
    <x v="3156"/>
    <x v="1"/>
    <x v="3"/>
    <x v="2"/>
    <x v="3"/>
    <x v="162"/>
    <d v="2026-02-28T00:00:00"/>
    <n v="2"/>
    <n v="1"/>
    <n v="2"/>
    <n v="2"/>
    <s v="Low"/>
    <s v="Low"/>
  </r>
  <r>
    <s v="INC-2026-12228"/>
    <x v="3157"/>
    <x v="1"/>
    <x v="0"/>
    <x v="3"/>
    <x v="0"/>
    <x v="781"/>
    <d v="2026-02-28T00:00:00"/>
    <n v="2"/>
    <n v="1"/>
    <n v="1"/>
    <n v="1"/>
    <s v="Low"/>
    <s v="Low"/>
  </r>
  <r>
    <s v="INC-2026-10638"/>
    <x v="3158"/>
    <x v="4"/>
    <x v="3"/>
    <x v="2"/>
    <x v="3"/>
    <x v="1085"/>
    <d v="2026-02-28T00:00:00"/>
    <n v="2"/>
    <n v="3"/>
    <n v="2"/>
    <n v="6"/>
    <s v="Medium"/>
    <s v="Medium"/>
  </r>
  <r>
    <s v="INC-2026-11683"/>
    <x v="3159"/>
    <x v="3"/>
    <x v="0"/>
    <x v="0"/>
    <x v="3"/>
    <x v="816"/>
    <d v="2026-02-28T00:00:00"/>
    <n v="2"/>
    <n v="5"/>
    <n v="2"/>
    <n v="10"/>
    <s v="Medium"/>
    <s v="Medium"/>
  </r>
  <r>
    <s v="INC-2026-11786"/>
    <x v="3160"/>
    <x v="4"/>
    <x v="0"/>
    <x v="1"/>
    <x v="3"/>
    <x v="307"/>
    <d v="2026-02-28T00:00:00"/>
    <n v="2"/>
    <n v="3"/>
    <n v="2"/>
    <n v="6"/>
    <s v="Medium"/>
    <s v="Medium"/>
  </r>
  <r>
    <s v="INC-2026-11102"/>
    <x v="3161"/>
    <x v="4"/>
    <x v="2"/>
    <x v="3"/>
    <x v="3"/>
    <x v="61"/>
    <d v="2026-02-28T00:00:00"/>
    <n v="2"/>
    <n v="3"/>
    <n v="2"/>
    <n v="6"/>
    <s v="Medium"/>
    <s v="Medium"/>
  </r>
  <r>
    <s v="INC-2026-13340"/>
    <x v="3162"/>
    <x v="3"/>
    <x v="1"/>
    <x v="0"/>
    <x v="3"/>
    <x v="573"/>
    <d v="2026-02-28T00:00:00"/>
    <n v="2"/>
    <n v="5"/>
    <n v="2"/>
    <n v="10"/>
    <s v="Medium"/>
    <s v="Medium"/>
  </r>
  <r>
    <s v="INC-2026-14853"/>
    <x v="3163"/>
    <x v="5"/>
    <x v="1"/>
    <x v="3"/>
    <x v="0"/>
    <x v="468"/>
    <d v="2026-02-28T00:00:00"/>
    <n v="2"/>
    <n v="1"/>
    <n v="1"/>
    <n v="1"/>
    <s v="Low"/>
    <s v="Low"/>
  </r>
  <r>
    <s v="INC-2026-14756"/>
    <x v="3164"/>
    <x v="4"/>
    <x v="1"/>
    <x v="2"/>
    <x v="1"/>
    <x v="343"/>
    <d v="2026-03-01T00:00:00"/>
    <n v="3"/>
    <n v="3"/>
    <n v="4"/>
    <n v="12"/>
    <s v="High"/>
    <s v="High"/>
  </r>
  <r>
    <s v="INC-2026-13899"/>
    <x v="3165"/>
    <x v="4"/>
    <x v="3"/>
    <x v="2"/>
    <x v="0"/>
    <x v="176"/>
    <d v="2026-03-01T00:00:00"/>
    <n v="3"/>
    <n v="3"/>
    <n v="1"/>
    <n v="3"/>
    <s v="Low"/>
    <s v="Low"/>
  </r>
  <r>
    <s v="INC-2026-10889"/>
    <x v="3166"/>
    <x v="4"/>
    <x v="1"/>
    <x v="2"/>
    <x v="2"/>
    <x v="1003"/>
    <d v="2026-03-01T00:00:00"/>
    <n v="3"/>
    <n v="3"/>
    <n v="2"/>
    <n v="6"/>
    <s v="Medium"/>
    <s v="Medium"/>
  </r>
  <r>
    <s v="INC-2026-11129"/>
    <x v="3167"/>
    <x v="2"/>
    <x v="0"/>
    <x v="2"/>
    <x v="2"/>
    <x v="613"/>
    <d v="2026-03-01T00:00:00"/>
    <n v="3"/>
    <n v="3"/>
    <n v="2"/>
    <n v="6"/>
    <s v="Medium"/>
    <s v="Medium"/>
  </r>
  <r>
    <s v="INC-2026-12586"/>
    <x v="3168"/>
    <x v="4"/>
    <x v="2"/>
    <x v="2"/>
    <x v="3"/>
    <x v="178"/>
    <d v="2026-03-01T00:00:00"/>
    <n v="3"/>
    <n v="3"/>
    <n v="2"/>
    <n v="6"/>
    <s v="Medium"/>
    <s v="Medium"/>
  </r>
  <r>
    <s v="INC-2026-10272"/>
    <x v="3169"/>
    <x v="4"/>
    <x v="0"/>
    <x v="2"/>
    <x v="2"/>
    <x v="398"/>
    <d v="2026-03-01T00:00:00"/>
    <n v="3"/>
    <n v="3"/>
    <n v="2"/>
    <n v="6"/>
    <s v="Medium"/>
    <s v="Medium"/>
  </r>
  <r>
    <s v="INC-2026-13687"/>
    <x v="3170"/>
    <x v="4"/>
    <x v="3"/>
    <x v="2"/>
    <x v="4"/>
    <x v="1297"/>
    <d v="2026-03-01T00:00:00"/>
    <n v="3"/>
    <n v="3"/>
    <n v="5"/>
    <n v="15"/>
    <s v="High"/>
    <s v="High"/>
  </r>
  <r>
    <s v="INC-2026-13282"/>
    <x v="3171"/>
    <x v="4"/>
    <x v="1"/>
    <x v="2"/>
    <x v="0"/>
    <x v="1233"/>
    <d v="2026-03-01T00:00:00"/>
    <n v="3"/>
    <n v="3"/>
    <n v="1"/>
    <n v="3"/>
    <s v="Low"/>
    <s v="Low"/>
  </r>
  <r>
    <s v="INC-2026-14976"/>
    <x v="3172"/>
    <x v="3"/>
    <x v="0"/>
    <x v="0"/>
    <x v="3"/>
    <x v="1298"/>
    <d v="2026-03-01T00:00:00"/>
    <n v="3"/>
    <n v="5"/>
    <n v="2"/>
    <n v="10"/>
    <s v="Medium"/>
    <s v="Medium"/>
  </r>
  <r>
    <s v="INC-2026-11310"/>
    <x v="3173"/>
    <x v="4"/>
    <x v="1"/>
    <x v="2"/>
    <x v="2"/>
    <x v="1299"/>
    <d v="2026-03-01T00:00:00"/>
    <n v="3"/>
    <n v="3"/>
    <n v="2"/>
    <n v="6"/>
    <s v="Medium"/>
    <s v="Medium"/>
  </r>
  <r>
    <s v="INC-2026-13015"/>
    <x v="3174"/>
    <x v="4"/>
    <x v="0"/>
    <x v="2"/>
    <x v="2"/>
    <x v="950"/>
    <d v="2026-03-01T00:00:00"/>
    <n v="3"/>
    <n v="3"/>
    <n v="2"/>
    <n v="6"/>
    <s v="Medium"/>
    <s v="Medium"/>
  </r>
  <r>
    <s v="INC-2026-10604"/>
    <x v="3174"/>
    <x v="4"/>
    <x v="2"/>
    <x v="2"/>
    <x v="3"/>
    <x v="950"/>
    <d v="2026-03-01T00:00:00"/>
    <n v="3"/>
    <n v="3"/>
    <n v="2"/>
    <n v="6"/>
    <s v="Medium"/>
    <s v="Medium"/>
  </r>
  <r>
    <s v="INC-2026-12551"/>
    <x v="3175"/>
    <x v="0"/>
    <x v="3"/>
    <x v="3"/>
    <x v="1"/>
    <x v="704"/>
    <d v="2026-03-01T00:00:00"/>
    <n v="3"/>
    <n v="1"/>
    <n v="4"/>
    <n v="4"/>
    <s v="Low"/>
    <s v="Low"/>
  </r>
  <r>
    <s v="INC-2026-13298"/>
    <x v="3176"/>
    <x v="3"/>
    <x v="2"/>
    <x v="0"/>
    <x v="2"/>
    <x v="1111"/>
    <d v="2026-03-01T00:00:00"/>
    <n v="3"/>
    <n v="5"/>
    <n v="2"/>
    <n v="10"/>
    <s v="Medium"/>
    <s v="Medium"/>
  </r>
  <r>
    <s v="INC-2026-12837"/>
    <x v="3177"/>
    <x v="2"/>
    <x v="0"/>
    <x v="0"/>
    <x v="0"/>
    <x v="583"/>
    <d v="2026-03-01T00:00:00"/>
    <n v="3"/>
    <n v="3"/>
    <n v="1"/>
    <n v="3"/>
    <s v="Low"/>
    <s v="Low"/>
  </r>
  <r>
    <s v="INC-2026-10881"/>
    <x v="3178"/>
    <x v="3"/>
    <x v="0"/>
    <x v="0"/>
    <x v="3"/>
    <x v="142"/>
    <d v="2026-03-01T00:00:00"/>
    <n v="3"/>
    <n v="5"/>
    <n v="2"/>
    <n v="10"/>
    <s v="Medium"/>
    <s v="Medium"/>
  </r>
  <r>
    <s v="INC-2026-12791"/>
    <x v="3179"/>
    <x v="1"/>
    <x v="0"/>
    <x v="1"/>
    <x v="3"/>
    <x v="875"/>
    <d v="2026-03-01T00:00:00"/>
    <n v="3"/>
    <n v="1"/>
    <n v="2"/>
    <n v="2"/>
    <s v="Low"/>
    <s v="Low"/>
  </r>
  <r>
    <s v="INC-2026-12734"/>
    <x v="3180"/>
    <x v="3"/>
    <x v="0"/>
    <x v="0"/>
    <x v="2"/>
    <x v="742"/>
    <d v="2026-03-01T00:00:00"/>
    <n v="3"/>
    <n v="5"/>
    <n v="2"/>
    <n v="10"/>
    <s v="Medium"/>
    <s v="Medium"/>
  </r>
  <r>
    <s v="INC-2026-13377"/>
    <x v="3181"/>
    <x v="3"/>
    <x v="2"/>
    <x v="0"/>
    <x v="1"/>
    <x v="954"/>
    <d v="2026-03-01T00:00:00"/>
    <n v="3"/>
    <n v="5"/>
    <n v="4"/>
    <n v="20"/>
    <s v="Very High"/>
    <s v="Critical"/>
  </r>
  <r>
    <s v="INC-2026-13980"/>
    <x v="3182"/>
    <x v="4"/>
    <x v="1"/>
    <x v="2"/>
    <x v="3"/>
    <x v="1125"/>
    <d v="2026-03-01T00:00:00"/>
    <n v="3"/>
    <n v="3"/>
    <n v="2"/>
    <n v="6"/>
    <s v="Medium"/>
    <s v="Medium"/>
  </r>
  <r>
    <s v="INC-2026-12765"/>
    <x v="3183"/>
    <x v="3"/>
    <x v="0"/>
    <x v="0"/>
    <x v="1"/>
    <x v="36"/>
    <d v="2026-03-01T00:00:00"/>
    <n v="3"/>
    <n v="5"/>
    <n v="4"/>
    <n v="20"/>
    <s v="Very High"/>
    <s v="Critical"/>
  </r>
  <r>
    <s v="INC-2026-12988"/>
    <x v="3184"/>
    <x v="4"/>
    <x v="1"/>
    <x v="2"/>
    <x v="3"/>
    <x v="1283"/>
    <d v="2026-03-01T00:00:00"/>
    <n v="3"/>
    <n v="3"/>
    <n v="2"/>
    <n v="6"/>
    <s v="Medium"/>
    <s v="Medium"/>
  </r>
  <r>
    <s v="INC-2026-10388"/>
    <x v="3185"/>
    <x v="5"/>
    <x v="3"/>
    <x v="0"/>
    <x v="3"/>
    <x v="555"/>
    <d v="2026-03-01T00:00:00"/>
    <n v="3"/>
    <n v="1"/>
    <n v="2"/>
    <n v="2"/>
    <s v="Low"/>
    <s v="Low"/>
  </r>
  <r>
    <s v="INC-2026-11564"/>
    <x v="3186"/>
    <x v="5"/>
    <x v="1"/>
    <x v="3"/>
    <x v="3"/>
    <x v="196"/>
    <d v="2026-03-01T00:00:00"/>
    <n v="3"/>
    <n v="1"/>
    <n v="2"/>
    <n v="2"/>
    <s v="Low"/>
    <s v="Low"/>
  </r>
  <r>
    <s v="INC-2026-13901"/>
    <x v="3187"/>
    <x v="2"/>
    <x v="3"/>
    <x v="0"/>
    <x v="0"/>
    <x v="291"/>
    <d v="2026-03-01T00:00:00"/>
    <n v="3"/>
    <n v="3"/>
    <n v="1"/>
    <n v="3"/>
    <s v="Low"/>
    <s v="Low"/>
  </r>
  <r>
    <s v="INC-2026-12343"/>
    <x v="3188"/>
    <x v="4"/>
    <x v="2"/>
    <x v="2"/>
    <x v="0"/>
    <x v="415"/>
    <d v="2026-03-01T00:00:00"/>
    <n v="3"/>
    <n v="3"/>
    <n v="1"/>
    <n v="3"/>
    <s v="Low"/>
    <s v="Low"/>
  </r>
  <r>
    <s v="INC-2026-11608"/>
    <x v="3189"/>
    <x v="2"/>
    <x v="0"/>
    <x v="0"/>
    <x v="0"/>
    <x v="1300"/>
    <d v="2026-03-01T00:00:00"/>
    <n v="3"/>
    <n v="3"/>
    <n v="1"/>
    <n v="3"/>
    <s v="Low"/>
    <s v="Low"/>
  </r>
  <r>
    <s v="INC-2026-13433"/>
    <x v="3190"/>
    <x v="4"/>
    <x v="0"/>
    <x v="2"/>
    <x v="0"/>
    <x v="1226"/>
    <d v="2026-03-01T00:00:00"/>
    <n v="3"/>
    <n v="3"/>
    <n v="1"/>
    <n v="3"/>
    <s v="Low"/>
    <s v="Low"/>
  </r>
  <r>
    <s v="INC-2026-12064"/>
    <x v="3191"/>
    <x v="1"/>
    <x v="0"/>
    <x v="0"/>
    <x v="1"/>
    <x v="292"/>
    <d v="2026-03-01T00:00:00"/>
    <n v="3"/>
    <n v="1"/>
    <n v="4"/>
    <n v="4"/>
    <s v="Low"/>
    <s v="Low"/>
  </r>
  <r>
    <s v="INC-2026-12157"/>
    <x v="3192"/>
    <x v="4"/>
    <x v="2"/>
    <x v="2"/>
    <x v="0"/>
    <x v="419"/>
    <d v="2026-03-01T00:00:00"/>
    <n v="3"/>
    <n v="3"/>
    <n v="1"/>
    <n v="3"/>
    <s v="Low"/>
    <s v="Low"/>
  </r>
  <r>
    <s v="INC-2026-12493"/>
    <x v="3193"/>
    <x v="2"/>
    <x v="0"/>
    <x v="2"/>
    <x v="0"/>
    <x v="594"/>
    <d v="2026-03-01T00:00:00"/>
    <n v="3"/>
    <n v="3"/>
    <n v="1"/>
    <n v="3"/>
    <s v="Low"/>
    <s v="Low"/>
  </r>
  <r>
    <s v="INC-2026-11282"/>
    <x v="3194"/>
    <x v="3"/>
    <x v="0"/>
    <x v="0"/>
    <x v="0"/>
    <x v="1301"/>
    <d v="2026-03-01T00:00:00"/>
    <n v="3"/>
    <n v="5"/>
    <n v="1"/>
    <n v="5"/>
    <s v="Medium"/>
    <s v="Medium"/>
  </r>
  <r>
    <s v="INC-2026-10683"/>
    <x v="3195"/>
    <x v="4"/>
    <x v="3"/>
    <x v="0"/>
    <x v="3"/>
    <x v="565"/>
    <d v="2026-03-01T00:00:00"/>
    <n v="3"/>
    <n v="3"/>
    <n v="2"/>
    <n v="6"/>
    <s v="Medium"/>
    <s v="Medium"/>
  </r>
  <r>
    <s v="INC-2026-11879"/>
    <x v="3196"/>
    <x v="5"/>
    <x v="2"/>
    <x v="1"/>
    <x v="2"/>
    <x v="373"/>
    <d v="2026-03-01T00:00:00"/>
    <n v="3"/>
    <n v="1"/>
    <n v="2"/>
    <n v="2"/>
    <s v="Low"/>
    <s v="Low"/>
  </r>
  <r>
    <s v="INC-2026-11530"/>
    <x v="3197"/>
    <x v="4"/>
    <x v="3"/>
    <x v="2"/>
    <x v="3"/>
    <x v="1302"/>
    <d v="2026-03-01T00:00:00"/>
    <n v="3"/>
    <n v="3"/>
    <n v="2"/>
    <n v="6"/>
    <s v="Medium"/>
    <s v="Medium"/>
  </r>
  <r>
    <s v="INC-2026-13337"/>
    <x v="3198"/>
    <x v="1"/>
    <x v="2"/>
    <x v="0"/>
    <x v="0"/>
    <x v="247"/>
    <d v="2026-03-01T00:00:00"/>
    <n v="3"/>
    <n v="1"/>
    <n v="1"/>
    <n v="1"/>
    <s v="Low"/>
    <s v="Low"/>
  </r>
  <r>
    <s v="INC-2026-10100"/>
    <x v="3199"/>
    <x v="4"/>
    <x v="1"/>
    <x v="2"/>
    <x v="2"/>
    <x v="1303"/>
    <d v="2026-03-01T00:00:00"/>
    <n v="3"/>
    <n v="3"/>
    <n v="2"/>
    <n v="6"/>
    <s v="Medium"/>
    <s v="Medium"/>
  </r>
  <r>
    <s v="INC-2026-13408"/>
    <x v="3200"/>
    <x v="0"/>
    <x v="1"/>
    <x v="2"/>
    <x v="4"/>
    <x v="248"/>
    <d v="2026-03-01T00:00:00"/>
    <n v="3"/>
    <n v="1"/>
    <n v="5"/>
    <n v="5"/>
    <s v="Medium"/>
    <s v="Medium"/>
  </r>
  <r>
    <s v="INC-2026-13376"/>
    <x v="3201"/>
    <x v="4"/>
    <x v="1"/>
    <x v="2"/>
    <x v="3"/>
    <x v="957"/>
    <d v="2026-03-01T00:00:00"/>
    <n v="3"/>
    <n v="3"/>
    <n v="2"/>
    <n v="6"/>
    <s v="Medium"/>
    <s v="Medium"/>
  </r>
  <r>
    <s v="INC-2026-13085"/>
    <x v="3202"/>
    <x v="4"/>
    <x v="0"/>
    <x v="2"/>
    <x v="0"/>
    <x v="1304"/>
    <d v="2026-03-01T00:00:00"/>
    <n v="3"/>
    <n v="3"/>
    <n v="1"/>
    <n v="3"/>
    <s v="Low"/>
    <s v="Low"/>
  </r>
  <r>
    <s v="INC-2026-13045"/>
    <x v="3203"/>
    <x v="4"/>
    <x v="1"/>
    <x v="2"/>
    <x v="3"/>
    <x v="1021"/>
    <d v="2026-03-01T00:00:00"/>
    <n v="3"/>
    <n v="3"/>
    <n v="2"/>
    <n v="6"/>
    <s v="Medium"/>
    <s v="Medium"/>
  </r>
  <r>
    <s v="INC-2026-12680"/>
    <x v="3204"/>
    <x v="1"/>
    <x v="1"/>
    <x v="1"/>
    <x v="3"/>
    <x v="377"/>
    <d v="2026-03-01T00:00:00"/>
    <n v="3"/>
    <n v="1"/>
    <n v="2"/>
    <n v="2"/>
    <s v="Low"/>
    <s v="Low"/>
  </r>
  <r>
    <s v="INC-2026-12201"/>
    <x v="3205"/>
    <x v="0"/>
    <x v="0"/>
    <x v="1"/>
    <x v="3"/>
    <x v="965"/>
    <d v="2026-03-01T00:00:00"/>
    <n v="3"/>
    <n v="1"/>
    <n v="2"/>
    <n v="2"/>
    <s v="Low"/>
    <s v="Low"/>
  </r>
  <r>
    <s v="INC-2026-13163"/>
    <x v="3206"/>
    <x v="2"/>
    <x v="1"/>
    <x v="2"/>
    <x v="2"/>
    <x v="966"/>
    <d v="2026-03-01T00:00:00"/>
    <n v="3"/>
    <n v="3"/>
    <n v="2"/>
    <n v="6"/>
    <s v="Medium"/>
    <s v="Medium"/>
  </r>
  <r>
    <s v="INC-2026-13994"/>
    <x v="3207"/>
    <x v="4"/>
    <x v="0"/>
    <x v="2"/>
    <x v="3"/>
    <x v="1180"/>
    <d v="2026-03-01T00:00:00"/>
    <n v="3"/>
    <n v="3"/>
    <n v="2"/>
    <n v="6"/>
    <s v="Medium"/>
    <s v="Medium"/>
  </r>
  <r>
    <s v="INC-2026-14020"/>
    <x v="3208"/>
    <x v="2"/>
    <x v="2"/>
    <x v="0"/>
    <x v="0"/>
    <x v="1067"/>
    <d v="2026-03-01T00:00:00"/>
    <n v="3"/>
    <n v="3"/>
    <n v="1"/>
    <n v="3"/>
    <s v="Low"/>
    <s v="Low"/>
  </r>
  <r>
    <s v="INC-2026-14477"/>
    <x v="3209"/>
    <x v="2"/>
    <x v="0"/>
    <x v="2"/>
    <x v="3"/>
    <x v="250"/>
    <d v="2026-03-01T00:00:00"/>
    <n v="3"/>
    <n v="3"/>
    <n v="2"/>
    <n v="6"/>
    <s v="Medium"/>
    <s v="Medium"/>
  </r>
  <r>
    <s v="INC-2026-10294"/>
    <x v="3210"/>
    <x v="5"/>
    <x v="1"/>
    <x v="2"/>
    <x v="3"/>
    <x v="896"/>
    <d v="2026-03-01T00:00:00"/>
    <n v="3"/>
    <n v="1"/>
    <n v="2"/>
    <n v="2"/>
    <s v="Low"/>
    <s v="Low"/>
  </r>
  <r>
    <s v="INC-2026-13528"/>
    <x v="3211"/>
    <x v="0"/>
    <x v="3"/>
    <x v="3"/>
    <x v="0"/>
    <x v="107"/>
    <d v="2026-03-01T00:00:00"/>
    <n v="3"/>
    <n v="1"/>
    <n v="1"/>
    <n v="1"/>
    <s v="Low"/>
    <s v="Low"/>
  </r>
  <r>
    <s v="INC-2026-14963"/>
    <x v="3212"/>
    <x v="4"/>
    <x v="2"/>
    <x v="2"/>
    <x v="2"/>
    <x v="724"/>
    <d v="2026-03-01T00:00:00"/>
    <n v="3"/>
    <n v="3"/>
    <n v="2"/>
    <n v="6"/>
    <s v="Medium"/>
    <s v="Medium"/>
  </r>
  <r>
    <s v="INC-2026-12216"/>
    <x v="3213"/>
    <x v="4"/>
    <x v="3"/>
    <x v="2"/>
    <x v="2"/>
    <x v="502"/>
    <d v="2026-03-01T00:00:00"/>
    <n v="3"/>
    <n v="3"/>
    <n v="2"/>
    <n v="6"/>
    <s v="Medium"/>
    <s v="Medium"/>
  </r>
  <r>
    <s v="INC-2026-12388"/>
    <x v="3214"/>
    <x v="2"/>
    <x v="2"/>
    <x v="0"/>
    <x v="0"/>
    <x v="819"/>
    <d v="2026-03-01T00:00:00"/>
    <n v="3"/>
    <n v="3"/>
    <n v="1"/>
    <n v="3"/>
    <s v="Low"/>
    <s v="Low"/>
  </r>
  <r>
    <s v="INC-2026-11626"/>
    <x v="3215"/>
    <x v="0"/>
    <x v="3"/>
    <x v="3"/>
    <x v="3"/>
    <x v="261"/>
    <d v="2026-03-02T00:00:00"/>
    <n v="3"/>
    <n v="1"/>
    <n v="2"/>
    <n v="2"/>
    <s v="Low"/>
    <s v="Low"/>
  </r>
  <r>
    <s v="INC-2026-12943"/>
    <x v="3216"/>
    <x v="4"/>
    <x v="1"/>
    <x v="2"/>
    <x v="0"/>
    <x v="881"/>
    <d v="2026-03-02T00:00:00"/>
    <n v="3"/>
    <n v="3"/>
    <n v="1"/>
    <n v="3"/>
    <s v="Low"/>
    <s v="Low"/>
  </r>
  <r>
    <s v="INC-2026-12499"/>
    <x v="3217"/>
    <x v="2"/>
    <x v="2"/>
    <x v="3"/>
    <x v="3"/>
    <x v="220"/>
    <d v="2026-03-02T00:00:00"/>
    <n v="3"/>
    <n v="3"/>
    <n v="2"/>
    <n v="6"/>
    <s v="Medium"/>
    <s v="Medium"/>
  </r>
  <r>
    <s v="INC-2026-12990"/>
    <x v="3218"/>
    <x v="0"/>
    <x v="0"/>
    <x v="0"/>
    <x v="3"/>
    <x v="604"/>
    <d v="2026-03-02T00:00:00"/>
    <n v="3"/>
    <n v="1"/>
    <n v="2"/>
    <n v="2"/>
    <s v="Low"/>
    <s v="Low"/>
  </r>
  <r>
    <s v="INC-2026-14793"/>
    <x v="3219"/>
    <x v="2"/>
    <x v="3"/>
    <x v="2"/>
    <x v="3"/>
    <x v="6"/>
    <d v="2026-03-02T00:00:00"/>
    <n v="3"/>
    <n v="3"/>
    <n v="2"/>
    <n v="6"/>
    <s v="Medium"/>
    <s v="Medium"/>
  </r>
  <r>
    <s v="INC-2026-11012"/>
    <x v="3220"/>
    <x v="5"/>
    <x v="2"/>
    <x v="0"/>
    <x v="3"/>
    <x v="1305"/>
    <d v="2026-03-02T00:00:00"/>
    <n v="3"/>
    <n v="1"/>
    <n v="2"/>
    <n v="2"/>
    <s v="Low"/>
    <s v="Low"/>
  </r>
  <r>
    <s v="INC-2026-14771"/>
    <x v="3221"/>
    <x v="4"/>
    <x v="0"/>
    <x v="2"/>
    <x v="3"/>
    <x v="758"/>
    <d v="2026-03-02T00:00:00"/>
    <n v="3"/>
    <n v="3"/>
    <n v="2"/>
    <n v="6"/>
    <s v="Medium"/>
    <s v="Medium"/>
  </r>
  <r>
    <s v="INC-2026-14319"/>
    <x v="3222"/>
    <x v="4"/>
    <x v="3"/>
    <x v="2"/>
    <x v="0"/>
    <x v="847"/>
    <d v="2026-03-02T00:00:00"/>
    <n v="3"/>
    <n v="3"/>
    <n v="1"/>
    <n v="3"/>
    <s v="Low"/>
    <s v="Low"/>
  </r>
  <r>
    <s v="INC-2026-13020"/>
    <x v="3223"/>
    <x v="4"/>
    <x v="3"/>
    <x v="2"/>
    <x v="2"/>
    <x v="266"/>
    <d v="2026-03-02T00:00:00"/>
    <n v="3"/>
    <n v="3"/>
    <n v="2"/>
    <n v="6"/>
    <s v="Medium"/>
    <s v="Medium"/>
  </r>
  <r>
    <s v="INC-2026-10896"/>
    <x v="3224"/>
    <x v="4"/>
    <x v="2"/>
    <x v="1"/>
    <x v="2"/>
    <x v="319"/>
    <d v="2026-03-02T00:00:00"/>
    <n v="3"/>
    <n v="3"/>
    <n v="2"/>
    <n v="6"/>
    <s v="Medium"/>
    <s v="Medium"/>
  </r>
  <r>
    <s v="INC-2026-12483"/>
    <x v="3225"/>
    <x v="4"/>
    <x v="3"/>
    <x v="2"/>
    <x v="2"/>
    <x v="732"/>
    <d v="2026-03-02T00:00:00"/>
    <n v="3"/>
    <n v="3"/>
    <n v="2"/>
    <n v="6"/>
    <s v="Medium"/>
    <s v="Medium"/>
  </r>
  <r>
    <s v="INC-2026-12025"/>
    <x v="3226"/>
    <x v="4"/>
    <x v="0"/>
    <x v="2"/>
    <x v="1"/>
    <x v="733"/>
    <d v="2026-03-02T00:00:00"/>
    <n v="3"/>
    <n v="3"/>
    <n v="4"/>
    <n v="12"/>
    <s v="High"/>
    <s v="High"/>
  </r>
  <r>
    <s v="INC-2026-11006"/>
    <x v="3227"/>
    <x v="3"/>
    <x v="0"/>
    <x v="0"/>
    <x v="0"/>
    <x v="902"/>
    <d v="2026-03-02T00:00:00"/>
    <n v="3"/>
    <n v="5"/>
    <n v="1"/>
    <n v="5"/>
    <s v="Medium"/>
    <s v="Medium"/>
  </r>
  <r>
    <s v="INC-2026-13018"/>
    <x v="3228"/>
    <x v="2"/>
    <x v="3"/>
    <x v="1"/>
    <x v="1"/>
    <x v="350"/>
    <d v="2026-03-02T00:00:00"/>
    <n v="3"/>
    <n v="3"/>
    <n v="4"/>
    <n v="12"/>
    <s v="High"/>
    <s v="High"/>
  </r>
  <r>
    <s v="INC-2026-14199"/>
    <x v="3229"/>
    <x v="4"/>
    <x v="2"/>
    <x v="1"/>
    <x v="2"/>
    <x v="1088"/>
    <d v="2026-03-02T00:00:00"/>
    <n v="3"/>
    <n v="3"/>
    <n v="2"/>
    <n v="6"/>
    <s v="Medium"/>
    <s v="Medium"/>
  </r>
  <r>
    <s v="INC-2026-14900"/>
    <x v="3230"/>
    <x v="5"/>
    <x v="2"/>
    <x v="2"/>
    <x v="0"/>
    <x v="272"/>
    <d v="2026-03-02T00:00:00"/>
    <n v="3"/>
    <n v="1"/>
    <n v="1"/>
    <n v="1"/>
    <s v="Low"/>
    <s v="Low"/>
  </r>
  <r>
    <s v="INC-2026-11013"/>
    <x v="3231"/>
    <x v="4"/>
    <x v="2"/>
    <x v="1"/>
    <x v="2"/>
    <x v="1057"/>
    <d v="2026-03-02T00:00:00"/>
    <n v="3"/>
    <n v="3"/>
    <n v="2"/>
    <n v="6"/>
    <s v="Medium"/>
    <s v="Medium"/>
  </r>
  <r>
    <s v="INC-2026-13813"/>
    <x v="3232"/>
    <x v="4"/>
    <x v="1"/>
    <x v="2"/>
    <x v="3"/>
    <x v="867"/>
    <d v="2026-03-02T00:00:00"/>
    <n v="3"/>
    <n v="3"/>
    <n v="2"/>
    <n v="6"/>
    <s v="Medium"/>
    <s v="Medium"/>
  </r>
  <r>
    <s v="INC-2026-14360"/>
    <x v="3233"/>
    <x v="3"/>
    <x v="0"/>
    <x v="0"/>
    <x v="0"/>
    <x v="1249"/>
    <d v="2026-03-02T00:00:00"/>
    <n v="3"/>
    <n v="5"/>
    <n v="1"/>
    <n v="5"/>
    <s v="Medium"/>
    <s v="Medium"/>
  </r>
  <r>
    <s v="INC-2026-12093"/>
    <x v="3234"/>
    <x v="2"/>
    <x v="0"/>
    <x v="0"/>
    <x v="2"/>
    <x v="274"/>
    <d v="2026-03-02T00:00:00"/>
    <n v="3"/>
    <n v="3"/>
    <n v="2"/>
    <n v="6"/>
    <s v="Medium"/>
    <s v="Medium"/>
  </r>
  <r>
    <s v="INC-2026-14713"/>
    <x v="3235"/>
    <x v="5"/>
    <x v="2"/>
    <x v="1"/>
    <x v="2"/>
    <x v="1306"/>
    <d v="2026-03-02T00:00:00"/>
    <n v="3"/>
    <n v="1"/>
    <n v="2"/>
    <n v="2"/>
    <s v="Low"/>
    <s v="Low"/>
  </r>
  <r>
    <s v="INC-2026-12755"/>
    <x v="3236"/>
    <x v="1"/>
    <x v="3"/>
    <x v="1"/>
    <x v="0"/>
    <x v="1006"/>
    <d v="2026-03-02T00:00:00"/>
    <n v="3"/>
    <n v="1"/>
    <n v="1"/>
    <n v="1"/>
    <s v="Low"/>
    <s v="Low"/>
  </r>
  <r>
    <s v="INC-2026-12757"/>
    <x v="3237"/>
    <x v="4"/>
    <x v="3"/>
    <x v="2"/>
    <x v="2"/>
    <x v="1194"/>
    <d v="2026-03-02T00:00:00"/>
    <n v="3"/>
    <n v="3"/>
    <n v="2"/>
    <n v="6"/>
    <s v="Medium"/>
    <s v="Medium"/>
  </r>
  <r>
    <s v="INC-2026-12963"/>
    <x v="3238"/>
    <x v="3"/>
    <x v="0"/>
    <x v="0"/>
    <x v="0"/>
    <x v="674"/>
    <d v="2026-03-02T00:00:00"/>
    <n v="3"/>
    <n v="5"/>
    <n v="1"/>
    <n v="5"/>
    <s v="Medium"/>
    <s v="Medium"/>
  </r>
  <r>
    <s v="INC-2026-10629"/>
    <x v="3239"/>
    <x v="4"/>
    <x v="1"/>
    <x v="2"/>
    <x v="3"/>
    <x v="905"/>
    <d v="2026-03-02T00:00:00"/>
    <n v="3"/>
    <n v="3"/>
    <n v="2"/>
    <n v="6"/>
    <s v="Medium"/>
    <s v="Medium"/>
  </r>
  <r>
    <s v="INC-2026-12797"/>
    <x v="3240"/>
    <x v="5"/>
    <x v="0"/>
    <x v="1"/>
    <x v="3"/>
    <x v="1252"/>
    <d v="2026-03-02T00:00:00"/>
    <n v="3"/>
    <n v="1"/>
    <n v="2"/>
    <n v="2"/>
    <s v="Low"/>
    <s v="Low"/>
  </r>
  <r>
    <s v="INC-2026-14390"/>
    <x v="3241"/>
    <x v="4"/>
    <x v="0"/>
    <x v="2"/>
    <x v="2"/>
    <x v="584"/>
    <d v="2026-03-02T00:00:00"/>
    <n v="3"/>
    <n v="3"/>
    <n v="2"/>
    <n v="6"/>
    <s v="Medium"/>
    <s v="Medium"/>
  </r>
  <r>
    <s v="INC-2026-10716"/>
    <x v="3242"/>
    <x v="0"/>
    <x v="2"/>
    <x v="0"/>
    <x v="1"/>
    <x v="976"/>
    <d v="2026-03-02T00:00:00"/>
    <n v="3"/>
    <n v="1"/>
    <n v="4"/>
    <n v="4"/>
    <s v="Low"/>
    <s v="Low"/>
  </r>
  <r>
    <s v="INC-2026-10158"/>
    <x v="3243"/>
    <x v="1"/>
    <x v="2"/>
    <x v="1"/>
    <x v="0"/>
    <x v="885"/>
    <d v="2026-03-02T00:00:00"/>
    <n v="3"/>
    <n v="1"/>
    <n v="1"/>
    <n v="1"/>
    <s v="Low"/>
    <s v="Low"/>
  </r>
  <r>
    <s v="INC-2026-10123"/>
    <x v="3244"/>
    <x v="4"/>
    <x v="2"/>
    <x v="2"/>
    <x v="3"/>
    <x v="1307"/>
    <d v="2026-03-02T00:00:00"/>
    <n v="3"/>
    <n v="3"/>
    <n v="2"/>
    <n v="6"/>
    <s v="Medium"/>
    <s v="Medium"/>
  </r>
  <r>
    <s v="INC-2026-12915"/>
    <x v="3245"/>
    <x v="3"/>
    <x v="1"/>
    <x v="0"/>
    <x v="3"/>
    <x v="549"/>
    <d v="2026-03-02T00:00:00"/>
    <n v="3"/>
    <n v="5"/>
    <n v="2"/>
    <n v="10"/>
    <s v="Medium"/>
    <s v="Medium"/>
  </r>
  <r>
    <s v="INC-2026-13409"/>
    <x v="3246"/>
    <x v="4"/>
    <x v="2"/>
    <x v="2"/>
    <x v="1"/>
    <x v="228"/>
    <d v="2026-03-02T00:00:00"/>
    <n v="3"/>
    <n v="3"/>
    <n v="4"/>
    <n v="12"/>
    <s v="High"/>
    <s v="High"/>
  </r>
  <r>
    <s v="INC-2026-13221"/>
    <x v="3247"/>
    <x v="1"/>
    <x v="2"/>
    <x v="1"/>
    <x v="1"/>
    <x v="978"/>
    <d v="2026-03-02T00:00:00"/>
    <n v="3"/>
    <n v="1"/>
    <n v="4"/>
    <n v="4"/>
    <s v="Low"/>
    <s v="Low"/>
  </r>
  <r>
    <s v="INC-2026-12251"/>
    <x v="3248"/>
    <x v="4"/>
    <x v="0"/>
    <x v="2"/>
    <x v="2"/>
    <x v="930"/>
    <d v="2026-03-02T00:00:00"/>
    <n v="3"/>
    <n v="3"/>
    <n v="2"/>
    <n v="6"/>
    <s v="Medium"/>
    <s v="Medium"/>
  </r>
  <r>
    <s v="INC-2026-12243"/>
    <x v="3249"/>
    <x v="4"/>
    <x v="1"/>
    <x v="3"/>
    <x v="3"/>
    <x v="34"/>
    <d v="2026-03-02T00:00:00"/>
    <n v="3"/>
    <n v="3"/>
    <n v="2"/>
    <n v="6"/>
    <s v="Medium"/>
    <s v="Medium"/>
  </r>
  <r>
    <s v="INC-2026-11403"/>
    <x v="3250"/>
    <x v="4"/>
    <x v="2"/>
    <x v="2"/>
    <x v="0"/>
    <x v="769"/>
    <d v="2026-03-02T00:00:00"/>
    <n v="3"/>
    <n v="3"/>
    <n v="1"/>
    <n v="3"/>
    <s v="Low"/>
    <s v="Low"/>
  </r>
  <r>
    <s v="INC-2026-11781"/>
    <x v="3251"/>
    <x v="4"/>
    <x v="2"/>
    <x v="0"/>
    <x v="3"/>
    <x v="743"/>
    <d v="2026-03-02T00:00:00"/>
    <n v="3"/>
    <n v="3"/>
    <n v="2"/>
    <n v="6"/>
    <s v="Medium"/>
    <s v="Medium"/>
  </r>
  <r>
    <s v="INC-2026-10963"/>
    <x v="3252"/>
    <x v="4"/>
    <x v="2"/>
    <x v="3"/>
    <x v="0"/>
    <x v="1308"/>
    <d v="2026-03-02T00:00:00"/>
    <n v="3"/>
    <n v="3"/>
    <n v="1"/>
    <n v="3"/>
    <s v="Low"/>
    <s v="Low"/>
  </r>
  <r>
    <s v="INC-2026-10772"/>
    <x v="3253"/>
    <x v="0"/>
    <x v="3"/>
    <x v="3"/>
    <x v="2"/>
    <x v="365"/>
    <d v="2026-03-02T00:00:00"/>
    <n v="3"/>
    <n v="1"/>
    <n v="2"/>
    <n v="2"/>
    <s v="Low"/>
    <s v="Low"/>
  </r>
  <r>
    <s v="INC-2026-11243"/>
    <x v="3254"/>
    <x v="5"/>
    <x v="3"/>
    <x v="1"/>
    <x v="0"/>
    <x v="556"/>
    <d v="2026-03-02T00:00:00"/>
    <n v="3"/>
    <n v="1"/>
    <n v="1"/>
    <n v="1"/>
    <s v="Low"/>
    <s v="Low"/>
  </r>
  <r>
    <s v="INC-2026-12807"/>
    <x v="3255"/>
    <x v="0"/>
    <x v="3"/>
    <x v="0"/>
    <x v="3"/>
    <x v="712"/>
    <d v="2026-03-02T00:00:00"/>
    <n v="3"/>
    <n v="1"/>
    <n v="2"/>
    <n v="2"/>
    <s v="Low"/>
    <s v="Low"/>
  </r>
  <r>
    <s v="INC-2026-12978"/>
    <x v="3256"/>
    <x v="4"/>
    <x v="1"/>
    <x v="2"/>
    <x v="3"/>
    <x v="713"/>
    <d v="2026-03-02T00:00:00"/>
    <n v="3"/>
    <n v="3"/>
    <n v="2"/>
    <n v="6"/>
    <s v="Medium"/>
    <s v="Medium"/>
  </r>
  <r>
    <s v="INC-2026-12084"/>
    <x v="3257"/>
    <x v="3"/>
    <x v="0"/>
    <x v="0"/>
    <x v="2"/>
    <x v="153"/>
    <d v="2026-03-02T00:00:00"/>
    <n v="3"/>
    <n v="5"/>
    <n v="2"/>
    <n v="10"/>
    <s v="Medium"/>
    <s v="Medium"/>
  </r>
  <r>
    <s v="INC-2026-13527"/>
    <x v="3258"/>
    <x v="4"/>
    <x v="3"/>
    <x v="0"/>
    <x v="3"/>
    <x v="1309"/>
    <d v="2026-03-02T00:00:00"/>
    <n v="3"/>
    <n v="3"/>
    <n v="2"/>
    <n v="6"/>
    <s v="Medium"/>
    <s v="Medium"/>
  </r>
  <r>
    <s v="INC-2026-10601"/>
    <x v="3259"/>
    <x v="0"/>
    <x v="3"/>
    <x v="1"/>
    <x v="0"/>
    <x v="370"/>
    <d v="2026-03-02T00:00:00"/>
    <n v="3"/>
    <n v="1"/>
    <n v="1"/>
    <n v="1"/>
    <s v="Low"/>
    <s v="Low"/>
  </r>
  <r>
    <s v="INC-2026-13688"/>
    <x v="3260"/>
    <x v="4"/>
    <x v="1"/>
    <x v="2"/>
    <x v="3"/>
    <x v="625"/>
    <d v="2026-03-02T00:00:00"/>
    <n v="3"/>
    <n v="3"/>
    <n v="2"/>
    <n v="6"/>
    <s v="Medium"/>
    <s v="Medium"/>
  </r>
  <r>
    <s v="INC-2026-11197"/>
    <x v="3261"/>
    <x v="4"/>
    <x v="1"/>
    <x v="2"/>
    <x v="2"/>
    <x v="206"/>
    <d v="2026-03-02T00:00:00"/>
    <n v="3"/>
    <n v="3"/>
    <n v="2"/>
    <n v="6"/>
    <s v="Medium"/>
    <s v="Medium"/>
  </r>
  <r>
    <s v="INC-2026-13781"/>
    <x v="3262"/>
    <x v="5"/>
    <x v="0"/>
    <x v="0"/>
    <x v="2"/>
    <x v="683"/>
    <d v="2026-03-02T00:00:00"/>
    <n v="3"/>
    <n v="1"/>
    <n v="2"/>
    <n v="2"/>
    <s v="Low"/>
    <s v="Low"/>
  </r>
  <r>
    <s v="INC-2026-10905"/>
    <x v="3263"/>
    <x v="4"/>
    <x v="0"/>
    <x v="2"/>
    <x v="2"/>
    <x v="657"/>
    <d v="2026-03-02T00:00:00"/>
    <n v="3"/>
    <n v="3"/>
    <n v="2"/>
    <n v="6"/>
    <s v="Medium"/>
    <s v="Medium"/>
  </r>
  <r>
    <s v="INC-2026-13607"/>
    <x v="3264"/>
    <x v="4"/>
    <x v="3"/>
    <x v="2"/>
    <x v="0"/>
    <x v="1228"/>
    <d v="2026-03-02T00:00:00"/>
    <n v="3"/>
    <n v="3"/>
    <n v="1"/>
    <n v="3"/>
    <s v="Low"/>
    <s v="Low"/>
  </r>
  <r>
    <s v="INC-2026-11141"/>
    <x v="3265"/>
    <x v="1"/>
    <x v="1"/>
    <x v="3"/>
    <x v="3"/>
    <x v="568"/>
    <d v="2026-03-02T00:00:00"/>
    <n v="3"/>
    <n v="1"/>
    <n v="2"/>
    <n v="2"/>
    <s v="Low"/>
    <s v="Low"/>
  </r>
  <r>
    <s v="INC-2026-14711"/>
    <x v="3266"/>
    <x v="0"/>
    <x v="3"/>
    <x v="0"/>
    <x v="2"/>
    <x v="1096"/>
    <d v="2026-03-02T00:00:00"/>
    <n v="3"/>
    <n v="1"/>
    <n v="2"/>
    <n v="2"/>
    <s v="Low"/>
    <s v="Low"/>
  </r>
  <r>
    <s v="INC-2026-13657"/>
    <x v="3267"/>
    <x v="4"/>
    <x v="3"/>
    <x v="2"/>
    <x v="2"/>
    <x v="1180"/>
    <d v="2026-03-02T00:00:00"/>
    <n v="3"/>
    <n v="3"/>
    <n v="2"/>
    <n v="6"/>
    <s v="Medium"/>
    <s v="Medium"/>
  </r>
  <r>
    <s v="INC-2026-11088"/>
    <x v="3268"/>
    <x v="4"/>
    <x v="2"/>
    <x v="2"/>
    <x v="3"/>
    <x v="859"/>
    <d v="2026-03-02T00:00:00"/>
    <n v="3"/>
    <n v="3"/>
    <n v="2"/>
    <n v="6"/>
    <s v="Medium"/>
    <s v="Medium"/>
  </r>
  <r>
    <s v="INC-2026-10665"/>
    <x v="3269"/>
    <x v="3"/>
    <x v="3"/>
    <x v="0"/>
    <x v="1"/>
    <x v="1023"/>
    <d v="2026-03-02T00:00:00"/>
    <n v="3"/>
    <n v="5"/>
    <n v="4"/>
    <n v="20"/>
    <s v="Very High"/>
    <s v="Critical"/>
  </r>
  <r>
    <s v="INC-2026-10318"/>
    <x v="3270"/>
    <x v="5"/>
    <x v="0"/>
    <x v="3"/>
    <x v="2"/>
    <x v="1256"/>
    <d v="2026-03-02T00:00:00"/>
    <n v="3"/>
    <n v="1"/>
    <n v="2"/>
    <n v="2"/>
    <s v="Low"/>
    <s v="Low"/>
  </r>
  <r>
    <s v="INC-2026-11002"/>
    <x v="3271"/>
    <x v="4"/>
    <x v="0"/>
    <x v="2"/>
    <x v="2"/>
    <x v="630"/>
    <d v="2026-03-02T00:00:00"/>
    <n v="3"/>
    <n v="3"/>
    <n v="2"/>
    <n v="6"/>
    <s v="Medium"/>
    <s v="Medium"/>
  </r>
  <r>
    <s v="INC-2026-12602"/>
    <x v="3272"/>
    <x v="4"/>
    <x v="2"/>
    <x v="2"/>
    <x v="2"/>
    <x v="996"/>
    <d v="2026-03-02T00:00:00"/>
    <n v="3"/>
    <n v="3"/>
    <n v="2"/>
    <n v="6"/>
    <s v="Medium"/>
    <s v="Medium"/>
  </r>
  <r>
    <s v="INC-2026-10126"/>
    <x v="3273"/>
    <x v="4"/>
    <x v="2"/>
    <x v="2"/>
    <x v="3"/>
    <x v="60"/>
    <d v="2026-03-02T00:00:00"/>
    <n v="3"/>
    <n v="3"/>
    <n v="2"/>
    <n v="6"/>
    <s v="Medium"/>
    <s v="Medium"/>
  </r>
  <r>
    <s v="INC-2026-12651"/>
    <x v="3274"/>
    <x v="2"/>
    <x v="1"/>
    <x v="0"/>
    <x v="3"/>
    <x v="1174"/>
    <d v="2026-03-02T00:00:00"/>
    <n v="3"/>
    <n v="3"/>
    <n v="2"/>
    <n v="6"/>
    <s v="Medium"/>
    <s v="Medium"/>
  </r>
  <r>
    <s v="INC-2026-12236"/>
    <x v="3275"/>
    <x v="1"/>
    <x v="2"/>
    <x v="3"/>
    <x v="1"/>
    <x v="308"/>
    <d v="2026-03-02T00:00:00"/>
    <n v="3"/>
    <n v="1"/>
    <n v="4"/>
    <n v="4"/>
    <s v="Low"/>
    <s v="Low"/>
  </r>
  <r>
    <s v="INC-2026-11112"/>
    <x v="3276"/>
    <x v="4"/>
    <x v="0"/>
    <x v="2"/>
    <x v="3"/>
    <x v="1271"/>
    <d v="2026-03-02T00:00:00"/>
    <n v="3"/>
    <n v="3"/>
    <n v="2"/>
    <n v="6"/>
    <s v="Medium"/>
    <s v="Medium"/>
  </r>
  <r>
    <s v="INC-2026-13134"/>
    <x v="3277"/>
    <x v="4"/>
    <x v="1"/>
    <x v="2"/>
    <x v="2"/>
    <x v="504"/>
    <d v="2026-03-02T00:00:00"/>
    <n v="3"/>
    <n v="3"/>
    <n v="2"/>
    <n v="6"/>
    <s v="Medium"/>
    <s v="Medium"/>
  </r>
  <r>
    <s v="INC-2026-14154"/>
    <x v="3278"/>
    <x v="5"/>
    <x v="2"/>
    <x v="2"/>
    <x v="3"/>
    <x v="467"/>
    <d v="2026-03-02T00:00:00"/>
    <n v="3"/>
    <n v="1"/>
    <n v="2"/>
    <n v="2"/>
    <s v="Low"/>
    <s v="Low"/>
  </r>
  <r>
    <s v="INC-2026-14548"/>
    <x v="3279"/>
    <x v="4"/>
    <x v="1"/>
    <x v="2"/>
    <x v="2"/>
    <x v="432"/>
    <d v="2026-03-02T00:00:00"/>
    <n v="3"/>
    <n v="3"/>
    <n v="2"/>
    <n v="6"/>
    <s v="Medium"/>
    <s v="Medium"/>
  </r>
  <r>
    <s v="INC-2026-11217"/>
    <x v="3280"/>
    <x v="1"/>
    <x v="3"/>
    <x v="3"/>
    <x v="1"/>
    <x v="820"/>
    <d v="2026-03-03T00:00:00"/>
    <n v="3"/>
    <n v="1"/>
    <n v="4"/>
    <n v="4"/>
    <s v="Low"/>
    <s v="Low"/>
  </r>
  <r>
    <s v="INC-2026-14068"/>
    <x v="3281"/>
    <x v="4"/>
    <x v="0"/>
    <x v="2"/>
    <x v="2"/>
    <x v="312"/>
    <d v="2026-03-03T00:00:00"/>
    <n v="3"/>
    <n v="3"/>
    <n v="2"/>
    <n v="6"/>
    <s v="Medium"/>
    <s v="Medium"/>
  </r>
  <r>
    <s v="INC-2026-11241"/>
    <x v="3282"/>
    <x v="1"/>
    <x v="0"/>
    <x v="1"/>
    <x v="1"/>
    <x v="1087"/>
    <d v="2026-03-03T00:00:00"/>
    <n v="3"/>
    <n v="1"/>
    <n v="4"/>
    <n v="4"/>
    <s v="Low"/>
    <s v="Low"/>
  </r>
  <r>
    <s v="INC-2026-10610"/>
    <x v="3283"/>
    <x v="3"/>
    <x v="1"/>
    <x v="0"/>
    <x v="4"/>
    <x v="1001"/>
    <d v="2026-03-03T00:00:00"/>
    <n v="3"/>
    <n v="5"/>
    <n v="5"/>
    <n v="25"/>
    <s v="Very High"/>
    <s v="Critical"/>
  </r>
  <r>
    <s v="INC-2026-11630"/>
    <x v="3284"/>
    <x v="3"/>
    <x v="2"/>
    <x v="0"/>
    <x v="1"/>
    <x v="9"/>
    <d v="2026-03-03T00:00:00"/>
    <n v="3"/>
    <n v="5"/>
    <n v="4"/>
    <n v="20"/>
    <s v="Very High"/>
    <s v="Critical"/>
  </r>
  <r>
    <s v="INC-2026-11867"/>
    <x v="3285"/>
    <x v="4"/>
    <x v="3"/>
    <x v="2"/>
    <x v="1"/>
    <x v="613"/>
    <d v="2026-03-03T00:00:00"/>
    <n v="3"/>
    <n v="3"/>
    <n v="4"/>
    <n v="12"/>
    <s v="High"/>
    <s v="High"/>
  </r>
  <r>
    <s v="INC-2026-10744"/>
    <x v="3286"/>
    <x v="0"/>
    <x v="3"/>
    <x v="1"/>
    <x v="3"/>
    <x v="508"/>
    <d v="2026-03-03T00:00:00"/>
    <n v="3"/>
    <n v="1"/>
    <n v="2"/>
    <n v="2"/>
    <s v="Low"/>
    <s v="Low"/>
  </r>
  <r>
    <s v="INC-2026-14369"/>
    <x v="3287"/>
    <x v="1"/>
    <x v="2"/>
    <x v="1"/>
    <x v="1"/>
    <x v="733"/>
    <d v="2026-03-03T00:00:00"/>
    <n v="3"/>
    <n v="1"/>
    <n v="4"/>
    <n v="4"/>
    <s v="Low"/>
    <s v="Low"/>
  </r>
  <r>
    <s v="INC-2026-13316"/>
    <x v="3288"/>
    <x v="4"/>
    <x v="2"/>
    <x v="2"/>
    <x v="2"/>
    <x v="131"/>
    <d v="2026-03-03T00:00:00"/>
    <n v="3"/>
    <n v="3"/>
    <n v="2"/>
    <n v="6"/>
    <s v="Medium"/>
    <s v="Medium"/>
  </r>
  <r>
    <s v="INC-2026-14737"/>
    <x v="3289"/>
    <x v="4"/>
    <x v="1"/>
    <x v="2"/>
    <x v="2"/>
    <x v="614"/>
    <d v="2026-03-03T00:00:00"/>
    <n v="3"/>
    <n v="3"/>
    <n v="2"/>
    <n v="6"/>
    <s v="Medium"/>
    <s v="Medium"/>
  </r>
  <r>
    <s v="INC-2026-13063"/>
    <x v="3290"/>
    <x v="0"/>
    <x v="1"/>
    <x v="1"/>
    <x v="2"/>
    <x v="1071"/>
    <d v="2026-03-03T00:00:00"/>
    <n v="3"/>
    <n v="1"/>
    <n v="2"/>
    <n v="2"/>
    <s v="Low"/>
    <s v="Low"/>
  </r>
  <r>
    <s v="INC-2026-12593"/>
    <x v="3291"/>
    <x v="4"/>
    <x v="3"/>
    <x v="2"/>
    <x v="2"/>
    <x v="400"/>
    <d v="2026-03-03T00:00:00"/>
    <n v="3"/>
    <n v="3"/>
    <n v="2"/>
    <n v="6"/>
    <s v="Medium"/>
    <s v="Medium"/>
  </r>
  <r>
    <s v="INC-2026-10075"/>
    <x v="3292"/>
    <x v="3"/>
    <x v="3"/>
    <x v="0"/>
    <x v="3"/>
    <x v="1249"/>
    <d v="2026-03-03T00:00:00"/>
    <n v="3"/>
    <n v="5"/>
    <n v="2"/>
    <n v="10"/>
    <s v="Medium"/>
    <s v="Medium"/>
  </r>
  <r>
    <s v="INC-2026-14448"/>
    <x v="3293"/>
    <x v="4"/>
    <x v="1"/>
    <x v="2"/>
    <x v="0"/>
    <x v="826"/>
    <d v="2026-03-03T00:00:00"/>
    <n v="3"/>
    <n v="3"/>
    <n v="1"/>
    <n v="3"/>
    <s v="Low"/>
    <s v="Low"/>
  </r>
  <r>
    <s v="INC-2026-10441"/>
    <x v="3294"/>
    <x v="4"/>
    <x v="0"/>
    <x v="2"/>
    <x v="3"/>
    <x v="827"/>
    <d v="2026-03-03T00:00:00"/>
    <n v="3"/>
    <n v="3"/>
    <n v="2"/>
    <n v="6"/>
    <s v="Medium"/>
    <s v="Medium"/>
  </r>
  <r>
    <s v="INC-2026-13906"/>
    <x v="3295"/>
    <x v="0"/>
    <x v="0"/>
    <x v="2"/>
    <x v="2"/>
    <x v="1310"/>
    <d v="2026-03-03T00:00:00"/>
    <n v="3"/>
    <n v="1"/>
    <n v="2"/>
    <n v="2"/>
    <s v="Low"/>
    <s v="Low"/>
  </r>
  <r>
    <s v="INC-2026-12780"/>
    <x v="3296"/>
    <x v="0"/>
    <x v="2"/>
    <x v="1"/>
    <x v="2"/>
    <x v="766"/>
    <d v="2026-03-03T00:00:00"/>
    <n v="3"/>
    <n v="1"/>
    <n v="2"/>
    <n v="2"/>
    <s v="Low"/>
    <s v="Low"/>
  </r>
  <r>
    <s v="INC-2026-13787"/>
    <x v="3297"/>
    <x v="4"/>
    <x v="1"/>
    <x v="2"/>
    <x v="3"/>
    <x v="644"/>
    <d v="2026-03-03T00:00:00"/>
    <n v="3"/>
    <n v="3"/>
    <n v="2"/>
    <n v="6"/>
    <s v="Medium"/>
    <s v="Medium"/>
  </r>
  <r>
    <s v="INC-2026-11570"/>
    <x v="3298"/>
    <x v="1"/>
    <x v="1"/>
    <x v="1"/>
    <x v="1"/>
    <x v="78"/>
    <d v="2026-03-03T00:00:00"/>
    <n v="3"/>
    <n v="1"/>
    <n v="4"/>
    <n v="4"/>
    <s v="Low"/>
    <s v="Low"/>
  </r>
  <r>
    <s v="INC-2026-10647"/>
    <x v="3299"/>
    <x v="4"/>
    <x v="1"/>
    <x v="2"/>
    <x v="3"/>
    <x v="228"/>
    <d v="2026-03-03T00:00:00"/>
    <n v="3"/>
    <n v="3"/>
    <n v="2"/>
    <n v="6"/>
    <s v="Medium"/>
    <s v="Medium"/>
  </r>
  <r>
    <s v="INC-2026-12880"/>
    <x v="3300"/>
    <x v="4"/>
    <x v="2"/>
    <x v="2"/>
    <x v="3"/>
    <x v="1311"/>
    <d v="2026-03-03T00:00:00"/>
    <n v="3"/>
    <n v="3"/>
    <n v="2"/>
    <n v="6"/>
    <s v="Medium"/>
    <s v="Medium"/>
  </r>
  <r>
    <s v="INC-2026-11302"/>
    <x v="3301"/>
    <x v="3"/>
    <x v="3"/>
    <x v="0"/>
    <x v="2"/>
    <x v="930"/>
    <d v="2026-03-03T00:00:00"/>
    <n v="3"/>
    <n v="5"/>
    <n v="2"/>
    <n v="10"/>
    <s v="Medium"/>
    <s v="Medium"/>
  </r>
  <r>
    <s v="INC-2026-10332"/>
    <x v="3302"/>
    <x v="2"/>
    <x v="3"/>
    <x v="3"/>
    <x v="3"/>
    <x v="1277"/>
    <d v="2026-03-03T00:00:00"/>
    <n v="3"/>
    <n v="3"/>
    <n v="2"/>
    <n v="6"/>
    <s v="Medium"/>
    <s v="Medium"/>
  </r>
  <r>
    <s v="INC-2026-12717"/>
    <x v="3303"/>
    <x v="1"/>
    <x v="2"/>
    <x v="3"/>
    <x v="1"/>
    <x v="414"/>
    <d v="2026-03-03T00:00:00"/>
    <n v="3"/>
    <n v="1"/>
    <n v="4"/>
    <n v="4"/>
    <s v="Low"/>
    <s v="Low"/>
  </r>
  <r>
    <s v="INC-2026-12716"/>
    <x v="3304"/>
    <x v="2"/>
    <x v="3"/>
    <x v="2"/>
    <x v="1"/>
    <x v="195"/>
    <d v="2026-03-03T00:00:00"/>
    <n v="3"/>
    <n v="3"/>
    <n v="4"/>
    <n v="12"/>
    <s v="High"/>
    <s v="High"/>
  </r>
  <r>
    <s v="INC-2026-13979"/>
    <x v="3305"/>
    <x v="4"/>
    <x v="2"/>
    <x v="2"/>
    <x v="1"/>
    <x v="1013"/>
    <d v="2026-03-03T00:00:00"/>
    <n v="3"/>
    <n v="3"/>
    <n v="4"/>
    <n v="12"/>
    <s v="High"/>
    <s v="High"/>
  </r>
  <r>
    <s v="INC-2026-14357"/>
    <x v="3306"/>
    <x v="0"/>
    <x v="2"/>
    <x v="1"/>
    <x v="0"/>
    <x v="89"/>
    <d v="2026-03-03T00:00:00"/>
    <n v="3"/>
    <n v="1"/>
    <n v="1"/>
    <n v="1"/>
    <s v="Low"/>
    <s v="Low"/>
  </r>
  <r>
    <s v="INC-2026-11614"/>
    <x v="3307"/>
    <x v="4"/>
    <x v="2"/>
    <x v="2"/>
    <x v="0"/>
    <x v="1104"/>
    <d v="2026-03-03T00:00:00"/>
    <n v="3"/>
    <n v="3"/>
    <n v="1"/>
    <n v="3"/>
    <s v="Low"/>
    <s v="Low"/>
  </r>
  <r>
    <s v="INC-2026-13244"/>
    <x v="3308"/>
    <x v="5"/>
    <x v="0"/>
    <x v="0"/>
    <x v="1"/>
    <x v="593"/>
    <d v="2026-03-03T00:00:00"/>
    <n v="3"/>
    <n v="1"/>
    <n v="4"/>
    <n v="4"/>
    <s v="Low"/>
    <s v="Low"/>
  </r>
  <r>
    <s v="INC-2026-12612"/>
    <x v="3309"/>
    <x v="4"/>
    <x v="1"/>
    <x v="2"/>
    <x v="2"/>
    <x v="718"/>
    <d v="2026-03-03T00:00:00"/>
    <n v="3"/>
    <n v="3"/>
    <n v="2"/>
    <n v="6"/>
    <s v="Medium"/>
    <s v="Medium"/>
  </r>
  <r>
    <s v="INC-2026-13854"/>
    <x v="3310"/>
    <x v="4"/>
    <x v="1"/>
    <x v="2"/>
    <x v="3"/>
    <x v="93"/>
    <d v="2026-03-03T00:00:00"/>
    <n v="3"/>
    <n v="3"/>
    <n v="2"/>
    <n v="6"/>
    <s v="Medium"/>
    <s v="Medium"/>
  </r>
  <r>
    <s v="INC-2026-13151"/>
    <x v="3311"/>
    <x v="2"/>
    <x v="3"/>
    <x v="3"/>
    <x v="3"/>
    <x v="98"/>
    <d v="2026-03-03T00:00:00"/>
    <n v="3"/>
    <n v="3"/>
    <n v="2"/>
    <n v="6"/>
    <s v="Medium"/>
    <s v="Medium"/>
  </r>
  <r>
    <s v="INC-2026-10614"/>
    <x v="3312"/>
    <x v="2"/>
    <x v="0"/>
    <x v="2"/>
    <x v="1"/>
    <x v="856"/>
    <d v="2026-03-03T00:00:00"/>
    <n v="3"/>
    <n v="3"/>
    <n v="4"/>
    <n v="12"/>
    <s v="High"/>
    <s v="High"/>
  </r>
  <r>
    <s v="INC-2026-11260"/>
    <x v="3313"/>
    <x v="5"/>
    <x v="1"/>
    <x v="3"/>
    <x v="2"/>
    <x v="935"/>
    <d v="2026-03-03T00:00:00"/>
    <n v="3"/>
    <n v="1"/>
    <n v="2"/>
    <n v="2"/>
    <s v="Low"/>
    <s v="Low"/>
  </r>
  <r>
    <s v="INC-2026-12577"/>
    <x v="3314"/>
    <x v="0"/>
    <x v="3"/>
    <x v="2"/>
    <x v="2"/>
    <x v="1227"/>
    <d v="2026-03-03T00:00:00"/>
    <n v="3"/>
    <n v="1"/>
    <n v="2"/>
    <n v="2"/>
    <s v="Low"/>
    <s v="Low"/>
  </r>
  <r>
    <s v="INC-2026-11412"/>
    <x v="3315"/>
    <x v="0"/>
    <x v="3"/>
    <x v="2"/>
    <x v="2"/>
    <x v="656"/>
    <d v="2026-03-03T00:00:00"/>
    <n v="3"/>
    <n v="1"/>
    <n v="2"/>
    <n v="2"/>
    <s v="Low"/>
    <s v="Low"/>
  </r>
  <r>
    <s v="INC-2026-11052"/>
    <x v="3316"/>
    <x v="4"/>
    <x v="3"/>
    <x v="2"/>
    <x v="3"/>
    <x v="209"/>
    <d v="2026-03-03T00:00:00"/>
    <n v="3"/>
    <n v="3"/>
    <n v="2"/>
    <n v="6"/>
    <s v="Medium"/>
    <s v="Medium"/>
  </r>
  <r>
    <s v="INC-2026-14513"/>
    <x v="3317"/>
    <x v="0"/>
    <x v="1"/>
    <x v="1"/>
    <x v="3"/>
    <x v="1179"/>
    <d v="2026-03-03T00:00:00"/>
    <n v="3"/>
    <n v="1"/>
    <n v="2"/>
    <n v="2"/>
    <s v="Low"/>
    <s v="Low"/>
  </r>
  <r>
    <s v="INC-2026-11650"/>
    <x v="3318"/>
    <x v="0"/>
    <x v="2"/>
    <x v="2"/>
    <x v="2"/>
    <x v="1040"/>
    <d v="2026-03-03T00:00:00"/>
    <n v="3"/>
    <n v="1"/>
    <n v="2"/>
    <n v="2"/>
    <s v="Low"/>
    <s v="Low"/>
  </r>
  <r>
    <s v="INC-2026-14708"/>
    <x v="3319"/>
    <x v="5"/>
    <x v="3"/>
    <x v="2"/>
    <x v="3"/>
    <x v="1312"/>
    <d v="2026-03-03T00:00:00"/>
    <n v="3"/>
    <n v="1"/>
    <n v="2"/>
    <n v="2"/>
    <s v="Low"/>
    <s v="Low"/>
  </r>
  <r>
    <s v="INC-2026-10736"/>
    <x v="3320"/>
    <x v="4"/>
    <x v="1"/>
    <x v="0"/>
    <x v="3"/>
    <x v="498"/>
    <d v="2026-03-03T00:00:00"/>
    <n v="3"/>
    <n v="3"/>
    <n v="2"/>
    <n v="6"/>
    <s v="Medium"/>
    <s v="Medium"/>
  </r>
  <r>
    <s v="INC-2026-12317"/>
    <x v="3321"/>
    <x v="0"/>
    <x v="1"/>
    <x v="3"/>
    <x v="0"/>
    <x v="111"/>
    <d v="2026-03-03T00:00:00"/>
    <n v="3"/>
    <n v="1"/>
    <n v="1"/>
    <n v="1"/>
    <s v="Low"/>
    <s v="Low"/>
  </r>
  <r>
    <s v="INC-2026-13617"/>
    <x v="3322"/>
    <x v="4"/>
    <x v="3"/>
    <x v="2"/>
    <x v="3"/>
    <x v="1086"/>
    <d v="2026-03-03T00:00:00"/>
    <n v="3"/>
    <n v="3"/>
    <n v="2"/>
    <n v="6"/>
    <s v="Medium"/>
    <s v="Medium"/>
  </r>
  <r>
    <s v="INC-2026-10925"/>
    <x v="3323"/>
    <x v="4"/>
    <x v="3"/>
    <x v="2"/>
    <x v="4"/>
    <x v="921"/>
    <d v="2026-03-03T00:00:00"/>
    <n v="3"/>
    <n v="3"/>
    <n v="5"/>
    <n v="15"/>
    <s v="High"/>
    <s v="High"/>
  </r>
  <r>
    <s v="INC-2026-11545"/>
    <x v="3324"/>
    <x v="4"/>
    <x v="1"/>
    <x v="2"/>
    <x v="2"/>
    <x v="115"/>
    <d v="2026-03-03T00:00:00"/>
    <n v="3"/>
    <n v="3"/>
    <n v="2"/>
    <n v="6"/>
    <s v="Medium"/>
    <s v="Medium"/>
  </r>
  <r>
    <s v="INC-2026-12761"/>
    <x v="3325"/>
    <x v="0"/>
    <x v="0"/>
    <x v="0"/>
    <x v="2"/>
    <x v="690"/>
    <d v="2026-03-03T00:00:00"/>
    <n v="3"/>
    <n v="1"/>
    <n v="2"/>
    <n v="2"/>
    <s v="Low"/>
    <s v="Low"/>
  </r>
  <r>
    <s v="INC-2026-11121"/>
    <x v="3326"/>
    <x v="5"/>
    <x v="2"/>
    <x v="2"/>
    <x v="4"/>
    <x v="432"/>
    <d v="2026-03-03T00:00:00"/>
    <n v="3"/>
    <n v="1"/>
    <n v="5"/>
    <n v="5"/>
    <s v="Medium"/>
    <s v="Medium"/>
  </r>
  <r>
    <s v="INC-2026-13023"/>
    <x v="3327"/>
    <x v="4"/>
    <x v="2"/>
    <x v="2"/>
    <x v="3"/>
    <x v="470"/>
    <d v="2026-03-04T00:00:00"/>
    <n v="3"/>
    <n v="3"/>
    <n v="2"/>
    <n v="6"/>
    <s v="Medium"/>
    <s v="Medium"/>
  </r>
  <r>
    <s v="INC-2026-11732"/>
    <x v="3328"/>
    <x v="3"/>
    <x v="3"/>
    <x v="0"/>
    <x v="3"/>
    <x v="1204"/>
    <d v="2026-03-04T00:00:00"/>
    <n v="3"/>
    <n v="5"/>
    <n v="2"/>
    <n v="10"/>
    <s v="Medium"/>
    <s v="Medium"/>
  </r>
  <r>
    <s v="INC-2026-10676"/>
    <x v="3329"/>
    <x v="3"/>
    <x v="1"/>
    <x v="0"/>
    <x v="2"/>
    <x v="1313"/>
    <d v="2026-03-04T00:00:00"/>
    <n v="3"/>
    <n v="5"/>
    <n v="2"/>
    <n v="10"/>
    <s v="Medium"/>
    <s v="Medium"/>
  </r>
  <r>
    <s v="INC-2026-12726"/>
    <x v="3330"/>
    <x v="4"/>
    <x v="0"/>
    <x v="2"/>
    <x v="3"/>
    <x v="1175"/>
    <d v="2026-03-04T00:00:00"/>
    <n v="3"/>
    <n v="3"/>
    <n v="2"/>
    <n v="6"/>
    <s v="Medium"/>
    <s v="Medium"/>
  </r>
  <r>
    <s v="INC-2026-10728"/>
    <x v="3331"/>
    <x v="4"/>
    <x v="1"/>
    <x v="2"/>
    <x v="2"/>
    <x v="1069"/>
    <d v="2026-03-04T00:00:00"/>
    <n v="3"/>
    <n v="3"/>
    <n v="2"/>
    <n v="6"/>
    <s v="Medium"/>
    <s v="Medium"/>
  </r>
  <r>
    <s v="INC-2026-11110"/>
    <x v="3332"/>
    <x v="4"/>
    <x v="2"/>
    <x v="2"/>
    <x v="3"/>
    <x v="9"/>
    <d v="2026-03-04T00:00:00"/>
    <n v="3"/>
    <n v="3"/>
    <n v="2"/>
    <n v="6"/>
    <s v="Medium"/>
    <s v="Medium"/>
  </r>
  <r>
    <s v="INC-2026-14263"/>
    <x v="3333"/>
    <x v="4"/>
    <x v="0"/>
    <x v="2"/>
    <x v="1"/>
    <x v="1314"/>
    <d v="2026-03-04T00:00:00"/>
    <n v="3"/>
    <n v="3"/>
    <n v="4"/>
    <n v="12"/>
    <s v="High"/>
    <s v="High"/>
  </r>
  <r>
    <s v="INC-2026-11722"/>
    <x v="3334"/>
    <x v="4"/>
    <x v="3"/>
    <x v="2"/>
    <x v="2"/>
    <x v="507"/>
    <d v="2026-03-04T00:00:00"/>
    <n v="3"/>
    <n v="3"/>
    <n v="2"/>
    <n v="6"/>
    <s v="Medium"/>
    <s v="Medium"/>
  </r>
  <r>
    <s v="INC-2026-11280"/>
    <x v="3335"/>
    <x v="0"/>
    <x v="3"/>
    <x v="1"/>
    <x v="2"/>
    <x v="1088"/>
    <d v="2026-03-04T00:00:00"/>
    <n v="3"/>
    <n v="1"/>
    <n v="2"/>
    <n v="2"/>
    <s v="Low"/>
    <s v="Low"/>
  </r>
  <r>
    <s v="INC-2026-10310"/>
    <x v="3336"/>
    <x v="4"/>
    <x v="0"/>
    <x v="2"/>
    <x v="2"/>
    <x v="270"/>
    <d v="2026-03-04T00:00:00"/>
    <n v="3"/>
    <n v="3"/>
    <n v="2"/>
    <n v="6"/>
    <s v="Medium"/>
    <s v="Medium"/>
  </r>
  <r>
    <s v="INC-2026-11804"/>
    <x v="3337"/>
    <x v="0"/>
    <x v="3"/>
    <x v="0"/>
    <x v="3"/>
    <x v="1004"/>
    <d v="2026-03-04T00:00:00"/>
    <n v="3"/>
    <n v="1"/>
    <n v="2"/>
    <n v="2"/>
    <s v="Low"/>
    <s v="Low"/>
  </r>
  <r>
    <s v="INC-2026-12038"/>
    <x v="3338"/>
    <x v="2"/>
    <x v="2"/>
    <x v="2"/>
    <x v="1"/>
    <x v="542"/>
    <d v="2026-03-04T00:00:00"/>
    <n v="3"/>
    <n v="3"/>
    <n v="4"/>
    <n v="12"/>
    <s v="High"/>
    <s v="High"/>
  </r>
  <r>
    <s v="INC-2026-10816"/>
    <x v="3339"/>
    <x v="4"/>
    <x v="3"/>
    <x v="2"/>
    <x v="3"/>
    <x v="352"/>
    <d v="2026-03-04T00:00:00"/>
    <n v="3"/>
    <n v="3"/>
    <n v="2"/>
    <n v="6"/>
    <s v="Medium"/>
    <s v="Medium"/>
  </r>
  <r>
    <s v="INC-2026-12457"/>
    <x v="3340"/>
    <x v="1"/>
    <x v="3"/>
    <x v="0"/>
    <x v="0"/>
    <x v="226"/>
    <d v="2026-03-04T00:00:00"/>
    <n v="3"/>
    <n v="1"/>
    <n v="1"/>
    <n v="1"/>
    <s v="Low"/>
    <s v="Low"/>
  </r>
  <r>
    <s v="INC-2026-12347"/>
    <x v="3341"/>
    <x v="4"/>
    <x v="2"/>
    <x v="2"/>
    <x v="2"/>
    <x v="1243"/>
    <d v="2026-03-04T00:00:00"/>
    <n v="3"/>
    <n v="3"/>
    <n v="2"/>
    <n v="6"/>
    <s v="Medium"/>
    <s v="Medium"/>
  </r>
  <r>
    <s v="INC-2026-12450"/>
    <x v="3342"/>
    <x v="4"/>
    <x v="3"/>
    <x v="2"/>
    <x v="3"/>
    <x v="19"/>
    <d v="2026-03-04T00:00:00"/>
    <n v="3"/>
    <n v="3"/>
    <n v="2"/>
    <n v="6"/>
    <s v="Medium"/>
    <s v="Medium"/>
  </r>
  <r>
    <s v="INC-2026-13107"/>
    <x v="3343"/>
    <x v="1"/>
    <x v="3"/>
    <x v="3"/>
    <x v="0"/>
    <x v="1315"/>
    <d v="2026-03-04T00:00:00"/>
    <n v="3"/>
    <n v="1"/>
    <n v="1"/>
    <n v="1"/>
    <s v="Low"/>
    <s v="Low"/>
  </r>
  <r>
    <s v="INC-2026-11525"/>
    <x v="3344"/>
    <x v="4"/>
    <x v="2"/>
    <x v="2"/>
    <x v="2"/>
    <x v="513"/>
    <d v="2026-03-04T00:00:00"/>
    <n v="3"/>
    <n v="3"/>
    <n v="2"/>
    <n v="6"/>
    <s v="Medium"/>
    <s v="Medium"/>
  </r>
  <r>
    <s v="INC-2026-12767"/>
    <x v="3345"/>
    <x v="4"/>
    <x v="2"/>
    <x v="2"/>
    <x v="2"/>
    <x v="1306"/>
    <d v="2026-03-04T00:00:00"/>
    <n v="3"/>
    <n v="3"/>
    <n v="2"/>
    <n v="6"/>
    <s v="Medium"/>
    <s v="Medium"/>
  </r>
  <r>
    <s v="INC-2026-12530"/>
    <x v="3346"/>
    <x v="2"/>
    <x v="1"/>
    <x v="2"/>
    <x v="3"/>
    <x v="738"/>
    <d v="2026-03-04T00:00:00"/>
    <n v="3"/>
    <n v="3"/>
    <n v="2"/>
    <n v="6"/>
    <s v="Medium"/>
    <s v="Medium"/>
  </r>
  <r>
    <s v="INC-2026-10444"/>
    <x v="3346"/>
    <x v="4"/>
    <x v="2"/>
    <x v="2"/>
    <x v="3"/>
    <x v="738"/>
    <d v="2026-03-04T00:00:00"/>
    <n v="3"/>
    <n v="3"/>
    <n v="2"/>
    <n v="6"/>
    <s v="Medium"/>
    <s v="Medium"/>
  </r>
  <r>
    <s v="INC-2026-14003"/>
    <x v="3347"/>
    <x v="3"/>
    <x v="0"/>
    <x v="0"/>
    <x v="2"/>
    <x v="873"/>
    <d v="2026-03-04T00:00:00"/>
    <n v="3"/>
    <n v="5"/>
    <n v="2"/>
    <n v="10"/>
    <s v="Medium"/>
    <s v="Medium"/>
  </r>
  <r>
    <s v="INC-2026-11400"/>
    <x v="3348"/>
    <x v="4"/>
    <x v="2"/>
    <x v="0"/>
    <x v="0"/>
    <x v="798"/>
    <d v="2026-03-04T00:00:00"/>
    <n v="3"/>
    <n v="3"/>
    <n v="1"/>
    <n v="3"/>
    <s v="Low"/>
    <s v="Low"/>
  </r>
  <r>
    <s v="INC-2026-12144"/>
    <x v="3349"/>
    <x v="4"/>
    <x v="3"/>
    <x v="2"/>
    <x v="3"/>
    <x v="644"/>
    <d v="2026-03-04T00:00:00"/>
    <n v="3"/>
    <n v="3"/>
    <n v="2"/>
    <n v="6"/>
    <s v="Medium"/>
    <s v="Medium"/>
  </r>
  <r>
    <s v="INC-2026-14927"/>
    <x v="3350"/>
    <x v="5"/>
    <x v="1"/>
    <x v="2"/>
    <x v="3"/>
    <x v="619"/>
    <d v="2026-03-04T00:00:00"/>
    <n v="3"/>
    <n v="1"/>
    <n v="2"/>
    <n v="2"/>
    <s v="Low"/>
    <s v="Low"/>
  </r>
  <r>
    <s v="INC-2026-10681"/>
    <x v="3351"/>
    <x v="2"/>
    <x v="1"/>
    <x v="2"/>
    <x v="3"/>
    <x v="143"/>
    <d v="2026-03-04T00:00:00"/>
    <n v="3"/>
    <n v="3"/>
    <n v="2"/>
    <n v="6"/>
    <s v="Medium"/>
    <s v="Medium"/>
  </r>
  <r>
    <s v="INC-2026-11843"/>
    <x v="3352"/>
    <x v="0"/>
    <x v="2"/>
    <x v="0"/>
    <x v="2"/>
    <x v="1010"/>
    <d v="2026-03-04T00:00:00"/>
    <n v="3"/>
    <n v="1"/>
    <n v="2"/>
    <n v="2"/>
    <s v="Low"/>
    <s v="Low"/>
  </r>
  <r>
    <s v="INC-2026-11724"/>
    <x v="3353"/>
    <x v="1"/>
    <x v="3"/>
    <x v="2"/>
    <x v="0"/>
    <x v="286"/>
    <d v="2026-03-04T00:00:00"/>
    <n v="3"/>
    <n v="1"/>
    <n v="1"/>
    <n v="1"/>
    <s v="Low"/>
    <s v="Low"/>
  </r>
  <r>
    <s v="INC-2026-13551"/>
    <x v="3354"/>
    <x v="4"/>
    <x v="3"/>
    <x v="2"/>
    <x v="2"/>
    <x v="909"/>
    <d v="2026-03-04T00:00:00"/>
    <n v="3"/>
    <n v="3"/>
    <n v="2"/>
    <n v="6"/>
    <s v="Medium"/>
    <s v="Medium"/>
  </r>
  <r>
    <s v="INC-2026-11969"/>
    <x v="3355"/>
    <x v="5"/>
    <x v="1"/>
    <x v="1"/>
    <x v="3"/>
    <x v="744"/>
    <d v="2026-03-04T00:00:00"/>
    <n v="3"/>
    <n v="1"/>
    <n v="2"/>
    <n v="2"/>
    <s v="Low"/>
    <s v="Low"/>
  </r>
  <r>
    <s v="INC-2026-10426"/>
    <x v="3356"/>
    <x v="1"/>
    <x v="0"/>
    <x v="3"/>
    <x v="3"/>
    <x v="365"/>
    <d v="2026-03-04T00:00:00"/>
    <n v="3"/>
    <n v="1"/>
    <n v="2"/>
    <n v="2"/>
    <s v="Low"/>
    <s v="Low"/>
  </r>
  <r>
    <s v="INC-2026-13927"/>
    <x v="3357"/>
    <x v="4"/>
    <x v="1"/>
    <x v="2"/>
    <x v="2"/>
    <x v="194"/>
    <d v="2026-03-04T00:00:00"/>
    <n v="3"/>
    <n v="3"/>
    <n v="2"/>
    <n v="6"/>
    <s v="Medium"/>
    <s v="Medium"/>
  </r>
  <r>
    <s v="INC-2026-13188"/>
    <x v="3358"/>
    <x v="4"/>
    <x v="1"/>
    <x v="2"/>
    <x v="2"/>
    <x v="196"/>
    <d v="2026-03-04T00:00:00"/>
    <n v="3"/>
    <n v="3"/>
    <n v="2"/>
    <n v="6"/>
    <s v="Medium"/>
    <s v="Medium"/>
  </r>
  <r>
    <s v="INC-2026-10013"/>
    <x v="3359"/>
    <x v="0"/>
    <x v="1"/>
    <x v="3"/>
    <x v="0"/>
    <x v="910"/>
    <d v="2026-03-04T00:00:00"/>
    <n v="3"/>
    <n v="1"/>
    <n v="1"/>
    <n v="1"/>
    <s v="Low"/>
    <s v="Low"/>
  </r>
  <r>
    <s v="INC-2026-12763"/>
    <x v="3360"/>
    <x v="4"/>
    <x v="3"/>
    <x v="2"/>
    <x v="2"/>
    <x v="1014"/>
    <d v="2026-03-04T00:00:00"/>
    <n v="3"/>
    <n v="3"/>
    <n v="2"/>
    <n v="6"/>
    <s v="Medium"/>
    <s v="Medium"/>
  </r>
  <r>
    <s v="INC-2026-11929"/>
    <x v="3361"/>
    <x v="4"/>
    <x v="2"/>
    <x v="2"/>
    <x v="0"/>
    <x v="912"/>
    <d v="2026-03-04T00:00:00"/>
    <n v="3"/>
    <n v="3"/>
    <n v="1"/>
    <n v="3"/>
    <s v="Low"/>
    <s v="Low"/>
  </r>
  <r>
    <s v="INC-2026-12542"/>
    <x v="3362"/>
    <x v="4"/>
    <x v="0"/>
    <x v="2"/>
    <x v="3"/>
    <x v="653"/>
    <d v="2026-03-04T00:00:00"/>
    <n v="3"/>
    <n v="3"/>
    <n v="2"/>
    <n v="6"/>
    <s v="Medium"/>
    <s v="Medium"/>
  </r>
  <r>
    <s v="INC-2026-12498"/>
    <x v="3363"/>
    <x v="2"/>
    <x v="0"/>
    <x v="1"/>
    <x v="3"/>
    <x v="453"/>
    <d v="2026-03-04T00:00:00"/>
    <n v="3"/>
    <n v="3"/>
    <n v="2"/>
    <n v="6"/>
    <s v="Medium"/>
    <s v="Medium"/>
  </r>
  <r>
    <s v="INC-2026-13423"/>
    <x v="3364"/>
    <x v="4"/>
    <x v="1"/>
    <x v="2"/>
    <x v="3"/>
    <x v="680"/>
    <d v="2026-03-04T00:00:00"/>
    <n v="3"/>
    <n v="3"/>
    <n v="2"/>
    <n v="6"/>
    <s v="Medium"/>
    <s v="Medium"/>
  </r>
  <r>
    <s v="INC-2026-13047"/>
    <x v="3365"/>
    <x v="2"/>
    <x v="1"/>
    <x v="0"/>
    <x v="3"/>
    <x v="808"/>
    <d v="2026-03-04T00:00:00"/>
    <n v="3"/>
    <n v="3"/>
    <n v="2"/>
    <n v="6"/>
    <s v="Medium"/>
    <s v="Medium"/>
  </r>
  <r>
    <s v="INC-2026-14116"/>
    <x v="3366"/>
    <x v="4"/>
    <x v="3"/>
    <x v="2"/>
    <x v="3"/>
    <x v="853"/>
    <d v="2026-03-04T00:00:00"/>
    <n v="3"/>
    <n v="3"/>
    <n v="2"/>
    <n v="6"/>
    <s v="Medium"/>
    <s v="Medium"/>
  </r>
  <r>
    <s v="INC-2026-11963"/>
    <x v="3367"/>
    <x v="2"/>
    <x v="1"/>
    <x v="3"/>
    <x v="2"/>
    <x v="1316"/>
    <d v="2026-03-04T00:00:00"/>
    <n v="3"/>
    <n v="3"/>
    <n v="2"/>
    <n v="6"/>
    <s v="Medium"/>
    <s v="Medium"/>
  </r>
  <r>
    <s v="INC-2026-14387"/>
    <x v="3368"/>
    <x v="4"/>
    <x v="2"/>
    <x v="0"/>
    <x v="1"/>
    <x v="245"/>
    <d v="2026-03-04T00:00:00"/>
    <n v="3"/>
    <n v="3"/>
    <n v="4"/>
    <n v="12"/>
    <s v="High"/>
    <s v="High"/>
  </r>
  <r>
    <s v="INC-2026-14684"/>
    <x v="3369"/>
    <x v="3"/>
    <x v="0"/>
    <x v="0"/>
    <x v="3"/>
    <x v="1227"/>
    <d v="2026-03-04T00:00:00"/>
    <n v="3"/>
    <n v="5"/>
    <n v="2"/>
    <n v="10"/>
    <s v="Medium"/>
    <s v="Medium"/>
  </r>
  <r>
    <s v="INC-2026-11427"/>
    <x v="3370"/>
    <x v="1"/>
    <x v="0"/>
    <x v="3"/>
    <x v="0"/>
    <x v="335"/>
    <d v="2026-03-04T00:00:00"/>
    <n v="3"/>
    <n v="1"/>
    <n v="1"/>
    <n v="1"/>
    <s v="Low"/>
    <s v="Low"/>
  </r>
  <r>
    <s v="INC-2026-10108"/>
    <x v="3371"/>
    <x v="5"/>
    <x v="2"/>
    <x v="2"/>
    <x v="3"/>
    <x v="1019"/>
    <d v="2026-03-04T00:00:00"/>
    <n v="3"/>
    <n v="1"/>
    <n v="2"/>
    <n v="2"/>
    <s v="Low"/>
    <s v="Low"/>
  </r>
  <r>
    <s v="INC-2026-12711"/>
    <x v="3372"/>
    <x v="5"/>
    <x v="0"/>
    <x v="0"/>
    <x v="3"/>
    <x v="421"/>
    <d v="2026-03-04T00:00:00"/>
    <n v="3"/>
    <n v="1"/>
    <n v="2"/>
    <n v="2"/>
    <s v="Low"/>
    <s v="Low"/>
  </r>
  <r>
    <s v="INC-2026-12597"/>
    <x v="3373"/>
    <x v="1"/>
    <x v="1"/>
    <x v="1"/>
    <x v="1"/>
    <x v="839"/>
    <d v="2026-03-04T00:00:00"/>
    <n v="3"/>
    <n v="1"/>
    <n v="4"/>
    <n v="4"/>
    <s v="Low"/>
    <s v="Low"/>
  </r>
  <r>
    <s v="INC-2026-12283"/>
    <x v="3374"/>
    <x v="1"/>
    <x v="0"/>
    <x v="0"/>
    <x v="0"/>
    <x v="1119"/>
    <d v="2026-03-04T00:00:00"/>
    <n v="3"/>
    <n v="1"/>
    <n v="1"/>
    <n v="1"/>
    <s v="Low"/>
    <s v="Low"/>
  </r>
  <r>
    <s v="INC-2026-11498"/>
    <x v="3375"/>
    <x v="4"/>
    <x v="1"/>
    <x v="2"/>
    <x v="3"/>
    <x v="814"/>
    <d v="2026-03-04T00:00:00"/>
    <n v="3"/>
    <n v="3"/>
    <n v="2"/>
    <n v="6"/>
    <s v="Medium"/>
    <s v="Medium"/>
  </r>
  <r>
    <s v="INC-2026-14577"/>
    <x v="3376"/>
    <x v="1"/>
    <x v="0"/>
    <x v="0"/>
    <x v="1"/>
    <x v="659"/>
    <d v="2026-03-04T00:00:00"/>
    <n v="3"/>
    <n v="1"/>
    <n v="4"/>
    <n v="4"/>
    <s v="Low"/>
    <s v="Low"/>
  </r>
  <r>
    <s v="INC-2026-11728"/>
    <x v="3377"/>
    <x v="4"/>
    <x v="1"/>
    <x v="2"/>
    <x v="1"/>
    <x v="163"/>
    <d v="2026-03-04T00:00:00"/>
    <n v="3"/>
    <n v="3"/>
    <n v="4"/>
    <n v="12"/>
    <s v="High"/>
    <s v="High"/>
  </r>
  <r>
    <s v="INC-2026-12092"/>
    <x v="3378"/>
    <x v="5"/>
    <x v="0"/>
    <x v="2"/>
    <x v="3"/>
    <x v="1022"/>
    <d v="2026-03-04T00:00:00"/>
    <n v="3"/>
    <n v="1"/>
    <n v="2"/>
    <n v="2"/>
    <s v="Low"/>
    <s v="Low"/>
  </r>
  <r>
    <s v="INC-2026-10192"/>
    <x v="3379"/>
    <x v="2"/>
    <x v="3"/>
    <x v="3"/>
    <x v="3"/>
    <x v="340"/>
    <d v="2026-03-04T00:00:00"/>
    <n v="3"/>
    <n v="3"/>
    <n v="2"/>
    <n v="6"/>
    <s v="Medium"/>
    <s v="Medium"/>
  </r>
  <r>
    <s v="INC-2026-10749"/>
    <x v="3380"/>
    <x v="2"/>
    <x v="0"/>
    <x v="1"/>
    <x v="2"/>
    <x v="1086"/>
    <d v="2026-03-04T00:00:00"/>
    <n v="3"/>
    <n v="3"/>
    <n v="2"/>
    <n v="6"/>
    <s v="Medium"/>
    <s v="Medium"/>
  </r>
  <r>
    <s v="INC-2026-12286"/>
    <x v="3381"/>
    <x v="4"/>
    <x v="0"/>
    <x v="2"/>
    <x v="2"/>
    <x v="1240"/>
    <d v="2026-03-04T00:00:00"/>
    <n v="3"/>
    <n v="3"/>
    <n v="2"/>
    <n v="6"/>
    <s v="Medium"/>
    <s v="Medium"/>
  </r>
  <r>
    <s v="INC-2026-10226"/>
    <x v="3382"/>
    <x v="3"/>
    <x v="2"/>
    <x v="0"/>
    <x v="0"/>
    <x v="1317"/>
    <d v="2026-03-04T00:00:00"/>
    <n v="3"/>
    <n v="5"/>
    <n v="1"/>
    <n v="5"/>
    <s v="Medium"/>
    <s v="Medium"/>
  </r>
  <r>
    <s v="INC-2026-10790"/>
    <x v="3383"/>
    <x v="2"/>
    <x v="0"/>
    <x v="3"/>
    <x v="2"/>
    <x v="431"/>
    <d v="2026-03-04T00:00:00"/>
    <n v="3"/>
    <n v="3"/>
    <n v="2"/>
    <n v="6"/>
    <s v="Medium"/>
    <s v="Medium"/>
  </r>
  <r>
    <s v="INC-2026-13240"/>
    <x v="3384"/>
    <x v="5"/>
    <x v="2"/>
    <x v="0"/>
    <x v="3"/>
    <x v="841"/>
    <d v="2026-03-05T00:00:00"/>
    <n v="3"/>
    <n v="1"/>
    <n v="2"/>
    <n v="2"/>
    <s v="Low"/>
    <s v="Low"/>
  </r>
  <r>
    <s v="INC-2026-11287"/>
    <x v="3385"/>
    <x v="4"/>
    <x v="1"/>
    <x v="2"/>
    <x v="3"/>
    <x v="262"/>
    <d v="2026-03-05T00:00:00"/>
    <n v="3"/>
    <n v="3"/>
    <n v="2"/>
    <n v="6"/>
    <s v="Medium"/>
    <s v="Medium"/>
  </r>
  <r>
    <s v="INC-2026-14090"/>
    <x v="3386"/>
    <x v="3"/>
    <x v="1"/>
    <x v="0"/>
    <x v="2"/>
    <x v="881"/>
    <d v="2026-03-05T00:00:00"/>
    <n v="3"/>
    <n v="5"/>
    <n v="2"/>
    <n v="10"/>
    <s v="Medium"/>
    <s v="Medium"/>
  </r>
  <r>
    <s v="INC-2026-10640"/>
    <x v="3387"/>
    <x v="4"/>
    <x v="1"/>
    <x v="2"/>
    <x v="3"/>
    <x v="1242"/>
    <d v="2026-03-05T00:00:00"/>
    <n v="3"/>
    <n v="3"/>
    <n v="2"/>
    <n v="6"/>
    <s v="Medium"/>
    <s v="Medium"/>
  </r>
  <r>
    <s v="INC-2026-13067"/>
    <x v="3388"/>
    <x v="5"/>
    <x v="0"/>
    <x v="1"/>
    <x v="3"/>
    <x v="216"/>
    <d v="2026-03-05T00:00:00"/>
    <n v="3"/>
    <n v="1"/>
    <n v="2"/>
    <n v="2"/>
    <s v="Low"/>
    <s v="Low"/>
  </r>
  <r>
    <s v="INC-2026-10434"/>
    <x v="3389"/>
    <x v="4"/>
    <x v="1"/>
    <x v="2"/>
    <x v="3"/>
    <x v="125"/>
    <d v="2026-03-05T00:00:00"/>
    <n v="3"/>
    <n v="3"/>
    <n v="2"/>
    <n v="6"/>
    <s v="Medium"/>
    <s v="Medium"/>
  </r>
  <r>
    <s v="INC-2026-10588"/>
    <x v="3390"/>
    <x v="5"/>
    <x v="1"/>
    <x v="2"/>
    <x v="1"/>
    <x v="313"/>
    <d v="2026-03-05T00:00:00"/>
    <n v="3"/>
    <n v="1"/>
    <n v="4"/>
    <n v="4"/>
    <s v="Low"/>
    <s v="Low"/>
  </r>
  <r>
    <s v="INC-2026-10398"/>
    <x v="3391"/>
    <x v="4"/>
    <x v="3"/>
    <x v="2"/>
    <x v="3"/>
    <x v="939"/>
    <d v="2026-03-05T00:00:00"/>
    <n v="3"/>
    <n v="3"/>
    <n v="2"/>
    <n v="6"/>
    <s v="Medium"/>
    <s v="Medium"/>
  </r>
  <r>
    <s v="INC-2026-13745"/>
    <x v="3392"/>
    <x v="3"/>
    <x v="3"/>
    <x v="0"/>
    <x v="1"/>
    <x v="1068"/>
    <d v="2026-03-05T00:00:00"/>
    <n v="3"/>
    <n v="5"/>
    <n v="4"/>
    <n v="20"/>
    <s v="Very High"/>
    <s v="Critical"/>
  </r>
  <r>
    <s v="INC-2026-12393"/>
    <x v="3393"/>
    <x v="4"/>
    <x v="1"/>
    <x v="2"/>
    <x v="1"/>
    <x v="636"/>
    <d v="2026-03-05T00:00:00"/>
    <n v="3"/>
    <n v="3"/>
    <n v="4"/>
    <n v="12"/>
    <s v="High"/>
    <s v="High"/>
  </r>
  <r>
    <s v="INC-2026-11322"/>
    <x v="3394"/>
    <x v="4"/>
    <x v="1"/>
    <x v="2"/>
    <x v="0"/>
    <x v="10"/>
    <d v="2026-03-05T00:00:00"/>
    <n v="3"/>
    <n v="3"/>
    <n v="1"/>
    <n v="3"/>
    <s v="Low"/>
    <s v="Low"/>
  </r>
  <r>
    <s v="INC-2026-13591"/>
    <x v="3395"/>
    <x v="2"/>
    <x v="0"/>
    <x v="3"/>
    <x v="2"/>
    <x v="1191"/>
    <d v="2026-03-05T00:00:00"/>
    <n v="3"/>
    <n v="3"/>
    <n v="2"/>
    <n v="6"/>
    <s v="Medium"/>
    <s v="Medium"/>
  </r>
  <r>
    <s v="INC-2026-14661"/>
    <x v="3396"/>
    <x v="3"/>
    <x v="3"/>
    <x v="0"/>
    <x v="1"/>
    <x v="265"/>
    <d v="2026-03-05T00:00:00"/>
    <n v="3"/>
    <n v="5"/>
    <n v="4"/>
    <n v="20"/>
    <s v="Very High"/>
    <s v="Critical"/>
  </r>
  <r>
    <s v="INC-2026-13432"/>
    <x v="3397"/>
    <x v="4"/>
    <x v="1"/>
    <x v="2"/>
    <x v="3"/>
    <x v="13"/>
    <d v="2026-03-05T00:00:00"/>
    <n v="3"/>
    <n v="3"/>
    <n v="2"/>
    <n v="6"/>
    <s v="Medium"/>
    <s v="Medium"/>
  </r>
  <r>
    <s v="INC-2026-11777"/>
    <x v="3398"/>
    <x v="4"/>
    <x v="3"/>
    <x v="2"/>
    <x v="3"/>
    <x v="825"/>
    <d v="2026-03-05T00:00:00"/>
    <n v="3"/>
    <n v="3"/>
    <n v="2"/>
    <n v="6"/>
    <s v="Medium"/>
    <s v="Medium"/>
  </r>
  <r>
    <s v="INC-2026-14523"/>
    <x v="3399"/>
    <x v="2"/>
    <x v="1"/>
    <x v="0"/>
    <x v="3"/>
    <x v="14"/>
    <d v="2026-03-05T00:00:00"/>
    <n v="3"/>
    <n v="3"/>
    <n v="2"/>
    <n v="6"/>
    <s v="Medium"/>
    <s v="Medium"/>
  </r>
  <r>
    <s v="INC-2026-12342"/>
    <x v="3400"/>
    <x v="4"/>
    <x v="3"/>
    <x v="2"/>
    <x v="3"/>
    <x v="73"/>
    <d v="2026-03-05T00:00:00"/>
    <n v="3"/>
    <n v="3"/>
    <n v="2"/>
    <n v="6"/>
    <s v="Medium"/>
    <s v="Medium"/>
  </r>
  <r>
    <s v="INC-2026-10029"/>
    <x v="3401"/>
    <x v="1"/>
    <x v="3"/>
    <x v="2"/>
    <x v="1"/>
    <x v="763"/>
    <d v="2026-03-05T00:00:00"/>
    <n v="3"/>
    <n v="1"/>
    <n v="4"/>
    <n v="4"/>
    <s v="Low"/>
    <s v="Low"/>
  </r>
  <r>
    <s v="INC-2026-13182"/>
    <x v="3402"/>
    <x v="4"/>
    <x v="3"/>
    <x v="0"/>
    <x v="0"/>
    <x v="476"/>
    <d v="2026-03-05T00:00:00"/>
    <n v="3"/>
    <n v="3"/>
    <n v="1"/>
    <n v="3"/>
    <s v="Low"/>
    <s v="Low"/>
  </r>
  <r>
    <s v="INC-2026-12162"/>
    <x v="3403"/>
    <x v="4"/>
    <x v="0"/>
    <x v="1"/>
    <x v="3"/>
    <x v="134"/>
    <d v="2026-03-05T00:00:00"/>
    <n v="3"/>
    <n v="3"/>
    <n v="2"/>
    <n v="6"/>
    <s v="Medium"/>
    <s v="Medium"/>
  </r>
  <r>
    <s v="INC-2026-11066"/>
    <x v="3404"/>
    <x v="4"/>
    <x v="0"/>
    <x v="2"/>
    <x v="2"/>
    <x v="1318"/>
    <d v="2026-03-05T00:00:00"/>
    <n v="3"/>
    <n v="3"/>
    <n v="2"/>
    <n v="6"/>
    <s v="Medium"/>
    <s v="Medium"/>
  </r>
  <r>
    <s v="INC-2026-11122"/>
    <x v="3405"/>
    <x v="0"/>
    <x v="3"/>
    <x v="2"/>
    <x v="2"/>
    <x v="1031"/>
    <d v="2026-03-05T00:00:00"/>
    <n v="3"/>
    <n v="1"/>
    <n v="2"/>
    <n v="2"/>
    <s v="Low"/>
    <s v="Low"/>
  </r>
  <r>
    <s v="INC-2026-14596"/>
    <x v="3406"/>
    <x v="5"/>
    <x v="1"/>
    <x v="3"/>
    <x v="2"/>
    <x v="1319"/>
    <d v="2026-03-05T00:00:00"/>
    <n v="3"/>
    <n v="1"/>
    <n v="2"/>
    <n v="2"/>
    <s v="Low"/>
    <s v="Low"/>
  </r>
  <r>
    <s v="INC-2026-13636"/>
    <x v="3407"/>
    <x v="4"/>
    <x v="2"/>
    <x v="0"/>
    <x v="2"/>
    <x v="674"/>
    <d v="2026-03-05T00:00:00"/>
    <n v="3"/>
    <n v="3"/>
    <n v="2"/>
    <n v="6"/>
    <s v="Medium"/>
    <s v="Medium"/>
  </r>
  <r>
    <s v="INC-2026-10927"/>
    <x v="3408"/>
    <x v="4"/>
    <x v="1"/>
    <x v="2"/>
    <x v="3"/>
    <x v="828"/>
    <d v="2026-03-05T00:00:00"/>
    <n v="3"/>
    <n v="3"/>
    <n v="2"/>
    <n v="6"/>
    <s v="Medium"/>
    <s v="Medium"/>
  </r>
  <r>
    <s v="INC-2026-14818"/>
    <x v="3409"/>
    <x v="4"/>
    <x v="2"/>
    <x v="2"/>
    <x v="0"/>
    <x v="1311"/>
    <d v="2026-03-05T00:00:00"/>
    <n v="3"/>
    <n v="3"/>
    <n v="1"/>
    <n v="3"/>
    <s v="Low"/>
    <s v="Low"/>
  </r>
  <r>
    <s v="INC-2026-14854"/>
    <x v="3410"/>
    <x v="1"/>
    <x v="2"/>
    <x v="1"/>
    <x v="3"/>
    <x v="708"/>
    <d v="2026-03-05T00:00:00"/>
    <n v="3"/>
    <n v="1"/>
    <n v="2"/>
    <n v="2"/>
    <s v="Low"/>
    <s v="Low"/>
  </r>
  <r>
    <s v="INC-2026-11621"/>
    <x v="3411"/>
    <x v="5"/>
    <x v="0"/>
    <x v="1"/>
    <x v="1"/>
    <x v="953"/>
    <d v="2026-03-05T00:00:00"/>
    <n v="3"/>
    <n v="1"/>
    <n v="4"/>
    <n v="4"/>
    <s v="Low"/>
    <s v="Low"/>
  </r>
  <r>
    <s v="INC-2026-12134"/>
    <x v="3412"/>
    <x v="4"/>
    <x v="0"/>
    <x v="2"/>
    <x v="2"/>
    <x v="34"/>
    <d v="2026-03-05T00:00:00"/>
    <n v="3"/>
    <n v="3"/>
    <n v="2"/>
    <n v="6"/>
    <s v="Medium"/>
    <s v="Medium"/>
  </r>
  <r>
    <s v="INC-2026-11544"/>
    <x v="3413"/>
    <x v="4"/>
    <x v="0"/>
    <x v="2"/>
    <x v="3"/>
    <x v="82"/>
    <d v="2026-03-05T00:00:00"/>
    <n v="3"/>
    <n v="3"/>
    <n v="2"/>
    <n v="6"/>
    <s v="Medium"/>
    <s v="Medium"/>
  </r>
  <r>
    <s v="INC-2026-12408"/>
    <x v="3414"/>
    <x v="2"/>
    <x v="2"/>
    <x v="3"/>
    <x v="2"/>
    <x v="1062"/>
    <d v="2026-03-05T00:00:00"/>
    <n v="3"/>
    <n v="3"/>
    <n v="2"/>
    <n v="6"/>
    <s v="Medium"/>
    <s v="Medium"/>
  </r>
  <r>
    <s v="INC-2026-14324"/>
    <x v="3415"/>
    <x v="4"/>
    <x v="0"/>
    <x v="2"/>
    <x v="4"/>
    <x v="145"/>
    <d v="2026-03-05T00:00:00"/>
    <n v="3"/>
    <n v="3"/>
    <n v="5"/>
    <n v="15"/>
    <s v="High"/>
    <s v="High"/>
  </r>
  <r>
    <s v="INC-2026-11839"/>
    <x v="3416"/>
    <x v="3"/>
    <x v="3"/>
    <x v="0"/>
    <x v="3"/>
    <x v="678"/>
    <d v="2026-03-05T00:00:00"/>
    <n v="3"/>
    <n v="5"/>
    <n v="2"/>
    <n v="10"/>
    <s v="Medium"/>
    <s v="Medium"/>
  </r>
  <r>
    <s v="INC-2026-10191"/>
    <x v="3417"/>
    <x v="3"/>
    <x v="0"/>
    <x v="0"/>
    <x v="2"/>
    <x v="1128"/>
    <d v="2026-03-05T00:00:00"/>
    <n v="3"/>
    <n v="5"/>
    <n v="2"/>
    <n v="10"/>
    <s v="Medium"/>
    <s v="Medium"/>
  </r>
  <r>
    <s v="INC-2026-13849"/>
    <x v="3418"/>
    <x v="3"/>
    <x v="2"/>
    <x v="0"/>
    <x v="3"/>
    <x v="288"/>
    <d v="2026-03-05T00:00:00"/>
    <n v="3"/>
    <n v="5"/>
    <n v="2"/>
    <n v="10"/>
    <s v="Medium"/>
    <s v="Medium"/>
  </r>
  <r>
    <s v="INC-2026-10220"/>
    <x v="3419"/>
    <x v="0"/>
    <x v="1"/>
    <x v="1"/>
    <x v="2"/>
    <x v="289"/>
    <d v="2026-03-05T00:00:00"/>
    <n v="3"/>
    <n v="1"/>
    <n v="2"/>
    <n v="2"/>
    <s v="Low"/>
    <s v="Low"/>
  </r>
  <r>
    <s v="INC-2026-11533"/>
    <x v="3420"/>
    <x v="2"/>
    <x v="3"/>
    <x v="3"/>
    <x v="2"/>
    <x v="745"/>
    <d v="2026-03-05T00:00:00"/>
    <n v="3"/>
    <n v="3"/>
    <n v="2"/>
    <n v="6"/>
    <s v="Medium"/>
    <s v="Medium"/>
  </r>
  <r>
    <s v="INC-2026-10238"/>
    <x v="3421"/>
    <x v="4"/>
    <x v="0"/>
    <x v="2"/>
    <x v="3"/>
    <x v="415"/>
    <d v="2026-03-05T00:00:00"/>
    <n v="3"/>
    <n v="3"/>
    <n v="2"/>
    <n v="6"/>
    <s v="Medium"/>
    <s v="Medium"/>
  </r>
  <r>
    <s v="INC-2026-10003"/>
    <x v="3422"/>
    <x v="4"/>
    <x v="1"/>
    <x v="2"/>
    <x v="2"/>
    <x v="1013"/>
    <d v="2026-03-05T00:00:00"/>
    <n v="3"/>
    <n v="3"/>
    <n v="2"/>
    <n v="6"/>
    <s v="Medium"/>
    <s v="Medium"/>
  </r>
  <r>
    <s v="INC-2026-13608"/>
    <x v="3423"/>
    <x v="4"/>
    <x v="1"/>
    <x v="2"/>
    <x v="3"/>
    <x v="368"/>
    <d v="2026-03-05T00:00:00"/>
    <n v="3"/>
    <n v="3"/>
    <n v="2"/>
    <n v="6"/>
    <s v="Medium"/>
    <s v="Medium"/>
  </r>
  <r>
    <s v="INC-2026-10761"/>
    <x v="3424"/>
    <x v="4"/>
    <x v="2"/>
    <x v="2"/>
    <x v="2"/>
    <x v="747"/>
    <d v="2026-03-05T00:00:00"/>
    <n v="3"/>
    <n v="3"/>
    <n v="2"/>
    <n v="6"/>
    <s v="Medium"/>
    <s v="Medium"/>
  </r>
  <r>
    <s v="INC-2026-13674"/>
    <x v="3425"/>
    <x v="4"/>
    <x v="0"/>
    <x v="2"/>
    <x v="1"/>
    <x v="717"/>
    <d v="2026-03-05T00:00:00"/>
    <n v="3"/>
    <n v="3"/>
    <n v="4"/>
    <n v="12"/>
    <s v="High"/>
    <s v="High"/>
  </r>
  <r>
    <s v="INC-2026-12881"/>
    <x v="3426"/>
    <x v="2"/>
    <x v="3"/>
    <x v="3"/>
    <x v="0"/>
    <x v="1155"/>
    <d v="2026-03-05T00:00:00"/>
    <n v="3"/>
    <n v="3"/>
    <n v="1"/>
    <n v="3"/>
    <s v="Low"/>
    <s v="Low"/>
  </r>
  <r>
    <s v="INC-2026-13189"/>
    <x v="3427"/>
    <x v="4"/>
    <x v="2"/>
    <x v="2"/>
    <x v="3"/>
    <x v="719"/>
    <d v="2026-03-05T00:00:00"/>
    <n v="3"/>
    <n v="3"/>
    <n v="2"/>
    <n v="6"/>
    <s v="Medium"/>
    <s v="Medium"/>
  </r>
  <r>
    <s v="INC-2026-13350"/>
    <x v="3428"/>
    <x v="4"/>
    <x v="3"/>
    <x v="2"/>
    <x v="2"/>
    <x v="419"/>
    <d v="2026-03-05T00:00:00"/>
    <n v="3"/>
    <n v="3"/>
    <n v="2"/>
    <n v="6"/>
    <s v="Medium"/>
    <s v="Medium"/>
  </r>
  <r>
    <s v="INC-2026-14860"/>
    <x v="3429"/>
    <x v="4"/>
    <x v="1"/>
    <x v="2"/>
    <x v="1"/>
    <x v="835"/>
    <d v="2026-03-05T00:00:00"/>
    <n v="3"/>
    <n v="3"/>
    <n v="4"/>
    <n v="12"/>
    <s v="High"/>
    <s v="High"/>
  </r>
  <r>
    <s v="INC-2026-10254"/>
    <x v="3430"/>
    <x v="4"/>
    <x v="2"/>
    <x v="2"/>
    <x v="2"/>
    <x v="496"/>
    <d v="2026-03-05T00:00:00"/>
    <n v="3"/>
    <n v="3"/>
    <n v="2"/>
    <n v="6"/>
    <s v="Medium"/>
    <s v="Medium"/>
  </r>
  <r>
    <s v="INC-2026-11920"/>
    <x v="3431"/>
    <x v="4"/>
    <x v="2"/>
    <x v="2"/>
    <x v="2"/>
    <x v="55"/>
    <d v="2026-03-05T00:00:00"/>
    <n v="3"/>
    <n v="3"/>
    <n v="2"/>
    <n v="6"/>
    <s v="Medium"/>
    <s v="Medium"/>
  </r>
  <r>
    <s v="INC-2026-14023"/>
    <x v="3432"/>
    <x v="2"/>
    <x v="0"/>
    <x v="3"/>
    <x v="3"/>
    <x v="1303"/>
    <d v="2026-03-05T00:00:00"/>
    <n v="3"/>
    <n v="3"/>
    <n v="2"/>
    <n v="6"/>
    <s v="Medium"/>
    <s v="Medium"/>
  </r>
  <r>
    <s v="INC-2026-14257"/>
    <x v="3433"/>
    <x v="5"/>
    <x v="2"/>
    <x v="1"/>
    <x v="3"/>
    <x v="337"/>
    <d v="2026-03-05T00:00:00"/>
    <n v="3"/>
    <n v="1"/>
    <n v="2"/>
    <n v="2"/>
    <s v="Low"/>
    <s v="Low"/>
  </r>
  <r>
    <s v="INC-2026-11568"/>
    <x v="3434"/>
    <x v="5"/>
    <x v="2"/>
    <x v="3"/>
    <x v="3"/>
    <x v="1219"/>
    <d v="2026-03-05T00:00:00"/>
    <n v="3"/>
    <n v="1"/>
    <n v="2"/>
    <n v="2"/>
    <s v="Low"/>
    <s v="Low"/>
  </r>
  <r>
    <s v="INC-2026-10275"/>
    <x v="3435"/>
    <x v="3"/>
    <x v="1"/>
    <x v="0"/>
    <x v="3"/>
    <x v="339"/>
    <d v="2026-03-05T00:00:00"/>
    <n v="3"/>
    <n v="5"/>
    <n v="2"/>
    <n v="10"/>
    <s v="Medium"/>
    <s v="Medium"/>
  </r>
  <r>
    <s v="INC-2026-13010"/>
    <x v="3436"/>
    <x v="5"/>
    <x v="0"/>
    <x v="2"/>
    <x v="0"/>
    <x v="687"/>
    <d v="2026-03-05T00:00:00"/>
    <n v="3"/>
    <n v="1"/>
    <n v="1"/>
    <n v="1"/>
    <s v="Low"/>
    <s v="Low"/>
  </r>
  <r>
    <s v="INC-2026-13402"/>
    <x v="3437"/>
    <x v="0"/>
    <x v="3"/>
    <x v="1"/>
    <x v="2"/>
    <x v="659"/>
    <d v="2026-03-05T00:00:00"/>
    <n v="3"/>
    <n v="1"/>
    <n v="2"/>
    <n v="2"/>
    <s v="Low"/>
    <s v="Low"/>
  </r>
  <r>
    <s v="INC-2026-13599"/>
    <x v="3438"/>
    <x v="5"/>
    <x v="2"/>
    <x v="0"/>
    <x v="0"/>
    <x v="162"/>
    <d v="2026-03-05T00:00:00"/>
    <n v="3"/>
    <n v="1"/>
    <n v="1"/>
    <n v="1"/>
    <s v="Low"/>
    <s v="Low"/>
  </r>
  <r>
    <s v="INC-2026-11220"/>
    <x v="3439"/>
    <x v="0"/>
    <x v="2"/>
    <x v="3"/>
    <x v="0"/>
    <x v="600"/>
    <d v="2026-03-05T00:00:00"/>
    <n v="3"/>
    <n v="1"/>
    <n v="1"/>
    <n v="1"/>
    <s v="Low"/>
    <s v="Low"/>
  </r>
  <r>
    <s v="INC-2026-11360"/>
    <x v="3440"/>
    <x v="1"/>
    <x v="1"/>
    <x v="2"/>
    <x v="1"/>
    <x v="725"/>
    <d v="2026-03-05T00:00:00"/>
    <n v="3"/>
    <n v="1"/>
    <n v="4"/>
    <n v="4"/>
    <s v="Low"/>
    <s v="Low"/>
  </r>
  <r>
    <s v="INC-2026-12261"/>
    <x v="3441"/>
    <x v="5"/>
    <x v="2"/>
    <x v="0"/>
    <x v="3"/>
    <x v="860"/>
    <d v="2026-03-05T00:00:00"/>
    <n v="3"/>
    <n v="1"/>
    <n v="2"/>
    <n v="2"/>
    <s v="Low"/>
    <s v="Low"/>
  </r>
  <r>
    <s v="INC-2026-10785"/>
    <x v="3442"/>
    <x v="4"/>
    <x v="1"/>
    <x v="2"/>
    <x v="4"/>
    <x v="60"/>
    <d v="2026-03-05T00:00:00"/>
    <n v="3"/>
    <n v="3"/>
    <n v="5"/>
    <n v="15"/>
    <s v="High"/>
    <s v="High"/>
  </r>
  <r>
    <s v="INC-2026-13833"/>
    <x v="3443"/>
    <x v="1"/>
    <x v="3"/>
    <x v="3"/>
    <x v="1"/>
    <x v="531"/>
    <d v="2026-03-05T00:00:00"/>
    <n v="3"/>
    <n v="1"/>
    <n v="4"/>
    <n v="4"/>
    <s v="Low"/>
    <s v="Low"/>
  </r>
  <r>
    <s v="INC-2026-14525"/>
    <x v="3444"/>
    <x v="4"/>
    <x v="1"/>
    <x v="0"/>
    <x v="2"/>
    <x v="818"/>
    <d v="2026-03-05T00:00:00"/>
    <n v="3"/>
    <n v="3"/>
    <n v="2"/>
    <n v="6"/>
    <s v="Medium"/>
    <s v="Medium"/>
  </r>
  <r>
    <s v="INC-2026-10715"/>
    <x v="3445"/>
    <x v="4"/>
    <x v="1"/>
    <x v="2"/>
    <x v="3"/>
    <x v="970"/>
    <d v="2026-03-05T00:00:00"/>
    <n v="3"/>
    <n v="3"/>
    <n v="2"/>
    <n v="6"/>
    <s v="Medium"/>
    <s v="Medium"/>
  </r>
  <r>
    <s v="INC-2026-10553"/>
    <x v="3446"/>
    <x v="4"/>
    <x v="0"/>
    <x v="2"/>
    <x v="4"/>
    <x v="971"/>
    <d v="2026-03-06T00:00:00"/>
    <n v="3"/>
    <n v="3"/>
    <n v="5"/>
    <n v="15"/>
    <s v="High"/>
    <s v="High"/>
  </r>
  <r>
    <s v="INC-2026-11681"/>
    <x v="3447"/>
    <x v="0"/>
    <x v="1"/>
    <x v="1"/>
    <x v="3"/>
    <x v="1"/>
    <d v="2026-03-06T00:00:00"/>
    <n v="3"/>
    <n v="1"/>
    <n v="2"/>
    <n v="2"/>
    <s v="Low"/>
    <s v="Low"/>
  </r>
  <r>
    <s v="INC-2026-12520"/>
    <x v="3448"/>
    <x v="0"/>
    <x v="1"/>
    <x v="3"/>
    <x v="3"/>
    <x v="728"/>
    <d v="2026-03-06T00:00:00"/>
    <n v="3"/>
    <n v="1"/>
    <n v="2"/>
    <n v="2"/>
    <s v="Low"/>
    <s v="Low"/>
  </r>
  <r>
    <s v="INC-2026-10560"/>
    <x v="3449"/>
    <x v="0"/>
    <x v="2"/>
    <x v="0"/>
    <x v="3"/>
    <x v="1054"/>
    <d v="2026-03-06T00:00:00"/>
    <n v="3"/>
    <n v="1"/>
    <n v="2"/>
    <n v="2"/>
    <s v="Low"/>
    <s v="Low"/>
  </r>
  <r>
    <s v="INC-2026-12718"/>
    <x v="3450"/>
    <x v="3"/>
    <x v="3"/>
    <x v="0"/>
    <x v="2"/>
    <x v="391"/>
    <d v="2026-03-06T00:00:00"/>
    <n v="3"/>
    <n v="5"/>
    <n v="2"/>
    <n v="10"/>
    <s v="Medium"/>
    <s v="Medium"/>
  </r>
  <r>
    <s v="INC-2026-11715"/>
    <x v="3451"/>
    <x v="3"/>
    <x v="3"/>
    <x v="0"/>
    <x v="3"/>
    <x v="1288"/>
    <d v="2026-03-06T00:00:00"/>
    <n v="3"/>
    <n v="5"/>
    <n v="2"/>
    <n v="10"/>
    <s v="Medium"/>
    <s v="Medium"/>
  </r>
  <r>
    <s v="INC-2026-10606"/>
    <x v="3452"/>
    <x v="4"/>
    <x v="0"/>
    <x v="2"/>
    <x v="2"/>
    <x v="127"/>
    <d v="2026-03-06T00:00:00"/>
    <n v="3"/>
    <n v="3"/>
    <n v="2"/>
    <n v="6"/>
    <s v="Medium"/>
    <s v="Medium"/>
  </r>
  <r>
    <s v="INC-2026-14880"/>
    <x v="3453"/>
    <x v="5"/>
    <x v="0"/>
    <x v="3"/>
    <x v="3"/>
    <x v="1230"/>
    <d v="2026-03-06T00:00:00"/>
    <n v="3"/>
    <n v="1"/>
    <n v="2"/>
    <n v="2"/>
    <s v="Low"/>
    <s v="Low"/>
  </r>
  <r>
    <s v="INC-2026-13699"/>
    <x v="3453"/>
    <x v="2"/>
    <x v="2"/>
    <x v="2"/>
    <x v="0"/>
    <x v="1230"/>
    <d v="2026-03-06T00:00:00"/>
    <n v="3"/>
    <n v="3"/>
    <n v="1"/>
    <n v="3"/>
    <s v="Low"/>
    <s v="Low"/>
  </r>
  <r>
    <s v="INC-2026-13671"/>
    <x v="3454"/>
    <x v="4"/>
    <x v="0"/>
    <x v="2"/>
    <x v="3"/>
    <x v="1259"/>
    <d v="2026-03-06T00:00:00"/>
    <n v="3"/>
    <n v="3"/>
    <n v="2"/>
    <n v="6"/>
    <s v="Medium"/>
    <s v="Medium"/>
  </r>
  <r>
    <s v="INC-2026-14733"/>
    <x v="3455"/>
    <x v="3"/>
    <x v="0"/>
    <x v="0"/>
    <x v="1"/>
    <x v="11"/>
    <d v="2026-03-06T00:00:00"/>
    <n v="3"/>
    <n v="5"/>
    <n v="4"/>
    <n v="20"/>
    <s v="Very High"/>
    <s v="Critical"/>
  </r>
  <r>
    <s v="INC-2026-11644"/>
    <x v="3455"/>
    <x v="4"/>
    <x v="1"/>
    <x v="2"/>
    <x v="2"/>
    <x v="11"/>
    <d v="2026-03-06T00:00:00"/>
    <n v="3"/>
    <n v="3"/>
    <n v="2"/>
    <n v="6"/>
    <s v="Medium"/>
    <s v="Medium"/>
  </r>
  <r>
    <s v="INC-2026-13204"/>
    <x v="3456"/>
    <x v="4"/>
    <x v="1"/>
    <x v="2"/>
    <x v="2"/>
    <x v="825"/>
    <d v="2026-03-06T00:00:00"/>
    <n v="3"/>
    <n v="3"/>
    <n v="2"/>
    <n v="6"/>
    <s v="Medium"/>
    <s v="Medium"/>
  </r>
  <r>
    <s v="INC-2026-11911"/>
    <x v="3457"/>
    <x v="4"/>
    <x v="1"/>
    <x v="2"/>
    <x v="3"/>
    <x v="14"/>
    <d v="2026-03-06T00:00:00"/>
    <n v="3"/>
    <n v="3"/>
    <n v="2"/>
    <n v="6"/>
    <s v="Medium"/>
    <s v="Medium"/>
  </r>
  <r>
    <s v="INC-2026-13362"/>
    <x v="3458"/>
    <x v="1"/>
    <x v="3"/>
    <x v="2"/>
    <x v="0"/>
    <x v="1320"/>
    <d v="2026-03-06T00:00:00"/>
    <n v="3"/>
    <n v="1"/>
    <n v="1"/>
    <n v="1"/>
    <s v="Low"/>
    <s v="Low"/>
  </r>
  <r>
    <s v="INC-2026-12384"/>
    <x v="3459"/>
    <x v="3"/>
    <x v="3"/>
    <x v="0"/>
    <x v="2"/>
    <x v="1004"/>
    <d v="2026-03-06T00:00:00"/>
    <n v="3"/>
    <n v="5"/>
    <n v="2"/>
    <n v="10"/>
    <s v="Medium"/>
    <s v="Medium"/>
  </r>
  <r>
    <s v="INC-2026-12745"/>
    <x v="3460"/>
    <x v="1"/>
    <x v="2"/>
    <x v="0"/>
    <x v="1"/>
    <x v="615"/>
    <d v="2026-03-06T00:00:00"/>
    <n v="3"/>
    <n v="1"/>
    <n v="4"/>
    <n v="4"/>
    <s v="Low"/>
    <s v="Low"/>
  </r>
  <r>
    <s v="INC-2026-13680"/>
    <x v="3461"/>
    <x v="1"/>
    <x v="1"/>
    <x v="3"/>
    <x v="1"/>
    <x v="354"/>
    <d v="2026-03-06T00:00:00"/>
    <n v="3"/>
    <n v="1"/>
    <n v="4"/>
    <n v="4"/>
    <s v="Low"/>
    <s v="Low"/>
  </r>
  <r>
    <s v="INC-2026-14291"/>
    <x v="3462"/>
    <x v="4"/>
    <x v="3"/>
    <x v="2"/>
    <x v="2"/>
    <x v="581"/>
    <d v="2026-03-06T00:00:00"/>
    <n v="3"/>
    <n v="3"/>
    <n v="2"/>
    <n v="6"/>
    <s v="Medium"/>
    <s v="Medium"/>
  </r>
  <r>
    <s v="INC-2026-10875"/>
    <x v="3463"/>
    <x v="3"/>
    <x v="0"/>
    <x v="0"/>
    <x v="0"/>
    <x v="702"/>
    <d v="2026-03-06T00:00:00"/>
    <n v="3"/>
    <n v="5"/>
    <n v="1"/>
    <n v="5"/>
    <s v="Medium"/>
    <s v="Medium"/>
  </r>
  <r>
    <s v="INC-2026-14314"/>
    <x v="3464"/>
    <x v="1"/>
    <x v="3"/>
    <x v="0"/>
    <x v="1"/>
    <x v="738"/>
    <d v="2026-03-06T00:00:00"/>
    <n v="3"/>
    <n v="1"/>
    <n v="4"/>
    <n v="4"/>
    <s v="Low"/>
    <s v="Low"/>
  </r>
  <r>
    <s v="INC-2026-12319"/>
    <x v="3465"/>
    <x v="4"/>
    <x v="1"/>
    <x v="3"/>
    <x v="4"/>
    <x v="1111"/>
    <d v="2026-03-06T00:00:00"/>
    <n v="3"/>
    <n v="3"/>
    <n v="5"/>
    <n v="15"/>
    <s v="High"/>
    <s v="High"/>
  </r>
  <r>
    <s v="INC-2026-10684"/>
    <x v="3466"/>
    <x v="4"/>
    <x v="0"/>
    <x v="0"/>
    <x v="0"/>
    <x v="976"/>
    <d v="2026-03-06T00:00:00"/>
    <n v="3"/>
    <n v="3"/>
    <n v="1"/>
    <n v="3"/>
    <s v="Low"/>
    <s v="Low"/>
  </r>
  <r>
    <s v="INC-2026-14027"/>
    <x v="3467"/>
    <x v="4"/>
    <x v="3"/>
    <x v="2"/>
    <x v="3"/>
    <x v="990"/>
    <d v="2026-03-06T00:00:00"/>
    <n v="3"/>
    <n v="3"/>
    <n v="2"/>
    <n v="6"/>
    <s v="Medium"/>
    <s v="Medium"/>
  </r>
  <r>
    <s v="INC-2026-13245"/>
    <x v="3468"/>
    <x v="5"/>
    <x v="0"/>
    <x v="0"/>
    <x v="0"/>
    <x v="586"/>
    <d v="2026-03-06T00:00:00"/>
    <n v="3"/>
    <n v="1"/>
    <n v="1"/>
    <n v="1"/>
    <s v="Low"/>
    <s v="Low"/>
  </r>
  <r>
    <s v="INC-2026-13459"/>
    <x v="3469"/>
    <x v="3"/>
    <x v="0"/>
    <x v="0"/>
    <x v="2"/>
    <x v="1321"/>
    <d v="2026-03-06T00:00:00"/>
    <n v="3"/>
    <n v="5"/>
    <n v="2"/>
    <n v="10"/>
    <s v="Medium"/>
    <s v="Medium"/>
  </r>
  <r>
    <s v="INC-2026-11662"/>
    <x v="3470"/>
    <x v="5"/>
    <x v="0"/>
    <x v="3"/>
    <x v="3"/>
    <x v="889"/>
    <d v="2026-03-06T00:00:00"/>
    <n v="3"/>
    <n v="1"/>
    <n v="2"/>
    <n v="2"/>
    <s v="Low"/>
    <s v="Low"/>
  </r>
  <r>
    <s v="INC-2026-14069"/>
    <x v="3471"/>
    <x v="5"/>
    <x v="1"/>
    <x v="0"/>
    <x v="0"/>
    <x v="1322"/>
    <d v="2026-03-06T00:00:00"/>
    <n v="3"/>
    <n v="1"/>
    <n v="1"/>
    <n v="1"/>
    <s v="Low"/>
    <s v="Low"/>
  </r>
  <r>
    <s v="INC-2026-10954"/>
    <x v="3472"/>
    <x v="4"/>
    <x v="0"/>
    <x v="2"/>
    <x v="2"/>
    <x v="834"/>
    <d v="2026-03-06T00:00:00"/>
    <n v="3"/>
    <n v="3"/>
    <n v="2"/>
    <n v="6"/>
    <s v="Medium"/>
    <s v="Medium"/>
  </r>
  <r>
    <s v="INC-2026-10904"/>
    <x v="3473"/>
    <x v="1"/>
    <x v="1"/>
    <x v="0"/>
    <x v="0"/>
    <x v="1226"/>
    <d v="2026-03-06T00:00:00"/>
    <n v="3"/>
    <n v="1"/>
    <n v="1"/>
    <n v="1"/>
    <s v="Low"/>
    <s v="Low"/>
  </r>
  <r>
    <s v="INC-2026-12143"/>
    <x v="3474"/>
    <x v="1"/>
    <x v="0"/>
    <x v="2"/>
    <x v="1"/>
    <x v="327"/>
    <d v="2026-03-06T00:00:00"/>
    <n v="3"/>
    <n v="1"/>
    <n v="4"/>
    <n v="4"/>
    <s v="Low"/>
    <s v="Low"/>
  </r>
  <r>
    <s v="INC-2026-11231"/>
    <x v="3475"/>
    <x v="3"/>
    <x v="3"/>
    <x v="0"/>
    <x v="2"/>
    <x v="566"/>
    <d v="2026-03-06T00:00:00"/>
    <n v="3"/>
    <n v="5"/>
    <n v="2"/>
    <n v="10"/>
    <s v="Medium"/>
    <s v="Medium"/>
  </r>
  <r>
    <s v="INC-2026-11481"/>
    <x v="3476"/>
    <x v="0"/>
    <x v="0"/>
    <x v="0"/>
    <x v="0"/>
    <x v="99"/>
    <d v="2026-03-06T00:00:00"/>
    <n v="3"/>
    <n v="1"/>
    <n v="1"/>
    <n v="1"/>
    <s v="Low"/>
    <s v="Low"/>
  </r>
  <r>
    <s v="INC-2026-14812"/>
    <x v="3477"/>
    <x v="4"/>
    <x v="2"/>
    <x v="2"/>
    <x v="3"/>
    <x v="459"/>
    <d v="2026-03-06T00:00:00"/>
    <n v="3"/>
    <n v="3"/>
    <n v="2"/>
    <n v="6"/>
    <s v="Medium"/>
    <s v="Medium"/>
  </r>
  <r>
    <s v="INC-2026-10384"/>
    <x v="3478"/>
    <x v="1"/>
    <x v="0"/>
    <x v="1"/>
    <x v="0"/>
    <x v="1323"/>
    <d v="2026-03-06T00:00:00"/>
    <n v="3"/>
    <n v="1"/>
    <n v="1"/>
    <n v="1"/>
    <s v="Low"/>
    <s v="Low"/>
  </r>
  <r>
    <s v="INC-2026-11140"/>
    <x v="3479"/>
    <x v="1"/>
    <x v="3"/>
    <x v="2"/>
    <x v="1"/>
    <x v="421"/>
    <d v="2026-03-06T00:00:00"/>
    <n v="3"/>
    <n v="1"/>
    <n v="4"/>
    <n v="4"/>
    <s v="Low"/>
    <s v="Low"/>
  </r>
  <r>
    <s v="INC-2026-10968"/>
    <x v="3480"/>
    <x v="4"/>
    <x v="3"/>
    <x v="1"/>
    <x v="3"/>
    <x v="570"/>
    <d v="2026-03-06T00:00:00"/>
    <n v="3"/>
    <n v="3"/>
    <n v="2"/>
    <n v="6"/>
    <s v="Medium"/>
    <s v="Medium"/>
  </r>
  <r>
    <s v="INC-2026-14368"/>
    <x v="3481"/>
    <x v="1"/>
    <x v="1"/>
    <x v="0"/>
    <x v="1"/>
    <x v="303"/>
    <d v="2026-03-06T00:00:00"/>
    <n v="3"/>
    <n v="1"/>
    <n v="4"/>
    <n v="4"/>
    <s v="Low"/>
    <s v="Low"/>
  </r>
  <r>
    <s v="INC-2026-11676"/>
    <x v="3482"/>
    <x v="4"/>
    <x v="1"/>
    <x v="2"/>
    <x v="2"/>
    <x v="250"/>
    <d v="2026-03-06T00:00:00"/>
    <n v="3"/>
    <n v="3"/>
    <n v="2"/>
    <n v="6"/>
    <s v="Medium"/>
    <s v="Medium"/>
  </r>
  <r>
    <s v="INC-2026-13763"/>
    <x v="3483"/>
    <x v="5"/>
    <x v="3"/>
    <x v="1"/>
    <x v="3"/>
    <x v="816"/>
    <d v="2026-03-06T00:00:00"/>
    <n v="3"/>
    <n v="1"/>
    <n v="2"/>
    <n v="2"/>
    <s v="Low"/>
    <s v="Low"/>
  </r>
  <r>
    <s v="INC-2026-13965"/>
    <x v="3484"/>
    <x v="5"/>
    <x v="3"/>
    <x v="2"/>
    <x v="2"/>
    <x v="572"/>
    <d v="2026-03-06T00:00:00"/>
    <n v="3"/>
    <n v="1"/>
    <n v="2"/>
    <n v="2"/>
    <s v="Low"/>
    <s v="Low"/>
  </r>
  <r>
    <s v="INC-2026-13051"/>
    <x v="3485"/>
    <x v="4"/>
    <x v="1"/>
    <x v="1"/>
    <x v="3"/>
    <x v="214"/>
    <d v="2026-03-06T00:00:00"/>
    <n v="3"/>
    <n v="3"/>
    <n v="2"/>
    <n v="6"/>
    <s v="Medium"/>
    <s v="Medium"/>
  </r>
  <r>
    <s v="INC-2026-12737"/>
    <x v="3486"/>
    <x v="4"/>
    <x v="1"/>
    <x v="2"/>
    <x v="2"/>
    <x v="1241"/>
    <d v="2026-03-06T00:00:00"/>
    <n v="3"/>
    <n v="3"/>
    <n v="2"/>
    <n v="6"/>
    <s v="Medium"/>
    <s v="Medium"/>
  </r>
  <r>
    <s v="INC-2026-10053"/>
    <x v="3487"/>
    <x v="4"/>
    <x v="0"/>
    <x v="2"/>
    <x v="2"/>
    <x v="862"/>
    <d v="2026-03-06T00:00:00"/>
    <n v="3"/>
    <n v="3"/>
    <n v="2"/>
    <n v="6"/>
    <s v="Medium"/>
    <s v="Medium"/>
  </r>
  <r>
    <s v="INC-2026-14638"/>
    <x v="3488"/>
    <x v="4"/>
    <x v="0"/>
    <x v="1"/>
    <x v="0"/>
    <x v="959"/>
    <d v="2026-03-07T00:00:00"/>
    <n v="3"/>
    <n v="3"/>
    <n v="1"/>
    <n v="3"/>
    <s v="Low"/>
    <s v="Low"/>
  </r>
  <r>
    <s v="INC-2026-11646"/>
    <x v="3489"/>
    <x v="4"/>
    <x v="1"/>
    <x v="2"/>
    <x v="2"/>
    <x v="1324"/>
    <d v="2026-03-07T00:00:00"/>
    <n v="3"/>
    <n v="3"/>
    <n v="2"/>
    <n v="6"/>
    <s v="Medium"/>
    <s v="Medium"/>
  </r>
  <r>
    <s v="INC-2026-13050"/>
    <x v="3490"/>
    <x v="4"/>
    <x v="0"/>
    <x v="0"/>
    <x v="1"/>
    <x v="821"/>
    <d v="2026-03-07T00:00:00"/>
    <n v="3"/>
    <n v="3"/>
    <n v="4"/>
    <n v="12"/>
    <s v="High"/>
    <s v="High"/>
  </r>
  <r>
    <s v="INC-2026-10246"/>
    <x v="3491"/>
    <x v="2"/>
    <x v="0"/>
    <x v="3"/>
    <x v="2"/>
    <x v="661"/>
    <d v="2026-03-07T00:00:00"/>
    <n v="3"/>
    <n v="3"/>
    <n v="2"/>
    <n v="6"/>
    <s v="Medium"/>
    <s v="Medium"/>
  </r>
  <r>
    <s v="INC-2026-10463"/>
    <x v="3492"/>
    <x v="3"/>
    <x v="2"/>
    <x v="0"/>
    <x v="2"/>
    <x v="1"/>
    <d v="2026-03-07T00:00:00"/>
    <n v="3"/>
    <n v="5"/>
    <n v="2"/>
    <n v="10"/>
    <s v="Medium"/>
    <s v="Medium"/>
  </r>
  <r>
    <s v="INC-2026-12307"/>
    <x v="3493"/>
    <x v="4"/>
    <x v="2"/>
    <x v="2"/>
    <x v="3"/>
    <x v="390"/>
    <d v="2026-03-07T00:00:00"/>
    <n v="3"/>
    <n v="3"/>
    <n v="2"/>
    <n v="6"/>
    <s v="Medium"/>
    <s v="Medium"/>
  </r>
  <r>
    <s v="INC-2026-14583"/>
    <x v="3494"/>
    <x v="4"/>
    <x v="2"/>
    <x v="2"/>
    <x v="3"/>
    <x v="662"/>
    <d v="2026-03-07T00:00:00"/>
    <n v="3"/>
    <n v="3"/>
    <n v="2"/>
    <n v="6"/>
    <s v="Medium"/>
    <s v="Medium"/>
  </r>
  <r>
    <s v="INC-2026-14193"/>
    <x v="3495"/>
    <x v="4"/>
    <x v="3"/>
    <x v="2"/>
    <x v="2"/>
    <x v="312"/>
    <d v="2026-03-07T00:00:00"/>
    <n v="3"/>
    <n v="3"/>
    <n v="2"/>
    <n v="6"/>
    <s v="Medium"/>
    <s v="Medium"/>
  </r>
  <r>
    <s v="INC-2026-11457"/>
    <x v="3496"/>
    <x v="1"/>
    <x v="3"/>
    <x v="2"/>
    <x v="0"/>
    <x v="1313"/>
    <d v="2026-03-07T00:00:00"/>
    <n v="3"/>
    <n v="1"/>
    <n v="1"/>
    <n v="1"/>
    <s v="Low"/>
    <s v="Low"/>
  </r>
  <r>
    <s v="INC-2026-13534"/>
    <x v="3497"/>
    <x v="4"/>
    <x v="3"/>
    <x v="2"/>
    <x v="3"/>
    <x v="1325"/>
    <d v="2026-03-07T00:00:00"/>
    <n v="3"/>
    <n v="3"/>
    <n v="2"/>
    <n v="6"/>
    <s v="Medium"/>
    <s v="Medium"/>
  </r>
  <r>
    <s v="INC-2026-13256"/>
    <x v="3498"/>
    <x v="1"/>
    <x v="1"/>
    <x v="1"/>
    <x v="0"/>
    <x v="129"/>
    <d v="2026-03-07T00:00:00"/>
    <n v="3"/>
    <n v="1"/>
    <n v="1"/>
    <n v="1"/>
    <s v="Low"/>
    <s v="Low"/>
  </r>
  <r>
    <s v="INC-2026-14644"/>
    <x v="3499"/>
    <x v="2"/>
    <x v="1"/>
    <x v="0"/>
    <x v="1"/>
    <x v="506"/>
    <d v="2026-03-07T00:00:00"/>
    <n v="3"/>
    <n v="3"/>
    <n v="4"/>
    <n v="12"/>
    <s v="High"/>
    <s v="High"/>
  </r>
  <r>
    <s v="INC-2026-12697"/>
    <x v="3500"/>
    <x v="0"/>
    <x v="2"/>
    <x v="1"/>
    <x v="1"/>
    <x v="347"/>
    <d v="2026-03-07T00:00:00"/>
    <n v="3"/>
    <n v="1"/>
    <n v="4"/>
    <n v="4"/>
    <s v="Low"/>
    <s v="Low"/>
  </r>
  <r>
    <s v="INC-2026-14131"/>
    <x v="3501"/>
    <x v="5"/>
    <x v="3"/>
    <x v="3"/>
    <x v="2"/>
    <x v="348"/>
    <d v="2026-03-07T00:00:00"/>
    <n v="3"/>
    <n v="1"/>
    <n v="2"/>
    <n v="2"/>
    <s v="Low"/>
    <s v="Low"/>
  </r>
  <r>
    <s v="INC-2026-14238"/>
    <x v="3502"/>
    <x v="4"/>
    <x v="3"/>
    <x v="2"/>
    <x v="0"/>
    <x v="825"/>
    <d v="2026-03-07T00:00:00"/>
    <n v="3"/>
    <n v="3"/>
    <n v="1"/>
    <n v="3"/>
    <s v="Low"/>
    <s v="Low"/>
  </r>
  <r>
    <s v="INC-2026-14123"/>
    <x v="3503"/>
    <x v="4"/>
    <x v="1"/>
    <x v="1"/>
    <x v="1"/>
    <x v="267"/>
    <d v="2026-03-07T00:00:00"/>
    <n v="3"/>
    <n v="3"/>
    <n v="4"/>
    <n v="12"/>
    <s v="High"/>
    <s v="High"/>
  </r>
  <r>
    <s v="INC-2026-12953"/>
    <x v="3504"/>
    <x v="4"/>
    <x v="0"/>
    <x v="0"/>
    <x v="2"/>
    <x v="268"/>
    <d v="2026-03-07T00:00:00"/>
    <n v="3"/>
    <n v="3"/>
    <n v="2"/>
    <n v="6"/>
    <s v="Medium"/>
    <s v="Medium"/>
  </r>
  <r>
    <s v="INC-2026-12000"/>
    <x v="3505"/>
    <x v="4"/>
    <x v="0"/>
    <x v="2"/>
    <x v="0"/>
    <x v="733"/>
    <d v="2026-03-07T00:00:00"/>
    <n v="3"/>
    <n v="3"/>
    <n v="1"/>
    <n v="3"/>
    <s v="Low"/>
    <s v="Low"/>
  </r>
  <r>
    <s v="INC-2026-13869"/>
    <x v="3506"/>
    <x v="3"/>
    <x v="1"/>
    <x v="0"/>
    <x v="2"/>
    <x v="902"/>
    <d v="2026-03-07T00:00:00"/>
    <n v="3"/>
    <n v="5"/>
    <n v="2"/>
    <n v="10"/>
    <s v="Medium"/>
    <s v="Medium"/>
  </r>
  <r>
    <s v="INC-2026-12380"/>
    <x v="3507"/>
    <x v="1"/>
    <x v="1"/>
    <x v="1"/>
    <x v="1"/>
    <x v="132"/>
    <d v="2026-03-07T00:00:00"/>
    <n v="3"/>
    <n v="1"/>
    <n v="4"/>
    <n v="4"/>
    <s v="Low"/>
    <s v="Low"/>
  </r>
  <r>
    <s v="INC-2026-14569"/>
    <x v="3508"/>
    <x v="5"/>
    <x v="1"/>
    <x v="3"/>
    <x v="1"/>
    <x v="1030"/>
    <d v="2026-03-07T00:00:00"/>
    <n v="3"/>
    <n v="1"/>
    <n v="4"/>
    <n v="4"/>
    <s v="Low"/>
    <s v="Low"/>
  </r>
  <r>
    <s v="INC-2026-12200"/>
    <x v="3509"/>
    <x v="1"/>
    <x v="0"/>
    <x v="3"/>
    <x v="3"/>
    <x v="945"/>
    <d v="2026-03-07T00:00:00"/>
    <n v="3"/>
    <n v="1"/>
    <n v="2"/>
    <n v="2"/>
    <s v="Low"/>
    <s v="Low"/>
  </r>
  <r>
    <s v="INC-2026-13032"/>
    <x v="3510"/>
    <x v="4"/>
    <x v="1"/>
    <x v="2"/>
    <x v="0"/>
    <x v="479"/>
    <d v="2026-03-07T00:00:00"/>
    <n v="3"/>
    <n v="3"/>
    <n v="1"/>
    <n v="3"/>
    <s v="Low"/>
    <s v="Low"/>
  </r>
  <r>
    <s v="INC-2026-14678"/>
    <x v="3511"/>
    <x v="3"/>
    <x v="1"/>
    <x v="0"/>
    <x v="0"/>
    <x v="19"/>
    <d v="2026-03-07T00:00:00"/>
    <n v="3"/>
    <n v="5"/>
    <n v="1"/>
    <n v="5"/>
    <s v="Medium"/>
    <s v="Medium"/>
  </r>
  <r>
    <s v="INC-2026-10356"/>
    <x v="3512"/>
    <x v="4"/>
    <x v="1"/>
    <x v="2"/>
    <x v="0"/>
    <x v="275"/>
    <d v="2026-03-07T00:00:00"/>
    <n v="3"/>
    <n v="3"/>
    <n v="1"/>
    <n v="3"/>
    <s v="Low"/>
    <s v="Low"/>
  </r>
  <r>
    <s v="INC-2026-13937"/>
    <x v="3513"/>
    <x v="4"/>
    <x v="0"/>
    <x v="2"/>
    <x v="3"/>
    <x v="873"/>
    <d v="2026-03-07T00:00:00"/>
    <n v="3"/>
    <n v="3"/>
    <n v="2"/>
    <n v="6"/>
    <s v="Medium"/>
    <s v="Medium"/>
  </r>
  <r>
    <s v="INC-2026-13205"/>
    <x v="3514"/>
    <x v="3"/>
    <x v="0"/>
    <x v="0"/>
    <x v="2"/>
    <x v="546"/>
    <d v="2026-03-07T00:00:00"/>
    <n v="3"/>
    <n v="5"/>
    <n v="2"/>
    <n v="10"/>
    <s v="Medium"/>
    <s v="Medium"/>
  </r>
  <r>
    <s v="INC-2026-12878"/>
    <x v="3515"/>
    <x v="0"/>
    <x v="3"/>
    <x v="2"/>
    <x v="2"/>
    <x v="137"/>
    <d v="2026-03-07T00:00:00"/>
    <n v="3"/>
    <n v="1"/>
    <n v="2"/>
    <n v="2"/>
    <s v="Low"/>
    <s v="Low"/>
  </r>
  <r>
    <s v="INC-2026-11299"/>
    <x v="3516"/>
    <x v="4"/>
    <x v="2"/>
    <x v="2"/>
    <x v="2"/>
    <x v="705"/>
    <d v="2026-03-07T00:00:00"/>
    <n v="3"/>
    <n v="3"/>
    <n v="2"/>
    <n v="6"/>
    <s v="Medium"/>
    <s v="Medium"/>
  </r>
  <r>
    <s v="INC-2026-11303"/>
    <x v="3517"/>
    <x v="4"/>
    <x v="2"/>
    <x v="3"/>
    <x v="2"/>
    <x v="1326"/>
    <d v="2026-03-07T00:00:00"/>
    <n v="3"/>
    <n v="3"/>
    <n v="2"/>
    <n v="6"/>
    <s v="Medium"/>
    <s v="Medium"/>
  </r>
  <r>
    <s v="INC-2026-13198"/>
    <x v="3518"/>
    <x v="3"/>
    <x v="2"/>
    <x v="0"/>
    <x v="0"/>
    <x v="988"/>
    <d v="2026-03-07T00:00:00"/>
    <n v="3"/>
    <n v="5"/>
    <n v="1"/>
    <n v="5"/>
    <s v="Medium"/>
    <s v="Medium"/>
  </r>
  <r>
    <s v="INC-2026-13503"/>
    <x v="3519"/>
    <x v="0"/>
    <x v="1"/>
    <x v="2"/>
    <x v="2"/>
    <x v="359"/>
    <d v="2026-03-07T00:00:00"/>
    <n v="3"/>
    <n v="1"/>
    <n v="2"/>
    <n v="2"/>
    <s v="Low"/>
    <s v="Low"/>
  </r>
  <r>
    <s v="INC-2026-13968"/>
    <x v="3520"/>
    <x v="4"/>
    <x v="0"/>
    <x v="2"/>
    <x v="3"/>
    <x v="1287"/>
    <d v="2026-03-07T00:00:00"/>
    <n v="3"/>
    <n v="3"/>
    <n v="2"/>
    <n v="6"/>
    <s v="Medium"/>
    <s v="Medium"/>
  </r>
  <r>
    <s v="INC-2026-13756"/>
    <x v="3521"/>
    <x v="4"/>
    <x v="2"/>
    <x v="2"/>
    <x v="0"/>
    <x v="446"/>
    <d v="2026-03-07T00:00:00"/>
    <n v="3"/>
    <n v="3"/>
    <n v="1"/>
    <n v="3"/>
    <s v="Low"/>
    <s v="Low"/>
  </r>
  <r>
    <s v="INC-2026-13779"/>
    <x v="3522"/>
    <x v="4"/>
    <x v="0"/>
    <x v="2"/>
    <x v="2"/>
    <x v="145"/>
    <d v="2026-03-07T00:00:00"/>
    <n v="3"/>
    <n v="3"/>
    <n v="2"/>
    <n v="6"/>
    <s v="Medium"/>
    <s v="Medium"/>
  </r>
  <r>
    <s v="INC-2026-13318"/>
    <x v="3523"/>
    <x v="4"/>
    <x v="3"/>
    <x v="2"/>
    <x v="2"/>
    <x v="1321"/>
    <d v="2026-03-07T00:00:00"/>
    <n v="3"/>
    <n v="3"/>
    <n v="2"/>
    <n v="6"/>
    <s v="Medium"/>
    <s v="Medium"/>
  </r>
  <r>
    <s v="INC-2026-12762"/>
    <x v="3524"/>
    <x v="3"/>
    <x v="2"/>
    <x v="0"/>
    <x v="2"/>
    <x v="1218"/>
    <d v="2026-03-07T00:00:00"/>
    <n v="3"/>
    <n v="5"/>
    <n v="2"/>
    <n v="10"/>
    <s v="Medium"/>
    <s v="Medium"/>
  </r>
  <r>
    <s v="INC-2026-11877"/>
    <x v="3525"/>
    <x v="4"/>
    <x v="3"/>
    <x v="2"/>
    <x v="0"/>
    <x v="87"/>
    <d v="2026-03-07T00:00:00"/>
    <n v="3"/>
    <n v="3"/>
    <n v="1"/>
    <n v="3"/>
    <s v="Low"/>
    <s v="Low"/>
  </r>
  <r>
    <s v="INC-2026-10336"/>
    <x v="3526"/>
    <x v="3"/>
    <x v="3"/>
    <x v="0"/>
    <x v="3"/>
    <x v="1077"/>
    <d v="2026-03-07T00:00:00"/>
    <n v="3"/>
    <n v="5"/>
    <n v="2"/>
    <n v="10"/>
    <s v="Medium"/>
    <s v="Medium"/>
  </r>
  <r>
    <s v="INC-2026-14617"/>
    <x v="3527"/>
    <x v="5"/>
    <x v="2"/>
    <x v="0"/>
    <x v="3"/>
    <x v="1131"/>
    <d v="2026-03-07T00:00:00"/>
    <n v="3"/>
    <n v="1"/>
    <n v="2"/>
    <n v="2"/>
    <s v="Low"/>
    <s v="Low"/>
  </r>
  <r>
    <s v="INC-2026-12037"/>
    <x v="3528"/>
    <x v="4"/>
    <x v="3"/>
    <x v="2"/>
    <x v="2"/>
    <x v="1327"/>
    <d v="2026-03-07T00:00:00"/>
    <n v="3"/>
    <n v="3"/>
    <n v="2"/>
    <n v="6"/>
    <s v="Medium"/>
    <s v="Medium"/>
  </r>
  <r>
    <s v="INC-2026-11842"/>
    <x v="3529"/>
    <x v="4"/>
    <x v="0"/>
    <x v="2"/>
    <x v="2"/>
    <x v="452"/>
    <d v="2026-03-07T00:00:00"/>
    <n v="3"/>
    <n v="3"/>
    <n v="2"/>
    <n v="6"/>
    <s v="Medium"/>
    <s v="Medium"/>
  </r>
  <r>
    <s v="INC-2026-11276"/>
    <x v="3530"/>
    <x v="0"/>
    <x v="3"/>
    <x v="0"/>
    <x v="1"/>
    <x v="1328"/>
    <d v="2026-03-07T00:00:00"/>
    <n v="3"/>
    <n v="1"/>
    <n v="4"/>
    <n v="4"/>
    <s v="Low"/>
    <s v="Low"/>
  </r>
  <r>
    <s v="INC-2026-11428"/>
    <x v="3531"/>
    <x v="4"/>
    <x v="2"/>
    <x v="2"/>
    <x v="3"/>
    <x v="241"/>
    <d v="2026-03-07T00:00:00"/>
    <n v="3"/>
    <n v="3"/>
    <n v="2"/>
    <n v="6"/>
    <s v="Medium"/>
    <s v="Medium"/>
  </r>
  <r>
    <s v="INC-2026-12641"/>
    <x v="3532"/>
    <x v="5"/>
    <x v="3"/>
    <x v="1"/>
    <x v="4"/>
    <x v="455"/>
    <d v="2026-03-07T00:00:00"/>
    <n v="3"/>
    <n v="1"/>
    <n v="5"/>
    <n v="5"/>
    <s v="Medium"/>
    <s v="Medium"/>
  </r>
  <r>
    <s v="INC-2026-11788"/>
    <x v="3533"/>
    <x v="4"/>
    <x v="3"/>
    <x v="2"/>
    <x v="1"/>
    <x v="963"/>
    <d v="2026-03-07T00:00:00"/>
    <n v="3"/>
    <n v="3"/>
    <n v="4"/>
    <n v="12"/>
    <s v="High"/>
    <s v="High"/>
  </r>
  <r>
    <s v="INC-2026-12862"/>
    <x v="3534"/>
    <x v="4"/>
    <x v="2"/>
    <x v="2"/>
    <x v="0"/>
    <x v="327"/>
    <d v="2026-03-07T00:00:00"/>
    <n v="3"/>
    <n v="3"/>
    <n v="1"/>
    <n v="3"/>
    <s v="Low"/>
    <s v="Low"/>
  </r>
  <r>
    <s v="INC-2026-10972"/>
    <x v="3535"/>
    <x v="0"/>
    <x v="1"/>
    <x v="2"/>
    <x v="2"/>
    <x v="205"/>
    <d v="2026-03-07T00:00:00"/>
    <n v="3"/>
    <n v="1"/>
    <n v="2"/>
    <n v="2"/>
    <s v="Low"/>
    <s v="Low"/>
  </r>
  <r>
    <s v="INC-2026-10996"/>
    <x v="3536"/>
    <x v="2"/>
    <x v="1"/>
    <x v="0"/>
    <x v="3"/>
    <x v="835"/>
    <d v="2026-03-07T00:00:00"/>
    <n v="3"/>
    <n v="3"/>
    <n v="2"/>
    <n v="6"/>
    <s v="Medium"/>
    <s v="Medium"/>
  </r>
  <r>
    <s v="INC-2026-13344"/>
    <x v="3537"/>
    <x v="4"/>
    <x v="1"/>
    <x v="2"/>
    <x v="3"/>
    <x v="1264"/>
    <d v="2026-03-07T00:00:00"/>
    <n v="3"/>
    <n v="3"/>
    <n v="2"/>
    <n v="6"/>
    <s v="Medium"/>
    <s v="Medium"/>
  </r>
  <r>
    <s v="INC-2026-14556"/>
    <x v="3538"/>
    <x v="3"/>
    <x v="3"/>
    <x v="0"/>
    <x v="3"/>
    <x v="495"/>
    <d v="2026-03-07T00:00:00"/>
    <n v="3"/>
    <n v="5"/>
    <n v="2"/>
    <n v="10"/>
    <s v="Medium"/>
    <s v="Medium"/>
  </r>
  <r>
    <s v="INC-2026-10542"/>
    <x v="3539"/>
    <x v="4"/>
    <x v="1"/>
    <x v="2"/>
    <x v="0"/>
    <x v="628"/>
    <d v="2026-03-07T00:00:00"/>
    <n v="3"/>
    <n v="3"/>
    <n v="1"/>
    <n v="3"/>
    <s v="Low"/>
    <s v="Low"/>
  </r>
  <r>
    <s v="INC-2026-10471"/>
    <x v="3540"/>
    <x v="4"/>
    <x v="1"/>
    <x v="2"/>
    <x v="1"/>
    <x v="379"/>
    <d v="2026-03-07T00:00:00"/>
    <n v="3"/>
    <n v="3"/>
    <n v="4"/>
    <n v="12"/>
    <s v="High"/>
    <s v="High"/>
  </r>
  <r>
    <s v="INC-2026-11048"/>
    <x v="3541"/>
    <x v="4"/>
    <x v="2"/>
    <x v="2"/>
    <x v="2"/>
    <x v="753"/>
    <d v="2026-03-07T00:00:00"/>
    <n v="3"/>
    <n v="3"/>
    <n v="2"/>
    <n v="6"/>
    <s v="Medium"/>
    <s v="Medium"/>
  </r>
  <r>
    <s v="INC-2026-14652"/>
    <x v="3542"/>
    <x v="0"/>
    <x v="2"/>
    <x v="1"/>
    <x v="3"/>
    <x v="1329"/>
    <d v="2026-03-07T00:00:00"/>
    <n v="3"/>
    <n v="1"/>
    <n v="2"/>
    <n v="2"/>
    <s v="Low"/>
    <s v="Low"/>
  </r>
  <r>
    <s v="INC-2026-14197"/>
    <x v="3543"/>
    <x v="4"/>
    <x v="1"/>
    <x v="2"/>
    <x v="2"/>
    <x v="1097"/>
    <d v="2026-03-07T00:00:00"/>
    <n v="3"/>
    <n v="3"/>
    <n v="2"/>
    <n v="6"/>
    <s v="Medium"/>
    <s v="Medium"/>
  </r>
  <r>
    <s v="INC-2026-11470"/>
    <x v="3544"/>
    <x v="1"/>
    <x v="2"/>
    <x v="3"/>
    <x v="0"/>
    <x v="250"/>
    <d v="2026-03-07T00:00:00"/>
    <n v="3"/>
    <n v="1"/>
    <n v="1"/>
    <n v="1"/>
    <s v="Low"/>
    <s v="Low"/>
  </r>
  <r>
    <s v="INC-2026-10427"/>
    <x v="3545"/>
    <x v="3"/>
    <x v="3"/>
    <x v="0"/>
    <x v="0"/>
    <x v="1086"/>
    <d v="2026-03-07T00:00:00"/>
    <n v="3"/>
    <n v="5"/>
    <n v="1"/>
    <n v="5"/>
    <s v="Medium"/>
    <s v="Medium"/>
  </r>
  <r>
    <s v="INC-2026-13268"/>
    <x v="3546"/>
    <x v="0"/>
    <x v="3"/>
    <x v="3"/>
    <x v="2"/>
    <x v="61"/>
    <d v="2026-03-07T00:00:00"/>
    <n v="3"/>
    <n v="1"/>
    <n v="2"/>
    <n v="2"/>
    <s v="Low"/>
    <s v="Low"/>
  </r>
  <r>
    <s v="INC-2026-10147"/>
    <x v="3547"/>
    <x v="4"/>
    <x v="2"/>
    <x v="2"/>
    <x v="4"/>
    <x v="466"/>
    <d v="2026-03-07T00:00:00"/>
    <n v="3"/>
    <n v="3"/>
    <n v="5"/>
    <n v="15"/>
    <s v="High"/>
    <s v="High"/>
  </r>
  <r>
    <s v="INC-2026-11819"/>
    <x v="3548"/>
    <x v="4"/>
    <x v="3"/>
    <x v="2"/>
    <x v="3"/>
    <x v="504"/>
    <d v="2026-03-07T00:00:00"/>
    <n v="3"/>
    <n v="3"/>
    <n v="2"/>
    <n v="6"/>
    <s v="Medium"/>
    <s v="Medium"/>
  </r>
  <r>
    <s v="INC-2026-13229"/>
    <x v="3549"/>
    <x v="1"/>
    <x v="2"/>
    <x v="1"/>
    <x v="0"/>
    <x v="384"/>
    <d v="2026-03-07T00:00:00"/>
    <n v="3"/>
    <n v="1"/>
    <n v="1"/>
    <n v="1"/>
    <s v="Low"/>
    <s v="Low"/>
  </r>
  <r>
    <s v="INC-2026-10004"/>
    <x v="3550"/>
    <x v="4"/>
    <x v="2"/>
    <x v="0"/>
    <x v="3"/>
    <x v="1137"/>
    <d v="2026-03-07T00:00:00"/>
    <n v="3"/>
    <n v="3"/>
    <n v="2"/>
    <n v="6"/>
    <s v="Medium"/>
    <s v="Medium"/>
  </r>
  <r>
    <s v="INC-2026-14897"/>
    <x v="3551"/>
    <x v="4"/>
    <x v="1"/>
    <x v="0"/>
    <x v="4"/>
    <x v="862"/>
    <d v="2026-03-07T00:00:00"/>
    <n v="3"/>
    <n v="3"/>
    <n v="5"/>
    <n v="15"/>
    <s v="High"/>
    <s v="High"/>
  </r>
  <r>
    <s v="INC-2026-10776"/>
    <x v="3552"/>
    <x v="4"/>
    <x v="3"/>
    <x v="2"/>
    <x v="3"/>
    <x v="1324"/>
    <d v="2026-03-08T00:00:00"/>
    <n v="3"/>
    <n v="3"/>
    <n v="2"/>
    <n v="6"/>
    <s v="Medium"/>
    <s v="Medium"/>
  </r>
  <r>
    <s v="INC-2026-13548"/>
    <x v="3553"/>
    <x v="3"/>
    <x v="2"/>
    <x v="0"/>
    <x v="3"/>
    <x v="1203"/>
    <d v="2026-03-08T00:00:00"/>
    <n v="3"/>
    <n v="5"/>
    <n v="2"/>
    <n v="10"/>
    <s v="Medium"/>
    <s v="Medium"/>
  </r>
  <r>
    <s v="INC-2026-10060"/>
    <x v="3554"/>
    <x v="1"/>
    <x v="2"/>
    <x v="3"/>
    <x v="0"/>
    <x v="433"/>
    <d v="2026-03-08T00:00:00"/>
    <n v="3"/>
    <n v="1"/>
    <n v="1"/>
    <n v="1"/>
    <s v="Low"/>
    <s v="Low"/>
  </r>
  <r>
    <s v="INC-2026-11744"/>
    <x v="3555"/>
    <x v="3"/>
    <x v="3"/>
    <x v="0"/>
    <x v="0"/>
    <x v="1147"/>
    <d v="2026-03-08T00:00:00"/>
    <n v="3"/>
    <n v="5"/>
    <n v="1"/>
    <n v="5"/>
    <s v="Medium"/>
    <s v="Medium"/>
  </r>
  <r>
    <s v="INC-2026-12935"/>
    <x v="3556"/>
    <x v="4"/>
    <x v="0"/>
    <x v="2"/>
    <x v="2"/>
    <x v="1025"/>
    <d v="2026-03-08T00:00:00"/>
    <n v="3"/>
    <n v="3"/>
    <n v="2"/>
    <n v="6"/>
    <s v="Medium"/>
    <s v="Medium"/>
  </r>
  <r>
    <s v="INC-2026-10228"/>
    <x v="3557"/>
    <x v="4"/>
    <x v="0"/>
    <x v="2"/>
    <x v="1"/>
    <x v="845"/>
    <d v="2026-03-08T00:00:00"/>
    <n v="3"/>
    <n v="3"/>
    <n v="4"/>
    <n v="12"/>
    <s v="High"/>
    <s v="High"/>
  </r>
  <r>
    <s v="INC-2026-11156"/>
    <x v="3557"/>
    <x v="2"/>
    <x v="3"/>
    <x v="1"/>
    <x v="0"/>
    <x v="845"/>
    <d v="2026-03-08T00:00:00"/>
    <n v="3"/>
    <n v="3"/>
    <n v="1"/>
    <n v="3"/>
    <s v="Low"/>
    <s v="Low"/>
  </r>
  <r>
    <s v="INC-2026-13639"/>
    <x v="3558"/>
    <x v="4"/>
    <x v="3"/>
    <x v="2"/>
    <x v="3"/>
    <x v="67"/>
    <d v="2026-03-08T00:00:00"/>
    <n v="3"/>
    <n v="3"/>
    <n v="2"/>
    <n v="6"/>
    <s v="Medium"/>
    <s v="Medium"/>
  </r>
  <r>
    <s v="INC-2026-11153"/>
    <x v="3559"/>
    <x v="4"/>
    <x v="1"/>
    <x v="2"/>
    <x v="2"/>
    <x v="882"/>
    <d v="2026-03-08T00:00:00"/>
    <n v="3"/>
    <n v="3"/>
    <n v="2"/>
    <n v="6"/>
    <s v="Medium"/>
    <s v="Medium"/>
  </r>
  <r>
    <s v="INC-2026-13565"/>
    <x v="3560"/>
    <x v="1"/>
    <x v="3"/>
    <x v="1"/>
    <x v="1"/>
    <x v="265"/>
    <d v="2026-03-08T00:00:00"/>
    <n v="3"/>
    <n v="1"/>
    <n v="4"/>
    <n v="4"/>
    <s v="Low"/>
    <s v="Low"/>
  </r>
  <r>
    <s v="INC-2026-14394"/>
    <x v="3561"/>
    <x v="3"/>
    <x v="2"/>
    <x v="0"/>
    <x v="1"/>
    <x v="70"/>
    <d v="2026-03-08T00:00:00"/>
    <n v="3"/>
    <n v="5"/>
    <n v="4"/>
    <n v="20"/>
    <s v="Very High"/>
    <s v="Critical"/>
  </r>
  <r>
    <s v="INC-2026-11304"/>
    <x v="3562"/>
    <x v="3"/>
    <x v="3"/>
    <x v="0"/>
    <x v="3"/>
    <x v="1330"/>
    <d v="2026-03-08T00:00:00"/>
    <n v="3"/>
    <n v="5"/>
    <n v="2"/>
    <n v="10"/>
    <s v="Medium"/>
    <s v="Medium"/>
  </r>
  <r>
    <s v="INC-2026-13113"/>
    <x v="3563"/>
    <x v="0"/>
    <x v="2"/>
    <x v="1"/>
    <x v="4"/>
    <x v="699"/>
    <d v="2026-03-08T00:00:00"/>
    <n v="3"/>
    <n v="1"/>
    <n v="5"/>
    <n v="5"/>
    <s v="Medium"/>
    <s v="Medium"/>
  </r>
  <r>
    <s v="INC-2026-12041"/>
    <x v="3564"/>
    <x v="4"/>
    <x v="0"/>
    <x v="2"/>
    <x v="3"/>
    <x v="1072"/>
    <d v="2026-03-08T00:00:00"/>
    <n v="3"/>
    <n v="3"/>
    <n v="2"/>
    <n v="6"/>
    <s v="Medium"/>
    <s v="Medium"/>
  </r>
  <r>
    <s v="INC-2026-12068"/>
    <x v="3565"/>
    <x v="5"/>
    <x v="2"/>
    <x v="1"/>
    <x v="2"/>
    <x v="543"/>
    <d v="2026-03-08T00:00:00"/>
    <n v="3"/>
    <n v="1"/>
    <n v="2"/>
    <n v="2"/>
    <s v="Low"/>
    <s v="Low"/>
  </r>
  <r>
    <s v="INC-2026-10432"/>
    <x v="3566"/>
    <x v="4"/>
    <x v="0"/>
    <x v="2"/>
    <x v="2"/>
    <x v="134"/>
    <d v="2026-03-08T00:00:00"/>
    <n v="3"/>
    <n v="3"/>
    <n v="2"/>
    <n v="6"/>
    <s v="Medium"/>
    <s v="Medium"/>
  </r>
  <r>
    <s v="INC-2026-14783"/>
    <x v="3567"/>
    <x v="5"/>
    <x v="3"/>
    <x v="3"/>
    <x v="0"/>
    <x v="1331"/>
    <d v="2026-03-08T00:00:00"/>
    <n v="3"/>
    <n v="1"/>
    <n v="1"/>
    <n v="1"/>
    <s v="Low"/>
    <s v="Low"/>
  </r>
  <r>
    <s v="INC-2026-14424"/>
    <x v="3568"/>
    <x v="3"/>
    <x v="1"/>
    <x v="0"/>
    <x v="1"/>
    <x v="870"/>
    <d v="2026-03-08T00:00:00"/>
    <n v="3"/>
    <n v="5"/>
    <n v="4"/>
    <n v="20"/>
    <s v="Very High"/>
    <s v="Critical"/>
  </r>
  <r>
    <s v="INC-2026-10757"/>
    <x v="3569"/>
    <x v="1"/>
    <x v="0"/>
    <x v="0"/>
    <x v="0"/>
    <x v="402"/>
    <d v="2026-03-08T00:00:00"/>
    <n v="3"/>
    <n v="1"/>
    <n v="1"/>
    <n v="1"/>
    <s v="Low"/>
    <s v="Low"/>
  </r>
  <r>
    <s v="INC-2026-11114"/>
    <x v="3570"/>
    <x v="5"/>
    <x v="0"/>
    <x v="2"/>
    <x v="3"/>
    <x v="444"/>
    <d v="2026-03-08T00:00:00"/>
    <n v="3"/>
    <n v="1"/>
    <n v="2"/>
    <n v="2"/>
    <s v="Low"/>
    <s v="Low"/>
  </r>
  <r>
    <s v="INC-2026-12707"/>
    <x v="3571"/>
    <x v="3"/>
    <x v="2"/>
    <x v="0"/>
    <x v="1"/>
    <x v="1315"/>
    <d v="2026-03-08T00:00:00"/>
    <n v="3"/>
    <n v="5"/>
    <n v="4"/>
    <n v="20"/>
    <s v="Very High"/>
    <s v="Critical"/>
  </r>
  <r>
    <s v="INC-2026-14327"/>
    <x v="3572"/>
    <x v="4"/>
    <x v="1"/>
    <x v="2"/>
    <x v="2"/>
    <x v="1031"/>
    <d v="2026-03-08T00:00:00"/>
    <n v="3"/>
    <n v="3"/>
    <n v="2"/>
    <n v="6"/>
    <s v="Medium"/>
    <s v="Medium"/>
  </r>
  <r>
    <s v="INC-2026-14012"/>
    <x v="3573"/>
    <x v="1"/>
    <x v="1"/>
    <x v="1"/>
    <x v="1"/>
    <x v="1290"/>
    <d v="2026-03-08T00:00:00"/>
    <n v="3"/>
    <n v="1"/>
    <n v="4"/>
    <n v="4"/>
    <s v="Low"/>
    <s v="Low"/>
  </r>
  <r>
    <s v="INC-2026-13002"/>
    <x v="3574"/>
    <x v="3"/>
    <x v="1"/>
    <x v="0"/>
    <x v="2"/>
    <x v="183"/>
    <d v="2026-03-08T00:00:00"/>
    <n v="3"/>
    <n v="5"/>
    <n v="2"/>
    <n v="10"/>
    <s v="Medium"/>
    <s v="Medium"/>
  </r>
  <r>
    <s v="INC-2026-12738"/>
    <x v="3575"/>
    <x v="4"/>
    <x v="2"/>
    <x v="2"/>
    <x v="3"/>
    <x v="674"/>
    <d v="2026-03-08T00:00:00"/>
    <n v="3"/>
    <n v="3"/>
    <n v="2"/>
    <n v="6"/>
    <s v="Medium"/>
    <s v="Medium"/>
  </r>
  <r>
    <s v="INC-2026-10424"/>
    <x v="3576"/>
    <x v="3"/>
    <x v="2"/>
    <x v="0"/>
    <x v="2"/>
    <x v="24"/>
    <d v="2026-03-08T00:00:00"/>
    <n v="3"/>
    <n v="5"/>
    <n v="2"/>
    <n v="10"/>
    <s v="Medium"/>
    <s v="Medium"/>
  </r>
  <r>
    <s v="INC-2026-12020"/>
    <x v="3577"/>
    <x v="4"/>
    <x v="1"/>
    <x v="2"/>
    <x v="3"/>
    <x v="739"/>
    <d v="2026-03-08T00:00:00"/>
    <n v="3"/>
    <n v="3"/>
    <n v="2"/>
    <n v="6"/>
    <s v="Medium"/>
    <s v="Medium"/>
  </r>
  <r>
    <s v="INC-2026-11656"/>
    <x v="3578"/>
    <x v="4"/>
    <x v="1"/>
    <x v="2"/>
    <x v="2"/>
    <x v="676"/>
    <d v="2026-03-08T00:00:00"/>
    <n v="3"/>
    <n v="3"/>
    <n v="2"/>
    <n v="6"/>
    <s v="Medium"/>
    <s v="Medium"/>
  </r>
  <r>
    <s v="INC-2026-11635"/>
    <x v="3579"/>
    <x v="3"/>
    <x v="2"/>
    <x v="0"/>
    <x v="2"/>
    <x v="1140"/>
    <d v="2026-03-08T00:00:00"/>
    <n v="3"/>
    <n v="5"/>
    <n v="2"/>
    <n v="10"/>
    <s v="Medium"/>
    <s v="Medium"/>
  </r>
  <r>
    <s v="INC-2026-13456"/>
    <x v="3580"/>
    <x v="4"/>
    <x v="3"/>
    <x v="1"/>
    <x v="2"/>
    <x v="281"/>
    <d v="2026-03-08T00:00:00"/>
    <n v="3"/>
    <n v="3"/>
    <n v="2"/>
    <n v="6"/>
    <s v="Medium"/>
    <s v="Medium"/>
  </r>
  <r>
    <s v="INC-2026-10360"/>
    <x v="3581"/>
    <x v="4"/>
    <x v="0"/>
    <x v="2"/>
    <x v="2"/>
    <x v="1332"/>
    <d v="2026-03-08T00:00:00"/>
    <n v="3"/>
    <n v="3"/>
    <n v="2"/>
    <n v="6"/>
    <s v="Medium"/>
    <s v="Medium"/>
  </r>
  <r>
    <s v="INC-2026-12040"/>
    <x v="3582"/>
    <x v="0"/>
    <x v="3"/>
    <x v="0"/>
    <x v="2"/>
    <x v="228"/>
    <d v="2026-03-08T00:00:00"/>
    <n v="3"/>
    <n v="1"/>
    <n v="2"/>
    <n v="2"/>
    <s v="Low"/>
    <s v="Low"/>
  </r>
  <r>
    <s v="INC-2026-13613"/>
    <x v="3583"/>
    <x v="4"/>
    <x v="3"/>
    <x v="2"/>
    <x v="0"/>
    <x v="1333"/>
    <d v="2026-03-08T00:00:00"/>
    <n v="3"/>
    <n v="3"/>
    <n v="1"/>
    <n v="3"/>
    <s v="Low"/>
    <s v="Low"/>
  </r>
  <r>
    <s v="INC-2026-13772"/>
    <x v="3584"/>
    <x v="4"/>
    <x v="3"/>
    <x v="2"/>
    <x v="0"/>
    <x v="143"/>
    <d v="2026-03-08T00:00:00"/>
    <n v="3"/>
    <n v="3"/>
    <n v="1"/>
    <n v="3"/>
    <s v="Low"/>
    <s v="Low"/>
  </r>
  <r>
    <s v="INC-2026-12213"/>
    <x v="3585"/>
    <x v="4"/>
    <x v="3"/>
    <x v="2"/>
    <x v="2"/>
    <x v="801"/>
    <d v="2026-03-08T00:00:00"/>
    <n v="3"/>
    <n v="3"/>
    <n v="2"/>
    <n v="6"/>
    <s v="Medium"/>
    <s v="Medium"/>
  </r>
  <r>
    <s v="INC-2026-11166"/>
    <x v="3586"/>
    <x v="1"/>
    <x v="1"/>
    <x v="2"/>
    <x v="1"/>
    <x v="411"/>
    <d v="2026-03-08T00:00:00"/>
    <n v="3"/>
    <n v="1"/>
    <n v="4"/>
    <n v="4"/>
    <s v="Low"/>
    <s v="Low"/>
  </r>
  <r>
    <s v="INC-2026-10835"/>
    <x v="3587"/>
    <x v="5"/>
    <x v="2"/>
    <x v="3"/>
    <x v="3"/>
    <x v="1101"/>
    <d v="2026-03-08T00:00:00"/>
    <n v="3"/>
    <n v="1"/>
    <n v="2"/>
    <n v="2"/>
    <s v="Low"/>
    <s v="Low"/>
  </r>
  <r>
    <s v="INC-2026-12872"/>
    <x v="3588"/>
    <x v="2"/>
    <x v="2"/>
    <x v="1"/>
    <x v="2"/>
    <x v="1235"/>
    <d v="2026-03-08T00:00:00"/>
    <n v="3"/>
    <n v="3"/>
    <n v="2"/>
    <n v="6"/>
    <s v="Medium"/>
    <s v="Medium"/>
  </r>
  <r>
    <s v="INC-2026-13653"/>
    <x v="3589"/>
    <x v="2"/>
    <x v="2"/>
    <x v="0"/>
    <x v="3"/>
    <x v="803"/>
    <d v="2026-03-08T00:00:00"/>
    <n v="3"/>
    <n v="3"/>
    <n v="2"/>
    <n v="6"/>
    <s v="Medium"/>
    <s v="Medium"/>
  </r>
  <r>
    <s v="INC-2026-14668"/>
    <x v="3590"/>
    <x v="4"/>
    <x v="2"/>
    <x v="2"/>
    <x v="2"/>
    <x v="1124"/>
    <d v="2026-03-08T00:00:00"/>
    <n v="3"/>
    <n v="3"/>
    <n v="2"/>
    <n v="6"/>
    <s v="Medium"/>
    <s v="Medium"/>
  </r>
  <r>
    <s v="INC-2026-11888"/>
    <x v="3591"/>
    <x v="2"/>
    <x v="3"/>
    <x v="0"/>
    <x v="2"/>
    <x v="1188"/>
    <d v="2026-03-08T00:00:00"/>
    <n v="3"/>
    <n v="3"/>
    <n v="2"/>
    <n v="6"/>
    <s v="Medium"/>
    <s v="Medium"/>
  </r>
  <r>
    <s v="INC-2026-12825"/>
    <x v="3592"/>
    <x v="4"/>
    <x v="0"/>
    <x v="2"/>
    <x v="1"/>
    <x v="447"/>
    <d v="2026-03-08T00:00:00"/>
    <n v="3"/>
    <n v="3"/>
    <n v="4"/>
    <n v="12"/>
    <s v="High"/>
    <s v="High"/>
  </r>
  <r>
    <s v="INC-2026-12076"/>
    <x v="3593"/>
    <x v="4"/>
    <x v="0"/>
    <x v="2"/>
    <x v="3"/>
    <x v="774"/>
    <d v="2026-03-08T00:00:00"/>
    <n v="3"/>
    <n v="3"/>
    <n v="2"/>
    <n v="6"/>
    <s v="Medium"/>
    <s v="Medium"/>
  </r>
  <r>
    <s v="INC-2026-12462"/>
    <x v="3594"/>
    <x v="4"/>
    <x v="3"/>
    <x v="2"/>
    <x v="0"/>
    <x v="1033"/>
    <d v="2026-03-08T00:00:00"/>
    <n v="3"/>
    <n v="3"/>
    <n v="1"/>
    <n v="3"/>
    <s v="Low"/>
    <s v="Low"/>
  </r>
  <r>
    <s v="INC-2026-13737"/>
    <x v="3595"/>
    <x v="2"/>
    <x v="0"/>
    <x v="0"/>
    <x v="3"/>
    <x v="931"/>
    <d v="2026-03-08T00:00:00"/>
    <n v="3"/>
    <n v="3"/>
    <n v="2"/>
    <n v="6"/>
    <s v="Medium"/>
    <s v="Medium"/>
  </r>
  <r>
    <s v="INC-2026-10055"/>
    <x v="3596"/>
    <x v="0"/>
    <x v="1"/>
    <x v="0"/>
    <x v="0"/>
    <x v="42"/>
    <d v="2026-03-08T00:00:00"/>
    <n v="3"/>
    <n v="1"/>
    <n v="1"/>
    <n v="1"/>
    <s v="Low"/>
    <s v="Low"/>
  </r>
  <r>
    <s v="INC-2026-14823"/>
    <x v="3597"/>
    <x v="4"/>
    <x v="1"/>
    <x v="2"/>
    <x v="1"/>
    <x v="89"/>
    <d v="2026-03-08T00:00:00"/>
    <n v="3"/>
    <n v="3"/>
    <n v="4"/>
    <n v="12"/>
    <s v="High"/>
    <s v="High"/>
  </r>
  <r>
    <s v="INC-2026-12126"/>
    <x v="3598"/>
    <x v="4"/>
    <x v="1"/>
    <x v="2"/>
    <x v="2"/>
    <x v="243"/>
    <d v="2026-03-08T00:00:00"/>
    <n v="3"/>
    <n v="3"/>
    <n v="2"/>
    <n v="6"/>
    <s v="Medium"/>
    <s v="Medium"/>
  </r>
  <r>
    <s v="INC-2026-11934"/>
    <x v="3599"/>
    <x v="4"/>
    <x v="2"/>
    <x v="3"/>
    <x v="0"/>
    <x v="330"/>
    <d v="2026-03-08T00:00:00"/>
    <n v="3"/>
    <n v="3"/>
    <n v="1"/>
    <n v="3"/>
    <s v="Low"/>
    <s v="Low"/>
  </r>
  <r>
    <s v="INC-2026-14286"/>
    <x v="3600"/>
    <x v="4"/>
    <x v="1"/>
    <x v="2"/>
    <x v="3"/>
    <x v="1038"/>
    <d v="2026-03-08T00:00:00"/>
    <n v="3"/>
    <n v="3"/>
    <n v="2"/>
    <n v="6"/>
    <s v="Medium"/>
    <s v="Medium"/>
  </r>
  <r>
    <s v="INC-2026-10067"/>
    <x v="3601"/>
    <x v="4"/>
    <x v="2"/>
    <x v="2"/>
    <x v="3"/>
    <x v="156"/>
    <d v="2026-03-08T00:00:00"/>
    <n v="3"/>
    <n v="3"/>
    <n v="2"/>
    <n v="6"/>
    <s v="Medium"/>
    <s v="Medium"/>
  </r>
  <r>
    <s v="INC-2026-10802"/>
    <x v="3602"/>
    <x v="4"/>
    <x v="0"/>
    <x v="2"/>
    <x v="1"/>
    <x v="494"/>
    <d v="2026-03-08T00:00:00"/>
    <n v="3"/>
    <n v="3"/>
    <n v="4"/>
    <n v="12"/>
    <s v="High"/>
    <s v="High"/>
  </r>
  <r>
    <s v="INC-2026-10516"/>
    <x v="3603"/>
    <x v="3"/>
    <x v="1"/>
    <x v="0"/>
    <x v="0"/>
    <x v="1334"/>
    <d v="2026-03-08T00:00:00"/>
    <n v="3"/>
    <n v="5"/>
    <n v="1"/>
    <n v="5"/>
    <s v="Medium"/>
    <s v="Medium"/>
  </r>
  <r>
    <s v="INC-2026-12725"/>
    <x v="3604"/>
    <x v="4"/>
    <x v="1"/>
    <x v="2"/>
    <x v="3"/>
    <x v="158"/>
    <d v="2026-03-08T00:00:00"/>
    <n v="3"/>
    <n v="3"/>
    <n v="2"/>
    <n v="6"/>
    <s v="Medium"/>
    <s v="Medium"/>
  </r>
  <r>
    <s v="INC-2026-11100"/>
    <x v="3605"/>
    <x v="4"/>
    <x v="2"/>
    <x v="2"/>
    <x v="3"/>
    <x v="627"/>
    <d v="2026-03-08T00:00:00"/>
    <n v="3"/>
    <n v="3"/>
    <n v="2"/>
    <n v="6"/>
    <s v="Medium"/>
    <s v="Medium"/>
  </r>
  <r>
    <s v="INC-2026-12163"/>
    <x v="3606"/>
    <x v="1"/>
    <x v="3"/>
    <x v="0"/>
    <x v="0"/>
    <x v="1335"/>
    <d v="2026-03-08T00:00:00"/>
    <n v="3"/>
    <n v="1"/>
    <n v="1"/>
    <n v="1"/>
    <s v="Low"/>
    <s v="Low"/>
  </r>
  <r>
    <s v="INC-2026-10423"/>
    <x v="3607"/>
    <x v="1"/>
    <x v="2"/>
    <x v="3"/>
    <x v="1"/>
    <x v="956"/>
    <d v="2026-03-08T00:00:00"/>
    <n v="3"/>
    <n v="1"/>
    <n v="4"/>
    <n v="4"/>
    <s v="Low"/>
    <s v="Low"/>
  </r>
  <r>
    <s v="INC-2026-14969"/>
    <x v="3608"/>
    <x v="2"/>
    <x v="3"/>
    <x v="1"/>
    <x v="1"/>
    <x v="895"/>
    <d v="2026-03-08T00:00:00"/>
    <n v="3"/>
    <n v="3"/>
    <n v="4"/>
    <n v="12"/>
    <s v="High"/>
    <s v="High"/>
  </r>
  <r>
    <s v="INC-2026-13576"/>
    <x v="3609"/>
    <x v="4"/>
    <x v="2"/>
    <x v="2"/>
    <x v="2"/>
    <x v="1336"/>
    <d v="2026-03-08T00:00:00"/>
    <n v="3"/>
    <n v="3"/>
    <n v="2"/>
    <n v="6"/>
    <s v="Medium"/>
    <s v="Medium"/>
  </r>
  <r>
    <s v="INC-2026-11396"/>
    <x v="3610"/>
    <x v="4"/>
    <x v="1"/>
    <x v="2"/>
    <x v="4"/>
    <x v="1337"/>
    <d v="2026-03-08T00:00:00"/>
    <n v="3"/>
    <n v="3"/>
    <n v="5"/>
    <n v="15"/>
    <s v="High"/>
    <s v="High"/>
  </r>
  <r>
    <s v="INC-2026-14606"/>
    <x v="3611"/>
    <x v="2"/>
    <x v="2"/>
    <x v="0"/>
    <x v="1"/>
    <x v="920"/>
    <d v="2026-03-08T00:00:00"/>
    <n v="3"/>
    <n v="3"/>
    <n v="4"/>
    <n v="12"/>
    <s v="High"/>
    <s v="High"/>
  </r>
  <r>
    <s v="INC-2026-14094"/>
    <x v="3612"/>
    <x v="4"/>
    <x v="2"/>
    <x v="2"/>
    <x v="3"/>
    <x v="1338"/>
    <d v="2026-03-08T00:00:00"/>
    <n v="3"/>
    <n v="3"/>
    <n v="2"/>
    <n v="6"/>
    <s v="Medium"/>
    <s v="Medium"/>
  </r>
  <r>
    <s v="INC-2026-12432"/>
    <x v="3613"/>
    <x v="4"/>
    <x v="3"/>
    <x v="2"/>
    <x v="3"/>
    <x v="631"/>
    <d v="2026-03-08T00:00:00"/>
    <n v="3"/>
    <n v="3"/>
    <n v="2"/>
    <n v="6"/>
    <s v="Medium"/>
    <s v="Medium"/>
  </r>
  <r>
    <s v="INC-2026-10821"/>
    <x v="3614"/>
    <x v="4"/>
    <x v="0"/>
    <x v="3"/>
    <x v="0"/>
    <x v="531"/>
    <d v="2026-03-08T00:00:00"/>
    <n v="3"/>
    <n v="3"/>
    <n v="1"/>
    <n v="3"/>
    <s v="Low"/>
    <s v="Low"/>
  </r>
  <r>
    <s v="INC-2026-12010"/>
    <x v="3615"/>
    <x v="4"/>
    <x v="3"/>
    <x v="2"/>
    <x v="2"/>
    <x v="533"/>
    <d v="2026-03-08T00:00:00"/>
    <n v="3"/>
    <n v="3"/>
    <n v="2"/>
    <n v="6"/>
    <s v="Medium"/>
    <s v="Medium"/>
  </r>
  <r>
    <s v="INC-2026-10040"/>
    <x v="3616"/>
    <x v="4"/>
    <x v="0"/>
    <x v="2"/>
    <x v="3"/>
    <x v="691"/>
    <d v="2026-03-08T00:00:00"/>
    <n v="3"/>
    <n v="3"/>
    <n v="2"/>
    <n v="6"/>
    <s v="Medium"/>
    <s v="Medium"/>
  </r>
  <r>
    <s v="INC-2026-11704"/>
    <x v="3617"/>
    <x v="0"/>
    <x v="1"/>
    <x v="1"/>
    <x v="0"/>
    <x v="63"/>
    <d v="2026-03-09T00:00:00"/>
    <n v="3"/>
    <n v="1"/>
    <n v="1"/>
    <n v="1"/>
    <s v="Low"/>
    <s v="Low"/>
  </r>
  <r>
    <s v="INC-2026-10737"/>
    <x v="3618"/>
    <x v="4"/>
    <x v="0"/>
    <x v="2"/>
    <x v="1"/>
    <x v="1339"/>
    <d v="2026-03-09T00:00:00"/>
    <n v="3"/>
    <n v="3"/>
    <n v="4"/>
    <n v="12"/>
    <s v="High"/>
    <s v="High"/>
  </r>
  <r>
    <s v="INC-2026-13893"/>
    <x v="3619"/>
    <x v="4"/>
    <x v="2"/>
    <x v="2"/>
    <x v="2"/>
    <x v="663"/>
    <d v="2026-03-09T00:00:00"/>
    <n v="3"/>
    <n v="3"/>
    <n v="2"/>
    <n v="6"/>
    <s v="Medium"/>
    <s v="Medium"/>
  </r>
  <r>
    <s v="INC-2026-10916"/>
    <x v="3620"/>
    <x v="4"/>
    <x v="1"/>
    <x v="2"/>
    <x v="2"/>
    <x v="6"/>
    <d v="2026-03-09T00:00:00"/>
    <n v="3"/>
    <n v="3"/>
    <n v="2"/>
    <n v="6"/>
    <s v="Medium"/>
    <s v="Medium"/>
  </r>
  <r>
    <s v="INC-2026-14117"/>
    <x v="3621"/>
    <x v="4"/>
    <x v="3"/>
    <x v="2"/>
    <x v="3"/>
    <x v="345"/>
    <d v="2026-03-09T00:00:00"/>
    <n v="3"/>
    <n v="3"/>
    <n v="2"/>
    <n v="6"/>
    <s v="Medium"/>
    <s v="Medium"/>
  </r>
  <r>
    <s v="INC-2026-11288"/>
    <x v="3622"/>
    <x v="5"/>
    <x v="2"/>
    <x v="2"/>
    <x v="2"/>
    <x v="636"/>
    <d v="2026-03-09T00:00:00"/>
    <n v="3"/>
    <n v="1"/>
    <n v="2"/>
    <n v="2"/>
    <s v="Low"/>
    <s v="Low"/>
  </r>
  <r>
    <s v="INC-2026-13634"/>
    <x v="3623"/>
    <x v="4"/>
    <x v="2"/>
    <x v="2"/>
    <x v="0"/>
    <x v="67"/>
    <d v="2026-03-09T00:00:00"/>
    <n v="3"/>
    <n v="3"/>
    <n v="1"/>
    <n v="3"/>
    <s v="Low"/>
    <s v="Low"/>
  </r>
  <r>
    <s v="INC-2026-13703"/>
    <x v="3624"/>
    <x v="4"/>
    <x v="2"/>
    <x v="2"/>
    <x v="2"/>
    <x v="540"/>
    <d v="2026-03-09T00:00:00"/>
    <n v="3"/>
    <n v="3"/>
    <n v="2"/>
    <n v="6"/>
    <s v="Medium"/>
    <s v="Medium"/>
  </r>
  <r>
    <s v="INC-2026-11892"/>
    <x v="3625"/>
    <x v="2"/>
    <x v="2"/>
    <x v="0"/>
    <x v="1"/>
    <x v="265"/>
    <d v="2026-03-09T00:00:00"/>
    <n v="3"/>
    <n v="3"/>
    <n v="4"/>
    <n v="12"/>
    <s v="High"/>
    <s v="High"/>
  </r>
  <r>
    <s v="INC-2026-10982"/>
    <x v="3626"/>
    <x v="1"/>
    <x v="3"/>
    <x v="2"/>
    <x v="1"/>
    <x v="579"/>
    <d v="2026-03-09T00:00:00"/>
    <n v="3"/>
    <n v="1"/>
    <n v="4"/>
    <n v="4"/>
    <s v="Low"/>
    <s v="Low"/>
  </r>
  <r>
    <s v="INC-2026-11856"/>
    <x v="3627"/>
    <x v="3"/>
    <x v="3"/>
    <x v="0"/>
    <x v="3"/>
    <x v="638"/>
    <d v="2026-03-09T00:00:00"/>
    <n v="3"/>
    <n v="5"/>
    <n v="2"/>
    <n v="10"/>
    <s v="Medium"/>
    <s v="Medium"/>
  </r>
  <r>
    <s v="INC-2026-10922"/>
    <x v="3628"/>
    <x v="4"/>
    <x v="2"/>
    <x v="2"/>
    <x v="2"/>
    <x v="348"/>
    <d v="2026-03-09T00:00:00"/>
    <n v="3"/>
    <n v="3"/>
    <n v="2"/>
    <n v="6"/>
    <s v="Medium"/>
    <s v="Medium"/>
  </r>
  <r>
    <s v="INC-2026-12968"/>
    <x v="3629"/>
    <x v="4"/>
    <x v="2"/>
    <x v="1"/>
    <x v="2"/>
    <x v="14"/>
    <d v="2026-03-09T00:00:00"/>
    <n v="3"/>
    <n v="3"/>
    <n v="2"/>
    <n v="6"/>
    <s v="Medium"/>
    <s v="Medium"/>
  </r>
  <r>
    <s v="INC-2026-12696"/>
    <x v="3630"/>
    <x v="4"/>
    <x v="3"/>
    <x v="2"/>
    <x v="3"/>
    <x v="943"/>
    <d v="2026-03-09T00:00:00"/>
    <n v="3"/>
    <n v="3"/>
    <n v="2"/>
    <n v="6"/>
    <s v="Medium"/>
    <s v="Medium"/>
  </r>
  <r>
    <s v="INC-2026-10197"/>
    <x v="3631"/>
    <x v="4"/>
    <x v="3"/>
    <x v="0"/>
    <x v="3"/>
    <x v="792"/>
    <d v="2026-03-09T00:00:00"/>
    <n v="3"/>
    <n v="3"/>
    <n v="2"/>
    <n v="6"/>
    <s v="Medium"/>
    <s v="Medium"/>
  </r>
  <r>
    <s v="INC-2026-12522"/>
    <x v="3632"/>
    <x v="5"/>
    <x v="0"/>
    <x v="1"/>
    <x v="3"/>
    <x v="403"/>
    <d v="2026-03-09T00:00:00"/>
    <n v="3"/>
    <n v="1"/>
    <n v="2"/>
    <n v="2"/>
    <s v="Low"/>
    <s v="Low"/>
  </r>
  <r>
    <s v="INC-2026-13814"/>
    <x v="3633"/>
    <x v="4"/>
    <x v="0"/>
    <x v="2"/>
    <x v="3"/>
    <x v="796"/>
    <d v="2026-03-09T00:00:00"/>
    <n v="3"/>
    <n v="3"/>
    <n v="2"/>
    <n v="6"/>
    <s v="Medium"/>
    <s v="Medium"/>
  </r>
  <r>
    <s v="INC-2026-14447"/>
    <x v="3634"/>
    <x v="5"/>
    <x v="0"/>
    <x v="3"/>
    <x v="2"/>
    <x v="1340"/>
    <d v="2026-03-09T00:00:00"/>
    <n v="3"/>
    <n v="1"/>
    <n v="2"/>
    <n v="2"/>
    <s v="Low"/>
    <s v="Low"/>
  </r>
  <r>
    <s v="INC-2026-11317"/>
    <x v="3635"/>
    <x v="4"/>
    <x v="2"/>
    <x v="2"/>
    <x v="3"/>
    <x v="1261"/>
    <d v="2026-03-09T00:00:00"/>
    <n v="3"/>
    <n v="3"/>
    <n v="2"/>
    <n v="6"/>
    <s v="Medium"/>
    <s v="Medium"/>
  </r>
  <r>
    <s v="INC-2026-13667"/>
    <x v="3636"/>
    <x v="4"/>
    <x v="1"/>
    <x v="2"/>
    <x v="2"/>
    <x v="874"/>
    <d v="2026-03-09T00:00:00"/>
    <n v="3"/>
    <n v="3"/>
    <n v="2"/>
    <n v="6"/>
    <s v="Medium"/>
    <s v="Medium"/>
  </r>
  <r>
    <s v="INC-2026-14469"/>
    <x v="3637"/>
    <x v="5"/>
    <x v="1"/>
    <x v="3"/>
    <x v="3"/>
    <x v="1332"/>
    <d v="2026-03-09T00:00:00"/>
    <n v="3"/>
    <n v="1"/>
    <n v="2"/>
    <n v="2"/>
    <s v="Low"/>
    <s v="Low"/>
  </r>
  <r>
    <s v="INC-2026-12693"/>
    <x v="3638"/>
    <x v="4"/>
    <x v="2"/>
    <x v="2"/>
    <x v="0"/>
    <x v="1287"/>
    <d v="2026-03-09T00:00:00"/>
    <n v="3"/>
    <n v="3"/>
    <n v="1"/>
    <n v="3"/>
    <s v="Low"/>
    <s v="Low"/>
  </r>
  <r>
    <s v="INC-2026-11600"/>
    <x v="3639"/>
    <x v="4"/>
    <x v="1"/>
    <x v="2"/>
    <x v="3"/>
    <x v="360"/>
    <d v="2026-03-09T00:00:00"/>
    <n v="3"/>
    <n v="3"/>
    <n v="2"/>
    <n v="6"/>
    <s v="Medium"/>
    <s v="Medium"/>
  </r>
  <r>
    <s v="INC-2026-10035"/>
    <x v="3640"/>
    <x v="4"/>
    <x v="1"/>
    <x v="2"/>
    <x v="2"/>
    <x v="677"/>
    <d v="2026-03-09T00:00:00"/>
    <n v="3"/>
    <n v="3"/>
    <n v="2"/>
    <n v="6"/>
    <s v="Medium"/>
    <s v="Medium"/>
  </r>
  <r>
    <s v="INC-2026-14351"/>
    <x v="3641"/>
    <x v="4"/>
    <x v="0"/>
    <x v="0"/>
    <x v="3"/>
    <x v="769"/>
    <d v="2026-03-09T00:00:00"/>
    <n v="3"/>
    <n v="3"/>
    <n v="2"/>
    <n v="6"/>
    <s v="Medium"/>
    <s v="Medium"/>
  </r>
  <r>
    <s v="INC-2026-10917"/>
    <x v="3642"/>
    <x v="4"/>
    <x v="0"/>
    <x v="2"/>
    <x v="0"/>
    <x v="1341"/>
    <d v="2026-03-09T00:00:00"/>
    <n v="3"/>
    <n v="3"/>
    <n v="1"/>
    <n v="3"/>
    <s v="Low"/>
    <s v="Low"/>
  </r>
  <r>
    <s v="INC-2026-10575"/>
    <x v="3643"/>
    <x v="4"/>
    <x v="1"/>
    <x v="2"/>
    <x v="3"/>
    <x v="1295"/>
    <d v="2026-03-09T00:00:00"/>
    <n v="3"/>
    <n v="3"/>
    <n v="2"/>
    <n v="6"/>
    <s v="Medium"/>
    <s v="Medium"/>
  </r>
  <r>
    <s v="INC-2026-14287"/>
    <x v="3644"/>
    <x v="5"/>
    <x v="3"/>
    <x v="0"/>
    <x v="4"/>
    <x v="849"/>
    <d v="2026-03-09T00:00:00"/>
    <n v="3"/>
    <n v="1"/>
    <n v="5"/>
    <n v="5"/>
    <s v="Medium"/>
    <s v="Medium"/>
  </r>
  <r>
    <s v="INC-2026-10726"/>
    <x v="3645"/>
    <x v="4"/>
    <x v="3"/>
    <x v="2"/>
    <x v="3"/>
    <x v="1342"/>
    <d v="2026-03-09T00:00:00"/>
    <n v="3"/>
    <n v="3"/>
    <n v="2"/>
    <n v="6"/>
    <s v="Medium"/>
    <s v="Medium"/>
  </r>
  <r>
    <s v="INC-2026-13559"/>
    <x v="3646"/>
    <x v="1"/>
    <x v="2"/>
    <x v="2"/>
    <x v="3"/>
    <x v="290"/>
    <d v="2026-03-09T00:00:00"/>
    <n v="3"/>
    <n v="1"/>
    <n v="2"/>
    <n v="2"/>
    <s v="Low"/>
    <s v="Low"/>
  </r>
  <r>
    <s v="INC-2026-11350"/>
    <x v="3647"/>
    <x v="0"/>
    <x v="0"/>
    <x v="3"/>
    <x v="4"/>
    <x v="366"/>
    <d v="2026-03-09T00:00:00"/>
    <n v="3"/>
    <n v="1"/>
    <n v="5"/>
    <n v="5"/>
    <s v="Medium"/>
    <s v="Medium"/>
  </r>
  <r>
    <s v="INC-2026-10177"/>
    <x v="3648"/>
    <x v="0"/>
    <x v="3"/>
    <x v="0"/>
    <x v="3"/>
    <x v="1103"/>
    <d v="2026-03-09T00:00:00"/>
    <n v="3"/>
    <n v="1"/>
    <n v="2"/>
    <n v="2"/>
    <s v="Low"/>
    <s v="Low"/>
  </r>
  <r>
    <s v="INC-2026-13909"/>
    <x v="3649"/>
    <x v="4"/>
    <x v="1"/>
    <x v="0"/>
    <x v="3"/>
    <x v="240"/>
    <d v="2026-03-09T00:00:00"/>
    <n v="3"/>
    <n v="3"/>
    <n v="2"/>
    <n v="6"/>
    <s v="Medium"/>
    <s v="Medium"/>
  </r>
  <r>
    <s v="INC-2026-14249"/>
    <x v="3650"/>
    <x v="4"/>
    <x v="1"/>
    <x v="2"/>
    <x v="2"/>
    <x v="1343"/>
    <d v="2026-03-09T00:00:00"/>
    <n v="3"/>
    <n v="3"/>
    <n v="2"/>
    <n v="6"/>
    <s v="Medium"/>
    <s v="Medium"/>
  </r>
  <r>
    <s v="INC-2026-10058"/>
    <x v="3651"/>
    <x v="3"/>
    <x v="3"/>
    <x v="0"/>
    <x v="3"/>
    <x v="202"/>
    <d v="2026-03-09T00:00:00"/>
    <n v="3"/>
    <n v="5"/>
    <n v="2"/>
    <n v="10"/>
    <s v="Medium"/>
    <s v="Medium"/>
  </r>
  <r>
    <s v="INC-2026-13219"/>
    <x v="3652"/>
    <x v="1"/>
    <x v="2"/>
    <x v="3"/>
    <x v="1"/>
    <x v="204"/>
    <d v="2026-03-09T00:00:00"/>
    <n v="3"/>
    <n v="1"/>
    <n v="4"/>
    <n v="4"/>
    <s v="Low"/>
    <s v="Low"/>
  </r>
  <r>
    <s v="INC-2026-11508"/>
    <x v="3653"/>
    <x v="1"/>
    <x v="1"/>
    <x v="2"/>
    <x v="0"/>
    <x v="594"/>
    <d v="2026-03-09T00:00:00"/>
    <n v="3"/>
    <n v="1"/>
    <n v="1"/>
    <n v="1"/>
    <s v="Low"/>
    <s v="Low"/>
  </r>
  <r>
    <s v="INC-2026-13057"/>
    <x v="3654"/>
    <x v="2"/>
    <x v="0"/>
    <x v="0"/>
    <x v="0"/>
    <x v="330"/>
    <d v="2026-03-09T00:00:00"/>
    <n v="3"/>
    <n v="3"/>
    <n v="1"/>
    <n v="3"/>
    <s v="Low"/>
    <s v="Low"/>
  </r>
  <r>
    <s v="INC-2026-14888"/>
    <x v="3655"/>
    <x v="4"/>
    <x v="0"/>
    <x v="1"/>
    <x v="3"/>
    <x v="331"/>
    <d v="2026-03-09T00:00:00"/>
    <n v="3"/>
    <n v="3"/>
    <n v="2"/>
    <n v="6"/>
    <s v="Medium"/>
    <s v="Medium"/>
  </r>
  <r>
    <s v="INC-2026-12733"/>
    <x v="3656"/>
    <x v="1"/>
    <x v="2"/>
    <x v="3"/>
    <x v="0"/>
    <x v="1227"/>
    <d v="2026-03-09T00:00:00"/>
    <n v="3"/>
    <n v="1"/>
    <n v="1"/>
    <n v="1"/>
    <s v="Low"/>
    <s v="Low"/>
  </r>
  <r>
    <s v="INC-2026-14782"/>
    <x v="3657"/>
    <x v="3"/>
    <x v="1"/>
    <x v="0"/>
    <x v="2"/>
    <x v="1344"/>
    <d v="2026-03-09T00:00:00"/>
    <n v="3"/>
    <n v="5"/>
    <n v="2"/>
    <n v="10"/>
    <s v="Medium"/>
    <s v="Medium"/>
  </r>
  <r>
    <s v="INC-2026-14110"/>
    <x v="3658"/>
    <x v="4"/>
    <x v="3"/>
    <x v="0"/>
    <x v="3"/>
    <x v="1096"/>
    <d v="2026-03-09T00:00:00"/>
    <n v="3"/>
    <n v="3"/>
    <n v="2"/>
    <n v="6"/>
    <s v="Medium"/>
    <s v="Medium"/>
  </r>
  <r>
    <s v="INC-2026-12431"/>
    <x v="3659"/>
    <x v="3"/>
    <x v="2"/>
    <x v="0"/>
    <x v="2"/>
    <x v="378"/>
    <d v="2026-03-09T00:00:00"/>
    <n v="3"/>
    <n v="5"/>
    <n v="2"/>
    <n v="10"/>
    <s v="Medium"/>
    <s v="Medium"/>
  </r>
  <r>
    <s v="INC-2026-10829"/>
    <x v="3660"/>
    <x v="3"/>
    <x v="2"/>
    <x v="0"/>
    <x v="3"/>
    <x v="304"/>
    <d v="2026-03-09T00:00:00"/>
    <n v="3"/>
    <n v="5"/>
    <n v="2"/>
    <n v="10"/>
    <s v="Medium"/>
    <s v="Medium"/>
  </r>
  <r>
    <s v="INC-2026-10224"/>
    <x v="3661"/>
    <x v="4"/>
    <x v="0"/>
    <x v="2"/>
    <x v="3"/>
    <x v="461"/>
    <d v="2026-03-09T00:00:00"/>
    <n v="3"/>
    <n v="3"/>
    <n v="2"/>
    <n v="6"/>
    <s v="Medium"/>
    <s v="Medium"/>
  </r>
  <r>
    <s v="INC-2026-10460"/>
    <x v="3662"/>
    <x v="4"/>
    <x v="1"/>
    <x v="2"/>
    <x v="3"/>
    <x v="1270"/>
    <d v="2026-03-09T00:00:00"/>
    <n v="3"/>
    <n v="3"/>
    <n v="2"/>
    <n v="6"/>
    <s v="Medium"/>
    <s v="Medium"/>
  </r>
  <r>
    <s v="INC-2026-13405"/>
    <x v="3663"/>
    <x v="4"/>
    <x v="3"/>
    <x v="2"/>
    <x v="4"/>
    <x v="117"/>
    <d v="2026-03-09T00:00:00"/>
    <n v="3"/>
    <n v="3"/>
    <n v="5"/>
    <n v="15"/>
    <s v="High"/>
    <s v="High"/>
  </r>
  <r>
    <s v="INC-2026-14595"/>
    <x v="3664"/>
    <x v="4"/>
    <x v="3"/>
    <x v="2"/>
    <x v="2"/>
    <x v="1099"/>
    <d v="2026-03-10T00:00:00"/>
    <n v="3"/>
    <n v="3"/>
    <n v="2"/>
    <n v="6"/>
    <s v="Medium"/>
    <s v="Medium"/>
  </r>
  <r>
    <s v="INC-2026-10374"/>
    <x v="3665"/>
    <x v="3"/>
    <x v="1"/>
    <x v="0"/>
    <x v="3"/>
    <x v="821"/>
    <d v="2026-03-10T00:00:00"/>
    <n v="3"/>
    <n v="5"/>
    <n v="2"/>
    <n v="10"/>
    <s v="Medium"/>
    <s v="Medium"/>
  </r>
  <r>
    <s v="INC-2026-11130"/>
    <x v="3666"/>
    <x v="4"/>
    <x v="3"/>
    <x v="2"/>
    <x v="3"/>
    <x v="633"/>
    <d v="2026-03-10T00:00:00"/>
    <n v="3"/>
    <n v="3"/>
    <n v="2"/>
    <n v="6"/>
    <s v="Medium"/>
    <s v="Medium"/>
  </r>
  <r>
    <s v="INC-2026-13474"/>
    <x v="3667"/>
    <x v="4"/>
    <x v="2"/>
    <x v="0"/>
    <x v="3"/>
    <x v="863"/>
    <d v="2026-03-10T00:00:00"/>
    <n v="3"/>
    <n v="3"/>
    <n v="2"/>
    <n v="6"/>
    <s v="Medium"/>
    <s v="Medium"/>
  </r>
  <r>
    <s v="INC-2026-14840"/>
    <x v="3668"/>
    <x v="4"/>
    <x v="0"/>
    <x v="2"/>
    <x v="1"/>
    <x v="1345"/>
    <d v="2026-03-10T00:00:00"/>
    <n v="3"/>
    <n v="3"/>
    <n v="4"/>
    <n v="12"/>
    <s v="High"/>
    <s v="High"/>
  </r>
  <r>
    <s v="INC-2026-12900"/>
    <x v="3669"/>
    <x v="2"/>
    <x v="2"/>
    <x v="3"/>
    <x v="1"/>
    <x v="314"/>
    <d v="2026-03-10T00:00:00"/>
    <n v="3"/>
    <n v="3"/>
    <n v="4"/>
    <n v="12"/>
    <s v="High"/>
    <s v="High"/>
  </r>
  <r>
    <s v="INC-2026-13485"/>
    <x v="3670"/>
    <x v="4"/>
    <x v="3"/>
    <x v="0"/>
    <x v="2"/>
    <x v="1346"/>
    <d v="2026-03-10T00:00:00"/>
    <n v="3"/>
    <n v="3"/>
    <n v="2"/>
    <n v="6"/>
    <s v="Medium"/>
    <s v="Medium"/>
  </r>
  <r>
    <s v="INC-2026-14239"/>
    <x v="3671"/>
    <x v="3"/>
    <x v="1"/>
    <x v="0"/>
    <x v="0"/>
    <x v="538"/>
    <d v="2026-03-10T00:00:00"/>
    <n v="3"/>
    <n v="5"/>
    <n v="1"/>
    <n v="5"/>
    <s v="Medium"/>
    <s v="Medium"/>
  </r>
  <r>
    <s v="INC-2026-10890"/>
    <x v="3672"/>
    <x v="3"/>
    <x v="0"/>
    <x v="0"/>
    <x v="3"/>
    <x v="506"/>
    <d v="2026-03-10T00:00:00"/>
    <n v="3"/>
    <n v="5"/>
    <n v="2"/>
    <n v="10"/>
    <s v="Medium"/>
    <s v="Medium"/>
  </r>
  <r>
    <s v="INC-2026-12670"/>
    <x v="3673"/>
    <x v="5"/>
    <x v="3"/>
    <x v="3"/>
    <x v="0"/>
    <x v="943"/>
    <d v="2026-03-10T00:00:00"/>
    <n v="3"/>
    <n v="1"/>
    <n v="1"/>
    <n v="1"/>
    <s v="Low"/>
    <s v="Low"/>
  </r>
  <r>
    <s v="INC-2026-13458"/>
    <x v="3674"/>
    <x v="2"/>
    <x v="1"/>
    <x v="0"/>
    <x v="3"/>
    <x v="270"/>
    <d v="2026-03-10T00:00:00"/>
    <n v="3"/>
    <n v="3"/>
    <n v="2"/>
    <n v="6"/>
    <s v="Medium"/>
    <s v="Medium"/>
  </r>
  <r>
    <s v="INC-2026-12989"/>
    <x v="3675"/>
    <x v="5"/>
    <x v="3"/>
    <x v="0"/>
    <x v="3"/>
    <x v="1058"/>
    <d v="2026-03-10T00:00:00"/>
    <n v="3"/>
    <n v="1"/>
    <n v="2"/>
    <n v="2"/>
    <s v="Low"/>
    <s v="Low"/>
  </r>
  <r>
    <s v="INC-2026-13250"/>
    <x v="3676"/>
    <x v="2"/>
    <x v="1"/>
    <x v="3"/>
    <x v="3"/>
    <x v="1216"/>
    <d v="2026-03-10T00:00:00"/>
    <n v="3"/>
    <n v="3"/>
    <n v="2"/>
    <n v="6"/>
    <s v="Medium"/>
    <s v="Medium"/>
  </r>
  <r>
    <s v="INC-2026-13820"/>
    <x v="3677"/>
    <x v="4"/>
    <x v="0"/>
    <x v="2"/>
    <x v="2"/>
    <x v="1029"/>
    <d v="2026-03-10T00:00:00"/>
    <n v="3"/>
    <n v="3"/>
    <n v="2"/>
    <n v="6"/>
    <s v="Medium"/>
    <s v="Medium"/>
  </r>
  <r>
    <s v="INC-2026-12739"/>
    <x v="3678"/>
    <x v="4"/>
    <x v="2"/>
    <x v="2"/>
    <x v="3"/>
    <x v="946"/>
    <d v="2026-03-10T00:00:00"/>
    <n v="3"/>
    <n v="3"/>
    <n v="2"/>
    <n v="6"/>
    <s v="Medium"/>
    <s v="Medium"/>
  </r>
  <r>
    <s v="INC-2026-10748"/>
    <x v="3679"/>
    <x v="0"/>
    <x v="0"/>
    <x v="1"/>
    <x v="3"/>
    <x v="478"/>
    <d v="2026-03-10T00:00:00"/>
    <n v="3"/>
    <n v="1"/>
    <n v="2"/>
    <n v="2"/>
    <s v="Low"/>
    <s v="Low"/>
  </r>
  <r>
    <s v="INC-2026-10958"/>
    <x v="3680"/>
    <x v="0"/>
    <x v="2"/>
    <x v="2"/>
    <x v="3"/>
    <x v="135"/>
    <d v="2026-03-10T00:00:00"/>
    <n v="3"/>
    <n v="1"/>
    <n v="2"/>
    <n v="2"/>
    <s v="Low"/>
    <s v="Low"/>
  </r>
  <r>
    <s v="INC-2026-12801"/>
    <x v="3681"/>
    <x v="4"/>
    <x v="3"/>
    <x v="2"/>
    <x v="0"/>
    <x v="1251"/>
    <d v="2026-03-10T00:00:00"/>
    <n v="3"/>
    <n v="3"/>
    <n v="1"/>
    <n v="3"/>
    <s v="Low"/>
    <s v="Low"/>
  </r>
  <r>
    <s v="INC-2026-14522"/>
    <x v="3682"/>
    <x v="4"/>
    <x v="1"/>
    <x v="2"/>
    <x v="2"/>
    <x v="704"/>
    <d v="2026-03-10T00:00:00"/>
    <n v="3"/>
    <n v="3"/>
    <n v="2"/>
    <n v="6"/>
    <s v="Medium"/>
    <s v="Medium"/>
  </r>
  <r>
    <s v="INC-2026-13834"/>
    <x v="3683"/>
    <x v="4"/>
    <x v="3"/>
    <x v="2"/>
    <x v="3"/>
    <x v="1245"/>
    <d v="2026-03-10T00:00:00"/>
    <n v="3"/>
    <n v="3"/>
    <n v="2"/>
    <n v="6"/>
    <s v="Medium"/>
    <s v="Medium"/>
  </r>
  <r>
    <s v="INC-2026-11409"/>
    <x v="3684"/>
    <x v="0"/>
    <x v="2"/>
    <x v="2"/>
    <x v="2"/>
    <x v="24"/>
    <d v="2026-03-10T00:00:00"/>
    <n v="3"/>
    <n v="1"/>
    <n v="2"/>
    <n v="2"/>
    <s v="Low"/>
    <s v="Low"/>
  </r>
  <r>
    <s v="INC-2026-14145"/>
    <x v="3685"/>
    <x v="5"/>
    <x v="0"/>
    <x v="2"/>
    <x v="2"/>
    <x v="1311"/>
    <d v="2026-03-10T00:00:00"/>
    <n v="3"/>
    <n v="1"/>
    <n v="2"/>
    <n v="2"/>
    <s v="Low"/>
    <s v="Low"/>
  </r>
  <r>
    <s v="INC-2026-13339"/>
    <x v="3686"/>
    <x v="3"/>
    <x v="3"/>
    <x v="0"/>
    <x v="3"/>
    <x v="800"/>
    <d v="2026-03-10T00:00:00"/>
    <n v="3"/>
    <n v="5"/>
    <n v="2"/>
    <n v="10"/>
    <s v="Medium"/>
    <s v="Medium"/>
  </r>
  <r>
    <s v="INC-2026-10494"/>
    <x v="3687"/>
    <x v="4"/>
    <x v="0"/>
    <x v="2"/>
    <x v="4"/>
    <x v="773"/>
    <d v="2026-03-10T00:00:00"/>
    <n v="3"/>
    <n v="3"/>
    <n v="5"/>
    <n v="15"/>
    <s v="High"/>
    <s v="High"/>
  </r>
  <r>
    <s v="INC-2026-11556"/>
    <x v="3688"/>
    <x v="4"/>
    <x v="3"/>
    <x v="2"/>
    <x v="2"/>
    <x v="1295"/>
    <d v="2026-03-10T00:00:00"/>
    <n v="3"/>
    <n v="3"/>
    <n v="2"/>
    <n v="6"/>
    <s v="Medium"/>
    <s v="Medium"/>
  </r>
  <r>
    <s v="INC-2026-14186"/>
    <x v="3689"/>
    <x v="4"/>
    <x v="1"/>
    <x v="2"/>
    <x v="0"/>
    <x v="1045"/>
    <d v="2026-03-10T00:00:00"/>
    <n v="3"/>
    <n v="3"/>
    <n v="1"/>
    <n v="3"/>
    <s v="Low"/>
    <s v="Low"/>
  </r>
  <r>
    <s v="INC-2026-12548"/>
    <x v="3690"/>
    <x v="4"/>
    <x v="2"/>
    <x v="2"/>
    <x v="3"/>
    <x v="1116"/>
    <d v="2026-03-10T00:00:00"/>
    <n v="3"/>
    <n v="3"/>
    <n v="2"/>
    <n v="6"/>
    <s v="Medium"/>
    <s v="Medium"/>
  </r>
  <r>
    <s v="INC-2026-12391"/>
    <x v="3691"/>
    <x v="4"/>
    <x v="1"/>
    <x v="2"/>
    <x v="3"/>
    <x v="713"/>
    <d v="2026-03-10T00:00:00"/>
    <n v="3"/>
    <n v="3"/>
    <n v="2"/>
    <n v="6"/>
    <s v="Medium"/>
    <s v="Medium"/>
  </r>
  <r>
    <s v="INC-2026-10024"/>
    <x v="3692"/>
    <x v="0"/>
    <x v="3"/>
    <x v="3"/>
    <x v="2"/>
    <x v="1347"/>
    <d v="2026-03-10T00:00:00"/>
    <n v="3"/>
    <n v="1"/>
    <n v="2"/>
    <n v="2"/>
    <s v="Low"/>
    <s v="Low"/>
  </r>
  <r>
    <s v="INC-2026-12816"/>
    <x v="3693"/>
    <x v="3"/>
    <x v="3"/>
    <x v="0"/>
    <x v="3"/>
    <x v="1281"/>
    <d v="2026-03-10T00:00:00"/>
    <n v="3"/>
    <n v="5"/>
    <n v="2"/>
    <n v="10"/>
    <s v="Medium"/>
    <s v="Medium"/>
  </r>
  <r>
    <s v="INC-2026-12087"/>
    <x v="3694"/>
    <x v="5"/>
    <x v="2"/>
    <x v="1"/>
    <x v="3"/>
    <x v="834"/>
    <d v="2026-03-10T00:00:00"/>
    <n v="3"/>
    <n v="1"/>
    <n v="2"/>
    <n v="2"/>
    <s v="Low"/>
    <s v="Low"/>
  </r>
  <r>
    <s v="INC-2026-10935"/>
    <x v="3695"/>
    <x v="4"/>
    <x v="1"/>
    <x v="2"/>
    <x v="2"/>
    <x v="1327"/>
    <d v="2026-03-10T00:00:00"/>
    <n v="3"/>
    <n v="3"/>
    <n v="2"/>
    <n v="6"/>
    <s v="Medium"/>
    <s v="Medium"/>
  </r>
  <r>
    <s v="INC-2026-14564"/>
    <x v="3696"/>
    <x v="4"/>
    <x v="1"/>
    <x v="2"/>
    <x v="3"/>
    <x v="47"/>
    <d v="2026-03-10T00:00:00"/>
    <n v="3"/>
    <n v="3"/>
    <n v="2"/>
    <n v="6"/>
    <s v="Medium"/>
    <s v="Medium"/>
  </r>
  <r>
    <s v="INC-2026-10918"/>
    <x v="3697"/>
    <x v="4"/>
    <x v="3"/>
    <x v="2"/>
    <x v="3"/>
    <x v="1047"/>
    <d v="2026-03-10T00:00:00"/>
    <n v="3"/>
    <n v="3"/>
    <n v="2"/>
    <n v="6"/>
    <s v="Medium"/>
    <s v="Medium"/>
  </r>
  <r>
    <s v="INC-2026-14808"/>
    <x v="3698"/>
    <x v="3"/>
    <x v="2"/>
    <x v="0"/>
    <x v="2"/>
    <x v="563"/>
    <d v="2026-03-10T00:00:00"/>
    <n v="3"/>
    <n v="5"/>
    <n v="2"/>
    <n v="10"/>
    <s v="Medium"/>
    <s v="Medium"/>
  </r>
  <r>
    <s v="INC-2026-11053"/>
    <x v="3699"/>
    <x v="1"/>
    <x v="2"/>
    <x v="3"/>
    <x v="1"/>
    <x v="245"/>
    <d v="2026-03-10T00:00:00"/>
    <n v="3"/>
    <n v="1"/>
    <n v="4"/>
    <n v="4"/>
    <s v="Low"/>
    <s v="Low"/>
  </r>
  <r>
    <s v="INC-2026-10515"/>
    <x v="3700"/>
    <x v="4"/>
    <x v="2"/>
    <x v="1"/>
    <x v="2"/>
    <x v="751"/>
    <d v="2026-03-10T00:00:00"/>
    <n v="3"/>
    <n v="3"/>
    <n v="2"/>
    <n v="6"/>
    <s v="Medium"/>
    <s v="Medium"/>
  </r>
  <r>
    <s v="INC-2026-10510"/>
    <x v="3701"/>
    <x v="5"/>
    <x v="3"/>
    <x v="1"/>
    <x v="2"/>
    <x v="858"/>
    <d v="2026-03-10T00:00:00"/>
    <n v="3"/>
    <n v="1"/>
    <n v="2"/>
    <n v="2"/>
    <s v="Low"/>
    <s v="Low"/>
  </r>
  <r>
    <s v="INC-2026-13851"/>
    <x v="3702"/>
    <x v="5"/>
    <x v="3"/>
    <x v="2"/>
    <x v="2"/>
    <x v="596"/>
    <d v="2026-03-10T00:00:00"/>
    <n v="3"/>
    <n v="1"/>
    <n v="2"/>
    <n v="2"/>
    <s v="Low"/>
    <s v="Low"/>
  </r>
  <r>
    <s v="INC-2026-14659"/>
    <x v="3703"/>
    <x v="3"/>
    <x v="3"/>
    <x v="0"/>
    <x v="1"/>
    <x v="376"/>
    <d v="2026-03-10T00:00:00"/>
    <n v="3"/>
    <n v="5"/>
    <n v="4"/>
    <n v="20"/>
    <s v="Very High"/>
    <s v="Critical"/>
  </r>
  <r>
    <s v="INC-2026-14707"/>
    <x v="3704"/>
    <x v="4"/>
    <x v="3"/>
    <x v="2"/>
    <x v="1"/>
    <x v="160"/>
    <d v="2026-03-10T00:00:00"/>
    <n v="3"/>
    <n v="3"/>
    <n v="4"/>
    <n v="12"/>
    <s v="High"/>
    <s v="High"/>
  </r>
  <r>
    <s v="INC-2026-11884"/>
    <x v="3705"/>
    <x v="3"/>
    <x v="3"/>
    <x v="0"/>
    <x v="3"/>
    <x v="893"/>
    <d v="2026-03-10T00:00:00"/>
    <n v="3"/>
    <n v="5"/>
    <n v="2"/>
    <n v="10"/>
    <s v="Medium"/>
    <s v="Medium"/>
  </r>
  <r>
    <s v="INC-2026-12939"/>
    <x v="3706"/>
    <x v="4"/>
    <x v="2"/>
    <x v="2"/>
    <x v="2"/>
    <x v="1021"/>
    <d v="2026-03-10T00:00:00"/>
    <n v="3"/>
    <n v="3"/>
    <n v="2"/>
    <n v="6"/>
    <s v="Medium"/>
    <s v="Medium"/>
  </r>
  <r>
    <s v="INC-2026-10666"/>
    <x v="3707"/>
    <x v="0"/>
    <x v="2"/>
    <x v="3"/>
    <x v="1"/>
    <x v="336"/>
    <d v="2026-03-10T00:00:00"/>
    <n v="3"/>
    <n v="1"/>
    <n v="4"/>
    <n v="4"/>
    <s v="Low"/>
    <s v="Low"/>
  </r>
  <r>
    <s v="INC-2026-13466"/>
    <x v="3708"/>
    <x v="4"/>
    <x v="0"/>
    <x v="2"/>
    <x v="3"/>
    <x v="378"/>
    <d v="2026-03-10T00:00:00"/>
    <n v="3"/>
    <n v="3"/>
    <n v="2"/>
    <n v="6"/>
    <s v="Medium"/>
    <s v="Medium"/>
  </r>
  <r>
    <s v="INC-2026-11571"/>
    <x v="3709"/>
    <x v="4"/>
    <x v="1"/>
    <x v="2"/>
    <x v="2"/>
    <x v="1173"/>
    <d v="2026-03-10T00:00:00"/>
    <n v="3"/>
    <n v="3"/>
    <n v="2"/>
    <n v="6"/>
    <s v="Medium"/>
    <s v="Medium"/>
  </r>
  <r>
    <s v="INC-2026-12167"/>
    <x v="3710"/>
    <x v="4"/>
    <x v="1"/>
    <x v="2"/>
    <x v="1"/>
    <x v="252"/>
    <d v="2026-03-10T00:00:00"/>
    <n v="3"/>
    <n v="3"/>
    <n v="4"/>
    <n v="12"/>
    <s v="High"/>
    <s v="High"/>
  </r>
  <r>
    <s v="INC-2026-13287"/>
    <x v="3711"/>
    <x v="5"/>
    <x v="0"/>
    <x v="3"/>
    <x v="2"/>
    <x v="1024"/>
    <d v="2026-03-10T00:00:00"/>
    <n v="3"/>
    <n v="1"/>
    <n v="2"/>
    <n v="2"/>
    <s v="Low"/>
    <s v="Low"/>
  </r>
  <r>
    <s v="INC-2026-10852"/>
    <x v="3712"/>
    <x v="4"/>
    <x v="2"/>
    <x v="2"/>
    <x v="2"/>
    <x v="308"/>
    <d v="2026-03-10T00:00:00"/>
    <n v="3"/>
    <n v="3"/>
    <n v="2"/>
    <n v="6"/>
    <s v="Medium"/>
    <s v="Medium"/>
  </r>
  <r>
    <s v="INC-2026-14624"/>
    <x v="3713"/>
    <x v="5"/>
    <x v="0"/>
    <x v="1"/>
    <x v="3"/>
    <x v="1159"/>
    <d v="2026-03-10T00:00:00"/>
    <n v="3"/>
    <n v="1"/>
    <n v="2"/>
    <n v="2"/>
    <s v="Low"/>
    <s v="Low"/>
  </r>
  <r>
    <s v="INC-2026-12206"/>
    <x v="3714"/>
    <x v="2"/>
    <x v="1"/>
    <x v="1"/>
    <x v="1"/>
    <x v="386"/>
    <d v="2026-03-10T00:00:00"/>
    <n v="3"/>
    <n v="3"/>
    <n v="4"/>
    <n v="12"/>
    <s v="High"/>
    <s v="High"/>
  </r>
  <r>
    <s v="INC-2026-11942"/>
    <x v="3715"/>
    <x v="4"/>
    <x v="3"/>
    <x v="2"/>
    <x v="2"/>
    <x v="841"/>
    <d v="2026-03-11T00:00:00"/>
    <n v="3"/>
    <n v="3"/>
    <n v="2"/>
    <n v="6"/>
    <s v="Medium"/>
    <s v="Medium"/>
  </r>
  <r>
    <s v="INC-2026-11820"/>
    <x v="3716"/>
    <x v="4"/>
    <x v="1"/>
    <x v="2"/>
    <x v="0"/>
    <x v="1324"/>
    <d v="2026-03-11T00:00:00"/>
    <n v="3"/>
    <n v="3"/>
    <n v="1"/>
    <n v="3"/>
    <s v="Low"/>
    <s v="Low"/>
  </r>
  <r>
    <s v="INC-2026-10446"/>
    <x v="3717"/>
    <x v="4"/>
    <x v="1"/>
    <x v="2"/>
    <x v="2"/>
    <x v="602"/>
    <d v="2026-03-11T00:00:00"/>
    <n v="3"/>
    <n v="3"/>
    <n v="2"/>
    <n v="6"/>
    <s v="Medium"/>
    <s v="Medium"/>
  </r>
  <r>
    <s v="INC-2026-14300"/>
    <x v="3718"/>
    <x v="0"/>
    <x v="2"/>
    <x v="3"/>
    <x v="1"/>
    <x v="1055"/>
    <d v="2026-03-11T00:00:00"/>
    <n v="3"/>
    <n v="1"/>
    <n v="4"/>
    <n v="4"/>
    <s v="Low"/>
    <s v="Low"/>
  </r>
  <r>
    <s v="INC-2026-13273"/>
    <x v="3719"/>
    <x v="4"/>
    <x v="1"/>
    <x v="2"/>
    <x v="0"/>
    <x v="635"/>
    <d v="2026-03-11T00:00:00"/>
    <n v="3"/>
    <n v="3"/>
    <n v="1"/>
    <n v="3"/>
    <s v="Low"/>
    <s v="Low"/>
  </r>
  <r>
    <s v="INC-2026-14675"/>
    <x v="3720"/>
    <x v="2"/>
    <x v="3"/>
    <x v="3"/>
    <x v="2"/>
    <x v="666"/>
    <d v="2026-03-11T00:00:00"/>
    <n v="3"/>
    <n v="3"/>
    <n v="2"/>
    <n v="6"/>
    <s v="Medium"/>
    <s v="Medium"/>
  </r>
  <r>
    <s v="INC-2026-13625"/>
    <x v="3721"/>
    <x v="1"/>
    <x v="1"/>
    <x v="3"/>
    <x v="3"/>
    <x v="1258"/>
    <d v="2026-03-11T00:00:00"/>
    <n v="3"/>
    <n v="1"/>
    <n v="2"/>
    <n v="2"/>
    <s v="Low"/>
    <s v="Low"/>
  </r>
  <r>
    <s v="INC-2026-14065"/>
    <x v="3722"/>
    <x v="3"/>
    <x v="3"/>
    <x v="0"/>
    <x v="1"/>
    <x v="1230"/>
    <d v="2026-03-11T00:00:00"/>
    <n v="3"/>
    <n v="5"/>
    <n v="4"/>
    <n v="20"/>
    <s v="Very High"/>
    <s v="Critical"/>
  </r>
  <r>
    <s v="INC-2026-11308"/>
    <x v="3723"/>
    <x v="1"/>
    <x v="0"/>
    <x v="3"/>
    <x v="1"/>
    <x v="609"/>
    <d v="2026-03-11T00:00:00"/>
    <n v="3"/>
    <n v="1"/>
    <n v="4"/>
    <n v="4"/>
    <s v="Low"/>
    <s v="Low"/>
  </r>
  <r>
    <s v="INC-2026-10383"/>
    <x v="3724"/>
    <x v="4"/>
    <x v="0"/>
    <x v="3"/>
    <x v="3"/>
    <x v="987"/>
    <d v="2026-03-11T00:00:00"/>
    <n v="3"/>
    <n v="3"/>
    <n v="2"/>
    <n v="6"/>
    <s v="Medium"/>
    <s v="Medium"/>
  </r>
  <r>
    <s v="INC-2026-14061"/>
    <x v="3725"/>
    <x v="0"/>
    <x v="2"/>
    <x v="1"/>
    <x v="2"/>
    <x v="265"/>
    <d v="2026-03-11T00:00:00"/>
    <n v="3"/>
    <n v="1"/>
    <n v="2"/>
    <n v="2"/>
    <s v="Low"/>
    <s v="Low"/>
  </r>
  <r>
    <s v="INC-2026-10306"/>
    <x v="3726"/>
    <x v="4"/>
    <x v="2"/>
    <x v="2"/>
    <x v="4"/>
    <x v="1348"/>
    <d v="2026-03-11T00:00:00"/>
    <n v="3"/>
    <n v="3"/>
    <n v="5"/>
    <n v="15"/>
    <s v="High"/>
    <s v="High"/>
  </r>
  <r>
    <s v="INC-2026-11977"/>
    <x v="3727"/>
    <x v="4"/>
    <x v="0"/>
    <x v="2"/>
    <x v="0"/>
    <x v="346"/>
    <d v="2026-03-11T00:00:00"/>
    <n v="3"/>
    <n v="3"/>
    <n v="1"/>
    <n v="3"/>
    <s v="Low"/>
    <s v="Low"/>
  </r>
  <r>
    <s v="INC-2026-13160"/>
    <x v="3728"/>
    <x v="1"/>
    <x v="0"/>
    <x v="2"/>
    <x v="1"/>
    <x v="441"/>
    <d v="2026-03-11T00:00:00"/>
    <n v="3"/>
    <n v="1"/>
    <n v="4"/>
    <n v="4"/>
    <s v="Low"/>
    <s v="Low"/>
  </r>
  <r>
    <s v="INC-2026-13864"/>
    <x v="3729"/>
    <x v="5"/>
    <x v="1"/>
    <x v="3"/>
    <x v="3"/>
    <x v="1090"/>
    <d v="2026-03-11T00:00:00"/>
    <n v="3"/>
    <n v="1"/>
    <n v="2"/>
    <n v="2"/>
    <s v="Low"/>
    <s v="Low"/>
  </r>
  <r>
    <s v="INC-2026-14399"/>
    <x v="3730"/>
    <x v="3"/>
    <x v="0"/>
    <x v="0"/>
    <x v="2"/>
    <x v="1058"/>
    <d v="2026-03-11T00:00:00"/>
    <n v="3"/>
    <n v="5"/>
    <n v="2"/>
    <n v="10"/>
    <s v="Medium"/>
    <s v="Medium"/>
  </r>
  <r>
    <s v="INC-2026-11841"/>
    <x v="3731"/>
    <x v="4"/>
    <x v="0"/>
    <x v="2"/>
    <x v="3"/>
    <x v="1029"/>
    <d v="2026-03-11T00:00:00"/>
    <n v="3"/>
    <n v="3"/>
    <n v="2"/>
    <n v="6"/>
    <s v="Medium"/>
    <s v="Medium"/>
  </r>
  <r>
    <s v="INC-2026-10735"/>
    <x v="3732"/>
    <x v="5"/>
    <x v="2"/>
    <x v="2"/>
    <x v="3"/>
    <x v="16"/>
    <d v="2026-03-11T00:00:00"/>
    <n v="3"/>
    <n v="1"/>
    <n v="2"/>
    <n v="2"/>
    <s v="Low"/>
    <s v="Low"/>
  </r>
  <r>
    <s v="INC-2026-10793"/>
    <x v="3733"/>
    <x v="1"/>
    <x v="0"/>
    <x v="1"/>
    <x v="0"/>
    <x v="580"/>
    <d v="2026-03-11T00:00:00"/>
    <n v="3"/>
    <n v="1"/>
    <n v="1"/>
    <n v="1"/>
    <s v="Low"/>
    <s v="Low"/>
  </r>
  <r>
    <s v="INC-2026-14233"/>
    <x v="3734"/>
    <x v="5"/>
    <x v="3"/>
    <x v="0"/>
    <x v="2"/>
    <x v="1193"/>
    <d v="2026-03-11T00:00:00"/>
    <n v="3"/>
    <n v="1"/>
    <n v="2"/>
    <n v="2"/>
    <s v="Low"/>
    <s v="Low"/>
  </r>
  <r>
    <s v="INC-2026-14474"/>
    <x v="3735"/>
    <x v="5"/>
    <x v="2"/>
    <x v="3"/>
    <x v="2"/>
    <x v="582"/>
    <d v="2026-03-11T00:00:00"/>
    <n v="3"/>
    <n v="1"/>
    <n v="2"/>
    <n v="2"/>
    <s v="Low"/>
    <s v="Low"/>
  </r>
  <r>
    <s v="INC-2026-11084"/>
    <x v="3736"/>
    <x v="4"/>
    <x v="1"/>
    <x v="2"/>
    <x v="2"/>
    <x v="1176"/>
    <d v="2026-03-11T00:00:00"/>
    <n v="3"/>
    <n v="3"/>
    <n v="2"/>
    <n v="6"/>
    <s v="Medium"/>
    <s v="Medium"/>
  </r>
  <r>
    <s v="INC-2026-10642"/>
    <x v="3737"/>
    <x v="4"/>
    <x v="2"/>
    <x v="2"/>
    <x v="3"/>
    <x v="357"/>
    <d v="2026-03-11T00:00:00"/>
    <n v="3"/>
    <n v="3"/>
    <n v="2"/>
    <n v="6"/>
    <s v="Medium"/>
    <s v="Medium"/>
  </r>
  <r>
    <s v="INC-2026-13650"/>
    <x v="3738"/>
    <x v="5"/>
    <x v="1"/>
    <x v="1"/>
    <x v="0"/>
    <x v="884"/>
    <d v="2026-03-11T00:00:00"/>
    <n v="3"/>
    <n v="1"/>
    <n v="1"/>
    <n v="1"/>
    <s v="Low"/>
    <s v="Low"/>
  </r>
  <r>
    <s v="INC-2026-14677"/>
    <x v="3739"/>
    <x v="4"/>
    <x v="0"/>
    <x v="2"/>
    <x v="2"/>
    <x v="26"/>
    <d v="2026-03-11T00:00:00"/>
    <n v="3"/>
    <n v="3"/>
    <n v="2"/>
    <n v="6"/>
    <s v="Medium"/>
    <s v="Medium"/>
  </r>
  <r>
    <s v="INC-2026-11731"/>
    <x v="3740"/>
    <x v="5"/>
    <x v="1"/>
    <x v="3"/>
    <x v="3"/>
    <x v="1349"/>
    <d v="2026-03-11T00:00:00"/>
    <n v="3"/>
    <n v="1"/>
    <n v="2"/>
    <n v="2"/>
    <s v="Low"/>
    <s v="Low"/>
  </r>
  <r>
    <s v="INC-2026-13788"/>
    <x v="3741"/>
    <x v="0"/>
    <x v="0"/>
    <x v="2"/>
    <x v="1"/>
    <x v="1044"/>
    <d v="2026-03-11T00:00:00"/>
    <n v="3"/>
    <n v="1"/>
    <n v="4"/>
    <n v="4"/>
    <s v="Low"/>
    <s v="Low"/>
  </r>
  <r>
    <s v="INC-2026-10380"/>
    <x v="3742"/>
    <x v="0"/>
    <x v="0"/>
    <x v="3"/>
    <x v="1"/>
    <x v="482"/>
    <d v="2026-03-11T00:00:00"/>
    <n v="3"/>
    <n v="1"/>
    <n v="4"/>
    <n v="4"/>
    <s v="Low"/>
    <s v="Low"/>
  </r>
  <r>
    <s v="INC-2026-11492"/>
    <x v="3743"/>
    <x v="4"/>
    <x v="2"/>
    <x v="0"/>
    <x v="2"/>
    <x v="619"/>
    <d v="2026-03-11T00:00:00"/>
    <n v="3"/>
    <n v="3"/>
    <n v="2"/>
    <n v="6"/>
    <s v="Medium"/>
    <s v="Medium"/>
  </r>
  <r>
    <s v="INC-2026-14446"/>
    <x v="3744"/>
    <x v="4"/>
    <x v="3"/>
    <x v="2"/>
    <x v="3"/>
    <x v="586"/>
    <d v="2026-03-11T00:00:00"/>
    <n v="3"/>
    <n v="3"/>
    <n v="2"/>
    <n v="6"/>
    <s v="Medium"/>
    <s v="Medium"/>
  </r>
  <r>
    <s v="INC-2026-10548"/>
    <x v="3745"/>
    <x v="5"/>
    <x v="0"/>
    <x v="3"/>
    <x v="2"/>
    <x v="1113"/>
    <d v="2026-03-11T00:00:00"/>
    <n v="3"/>
    <n v="1"/>
    <n v="2"/>
    <n v="2"/>
    <s v="Low"/>
    <s v="Low"/>
  </r>
  <r>
    <s v="INC-2026-10801"/>
    <x v="3746"/>
    <x v="3"/>
    <x v="3"/>
    <x v="0"/>
    <x v="3"/>
    <x v="1350"/>
    <d v="2026-03-11T00:00:00"/>
    <n v="3"/>
    <n v="5"/>
    <n v="2"/>
    <n v="10"/>
    <s v="Medium"/>
    <s v="Medium"/>
  </r>
  <r>
    <s v="INC-2026-11349"/>
    <x v="3747"/>
    <x v="4"/>
    <x v="3"/>
    <x v="2"/>
    <x v="2"/>
    <x v="361"/>
    <d v="2026-03-11T00:00:00"/>
    <n v="3"/>
    <n v="3"/>
    <n v="2"/>
    <n v="6"/>
    <s v="Medium"/>
    <s v="Medium"/>
  </r>
  <r>
    <s v="INC-2026-14749"/>
    <x v="3748"/>
    <x v="4"/>
    <x v="1"/>
    <x v="2"/>
    <x v="3"/>
    <x v="413"/>
    <d v="2026-03-11T00:00:00"/>
    <n v="3"/>
    <n v="3"/>
    <n v="2"/>
    <n v="6"/>
    <s v="Medium"/>
    <s v="Medium"/>
  </r>
  <r>
    <s v="INC-2026-12439"/>
    <x v="3749"/>
    <x v="3"/>
    <x v="0"/>
    <x v="0"/>
    <x v="0"/>
    <x v="83"/>
    <d v="2026-03-11T00:00:00"/>
    <n v="3"/>
    <n v="5"/>
    <n v="1"/>
    <n v="5"/>
    <s v="Medium"/>
    <s v="Medium"/>
  </r>
  <r>
    <s v="INC-2026-13073"/>
    <x v="3750"/>
    <x v="0"/>
    <x v="1"/>
    <x v="3"/>
    <x v="2"/>
    <x v="1114"/>
    <d v="2026-03-11T00:00:00"/>
    <n v="3"/>
    <n v="1"/>
    <n v="2"/>
    <n v="2"/>
    <s v="Low"/>
    <s v="Low"/>
  </r>
  <r>
    <s v="INC-2026-13012"/>
    <x v="3751"/>
    <x v="4"/>
    <x v="3"/>
    <x v="2"/>
    <x v="0"/>
    <x v="1351"/>
    <d v="2026-03-11T00:00:00"/>
    <n v="3"/>
    <n v="3"/>
    <n v="1"/>
    <n v="3"/>
    <s v="Low"/>
    <s v="Low"/>
  </r>
  <r>
    <s v="INC-2026-14575"/>
    <x v="3752"/>
    <x v="0"/>
    <x v="2"/>
    <x v="0"/>
    <x v="1"/>
    <x v="197"/>
    <d v="2026-03-11T00:00:00"/>
    <n v="3"/>
    <n v="1"/>
    <n v="4"/>
    <n v="4"/>
    <s v="Low"/>
    <s v="Low"/>
  </r>
  <r>
    <s v="INC-2026-11988"/>
    <x v="3753"/>
    <x v="1"/>
    <x v="0"/>
    <x v="0"/>
    <x v="1"/>
    <x v="521"/>
    <d v="2026-03-11T00:00:00"/>
    <n v="3"/>
    <n v="1"/>
    <n v="4"/>
    <n v="4"/>
    <s v="Low"/>
    <s v="Low"/>
  </r>
  <r>
    <s v="INC-2026-10827"/>
    <x v="3753"/>
    <x v="1"/>
    <x v="3"/>
    <x v="1"/>
    <x v="3"/>
    <x v="521"/>
    <d v="2026-03-11T00:00:00"/>
    <n v="3"/>
    <n v="1"/>
    <n v="2"/>
    <n v="2"/>
    <s v="Low"/>
    <s v="Low"/>
  </r>
  <r>
    <s v="INC-2026-11192"/>
    <x v="3754"/>
    <x v="4"/>
    <x v="1"/>
    <x v="2"/>
    <x v="2"/>
    <x v="1131"/>
    <d v="2026-03-11T00:00:00"/>
    <n v="3"/>
    <n v="3"/>
    <n v="2"/>
    <n v="6"/>
    <s v="Medium"/>
    <s v="Medium"/>
  </r>
  <r>
    <s v="INC-2026-13048"/>
    <x v="3755"/>
    <x v="1"/>
    <x v="0"/>
    <x v="1"/>
    <x v="1"/>
    <x v="1301"/>
    <d v="2026-03-11T00:00:00"/>
    <n v="3"/>
    <n v="1"/>
    <n v="4"/>
    <n v="4"/>
    <s v="Low"/>
    <s v="Low"/>
  </r>
  <r>
    <s v="INC-2026-14485"/>
    <x v="3756"/>
    <x v="4"/>
    <x v="0"/>
    <x v="2"/>
    <x v="2"/>
    <x v="1253"/>
    <d v="2026-03-11T00:00:00"/>
    <n v="3"/>
    <n v="3"/>
    <n v="2"/>
    <n v="6"/>
    <s v="Medium"/>
    <s v="Medium"/>
  </r>
  <r>
    <s v="INC-2026-11312"/>
    <x v="3757"/>
    <x v="0"/>
    <x v="0"/>
    <x v="0"/>
    <x v="3"/>
    <x v="495"/>
    <d v="2026-03-11T00:00:00"/>
    <n v="3"/>
    <n v="1"/>
    <n v="2"/>
    <n v="2"/>
    <s v="Low"/>
    <s v="Low"/>
  </r>
  <r>
    <s v="INC-2026-14156"/>
    <x v="3758"/>
    <x v="4"/>
    <x v="1"/>
    <x v="2"/>
    <x v="2"/>
    <x v="683"/>
    <d v="2026-03-11T00:00:00"/>
    <n v="3"/>
    <n v="3"/>
    <n v="2"/>
    <n v="6"/>
    <s v="Medium"/>
    <s v="Medium"/>
  </r>
  <r>
    <s v="INC-2026-13121"/>
    <x v="3759"/>
    <x v="1"/>
    <x v="2"/>
    <x v="2"/>
    <x v="1"/>
    <x v="837"/>
    <d v="2026-03-11T00:00:00"/>
    <n v="3"/>
    <n v="1"/>
    <n v="4"/>
    <n v="4"/>
    <s v="Low"/>
    <s v="Low"/>
  </r>
  <r>
    <s v="INC-2026-14926"/>
    <x v="3760"/>
    <x v="4"/>
    <x v="0"/>
    <x v="2"/>
    <x v="1"/>
    <x v="720"/>
    <d v="2026-03-11T00:00:00"/>
    <n v="3"/>
    <n v="3"/>
    <n v="4"/>
    <n v="12"/>
    <s v="High"/>
    <s v="High"/>
  </r>
  <r>
    <s v="INC-2026-11042"/>
    <x v="3761"/>
    <x v="4"/>
    <x v="2"/>
    <x v="2"/>
    <x v="2"/>
    <x v="1107"/>
    <d v="2026-03-11T00:00:00"/>
    <n v="3"/>
    <n v="3"/>
    <n v="2"/>
    <n v="6"/>
    <s v="Medium"/>
    <s v="Medium"/>
  </r>
  <r>
    <s v="INC-2026-11281"/>
    <x v="3762"/>
    <x v="4"/>
    <x v="1"/>
    <x v="2"/>
    <x v="3"/>
    <x v="338"/>
    <d v="2026-03-11T00:00:00"/>
    <n v="3"/>
    <n v="3"/>
    <n v="2"/>
    <n v="6"/>
    <s v="Medium"/>
    <s v="Medium"/>
  </r>
  <r>
    <s v="INC-2026-10214"/>
    <x v="3763"/>
    <x v="4"/>
    <x v="1"/>
    <x v="2"/>
    <x v="3"/>
    <x v="302"/>
    <d v="2026-03-11T00:00:00"/>
    <n v="3"/>
    <n v="3"/>
    <n v="2"/>
    <n v="6"/>
    <s v="Medium"/>
    <s v="Medium"/>
  </r>
  <r>
    <s v="INC-2026-11044"/>
    <x v="3764"/>
    <x v="5"/>
    <x v="3"/>
    <x v="0"/>
    <x v="0"/>
    <x v="249"/>
    <d v="2026-03-11T00:00:00"/>
    <n v="3"/>
    <n v="1"/>
    <n v="1"/>
    <n v="1"/>
    <s v="Low"/>
    <s v="Low"/>
  </r>
  <r>
    <s v="INC-2026-11740"/>
    <x v="3765"/>
    <x v="4"/>
    <x v="0"/>
    <x v="1"/>
    <x v="0"/>
    <x v="498"/>
    <d v="2026-03-11T00:00:00"/>
    <n v="3"/>
    <n v="3"/>
    <n v="1"/>
    <n v="3"/>
    <s v="Low"/>
    <s v="Low"/>
  </r>
  <r>
    <s v="INC-2026-13609"/>
    <x v="3766"/>
    <x v="4"/>
    <x v="1"/>
    <x v="3"/>
    <x v="3"/>
    <x v="105"/>
    <d v="2026-03-11T00:00:00"/>
    <n v="3"/>
    <n v="3"/>
    <n v="2"/>
    <n v="6"/>
    <s v="Medium"/>
    <s v="Medium"/>
  </r>
  <r>
    <s v="INC-2026-11247"/>
    <x v="3767"/>
    <x v="4"/>
    <x v="1"/>
    <x v="3"/>
    <x v="0"/>
    <x v="115"/>
    <d v="2026-03-11T00:00:00"/>
    <n v="3"/>
    <n v="3"/>
    <n v="1"/>
    <n v="3"/>
    <s v="Low"/>
    <s v="Low"/>
  </r>
  <r>
    <s v="INC-2026-14915"/>
    <x v="3768"/>
    <x v="4"/>
    <x v="0"/>
    <x v="2"/>
    <x v="0"/>
    <x v="970"/>
    <d v="2026-03-11T00:00:00"/>
    <n v="3"/>
    <n v="3"/>
    <n v="1"/>
    <n v="3"/>
    <s v="Low"/>
    <s v="Low"/>
  </r>
  <r>
    <s v="INC-2026-14060"/>
    <x v="3769"/>
    <x v="1"/>
    <x v="3"/>
    <x v="3"/>
    <x v="0"/>
    <x v="388"/>
    <d v="2026-03-12T00:00:00"/>
    <n v="3"/>
    <n v="1"/>
    <n v="1"/>
    <n v="1"/>
    <s v="Low"/>
    <s v="Low"/>
  </r>
  <r>
    <s v="INC-2026-12214"/>
    <x v="3770"/>
    <x v="1"/>
    <x v="1"/>
    <x v="0"/>
    <x v="0"/>
    <x v="311"/>
    <d v="2026-03-12T00:00:00"/>
    <n v="3"/>
    <n v="1"/>
    <n v="1"/>
    <n v="1"/>
    <s v="Low"/>
    <s v="Low"/>
  </r>
  <r>
    <s v="INC-2026-12174"/>
    <x v="3771"/>
    <x v="3"/>
    <x v="2"/>
    <x v="0"/>
    <x v="1"/>
    <x v="534"/>
    <d v="2026-03-12T00:00:00"/>
    <n v="3"/>
    <n v="5"/>
    <n v="4"/>
    <n v="20"/>
    <s v="Very High"/>
    <s v="Critical"/>
  </r>
  <r>
    <s v="INC-2026-12140"/>
    <x v="3772"/>
    <x v="4"/>
    <x v="3"/>
    <x v="2"/>
    <x v="1"/>
    <x v="1325"/>
    <d v="2026-03-12T00:00:00"/>
    <n v="3"/>
    <n v="3"/>
    <n v="4"/>
    <n v="12"/>
    <s v="High"/>
    <s v="High"/>
  </r>
  <r>
    <s v="INC-2026-10673"/>
    <x v="3772"/>
    <x v="4"/>
    <x v="0"/>
    <x v="2"/>
    <x v="3"/>
    <x v="1325"/>
    <d v="2026-03-12T00:00:00"/>
    <n v="3"/>
    <n v="3"/>
    <n v="2"/>
    <n v="6"/>
    <s v="Medium"/>
    <s v="Medium"/>
  </r>
  <r>
    <s v="INC-2026-12415"/>
    <x v="3773"/>
    <x v="3"/>
    <x v="3"/>
    <x v="0"/>
    <x v="0"/>
    <x v="577"/>
    <d v="2026-03-12T00:00:00"/>
    <n v="3"/>
    <n v="5"/>
    <n v="1"/>
    <n v="5"/>
    <s v="Medium"/>
    <s v="Medium"/>
  </r>
  <r>
    <s v="INC-2026-11016"/>
    <x v="3774"/>
    <x v="4"/>
    <x v="2"/>
    <x v="2"/>
    <x v="3"/>
    <x v="173"/>
    <d v="2026-03-12T00:00:00"/>
    <n v="3"/>
    <n v="3"/>
    <n v="2"/>
    <n v="6"/>
    <s v="Medium"/>
    <s v="Medium"/>
  </r>
  <r>
    <s v="INC-2026-11960"/>
    <x v="3775"/>
    <x v="5"/>
    <x v="3"/>
    <x v="3"/>
    <x v="2"/>
    <x v="901"/>
    <d v="2026-03-12T00:00:00"/>
    <n v="3"/>
    <n v="1"/>
    <n v="2"/>
    <n v="2"/>
    <s v="Low"/>
    <s v="Low"/>
  </r>
  <r>
    <s v="INC-2026-10242"/>
    <x v="3776"/>
    <x v="1"/>
    <x v="3"/>
    <x v="2"/>
    <x v="3"/>
    <x v="474"/>
    <d v="2026-03-12T00:00:00"/>
    <n v="3"/>
    <n v="1"/>
    <n v="2"/>
    <n v="2"/>
    <s v="Low"/>
    <s v="Low"/>
  </r>
  <r>
    <s v="INC-2026-14408"/>
    <x v="3777"/>
    <x v="4"/>
    <x v="2"/>
    <x v="2"/>
    <x v="3"/>
    <x v="129"/>
    <d v="2026-03-12T00:00:00"/>
    <n v="3"/>
    <n v="3"/>
    <n v="2"/>
    <n v="6"/>
    <s v="Medium"/>
    <s v="Medium"/>
  </r>
  <r>
    <s v="INC-2026-13751"/>
    <x v="3778"/>
    <x v="4"/>
    <x v="1"/>
    <x v="2"/>
    <x v="1"/>
    <x v="11"/>
    <d v="2026-03-12T00:00:00"/>
    <n v="3"/>
    <n v="3"/>
    <n v="4"/>
    <n v="12"/>
    <s v="High"/>
    <s v="High"/>
  </r>
  <r>
    <s v="INC-2026-14337"/>
    <x v="3779"/>
    <x v="4"/>
    <x v="1"/>
    <x v="2"/>
    <x v="2"/>
    <x v="69"/>
    <d v="2026-03-12T00:00:00"/>
    <n v="3"/>
    <n v="3"/>
    <n v="2"/>
    <n v="6"/>
    <s v="Medium"/>
    <s v="Medium"/>
  </r>
  <r>
    <s v="INC-2026-10543"/>
    <x v="3780"/>
    <x v="4"/>
    <x v="1"/>
    <x v="2"/>
    <x v="3"/>
    <x v="1089"/>
    <d v="2026-03-12T00:00:00"/>
    <n v="3"/>
    <n v="3"/>
    <n v="2"/>
    <n v="6"/>
    <s v="Medium"/>
    <s v="Medium"/>
  </r>
  <r>
    <s v="INC-2026-12359"/>
    <x v="3781"/>
    <x v="4"/>
    <x v="2"/>
    <x v="2"/>
    <x v="3"/>
    <x v="903"/>
    <d v="2026-03-12T00:00:00"/>
    <n v="3"/>
    <n v="3"/>
    <n v="2"/>
    <n v="6"/>
    <s v="Medium"/>
    <s v="Medium"/>
  </r>
  <r>
    <s v="INC-2026-14039"/>
    <x v="3782"/>
    <x v="4"/>
    <x v="0"/>
    <x v="2"/>
    <x v="3"/>
    <x v="17"/>
    <d v="2026-03-12T00:00:00"/>
    <n v="3"/>
    <n v="3"/>
    <n v="2"/>
    <n v="6"/>
    <s v="Medium"/>
    <s v="Medium"/>
  </r>
  <r>
    <s v="INC-2026-14660"/>
    <x v="3783"/>
    <x v="3"/>
    <x v="2"/>
    <x v="0"/>
    <x v="1"/>
    <x v="405"/>
    <d v="2026-03-12T00:00:00"/>
    <n v="3"/>
    <n v="5"/>
    <n v="4"/>
    <n v="20"/>
    <s v="Very High"/>
    <s v="Critical"/>
  </r>
  <r>
    <s v="INC-2026-11237"/>
    <x v="3784"/>
    <x v="4"/>
    <x v="0"/>
    <x v="2"/>
    <x v="2"/>
    <x v="582"/>
    <d v="2026-03-12T00:00:00"/>
    <n v="3"/>
    <n v="3"/>
    <n v="2"/>
    <n v="6"/>
    <s v="Medium"/>
    <s v="Medium"/>
  </r>
  <r>
    <s v="INC-2026-12333"/>
    <x v="3785"/>
    <x v="4"/>
    <x v="3"/>
    <x v="0"/>
    <x v="4"/>
    <x v="673"/>
    <d v="2026-03-12T00:00:00"/>
    <n v="3"/>
    <n v="3"/>
    <n v="5"/>
    <n v="15"/>
    <s v="High"/>
    <s v="High"/>
  </r>
  <r>
    <s v="INC-2026-14692"/>
    <x v="3786"/>
    <x v="3"/>
    <x v="2"/>
    <x v="0"/>
    <x v="2"/>
    <x v="1195"/>
    <d v="2026-03-12T00:00:00"/>
    <n v="3"/>
    <n v="5"/>
    <n v="2"/>
    <n v="10"/>
    <s v="Medium"/>
    <s v="Medium"/>
  </r>
  <r>
    <s v="INC-2026-11151"/>
    <x v="3787"/>
    <x v="1"/>
    <x v="3"/>
    <x v="2"/>
    <x v="3"/>
    <x v="1252"/>
    <d v="2026-03-12T00:00:00"/>
    <n v="3"/>
    <n v="1"/>
    <n v="2"/>
    <n v="2"/>
    <s v="Low"/>
    <s v="Low"/>
  </r>
  <r>
    <s v="INC-2026-14597"/>
    <x v="3788"/>
    <x v="1"/>
    <x v="1"/>
    <x v="2"/>
    <x v="3"/>
    <x v="280"/>
    <d v="2026-03-12T00:00:00"/>
    <n v="3"/>
    <n v="1"/>
    <n v="2"/>
    <n v="2"/>
    <s v="Low"/>
    <s v="Low"/>
  </r>
  <r>
    <s v="INC-2026-10020"/>
    <x v="3789"/>
    <x v="4"/>
    <x v="0"/>
    <x v="3"/>
    <x v="3"/>
    <x v="828"/>
    <d v="2026-03-12T00:00:00"/>
    <n v="3"/>
    <n v="3"/>
    <n v="2"/>
    <n v="6"/>
    <s v="Medium"/>
    <s v="Medium"/>
  </r>
  <r>
    <s v="INC-2026-11531"/>
    <x v="3790"/>
    <x v="4"/>
    <x v="2"/>
    <x v="2"/>
    <x v="0"/>
    <x v="408"/>
    <d v="2026-03-12T00:00:00"/>
    <n v="3"/>
    <n v="3"/>
    <n v="1"/>
    <n v="3"/>
    <s v="Low"/>
    <s v="Low"/>
  </r>
  <r>
    <s v="INC-2026-13895"/>
    <x v="3791"/>
    <x v="0"/>
    <x v="1"/>
    <x v="2"/>
    <x v="2"/>
    <x v="586"/>
    <d v="2026-03-12T00:00:00"/>
    <n v="3"/>
    <n v="1"/>
    <n v="2"/>
    <n v="2"/>
    <s v="Low"/>
    <s v="Low"/>
  </r>
  <r>
    <s v="INC-2026-13802"/>
    <x v="3792"/>
    <x v="4"/>
    <x v="3"/>
    <x v="2"/>
    <x v="2"/>
    <x v="1234"/>
    <d v="2026-03-12T00:00:00"/>
    <n v="3"/>
    <n v="3"/>
    <n v="2"/>
    <n v="6"/>
    <s v="Medium"/>
    <s v="Medium"/>
  </r>
  <r>
    <s v="INC-2026-13805"/>
    <x v="3793"/>
    <x v="4"/>
    <x v="0"/>
    <x v="2"/>
    <x v="1"/>
    <x v="411"/>
    <d v="2026-03-12T00:00:00"/>
    <n v="3"/>
    <n v="3"/>
    <n v="4"/>
    <n v="12"/>
    <s v="High"/>
    <s v="High"/>
  </r>
  <r>
    <s v="INC-2026-10596"/>
    <x v="3794"/>
    <x v="4"/>
    <x v="1"/>
    <x v="1"/>
    <x v="3"/>
    <x v="1352"/>
    <d v="2026-03-12T00:00:00"/>
    <n v="3"/>
    <n v="3"/>
    <n v="2"/>
    <n v="6"/>
    <s v="Medium"/>
    <s v="Medium"/>
  </r>
  <r>
    <s v="INC-2026-10082"/>
    <x v="3795"/>
    <x v="3"/>
    <x v="0"/>
    <x v="0"/>
    <x v="2"/>
    <x v="234"/>
    <d v="2026-03-12T00:00:00"/>
    <n v="3"/>
    <n v="5"/>
    <n v="2"/>
    <n v="10"/>
    <s v="Medium"/>
    <s v="Medium"/>
  </r>
  <r>
    <s v="INC-2026-13730"/>
    <x v="3796"/>
    <x v="1"/>
    <x v="2"/>
    <x v="0"/>
    <x v="1"/>
    <x v="710"/>
    <d v="2026-03-12T00:00:00"/>
    <n v="3"/>
    <n v="1"/>
    <n v="4"/>
    <n v="4"/>
    <s v="Low"/>
    <s v="Low"/>
  </r>
  <r>
    <s v="INC-2026-12482"/>
    <x v="3797"/>
    <x v="1"/>
    <x v="1"/>
    <x v="1"/>
    <x v="0"/>
    <x v="775"/>
    <d v="2026-03-12T00:00:00"/>
    <n v="3"/>
    <n v="1"/>
    <n v="1"/>
    <n v="1"/>
    <s v="Low"/>
    <s v="Low"/>
  </r>
  <r>
    <s v="INC-2026-10699"/>
    <x v="3798"/>
    <x v="3"/>
    <x v="2"/>
    <x v="0"/>
    <x v="0"/>
    <x v="557"/>
    <d v="2026-03-12T00:00:00"/>
    <n v="3"/>
    <n v="5"/>
    <n v="1"/>
    <n v="5"/>
    <s v="Medium"/>
    <s v="Medium"/>
  </r>
  <r>
    <s v="INC-2026-12423"/>
    <x v="3799"/>
    <x v="0"/>
    <x v="0"/>
    <x v="2"/>
    <x v="3"/>
    <x v="291"/>
    <d v="2026-03-12T00:00:00"/>
    <n v="3"/>
    <n v="1"/>
    <n v="2"/>
    <n v="2"/>
    <s v="Low"/>
    <s v="Low"/>
  </r>
  <r>
    <s v="INC-2026-11353"/>
    <x v="3800"/>
    <x v="4"/>
    <x v="2"/>
    <x v="2"/>
    <x v="4"/>
    <x v="832"/>
    <d v="2026-03-12T00:00:00"/>
    <n v="3"/>
    <n v="3"/>
    <n v="5"/>
    <n v="15"/>
    <s v="High"/>
    <s v="High"/>
  </r>
  <r>
    <s v="INC-2026-10449"/>
    <x v="3801"/>
    <x v="4"/>
    <x v="3"/>
    <x v="2"/>
    <x v="2"/>
    <x v="1266"/>
    <d v="2026-03-12T00:00:00"/>
    <n v="3"/>
    <n v="3"/>
    <n v="2"/>
    <n v="6"/>
    <s v="Medium"/>
    <s v="Medium"/>
  </r>
  <r>
    <s v="INC-2026-10720"/>
    <x v="3802"/>
    <x v="4"/>
    <x v="0"/>
    <x v="2"/>
    <x v="3"/>
    <x v="651"/>
    <d v="2026-03-12T00:00:00"/>
    <n v="3"/>
    <n v="3"/>
    <n v="2"/>
    <n v="6"/>
    <s v="Medium"/>
    <s v="Medium"/>
  </r>
  <r>
    <s v="INC-2026-10844"/>
    <x v="3803"/>
    <x v="4"/>
    <x v="3"/>
    <x v="2"/>
    <x v="2"/>
    <x v="807"/>
    <d v="2026-03-12T00:00:00"/>
    <n v="3"/>
    <n v="3"/>
    <n v="2"/>
    <n v="6"/>
    <s v="Medium"/>
    <s v="Medium"/>
  </r>
  <r>
    <s v="INC-2026-12105"/>
    <x v="3804"/>
    <x v="1"/>
    <x v="2"/>
    <x v="2"/>
    <x v="3"/>
    <x v="293"/>
    <d v="2026-03-12T00:00:00"/>
    <n v="3"/>
    <n v="1"/>
    <n v="2"/>
    <n v="2"/>
    <s v="Low"/>
    <s v="Low"/>
  </r>
  <r>
    <s v="INC-2026-13017"/>
    <x v="3805"/>
    <x v="0"/>
    <x v="1"/>
    <x v="0"/>
    <x v="3"/>
    <x v="1169"/>
    <d v="2026-03-12T00:00:00"/>
    <n v="3"/>
    <n v="1"/>
    <n v="2"/>
    <n v="2"/>
    <s v="Low"/>
    <s v="Low"/>
  </r>
  <r>
    <s v="INC-2026-14053"/>
    <x v="3806"/>
    <x v="5"/>
    <x v="1"/>
    <x v="1"/>
    <x v="3"/>
    <x v="98"/>
    <d v="2026-03-12T00:00:00"/>
    <n v="3"/>
    <n v="1"/>
    <n v="2"/>
    <n v="2"/>
    <s v="Low"/>
    <s v="Low"/>
  </r>
  <r>
    <s v="INC-2026-10073"/>
    <x v="3807"/>
    <x v="3"/>
    <x v="2"/>
    <x v="0"/>
    <x v="0"/>
    <x v="1084"/>
    <d v="2026-03-12T00:00:00"/>
    <n v="3"/>
    <n v="5"/>
    <n v="1"/>
    <n v="5"/>
    <s v="Medium"/>
    <s v="Medium"/>
  </r>
  <r>
    <s v="INC-2026-14847"/>
    <x v="3808"/>
    <x v="3"/>
    <x v="0"/>
    <x v="0"/>
    <x v="3"/>
    <x v="780"/>
    <d v="2026-03-12T00:00:00"/>
    <n v="3"/>
    <n v="5"/>
    <n v="2"/>
    <n v="10"/>
    <s v="Medium"/>
    <s v="Medium"/>
  </r>
  <r>
    <s v="INC-2026-12285"/>
    <x v="3809"/>
    <x v="4"/>
    <x v="2"/>
    <x v="2"/>
    <x v="2"/>
    <x v="566"/>
    <d v="2026-03-12T00:00:00"/>
    <n v="3"/>
    <n v="3"/>
    <n v="2"/>
    <n v="6"/>
    <s v="Medium"/>
    <s v="Medium"/>
  </r>
  <r>
    <s v="INC-2026-12566"/>
    <x v="3810"/>
    <x v="5"/>
    <x v="3"/>
    <x v="0"/>
    <x v="2"/>
    <x v="836"/>
    <d v="2026-03-12T00:00:00"/>
    <n v="3"/>
    <n v="1"/>
    <n v="2"/>
    <n v="2"/>
    <s v="Low"/>
    <s v="Low"/>
  </r>
  <r>
    <s v="INC-2026-12533"/>
    <x v="3811"/>
    <x v="1"/>
    <x v="1"/>
    <x v="1"/>
    <x v="0"/>
    <x v="460"/>
    <d v="2026-03-12T00:00:00"/>
    <n v="3"/>
    <n v="1"/>
    <n v="1"/>
    <n v="1"/>
    <s v="Low"/>
    <s v="Low"/>
  </r>
  <r>
    <s v="INC-2026-14669"/>
    <x v="3812"/>
    <x v="5"/>
    <x v="0"/>
    <x v="1"/>
    <x v="0"/>
    <x v="917"/>
    <d v="2026-03-12T00:00:00"/>
    <n v="3"/>
    <n v="1"/>
    <n v="1"/>
    <n v="1"/>
    <s v="Low"/>
    <s v="Low"/>
  </r>
  <r>
    <s v="INC-2026-14115"/>
    <x v="3813"/>
    <x v="1"/>
    <x v="1"/>
    <x v="3"/>
    <x v="0"/>
    <x v="837"/>
    <d v="2026-03-12T00:00:00"/>
    <n v="3"/>
    <n v="1"/>
    <n v="1"/>
    <n v="1"/>
    <s v="Low"/>
    <s v="Low"/>
  </r>
  <r>
    <s v="INC-2026-10262"/>
    <x v="3814"/>
    <x v="0"/>
    <x v="0"/>
    <x v="2"/>
    <x v="4"/>
    <x v="569"/>
    <d v="2026-03-12T00:00:00"/>
    <n v="3"/>
    <n v="1"/>
    <n v="5"/>
    <n v="5"/>
    <s v="Medium"/>
    <s v="Medium"/>
  </r>
  <r>
    <s v="INC-2026-13668"/>
    <x v="3815"/>
    <x v="4"/>
    <x v="1"/>
    <x v="2"/>
    <x v="3"/>
    <x v="781"/>
    <d v="2026-03-12T00:00:00"/>
    <n v="3"/>
    <n v="3"/>
    <n v="2"/>
    <n v="6"/>
    <s v="Medium"/>
    <s v="Medium"/>
  </r>
  <r>
    <s v="INC-2026-13659"/>
    <x v="3816"/>
    <x v="4"/>
    <x v="1"/>
    <x v="2"/>
    <x v="1"/>
    <x v="1353"/>
    <d v="2026-03-12T00:00:00"/>
    <n v="3"/>
    <n v="3"/>
    <n v="4"/>
    <n v="12"/>
    <s v="High"/>
    <s v="High"/>
  </r>
  <r>
    <s v="INC-2026-13914"/>
    <x v="3817"/>
    <x v="4"/>
    <x v="2"/>
    <x v="2"/>
    <x v="2"/>
    <x v="166"/>
    <d v="2026-03-12T00:00:00"/>
    <n v="3"/>
    <n v="3"/>
    <n v="2"/>
    <n v="6"/>
    <s v="Medium"/>
    <s v="Medium"/>
  </r>
  <r>
    <s v="INC-2026-14555"/>
    <x v="3818"/>
    <x v="4"/>
    <x v="1"/>
    <x v="2"/>
    <x v="0"/>
    <x v="983"/>
    <d v="2026-03-12T00:00:00"/>
    <n v="3"/>
    <n v="3"/>
    <n v="1"/>
    <n v="3"/>
    <s v="Low"/>
    <s v="Low"/>
  </r>
  <r>
    <s v="INC-2026-10779"/>
    <x v="3819"/>
    <x v="4"/>
    <x v="1"/>
    <x v="2"/>
    <x v="2"/>
    <x v="818"/>
    <d v="2026-03-12T00:00:00"/>
    <n v="3"/>
    <n v="3"/>
    <n v="2"/>
    <n v="6"/>
    <s v="Medium"/>
    <s v="Medium"/>
  </r>
  <r>
    <s v="INC-2026-10354"/>
    <x v="3820"/>
    <x v="1"/>
    <x v="3"/>
    <x v="0"/>
    <x v="0"/>
    <x v="1159"/>
    <d v="2026-03-12T00:00:00"/>
    <n v="3"/>
    <n v="1"/>
    <n v="1"/>
    <n v="1"/>
    <s v="Low"/>
    <s v="Low"/>
  </r>
  <r>
    <s v="INC-2026-14806"/>
    <x v="3821"/>
    <x v="4"/>
    <x v="2"/>
    <x v="2"/>
    <x v="2"/>
    <x v="432"/>
    <d v="2026-03-12T00:00:00"/>
    <n v="3"/>
    <n v="3"/>
    <n v="2"/>
    <n v="6"/>
    <s v="Medium"/>
    <s v="Medium"/>
  </r>
  <r>
    <s v="INC-2026-14095"/>
    <x v="3822"/>
    <x v="4"/>
    <x v="3"/>
    <x v="3"/>
    <x v="3"/>
    <x v="960"/>
    <d v="2026-03-13T00:00:00"/>
    <n v="3"/>
    <n v="3"/>
    <n v="2"/>
    <n v="6"/>
    <s v="Medium"/>
    <s v="Medium"/>
  </r>
  <r>
    <s v="INC-2026-13201"/>
    <x v="3823"/>
    <x v="4"/>
    <x v="0"/>
    <x v="2"/>
    <x v="2"/>
    <x v="632"/>
    <d v="2026-03-13T00:00:00"/>
    <n v="3"/>
    <n v="3"/>
    <n v="2"/>
    <n v="6"/>
    <s v="Medium"/>
    <s v="Medium"/>
  </r>
  <r>
    <s v="INC-2026-12768"/>
    <x v="3824"/>
    <x v="5"/>
    <x v="3"/>
    <x v="3"/>
    <x v="0"/>
    <x v="1354"/>
    <d v="2026-03-13T00:00:00"/>
    <n v="3"/>
    <n v="1"/>
    <n v="1"/>
    <n v="1"/>
    <s v="Low"/>
    <s v="Low"/>
  </r>
  <r>
    <s v="INC-2026-13620"/>
    <x v="3825"/>
    <x v="2"/>
    <x v="1"/>
    <x v="1"/>
    <x v="3"/>
    <x v="1273"/>
    <d v="2026-03-13T00:00:00"/>
    <n v="3"/>
    <n v="3"/>
    <n v="2"/>
    <n v="6"/>
    <s v="Medium"/>
    <s v="Medium"/>
  </r>
  <r>
    <s v="INC-2026-11341"/>
    <x v="3826"/>
    <x v="4"/>
    <x v="0"/>
    <x v="2"/>
    <x v="3"/>
    <x v="730"/>
    <d v="2026-03-13T00:00:00"/>
    <n v="3"/>
    <n v="3"/>
    <n v="2"/>
    <n v="6"/>
    <s v="Medium"/>
    <s v="Medium"/>
  </r>
  <r>
    <s v="INC-2026-10006"/>
    <x v="3827"/>
    <x v="4"/>
    <x v="2"/>
    <x v="3"/>
    <x v="3"/>
    <x v="8"/>
    <d v="2026-03-13T00:00:00"/>
    <n v="3"/>
    <n v="3"/>
    <n v="2"/>
    <n v="6"/>
    <s v="Medium"/>
    <s v="Medium"/>
  </r>
  <r>
    <s v="INC-2026-12433"/>
    <x v="3828"/>
    <x v="2"/>
    <x v="0"/>
    <x v="2"/>
    <x v="1"/>
    <x v="348"/>
    <d v="2026-03-13T00:00:00"/>
    <n v="3"/>
    <n v="3"/>
    <n v="4"/>
    <n v="12"/>
    <s v="High"/>
    <s v="High"/>
  </r>
  <r>
    <s v="INC-2026-14673"/>
    <x v="3829"/>
    <x v="5"/>
    <x v="1"/>
    <x v="3"/>
    <x v="3"/>
    <x v="270"/>
    <d v="2026-03-13T00:00:00"/>
    <n v="3"/>
    <n v="1"/>
    <n v="2"/>
    <n v="2"/>
    <s v="Low"/>
    <s v="Low"/>
  </r>
  <r>
    <s v="INC-2026-12521"/>
    <x v="3830"/>
    <x v="4"/>
    <x v="2"/>
    <x v="2"/>
    <x v="2"/>
    <x v="1028"/>
    <d v="2026-03-13T00:00:00"/>
    <n v="3"/>
    <n v="3"/>
    <n v="2"/>
    <n v="6"/>
    <s v="Medium"/>
    <s v="Medium"/>
  </r>
  <r>
    <s v="INC-2026-13248"/>
    <x v="3831"/>
    <x v="4"/>
    <x v="3"/>
    <x v="2"/>
    <x v="1"/>
    <x v="1249"/>
    <d v="2026-03-13T00:00:00"/>
    <n v="3"/>
    <n v="3"/>
    <n v="4"/>
    <n v="12"/>
    <s v="High"/>
    <s v="High"/>
  </r>
  <r>
    <s v="INC-2026-12474"/>
    <x v="3832"/>
    <x v="4"/>
    <x v="3"/>
    <x v="2"/>
    <x v="0"/>
    <x v="668"/>
    <d v="2026-03-13T00:00:00"/>
    <n v="3"/>
    <n v="3"/>
    <n v="1"/>
    <n v="3"/>
    <s v="Low"/>
    <s v="Low"/>
  </r>
  <r>
    <s v="INC-2026-14631"/>
    <x v="3833"/>
    <x v="4"/>
    <x v="2"/>
    <x v="2"/>
    <x v="3"/>
    <x v="642"/>
    <d v="2026-03-13T00:00:00"/>
    <n v="3"/>
    <n v="3"/>
    <n v="2"/>
    <n v="6"/>
    <s v="Medium"/>
    <s v="Medium"/>
  </r>
  <r>
    <s v="INC-2026-10738"/>
    <x v="3834"/>
    <x v="0"/>
    <x v="2"/>
    <x v="0"/>
    <x v="1"/>
    <x v="19"/>
    <d v="2026-03-13T00:00:00"/>
    <n v="3"/>
    <n v="1"/>
    <n v="4"/>
    <n v="4"/>
    <s v="Low"/>
    <s v="Low"/>
  </r>
  <r>
    <s v="INC-2026-12555"/>
    <x v="3835"/>
    <x v="3"/>
    <x v="0"/>
    <x v="0"/>
    <x v="0"/>
    <x v="404"/>
    <d v="2026-03-13T00:00:00"/>
    <n v="3"/>
    <n v="5"/>
    <n v="1"/>
    <n v="5"/>
    <s v="Medium"/>
    <s v="Medium"/>
  </r>
  <r>
    <s v="INC-2026-10089"/>
    <x v="3836"/>
    <x v="4"/>
    <x v="0"/>
    <x v="2"/>
    <x v="0"/>
    <x v="1074"/>
    <d v="2026-03-13T00:00:00"/>
    <n v="3"/>
    <n v="3"/>
    <n v="1"/>
    <n v="3"/>
    <s v="Low"/>
    <s v="Low"/>
  </r>
  <r>
    <s v="INC-2026-11694"/>
    <x v="3837"/>
    <x v="1"/>
    <x v="1"/>
    <x v="1"/>
    <x v="3"/>
    <x v="406"/>
    <d v="2026-03-13T00:00:00"/>
    <n v="3"/>
    <n v="1"/>
    <n v="2"/>
    <n v="2"/>
    <s v="Low"/>
    <s v="Low"/>
  </r>
  <r>
    <s v="INC-2026-10314"/>
    <x v="3838"/>
    <x v="0"/>
    <x v="1"/>
    <x v="1"/>
    <x v="2"/>
    <x v="905"/>
    <d v="2026-03-13T00:00:00"/>
    <n v="3"/>
    <n v="1"/>
    <n v="2"/>
    <n v="2"/>
    <s v="Low"/>
    <s v="Low"/>
  </r>
  <r>
    <s v="INC-2026-11147"/>
    <x v="3839"/>
    <x v="2"/>
    <x v="1"/>
    <x v="0"/>
    <x v="3"/>
    <x v="28"/>
    <d v="2026-03-13T00:00:00"/>
    <n v="3"/>
    <n v="3"/>
    <n v="2"/>
    <n v="6"/>
    <s v="Medium"/>
    <s v="Medium"/>
  </r>
  <r>
    <s v="INC-2026-10880"/>
    <x v="3840"/>
    <x v="1"/>
    <x v="1"/>
    <x v="2"/>
    <x v="0"/>
    <x v="1355"/>
    <d v="2026-03-13T00:00:00"/>
    <n v="3"/>
    <n v="1"/>
    <n v="1"/>
    <n v="1"/>
    <s v="Low"/>
    <s v="Low"/>
  </r>
  <r>
    <s v="INC-2026-10812"/>
    <x v="3841"/>
    <x v="1"/>
    <x v="0"/>
    <x v="3"/>
    <x v="1"/>
    <x v="361"/>
    <d v="2026-03-13T00:00:00"/>
    <n v="3"/>
    <n v="1"/>
    <n v="4"/>
    <n v="4"/>
    <s v="Low"/>
    <s v="Low"/>
  </r>
  <r>
    <s v="INC-2026-12873"/>
    <x v="3842"/>
    <x v="4"/>
    <x v="1"/>
    <x v="2"/>
    <x v="0"/>
    <x v="771"/>
    <d v="2026-03-13T00:00:00"/>
    <n v="3"/>
    <n v="3"/>
    <n v="1"/>
    <n v="3"/>
    <s v="Low"/>
    <s v="Low"/>
  </r>
  <r>
    <s v="INC-2026-10007"/>
    <x v="3843"/>
    <x v="2"/>
    <x v="0"/>
    <x v="0"/>
    <x v="3"/>
    <x v="991"/>
    <d v="2026-03-13T00:00:00"/>
    <n v="3"/>
    <n v="3"/>
    <n v="2"/>
    <n v="6"/>
    <s v="Medium"/>
    <s v="Medium"/>
  </r>
  <r>
    <s v="INC-2026-13294"/>
    <x v="3844"/>
    <x v="5"/>
    <x v="1"/>
    <x v="1"/>
    <x v="3"/>
    <x v="805"/>
    <d v="2026-03-13T00:00:00"/>
    <n v="3"/>
    <n v="1"/>
    <n v="2"/>
    <n v="2"/>
    <s v="Low"/>
    <s v="Low"/>
  </r>
  <r>
    <s v="INC-2026-14279"/>
    <x v="3845"/>
    <x v="4"/>
    <x v="0"/>
    <x v="2"/>
    <x v="3"/>
    <x v="364"/>
    <d v="2026-03-13T00:00:00"/>
    <n v="3"/>
    <n v="3"/>
    <n v="2"/>
    <n v="6"/>
    <s v="Medium"/>
    <s v="Medium"/>
  </r>
  <r>
    <s v="INC-2026-11532"/>
    <x v="3845"/>
    <x v="1"/>
    <x v="2"/>
    <x v="3"/>
    <x v="1"/>
    <x v="364"/>
    <d v="2026-03-13T00:00:00"/>
    <n v="3"/>
    <n v="1"/>
    <n v="4"/>
    <n v="4"/>
    <s v="Low"/>
    <s v="Low"/>
  </r>
  <r>
    <s v="INC-2026-11082"/>
    <x v="3846"/>
    <x v="0"/>
    <x v="3"/>
    <x v="3"/>
    <x v="1"/>
    <x v="555"/>
    <d v="2026-03-13T00:00:00"/>
    <n v="3"/>
    <n v="1"/>
    <n v="4"/>
    <n v="4"/>
    <s v="Low"/>
    <s v="Low"/>
  </r>
  <r>
    <s v="INC-2026-14515"/>
    <x v="3847"/>
    <x v="4"/>
    <x v="3"/>
    <x v="2"/>
    <x v="2"/>
    <x v="559"/>
    <d v="2026-03-13T00:00:00"/>
    <n v="3"/>
    <n v="3"/>
    <n v="2"/>
    <n v="6"/>
    <s v="Medium"/>
    <s v="Medium"/>
  </r>
  <r>
    <s v="INC-2026-11637"/>
    <x v="3848"/>
    <x v="3"/>
    <x v="2"/>
    <x v="0"/>
    <x v="2"/>
    <x v="486"/>
    <d v="2026-03-13T00:00:00"/>
    <n v="3"/>
    <n v="5"/>
    <n v="2"/>
    <n v="10"/>
    <s v="Medium"/>
    <s v="Medium"/>
  </r>
  <r>
    <s v="INC-2026-12511"/>
    <x v="3849"/>
    <x v="3"/>
    <x v="1"/>
    <x v="0"/>
    <x v="0"/>
    <x v="1103"/>
    <d v="2026-03-13T00:00:00"/>
    <n v="3"/>
    <n v="5"/>
    <n v="1"/>
    <n v="5"/>
    <s v="Medium"/>
    <s v="Medium"/>
  </r>
  <r>
    <s v="INC-2026-13816"/>
    <x v="3850"/>
    <x v="1"/>
    <x v="1"/>
    <x v="1"/>
    <x v="1"/>
    <x v="652"/>
    <d v="2026-03-13T00:00:00"/>
    <n v="3"/>
    <n v="1"/>
    <n v="4"/>
    <n v="4"/>
    <s v="Low"/>
    <s v="Low"/>
  </r>
  <r>
    <s v="INC-2026-10031"/>
    <x v="3851"/>
    <x v="1"/>
    <x v="1"/>
    <x v="0"/>
    <x v="1"/>
    <x v="1268"/>
    <d v="2026-03-13T00:00:00"/>
    <n v="3"/>
    <n v="1"/>
    <n v="4"/>
    <n v="4"/>
    <s v="Low"/>
    <s v="Low"/>
  </r>
  <r>
    <s v="INC-2026-13307"/>
    <x v="3852"/>
    <x v="0"/>
    <x v="1"/>
    <x v="2"/>
    <x v="3"/>
    <x v="1155"/>
    <d v="2026-03-13T00:00:00"/>
    <n v="3"/>
    <n v="1"/>
    <n v="2"/>
    <n v="2"/>
    <s v="Low"/>
    <s v="Low"/>
  </r>
  <r>
    <s v="INC-2026-11297"/>
    <x v="3853"/>
    <x v="5"/>
    <x v="0"/>
    <x v="2"/>
    <x v="0"/>
    <x v="933"/>
    <d v="2026-03-13T00:00:00"/>
    <n v="3"/>
    <n v="1"/>
    <n v="1"/>
    <n v="1"/>
    <s v="Low"/>
    <s v="Low"/>
  </r>
  <r>
    <s v="INC-2026-14517"/>
    <x v="3854"/>
    <x v="0"/>
    <x v="2"/>
    <x v="2"/>
    <x v="3"/>
    <x v="156"/>
    <d v="2026-03-13T00:00:00"/>
    <n v="3"/>
    <n v="1"/>
    <n v="2"/>
    <n v="2"/>
    <s v="Low"/>
    <s v="Low"/>
  </r>
  <r>
    <s v="INC-2026-14832"/>
    <x v="3855"/>
    <x v="4"/>
    <x v="3"/>
    <x v="2"/>
    <x v="0"/>
    <x v="159"/>
    <d v="2026-03-13T00:00:00"/>
    <n v="3"/>
    <n v="3"/>
    <n v="1"/>
    <n v="3"/>
    <s v="Low"/>
    <s v="Low"/>
  </r>
  <r>
    <s v="INC-2026-14893"/>
    <x v="3856"/>
    <x v="5"/>
    <x v="2"/>
    <x v="1"/>
    <x v="0"/>
    <x v="496"/>
    <d v="2026-03-13T00:00:00"/>
    <n v="3"/>
    <n v="1"/>
    <n v="1"/>
    <n v="1"/>
    <s v="Low"/>
    <s v="Low"/>
  </r>
  <r>
    <s v="INC-2026-10947"/>
    <x v="3857"/>
    <x v="4"/>
    <x v="3"/>
    <x v="2"/>
    <x v="3"/>
    <x v="917"/>
    <d v="2026-03-13T00:00:00"/>
    <n v="3"/>
    <n v="3"/>
    <n v="2"/>
    <n v="6"/>
    <s v="Medium"/>
    <s v="Medium"/>
  </r>
  <r>
    <s v="INC-2026-14971"/>
    <x v="3858"/>
    <x v="5"/>
    <x v="2"/>
    <x v="3"/>
    <x v="3"/>
    <x v="918"/>
    <d v="2026-03-13T00:00:00"/>
    <n v="3"/>
    <n v="1"/>
    <n v="2"/>
    <n v="2"/>
    <s v="Low"/>
    <s v="Low"/>
  </r>
  <r>
    <s v="INC-2026-10315"/>
    <x v="3859"/>
    <x v="4"/>
    <x v="1"/>
    <x v="2"/>
    <x v="1"/>
    <x v="423"/>
    <d v="2026-03-13T00:00:00"/>
    <n v="3"/>
    <n v="3"/>
    <n v="4"/>
    <n v="12"/>
    <s v="High"/>
    <s v="High"/>
  </r>
  <r>
    <s v="INC-2026-10279"/>
    <x v="3860"/>
    <x v="0"/>
    <x v="3"/>
    <x v="0"/>
    <x v="2"/>
    <x v="1356"/>
    <d v="2026-03-13T00:00:00"/>
    <n v="3"/>
    <n v="1"/>
    <n v="2"/>
    <n v="2"/>
    <s v="Low"/>
    <s v="Low"/>
  </r>
  <r>
    <s v="INC-2026-11773"/>
    <x v="3861"/>
    <x v="5"/>
    <x v="3"/>
    <x v="0"/>
    <x v="3"/>
    <x v="1134"/>
    <d v="2026-03-13T00:00:00"/>
    <n v="3"/>
    <n v="1"/>
    <n v="2"/>
    <n v="2"/>
    <s v="Low"/>
    <s v="Low"/>
  </r>
  <r>
    <s v="INC-2026-11152"/>
    <x v="3862"/>
    <x v="4"/>
    <x v="2"/>
    <x v="2"/>
    <x v="0"/>
    <x v="382"/>
    <d v="2026-03-13T00:00:00"/>
    <n v="3"/>
    <n v="3"/>
    <n v="1"/>
    <n v="3"/>
    <s v="Low"/>
    <s v="Low"/>
  </r>
  <r>
    <s v="INC-2026-13713"/>
    <x v="3863"/>
    <x v="1"/>
    <x v="3"/>
    <x v="1"/>
    <x v="0"/>
    <x v="110"/>
    <d v="2026-03-13T00:00:00"/>
    <n v="3"/>
    <n v="1"/>
    <n v="1"/>
    <n v="1"/>
    <s v="Low"/>
    <s v="Low"/>
  </r>
  <r>
    <s v="INC-2026-12447"/>
    <x v="3864"/>
    <x v="2"/>
    <x v="0"/>
    <x v="1"/>
    <x v="3"/>
    <x v="530"/>
    <d v="2026-03-13T00:00:00"/>
    <n v="3"/>
    <n v="3"/>
    <n v="2"/>
    <n v="6"/>
    <s v="Medium"/>
    <s v="Medium"/>
  </r>
  <r>
    <s v="INC-2026-12960"/>
    <x v="3865"/>
    <x v="4"/>
    <x v="3"/>
    <x v="2"/>
    <x v="3"/>
    <x v="1144"/>
    <d v="2026-03-13T00:00:00"/>
    <n v="3"/>
    <n v="3"/>
    <n v="2"/>
    <n v="6"/>
    <s v="Medium"/>
    <s v="Medium"/>
  </r>
  <r>
    <s v="INC-2026-10223"/>
    <x v="3866"/>
    <x v="4"/>
    <x v="1"/>
    <x v="2"/>
    <x v="3"/>
    <x v="1135"/>
    <d v="2026-03-13T00:00:00"/>
    <n v="3"/>
    <n v="3"/>
    <n v="2"/>
    <n v="6"/>
    <s v="Medium"/>
    <s v="Medium"/>
  </r>
  <r>
    <s v="INC-2026-14829"/>
    <x v="3867"/>
    <x v="4"/>
    <x v="3"/>
    <x v="2"/>
    <x v="1"/>
    <x v="531"/>
    <d v="2026-03-13T00:00:00"/>
    <n v="3"/>
    <n v="3"/>
    <n v="4"/>
    <n v="12"/>
    <s v="High"/>
    <s v="High"/>
  </r>
  <r>
    <s v="INC-2026-13853"/>
    <x v="3868"/>
    <x v="5"/>
    <x v="2"/>
    <x v="3"/>
    <x v="3"/>
    <x v="984"/>
    <d v="2026-03-13T00:00:00"/>
    <n v="3"/>
    <n v="1"/>
    <n v="2"/>
    <n v="2"/>
    <s v="Low"/>
    <s v="Low"/>
  </r>
  <r>
    <s v="INC-2026-13856"/>
    <x v="3869"/>
    <x v="3"/>
    <x v="1"/>
    <x v="0"/>
    <x v="2"/>
    <x v="842"/>
    <d v="2026-03-14T00:00:00"/>
    <n v="3"/>
    <n v="5"/>
    <n v="2"/>
    <n v="10"/>
    <s v="Medium"/>
    <s v="Medium"/>
  </r>
  <r>
    <s v="INC-2026-10175"/>
    <x v="3869"/>
    <x v="4"/>
    <x v="0"/>
    <x v="2"/>
    <x v="0"/>
    <x v="842"/>
    <d v="2026-03-14T00:00:00"/>
    <n v="3"/>
    <n v="3"/>
    <n v="1"/>
    <n v="3"/>
    <s v="Low"/>
    <s v="Low"/>
  </r>
  <r>
    <s v="INC-2026-13007"/>
    <x v="3870"/>
    <x v="0"/>
    <x v="0"/>
    <x v="1"/>
    <x v="2"/>
    <x v="390"/>
    <d v="2026-03-14T00:00:00"/>
    <n v="3"/>
    <n v="1"/>
    <n v="2"/>
    <n v="2"/>
    <s v="Low"/>
    <s v="Low"/>
  </r>
  <r>
    <s v="INC-2026-11984"/>
    <x v="3871"/>
    <x v="4"/>
    <x v="2"/>
    <x v="2"/>
    <x v="3"/>
    <x v="1206"/>
    <d v="2026-03-14T00:00:00"/>
    <n v="3"/>
    <n v="3"/>
    <n v="2"/>
    <n v="6"/>
    <s v="Medium"/>
    <s v="Medium"/>
  </r>
  <r>
    <s v="INC-2026-14997"/>
    <x v="3872"/>
    <x v="2"/>
    <x v="2"/>
    <x v="3"/>
    <x v="0"/>
    <x v="5"/>
    <d v="2026-03-14T00:00:00"/>
    <n v="3"/>
    <n v="3"/>
    <n v="1"/>
    <n v="3"/>
    <s v="Low"/>
    <s v="Low"/>
  </r>
  <r>
    <s v="INC-2026-12373"/>
    <x v="3873"/>
    <x v="4"/>
    <x v="0"/>
    <x v="2"/>
    <x v="2"/>
    <x v="223"/>
    <d v="2026-03-14T00:00:00"/>
    <n v="3"/>
    <n v="3"/>
    <n v="2"/>
    <n v="6"/>
    <s v="Medium"/>
    <s v="Medium"/>
  </r>
  <r>
    <s v="INC-2026-14406"/>
    <x v="3874"/>
    <x v="3"/>
    <x v="0"/>
    <x v="0"/>
    <x v="3"/>
    <x v="667"/>
    <d v="2026-03-14T00:00:00"/>
    <n v="3"/>
    <n v="5"/>
    <n v="2"/>
    <n v="10"/>
    <s v="Medium"/>
    <s v="Medium"/>
  </r>
  <r>
    <s v="INC-2026-13486"/>
    <x v="3875"/>
    <x v="3"/>
    <x v="0"/>
    <x v="0"/>
    <x v="3"/>
    <x v="611"/>
    <d v="2026-03-14T00:00:00"/>
    <n v="3"/>
    <n v="5"/>
    <n v="2"/>
    <n v="10"/>
    <s v="Medium"/>
    <s v="Medium"/>
  </r>
  <r>
    <s v="INC-2026-13819"/>
    <x v="3876"/>
    <x v="4"/>
    <x v="2"/>
    <x v="2"/>
    <x v="0"/>
    <x v="825"/>
    <d v="2026-03-14T00:00:00"/>
    <n v="3"/>
    <n v="3"/>
    <n v="1"/>
    <n v="3"/>
    <s v="Low"/>
    <s v="Low"/>
  </r>
  <r>
    <s v="INC-2026-11603"/>
    <x v="3877"/>
    <x v="4"/>
    <x v="3"/>
    <x v="2"/>
    <x v="3"/>
    <x v="441"/>
    <d v="2026-03-14T00:00:00"/>
    <n v="3"/>
    <n v="3"/>
    <n v="2"/>
    <n v="6"/>
    <s v="Medium"/>
    <s v="Medium"/>
  </r>
  <r>
    <s v="INC-2026-11251"/>
    <x v="3877"/>
    <x v="3"/>
    <x v="1"/>
    <x v="0"/>
    <x v="0"/>
    <x v="441"/>
    <d v="2026-03-14T00:00:00"/>
    <n v="3"/>
    <n v="5"/>
    <n v="1"/>
    <n v="5"/>
    <s v="Medium"/>
    <s v="Medium"/>
  </r>
  <r>
    <s v="INC-2026-10565"/>
    <x v="3878"/>
    <x v="2"/>
    <x v="0"/>
    <x v="1"/>
    <x v="3"/>
    <x v="71"/>
    <d v="2026-03-14T00:00:00"/>
    <n v="3"/>
    <n v="3"/>
    <n v="2"/>
    <n v="6"/>
    <s v="Medium"/>
    <s v="Medium"/>
  </r>
  <r>
    <s v="INC-2026-11943"/>
    <x v="3879"/>
    <x v="4"/>
    <x v="0"/>
    <x v="2"/>
    <x v="2"/>
    <x v="179"/>
    <d v="2026-03-14T00:00:00"/>
    <n v="3"/>
    <n v="3"/>
    <n v="2"/>
    <n v="6"/>
    <s v="Medium"/>
    <s v="Medium"/>
  </r>
  <r>
    <s v="INC-2026-10488"/>
    <x v="3880"/>
    <x v="4"/>
    <x v="1"/>
    <x v="0"/>
    <x v="2"/>
    <x v="442"/>
    <d v="2026-03-14T00:00:00"/>
    <n v="3"/>
    <n v="3"/>
    <n v="2"/>
    <n v="6"/>
    <s v="Medium"/>
    <s v="Medium"/>
  </r>
  <r>
    <s v="INC-2026-10635"/>
    <x v="3881"/>
    <x v="4"/>
    <x v="0"/>
    <x v="2"/>
    <x v="3"/>
    <x v="73"/>
    <d v="2026-03-14T00:00:00"/>
    <n v="3"/>
    <n v="3"/>
    <n v="2"/>
    <n v="6"/>
    <s v="Medium"/>
    <s v="Medium"/>
  </r>
  <r>
    <s v="INC-2026-11659"/>
    <x v="3882"/>
    <x v="1"/>
    <x v="3"/>
    <x v="2"/>
    <x v="3"/>
    <x v="735"/>
    <d v="2026-03-14T00:00:00"/>
    <n v="3"/>
    <n v="1"/>
    <n v="2"/>
    <n v="2"/>
    <s v="Low"/>
    <s v="Low"/>
  </r>
  <r>
    <s v="INC-2026-14867"/>
    <x v="3883"/>
    <x v="4"/>
    <x v="1"/>
    <x v="0"/>
    <x v="0"/>
    <x v="869"/>
    <d v="2026-03-14T00:00:00"/>
    <n v="3"/>
    <n v="3"/>
    <n v="1"/>
    <n v="3"/>
    <s v="Low"/>
    <s v="Low"/>
  </r>
  <r>
    <s v="INC-2026-14956"/>
    <x v="3884"/>
    <x v="4"/>
    <x v="0"/>
    <x v="2"/>
    <x v="2"/>
    <x v="947"/>
    <d v="2026-03-14T00:00:00"/>
    <n v="3"/>
    <n v="3"/>
    <n v="2"/>
    <n v="6"/>
    <s v="Medium"/>
    <s v="Medium"/>
  </r>
  <r>
    <s v="INC-2026-14590"/>
    <x v="3885"/>
    <x v="4"/>
    <x v="3"/>
    <x v="2"/>
    <x v="1"/>
    <x v="20"/>
    <d v="2026-03-14T00:00:00"/>
    <n v="3"/>
    <n v="3"/>
    <n v="4"/>
    <n v="12"/>
    <s v="High"/>
    <s v="High"/>
  </r>
  <r>
    <s v="INC-2026-13831"/>
    <x v="3886"/>
    <x v="4"/>
    <x v="2"/>
    <x v="2"/>
    <x v="3"/>
    <x v="275"/>
    <d v="2026-03-14T00:00:00"/>
    <n v="3"/>
    <n v="3"/>
    <n v="2"/>
    <n v="6"/>
    <s v="Medium"/>
    <s v="Medium"/>
  </r>
  <r>
    <s v="INC-2026-13366"/>
    <x v="3887"/>
    <x v="0"/>
    <x v="2"/>
    <x v="0"/>
    <x v="1"/>
    <x v="765"/>
    <d v="2026-03-14T00:00:00"/>
    <n v="3"/>
    <n v="1"/>
    <n v="4"/>
    <n v="4"/>
    <s v="Low"/>
    <s v="Low"/>
  </r>
  <r>
    <s v="INC-2026-12721"/>
    <x v="3888"/>
    <x v="5"/>
    <x v="0"/>
    <x v="2"/>
    <x v="0"/>
    <x v="737"/>
    <d v="2026-03-14T00:00:00"/>
    <n v="3"/>
    <n v="1"/>
    <n v="1"/>
    <n v="1"/>
    <s v="Low"/>
    <s v="Low"/>
  </r>
  <r>
    <s v="INC-2026-11440"/>
    <x v="3889"/>
    <x v="4"/>
    <x v="3"/>
    <x v="2"/>
    <x v="3"/>
    <x v="884"/>
    <d v="2026-03-14T00:00:00"/>
    <n v="3"/>
    <n v="3"/>
    <n v="2"/>
    <n v="6"/>
    <s v="Medium"/>
    <s v="Medium"/>
  </r>
  <r>
    <s v="INC-2026-12624"/>
    <x v="3890"/>
    <x v="4"/>
    <x v="3"/>
    <x v="2"/>
    <x v="0"/>
    <x v="673"/>
    <d v="2026-03-14T00:00:00"/>
    <n v="3"/>
    <n v="3"/>
    <n v="1"/>
    <n v="3"/>
    <s v="Low"/>
    <s v="Low"/>
  </r>
  <r>
    <s v="INC-2026-11422"/>
    <x v="3891"/>
    <x v="3"/>
    <x v="0"/>
    <x v="0"/>
    <x v="3"/>
    <x v="1307"/>
    <d v="2026-03-14T00:00:00"/>
    <n v="3"/>
    <n v="5"/>
    <n v="2"/>
    <n v="10"/>
    <s v="Medium"/>
    <s v="Medium"/>
  </r>
  <r>
    <s v="INC-2026-14045"/>
    <x v="3892"/>
    <x v="0"/>
    <x v="3"/>
    <x v="0"/>
    <x v="3"/>
    <x v="446"/>
    <d v="2026-03-14T00:00:00"/>
    <n v="3"/>
    <n v="1"/>
    <n v="2"/>
    <n v="2"/>
    <s v="Low"/>
    <s v="Low"/>
  </r>
  <r>
    <s v="INC-2026-14686"/>
    <x v="3893"/>
    <x v="4"/>
    <x v="3"/>
    <x v="2"/>
    <x v="3"/>
    <x v="30"/>
    <d v="2026-03-14T00:00:00"/>
    <n v="3"/>
    <n v="3"/>
    <n v="2"/>
    <n v="6"/>
    <s v="Medium"/>
    <s v="Medium"/>
  </r>
  <r>
    <s v="INC-2026-13025"/>
    <x v="3894"/>
    <x v="4"/>
    <x v="2"/>
    <x v="0"/>
    <x v="1"/>
    <x v="953"/>
    <d v="2026-03-14T00:00:00"/>
    <n v="3"/>
    <n v="3"/>
    <n v="4"/>
    <n v="12"/>
    <s v="High"/>
    <s v="High"/>
  </r>
  <r>
    <s v="INC-2026-14725"/>
    <x v="3895"/>
    <x v="2"/>
    <x v="1"/>
    <x v="0"/>
    <x v="0"/>
    <x v="447"/>
    <d v="2026-03-14T00:00:00"/>
    <n v="3"/>
    <n v="3"/>
    <n v="1"/>
    <n v="3"/>
    <s v="Low"/>
    <s v="Low"/>
  </r>
  <r>
    <s v="INC-2026-10074"/>
    <x v="3896"/>
    <x v="4"/>
    <x v="0"/>
    <x v="2"/>
    <x v="2"/>
    <x v="1308"/>
    <d v="2026-03-14T00:00:00"/>
    <n v="3"/>
    <n v="3"/>
    <n v="2"/>
    <n v="6"/>
    <s v="Medium"/>
    <s v="Medium"/>
  </r>
  <r>
    <s v="INC-2026-10331"/>
    <x v="3897"/>
    <x v="1"/>
    <x v="2"/>
    <x v="2"/>
    <x v="1"/>
    <x v="1115"/>
    <d v="2026-03-14T00:00:00"/>
    <n v="3"/>
    <n v="1"/>
    <n v="4"/>
    <n v="4"/>
    <s v="Low"/>
    <s v="Low"/>
  </r>
  <r>
    <s v="INC-2026-13262"/>
    <x v="3898"/>
    <x v="4"/>
    <x v="3"/>
    <x v="2"/>
    <x v="2"/>
    <x v="830"/>
    <d v="2026-03-14T00:00:00"/>
    <n v="3"/>
    <n v="3"/>
    <n v="2"/>
    <n v="6"/>
    <s v="Medium"/>
    <s v="Medium"/>
  </r>
  <r>
    <s v="INC-2026-14205"/>
    <x v="3899"/>
    <x v="4"/>
    <x v="2"/>
    <x v="1"/>
    <x v="1"/>
    <x v="448"/>
    <d v="2026-03-14T00:00:00"/>
    <n v="3"/>
    <n v="3"/>
    <n v="4"/>
    <n v="12"/>
    <s v="High"/>
    <s v="High"/>
  </r>
  <r>
    <s v="INC-2026-10022"/>
    <x v="3900"/>
    <x v="4"/>
    <x v="2"/>
    <x v="2"/>
    <x v="3"/>
    <x v="1357"/>
    <d v="2026-03-14T00:00:00"/>
    <n v="3"/>
    <n v="3"/>
    <n v="2"/>
    <n v="6"/>
    <s v="Medium"/>
    <s v="Medium"/>
  </r>
  <r>
    <s v="INC-2026-10891"/>
    <x v="3901"/>
    <x v="5"/>
    <x v="2"/>
    <x v="3"/>
    <x v="3"/>
    <x v="1079"/>
    <d v="2026-03-14T00:00:00"/>
    <n v="3"/>
    <n v="1"/>
    <n v="2"/>
    <n v="2"/>
    <s v="Low"/>
    <s v="Low"/>
  </r>
  <r>
    <s v="INC-2026-14842"/>
    <x v="3902"/>
    <x v="0"/>
    <x v="2"/>
    <x v="2"/>
    <x v="3"/>
    <x v="153"/>
    <d v="2026-03-14T00:00:00"/>
    <n v="3"/>
    <n v="1"/>
    <n v="2"/>
    <n v="2"/>
    <s v="Low"/>
    <s v="Low"/>
  </r>
  <r>
    <s v="INC-2026-11933"/>
    <x v="3903"/>
    <x v="4"/>
    <x v="0"/>
    <x v="0"/>
    <x v="2"/>
    <x v="89"/>
    <d v="2026-03-14T00:00:00"/>
    <n v="3"/>
    <n v="3"/>
    <n v="2"/>
    <n v="6"/>
    <s v="Medium"/>
    <s v="Medium"/>
  </r>
  <r>
    <s v="INC-2026-10236"/>
    <x v="3904"/>
    <x v="0"/>
    <x v="2"/>
    <x v="3"/>
    <x v="2"/>
    <x v="809"/>
    <d v="2026-03-14T00:00:00"/>
    <n v="3"/>
    <n v="1"/>
    <n v="2"/>
    <n v="2"/>
    <s v="Low"/>
    <s v="Low"/>
  </r>
  <r>
    <s v="INC-2026-14994"/>
    <x v="3905"/>
    <x v="1"/>
    <x v="1"/>
    <x v="0"/>
    <x v="3"/>
    <x v="591"/>
    <d v="2026-03-14T00:00:00"/>
    <n v="3"/>
    <n v="1"/>
    <n v="2"/>
    <n v="2"/>
    <s v="Low"/>
    <s v="Low"/>
  </r>
  <r>
    <s v="INC-2026-10184"/>
    <x v="3906"/>
    <x v="2"/>
    <x v="2"/>
    <x v="0"/>
    <x v="2"/>
    <x v="50"/>
    <d v="2026-03-14T00:00:00"/>
    <n v="3"/>
    <n v="3"/>
    <n v="2"/>
    <n v="6"/>
    <s v="Medium"/>
    <s v="Medium"/>
  </r>
  <r>
    <s v="INC-2026-10180"/>
    <x v="3907"/>
    <x v="3"/>
    <x v="3"/>
    <x v="0"/>
    <x v="3"/>
    <x v="92"/>
    <d v="2026-03-14T00:00:00"/>
    <n v="3"/>
    <n v="5"/>
    <n v="2"/>
    <n v="10"/>
    <s v="Medium"/>
    <s v="Medium"/>
  </r>
  <r>
    <s v="INC-2026-12272"/>
    <x v="3908"/>
    <x v="4"/>
    <x v="0"/>
    <x v="2"/>
    <x v="1"/>
    <x v="1038"/>
    <d v="2026-03-14T00:00:00"/>
    <n v="3"/>
    <n v="3"/>
    <n v="4"/>
    <n v="12"/>
    <s v="High"/>
    <s v="High"/>
  </r>
  <r>
    <s v="INC-2026-13622"/>
    <x v="3909"/>
    <x v="4"/>
    <x v="0"/>
    <x v="2"/>
    <x v="0"/>
    <x v="935"/>
    <d v="2026-03-14T00:00:00"/>
    <n v="3"/>
    <n v="3"/>
    <n v="1"/>
    <n v="3"/>
    <s v="Low"/>
    <s v="Low"/>
  </r>
  <r>
    <s v="INC-2026-12639"/>
    <x v="3910"/>
    <x v="4"/>
    <x v="1"/>
    <x v="2"/>
    <x v="0"/>
    <x v="1253"/>
    <d v="2026-03-14T00:00:00"/>
    <n v="3"/>
    <n v="3"/>
    <n v="1"/>
    <n v="3"/>
    <s v="Low"/>
    <s v="Low"/>
  </r>
  <r>
    <s v="INC-2026-13958"/>
    <x v="3911"/>
    <x v="1"/>
    <x v="1"/>
    <x v="1"/>
    <x v="1"/>
    <x v="917"/>
    <d v="2026-03-14T00:00:00"/>
    <n v="3"/>
    <n v="1"/>
    <n v="4"/>
    <n v="4"/>
    <s v="Low"/>
    <s v="Low"/>
  </r>
  <r>
    <s v="INC-2026-13279"/>
    <x v="3912"/>
    <x v="4"/>
    <x v="3"/>
    <x v="0"/>
    <x v="3"/>
    <x v="1118"/>
    <d v="2026-03-14T00:00:00"/>
    <n v="3"/>
    <n v="3"/>
    <n v="2"/>
    <n v="6"/>
    <s v="Medium"/>
    <s v="Medium"/>
  </r>
  <r>
    <s v="INC-2026-12009"/>
    <x v="3913"/>
    <x v="4"/>
    <x v="0"/>
    <x v="2"/>
    <x v="3"/>
    <x v="658"/>
    <d v="2026-03-14T00:00:00"/>
    <n v="3"/>
    <n v="3"/>
    <n v="2"/>
    <n v="6"/>
    <s v="Medium"/>
    <s v="Medium"/>
  </r>
  <r>
    <s v="INC-2026-14427"/>
    <x v="3914"/>
    <x v="1"/>
    <x v="2"/>
    <x v="1"/>
    <x v="0"/>
    <x v="297"/>
    <d v="2026-03-14T00:00:00"/>
    <n v="3"/>
    <n v="1"/>
    <n v="1"/>
    <n v="1"/>
    <s v="Low"/>
    <s v="Low"/>
  </r>
  <r>
    <s v="INC-2026-11344"/>
    <x v="3915"/>
    <x v="2"/>
    <x v="1"/>
    <x v="0"/>
    <x v="2"/>
    <x v="1254"/>
    <d v="2026-03-14T00:00:00"/>
    <n v="3"/>
    <n v="3"/>
    <n v="2"/>
    <n v="6"/>
    <s v="Medium"/>
    <s v="Medium"/>
  </r>
  <r>
    <s v="INC-2026-11131"/>
    <x v="3916"/>
    <x v="4"/>
    <x v="2"/>
    <x v="1"/>
    <x v="2"/>
    <x v="599"/>
    <d v="2026-03-14T00:00:00"/>
    <n v="3"/>
    <n v="3"/>
    <n v="2"/>
    <n v="6"/>
    <s v="Medium"/>
    <s v="Medium"/>
  </r>
  <r>
    <s v="INC-2026-11547"/>
    <x v="3917"/>
    <x v="4"/>
    <x v="1"/>
    <x v="2"/>
    <x v="2"/>
    <x v="112"/>
    <d v="2026-03-14T00:00:00"/>
    <n v="3"/>
    <n v="3"/>
    <n v="2"/>
    <n v="6"/>
    <s v="Medium"/>
    <s v="Medium"/>
  </r>
  <r>
    <s v="INC-2026-13519"/>
    <x v="3918"/>
    <x v="4"/>
    <x v="1"/>
    <x v="2"/>
    <x v="1"/>
    <x v="306"/>
    <d v="2026-03-14T00:00:00"/>
    <n v="3"/>
    <n v="3"/>
    <n v="4"/>
    <n v="12"/>
    <s v="High"/>
    <s v="High"/>
  </r>
  <r>
    <s v="INC-2026-12118"/>
    <x v="3919"/>
    <x v="2"/>
    <x v="1"/>
    <x v="2"/>
    <x v="3"/>
    <x v="784"/>
    <d v="2026-03-14T00:00:00"/>
    <n v="3"/>
    <n v="3"/>
    <n v="2"/>
    <n v="6"/>
    <s v="Medium"/>
    <s v="Medium"/>
  </r>
  <r>
    <s v="INC-2026-13162"/>
    <x v="3920"/>
    <x v="1"/>
    <x v="1"/>
    <x v="1"/>
    <x v="3"/>
    <x v="785"/>
    <d v="2026-03-14T00:00:00"/>
    <n v="3"/>
    <n v="1"/>
    <n v="2"/>
    <n v="2"/>
    <s v="Low"/>
    <s v="Low"/>
  </r>
  <r>
    <s v="INC-2026-12418"/>
    <x v="3921"/>
    <x v="1"/>
    <x v="2"/>
    <x v="1"/>
    <x v="1"/>
    <x v="1358"/>
    <d v="2026-03-14T00:00:00"/>
    <n v="3"/>
    <n v="1"/>
    <n v="4"/>
    <n v="4"/>
    <s v="Low"/>
    <s v="Low"/>
  </r>
  <r>
    <s v="INC-2026-11233"/>
    <x v="3922"/>
    <x v="4"/>
    <x v="3"/>
    <x v="2"/>
    <x v="2"/>
    <x v="983"/>
    <d v="2026-03-14T00:00:00"/>
    <n v="3"/>
    <n v="3"/>
    <n v="2"/>
    <n v="6"/>
    <s v="Medium"/>
    <s v="Medium"/>
  </r>
  <r>
    <s v="INC-2026-10624"/>
    <x v="3923"/>
    <x v="2"/>
    <x v="2"/>
    <x v="2"/>
    <x v="2"/>
    <x v="121"/>
    <d v="2026-03-14T00:00:00"/>
    <n v="3"/>
    <n v="3"/>
    <n v="2"/>
    <n v="6"/>
    <s v="Medium"/>
    <s v="Medium"/>
  </r>
  <r>
    <s v="INC-2026-12013"/>
    <x v="3924"/>
    <x v="5"/>
    <x v="2"/>
    <x v="0"/>
    <x v="0"/>
    <x v="923"/>
    <d v="2026-03-15T00:00:00"/>
    <n v="3"/>
    <n v="1"/>
    <n v="1"/>
    <n v="1"/>
    <s v="Low"/>
    <s v="Low"/>
  </r>
  <r>
    <s v="INC-2026-10997"/>
    <x v="3925"/>
    <x v="3"/>
    <x v="1"/>
    <x v="0"/>
    <x v="0"/>
    <x v="787"/>
    <d v="2026-03-15T00:00:00"/>
    <n v="3"/>
    <n v="5"/>
    <n v="1"/>
    <n v="5"/>
    <s v="Medium"/>
    <s v="Medium"/>
  </r>
  <r>
    <s v="INC-2026-11561"/>
    <x v="3926"/>
    <x v="4"/>
    <x v="1"/>
    <x v="2"/>
    <x v="2"/>
    <x v="692"/>
    <d v="2026-03-15T00:00:00"/>
    <n v="3"/>
    <n v="3"/>
    <n v="2"/>
    <n v="6"/>
    <s v="Medium"/>
    <s v="Medium"/>
  </r>
  <r>
    <s v="INC-2026-14475"/>
    <x v="3927"/>
    <x v="1"/>
    <x v="0"/>
    <x v="2"/>
    <x v="1"/>
    <x v="1183"/>
    <d v="2026-03-15T00:00:00"/>
    <n v="3"/>
    <n v="1"/>
    <n v="4"/>
    <n v="4"/>
    <s v="Low"/>
    <s v="Low"/>
  </r>
  <r>
    <s v="INC-2026-11926"/>
    <x v="3928"/>
    <x v="4"/>
    <x v="2"/>
    <x v="2"/>
    <x v="3"/>
    <x v="345"/>
    <d v="2026-03-15T00:00:00"/>
    <n v="3"/>
    <n v="3"/>
    <n v="2"/>
    <n v="6"/>
    <s v="Medium"/>
    <s v="Medium"/>
  </r>
  <r>
    <s v="INC-2026-12204"/>
    <x v="3929"/>
    <x v="2"/>
    <x v="3"/>
    <x v="3"/>
    <x v="3"/>
    <x v="1139"/>
    <d v="2026-03-15T00:00:00"/>
    <n v="3"/>
    <n v="3"/>
    <n v="2"/>
    <n v="6"/>
    <s v="Medium"/>
    <s v="Medium"/>
  </r>
  <r>
    <s v="INC-2026-12409"/>
    <x v="3930"/>
    <x v="4"/>
    <x v="2"/>
    <x v="2"/>
    <x v="3"/>
    <x v="1161"/>
    <d v="2026-03-15T00:00:00"/>
    <n v="3"/>
    <n v="3"/>
    <n v="2"/>
    <n v="6"/>
    <s v="Medium"/>
    <s v="Medium"/>
  </r>
  <r>
    <s v="INC-2026-10965"/>
    <x v="3931"/>
    <x v="3"/>
    <x v="2"/>
    <x v="0"/>
    <x v="1"/>
    <x v="579"/>
    <d v="2026-03-15T00:00:00"/>
    <n v="3"/>
    <n v="5"/>
    <n v="4"/>
    <n v="20"/>
    <s v="Very High"/>
    <s v="Critical"/>
  </r>
  <r>
    <s v="INC-2026-11970"/>
    <x v="3932"/>
    <x v="4"/>
    <x v="0"/>
    <x v="2"/>
    <x v="3"/>
    <x v="266"/>
    <d v="2026-03-15T00:00:00"/>
    <n v="3"/>
    <n v="3"/>
    <n v="2"/>
    <n v="6"/>
    <s v="Medium"/>
    <s v="Medium"/>
  </r>
  <r>
    <s v="INC-2026-14618"/>
    <x v="3933"/>
    <x v="5"/>
    <x v="0"/>
    <x v="1"/>
    <x v="3"/>
    <x v="319"/>
    <d v="2026-03-15T00:00:00"/>
    <n v="3"/>
    <n v="1"/>
    <n v="2"/>
    <n v="2"/>
    <s v="Low"/>
    <s v="Low"/>
  </r>
  <r>
    <s v="INC-2026-11675"/>
    <x v="3934"/>
    <x v="3"/>
    <x v="2"/>
    <x v="0"/>
    <x v="1"/>
    <x v="790"/>
    <d v="2026-03-15T00:00:00"/>
    <n v="3"/>
    <n v="5"/>
    <n v="4"/>
    <n v="20"/>
    <s v="Very High"/>
    <s v="Critical"/>
  </r>
  <r>
    <s v="INC-2026-11284"/>
    <x v="3935"/>
    <x v="5"/>
    <x v="0"/>
    <x v="3"/>
    <x v="3"/>
    <x v="71"/>
    <d v="2026-03-15T00:00:00"/>
    <n v="3"/>
    <n v="1"/>
    <n v="2"/>
    <n v="2"/>
    <s v="Low"/>
    <s v="Low"/>
  </r>
  <r>
    <s v="INC-2026-14928"/>
    <x v="3936"/>
    <x v="5"/>
    <x v="3"/>
    <x v="0"/>
    <x v="2"/>
    <x v="132"/>
    <d v="2026-03-15T00:00:00"/>
    <n v="3"/>
    <n v="1"/>
    <n v="2"/>
    <n v="2"/>
    <s v="Low"/>
    <s v="Low"/>
  </r>
  <r>
    <s v="INC-2026-10777"/>
    <x v="3937"/>
    <x v="4"/>
    <x v="1"/>
    <x v="1"/>
    <x v="0"/>
    <x v="1249"/>
    <d v="2026-03-15T00:00:00"/>
    <n v="3"/>
    <n v="3"/>
    <n v="1"/>
    <n v="3"/>
    <s v="Low"/>
    <s v="Low"/>
  </r>
  <r>
    <s v="INC-2026-10631"/>
    <x v="3938"/>
    <x v="4"/>
    <x v="1"/>
    <x v="2"/>
    <x v="3"/>
    <x v="16"/>
    <d v="2026-03-15T00:00:00"/>
    <n v="3"/>
    <n v="3"/>
    <n v="2"/>
    <n v="6"/>
    <s v="Medium"/>
    <s v="Medium"/>
  </r>
  <r>
    <s v="INC-2026-12704"/>
    <x v="3939"/>
    <x v="5"/>
    <x v="1"/>
    <x v="0"/>
    <x v="2"/>
    <x v="797"/>
    <d v="2026-03-15T00:00:00"/>
    <n v="3"/>
    <n v="1"/>
    <n v="2"/>
    <n v="2"/>
    <s v="Low"/>
    <s v="Low"/>
  </r>
  <r>
    <s v="INC-2026-14396"/>
    <x v="3940"/>
    <x v="5"/>
    <x v="2"/>
    <x v="3"/>
    <x v="3"/>
    <x v="616"/>
    <d v="2026-03-15T00:00:00"/>
    <n v="3"/>
    <n v="1"/>
    <n v="2"/>
    <n v="2"/>
    <s v="Low"/>
    <s v="Low"/>
  </r>
  <r>
    <s v="INC-2026-10903"/>
    <x v="3941"/>
    <x v="3"/>
    <x v="0"/>
    <x v="0"/>
    <x v="1"/>
    <x v="674"/>
    <d v="2026-03-15T00:00:00"/>
    <n v="3"/>
    <n v="5"/>
    <n v="4"/>
    <n v="20"/>
    <s v="Very High"/>
    <s v="Critical"/>
  </r>
  <r>
    <s v="INC-2026-12341"/>
    <x v="3942"/>
    <x v="4"/>
    <x v="0"/>
    <x v="2"/>
    <x v="0"/>
    <x v="1195"/>
    <d v="2026-03-15T00:00:00"/>
    <n v="3"/>
    <n v="3"/>
    <n v="1"/>
    <n v="3"/>
    <s v="Low"/>
    <s v="Low"/>
  </r>
  <r>
    <s v="INC-2026-10301"/>
    <x v="3943"/>
    <x v="4"/>
    <x v="1"/>
    <x v="2"/>
    <x v="0"/>
    <x v="1111"/>
    <d v="2026-03-15T00:00:00"/>
    <n v="3"/>
    <n v="3"/>
    <n v="1"/>
    <n v="3"/>
    <s v="Low"/>
    <s v="Low"/>
  </r>
  <r>
    <s v="INC-2026-12556"/>
    <x v="3944"/>
    <x v="4"/>
    <x v="2"/>
    <x v="0"/>
    <x v="1"/>
    <x v="768"/>
    <d v="2026-03-15T00:00:00"/>
    <n v="3"/>
    <n v="3"/>
    <n v="4"/>
    <n v="12"/>
    <s v="High"/>
    <s v="High"/>
  </r>
  <r>
    <s v="INC-2026-11880"/>
    <x v="3945"/>
    <x v="4"/>
    <x v="2"/>
    <x v="2"/>
    <x v="2"/>
    <x v="359"/>
    <d v="2026-03-15T00:00:00"/>
    <n v="3"/>
    <n v="3"/>
    <n v="2"/>
    <n v="6"/>
    <s v="Medium"/>
    <s v="Medium"/>
  </r>
  <r>
    <s v="INC-2026-10415"/>
    <x v="3946"/>
    <x v="4"/>
    <x v="0"/>
    <x v="2"/>
    <x v="1"/>
    <x v="647"/>
    <d v="2026-03-15T00:00:00"/>
    <n v="3"/>
    <n v="3"/>
    <n v="4"/>
    <n v="12"/>
    <s v="High"/>
    <s v="High"/>
  </r>
  <r>
    <s v="INC-2026-14363"/>
    <x v="3947"/>
    <x v="2"/>
    <x v="3"/>
    <x v="1"/>
    <x v="1"/>
    <x v="954"/>
    <d v="2026-03-15T00:00:00"/>
    <n v="3"/>
    <n v="3"/>
    <n v="4"/>
    <n v="12"/>
    <s v="High"/>
    <s v="High"/>
  </r>
  <r>
    <s v="INC-2026-11999"/>
    <x v="3948"/>
    <x v="4"/>
    <x v="2"/>
    <x v="2"/>
    <x v="3"/>
    <x v="1045"/>
    <d v="2026-03-15T00:00:00"/>
    <n v="3"/>
    <n v="3"/>
    <n v="2"/>
    <n v="6"/>
    <s v="Medium"/>
    <s v="Medium"/>
  </r>
  <r>
    <s v="INC-2026-12154"/>
    <x v="3949"/>
    <x v="4"/>
    <x v="1"/>
    <x v="2"/>
    <x v="2"/>
    <x v="678"/>
    <d v="2026-03-15T00:00:00"/>
    <n v="3"/>
    <n v="3"/>
    <n v="2"/>
    <n v="6"/>
    <s v="Medium"/>
    <s v="Medium"/>
  </r>
  <r>
    <s v="INC-2026-11770"/>
    <x v="3950"/>
    <x v="4"/>
    <x v="0"/>
    <x v="2"/>
    <x v="2"/>
    <x v="555"/>
    <d v="2026-03-15T00:00:00"/>
    <n v="3"/>
    <n v="3"/>
    <n v="2"/>
    <n v="6"/>
    <s v="Medium"/>
    <s v="Medium"/>
  </r>
  <r>
    <s v="INC-2026-12411"/>
    <x v="3951"/>
    <x v="4"/>
    <x v="2"/>
    <x v="2"/>
    <x v="2"/>
    <x v="39"/>
    <d v="2026-03-15T00:00:00"/>
    <n v="3"/>
    <n v="3"/>
    <n v="2"/>
    <n v="6"/>
    <s v="Medium"/>
    <s v="Medium"/>
  </r>
  <r>
    <s v="INC-2026-11108"/>
    <x v="3952"/>
    <x v="4"/>
    <x v="3"/>
    <x v="2"/>
    <x v="2"/>
    <x v="1093"/>
    <d v="2026-03-15T00:00:00"/>
    <n v="3"/>
    <n v="3"/>
    <n v="2"/>
    <n v="6"/>
    <s v="Medium"/>
    <s v="Medium"/>
  </r>
  <r>
    <s v="INC-2026-10833"/>
    <x v="3953"/>
    <x v="3"/>
    <x v="1"/>
    <x v="0"/>
    <x v="1"/>
    <x v="712"/>
    <d v="2026-03-15T00:00:00"/>
    <n v="3"/>
    <n v="5"/>
    <n v="4"/>
    <n v="20"/>
    <s v="Very High"/>
    <s v="Critical"/>
  </r>
  <r>
    <s v="INC-2026-14072"/>
    <x v="3954"/>
    <x v="0"/>
    <x v="3"/>
    <x v="0"/>
    <x v="2"/>
    <x v="1357"/>
    <d v="2026-03-15T00:00:00"/>
    <n v="3"/>
    <n v="1"/>
    <n v="2"/>
    <n v="2"/>
    <s v="Low"/>
    <s v="Low"/>
  </r>
  <r>
    <s v="INC-2026-10061"/>
    <x v="3955"/>
    <x v="0"/>
    <x v="2"/>
    <x v="3"/>
    <x v="2"/>
    <x v="1102"/>
    <d v="2026-03-15T00:00:00"/>
    <n v="3"/>
    <n v="1"/>
    <n v="2"/>
    <n v="2"/>
    <s v="Low"/>
    <s v="Low"/>
  </r>
  <r>
    <s v="INC-2026-12503"/>
    <x v="3956"/>
    <x v="4"/>
    <x v="3"/>
    <x v="2"/>
    <x v="0"/>
    <x v="367"/>
    <d v="2026-03-15T00:00:00"/>
    <n v="3"/>
    <n v="3"/>
    <n v="1"/>
    <n v="3"/>
    <s v="Low"/>
    <s v="Low"/>
  </r>
  <r>
    <s v="INC-2026-14170"/>
    <x v="3957"/>
    <x v="4"/>
    <x v="0"/>
    <x v="2"/>
    <x v="3"/>
    <x v="776"/>
    <d v="2026-03-15T00:00:00"/>
    <n v="3"/>
    <n v="3"/>
    <n v="2"/>
    <n v="6"/>
    <s v="Medium"/>
    <s v="Medium"/>
  </r>
  <r>
    <s v="INC-2026-10901"/>
    <x v="3958"/>
    <x v="4"/>
    <x v="2"/>
    <x v="2"/>
    <x v="3"/>
    <x v="852"/>
    <d v="2026-03-15T00:00:00"/>
    <n v="3"/>
    <n v="3"/>
    <n v="2"/>
    <n v="6"/>
    <s v="Medium"/>
    <s v="Medium"/>
  </r>
  <r>
    <s v="INC-2026-13728"/>
    <x v="3959"/>
    <x v="4"/>
    <x v="0"/>
    <x v="2"/>
    <x v="3"/>
    <x v="1309"/>
    <d v="2026-03-15T00:00:00"/>
    <n v="3"/>
    <n v="3"/>
    <n v="2"/>
    <n v="6"/>
    <s v="Medium"/>
    <s v="Medium"/>
  </r>
  <r>
    <s v="INC-2026-11392"/>
    <x v="3960"/>
    <x v="4"/>
    <x v="3"/>
    <x v="2"/>
    <x v="3"/>
    <x v="292"/>
    <d v="2026-03-15T00:00:00"/>
    <n v="3"/>
    <n v="3"/>
    <n v="2"/>
    <n v="6"/>
    <s v="Medium"/>
    <s v="Medium"/>
  </r>
  <r>
    <s v="INC-2026-10625"/>
    <x v="3961"/>
    <x v="2"/>
    <x v="0"/>
    <x v="0"/>
    <x v="3"/>
    <x v="456"/>
    <d v="2026-03-15T00:00:00"/>
    <n v="3"/>
    <n v="3"/>
    <n v="2"/>
    <n v="6"/>
    <s v="Medium"/>
    <s v="Medium"/>
  </r>
  <r>
    <s v="INC-2026-11878"/>
    <x v="3962"/>
    <x v="0"/>
    <x v="1"/>
    <x v="3"/>
    <x v="2"/>
    <x v="51"/>
    <d v="2026-03-15T00:00:00"/>
    <n v="3"/>
    <n v="1"/>
    <n v="2"/>
    <n v="2"/>
    <s v="Low"/>
    <s v="Low"/>
  </r>
  <r>
    <s v="INC-2026-11587"/>
    <x v="3963"/>
    <x v="4"/>
    <x v="2"/>
    <x v="1"/>
    <x v="2"/>
    <x v="563"/>
    <d v="2026-03-15T00:00:00"/>
    <n v="3"/>
    <n v="3"/>
    <n v="2"/>
    <n v="6"/>
    <s v="Medium"/>
    <s v="Medium"/>
  </r>
  <r>
    <s v="INC-2026-14209"/>
    <x v="3964"/>
    <x v="4"/>
    <x v="3"/>
    <x v="3"/>
    <x v="2"/>
    <x v="333"/>
    <d v="2026-03-15T00:00:00"/>
    <n v="3"/>
    <n v="3"/>
    <n v="2"/>
    <n v="6"/>
    <s v="Medium"/>
    <s v="Medium"/>
  </r>
  <r>
    <s v="INC-2026-14388"/>
    <x v="3965"/>
    <x v="4"/>
    <x v="3"/>
    <x v="2"/>
    <x v="3"/>
    <x v="1133"/>
    <d v="2026-03-15T00:00:00"/>
    <n v="3"/>
    <n v="3"/>
    <n v="2"/>
    <n v="6"/>
    <s v="Medium"/>
    <s v="Medium"/>
  </r>
  <r>
    <s v="INC-2026-14400"/>
    <x v="3966"/>
    <x v="4"/>
    <x v="3"/>
    <x v="2"/>
    <x v="3"/>
    <x v="956"/>
    <d v="2026-03-15T00:00:00"/>
    <n v="3"/>
    <n v="3"/>
    <n v="2"/>
    <n v="6"/>
    <s v="Medium"/>
    <s v="Medium"/>
  </r>
  <r>
    <s v="INC-2026-11818"/>
    <x v="3967"/>
    <x v="4"/>
    <x v="2"/>
    <x v="2"/>
    <x v="1"/>
    <x v="813"/>
    <d v="2026-03-15T00:00:00"/>
    <n v="3"/>
    <n v="3"/>
    <n v="4"/>
    <n v="12"/>
    <s v="High"/>
    <s v="High"/>
  </r>
  <r>
    <s v="INC-2026-13612"/>
    <x v="3968"/>
    <x v="4"/>
    <x v="3"/>
    <x v="2"/>
    <x v="3"/>
    <x v="1359"/>
    <d v="2026-03-15T00:00:00"/>
    <n v="3"/>
    <n v="3"/>
    <n v="2"/>
    <n v="6"/>
    <s v="Medium"/>
    <s v="Medium"/>
  </r>
  <r>
    <s v="INC-2026-10479"/>
    <x v="3969"/>
    <x v="0"/>
    <x v="0"/>
    <x v="0"/>
    <x v="3"/>
    <x v="598"/>
    <d v="2026-03-15T00:00:00"/>
    <n v="3"/>
    <n v="1"/>
    <n v="2"/>
    <n v="2"/>
    <s v="Low"/>
    <s v="Low"/>
  </r>
  <r>
    <s v="INC-2026-10781"/>
    <x v="3970"/>
    <x v="3"/>
    <x v="1"/>
    <x v="0"/>
    <x v="1"/>
    <x v="301"/>
    <d v="2026-03-15T00:00:00"/>
    <n v="3"/>
    <n v="5"/>
    <n v="4"/>
    <n v="20"/>
    <s v="Very High"/>
    <s v="Critical"/>
  </r>
  <r>
    <s v="INC-2026-12016"/>
    <x v="3971"/>
    <x v="2"/>
    <x v="2"/>
    <x v="0"/>
    <x v="0"/>
    <x v="381"/>
    <d v="2026-03-15T00:00:00"/>
    <n v="3"/>
    <n v="3"/>
    <n v="1"/>
    <n v="3"/>
    <s v="Low"/>
    <s v="Low"/>
  </r>
  <r>
    <s v="INC-2026-14330"/>
    <x v="3972"/>
    <x v="5"/>
    <x v="0"/>
    <x v="0"/>
    <x v="0"/>
    <x v="382"/>
    <d v="2026-03-15T00:00:00"/>
    <n v="3"/>
    <n v="1"/>
    <n v="1"/>
    <n v="1"/>
    <s v="Low"/>
    <s v="Low"/>
  </r>
  <r>
    <s v="INC-2026-12292"/>
    <x v="3973"/>
    <x v="4"/>
    <x v="3"/>
    <x v="2"/>
    <x v="2"/>
    <x v="106"/>
    <d v="2026-03-15T00:00:00"/>
    <n v="3"/>
    <n v="3"/>
    <n v="2"/>
    <n v="6"/>
    <s v="Medium"/>
    <s v="Medium"/>
  </r>
  <r>
    <s v="INC-2026-13589"/>
    <x v="3974"/>
    <x v="1"/>
    <x v="2"/>
    <x v="3"/>
    <x v="3"/>
    <x v="1360"/>
    <d v="2026-03-15T00:00:00"/>
    <n v="3"/>
    <n v="1"/>
    <n v="2"/>
    <n v="2"/>
    <s v="Low"/>
    <s v="Low"/>
  </r>
  <r>
    <s v="INC-2026-14246"/>
    <x v="3975"/>
    <x v="3"/>
    <x v="2"/>
    <x v="0"/>
    <x v="2"/>
    <x v="119"/>
    <d v="2026-03-15T00:00:00"/>
    <n v="3"/>
    <n v="5"/>
    <n v="2"/>
    <n v="10"/>
    <s v="Medium"/>
    <s v="Medium"/>
  </r>
  <r>
    <s v="INC-2026-10370"/>
    <x v="3976"/>
    <x v="0"/>
    <x v="0"/>
    <x v="2"/>
    <x v="2"/>
    <x v="1361"/>
    <d v="2026-03-15T00:00:00"/>
    <n v="3"/>
    <n v="1"/>
    <n v="2"/>
    <n v="2"/>
    <s v="Low"/>
    <s v="Low"/>
  </r>
  <r>
    <s v="INC-2026-11075"/>
    <x v="3977"/>
    <x v="4"/>
    <x v="0"/>
    <x v="2"/>
    <x v="2"/>
    <x v="308"/>
    <d v="2026-03-15T00:00:00"/>
    <n v="3"/>
    <n v="3"/>
    <n v="2"/>
    <n v="6"/>
    <s v="Medium"/>
    <s v="Medium"/>
  </r>
  <r>
    <s v="INC-2026-11748"/>
    <x v="3978"/>
    <x v="4"/>
    <x v="1"/>
    <x v="2"/>
    <x v="3"/>
    <x v="1145"/>
    <d v="2026-03-15T00:00:00"/>
    <n v="3"/>
    <n v="3"/>
    <n v="2"/>
    <n v="6"/>
    <s v="Medium"/>
    <s v="Medium"/>
  </r>
  <r>
    <s v="INC-2026-11460"/>
    <x v="3979"/>
    <x v="3"/>
    <x v="2"/>
    <x v="0"/>
    <x v="3"/>
    <x v="1317"/>
    <d v="2026-03-15T00:00:00"/>
    <n v="3"/>
    <n v="5"/>
    <n v="2"/>
    <n v="10"/>
    <s v="Medium"/>
    <s v="Medium"/>
  </r>
  <r>
    <s v="INC-2026-10941"/>
    <x v="3980"/>
    <x v="2"/>
    <x v="1"/>
    <x v="1"/>
    <x v="3"/>
    <x v="1099"/>
    <d v="2026-03-16T00:00:00"/>
    <n v="3"/>
    <n v="3"/>
    <n v="2"/>
    <n v="6"/>
    <s v="Medium"/>
    <s v="Medium"/>
  </r>
  <r>
    <s v="INC-2026-12287"/>
    <x v="3981"/>
    <x v="4"/>
    <x v="2"/>
    <x v="0"/>
    <x v="3"/>
    <x v="1110"/>
    <d v="2026-03-16T00:00:00"/>
    <n v="3"/>
    <n v="3"/>
    <n v="2"/>
    <n v="6"/>
    <s v="Medium"/>
    <s v="Medium"/>
  </r>
  <r>
    <s v="INC-2026-10671"/>
    <x v="3982"/>
    <x v="4"/>
    <x v="1"/>
    <x v="1"/>
    <x v="3"/>
    <x v="125"/>
    <d v="2026-03-16T00:00:00"/>
    <n v="3"/>
    <n v="3"/>
    <n v="2"/>
    <n v="6"/>
    <s v="Medium"/>
    <s v="Medium"/>
  </r>
  <r>
    <s v="INC-2026-12888"/>
    <x v="3983"/>
    <x v="4"/>
    <x v="2"/>
    <x v="2"/>
    <x v="1"/>
    <x v="899"/>
    <d v="2026-03-16T00:00:00"/>
    <n v="3"/>
    <n v="3"/>
    <n v="4"/>
    <n v="12"/>
    <s v="High"/>
    <s v="High"/>
  </r>
  <r>
    <s v="INC-2026-11040"/>
    <x v="3984"/>
    <x v="4"/>
    <x v="1"/>
    <x v="2"/>
    <x v="2"/>
    <x v="539"/>
    <d v="2026-03-16T00:00:00"/>
    <n v="3"/>
    <n v="3"/>
    <n v="2"/>
    <n v="6"/>
    <s v="Medium"/>
    <s v="Medium"/>
  </r>
  <r>
    <s v="INC-2026-12999"/>
    <x v="3985"/>
    <x v="4"/>
    <x v="2"/>
    <x v="2"/>
    <x v="3"/>
    <x v="1362"/>
    <d v="2026-03-16T00:00:00"/>
    <n v="3"/>
    <n v="3"/>
    <n v="2"/>
    <n v="6"/>
    <s v="Medium"/>
    <s v="Medium"/>
  </r>
  <r>
    <s v="INC-2026-14229"/>
    <x v="3986"/>
    <x v="0"/>
    <x v="0"/>
    <x v="3"/>
    <x v="2"/>
    <x v="351"/>
    <d v="2026-03-16T00:00:00"/>
    <n v="3"/>
    <n v="1"/>
    <n v="2"/>
    <n v="2"/>
    <s v="Low"/>
    <s v="Low"/>
  </r>
  <r>
    <s v="INC-2026-14260"/>
    <x v="3987"/>
    <x v="4"/>
    <x v="0"/>
    <x v="2"/>
    <x v="1"/>
    <x v="1282"/>
    <d v="2026-03-16T00:00:00"/>
    <n v="3"/>
    <n v="3"/>
    <n v="4"/>
    <n v="12"/>
    <s v="High"/>
    <s v="High"/>
  </r>
  <r>
    <s v="INC-2026-13168"/>
    <x v="3988"/>
    <x v="4"/>
    <x v="3"/>
    <x v="2"/>
    <x v="3"/>
    <x v="443"/>
    <d v="2026-03-16T00:00:00"/>
    <n v="3"/>
    <n v="3"/>
    <n v="2"/>
    <n v="6"/>
    <s v="Medium"/>
    <s v="Medium"/>
  </r>
  <r>
    <s v="INC-2026-12728"/>
    <x v="3989"/>
    <x v="5"/>
    <x v="2"/>
    <x v="1"/>
    <x v="2"/>
    <x v="513"/>
    <d v="2026-03-16T00:00:00"/>
    <n v="3"/>
    <n v="1"/>
    <n v="2"/>
    <n v="2"/>
    <s v="Low"/>
    <s v="Low"/>
  </r>
  <r>
    <s v="INC-2026-12327"/>
    <x v="3990"/>
    <x v="0"/>
    <x v="0"/>
    <x v="1"/>
    <x v="2"/>
    <x v="765"/>
    <d v="2026-03-16T00:00:00"/>
    <n v="3"/>
    <n v="1"/>
    <n v="2"/>
    <n v="2"/>
    <s v="Low"/>
    <s v="Low"/>
  </r>
  <r>
    <s v="INC-2026-10784"/>
    <x v="3991"/>
    <x v="4"/>
    <x v="2"/>
    <x v="2"/>
    <x v="3"/>
    <x v="276"/>
    <d v="2026-03-16T00:00:00"/>
    <n v="3"/>
    <n v="3"/>
    <n v="2"/>
    <n v="6"/>
    <s v="Medium"/>
    <s v="Medium"/>
  </r>
  <r>
    <s v="INC-2026-11994"/>
    <x v="3992"/>
    <x v="3"/>
    <x v="0"/>
    <x v="0"/>
    <x v="2"/>
    <x v="872"/>
    <d v="2026-03-16T00:00:00"/>
    <n v="3"/>
    <n v="5"/>
    <n v="2"/>
    <n v="10"/>
    <s v="Medium"/>
    <s v="Medium"/>
  </r>
  <r>
    <s v="INC-2026-12133"/>
    <x v="3993"/>
    <x v="4"/>
    <x v="0"/>
    <x v="2"/>
    <x v="0"/>
    <x v="24"/>
    <d v="2026-03-16T00:00:00"/>
    <n v="3"/>
    <n v="3"/>
    <n v="1"/>
    <n v="3"/>
    <s v="Low"/>
    <s v="Low"/>
  </r>
  <r>
    <s v="INC-2026-13392"/>
    <x v="3994"/>
    <x v="4"/>
    <x v="2"/>
    <x v="2"/>
    <x v="3"/>
    <x v="185"/>
    <d v="2026-03-16T00:00:00"/>
    <n v="3"/>
    <n v="3"/>
    <n v="2"/>
    <n v="6"/>
    <s v="Medium"/>
    <s v="Medium"/>
  </r>
  <r>
    <s v="INC-2026-14884"/>
    <x v="3995"/>
    <x v="4"/>
    <x v="1"/>
    <x v="3"/>
    <x v="3"/>
    <x v="408"/>
    <d v="2026-03-16T00:00:00"/>
    <n v="3"/>
    <n v="3"/>
    <n v="2"/>
    <n v="6"/>
    <s v="Medium"/>
    <s v="Medium"/>
  </r>
  <r>
    <s v="INC-2026-14894"/>
    <x v="3996"/>
    <x v="4"/>
    <x v="2"/>
    <x v="2"/>
    <x v="3"/>
    <x v="446"/>
    <d v="2026-03-16T00:00:00"/>
    <n v="3"/>
    <n v="3"/>
    <n v="2"/>
    <n v="6"/>
    <s v="Medium"/>
    <s v="Medium"/>
  </r>
  <r>
    <s v="INC-2026-12642"/>
    <x v="3997"/>
    <x v="4"/>
    <x v="1"/>
    <x v="0"/>
    <x v="2"/>
    <x v="31"/>
    <d v="2026-03-16T00:00:00"/>
    <n v="3"/>
    <n v="3"/>
    <n v="2"/>
    <n v="6"/>
    <s v="Medium"/>
    <s v="Medium"/>
  </r>
  <r>
    <s v="INC-2026-12186"/>
    <x v="3998"/>
    <x v="5"/>
    <x v="2"/>
    <x v="3"/>
    <x v="1"/>
    <x v="231"/>
    <d v="2026-03-16T00:00:00"/>
    <n v="3"/>
    <n v="1"/>
    <n v="4"/>
    <n v="4"/>
    <s v="Low"/>
    <s v="Low"/>
  </r>
  <r>
    <s v="INC-2026-12158"/>
    <x v="3999"/>
    <x v="5"/>
    <x v="2"/>
    <x v="2"/>
    <x v="2"/>
    <x v="588"/>
    <d v="2026-03-16T00:00:00"/>
    <n v="3"/>
    <n v="1"/>
    <n v="2"/>
    <n v="2"/>
    <s v="Low"/>
    <s v="Low"/>
  </r>
  <r>
    <s v="INC-2026-14410"/>
    <x v="4000"/>
    <x v="5"/>
    <x v="1"/>
    <x v="2"/>
    <x v="2"/>
    <x v="85"/>
    <d v="2026-03-16T00:00:00"/>
    <n v="3"/>
    <n v="1"/>
    <n v="2"/>
    <n v="2"/>
    <s v="Low"/>
    <s v="Low"/>
  </r>
  <r>
    <s v="INC-2026-11196"/>
    <x v="4001"/>
    <x v="0"/>
    <x v="2"/>
    <x v="2"/>
    <x v="3"/>
    <x v="364"/>
    <d v="2026-03-16T00:00:00"/>
    <n v="3"/>
    <n v="1"/>
    <n v="2"/>
    <n v="2"/>
    <s v="Low"/>
    <s v="Low"/>
  </r>
  <r>
    <s v="INC-2026-10502"/>
    <x v="4002"/>
    <x v="4"/>
    <x v="2"/>
    <x v="2"/>
    <x v="3"/>
    <x v="1283"/>
    <d v="2026-03-16T00:00:00"/>
    <n v="3"/>
    <n v="3"/>
    <n v="2"/>
    <n v="6"/>
    <s v="Medium"/>
    <s v="Medium"/>
  </r>
  <r>
    <s v="INC-2026-12925"/>
    <x v="4003"/>
    <x v="3"/>
    <x v="3"/>
    <x v="0"/>
    <x v="0"/>
    <x v="1199"/>
    <d v="2026-03-16T00:00:00"/>
    <n v="3"/>
    <n v="5"/>
    <n v="1"/>
    <n v="5"/>
    <s v="Medium"/>
    <s v="Medium"/>
  </r>
  <r>
    <s v="INC-2026-12160"/>
    <x v="4004"/>
    <x v="4"/>
    <x v="3"/>
    <x v="1"/>
    <x v="0"/>
    <x v="485"/>
    <d v="2026-03-16T00:00:00"/>
    <n v="3"/>
    <n v="3"/>
    <n v="1"/>
    <n v="3"/>
    <s v="Low"/>
    <s v="Low"/>
  </r>
  <r>
    <s v="INC-2026-12468"/>
    <x v="4005"/>
    <x v="1"/>
    <x v="1"/>
    <x v="1"/>
    <x v="0"/>
    <x v="1130"/>
    <d v="2026-03-16T00:00:00"/>
    <n v="3"/>
    <n v="1"/>
    <n v="1"/>
    <n v="1"/>
    <s v="Low"/>
    <s v="Low"/>
  </r>
  <r>
    <s v="INC-2026-13907"/>
    <x v="4006"/>
    <x v="2"/>
    <x v="0"/>
    <x v="0"/>
    <x v="3"/>
    <x v="488"/>
    <d v="2026-03-16T00:00:00"/>
    <n v="3"/>
    <n v="3"/>
    <n v="2"/>
    <n v="6"/>
    <s v="Medium"/>
    <s v="Medium"/>
  </r>
  <r>
    <s v="INC-2026-10484"/>
    <x v="4007"/>
    <x v="4"/>
    <x v="3"/>
    <x v="2"/>
    <x v="2"/>
    <x v="1363"/>
    <d v="2026-03-16T00:00:00"/>
    <n v="3"/>
    <n v="3"/>
    <n v="2"/>
    <n v="6"/>
    <s v="Medium"/>
    <s v="Medium"/>
  </r>
  <r>
    <s v="INC-2026-11720"/>
    <x v="4008"/>
    <x v="3"/>
    <x v="1"/>
    <x v="0"/>
    <x v="3"/>
    <x v="1364"/>
    <d v="2026-03-16T00:00:00"/>
    <n v="3"/>
    <n v="5"/>
    <n v="2"/>
    <n v="10"/>
    <s v="Medium"/>
    <s v="Medium"/>
  </r>
  <r>
    <s v="INC-2026-11057"/>
    <x v="4009"/>
    <x v="4"/>
    <x v="3"/>
    <x v="2"/>
    <x v="2"/>
    <x v="914"/>
    <d v="2026-03-16T00:00:00"/>
    <n v="3"/>
    <n v="3"/>
    <n v="2"/>
    <n v="6"/>
    <s v="Medium"/>
    <s v="Medium"/>
  </r>
  <r>
    <s v="INC-2026-13103"/>
    <x v="4010"/>
    <x v="4"/>
    <x v="2"/>
    <x v="2"/>
    <x v="3"/>
    <x v="1365"/>
    <d v="2026-03-16T00:00:00"/>
    <n v="3"/>
    <n v="3"/>
    <n v="2"/>
    <n v="6"/>
    <s v="Medium"/>
    <s v="Medium"/>
  </r>
  <r>
    <s v="INC-2026-14544"/>
    <x v="4011"/>
    <x v="5"/>
    <x v="0"/>
    <x v="2"/>
    <x v="3"/>
    <x v="329"/>
    <d v="2026-03-16T00:00:00"/>
    <n v="3"/>
    <n v="1"/>
    <n v="2"/>
    <n v="2"/>
    <s v="Low"/>
    <s v="Low"/>
  </r>
  <r>
    <s v="INC-2026-13789"/>
    <x v="4012"/>
    <x v="4"/>
    <x v="0"/>
    <x v="2"/>
    <x v="3"/>
    <x v="779"/>
    <d v="2026-03-16T00:00:00"/>
    <n v="3"/>
    <n v="3"/>
    <n v="2"/>
    <n v="6"/>
    <s v="Medium"/>
    <s v="Medium"/>
  </r>
  <r>
    <s v="INC-2026-12202"/>
    <x v="4013"/>
    <x v="4"/>
    <x v="0"/>
    <x v="2"/>
    <x v="1"/>
    <x v="1334"/>
    <d v="2026-03-16T00:00:00"/>
    <n v="3"/>
    <n v="3"/>
    <n v="4"/>
    <n v="12"/>
    <s v="High"/>
    <s v="High"/>
  </r>
  <r>
    <s v="INC-2026-11521"/>
    <x v="4014"/>
    <x v="3"/>
    <x v="0"/>
    <x v="0"/>
    <x v="3"/>
    <x v="683"/>
    <d v="2026-03-16T00:00:00"/>
    <n v="3"/>
    <n v="5"/>
    <n v="2"/>
    <n v="10"/>
    <s v="Medium"/>
    <s v="Medium"/>
  </r>
  <r>
    <s v="INC-2026-10753"/>
    <x v="4015"/>
    <x v="4"/>
    <x v="3"/>
    <x v="2"/>
    <x v="2"/>
    <x v="101"/>
    <d v="2026-03-16T00:00:00"/>
    <n v="3"/>
    <n v="3"/>
    <n v="2"/>
    <n v="6"/>
    <s v="Medium"/>
    <s v="Medium"/>
  </r>
  <r>
    <s v="INC-2026-14741"/>
    <x v="4016"/>
    <x v="4"/>
    <x v="2"/>
    <x v="2"/>
    <x v="3"/>
    <x v="211"/>
    <d v="2026-03-16T00:00:00"/>
    <n v="3"/>
    <n v="3"/>
    <n v="2"/>
    <n v="6"/>
    <s v="Medium"/>
    <s v="Medium"/>
  </r>
  <r>
    <s v="INC-2026-13537"/>
    <x v="4017"/>
    <x v="4"/>
    <x v="2"/>
    <x v="2"/>
    <x v="0"/>
    <x v="1336"/>
    <d v="2026-03-16T00:00:00"/>
    <n v="3"/>
    <n v="3"/>
    <n v="1"/>
    <n v="3"/>
    <s v="Low"/>
    <s v="Low"/>
  </r>
  <r>
    <s v="INC-2026-12719"/>
    <x v="4018"/>
    <x v="4"/>
    <x v="0"/>
    <x v="2"/>
    <x v="1"/>
    <x v="213"/>
    <d v="2026-03-16T00:00:00"/>
    <n v="3"/>
    <n v="3"/>
    <n v="4"/>
    <n v="12"/>
    <s v="High"/>
    <s v="High"/>
  </r>
  <r>
    <s v="INC-2026-14175"/>
    <x v="4019"/>
    <x v="4"/>
    <x v="0"/>
    <x v="1"/>
    <x v="3"/>
    <x v="1159"/>
    <d v="2026-03-16T00:00:00"/>
    <n v="3"/>
    <n v="3"/>
    <n v="2"/>
    <n v="6"/>
    <s v="Medium"/>
    <s v="Medium"/>
  </r>
  <r>
    <s v="INC-2026-12921"/>
    <x v="4020"/>
    <x v="5"/>
    <x v="2"/>
    <x v="3"/>
    <x v="3"/>
    <x v="1137"/>
    <d v="2026-03-16T00:00:00"/>
    <n v="3"/>
    <n v="1"/>
    <n v="2"/>
    <n v="2"/>
    <s v="Low"/>
    <s v="Low"/>
  </r>
  <r>
    <s v="INC-2026-13498"/>
    <x v="4021"/>
    <x v="3"/>
    <x v="1"/>
    <x v="0"/>
    <x v="2"/>
    <x v="898"/>
    <d v="2026-03-16T00:00:00"/>
    <n v="3"/>
    <n v="5"/>
    <n v="2"/>
    <n v="10"/>
    <s v="Medium"/>
    <s v="Medium"/>
  </r>
  <r>
    <s v="INC-2026-11979"/>
    <x v="4022"/>
    <x v="4"/>
    <x v="2"/>
    <x v="0"/>
    <x v="3"/>
    <x v="843"/>
    <d v="2026-03-17T00:00:00"/>
    <n v="3"/>
    <n v="3"/>
    <n v="2"/>
    <n v="6"/>
    <s v="Medium"/>
    <s v="Medium"/>
  </r>
  <r>
    <s v="INC-2026-11919"/>
    <x v="4023"/>
    <x v="4"/>
    <x v="2"/>
    <x v="2"/>
    <x v="2"/>
    <x v="65"/>
    <d v="2026-03-17T00:00:00"/>
    <n v="3"/>
    <n v="3"/>
    <n v="2"/>
    <n v="6"/>
    <s v="Medium"/>
    <s v="Medium"/>
  </r>
  <r>
    <s v="INC-2026-11968"/>
    <x v="4023"/>
    <x v="2"/>
    <x v="2"/>
    <x v="1"/>
    <x v="1"/>
    <x v="65"/>
    <d v="2026-03-17T00:00:00"/>
    <n v="3"/>
    <n v="3"/>
    <n v="4"/>
    <n v="12"/>
    <s v="High"/>
    <s v="High"/>
  </r>
  <r>
    <s v="INC-2026-14635"/>
    <x v="4024"/>
    <x v="4"/>
    <x v="1"/>
    <x v="2"/>
    <x v="0"/>
    <x v="127"/>
    <d v="2026-03-17T00:00:00"/>
    <n v="3"/>
    <n v="3"/>
    <n v="1"/>
    <n v="3"/>
    <s v="Low"/>
    <s v="Low"/>
  </r>
  <r>
    <s v="INC-2026-13363"/>
    <x v="4025"/>
    <x v="4"/>
    <x v="0"/>
    <x v="0"/>
    <x v="0"/>
    <x v="900"/>
    <d v="2026-03-17T00:00:00"/>
    <n v="3"/>
    <n v="3"/>
    <n v="1"/>
    <n v="3"/>
    <s v="Low"/>
    <s v="Low"/>
  </r>
  <r>
    <s v="INC-2026-11591"/>
    <x v="4026"/>
    <x v="3"/>
    <x v="1"/>
    <x v="0"/>
    <x v="2"/>
    <x v="222"/>
    <d v="2026-03-17T00:00:00"/>
    <n v="3"/>
    <n v="5"/>
    <n v="2"/>
    <n v="10"/>
    <s v="Medium"/>
    <s v="Medium"/>
  </r>
  <r>
    <s v="INC-2026-14338"/>
    <x v="4027"/>
    <x v="2"/>
    <x v="2"/>
    <x v="3"/>
    <x v="3"/>
    <x v="609"/>
    <d v="2026-03-17T00:00:00"/>
    <n v="3"/>
    <n v="3"/>
    <n v="2"/>
    <n v="6"/>
    <s v="Medium"/>
    <s v="Medium"/>
  </r>
  <r>
    <s v="INC-2026-13355"/>
    <x v="4028"/>
    <x v="5"/>
    <x v="0"/>
    <x v="0"/>
    <x v="2"/>
    <x v="9"/>
    <d v="2026-03-17T00:00:00"/>
    <n v="3"/>
    <n v="1"/>
    <n v="2"/>
    <n v="2"/>
    <s v="Low"/>
    <s v="Low"/>
  </r>
  <r>
    <s v="INC-2026-14598"/>
    <x v="4029"/>
    <x v="2"/>
    <x v="2"/>
    <x v="1"/>
    <x v="3"/>
    <x v="1184"/>
    <d v="2026-03-17T00:00:00"/>
    <n v="3"/>
    <n v="3"/>
    <n v="2"/>
    <n v="6"/>
    <s v="Medium"/>
    <s v="Medium"/>
  </r>
  <r>
    <s v="INC-2026-14648"/>
    <x v="4030"/>
    <x v="1"/>
    <x v="3"/>
    <x v="2"/>
    <x v="0"/>
    <x v="1056"/>
    <d v="2026-03-17T00:00:00"/>
    <n v="3"/>
    <n v="1"/>
    <n v="1"/>
    <n v="1"/>
    <s v="Low"/>
    <s v="Low"/>
  </r>
  <r>
    <s v="INC-2026-14815"/>
    <x v="4031"/>
    <x v="4"/>
    <x v="2"/>
    <x v="2"/>
    <x v="2"/>
    <x v="351"/>
    <d v="2026-03-17T00:00:00"/>
    <n v="3"/>
    <n v="3"/>
    <n v="2"/>
    <n v="6"/>
    <s v="Medium"/>
    <s v="Medium"/>
  </r>
  <r>
    <s v="INC-2026-11072"/>
    <x v="4032"/>
    <x v="5"/>
    <x v="0"/>
    <x v="0"/>
    <x v="1"/>
    <x v="761"/>
    <d v="2026-03-17T00:00:00"/>
    <n v="3"/>
    <n v="1"/>
    <n v="4"/>
    <n v="4"/>
    <s v="Low"/>
    <s v="Low"/>
  </r>
  <r>
    <s v="INC-2026-11185"/>
    <x v="4033"/>
    <x v="4"/>
    <x v="0"/>
    <x v="2"/>
    <x v="3"/>
    <x v="1004"/>
    <d v="2026-03-17T00:00:00"/>
    <n v="3"/>
    <n v="3"/>
    <n v="2"/>
    <n v="6"/>
    <s v="Medium"/>
    <s v="Medium"/>
  </r>
  <r>
    <s v="INC-2026-12668"/>
    <x v="4034"/>
    <x v="4"/>
    <x v="2"/>
    <x v="2"/>
    <x v="1"/>
    <x v="762"/>
    <d v="2026-03-17T00:00:00"/>
    <n v="3"/>
    <n v="3"/>
    <n v="4"/>
    <n v="12"/>
    <s v="High"/>
    <s v="High"/>
  </r>
  <r>
    <s v="INC-2026-10711"/>
    <x v="4035"/>
    <x v="2"/>
    <x v="3"/>
    <x v="1"/>
    <x v="3"/>
    <x v="1233"/>
    <d v="2026-03-17T00:00:00"/>
    <n v="3"/>
    <n v="3"/>
    <n v="2"/>
    <n v="6"/>
    <s v="Medium"/>
    <s v="Medium"/>
  </r>
  <r>
    <s v="INC-2026-14385"/>
    <x v="4036"/>
    <x v="2"/>
    <x v="3"/>
    <x v="2"/>
    <x v="3"/>
    <x v="962"/>
    <d v="2026-03-17T00:00:00"/>
    <n v="3"/>
    <n v="3"/>
    <n v="2"/>
    <n v="6"/>
    <s v="Medium"/>
    <s v="Medium"/>
  </r>
  <r>
    <s v="INC-2026-12137"/>
    <x v="4037"/>
    <x v="2"/>
    <x v="1"/>
    <x v="0"/>
    <x v="3"/>
    <x v="544"/>
    <d v="2026-03-17T00:00:00"/>
    <n v="3"/>
    <n v="3"/>
    <n v="2"/>
    <n v="6"/>
    <s v="Medium"/>
    <s v="Medium"/>
  </r>
  <r>
    <s v="INC-2026-14009"/>
    <x v="4038"/>
    <x v="4"/>
    <x v="2"/>
    <x v="2"/>
    <x v="0"/>
    <x v="76"/>
    <d v="2026-03-17T00:00:00"/>
    <n v="3"/>
    <n v="3"/>
    <n v="1"/>
    <n v="3"/>
    <s v="Low"/>
    <s v="Low"/>
  </r>
  <r>
    <s v="INC-2026-10973"/>
    <x v="4039"/>
    <x v="4"/>
    <x v="1"/>
    <x v="2"/>
    <x v="3"/>
    <x v="1006"/>
    <d v="2026-03-17T00:00:00"/>
    <n v="3"/>
    <n v="3"/>
    <n v="2"/>
    <n v="6"/>
    <s v="Medium"/>
    <s v="Medium"/>
  </r>
  <r>
    <s v="INC-2026-12145"/>
    <x v="4040"/>
    <x v="5"/>
    <x v="1"/>
    <x v="2"/>
    <x v="1"/>
    <x v="1149"/>
    <d v="2026-03-17T00:00:00"/>
    <n v="3"/>
    <n v="1"/>
    <n v="4"/>
    <n v="4"/>
    <s v="Low"/>
    <s v="Low"/>
  </r>
  <r>
    <s v="INC-2026-11289"/>
    <x v="4041"/>
    <x v="3"/>
    <x v="1"/>
    <x v="0"/>
    <x v="2"/>
    <x v="798"/>
    <d v="2026-03-17T00:00:00"/>
    <n v="3"/>
    <n v="5"/>
    <n v="2"/>
    <n v="10"/>
    <s v="Medium"/>
    <s v="Medium"/>
  </r>
  <r>
    <s v="INC-2026-13338"/>
    <x v="4042"/>
    <x v="1"/>
    <x v="0"/>
    <x v="1"/>
    <x v="1"/>
    <x v="26"/>
    <d v="2026-03-17T00:00:00"/>
    <n v="3"/>
    <n v="1"/>
    <n v="4"/>
    <n v="4"/>
    <s v="Low"/>
    <s v="Low"/>
  </r>
  <r>
    <s v="INC-2026-12510"/>
    <x v="4043"/>
    <x v="4"/>
    <x v="0"/>
    <x v="2"/>
    <x v="0"/>
    <x v="800"/>
    <d v="2026-03-17T00:00:00"/>
    <n v="3"/>
    <n v="3"/>
    <n v="1"/>
    <n v="3"/>
    <s v="Low"/>
    <s v="Low"/>
  </r>
  <r>
    <s v="INC-2026-10946"/>
    <x v="4044"/>
    <x v="5"/>
    <x v="3"/>
    <x v="3"/>
    <x v="2"/>
    <x v="952"/>
    <d v="2026-03-17T00:00:00"/>
    <n v="3"/>
    <n v="1"/>
    <n v="2"/>
    <n v="2"/>
    <s v="Low"/>
    <s v="Low"/>
  </r>
  <r>
    <s v="INC-2026-11413"/>
    <x v="4045"/>
    <x v="4"/>
    <x v="0"/>
    <x v="0"/>
    <x v="3"/>
    <x v="284"/>
    <d v="2026-03-17T00:00:00"/>
    <n v="3"/>
    <n v="3"/>
    <n v="2"/>
    <n v="6"/>
    <s v="Medium"/>
    <s v="Medium"/>
  </r>
  <r>
    <s v="INC-2026-10270"/>
    <x v="4046"/>
    <x v="4"/>
    <x v="1"/>
    <x v="2"/>
    <x v="1"/>
    <x v="361"/>
    <d v="2026-03-17T00:00:00"/>
    <n v="3"/>
    <n v="3"/>
    <n v="4"/>
    <n v="12"/>
    <s v="High"/>
    <s v="High"/>
  </r>
  <r>
    <s v="INC-2026-14073"/>
    <x v="4047"/>
    <x v="4"/>
    <x v="2"/>
    <x v="2"/>
    <x v="0"/>
    <x v="1033"/>
    <d v="2026-03-17T00:00:00"/>
    <n v="3"/>
    <n v="3"/>
    <n v="1"/>
    <n v="3"/>
    <s v="Low"/>
    <s v="Low"/>
  </r>
  <r>
    <s v="INC-2026-14011"/>
    <x v="4048"/>
    <x v="2"/>
    <x v="1"/>
    <x v="1"/>
    <x v="0"/>
    <x v="38"/>
    <d v="2026-03-17T00:00:00"/>
    <n v="3"/>
    <n v="3"/>
    <n v="1"/>
    <n v="3"/>
    <s v="Low"/>
    <s v="Low"/>
  </r>
  <r>
    <s v="INC-2026-14536"/>
    <x v="4049"/>
    <x v="3"/>
    <x v="2"/>
    <x v="0"/>
    <x v="2"/>
    <x v="888"/>
    <d v="2026-03-17T00:00:00"/>
    <n v="3"/>
    <n v="5"/>
    <n v="2"/>
    <n v="10"/>
    <s v="Medium"/>
    <s v="Medium"/>
  </r>
  <r>
    <s v="INC-2026-11881"/>
    <x v="4050"/>
    <x v="3"/>
    <x v="2"/>
    <x v="0"/>
    <x v="3"/>
    <x v="911"/>
    <d v="2026-03-17T00:00:00"/>
    <n v="3"/>
    <n v="5"/>
    <n v="2"/>
    <n v="10"/>
    <s v="Medium"/>
    <s v="Medium"/>
  </r>
  <r>
    <s v="INC-2026-10794"/>
    <x v="4051"/>
    <x v="5"/>
    <x v="1"/>
    <x v="1"/>
    <x v="3"/>
    <x v="912"/>
    <d v="2026-03-17T00:00:00"/>
    <n v="3"/>
    <n v="1"/>
    <n v="2"/>
    <n v="2"/>
    <s v="Low"/>
    <s v="Low"/>
  </r>
  <r>
    <s v="INC-2026-10856"/>
    <x v="4052"/>
    <x v="4"/>
    <x v="2"/>
    <x v="2"/>
    <x v="3"/>
    <x v="1046"/>
    <d v="2026-03-17T00:00:00"/>
    <n v="3"/>
    <n v="3"/>
    <n v="2"/>
    <n v="6"/>
    <s v="Medium"/>
    <s v="Medium"/>
  </r>
  <r>
    <s v="INC-2026-12848"/>
    <x v="4053"/>
    <x v="1"/>
    <x v="2"/>
    <x v="2"/>
    <x v="0"/>
    <x v="808"/>
    <d v="2026-03-17T00:00:00"/>
    <n v="3"/>
    <n v="1"/>
    <n v="1"/>
    <n v="1"/>
    <s v="Low"/>
    <s v="Low"/>
  </r>
  <r>
    <s v="INC-2026-10320"/>
    <x v="4054"/>
    <x v="4"/>
    <x v="1"/>
    <x v="2"/>
    <x v="3"/>
    <x v="592"/>
    <d v="2026-03-17T00:00:00"/>
    <n v="3"/>
    <n v="3"/>
    <n v="2"/>
    <n v="6"/>
    <s v="Medium"/>
    <s v="Medium"/>
  </r>
  <r>
    <s v="INC-2026-13210"/>
    <x v="4055"/>
    <x v="2"/>
    <x v="2"/>
    <x v="2"/>
    <x v="2"/>
    <x v="492"/>
    <d v="2026-03-17T00:00:00"/>
    <n v="3"/>
    <n v="3"/>
    <n v="2"/>
    <n v="6"/>
    <s v="Medium"/>
    <s v="Medium"/>
  </r>
  <r>
    <s v="INC-2026-10025"/>
    <x v="4056"/>
    <x v="2"/>
    <x v="1"/>
    <x v="2"/>
    <x v="3"/>
    <x v="563"/>
    <d v="2026-03-17T00:00:00"/>
    <n v="3"/>
    <n v="3"/>
    <n v="2"/>
    <n v="6"/>
    <s v="Medium"/>
    <s v="Medium"/>
  </r>
  <r>
    <s v="INC-2026-12660"/>
    <x v="4057"/>
    <x v="4"/>
    <x v="2"/>
    <x v="2"/>
    <x v="2"/>
    <x v="96"/>
    <d v="2026-03-17T00:00:00"/>
    <n v="3"/>
    <n v="3"/>
    <n v="2"/>
    <n v="6"/>
    <s v="Medium"/>
    <s v="Medium"/>
  </r>
  <r>
    <s v="INC-2026-14108"/>
    <x v="4058"/>
    <x v="4"/>
    <x v="1"/>
    <x v="2"/>
    <x v="3"/>
    <x v="296"/>
    <d v="2026-03-17T00:00:00"/>
    <n v="3"/>
    <n v="3"/>
    <n v="2"/>
    <n v="6"/>
    <s v="Medium"/>
    <s v="Medium"/>
  </r>
  <r>
    <s v="INC-2026-11503"/>
    <x v="4059"/>
    <x v="0"/>
    <x v="0"/>
    <x v="1"/>
    <x v="3"/>
    <x v="207"/>
    <d v="2026-03-17T00:00:00"/>
    <n v="3"/>
    <n v="1"/>
    <n v="2"/>
    <n v="2"/>
    <s v="Low"/>
    <s v="Low"/>
  </r>
  <r>
    <s v="INC-2026-10774"/>
    <x v="4060"/>
    <x v="4"/>
    <x v="3"/>
    <x v="2"/>
    <x v="3"/>
    <x v="209"/>
    <d v="2026-03-17T00:00:00"/>
    <n v="3"/>
    <n v="3"/>
    <n v="2"/>
    <n v="6"/>
    <s v="Medium"/>
    <s v="Medium"/>
  </r>
  <r>
    <s v="INC-2026-11020"/>
    <x v="4061"/>
    <x v="4"/>
    <x v="2"/>
    <x v="2"/>
    <x v="3"/>
    <x v="837"/>
    <d v="2026-03-17T00:00:00"/>
    <n v="3"/>
    <n v="3"/>
    <n v="2"/>
    <n v="6"/>
    <s v="Medium"/>
    <s v="Medium"/>
  </r>
  <r>
    <s v="INC-2026-11707"/>
    <x v="4062"/>
    <x v="1"/>
    <x v="0"/>
    <x v="2"/>
    <x v="3"/>
    <x v="838"/>
    <d v="2026-03-17T00:00:00"/>
    <n v="3"/>
    <n v="1"/>
    <n v="2"/>
    <n v="2"/>
    <s v="Low"/>
    <s v="Low"/>
  </r>
  <r>
    <s v="INC-2026-12982"/>
    <x v="4063"/>
    <x v="4"/>
    <x v="0"/>
    <x v="2"/>
    <x v="1"/>
    <x v="420"/>
    <d v="2026-03-17T00:00:00"/>
    <n v="3"/>
    <n v="3"/>
    <n v="4"/>
    <n v="12"/>
    <s v="High"/>
    <s v="High"/>
  </r>
  <r>
    <s v="INC-2026-11348"/>
    <x v="4064"/>
    <x v="4"/>
    <x v="3"/>
    <x v="2"/>
    <x v="2"/>
    <x v="1366"/>
    <d v="2026-03-17T00:00:00"/>
    <n v="3"/>
    <n v="3"/>
    <n v="2"/>
    <n v="6"/>
    <s v="Medium"/>
    <s v="Medium"/>
  </r>
  <r>
    <s v="INC-2026-12176"/>
    <x v="4065"/>
    <x v="4"/>
    <x v="0"/>
    <x v="2"/>
    <x v="0"/>
    <x v="919"/>
    <d v="2026-03-17T00:00:00"/>
    <n v="3"/>
    <n v="3"/>
    <n v="1"/>
    <n v="3"/>
    <s v="Low"/>
    <s v="Low"/>
  </r>
  <r>
    <s v="INC-2026-12677"/>
    <x v="4066"/>
    <x v="1"/>
    <x v="2"/>
    <x v="0"/>
    <x v="0"/>
    <x v="381"/>
    <d v="2026-03-17T00:00:00"/>
    <n v="3"/>
    <n v="1"/>
    <n v="1"/>
    <n v="1"/>
    <s v="Low"/>
    <s v="Low"/>
  </r>
  <r>
    <s v="INC-2026-12553"/>
    <x v="4067"/>
    <x v="4"/>
    <x v="3"/>
    <x v="2"/>
    <x v="3"/>
    <x v="113"/>
    <d v="2026-03-17T00:00:00"/>
    <n v="3"/>
    <n v="3"/>
    <n v="2"/>
    <n v="6"/>
    <s v="Medium"/>
    <s v="Medium"/>
  </r>
  <r>
    <s v="INC-2026-13123"/>
    <x v="4068"/>
    <x v="3"/>
    <x v="1"/>
    <x v="0"/>
    <x v="1"/>
    <x v="118"/>
    <d v="2026-03-17T00:00:00"/>
    <n v="3"/>
    <n v="5"/>
    <n v="4"/>
    <n v="20"/>
    <s v="Very High"/>
    <s v="Critical"/>
  </r>
  <r>
    <s v="INC-2026-12627"/>
    <x v="4069"/>
    <x v="0"/>
    <x v="2"/>
    <x v="1"/>
    <x v="2"/>
    <x v="308"/>
    <d v="2026-03-17T00:00:00"/>
    <n v="3"/>
    <n v="1"/>
    <n v="2"/>
    <n v="2"/>
    <s v="Low"/>
    <s v="Low"/>
  </r>
  <r>
    <s v="INC-2026-10618"/>
    <x v="4070"/>
    <x v="4"/>
    <x v="3"/>
    <x v="3"/>
    <x v="2"/>
    <x v="818"/>
    <d v="2026-03-17T00:00:00"/>
    <n v="3"/>
    <n v="3"/>
    <n v="2"/>
    <n v="6"/>
    <s v="Medium"/>
    <s v="Medium"/>
  </r>
  <r>
    <s v="INC-2026-13580"/>
    <x v="4071"/>
    <x v="3"/>
    <x v="0"/>
    <x v="0"/>
    <x v="3"/>
    <x v="387"/>
    <d v="2026-03-18T00:00:00"/>
    <n v="3"/>
    <n v="5"/>
    <n v="2"/>
    <n v="10"/>
    <s v="Medium"/>
    <s v="Medium"/>
  </r>
  <r>
    <s v="INC-2026-12173"/>
    <x v="4072"/>
    <x v="4"/>
    <x v="2"/>
    <x v="2"/>
    <x v="2"/>
    <x v="1181"/>
    <d v="2026-03-18T00:00:00"/>
    <n v="3"/>
    <n v="3"/>
    <n v="2"/>
    <n v="6"/>
    <s v="Medium"/>
    <s v="Medium"/>
  </r>
  <r>
    <s v="INC-2026-10592"/>
    <x v="4073"/>
    <x v="5"/>
    <x v="3"/>
    <x v="3"/>
    <x v="0"/>
    <x v="1041"/>
    <d v="2026-03-18T00:00:00"/>
    <n v="3"/>
    <n v="1"/>
    <n v="1"/>
    <n v="1"/>
    <s v="Low"/>
    <s v="Low"/>
  </r>
  <r>
    <s v="INC-2026-10646"/>
    <x v="4074"/>
    <x v="1"/>
    <x v="2"/>
    <x v="0"/>
    <x v="3"/>
    <x v="1367"/>
    <d v="2026-03-18T00:00:00"/>
    <n v="3"/>
    <n v="1"/>
    <n v="2"/>
    <n v="2"/>
    <s v="Low"/>
    <s v="Low"/>
  </r>
  <r>
    <s v="INC-2026-11385"/>
    <x v="4075"/>
    <x v="4"/>
    <x v="3"/>
    <x v="2"/>
    <x v="3"/>
    <x v="434"/>
    <d v="2026-03-18T00:00:00"/>
    <n v="3"/>
    <n v="3"/>
    <n v="2"/>
    <n v="6"/>
    <s v="Medium"/>
    <s v="Medium"/>
  </r>
  <r>
    <s v="INC-2026-11377"/>
    <x v="4076"/>
    <x v="5"/>
    <x v="0"/>
    <x v="2"/>
    <x v="0"/>
    <x v="843"/>
    <d v="2026-03-18T00:00:00"/>
    <n v="3"/>
    <n v="1"/>
    <n v="1"/>
    <n v="1"/>
    <s v="Low"/>
    <s v="Low"/>
  </r>
  <r>
    <s v="INC-2026-10018"/>
    <x v="4077"/>
    <x v="4"/>
    <x v="2"/>
    <x v="2"/>
    <x v="3"/>
    <x v="1288"/>
    <d v="2026-03-18T00:00:00"/>
    <n v="3"/>
    <n v="3"/>
    <n v="2"/>
    <n v="6"/>
    <s v="Medium"/>
    <s v="Medium"/>
  </r>
  <r>
    <s v="INC-2026-13444"/>
    <x v="4078"/>
    <x v="3"/>
    <x v="3"/>
    <x v="0"/>
    <x v="2"/>
    <x v="1314"/>
    <d v="2026-03-18T00:00:00"/>
    <n v="3"/>
    <n v="5"/>
    <n v="2"/>
    <n v="10"/>
    <s v="Medium"/>
    <s v="Medium"/>
  </r>
  <r>
    <s v="INC-2026-10451"/>
    <x v="4079"/>
    <x v="4"/>
    <x v="1"/>
    <x v="0"/>
    <x v="2"/>
    <x v="319"/>
    <d v="2026-03-18T00:00:00"/>
    <n v="3"/>
    <n v="3"/>
    <n v="2"/>
    <n v="6"/>
    <s v="Medium"/>
    <s v="Medium"/>
  </r>
  <r>
    <s v="INC-2026-14052"/>
    <x v="4080"/>
    <x v="1"/>
    <x v="3"/>
    <x v="3"/>
    <x v="1"/>
    <x v="508"/>
    <d v="2026-03-18T00:00:00"/>
    <n v="3"/>
    <n v="1"/>
    <n v="4"/>
    <n v="4"/>
    <s v="Low"/>
    <s v="Low"/>
  </r>
  <r>
    <s v="INC-2026-13269"/>
    <x v="4081"/>
    <x v="4"/>
    <x v="1"/>
    <x v="2"/>
    <x v="2"/>
    <x v="762"/>
    <d v="2026-03-18T00:00:00"/>
    <n v="3"/>
    <n v="3"/>
    <n v="2"/>
    <n v="6"/>
    <s v="Medium"/>
    <s v="Medium"/>
  </r>
  <r>
    <s v="INC-2026-13006"/>
    <x v="4082"/>
    <x v="1"/>
    <x v="1"/>
    <x v="1"/>
    <x v="3"/>
    <x v="641"/>
    <d v="2026-03-18T00:00:00"/>
    <n v="3"/>
    <n v="1"/>
    <n v="2"/>
    <n v="2"/>
    <s v="Low"/>
    <s v="Low"/>
  </r>
  <r>
    <s v="INC-2026-11455"/>
    <x v="4083"/>
    <x v="4"/>
    <x v="1"/>
    <x v="2"/>
    <x v="3"/>
    <x v="735"/>
    <d v="2026-03-18T00:00:00"/>
    <n v="3"/>
    <n v="3"/>
    <n v="2"/>
    <n v="6"/>
    <s v="Medium"/>
    <s v="Medium"/>
  </r>
  <r>
    <s v="INC-2026-12165"/>
    <x v="4084"/>
    <x v="1"/>
    <x v="2"/>
    <x v="2"/>
    <x v="3"/>
    <x v="962"/>
    <d v="2026-03-18T00:00:00"/>
    <n v="3"/>
    <n v="1"/>
    <n v="2"/>
    <n v="2"/>
    <s v="Low"/>
    <s v="Low"/>
  </r>
  <r>
    <s v="INC-2026-13605"/>
    <x v="4085"/>
    <x v="4"/>
    <x v="3"/>
    <x v="2"/>
    <x v="2"/>
    <x v="543"/>
    <d v="2026-03-18T00:00:00"/>
    <n v="3"/>
    <n v="3"/>
    <n v="2"/>
    <n v="6"/>
    <s v="Medium"/>
    <s v="Medium"/>
  </r>
  <r>
    <s v="INC-2026-13068"/>
    <x v="4086"/>
    <x v="0"/>
    <x v="2"/>
    <x v="1"/>
    <x v="1"/>
    <x v="479"/>
    <d v="2026-03-18T00:00:00"/>
    <n v="3"/>
    <n v="1"/>
    <n v="4"/>
    <n v="4"/>
    <s v="Low"/>
    <s v="Low"/>
  </r>
  <r>
    <s v="INC-2026-11522"/>
    <x v="4087"/>
    <x v="2"/>
    <x v="0"/>
    <x v="2"/>
    <x v="2"/>
    <x v="736"/>
    <d v="2026-03-18T00:00:00"/>
    <n v="3"/>
    <n v="3"/>
    <n v="2"/>
    <n v="6"/>
    <s v="Medium"/>
    <s v="Medium"/>
  </r>
  <r>
    <s v="INC-2026-10519"/>
    <x v="4088"/>
    <x v="0"/>
    <x v="0"/>
    <x v="0"/>
    <x v="4"/>
    <x v="511"/>
    <d v="2026-03-18T00:00:00"/>
    <n v="3"/>
    <n v="1"/>
    <n v="5"/>
    <n v="5"/>
    <s v="Medium"/>
    <s v="Medium"/>
  </r>
  <r>
    <s v="INC-2026-12273"/>
    <x v="4089"/>
    <x v="3"/>
    <x v="3"/>
    <x v="0"/>
    <x v="2"/>
    <x v="444"/>
    <d v="2026-03-18T00:00:00"/>
    <n v="3"/>
    <n v="5"/>
    <n v="2"/>
    <n v="10"/>
    <s v="Medium"/>
    <s v="Medium"/>
  </r>
  <r>
    <s v="INC-2026-14177"/>
    <x v="4090"/>
    <x v="5"/>
    <x v="3"/>
    <x v="3"/>
    <x v="3"/>
    <x v="1150"/>
    <d v="2026-03-18T00:00:00"/>
    <n v="3"/>
    <n v="1"/>
    <n v="2"/>
    <n v="2"/>
    <s v="Low"/>
    <s v="Low"/>
  </r>
  <r>
    <s v="INC-2026-14930"/>
    <x v="4091"/>
    <x v="5"/>
    <x v="0"/>
    <x v="0"/>
    <x v="3"/>
    <x v="1368"/>
    <d v="2026-03-18T00:00:00"/>
    <n v="3"/>
    <n v="1"/>
    <n v="2"/>
    <n v="2"/>
    <s v="Low"/>
    <s v="Low"/>
  </r>
  <r>
    <s v="INC-2026-14415"/>
    <x v="4092"/>
    <x v="3"/>
    <x v="3"/>
    <x v="0"/>
    <x v="2"/>
    <x v="1165"/>
    <d v="2026-03-18T00:00:00"/>
    <n v="3"/>
    <n v="5"/>
    <n v="2"/>
    <n v="10"/>
    <s v="Medium"/>
    <s v="Medium"/>
  </r>
  <r>
    <s v="INC-2026-12369"/>
    <x v="4093"/>
    <x v="5"/>
    <x v="2"/>
    <x v="0"/>
    <x v="3"/>
    <x v="409"/>
    <d v="2026-03-18T00:00:00"/>
    <n v="3"/>
    <n v="1"/>
    <n v="2"/>
    <n v="2"/>
    <s v="Low"/>
    <s v="Low"/>
  </r>
  <r>
    <s v="INC-2026-12377"/>
    <x v="4094"/>
    <x v="4"/>
    <x v="0"/>
    <x v="2"/>
    <x v="0"/>
    <x v="620"/>
    <d v="2026-03-18T00:00:00"/>
    <n v="3"/>
    <n v="3"/>
    <n v="1"/>
    <n v="3"/>
    <s v="Low"/>
    <s v="Low"/>
  </r>
  <r>
    <s v="INC-2026-14745"/>
    <x v="4095"/>
    <x v="2"/>
    <x v="3"/>
    <x v="0"/>
    <x v="0"/>
    <x v="648"/>
    <d v="2026-03-18T00:00:00"/>
    <n v="3"/>
    <n v="3"/>
    <n v="1"/>
    <n v="3"/>
    <s v="Low"/>
    <s v="Low"/>
  </r>
  <r>
    <s v="INC-2026-11815"/>
    <x v="4096"/>
    <x v="4"/>
    <x v="3"/>
    <x v="3"/>
    <x v="2"/>
    <x v="1010"/>
    <d v="2026-03-18T00:00:00"/>
    <n v="3"/>
    <n v="3"/>
    <n v="2"/>
    <n v="6"/>
    <s v="Medium"/>
    <s v="Medium"/>
  </r>
  <r>
    <s v="INC-2026-11823"/>
    <x v="4097"/>
    <x v="2"/>
    <x v="3"/>
    <x v="1"/>
    <x v="3"/>
    <x v="774"/>
    <d v="2026-03-18T00:00:00"/>
    <n v="3"/>
    <n v="3"/>
    <n v="2"/>
    <n v="6"/>
    <s v="Medium"/>
    <s v="Medium"/>
  </r>
  <r>
    <s v="INC-2026-11351"/>
    <x v="4098"/>
    <x v="4"/>
    <x v="0"/>
    <x v="2"/>
    <x v="3"/>
    <x v="86"/>
    <d v="2026-03-18T00:00:00"/>
    <n v="3"/>
    <n v="3"/>
    <n v="2"/>
    <n v="6"/>
    <s v="Medium"/>
    <s v="Medium"/>
  </r>
  <r>
    <s v="INC-2026-10564"/>
    <x v="4099"/>
    <x v="4"/>
    <x v="2"/>
    <x v="2"/>
    <x v="3"/>
    <x v="1153"/>
    <d v="2026-03-18T00:00:00"/>
    <n v="3"/>
    <n v="3"/>
    <n v="2"/>
    <n v="6"/>
    <s v="Medium"/>
    <s v="Medium"/>
  </r>
  <r>
    <s v="INC-2026-13470"/>
    <x v="4100"/>
    <x v="0"/>
    <x v="1"/>
    <x v="1"/>
    <x v="2"/>
    <x v="1013"/>
    <d v="2026-03-18T00:00:00"/>
    <n v="3"/>
    <n v="1"/>
    <n v="2"/>
    <n v="2"/>
    <s v="Low"/>
    <s v="Low"/>
  </r>
  <r>
    <s v="INC-2026-12389"/>
    <x v="4101"/>
    <x v="4"/>
    <x v="2"/>
    <x v="2"/>
    <x v="3"/>
    <x v="850"/>
    <d v="2026-03-18T00:00:00"/>
    <n v="3"/>
    <n v="3"/>
    <n v="2"/>
    <n v="6"/>
    <s v="Medium"/>
    <s v="Medium"/>
  </r>
  <r>
    <s v="INC-2026-11891"/>
    <x v="4102"/>
    <x v="4"/>
    <x v="1"/>
    <x v="2"/>
    <x v="2"/>
    <x v="651"/>
    <d v="2026-03-18T00:00:00"/>
    <n v="3"/>
    <n v="3"/>
    <n v="2"/>
    <n v="6"/>
    <s v="Medium"/>
    <s v="Medium"/>
  </r>
  <r>
    <s v="INC-2026-10836"/>
    <x v="4103"/>
    <x v="1"/>
    <x v="0"/>
    <x v="3"/>
    <x v="3"/>
    <x v="652"/>
    <d v="2026-03-18T00:00:00"/>
    <n v="3"/>
    <n v="1"/>
    <n v="2"/>
    <n v="2"/>
    <s v="Low"/>
    <s v="Low"/>
  </r>
  <r>
    <s v="INC-2026-13543"/>
    <x v="4104"/>
    <x v="5"/>
    <x v="2"/>
    <x v="3"/>
    <x v="0"/>
    <x v="1369"/>
    <d v="2026-03-18T00:00:00"/>
    <n v="3"/>
    <n v="1"/>
    <n v="1"/>
    <n v="1"/>
    <s v="Low"/>
    <s v="Low"/>
  </r>
  <r>
    <s v="INC-2026-14432"/>
    <x v="4105"/>
    <x v="2"/>
    <x v="1"/>
    <x v="0"/>
    <x v="3"/>
    <x v="292"/>
    <d v="2026-03-18T00:00:00"/>
    <n v="3"/>
    <n v="3"/>
    <n v="2"/>
    <n v="6"/>
    <s v="Medium"/>
    <s v="Medium"/>
  </r>
  <r>
    <s v="INC-2026-14965"/>
    <x v="4106"/>
    <x v="4"/>
    <x v="1"/>
    <x v="2"/>
    <x v="2"/>
    <x v="808"/>
    <d v="2026-03-18T00:00:00"/>
    <n v="3"/>
    <n v="3"/>
    <n v="2"/>
    <n v="6"/>
    <s v="Medium"/>
    <s v="Medium"/>
  </r>
  <r>
    <s v="INC-2026-12196"/>
    <x v="4107"/>
    <x v="1"/>
    <x v="1"/>
    <x v="0"/>
    <x v="0"/>
    <x v="417"/>
    <d v="2026-03-18T00:00:00"/>
    <n v="3"/>
    <n v="1"/>
    <n v="1"/>
    <n v="1"/>
    <s v="Low"/>
    <s v="Low"/>
  </r>
  <r>
    <s v="INC-2026-10690"/>
    <x v="4108"/>
    <x v="2"/>
    <x v="1"/>
    <x v="1"/>
    <x v="2"/>
    <x v="96"/>
    <d v="2026-03-18T00:00:00"/>
    <n v="3"/>
    <n v="3"/>
    <n v="2"/>
    <n v="6"/>
    <s v="Medium"/>
    <s v="Medium"/>
  </r>
  <r>
    <s v="INC-2026-12340"/>
    <x v="4109"/>
    <x v="1"/>
    <x v="0"/>
    <x v="1"/>
    <x v="0"/>
    <x v="751"/>
    <d v="2026-03-18T00:00:00"/>
    <n v="3"/>
    <n v="1"/>
    <n v="1"/>
    <n v="1"/>
    <s v="Low"/>
    <s v="Low"/>
  </r>
  <r>
    <s v="INC-2026-14018"/>
    <x v="4110"/>
    <x v="1"/>
    <x v="0"/>
    <x v="3"/>
    <x v="0"/>
    <x v="459"/>
    <d v="2026-03-18T00:00:00"/>
    <n v="3"/>
    <n v="1"/>
    <n v="1"/>
    <n v="1"/>
    <s v="Low"/>
    <s v="Low"/>
  </r>
  <r>
    <s v="INC-2026-12067"/>
    <x v="4111"/>
    <x v="3"/>
    <x v="2"/>
    <x v="0"/>
    <x v="3"/>
    <x v="858"/>
    <d v="2026-03-18T00:00:00"/>
    <n v="3"/>
    <n v="5"/>
    <n v="2"/>
    <n v="10"/>
    <s v="Medium"/>
    <s v="Medium"/>
  </r>
  <r>
    <s v="INC-2026-14941"/>
    <x v="4112"/>
    <x v="0"/>
    <x v="1"/>
    <x v="3"/>
    <x v="2"/>
    <x v="246"/>
    <d v="2026-03-18T00:00:00"/>
    <n v="3"/>
    <n v="1"/>
    <n v="2"/>
    <n v="2"/>
    <s v="Low"/>
    <s v="Low"/>
  </r>
  <r>
    <s v="INC-2026-14948"/>
    <x v="4113"/>
    <x v="1"/>
    <x v="1"/>
    <x v="0"/>
    <x v="0"/>
    <x v="375"/>
    <d v="2026-03-18T00:00:00"/>
    <n v="3"/>
    <n v="1"/>
    <n v="1"/>
    <n v="1"/>
    <s v="Low"/>
    <s v="Low"/>
  </r>
  <r>
    <s v="INC-2026-13226"/>
    <x v="4114"/>
    <x v="4"/>
    <x v="0"/>
    <x v="2"/>
    <x v="4"/>
    <x v="1095"/>
    <d v="2026-03-18T00:00:00"/>
    <n v="3"/>
    <n v="3"/>
    <n v="5"/>
    <n v="15"/>
    <s v="High"/>
    <s v="High"/>
  </r>
  <r>
    <s v="INC-2026-14340"/>
    <x v="4115"/>
    <x v="2"/>
    <x v="2"/>
    <x v="3"/>
    <x v="2"/>
    <x v="101"/>
    <d v="2026-03-18T00:00:00"/>
    <n v="3"/>
    <n v="3"/>
    <n v="2"/>
    <n v="6"/>
    <s v="Medium"/>
    <s v="Medium"/>
  </r>
  <r>
    <s v="INC-2026-11157"/>
    <x v="4116"/>
    <x v="4"/>
    <x v="1"/>
    <x v="2"/>
    <x v="2"/>
    <x v="527"/>
    <d v="2026-03-18T00:00:00"/>
    <n v="3"/>
    <n v="3"/>
    <n v="2"/>
    <n v="6"/>
    <s v="Medium"/>
    <s v="Medium"/>
  </r>
  <r>
    <s v="INC-2026-10552"/>
    <x v="4117"/>
    <x v="1"/>
    <x v="2"/>
    <x v="2"/>
    <x v="1"/>
    <x v="686"/>
    <d v="2026-03-18T00:00:00"/>
    <n v="3"/>
    <n v="1"/>
    <n v="4"/>
    <n v="4"/>
    <s v="Low"/>
    <s v="Low"/>
  </r>
  <r>
    <s v="INC-2026-14382"/>
    <x v="4118"/>
    <x v="3"/>
    <x v="3"/>
    <x v="0"/>
    <x v="4"/>
    <x v="1180"/>
    <d v="2026-03-18T00:00:00"/>
    <n v="3"/>
    <n v="5"/>
    <n v="5"/>
    <n v="25"/>
    <s v="Very High"/>
    <s v="Critical"/>
  </r>
  <r>
    <s v="INC-2026-11516"/>
    <x v="4119"/>
    <x v="1"/>
    <x v="3"/>
    <x v="1"/>
    <x v="0"/>
    <x v="1085"/>
    <d v="2026-03-18T00:00:00"/>
    <n v="3"/>
    <n v="1"/>
    <n v="1"/>
    <n v="1"/>
    <s v="Low"/>
    <s v="Low"/>
  </r>
  <r>
    <s v="INC-2026-14165"/>
    <x v="4120"/>
    <x v="1"/>
    <x v="2"/>
    <x v="3"/>
    <x v="0"/>
    <x v="497"/>
    <d v="2026-03-18T00:00:00"/>
    <n v="3"/>
    <n v="1"/>
    <n v="1"/>
    <n v="1"/>
    <s v="Low"/>
    <s v="Low"/>
  </r>
  <r>
    <s v="INC-2026-10216"/>
    <x v="4121"/>
    <x v="1"/>
    <x v="1"/>
    <x v="3"/>
    <x v="0"/>
    <x v="112"/>
    <d v="2026-03-18T00:00:00"/>
    <n v="3"/>
    <n v="1"/>
    <n v="1"/>
    <n v="1"/>
    <s v="Low"/>
    <s v="Low"/>
  </r>
  <r>
    <s v="INC-2026-14574"/>
    <x v="4122"/>
    <x v="3"/>
    <x v="2"/>
    <x v="0"/>
    <x v="0"/>
    <x v="982"/>
    <d v="2026-03-18T00:00:00"/>
    <n v="3"/>
    <n v="5"/>
    <n v="1"/>
    <n v="5"/>
    <s v="Medium"/>
    <s v="Medium"/>
  </r>
  <r>
    <s v="INC-2026-11473"/>
    <x v="4123"/>
    <x v="4"/>
    <x v="1"/>
    <x v="2"/>
    <x v="2"/>
    <x v="818"/>
    <d v="2026-03-18T00:00:00"/>
    <n v="3"/>
    <n v="3"/>
    <n v="2"/>
    <n v="6"/>
    <s v="Medium"/>
    <s v="Medium"/>
  </r>
  <r>
    <s v="INC-2026-11539"/>
    <x v="4124"/>
    <x v="2"/>
    <x v="2"/>
    <x v="3"/>
    <x v="2"/>
    <x v="1271"/>
    <d v="2026-03-18T00:00:00"/>
    <n v="3"/>
    <n v="3"/>
    <n v="2"/>
    <n v="6"/>
    <s v="Medium"/>
    <s v="Medium"/>
  </r>
  <r>
    <s v="INC-2026-10701"/>
    <x v="4125"/>
    <x v="2"/>
    <x v="0"/>
    <x v="3"/>
    <x v="2"/>
    <x v="998"/>
    <d v="2026-03-19T00:00:00"/>
    <n v="3"/>
    <n v="3"/>
    <n v="2"/>
    <n v="6"/>
    <s v="Medium"/>
    <s v="Medium"/>
  </r>
  <r>
    <s v="INC-2026-11835"/>
    <x v="4126"/>
    <x v="4"/>
    <x v="1"/>
    <x v="2"/>
    <x v="2"/>
    <x v="126"/>
    <d v="2026-03-19T00:00:00"/>
    <n v="3"/>
    <n v="3"/>
    <n v="2"/>
    <n v="6"/>
    <s v="Medium"/>
    <s v="Medium"/>
  </r>
  <r>
    <s v="INC-2026-14332"/>
    <x v="4127"/>
    <x v="0"/>
    <x v="0"/>
    <x v="3"/>
    <x v="3"/>
    <x v="223"/>
    <d v="2026-03-19T00:00:00"/>
    <n v="3"/>
    <n v="1"/>
    <n v="2"/>
    <n v="2"/>
    <s v="Low"/>
    <s v="Low"/>
  </r>
  <r>
    <s v="INC-2026-13440"/>
    <x v="4128"/>
    <x v="5"/>
    <x v="3"/>
    <x v="2"/>
    <x v="1"/>
    <x v="609"/>
    <d v="2026-03-19T00:00:00"/>
    <n v="3"/>
    <n v="1"/>
    <n v="4"/>
    <n v="4"/>
    <s v="Low"/>
    <s v="Low"/>
  </r>
  <r>
    <s v="INC-2026-14682"/>
    <x v="4129"/>
    <x v="4"/>
    <x v="1"/>
    <x v="0"/>
    <x v="2"/>
    <x v="506"/>
    <d v="2026-03-19T00:00:00"/>
    <n v="3"/>
    <n v="3"/>
    <n v="2"/>
    <n v="6"/>
    <s v="Medium"/>
    <s v="Medium"/>
  </r>
  <r>
    <s v="INC-2026-11723"/>
    <x v="4130"/>
    <x v="4"/>
    <x v="2"/>
    <x v="2"/>
    <x v="3"/>
    <x v="940"/>
    <d v="2026-03-19T00:00:00"/>
    <n v="3"/>
    <n v="3"/>
    <n v="2"/>
    <n v="6"/>
    <s v="Medium"/>
    <s v="Medium"/>
  </r>
  <r>
    <s v="INC-2026-12271"/>
    <x v="4131"/>
    <x v="2"/>
    <x v="0"/>
    <x v="2"/>
    <x v="3"/>
    <x v="1057"/>
    <d v="2026-03-19T00:00:00"/>
    <n v="3"/>
    <n v="3"/>
    <n v="2"/>
    <n v="6"/>
    <s v="Medium"/>
    <s v="Medium"/>
  </r>
  <r>
    <s v="INC-2026-10762"/>
    <x v="4132"/>
    <x v="4"/>
    <x v="1"/>
    <x v="2"/>
    <x v="2"/>
    <x v="867"/>
    <d v="2026-03-19T00:00:00"/>
    <n v="3"/>
    <n v="3"/>
    <n v="2"/>
    <n v="6"/>
    <s v="Medium"/>
    <s v="Medium"/>
  </r>
  <r>
    <s v="INC-2026-14483"/>
    <x v="4133"/>
    <x v="4"/>
    <x v="2"/>
    <x v="2"/>
    <x v="3"/>
    <x v="1370"/>
    <d v="2026-03-19T00:00:00"/>
    <n v="3"/>
    <n v="3"/>
    <n v="2"/>
    <n v="6"/>
    <s v="Medium"/>
    <s v="Medium"/>
  </r>
  <r>
    <s v="INC-2026-11295"/>
    <x v="4134"/>
    <x v="4"/>
    <x v="3"/>
    <x v="2"/>
    <x v="0"/>
    <x v="668"/>
    <d v="2026-03-19T00:00:00"/>
    <n v="3"/>
    <n v="3"/>
    <n v="1"/>
    <n v="3"/>
    <s v="Low"/>
    <s v="Low"/>
  </r>
  <r>
    <s v="INC-2026-14717"/>
    <x v="4135"/>
    <x v="4"/>
    <x v="1"/>
    <x v="2"/>
    <x v="2"/>
    <x v="615"/>
    <d v="2026-03-19T00:00:00"/>
    <n v="3"/>
    <n v="3"/>
    <n v="2"/>
    <n v="6"/>
    <s v="Medium"/>
    <s v="Medium"/>
  </r>
  <r>
    <s v="INC-2026-13697"/>
    <x v="4136"/>
    <x v="4"/>
    <x v="2"/>
    <x v="2"/>
    <x v="4"/>
    <x v="321"/>
    <d v="2026-03-19T00:00:00"/>
    <n v="3"/>
    <n v="3"/>
    <n v="5"/>
    <n v="15"/>
    <s v="High"/>
    <s v="High"/>
  </r>
  <r>
    <s v="INC-2026-10504"/>
    <x v="4137"/>
    <x v="4"/>
    <x v="2"/>
    <x v="2"/>
    <x v="0"/>
    <x v="182"/>
    <d v="2026-03-19T00:00:00"/>
    <n v="3"/>
    <n v="3"/>
    <n v="1"/>
    <n v="3"/>
    <s v="Low"/>
    <s v="Low"/>
  </r>
  <r>
    <s v="INC-2026-12952"/>
    <x v="4138"/>
    <x v="1"/>
    <x v="3"/>
    <x v="0"/>
    <x v="1"/>
    <x v="404"/>
    <d v="2026-03-19T00:00:00"/>
    <n v="3"/>
    <n v="1"/>
    <n v="4"/>
    <n v="4"/>
    <s v="Low"/>
    <s v="Low"/>
  </r>
  <r>
    <s v="INC-2026-10574"/>
    <x v="4139"/>
    <x v="5"/>
    <x v="2"/>
    <x v="3"/>
    <x v="0"/>
    <x v="1274"/>
    <d v="2026-03-19T00:00:00"/>
    <n v="3"/>
    <n v="1"/>
    <n v="1"/>
    <n v="1"/>
    <s v="Low"/>
    <s v="Low"/>
  </r>
  <r>
    <s v="INC-2026-11466"/>
    <x v="4140"/>
    <x v="1"/>
    <x v="2"/>
    <x v="0"/>
    <x v="1"/>
    <x v="672"/>
    <d v="2026-03-19T00:00:00"/>
    <n v="3"/>
    <n v="1"/>
    <n v="4"/>
    <n v="4"/>
    <s v="Low"/>
    <s v="Low"/>
  </r>
  <r>
    <s v="INC-2026-10132"/>
    <x v="4141"/>
    <x v="0"/>
    <x v="2"/>
    <x v="3"/>
    <x v="3"/>
    <x v="356"/>
    <d v="2026-03-19T00:00:00"/>
    <n v="3"/>
    <n v="1"/>
    <n v="2"/>
    <n v="2"/>
    <s v="Low"/>
    <s v="Low"/>
  </r>
  <r>
    <s v="INC-2026-10841"/>
    <x v="4142"/>
    <x v="4"/>
    <x v="0"/>
    <x v="2"/>
    <x v="3"/>
    <x v="1245"/>
    <d v="2026-03-19T00:00:00"/>
    <n v="3"/>
    <n v="3"/>
    <n v="2"/>
    <n v="6"/>
    <s v="Medium"/>
    <s v="Medium"/>
  </r>
  <r>
    <s v="INC-2026-10740"/>
    <x v="4143"/>
    <x v="4"/>
    <x v="1"/>
    <x v="2"/>
    <x v="3"/>
    <x v="1032"/>
    <d v="2026-03-19T00:00:00"/>
    <n v="3"/>
    <n v="3"/>
    <n v="2"/>
    <n v="6"/>
    <s v="Medium"/>
    <s v="Medium"/>
  </r>
  <r>
    <s v="INC-2026-13349"/>
    <x v="4144"/>
    <x v="4"/>
    <x v="3"/>
    <x v="0"/>
    <x v="3"/>
    <x v="644"/>
    <d v="2026-03-19T00:00:00"/>
    <n v="3"/>
    <n v="3"/>
    <n v="2"/>
    <n v="6"/>
    <s v="Medium"/>
    <s v="Medium"/>
  </r>
  <r>
    <s v="INC-2026-14370"/>
    <x v="4145"/>
    <x v="4"/>
    <x v="1"/>
    <x v="2"/>
    <x v="3"/>
    <x v="141"/>
    <d v="2026-03-19T00:00:00"/>
    <n v="3"/>
    <n v="3"/>
    <n v="2"/>
    <n v="6"/>
    <s v="Medium"/>
    <s v="Medium"/>
  </r>
  <r>
    <s v="INC-2026-13571"/>
    <x v="4146"/>
    <x v="5"/>
    <x v="0"/>
    <x v="2"/>
    <x v="3"/>
    <x v="142"/>
    <d v="2026-03-19T00:00:00"/>
    <n v="3"/>
    <n v="1"/>
    <n v="2"/>
    <n v="2"/>
    <s v="Low"/>
    <s v="Low"/>
  </r>
  <r>
    <s v="INC-2026-12302"/>
    <x v="4147"/>
    <x v="4"/>
    <x v="1"/>
    <x v="2"/>
    <x v="2"/>
    <x v="1332"/>
    <d v="2026-03-19T00:00:00"/>
    <n v="3"/>
    <n v="3"/>
    <n v="2"/>
    <n v="6"/>
    <s v="Medium"/>
    <s v="Medium"/>
  </r>
  <r>
    <s v="INC-2026-11098"/>
    <x v="4148"/>
    <x v="3"/>
    <x v="3"/>
    <x v="0"/>
    <x v="2"/>
    <x v="1007"/>
    <d v="2026-03-19T00:00:00"/>
    <n v="3"/>
    <n v="5"/>
    <n v="2"/>
    <n v="10"/>
    <s v="Medium"/>
    <s v="Medium"/>
  </r>
  <r>
    <s v="INC-2026-10981"/>
    <x v="4149"/>
    <x v="3"/>
    <x v="1"/>
    <x v="0"/>
    <x v="3"/>
    <x v="928"/>
    <d v="2026-03-19T00:00:00"/>
    <n v="3"/>
    <n v="5"/>
    <n v="2"/>
    <n v="10"/>
    <s v="Medium"/>
    <s v="Medium"/>
  </r>
  <r>
    <s v="INC-2026-12191"/>
    <x v="4150"/>
    <x v="1"/>
    <x v="0"/>
    <x v="1"/>
    <x v="3"/>
    <x v="620"/>
    <d v="2026-03-19T00:00:00"/>
    <n v="3"/>
    <n v="1"/>
    <n v="2"/>
    <n v="2"/>
    <s v="Low"/>
    <s v="Low"/>
  </r>
  <r>
    <s v="INC-2026-11567"/>
    <x v="4151"/>
    <x v="0"/>
    <x v="3"/>
    <x v="2"/>
    <x v="4"/>
    <x v="1141"/>
    <d v="2026-03-19T00:00:00"/>
    <n v="3"/>
    <n v="1"/>
    <n v="5"/>
    <n v="5"/>
    <s v="Medium"/>
    <s v="Medium"/>
  </r>
  <r>
    <s v="INC-2026-13881"/>
    <x v="4152"/>
    <x v="3"/>
    <x v="1"/>
    <x v="0"/>
    <x v="3"/>
    <x v="285"/>
    <d v="2026-03-19T00:00:00"/>
    <n v="3"/>
    <n v="5"/>
    <n v="2"/>
    <n v="10"/>
    <s v="Medium"/>
    <s v="Medium"/>
  </r>
  <r>
    <s v="INC-2026-10227"/>
    <x v="4153"/>
    <x v="4"/>
    <x v="1"/>
    <x v="2"/>
    <x v="2"/>
    <x v="803"/>
    <d v="2026-03-19T00:00:00"/>
    <n v="3"/>
    <n v="3"/>
    <n v="2"/>
    <n v="6"/>
    <s v="Medium"/>
    <s v="Medium"/>
  </r>
  <r>
    <s v="INC-2026-11737"/>
    <x v="4154"/>
    <x v="4"/>
    <x v="0"/>
    <x v="2"/>
    <x v="3"/>
    <x v="587"/>
    <d v="2026-03-19T00:00:00"/>
    <n v="3"/>
    <n v="3"/>
    <n v="2"/>
    <n v="6"/>
    <s v="Medium"/>
    <s v="Medium"/>
  </r>
  <r>
    <s v="INC-2026-14444"/>
    <x v="4155"/>
    <x v="4"/>
    <x v="0"/>
    <x v="3"/>
    <x v="3"/>
    <x v="771"/>
    <d v="2026-03-19T00:00:00"/>
    <n v="3"/>
    <n v="3"/>
    <n v="2"/>
    <n v="6"/>
    <s v="Medium"/>
    <s v="Medium"/>
  </r>
  <r>
    <s v="INC-2026-13152"/>
    <x v="4156"/>
    <x v="0"/>
    <x v="0"/>
    <x v="2"/>
    <x v="2"/>
    <x v="233"/>
    <d v="2026-03-19T00:00:00"/>
    <n v="3"/>
    <n v="1"/>
    <n v="2"/>
    <n v="2"/>
    <s v="Low"/>
    <s v="Low"/>
  </r>
  <r>
    <s v="INC-2026-10845"/>
    <x v="4157"/>
    <x v="2"/>
    <x v="1"/>
    <x v="3"/>
    <x v="0"/>
    <x v="980"/>
    <d v="2026-03-19T00:00:00"/>
    <n v="3"/>
    <n v="3"/>
    <n v="1"/>
    <n v="3"/>
    <s v="Low"/>
    <s v="Low"/>
  </r>
  <r>
    <s v="INC-2026-12109"/>
    <x v="4158"/>
    <x v="4"/>
    <x v="1"/>
    <x v="2"/>
    <x v="2"/>
    <x v="1062"/>
    <d v="2026-03-19T00:00:00"/>
    <n v="3"/>
    <n v="3"/>
    <n v="2"/>
    <n v="6"/>
    <s v="Medium"/>
    <s v="Medium"/>
  </r>
  <r>
    <s v="INC-2026-10109"/>
    <x v="4159"/>
    <x v="4"/>
    <x v="1"/>
    <x v="2"/>
    <x v="4"/>
    <x v="589"/>
    <d v="2026-03-19T00:00:00"/>
    <n v="3"/>
    <n v="3"/>
    <n v="5"/>
    <n v="15"/>
    <s v="High"/>
    <s v="High"/>
  </r>
  <r>
    <s v="INC-2026-13808"/>
    <x v="4160"/>
    <x v="2"/>
    <x v="1"/>
    <x v="1"/>
    <x v="2"/>
    <x v="193"/>
    <d v="2026-03-19T00:00:00"/>
    <n v="3"/>
    <n v="3"/>
    <n v="2"/>
    <n v="6"/>
    <s v="Medium"/>
    <s v="Medium"/>
  </r>
  <r>
    <s v="INC-2026-11502"/>
    <x v="4161"/>
    <x v="4"/>
    <x v="2"/>
    <x v="0"/>
    <x v="1"/>
    <x v="1351"/>
    <d v="2026-03-19T00:00:00"/>
    <n v="3"/>
    <n v="3"/>
    <n v="4"/>
    <n v="12"/>
    <s v="High"/>
    <s v="High"/>
  </r>
  <r>
    <s v="INC-2026-11886"/>
    <x v="4162"/>
    <x v="4"/>
    <x v="2"/>
    <x v="2"/>
    <x v="0"/>
    <x v="40"/>
    <d v="2026-03-19T00:00:00"/>
    <n v="3"/>
    <n v="3"/>
    <n v="1"/>
    <n v="3"/>
    <s v="Low"/>
    <s v="Low"/>
  </r>
  <r>
    <s v="INC-2026-13782"/>
    <x v="4163"/>
    <x v="4"/>
    <x v="3"/>
    <x v="2"/>
    <x v="0"/>
    <x v="196"/>
    <d v="2026-03-19T00:00:00"/>
    <n v="3"/>
    <n v="3"/>
    <n v="1"/>
    <n v="3"/>
    <s v="Low"/>
    <s v="Low"/>
  </r>
  <r>
    <s v="INC-2026-14905"/>
    <x v="4164"/>
    <x v="4"/>
    <x v="1"/>
    <x v="2"/>
    <x v="4"/>
    <x v="197"/>
    <d v="2026-03-19T00:00:00"/>
    <n v="3"/>
    <n v="3"/>
    <n v="5"/>
    <n v="15"/>
    <s v="High"/>
    <s v="High"/>
  </r>
  <r>
    <s v="INC-2026-11674"/>
    <x v="4165"/>
    <x v="4"/>
    <x v="2"/>
    <x v="2"/>
    <x v="1"/>
    <x v="833"/>
    <d v="2026-03-19T00:00:00"/>
    <n v="3"/>
    <n v="3"/>
    <n v="4"/>
    <n v="12"/>
    <s v="High"/>
    <s v="High"/>
  </r>
  <r>
    <s v="INC-2026-13720"/>
    <x v="4166"/>
    <x v="5"/>
    <x v="2"/>
    <x v="0"/>
    <x v="1"/>
    <x v="1322"/>
    <d v="2026-03-19T00:00:00"/>
    <n v="3"/>
    <n v="1"/>
    <n v="4"/>
    <n v="4"/>
    <s v="Low"/>
    <s v="Low"/>
  </r>
  <r>
    <s v="INC-2026-14331"/>
    <x v="4167"/>
    <x v="3"/>
    <x v="2"/>
    <x v="0"/>
    <x v="1"/>
    <x v="1178"/>
    <d v="2026-03-19T00:00:00"/>
    <n v="3"/>
    <n v="5"/>
    <n v="4"/>
    <n v="20"/>
    <s v="Very High"/>
    <s v="Critical"/>
  </r>
  <r>
    <s v="INC-2026-10850"/>
    <x v="4168"/>
    <x v="3"/>
    <x v="3"/>
    <x v="0"/>
    <x v="4"/>
    <x v="1213"/>
    <d v="2026-03-19T00:00:00"/>
    <n v="3"/>
    <n v="5"/>
    <n v="5"/>
    <n v="25"/>
    <s v="Very High"/>
    <s v="Critical"/>
  </r>
  <r>
    <s v="INC-2026-11018"/>
    <x v="4169"/>
    <x v="4"/>
    <x v="1"/>
    <x v="2"/>
    <x v="1"/>
    <x v="245"/>
    <d v="2026-03-19T00:00:00"/>
    <n v="3"/>
    <n v="3"/>
    <n v="4"/>
    <n v="12"/>
    <s v="High"/>
    <s v="High"/>
  </r>
  <r>
    <s v="INC-2026-14481"/>
    <x v="4170"/>
    <x v="4"/>
    <x v="1"/>
    <x v="0"/>
    <x v="2"/>
    <x v="99"/>
    <d v="2026-03-19T00:00:00"/>
    <n v="3"/>
    <n v="3"/>
    <n v="2"/>
    <n v="6"/>
    <s v="Medium"/>
    <s v="Medium"/>
  </r>
  <r>
    <s v="INC-2026-11821"/>
    <x v="4171"/>
    <x v="2"/>
    <x v="1"/>
    <x v="2"/>
    <x v="3"/>
    <x v="1156"/>
    <d v="2026-03-19T00:00:00"/>
    <n v="3"/>
    <n v="3"/>
    <n v="2"/>
    <n v="6"/>
    <s v="Medium"/>
    <s v="Medium"/>
  </r>
  <r>
    <s v="INC-2026-12356"/>
    <x v="4172"/>
    <x v="2"/>
    <x v="0"/>
    <x v="1"/>
    <x v="3"/>
    <x v="858"/>
    <d v="2026-03-19T00:00:00"/>
    <n v="3"/>
    <n v="3"/>
    <n v="2"/>
    <n v="6"/>
    <s v="Medium"/>
    <s v="Medium"/>
  </r>
  <r>
    <s v="INC-2026-11104"/>
    <x v="4172"/>
    <x v="4"/>
    <x v="1"/>
    <x v="2"/>
    <x v="4"/>
    <x v="858"/>
    <d v="2026-03-19T00:00:00"/>
    <n v="3"/>
    <n v="3"/>
    <n v="5"/>
    <n v="15"/>
    <s v="High"/>
    <s v="High"/>
  </r>
  <r>
    <s v="INC-2026-11239"/>
    <x v="4173"/>
    <x v="1"/>
    <x v="0"/>
    <x v="2"/>
    <x v="0"/>
    <x v="1323"/>
    <d v="2026-03-19T00:00:00"/>
    <n v="3"/>
    <n v="1"/>
    <n v="1"/>
    <n v="1"/>
    <s v="Low"/>
    <s v="Low"/>
  </r>
  <r>
    <s v="INC-2026-12322"/>
    <x v="4174"/>
    <x v="2"/>
    <x v="0"/>
    <x v="2"/>
    <x v="3"/>
    <x v="893"/>
    <d v="2026-03-19T00:00:00"/>
    <n v="3"/>
    <n v="3"/>
    <n v="2"/>
    <n v="6"/>
    <s v="Medium"/>
    <s v="Medium"/>
  </r>
  <r>
    <s v="INC-2026-10026"/>
    <x v="4175"/>
    <x v="0"/>
    <x v="2"/>
    <x v="3"/>
    <x v="3"/>
    <x v="1371"/>
    <d v="2026-03-19T00:00:00"/>
    <n v="3"/>
    <n v="1"/>
    <n v="2"/>
    <n v="2"/>
    <s v="Low"/>
    <s v="Low"/>
  </r>
  <r>
    <s v="INC-2026-10068"/>
    <x v="4176"/>
    <x v="0"/>
    <x v="3"/>
    <x v="2"/>
    <x v="2"/>
    <x v="377"/>
    <d v="2026-03-19T00:00:00"/>
    <n v="3"/>
    <n v="1"/>
    <n v="2"/>
    <n v="2"/>
    <s v="Low"/>
    <s v="Low"/>
  </r>
  <r>
    <s v="INC-2026-11972"/>
    <x v="4177"/>
    <x v="1"/>
    <x v="2"/>
    <x v="0"/>
    <x v="1"/>
    <x v="1372"/>
    <d v="2026-03-19T00:00:00"/>
    <n v="3"/>
    <n v="1"/>
    <n v="4"/>
    <n v="4"/>
    <s v="Low"/>
    <s v="Low"/>
  </r>
  <r>
    <s v="INC-2026-14374"/>
    <x v="4178"/>
    <x v="1"/>
    <x v="3"/>
    <x v="1"/>
    <x v="3"/>
    <x v="721"/>
    <d v="2026-03-19T00:00:00"/>
    <n v="3"/>
    <n v="1"/>
    <n v="2"/>
    <n v="2"/>
    <s v="Low"/>
    <s v="Low"/>
  </r>
  <r>
    <s v="INC-2026-13790"/>
    <x v="4179"/>
    <x v="4"/>
    <x v="2"/>
    <x v="2"/>
    <x v="3"/>
    <x v="601"/>
    <d v="2026-03-19T00:00:00"/>
    <n v="3"/>
    <n v="3"/>
    <n v="2"/>
    <n v="6"/>
    <s v="Medium"/>
    <s v="Medium"/>
  </r>
  <r>
    <s v="INC-2026-11702"/>
    <x v="4180"/>
    <x v="4"/>
    <x v="0"/>
    <x v="2"/>
    <x v="2"/>
    <x v="816"/>
    <d v="2026-03-19T00:00:00"/>
    <n v="3"/>
    <n v="3"/>
    <n v="2"/>
    <n v="6"/>
    <s v="Medium"/>
    <s v="Medium"/>
  </r>
  <r>
    <s v="INC-2026-13582"/>
    <x v="4181"/>
    <x v="2"/>
    <x v="0"/>
    <x v="2"/>
    <x v="3"/>
    <x v="1373"/>
    <d v="2026-03-19T00:00:00"/>
    <n v="3"/>
    <n v="3"/>
    <n v="2"/>
    <n v="6"/>
    <s v="Medium"/>
    <s v="Medium"/>
  </r>
  <r>
    <s v="INC-2026-12916"/>
    <x v="4182"/>
    <x v="4"/>
    <x v="3"/>
    <x v="1"/>
    <x v="0"/>
    <x v="755"/>
    <d v="2026-03-19T00:00:00"/>
    <n v="3"/>
    <n v="3"/>
    <n v="1"/>
    <n v="3"/>
    <s v="Low"/>
    <s v="Low"/>
  </r>
  <r>
    <s v="INC-2026-13512"/>
    <x v="4183"/>
    <x v="3"/>
    <x v="3"/>
    <x v="0"/>
    <x v="0"/>
    <x v="691"/>
    <d v="2026-03-19T00:00:00"/>
    <n v="3"/>
    <n v="5"/>
    <n v="1"/>
    <n v="5"/>
    <s v="Medium"/>
    <s v="Medium"/>
  </r>
  <r>
    <s v="INC-2026-11022"/>
    <x v="4184"/>
    <x v="5"/>
    <x v="1"/>
    <x v="1"/>
    <x v="3"/>
    <x v="469"/>
    <d v="2026-03-19T00:00:00"/>
    <n v="3"/>
    <n v="1"/>
    <n v="2"/>
    <n v="2"/>
    <s v="Low"/>
    <s v="Low"/>
  </r>
  <r>
    <s v="INC-2026-11501"/>
    <x v="4185"/>
    <x v="0"/>
    <x v="1"/>
    <x v="0"/>
    <x v="3"/>
    <x v="1138"/>
    <d v="2026-03-20T00:00:00"/>
    <n v="3"/>
    <n v="1"/>
    <n v="2"/>
    <n v="2"/>
    <s v="Low"/>
    <s v="Low"/>
  </r>
  <r>
    <s v="INC-2026-12383"/>
    <x v="4186"/>
    <x v="5"/>
    <x v="0"/>
    <x v="1"/>
    <x v="3"/>
    <x v="842"/>
    <d v="2026-03-20T00:00:00"/>
    <n v="3"/>
    <n v="1"/>
    <n v="2"/>
    <n v="2"/>
    <s v="Low"/>
    <s v="Low"/>
  </r>
  <r>
    <s v="INC-2026-14461"/>
    <x v="4187"/>
    <x v="4"/>
    <x v="0"/>
    <x v="0"/>
    <x v="3"/>
    <x v="986"/>
    <d v="2026-03-20T00:00:00"/>
    <n v="3"/>
    <n v="3"/>
    <n v="2"/>
    <n v="6"/>
    <s v="Medium"/>
    <s v="Medium"/>
  </r>
  <r>
    <s v="INC-2026-13828"/>
    <x v="4188"/>
    <x v="2"/>
    <x v="1"/>
    <x v="0"/>
    <x v="2"/>
    <x v="1181"/>
    <d v="2026-03-20T00:00:00"/>
    <n v="3"/>
    <n v="3"/>
    <n v="2"/>
    <n v="6"/>
    <s v="Medium"/>
    <s v="Medium"/>
  </r>
  <r>
    <s v="INC-2026-14452"/>
    <x v="4189"/>
    <x v="5"/>
    <x v="0"/>
    <x v="1"/>
    <x v="2"/>
    <x v="341"/>
    <d v="2026-03-20T00:00:00"/>
    <n v="3"/>
    <n v="1"/>
    <n v="2"/>
    <n v="2"/>
    <s v="Low"/>
    <s v="Low"/>
  </r>
  <r>
    <s v="INC-2026-13373"/>
    <x v="4190"/>
    <x v="4"/>
    <x v="0"/>
    <x v="2"/>
    <x v="3"/>
    <x v="395"/>
    <d v="2026-03-20T00:00:00"/>
    <n v="3"/>
    <n v="3"/>
    <n v="2"/>
    <n v="6"/>
    <s v="Medium"/>
    <s v="Medium"/>
  </r>
  <r>
    <s v="INC-2026-10721"/>
    <x v="4191"/>
    <x v="5"/>
    <x v="2"/>
    <x v="3"/>
    <x v="0"/>
    <x v="315"/>
    <d v="2026-03-20T00:00:00"/>
    <n v="3"/>
    <n v="1"/>
    <n v="1"/>
    <n v="1"/>
    <s v="Low"/>
    <s v="Low"/>
  </r>
  <r>
    <s v="INC-2026-13747"/>
    <x v="4192"/>
    <x v="2"/>
    <x v="1"/>
    <x v="0"/>
    <x v="2"/>
    <x v="1374"/>
    <d v="2026-03-20T00:00:00"/>
    <n v="3"/>
    <n v="3"/>
    <n v="2"/>
    <n v="6"/>
    <s v="Medium"/>
    <s v="Medium"/>
  </r>
  <r>
    <s v="INC-2026-12374"/>
    <x v="4193"/>
    <x v="1"/>
    <x v="1"/>
    <x v="3"/>
    <x v="0"/>
    <x v="7"/>
    <d v="2026-03-20T00:00:00"/>
    <n v="3"/>
    <n v="1"/>
    <n v="1"/>
    <n v="1"/>
    <s v="Low"/>
    <s v="Low"/>
  </r>
  <r>
    <s v="INC-2026-11931"/>
    <x v="4194"/>
    <x v="3"/>
    <x v="2"/>
    <x v="0"/>
    <x v="1"/>
    <x v="610"/>
    <d v="2026-03-20T00:00:00"/>
    <n v="3"/>
    <n v="5"/>
    <n v="4"/>
    <n v="20"/>
    <s v="Very High"/>
    <s v="Critical"/>
  </r>
  <r>
    <s v="INC-2026-12402"/>
    <x v="4195"/>
    <x v="5"/>
    <x v="0"/>
    <x v="0"/>
    <x v="0"/>
    <x v="10"/>
    <d v="2026-03-20T00:00:00"/>
    <n v="3"/>
    <n v="1"/>
    <n v="1"/>
    <n v="1"/>
    <s v="Low"/>
    <s v="Low"/>
  </r>
  <r>
    <s v="INC-2026-12710"/>
    <x v="4196"/>
    <x v="2"/>
    <x v="1"/>
    <x v="2"/>
    <x v="0"/>
    <x v="613"/>
    <d v="2026-03-20T00:00:00"/>
    <n v="3"/>
    <n v="3"/>
    <n v="1"/>
    <n v="3"/>
    <s v="Low"/>
    <s v="Low"/>
  </r>
  <r>
    <s v="INC-2026-11406"/>
    <x v="4197"/>
    <x v="2"/>
    <x v="1"/>
    <x v="2"/>
    <x v="3"/>
    <x v="71"/>
    <d v="2026-03-20T00:00:00"/>
    <n v="3"/>
    <n v="3"/>
    <n v="2"/>
    <n v="6"/>
    <s v="Medium"/>
    <s v="Medium"/>
  </r>
  <r>
    <s v="INC-2026-14549"/>
    <x v="4198"/>
    <x v="4"/>
    <x v="0"/>
    <x v="0"/>
    <x v="1"/>
    <x v="272"/>
    <d v="2026-03-20T00:00:00"/>
    <n v="3"/>
    <n v="3"/>
    <n v="4"/>
    <n v="12"/>
    <s v="High"/>
    <s v="High"/>
  </r>
  <r>
    <s v="INC-2026-12652"/>
    <x v="4199"/>
    <x v="1"/>
    <x v="3"/>
    <x v="1"/>
    <x v="3"/>
    <x v="542"/>
    <d v="2026-03-20T00:00:00"/>
    <n v="3"/>
    <n v="1"/>
    <n v="2"/>
    <n v="2"/>
    <s v="Low"/>
    <s v="Low"/>
  </r>
  <r>
    <s v="INC-2026-13191"/>
    <x v="4200"/>
    <x v="4"/>
    <x v="2"/>
    <x v="2"/>
    <x v="0"/>
    <x v="273"/>
    <d v="2026-03-20T00:00:00"/>
    <n v="3"/>
    <n v="3"/>
    <n v="1"/>
    <n v="3"/>
    <s v="Low"/>
    <s v="Low"/>
  </r>
  <r>
    <s v="INC-2026-13511"/>
    <x v="4201"/>
    <x v="4"/>
    <x v="2"/>
    <x v="2"/>
    <x v="3"/>
    <x v="700"/>
    <d v="2026-03-20T00:00:00"/>
    <n v="3"/>
    <n v="3"/>
    <n v="2"/>
    <n v="6"/>
    <s v="Medium"/>
    <s v="Medium"/>
  </r>
  <r>
    <s v="INC-2026-14130"/>
    <x v="4202"/>
    <x v="4"/>
    <x v="2"/>
    <x v="1"/>
    <x v="3"/>
    <x v="796"/>
    <d v="2026-03-20T00:00:00"/>
    <n v="3"/>
    <n v="3"/>
    <n v="2"/>
    <n v="6"/>
    <s v="Medium"/>
    <s v="Medium"/>
  </r>
  <r>
    <s v="INC-2026-11940"/>
    <x v="4203"/>
    <x v="4"/>
    <x v="0"/>
    <x v="2"/>
    <x v="1"/>
    <x v="705"/>
    <d v="2026-03-20T00:00:00"/>
    <n v="3"/>
    <n v="3"/>
    <n v="4"/>
    <n v="12"/>
    <s v="High"/>
    <s v="High"/>
  </r>
  <r>
    <s v="INC-2026-13391"/>
    <x v="4204"/>
    <x v="4"/>
    <x v="0"/>
    <x v="2"/>
    <x v="3"/>
    <x v="1349"/>
    <d v="2026-03-20T00:00:00"/>
    <n v="3"/>
    <n v="3"/>
    <n v="2"/>
    <n v="6"/>
    <s v="Medium"/>
    <s v="Medium"/>
  </r>
  <r>
    <s v="INC-2026-11782"/>
    <x v="4205"/>
    <x v="0"/>
    <x v="0"/>
    <x v="2"/>
    <x v="3"/>
    <x v="139"/>
    <d v="2026-03-20T00:00:00"/>
    <n v="3"/>
    <n v="1"/>
    <n v="2"/>
    <n v="2"/>
    <s v="Low"/>
    <s v="Low"/>
  </r>
  <r>
    <s v="INC-2026-14122"/>
    <x v="4206"/>
    <x v="4"/>
    <x v="0"/>
    <x v="2"/>
    <x v="3"/>
    <x v="584"/>
    <d v="2026-03-20T00:00:00"/>
    <n v="3"/>
    <n v="3"/>
    <n v="2"/>
    <n v="6"/>
    <s v="Medium"/>
    <s v="Medium"/>
  </r>
  <r>
    <s v="INC-2026-14099"/>
    <x v="4207"/>
    <x v="2"/>
    <x v="3"/>
    <x v="0"/>
    <x v="2"/>
    <x v="768"/>
    <d v="2026-03-20T00:00:00"/>
    <n v="3"/>
    <n v="3"/>
    <n v="2"/>
    <n v="6"/>
    <s v="Medium"/>
    <s v="Medium"/>
  </r>
  <r>
    <s v="INC-2026-14271"/>
    <x v="4208"/>
    <x v="4"/>
    <x v="1"/>
    <x v="2"/>
    <x v="4"/>
    <x v="1355"/>
    <d v="2026-03-20T00:00:00"/>
    <n v="3"/>
    <n v="3"/>
    <n v="5"/>
    <n v="15"/>
    <s v="High"/>
    <s v="High"/>
  </r>
  <r>
    <s v="INC-2026-12070"/>
    <x v="4209"/>
    <x v="4"/>
    <x v="2"/>
    <x v="2"/>
    <x v="3"/>
    <x v="646"/>
    <d v="2026-03-20T00:00:00"/>
    <n v="3"/>
    <n v="3"/>
    <n v="2"/>
    <n v="6"/>
    <s v="Medium"/>
    <s v="Medium"/>
  </r>
  <r>
    <s v="INC-2026-10839"/>
    <x v="4210"/>
    <x v="2"/>
    <x v="0"/>
    <x v="3"/>
    <x v="3"/>
    <x v="887"/>
    <d v="2026-03-20T00:00:00"/>
    <n v="3"/>
    <n v="3"/>
    <n v="2"/>
    <n v="6"/>
    <s v="Medium"/>
    <s v="Medium"/>
  </r>
  <r>
    <s v="INC-2026-14077"/>
    <x v="4211"/>
    <x v="4"/>
    <x v="0"/>
    <x v="2"/>
    <x v="2"/>
    <x v="35"/>
    <d v="2026-03-20T00:00:00"/>
    <n v="3"/>
    <n v="3"/>
    <n v="2"/>
    <n v="6"/>
    <s v="Medium"/>
    <s v="Medium"/>
  </r>
  <r>
    <s v="INC-2026-10747"/>
    <x v="4212"/>
    <x v="2"/>
    <x v="2"/>
    <x v="2"/>
    <x v="3"/>
    <x v="519"/>
    <d v="2026-03-20T00:00:00"/>
    <n v="3"/>
    <n v="3"/>
    <n v="2"/>
    <n v="6"/>
    <s v="Medium"/>
    <s v="Medium"/>
  </r>
  <r>
    <s v="INC-2026-10953"/>
    <x v="4213"/>
    <x v="4"/>
    <x v="0"/>
    <x v="2"/>
    <x v="2"/>
    <x v="234"/>
    <d v="2026-03-20T00:00:00"/>
    <n v="3"/>
    <n v="3"/>
    <n v="2"/>
    <n v="6"/>
    <s v="Medium"/>
    <s v="Medium"/>
  </r>
  <r>
    <s v="INC-2026-12985"/>
    <x v="4214"/>
    <x v="0"/>
    <x v="3"/>
    <x v="3"/>
    <x v="3"/>
    <x v="830"/>
    <d v="2026-03-20T00:00:00"/>
    <n v="3"/>
    <n v="1"/>
    <n v="2"/>
    <n v="2"/>
    <s v="Low"/>
    <s v="Low"/>
  </r>
  <r>
    <s v="INC-2026-11062"/>
    <x v="4215"/>
    <x v="5"/>
    <x v="2"/>
    <x v="1"/>
    <x v="0"/>
    <x v="910"/>
    <d v="2026-03-20T00:00:00"/>
    <n v="3"/>
    <n v="1"/>
    <n v="1"/>
    <n v="1"/>
    <s v="Low"/>
    <s v="Low"/>
  </r>
  <r>
    <s v="INC-2026-14148"/>
    <x v="4216"/>
    <x v="3"/>
    <x v="2"/>
    <x v="0"/>
    <x v="2"/>
    <x v="911"/>
    <d v="2026-03-20T00:00:00"/>
    <n v="3"/>
    <n v="5"/>
    <n v="2"/>
    <n v="10"/>
    <s v="Medium"/>
    <s v="Medium"/>
  </r>
  <r>
    <s v="INC-2026-13694"/>
    <x v="4217"/>
    <x v="3"/>
    <x v="2"/>
    <x v="0"/>
    <x v="2"/>
    <x v="44"/>
    <d v="2026-03-20T00:00:00"/>
    <n v="3"/>
    <n v="5"/>
    <n v="2"/>
    <n v="10"/>
    <s v="Medium"/>
    <s v="Medium"/>
  </r>
  <r>
    <s v="INC-2026-12252"/>
    <x v="4218"/>
    <x v="2"/>
    <x v="1"/>
    <x v="0"/>
    <x v="3"/>
    <x v="1296"/>
    <d v="2026-03-20T00:00:00"/>
    <n v="3"/>
    <n v="3"/>
    <n v="2"/>
    <n v="6"/>
    <s v="Medium"/>
    <s v="Medium"/>
  </r>
  <r>
    <s v="INC-2026-14254"/>
    <x v="4219"/>
    <x v="4"/>
    <x v="3"/>
    <x v="2"/>
    <x v="1"/>
    <x v="1343"/>
    <d v="2026-03-20T00:00:00"/>
    <n v="3"/>
    <n v="3"/>
    <n v="4"/>
    <n v="12"/>
    <s v="High"/>
    <s v="High"/>
  </r>
  <r>
    <s v="INC-2026-11206"/>
    <x v="4220"/>
    <x v="0"/>
    <x v="2"/>
    <x v="0"/>
    <x v="3"/>
    <x v="48"/>
    <d v="2026-03-20T00:00:00"/>
    <n v="3"/>
    <n v="1"/>
    <n v="2"/>
    <n v="2"/>
    <s v="Low"/>
    <s v="Low"/>
  </r>
  <r>
    <s v="INC-2026-14732"/>
    <x v="4221"/>
    <x v="0"/>
    <x v="0"/>
    <x v="1"/>
    <x v="1"/>
    <x v="1316"/>
    <d v="2026-03-20T00:00:00"/>
    <n v="3"/>
    <n v="1"/>
    <n v="4"/>
    <n v="4"/>
    <s v="Low"/>
    <s v="Low"/>
  </r>
  <r>
    <s v="INC-2026-11117"/>
    <x v="4222"/>
    <x v="4"/>
    <x v="3"/>
    <x v="2"/>
    <x v="3"/>
    <x v="892"/>
    <d v="2026-03-20T00:00:00"/>
    <n v="3"/>
    <n v="3"/>
    <n v="2"/>
    <n v="6"/>
    <s v="Medium"/>
    <s v="Medium"/>
  </r>
  <r>
    <s v="INC-2026-12207"/>
    <x v="4223"/>
    <x v="3"/>
    <x v="1"/>
    <x v="0"/>
    <x v="2"/>
    <x v="98"/>
    <d v="2026-03-20T00:00:00"/>
    <n v="3"/>
    <n v="5"/>
    <n v="2"/>
    <n v="10"/>
    <s v="Medium"/>
    <s v="Medium"/>
  </r>
  <r>
    <s v="INC-2026-11242"/>
    <x v="4224"/>
    <x v="5"/>
    <x v="0"/>
    <x v="2"/>
    <x v="2"/>
    <x v="835"/>
    <d v="2026-03-20T00:00:00"/>
    <n v="3"/>
    <n v="1"/>
    <n v="2"/>
    <n v="2"/>
    <s v="Low"/>
    <s v="Low"/>
  </r>
  <r>
    <s v="INC-2026-10233"/>
    <x v="4225"/>
    <x v="1"/>
    <x v="2"/>
    <x v="2"/>
    <x v="1"/>
    <x v="779"/>
    <d v="2026-03-20T00:00:00"/>
    <n v="3"/>
    <n v="1"/>
    <n v="4"/>
    <n v="4"/>
    <s v="Low"/>
    <s v="Low"/>
  </r>
  <r>
    <s v="INC-2026-14269"/>
    <x v="4226"/>
    <x v="4"/>
    <x v="2"/>
    <x v="2"/>
    <x v="3"/>
    <x v="245"/>
    <d v="2026-03-20T00:00:00"/>
    <n v="3"/>
    <n v="3"/>
    <n v="2"/>
    <n v="6"/>
    <s v="Medium"/>
    <s v="Medium"/>
  </r>
  <r>
    <s v="INC-2026-11831"/>
    <x v="4227"/>
    <x v="4"/>
    <x v="0"/>
    <x v="2"/>
    <x v="3"/>
    <x v="296"/>
    <d v="2026-03-20T00:00:00"/>
    <n v="3"/>
    <n v="3"/>
    <n v="2"/>
    <n v="6"/>
    <s v="Medium"/>
    <s v="Medium"/>
  </r>
  <r>
    <s v="INC-2026-12821"/>
    <x v="4228"/>
    <x v="2"/>
    <x v="2"/>
    <x v="3"/>
    <x v="2"/>
    <x v="857"/>
    <d v="2026-03-20T00:00:00"/>
    <n v="3"/>
    <n v="3"/>
    <n v="2"/>
    <n v="6"/>
    <s v="Medium"/>
    <s v="Medium"/>
  </r>
  <r>
    <s v="INC-2026-13734"/>
    <x v="4229"/>
    <x v="4"/>
    <x v="2"/>
    <x v="2"/>
    <x v="3"/>
    <x v="1344"/>
    <d v="2026-03-20T00:00:00"/>
    <n v="3"/>
    <n v="3"/>
    <n v="2"/>
    <n v="6"/>
    <s v="Medium"/>
    <s v="Medium"/>
  </r>
  <r>
    <s v="INC-2026-13953"/>
    <x v="4230"/>
    <x v="2"/>
    <x v="3"/>
    <x v="2"/>
    <x v="3"/>
    <x v="684"/>
    <d v="2026-03-20T00:00:00"/>
    <n v="3"/>
    <n v="3"/>
    <n v="2"/>
    <n v="6"/>
    <s v="Medium"/>
    <s v="Medium"/>
  </r>
  <r>
    <s v="INC-2026-12459"/>
    <x v="4231"/>
    <x v="4"/>
    <x v="1"/>
    <x v="2"/>
    <x v="3"/>
    <x v="338"/>
    <d v="2026-03-20T00:00:00"/>
    <n v="3"/>
    <n v="3"/>
    <n v="2"/>
    <n v="6"/>
    <s v="Medium"/>
    <s v="Medium"/>
  </r>
  <r>
    <s v="INC-2026-11598"/>
    <x v="4232"/>
    <x v="4"/>
    <x v="2"/>
    <x v="2"/>
    <x v="2"/>
    <x v="1375"/>
    <d v="2026-03-20T00:00:00"/>
    <n v="3"/>
    <n v="3"/>
    <n v="2"/>
    <n v="6"/>
    <s v="Medium"/>
    <s v="Medium"/>
  </r>
  <r>
    <s v="INC-2026-10680"/>
    <x v="4233"/>
    <x v="4"/>
    <x v="1"/>
    <x v="1"/>
    <x v="3"/>
    <x v="498"/>
    <d v="2026-03-20T00:00:00"/>
    <n v="3"/>
    <n v="3"/>
    <n v="2"/>
    <n v="6"/>
    <s v="Medium"/>
    <s v="Medium"/>
  </r>
  <r>
    <s v="INC-2026-14943"/>
    <x v="4234"/>
    <x v="4"/>
    <x v="0"/>
    <x v="2"/>
    <x v="3"/>
    <x v="462"/>
    <d v="2026-03-20T00:00:00"/>
    <n v="3"/>
    <n v="3"/>
    <n v="2"/>
    <n v="6"/>
    <s v="Medium"/>
    <s v="Medium"/>
  </r>
  <r>
    <s v="INC-2026-12348"/>
    <x v="4235"/>
    <x v="4"/>
    <x v="3"/>
    <x v="2"/>
    <x v="3"/>
    <x v="1022"/>
    <d v="2026-03-20T00:00:00"/>
    <n v="3"/>
    <n v="3"/>
    <n v="2"/>
    <n v="6"/>
    <s v="Medium"/>
    <s v="Medium"/>
  </r>
  <r>
    <s v="INC-2026-14553"/>
    <x v="4236"/>
    <x v="4"/>
    <x v="1"/>
    <x v="2"/>
    <x v="0"/>
    <x v="755"/>
    <d v="2026-03-20T00:00:00"/>
    <n v="3"/>
    <n v="3"/>
    <n v="1"/>
    <n v="3"/>
    <s v="Low"/>
    <s v="Low"/>
  </r>
  <r>
    <s v="INC-2026-10892"/>
    <x v="4237"/>
    <x v="4"/>
    <x v="0"/>
    <x v="2"/>
    <x v="3"/>
    <x v="59"/>
    <d v="2026-03-20T00:00:00"/>
    <n v="3"/>
    <n v="3"/>
    <n v="2"/>
    <n v="6"/>
    <s v="Medium"/>
    <s v="Medium"/>
  </r>
  <r>
    <s v="INC-2026-12898"/>
    <x v="4238"/>
    <x v="4"/>
    <x v="0"/>
    <x v="2"/>
    <x v="3"/>
    <x v="969"/>
    <d v="2026-03-20T00:00:00"/>
    <n v="3"/>
    <n v="3"/>
    <n v="2"/>
    <n v="6"/>
    <s v="Medium"/>
    <s v="Medium"/>
  </r>
  <r>
    <s v="INC-2026-12573"/>
    <x v="4239"/>
    <x v="1"/>
    <x v="2"/>
    <x v="3"/>
    <x v="1"/>
    <x v="861"/>
    <d v="2026-03-20T00:00:00"/>
    <n v="3"/>
    <n v="1"/>
    <n v="4"/>
    <n v="4"/>
    <s v="Low"/>
    <s v="Low"/>
  </r>
  <r>
    <s v="INC-2026-11955"/>
    <x v="4240"/>
    <x v="4"/>
    <x v="1"/>
    <x v="2"/>
    <x v="3"/>
    <x v="169"/>
    <d v="2026-03-20T00:00:00"/>
    <n v="3"/>
    <n v="3"/>
    <n v="2"/>
    <n v="6"/>
    <s v="Medium"/>
    <s v="Medium"/>
  </r>
  <r>
    <s v="INC-2026-10572"/>
    <x v="4241"/>
    <x v="1"/>
    <x v="0"/>
    <x v="2"/>
    <x v="3"/>
    <x v="1098"/>
    <d v="2026-03-20T00:00:00"/>
    <n v="3"/>
    <n v="1"/>
    <n v="2"/>
    <n v="2"/>
    <s v="Low"/>
    <s v="Low"/>
  </r>
  <r>
    <s v="INC-2026-11063"/>
    <x v="4242"/>
    <x v="4"/>
    <x v="1"/>
    <x v="1"/>
    <x v="0"/>
    <x v="660"/>
    <d v="2026-03-20T00:00:00"/>
    <n v="3"/>
    <n v="3"/>
    <n v="1"/>
    <n v="3"/>
    <s v="Low"/>
    <s v="Low"/>
  </r>
  <r>
    <s v="INC-2026-12948"/>
    <x v="4243"/>
    <x v="3"/>
    <x v="1"/>
    <x v="0"/>
    <x v="3"/>
    <x v="970"/>
    <d v="2026-03-20T00:00:00"/>
    <n v="3"/>
    <n v="5"/>
    <n v="2"/>
    <n v="10"/>
    <s v="Medium"/>
    <s v="Medium"/>
  </r>
  <r>
    <s v="INC-2026-13411"/>
    <x v="4244"/>
    <x v="4"/>
    <x v="1"/>
    <x v="2"/>
    <x v="2"/>
    <x v="1376"/>
    <d v="2026-03-21T00:00:00"/>
    <n v="3"/>
    <n v="3"/>
    <n v="2"/>
    <n v="6"/>
    <s v="Medium"/>
    <s v="Medium"/>
  </r>
  <r>
    <s v="INC-2026-14861"/>
    <x v="4245"/>
    <x v="4"/>
    <x v="2"/>
    <x v="2"/>
    <x v="3"/>
    <x v="1041"/>
    <d v="2026-03-21T00:00:00"/>
    <n v="3"/>
    <n v="3"/>
    <n v="2"/>
    <n v="6"/>
    <s v="Medium"/>
    <s v="Medium"/>
  </r>
  <r>
    <s v="INC-2026-14621"/>
    <x v="4246"/>
    <x v="4"/>
    <x v="1"/>
    <x v="2"/>
    <x v="0"/>
    <x v="756"/>
    <d v="2026-03-21T00:00:00"/>
    <n v="3"/>
    <n v="3"/>
    <n v="1"/>
    <n v="3"/>
    <s v="Low"/>
    <s v="Low"/>
  </r>
  <r>
    <s v="INC-2026-12293"/>
    <x v="4247"/>
    <x v="4"/>
    <x v="0"/>
    <x v="2"/>
    <x v="1"/>
    <x v="63"/>
    <d v="2026-03-21T00:00:00"/>
    <n v="3"/>
    <n v="3"/>
    <n v="4"/>
    <n v="12"/>
    <s v="High"/>
    <s v="High"/>
  </r>
  <r>
    <s v="INC-2026-12987"/>
    <x v="4248"/>
    <x v="5"/>
    <x v="3"/>
    <x v="0"/>
    <x v="3"/>
    <x v="602"/>
    <d v="2026-03-21T00:00:00"/>
    <n v="3"/>
    <n v="1"/>
    <n v="2"/>
    <n v="2"/>
    <s v="Low"/>
    <s v="Low"/>
  </r>
  <r>
    <s v="INC-2026-10530"/>
    <x v="4249"/>
    <x v="4"/>
    <x v="1"/>
    <x v="2"/>
    <x v="2"/>
    <x v="536"/>
    <d v="2026-03-21T00:00:00"/>
    <n v="3"/>
    <n v="3"/>
    <n v="2"/>
    <n v="6"/>
    <s v="Medium"/>
    <s v="Medium"/>
  </r>
  <r>
    <s v="INC-2026-10095"/>
    <x v="4250"/>
    <x v="4"/>
    <x v="2"/>
    <x v="2"/>
    <x v="3"/>
    <x v="221"/>
    <d v="2026-03-21T00:00:00"/>
    <n v="3"/>
    <n v="3"/>
    <n v="2"/>
    <n v="6"/>
    <s v="Medium"/>
    <s v="Medium"/>
  </r>
  <r>
    <s v="INC-2026-10704"/>
    <x v="4251"/>
    <x v="0"/>
    <x v="1"/>
    <x v="1"/>
    <x v="3"/>
    <x v="1325"/>
    <d v="2026-03-21T00:00:00"/>
    <n v="3"/>
    <n v="1"/>
    <n v="2"/>
    <n v="2"/>
    <s v="Low"/>
    <s v="Low"/>
  </r>
  <r>
    <s v="INC-2026-11269"/>
    <x v="4252"/>
    <x v="3"/>
    <x v="3"/>
    <x v="0"/>
    <x v="3"/>
    <x v="901"/>
    <d v="2026-03-21T00:00:00"/>
    <n v="3"/>
    <n v="5"/>
    <n v="2"/>
    <n v="10"/>
    <s v="Medium"/>
    <s v="Medium"/>
  </r>
  <r>
    <s v="INC-2026-10959"/>
    <x v="4253"/>
    <x v="1"/>
    <x v="1"/>
    <x v="1"/>
    <x v="3"/>
    <x v="129"/>
    <d v="2026-03-21T00:00:00"/>
    <n v="3"/>
    <n v="1"/>
    <n v="2"/>
    <n v="2"/>
    <s v="Low"/>
    <s v="Low"/>
  </r>
  <r>
    <s v="INC-2026-10205"/>
    <x v="4254"/>
    <x v="1"/>
    <x v="2"/>
    <x v="0"/>
    <x v="3"/>
    <x v="9"/>
    <d v="2026-03-21T00:00:00"/>
    <n v="3"/>
    <n v="1"/>
    <n v="2"/>
    <n v="2"/>
    <s v="Low"/>
    <s v="Low"/>
  </r>
  <r>
    <s v="INC-2026-11068"/>
    <x v="4255"/>
    <x v="0"/>
    <x v="0"/>
    <x v="1"/>
    <x v="0"/>
    <x v="317"/>
    <d v="2026-03-21T00:00:00"/>
    <n v="3"/>
    <n v="1"/>
    <n v="1"/>
    <n v="1"/>
    <s v="Low"/>
    <s v="Low"/>
  </r>
  <r>
    <s v="INC-2026-13640"/>
    <x v="4256"/>
    <x v="1"/>
    <x v="3"/>
    <x v="3"/>
    <x v="1"/>
    <x v="1362"/>
    <d v="2026-03-21T00:00:00"/>
    <n v="3"/>
    <n v="1"/>
    <n v="4"/>
    <n v="4"/>
    <s v="Low"/>
    <s v="Low"/>
  </r>
  <r>
    <s v="INC-2026-13872"/>
    <x v="4257"/>
    <x v="3"/>
    <x v="0"/>
    <x v="0"/>
    <x v="3"/>
    <x v="265"/>
    <d v="2026-03-21T00:00:00"/>
    <n v="3"/>
    <n v="5"/>
    <n v="2"/>
    <n v="10"/>
    <s v="Medium"/>
    <s v="Medium"/>
  </r>
  <r>
    <s v="INC-2026-13461"/>
    <x v="4258"/>
    <x v="4"/>
    <x v="3"/>
    <x v="2"/>
    <x v="4"/>
    <x v="347"/>
    <d v="2026-03-21T00:00:00"/>
    <n v="3"/>
    <n v="3"/>
    <n v="5"/>
    <n v="15"/>
    <s v="High"/>
    <s v="High"/>
  </r>
  <r>
    <s v="INC-2026-13553"/>
    <x v="4259"/>
    <x v="4"/>
    <x v="2"/>
    <x v="2"/>
    <x v="2"/>
    <x v="825"/>
    <d v="2026-03-21T00:00:00"/>
    <n v="3"/>
    <n v="3"/>
    <n v="2"/>
    <n v="6"/>
    <s v="Medium"/>
    <s v="Medium"/>
  </r>
  <r>
    <s v="INC-2026-14001"/>
    <x v="4260"/>
    <x v="2"/>
    <x v="0"/>
    <x v="2"/>
    <x v="1"/>
    <x v="732"/>
    <d v="2026-03-21T00:00:00"/>
    <n v="3"/>
    <n v="3"/>
    <n v="4"/>
    <n v="12"/>
    <s v="High"/>
    <s v="High"/>
  </r>
  <r>
    <s v="INC-2026-10093"/>
    <x v="4261"/>
    <x v="1"/>
    <x v="0"/>
    <x v="3"/>
    <x v="3"/>
    <x v="270"/>
    <d v="2026-03-21T00:00:00"/>
    <n v="3"/>
    <n v="1"/>
    <n v="2"/>
    <n v="2"/>
    <s v="Low"/>
    <s v="Low"/>
  </r>
  <r>
    <s v="INC-2026-11699"/>
    <x v="4262"/>
    <x v="5"/>
    <x v="3"/>
    <x v="1"/>
    <x v="3"/>
    <x v="1057"/>
    <d v="2026-03-21T00:00:00"/>
    <n v="3"/>
    <n v="1"/>
    <n v="2"/>
    <n v="2"/>
    <s v="Low"/>
    <s v="Low"/>
  </r>
  <r>
    <s v="INC-2026-14135"/>
    <x v="4263"/>
    <x v="4"/>
    <x v="1"/>
    <x v="2"/>
    <x v="2"/>
    <x v="1043"/>
    <d v="2026-03-21T00:00:00"/>
    <n v="3"/>
    <n v="3"/>
    <n v="2"/>
    <n v="6"/>
    <s v="Medium"/>
    <s v="Medium"/>
  </r>
  <r>
    <s v="INC-2026-10103"/>
    <x v="4264"/>
    <x v="0"/>
    <x v="0"/>
    <x v="1"/>
    <x v="0"/>
    <x v="641"/>
    <d v="2026-03-21T00:00:00"/>
    <n v="3"/>
    <n v="1"/>
    <n v="1"/>
    <n v="1"/>
    <s v="Low"/>
    <s v="Low"/>
  </r>
  <r>
    <s v="INC-2026-14153"/>
    <x v="4265"/>
    <x v="2"/>
    <x v="3"/>
    <x v="3"/>
    <x v="3"/>
    <x v="543"/>
    <d v="2026-03-21T00:00:00"/>
    <n v="3"/>
    <n v="3"/>
    <n v="2"/>
    <n v="6"/>
    <s v="Medium"/>
    <s v="Medium"/>
  </r>
  <r>
    <s v="INC-2026-13384"/>
    <x v="4266"/>
    <x v="4"/>
    <x v="2"/>
    <x v="2"/>
    <x v="1"/>
    <x v="17"/>
    <d v="2026-03-21T00:00:00"/>
    <n v="3"/>
    <n v="3"/>
    <n v="4"/>
    <n v="12"/>
    <s v="High"/>
    <s v="High"/>
  </r>
  <r>
    <s v="INC-2026-13566"/>
    <x v="4267"/>
    <x v="1"/>
    <x v="3"/>
    <x v="0"/>
    <x v="3"/>
    <x v="354"/>
    <d v="2026-03-21T00:00:00"/>
    <n v="3"/>
    <n v="1"/>
    <n v="2"/>
    <n v="2"/>
    <s v="Low"/>
    <s v="Low"/>
  </r>
  <r>
    <s v="INC-2026-11115"/>
    <x v="4268"/>
    <x v="2"/>
    <x v="1"/>
    <x v="2"/>
    <x v="1"/>
    <x v="796"/>
    <d v="2026-03-21T00:00:00"/>
    <n v="3"/>
    <n v="3"/>
    <n v="4"/>
    <n v="12"/>
    <s v="High"/>
    <s v="High"/>
  </r>
  <r>
    <s v="INC-2026-12098"/>
    <x v="4269"/>
    <x v="3"/>
    <x v="2"/>
    <x v="0"/>
    <x v="1"/>
    <x v="872"/>
    <d v="2026-03-21T00:00:00"/>
    <n v="3"/>
    <n v="5"/>
    <n v="4"/>
    <n v="20"/>
    <s v="Very High"/>
    <s v="Critical"/>
  </r>
  <r>
    <s v="INC-2026-10462"/>
    <x v="4270"/>
    <x v="4"/>
    <x v="1"/>
    <x v="2"/>
    <x v="3"/>
    <x v="873"/>
    <d v="2026-03-21T00:00:00"/>
    <n v="3"/>
    <n v="3"/>
    <n v="2"/>
    <n v="6"/>
    <s v="Medium"/>
    <s v="Medium"/>
  </r>
  <r>
    <s v="INC-2026-11657"/>
    <x v="4271"/>
    <x v="2"/>
    <x v="0"/>
    <x v="1"/>
    <x v="3"/>
    <x v="1194"/>
    <d v="2026-03-21T00:00:00"/>
    <n v="3"/>
    <n v="3"/>
    <n v="2"/>
    <n v="6"/>
    <s v="Medium"/>
    <s v="Medium"/>
  </r>
  <r>
    <s v="INC-2026-12852"/>
    <x v="4272"/>
    <x v="4"/>
    <x v="0"/>
    <x v="2"/>
    <x v="0"/>
    <x v="1245"/>
    <d v="2026-03-21T00:00:00"/>
    <n v="3"/>
    <n v="3"/>
    <n v="1"/>
    <n v="3"/>
    <s v="Low"/>
    <s v="Low"/>
  </r>
  <r>
    <s v="INC-2026-11262"/>
    <x v="4273"/>
    <x v="4"/>
    <x v="0"/>
    <x v="2"/>
    <x v="3"/>
    <x v="279"/>
    <d v="2026-03-21T00:00:00"/>
    <n v="3"/>
    <n v="3"/>
    <n v="2"/>
    <n v="6"/>
    <s v="Medium"/>
    <s v="Medium"/>
  </r>
  <r>
    <s v="INC-2026-14585"/>
    <x v="4274"/>
    <x v="2"/>
    <x v="0"/>
    <x v="1"/>
    <x v="2"/>
    <x v="80"/>
    <d v="2026-03-21T00:00:00"/>
    <n v="3"/>
    <n v="3"/>
    <n v="2"/>
    <n v="6"/>
    <s v="Medium"/>
    <s v="Medium"/>
  </r>
  <r>
    <s v="INC-2026-12698"/>
    <x v="4275"/>
    <x v="4"/>
    <x v="2"/>
    <x v="2"/>
    <x v="0"/>
    <x v="143"/>
    <d v="2026-03-21T00:00:00"/>
    <n v="3"/>
    <n v="3"/>
    <n v="1"/>
    <n v="3"/>
    <s v="Low"/>
    <s v="Low"/>
  </r>
  <r>
    <s v="INC-2026-10796"/>
    <x v="4276"/>
    <x v="1"/>
    <x v="0"/>
    <x v="1"/>
    <x v="1"/>
    <x v="33"/>
    <d v="2026-03-21T00:00:00"/>
    <n v="3"/>
    <n v="1"/>
    <n v="4"/>
    <n v="4"/>
    <s v="Low"/>
    <s v="Low"/>
  </r>
  <r>
    <s v="INC-2026-11424"/>
    <x v="4277"/>
    <x v="4"/>
    <x v="2"/>
    <x v="2"/>
    <x v="2"/>
    <x v="979"/>
    <d v="2026-03-21T00:00:00"/>
    <n v="3"/>
    <n v="3"/>
    <n v="2"/>
    <n v="6"/>
    <s v="Medium"/>
    <s v="Medium"/>
  </r>
  <r>
    <s v="INC-2026-10691"/>
    <x v="4278"/>
    <x v="4"/>
    <x v="2"/>
    <x v="2"/>
    <x v="3"/>
    <x v="1124"/>
    <d v="2026-03-21T00:00:00"/>
    <n v="3"/>
    <n v="3"/>
    <n v="2"/>
    <n v="6"/>
    <s v="Medium"/>
    <s v="Medium"/>
  </r>
  <r>
    <s v="INC-2026-12588"/>
    <x v="4279"/>
    <x v="0"/>
    <x v="2"/>
    <x v="2"/>
    <x v="3"/>
    <x v="1075"/>
    <d v="2026-03-21T00:00:00"/>
    <n v="3"/>
    <n v="1"/>
    <n v="2"/>
    <n v="2"/>
    <s v="Low"/>
    <s v="Low"/>
  </r>
  <r>
    <s v="INC-2026-12899"/>
    <x v="4280"/>
    <x v="1"/>
    <x v="0"/>
    <x v="3"/>
    <x v="0"/>
    <x v="1166"/>
    <d v="2026-03-21T00:00:00"/>
    <n v="3"/>
    <n v="1"/>
    <n v="1"/>
    <n v="1"/>
    <s v="Low"/>
    <s v="Low"/>
  </r>
  <r>
    <s v="INC-2026-10639"/>
    <x v="4281"/>
    <x v="4"/>
    <x v="2"/>
    <x v="3"/>
    <x v="3"/>
    <x v="447"/>
    <d v="2026-03-21T00:00:00"/>
    <n v="3"/>
    <n v="3"/>
    <n v="2"/>
    <n v="6"/>
    <s v="Medium"/>
    <s v="Medium"/>
  </r>
  <r>
    <s v="INC-2026-13940"/>
    <x v="4282"/>
    <x v="4"/>
    <x v="0"/>
    <x v="2"/>
    <x v="3"/>
    <x v="711"/>
    <d v="2026-03-21T00:00:00"/>
    <n v="3"/>
    <n v="3"/>
    <n v="2"/>
    <n v="6"/>
    <s v="Medium"/>
    <s v="Medium"/>
  </r>
  <r>
    <s v="INC-2026-13549"/>
    <x v="4283"/>
    <x v="2"/>
    <x v="2"/>
    <x v="1"/>
    <x v="2"/>
    <x v="747"/>
    <d v="2026-03-21T00:00:00"/>
    <n v="3"/>
    <n v="3"/>
    <n v="2"/>
    <n v="6"/>
    <s v="Medium"/>
    <s v="Medium"/>
  </r>
  <r>
    <s v="INC-2026-11438"/>
    <x v="4284"/>
    <x v="4"/>
    <x v="0"/>
    <x v="2"/>
    <x v="3"/>
    <x v="1080"/>
    <d v="2026-03-21T00:00:00"/>
    <n v="3"/>
    <n v="3"/>
    <n v="2"/>
    <n v="6"/>
    <s v="Medium"/>
    <s v="Medium"/>
  </r>
  <r>
    <s v="INC-2026-13732"/>
    <x v="4285"/>
    <x v="1"/>
    <x v="0"/>
    <x v="2"/>
    <x v="1"/>
    <x v="242"/>
    <d v="2026-03-21T00:00:00"/>
    <n v="3"/>
    <n v="1"/>
    <n v="4"/>
    <n v="4"/>
    <s v="Low"/>
    <s v="Low"/>
  </r>
  <r>
    <s v="INC-2026-10969"/>
    <x v="4286"/>
    <x v="1"/>
    <x v="1"/>
    <x v="0"/>
    <x v="0"/>
    <x v="1377"/>
    <d v="2026-03-21T00:00:00"/>
    <n v="3"/>
    <n v="1"/>
    <n v="1"/>
    <n v="1"/>
    <s v="Low"/>
    <s v="Low"/>
  </r>
  <r>
    <s v="INC-2026-13815"/>
    <x v="4287"/>
    <x v="5"/>
    <x v="1"/>
    <x v="0"/>
    <x v="1"/>
    <x v="1343"/>
    <d v="2026-03-21T00:00:00"/>
    <n v="3"/>
    <n v="1"/>
    <n v="4"/>
    <n v="4"/>
    <s v="Low"/>
    <s v="Low"/>
  </r>
  <r>
    <s v="INC-2026-12260"/>
    <x v="4288"/>
    <x v="0"/>
    <x v="2"/>
    <x v="1"/>
    <x v="3"/>
    <x v="370"/>
    <d v="2026-03-21T00:00:00"/>
    <n v="3"/>
    <n v="1"/>
    <n v="2"/>
    <n v="2"/>
    <s v="Low"/>
    <s v="Low"/>
  </r>
  <r>
    <s v="INC-2026-10284"/>
    <x v="4289"/>
    <x v="5"/>
    <x v="3"/>
    <x v="0"/>
    <x v="3"/>
    <x v="491"/>
    <d v="2026-03-21T00:00:00"/>
    <n v="3"/>
    <n v="1"/>
    <n v="2"/>
    <n v="2"/>
    <s v="Low"/>
    <s v="Low"/>
  </r>
  <r>
    <s v="INC-2026-12678"/>
    <x v="4290"/>
    <x v="0"/>
    <x v="3"/>
    <x v="2"/>
    <x v="1"/>
    <x v="748"/>
    <d v="2026-03-21T00:00:00"/>
    <n v="3"/>
    <n v="1"/>
    <n v="4"/>
    <n v="4"/>
    <s v="Low"/>
    <s v="Low"/>
  </r>
  <r>
    <s v="INC-2026-10377"/>
    <x v="4291"/>
    <x v="2"/>
    <x v="1"/>
    <x v="3"/>
    <x v="2"/>
    <x v="1143"/>
    <d v="2026-03-21T00:00:00"/>
    <n v="3"/>
    <n v="3"/>
    <n v="2"/>
    <n v="6"/>
    <s v="Medium"/>
    <s v="Medium"/>
  </r>
  <r>
    <s v="INC-2026-11616"/>
    <x v="4292"/>
    <x v="4"/>
    <x v="0"/>
    <x v="2"/>
    <x v="3"/>
    <x v="295"/>
    <d v="2026-03-21T00:00:00"/>
    <n v="3"/>
    <n v="3"/>
    <n v="2"/>
    <n v="6"/>
    <s v="Medium"/>
    <s v="Medium"/>
  </r>
  <r>
    <s v="INC-2026-14645"/>
    <x v="4293"/>
    <x v="4"/>
    <x v="2"/>
    <x v="2"/>
    <x v="2"/>
    <x v="1084"/>
    <d v="2026-03-21T00:00:00"/>
    <n v="3"/>
    <n v="3"/>
    <n v="2"/>
    <n v="6"/>
    <s v="Medium"/>
    <s v="Medium"/>
  </r>
  <r>
    <s v="INC-2026-10729"/>
    <x v="4294"/>
    <x v="4"/>
    <x v="0"/>
    <x v="2"/>
    <x v="3"/>
    <x v="625"/>
    <d v="2026-03-21T00:00:00"/>
    <n v="3"/>
    <n v="3"/>
    <n v="2"/>
    <n v="6"/>
    <s v="Medium"/>
    <s v="Medium"/>
  </r>
  <r>
    <s v="INC-2026-13086"/>
    <x v="4295"/>
    <x v="4"/>
    <x v="1"/>
    <x v="2"/>
    <x v="3"/>
    <x v="159"/>
    <d v="2026-03-21T00:00:00"/>
    <n v="3"/>
    <n v="3"/>
    <n v="2"/>
    <n v="6"/>
    <s v="Medium"/>
    <s v="Medium"/>
  </r>
  <r>
    <s v="INC-2026-12938"/>
    <x v="4296"/>
    <x v="0"/>
    <x v="0"/>
    <x v="0"/>
    <x v="2"/>
    <x v="1378"/>
    <d v="2026-03-21T00:00:00"/>
    <n v="3"/>
    <n v="1"/>
    <n v="2"/>
    <n v="2"/>
    <s v="Low"/>
    <s v="Low"/>
  </r>
  <r>
    <s v="INC-2026-11462"/>
    <x v="4297"/>
    <x v="3"/>
    <x v="1"/>
    <x v="0"/>
    <x v="0"/>
    <x v="424"/>
    <d v="2026-03-21T00:00:00"/>
    <n v="3"/>
    <n v="5"/>
    <n v="1"/>
    <n v="5"/>
    <s v="Medium"/>
    <s v="Medium"/>
  </r>
  <r>
    <s v="INC-2026-13345"/>
    <x v="4298"/>
    <x v="5"/>
    <x v="0"/>
    <x v="1"/>
    <x v="2"/>
    <x v="597"/>
    <d v="2026-03-21T00:00:00"/>
    <n v="3"/>
    <n v="1"/>
    <n v="2"/>
    <n v="2"/>
    <s v="Low"/>
    <s v="Low"/>
  </r>
  <r>
    <s v="INC-2026-12490"/>
    <x v="4299"/>
    <x v="2"/>
    <x v="2"/>
    <x v="0"/>
    <x v="0"/>
    <x v="1173"/>
    <d v="2026-03-21T00:00:00"/>
    <n v="3"/>
    <n v="3"/>
    <n v="1"/>
    <n v="3"/>
    <s v="Low"/>
    <s v="Low"/>
  </r>
  <r>
    <s v="INC-2026-10883"/>
    <x v="4300"/>
    <x v="2"/>
    <x v="1"/>
    <x v="2"/>
    <x v="2"/>
    <x v="995"/>
    <d v="2026-03-21T00:00:00"/>
    <n v="3"/>
    <n v="3"/>
    <n v="2"/>
    <n v="6"/>
    <s v="Medium"/>
    <s v="Medium"/>
  </r>
  <r>
    <s v="INC-2026-10541"/>
    <x v="4301"/>
    <x v="4"/>
    <x v="1"/>
    <x v="2"/>
    <x v="4"/>
    <x v="57"/>
    <d v="2026-03-21T00:00:00"/>
    <n v="3"/>
    <n v="3"/>
    <n v="5"/>
    <n v="15"/>
    <s v="High"/>
    <s v="High"/>
  </r>
  <r>
    <s v="INC-2026-13000"/>
    <x v="4302"/>
    <x v="4"/>
    <x v="2"/>
    <x v="2"/>
    <x v="2"/>
    <x v="255"/>
    <d v="2026-03-21T00:00:00"/>
    <n v="3"/>
    <n v="3"/>
    <n v="2"/>
    <n v="6"/>
    <s v="Medium"/>
    <s v="Medium"/>
  </r>
  <r>
    <s v="INC-2026-13686"/>
    <x v="4303"/>
    <x v="4"/>
    <x v="1"/>
    <x v="2"/>
    <x v="2"/>
    <x v="531"/>
    <d v="2026-03-21T00:00:00"/>
    <n v="3"/>
    <n v="3"/>
    <n v="2"/>
    <n v="6"/>
    <s v="Medium"/>
    <s v="Medium"/>
  </r>
  <r>
    <s v="INC-2026-13746"/>
    <x v="4304"/>
    <x v="3"/>
    <x v="0"/>
    <x v="0"/>
    <x v="2"/>
    <x v="1158"/>
    <d v="2026-03-21T00:00:00"/>
    <n v="3"/>
    <n v="5"/>
    <n v="2"/>
    <n v="10"/>
    <s v="Medium"/>
    <s v="Medium"/>
  </r>
  <r>
    <s v="INC-2026-13069"/>
    <x v="4305"/>
    <x v="4"/>
    <x v="3"/>
    <x v="2"/>
    <x v="4"/>
    <x v="1246"/>
    <d v="2026-03-21T00:00:00"/>
    <n v="3"/>
    <n v="3"/>
    <n v="5"/>
    <n v="15"/>
    <s v="High"/>
    <s v="High"/>
  </r>
  <r>
    <s v="INC-2026-14718"/>
    <x v="4306"/>
    <x v="1"/>
    <x v="1"/>
    <x v="3"/>
    <x v="3"/>
    <x v="170"/>
    <d v="2026-03-21T00:00:00"/>
    <n v="3"/>
    <n v="1"/>
    <n v="2"/>
    <n v="2"/>
    <s v="Low"/>
    <s v="Low"/>
  </r>
  <r>
    <s v="INC-2026-14333"/>
    <x v="4307"/>
    <x v="4"/>
    <x v="0"/>
    <x v="0"/>
    <x v="2"/>
    <x v="821"/>
    <d v="2026-03-22T00:00:00"/>
    <n v="3"/>
    <n v="3"/>
    <n v="2"/>
    <n v="6"/>
    <s v="Medium"/>
    <s v="Medium"/>
  </r>
  <r>
    <s v="INC-2026-12256"/>
    <x v="4308"/>
    <x v="2"/>
    <x v="3"/>
    <x v="1"/>
    <x v="3"/>
    <x v="842"/>
    <d v="2026-03-22T00:00:00"/>
    <n v="3"/>
    <n v="3"/>
    <n v="2"/>
    <n v="6"/>
    <s v="Medium"/>
    <s v="Medium"/>
  </r>
  <r>
    <s v="INC-2026-12867"/>
    <x v="4309"/>
    <x v="4"/>
    <x v="1"/>
    <x v="2"/>
    <x v="1"/>
    <x v="986"/>
    <d v="2026-03-22T00:00:00"/>
    <n v="3"/>
    <n v="3"/>
    <n v="4"/>
    <n v="12"/>
    <s v="High"/>
    <s v="High"/>
  </r>
  <r>
    <s v="INC-2026-14264"/>
    <x v="4310"/>
    <x v="1"/>
    <x v="1"/>
    <x v="2"/>
    <x v="1"/>
    <x v="998"/>
    <d v="2026-03-22T00:00:00"/>
    <n v="3"/>
    <n v="1"/>
    <n v="4"/>
    <n v="4"/>
    <s v="Low"/>
    <s v="Low"/>
  </r>
  <r>
    <s v="INC-2026-13938"/>
    <x v="4311"/>
    <x v="0"/>
    <x v="1"/>
    <x v="2"/>
    <x v="3"/>
    <x v="473"/>
    <d v="2026-03-22T00:00:00"/>
    <n v="3"/>
    <n v="1"/>
    <n v="2"/>
    <n v="2"/>
    <s v="Low"/>
    <s v="Low"/>
  </r>
  <r>
    <s v="INC-2026-11989"/>
    <x v="4312"/>
    <x v="4"/>
    <x v="2"/>
    <x v="2"/>
    <x v="1"/>
    <x v="1055"/>
    <d v="2026-03-22T00:00:00"/>
    <n v="3"/>
    <n v="3"/>
    <n v="4"/>
    <n v="12"/>
    <s v="High"/>
    <s v="High"/>
  </r>
  <r>
    <s v="INC-2026-14180"/>
    <x v="4313"/>
    <x v="4"/>
    <x v="3"/>
    <x v="2"/>
    <x v="2"/>
    <x v="537"/>
    <d v="2026-03-22T00:00:00"/>
    <n v="3"/>
    <n v="3"/>
    <n v="2"/>
    <n v="6"/>
    <s v="Medium"/>
    <s v="Medium"/>
  </r>
  <r>
    <s v="INC-2026-12230"/>
    <x v="4314"/>
    <x v="4"/>
    <x v="3"/>
    <x v="2"/>
    <x v="0"/>
    <x v="790"/>
    <d v="2026-03-22T00:00:00"/>
    <n v="3"/>
    <n v="3"/>
    <n v="1"/>
    <n v="3"/>
    <s v="Low"/>
    <s v="Low"/>
  </r>
  <r>
    <s v="INC-2026-11923"/>
    <x v="4315"/>
    <x v="4"/>
    <x v="3"/>
    <x v="2"/>
    <x v="3"/>
    <x v="883"/>
    <d v="2026-03-22T00:00:00"/>
    <n v="3"/>
    <n v="3"/>
    <n v="2"/>
    <n v="6"/>
    <s v="Medium"/>
    <s v="Medium"/>
  </r>
  <r>
    <s v="INC-2026-14760"/>
    <x v="4316"/>
    <x v="2"/>
    <x v="0"/>
    <x v="3"/>
    <x v="2"/>
    <x v="974"/>
    <d v="2026-03-22T00:00:00"/>
    <n v="3"/>
    <n v="3"/>
    <n v="2"/>
    <n v="6"/>
    <s v="Medium"/>
    <s v="Medium"/>
  </r>
  <r>
    <s v="INC-2026-13533"/>
    <x v="4317"/>
    <x v="2"/>
    <x v="2"/>
    <x v="0"/>
    <x v="3"/>
    <x v="75"/>
    <d v="2026-03-22T00:00:00"/>
    <n v="3"/>
    <n v="3"/>
    <n v="2"/>
    <n v="6"/>
    <s v="Medium"/>
    <s v="Medium"/>
  </r>
  <r>
    <s v="INC-2026-11973"/>
    <x v="4318"/>
    <x v="3"/>
    <x v="2"/>
    <x v="0"/>
    <x v="3"/>
    <x v="353"/>
    <d v="2026-03-22T00:00:00"/>
    <n v="3"/>
    <n v="5"/>
    <n v="2"/>
    <n v="10"/>
    <s v="Medium"/>
    <s v="Medium"/>
  </r>
  <r>
    <s v="INC-2026-10660"/>
    <x v="4319"/>
    <x v="0"/>
    <x v="1"/>
    <x v="2"/>
    <x v="2"/>
    <x v="404"/>
    <d v="2026-03-22T00:00:00"/>
    <n v="3"/>
    <n v="1"/>
    <n v="2"/>
    <n v="2"/>
    <s v="Low"/>
    <s v="Low"/>
  </r>
  <r>
    <s v="INC-2026-12813"/>
    <x v="4320"/>
    <x v="4"/>
    <x v="0"/>
    <x v="2"/>
    <x v="1"/>
    <x v="275"/>
    <d v="2026-03-22T00:00:00"/>
    <n v="3"/>
    <n v="3"/>
    <n v="4"/>
    <n v="12"/>
    <s v="High"/>
    <s v="High"/>
  </r>
  <r>
    <s v="INC-2026-12546"/>
    <x v="4321"/>
    <x v="4"/>
    <x v="3"/>
    <x v="2"/>
    <x v="2"/>
    <x v="1298"/>
    <d v="2026-03-22T00:00:00"/>
    <n v="3"/>
    <n v="3"/>
    <n v="2"/>
    <n v="6"/>
    <s v="Medium"/>
    <s v="Medium"/>
  </r>
  <r>
    <s v="INC-2026-10633"/>
    <x v="4322"/>
    <x v="4"/>
    <x v="0"/>
    <x v="2"/>
    <x v="2"/>
    <x v="872"/>
    <d v="2026-03-22T00:00:00"/>
    <n v="3"/>
    <n v="3"/>
    <n v="2"/>
    <n v="6"/>
    <s v="Medium"/>
    <s v="Medium"/>
  </r>
  <r>
    <s v="INC-2026-14349"/>
    <x v="4322"/>
    <x v="4"/>
    <x v="3"/>
    <x v="3"/>
    <x v="2"/>
    <x v="872"/>
    <d v="2026-03-22T00:00:00"/>
    <n v="3"/>
    <n v="3"/>
    <n v="2"/>
    <n v="6"/>
    <s v="Medium"/>
    <s v="Medium"/>
  </r>
  <r>
    <s v="INC-2026-13283"/>
    <x v="4323"/>
    <x v="4"/>
    <x v="1"/>
    <x v="2"/>
    <x v="3"/>
    <x v="140"/>
    <d v="2026-03-22T00:00:00"/>
    <n v="3"/>
    <n v="3"/>
    <n v="2"/>
    <n v="6"/>
    <s v="Medium"/>
    <s v="Medium"/>
  </r>
  <r>
    <s v="INC-2026-10295"/>
    <x v="4324"/>
    <x v="3"/>
    <x v="2"/>
    <x v="0"/>
    <x v="3"/>
    <x v="645"/>
    <d v="2026-03-22T00:00:00"/>
    <n v="3"/>
    <n v="5"/>
    <n v="2"/>
    <n v="10"/>
    <s v="Medium"/>
    <s v="Medium"/>
  </r>
  <r>
    <s v="INC-2026-11518"/>
    <x v="4325"/>
    <x v="4"/>
    <x v="3"/>
    <x v="2"/>
    <x v="1"/>
    <x v="549"/>
    <d v="2026-03-22T00:00:00"/>
    <n v="3"/>
    <n v="3"/>
    <n v="4"/>
    <n v="12"/>
    <s v="High"/>
    <s v="High"/>
  </r>
  <r>
    <s v="INC-2026-12039"/>
    <x v="4326"/>
    <x v="0"/>
    <x v="2"/>
    <x v="2"/>
    <x v="2"/>
    <x v="1165"/>
    <d v="2026-03-22T00:00:00"/>
    <n v="3"/>
    <n v="1"/>
    <n v="2"/>
    <n v="2"/>
    <s v="Low"/>
    <s v="Low"/>
  </r>
  <r>
    <s v="INC-2026-13578"/>
    <x v="4327"/>
    <x v="4"/>
    <x v="0"/>
    <x v="2"/>
    <x v="2"/>
    <x v="742"/>
    <d v="2026-03-22T00:00:00"/>
    <n v="3"/>
    <n v="3"/>
    <n v="2"/>
    <n v="6"/>
    <s v="Medium"/>
    <s v="Medium"/>
  </r>
  <r>
    <s v="INC-2026-12180"/>
    <x v="4328"/>
    <x v="2"/>
    <x v="0"/>
    <x v="2"/>
    <x v="2"/>
    <x v="1187"/>
    <d v="2026-03-22T00:00:00"/>
    <n v="3"/>
    <n v="3"/>
    <n v="2"/>
    <n v="6"/>
    <s v="Medium"/>
    <s v="Medium"/>
  </r>
  <r>
    <s v="INC-2026-14283"/>
    <x v="4329"/>
    <x v="0"/>
    <x v="0"/>
    <x v="0"/>
    <x v="0"/>
    <x v="1091"/>
    <d v="2026-03-22T00:00:00"/>
    <n v="3"/>
    <n v="1"/>
    <n v="1"/>
    <n v="1"/>
    <s v="Low"/>
    <s v="Low"/>
  </r>
  <r>
    <s v="INC-2026-12729"/>
    <x v="4330"/>
    <x v="4"/>
    <x v="1"/>
    <x v="2"/>
    <x v="2"/>
    <x v="1141"/>
    <d v="2026-03-22T00:00:00"/>
    <n v="3"/>
    <n v="3"/>
    <n v="2"/>
    <n v="6"/>
    <s v="Medium"/>
    <s v="Medium"/>
  </r>
  <r>
    <s v="INC-2026-12149"/>
    <x v="4331"/>
    <x v="4"/>
    <x v="1"/>
    <x v="1"/>
    <x v="3"/>
    <x v="1142"/>
    <d v="2026-03-22T00:00:00"/>
    <n v="3"/>
    <n v="3"/>
    <n v="2"/>
    <n v="6"/>
    <s v="Medium"/>
    <s v="Medium"/>
  </r>
  <r>
    <s v="INC-2026-10966"/>
    <x v="4332"/>
    <x v="4"/>
    <x v="1"/>
    <x v="2"/>
    <x v="4"/>
    <x v="979"/>
    <d v="2026-03-22T00:00:00"/>
    <n v="3"/>
    <n v="3"/>
    <n v="5"/>
    <n v="15"/>
    <s v="High"/>
    <s v="High"/>
  </r>
  <r>
    <s v="INC-2026-10773"/>
    <x v="4333"/>
    <x v="3"/>
    <x v="3"/>
    <x v="0"/>
    <x v="1"/>
    <x v="286"/>
    <d v="2026-03-22T00:00:00"/>
    <n v="3"/>
    <n v="5"/>
    <n v="4"/>
    <n v="20"/>
    <s v="Very High"/>
    <s v="Critical"/>
  </r>
  <r>
    <s v="INC-2026-12360"/>
    <x v="4334"/>
    <x v="4"/>
    <x v="0"/>
    <x v="2"/>
    <x v="4"/>
    <x v="589"/>
    <d v="2026-03-22T00:00:00"/>
    <n v="3"/>
    <n v="3"/>
    <n v="5"/>
    <n v="15"/>
    <s v="High"/>
    <s v="High"/>
  </r>
  <r>
    <s v="INC-2026-12931"/>
    <x v="4335"/>
    <x v="4"/>
    <x v="1"/>
    <x v="2"/>
    <x v="3"/>
    <x v="1379"/>
    <d v="2026-03-22T00:00:00"/>
    <n v="3"/>
    <n v="3"/>
    <n v="2"/>
    <n v="6"/>
    <s v="Medium"/>
    <s v="Medium"/>
  </r>
  <r>
    <s v="INC-2026-11386"/>
    <x v="4336"/>
    <x v="5"/>
    <x v="3"/>
    <x v="3"/>
    <x v="3"/>
    <x v="41"/>
    <d v="2026-03-22T00:00:00"/>
    <n v="3"/>
    <n v="1"/>
    <n v="2"/>
    <n v="2"/>
    <s v="Low"/>
    <s v="Low"/>
  </r>
  <r>
    <s v="INC-2026-11246"/>
    <x v="4337"/>
    <x v="4"/>
    <x v="0"/>
    <x v="2"/>
    <x v="3"/>
    <x v="1167"/>
    <d v="2026-03-22T00:00:00"/>
    <n v="3"/>
    <n v="3"/>
    <n v="2"/>
    <n v="6"/>
    <s v="Medium"/>
    <s v="Medium"/>
  </r>
  <r>
    <s v="INC-2026-14147"/>
    <x v="4338"/>
    <x v="4"/>
    <x v="1"/>
    <x v="1"/>
    <x v="2"/>
    <x v="197"/>
    <d v="2026-03-22T00:00:00"/>
    <n v="3"/>
    <n v="3"/>
    <n v="2"/>
    <n v="6"/>
    <s v="Medium"/>
    <s v="Medium"/>
  </r>
  <r>
    <s v="INC-2026-14409"/>
    <x v="4339"/>
    <x v="3"/>
    <x v="2"/>
    <x v="0"/>
    <x v="0"/>
    <x v="415"/>
    <d v="2026-03-22T00:00:00"/>
    <n v="3"/>
    <n v="5"/>
    <n v="1"/>
    <n v="5"/>
    <s v="Medium"/>
    <s v="Medium"/>
  </r>
  <r>
    <s v="INC-2026-10741"/>
    <x v="4340"/>
    <x v="0"/>
    <x v="1"/>
    <x v="0"/>
    <x v="3"/>
    <x v="1380"/>
    <d v="2026-03-22T00:00:00"/>
    <n v="3"/>
    <n v="1"/>
    <n v="2"/>
    <n v="2"/>
    <s v="Low"/>
    <s v="Low"/>
  </r>
  <r>
    <s v="INC-2026-10346"/>
    <x v="4341"/>
    <x v="3"/>
    <x v="2"/>
    <x v="0"/>
    <x v="3"/>
    <x v="1381"/>
    <d v="2026-03-22T00:00:00"/>
    <n v="3"/>
    <n v="5"/>
    <n v="2"/>
    <n v="10"/>
    <s v="Medium"/>
    <s v="Medium"/>
  </r>
  <r>
    <s v="INC-2026-10201"/>
    <x v="4342"/>
    <x v="4"/>
    <x v="0"/>
    <x v="2"/>
    <x v="2"/>
    <x v="367"/>
    <d v="2026-03-22T00:00:00"/>
    <n v="3"/>
    <n v="3"/>
    <n v="2"/>
    <n v="6"/>
    <s v="Medium"/>
    <s v="Medium"/>
  </r>
  <r>
    <s v="INC-2026-12531"/>
    <x v="4343"/>
    <x v="4"/>
    <x v="0"/>
    <x v="2"/>
    <x v="3"/>
    <x v="1382"/>
    <d v="2026-03-22T00:00:00"/>
    <n v="3"/>
    <n v="3"/>
    <n v="2"/>
    <n v="6"/>
    <s v="Medium"/>
    <s v="Medium"/>
  </r>
  <r>
    <s v="INC-2026-14215"/>
    <x v="4344"/>
    <x v="1"/>
    <x v="2"/>
    <x v="2"/>
    <x v="3"/>
    <x v="1080"/>
    <d v="2026-03-22T00:00:00"/>
    <n v="3"/>
    <n v="1"/>
    <n v="2"/>
    <n v="2"/>
    <s v="Low"/>
    <s v="Low"/>
  </r>
  <r>
    <s v="INC-2026-11813"/>
    <x v="4345"/>
    <x v="4"/>
    <x v="0"/>
    <x v="2"/>
    <x v="0"/>
    <x v="654"/>
    <d v="2026-03-22T00:00:00"/>
    <n v="3"/>
    <n v="3"/>
    <n v="1"/>
    <n v="3"/>
    <s v="Low"/>
    <s v="Low"/>
  </r>
  <r>
    <s v="INC-2026-13001"/>
    <x v="4346"/>
    <x v="4"/>
    <x v="2"/>
    <x v="1"/>
    <x v="2"/>
    <x v="454"/>
    <d v="2026-03-22T00:00:00"/>
    <n v="3"/>
    <n v="3"/>
    <n v="2"/>
    <n v="6"/>
    <s v="Medium"/>
    <s v="Medium"/>
  </r>
  <r>
    <s v="INC-2026-11364"/>
    <x v="4347"/>
    <x v="4"/>
    <x v="2"/>
    <x v="2"/>
    <x v="2"/>
    <x v="891"/>
    <d v="2026-03-22T00:00:00"/>
    <n v="3"/>
    <n v="3"/>
    <n v="2"/>
    <n v="6"/>
    <s v="Medium"/>
    <s v="Medium"/>
  </r>
  <r>
    <s v="INC-2026-13275"/>
    <x v="4348"/>
    <x v="5"/>
    <x v="3"/>
    <x v="2"/>
    <x v="3"/>
    <x v="594"/>
    <d v="2026-03-22T00:00:00"/>
    <n v="3"/>
    <n v="1"/>
    <n v="2"/>
    <n v="2"/>
    <s v="Low"/>
    <s v="Low"/>
  </r>
  <r>
    <s v="INC-2026-13762"/>
    <x v="4349"/>
    <x v="4"/>
    <x v="0"/>
    <x v="2"/>
    <x v="1"/>
    <x v="1301"/>
    <d v="2026-03-22T00:00:00"/>
    <n v="3"/>
    <n v="3"/>
    <n v="4"/>
    <n v="12"/>
    <s v="High"/>
    <s v="High"/>
  </r>
  <r>
    <s v="INC-2026-13975"/>
    <x v="4350"/>
    <x v="5"/>
    <x v="0"/>
    <x v="1"/>
    <x v="3"/>
    <x v="933"/>
    <d v="2026-03-22T00:00:00"/>
    <n v="3"/>
    <n v="1"/>
    <n v="2"/>
    <n v="2"/>
    <s v="Low"/>
    <s v="Low"/>
  </r>
  <r>
    <s v="INC-2026-11814"/>
    <x v="4351"/>
    <x v="4"/>
    <x v="1"/>
    <x v="2"/>
    <x v="3"/>
    <x v="334"/>
    <d v="2026-03-22T00:00:00"/>
    <n v="3"/>
    <n v="3"/>
    <n v="2"/>
    <n v="6"/>
    <s v="Medium"/>
    <s v="Medium"/>
  </r>
  <r>
    <s v="INC-2026-13288"/>
    <x v="4352"/>
    <x v="1"/>
    <x v="3"/>
    <x v="1"/>
    <x v="3"/>
    <x v="935"/>
    <d v="2026-03-22T00:00:00"/>
    <n v="3"/>
    <n v="1"/>
    <n v="2"/>
    <n v="2"/>
    <s v="Low"/>
    <s v="Low"/>
  </r>
  <r>
    <s v="INC-2026-10621"/>
    <x v="4353"/>
    <x v="2"/>
    <x v="3"/>
    <x v="0"/>
    <x v="3"/>
    <x v="496"/>
    <d v="2026-03-22T00:00:00"/>
    <n v="3"/>
    <n v="3"/>
    <n v="2"/>
    <n v="6"/>
    <s v="Medium"/>
    <s v="Medium"/>
  </r>
  <r>
    <s v="INC-2026-11974"/>
    <x v="4354"/>
    <x v="5"/>
    <x v="0"/>
    <x v="0"/>
    <x v="2"/>
    <x v="1179"/>
    <d v="2026-03-22T00:00:00"/>
    <n v="3"/>
    <n v="1"/>
    <n v="2"/>
    <n v="2"/>
    <s v="Low"/>
    <s v="Low"/>
  </r>
  <r>
    <s v="INC-2026-12626"/>
    <x v="4355"/>
    <x v="4"/>
    <x v="3"/>
    <x v="2"/>
    <x v="2"/>
    <x v="658"/>
    <d v="2026-03-22T00:00:00"/>
    <n v="3"/>
    <n v="3"/>
    <n v="2"/>
    <n v="6"/>
    <s v="Medium"/>
    <s v="Medium"/>
  </r>
  <r>
    <s v="INC-2026-12445"/>
    <x v="4356"/>
    <x v="4"/>
    <x v="1"/>
    <x v="2"/>
    <x v="3"/>
    <x v="1172"/>
    <d v="2026-03-22T00:00:00"/>
    <n v="3"/>
    <n v="3"/>
    <n v="2"/>
    <n v="6"/>
    <s v="Medium"/>
    <s v="Medium"/>
  </r>
  <r>
    <s v="INC-2026-11191"/>
    <x v="4357"/>
    <x v="4"/>
    <x v="1"/>
    <x v="1"/>
    <x v="3"/>
    <x v="213"/>
    <d v="2026-03-22T00:00:00"/>
    <n v="3"/>
    <n v="3"/>
    <n v="2"/>
    <n v="6"/>
    <s v="Medium"/>
    <s v="Medium"/>
  </r>
  <r>
    <s v="INC-2026-12469"/>
    <x v="4358"/>
    <x v="5"/>
    <x v="3"/>
    <x v="0"/>
    <x v="3"/>
    <x v="110"/>
    <d v="2026-03-22T00:00:00"/>
    <n v="3"/>
    <n v="1"/>
    <n v="2"/>
    <n v="2"/>
    <s v="Low"/>
    <s v="Low"/>
  </r>
  <r>
    <s v="INC-2026-11210"/>
    <x v="4359"/>
    <x v="4"/>
    <x v="0"/>
    <x v="2"/>
    <x v="0"/>
    <x v="1383"/>
    <d v="2026-03-22T00:00:00"/>
    <n v="3"/>
    <n v="3"/>
    <n v="1"/>
    <n v="3"/>
    <s v="Low"/>
    <s v="Low"/>
  </r>
  <r>
    <s v="INC-2026-10290"/>
    <x v="4360"/>
    <x v="1"/>
    <x v="1"/>
    <x v="3"/>
    <x v="0"/>
    <x v="166"/>
    <d v="2026-03-22T00:00:00"/>
    <n v="3"/>
    <n v="1"/>
    <n v="1"/>
    <n v="1"/>
    <s v="Low"/>
    <s v="Low"/>
  </r>
  <r>
    <s v="INC-2026-10337"/>
    <x v="4361"/>
    <x v="4"/>
    <x v="0"/>
    <x v="2"/>
    <x v="0"/>
    <x v="1361"/>
    <d v="2026-03-22T00:00:00"/>
    <n v="3"/>
    <n v="3"/>
    <n v="1"/>
    <n v="3"/>
    <s v="Low"/>
    <s v="Low"/>
  </r>
  <r>
    <s v="INC-2026-11916"/>
    <x v="4362"/>
    <x v="4"/>
    <x v="0"/>
    <x v="2"/>
    <x v="2"/>
    <x v="532"/>
    <d v="2026-03-22T00:00:00"/>
    <n v="3"/>
    <n v="3"/>
    <n v="2"/>
    <n v="6"/>
    <s v="Medium"/>
    <s v="Medium"/>
  </r>
  <r>
    <s v="INC-2026-10454"/>
    <x v="4363"/>
    <x v="2"/>
    <x v="3"/>
    <x v="0"/>
    <x v="0"/>
    <x v="997"/>
    <d v="2026-03-22T00:00:00"/>
    <n v="3"/>
    <n v="3"/>
    <n v="1"/>
    <n v="3"/>
    <s v="Low"/>
    <s v="Low"/>
  </r>
  <r>
    <s v="INC-2026-10176"/>
    <x v="4364"/>
    <x v="0"/>
    <x v="3"/>
    <x v="1"/>
    <x v="0"/>
    <x v="310"/>
    <d v="2026-03-22T00:00:00"/>
    <n v="3"/>
    <n v="1"/>
    <n v="1"/>
    <n v="1"/>
    <s v="Low"/>
    <s v="Low"/>
  </r>
  <r>
    <s v="INC-2026-12893"/>
    <x v="4365"/>
    <x v="4"/>
    <x v="1"/>
    <x v="0"/>
    <x v="3"/>
    <x v="1203"/>
    <d v="2026-03-23T00:00:00"/>
    <n v="3"/>
    <n v="3"/>
    <n v="2"/>
    <n v="6"/>
    <s v="Medium"/>
    <s v="Medium"/>
  </r>
  <r>
    <s v="INC-2026-10099"/>
    <x v="4366"/>
    <x v="4"/>
    <x v="1"/>
    <x v="2"/>
    <x v="1"/>
    <x v="960"/>
    <d v="2026-03-23T00:00:00"/>
    <n v="3"/>
    <n v="3"/>
    <n v="4"/>
    <n v="12"/>
    <s v="High"/>
    <s v="High"/>
  </r>
  <r>
    <s v="INC-2026-14019"/>
    <x v="4367"/>
    <x v="5"/>
    <x v="2"/>
    <x v="3"/>
    <x v="2"/>
    <x v="999"/>
    <d v="2026-03-23T00:00:00"/>
    <n v="3"/>
    <n v="1"/>
    <n v="2"/>
    <n v="2"/>
    <s v="Low"/>
    <s v="Low"/>
  </r>
  <r>
    <s v="INC-2026-14654"/>
    <x v="4368"/>
    <x v="4"/>
    <x v="3"/>
    <x v="2"/>
    <x v="1"/>
    <x v="633"/>
    <d v="2026-03-23T00:00:00"/>
    <n v="3"/>
    <n v="3"/>
    <n v="4"/>
    <n v="12"/>
    <s v="High"/>
    <s v="High"/>
  </r>
  <r>
    <s v="INC-2026-10986"/>
    <x v="4369"/>
    <x v="0"/>
    <x v="0"/>
    <x v="2"/>
    <x v="3"/>
    <x v="1000"/>
    <d v="2026-03-23T00:00:00"/>
    <n v="3"/>
    <n v="1"/>
    <n v="2"/>
    <n v="2"/>
    <s v="Low"/>
    <s v="Low"/>
  </r>
  <r>
    <s v="INC-2026-13008"/>
    <x v="4370"/>
    <x v="1"/>
    <x v="3"/>
    <x v="2"/>
    <x v="1"/>
    <x v="1054"/>
    <d v="2026-03-23T00:00:00"/>
    <n v="3"/>
    <n v="1"/>
    <n v="4"/>
    <n v="4"/>
    <s v="Low"/>
    <s v="Low"/>
  </r>
  <r>
    <s v="INC-2026-13351"/>
    <x v="4371"/>
    <x v="4"/>
    <x v="0"/>
    <x v="2"/>
    <x v="2"/>
    <x v="125"/>
    <d v="2026-03-23T00:00:00"/>
    <n v="3"/>
    <n v="3"/>
    <n v="2"/>
    <n v="6"/>
    <s v="Medium"/>
    <s v="Medium"/>
  </r>
  <r>
    <s v="INC-2026-14157"/>
    <x v="4372"/>
    <x v="2"/>
    <x v="2"/>
    <x v="3"/>
    <x v="2"/>
    <x v="729"/>
    <d v="2026-03-23T00:00:00"/>
    <n v="3"/>
    <n v="3"/>
    <n v="2"/>
    <n v="6"/>
    <s v="Medium"/>
    <s v="Medium"/>
  </r>
  <r>
    <s v="INC-2026-14795"/>
    <x v="4373"/>
    <x v="4"/>
    <x v="2"/>
    <x v="2"/>
    <x v="2"/>
    <x v="1325"/>
    <d v="2026-03-23T00:00:00"/>
    <n v="3"/>
    <n v="3"/>
    <n v="2"/>
    <n v="6"/>
    <s v="Medium"/>
    <s v="Medium"/>
  </r>
  <r>
    <s v="INC-2026-11479"/>
    <x v="4374"/>
    <x v="2"/>
    <x v="0"/>
    <x v="1"/>
    <x v="0"/>
    <x v="1070"/>
    <d v="2026-03-23T00:00:00"/>
    <n v="3"/>
    <n v="3"/>
    <n v="1"/>
    <n v="3"/>
    <s v="Low"/>
    <s v="Low"/>
  </r>
  <r>
    <s v="INC-2026-14496"/>
    <x v="4375"/>
    <x v="2"/>
    <x v="2"/>
    <x v="3"/>
    <x v="3"/>
    <x v="539"/>
    <d v="2026-03-23T00:00:00"/>
    <n v="3"/>
    <n v="3"/>
    <n v="2"/>
    <n v="6"/>
    <s v="Medium"/>
    <s v="Medium"/>
  </r>
  <r>
    <s v="INC-2026-12753"/>
    <x v="4376"/>
    <x v="1"/>
    <x v="1"/>
    <x v="1"/>
    <x v="3"/>
    <x v="439"/>
    <d v="2026-03-23T00:00:00"/>
    <n v="3"/>
    <n v="1"/>
    <n v="2"/>
    <n v="2"/>
    <s v="Low"/>
    <s v="Low"/>
  </r>
  <r>
    <s v="INC-2026-11487"/>
    <x v="4377"/>
    <x v="4"/>
    <x v="2"/>
    <x v="2"/>
    <x v="0"/>
    <x v="1043"/>
    <d v="2026-03-23T00:00:00"/>
    <n v="3"/>
    <n v="3"/>
    <n v="1"/>
    <n v="3"/>
    <s v="Low"/>
    <s v="Low"/>
  </r>
  <r>
    <s v="INC-2026-10714"/>
    <x v="4378"/>
    <x v="0"/>
    <x v="1"/>
    <x v="0"/>
    <x v="3"/>
    <x v="641"/>
    <d v="2026-03-23T00:00:00"/>
    <n v="3"/>
    <n v="1"/>
    <n v="2"/>
    <n v="2"/>
    <s v="Low"/>
    <s v="Low"/>
  </r>
  <r>
    <s v="INC-2026-13531"/>
    <x v="4379"/>
    <x v="4"/>
    <x v="0"/>
    <x v="2"/>
    <x v="1"/>
    <x v="946"/>
    <d v="2026-03-23T00:00:00"/>
    <n v="3"/>
    <n v="3"/>
    <n v="4"/>
    <n v="12"/>
    <s v="High"/>
    <s v="High"/>
  </r>
  <r>
    <s v="INC-2026-10832"/>
    <x v="4380"/>
    <x v="4"/>
    <x v="2"/>
    <x v="2"/>
    <x v="3"/>
    <x v="354"/>
    <d v="2026-03-23T00:00:00"/>
    <n v="3"/>
    <n v="3"/>
    <n v="2"/>
    <n v="6"/>
    <s v="Medium"/>
    <s v="Medium"/>
  </r>
  <r>
    <s v="INC-2026-14896"/>
    <x v="4381"/>
    <x v="4"/>
    <x v="1"/>
    <x v="2"/>
    <x v="2"/>
    <x v="795"/>
    <d v="2026-03-23T00:00:00"/>
    <n v="3"/>
    <n v="3"/>
    <n v="2"/>
    <n v="6"/>
    <s v="Medium"/>
    <s v="Medium"/>
  </r>
  <r>
    <s v="INC-2026-14883"/>
    <x v="4382"/>
    <x v="4"/>
    <x v="0"/>
    <x v="2"/>
    <x v="2"/>
    <x v="514"/>
    <d v="2026-03-23T00:00:00"/>
    <n v="3"/>
    <n v="3"/>
    <n v="2"/>
    <n v="6"/>
    <s v="Medium"/>
    <s v="Medium"/>
  </r>
  <r>
    <s v="INC-2026-13030"/>
    <x v="4383"/>
    <x v="4"/>
    <x v="0"/>
    <x v="2"/>
    <x v="2"/>
    <x v="549"/>
    <d v="2026-03-23T00:00:00"/>
    <n v="3"/>
    <n v="3"/>
    <n v="2"/>
    <n v="6"/>
    <s v="Medium"/>
    <s v="Medium"/>
  </r>
  <r>
    <s v="INC-2026-12858"/>
    <x v="4384"/>
    <x v="4"/>
    <x v="2"/>
    <x v="2"/>
    <x v="3"/>
    <x v="930"/>
    <d v="2026-03-23T00:00:00"/>
    <n v="3"/>
    <n v="3"/>
    <n v="2"/>
    <n v="6"/>
    <s v="Medium"/>
    <s v="Medium"/>
  </r>
  <r>
    <s v="INC-2026-14651"/>
    <x v="4385"/>
    <x v="4"/>
    <x v="1"/>
    <x v="2"/>
    <x v="0"/>
    <x v="952"/>
    <d v="2026-03-23T00:00:00"/>
    <n v="3"/>
    <n v="3"/>
    <n v="1"/>
    <n v="3"/>
    <s v="Low"/>
    <s v="Low"/>
  </r>
  <r>
    <s v="INC-2026-11519"/>
    <x v="4386"/>
    <x v="4"/>
    <x v="1"/>
    <x v="2"/>
    <x v="3"/>
    <x v="232"/>
    <d v="2026-03-23T00:00:00"/>
    <n v="3"/>
    <n v="3"/>
    <n v="2"/>
    <n v="6"/>
    <s v="Medium"/>
    <s v="Medium"/>
  </r>
  <r>
    <s v="INC-2026-12096"/>
    <x v="4387"/>
    <x v="1"/>
    <x v="2"/>
    <x v="2"/>
    <x v="1"/>
    <x v="519"/>
    <d v="2026-03-23T00:00:00"/>
    <n v="3"/>
    <n v="1"/>
    <n v="4"/>
    <n v="4"/>
    <s v="Low"/>
    <s v="Low"/>
  </r>
  <r>
    <s v="INC-2026-12695"/>
    <x v="4388"/>
    <x v="3"/>
    <x v="3"/>
    <x v="0"/>
    <x v="3"/>
    <x v="1278"/>
    <d v="2026-03-23T00:00:00"/>
    <n v="3"/>
    <n v="5"/>
    <n v="2"/>
    <n v="10"/>
    <s v="Medium"/>
    <s v="Medium"/>
  </r>
  <r>
    <s v="INC-2026-14979"/>
    <x v="4389"/>
    <x v="4"/>
    <x v="3"/>
    <x v="2"/>
    <x v="3"/>
    <x v="1223"/>
    <d v="2026-03-23T00:00:00"/>
    <n v="3"/>
    <n v="3"/>
    <n v="2"/>
    <n v="6"/>
    <s v="Medium"/>
    <s v="Medium"/>
  </r>
  <r>
    <s v="INC-2026-11913"/>
    <x v="4390"/>
    <x v="2"/>
    <x v="0"/>
    <x v="0"/>
    <x v="3"/>
    <x v="1199"/>
    <d v="2026-03-23T00:00:00"/>
    <n v="3"/>
    <n v="3"/>
    <n v="2"/>
    <n v="6"/>
    <s v="Medium"/>
    <s v="Medium"/>
  </r>
  <r>
    <s v="INC-2026-11472"/>
    <x v="4391"/>
    <x v="4"/>
    <x v="1"/>
    <x v="2"/>
    <x v="3"/>
    <x v="147"/>
    <d v="2026-03-23T00:00:00"/>
    <n v="3"/>
    <n v="3"/>
    <n v="2"/>
    <n v="6"/>
    <s v="Medium"/>
    <s v="Medium"/>
  </r>
  <r>
    <s v="INC-2026-13750"/>
    <x v="4392"/>
    <x v="4"/>
    <x v="1"/>
    <x v="2"/>
    <x v="2"/>
    <x v="42"/>
    <d v="2026-03-23T00:00:00"/>
    <n v="3"/>
    <n v="3"/>
    <n v="2"/>
    <n v="6"/>
    <s v="Medium"/>
    <s v="Medium"/>
  </r>
  <r>
    <s v="INC-2026-13643"/>
    <x v="4393"/>
    <x v="1"/>
    <x v="1"/>
    <x v="3"/>
    <x v="0"/>
    <x v="368"/>
    <d v="2026-03-23T00:00:00"/>
    <n v="3"/>
    <n v="1"/>
    <n v="1"/>
    <n v="1"/>
    <s v="Low"/>
    <s v="Low"/>
  </r>
  <r>
    <s v="INC-2026-10273"/>
    <x v="4394"/>
    <x v="4"/>
    <x v="0"/>
    <x v="2"/>
    <x v="3"/>
    <x v="154"/>
    <d v="2026-03-23T00:00:00"/>
    <n v="3"/>
    <n v="3"/>
    <n v="2"/>
    <n v="6"/>
    <s v="Medium"/>
    <s v="Medium"/>
  </r>
  <r>
    <s v="INC-2026-11655"/>
    <x v="4395"/>
    <x v="4"/>
    <x v="0"/>
    <x v="2"/>
    <x v="1"/>
    <x v="1365"/>
    <d v="2026-03-23T00:00:00"/>
    <n v="3"/>
    <n v="3"/>
    <n v="4"/>
    <n v="12"/>
    <s v="High"/>
    <s v="High"/>
  </r>
  <r>
    <s v="INC-2026-11477"/>
    <x v="4396"/>
    <x v="4"/>
    <x v="0"/>
    <x v="2"/>
    <x v="2"/>
    <x v="778"/>
    <d v="2026-03-23T00:00:00"/>
    <n v="3"/>
    <n v="3"/>
    <n v="2"/>
    <n v="6"/>
    <s v="Medium"/>
    <s v="Medium"/>
  </r>
  <r>
    <s v="INC-2026-14722"/>
    <x v="4397"/>
    <x v="4"/>
    <x v="1"/>
    <x v="2"/>
    <x v="2"/>
    <x v="372"/>
    <d v="2026-03-23T00:00:00"/>
    <n v="3"/>
    <n v="3"/>
    <n v="2"/>
    <n v="6"/>
    <s v="Medium"/>
    <s v="Medium"/>
  </r>
  <r>
    <s v="INC-2026-11682"/>
    <x v="4398"/>
    <x v="4"/>
    <x v="1"/>
    <x v="2"/>
    <x v="3"/>
    <x v="836"/>
    <d v="2026-03-23T00:00:00"/>
    <n v="3"/>
    <n v="3"/>
    <n v="2"/>
    <n v="6"/>
    <s v="Medium"/>
    <s v="Medium"/>
  </r>
  <r>
    <s v="INC-2026-11701"/>
    <x v="4399"/>
    <x v="4"/>
    <x v="3"/>
    <x v="2"/>
    <x v="0"/>
    <x v="1133"/>
    <d v="2026-03-23T00:00:00"/>
    <n v="3"/>
    <n v="3"/>
    <n v="1"/>
    <n v="3"/>
    <s v="Low"/>
    <s v="Low"/>
  </r>
  <r>
    <s v="INC-2026-10603"/>
    <x v="4400"/>
    <x v="4"/>
    <x v="1"/>
    <x v="2"/>
    <x v="2"/>
    <x v="838"/>
    <d v="2026-03-23T00:00:00"/>
    <n v="3"/>
    <n v="3"/>
    <n v="2"/>
    <n v="6"/>
    <s v="Medium"/>
    <s v="Medium"/>
  </r>
  <r>
    <s v="INC-2026-13544"/>
    <x v="4401"/>
    <x v="2"/>
    <x v="2"/>
    <x v="3"/>
    <x v="4"/>
    <x v="1049"/>
    <d v="2026-03-23T00:00:00"/>
    <n v="3"/>
    <n v="3"/>
    <n v="5"/>
    <n v="15"/>
    <s v="High"/>
    <s v="High"/>
  </r>
  <r>
    <s v="INC-2026-14848"/>
    <x v="4402"/>
    <x v="0"/>
    <x v="3"/>
    <x v="0"/>
    <x v="3"/>
    <x v="1096"/>
    <d v="2026-03-23T00:00:00"/>
    <n v="3"/>
    <n v="1"/>
    <n v="2"/>
    <n v="2"/>
    <s v="Low"/>
    <s v="Low"/>
  </r>
  <r>
    <s v="INC-2026-14747"/>
    <x v="4403"/>
    <x v="4"/>
    <x v="3"/>
    <x v="2"/>
    <x v="3"/>
    <x v="1120"/>
    <d v="2026-03-23T00:00:00"/>
    <n v="3"/>
    <n v="3"/>
    <n v="2"/>
    <n v="6"/>
    <s v="Medium"/>
    <s v="Medium"/>
  </r>
  <r>
    <s v="INC-2026-13579"/>
    <x v="4404"/>
    <x v="1"/>
    <x v="2"/>
    <x v="2"/>
    <x v="1"/>
    <x v="1384"/>
    <d v="2026-03-23T00:00:00"/>
    <n v="3"/>
    <n v="1"/>
    <n v="4"/>
    <n v="4"/>
    <s v="Low"/>
    <s v="Low"/>
  </r>
  <r>
    <s v="INC-2026-10921"/>
    <x v="4405"/>
    <x v="4"/>
    <x v="2"/>
    <x v="2"/>
    <x v="0"/>
    <x v="686"/>
    <d v="2026-03-23T00:00:00"/>
    <n v="3"/>
    <n v="3"/>
    <n v="1"/>
    <n v="3"/>
    <s v="Low"/>
    <s v="Low"/>
  </r>
  <r>
    <s v="INC-2026-14441"/>
    <x v="4406"/>
    <x v="2"/>
    <x v="0"/>
    <x v="3"/>
    <x v="2"/>
    <x v="339"/>
    <d v="2026-03-23T00:00:00"/>
    <n v="3"/>
    <n v="3"/>
    <n v="2"/>
    <n v="6"/>
    <s v="Medium"/>
    <s v="Medium"/>
  </r>
  <r>
    <s v="INC-2026-12215"/>
    <x v="4407"/>
    <x v="4"/>
    <x v="2"/>
    <x v="2"/>
    <x v="2"/>
    <x v="1097"/>
    <d v="2026-03-23T00:00:00"/>
    <n v="3"/>
    <n v="3"/>
    <n v="2"/>
    <n v="6"/>
    <s v="Medium"/>
    <s v="Medium"/>
  </r>
  <r>
    <s v="INC-2026-14345"/>
    <x v="4408"/>
    <x v="0"/>
    <x v="0"/>
    <x v="3"/>
    <x v="0"/>
    <x v="1085"/>
    <d v="2026-03-23T00:00:00"/>
    <n v="3"/>
    <n v="1"/>
    <n v="1"/>
    <n v="1"/>
    <s v="Low"/>
    <s v="Low"/>
  </r>
  <r>
    <s v="INC-2026-12337"/>
    <x v="4409"/>
    <x v="4"/>
    <x v="1"/>
    <x v="2"/>
    <x v="3"/>
    <x v="250"/>
    <d v="2026-03-23T00:00:00"/>
    <n v="3"/>
    <n v="3"/>
    <n v="2"/>
    <n v="6"/>
    <s v="Medium"/>
    <s v="Medium"/>
  </r>
  <r>
    <s v="INC-2026-14573"/>
    <x v="4410"/>
    <x v="1"/>
    <x v="3"/>
    <x v="0"/>
    <x v="0"/>
    <x v="163"/>
    <d v="2026-03-23T00:00:00"/>
    <n v="3"/>
    <n v="1"/>
    <n v="1"/>
    <n v="1"/>
    <s v="Low"/>
    <s v="Low"/>
  </r>
  <r>
    <s v="INC-2026-12072"/>
    <x v="4411"/>
    <x v="4"/>
    <x v="0"/>
    <x v="3"/>
    <x v="3"/>
    <x v="251"/>
    <d v="2026-03-23T00:00:00"/>
    <n v="3"/>
    <n v="3"/>
    <n v="2"/>
    <n v="6"/>
    <s v="Medium"/>
    <s v="Medium"/>
  </r>
  <r>
    <s v="INC-2026-13941"/>
    <x v="4412"/>
    <x v="4"/>
    <x v="0"/>
    <x v="2"/>
    <x v="2"/>
    <x v="1024"/>
    <d v="2026-03-23T00:00:00"/>
    <n v="3"/>
    <n v="3"/>
    <n v="2"/>
    <n v="6"/>
    <s v="Medium"/>
    <s v="Medium"/>
  </r>
  <r>
    <s v="INC-2026-13431"/>
    <x v="4413"/>
    <x v="4"/>
    <x v="1"/>
    <x v="2"/>
    <x v="3"/>
    <x v="310"/>
    <d v="2026-03-23T00:00:00"/>
    <n v="3"/>
    <n v="3"/>
    <n v="2"/>
    <n v="6"/>
    <s v="Medium"/>
    <s v="Medium"/>
  </r>
  <r>
    <s v="INC-2026-11306"/>
    <x v="4414"/>
    <x v="5"/>
    <x v="1"/>
    <x v="3"/>
    <x v="2"/>
    <x v="690"/>
    <d v="2026-03-23T00:00:00"/>
    <n v="3"/>
    <n v="1"/>
    <n v="2"/>
    <n v="2"/>
    <s v="Low"/>
    <s v="Low"/>
  </r>
  <r>
    <s v="INC-2026-10503"/>
    <x v="4415"/>
    <x v="4"/>
    <x v="3"/>
    <x v="2"/>
    <x v="2"/>
    <x v="1202"/>
    <d v="2026-03-23T00:00:00"/>
    <n v="3"/>
    <n v="3"/>
    <n v="2"/>
    <n v="6"/>
    <s v="Medium"/>
    <s v="Medium"/>
  </r>
  <r>
    <s v="INC-2026-10141"/>
    <x v="4416"/>
    <x v="4"/>
    <x v="0"/>
    <x v="2"/>
    <x v="3"/>
    <x v="1220"/>
    <d v="2026-03-23T00:00:00"/>
    <n v="3"/>
    <n v="3"/>
    <n v="2"/>
    <n v="6"/>
    <s v="Medium"/>
    <s v="Medium"/>
  </r>
  <r>
    <s v="INC-2026-12529"/>
    <x v="4417"/>
    <x v="4"/>
    <x v="1"/>
    <x v="2"/>
    <x v="3"/>
    <x v="122"/>
    <d v="2026-03-23T00:00:00"/>
    <n v="3"/>
    <n v="3"/>
    <n v="2"/>
    <n v="6"/>
    <s v="Medium"/>
    <s v="Medium"/>
  </r>
  <r>
    <s v="INC-2026-13313"/>
    <x v="4418"/>
    <x v="0"/>
    <x v="3"/>
    <x v="3"/>
    <x v="0"/>
    <x v="0"/>
    <d v="2026-03-24T00:00:00"/>
    <n v="3"/>
    <n v="1"/>
    <n v="1"/>
    <n v="1"/>
    <s v="Low"/>
    <s v="Low"/>
  </r>
  <r>
    <s v="INC-2026-13858"/>
    <x v="4419"/>
    <x v="4"/>
    <x v="3"/>
    <x v="2"/>
    <x v="3"/>
    <x v="820"/>
    <d v="2026-03-24T00:00:00"/>
    <n v="3"/>
    <n v="3"/>
    <n v="2"/>
    <n v="6"/>
    <s v="Medium"/>
    <s v="Medium"/>
  </r>
  <r>
    <s v="INC-2026-14457"/>
    <x v="4420"/>
    <x v="2"/>
    <x v="0"/>
    <x v="2"/>
    <x v="3"/>
    <x v="123"/>
    <d v="2026-03-24T00:00:00"/>
    <n v="3"/>
    <n v="3"/>
    <n v="2"/>
    <n v="6"/>
    <s v="Medium"/>
    <s v="Medium"/>
  </r>
  <r>
    <s v="INC-2026-11324"/>
    <x v="4421"/>
    <x v="1"/>
    <x v="0"/>
    <x v="0"/>
    <x v="0"/>
    <x v="1100"/>
    <d v="2026-03-24T00:00:00"/>
    <n v="3"/>
    <n v="1"/>
    <n v="1"/>
    <n v="1"/>
    <s v="Low"/>
    <s v="Low"/>
  </r>
  <r>
    <s v="INC-2026-11159"/>
    <x v="4422"/>
    <x v="4"/>
    <x v="2"/>
    <x v="2"/>
    <x v="3"/>
    <x v="1385"/>
    <d v="2026-03-24T00:00:00"/>
    <n v="3"/>
    <n v="3"/>
    <n v="2"/>
    <n v="6"/>
    <s v="Medium"/>
    <s v="Medium"/>
  </r>
  <r>
    <s v="INC-2026-13525"/>
    <x v="4423"/>
    <x v="0"/>
    <x v="0"/>
    <x v="2"/>
    <x v="3"/>
    <x v="729"/>
    <d v="2026-03-24T00:00:00"/>
    <n v="3"/>
    <n v="1"/>
    <n v="2"/>
    <n v="2"/>
    <s v="Low"/>
    <s v="Low"/>
  </r>
  <r>
    <s v="INC-2026-14151"/>
    <x v="4424"/>
    <x v="4"/>
    <x v="0"/>
    <x v="2"/>
    <x v="3"/>
    <x v="1339"/>
    <d v="2026-03-24T00:00:00"/>
    <n v="3"/>
    <n v="3"/>
    <n v="2"/>
    <n v="6"/>
    <s v="Medium"/>
    <s v="Medium"/>
  </r>
  <r>
    <s v="INC-2026-13871"/>
    <x v="4425"/>
    <x v="4"/>
    <x v="1"/>
    <x v="2"/>
    <x v="3"/>
    <x v="823"/>
    <d v="2026-03-24T00:00:00"/>
    <n v="3"/>
    <n v="3"/>
    <n v="2"/>
    <n v="6"/>
    <s v="Medium"/>
    <s v="Medium"/>
  </r>
  <r>
    <s v="INC-2026-10465"/>
    <x v="4426"/>
    <x v="4"/>
    <x v="0"/>
    <x v="2"/>
    <x v="2"/>
    <x v="1386"/>
    <d v="2026-03-24T00:00:00"/>
    <n v="3"/>
    <n v="3"/>
    <n v="2"/>
    <n v="6"/>
    <s v="Medium"/>
    <s v="Medium"/>
  </r>
  <r>
    <s v="INC-2026-14228"/>
    <x v="4427"/>
    <x v="4"/>
    <x v="1"/>
    <x v="2"/>
    <x v="2"/>
    <x v="925"/>
    <d v="2026-03-24T00:00:00"/>
    <n v="3"/>
    <n v="3"/>
    <n v="2"/>
    <n v="6"/>
    <s v="Medium"/>
    <s v="Medium"/>
  </r>
  <r>
    <s v="INC-2026-14973"/>
    <x v="4428"/>
    <x v="0"/>
    <x v="0"/>
    <x v="2"/>
    <x v="3"/>
    <x v="71"/>
    <d v="2026-03-24T00:00:00"/>
    <n v="3"/>
    <n v="1"/>
    <n v="2"/>
    <n v="2"/>
    <s v="Low"/>
    <s v="Low"/>
  </r>
  <r>
    <s v="INC-2026-14674"/>
    <x v="4429"/>
    <x v="4"/>
    <x v="2"/>
    <x v="2"/>
    <x v="0"/>
    <x v="75"/>
    <d v="2026-03-24T00:00:00"/>
    <n v="3"/>
    <n v="3"/>
    <n v="1"/>
    <n v="3"/>
    <s v="Low"/>
    <s v="Low"/>
  </r>
  <r>
    <s v="INC-2026-13724"/>
    <x v="4430"/>
    <x v="4"/>
    <x v="1"/>
    <x v="2"/>
    <x v="3"/>
    <x v="1282"/>
    <d v="2026-03-24T00:00:00"/>
    <n v="3"/>
    <n v="3"/>
    <n v="2"/>
    <n v="6"/>
    <s v="Medium"/>
    <s v="Medium"/>
  </r>
  <r>
    <s v="INC-2026-10232"/>
    <x v="4431"/>
    <x v="4"/>
    <x v="0"/>
    <x v="2"/>
    <x v="3"/>
    <x v="1387"/>
    <d v="2026-03-24T00:00:00"/>
    <n v="3"/>
    <n v="3"/>
    <n v="2"/>
    <n v="6"/>
    <s v="Medium"/>
    <s v="Medium"/>
  </r>
  <r>
    <s v="INC-2026-12842"/>
    <x v="4432"/>
    <x v="0"/>
    <x v="0"/>
    <x v="1"/>
    <x v="3"/>
    <x v="135"/>
    <d v="2026-03-24T00:00:00"/>
    <n v="3"/>
    <n v="1"/>
    <n v="2"/>
    <n v="2"/>
    <s v="Low"/>
    <s v="Low"/>
  </r>
  <r>
    <s v="INC-2026-10005"/>
    <x v="4433"/>
    <x v="4"/>
    <x v="0"/>
    <x v="2"/>
    <x v="3"/>
    <x v="1306"/>
    <d v="2026-03-24T00:00:00"/>
    <n v="3"/>
    <n v="3"/>
    <n v="2"/>
    <n v="6"/>
    <s v="Medium"/>
    <s v="Medium"/>
  </r>
  <r>
    <s v="INC-2026-11909"/>
    <x v="4434"/>
    <x v="5"/>
    <x v="2"/>
    <x v="0"/>
    <x v="2"/>
    <x v="1006"/>
    <d v="2026-03-24T00:00:00"/>
    <n v="3"/>
    <n v="1"/>
    <n v="2"/>
    <n v="2"/>
    <s v="Low"/>
    <s v="Low"/>
  </r>
  <r>
    <s v="INC-2026-12057"/>
    <x v="4435"/>
    <x v="4"/>
    <x v="1"/>
    <x v="2"/>
    <x v="3"/>
    <x v="616"/>
    <d v="2026-03-24T00:00:00"/>
    <n v="3"/>
    <n v="3"/>
    <n v="2"/>
    <n v="6"/>
    <s v="Medium"/>
    <s v="Medium"/>
  </r>
  <r>
    <s v="INC-2026-10951"/>
    <x v="4436"/>
    <x v="4"/>
    <x v="2"/>
    <x v="2"/>
    <x v="3"/>
    <x v="1194"/>
    <d v="2026-03-24T00:00:00"/>
    <n v="3"/>
    <n v="3"/>
    <n v="2"/>
    <n v="6"/>
    <s v="Medium"/>
    <s v="Medium"/>
  </r>
  <r>
    <s v="INC-2026-14071"/>
    <x v="4437"/>
    <x v="4"/>
    <x v="1"/>
    <x v="3"/>
    <x v="4"/>
    <x v="905"/>
    <d v="2026-03-24T00:00:00"/>
    <n v="3"/>
    <n v="3"/>
    <n v="5"/>
    <n v="15"/>
    <s v="High"/>
    <s v="High"/>
  </r>
  <r>
    <s v="INC-2026-11101"/>
    <x v="4438"/>
    <x v="5"/>
    <x v="3"/>
    <x v="0"/>
    <x v="3"/>
    <x v="739"/>
    <d v="2026-03-24T00:00:00"/>
    <n v="3"/>
    <n v="1"/>
    <n v="2"/>
    <n v="2"/>
    <s v="Low"/>
    <s v="Low"/>
  </r>
  <r>
    <s v="INC-2026-10659"/>
    <x v="4439"/>
    <x v="4"/>
    <x v="0"/>
    <x v="2"/>
    <x v="2"/>
    <x v="185"/>
    <d v="2026-03-24T00:00:00"/>
    <n v="3"/>
    <n v="3"/>
    <n v="2"/>
    <n v="6"/>
    <s v="Medium"/>
    <s v="Medium"/>
  </r>
  <r>
    <s v="INC-2026-10591"/>
    <x v="4440"/>
    <x v="4"/>
    <x v="3"/>
    <x v="2"/>
    <x v="3"/>
    <x v="482"/>
    <d v="2026-03-24T00:00:00"/>
    <n v="3"/>
    <n v="3"/>
    <n v="2"/>
    <n v="6"/>
    <s v="Medium"/>
    <s v="Medium"/>
  </r>
  <r>
    <s v="INC-2026-12116"/>
    <x v="4441"/>
    <x v="1"/>
    <x v="3"/>
    <x v="2"/>
    <x v="0"/>
    <x v="585"/>
    <d v="2026-03-24T00:00:00"/>
    <n v="3"/>
    <n v="1"/>
    <n v="1"/>
    <n v="1"/>
    <s v="Low"/>
    <s v="Low"/>
  </r>
  <r>
    <s v="INC-2026-10911"/>
    <x v="4442"/>
    <x v="4"/>
    <x v="3"/>
    <x v="2"/>
    <x v="3"/>
    <x v="229"/>
    <d v="2026-03-24T00:00:00"/>
    <n v="3"/>
    <n v="3"/>
    <n v="2"/>
    <n v="6"/>
    <s v="Medium"/>
    <s v="Medium"/>
  </r>
  <r>
    <s v="INC-2026-14230"/>
    <x v="4443"/>
    <x v="4"/>
    <x v="3"/>
    <x v="2"/>
    <x v="3"/>
    <x v="1187"/>
    <d v="2026-03-24T00:00:00"/>
    <n v="3"/>
    <n v="3"/>
    <n v="2"/>
    <n v="6"/>
    <s v="Medium"/>
    <s v="Medium"/>
  </r>
  <r>
    <s v="INC-2026-12779"/>
    <x v="4444"/>
    <x v="3"/>
    <x v="2"/>
    <x v="0"/>
    <x v="2"/>
    <x v="85"/>
    <d v="2026-03-24T00:00:00"/>
    <n v="3"/>
    <n v="5"/>
    <n v="2"/>
    <n v="10"/>
    <s v="Medium"/>
    <s v="Medium"/>
  </r>
  <r>
    <s v="INC-2026-13395"/>
    <x v="4444"/>
    <x v="2"/>
    <x v="0"/>
    <x v="2"/>
    <x v="0"/>
    <x v="85"/>
    <d v="2026-03-24T00:00:00"/>
    <n v="3"/>
    <n v="3"/>
    <n v="1"/>
    <n v="3"/>
    <s v="Low"/>
    <s v="Low"/>
  </r>
  <r>
    <s v="INC-2026-14032"/>
    <x v="4445"/>
    <x v="4"/>
    <x v="2"/>
    <x v="2"/>
    <x v="2"/>
    <x v="743"/>
    <d v="2026-03-24T00:00:00"/>
    <n v="3"/>
    <n v="3"/>
    <n v="2"/>
    <n v="6"/>
    <s v="Medium"/>
    <s v="Medium"/>
  </r>
  <r>
    <s v="INC-2026-11414"/>
    <x v="4446"/>
    <x v="3"/>
    <x v="2"/>
    <x v="0"/>
    <x v="3"/>
    <x v="196"/>
    <d v="2026-03-24T00:00:00"/>
    <n v="3"/>
    <n v="5"/>
    <n v="2"/>
    <n v="10"/>
    <s v="Medium"/>
    <s v="Medium"/>
  </r>
  <r>
    <s v="INC-2026-11794"/>
    <x v="4447"/>
    <x v="4"/>
    <x v="1"/>
    <x v="3"/>
    <x v="3"/>
    <x v="448"/>
    <d v="2026-03-24T00:00:00"/>
    <n v="3"/>
    <n v="3"/>
    <n v="2"/>
    <n v="6"/>
    <s v="Medium"/>
    <s v="Medium"/>
  </r>
  <r>
    <s v="INC-2026-14093"/>
    <x v="4448"/>
    <x v="4"/>
    <x v="2"/>
    <x v="2"/>
    <x v="1"/>
    <x v="1347"/>
    <d v="2026-03-24T00:00:00"/>
    <n v="3"/>
    <n v="3"/>
    <n v="4"/>
    <n v="12"/>
    <s v="High"/>
    <s v="High"/>
  </r>
  <r>
    <s v="INC-2026-13414"/>
    <x v="4449"/>
    <x v="4"/>
    <x v="1"/>
    <x v="2"/>
    <x v="3"/>
    <x v="1363"/>
    <d v="2026-03-24T00:00:00"/>
    <n v="3"/>
    <n v="3"/>
    <n v="2"/>
    <n v="6"/>
    <s v="Medium"/>
    <s v="Medium"/>
  </r>
  <r>
    <s v="INC-2026-10991"/>
    <x v="4450"/>
    <x v="4"/>
    <x v="1"/>
    <x v="2"/>
    <x v="0"/>
    <x v="1296"/>
    <d v="2026-03-24T00:00:00"/>
    <n v="3"/>
    <n v="3"/>
    <n v="1"/>
    <n v="3"/>
    <s v="Low"/>
    <s v="Low"/>
  </r>
  <r>
    <s v="INC-2026-12860"/>
    <x v="4451"/>
    <x v="4"/>
    <x v="1"/>
    <x v="2"/>
    <x v="3"/>
    <x v="1328"/>
    <d v="2026-03-24T00:00:00"/>
    <n v="3"/>
    <n v="3"/>
    <n v="2"/>
    <n v="6"/>
    <s v="Medium"/>
    <s v="Medium"/>
  </r>
  <r>
    <s v="INC-2026-12727"/>
    <x v="4452"/>
    <x v="4"/>
    <x v="0"/>
    <x v="2"/>
    <x v="2"/>
    <x v="241"/>
    <d v="2026-03-24T00:00:00"/>
    <n v="3"/>
    <n v="3"/>
    <n v="2"/>
    <n v="6"/>
    <s v="Medium"/>
    <s v="Medium"/>
  </r>
  <r>
    <s v="INC-2026-11202"/>
    <x v="4453"/>
    <x v="1"/>
    <x v="2"/>
    <x v="3"/>
    <x v="0"/>
    <x v="455"/>
    <d v="2026-03-24T00:00:00"/>
    <n v="3"/>
    <n v="1"/>
    <n v="1"/>
    <n v="1"/>
    <s v="Low"/>
    <s v="Low"/>
  </r>
  <r>
    <s v="INC-2026-14431"/>
    <x v="4454"/>
    <x v="4"/>
    <x v="1"/>
    <x v="2"/>
    <x v="2"/>
    <x v="853"/>
    <d v="2026-03-24T00:00:00"/>
    <n v="3"/>
    <n v="3"/>
    <n v="2"/>
    <n v="6"/>
    <s v="Medium"/>
    <s v="Medium"/>
  </r>
  <r>
    <s v="INC-2026-13003"/>
    <x v="4455"/>
    <x v="0"/>
    <x v="3"/>
    <x v="2"/>
    <x v="2"/>
    <x v="328"/>
    <d v="2026-03-24T00:00:00"/>
    <n v="3"/>
    <n v="1"/>
    <n v="2"/>
    <n v="2"/>
    <s v="Low"/>
    <s v="Low"/>
  </r>
  <r>
    <s v="INC-2026-11560"/>
    <x v="4456"/>
    <x v="4"/>
    <x v="3"/>
    <x v="2"/>
    <x v="3"/>
    <x v="92"/>
    <d v="2026-03-24T00:00:00"/>
    <n v="3"/>
    <n v="3"/>
    <n v="2"/>
    <n v="6"/>
    <s v="Medium"/>
    <s v="Medium"/>
  </r>
  <r>
    <s v="INC-2026-10174"/>
    <x v="4457"/>
    <x v="4"/>
    <x v="0"/>
    <x v="2"/>
    <x v="1"/>
    <x v="1016"/>
    <d v="2026-03-24T00:00:00"/>
    <n v="3"/>
    <n v="3"/>
    <n v="4"/>
    <n v="12"/>
    <s v="High"/>
    <s v="High"/>
  </r>
  <r>
    <s v="INC-2026-13624"/>
    <x v="4458"/>
    <x v="4"/>
    <x v="1"/>
    <x v="2"/>
    <x v="2"/>
    <x v="1155"/>
    <d v="2026-03-24T00:00:00"/>
    <n v="3"/>
    <n v="3"/>
    <n v="2"/>
    <n v="6"/>
    <s v="Medium"/>
    <s v="Medium"/>
  </r>
  <r>
    <s v="INC-2026-13192"/>
    <x v="4459"/>
    <x v="0"/>
    <x v="0"/>
    <x v="2"/>
    <x v="0"/>
    <x v="594"/>
    <d v="2026-03-24T00:00:00"/>
    <n v="3"/>
    <n v="1"/>
    <n v="1"/>
    <n v="1"/>
    <s v="Low"/>
    <s v="Low"/>
  </r>
  <r>
    <s v="INC-2026-14735"/>
    <x v="4460"/>
    <x v="2"/>
    <x v="2"/>
    <x v="3"/>
    <x v="0"/>
    <x v="1018"/>
    <d v="2026-03-24T00:00:00"/>
    <n v="3"/>
    <n v="3"/>
    <n v="1"/>
    <n v="3"/>
    <s v="Low"/>
    <s v="Low"/>
  </r>
  <r>
    <s v="INC-2026-14142"/>
    <x v="4461"/>
    <x v="4"/>
    <x v="3"/>
    <x v="2"/>
    <x v="1"/>
    <x v="1378"/>
    <d v="2026-03-24T00:00:00"/>
    <n v="3"/>
    <n v="3"/>
    <n v="4"/>
    <n v="12"/>
    <s v="High"/>
    <s v="High"/>
  </r>
  <r>
    <s v="INC-2026-12099"/>
    <x v="4462"/>
    <x v="4"/>
    <x v="1"/>
    <x v="2"/>
    <x v="3"/>
    <x v="1118"/>
    <d v="2026-03-24T00:00:00"/>
    <n v="3"/>
    <n v="3"/>
    <n v="2"/>
    <n v="6"/>
    <s v="Medium"/>
    <s v="Medium"/>
  </r>
  <r>
    <s v="INC-2026-11950"/>
    <x v="4463"/>
    <x v="4"/>
    <x v="3"/>
    <x v="2"/>
    <x v="3"/>
    <x v="837"/>
    <d v="2026-03-24T00:00:00"/>
    <n v="3"/>
    <n v="3"/>
    <n v="2"/>
    <n v="6"/>
    <s v="Medium"/>
    <s v="Medium"/>
  </r>
  <r>
    <s v="INC-2026-13142"/>
    <x v="4464"/>
    <x v="3"/>
    <x v="1"/>
    <x v="0"/>
    <x v="3"/>
    <x v="161"/>
    <d v="2026-03-24T00:00:00"/>
    <n v="3"/>
    <n v="5"/>
    <n v="2"/>
    <n v="10"/>
    <s v="Medium"/>
    <s v="Medium"/>
  </r>
  <r>
    <s v="INC-2026-12723"/>
    <x v="4465"/>
    <x v="3"/>
    <x v="2"/>
    <x v="0"/>
    <x v="3"/>
    <x v="1366"/>
    <d v="2026-03-24T00:00:00"/>
    <n v="3"/>
    <n v="5"/>
    <n v="2"/>
    <n v="10"/>
    <s v="Medium"/>
    <s v="Medium"/>
  </r>
  <r>
    <s v="INC-2026-13717"/>
    <x v="4466"/>
    <x v="2"/>
    <x v="0"/>
    <x v="3"/>
    <x v="0"/>
    <x v="919"/>
    <d v="2026-03-24T00:00:00"/>
    <n v="3"/>
    <n v="3"/>
    <n v="1"/>
    <n v="3"/>
    <s v="Low"/>
    <s v="Low"/>
  </r>
  <r>
    <s v="INC-2026-13095"/>
    <x v="4467"/>
    <x v="4"/>
    <x v="3"/>
    <x v="2"/>
    <x v="1"/>
    <x v="937"/>
    <d v="2026-03-24T00:00:00"/>
    <n v="3"/>
    <n v="3"/>
    <n v="4"/>
    <n v="12"/>
    <s v="High"/>
    <s v="High"/>
  </r>
  <r>
    <s v="INC-2026-13619"/>
    <x v="4468"/>
    <x v="4"/>
    <x v="3"/>
    <x v="2"/>
    <x v="1"/>
    <x v="1388"/>
    <d v="2026-03-24T00:00:00"/>
    <n v="3"/>
    <n v="3"/>
    <n v="4"/>
    <n v="12"/>
    <s v="High"/>
    <s v="High"/>
  </r>
  <r>
    <s v="INC-2026-13118"/>
    <x v="4469"/>
    <x v="4"/>
    <x v="2"/>
    <x v="2"/>
    <x v="0"/>
    <x v="498"/>
    <d v="2026-03-24T00:00:00"/>
    <n v="3"/>
    <n v="3"/>
    <n v="1"/>
    <n v="3"/>
    <s v="Low"/>
    <s v="Low"/>
  </r>
  <r>
    <s v="INC-2026-13611"/>
    <x v="4470"/>
    <x v="4"/>
    <x v="1"/>
    <x v="2"/>
    <x v="1"/>
    <x v="108"/>
    <d v="2026-03-24T00:00:00"/>
    <n v="3"/>
    <n v="3"/>
    <n v="4"/>
    <n v="12"/>
    <s v="High"/>
    <s v="High"/>
  </r>
  <r>
    <s v="INC-2026-13467"/>
    <x v="4471"/>
    <x v="4"/>
    <x v="2"/>
    <x v="2"/>
    <x v="2"/>
    <x v="996"/>
    <d v="2026-03-24T00:00:00"/>
    <n v="3"/>
    <n v="3"/>
    <n v="2"/>
    <n v="6"/>
    <s v="Medium"/>
    <s v="Medium"/>
  </r>
  <r>
    <s v="INC-2026-10307"/>
    <x v="4472"/>
    <x v="0"/>
    <x v="0"/>
    <x v="3"/>
    <x v="3"/>
    <x v="818"/>
    <d v="2026-03-24T00:00:00"/>
    <n v="3"/>
    <n v="1"/>
    <n v="2"/>
    <n v="2"/>
    <s v="Low"/>
    <s v="Low"/>
  </r>
  <r>
    <s v="INC-2026-14383"/>
    <x v="4473"/>
    <x v="1"/>
    <x v="0"/>
    <x v="2"/>
    <x v="0"/>
    <x v="533"/>
    <d v="2026-03-24T00:00:00"/>
    <n v="3"/>
    <n v="1"/>
    <n v="1"/>
    <n v="1"/>
    <s v="Low"/>
    <s v="Low"/>
  </r>
  <r>
    <s v="INC-2026-14336"/>
    <x v="4474"/>
    <x v="1"/>
    <x v="1"/>
    <x v="0"/>
    <x v="1"/>
    <x v="0"/>
    <d v="2026-03-25T00:00:00"/>
    <n v="3"/>
    <n v="1"/>
    <n v="4"/>
    <n v="4"/>
    <s v="Low"/>
    <s v="Low"/>
  </r>
  <r>
    <s v="INC-2026-13381"/>
    <x v="4475"/>
    <x v="0"/>
    <x v="3"/>
    <x v="1"/>
    <x v="4"/>
    <x v="1324"/>
    <d v="2026-03-25T00:00:00"/>
    <n v="3"/>
    <n v="1"/>
    <n v="5"/>
    <n v="5"/>
    <s v="Medium"/>
    <s v="Medium"/>
  </r>
  <r>
    <s v="INC-2026-10350"/>
    <x v="4476"/>
    <x v="4"/>
    <x v="3"/>
    <x v="2"/>
    <x v="3"/>
    <x v="986"/>
    <d v="2026-03-25T00:00:00"/>
    <n v="3"/>
    <n v="3"/>
    <n v="2"/>
    <n v="6"/>
    <s v="Medium"/>
    <s v="Medium"/>
  </r>
  <r>
    <s v="INC-2026-10576"/>
    <x v="4477"/>
    <x v="4"/>
    <x v="1"/>
    <x v="2"/>
    <x v="1"/>
    <x v="536"/>
    <d v="2026-03-25T00:00:00"/>
    <n v="3"/>
    <n v="3"/>
    <n v="4"/>
    <n v="12"/>
    <s v="High"/>
    <s v="High"/>
  </r>
  <r>
    <s v="INC-2026-13603"/>
    <x v="4478"/>
    <x v="2"/>
    <x v="3"/>
    <x v="0"/>
    <x v="2"/>
    <x v="665"/>
    <d v="2026-03-25T00:00:00"/>
    <n v="3"/>
    <n v="3"/>
    <n v="2"/>
    <n v="6"/>
    <s v="Medium"/>
    <s v="Medium"/>
  </r>
  <r>
    <s v="INC-2026-10971"/>
    <x v="4479"/>
    <x v="0"/>
    <x v="0"/>
    <x v="2"/>
    <x v="2"/>
    <x v="576"/>
    <d v="2026-03-25T00:00:00"/>
    <n v="3"/>
    <n v="1"/>
    <n v="2"/>
    <n v="2"/>
    <s v="Low"/>
    <s v="Low"/>
  </r>
  <r>
    <s v="INC-2026-12034"/>
    <x v="4480"/>
    <x v="4"/>
    <x v="1"/>
    <x v="2"/>
    <x v="3"/>
    <x v="605"/>
    <d v="2026-03-25T00:00:00"/>
    <n v="3"/>
    <n v="3"/>
    <n v="2"/>
    <n v="6"/>
    <s v="Medium"/>
    <s v="Medium"/>
  </r>
  <r>
    <s v="INC-2026-10651"/>
    <x v="4481"/>
    <x v="4"/>
    <x v="3"/>
    <x v="2"/>
    <x v="3"/>
    <x v="1389"/>
    <d v="2026-03-25T00:00:00"/>
    <n v="3"/>
    <n v="3"/>
    <n v="2"/>
    <n v="6"/>
    <s v="Medium"/>
    <s v="Medium"/>
  </r>
  <r>
    <s v="INC-2026-11590"/>
    <x v="4482"/>
    <x v="4"/>
    <x v="2"/>
    <x v="2"/>
    <x v="4"/>
    <x v="175"/>
    <d v="2026-03-25T00:00:00"/>
    <n v="3"/>
    <n v="3"/>
    <n v="5"/>
    <n v="15"/>
    <s v="High"/>
    <s v="High"/>
  </r>
  <r>
    <s v="INC-2026-11817"/>
    <x v="4483"/>
    <x v="4"/>
    <x v="0"/>
    <x v="2"/>
    <x v="3"/>
    <x v="268"/>
    <d v="2026-03-25T00:00:00"/>
    <n v="3"/>
    <n v="3"/>
    <n v="2"/>
    <n v="6"/>
    <s v="Medium"/>
    <s v="Medium"/>
  </r>
  <r>
    <s v="INC-2026-11214"/>
    <x v="4484"/>
    <x v="5"/>
    <x v="2"/>
    <x v="3"/>
    <x v="0"/>
    <x v="1089"/>
    <d v="2026-03-25T00:00:00"/>
    <n v="3"/>
    <n v="1"/>
    <n v="1"/>
    <n v="1"/>
    <s v="Low"/>
    <s v="Low"/>
  </r>
  <r>
    <s v="INC-2026-14267"/>
    <x v="4485"/>
    <x v="3"/>
    <x v="2"/>
    <x v="0"/>
    <x v="1"/>
    <x v="735"/>
    <d v="2026-03-25T00:00:00"/>
    <n v="3"/>
    <n v="5"/>
    <n v="4"/>
    <n v="20"/>
    <s v="Very High"/>
    <s v="Critical"/>
  </r>
  <r>
    <s v="INC-2026-10825"/>
    <x v="4486"/>
    <x v="3"/>
    <x v="1"/>
    <x v="0"/>
    <x v="2"/>
    <x v="353"/>
    <d v="2026-03-25T00:00:00"/>
    <n v="3"/>
    <n v="5"/>
    <n v="2"/>
    <n v="10"/>
    <s v="Medium"/>
    <s v="Medium"/>
  </r>
  <r>
    <s v="INC-2026-13060"/>
    <x v="4487"/>
    <x v="5"/>
    <x v="2"/>
    <x v="3"/>
    <x v="3"/>
    <x v="16"/>
    <d v="2026-03-25T00:00:00"/>
    <n v="3"/>
    <n v="1"/>
    <n v="2"/>
    <n v="2"/>
    <s v="Low"/>
    <s v="Low"/>
  </r>
  <r>
    <s v="INC-2026-11576"/>
    <x v="4488"/>
    <x v="4"/>
    <x v="2"/>
    <x v="2"/>
    <x v="3"/>
    <x v="642"/>
    <d v="2026-03-25T00:00:00"/>
    <n v="3"/>
    <n v="3"/>
    <n v="2"/>
    <n v="6"/>
    <s v="Medium"/>
    <s v="Medium"/>
  </r>
  <r>
    <s v="INC-2026-12631"/>
    <x v="4489"/>
    <x v="4"/>
    <x v="1"/>
    <x v="2"/>
    <x v="3"/>
    <x v="443"/>
    <d v="2026-03-25T00:00:00"/>
    <n v="3"/>
    <n v="3"/>
    <n v="2"/>
    <n v="6"/>
    <s v="Medium"/>
    <s v="Medium"/>
  </r>
  <r>
    <s v="INC-2026-10445"/>
    <x v="4490"/>
    <x v="4"/>
    <x v="1"/>
    <x v="2"/>
    <x v="0"/>
    <x v="1390"/>
    <d v="2026-03-25T00:00:00"/>
    <n v="3"/>
    <n v="3"/>
    <n v="1"/>
    <n v="3"/>
    <s v="Low"/>
    <s v="Low"/>
  </r>
  <r>
    <s v="INC-2026-13552"/>
    <x v="4491"/>
    <x v="4"/>
    <x v="3"/>
    <x v="2"/>
    <x v="3"/>
    <x v="1061"/>
    <d v="2026-03-25T00:00:00"/>
    <n v="3"/>
    <n v="3"/>
    <n v="2"/>
    <n v="6"/>
    <s v="Medium"/>
    <s v="Medium"/>
  </r>
  <r>
    <s v="INC-2026-14259"/>
    <x v="4492"/>
    <x v="4"/>
    <x v="2"/>
    <x v="2"/>
    <x v="2"/>
    <x v="1274"/>
    <d v="2026-03-25T00:00:00"/>
    <n v="3"/>
    <n v="3"/>
    <n v="2"/>
    <n v="6"/>
    <s v="Medium"/>
    <s v="Medium"/>
  </r>
  <r>
    <s v="INC-2026-12043"/>
    <x v="4493"/>
    <x v="2"/>
    <x v="1"/>
    <x v="2"/>
    <x v="4"/>
    <x v="616"/>
    <d v="2026-03-25T00:00:00"/>
    <n v="3"/>
    <n v="3"/>
    <n v="5"/>
    <n v="15"/>
    <s v="High"/>
    <s v="High"/>
  </r>
  <r>
    <s v="INC-2026-10521"/>
    <x v="4494"/>
    <x v="0"/>
    <x v="2"/>
    <x v="2"/>
    <x v="1"/>
    <x v="1111"/>
    <d v="2026-03-25T00:00:00"/>
    <n v="3"/>
    <n v="1"/>
    <n v="4"/>
    <n v="4"/>
    <s v="Low"/>
    <s v="Low"/>
  </r>
  <r>
    <s v="INC-2026-12998"/>
    <x v="4495"/>
    <x v="3"/>
    <x v="0"/>
    <x v="0"/>
    <x v="2"/>
    <x v="675"/>
    <d v="2026-03-25T00:00:00"/>
    <n v="3"/>
    <n v="5"/>
    <n v="2"/>
    <n v="10"/>
    <s v="Medium"/>
    <s v="Medium"/>
  </r>
  <r>
    <s v="INC-2026-13426"/>
    <x v="4496"/>
    <x v="2"/>
    <x v="1"/>
    <x v="1"/>
    <x v="3"/>
    <x v="1211"/>
    <d v="2026-03-25T00:00:00"/>
    <n v="3"/>
    <n v="3"/>
    <n v="2"/>
    <n v="6"/>
    <s v="Medium"/>
    <s v="Medium"/>
  </r>
  <r>
    <s v="INC-2026-10643"/>
    <x v="4497"/>
    <x v="4"/>
    <x v="1"/>
    <x v="2"/>
    <x v="2"/>
    <x v="189"/>
    <d v="2026-03-25T00:00:00"/>
    <n v="3"/>
    <n v="3"/>
    <n v="2"/>
    <n v="6"/>
    <s v="Medium"/>
    <s v="Medium"/>
  </r>
  <r>
    <s v="INC-2026-10430"/>
    <x v="4498"/>
    <x v="1"/>
    <x v="3"/>
    <x v="3"/>
    <x v="1"/>
    <x v="190"/>
    <d v="2026-03-25T00:00:00"/>
    <n v="3"/>
    <n v="1"/>
    <n v="4"/>
    <n v="4"/>
    <s v="Low"/>
    <s v="Low"/>
  </r>
  <r>
    <s v="INC-2026-13175"/>
    <x v="4499"/>
    <x v="4"/>
    <x v="3"/>
    <x v="2"/>
    <x v="3"/>
    <x v="1165"/>
    <d v="2026-03-25T00:00:00"/>
    <n v="3"/>
    <n v="3"/>
    <n v="2"/>
    <n v="6"/>
    <s v="Medium"/>
    <s v="Medium"/>
  </r>
  <r>
    <s v="INC-2026-10178"/>
    <x v="4500"/>
    <x v="5"/>
    <x v="3"/>
    <x v="1"/>
    <x v="2"/>
    <x v="191"/>
    <d v="2026-03-25T00:00:00"/>
    <n v="3"/>
    <n v="1"/>
    <n v="2"/>
    <n v="2"/>
    <s v="Low"/>
    <s v="Low"/>
  </r>
  <r>
    <s v="INC-2026-14736"/>
    <x v="4501"/>
    <x v="4"/>
    <x v="2"/>
    <x v="2"/>
    <x v="3"/>
    <x v="1187"/>
    <d v="2026-03-25T00:00:00"/>
    <n v="3"/>
    <n v="3"/>
    <n v="2"/>
    <n v="6"/>
    <s v="Medium"/>
    <s v="Medium"/>
  </r>
  <r>
    <s v="INC-2026-11167"/>
    <x v="4502"/>
    <x v="0"/>
    <x v="0"/>
    <x v="2"/>
    <x v="3"/>
    <x v="887"/>
    <d v="2026-03-25T00:00:00"/>
    <n v="3"/>
    <n v="1"/>
    <n v="2"/>
    <n v="2"/>
    <s v="Low"/>
    <s v="Low"/>
  </r>
  <r>
    <s v="INC-2026-13330"/>
    <x v="4503"/>
    <x v="4"/>
    <x v="3"/>
    <x v="2"/>
    <x v="2"/>
    <x v="953"/>
    <d v="2026-03-25T00:00:00"/>
    <n v="3"/>
    <n v="3"/>
    <n v="2"/>
    <n v="6"/>
    <s v="Medium"/>
    <s v="Medium"/>
  </r>
  <r>
    <s v="INC-2026-14843"/>
    <x v="4504"/>
    <x v="4"/>
    <x v="2"/>
    <x v="2"/>
    <x v="2"/>
    <x v="804"/>
    <d v="2026-03-25T00:00:00"/>
    <n v="3"/>
    <n v="3"/>
    <n v="2"/>
    <n v="6"/>
    <s v="Medium"/>
    <s v="Medium"/>
  </r>
  <r>
    <s v="INC-2026-11754"/>
    <x v="4505"/>
    <x v="4"/>
    <x v="0"/>
    <x v="2"/>
    <x v="4"/>
    <x v="1341"/>
    <d v="2026-03-25T00:00:00"/>
    <n v="3"/>
    <n v="3"/>
    <n v="5"/>
    <n v="15"/>
    <s v="High"/>
    <s v="High"/>
  </r>
  <r>
    <s v="INC-2026-12820"/>
    <x v="4506"/>
    <x v="4"/>
    <x v="2"/>
    <x v="2"/>
    <x v="0"/>
    <x v="908"/>
    <d v="2026-03-25T00:00:00"/>
    <n v="3"/>
    <n v="3"/>
    <n v="1"/>
    <n v="3"/>
    <s v="Low"/>
    <s v="Low"/>
  </r>
  <r>
    <s v="INC-2026-14916"/>
    <x v="4507"/>
    <x v="4"/>
    <x v="2"/>
    <x v="3"/>
    <x v="2"/>
    <x v="192"/>
    <d v="2026-03-25T00:00:00"/>
    <n v="3"/>
    <n v="3"/>
    <n v="2"/>
    <n v="6"/>
    <s v="Medium"/>
    <s v="Medium"/>
  </r>
  <r>
    <s v="INC-2026-13309"/>
    <x v="4508"/>
    <x v="0"/>
    <x v="1"/>
    <x v="3"/>
    <x v="3"/>
    <x v="1308"/>
    <d v="2026-03-25T00:00:00"/>
    <n v="3"/>
    <n v="1"/>
    <n v="2"/>
    <n v="2"/>
    <s v="Low"/>
    <s v="Low"/>
  </r>
  <r>
    <s v="INC-2026-14578"/>
    <x v="4509"/>
    <x v="5"/>
    <x v="3"/>
    <x v="1"/>
    <x v="2"/>
    <x v="1391"/>
    <d v="2026-03-25T00:00:00"/>
    <n v="3"/>
    <n v="1"/>
    <n v="2"/>
    <n v="2"/>
    <s v="Low"/>
    <s v="Low"/>
  </r>
  <r>
    <s v="INC-2026-10593"/>
    <x v="4510"/>
    <x v="1"/>
    <x v="1"/>
    <x v="0"/>
    <x v="1"/>
    <x v="520"/>
    <d v="2026-03-25T00:00:00"/>
    <n v="3"/>
    <n v="1"/>
    <n v="4"/>
    <n v="4"/>
    <s v="Low"/>
    <s v="Low"/>
  </r>
  <r>
    <s v="INC-2026-12756"/>
    <x v="4511"/>
    <x v="4"/>
    <x v="3"/>
    <x v="2"/>
    <x v="3"/>
    <x v="745"/>
    <d v="2026-03-25T00:00:00"/>
    <n v="3"/>
    <n v="3"/>
    <n v="2"/>
    <n v="6"/>
    <s v="Medium"/>
    <s v="Medium"/>
  </r>
  <r>
    <s v="INC-2026-12110"/>
    <x v="4511"/>
    <x v="4"/>
    <x v="3"/>
    <x v="2"/>
    <x v="2"/>
    <x v="745"/>
    <d v="2026-03-25T00:00:00"/>
    <n v="3"/>
    <n v="3"/>
    <n v="2"/>
    <n v="6"/>
    <s v="Medium"/>
    <s v="Medium"/>
  </r>
  <r>
    <s v="INC-2026-13448"/>
    <x v="4512"/>
    <x v="4"/>
    <x v="2"/>
    <x v="2"/>
    <x v="2"/>
    <x v="850"/>
    <d v="2026-03-25T00:00:00"/>
    <n v="3"/>
    <n v="3"/>
    <n v="2"/>
    <n v="6"/>
    <s v="Medium"/>
    <s v="Medium"/>
  </r>
  <r>
    <s v="INC-2026-14419"/>
    <x v="4513"/>
    <x v="4"/>
    <x v="3"/>
    <x v="2"/>
    <x v="3"/>
    <x v="1268"/>
    <d v="2026-03-25T00:00:00"/>
    <n v="3"/>
    <n v="3"/>
    <n v="2"/>
    <n v="6"/>
    <s v="Medium"/>
    <s v="Medium"/>
  </r>
  <r>
    <s v="INC-2026-13948"/>
    <x v="4514"/>
    <x v="4"/>
    <x v="2"/>
    <x v="2"/>
    <x v="2"/>
    <x v="89"/>
    <d v="2026-03-25T00:00:00"/>
    <n v="3"/>
    <n v="3"/>
    <n v="2"/>
    <n v="6"/>
    <s v="Medium"/>
    <s v="Medium"/>
  </r>
  <r>
    <s v="INC-2026-11869"/>
    <x v="4515"/>
    <x v="4"/>
    <x v="2"/>
    <x v="2"/>
    <x v="0"/>
    <x v="564"/>
    <d v="2026-03-25T00:00:00"/>
    <n v="3"/>
    <n v="3"/>
    <n v="1"/>
    <n v="3"/>
    <s v="Low"/>
    <s v="Low"/>
  </r>
  <r>
    <s v="INC-2026-12454"/>
    <x v="4516"/>
    <x v="3"/>
    <x v="2"/>
    <x v="0"/>
    <x v="3"/>
    <x v="1017"/>
    <d v="2026-03-25T00:00:00"/>
    <n v="3"/>
    <n v="5"/>
    <n v="2"/>
    <n v="10"/>
    <s v="Medium"/>
    <s v="Medium"/>
  </r>
  <r>
    <s v="INC-2026-11577"/>
    <x v="4517"/>
    <x v="4"/>
    <x v="0"/>
    <x v="2"/>
    <x v="3"/>
    <x v="1189"/>
    <d v="2026-03-25T00:00:00"/>
    <n v="3"/>
    <n v="3"/>
    <n v="2"/>
    <n v="6"/>
    <s v="Medium"/>
    <s v="Medium"/>
  </r>
  <r>
    <s v="INC-2026-11838"/>
    <x v="4518"/>
    <x v="4"/>
    <x v="0"/>
    <x v="2"/>
    <x v="0"/>
    <x v="1284"/>
    <d v="2026-03-25T00:00:00"/>
    <n v="3"/>
    <n v="3"/>
    <n v="1"/>
    <n v="3"/>
    <s v="Low"/>
    <s v="Low"/>
  </r>
  <r>
    <s v="INC-2026-11441"/>
    <x v="4519"/>
    <x v="1"/>
    <x v="3"/>
    <x v="1"/>
    <x v="3"/>
    <x v="373"/>
    <d v="2026-03-25T00:00:00"/>
    <n v="3"/>
    <n v="1"/>
    <n v="2"/>
    <n v="2"/>
    <s v="Low"/>
    <s v="Low"/>
  </r>
  <r>
    <s v="INC-2026-10457"/>
    <x v="4520"/>
    <x v="1"/>
    <x v="3"/>
    <x v="2"/>
    <x v="0"/>
    <x v="157"/>
    <d v="2026-03-25T00:00:00"/>
    <n v="3"/>
    <n v="1"/>
    <n v="1"/>
    <n v="1"/>
    <s v="Low"/>
    <s v="Low"/>
  </r>
  <r>
    <s v="INC-2026-11150"/>
    <x v="4521"/>
    <x v="2"/>
    <x v="3"/>
    <x v="2"/>
    <x v="2"/>
    <x v="158"/>
    <d v="2026-03-25T00:00:00"/>
    <n v="3"/>
    <n v="3"/>
    <n v="2"/>
    <n v="6"/>
    <s v="Medium"/>
    <s v="Medium"/>
  </r>
  <r>
    <s v="INC-2026-11692"/>
    <x v="4522"/>
    <x v="0"/>
    <x v="1"/>
    <x v="1"/>
    <x v="0"/>
    <x v="376"/>
    <d v="2026-03-25T00:00:00"/>
    <n v="3"/>
    <n v="1"/>
    <n v="1"/>
    <n v="1"/>
    <s v="Low"/>
    <s v="Low"/>
  </r>
  <r>
    <s v="INC-2026-13378"/>
    <x v="4523"/>
    <x v="4"/>
    <x v="0"/>
    <x v="0"/>
    <x v="2"/>
    <x v="1019"/>
    <d v="2026-03-25T00:00:00"/>
    <n v="3"/>
    <n v="3"/>
    <n v="2"/>
    <n v="6"/>
    <s v="Medium"/>
    <s v="Medium"/>
  </r>
  <r>
    <s v="INC-2026-12724"/>
    <x v="4524"/>
    <x v="4"/>
    <x v="2"/>
    <x v="2"/>
    <x v="3"/>
    <x v="1254"/>
    <d v="2026-03-25T00:00:00"/>
    <n v="3"/>
    <n v="3"/>
    <n v="2"/>
    <n v="6"/>
    <s v="Medium"/>
    <s v="Medium"/>
  </r>
  <r>
    <s v="INC-2026-12313"/>
    <x v="4525"/>
    <x v="3"/>
    <x v="3"/>
    <x v="0"/>
    <x v="0"/>
    <x v="1096"/>
    <d v="2026-03-25T00:00:00"/>
    <n v="3"/>
    <n v="5"/>
    <n v="1"/>
    <n v="5"/>
    <s v="Medium"/>
    <s v="Medium"/>
  </r>
  <r>
    <s v="INC-2026-10090"/>
    <x v="4526"/>
    <x v="4"/>
    <x v="2"/>
    <x v="3"/>
    <x v="2"/>
    <x v="1050"/>
    <d v="2026-03-25T00:00:00"/>
    <n v="3"/>
    <n v="3"/>
    <n v="2"/>
    <n v="6"/>
    <s v="Medium"/>
    <s v="Medium"/>
  </r>
  <r>
    <s v="INC-2026-13645"/>
    <x v="4527"/>
    <x v="4"/>
    <x v="1"/>
    <x v="2"/>
    <x v="0"/>
    <x v="1392"/>
    <d v="2026-03-25T00:00:00"/>
    <n v="3"/>
    <n v="3"/>
    <n v="1"/>
    <n v="3"/>
    <s v="Low"/>
    <s v="Low"/>
  </r>
  <r>
    <s v="INC-2026-13908"/>
    <x v="4528"/>
    <x v="5"/>
    <x v="1"/>
    <x v="3"/>
    <x v="3"/>
    <x v="958"/>
    <d v="2026-03-25T00:00:00"/>
    <n v="3"/>
    <n v="1"/>
    <n v="2"/>
    <n v="2"/>
    <s v="Low"/>
    <s v="Low"/>
  </r>
  <r>
    <s v="INC-2026-10193"/>
    <x v="4529"/>
    <x v="4"/>
    <x v="2"/>
    <x v="2"/>
    <x v="3"/>
    <x v="919"/>
    <d v="2026-03-25T00:00:00"/>
    <n v="3"/>
    <n v="3"/>
    <n v="2"/>
    <n v="6"/>
    <s v="Medium"/>
    <s v="Medium"/>
  </r>
  <r>
    <s v="INC-2026-11393"/>
    <x v="4530"/>
    <x v="3"/>
    <x v="3"/>
    <x v="0"/>
    <x v="0"/>
    <x v="1085"/>
    <d v="2026-03-25T00:00:00"/>
    <n v="3"/>
    <n v="5"/>
    <n v="1"/>
    <n v="5"/>
    <s v="Medium"/>
    <s v="Medium"/>
  </r>
  <r>
    <s v="INC-2026-10348"/>
    <x v="4531"/>
    <x v="4"/>
    <x v="3"/>
    <x v="2"/>
    <x v="3"/>
    <x v="815"/>
    <d v="2026-03-25T00:00:00"/>
    <n v="3"/>
    <n v="3"/>
    <n v="2"/>
    <n v="6"/>
    <s v="Medium"/>
    <s v="Medium"/>
  </r>
  <r>
    <s v="INC-2026-13292"/>
    <x v="4532"/>
    <x v="4"/>
    <x v="1"/>
    <x v="2"/>
    <x v="4"/>
    <x v="1214"/>
    <d v="2026-03-25T00:00:00"/>
    <n v="3"/>
    <n v="3"/>
    <n v="5"/>
    <n v="15"/>
    <s v="High"/>
    <s v="High"/>
  </r>
  <r>
    <s v="INC-2026-13380"/>
    <x v="4533"/>
    <x v="2"/>
    <x v="3"/>
    <x v="0"/>
    <x v="2"/>
    <x v="1144"/>
    <d v="2026-03-25T00:00:00"/>
    <n v="3"/>
    <n v="3"/>
    <n v="2"/>
    <n v="6"/>
    <s v="Medium"/>
    <s v="Medium"/>
  </r>
  <r>
    <s v="INC-2026-13332"/>
    <x v="4534"/>
    <x v="4"/>
    <x v="0"/>
    <x v="2"/>
    <x v="0"/>
    <x v="1215"/>
    <d v="2026-03-25T00:00:00"/>
    <n v="3"/>
    <n v="3"/>
    <n v="1"/>
    <n v="3"/>
    <s v="Low"/>
    <s v="Low"/>
  </r>
  <r>
    <s v="INC-2026-12650"/>
    <x v="4535"/>
    <x v="0"/>
    <x v="3"/>
    <x v="1"/>
    <x v="4"/>
    <x v="465"/>
    <d v="2026-03-25T00:00:00"/>
    <n v="3"/>
    <n v="1"/>
    <n v="5"/>
    <n v="5"/>
    <s v="Medium"/>
    <s v="Medium"/>
  </r>
  <r>
    <s v="INC-2026-12227"/>
    <x v="4536"/>
    <x v="1"/>
    <x v="3"/>
    <x v="2"/>
    <x v="3"/>
    <x v="922"/>
    <d v="2026-03-25T00:00:00"/>
    <n v="3"/>
    <n v="1"/>
    <n v="2"/>
    <n v="2"/>
    <s v="Low"/>
    <s v="Low"/>
  </r>
  <r>
    <s v="INC-2026-13412"/>
    <x v="4537"/>
    <x v="3"/>
    <x v="2"/>
    <x v="0"/>
    <x v="2"/>
    <x v="258"/>
    <d v="2026-03-25T00:00:00"/>
    <n v="3"/>
    <n v="5"/>
    <n v="2"/>
    <n v="10"/>
    <s v="Medium"/>
    <s v="Medium"/>
  </r>
  <r>
    <s v="INC-2026-12036"/>
    <x v="4538"/>
    <x v="3"/>
    <x v="3"/>
    <x v="0"/>
    <x v="2"/>
    <x v="385"/>
    <d v="2026-03-25T00:00:00"/>
    <n v="3"/>
    <n v="5"/>
    <n v="2"/>
    <n v="10"/>
    <s v="Medium"/>
    <s v="Medium"/>
  </r>
  <r>
    <s v="INC-2026-13818"/>
    <x v="4539"/>
    <x v="3"/>
    <x v="0"/>
    <x v="0"/>
    <x v="3"/>
    <x v="1054"/>
    <d v="2026-03-26T00:00:00"/>
    <n v="3"/>
    <n v="5"/>
    <n v="2"/>
    <n v="10"/>
    <s v="Medium"/>
    <s v="Medium"/>
  </r>
  <r>
    <s v="INC-2026-12544"/>
    <x v="4540"/>
    <x v="4"/>
    <x v="0"/>
    <x v="2"/>
    <x v="3"/>
    <x v="1026"/>
    <d v="2026-03-26T00:00:00"/>
    <n v="3"/>
    <n v="3"/>
    <n v="2"/>
    <n v="6"/>
    <s v="Medium"/>
    <s v="Medium"/>
  </r>
  <r>
    <s v="INC-2026-14311"/>
    <x v="4541"/>
    <x v="4"/>
    <x v="2"/>
    <x v="2"/>
    <x v="2"/>
    <x v="173"/>
    <d v="2026-03-26T00:00:00"/>
    <n v="3"/>
    <n v="3"/>
    <n v="2"/>
    <n v="6"/>
    <s v="Medium"/>
    <s v="Medium"/>
  </r>
  <r>
    <s v="INC-2026-13614"/>
    <x v="4542"/>
    <x v="2"/>
    <x v="3"/>
    <x v="1"/>
    <x v="0"/>
    <x v="223"/>
    <d v="2026-03-26T00:00:00"/>
    <n v="3"/>
    <n v="3"/>
    <n v="1"/>
    <n v="3"/>
    <s v="Low"/>
    <s v="Low"/>
  </r>
  <r>
    <s v="INC-2026-13270"/>
    <x v="4543"/>
    <x v="4"/>
    <x v="3"/>
    <x v="2"/>
    <x v="0"/>
    <x v="1191"/>
    <d v="2026-03-26T00:00:00"/>
    <n v="3"/>
    <n v="3"/>
    <n v="1"/>
    <n v="3"/>
    <s v="Low"/>
    <s v="Low"/>
  </r>
  <r>
    <s v="INC-2026-10063"/>
    <x v="4544"/>
    <x v="4"/>
    <x v="2"/>
    <x v="3"/>
    <x v="3"/>
    <x v="847"/>
    <d v="2026-03-26T00:00:00"/>
    <n v="3"/>
    <n v="3"/>
    <n v="2"/>
    <n v="6"/>
    <s v="Medium"/>
    <s v="Medium"/>
  </r>
  <r>
    <s v="INC-2026-12747"/>
    <x v="4545"/>
    <x v="3"/>
    <x v="3"/>
    <x v="0"/>
    <x v="1"/>
    <x v="1393"/>
    <d v="2026-03-26T00:00:00"/>
    <n v="3"/>
    <n v="5"/>
    <n v="4"/>
    <n v="20"/>
    <s v="Very High"/>
    <s v="Critical"/>
  </r>
  <r>
    <s v="INC-2026-12472"/>
    <x v="4546"/>
    <x v="4"/>
    <x v="2"/>
    <x v="2"/>
    <x v="2"/>
    <x v="1260"/>
    <d v="2026-03-26T00:00:00"/>
    <n v="3"/>
    <n v="3"/>
    <n v="2"/>
    <n v="6"/>
    <s v="Medium"/>
    <s v="Medium"/>
  </r>
  <r>
    <s v="INC-2026-11904"/>
    <x v="4547"/>
    <x v="4"/>
    <x v="1"/>
    <x v="2"/>
    <x v="3"/>
    <x v="1208"/>
    <d v="2026-03-26T00:00:00"/>
    <n v="3"/>
    <n v="3"/>
    <n v="2"/>
    <n v="6"/>
    <s v="Medium"/>
    <s v="Medium"/>
  </r>
  <r>
    <s v="INC-2026-13471"/>
    <x v="4548"/>
    <x v="3"/>
    <x v="0"/>
    <x v="0"/>
    <x v="3"/>
    <x v="71"/>
    <d v="2026-03-26T00:00:00"/>
    <n v="3"/>
    <n v="5"/>
    <n v="2"/>
    <n v="10"/>
    <s v="Medium"/>
    <s v="Medium"/>
  </r>
  <r>
    <s v="INC-2026-14889"/>
    <x v="4549"/>
    <x v="3"/>
    <x v="3"/>
    <x v="0"/>
    <x v="2"/>
    <x v="1394"/>
    <d v="2026-03-26T00:00:00"/>
    <n v="3"/>
    <n v="5"/>
    <n v="2"/>
    <n v="10"/>
    <s v="Medium"/>
    <s v="Medium"/>
  </r>
  <r>
    <s v="INC-2026-10608"/>
    <x v="4550"/>
    <x v="4"/>
    <x v="2"/>
    <x v="2"/>
    <x v="3"/>
    <x v="1297"/>
    <d v="2026-03-26T00:00:00"/>
    <n v="3"/>
    <n v="3"/>
    <n v="2"/>
    <n v="6"/>
    <s v="Medium"/>
    <s v="Medium"/>
  </r>
  <r>
    <s v="INC-2026-12234"/>
    <x v="4551"/>
    <x v="4"/>
    <x v="1"/>
    <x v="2"/>
    <x v="0"/>
    <x v="944"/>
    <d v="2026-03-26T00:00:00"/>
    <n v="3"/>
    <n v="3"/>
    <n v="1"/>
    <n v="3"/>
    <s v="Low"/>
    <s v="Low"/>
  </r>
  <r>
    <s v="INC-2026-11014"/>
    <x v="4552"/>
    <x v="4"/>
    <x v="3"/>
    <x v="2"/>
    <x v="2"/>
    <x v="699"/>
    <d v="2026-03-26T00:00:00"/>
    <n v="3"/>
    <n v="3"/>
    <n v="2"/>
    <n v="6"/>
    <s v="Medium"/>
    <s v="Medium"/>
  </r>
  <r>
    <s v="INC-2026-11382"/>
    <x v="4553"/>
    <x v="4"/>
    <x v="0"/>
    <x v="2"/>
    <x v="3"/>
    <x v="1072"/>
    <d v="2026-03-26T00:00:00"/>
    <n v="3"/>
    <n v="3"/>
    <n v="2"/>
    <n v="6"/>
    <s v="Medium"/>
    <s v="Medium"/>
  </r>
  <r>
    <s v="INC-2026-11482"/>
    <x v="4554"/>
    <x v="4"/>
    <x v="1"/>
    <x v="2"/>
    <x v="2"/>
    <x v="76"/>
    <d v="2026-03-26T00:00:00"/>
    <n v="3"/>
    <n v="3"/>
    <n v="2"/>
    <n v="6"/>
    <s v="Medium"/>
    <s v="Medium"/>
  </r>
  <r>
    <s v="INC-2026-12052"/>
    <x v="4555"/>
    <x v="4"/>
    <x v="2"/>
    <x v="2"/>
    <x v="3"/>
    <x v="1243"/>
    <d v="2026-03-26T00:00:00"/>
    <n v="3"/>
    <n v="3"/>
    <n v="2"/>
    <n v="6"/>
    <s v="Medium"/>
    <s v="Medium"/>
  </r>
  <r>
    <s v="INC-2026-13835"/>
    <x v="4556"/>
    <x v="5"/>
    <x v="3"/>
    <x v="1"/>
    <x v="0"/>
    <x v="872"/>
    <d v="2026-03-26T00:00:00"/>
    <n v="3"/>
    <n v="1"/>
    <n v="1"/>
    <n v="1"/>
    <s v="Low"/>
    <s v="Low"/>
  </r>
  <r>
    <s v="INC-2026-12603"/>
    <x v="4557"/>
    <x v="4"/>
    <x v="0"/>
    <x v="2"/>
    <x v="3"/>
    <x v="1245"/>
    <d v="2026-03-26T00:00:00"/>
    <n v="3"/>
    <n v="3"/>
    <n v="2"/>
    <n v="6"/>
    <s v="Medium"/>
    <s v="Medium"/>
  </r>
  <r>
    <s v="INC-2026-12869"/>
    <x v="4558"/>
    <x v="4"/>
    <x v="3"/>
    <x v="1"/>
    <x v="1"/>
    <x v="906"/>
    <d v="2026-03-26T00:00:00"/>
    <n v="3"/>
    <n v="3"/>
    <n v="4"/>
    <n v="12"/>
    <s v="High"/>
    <s v="High"/>
  </r>
  <r>
    <s v="INC-2026-13071"/>
    <x v="4559"/>
    <x v="3"/>
    <x v="0"/>
    <x v="0"/>
    <x v="2"/>
    <x v="988"/>
    <d v="2026-03-26T00:00:00"/>
    <n v="3"/>
    <n v="5"/>
    <n v="2"/>
    <n v="10"/>
    <s v="Medium"/>
    <s v="Medium"/>
  </r>
  <r>
    <s v="INC-2026-12321"/>
    <x v="4560"/>
    <x v="2"/>
    <x v="3"/>
    <x v="2"/>
    <x v="0"/>
    <x v="1164"/>
    <d v="2026-03-26T00:00:00"/>
    <n v="3"/>
    <n v="3"/>
    <n v="1"/>
    <n v="3"/>
    <s v="Low"/>
    <s v="Low"/>
  </r>
  <r>
    <s v="INC-2026-11512"/>
    <x v="4560"/>
    <x v="3"/>
    <x v="2"/>
    <x v="0"/>
    <x v="3"/>
    <x v="1164"/>
    <d v="2026-03-26T00:00:00"/>
    <n v="3"/>
    <n v="5"/>
    <n v="2"/>
    <n v="10"/>
    <s v="Medium"/>
    <s v="Medium"/>
  </r>
  <r>
    <s v="INC-2026-12328"/>
    <x v="4561"/>
    <x v="2"/>
    <x v="2"/>
    <x v="1"/>
    <x v="0"/>
    <x v="990"/>
    <d v="2026-03-26T00:00:00"/>
    <n v="3"/>
    <n v="3"/>
    <n v="1"/>
    <n v="3"/>
    <s v="Low"/>
    <s v="Low"/>
  </r>
  <r>
    <s v="INC-2026-11244"/>
    <x v="4562"/>
    <x v="2"/>
    <x v="3"/>
    <x v="1"/>
    <x v="3"/>
    <x v="1197"/>
    <d v="2026-03-26T00:00:00"/>
    <n v="3"/>
    <n v="3"/>
    <n v="2"/>
    <n v="6"/>
    <s v="Medium"/>
    <s v="Medium"/>
  </r>
  <r>
    <s v="INC-2026-14698"/>
    <x v="4563"/>
    <x v="4"/>
    <x v="1"/>
    <x v="2"/>
    <x v="3"/>
    <x v="1235"/>
    <d v="2026-03-26T00:00:00"/>
    <n v="3"/>
    <n v="3"/>
    <n v="2"/>
    <n v="6"/>
    <s v="Medium"/>
    <s v="Medium"/>
  </r>
  <r>
    <s v="INC-2026-12846"/>
    <x v="4564"/>
    <x v="1"/>
    <x v="1"/>
    <x v="3"/>
    <x v="3"/>
    <x v="1395"/>
    <d v="2026-03-26T00:00:00"/>
    <n v="3"/>
    <n v="1"/>
    <n v="2"/>
    <n v="2"/>
    <s v="Low"/>
    <s v="Low"/>
  </r>
  <r>
    <s v="INC-2026-10602"/>
    <x v="4565"/>
    <x v="3"/>
    <x v="1"/>
    <x v="0"/>
    <x v="3"/>
    <x v="1199"/>
    <d v="2026-03-26T00:00:00"/>
    <n v="3"/>
    <n v="5"/>
    <n v="2"/>
    <n v="10"/>
    <s v="Medium"/>
    <s v="Medium"/>
  </r>
  <r>
    <s v="INC-2026-13324"/>
    <x v="4566"/>
    <x v="3"/>
    <x v="0"/>
    <x v="0"/>
    <x v="4"/>
    <x v="1116"/>
    <d v="2026-03-26T00:00:00"/>
    <n v="3"/>
    <n v="5"/>
    <n v="5"/>
    <n v="25"/>
    <s v="Very High"/>
    <s v="Critical"/>
  </r>
  <r>
    <s v="INC-2026-10755"/>
    <x v="4567"/>
    <x v="4"/>
    <x v="3"/>
    <x v="2"/>
    <x v="3"/>
    <x v="1077"/>
    <d v="2026-03-26T00:00:00"/>
    <n v="3"/>
    <n v="3"/>
    <n v="2"/>
    <n v="6"/>
    <s v="Medium"/>
    <s v="Medium"/>
  </r>
  <r>
    <s v="INC-2026-12907"/>
    <x v="4568"/>
    <x v="4"/>
    <x v="1"/>
    <x v="2"/>
    <x v="3"/>
    <x v="1380"/>
    <d v="2026-03-26T00:00:00"/>
    <n v="3"/>
    <n v="3"/>
    <n v="2"/>
    <n v="6"/>
    <s v="Medium"/>
    <s v="Medium"/>
  </r>
  <r>
    <s v="INC-2026-10641"/>
    <x v="4569"/>
    <x v="4"/>
    <x v="2"/>
    <x v="2"/>
    <x v="3"/>
    <x v="1381"/>
    <d v="2026-03-26T00:00:00"/>
    <n v="3"/>
    <n v="3"/>
    <n v="2"/>
    <n v="6"/>
    <s v="Medium"/>
    <s v="Medium"/>
  </r>
  <r>
    <s v="INC-2026-12229"/>
    <x v="4570"/>
    <x v="4"/>
    <x v="1"/>
    <x v="2"/>
    <x v="0"/>
    <x v="992"/>
    <d v="2026-03-26T00:00:00"/>
    <n v="3"/>
    <n v="3"/>
    <n v="1"/>
    <n v="3"/>
    <s v="Low"/>
    <s v="Low"/>
  </r>
  <r>
    <s v="INC-2026-10768"/>
    <x v="4571"/>
    <x v="4"/>
    <x v="0"/>
    <x v="2"/>
    <x v="3"/>
    <x v="241"/>
    <d v="2026-03-26T00:00:00"/>
    <n v="3"/>
    <n v="3"/>
    <n v="2"/>
    <n v="6"/>
    <s v="Medium"/>
    <s v="Medium"/>
  </r>
  <r>
    <s v="INC-2026-12101"/>
    <x v="4572"/>
    <x v="4"/>
    <x v="3"/>
    <x v="2"/>
    <x v="0"/>
    <x v="1178"/>
    <d v="2026-03-26T00:00:00"/>
    <n v="3"/>
    <n v="3"/>
    <n v="1"/>
    <n v="3"/>
    <s v="Low"/>
    <s v="Low"/>
  </r>
  <r>
    <s v="INC-2026-10159"/>
    <x v="4573"/>
    <x v="0"/>
    <x v="1"/>
    <x v="0"/>
    <x v="3"/>
    <x v="1238"/>
    <d v="2026-03-26T00:00:00"/>
    <n v="3"/>
    <n v="1"/>
    <n v="2"/>
    <n v="2"/>
    <s v="Low"/>
    <s v="Low"/>
  </r>
  <r>
    <s v="INC-2026-14386"/>
    <x v="4574"/>
    <x v="4"/>
    <x v="3"/>
    <x v="2"/>
    <x v="3"/>
    <x v="779"/>
    <d v="2026-03-26T00:00:00"/>
    <n v="3"/>
    <n v="3"/>
    <n v="2"/>
    <n v="6"/>
    <s v="Medium"/>
    <s v="Medium"/>
  </r>
  <r>
    <s v="INC-2026-14931"/>
    <x v="4575"/>
    <x v="5"/>
    <x v="3"/>
    <x v="3"/>
    <x v="3"/>
    <x v="933"/>
    <d v="2026-03-26T00:00:00"/>
    <n v="3"/>
    <n v="1"/>
    <n v="2"/>
    <n v="2"/>
    <s v="Low"/>
    <s v="Low"/>
  </r>
  <r>
    <s v="INC-2026-13224"/>
    <x v="4576"/>
    <x v="2"/>
    <x v="0"/>
    <x v="0"/>
    <x v="2"/>
    <x v="496"/>
    <d v="2026-03-26T00:00:00"/>
    <n v="3"/>
    <n v="3"/>
    <n v="2"/>
    <n v="6"/>
    <s v="Medium"/>
    <s v="Medium"/>
  </r>
  <r>
    <s v="INC-2026-14703"/>
    <x v="4577"/>
    <x v="4"/>
    <x v="1"/>
    <x v="2"/>
    <x v="0"/>
    <x v="1106"/>
    <d v="2026-03-26T00:00:00"/>
    <n v="3"/>
    <n v="3"/>
    <n v="1"/>
    <n v="3"/>
    <s v="Low"/>
    <s v="Low"/>
  </r>
  <r>
    <s v="INC-2026-10489"/>
    <x v="4578"/>
    <x v="3"/>
    <x v="3"/>
    <x v="0"/>
    <x v="2"/>
    <x v="1323"/>
    <d v="2026-03-26T00:00:00"/>
    <n v="3"/>
    <n v="5"/>
    <n v="2"/>
    <n v="10"/>
    <s v="Medium"/>
    <s v="Medium"/>
  </r>
  <r>
    <s v="INC-2026-12085"/>
    <x v="4579"/>
    <x v="2"/>
    <x v="0"/>
    <x v="2"/>
    <x v="0"/>
    <x v="1049"/>
    <d v="2026-03-26T00:00:00"/>
    <n v="3"/>
    <n v="3"/>
    <n v="1"/>
    <n v="3"/>
    <s v="Low"/>
    <s v="Low"/>
  </r>
  <r>
    <s v="INC-2026-11855"/>
    <x v="4580"/>
    <x v="4"/>
    <x v="3"/>
    <x v="3"/>
    <x v="3"/>
    <x v="338"/>
    <d v="2026-03-26T00:00:00"/>
    <n v="3"/>
    <n v="3"/>
    <n v="2"/>
    <n v="6"/>
    <s v="Medium"/>
    <s v="Medium"/>
  </r>
  <r>
    <s v="INC-2026-13714"/>
    <x v="4581"/>
    <x v="4"/>
    <x v="0"/>
    <x v="0"/>
    <x v="1"/>
    <x v="1396"/>
    <d v="2026-03-26T00:00:00"/>
    <n v="3"/>
    <n v="3"/>
    <n v="4"/>
    <n v="12"/>
    <s v="High"/>
    <s v="High"/>
  </r>
  <r>
    <s v="INC-2026-12764"/>
    <x v="4582"/>
    <x v="4"/>
    <x v="0"/>
    <x v="2"/>
    <x v="0"/>
    <x v="339"/>
    <d v="2026-03-26T00:00:00"/>
    <n v="3"/>
    <n v="3"/>
    <n v="1"/>
    <n v="3"/>
    <s v="Low"/>
    <s v="Low"/>
  </r>
  <r>
    <s v="INC-2026-10955"/>
    <x v="4583"/>
    <x v="4"/>
    <x v="3"/>
    <x v="2"/>
    <x v="3"/>
    <x v="629"/>
    <d v="2026-03-26T00:00:00"/>
    <n v="3"/>
    <n v="3"/>
    <n v="2"/>
    <n v="6"/>
    <s v="Medium"/>
    <s v="Medium"/>
  </r>
  <r>
    <s v="INC-2026-11889"/>
    <x v="4584"/>
    <x v="3"/>
    <x v="3"/>
    <x v="0"/>
    <x v="2"/>
    <x v="781"/>
    <d v="2026-03-26T00:00:00"/>
    <n v="3"/>
    <n v="5"/>
    <n v="2"/>
    <n v="10"/>
    <s v="Medium"/>
    <s v="Medium"/>
  </r>
  <r>
    <s v="INC-2026-14141"/>
    <x v="4585"/>
    <x v="4"/>
    <x v="3"/>
    <x v="2"/>
    <x v="3"/>
    <x v="688"/>
    <d v="2026-03-26T00:00:00"/>
    <n v="3"/>
    <n v="3"/>
    <n v="2"/>
    <n v="6"/>
    <s v="Medium"/>
    <s v="Medium"/>
  </r>
  <r>
    <s v="INC-2026-11528"/>
    <x v="4586"/>
    <x v="4"/>
    <x v="2"/>
    <x v="3"/>
    <x v="2"/>
    <x v="529"/>
    <d v="2026-03-26T00:00:00"/>
    <n v="3"/>
    <n v="3"/>
    <n v="2"/>
    <n v="6"/>
    <s v="Medium"/>
    <s v="Medium"/>
  </r>
  <r>
    <s v="INC-2026-12282"/>
    <x v="4587"/>
    <x v="4"/>
    <x v="0"/>
    <x v="2"/>
    <x v="4"/>
    <x v="631"/>
    <d v="2026-03-26T00:00:00"/>
    <n v="3"/>
    <n v="3"/>
    <n v="5"/>
    <n v="15"/>
    <s v="High"/>
    <s v="High"/>
  </r>
  <r>
    <s v="INC-2026-14160"/>
    <x v="4588"/>
    <x v="4"/>
    <x v="3"/>
    <x v="2"/>
    <x v="3"/>
    <x v="255"/>
    <d v="2026-03-26T00:00:00"/>
    <n v="3"/>
    <n v="3"/>
    <n v="2"/>
    <n v="6"/>
    <s v="Medium"/>
    <s v="Medium"/>
  </r>
  <r>
    <s v="INC-2026-11318"/>
    <x v="4589"/>
    <x v="4"/>
    <x v="1"/>
    <x v="2"/>
    <x v="3"/>
    <x v="1098"/>
    <d v="2026-03-26T00:00:00"/>
    <n v="3"/>
    <n v="3"/>
    <n v="2"/>
    <n v="6"/>
    <s v="Medium"/>
    <s v="Medium"/>
  </r>
  <r>
    <s v="INC-2026-10299"/>
    <x v="4590"/>
    <x v="2"/>
    <x v="3"/>
    <x v="1"/>
    <x v="3"/>
    <x v="574"/>
    <d v="2026-03-26T00:00:00"/>
    <n v="3"/>
    <n v="3"/>
    <n v="2"/>
    <n v="6"/>
    <s v="Medium"/>
    <s v="Medium"/>
  </r>
  <r>
    <s v="INC-2026-11008"/>
    <x v="4591"/>
    <x v="0"/>
    <x v="1"/>
    <x v="1"/>
    <x v="2"/>
    <x v="310"/>
    <d v="2026-03-26T00:00:00"/>
    <n v="3"/>
    <n v="1"/>
    <n v="2"/>
    <n v="2"/>
    <s v="Low"/>
    <s v="Low"/>
  </r>
  <r>
    <s v="INC-2026-13266"/>
    <x v="4592"/>
    <x v="4"/>
    <x v="2"/>
    <x v="2"/>
    <x v="2"/>
    <x v="998"/>
    <d v="2026-03-27T00:00:00"/>
    <n v="3"/>
    <n v="3"/>
    <n v="2"/>
    <n v="6"/>
    <s v="Medium"/>
    <s v="Medium"/>
  </r>
  <r>
    <s v="INC-2026-10447"/>
    <x v="4593"/>
    <x v="4"/>
    <x v="0"/>
    <x v="2"/>
    <x v="4"/>
    <x v="123"/>
    <d v="2026-03-27T00:00:00"/>
    <n v="3"/>
    <n v="3"/>
    <n v="5"/>
    <n v="15"/>
    <s v="High"/>
    <s v="High"/>
  </r>
  <r>
    <s v="INC-2026-10786"/>
    <x v="4594"/>
    <x v="0"/>
    <x v="1"/>
    <x v="0"/>
    <x v="3"/>
    <x v="473"/>
    <d v="2026-03-27T00:00:00"/>
    <n v="3"/>
    <n v="1"/>
    <n v="2"/>
    <n v="2"/>
    <s v="Low"/>
    <s v="Low"/>
  </r>
  <r>
    <s v="INC-2026-13322"/>
    <x v="4595"/>
    <x v="2"/>
    <x v="0"/>
    <x v="3"/>
    <x v="2"/>
    <x v="434"/>
    <d v="2026-03-27T00:00:00"/>
    <n v="3"/>
    <n v="3"/>
    <n v="2"/>
    <n v="6"/>
    <s v="Medium"/>
    <s v="Medium"/>
  </r>
  <r>
    <s v="INC-2026-14667"/>
    <x v="4596"/>
    <x v="5"/>
    <x v="2"/>
    <x v="2"/>
    <x v="1"/>
    <x v="603"/>
    <d v="2026-03-27T00:00:00"/>
    <n v="3"/>
    <n v="1"/>
    <n v="4"/>
    <n v="4"/>
    <s v="Low"/>
    <s v="Low"/>
  </r>
  <r>
    <s v="INC-2026-10443"/>
    <x v="4597"/>
    <x v="4"/>
    <x v="3"/>
    <x v="2"/>
    <x v="0"/>
    <x v="315"/>
    <d v="2026-03-27T00:00:00"/>
    <n v="3"/>
    <n v="3"/>
    <n v="1"/>
    <n v="3"/>
    <s v="Low"/>
    <s v="Low"/>
  </r>
  <r>
    <s v="INC-2026-14227"/>
    <x v="4598"/>
    <x v="0"/>
    <x v="2"/>
    <x v="1"/>
    <x v="3"/>
    <x v="1160"/>
    <d v="2026-03-27T00:00:00"/>
    <n v="3"/>
    <n v="1"/>
    <n v="2"/>
    <n v="2"/>
    <s v="Low"/>
    <s v="Low"/>
  </r>
  <r>
    <s v="INC-2026-14436"/>
    <x v="4599"/>
    <x v="2"/>
    <x v="1"/>
    <x v="0"/>
    <x v="3"/>
    <x v="731"/>
    <d v="2026-03-27T00:00:00"/>
    <n v="3"/>
    <n v="3"/>
    <n v="2"/>
    <n v="6"/>
    <s v="Medium"/>
    <s v="Medium"/>
  </r>
  <r>
    <s v="INC-2026-12310"/>
    <x v="4600"/>
    <x v="4"/>
    <x v="3"/>
    <x v="2"/>
    <x v="3"/>
    <x v="1362"/>
    <d v="2026-03-27T00:00:00"/>
    <n v="3"/>
    <n v="3"/>
    <n v="2"/>
    <n v="6"/>
    <s v="Medium"/>
    <s v="Medium"/>
  </r>
  <r>
    <s v="INC-2026-14289"/>
    <x v="4601"/>
    <x v="3"/>
    <x v="1"/>
    <x v="0"/>
    <x v="2"/>
    <x v="176"/>
    <d v="2026-03-27T00:00:00"/>
    <n v="3"/>
    <n v="5"/>
    <n v="2"/>
    <n v="10"/>
    <s v="Medium"/>
    <s v="Medium"/>
  </r>
  <r>
    <s v="INC-2026-12172"/>
    <x v="4602"/>
    <x v="5"/>
    <x v="2"/>
    <x v="3"/>
    <x v="2"/>
    <x v="613"/>
    <d v="2026-03-27T00:00:00"/>
    <n v="3"/>
    <n v="1"/>
    <n v="2"/>
    <n v="2"/>
    <s v="Low"/>
    <s v="Low"/>
  </r>
  <r>
    <s v="INC-2026-14005"/>
    <x v="4603"/>
    <x v="3"/>
    <x v="3"/>
    <x v="0"/>
    <x v="0"/>
    <x v="224"/>
    <d v="2026-03-27T00:00:00"/>
    <n v="3"/>
    <n v="5"/>
    <n v="1"/>
    <n v="5"/>
    <s v="Medium"/>
    <s v="Medium"/>
  </r>
  <r>
    <s v="INC-2026-14216"/>
    <x v="4604"/>
    <x v="3"/>
    <x v="3"/>
    <x v="0"/>
    <x v="2"/>
    <x v="870"/>
    <d v="2026-03-27T00:00:00"/>
    <n v="3"/>
    <n v="5"/>
    <n v="2"/>
    <n v="10"/>
    <s v="Medium"/>
    <s v="Medium"/>
  </r>
  <r>
    <s v="INC-2026-11515"/>
    <x v="4605"/>
    <x v="4"/>
    <x v="3"/>
    <x v="2"/>
    <x v="3"/>
    <x v="1387"/>
    <d v="2026-03-27T00:00:00"/>
    <n v="3"/>
    <n v="3"/>
    <n v="2"/>
    <n v="6"/>
    <s v="Medium"/>
    <s v="Medium"/>
  </r>
  <r>
    <s v="INC-2026-14550"/>
    <x v="4606"/>
    <x v="4"/>
    <x v="0"/>
    <x v="2"/>
    <x v="2"/>
    <x v="1193"/>
    <d v="2026-03-27T00:00:00"/>
    <n v="3"/>
    <n v="3"/>
    <n v="2"/>
    <n v="6"/>
    <s v="Medium"/>
    <s v="Medium"/>
  </r>
  <r>
    <s v="INC-2026-10952"/>
    <x v="4607"/>
    <x v="0"/>
    <x v="0"/>
    <x v="0"/>
    <x v="3"/>
    <x v="1275"/>
    <d v="2026-03-27T00:00:00"/>
    <n v="3"/>
    <n v="1"/>
    <n v="2"/>
    <n v="2"/>
    <s v="Low"/>
    <s v="Low"/>
  </r>
  <r>
    <s v="INC-2026-12854"/>
    <x v="4608"/>
    <x v="0"/>
    <x v="3"/>
    <x v="3"/>
    <x v="2"/>
    <x v="705"/>
    <d v="2026-03-27T00:00:00"/>
    <n v="3"/>
    <n v="1"/>
    <n v="2"/>
    <n v="2"/>
    <s v="Low"/>
    <s v="Low"/>
  </r>
  <r>
    <s v="INC-2026-12325"/>
    <x v="4609"/>
    <x v="3"/>
    <x v="1"/>
    <x v="0"/>
    <x v="1"/>
    <x v="279"/>
    <d v="2026-03-27T00:00:00"/>
    <n v="3"/>
    <n v="5"/>
    <n v="4"/>
    <n v="20"/>
    <s v="Very High"/>
    <s v="Critical"/>
  </r>
  <r>
    <s v="INC-2026-14307"/>
    <x v="4610"/>
    <x v="5"/>
    <x v="2"/>
    <x v="1"/>
    <x v="0"/>
    <x v="1291"/>
    <d v="2026-03-27T00:00:00"/>
    <n v="3"/>
    <n v="1"/>
    <n v="1"/>
    <n v="1"/>
    <s v="Low"/>
    <s v="Low"/>
  </r>
  <r>
    <s v="INC-2026-10008"/>
    <x v="4611"/>
    <x v="4"/>
    <x v="0"/>
    <x v="3"/>
    <x v="3"/>
    <x v="1234"/>
    <d v="2026-03-27T00:00:00"/>
    <n v="3"/>
    <n v="3"/>
    <n v="2"/>
    <n v="6"/>
    <s v="Medium"/>
    <s v="Medium"/>
  </r>
  <r>
    <s v="INC-2026-11710"/>
    <x v="4612"/>
    <x v="3"/>
    <x v="0"/>
    <x v="0"/>
    <x v="4"/>
    <x v="361"/>
    <d v="2026-03-27T00:00:00"/>
    <n v="3"/>
    <n v="5"/>
    <n v="5"/>
    <n v="25"/>
    <s v="Very High"/>
    <s v="Critical"/>
  </r>
  <r>
    <s v="INC-2026-13722"/>
    <x v="4613"/>
    <x v="4"/>
    <x v="0"/>
    <x v="2"/>
    <x v="0"/>
    <x v="1277"/>
    <d v="2026-03-27T00:00:00"/>
    <n v="3"/>
    <n v="3"/>
    <n v="1"/>
    <n v="3"/>
    <s v="Low"/>
    <s v="Low"/>
  </r>
  <r>
    <s v="INC-2026-11437"/>
    <x v="4614"/>
    <x v="4"/>
    <x v="3"/>
    <x v="2"/>
    <x v="0"/>
    <x v="323"/>
    <d v="2026-03-27T00:00:00"/>
    <n v="3"/>
    <n v="3"/>
    <n v="1"/>
    <n v="3"/>
    <s v="Low"/>
    <s v="Low"/>
  </r>
  <r>
    <s v="INC-2026-12326"/>
    <x v="4615"/>
    <x v="4"/>
    <x v="0"/>
    <x v="2"/>
    <x v="3"/>
    <x v="362"/>
    <d v="2026-03-27T00:00:00"/>
    <n v="3"/>
    <n v="3"/>
    <n v="2"/>
    <n v="6"/>
    <s v="Medium"/>
    <s v="Medium"/>
  </r>
  <r>
    <s v="INC-2026-13237"/>
    <x v="4616"/>
    <x v="2"/>
    <x v="3"/>
    <x v="0"/>
    <x v="2"/>
    <x v="552"/>
    <d v="2026-03-27T00:00:00"/>
    <n v="3"/>
    <n v="3"/>
    <n v="2"/>
    <n v="6"/>
    <s v="Medium"/>
    <s v="Medium"/>
  </r>
  <r>
    <s v="INC-2026-14551"/>
    <x v="4617"/>
    <x v="5"/>
    <x v="1"/>
    <x v="2"/>
    <x v="1"/>
    <x v="84"/>
    <d v="2026-03-27T00:00:00"/>
    <n v="3"/>
    <n v="1"/>
    <n v="4"/>
    <n v="4"/>
    <s v="Low"/>
    <s v="Low"/>
  </r>
  <r>
    <s v="INC-2026-11761"/>
    <x v="4618"/>
    <x v="3"/>
    <x v="0"/>
    <x v="0"/>
    <x v="0"/>
    <x v="1128"/>
    <d v="2026-03-27T00:00:00"/>
    <n v="3"/>
    <n v="5"/>
    <n v="1"/>
    <n v="5"/>
    <s v="Medium"/>
    <s v="Medium"/>
  </r>
  <r>
    <s v="INC-2026-10718"/>
    <x v="4619"/>
    <x v="0"/>
    <x v="2"/>
    <x v="2"/>
    <x v="2"/>
    <x v="1357"/>
    <d v="2026-03-27T00:00:00"/>
    <n v="3"/>
    <n v="1"/>
    <n v="2"/>
    <n v="2"/>
    <s v="Low"/>
    <s v="Low"/>
  </r>
  <r>
    <s v="INC-2026-12056"/>
    <x v="4620"/>
    <x v="4"/>
    <x v="1"/>
    <x v="2"/>
    <x v="3"/>
    <x v="1013"/>
    <d v="2026-03-27T00:00:00"/>
    <n v="3"/>
    <n v="3"/>
    <n v="2"/>
    <n v="6"/>
    <s v="Medium"/>
    <s v="Medium"/>
  </r>
  <r>
    <s v="INC-2026-12731"/>
    <x v="4621"/>
    <x v="4"/>
    <x v="2"/>
    <x v="2"/>
    <x v="2"/>
    <x v="890"/>
    <d v="2026-03-27T00:00:00"/>
    <n v="3"/>
    <n v="3"/>
    <n v="2"/>
    <n v="6"/>
    <s v="Medium"/>
    <s v="Medium"/>
  </r>
  <r>
    <s v="INC-2026-13333"/>
    <x v="4622"/>
    <x v="1"/>
    <x v="2"/>
    <x v="1"/>
    <x v="3"/>
    <x v="912"/>
    <d v="2026-03-27T00:00:00"/>
    <n v="3"/>
    <n v="1"/>
    <n v="2"/>
    <n v="2"/>
    <s v="Low"/>
    <s v="Low"/>
  </r>
  <r>
    <s v="INC-2026-11408"/>
    <x v="4623"/>
    <x v="4"/>
    <x v="3"/>
    <x v="2"/>
    <x v="2"/>
    <x v="522"/>
    <d v="2026-03-27T00:00:00"/>
    <n v="3"/>
    <n v="3"/>
    <n v="2"/>
    <n v="6"/>
    <s v="Medium"/>
    <s v="Medium"/>
  </r>
  <r>
    <s v="INC-2026-13097"/>
    <x v="4624"/>
    <x v="4"/>
    <x v="2"/>
    <x v="2"/>
    <x v="0"/>
    <x v="914"/>
    <d v="2026-03-27T00:00:00"/>
    <n v="3"/>
    <n v="3"/>
    <n v="1"/>
    <n v="3"/>
    <s v="Low"/>
    <s v="Low"/>
  </r>
  <r>
    <s v="INC-2026-13356"/>
    <x v="4625"/>
    <x v="3"/>
    <x v="1"/>
    <x v="0"/>
    <x v="0"/>
    <x v="716"/>
    <d v="2026-03-27T00:00:00"/>
    <n v="3"/>
    <n v="5"/>
    <n v="1"/>
    <n v="5"/>
    <s v="Medium"/>
    <s v="Medium"/>
  </r>
  <r>
    <s v="INC-2026-14787"/>
    <x v="4626"/>
    <x v="5"/>
    <x v="1"/>
    <x v="1"/>
    <x v="1"/>
    <x v="1397"/>
    <d v="2026-03-27T00:00:00"/>
    <n v="3"/>
    <n v="1"/>
    <n v="4"/>
    <n v="4"/>
    <s v="Low"/>
    <s v="Low"/>
  </r>
  <r>
    <s v="INC-2026-12440"/>
    <x v="4627"/>
    <x v="2"/>
    <x v="2"/>
    <x v="0"/>
    <x v="3"/>
    <x v="490"/>
    <d v="2026-03-27T00:00:00"/>
    <n v="3"/>
    <n v="3"/>
    <n v="2"/>
    <n v="6"/>
    <s v="Medium"/>
    <s v="Medium"/>
  </r>
  <r>
    <s v="INC-2026-14727"/>
    <x v="4628"/>
    <x v="4"/>
    <x v="1"/>
    <x v="2"/>
    <x v="0"/>
    <x v="48"/>
    <d v="2026-03-27T00:00:00"/>
    <n v="3"/>
    <n v="3"/>
    <n v="1"/>
    <n v="3"/>
    <s v="Low"/>
    <s v="Low"/>
  </r>
  <r>
    <s v="INC-2026-10808"/>
    <x v="4629"/>
    <x v="4"/>
    <x v="0"/>
    <x v="2"/>
    <x v="3"/>
    <x v="809"/>
    <d v="2026-03-27T00:00:00"/>
    <n v="3"/>
    <n v="3"/>
    <n v="2"/>
    <n v="6"/>
    <s v="Medium"/>
    <s v="Medium"/>
  </r>
  <r>
    <s v="INC-2026-14914"/>
    <x v="4630"/>
    <x v="3"/>
    <x v="2"/>
    <x v="0"/>
    <x v="2"/>
    <x v="1015"/>
    <d v="2026-03-27T00:00:00"/>
    <n v="3"/>
    <n v="5"/>
    <n v="2"/>
    <n v="10"/>
    <s v="Medium"/>
    <s v="Medium"/>
  </r>
  <r>
    <s v="INC-2026-14862"/>
    <x v="4631"/>
    <x v="2"/>
    <x v="2"/>
    <x v="3"/>
    <x v="1"/>
    <x v="50"/>
    <d v="2026-03-27T00:00:00"/>
    <n v="3"/>
    <n v="3"/>
    <n v="4"/>
    <n v="12"/>
    <s v="High"/>
    <s v="High"/>
  </r>
  <r>
    <s v="INC-2026-10106"/>
    <x v="4632"/>
    <x v="1"/>
    <x v="0"/>
    <x v="2"/>
    <x v="1"/>
    <x v="625"/>
    <d v="2026-03-27T00:00:00"/>
    <n v="3"/>
    <n v="1"/>
    <n v="4"/>
    <n v="4"/>
    <s v="Low"/>
    <s v="Low"/>
  </r>
  <r>
    <s v="INC-2026-13669"/>
    <x v="4633"/>
    <x v="2"/>
    <x v="0"/>
    <x v="2"/>
    <x v="2"/>
    <x v="207"/>
    <d v="2026-03-27T00:00:00"/>
    <n v="3"/>
    <n v="3"/>
    <n v="2"/>
    <n v="6"/>
    <s v="Medium"/>
    <s v="Medium"/>
  </r>
  <r>
    <s v="INC-2026-12615"/>
    <x v="4634"/>
    <x v="4"/>
    <x v="2"/>
    <x v="2"/>
    <x v="2"/>
    <x v="958"/>
    <d v="2026-03-27T00:00:00"/>
    <n v="3"/>
    <n v="3"/>
    <n v="2"/>
    <n v="6"/>
    <s v="Medium"/>
    <s v="Medium"/>
  </r>
  <r>
    <s v="INC-2026-14421"/>
    <x v="4635"/>
    <x v="4"/>
    <x v="1"/>
    <x v="2"/>
    <x v="0"/>
    <x v="302"/>
    <d v="2026-03-27T00:00:00"/>
    <n v="3"/>
    <n v="3"/>
    <n v="1"/>
    <n v="3"/>
    <s v="Low"/>
    <s v="Low"/>
  </r>
  <r>
    <s v="INC-2026-14218"/>
    <x v="4636"/>
    <x v="4"/>
    <x v="1"/>
    <x v="2"/>
    <x v="3"/>
    <x v="721"/>
    <d v="2026-03-27T00:00:00"/>
    <n v="3"/>
    <n v="3"/>
    <n v="2"/>
    <n v="6"/>
    <s v="Medium"/>
    <s v="Medium"/>
  </r>
  <r>
    <s v="INC-2026-12386"/>
    <x v="4637"/>
    <x v="4"/>
    <x v="0"/>
    <x v="2"/>
    <x v="1"/>
    <x v="659"/>
    <d v="2026-03-27T00:00:00"/>
    <n v="3"/>
    <n v="3"/>
    <n v="4"/>
    <n v="12"/>
    <s v="High"/>
    <s v="High"/>
  </r>
  <r>
    <s v="INC-2026-12940"/>
    <x v="4638"/>
    <x v="4"/>
    <x v="1"/>
    <x v="1"/>
    <x v="3"/>
    <x v="1022"/>
    <d v="2026-03-27T00:00:00"/>
    <n v="3"/>
    <n v="3"/>
    <n v="2"/>
    <n v="6"/>
    <s v="Medium"/>
    <s v="Medium"/>
  </r>
  <r>
    <s v="INC-2026-14261"/>
    <x v="4639"/>
    <x v="2"/>
    <x v="2"/>
    <x v="0"/>
    <x v="3"/>
    <x v="1024"/>
    <d v="2026-03-27T00:00:00"/>
    <n v="3"/>
    <n v="3"/>
    <n v="2"/>
    <n v="6"/>
    <s v="Medium"/>
    <s v="Medium"/>
  </r>
  <r>
    <s v="INC-2026-14171"/>
    <x v="4640"/>
    <x v="4"/>
    <x v="3"/>
    <x v="2"/>
    <x v="2"/>
    <x v="1241"/>
    <d v="2026-03-27T00:00:00"/>
    <n v="3"/>
    <n v="3"/>
    <n v="2"/>
    <n v="6"/>
    <s v="Medium"/>
    <s v="Medium"/>
  </r>
  <r>
    <s v="INC-2026-14839"/>
    <x v="4641"/>
    <x v="4"/>
    <x v="3"/>
    <x v="2"/>
    <x v="3"/>
    <x v="999"/>
    <d v="2026-03-28T00:00:00"/>
    <n v="3"/>
    <n v="3"/>
    <n v="2"/>
    <n v="6"/>
    <s v="Medium"/>
    <s v="Medium"/>
  </r>
  <r>
    <s v="INC-2026-10338"/>
    <x v="4642"/>
    <x v="4"/>
    <x v="2"/>
    <x v="2"/>
    <x v="0"/>
    <x v="472"/>
    <d v="2026-03-28T00:00:00"/>
    <n v="3"/>
    <n v="3"/>
    <n v="1"/>
    <n v="3"/>
    <s v="Low"/>
    <s v="Low"/>
  </r>
  <r>
    <s v="INC-2026-12740"/>
    <x v="4643"/>
    <x v="4"/>
    <x v="3"/>
    <x v="2"/>
    <x v="2"/>
    <x v="603"/>
    <d v="2026-03-28T00:00:00"/>
    <n v="3"/>
    <n v="3"/>
    <n v="2"/>
    <n v="6"/>
    <s v="Medium"/>
    <s v="Medium"/>
  </r>
  <r>
    <s v="INC-2026-12819"/>
    <x v="4644"/>
    <x v="4"/>
    <x v="1"/>
    <x v="2"/>
    <x v="3"/>
    <x v="219"/>
    <d v="2026-03-28T00:00:00"/>
    <n v="3"/>
    <n v="3"/>
    <n v="2"/>
    <n v="6"/>
    <s v="Medium"/>
    <s v="Medium"/>
  </r>
  <r>
    <s v="INC-2026-11509"/>
    <x v="4645"/>
    <x v="4"/>
    <x v="0"/>
    <x v="2"/>
    <x v="3"/>
    <x v="1398"/>
    <d v="2026-03-28T00:00:00"/>
    <n v="3"/>
    <n v="3"/>
    <n v="2"/>
    <n v="6"/>
    <s v="Medium"/>
    <s v="Medium"/>
  </r>
  <r>
    <s v="INC-2026-11248"/>
    <x v="4646"/>
    <x v="4"/>
    <x v="1"/>
    <x v="2"/>
    <x v="3"/>
    <x v="578"/>
    <d v="2026-03-28T00:00:00"/>
    <n v="3"/>
    <n v="3"/>
    <n v="2"/>
    <n v="6"/>
    <s v="Medium"/>
    <s v="Medium"/>
  </r>
  <r>
    <s v="INC-2026-14040"/>
    <x v="4647"/>
    <x v="3"/>
    <x v="1"/>
    <x v="0"/>
    <x v="3"/>
    <x v="9"/>
    <d v="2026-03-28T00:00:00"/>
    <n v="3"/>
    <n v="5"/>
    <n v="2"/>
    <n v="10"/>
    <s v="Medium"/>
    <s v="Medium"/>
  </r>
  <r>
    <s v="INC-2026-12874"/>
    <x v="4648"/>
    <x v="5"/>
    <x v="2"/>
    <x v="1"/>
    <x v="3"/>
    <x v="987"/>
    <d v="2026-03-28T00:00:00"/>
    <n v="3"/>
    <n v="1"/>
    <n v="2"/>
    <n v="2"/>
    <s v="Low"/>
    <s v="Low"/>
  </r>
  <r>
    <s v="INC-2026-11391"/>
    <x v="4649"/>
    <x v="4"/>
    <x v="2"/>
    <x v="2"/>
    <x v="3"/>
    <x v="175"/>
    <d v="2026-03-28T00:00:00"/>
    <n v="3"/>
    <n v="3"/>
    <n v="2"/>
    <n v="6"/>
    <s v="Medium"/>
    <s v="Medium"/>
  </r>
  <r>
    <s v="INC-2026-13546"/>
    <x v="4650"/>
    <x v="2"/>
    <x v="3"/>
    <x v="0"/>
    <x v="2"/>
    <x v="506"/>
    <d v="2026-03-28T00:00:00"/>
    <n v="3"/>
    <n v="3"/>
    <n v="2"/>
    <n v="6"/>
    <s v="Medium"/>
    <s v="Medium"/>
  </r>
  <r>
    <s v="INC-2026-11546"/>
    <x v="4651"/>
    <x v="1"/>
    <x v="1"/>
    <x v="1"/>
    <x v="3"/>
    <x v="1394"/>
    <d v="2026-03-28T00:00:00"/>
    <n v="3"/>
    <n v="1"/>
    <n v="2"/>
    <n v="2"/>
    <s v="Low"/>
    <s v="Low"/>
  </r>
  <r>
    <s v="INC-2026-13284"/>
    <x v="4652"/>
    <x v="0"/>
    <x v="1"/>
    <x v="2"/>
    <x v="3"/>
    <x v="696"/>
    <d v="2026-03-28T00:00:00"/>
    <n v="3"/>
    <n v="1"/>
    <n v="2"/>
    <n v="2"/>
    <s v="Low"/>
    <s v="Low"/>
  </r>
  <r>
    <s v="INC-2026-12894"/>
    <x v="4653"/>
    <x v="5"/>
    <x v="0"/>
    <x v="3"/>
    <x v="2"/>
    <x v="351"/>
    <d v="2026-03-28T00:00:00"/>
    <n v="3"/>
    <n v="1"/>
    <n v="2"/>
    <n v="2"/>
    <s v="Low"/>
    <s v="Low"/>
  </r>
  <r>
    <s v="INC-2026-11619"/>
    <x v="4653"/>
    <x v="5"/>
    <x v="2"/>
    <x v="3"/>
    <x v="3"/>
    <x v="351"/>
    <d v="2026-03-28T00:00:00"/>
    <n v="3"/>
    <n v="1"/>
    <n v="2"/>
    <n v="2"/>
    <s v="Low"/>
    <s v="Low"/>
  </r>
  <r>
    <s v="INC-2026-12830"/>
    <x v="4654"/>
    <x v="2"/>
    <x v="0"/>
    <x v="3"/>
    <x v="2"/>
    <x v="133"/>
    <d v="2026-03-28T00:00:00"/>
    <n v="3"/>
    <n v="3"/>
    <n v="2"/>
    <n v="6"/>
    <s v="Medium"/>
    <s v="Medium"/>
  </r>
  <r>
    <s v="INC-2026-13933"/>
    <x v="4655"/>
    <x v="5"/>
    <x v="1"/>
    <x v="1"/>
    <x v="3"/>
    <x v="701"/>
    <d v="2026-03-28T00:00:00"/>
    <n v="3"/>
    <n v="1"/>
    <n v="2"/>
    <n v="2"/>
    <s v="Low"/>
    <s v="Low"/>
  </r>
  <r>
    <s v="INC-2026-12686"/>
    <x v="4656"/>
    <x v="3"/>
    <x v="3"/>
    <x v="0"/>
    <x v="3"/>
    <x v="22"/>
    <d v="2026-03-28T00:00:00"/>
    <n v="3"/>
    <n v="5"/>
    <n v="2"/>
    <n v="10"/>
    <s v="Medium"/>
    <s v="Medium"/>
  </r>
  <r>
    <s v="INC-2026-14910"/>
    <x v="4657"/>
    <x v="3"/>
    <x v="0"/>
    <x v="0"/>
    <x v="3"/>
    <x v="705"/>
    <d v="2026-03-28T00:00:00"/>
    <n v="3"/>
    <n v="5"/>
    <n v="2"/>
    <n v="10"/>
    <s v="Medium"/>
    <s v="Medium"/>
  </r>
  <r>
    <s v="INC-2026-13325"/>
    <x v="4658"/>
    <x v="1"/>
    <x v="1"/>
    <x v="3"/>
    <x v="3"/>
    <x v="767"/>
    <d v="2026-03-28T00:00:00"/>
    <n v="3"/>
    <n v="1"/>
    <n v="2"/>
    <n v="2"/>
    <s v="Low"/>
    <s v="Low"/>
  </r>
  <r>
    <s v="INC-2026-10809"/>
    <x v="4659"/>
    <x v="4"/>
    <x v="1"/>
    <x v="0"/>
    <x v="1"/>
    <x v="906"/>
    <d v="2026-03-28T00:00:00"/>
    <n v="3"/>
    <n v="3"/>
    <n v="4"/>
    <n v="12"/>
    <s v="High"/>
    <s v="High"/>
  </r>
  <r>
    <s v="INC-2026-11493"/>
    <x v="4660"/>
    <x v="0"/>
    <x v="0"/>
    <x v="1"/>
    <x v="0"/>
    <x v="27"/>
    <d v="2026-03-28T00:00:00"/>
    <n v="3"/>
    <n v="1"/>
    <n v="1"/>
    <n v="1"/>
    <s v="Low"/>
    <s v="Low"/>
  </r>
  <r>
    <s v="INC-2026-13998"/>
    <x v="4661"/>
    <x v="5"/>
    <x v="1"/>
    <x v="2"/>
    <x v="2"/>
    <x v="360"/>
    <d v="2026-03-28T00:00:00"/>
    <n v="3"/>
    <n v="1"/>
    <n v="2"/>
    <n v="2"/>
    <s v="Low"/>
    <s v="Low"/>
  </r>
  <r>
    <s v="INC-2026-12489"/>
    <x v="4662"/>
    <x v="4"/>
    <x v="1"/>
    <x v="2"/>
    <x v="2"/>
    <x v="517"/>
    <d v="2026-03-28T00:00:00"/>
    <n v="3"/>
    <n v="3"/>
    <n v="2"/>
    <n v="6"/>
    <s v="Medium"/>
    <s v="Medium"/>
  </r>
  <r>
    <s v="INC-2026-11221"/>
    <x v="4663"/>
    <x v="0"/>
    <x v="2"/>
    <x v="2"/>
    <x v="3"/>
    <x v="550"/>
    <d v="2026-03-28T00:00:00"/>
    <n v="3"/>
    <n v="1"/>
    <n v="2"/>
    <n v="2"/>
    <s v="Low"/>
    <s v="Low"/>
  </r>
  <r>
    <s v="INC-2026-11253"/>
    <x v="4664"/>
    <x v="0"/>
    <x v="3"/>
    <x v="3"/>
    <x v="2"/>
    <x v="412"/>
    <d v="2026-03-28T00:00:00"/>
    <n v="3"/>
    <n v="1"/>
    <n v="2"/>
    <n v="2"/>
    <s v="Low"/>
    <s v="Low"/>
  </r>
  <r>
    <s v="INC-2026-14805"/>
    <x v="4665"/>
    <x v="4"/>
    <x v="1"/>
    <x v="2"/>
    <x v="3"/>
    <x v="770"/>
    <d v="2026-03-28T00:00:00"/>
    <n v="3"/>
    <n v="3"/>
    <n v="2"/>
    <n v="6"/>
    <s v="Medium"/>
    <s v="Medium"/>
  </r>
  <r>
    <s v="INC-2026-14392"/>
    <x v="4666"/>
    <x v="1"/>
    <x v="3"/>
    <x v="2"/>
    <x v="3"/>
    <x v="773"/>
    <d v="2026-03-28T00:00:00"/>
    <n v="3"/>
    <n v="1"/>
    <n v="2"/>
    <n v="2"/>
    <s v="Low"/>
    <s v="Low"/>
  </r>
  <r>
    <s v="INC-2026-13038"/>
    <x v="4667"/>
    <x v="4"/>
    <x v="0"/>
    <x v="2"/>
    <x v="3"/>
    <x v="931"/>
    <d v="2026-03-28T00:00:00"/>
    <n v="3"/>
    <n v="3"/>
    <n v="2"/>
    <n v="6"/>
    <s v="Medium"/>
    <s v="Medium"/>
  </r>
  <r>
    <s v="INC-2026-12420"/>
    <x v="4668"/>
    <x v="2"/>
    <x v="3"/>
    <x v="2"/>
    <x v="2"/>
    <x v="1267"/>
    <d v="2026-03-28T00:00:00"/>
    <n v="3"/>
    <n v="3"/>
    <n v="2"/>
    <n v="6"/>
    <s v="Medium"/>
    <s v="Medium"/>
  </r>
  <r>
    <s v="INC-2026-13328"/>
    <x v="4669"/>
    <x v="1"/>
    <x v="2"/>
    <x v="2"/>
    <x v="0"/>
    <x v="833"/>
    <d v="2026-03-28T00:00:00"/>
    <n v="3"/>
    <n v="1"/>
    <n v="1"/>
    <n v="1"/>
    <s v="Low"/>
    <s v="Low"/>
  </r>
  <r>
    <s v="INC-2026-13367"/>
    <x v="4670"/>
    <x v="4"/>
    <x v="2"/>
    <x v="1"/>
    <x v="2"/>
    <x v="1078"/>
    <d v="2026-03-28T00:00:00"/>
    <n v="3"/>
    <n v="3"/>
    <n v="2"/>
    <n v="6"/>
    <s v="Medium"/>
    <s v="Medium"/>
  </r>
  <r>
    <s v="INC-2026-12027"/>
    <x v="4671"/>
    <x v="4"/>
    <x v="1"/>
    <x v="3"/>
    <x v="3"/>
    <x v="242"/>
    <d v="2026-03-28T00:00:00"/>
    <n v="3"/>
    <n v="3"/>
    <n v="2"/>
    <n v="6"/>
    <s v="Medium"/>
    <s v="Medium"/>
  </r>
  <r>
    <s v="INC-2026-14881"/>
    <x v="4672"/>
    <x v="4"/>
    <x v="2"/>
    <x v="2"/>
    <x v="3"/>
    <x v="1343"/>
    <d v="2026-03-28T00:00:00"/>
    <n v="3"/>
    <n v="3"/>
    <n v="2"/>
    <n v="6"/>
    <s v="Medium"/>
    <s v="Medium"/>
  </r>
  <r>
    <s v="INC-2026-13167"/>
    <x v="4673"/>
    <x v="0"/>
    <x v="2"/>
    <x v="3"/>
    <x v="3"/>
    <x v="592"/>
    <d v="2026-03-28T00:00:00"/>
    <n v="3"/>
    <n v="1"/>
    <n v="2"/>
    <n v="2"/>
    <s v="Low"/>
    <s v="Low"/>
  </r>
  <r>
    <s v="INC-2026-14859"/>
    <x v="4674"/>
    <x v="4"/>
    <x v="0"/>
    <x v="2"/>
    <x v="3"/>
    <x v="52"/>
    <d v="2026-03-28T00:00:00"/>
    <n v="3"/>
    <n v="3"/>
    <n v="2"/>
    <n v="6"/>
    <s v="Medium"/>
    <s v="Medium"/>
  </r>
  <r>
    <s v="INC-2026-11298"/>
    <x v="4675"/>
    <x v="4"/>
    <x v="1"/>
    <x v="2"/>
    <x v="1"/>
    <x v="93"/>
    <d v="2026-03-28T00:00:00"/>
    <n v="3"/>
    <n v="3"/>
    <n v="4"/>
    <n v="12"/>
    <s v="High"/>
    <s v="High"/>
  </r>
  <r>
    <s v="INC-2026-12178"/>
    <x v="4676"/>
    <x v="5"/>
    <x v="2"/>
    <x v="1"/>
    <x v="1"/>
    <x v="915"/>
    <d v="2026-03-28T00:00:00"/>
    <n v="3"/>
    <n v="1"/>
    <n v="4"/>
    <n v="4"/>
    <s v="Low"/>
    <s v="Low"/>
  </r>
  <r>
    <s v="INC-2026-14540"/>
    <x v="4677"/>
    <x v="4"/>
    <x v="1"/>
    <x v="0"/>
    <x v="2"/>
    <x v="331"/>
    <d v="2026-03-28T00:00:00"/>
    <n v="3"/>
    <n v="3"/>
    <n v="2"/>
    <n v="6"/>
    <s v="Medium"/>
    <s v="Medium"/>
  </r>
  <r>
    <s v="INC-2026-11433"/>
    <x v="4678"/>
    <x v="4"/>
    <x v="3"/>
    <x v="2"/>
    <x v="3"/>
    <x v="1038"/>
    <d v="2026-03-28T00:00:00"/>
    <n v="3"/>
    <n v="3"/>
    <n v="2"/>
    <n v="6"/>
    <s v="Medium"/>
    <s v="Medium"/>
  </r>
  <r>
    <s v="INC-2026-11552"/>
    <x v="4679"/>
    <x v="4"/>
    <x v="2"/>
    <x v="2"/>
    <x v="3"/>
    <x v="892"/>
    <d v="2026-03-28T00:00:00"/>
    <n v="3"/>
    <n v="3"/>
    <n v="2"/>
    <n v="6"/>
    <s v="Medium"/>
    <s v="Medium"/>
  </r>
  <r>
    <s v="INC-2026-12404"/>
    <x v="4680"/>
    <x v="4"/>
    <x v="1"/>
    <x v="2"/>
    <x v="3"/>
    <x v="424"/>
    <d v="2026-03-28T00:00:00"/>
    <n v="3"/>
    <n v="3"/>
    <n v="2"/>
    <n v="6"/>
    <s v="Medium"/>
    <s v="Medium"/>
  </r>
  <r>
    <s v="INC-2026-12526"/>
    <x v="4681"/>
    <x v="4"/>
    <x v="2"/>
    <x v="2"/>
    <x v="0"/>
    <x v="1050"/>
    <d v="2026-03-28T00:00:00"/>
    <n v="3"/>
    <n v="3"/>
    <n v="1"/>
    <n v="3"/>
    <s v="Low"/>
    <s v="Low"/>
  </r>
  <r>
    <s v="INC-2026-10930"/>
    <x v="4682"/>
    <x v="3"/>
    <x v="2"/>
    <x v="0"/>
    <x v="1"/>
    <x v="378"/>
    <d v="2026-03-28T00:00:00"/>
    <n v="3"/>
    <n v="5"/>
    <n v="4"/>
    <n v="20"/>
    <s v="Very High"/>
    <s v="Critical"/>
  </r>
  <r>
    <s v="INC-2026-10693"/>
    <x v="4683"/>
    <x v="4"/>
    <x v="1"/>
    <x v="2"/>
    <x v="3"/>
    <x v="1255"/>
    <d v="2026-03-28T00:00:00"/>
    <n v="3"/>
    <n v="3"/>
    <n v="2"/>
    <n v="6"/>
    <s v="Medium"/>
    <s v="Medium"/>
  </r>
  <r>
    <s v="INC-2026-14225"/>
    <x v="4684"/>
    <x v="5"/>
    <x v="2"/>
    <x v="2"/>
    <x v="3"/>
    <x v="686"/>
    <d v="2026-03-28T00:00:00"/>
    <n v="3"/>
    <n v="1"/>
    <n v="2"/>
    <n v="2"/>
    <s v="Low"/>
    <s v="Low"/>
  </r>
  <r>
    <s v="INC-2026-12466"/>
    <x v="4685"/>
    <x v="0"/>
    <x v="0"/>
    <x v="0"/>
    <x v="1"/>
    <x v="629"/>
    <d v="2026-03-28T00:00:00"/>
    <n v="3"/>
    <n v="1"/>
    <n v="4"/>
    <n v="4"/>
    <s v="Low"/>
    <s v="Low"/>
  </r>
  <r>
    <s v="INC-2026-11685"/>
    <x v="4686"/>
    <x v="5"/>
    <x v="2"/>
    <x v="3"/>
    <x v="3"/>
    <x v="968"/>
    <d v="2026-03-28T00:00:00"/>
    <n v="3"/>
    <n v="1"/>
    <n v="2"/>
    <n v="2"/>
    <s v="Low"/>
    <s v="Low"/>
  </r>
  <r>
    <s v="INC-2026-13932"/>
    <x v="4687"/>
    <x v="4"/>
    <x v="0"/>
    <x v="2"/>
    <x v="4"/>
    <x v="723"/>
    <d v="2026-03-28T00:00:00"/>
    <n v="3"/>
    <n v="3"/>
    <n v="5"/>
    <n v="15"/>
    <s v="High"/>
    <s v="High"/>
  </r>
  <r>
    <s v="INC-2026-14219"/>
    <x v="4688"/>
    <x v="4"/>
    <x v="1"/>
    <x v="2"/>
    <x v="2"/>
    <x v="56"/>
    <d v="2026-03-28T00:00:00"/>
    <n v="3"/>
    <n v="3"/>
    <n v="2"/>
    <n v="6"/>
    <s v="Medium"/>
    <s v="Medium"/>
  </r>
  <r>
    <s v="INC-2026-14592"/>
    <x v="4689"/>
    <x v="4"/>
    <x v="0"/>
    <x v="2"/>
    <x v="3"/>
    <x v="112"/>
    <d v="2026-03-28T00:00:00"/>
    <n v="3"/>
    <n v="3"/>
    <n v="2"/>
    <n v="6"/>
    <s v="Medium"/>
    <s v="Medium"/>
  </r>
  <r>
    <s v="INC-2026-12349"/>
    <x v="4690"/>
    <x v="5"/>
    <x v="2"/>
    <x v="1"/>
    <x v="3"/>
    <x v="572"/>
    <d v="2026-03-28T00:00:00"/>
    <n v="3"/>
    <n v="1"/>
    <n v="2"/>
    <n v="2"/>
    <s v="Low"/>
    <s v="Low"/>
  </r>
  <r>
    <s v="INC-2026-10632"/>
    <x v="4691"/>
    <x v="2"/>
    <x v="3"/>
    <x v="0"/>
    <x v="3"/>
    <x v="755"/>
    <d v="2026-03-28T00:00:00"/>
    <n v="3"/>
    <n v="3"/>
    <n v="2"/>
    <n v="6"/>
    <s v="Medium"/>
    <s v="Medium"/>
  </r>
  <r>
    <s v="INC-2026-13424"/>
    <x v="4692"/>
    <x v="5"/>
    <x v="3"/>
    <x v="0"/>
    <x v="0"/>
    <x v="1361"/>
    <d v="2026-03-28T00:00:00"/>
    <n v="3"/>
    <n v="1"/>
    <n v="1"/>
    <n v="1"/>
    <s v="Low"/>
    <s v="Low"/>
  </r>
  <r>
    <s v="INC-2026-14685"/>
    <x v="4693"/>
    <x v="3"/>
    <x v="0"/>
    <x v="0"/>
    <x v="3"/>
    <x v="1317"/>
    <d v="2026-03-28T00:00:00"/>
    <n v="3"/>
    <n v="5"/>
    <n v="2"/>
    <n v="10"/>
    <s v="Medium"/>
    <s v="Medium"/>
  </r>
  <r>
    <s v="INC-2026-13556"/>
    <x v="4694"/>
    <x v="4"/>
    <x v="1"/>
    <x v="2"/>
    <x v="3"/>
    <x v="1241"/>
    <d v="2026-03-28T00:00:00"/>
    <n v="3"/>
    <n v="3"/>
    <n v="2"/>
    <n v="6"/>
    <s v="Medium"/>
    <s v="Medium"/>
  </r>
  <r>
    <s v="INC-2026-14295"/>
    <x v="4695"/>
    <x v="4"/>
    <x v="1"/>
    <x v="2"/>
    <x v="2"/>
    <x v="1053"/>
    <d v="2026-03-28T00:00:00"/>
    <n v="3"/>
    <n v="3"/>
    <n v="2"/>
    <n v="6"/>
    <s v="Medium"/>
    <s v="Medium"/>
  </r>
  <r>
    <s v="INC-2026-14785"/>
    <x v="4696"/>
    <x v="4"/>
    <x v="0"/>
    <x v="2"/>
    <x v="0"/>
    <x v="938"/>
    <d v="2026-03-29T00:00:00"/>
    <n v="3"/>
    <n v="3"/>
    <n v="1"/>
    <n v="3"/>
    <s v="Low"/>
    <s v="Low"/>
  </r>
  <r>
    <s v="INC-2026-13319"/>
    <x v="4697"/>
    <x v="4"/>
    <x v="0"/>
    <x v="2"/>
    <x v="3"/>
    <x v="1041"/>
    <d v="2026-03-29T00:00:00"/>
    <n v="3"/>
    <n v="3"/>
    <n v="2"/>
    <n v="6"/>
    <s v="Medium"/>
    <s v="Medium"/>
  </r>
  <r>
    <s v="INC-2026-10409"/>
    <x v="4698"/>
    <x v="4"/>
    <x v="2"/>
    <x v="2"/>
    <x v="1"/>
    <x v="471"/>
    <d v="2026-03-29T00:00:00"/>
    <n v="3"/>
    <n v="3"/>
    <n v="4"/>
    <n v="12"/>
    <s v="High"/>
    <s v="High"/>
  </r>
  <r>
    <s v="INC-2026-12545"/>
    <x v="4699"/>
    <x v="2"/>
    <x v="0"/>
    <x v="0"/>
    <x v="3"/>
    <x v="2"/>
    <d v="2026-03-29T00:00:00"/>
    <n v="3"/>
    <n v="3"/>
    <n v="2"/>
    <n v="6"/>
    <s v="Medium"/>
    <s v="Medium"/>
  </r>
  <r>
    <s v="INC-2026-13358"/>
    <x v="4700"/>
    <x v="0"/>
    <x v="1"/>
    <x v="3"/>
    <x v="3"/>
    <x v="664"/>
    <d v="2026-03-29T00:00:00"/>
    <n v="3"/>
    <n v="1"/>
    <n v="2"/>
    <n v="2"/>
    <s v="Low"/>
    <s v="Low"/>
  </r>
  <r>
    <s v="INC-2026-12063"/>
    <x v="4701"/>
    <x v="4"/>
    <x v="0"/>
    <x v="2"/>
    <x v="1"/>
    <x v="435"/>
    <d v="2026-03-29T00:00:00"/>
    <n v="3"/>
    <n v="3"/>
    <n v="4"/>
    <n v="12"/>
    <s v="High"/>
    <s v="High"/>
  </r>
  <r>
    <s v="INC-2026-11091"/>
    <x v="4702"/>
    <x v="4"/>
    <x v="0"/>
    <x v="2"/>
    <x v="3"/>
    <x v="900"/>
    <d v="2026-03-29T00:00:00"/>
    <n v="3"/>
    <n v="3"/>
    <n v="2"/>
    <n v="6"/>
    <s v="Medium"/>
    <s v="Medium"/>
  </r>
  <r>
    <s v="INC-2026-12410"/>
    <x v="4703"/>
    <x v="5"/>
    <x v="2"/>
    <x v="3"/>
    <x v="3"/>
    <x v="315"/>
    <d v="2026-03-29T00:00:00"/>
    <n v="3"/>
    <n v="1"/>
    <n v="2"/>
    <n v="2"/>
    <s v="Low"/>
    <s v="Low"/>
  </r>
  <r>
    <s v="INC-2026-10200"/>
    <x v="4704"/>
    <x v="1"/>
    <x v="3"/>
    <x v="0"/>
    <x v="1"/>
    <x v="343"/>
    <d v="2026-03-29T00:00:00"/>
    <n v="3"/>
    <n v="1"/>
    <n v="4"/>
    <n v="4"/>
    <s v="Low"/>
    <s v="Low"/>
  </r>
  <r>
    <s v="INC-2026-10034"/>
    <x v="4705"/>
    <x v="4"/>
    <x v="3"/>
    <x v="2"/>
    <x v="3"/>
    <x v="317"/>
    <d v="2026-03-29T00:00:00"/>
    <n v="3"/>
    <n v="3"/>
    <n v="2"/>
    <n v="6"/>
    <s v="Medium"/>
    <s v="Medium"/>
  </r>
  <r>
    <s v="INC-2026-12961"/>
    <x v="4706"/>
    <x v="1"/>
    <x v="3"/>
    <x v="0"/>
    <x v="1"/>
    <x v="72"/>
    <d v="2026-03-29T00:00:00"/>
    <n v="3"/>
    <n v="1"/>
    <n v="4"/>
    <n v="4"/>
    <s v="Low"/>
    <s v="Low"/>
  </r>
  <r>
    <s v="INC-2026-14466"/>
    <x v="4707"/>
    <x v="2"/>
    <x v="0"/>
    <x v="1"/>
    <x v="3"/>
    <x v="1005"/>
    <d v="2026-03-29T00:00:00"/>
    <n v="3"/>
    <n v="3"/>
    <n v="2"/>
    <n v="6"/>
    <s v="Medium"/>
    <s v="Medium"/>
  </r>
  <r>
    <s v="INC-2026-10524"/>
    <x v="4707"/>
    <x v="4"/>
    <x v="3"/>
    <x v="2"/>
    <x v="3"/>
    <x v="1005"/>
    <d v="2026-03-29T00:00:00"/>
    <n v="3"/>
    <n v="3"/>
    <n v="2"/>
    <n v="6"/>
    <s v="Medium"/>
    <s v="Medium"/>
  </r>
  <r>
    <s v="INC-2026-13478"/>
    <x v="4708"/>
    <x v="4"/>
    <x v="2"/>
    <x v="2"/>
    <x v="3"/>
    <x v="643"/>
    <d v="2026-03-29T00:00:00"/>
    <n v="3"/>
    <n v="3"/>
    <n v="2"/>
    <n v="6"/>
    <s v="Medium"/>
    <s v="Medium"/>
  </r>
  <r>
    <s v="INC-2026-14356"/>
    <x v="4709"/>
    <x v="0"/>
    <x v="1"/>
    <x v="0"/>
    <x v="2"/>
    <x v="580"/>
    <d v="2026-03-29T00:00:00"/>
    <n v="3"/>
    <n v="1"/>
    <n v="2"/>
    <n v="2"/>
    <s v="Low"/>
    <s v="Low"/>
  </r>
  <r>
    <s v="INC-2026-11805"/>
    <x v="4710"/>
    <x v="4"/>
    <x v="3"/>
    <x v="2"/>
    <x v="2"/>
    <x v="795"/>
    <d v="2026-03-29T00:00:00"/>
    <n v="3"/>
    <n v="3"/>
    <n v="2"/>
    <n v="6"/>
    <s v="Medium"/>
    <s v="Medium"/>
  </r>
  <r>
    <s v="INC-2026-13760"/>
    <x v="4711"/>
    <x v="2"/>
    <x v="0"/>
    <x v="2"/>
    <x v="3"/>
    <x v="674"/>
    <d v="2026-03-29T00:00:00"/>
    <n v="3"/>
    <n v="3"/>
    <n v="2"/>
    <n v="6"/>
    <s v="Medium"/>
    <s v="Medium"/>
  </r>
  <r>
    <s v="INC-2026-11285"/>
    <x v="4712"/>
    <x v="4"/>
    <x v="2"/>
    <x v="2"/>
    <x v="2"/>
    <x v="1326"/>
    <d v="2026-03-29T00:00:00"/>
    <n v="3"/>
    <n v="3"/>
    <n v="2"/>
    <n v="6"/>
    <s v="Medium"/>
    <s v="Medium"/>
  </r>
  <r>
    <s v="INC-2026-14326"/>
    <x v="4713"/>
    <x v="4"/>
    <x v="3"/>
    <x v="2"/>
    <x v="2"/>
    <x v="1399"/>
    <d v="2026-03-29T00:00:00"/>
    <n v="3"/>
    <n v="3"/>
    <n v="2"/>
    <n v="6"/>
    <s v="Medium"/>
    <s v="Medium"/>
  </r>
  <r>
    <s v="INC-2026-12995"/>
    <x v="4714"/>
    <x v="4"/>
    <x v="3"/>
    <x v="3"/>
    <x v="3"/>
    <x v="976"/>
    <d v="2026-03-29T00:00:00"/>
    <n v="3"/>
    <n v="3"/>
    <n v="2"/>
    <n v="6"/>
    <s v="Medium"/>
    <s v="Medium"/>
  </r>
  <r>
    <s v="INC-2026-13993"/>
    <x v="4715"/>
    <x v="4"/>
    <x v="0"/>
    <x v="2"/>
    <x v="3"/>
    <x v="988"/>
    <d v="2026-03-29T00:00:00"/>
    <n v="3"/>
    <n v="3"/>
    <n v="2"/>
    <n v="6"/>
    <s v="Medium"/>
    <s v="Medium"/>
  </r>
  <r>
    <s v="INC-2026-10283"/>
    <x v="4716"/>
    <x v="5"/>
    <x v="2"/>
    <x v="2"/>
    <x v="0"/>
    <x v="707"/>
    <d v="2026-03-29T00:00:00"/>
    <n v="3"/>
    <n v="1"/>
    <n v="1"/>
    <n v="1"/>
    <s v="Low"/>
    <s v="Low"/>
  </r>
  <r>
    <s v="INC-2026-13865"/>
    <x v="4717"/>
    <x v="4"/>
    <x v="1"/>
    <x v="2"/>
    <x v="2"/>
    <x v="189"/>
    <d v="2026-03-29T00:00:00"/>
    <n v="3"/>
    <n v="3"/>
    <n v="2"/>
    <n v="6"/>
    <s v="Medium"/>
    <s v="Medium"/>
  </r>
  <r>
    <s v="INC-2026-10472"/>
    <x v="4718"/>
    <x v="4"/>
    <x v="1"/>
    <x v="2"/>
    <x v="3"/>
    <x v="953"/>
    <d v="2026-03-29T00:00:00"/>
    <n v="3"/>
    <n v="3"/>
    <n v="2"/>
    <n v="6"/>
    <s v="Medium"/>
    <s v="Medium"/>
  </r>
  <r>
    <s v="INC-2026-13501"/>
    <x v="4719"/>
    <x v="5"/>
    <x v="1"/>
    <x v="2"/>
    <x v="2"/>
    <x v="1352"/>
    <d v="2026-03-29T00:00:00"/>
    <n v="3"/>
    <n v="1"/>
    <n v="2"/>
    <n v="2"/>
    <s v="Low"/>
    <s v="Low"/>
  </r>
  <r>
    <s v="INC-2026-13683"/>
    <x v="4720"/>
    <x v="2"/>
    <x v="0"/>
    <x v="2"/>
    <x v="0"/>
    <x v="771"/>
    <d v="2026-03-29T00:00:00"/>
    <n v="3"/>
    <n v="3"/>
    <n v="1"/>
    <n v="3"/>
    <s v="Low"/>
    <s v="Low"/>
  </r>
  <r>
    <s v="INC-2026-12742"/>
    <x v="4721"/>
    <x v="4"/>
    <x v="3"/>
    <x v="2"/>
    <x v="3"/>
    <x v="1188"/>
    <d v="2026-03-29T00:00:00"/>
    <n v="3"/>
    <n v="3"/>
    <n v="2"/>
    <n v="6"/>
    <s v="Medium"/>
    <s v="Medium"/>
  </r>
  <r>
    <s v="INC-2026-12933"/>
    <x v="4722"/>
    <x v="4"/>
    <x v="3"/>
    <x v="2"/>
    <x v="2"/>
    <x v="413"/>
    <d v="2026-03-29T00:00:00"/>
    <n v="3"/>
    <n v="3"/>
    <n v="2"/>
    <n v="6"/>
    <s v="Medium"/>
    <s v="Medium"/>
  </r>
  <r>
    <s v="INC-2026-11228"/>
    <x v="4723"/>
    <x v="2"/>
    <x v="0"/>
    <x v="0"/>
    <x v="3"/>
    <x v="83"/>
    <d v="2026-03-29T00:00:00"/>
    <n v="3"/>
    <n v="3"/>
    <n v="2"/>
    <n v="6"/>
    <s v="Medium"/>
    <s v="Medium"/>
  </r>
  <r>
    <s v="INC-2026-13769"/>
    <x v="4724"/>
    <x v="0"/>
    <x v="3"/>
    <x v="3"/>
    <x v="3"/>
    <x v="325"/>
    <d v="2026-03-29T00:00:00"/>
    <n v="3"/>
    <n v="1"/>
    <n v="2"/>
    <n v="2"/>
    <s v="Low"/>
    <s v="Low"/>
  </r>
  <r>
    <s v="INC-2026-12455"/>
    <x v="4725"/>
    <x v="1"/>
    <x v="0"/>
    <x v="1"/>
    <x v="0"/>
    <x v="851"/>
    <d v="2026-03-29T00:00:00"/>
    <n v="3"/>
    <n v="1"/>
    <n v="1"/>
    <n v="1"/>
    <s v="Low"/>
    <s v="Low"/>
  </r>
  <r>
    <s v="INC-2026-12833"/>
    <x v="4726"/>
    <x v="4"/>
    <x v="1"/>
    <x v="2"/>
    <x v="2"/>
    <x v="46"/>
    <d v="2026-03-29T00:00:00"/>
    <n v="3"/>
    <n v="3"/>
    <n v="2"/>
    <n v="6"/>
    <s v="Medium"/>
    <s v="Medium"/>
  </r>
  <r>
    <s v="INC-2026-12324"/>
    <x v="4727"/>
    <x v="2"/>
    <x v="2"/>
    <x v="3"/>
    <x v="2"/>
    <x v="853"/>
    <d v="2026-03-29T00:00:00"/>
    <n v="3"/>
    <n v="3"/>
    <n v="2"/>
    <n v="6"/>
    <s v="Medium"/>
    <s v="Medium"/>
  </r>
  <r>
    <s v="INC-2026-10387"/>
    <x v="4728"/>
    <x v="0"/>
    <x v="2"/>
    <x v="0"/>
    <x v="0"/>
    <x v="1316"/>
    <d v="2026-03-29T00:00:00"/>
    <n v="3"/>
    <n v="1"/>
    <n v="1"/>
    <n v="1"/>
    <s v="Low"/>
    <s v="Low"/>
  </r>
  <r>
    <s v="INC-2026-11520"/>
    <x v="4729"/>
    <x v="2"/>
    <x v="1"/>
    <x v="3"/>
    <x v="2"/>
    <x v="492"/>
    <d v="2026-03-29T00:00:00"/>
    <n v="3"/>
    <n v="3"/>
    <n v="2"/>
    <n v="6"/>
    <s v="Medium"/>
    <s v="Medium"/>
  </r>
  <r>
    <s v="INC-2026-13223"/>
    <x v="4730"/>
    <x v="4"/>
    <x v="0"/>
    <x v="2"/>
    <x v="0"/>
    <x v="457"/>
    <d v="2026-03-29T00:00:00"/>
    <n v="3"/>
    <n v="3"/>
    <n v="1"/>
    <n v="3"/>
    <s v="Low"/>
    <s v="Low"/>
  </r>
  <r>
    <s v="INC-2026-12579"/>
    <x v="4731"/>
    <x v="0"/>
    <x v="0"/>
    <x v="3"/>
    <x v="3"/>
    <x v="916"/>
    <d v="2026-03-29T00:00:00"/>
    <n v="3"/>
    <n v="1"/>
    <n v="2"/>
    <n v="2"/>
    <s v="Low"/>
    <s v="Low"/>
  </r>
  <r>
    <s v="INC-2026-12344"/>
    <x v="4732"/>
    <x v="1"/>
    <x v="3"/>
    <x v="0"/>
    <x v="1"/>
    <x v="1227"/>
    <d v="2026-03-29T00:00:00"/>
    <n v="3"/>
    <n v="1"/>
    <n v="4"/>
    <n v="4"/>
    <s v="Low"/>
    <s v="Low"/>
  </r>
  <r>
    <s v="INC-2026-14178"/>
    <x v="4733"/>
    <x v="2"/>
    <x v="2"/>
    <x v="3"/>
    <x v="2"/>
    <x v="375"/>
    <d v="2026-03-29T00:00:00"/>
    <n v="3"/>
    <n v="3"/>
    <n v="2"/>
    <n v="6"/>
    <s v="Medium"/>
    <s v="Medium"/>
  </r>
  <r>
    <s v="INC-2026-14898"/>
    <x v="4734"/>
    <x v="1"/>
    <x v="2"/>
    <x v="1"/>
    <x v="0"/>
    <x v="657"/>
    <d v="2026-03-29T00:00:00"/>
    <n v="3"/>
    <n v="1"/>
    <n v="1"/>
    <n v="1"/>
    <s v="Low"/>
    <s v="Low"/>
  </r>
  <r>
    <s v="INC-2026-13738"/>
    <x v="4735"/>
    <x v="4"/>
    <x v="3"/>
    <x v="2"/>
    <x v="3"/>
    <x v="627"/>
    <d v="2026-03-29T00:00:00"/>
    <n v="3"/>
    <n v="3"/>
    <n v="2"/>
    <n v="6"/>
    <s v="Medium"/>
    <s v="Medium"/>
  </r>
  <r>
    <s v="INC-2026-14226"/>
    <x v="4736"/>
    <x v="4"/>
    <x v="0"/>
    <x v="2"/>
    <x v="1"/>
    <x v="337"/>
    <d v="2026-03-29T00:00:00"/>
    <n v="3"/>
    <n v="3"/>
    <n v="4"/>
    <n v="12"/>
    <s v="High"/>
    <s v="High"/>
  </r>
  <r>
    <s v="INC-2026-10557"/>
    <x v="4737"/>
    <x v="5"/>
    <x v="3"/>
    <x v="2"/>
    <x v="3"/>
    <x v="211"/>
    <d v="2026-03-29T00:00:00"/>
    <n v="3"/>
    <n v="1"/>
    <n v="2"/>
    <n v="2"/>
    <s v="Low"/>
    <s v="Low"/>
  </r>
  <r>
    <s v="INC-2026-14706"/>
    <x v="4738"/>
    <x v="4"/>
    <x v="2"/>
    <x v="2"/>
    <x v="3"/>
    <x v="1293"/>
    <d v="2026-03-29T00:00:00"/>
    <n v="3"/>
    <n v="3"/>
    <n v="2"/>
    <n v="6"/>
    <s v="Medium"/>
    <s v="Medium"/>
  </r>
  <r>
    <s v="INC-2026-10244"/>
    <x v="4739"/>
    <x v="1"/>
    <x v="0"/>
    <x v="1"/>
    <x v="3"/>
    <x v="108"/>
    <d v="2026-03-29T00:00:00"/>
    <n v="3"/>
    <n v="1"/>
    <n v="2"/>
    <n v="2"/>
    <s v="Low"/>
    <s v="Low"/>
  </r>
  <r>
    <s v="INC-2026-11169"/>
    <x v="4740"/>
    <x v="2"/>
    <x v="2"/>
    <x v="1"/>
    <x v="3"/>
    <x v="1215"/>
    <d v="2026-03-29T00:00:00"/>
    <n v="3"/>
    <n v="3"/>
    <n v="2"/>
    <n v="6"/>
    <s v="Medium"/>
    <s v="Medium"/>
  </r>
  <r>
    <s v="INC-2026-14129"/>
    <x v="4741"/>
    <x v="4"/>
    <x v="2"/>
    <x v="0"/>
    <x v="2"/>
    <x v="502"/>
    <d v="2026-03-29T00:00:00"/>
    <n v="3"/>
    <n v="3"/>
    <n v="2"/>
    <n v="6"/>
    <s v="Medium"/>
    <s v="Medium"/>
  </r>
  <r>
    <s v="INC-2026-10984"/>
    <x v="4742"/>
    <x v="2"/>
    <x v="2"/>
    <x v="0"/>
    <x v="2"/>
    <x v="466"/>
    <d v="2026-03-29T00:00:00"/>
    <n v="3"/>
    <n v="3"/>
    <n v="2"/>
    <n v="6"/>
    <s v="Medium"/>
    <s v="Medium"/>
  </r>
  <r>
    <s v="INC-2026-14036"/>
    <x v="4743"/>
    <x v="3"/>
    <x v="1"/>
    <x v="0"/>
    <x v="3"/>
    <x v="1400"/>
    <d v="2026-03-29T00:00:00"/>
    <n v="3"/>
    <n v="5"/>
    <n v="2"/>
    <n v="10"/>
    <s v="Medium"/>
    <s v="Medium"/>
  </r>
  <r>
    <s v="INC-2026-12306"/>
    <x v="4744"/>
    <x v="4"/>
    <x v="0"/>
    <x v="2"/>
    <x v="1"/>
    <x v="938"/>
    <d v="2026-03-30T00:00:00"/>
    <n v="3"/>
    <n v="3"/>
    <n v="4"/>
    <n v="12"/>
    <s v="High"/>
    <s v="High"/>
  </r>
  <r>
    <s v="INC-2026-10403"/>
    <x v="4745"/>
    <x v="4"/>
    <x v="0"/>
    <x v="2"/>
    <x v="1"/>
    <x v="603"/>
    <d v="2026-03-30T00:00:00"/>
    <n v="3"/>
    <n v="3"/>
    <n v="4"/>
    <n v="12"/>
    <s v="High"/>
    <s v="High"/>
  </r>
  <r>
    <s v="INC-2026-10070"/>
    <x v="4746"/>
    <x v="4"/>
    <x v="3"/>
    <x v="2"/>
    <x v="1"/>
    <x v="664"/>
    <d v="2026-03-30T00:00:00"/>
    <n v="3"/>
    <n v="3"/>
    <n v="4"/>
    <n v="12"/>
    <s v="High"/>
    <s v="High"/>
  </r>
  <r>
    <s v="INC-2026-12141"/>
    <x v="4747"/>
    <x v="1"/>
    <x v="3"/>
    <x v="1"/>
    <x v="0"/>
    <x v="576"/>
    <d v="2026-03-30T00:00:00"/>
    <n v="3"/>
    <n v="1"/>
    <n v="1"/>
    <n v="1"/>
    <s v="Low"/>
    <s v="Low"/>
  </r>
  <r>
    <s v="INC-2026-11083"/>
    <x v="4748"/>
    <x v="4"/>
    <x v="2"/>
    <x v="2"/>
    <x v="2"/>
    <x v="64"/>
    <d v="2026-03-30T00:00:00"/>
    <n v="3"/>
    <n v="3"/>
    <n v="2"/>
    <n v="6"/>
    <s v="Medium"/>
    <s v="Medium"/>
  </r>
  <r>
    <s v="INC-2026-13331"/>
    <x v="4749"/>
    <x v="4"/>
    <x v="1"/>
    <x v="2"/>
    <x v="4"/>
    <x v="395"/>
    <d v="2026-03-30T00:00:00"/>
    <n v="3"/>
    <n v="3"/>
    <n v="5"/>
    <n v="15"/>
    <s v="High"/>
    <s v="High"/>
  </r>
  <r>
    <s v="INC-2026-11418"/>
    <x v="4750"/>
    <x v="4"/>
    <x v="1"/>
    <x v="2"/>
    <x v="1"/>
    <x v="173"/>
    <d v="2026-03-30T00:00:00"/>
    <n v="3"/>
    <n v="3"/>
    <n v="4"/>
    <n v="12"/>
    <s v="High"/>
    <s v="High"/>
  </r>
  <r>
    <s v="INC-2026-10859"/>
    <x v="4751"/>
    <x v="4"/>
    <x v="2"/>
    <x v="2"/>
    <x v="2"/>
    <x v="437"/>
    <d v="2026-03-30T00:00:00"/>
    <n v="3"/>
    <n v="3"/>
    <n v="2"/>
    <n v="6"/>
    <s v="Medium"/>
    <s v="Medium"/>
  </r>
  <r>
    <s v="INC-2026-11035"/>
    <x v="4752"/>
    <x v="3"/>
    <x v="2"/>
    <x v="0"/>
    <x v="3"/>
    <x v="758"/>
    <d v="2026-03-30T00:00:00"/>
    <n v="3"/>
    <n v="5"/>
    <n v="2"/>
    <n v="10"/>
    <s v="Medium"/>
    <s v="Medium"/>
  </r>
  <r>
    <s v="INC-2026-12706"/>
    <x v="4753"/>
    <x v="1"/>
    <x v="1"/>
    <x v="3"/>
    <x v="0"/>
    <x v="1002"/>
    <d v="2026-03-30T00:00:00"/>
    <n v="3"/>
    <n v="1"/>
    <n v="1"/>
    <n v="1"/>
    <s v="Low"/>
    <s v="Low"/>
  </r>
  <r>
    <s v="INC-2026-11499"/>
    <x v="4754"/>
    <x v="4"/>
    <x v="0"/>
    <x v="2"/>
    <x v="2"/>
    <x v="1348"/>
    <d v="2026-03-30T00:00:00"/>
    <n v="3"/>
    <n v="3"/>
    <n v="2"/>
    <n v="6"/>
    <s v="Medium"/>
    <s v="Medium"/>
  </r>
  <r>
    <s v="INC-2026-14959"/>
    <x v="4755"/>
    <x v="4"/>
    <x v="3"/>
    <x v="2"/>
    <x v="2"/>
    <x v="178"/>
    <d v="2026-03-30T00:00:00"/>
    <n v="3"/>
    <n v="3"/>
    <n v="2"/>
    <n v="6"/>
    <s v="Medium"/>
    <s v="Medium"/>
  </r>
  <r>
    <s v="INC-2026-10366"/>
    <x v="4756"/>
    <x v="2"/>
    <x v="2"/>
    <x v="1"/>
    <x v="3"/>
    <x v="733"/>
    <d v="2026-03-30T00:00:00"/>
    <n v="3"/>
    <n v="3"/>
    <n v="2"/>
    <n v="6"/>
    <s v="Medium"/>
    <s v="Medium"/>
  </r>
  <r>
    <s v="INC-2026-10326"/>
    <x v="4757"/>
    <x v="5"/>
    <x v="0"/>
    <x v="0"/>
    <x v="3"/>
    <x v="131"/>
    <d v="2026-03-30T00:00:00"/>
    <n v="3"/>
    <n v="1"/>
    <n v="2"/>
    <n v="2"/>
    <s v="Low"/>
    <s v="Low"/>
  </r>
  <r>
    <s v="INC-2026-10912"/>
    <x v="4758"/>
    <x v="4"/>
    <x v="2"/>
    <x v="2"/>
    <x v="0"/>
    <x v="695"/>
    <d v="2026-03-30T00:00:00"/>
    <n v="3"/>
    <n v="3"/>
    <n v="1"/>
    <n v="3"/>
    <s v="Low"/>
    <s v="Low"/>
  </r>
  <r>
    <s v="INC-2026-13323"/>
    <x v="4759"/>
    <x v="4"/>
    <x v="3"/>
    <x v="2"/>
    <x v="0"/>
    <x v="351"/>
    <d v="2026-03-30T00:00:00"/>
    <n v="3"/>
    <n v="3"/>
    <n v="1"/>
    <n v="3"/>
    <s v="Low"/>
    <s v="Low"/>
  </r>
  <r>
    <s v="INC-2026-10582"/>
    <x v="4760"/>
    <x v="4"/>
    <x v="1"/>
    <x v="2"/>
    <x v="2"/>
    <x v="1057"/>
    <d v="2026-03-30T00:00:00"/>
    <n v="3"/>
    <n v="3"/>
    <n v="2"/>
    <n v="6"/>
    <s v="Medium"/>
    <s v="Medium"/>
  </r>
  <r>
    <s v="INC-2026-14936"/>
    <x v="4761"/>
    <x v="0"/>
    <x v="3"/>
    <x v="3"/>
    <x v="3"/>
    <x v="867"/>
    <d v="2026-03-30T00:00:00"/>
    <n v="3"/>
    <n v="1"/>
    <n v="2"/>
    <n v="2"/>
    <s v="Low"/>
    <s v="Low"/>
  </r>
  <r>
    <s v="INC-2026-10763"/>
    <x v="4762"/>
    <x v="1"/>
    <x v="1"/>
    <x v="2"/>
    <x v="0"/>
    <x v="1005"/>
    <d v="2026-03-30T00:00:00"/>
    <n v="3"/>
    <n v="1"/>
    <n v="1"/>
    <n v="1"/>
    <s v="Low"/>
    <s v="Low"/>
  </r>
  <r>
    <s v="INC-2026-12777"/>
    <x v="4763"/>
    <x v="4"/>
    <x v="3"/>
    <x v="2"/>
    <x v="3"/>
    <x v="353"/>
    <d v="2026-03-30T00:00:00"/>
    <n v="3"/>
    <n v="3"/>
    <n v="2"/>
    <n v="6"/>
    <s v="Medium"/>
    <s v="Medium"/>
  </r>
  <r>
    <s v="INC-2026-10688"/>
    <x v="4764"/>
    <x v="4"/>
    <x v="0"/>
    <x v="2"/>
    <x v="2"/>
    <x v="403"/>
    <d v="2026-03-30T00:00:00"/>
    <n v="3"/>
    <n v="3"/>
    <n v="2"/>
    <n v="6"/>
    <s v="Medium"/>
    <s v="Medium"/>
  </r>
  <r>
    <s v="INC-2026-14560"/>
    <x v="4765"/>
    <x v="2"/>
    <x v="3"/>
    <x v="1"/>
    <x v="1"/>
    <x v="1006"/>
    <d v="2026-03-30T00:00:00"/>
    <n v="3"/>
    <n v="3"/>
    <n v="4"/>
    <n v="12"/>
    <s v="High"/>
    <s v="High"/>
  </r>
  <r>
    <s v="INC-2026-13242"/>
    <x v="4766"/>
    <x v="4"/>
    <x v="1"/>
    <x v="2"/>
    <x v="2"/>
    <x v="1111"/>
    <d v="2026-03-30T00:00:00"/>
    <n v="3"/>
    <n v="3"/>
    <n v="2"/>
    <n v="6"/>
    <s v="Medium"/>
    <s v="Medium"/>
  </r>
  <r>
    <s v="INC-2026-10847"/>
    <x v="4767"/>
    <x v="4"/>
    <x v="3"/>
    <x v="2"/>
    <x v="3"/>
    <x v="547"/>
    <d v="2026-03-30T00:00:00"/>
    <n v="3"/>
    <n v="3"/>
    <n v="2"/>
    <n v="6"/>
    <s v="Medium"/>
    <s v="Medium"/>
  </r>
  <r>
    <s v="INC-2026-10788"/>
    <x v="4768"/>
    <x v="2"/>
    <x v="1"/>
    <x v="0"/>
    <x v="3"/>
    <x v="517"/>
    <d v="2026-03-30T00:00:00"/>
    <n v="3"/>
    <n v="3"/>
    <n v="2"/>
    <n v="6"/>
    <s v="Medium"/>
    <s v="Medium"/>
  </r>
  <r>
    <s v="INC-2026-12857"/>
    <x v="4769"/>
    <x v="4"/>
    <x v="0"/>
    <x v="0"/>
    <x v="3"/>
    <x v="1401"/>
    <d v="2026-03-30T00:00:00"/>
    <n v="3"/>
    <n v="3"/>
    <n v="2"/>
    <n v="6"/>
    <s v="Medium"/>
    <s v="Medium"/>
  </r>
  <r>
    <s v="INC-2026-10979"/>
    <x v="4770"/>
    <x v="4"/>
    <x v="3"/>
    <x v="3"/>
    <x v="2"/>
    <x v="800"/>
    <d v="2026-03-30T00:00:00"/>
    <n v="3"/>
    <n v="3"/>
    <n v="2"/>
    <n v="6"/>
    <s v="Medium"/>
    <s v="Medium"/>
  </r>
  <r>
    <s v="INC-2026-12519"/>
    <x v="4771"/>
    <x v="4"/>
    <x v="2"/>
    <x v="2"/>
    <x v="3"/>
    <x v="1187"/>
    <d v="2026-03-30T00:00:00"/>
    <n v="3"/>
    <n v="3"/>
    <n v="2"/>
    <n v="6"/>
    <s v="Medium"/>
    <s v="Medium"/>
  </r>
  <r>
    <s v="INC-2026-14472"/>
    <x v="4772"/>
    <x v="4"/>
    <x v="0"/>
    <x v="2"/>
    <x v="1"/>
    <x v="586"/>
    <d v="2026-03-30T00:00:00"/>
    <n v="3"/>
    <n v="3"/>
    <n v="4"/>
    <n v="12"/>
    <s v="High"/>
    <s v="High"/>
  </r>
  <r>
    <s v="INC-2026-10945"/>
    <x v="4773"/>
    <x v="4"/>
    <x v="2"/>
    <x v="2"/>
    <x v="3"/>
    <x v="801"/>
    <d v="2026-03-30T00:00:00"/>
    <n v="3"/>
    <n v="3"/>
    <n v="2"/>
    <n v="6"/>
    <s v="Medium"/>
    <s v="Medium"/>
  </r>
  <r>
    <s v="INC-2026-11148"/>
    <x v="4774"/>
    <x v="5"/>
    <x v="1"/>
    <x v="3"/>
    <x v="2"/>
    <x v="954"/>
    <d v="2026-03-30T00:00:00"/>
    <n v="3"/>
    <n v="1"/>
    <n v="2"/>
    <n v="2"/>
    <s v="Low"/>
    <s v="Low"/>
  </r>
  <r>
    <s v="INC-2026-11257"/>
    <x v="4775"/>
    <x v="1"/>
    <x v="1"/>
    <x v="0"/>
    <x v="1"/>
    <x v="1075"/>
    <d v="2026-03-30T00:00:00"/>
    <n v="3"/>
    <n v="1"/>
    <n v="4"/>
    <n v="4"/>
    <s v="Low"/>
    <s v="Low"/>
  </r>
  <r>
    <s v="INC-2026-12805"/>
    <x v="4776"/>
    <x v="1"/>
    <x v="3"/>
    <x v="2"/>
    <x v="0"/>
    <x v="1188"/>
    <d v="2026-03-30T00:00:00"/>
    <n v="3"/>
    <n v="1"/>
    <n v="1"/>
    <n v="1"/>
    <s v="Low"/>
    <s v="Low"/>
  </r>
  <r>
    <s v="INC-2026-12021"/>
    <x v="4777"/>
    <x v="4"/>
    <x v="3"/>
    <x v="1"/>
    <x v="2"/>
    <x v="521"/>
    <d v="2026-03-30T00:00:00"/>
    <n v="3"/>
    <n v="3"/>
    <n v="2"/>
    <n v="6"/>
    <s v="Medium"/>
    <s v="Medium"/>
  </r>
  <r>
    <s v="INC-2026-11538"/>
    <x v="4778"/>
    <x v="4"/>
    <x v="2"/>
    <x v="2"/>
    <x v="2"/>
    <x v="1268"/>
    <d v="2026-03-30T00:00:00"/>
    <n v="3"/>
    <n v="3"/>
    <n v="2"/>
    <n v="6"/>
    <s v="Medium"/>
    <s v="Medium"/>
  </r>
  <r>
    <s v="INC-2026-10906"/>
    <x v="4779"/>
    <x v="4"/>
    <x v="1"/>
    <x v="2"/>
    <x v="3"/>
    <x v="653"/>
    <d v="2026-03-30T00:00:00"/>
    <n v="3"/>
    <n v="3"/>
    <n v="2"/>
    <n v="6"/>
    <s v="Medium"/>
    <s v="Medium"/>
  </r>
  <r>
    <s v="INC-2026-13091"/>
    <x v="4780"/>
    <x v="1"/>
    <x v="1"/>
    <x v="1"/>
    <x v="1"/>
    <x v="562"/>
    <d v="2026-03-30T00:00:00"/>
    <n v="3"/>
    <n v="1"/>
    <n v="4"/>
    <n v="4"/>
    <s v="Low"/>
    <s v="Low"/>
  </r>
  <r>
    <s v="INC-2026-12601"/>
    <x v="4781"/>
    <x v="1"/>
    <x v="2"/>
    <x v="3"/>
    <x v="0"/>
    <x v="1226"/>
    <d v="2026-03-30T00:00:00"/>
    <n v="3"/>
    <n v="1"/>
    <n v="1"/>
    <n v="1"/>
    <s v="Low"/>
    <s v="Low"/>
  </r>
  <r>
    <s v="INC-2026-10520"/>
    <x v="4782"/>
    <x v="4"/>
    <x v="2"/>
    <x v="2"/>
    <x v="3"/>
    <x v="454"/>
    <d v="2026-03-30T00:00:00"/>
    <n v="3"/>
    <n v="3"/>
    <n v="2"/>
    <n v="6"/>
    <s v="Medium"/>
    <s v="Medium"/>
  </r>
  <r>
    <s v="INC-2026-13169"/>
    <x v="4783"/>
    <x v="4"/>
    <x v="3"/>
    <x v="3"/>
    <x v="3"/>
    <x v="493"/>
    <d v="2026-03-30T00:00:00"/>
    <n v="3"/>
    <n v="3"/>
    <n v="2"/>
    <n v="6"/>
    <s v="Medium"/>
    <s v="Medium"/>
  </r>
  <r>
    <s v="INC-2026-13832"/>
    <x v="4784"/>
    <x v="2"/>
    <x v="0"/>
    <x v="0"/>
    <x v="3"/>
    <x v="1065"/>
    <d v="2026-03-30T00:00:00"/>
    <n v="3"/>
    <n v="3"/>
    <n v="2"/>
    <n v="6"/>
    <s v="Medium"/>
    <s v="Medium"/>
  </r>
  <r>
    <s v="INC-2026-10276"/>
    <x v="4785"/>
    <x v="4"/>
    <x v="0"/>
    <x v="2"/>
    <x v="3"/>
    <x v="780"/>
    <d v="2026-03-30T00:00:00"/>
    <n v="3"/>
    <n v="3"/>
    <n v="2"/>
    <n v="6"/>
    <s v="Medium"/>
    <s v="Medium"/>
  </r>
  <r>
    <s v="INC-2026-11987"/>
    <x v="4786"/>
    <x v="3"/>
    <x v="3"/>
    <x v="0"/>
    <x v="2"/>
    <x v="935"/>
    <d v="2026-03-30T00:00:00"/>
    <n v="3"/>
    <n v="5"/>
    <n v="2"/>
    <n v="10"/>
    <s v="Medium"/>
    <s v="Medium"/>
  </r>
  <r>
    <s v="INC-2026-10964"/>
    <x v="4787"/>
    <x v="4"/>
    <x v="2"/>
    <x v="2"/>
    <x v="3"/>
    <x v="626"/>
    <d v="2026-03-30T00:00:00"/>
    <n v="3"/>
    <n v="3"/>
    <n v="2"/>
    <n v="6"/>
    <s v="Medium"/>
    <s v="Medium"/>
  </r>
  <r>
    <s v="INC-2026-11389"/>
    <x v="4788"/>
    <x v="4"/>
    <x v="3"/>
    <x v="2"/>
    <x v="2"/>
    <x v="421"/>
    <d v="2026-03-30T00:00:00"/>
    <n v="3"/>
    <n v="3"/>
    <n v="2"/>
    <n v="6"/>
    <s v="Medium"/>
    <s v="Medium"/>
  </r>
  <r>
    <s v="INC-2026-10648"/>
    <x v="4789"/>
    <x v="4"/>
    <x v="3"/>
    <x v="3"/>
    <x v="0"/>
    <x v="1108"/>
    <d v="2026-03-30T00:00:00"/>
    <n v="3"/>
    <n v="3"/>
    <n v="1"/>
    <n v="3"/>
    <s v="Low"/>
    <s v="Low"/>
  </r>
  <r>
    <s v="INC-2026-14405"/>
    <x v="4790"/>
    <x v="4"/>
    <x v="1"/>
    <x v="1"/>
    <x v="3"/>
    <x v="425"/>
    <d v="2026-03-30T00:00:00"/>
    <n v="3"/>
    <n v="3"/>
    <n v="2"/>
    <n v="6"/>
    <s v="Medium"/>
    <s v="Medium"/>
  </r>
  <r>
    <s v="INC-2026-11875"/>
    <x v="4791"/>
    <x v="1"/>
    <x v="0"/>
    <x v="3"/>
    <x v="1"/>
    <x v="338"/>
    <d v="2026-03-30T00:00:00"/>
    <n v="3"/>
    <n v="1"/>
    <n v="4"/>
    <n v="4"/>
    <s v="Low"/>
    <s v="Low"/>
  </r>
  <r>
    <s v="INC-2026-14395"/>
    <x v="4792"/>
    <x v="4"/>
    <x v="1"/>
    <x v="2"/>
    <x v="2"/>
    <x v="597"/>
    <d v="2026-03-30T00:00:00"/>
    <n v="3"/>
    <n v="3"/>
    <n v="2"/>
    <n v="6"/>
    <s v="Medium"/>
    <s v="Medium"/>
  </r>
  <r>
    <s v="INC-2026-12044"/>
    <x v="4793"/>
    <x v="4"/>
    <x v="1"/>
    <x v="2"/>
    <x v="3"/>
    <x v="958"/>
    <d v="2026-03-30T00:00:00"/>
    <n v="3"/>
    <n v="3"/>
    <n v="2"/>
    <n v="6"/>
    <s v="Medium"/>
    <s v="Medium"/>
  </r>
  <r>
    <s v="INC-2026-12005"/>
    <x v="4794"/>
    <x v="3"/>
    <x v="2"/>
    <x v="0"/>
    <x v="0"/>
    <x v="104"/>
    <d v="2026-03-30T00:00:00"/>
    <n v="3"/>
    <n v="5"/>
    <n v="1"/>
    <n v="5"/>
    <s v="Medium"/>
    <s v="Medium"/>
  </r>
  <r>
    <s v="INC-2026-10271"/>
    <x v="4795"/>
    <x v="4"/>
    <x v="2"/>
    <x v="2"/>
    <x v="3"/>
    <x v="1173"/>
    <d v="2026-03-30T00:00:00"/>
    <n v="3"/>
    <n v="3"/>
    <n v="2"/>
    <n v="6"/>
    <s v="Medium"/>
    <s v="Medium"/>
  </r>
  <r>
    <s v="INC-2026-11585"/>
    <x v="4796"/>
    <x v="0"/>
    <x v="3"/>
    <x v="3"/>
    <x v="2"/>
    <x v="629"/>
    <d v="2026-03-30T00:00:00"/>
    <n v="3"/>
    <n v="1"/>
    <n v="2"/>
    <n v="2"/>
    <s v="Low"/>
    <s v="Low"/>
  </r>
  <r>
    <s v="INC-2026-14968"/>
    <x v="4797"/>
    <x v="2"/>
    <x v="3"/>
    <x v="3"/>
    <x v="3"/>
    <x v="920"/>
    <d v="2026-03-30T00:00:00"/>
    <n v="3"/>
    <n v="3"/>
    <n v="2"/>
    <n v="6"/>
    <s v="Medium"/>
    <s v="Medium"/>
  </r>
  <r>
    <s v="INC-2026-12108"/>
    <x v="4798"/>
    <x v="4"/>
    <x v="1"/>
    <x v="2"/>
    <x v="2"/>
    <x v="381"/>
    <d v="2026-03-30T00:00:00"/>
    <n v="3"/>
    <n v="3"/>
    <n v="2"/>
    <n v="6"/>
    <s v="Medium"/>
    <s v="Medium"/>
  </r>
  <r>
    <s v="INC-2026-10406"/>
    <x v="4798"/>
    <x v="4"/>
    <x v="0"/>
    <x v="2"/>
    <x v="3"/>
    <x v="381"/>
    <d v="2026-03-30T00:00:00"/>
    <n v="3"/>
    <n v="3"/>
    <n v="2"/>
    <n v="6"/>
    <s v="Medium"/>
    <s v="Medium"/>
  </r>
  <r>
    <s v="INC-2026-10134"/>
    <x v="4799"/>
    <x v="4"/>
    <x v="2"/>
    <x v="2"/>
    <x v="1"/>
    <x v="250"/>
    <d v="2026-03-30T00:00:00"/>
    <n v="3"/>
    <n v="3"/>
    <n v="4"/>
    <n v="12"/>
    <s v="High"/>
    <s v="High"/>
  </r>
  <r>
    <s v="INC-2026-14665"/>
    <x v="4800"/>
    <x v="5"/>
    <x v="1"/>
    <x v="2"/>
    <x v="1"/>
    <x v="896"/>
    <d v="2026-03-30T00:00:00"/>
    <n v="3"/>
    <n v="1"/>
    <n v="4"/>
    <n v="4"/>
    <s v="Low"/>
    <s v="Low"/>
  </r>
  <r>
    <s v="INC-2026-10584"/>
    <x v="4801"/>
    <x v="4"/>
    <x v="2"/>
    <x v="2"/>
    <x v="3"/>
    <x v="462"/>
    <d v="2026-03-30T00:00:00"/>
    <n v="3"/>
    <n v="3"/>
    <n v="2"/>
    <n v="6"/>
    <s v="Medium"/>
    <s v="Medium"/>
  </r>
  <r>
    <s v="INC-2026-14952"/>
    <x v="4802"/>
    <x v="4"/>
    <x v="3"/>
    <x v="2"/>
    <x v="1"/>
    <x v="1353"/>
    <d v="2026-03-30T00:00:00"/>
    <n v="3"/>
    <n v="3"/>
    <n v="4"/>
    <n v="12"/>
    <s v="High"/>
    <s v="High"/>
  </r>
  <r>
    <s v="INC-2026-13632"/>
    <x v="4803"/>
    <x v="2"/>
    <x v="2"/>
    <x v="0"/>
    <x v="2"/>
    <x v="723"/>
    <d v="2026-03-30T00:00:00"/>
    <n v="3"/>
    <n v="3"/>
    <n v="2"/>
    <n v="6"/>
    <s v="Medium"/>
    <s v="Medium"/>
  </r>
  <r>
    <s v="INC-2026-11267"/>
    <x v="4804"/>
    <x v="4"/>
    <x v="1"/>
    <x v="2"/>
    <x v="2"/>
    <x v="113"/>
    <d v="2026-03-30T00:00:00"/>
    <n v="3"/>
    <n v="3"/>
    <n v="2"/>
    <n v="6"/>
    <s v="Medium"/>
    <s v="Medium"/>
  </r>
  <r>
    <s v="INC-2026-12549"/>
    <x v="4805"/>
    <x v="4"/>
    <x v="3"/>
    <x v="2"/>
    <x v="1"/>
    <x v="1144"/>
    <d v="2026-03-30T00:00:00"/>
    <n v="3"/>
    <n v="3"/>
    <n v="4"/>
    <n v="12"/>
    <s v="High"/>
    <s v="High"/>
  </r>
  <r>
    <s v="INC-2026-14828"/>
    <x v="4806"/>
    <x v="4"/>
    <x v="0"/>
    <x v="2"/>
    <x v="0"/>
    <x v="785"/>
    <d v="2026-03-30T00:00:00"/>
    <n v="3"/>
    <n v="3"/>
    <n v="1"/>
    <n v="3"/>
    <s v="Low"/>
    <s v="Low"/>
  </r>
  <r>
    <s v="INC-2026-10204"/>
    <x v="4807"/>
    <x v="5"/>
    <x v="0"/>
    <x v="0"/>
    <x v="1"/>
    <x v="1360"/>
    <d v="2026-03-30T00:00:00"/>
    <n v="3"/>
    <n v="1"/>
    <n v="4"/>
    <n v="4"/>
    <s v="Low"/>
    <s v="Low"/>
  </r>
  <r>
    <s v="INC-2026-14655"/>
    <x v="4808"/>
    <x v="4"/>
    <x v="1"/>
    <x v="1"/>
    <x v="1"/>
    <x v="118"/>
    <d v="2026-03-30T00:00:00"/>
    <n v="3"/>
    <n v="3"/>
    <n v="4"/>
    <n v="12"/>
    <s v="High"/>
    <s v="High"/>
  </r>
  <r>
    <s v="INC-2026-14422"/>
    <x v="4809"/>
    <x v="4"/>
    <x v="2"/>
    <x v="2"/>
    <x v="3"/>
    <x v="1272"/>
    <d v="2026-03-30T00:00:00"/>
    <n v="3"/>
    <n v="3"/>
    <n v="2"/>
    <n v="6"/>
    <s v="Medium"/>
    <s v="Medium"/>
  </r>
  <r>
    <s v="INC-2026-13195"/>
    <x v="4810"/>
    <x v="0"/>
    <x v="0"/>
    <x v="2"/>
    <x v="3"/>
    <x v="311"/>
    <d v="2026-03-31T00:00:00"/>
    <n v="3"/>
    <n v="1"/>
    <n v="2"/>
    <n v="2"/>
    <s v="Low"/>
    <s v="Low"/>
  </r>
  <r>
    <s v="INC-2026-10217"/>
    <x v="4811"/>
    <x v="2"/>
    <x v="2"/>
    <x v="2"/>
    <x v="0"/>
    <x v="433"/>
    <d v="2026-03-31T00:00:00"/>
    <n v="3"/>
    <n v="3"/>
    <n v="1"/>
    <n v="3"/>
    <s v="Low"/>
    <s v="Low"/>
  </r>
  <r>
    <s v="INC-2026-10577"/>
    <x v="4812"/>
    <x v="4"/>
    <x v="2"/>
    <x v="1"/>
    <x v="2"/>
    <x v="1055"/>
    <d v="2026-03-31T00:00:00"/>
    <n v="3"/>
    <n v="3"/>
    <n v="2"/>
    <n v="6"/>
    <s v="Medium"/>
    <s v="Medium"/>
  </r>
  <r>
    <s v="INC-2026-14919"/>
    <x v="4813"/>
    <x v="4"/>
    <x v="2"/>
    <x v="2"/>
    <x v="3"/>
    <x v="263"/>
    <d v="2026-03-31T00:00:00"/>
    <n v="3"/>
    <n v="3"/>
    <n v="2"/>
    <n v="6"/>
    <s v="Medium"/>
    <s v="Medium"/>
  </r>
  <r>
    <s v="INC-2026-10537"/>
    <x v="4814"/>
    <x v="2"/>
    <x v="3"/>
    <x v="1"/>
    <x v="2"/>
    <x v="1183"/>
    <d v="2026-03-31T00:00:00"/>
    <n v="3"/>
    <n v="3"/>
    <n v="2"/>
    <n v="6"/>
    <s v="Medium"/>
    <s v="Medium"/>
  </r>
  <r>
    <s v="INC-2026-14248"/>
    <x v="4815"/>
    <x v="4"/>
    <x v="3"/>
    <x v="2"/>
    <x v="2"/>
    <x v="222"/>
    <d v="2026-03-31T00:00:00"/>
    <n v="3"/>
    <n v="3"/>
    <n v="2"/>
    <n v="6"/>
    <s v="Medium"/>
    <s v="Medium"/>
  </r>
  <r>
    <s v="INC-2026-12456"/>
    <x v="4816"/>
    <x v="4"/>
    <x v="1"/>
    <x v="2"/>
    <x v="3"/>
    <x v="844"/>
    <d v="2026-03-31T00:00:00"/>
    <n v="3"/>
    <n v="3"/>
    <n v="2"/>
    <n v="6"/>
    <s v="Medium"/>
    <s v="Medium"/>
  </r>
  <r>
    <s v="INC-2026-14365"/>
    <x v="4817"/>
    <x v="1"/>
    <x v="2"/>
    <x v="3"/>
    <x v="0"/>
    <x v="1289"/>
    <d v="2026-03-31T00:00:00"/>
    <n v="3"/>
    <n v="1"/>
    <n v="1"/>
    <n v="1"/>
    <s v="Low"/>
    <s v="Low"/>
  </r>
  <r>
    <s v="INC-2026-11494"/>
    <x v="4818"/>
    <x v="4"/>
    <x v="3"/>
    <x v="2"/>
    <x v="1"/>
    <x v="1026"/>
    <d v="2026-03-31T00:00:00"/>
    <n v="3"/>
    <n v="3"/>
    <n v="4"/>
    <n v="12"/>
    <s v="High"/>
    <s v="High"/>
  </r>
  <r>
    <s v="INC-2026-11363"/>
    <x v="4819"/>
    <x v="3"/>
    <x v="1"/>
    <x v="0"/>
    <x v="3"/>
    <x v="636"/>
    <d v="2026-03-31T00:00:00"/>
    <n v="3"/>
    <n v="5"/>
    <n v="2"/>
    <n v="10"/>
    <s v="Medium"/>
    <s v="Medium"/>
  </r>
  <r>
    <s v="INC-2026-14015"/>
    <x v="4820"/>
    <x v="4"/>
    <x v="2"/>
    <x v="2"/>
    <x v="2"/>
    <x v="1001"/>
    <d v="2026-03-31T00:00:00"/>
    <n v="3"/>
    <n v="3"/>
    <n v="2"/>
    <n v="6"/>
    <s v="Medium"/>
    <s v="Medium"/>
  </r>
  <r>
    <s v="INC-2026-13986"/>
    <x v="4821"/>
    <x v="4"/>
    <x v="0"/>
    <x v="0"/>
    <x v="2"/>
    <x v="509"/>
    <d v="2026-03-31T00:00:00"/>
    <n v="3"/>
    <n v="3"/>
    <n v="2"/>
    <n v="6"/>
    <s v="Medium"/>
    <s v="Medium"/>
  </r>
  <r>
    <s v="INC-2026-13347"/>
    <x v="4822"/>
    <x v="4"/>
    <x v="2"/>
    <x v="2"/>
    <x v="2"/>
    <x v="17"/>
    <d v="2026-03-31T00:00:00"/>
    <n v="3"/>
    <n v="3"/>
    <n v="2"/>
    <n v="6"/>
    <s v="Medium"/>
    <s v="Medium"/>
  </r>
  <r>
    <s v="INC-2026-11771"/>
    <x v="4823"/>
    <x v="1"/>
    <x v="0"/>
    <x v="3"/>
    <x v="1"/>
    <x v="674"/>
    <d v="2026-03-31T00:00:00"/>
    <n v="3"/>
    <n v="1"/>
    <n v="4"/>
    <n v="4"/>
    <s v="Low"/>
    <s v="Low"/>
  </r>
  <r>
    <s v="INC-2026-13460"/>
    <x v="4824"/>
    <x v="1"/>
    <x v="0"/>
    <x v="1"/>
    <x v="0"/>
    <x v="1111"/>
    <d v="2026-03-31T00:00:00"/>
    <n v="3"/>
    <n v="1"/>
    <n v="1"/>
    <n v="1"/>
    <s v="Low"/>
    <s v="Low"/>
  </r>
  <r>
    <s v="INC-2026-12969"/>
    <x v="4825"/>
    <x v="4"/>
    <x v="2"/>
    <x v="2"/>
    <x v="3"/>
    <x v="548"/>
    <d v="2026-03-31T00:00:00"/>
    <n v="3"/>
    <n v="3"/>
    <n v="2"/>
    <n v="6"/>
    <s v="Medium"/>
    <s v="Medium"/>
  </r>
  <r>
    <s v="INC-2026-12809"/>
    <x v="4826"/>
    <x v="0"/>
    <x v="0"/>
    <x v="0"/>
    <x v="2"/>
    <x v="848"/>
    <d v="2026-03-31T00:00:00"/>
    <n v="3"/>
    <n v="1"/>
    <n v="2"/>
    <n v="2"/>
    <s v="Low"/>
    <s v="Low"/>
  </r>
  <r>
    <s v="INC-2026-12547"/>
    <x v="4827"/>
    <x v="3"/>
    <x v="1"/>
    <x v="0"/>
    <x v="1"/>
    <x v="989"/>
    <d v="2026-03-31T00:00:00"/>
    <n v="3"/>
    <n v="5"/>
    <n v="4"/>
    <n v="20"/>
    <s v="Very High"/>
    <s v="Critical"/>
  </r>
  <r>
    <s v="INC-2026-13277"/>
    <x v="4828"/>
    <x v="4"/>
    <x v="3"/>
    <x v="2"/>
    <x v="2"/>
    <x v="1007"/>
    <d v="2026-03-31T00:00:00"/>
    <n v="3"/>
    <n v="3"/>
    <n v="2"/>
    <n v="6"/>
    <s v="Medium"/>
    <s v="Medium"/>
  </r>
  <r>
    <s v="INC-2026-11865"/>
    <x v="4829"/>
    <x v="4"/>
    <x v="3"/>
    <x v="2"/>
    <x v="0"/>
    <x v="1165"/>
    <d v="2026-03-31T00:00:00"/>
    <n v="3"/>
    <n v="3"/>
    <n v="1"/>
    <n v="3"/>
    <s v="Low"/>
    <s v="Low"/>
  </r>
  <r>
    <s v="INC-2026-10492"/>
    <x v="4830"/>
    <x v="5"/>
    <x v="2"/>
    <x v="0"/>
    <x v="1"/>
    <x v="232"/>
    <d v="2026-03-31T00:00:00"/>
    <n v="3"/>
    <n v="1"/>
    <n v="4"/>
    <n v="4"/>
    <s v="Low"/>
    <s v="Low"/>
  </r>
  <r>
    <s v="INC-2026-12169"/>
    <x v="4831"/>
    <x v="5"/>
    <x v="1"/>
    <x v="3"/>
    <x v="2"/>
    <x v="412"/>
    <d v="2026-03-31T00:00:00"/>
    <n v="3"/>
    <n v="1"/>
    <n v="2"/>
    <n v="2"/>
    <s v="Low"/>
    <s v="Low"/>
  </r>
  <r>
    <s v="INC-2026-13145"/>
    <x v="4832"/>
    <x v="4"/>
    <x v="2"/>
    <x v="2"/>
    <x v="2"/>
    <x v="484"/>
    <d v="2026-03-31T00:00:00"/>
    <n v="3"/>
    <n v="3"/>
    <n v="2"/>
    <n v="6"/>
    <s v="Medium"/>
    <s v="Medium"/>
  </r>
  <r>
    <s v="INC-2026-14506"/>
    <x v="4833"/>
    <x v="4"/>
    <x v="0"/>
    <x v="2"/>
    <x v="3"/>
    <x v="1278"/>
    <d v="2026-03-31T00:00:00"/>
    <n v="3"/>
    <n v="3"/>
    <n v="2"/>
    <n v="6"/>
    <s v="Medium"/>
    <s v="Medium"/>
  </r>
  <r>
    <s v="INC-2026-11431"/>
    <x v="4834"/>
    <x v="3"/>
    <x v="1"/>
    <x v="0"/>
    <x v="4"/>
    <x v="237"/>
    <d v="2026-03-31T00:00:00"/>
    <n v="3"/>
    <n v="5"/>
    <n v="5"/>
    <n v="25"/>
    <s v="Very High"/>
    <s v="Critical"/>
  </r>
  <r>
    <s v="INC-2026-11783"/>
    <x v="4834"/>
    <x v="4"/>
    <x v="1"/>
    <x v="2"/>
    <x v="3"/>
    <x v="237"/>
    <d v="2026-03-31T00:00:00"/>
    <n v="3"/>
    <n v="3"/>
    <n v="2"/>
    <n v="6"/>
    <s v="Medium"/>
    <s v="Medium"/>
  </r>
  <r>
    <s v="INC-2026-14802"/>
    <x v="4835"/>
    <x v="3"/>
    <x v="1"/>
    <x v="0"/>
    <x v="2"/>
    <x v="195"/>
    <d v="2026-03-31T00:00:00"/>
    <n v="3"/>
    <n v="5"/>
    <n v="2"/>
    <n v="10"/>
    <s v="Medium"/>
    <s v="Medium"/>
  </r>
  <r>
    <s v="INC-2026-14653"/>
    <x v="4835"/>
    <x v="1"/>
    <x v="0"/>
    <x v="0"/>
    <x v="1"/>
    <x v="195"/>
    <d v="2026-03-31T00:00:00"/>
    <n v="3"/>
    <n v="1"/>
    <n v="4"/>
    <n v="4"/>
    <s v="Low"/>
    <s v="Low"/>
  </r>
  <r>
    <s v="INC-2026-11507"/>
    <x v="4836"/>
    <x v="4"/>
    <x v="1"/>
    <x v="2"/>
    <x v="0"/>
    <x v="1037"/>
    <d v="2026-03-31T00:00:00"/>
    <n v="3"/>
    <n v="3"/>
    <n v="1"/>
    <n v="3"/>
    <s v="Low"/>
    <s v="Low"/>
  </r>
  <r>
    <s v="INC-2026-12749"/>
    <x v="4837"/>
    <x v="4"/>
    <x v="3"/>
    <x v="1"/>
    <x v="3"/>
    <x v="850"/>
    <d v="2026-03-31T00:00:00"/>
    <n v="3"/>
    <n v="3"/>
    <n v="2"/>
    <n v="6"/>
    <s v="Medium"/>
    <s v="Medium"/>
  </r>
  <r>
    <s v="INC-2026-12512"/>
    <x v="4838"/>
    <x v="0"/>
    <x v="2"/>
    <x v="0"/>
    <x v="2"/>
    <x v="651"/>
    <d v="2026-03-31T00:00:00"/>
    <n v="3"/>
    <n v="1"/>
    <n v="2"/>
    <n v="2"/>
    <s v="Low"/>
    <s v="Low"/>
  </r>
  <r>
    <s v="INC-2026-14414"/>
    <x v="4839"/>
    <x v="5"/>
    <x v="3"/>
    <x v="0"/>
    <x v="3"/>
    <x v="1281"/>
    <d v="2026-03-31T00:00:00"/>
    <n v="3"/>
    <n v="1"/>
    <n v="2"/>
    <n v="2"/>
    <s v="Low"/>
    <s v="Low"/>
  </r>
  <r>
    <s v="INC-2026-14111"/>
    <x v="4840"/>
    <x v="2"/>
    <x v="0"/>
    <x v="0"/>
    <x v="3"/>
    <x v="153"/>
    <d v="2026-03-31T00:00:00"/>
    <n v="3"/>
    <n v="3"/>
    <n v="2"/>
    <n v="6"/>
    <s v="Medium"/>
    <s v="Medium"/>
  </r>
  <r>
    <s v="INC-2026-14235"/>
    <x v="4841"/>
    <x v="4"/>
    <x v="3"/>
    <x v="2"/>
    <x v="3"/>
    <x v="452"/>
    <d v="2026-03-31T00:00:00"/>
    <n v="3"/>
    <n v="3"/>
    <n v="2"/>
    <n v="6"/>
    <s v="Medium"/>
    <s v="Medium"/>
  </r>
  <r>
    <s v="INC-2026-14375"/>
    <x v="4842"/>
    <x v="4"/>
    <x v="3"/>
    <x v="2"/>
    <x v="2"/>
    <x v="1080"/>
    <d v="2026-03-31T00:00:00"/>
    <n v="3"/>
    <n v="3"/>
    <n v="2"/>
    <n v="6"/>
    <s v="Medium"/>
    <s v="Medium"/>
  </r>
  <r>
    <s v="INC-2026-10450"/>
    <x v="4843"/>
    <x v="0"/>
    <x v="1"/>
    <x v="1"/>
    <x v="3"/>
    <x v="653"/>
    <d v="2026-03-31T00:00:00"/>
    <n v="3"/>
    <n v="1"/>
    <n v="2"/>
    <n v="2"/>
    <s v="Low"/>
    <s v="Low"/>
  </r>
  <r>
    <s v="INC-2026-10378"/>
    <x v="4844"/>
    <x v="4"/>
    <x v="1"/>
    <x v="2"/>
    <x v="3"/>
    <x v="1402"/>
    <d v="2026-03-31T00:00:00"/>
    <n v="3"/>
    <n v="3"/>
    <n v="2"/>
    <n v="6"/>
    <s v="Medium"/>
    <s v="Medium"/>
  </r>
  <r>
    <s v="INC-2026-12657"/>
    <x v="4845"/>
    <x v="4"/>
    <x v="2"/>
    <x v="2"/>
    <x v="2"/>
    <x v="777"/>
    <d v="2026-03-31T00:00:00"/>
    <n v="3"/>
    <n v="3"/>
    <n v="2"/>
    <n v="6"/>
    <s v="Medium"/>
    <s v="Medium"/>
  </r>
  <r>
    <s v="INC-2026-12621"/>
    <x v="4846"/>
    <x v="4"/>
    <x v="1"/>
    <x v="2"/>
    <x v="2"/>
    <x v="1015"/>
    <d v="2026-03-31T00:00:00"/>
    <n v="3"/>
    <n v="3"/>
    <n v="2"/>
    <n v="6"/>
    <s v="Medium"/>
    <s v="Medium"/>
  </r>
  <r>
    <s v="INC-2026-10085"/>
    <x v="4847"/>
    <x v="4"/>
    <x v="2"/>
    <x v="0"/>
    <x v="1"/>
    <x v="810"/>
    <d v="2026-03-31T00:00:00"/>
    <n v="3"/>
    <n v="3"/>
    <n v="4"/>
    <n v="12"/>
    <s v="High"/>
    <s v="High"/>
  </r>
  <r>
    <s v="INC-2026-10361"/>
    <x v="4848"/>
    <x v="4"/>
    <x v="2"/>
    <x v="3"/>
    <x v="2"/>
    <x v="748"/>
    <d v="2026-03-31T00:00:00"/>
    <n v="3"/>
    <n v="3"/>
    <n v="2"/>
    <n v="6"/>
    <s v="Medium"/>
    <s v="Medium"/>
  </r>
  <r>
    <s v="INC-2026-14487"/>
    <x v="4849"/>
    <x v="3"/>
    <x v="0"/>
    <x v="0"/>
    <x v="0"/>
    <x v="207"/>
    <d v="2026-03-31T00:00:00"/>
    <n v="3"/>
    <n v="5"/>
    <n v="1"/>
    <n v="5"/>
    <s v="Medium"/>
    <s v="Medium"/>
  </r>
  <r>
    <s v="INC-2026-13903"/>
    <x v="4850"/>
    <x v="2"/>
    <x v="0"/>
    <x v="2"/>
    <x v="3"/>
    <x v="683"/>
    <d v="2026-03-31T00:00:00"/>
    <n v="3"/>
    <n v="3"/>
    <n v="2"/>
    <n v="6"/>
    <s v="Medium"/>
    <s v="Medium"/>
  </r>
  <r>
    <s v="INC-2026-11517"/>
    <x v="4851"/>
    <x v="4"/>
    <x v="1"/>
    <x v="2"/>
    <x v="2"/>
    <x v="54"/>
    <d v="2026-03-31T00:00:00"/>
    <n v="3"/>
    <n v="3"/>
    <n v="2"/>
    <n v="6"/>
    <s v="Medium"/>
    <s v="Medium"/>
  </r>
  <r>
    <s v="INC-2026-12185"/>
    <x v="4852"/>
    <x v="4"/>
    <x v="0"/>
    <x v="0"/>
    <x v="3"/>
    <x v="209"/>
    <d v="2026-03-31T00:00:00"/>
    <n v="3"/>
    <n v="3"/>
    <n v="2"/>
    <n v="6"/>
    <s v="Medium"/>
    <s v="Medium"/>
  </r>
  <r>
    <s v="INC-2026-12250"/>
    <x v="4853"/>
    <x v="4"/>
    <x v="1"/>
    <x v="2"/>
    <x v="3"/>
    <x v="527"/>
    <d v="2026-03-31T00:00:00"/>
    <n v="3"/>
    <n v="3"/>
    <n v="2"/>
    <n v="6"/>
    <s v="Medium"/>
    <s v="Medium"/>
  </r>
  <r>
    <s v="INC-2026-11195"/>
    <x v="4854"/>
    <x v="4"/>
    <x v="1"/>
    <x v="2"/>
    <x v="3"/>
    <x v="877"/>
    <d v="2026-03-31T00:00:00"/>
    <n v="3"/>
    <n v="3"/>
    <n v="2"/>
    <n v="6"/>
    <s v="Medium"/>
    <s v="Medium"/>
  </r>
  <r>
    <s v="INC-2026-13837"/>
    <x v="4855"/>
    <x v="1"/>
    <x v="1"/>
    <x v="2"/>
    <x v="0"/>
    <x v="336"/>
    <d v="2026-03-31T00:00:00"/>
    <n v="3"/>
    <n v="1"/>
    <n v="1"/>
    <n v="1"/>
    <s v="Low"/>
    <s v="Low"/>
  </r>
  <r>
    <s v="INC-2026-10199"/>
    <x v="4856"/>
    <x v="4"/>
    <x v="2"/>
    <x v="2"/>
    <x v="3"/>
    <x v="894"/>
    <d v="2026-03-31T00:00:00"/>
    <n v="3"/>
    <n v="3"/>
    <n v="2"/>
    <n v="6"/>
    <s v="Medium"/>
    <s v="Medium"/>
  </r>
  <r>
    <s v="INC-2026-13321"/>
    <x v="4857"/>
    <x v="3"/>
    <x v="0"/>
    <x v="0"/>
    <x v="0"/>
    <x v="380"/>
    <d v="2026-03-31T00:00:00"/>
    <n v="3"/>
    <n v="5"/>
    <n v="1"/>
    <n v="5"/>
    <s v="Medium"/>
    <s v="Medium"/>
  </r>
  <r>
    <s v="INC-2026-14903"/>
    <x v="4858"/>
    <x v="4"/>
    <x v="1"/>
    <x v="2"/>
    <x v="4"/>
    <x v="958"/>
    <d v="2026-03-31T00:00:00"/>
    <n v="3"/>
    <n v="3"/>
    <n v="5"/>
    <n v="15"/>
    <s v="High"/>
    <s v="High"/>
  </r>
  <r>
    <s v="INC-2026-13404"/>
    <x v="4859"/>
    <x v="4"/>
    <x v="1"/>
    <x v="2"/>
    <x v="3"/>
    <x v="966"/>
    <d v="2026-03-31T00:00:00"/>
    <n v="3"/>
    <n v="3"/>
    <n v="2"/>
    <n v="6"/>
    <s v="Medium"/>
    <s v="Medium"/>
  </r>
  <r>
    <s v="INC-2026-10626"/>
    <x v="4860"/>
    <x v="4"/>
    <x v="0"/>
    <x v="1"/>
    <x v="2"/>
    <x v="859"/>
    <d v="2026-03-31T00:00:00"/>
    <n v="3"/>
    <n v="3"/>
    <n v="2"/>
    <n v="6"/>
    <s v="Medium"/>
    <s v="Medium"/>
  </r>
  <r>
    <s v="INC-2026-10722"/>
    <x v="4861"/>
    <x v="2"/>
    <x v="2"/>
    <x v="0"/>
    <x v="0"/>
    <x v="601"/>
    <d v="2026-03-31T00:00:00"/>
    <n v="3"/>
    <n v="3"/>
    <n v="1"/>
    <n v="3"/>
    <s v="Low"/>
    <s v="Low"/>
  </r>
  <r>
    <s v="INC-2026-10365"/>
    <x v="4862"/>
    <x v="4"/>
    <x v="1"/>
    <x v="2"/>
    <x v="3"/>
    <x v="1403"/>
    <d v="2026-03-31T00:00:00"/>
    <n v="3"/>
    <n v="3"/>
    <n v="2"/>
    <n v="6"/>
    <s v="Medium"/>
    <s v="Medium"/>
  </r>
  <r>
    <s v="INC-2026-12122"/>
    <x v="4863"/>
    <x v="0"/>
    <x v="2"/>
    <x v="3"/>
    <x v="3"/>
    <x v="465"/>
    <d v="2026-03-31T00:00:00"/>
    <n v="3"/>
    <n v="1"/>
    <n v="2"/>
    <n v="2"/>
    <s v="Low"/>
    <s v="Low"/>
  </r>
  <r>
    <s v="INC-2026-11198"/>
    <x v="4864"/>
    <x v="1"/>
    <x v="0"/>
    <x v="1"/>
    <x v="3"/>
    <x v="257"/>
    <d v="2026-03-31T00:00:00"/>
    <n v="3"/>
    <n v="1"/>
    <n v="2"/>
    <n v="2"/>
    <s v="Low"/>
    <s v="Low"/>
  </r>
  <r>
    <s v="INC-2026-10340"/>
    <x v="4865"/>
    <x v="5"/>
    <x v="1"/>
    <x v="1"/>
    <x v="0"/>
    <x v="1400"/>
    <d v="2026-03-31T00:00:00"/>
    <n v="3"/>
    <n v="1"/>
    <n v="1"/>
    <n v="1"/>
    <s v="Low"/>
    <s v="Low"/>
  </r>
  <r>
    <s v="INC-2026-10400"/>
    <x v="4866"/>
    <x v="4"/>
    <x v="2"/>
    <x v="2"/>
    <x v="3"/>
    <x v="1204"/>
    <d v="2026-04-01T00:00:00"/>
    <n v="4"/>
    <n v="3"/>
    <n v="2"/>
    <n v="6"/>
    <s v="Medium"/>
    <s v="Medium"/>
  </r>
  <r>
    <s v="INC-2026-11949"/>
    <x v="4867"/>
    <x v="1"/>
    <x v="1"/>
    <x v="0"/>
    <x v="3"/>
    <x v="635"/>
    <d v="2026-04-01T00:00:00"/>
    <n v="4"/>
    <n v="1"/>
    <n v="2"/>
    <n v="2"/>
    <s v="Low"/>
    <s v="Low"/>
  </r>
  <r>
    <s v="INC-2026-13874"/>
    <x v="4868"/>
    <x v="4"/>
    <x v="1"/>
    <x v="2"/>
    <x v="1"/>
    <x v="666"/>
    <d v="2026-04-01T00:00:00"/>
    <n v="4"/>
    <n v="3"/>
    <n v="4"/>
    <n v="12"/>
    <s v="High"/>
    <s v="High"/>
  </r>
  <r>
    <s v="INC-2026-11836"/>
    <x v="4869"/>
    <x v="4"/>
    <x v="1"/>
    <x v="2"/>
    <x v="3"/>
    <x v="1068"/>
    <d v="2026-04-01T00:00:00"/>
    <n v="4"/>
    <n v="3"/>
    <n v="2"/>
    <n v="6"/>
    <s v="Medium"/>
    <s v="Medium"/>
  </r>
  <r>
    <s v="INC-2026-10723"/>
    <x v="4870"/>
    <x v="1"/>
    <x v="1"/>
    <x v="3"/>
    <x v="1"/>
    <x v="1398"/>
    <d v="2026-04-01T00:00:00"/>
    <n v="4"/>
    <n v="1"/>
    <n v="4"/>
    <n v="4"/>
    <s v="Low"/>
    <s v="Low"/>
  </r>
  <r>
    <s v="INC-2026-10620"/>
    <x v="4871"/>
    <x v="4"/>
    <x v="1"/>
    <x v="2"/>
    <x v="3"/>
    <x v="605"/>
    <d v="2026-04-01T00:00:00"/>
    <n v="4"/>
    <n v="3"/>
    <n v="2"/>
    <n v="6"/>
    <s v="Medium"/>
    <s v="Medium"/>
  </r>
  <r>
    <s v="INC-2026-10186"/>
    <x v="4872"/>
    <x v="4"/>
    <x v="1"/>
    <x v="2"/>
    <x v="2"/>
    <x v="396"/>
    <d v="2026-04-01T00:00:00"/>
    <n v="4"/>
    <n v="3"/>
    <n v="2"/>
    <n v="6"/>
    <s v="Medium"/>
    <s v="Medium"/>
  </r>
  <r>
    <s v="INC-2026-11442"/>
    <x v="4873"/>
    <x v="4"/>
    <x v="0"/>
    <x v="2"/>
    <x v="3"/>
    <x v="12"/>
    <d v="2026-04-01T00:00:00"/>
    <n v="4"/>
    <n v="3"/>
    <n v="2"/>
    <n v="6"/>
    <s v="Medium"/>
    <s v="Medium"/>
  </r>
  <r>
    <s v="INC-2026-14901"/>
    <x v="4874"/>
    <x v="4"/>
    <x v="0"/>
    <x v="2"/>
    <x v="0"/>
    <x v="612"/>
    <d v="2026-04-01T00:00:00"/>
    <n v="4"/>
    <n v="3"/>
    <n v="1"/>
    <n v="3"/>
    <s v="Low"/>
    <s v="Low"/>
  </r>
  <r>
    <s v="INC-2026-11469"/>
    <x v="4875"/>
    <x v="4"/>
    <x v="2"/>
    <x v="2"/>
    <x v="0"/>
    <x v="1088"/>
    <d v="2026-04-01T00:00:00"/>
    <n v="4"/>
    <n v="3"/>
    <n v="1"/>
    <n v="3"/>
    <s v="Low"/>
    <s v="Low"/>
  </r>
  <r>
    <s v="INC-2026-13898"/>
    <x v="4876"/>
    <x v="4"/>
    <x v="3"/>
    <x v="2"/>
    <x v="3"/>
    <x v="903"/>
    <d v="2026-04-01T00:00:00"/>
    <n v="4"/>
    <n v="3"/>
    <n v="2"/>
    <n v="6"/>
    <s v="Medium"/>
    <s v="Medium"/>
  </r>
  <r>
    <s v="INC-2026-13102"/>
    <x v="4877"/>
    <x v="4"/>
    <x v="3"/>
    <x v="2"/>
    <x v="2"/>
    <x v="793"/>
    <d v="2026-04-01T00:00:00"/>
    <n v="4"/>
    <n v="3"/>
    <n v="2"/>
    <n v="6"/>
    <s v="Medium"/>
    <s v="Medium"/>
  </r>
  <r>
    <s v="INC-2026-10975"/>
    <x v="4878"/>
    <x v="2"/>
    <x v="3"/>
    <x v="1"/>
    <x v="3"/>
    <x v="1148"/>
    <d v="2026-04-01T00:00:00"/>
    <n v="4"/>
    <n v="3"/>
    <n v="2"/>
    <n v="6"/>
    <s v="Medium"/>
    <s v="Medium"/>
  </r>
  <r>
    <s v="INC-2026-13265"/>
    <x v="4879"/>
    <x v="0"/>
    <x v="2"/>
    <x v="3"/>
    <x v="3"/>
    <x v="16"/>
    <d v="2026-04-01T00:00:00"/>
    <n v="4"/>
    <n v="1"/>
    <n v="2"/>
    <n v="2"/>
    <s v="Low"/>
    <s v="Low"/>
  </r>
  <r>
    <s v="INC-2026-14348"/>
    <x v="4880"/>
    <x v="4"/>
    <x v="0"/>
    <x v="2"/>
    <x v="3"/>
    <x v="672"/>
    <d v="2026-04-01T00:00:00"/>
    <n v="4"/>
    <n v="3"/>
    <n v="2"/>
    <n v="6"/>
    <s v="Medium"/>
    <s v="Medium"/>
  </r>
  <r>
    <s v="INC-2026-14924"/>
    <x v="4881"/>
    <x v="4"/>
    <x v="1"/>
    <x v="2"/>
    <x v="3"/>
    <x v="904"/>
    <d v="2026-04-01T00:00:00"/>
    <n v="4"/>
    <n v="3"/>
    <n v="2"/>
    <n v="6"/>
    <s v="Medium"/>
    <s v="Medium"/>
  </r>
  <r>
    <s v="INC-2026-12613"/>
    <x v="4882"/>
    <x v="0"/>
    <x v="2"/>
    <x v="1"/>
    <x v="4"/>
    <x v="1194"/>
    <d v="2026-04-01T00:00:00"/>
    <n v="4"/>
    <n v="1"/>
    <n v="5"/>
    <n v="5"/>
    <s v="Medium"/>
    <s v="Medium"/>
  </r>
  <r>
    <s v="INC-2026-14937"/>
    <x v="4883"/>
    <x v="4"/>
    <x v="3"/>
    <x v="2"/>
    <x v="3"/>
    <x v="1245"/>
    <d v="2026-04-01T00:00:00"/>
    <n v="4"/>
    <n v="3"/>
    <n v="2"/>
    <n v="6"/>
    <s v="Medium"/>
    <s v="Medium"/>
  </r>
  <r>
    <s v="INC-2026-10977"/>
    <x v="4884"/>
    <x v="2"/>
    <x v="3"/>
    <x v="3"/>
    <x v="3"/>
    <x v="977"/>
    <d v="2026-04-01T00:00:00"/>
    <n v="4"/>
    <n v="3"/>
    <n v="2"/>
    <n v="6"/>
    <s v="Medium"/>
    <s v="Medium"/>
  </r>
  <r>
    <s v="INC-2026-14697"/>
    <x v="4885"/>
    <x v="3"/>
    <x v="3"/>
    <x v="0"/>
    <x v="2"/>
    <x v="28"/>
    <d v="2026-04-01T00:00:00"/>
    <n v="4"/>
    <n v="5"/>
    <n v="2"/>
    <n v="10"/>
    <s v="Medium"/>
    <s v="Medium"/>
  </r>
  <r>
    <s v="INC-2026-10208"/>
    <x v="4886"/>
    <x v="4"/>
    <x v="0"/>
    <x v="2"/>
    <x v="2"/>
    <x v="1332"/>
    <d v="2026-04-01T00:00:00"/>
    <n v="4"/>
    <n v="3"/>
    <n v="2"/>
    <n v="6"/>
    <s v="Medium"/>
    <s v="Medium"/>
  </r>
  <r>
    <s v="INC-2026-13857"/>
    <x v="4887"/>
    <x v="0"/>
    <x v="2"/>
    <x v="2"/>
    <x v="3"/>
    <x v="1401"/>
    <d v="2026-04-01T00:00:00"/>
    <n v="4"/>
    <n v="1"/>
    <n v="2"/>
    <n v="2"/>
    <s v="Low"/>
    <s v="Low"/>
  </r>
  <r>
    <s v="INC-2026-13302"/>
    <x v="4888"/>
    <x v="4"/>
    <x v="0"/>
    <x v="3"/>
    <x v="2"/>
    <x v="143"/>
    <d v="2026-04-01T00:00:00"/>
    <n v="4"/>
    <n v="3"/>
    <n v="2"/>
    <n v="6"/>
    <s v="Medium"/>
    <s v="Medium"/>
  </r>
  <r>
    <s v="INC-2026-14821"/>
    <x v="4889"/>
    <x v="1"/>
    <x v="2"/>
    <x v="1"/>
    <x v="3"/>
    <x v="953"/>
    <d v="2026-04-01T00:00:00"/>
    <n v="4"/>
    <n v="1"/>
    <n v="2"/>
    <n v="2"/>
    <s v="Low"/>
    <s v="Low"/>
  </r>
  <r>
    <s v="INC-2026-11173"/>
    <x v="4890"/>
    <x v="3"/>
    <x v="3"/>
    <x v="0"/>
    <x v="3"/>
    <x v="587"/>
    <d v="2026-04-01T00:00:00"/>
    <n v="4"/>
    <n v="5"/>
    <n v="2"/>
    <n v="10"/>
    <s v="Medium"/>
    <s v="Medium"/>
  </r>
  <r>
    <s v="INC-2026-14576"/>
    <x v="4891"/>
    <x v="4"/>
    <x v="1"/>
    <x v="2"/>
    <x v="3"/>
    <x v="552"/>
    <d v="2026-04-01T00:00:00"/>
    <n v="4"/>
    <n v="3"/>
    <n v="2"/>
    <n v="6"/>
    <s v="Medium"/>
    <s v="Medium"/>
  </r>
  <r>
    <s v="INC-2026-14222"/>
    <x v="4892"/>
    <x v="2"/>
    <x v="2"/>
    <x v="1"/>
    <x v="2"/>
    <x v="774"/>
    <d v="2026-04-01T00:00:00"/>
    <n v="4"/>
    <n v="3"/>
    <n v="2"/>
    <n v="6"/>
    <s v="Medium"/>
    <s v="Medium"/>
  </r>
  <r>
    <s v="INC-2026-13143"/>
    <x v="4893"/>
    <x v="4"/>
    <x v="1"/>
    <x v="2"/>
    <x v="3"/>
    <x v="555"/>
    <d v="2026-04-01T00:00:00"/>
    <n v="4"/>
    <n v="3"/>
    <n v="2"/>
    <n v="6"/>
    <s v="Medium"/>
    <s v="Medium"/>
  </r>
  <r>
    <s v="INC-2026-10292"/>
    <x v="4894"/>
    <x v="2"/>
    <x v="0"/>
    <x v="1"/>
    <x v="1"/>
    <x v="590"/>
    <d v="2026-04-01T00:00:00"/>
    <n v="4"/>
    <n v="3"/>
    <n v="4"/>
    <n v="12"/>
    <s v="High"/>
    <s v="High"/>
  </r>
  <r>
    <s v="INC-2026-14292"/>
    <x v="4895"/>
    <x v="1"/>
    <x v="3"/>
    <x v="3"/>
    <x v="3"/>
    <x v="1267"/>
    <d v="2026-04-01T00:00:00"/>
    <n v="4"/>
    <n v="1"/>
    <n v="2"/>
    <n v="2"/>
    <s v="Low"/>
    <s v="Low"/>
  </r>
  <r>
    <s v="INC-2026-10943"/>
    <x v="4896"/>
    <x v="3"/>
    <x v="3"/>
    <x v="0"/>
    <x v="2"/>
    <x v="1225"/>
    <d v="2026-04-01T00:00:00"/>
    <n v="4"/>
    <n v="5"/>
    <n v="2"/>
    <n v="10"/>
    <s v="Medium"/>
    <s v="Medium"/>
  </r>
  <r>
    <s v="INC-2026-13615"/>
    <x v="4897"/>
    <x v="4"/>
    <x v="0"/>
    <x v="2"/>
    <x v="2"/>
    <x v="200"/>
    <d v="2026-04-01T00:00:00"/>
    <n v="4"/>
    <n v="3"/>
    <n v="2"/>
    <n v="6"/>
    <s v="Medium"/>
    <s v="Medium"/>
  </r>
  <r>
    <s v="INC-2026-10102"/>
    <x v="4898"/>
    <x v="0"/>
    <x v="2"/>
    <x v="3"/>
    <x v="3"/>
    <x v="1094"/>
    <d v="2026-04-01T00:00:00"/>
    <n v="4"/>
    <n v="1"/>
    <n v="2"/>
    <n v="2"/>
    <s v="Low"/>
    <s v="Low"/>
  </r>
  <r>
    <s v="INC-2026-13400"/>
    <x v="4899"/>
    <x v="1"/>
    <x v="3"/>
    <x v="1"/>
    <x v="0"/>
    <x v="1377"/>
    <d v="2026-04-01T00:00:00"/>
    <n v="4"/>
    <n v="1"/>
    <n v="1"/>
    <n v="1"/>
    <s v="Low"/>
    <s v="Low"/>
  </r>
  <r>
    <s v="INC-2026-11620"/>
    <x v="4900"/>
    <x v="0"/>
    <x v="3"/>
    <x v="2"/>
    <x v="2"/>
    <x v="808"/>
    <d v="2026-04-01T00:00:00"/>
    <n v="4"/>
    <n v="1"/>
    <n v="2"/>
    <n v="2"/>
    <s v="Low"/>
    <s v="Low"/>
  </r>
  <r>
    <s v="INC-2026-10511"/>
    <x v="4901"/>
    <x v="3"/>
    <x v="3"/>
    <x v="0"/>
    <x v="0"/>
    <x v="854"/>
    <d v="2026-04-01T00:00:00"/>
    <n v="4"/>
    <n v="5"/>
    <n v="1"/>
    <n v="5"/>
    <s v="Medium"/>
    <s v="Medium"/>
  </r>
  <r>
    <s v="INC-2026-13253"/>
    <x v="4902"/>
    <x v="4"/>
    <x v="0"/>
    <x v="3"/>
    <x v="3"/>
    <x v="99"/>
    <d v="2026-04-01T00:00:00"/>
    <n v="4"/>
    <n v="3"/>
    <n v="2"/>
    <n v="6"/>
    <s v="Medium"/>
    <s v="Medium"/>
  </r>
  <r>
    <s v="INC-2026-13969"/>
    <x v="4903"/>
    <x v="0"/>
    <x v="1"/>
    <x v="1"/>
    <x v="1"/>
    <x v="1048"/>
    <d v="2026-04-01T00:00:00"/>
    <n v="4"/>
    <n v="1"/>
    <n v="4"/>
    <n v="4"/>
    <s v="Low"/>
    <s v="Low"/>
  </r>
  <r>
    <s v="INC-2026-14164"/>
    <x v="4904"/>
    <x v="4"/>
    <x v="1"/>
    <x v="2"/>
    <x v="3"/>
    <x v="858"/>
    <d v="2026-04-01T00:00:00"/>
    <n v="4"/>
    <n v="3"/>
    <n v="2"/>
    <n v="6"/>
    <s v="Medium"/>
    <s v="Medium"/>
  </r>
  <r>
    <s v="INC-2026-10843"/>
    <x v="4905"/>
    <x v="4"/>
    <x v="0"/>
    <x v="2"/>
    <x v="2"/>
    <x v="1105"/>
    <d v="2026-04-01T00:00:00"/>
    <n v="4"/>
    <n v="3"/>
    <n v="2"/>
    <n v="6"/>
    <s v="Medium"/>
    <s v="Medium"/>
  </r>
  <r>
    <s v="INC-2026-11900"/>
    <x v="4906"/>
    <x v="5"/>
    <x v="2"/>
    <x v="1"/>
    <x v="3"/>
    <x v="1356"/>
    <d v="2026-04-01T00:00:00"/>
    <n v="4"/>
    <n v="1"/>
    <n v="2"/>
    <n v="2"/>
    <s v="Low"/>
    <s v="Low"/>
  </r>
  <r>
    <s v="INC-2026-12381"/>
    <x v="4907"/>
    <x v="4"/>
    <x v="1"/>
    <x v="2"/>
    <x v="2"/>
    <x v="965"/>
    <d v="2026-04-01T00:00:00"/>
    <n v="4"/>
    <n v="3"/>
    <n v="2"/>
    <n v="6"/>
    <s v="Medium"/>
    <s v="Medium"/>
  </r>
  <r>
    <s v="INC-2026-12685"/>
    <x v="4908"/>
    <x v="1"/>
    <x v="1"/>
    <x v="2"/>
    <x v="3"/>
    <x v="966"/>
    <d v="2026-04-01T00:00:00"/>
    <n v="4"/>
    <n v="1"/>
    <n v="2"/>
    <n v="2"/>
    <s v="Low"/>
    <s v="Low"/>
  </r>
  <r>
    <s v="INC-2026-12264"/>
    <x v="4909"/>
    <x v="4"/>
    <x v="2"/>
    <x v="2"/>
    <x v="3"/>
    <x v="1172"/>
    <d v="2026-04-01T00:00:00"/>
    <n v="4"/>
    <n v="3"/>
    <n v="2"/>
    <n v="6"/>
    <s v="Medium"/>
    <s v="Medium"/>
  </r>
  <r>
    <s v="INC-2026-13153"/>
    <x v="4910"/>
    <x v="4"/>
    <x v="3"/>
    <x v="2"/>
    <x v="2"/>
    <x v="880"/>
    <d v="2026-04-01T00:00:00"/>
    <n v="4"/>
    <n v="3"/>
    <n v="2"/>
    <n v="6"/>
    <s v="Medium"/>
    <s v="Medium"/>
  </r>
  <r>
    <s v="INC-2026-12534"/>
    <x v="4911"/>
    <x v="4"/>
    <x v="2"/>
    <x v="2"/>
    <x v="3"/>
    <x v="629"/>
    <d v="2026-04-01T00:00:00"/>
    <n v="4"/>
    <n v="3"/>
    <n v="2"/>
    <n v="6"/>
    <s v="Medium"/>
    <s v="Medium"/>
  </r>
  <r>
    <s v="INC-2026-12886"/>
    <x v="4912"/>
    <x v="4"/>
    <x v="0"/>
    <x v="2"/>
    <x v="2"/>
    <x v="721"/>
    <d v="2026-04-01T00:00:00"/>
    <n v="4"/>
    <n v="3"/>
    <n v="2"/>
    <n v="6"/>
    <s v="Medium"/>
    <s v="Medium"/>
  </r>
  <r>
    <s v="INC-2026-13586"/>
    <x v="4913"/>
    <x v="4"/>
    <x v="3"/>
    <x v="2"/>
    <x v="3"/>
    <x v="1338"/>
    <d v="2026-04-01T00:00:00"/>
    <n v="4"/>
    <n v="3"/>
    <n v="2"/>
    <n v="6"/>
    <s v="Medium"/>
    <s v="Medium"/>
  </r>
  <r>
    <s v="INC-2026-11134"/>
    <x v="4914"/>
    <x v="0"/>
    <x v="3"/>
    <x v="0"/>
    <x v="3"/>
    <x v="105"/>
    <d v="2026-04-01T00:00:00"/>
    <n v="4"/>
    <n v="1"/>
    <n v="2"/>
    <n v="2"/>
    <s v="Low"/>
    <s v="Low"/>
  </r>
  <r>
    <s v="INC-2026-14247"/>
    <x v="4915"/>
    <x v="5"/>
    <x v="0"/>
    <x v="1"/>
    <x v="4"/>
    <x v="1403"/>
    <d v="2026-04-01T00:00:00"/>
    <n v="4"/>
    <n v="1"/>
    <n v="5"/>
    <n v="5"/>
    <s v="Medium"/>
    <s v="Medium"/>
  </r>
  <r>
    <s v="INC-2026-13631"/>
    <x v="4916"/>
    <x v="4"/>
    <x v="0"/>
    <x v="2"/>
    <x v="2"/>
    <x v="164"/>
    <d v="2026-04-01T00:00:00"/>
    <n v="4"/>
    <n v="3"/>
    <n v="2"/>
    <n v="6"/>
    <s v="Medium"/>
    <s v="Medium"/>
  </r>
  <r>
    <s v="INC-2026-13839"/>
    <x v="4917"/>
    <x v="0"/>
    <x v="2"/>
    <x v="2"/>
    <x v="2"/>
    <x v="58"/>
    <d v="2026-04-01T00:00:00"/>
    <n v="4"/>
    <n v="1"/>
    <n v="2"/>
    <n v="2"/>
    <s v="Low"/>
    <s v="Low"/>
  </r>
  <r>
    <s v="INC-2026-11212"/>
    <x v="4918"/>
    <x v="4"/>
    <x v="0"/>
    <x v="2"/>
    <x v="0"/>
    <x v="59"/>
    <d v="2026-04-01T00:00:00"/>
    <n v="4"/>
    <n v="3"/>
    <n v="1"/>
    <n v="3"/>
    <s v="Low"/>
    <s v="Low"/>
  </r>
  <r>
    <s v="INC-2026-11937"/>
    <x v="4919"/>
    <x v="2"/>
    <x v="3"/>
    <x v="3"/>
    <x v="2"/>
    <x v="117"/>
    <d v="2026-04-01T00:00:00"/>
    <n v="4"/>
    <n v="3"/>
    <n v="2"/>
    <n v="6"/>
    <s v="Medium"/>
    <s v="Medium"/>
  </r>
  <r>
    <s v="INC-2026-14572"/>
    <x v="4919"/>
    <x v="4"/>
    <x v="2"/>
    <x v="0"/>
    <x v="2"/>
    <x v="117"/>
    <d v="2026-04-01T00:00:00"/>
    <n v="4"/>
    <n v="3"/>
    <n v="2"/>
    <n v="6"/>
    <s v="Medium"/>
    <s v="Medium"/>
  </r>
  <r>
    <s v="INC-2026-14460"/>
    <x v="4920"/>
    <x v="1"/>
    <x v="3"/>
    <x v="2"/>
    <x v="3"/>
    <x v="984"/>
    <d v="2026-04-01T00:00:00"/>
    <n v="4"/>
    <n v="1"/>
    <n v="2"/>
    <n v="2"/>
    <s v="Low"/>
    <s v="Low"/>
  </r>
  <r>
    <s v="INC-2026-11713"/>
    <x v="4921"/>
    <x v="4"/>
    <x v="0"/>
    <x v="2"/>
    <x v="3"/>
    <x v="384"/>
    <d v="2026-04-01T00:00:00"/>
    <n v="4"/>
    <n v="3"/>
    <n v="2"/>
    <n v="6"/>
    <s v="Medium"/>
    <s v="Medium"/>
  </r>
  <r>
    <s v="INC-2026-14960"/>
    <x v="4922"/>
    <x v="3"/>
    <x v="2"/>
    <x v="0"/>
    <x v="0"/>
    <x v="170"/>
    <d v="2026-04-01T00:00:00"/>
    <n v="4"/>
    <n v="5"/>
    <n v="1"/>
    <n v="5"/>
    <s v="Medium"/>
    <s v="Medium"/>
  </r>
  <r>
    <s v="INC-2026-10745"/>
    <x v="4923"/>
    <x v="1"/>
    <x v="3"/>
    <x v="1"/>
    <x v="1"/>
    <x v="121"/>
    <d v="2026-04-01T00:00:00"/>
    <n v="4"/>
    <n v="1"/>
    <n v="4"/>
    <n v="4"/>
    <s v="Low"/>
    <s v="Low"/>
  </r>
  <r>
    <s v="INC-2026-10559"/>
    <x v="4924"/>
    <x v="1"/>
    <x v="0"/>
    <x v="2"/>
    <x v="3"/>
    <x v="898"/>
    <d v="2026-04-01T00:00:00"/>
    <n v="4"/>
    <n v="1"/>
    <n v="2"/>
    <n v="2"/>
    <s v="Low"/>
    <s v="Low"/>
  </r>
  <r>
    <s v="INC-2026-13562"/>
    <x v="4925"/>
    <x v="4"/>
    <x v="2"/>
    <x v="1"/>
    <x v="2"/>
    <x v="469"/>
    <d v="2026-04-01T00:00:00"/>
    <n v="4"/>
    <n v="3"/>
    <n v="2"/>
    <n v="6"/>
    <s v="Medium"/>
    <s v="Medi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INC-2026-10032"/>
    <d v="2026-01-01T00:05:00"/>
    <x v="0"/>
    <s v="secure-bank-login.net"/>
    <x v="0"/>
    <x v="0"/>
    <n v="3.472222222222222E-3"/>
    <d v="2026-01-01T00:00:00"/>
    <n v="1"/>
    <n v="1"/>
    <n v="1"/>
    <x v="0"/>
    <s v="Low"/>
    <s v="Low"/>
    <n v="1"/>
    <n v="0"/>
  </r>
  <r>
    <s v="INC-2026-13989"/>
    <d v="2026-01-01T00:39:00"/>
    <x v="1"/>
    <s v="micros0ft-security.com"/>
    <x v="1"/>
    <x v="1"/>
    <n v="2.7083333333333334E-2"/>
    <d v="2026-01-01T00:00:00"/>
    <n v="1"/>
    <n v="1"/>
    <n v="4"/>
    <x v="1"/>
    <s v="Low"/>
    <s v="Low"/>
    <n v="1"/>
    <n v="1"/>
  </r>
  <r>
    <s v="INC-2026-13520"/>
    <d v="2026-01-01T00:56:00"/>
    <x v="2"/>
    <s v="micros0ft-security.com"/>
    <x v="2"/>
    <x v="0"/>
    <n v="3.888888888888889E-2"/>
    <d v="2026-01-01T00:00:00"/>
    <n v="1"/>
    <n v="3"/>
    <n v="1"/>
    <x v="2"/>
    <s v="Low"/>
    <s v="Low"/>
    <n v="1"/>
    <n v="0"/>
  </r>
  <r>
    <s v="INC-2026-12225"/>
    <d v="2026-01-01T01:14:00"/>
    <x v="3"/>
    <s v="micros0ft-security.com"/>
    <x v="0"/>
    <x v="2"/>
    <n v="5.1388888888888887E-2"/>
    <d v="2026-01-01T00:00:00"/>
    <n v="1"/>
    <n v="5"/>
    <n v="2"/>
    <x v="3"/>
    <s v="Medium"/>
    <s v="Medium"/>
    <n v="1"/>
    <n v="0"/>
  </r>
  <r>
    <s v="INC-2026-10425"/>
    <d v="2026-01-01T01:23:00"/>
    <x v="4"/>
    <s v="secure-bank-login.net"/>
    <x v="2"/>
    <x v="2"/>
    <n v="5.7638888888888892E-2"/>
    <d v="2026-01-01T00:00:00"/>
    <n v="1"/>
    <n v="3"/>
    <n v="2"/>
    <x v="4"/>
    <s v="Medium"/>
    <s v="Medium"/>
    <n v="1"/>
    <n v="0"/>
  </r>
  <r>
    <s v="INC-2026-14866"/>
    <d v="2026-01-01T01:38:00"/>
    <x v="0"/>
    <s v="micros0ft-security.com"/>
    <x v="1"/>
    <x v="1"/>
    <n v="6.805555555555555E-2"/>
    <d v="2026-01-01T00:00:00"/>
    <n v="1"/>
    <n v="1"/>
    <n v="4"/>
    <x v="1"/>
    <s v="Low"/>
    <s v="Low"/>
    <n v="1"/>
    <n v="1"/>
  </r>
  <r>
    <s v="INC-2026-11315"/>
    <d v="2026-01-01T02:24:00"/>
    <x v="4"/>
    <s v="micros0ft-security.com"/>
    <x v="2"/>
    <x v="3"/>
    <n v="0.1"/>
    <d v="2026-01-01T00:00:00"/>
    <n v="1"/>
    <n v="3"/>
    <n v="2"/>
    <x v="4"/>
    <s v="Medium"/>
    <s v="Medium"/>
    <n v="1"/>
    <n v="0"/>
  </r>
  <r>
    <s v="INC-2026-11861"/>
    <d v="2026-01-01T02:52:00"/>
    <x v="4"/>
    <s v="secure-bank-login.net"/>
    <x v="2"/>
    <x v="2"/>
    <n v="0.11944444444444445"/>
    <d v="2026-01-01T00:00:00"/>
    <n v="1"/>
    <n v="3"/>
    <n v="2"/>
    <x v="4"/>
    <s v="Medium"/>
    <s v="Medium"/>
    <n v="1"/>
    <n v="0"/>
  </r>
  <r>
    <s v="INC-2026-12168"/>
    <d v="2026-01-01T03:24:00"/>
    <x v="2"/>
    <s v="invoice-processing.co"/>
    <x v="1"/>
    <x v="1"/>
    <n v="0.14166666666666666"/>
    <d v="2026-01-01T00:00:00"/>
    <n v="1"/>
    <n v="3"/>
    <n v="4"/>
    <x v="5"/>
    <s v="High"/>
    <s v="High"/>
    <n v="1"/>
    <n v="1"/>
  </r>
  <r>
    <s v="INC-2026-11187"/>
    <d v="2026-01-01T03:27:00"/>
    <x v="1"/>
    <s v="invoice-processing.co"/>
    <x v="0"/>
    <x v="3"/>
    <n v="0.14374999999999999"/>
    <d v="2026-01-01T00:00:00"/>
    <n v="1"/>
    <n v="1"/>
    <n v="2"/>
    <x v="6"/>
    <s v="Low"/>
    <s v="Low"/>
    <n v="1"/>
    <n v="0"/>
  </r>
  <r>
    <s v="INC-2026-12014"/>
    <d v="2026-01-01T03:28:00"/>
    <x v="4"/>
    <s v="secure-bank-login.net"/>
    <x v="2"/>
    <x v="2"/>
    <n v="0.14444444444444443"/>
    <d v="2026-01-01T00:00:00"/>
    <n v="1"/>
    <n v="3"/>
    <n v="2"/>
    <x v="4"/>
    <s v="Medium"/>
    <s v="Medium"/>
    <n v="1"/>
    <n v="0"/>
  </r>
  <r>
    <s v="INC-2026-13238"/>
    <d v="2026-01-01T03:37:00"/>
    <x v="2"/>
    <s v="hr-benefits-portal.org"/>
    <x v="3"/>
    <x v="1"/>
    <n v="0.15069444444444444"/>
    <d v="2026-01-01T00:00:00"/>
    <n v="1"/>
    <n v="3"/>
    <n v="4"/>
    <x v="5"/>
    <s v="High"/>
    <s v="High"/>
    <n v="1"/>
    <n v="1"/>
  </r>
  <r>
    <s v="INC-2026-14775"/>
    <d v="2026-01-01T03:45:00"/>
    <x v="4"/>
    <s v="micros0ft-security.com"/>
    <x v="2"/>
    <x v="2"/>
    <n v="0.15625"/>
    <d v="2026-01-01T00:00:00"/>
    <n v="1"/>
    <n v="3"/>
    <n v="2"/>
    <x v="4"/>
    <s v="Medium"/>
    <s v="Medium"/>
    <n v="1"/>
    <n v="0"/>
  </r>
  <r>
    <s v="INC-2026-10803"/>
    <d v="2026-01-01T04:21:00"/>
    <x v="4"/>
    <s v="hr-benefits-portal.org"/>
    <x v="2"/>
    <x v="3"/>
    <n v="0.18124999999999999"/>
    <d v="2026-01-01T00:00:00"/>
    <n v="1"/>
    <n v="3"/>
    <n v="2"/>
    <x v="4"/>
    <s v="Medium"/>
    <s v="Medium"/>
    <n v="1"/>
    <n v="0"/>
  </r>
  <r>
    <s v="INC-2026-12810"/>
    <d v="2026-01-01T04:26:00"/>
    <x v="4"/>
    <s v="secure-bank-login.net"/>
    <x v="0"/>
    <x v="2"/>
    <n v="0.18472222222222223"/>
    <d v="2026-01-01T00:00:00"/>
    <n v="1"/>
    <n v="3"/>
    <n v="2"/>
    <x v="4"/>
    <s v="Medium"/>
    <s v="Medium"/>
    <n v="1"/>
    <n v="0"/>
  </r>
  <r>
    <s v="INC-2026-14255"/>
    <d v="2026-01-01T05:30:00"/>
    <x v="4"/>
    <s v="secure-bank-login.net"/>
    <x v="2"/>
    <x v="3"/>
    <n v="0.22916666666666666"/>
    <d v="2026-01-01T00:00:00"/>
    <n v="1"/>
    <n v="3"/>
    <n v="2"/>
    <x v="4"/>
    <s v="Medium"/>
    <s v="Medium"/>
    <n v="1"/>
    <n v="0"/>
  </r>
  <r>
    <s v="INC-2026-11045"/>
    <d v="2026-01-01T06:17:00"/>
    <x v="2"/>
    <s v="micros0ft-security.com"/>
    <x v="3"/>
    <x v="3"/>
    <n v="0.26180555555555557"/>
    <d v="2026-01-01T00:00:00"/>
    <n v="1"/>
    <n v="3"/>
    <n v="2"/>
    <x v="4"/>
    <s v="Medium"/>
    <s v="Medium"/>
    <n v="1"/>
    <n v="0"/>
  </r>
  <r>
    <s v="INC-2026-12669"/>
    <d v="2026-01-01T06:36:00"/>
    <x v="1"/>
    <s v="micros0ft-security.com"/>
    <x v="2"/>
    <x v="0"/>
    <n v="0.27500000000000002"/>
    <d v="2026-01-01T00:00:00"/>
    <n v="1"/>
    <n v="1"/>
    <n v="1"/>
    <x v="0"/>
    <s v="Low"/>
    <s v="Low"/>
    <n v="1"/>
    <n v="0"/>
  </r>
  <r>
    <s v="INC-2026-10342"/>
    <d v="2026-01-01T06:54:00"/>
    <x v="1"/>
    <s v="invoice-processing.co"/>
    <x v="1"/>
    <x v="3"/>
    <n v="0.28749999999999998"/>
    <d v="2026-01-01T00:00:00"/>
    <n v="1"/>
    <n v="1"/>
    <n v="2"/>
    <x v="6"/>
    <s v="Low"/>
    <s v="Low"/>
    <n v="1"/>
    <n v="0"/>
  </r>
  <r>
    <s v="INC-2026-12970"/>
    <d v="2026-01-01T06:55:00"/>
    <x v="4"/>
    <s v="secure-bank-login.net"/>
    <x v="2"/>
    <x v="3"/>
    <n v="0.28819444444444442"/>
    <d v="2026-01-01T00:00:00"/>
    <n v="1"/>
    <n v="3"/>
    <n v="2"/>
    <x v="4"/>
    <s v="Medium"/>
    <s v="Medium"/>
    <n v="1"/>
    <n v="0"/>
  </r>
  <r>
    <s v="INC-2026-12400"/>
    <d v="2026-01-01T07:16:00"/>
    <x v="0"/>
    <s v="hr-benefits-portal.org"/>
    <x v="3"/>
    <x v="3"/>
    <n v="0.30277777777777776"/>
    <d v="2026-01-01T00:00:00"/>
    <n v="1"/>
    <n v="1"/>
    <n v="2"/>
    <x v="6"/>
    <s v="Low"/>
    <s v="Low"/>
    <n v="1"/>
    <n v="0"/>
  </r>
  <r>
    <s v="INC-2026-13180"/>
    <d v="2026-01-01T07:35:00"/>
    <x v="3"/>
    <s v="invoice-processing.co"/>
    <x v="0"/>
    <x v="2"/>
    <n v="0.31597222222222221"/>
    <d v="2026-01-01T00:00:00"/>
    <n v="1"/>
    <n v="5"/>
    <n v="2"/>
    <x v="3"/>
    <s v="Medium"/>
    <s v="Medium"/>
    <n v="1"/>
    <n v="0"/>
  </r>
  <r>
    <s v="INC-2026-14048"/>
    <d v="2026-01-01T07:43:00"/>
    <x v="4"/>
    <s v="invoice-processing.co"/>
    <x v="3"/>
    <x v="3"/>
    <n v="0.3215277777777778"/>
    <d v="2026-01-01T00:00:00"/>
    <n v="1"/>
    <n v="3"/>
    <n v="2"/>
    <x v="4"/>
    <s v="Medium"/>
    <s v="Medium"/>
    <n v="1"/>
    <n v="0"/>
  </r>
  <r>
    <s v="INC-2026-14433"/>
    <d v="2026-01-01T07:47:00"/>
    <x v="5"/>
    <s v="secure-bank-login.net"/>
    <x v="0"/>
    <x v="2"/>
    <n v="0.32430555555555557"/>
    <d v="2026-01-01T00:00:00"/>
    <n v="1"/>
    <n v="1"/>
    <n v="2"/>
    <x v="6"/>
    <s v="Low"/>
    <s v="Low"/>
    <n v="1"/>
    <n v="0"/>
  </r>
  <r>
    <s v="INC-2026-12793"/>
    <d v="2026-01-01T08:26:00"/>
    <x v="1"/>
    <s v="hr-benefits-portal.org"/>
    <x v="3"/>
    <x v="1"/>
    <n v="0.35138888888888886"/>
    <d v="2026-01-01T00:00:00"/>
    <n v="1"/>
    <n v="1"/>
    <n v="4"/>
    <x v="1"/>
    <s v="Low"/>
    <s v="Low"/>
    <n v="1"/>
    <n v="1"/>
  </r>
  <r>
    <s v="INC-2026-12303"/>
    <d v="2026-01-01T08:29:00"/>
    <x v="3"/>
    <s v="invoice-processing.co"/>
    <x v="0"/>
    <x v="4"/>
    <n v="0.35347222222222224"/>
    <d v="2026-01-01T00:00:00"/>
    <n v="1"/>
    <n v="5"/>
    <n v="5"/>
    <x v="7"/>
    <s v="Very High"/>
    <s v="Critical"/>
    <n v="1"/>
    <n v="1"/>
  </r>
  <r>
    <s v="INC-2026-11834"/>
    <d v="2026-01-01T08:39:00"/>
    <x v="3"/>
    <s v="secure-bank-login.net"/>
    <x v="0"/>
    <x v="0"/>
    <n v="0.36041666666666666"/>
    <d v="2026-01-01T00:00:00"/>
    <n v="1"/>
    <n v="5"/>
    <n v="1"/>
    <x v="8"/>
    <s v="Medium"/>
    <s v="Medium"/>
    <n v="1"/>
    <n v="0"/>
  </r>
  <r>
    <s v="INC-2026-10358"/>
    <d v="2026-01-01T09:19:00"/>
    <x v="4"/>
    <s v="micros0ft-security.com"/>
    <x v="2"/>
    <x v="3"/>
    <n v="0.38819444444444445"/>
    <d v="2026-01-01T00:00:00"/>
    <n v="1"/>
    <n v="3"/>
    <n v="2"/>
    <x v="4"/>
    <s v="Medium"/>
    <s v="Medium"/>
    <n v="1"/>
    <n v="0"/>
  </r>
  <r>
    <s v="INC-2026-12778"/>
    <d v="2026-01-01T09:24:00"/>
    <x v="4"/>
    <s v="micros0ft-security.com"/>
    <x v="2"/>
    <x v="3"/>
    <n v="0.39166666666666666"/>
    <d v="2026-01-01T00:00:00"/>
    <n v="1"/>
    <n v="3"/>
    <n v="2"/>
    <x v="4"/>
    <s v="Medium"/>
    <s v="Medium"/>
    <n v="1"/>
    <n v="0"/>
  </r>
  <r>
    <s v="INC-2026-11595"/>
    <d v="2026-01-01T09:33:00"/>
    <x v="4"/>
    <s v="hr-benefits-portal.org"/>
    <x v="2"/>
    <x v="0"/>
    <n v="0.39791666666666664"/>
    <d v="2026-01-01T00:00:00"/>
    <n v="1"/>
    <n v="3"/>
    <n v="1"/>
    <x v="2"/>
    <s v="Low"/>
    <s v="Low"/>
    <n v="1"/>
    <n v="0"/>
  </r>
  <r>
    <s v="INC-2026-10113"/>
    <d v="2026-01-01T10:09:00"/>
    <x v="2"/>
    <s v="hr-benefits-portal.org"/>
    <x v="1"/>
    <x v="3"/>
    <n v="0.42291666666666666"/>
    <d v="2026-01-01T00:00:00"/>
    <n v="1"/>
    <n v="3"/>
    <n v="2"/>
    <x v="4"/>
    <s v="Medium"/>
    <s v="Medium"/>
    <n v="1"/>
    <n v="0"/>
  </r>
  <r>
    <s v="INC-2026-12412"/>
    <d v="2026-01-01T10:37:00"/>
    <x v="4"/>
    <s v="secure-bank-login.net"/>
    <x v="2"/>
    <x v="3"/>
    <n v="0.44236111111111109"/>
    <d v="2026-01-01T00:00:00"/>
    <n v="1"/>
    <n v="3"/>
    <n v="2"/>
    <x v="4"/>
    <s v="Medium"/>
    <s v="Medium"/>
    <n v="1"/>
    <n v="0"/>
  </r>
  <r>
    <s v="INC-2026-12001"/>
    <d v="2026-01-01T10:45:00"/>
    <x v="2"/>
    <s v="secure-bank-login.net"/>
    <x v="2"/>
    <x v="0"/>
    <n v="0.44791666666666669"/>
    <d v="2026-01-01T00:00:00"/>
    <n v="1"/>
    <n v="3"/>
    <n v="1"/>
    <x v="2"/>
    <s v="Low"/>
    <s v="Low"/>
    <n v="1"/>
    <n v="0"/>
  </r>
  <r>
    <s v="INC-2026-14772"/>
    <d v="2026-01-01T10:54:00"/>
    <x v="4"/>
    <s v="invoice-processing.co"/>
    <x v="2"/>
    <x v="3"/>
    <n v="0.45416666666666666"/>
    <d v="2026-01-01T00:00:00"/>
    <n v="1"/>
    <n v="3"/>
    <n v="2"/>
    <x v="4"/>
    <s v="Medium"/>
    <s v="Medium"/>
    <n v="1"/>
    <n v="0"/>
  </r>
  <r>
    <s v="INC-2026-11733"/>
    <d v="2026-01-01T10:59:00"/>
    <x v="4"/>
    <s v="secure-bank-login.net"/>
    <x v="3"/>
    <x v="1"/>
    <n v="0.45763888888888887"/>
    <d v="2026-01-01T00:00:00"/>
    <n v="1"/>
    <n v="3"/>
    <n v="4"/>
    <x v="5"/>
    <s v="High"/>
    <s v="High"/>
    <n v="1"/>
    <n v="1"/>
  </r>
  <r>
    <s v="INC-2026-12958"/>
    <d v="2026-01-01T11:22:00"/>
    <x v="4"/>
    <s v="secure-bank-login.net"/>
    <x v="2"/>
    <x v="3"/>
    <n v="0.47361111111111109"/>
    <d v="2026-01-01T00:00:00"/>
    <n v="1"/>
    <n v="3"/>
    <n v="2"/>
    <x v="4"/>
    <s v="Medium"/>
    <s v="Medium"/>
    <n v="1"/>
    <n v="0"/>
  </r>
  <r>
    <s v="INC-2026-12664"/>
    <d v="2026-01-01T12:12:00"/>
    <x v="4"/>
    <s v="invoice-processing.co"/>
    <x v="2"/>
    <x v="3"/>
    <n v="0.5083333333333333"/>
    <d v="2026-01-01T00:00:00"/>
    <n v="1"/>
    <n v="3"/>
    <n v="2"/>
    <x v="4"/>
    <s v="Medium"/>
    <s v="Medium"/>
    <n v="1"/>
    <n v="0"/>
  </r>
  <r>
    <s v="INC-2026-11792"/>
    <d v="2026-01-01T12:22:00"/>
    <x v="5"/>
    <s v="invoice-processing.co"/>
    <x v="2"/>
    <x v="3"/>
    <n v="0.51527777777777772"/>
    <d v="2026-01-01T00:00:00"/>
    <n v="1"/>
    <n v="1"/>
    <n v="2"/>
    <x v="6"/>
    <s v="Low"/>
    <s v="Low"/>
    <n v="1"/>
    <n v="0"/>
  </r>
  <r>
    <s v="INC-2026-14320"/>
    <d v="2026-01-01T12:36:00"/>
    <x v="1"/>
    <s v="secure-bank-login.net"/>
    <x v="1"/>
    <x v="3"/>
    <n v="0.52500000000000002"/>
    <d v="2026-01-01T00:00:00"/>
    <n v="1"/>
    <n v="1"/>
    <n v="2"/>
    <x v="6"/>
    <s v="Low"/>
    <s v="Low"/>
    <n v="1"/>
    <n v="0"/>
  </r>
  <r>
    <s v="INC-2026-11827"/>
    <d v="2026-01-01T12:56:00"/>
    <x v="2"/>
    <s v="invoice-processing.co"/>
    <x v="1"/>
    <x v="3"/>
    <n v="0.53888888888888886"/>
    <d v="2026-01-01T00:00:00"/>
    <n v="1"/>
    <n v="3"/>
    <n v="2"/>
    <x v="4"/>
    <s v="Medium"/>
    <s v="Medium"/>
    <n v="1"/>
    <n v="0"/>
  </r>
  <r>
    <s v="INC-2026-10780"/>
    <d v="2026-01-01T12:57:00"/>
    <x v="3"/>
    <s v="hr-benefits-portal.org"/>
    <x v="0"/>
    <x v="0"/>
    <n v="0.5395833333333333"/>
    <d v="2026-01-01T00:00:00"/>
    <n v="1"/>
    <n v="5"/>
    <n v="1"/>
    <x v="8"/>
    <s v="Medium"/>
    <s v="Medium"/>
    <n v="1"/>
    <n v="0"/>
  </r>
  <r>
    <s v="INC-2026-11160"/>
    <d v="2026-01-01T13:04:00"/>
    <x v="4"/>
    <s v="micros0ft-security.com"/>
    <x v="2"/>
    <x v="1"/>
    <n v="0.5444444444444444"/>
    <d v="2026-01-01T00:00:00"/>
    <n v="1"/>
    <n v="3"/>
    <n v="4"/>
    <x v="5"/>
    <s v="High"/>
    <s v="High"/>
    <n v="1"/>
    <n v="1"/>
  </r>
  <r>
    <s v="INC-2026-12481"/>
    <d v="2026-01-01T14:08:00"/>
    <x v="2"/>
    <s v="secure-bank-login.net"/>
    <x v="3"/>
    <x v="0"/>
    <n v="0.58888888888888891"/>
    <d v="2026-01-01T00:00:00"/>
    <n v="1"/>
    <n v="3"/>
    <n v="1"/>
    <x v="2"/>
    <s v="Low"/>
    <s v="Low"/>
    <n v="1"/>
    <n v="0"/>
  </r>
  <r>
    <s v="INC-2026-12538"/>
    <d v="2026-01-01T14:16:00"/>
    <x v="1"/>
    <s v="invoice-processing.co"/>
    <x v="0"/>
    <x v="1"/>
    <n v="0.59444444444444444"/>
    <d v="2026-01-01T00:00:00"/>
    <n v="1"/>
    <n v="1"/>
    <n v="4"/>
    <x v="1"/>
    <s v="Low"/>
    <s v="Low"/>
    <n v="1"/>
    <n v="1"/>
  </r>
  <r>
    <s v="INC-2026-11124"/>
    <d v="2026-01-01T15:06:00"/>
    <x v="4"/>
    <s v="micros0ft-security.com"/>
    <x v="2"/>
    <x v="0"/>
    <n v="0.62916666666666665"/>
    <d v="2026-01-01T00:00:00"/>
    <n v="1"/>
    <n v="3"/>
    <n v="1"/>
    <x v="2"/>
    <s v="Low"/>
    <s v="Low"/>
    <n v="1"/>
    <n v="0"/>
  </r>
  <r>
    <s v="INC-2026-14025"/>
    <d v="2026-01-01T15:08:00"/>
    <x v="4"/>
    <s v="invoice-processing.co"/>
    <x v="2"/>
    <x v="1"/>
    <n v="0.63055555555555554"/>
    <d v="2026-01-01T00:00:00"/>
    <n v="1"/>
    <n v="3"/>
    <n v="4"/>
    <x v="5"/>
    <s v="High"/>
    <s v="High"/>
    <n v="1"/>
    <n v="1"/>
  </r>
  <r>
    <s v="INC-2026-10469"/>
    <d v="2026-01-01T15:26:00"/>
    <x v="2"/>
    <s v="secure-bank-login.net"/>
    <x v="0"/>
    <x v="1"/>
    <n v="0.6430555555555556"/>
    <d v="2026-01-01T00:00:00"/>
    <n v="1"/>
    <n v="3"/>
    <n v="4"/>
    <x v="5"/>
    <s v="High"/>
    <s v="High"/>
    <n v="1"/>
    <n v="1"/>
  </r>
  <r>
    <s v="INC-2026-12814"/>
    <d v="2026-01-01T15:27:00"/>
    <x v="1"/>
    <s v="invoice-processing.co"/>
    <x v="0"/>
    <x v="3"/>
    <n v="0.64375000000000004"/>
    <d v="2026-01-01T00:00:00"/>
    <n v="1"/>
    <n v="1"/>
    <n v="2"/>
    <x v="6"/>
    <s v="Low"/>
    <s v="Low"/>
    <n v="1"/>
    <n v="0"/>
  </r>
  <r>
    <s v="INC-2026-13970"/>
    <d v="2026-01-01T15:56:00"/>
    <x v="5"/>
    <s v="secure-bank-login.net"/>
    <x v="1"/>
    <x v="3"/>
    <n v="0.66388888888888886"/>
    <d v="2026-01-01T00:00:00"/>
    <n v="1"/>
    <n v="1"/>
    <n v="2"/>
    <x v="6"/>
    <s v="Low"/>
    <s v="Low"/>
    <n v="1"/>
    <n v="0"/>
  </r>
  <r>
    <s v="INC-2026-12883"/>
    <d v="2026-01-01T16:15:00"/>
    <x v="4"/>
    <s v="invoice-processing.co"/>
    <x v="3"/>
    <x v="3"/>
    <n v="0.67708333333333337"/>
    <d v="2026-01-01T00:00:00"/>
    <n v="1"/>
    <n v="3"/>
    <n v="2"/>
    <x v="4"/>
    <s v="Medium"/>
    <s v="Medium"/>
    <n v="1"/>
    <n v="0"/>
  </r>
  <r>
    <s v="INC-2026-14380"/>
    <d v="2026-01-01T16:16:00"/>
    <x v="4"/>
    <s v="micros0ft-security.com"/>
    <x v="2"/>
    <x v="2"/>
    <n v="0.67777777777777781"/>
    <d v="2026-01-01T00:00:00"/>
    <n v="1"/>
    <n v="3"/>
    <n v="2"/>
    <x v="4"/>
    <s v="Medium"/>
    <s v="Medium"/>
    <n v="1"/>
    <n v="0"/>
  </r>
  <r>
    <s v="INC-2026-10049"/>
    <d v="2026-01-01T16:28:00"/>
    <x v="4"/>
    <s v="invoice-processing.co"/>
    <x v="2"/>
    <x v="3"/>
    <n v="0.68611111111111112"/>
    <d v="2026-01-01T00:00:00"/>
    <n v="1"/>
    <n v="3"/>
    <n v="2"/>
    <x v="4"/>
    <s v="Medium"/>
    <s v="Medium"/>
    <n v="1"/>
    <n v="0"/>
  </r>
  <r>
    <s v="INC-2026-12876"/>
    <d v="2026-01-01T16:41:00"/>
    <x v="2"/>
    <s v="secure-bank-login.net"/>
    <x v="1"/>
    <x v="2"/>
    <n v="0.69513888888888886"/>
    <d v="2026-01-01T00:00:00"/>
    <n v="1"/>
    <n v="3"/>
    <n v="2"/>
    <x v="4"/>
    <s v="Medium"/>
    <s v="Medium"/>
    <n v="1"/>
    <n v="0"/>
  </r>
  <r>
    <s v="INC-2026-10170"/>
    <d v="2026-01-01T18:06:00"/>
    <x v="4"/>
    <s v="invoice-processing.co"/>
    <x v="2"/>
    <x v="3"/>
    <n v="0.75416666666666665"/>
    <d v="2026-01-01T00:00:00"/>
    <n v="1"/>
    <n v="3"/>
    <n v="2"/>
    <x v="4"/>
    <s v="Medium"/>
    <s v="Medium"/>
    <n v="1"/>
    <n v="0"/>
  </r>
  <r>
    <s v="INC-2026-12123"/>
    <d v="2026-01-01T18:27:00"/>
    <x v="2"/>
    <s v="invoice-processing.co"/>
    <x v="1"/>
    <x v="2"/>
    <n v="0.76875000000000004"/>
    <d v="2026-01-01T00:00:00"/>
    <n v="1"/>
    <n v="3"/>
    <n v="2"/>
    <x v="4"/>
    <s v="Medium"/>
    <s v="Medium"/>
    <n v="1"/>
    <n v="0"/>
  </r>
  <r>
    <s v="INC-2026-10750"/>
    <d v="2026-01-01T18:37:00"/>
    <x v="2"/>
    <s v="secure-bank-login.net"/>
    <x v="1"/>
    <x v="3"/>
    <n v="0.77569444444444446"/>
    <d v="2026-01-01T00:00:00"/>
    <n v="1"/>
    <n v="3"/>
    <n v="2"/>
    <x v="4"/>
    <s v="Medium"/>
    <s v="Medium"/>
    <n v="1"/>
    <n v="0"/>
  </r>
  <r>
    <s v="INC-2026-13027"/>
    <d v="2026-01-01T21:42:00"/>
    <x v="4"/>
    <s v="invoice-processing.co"/>
    <x v="2"/>
    <x v="3"/>
    <n v="0.90416666666666667"/>
    <d v="2026-01-01T00:00:00"/>
    <n v="1"/>
    <n v="3"/>
    <n v="2"/>
    <x v="4"/>
    <s v="Medium"/>
    <s v="Medium"/>
    <n v="1"/>
    <n v="0"/>
  </r>
  <r>
    <s v="INC-2026-11633"/>
    <d v="2026-01-01T21:58:00"/>
    <x v="4"/>
    <s v="invoice-processing.co"/>
    <x v="2"/>
    <x v="3"/>
    <n v="0.91527777777777775"/>
    <d v="2026-01-01T00:00:00"/>
    <n v="1"/>
    <n v="3"/>
    <n v="2"/>
    <x v="4"/>
    <s v="Medium"/>
    <s v="Medium"/>
    <n v="1"/>
    <n v="0"/>
  </r>
  <r>
    <s v="INC-2026-14323"/>
    <d v="2026-01-01T22:09:00"/>
    <x v="3"/>
    <s v="secure-bank-login.net"/>
    <x v="0"/>
    <x v="4"/>
    <n v="0.92291666666666672"/>
    <d v="2026-01-01T00:00:00"/>
    <n v="1"/>
    <n v="5"/>
    <n v="5"/>
    <x v="7"/>
    <s v="Very High"/>
    <s v="Critical"/>
    <n v="1"/>
    <n v="1"/>
  </r>
  <r>
    <s v="INC-2026-14923"/>
    <d v="2026-01-01T22:21:00"/>
    <x v="5"/>
    <s v="secure-bank-login.net"/>
    <x v="1"/>
    <x v="3"/>
    <n v="0.93125000000000002"/>
    <d v="2026-01-01T00:00:00"/>
    <n v="1"/>
    <n v="1"/>
    <n v="2"/>
    <x v="6"/>
    <s v="Low"/>
    <s v="Low"/>
    <n v="1"/>
    <n v="0"/>
  </r>
  <r>
    <s v="INC-2026-11387"/>
    <d v="2026-01-01T22:39:00"/>
    <x v="5"/>
    <s v="micros0ft-security.com"/>
    <x v="2"/>
    <x v="3"/>
    <n v="0.94374999999999998"/>
    <d v="2026-01-01T00:00:00"/>
    <n v="1"/>
    <n v="1"/>
    <n v="2"/>
    <x v="6"/>
    <s v="Low"/>
    <s v="Low"/>
    <n v="1"/>
    <n v="0"/>
  </r>
  <r>
    <s v="INC-2026-10615"/>
    <d v="2026-01-01T22:45:00"/>
    <x v="3"/>
    <s v="invoice-processing.co"/>
    <x v="0"/>
    <x v="0"/>
    <n v="0.94791666666666663"/>
    <d v="2026-01-01T00:00:00"/>
    <n v="1"/>
    <n v="5"/>
    <n v="1"/>
    <x v="8"/>
    <s v="Medium"/>
    <s v="Medium"/>
    <n v="1"/>
    <n v="0"/>
  </r>
  <r>
    <s v="INC-2026-12113"/>
    <d v="2026-01-02T00:54:00"/>
    <x v="0"/>
    <s v="invoice-processing.co"/>
    <x v="2"/>
    <x v="2"/>
    <n v="3.7499999999999999E-2"/>
    <d v="2026-01-02T00:00:00"/>
    <n v="1"/>
    <n v="1"/>
    <n v="2"/>
    <x v="6"/>
    <s v="Low"/>
    <s v="Low"/>
    <n v="1"/>
    <n v="0"/>
  </r>
  <r>
    <s v="INC-2026-12437"/>
    <d v="2026-01-02T01:02:00"/>
    <x v="4"/>
    <s v="invoice-processing.co"/>
    <x v="2"/>
    <x v="2"/>
    <n v="4.3055555555555555E-2"/>
    <d v="2026-01-02T00:00:00"/>
    <n v="1"/>
    <n v="3"/>
    <n v="2"/>
    <x v="4"/>
    <s v="Medium"/>
    <s v="Medium"/>
    <n v="1"/>
    <n v="0"/>
  </r>
  <r>
    <s v="INC-2026-13691"/>
    <d v="2026-01-02T02:02:00"/>
    <x v="4"/>
    <s v="secure-bank-login.net"/>
    <x v="2"/>
    <x v="3"/>
    <n v="8.4722222222222227E-2"/>
    <d v="2026-01-02T00:00:00"/>
    <n v="1"/>
    <n v="3"/>
    <n v="2"/>
    <x v="4"/>
    <s v="Medium"/>
    <s v="Medium"/>
    <n v="1"/>
    <n v="0"/>
  </r>
  <r>
    <s v="INC-2026-11454"/>
    <d v="2026-01-02T02:10:00"/>
    <x v="4"/>
    <s v="micros0ft-security.com"/>
    <x v="2"/>
    <x v="2"/>
    <n v="9.0277777777777776E-2"/>
    <d v="2026-01-02T00:00:00"/>
    <n v="1"/>
    <n v="3"/>
    <n v="2"/>
    <x v="4"/>
    <s v="Medium"/>
    <s v="Medium"/>
    <n v="1"/>
    <n v="0"/>
  </r>
  <r>
    <s v="INC-2026-12605"/>
    <d v="2026-01-02T02:45:00"/>
    <x v="5"/>
    <s v="micros0ft-security.com"/>
    <x v="0"/>
    <x v="3"/>
    <n v="0.11458333333333333"/>
    <d v="2026-01-02T00:00:00"/>
    <n v="1"/>
    <n v="1"/>
    <n v="2"/>
    <x v="6"/>
    <s v="Low"/>
    <s v="Low"/>
    <n v="1"/>
    <n v="0"/>
  </r>
  <r>
    <s v="INC-2026-11738"/>
    <d v="2026-01-02T03:17:00"/>
    <x v="4"/>
    <s v="micros0ft-security.com"/>
    <x v="1"/>
    <x v="3"/>
    <n v="0.13680555555555557"/>
    <d v="2026-01-02T00:00:00"/>
    <n v="1"/>
    <n v="3"/>
    <n v="2"/>
    <x v="4"/>
    <s v="Medium"/>
    <s v="Medium"/>
    <n v="1"/>
    <n v="0"/>
  </r>
  <r>
    <s v="INC-2026-11661"/>
    <d v="2026-01-02T03:22:00"/>
    <x v="4"/>
    <s v="micros0ft-security.com"/>
    <x v="2"/>
    <x v="0"/>
    <n v="0.14027777777777778"/>
    <d v="2026-01-02T00:00:00"/>
    <n v="1"/>
    <n v="3"/>
    <n v="1"/>
    <x v="2"/>
    <s v="Low"/>
    <s v="Low"/>
    <n v="1"/>
    <n v="0"/>
  </r>
  <r>
    <s v="INC-2026-11036"/>
    <d v="2026-01-02T03:50:00"/>
    <x v="5"/>
    <s v="hr-benefits-portal.org"/>
    <x v="1"/>
    <x v="2"/>
    <n v="0.15972222222222221"/>
    <d v="2026-01-02T00:00:00"/>
    <n v="1"/>
    <n v="1"/>
    <n v="2"/>
    <x v="6"/>
    <s v="Low"/>
    <s v="Low"/>
    <n v="1"/>
    <n v="0"/>
  </r>
  <r>
    <s v="INC-2026-10145"/>
    <d v="2026-01-02T04:00:00"/>
    <x v="2"/>
    <s v="micros0ft-security.com"/>
    <x v="2"/>
    <x v="0"/>
    <n v="0.16666666666666666"/>
    <d v="2026-01-02T00:00:00"/>
    <n v="1"/>
    <n v="3"/>
    <n v="1"/>
    <x v="2"/>
    <s v="Low"/>
    <s v="Low"/>
    <n v="1"/>
    <n v="0"/>
  </r>
  <r>
    <s v="INC-2026-14529"/>
    <d v="2026-01-02T04:45:00"/>
    <x v="4"/>
    <s v="hr-benefits-portal.org"/>
    <x v="2"/>
    <x v="2"/>
    <n v="0.19791666666666666"/>
    <d v="2026-01-02T00:00:00"/>
    <n v="1"/>
    <n v="3"/>
    <n v="2"/>
    <x v="4"/>
    <s v="Medium"/>
    <s v="Medium"/>
    <n v="1"/>
    <n v="0"/>
  </r>
  <r>
    <s v="INC-2026-12691"/>
    <d v="2026-01-02T05:01:00"/>
    <x v="4"/>
    <s v="invoice-processing.co"/>
    <x v="2"/>
    <x v="3"/>
    <n v="0.20902777777777778"/>
    <d v="2026-01-02T00:00:00"/>
    <n v="1"/>
    <n v="3"/>
    <n v="2"/>
    <x v="4"/>
    <s v="Medium"/>
    <s v="Medium"/>
    <n v="1"/>
    <n v="0"/>
  </r>
  <r>
    <s v="INC-2026-12244"/>
    <d v="2026-01-02T05:09:00"/>
    <x v="0"/>
    <s v="invoice-processing.co"/>
    <x v="2"/>
    <x v="3"/>
    <n v="0.21458333333333332"/>
    <d v="2026-01-02T00:00:00"/>
    <n v="1"/>
    <n v="1"/>
    <n v="2"/>
    <x v="6"/>
    <s v="Low"/>
    <s v="Low"/>
    <n v="1"/>
    <n v="0"/>
  </r>
  <r>
    <s v="INC-2026-14312"/>
    <d v="2026-01-02T05:14:00"/>
    <x v="4"/>
    <s v="micros0ft-security.com"/>
    <x v="2"/>
    <x v="2"/>
    <n v="0.21805555555555556"/>
    <d v="2026-01-02T00:00:00"/>
    <n v="1"/>
    <n v="3"/>
    <n v="2"/>
    <x v="4"/>
    <s v="Medium"/>
    <s v="Medium"/>
    <n v="1"/>
    <n v="0"/>
  </r>
  <r>
    <s v="INC-2026-13190"/>
    <d v="2026-01-02T05:30:00"/>
    <x v="0"/>
    <s v="secure-bank-login.net"/>
    <x v="3"/>
    <x v="3"/>
    <n v="0.22916666666666666"/>
    <d v="2026-01-02T00:00:00"/>
    <n v="1"/>
    <n v="1"/>
    <n v="2"/>
    <x v="6"/>
    <s v="Low"/>
    <s v="Low"/>
    <n v="1"/>
    <n v="0"/>
  </r>
  <r>
    <s v="INC-2026-11444"/>
    <d v="2026-01-02T05:45:00"/>
    <x v="0"/>
    <s v="micros0ft-security.com"/>
    <x v="3"/>
    <x v="3"/>
    <n v="0.23958333333333334"/>
    <d v="2026-01-02T00:00:00"/>
    <n v="1"/>
    <n v="1"/>
    <n v="2"/>
    <x v="6"/>
    <s v="Low"/>
    <s v="Low"/>
    <n v="1"/>
    <n v="0"/>
  </r>
  <r>
    <s v="INC-2026-13442"/>
    <d v="2026-01-02T06:14:00"/>
    <x v="4"/>
    <s v="micros0ft-security.com"/>
    <x v="2"/>
    <x v="0"/>
    <n v="0.25972222222222224"/>
    <d v="2026-01-02T00:00:00"/>
    <n v="1"/>
    <n v="3"/>
    <n v="1"/>
    <x v="2"/>
    <s v="Low"/>
    <s v="Low"/>
    <n v="1"/>
    <n v="0"/>
  </r>
  <r>
    <s v="INC-2026-13194"/>
    <d v="2026-01-02T07:57:00"/>
    <x v="4"/>
    <s v="invoice-processing.co"/>
    <x v="2"/>
    <x v="3"/>
    <n v="0.33124999999999999"/>
    <d v="2026-01-02T00:00:00"/>
    <n v="1"/>
    <n v="3"/>
    <n v="2"/>
    <x v="4"/>
    <s v="Medium"/>
    <s v="Medium"/>
    <n v="1"/>
    <n v="0"/>
  </r>
  <r>
    <s v="INC-2026-12299"/>
    <d v="2026-01-02T08:57:00"/>
    <x v="4"/>
    <s v="invoice-processing.co"/>
    <x v="2"/>
    <x v="2"/>
    <n v="0.37291666666666667"/>
    <d v="2026-01-02T00:00:00"/>
    <n v="1"/>
    <n v="3"/>
    <n v="2"/>
    <x v="4"/>
    <s v="Medium"/>
    <s v="Medium"/>
    <n v="1"/>
    <n v="0"/>
  </r>
  <r>
    <s v="INC-2026-13910"/>
    <d v="2026-01-02T09:23:00"/>
    <x v="1"/>
    <s v="secure-bank-login.net"/>
    <x v="0"/>
    <x v="0"/>
    <n v="0.39097222222222222"/>
    <d v="2026-01-02T00:00:00"/>
    <n v="1"/>
    <n v="1"/>
    <n v="1"/>
    <x v="0"/>
    <s v="Low"/>
    <s v="Low"/>
    <n v="1"/>
    <n v="0"/>
  </r>
  <r>
    <s v="INC-2026-11721"/>
    <d v="2026-01-02T09:42:00"/>
    <x v="5"/>
    <s v="micros0ft-security.com"/>
    <x v="0"/>
    <x v="3"/>
    <n v="0.40416666666666667"/>
    <d v="2026-01-02T00:00:00"/>
    <n v="1"/>
    <n v="1"/>
    <n v="2"/>
    <x v="6"/>
    <s v="Low"/>
    <s v="Low"/>
    <n v="1"/>
    <n v="0"/>
  </r>
  <r>
    <s v="INC-2026-14198"/>
    <d v="2026-01-02T10:54:00"/>
    <x v="4"/>
    <s v="hr-benefits-portal.org"/>
    <x v="2"/>
    <x v="3"/>
    <n v="0.45416666666666666"/>
    <d v="2026-01-02T00:00:00"/>
    <n v="1"/>
    <n v="3"/>
    <n v="2"/>
    <x v="4"/>
    <s v="Medium"/>
    <s v="Medium"/>
    <n v="1"/>
    <n v="0"/>
  </r>
  <r>
    <s v="INC-2026-10581"/>
    <d v="2026-01-02T10:57:00"/>
    <x v="2"/>
    <s v="invoice-processing.co"/>
    <x v="0"/>
    <x v="2"/>
    <n v="0.45624999999999999"/>
    <d v="2026-01-02T00:00:00"/>
    <n v="1"/>
    <n v="3"/>
    <n v="2"/>
    <x v="4"/>
    <s v="Medium"/>
    <s v="Medium"/>
    <n v="1"/>
    <n v="0"/>
  </r>
  <r>
    <s v="INC-2026-10343"/>
    <d v="2026-01-02T11:13:00"/>
    <x v="2"/>
    <s v="micros0ft-security.com"/>
    <x v="2"/>
    <x v="3"/>
    <n v="0.46736111111111112"/>
    <d v="2026-01-02T00:00:00"/>
    <n v="1"/>
    <n v="3"/>
    <n v="2"/>
    <x v="4"/>
    <s v="Medium"/>
    <s v="Medium"/>
    <n v="1"/>
    <n v="0"/>
  </r>
  <r>
    <s v="INC-2026-13921"/>
    <d v="2026-01-02T12:00:00"/>
    <x v="4"/>
    <s v="micros0ft-security.com"/>
    <x v="3"/>
    <x v="0"/>
    <n v="0.5"/>
    <d v="2026-01-02T00:00:00"/>
    <n v="1"/>
    <n v="3"/>
    <n v="1"/>
    <x v="2"/>
    <s v="Low"/>
    <s v="Low"/>
    <n v="1"/>
    <n v="0"/>
  </r>
  <r>
    <s v="INC-2026-10535"/>
    <d v="2026-01-02T12:01:00"/>
    <x v="0"/>
    <s v="micros0ft-security.com"/>
    <x v="1"/>
    <x v="1"/>
    <n v="0.50069444444444444"/>
    <d v="2026-01-02T00:00:00"/>
    <n v="1"/>
    <n v="1"/>
    <n v="4"/>
    <x v="1"/>
    <s v="Low"/>
    <s v="Low"/>
    <n v="1"/>
    <n v="1"/>
  </r>
  <r>
    <s v="INC-2026-14500"/>
    <d v="2026-01-02T12:07:00"/>
    <x v="4"/>
    <s v="micros0ft-security.com"/>
    <x v="2"/>
    <x v="0"/>
    <n v="0.50486111111111109"/>
    <d v="2026-01-02T00:00:00"/>
    <n v="1"/>
    <n v="3"/>
    <n v="1"/>
    <x v="2"/>
    <s v="Low"/>
    <s v="Low"/>
    <n v="1"/>
    <n v="0"/>
  </r>
  <r>
    <s v="INC-2026-10429"/>
    <d v="2026-01-02T12:07:00"/>
    <x v="5"/>
    <s v="secure-bank-login.net"/>
    <x v="1"/>
    <x v="2"/>
    <n v="0.50486111111111109"/>
    <d v="2026-01-02T00:00:00"/>
    <n v="1"/>
    <n v="1"/>
    <n v="2"/>
    <x v="6"/>
    <s v="Low"/>
    <s v="Low"/>
    <n v="1"/>
    <n v="0"/>
  </r>
  <r>
    <s v="INC-2026-14820"/>
    <d v="2026-01-02T12:21:00"/>
    <x v="4"/>
    <s v="micros0ft-security.com"/>
    <x v="2"/>
    <x v="4"/>
    <n v="0.51458333333333328"/>
    <d v="2026-01-02T00:00:00"/>
    <n v="1"/>
    <n v="3"/>
    <n v="5"/>
    <x v="9"/>
    <s v="High"/>
    <s v="High"/>
    <n v="1"/>
    <n v="1"/>
  </r>
  <r>
    <s v="INC-2026-10730"/>
    <d v="2026-01-02T13:38:00"/>
    <x v="4"/>
    <s v="hr-benefits-portal.org"/>
    <x v="2"/>
    <x v="3"/>
    <n v="0.56805555555555554"/>
    <d v="2026-01-02T00:00:00"/>
    <n v="1"/>
    <n v="3"/>
    <n v="2"/>
    <x v="4"/>
    <s v="Medium"/>
    <s v="Medium"/>
    <n v="1"/>
    <n v="0"/>
  </r>
  <r>
    <s v="INC-2026-10470"/>
    <d v="2026-01-02T13:42:00"/>
    <x v="2"/>
    <s v="micros0ft-security.com"/>
    <x v="0"/>
    <x v="2"/>
    <n v="0.5708333333333333"/>
    <d v="2026-01-02T00:00:00"/>
    <n v="1"/>
    <n v="3"/>
    <n v="2"/>
    <x v="4"/>
    <s v="Medium"/>
    <s v="Medium"/>
    <n v="1"/>
    <n v="0"/>
  </r>
  <r>
    <s v="INC-2026-12892"/>
    <d v="2026-01-02T15:12:00"/>
    <x v="1"/>
    <s v="micros0ft-security.com"/>
    <x v="0"/>
    <x v="3"/>
    <n v="0.6333333333333333"/>
    <d v="2026-01-02T00:00:00"/>
    <n v="1"/>
    <n v="1"/>
    <n v="2"/>
    <x v="6"/>
    <s v="Low"/>
    <s v="Low"/>
    <n v="1"/>
    <n v="0"/>
  </r>
  <r>
    <s v="INC-2026-13480"/>
    <d v="2026-01-02T16:14:00"/>
    <x v="2"/>
    <s v="micros0ft-security.com"/>
    <x v="1"/>
    <x v="3"/>
    <n v="0.67638888888888893"/>
    <d v="2026-01-02T00:00:00"/>
    <n v="1"/>
    <n v="3"/>
    <n v="2"/>
    <x v="4"/>
    <s v="Medium"/>
    <s v="Medium"/>
    <n v="1"/>
    <n v="0"/>
  </r>
  <r>
    <s v="INC-2026-13649"/>
    <d v="2026-01-02T16:14:00"/>
    <x v="0"/>
    <s v="secure-bank-login.net"/>
    <x v="0"/>
    <x v="3"/>
    <n v="0.67638888888888893"/>
    <d v="2026-01-02T00:00:00"/>
    <n v="1"/>
    <n v="1"/>
    <n v="2"/>
    <x v="6"/>
    <s v="Low"/>
    <s v="Low"/>
    <n v="1"/>
    <n v="0"/>
  </r>
  <r>
    <s v="INC-2026-10386"/>
    <d v="2026-01-02T16:31:00"/>
    <x v="4"/>
    <s v="micros0ft-security.com"/>
    <x v="2"/>
    <x v="1"/>
    <n v="0.68819444444444444"/>
    <d v="2026-01-02T00:00:00"/>
    <n v="1"/>
    <n v="3"/>
    <n v="4"/>
    <x v="5"/>
    <s v="High"/>
    <s v="High"/>
    <n v="1"/>
    <n v="1"/>
  </r>
  <r>
    <s v="INC-2026-10820"/>
    <d v="2026-01-02T16:35:00"/>
    <x v="2"/>
    <s v="secure-bank-login.net"/>
    <x v="0"/>
    <x v="3"/>
    <n v="0.69097222222222221"/>
    <d v="2026-01-02T00:00:00"/>
    <n v="1"/>
    <n v="3"/>
    <n v="2"/>
    <x v="4"/>
    <s v="Medium"/>
    <s v="Medium"/>
    <n v="1"/>
    <n v="0"/>
  </r>
  <r>
    <s v="INC-2026-12492"/>
    <d v="2026-01-02T16:45:00"/>
    <x v="4"/>
    <s v="invoice-processing.co"/>
    <x v="2"/>
    <x v="2"/>
    <n v="0.69791666666666663"/>
    <d v="2026-01-02T00:00:00"/>
    <n v="1"/>
    <n v="3"/>
    <n v="2"/>
    <x v="4"/>
    <s v="Medium"/>
    <s v="Medium"/>
    <n v="1"/>
    <n v="0"/>
  </r>
  <r>
    <s v="INC-2026-11986"/>
    <d v="2026-01-02T16:49:00"/>
    <x v="4"/>
    <s v="hr-benefits-portal.org"/>
    <x v="2"/>
    <x v="2"/>
    <n v="0.7006944444444444"/>
    <d v="2026-01-02T00:00:00"/>
    <n v="1"/>
    <n v="3"/>
    <n v="2"/>
    <x v="4"/>
    <s v="Medium"/>
    <s v="Medium"/>
    <n v="1"/>
    <n v="0"/>
  </r>
  <r>
    <s v="INC-2026-14495"/>
    <d v="2026-01-02T17:12:00"/>
    <x v="5"/>
    <s v="invoice-processing.co"/>
    <x v="3"/>
    <x v="3"/>
    <n v="0.71666666666666667"/>
    <d v="2026-01-02T00:00:00"/>
    <n v="1"/>
    <n v="1"/>
    <n v="2"/>
    <x v="6"/>
    <s v="Low"/>
    <s v="Low"/>
    <n v="1"/>
    <n v="0"/>
  </r>
  <r>
    <s v="INC-2026-10381"/>
    <d v="2026-01-02T17:14:00"/>
    <x v="4"/>
    <s v="secure-bank-login.net"/>
    <x v="2"/>
    <x v="3"/>
    <n v="0.71805555555555556"/>
    <d v="2026-01-02T00:00:00"/>
    <n v="1"/>
    <n v="3"/>
    <n v="2"/>
    <x v="4"/>
    <s v="Medium"/>
    <s v="Medium"/>
    <n v="1"/>
    <n v="0"/>
  </r>
  <r>
    <s v="INC-2026-13179"/>
    <d v="2026-01-02T17:15:00"/>
    <x v="1"/>
    <s v="micros0ft-security.com"/>
    <x v="3"/>
    <x v="1"/>
    <n v="0.71875"/>
    <d v="2026-01-02T00:00:00"/>
    <n v="1"/>
    <n v="1"/>
    <n v="4"/>
    <x v="1"/>
    <s v="Low"/>
    <s v="Low"/>
    <n v="1"/>
    <n v="1"/>
  </r>
  <r>
    <s v="INC-2026-11311"/>
    <d v="2026-01-02T17:17:00"/>
    <x v="2"/>
    <s v="secure-bank-login.net"/>
    <x v="3"/>
    <x v="2"/>
    <n v="0.72013888888888888"/>
    <d v="2026-01-02T00:00:00"/>
    <n v="1"/>
    <n v="3"/>
    <n v="2"/>
    <x v="4"/>
    <s v="Medium"/>
    <s v="Medium"/>
    <n v="1"/>
    <n v="0"/>
  </r>
  <r>
    <s v="INC-2026-12125"/>
    <d v="2026-01-02T17:46:00"/>
    <x v="4"/>
    <s v="micros0ft-security.com"/>
    <x v="2"/>
    <x v="1"/>
    <n v="0.74027777777777781"/>
    <d v="2026-01-02T00:00:00"/>
    <n v="1"/>
    <n v="3"/>
    <n v="4"/>
    <x v="5"/>
    <s v="High"/>
    <s v="High"/>
    <n v="1"/>
    <n v="1"/>
  </r>
  <r>
    <s v="INC-2026-11849"/>
    <d v="2026-01-02T18:25:00"/>
    <x v="4"/>
    <s v="secure-bank-login.net"/>
    <x v="2"/>
    <x v="2"/>
    <n v="0.76736111111111116"/>
    <d v="2026-01-02T00:00:00"/>
    <n v="1"/>
    <n v="3"/>
    <n v="2"/>
    <x v="4"/>
    <s v="Medium"/>
    <s v="Medium"/>
    <n v="1"/>
    <n v="0"/>
  </r>
  <r>
    <s v="INC-2026-14810"/>
    <d v="2026-01-02T19:21:00"/>
    <x v="1"/>
    <s v="micros0ft-security.com"/>
    <x v="0"/>
    <x v="3"/>
    <n v="0.80625000000000002"/>
    <d v="2026-01-02T00:00:00"/>
    <n v="1"/>
    <n v="1"/>
    <n v="2"/>
    <x v="6"/>
    <s v="Low"/>
    <s v="Low"/>
    <n v="1"/>
    <n v="0"/>
  </r>
  <r>
    <s v="INC-2026-11362"/>
    <d v="2026-01-02T20:11:00"/>
    <x v="3"/>
    <s v="micros0ft-security.com"/>
    <x v="0"/>
    <x v="0"/>
    <n v="0.84097222222222223"/>
    <d v="2026-01-02T00:00:00"/>
    <n v="1"/>
    <n v="5"/>
    <n v="1"/>
    <x v="8"/>
    <s v="Medium"/>
    <s v="Medium"/>
    <n v="1"/>
    <n v="0"/>
  </r>
  <r>
    <s v="INC-2026-13729"/>
    <d v="2026-01-02T20:12:00"/>
    <x v="4"/>
    <s v="secure-bank-login.net"/>
    <x v="2"/>
    <x v="3"/>
    <n v="0.84166666666666667"/>
    <d v="2026-01-02T00:00:00"/>
    <n v="1"/>
    <n v="3"/>
    <n v="2"/>
    <x v="4"/>
    <s v="Medium"/>
    <s v="Medium"/>
    <n v="1"/>
    <n v="0"/>
  </r>
  <r>
    <s v="INC-2026-11180"/>
    <d v="2026-01-02T20:18:00"/>
    <x v="1"/>
    <s v="hr-benefits-portal.org"/>
    <x v="3"/>
    <x v="1"/>
    <n v="0.84583333333333333"/>
    <d v="2026-01-02T00:00:00"/>
    <n v="1"/>
    <n v="1"/>
    <n v="4"/>
    <x v="1"/>
    <s v="Low"/>
    <s v="Low"/>
    <n v="1"/>
    <n v="1"/>
  </r>
  <r>
    <s v="INC-2026-10861"/>
    <d v="2026-01-02T21:14:00"/>
    <x v="5"/>
    <s v="hr-benefits-portal.org"/>
    <x v="0"/>
    <x v="2"/>
    <n v="0.88472222222222219"/>
    <d v="2026-01-02T00:00:00"/>
    <n v="1"/>
    <n v="1"/>
    <n v="2"/>
    <x v="6"/>
    <s v="Low"/>
    <s v="Low"/>
    <n v="1"/>
    <n v="0"/>
  </r>
  <r>
    <s v="INC-2026-14646"/>
    <d v="2026-01-02T21:19:00"/>
    <x v="4"/>
    <s v="secure-bank-login.net"/>
    <x v="2"/>
    <x v="2"/>
    <n v="0.8881944444444444"/>
    <d v="2026-01-02T00:00:00"/>
    <n v="1"/>
    <n v="3"/>
    <n v="2"/>
    <x v="4"/>
    <s v="Medium"/>
    <s v="Medium"/>
    <n v="1"/>
    <n v="0"/>
  </r>
  <r>
    <s v="INC-2026-13875"/>
    <d v="2026-01-02T21:25:00"/>
    <x v="4"/>
    <s v="secure-bank-login.net"/>
    <x v="2"/>
    <x v="0"/>
    <n v="0.89236111111111116"/>
    <d v="2026-01-02T00:00:00"/>
    <n v="1"/>
    <n v="3"/>
    <n v="1"/>
    <x v="2"/>
    <s v="Low"/>
    <s v="Low"/>
    <n v="1"/>
    <n v="0"/>
  </r>
  <r>
    <s v="INC-2026-10915"/>
    <d v="2026-01-02T21:28:00"/>
    <x v="4"/>
    <s v="secure-bank-login.net"/>
    <x v="2"/>
    <x v="2"/>
    <n v="0.89444444444444449"/>
    <d v="2026-01-02T00:00:00"/>
    <n v="1"/>
    <n v="3"/>
    <n v="2"/>
    <x v="4"/>
    <s v="Medium"/>
    <s v="Medium"/>
    <n v="1"/>
    <n v="0"/>
  </r>
  <r>
    <s v="INC-2026-10556"/>
    <d v="2026-01-02T21:30:00"/>
    <x v="4"/>
    <s v="invoice-processing.co"/>
    <x v="2"/>
    <x v="3"/>
    <n v="0.89583333333333337"/>
    <d v="2026-01-02T00:00:00"/>
    <n v="1"/>
    <n v="3"/>
    <n v="2"/>
    <x v="4"/>
    <s v="Medium"/>
    <s v="Medium"/>
    <n v="1"/>
    <n v="0"/>
  </r>
  <r>
    <s v="INC-2026-10645"/>
    <d v="2026-01-02T21:33:00"/>
    <x v="3"/>
    <s v="secure-bank-login.net"/>
    <x v="0"/>
    <x v="4"/>
    <n v="0.8979166666666667"/>
    <d v="2026-01-02T00:00:00"/>
    <n v="1"/>
    <n v="5"/>
    <n v="5"/>
    <x v="7"/>
    <s v="Very High"/>
    <s v="Critical"/>
    <n v="1"/>
    <n v="1"/>
  </r>
  <r>
    <s v="INC-2026-11073"/>
    <d v="2026-01-02T21:41:00"/>
    <x v="2"/>
    <s v="invoice-processing.co"/>
    <x v="1"/>
    <x v="2"/>
    <n v="0.90347222222222223"/>
    <d v="2026-01-02T00:00:00"/>
    <n v="1"/>
    <n v="3"/>
    <n v="2"/>
    <x v="4"/>
    <s v="Medium"/>
    <s v="Medium"/>
    <n v="1"/>
    <n v="0"/>
  </r>
  <r>
    <s v="INC-2026-11716"/>
    <d v="2026-01-02T21:49:00"/>
    <x v="4"/>
    <s v="micros0ft-security.com"/>
    <x v="2"/>
    <x v="3"/>
    <n v="0.90902777777777777"/>
    <d v="2026-01-02T00:00:00"/>
    <n v="1"/>
    <n v="3"/>
    <n v="2"/>
    <x v="4"/>
    <s v="Medium"/>
    <s v="Medium"/>
    <n v="1"/>
    <n v="0"/>
  </r>
  <r>
    <s v="INC-2026-14313"/>
    <d v="2026-01-02T21:51:00"/>
    <x v="0"/>
    <s v="secure-bank-login.net"/>
    <x v="1"/>
    <x v="3"/>
    <n v="0.91041666666666665"/>
    <d v="2026-01-02T00:00:00"/>
    <n v="1"/>
    <n v="1"/>
    <n v="2"/>
    <x v="6"/>
    <s v="Low"/>
    <s v="Low"/>
    <n v="1"/>
    <n v="0"/>
  </r>
  <r>
    <s v="INC-2026-11729"/>
    <d v="2026-01-02T22:02:00"/>
    <x v="4"/>
    <s v="invoice-processing.co"/>
    <x v="2"/>
    <x v="3"/>
    <n v="0.91805555555555551"/>
    <d v="2026-01-02T00:00:00"/>
    <n v="1"/>
    <n v="3"/>
    <n v="2"/>
    <x v="4"/>
    <s v="Medium"/>
    <s v="Medium"/>
    <n v="1"/>
    <n v="0"/>
  </r>
  <r>
    <s v="INC-2026-14007"/>
    <d v="2026-01-02T22:26:00"/>
    <x v="2"/>
    <s v="secure-bank-login.net"/>
    <x v="0"/>
    <x v="2"/>
    <n v="0.93472222222222223"/>
    <d v="2026-01-02T00:00:00"/>
    <n v="1"/>
    <n v="3"/>
    <n v="2"/>
    <x v="4"/>
    <s v="Medium"/>
    <s v="Medium"/>
    <n v="1"/>
    <n v="0"/>
  </r>
  <r>
    <s v="INC-2026-10148"/>
    <d v="2026-01-02T22:32:00"/>
    <x v="2"/>
    <s v="micros0ft-security.com"/>
    <x v="2"/>
    <x v="4"/>
    <n v="0.93888888888888888"/>
    <d v="2026-01-02T00:00:00"/>
    <n v="1"/>
    <n v="3"/>
    <n v="5"/>
    <x v="9"/>
    <s v="High"/>
    <s v="High"/>
    <n v="1"/>
    <n v="1"/>
  </r>
  <r>
    <s v="INC-2026-12079"/>
    <d v="2026-01-02T22:40:00"/>
    <x v="4"/>
    <s v="invoice-processing.co"/>
    <x v="0"/>
    <x v="2"/>
    <n v="0.94444444444444442"/>
    <d v="2026-01-02T00:00:00"/>
    <n v="1"/>
    <n v="3"/>
    <n v="2"/>
    <x v="4"/>
    <s v="Medium"/>
    <s v="Medium"/>
    <n v="1"/>
    <n v="0"/>
  </r>
  <r>
    <s v="INC-2026-11373"/>
    <d v="2026-01-02T22:41:00"/>
    <x v="0"/>
    <s v="micros0ft-security.com"/>
    <x v="1"/>
    <x v="4"/>
    <n v="0.94513888888888886"/>
    <d v="2026-01-02T00:00:00"/>
    <n v="1"/>
    <n v="1"/>
    <n v="5"/>
    <x v="8"/>
    <s v="Medium"/>
    <s v="Medium"/>
    <n v="1"/>
    <n v="1"/>
  </r>
  <r>
    <s v="INC-2026-14591"/>
    <d v="2026-01-02T22:43:00"/>
    <x v="3"/>
    <s v="invoice-processing.co"/>
    <x v="0"/>
    <x v="1"/>
    <n v="0.94652777777777775"/>
    <d v="2026-01-02T00:00:00"/>
    <n v="1"/>
    <n v="5"/>
    <n v="4"/>
    <x v="10"/>
    <s v="Very High"/>
    <s v="Critical"/>
    <n v="1"/>
    <n v="1"/>
  </r>
  <r>
    <s v="INC-2026-14418"/>
    <d v="2026-01-02T23:24:00"/>
    <x v="0"/>
    <s v="hr-benefits-portal.org"/>
    <x v="2"/>
    <x v="2"/>
    <n v="0.97499999999999998"/>
    <d v="2026-01-02T00:00:00"/>
    <n v="1"/>
    <n v="1"/>
    <n v="2"/>
    <x v="6"/>
    <s v="Low"/>
    <s v="Low"/>
    <n v="1"/>
    <n v="0"/>
  </r>
  <r>
    <s v="INC-2026-14497"/>
    <d v="2026-01-02T23:35:00"/>
    <x v="0"/>
    <s v="micros0ft-security.com"/>
    <x v="3"/>
    <x v="3"/>
    <n v="0.98263888888888884"/>
    <d v="2026-01-02T00:00:00"/>
    <n v="1"/>
    <n v="1"/>
    <n v="2"/>
    <x v="6"/>
    <s v="Low"/>
    <s v="Low"/>
    <n v="1"/>
    <n v="0"/>
  </r>
  <r>
    <s v="INC-2026-14774"/>
    <d v="2026-01-02T23:56:00"/>
    <x v="4"/>
    <s v="hr-benefits-portal.org"/>
    <x v="2"/>
    <x v="2"/>
    <n v="0.99722222222222223"/>
    <d v="2026-01-02T00:00:00"/>
    <n v="1"/>
    <n v="3"/>
    <n v="2"/>
    <x v="4"/>
    <s v="Medium"/>
    <s v="Medium"/>
    <n v="1"/>
    <n v="0"/>
  </r>
  <r>
    <s v="INC-2026-13623"/>
    <d v="2026-01-02T23:56:00"/>
    <x v="2"/>
    <s v="micros0ft-security.com"/>
    <x v="1"/>
    <x v="3"/>
    <n v="0.99722222222222223"/>
    <d v="2026-01-02T00:00:00"/>
    <n v="1"/>
    <n v="3"/>
    <n v="2"/>
    <x v="4"/>
    <s v="Medium"/>
    <s v="Medium"/>
    <n v="1"/>
    <n v="0"/>
  </r>
  <r>
    <s v="INC-2026-13618"/>
    <d v="2026-01-03T00:23:00"/>
    <x v="4"/>
    <s v="invoice-processing.co"/>
    <x v="2"/>
    <x v="3"/>
    <n v="1.5972222222222221E-2"/>
    <d v="2026-01-03T00:00:00"/>
    <n v="1"/>
    <n v="3"/>
    <n v="2"/>
    <x v="4"/>
    <s v="Medium"/>
    <s v="Medium"/>
    <n v="1"/>
    <n v="0"/>
  </r>
  <r>
    <s v="INC-2026-11451"/>
    <d v="2026-01-03T00:35:00"/>
    <x v="4"/>
    <s v="micros0ft-security.com"/>
    <x v="2"/>
    <x v="0"/>
    <n v="2.4305555555555556E-2"/>
    <d v="2026-01-03T00:00:00"/>
    <n v="1"/>
    <n v="3"/>
    <n v="1"/>
    <x v="2"/>
    <s v="Low"/>
    <s v="Low"/>
    <n v="1"/>
    <n v="0"/>
  </r>
  <r>
    <s v="INC-2026-12059"/>
    <d v="2026-01-03T00:39:00"/>
    <x v="4"/>
    <s v="micros0ft-security.com"/>
    <x v="2"/>
    <x v="3"/>
    <n v="2.7083333333333334E-2"/>
    <d v="2026-01-03T00:00:00"/>
    <n v="1"/>
    <n v="3"/>
    <n v="2"/>
    <x v="4"/>
    <s v="Medium"/>
    <s v="Medium"/>
    <n v="1"/>
    <n v="0"/>
  </r>
  <r>
    <s v="INC-2026-10664"/>
    <d v="2026-01-03T01:07:00"/>
    <x v="3"/>
    <s v="secure-bank-login.net"/>
    <x v="0"/>
    <x v="2"/>
    <n v="4.6527777777777779E-2"/>
    <d v="2026-01-03T00:00:00"/>
    <n v="1"/>
    <n v="5"/>
    <n v="2"/>
    <x v="3"/>
    <s v="Medium"/>
    <s v="Medium"/>
    <n v="1"/>
    <n v="0"/>
  </r>
  <r>
    <s v="INC-2026-12367"/>
    <d v="2026-01-03T01:14:00"/>
    <x v="4"/>
    <s v="invoice-processing.co"/>
    <x v="3"/>
    <x v="0"/>
    <n v="5.1388888888888887E-2"/>
    <d v="2026-01-03T00:00:00"/>
    <n v="1"/>
    <n v="3"/>
    <n v="1"/>
    <x v="2"/>
    <s v="Low"/>
    <s v="Low"/>
    <n v="1"/>
    <n v="0"/>
  </r>
  <r>
    <s v="INC-2026-13999"/>
    <d v="2026-01-03T01:41:00"/>
    <x v="4"/>
    <s v="secure-bank-login.net"/>
    <x v="2"/>
    <x v="0"/>
    <n v="7.013888888888889E-2"/>
    <d v="2026-01-03T00:00:00"/>
    <n v="1"/>
    <n v="3"/>
    <n v="1"/>
    <x v="2"/>
    <s v="Low"/>
    <s v="Low"/>
    <n v="1"/>
    <n v="0"/>
  </r>
  <r>
    <s v="INC-2026-12802"/>
    <d v="2026-01-03T02:13:00"/>
    <x v="4"/>
    <s v="micros0ft-security.com"/>
    <x v="2"/>
    <x v="3"/>
    <n v="9.2361111111111116E-2"/>
    <d v="2026-01-03T00:00:00"/>
    <n v="1"/>
    <n v="3"/>
    <n v="2"/>
    <x v="4"/>
    <s v="Medium"/>
    <s v="Medium"/>
    <n v="1"/>
    <n v="0"/>
  </r>
  <r>
    <s v="INC-2026-10562"/>
    <d v="2026-01-03T02:25:00"/>
    <x v="5"/>
    <s v="secure-bank-login.net"/>
    <x v="1"/>
    <x v="3"/>
    <n v="0.10069444444444445"/>
    <d v="2026-01-03T00:00:00"/>
    <n v="1"/>
    <n v="1"/>
    <n v="2"/>
    <x v="6"/>
    <s v="Low"/>
    <s v="Low"/>
    <n v="1"/>
    <n v="0"/>
  </r>
  <r>
    <s v="INC-2026-10347"/>
    <d v="2026-01-03T03:09:00"/>
    <x v="2"/>
    <s v="micros0ft-security.com"/>
    <x v="0"/>
    <x v="3"/>
    <n v="0.13125000000000001"/>
    <d v="2026-01-03T00:00:00"/>
    <n v="1"/>
    <n v="3"/>
    <n v="2"/>
    <x v="4"/>
    <s v="Medium"/>
    <s v="Medium"/>
    <n v="1"/>
    <n v="0"/>
  </r>
  <r>
    <s v="INC-2026-12667"/>
    <d v="2026-01-03T03:34:00"/>
    <x v="0"/>
    <s v="invoice-processing.co"/>
    <x v="3"/>
    <x v="2"/>
    <n v="0.14861111111111111"/>
    <d v="2026-01-03T00:00:00"/>
    <n v="1"/>
    <n v="1"/>
    <n v="2"/>
    <x v="6"/>
    <s v="Low"/>
    <s v="Low"/>
    <n v="1"/>
    <n v="0"/>
  </r>
  <r>
    <s v="INC-2026-11714"/>
    <d v="2026-01-03T04:47:00"/>
    <x v="4"/>
    <s v="micros0ft-security.com"/>
    <x v="2"/>
    <x v="4"/>
    <n v="0.19930555555555557"/>
    <d v="2026-01-03T00:00:00"/>
    <n v="1"/>
    <n v="3"/>
    <n v="5"/>
    <x v="9"/>
    <s v="High"/>
    <s v="High"/>
    <n v="1"/>
    <n v="1"/>
  </r>
  <r>
    <s v="INC-2026-14817"/>
    <d v="2026-01-03T05:13:00"/>
    <x v="4"/>
    <s v="invoice-processing.co"/>
    <x v="2"/>
    <x v="3"/>
    <n v="0.21736111111111112"/>
    <d v="2026-01-03T00:00:00"/>
    <n v="1"/>
    <n v="3"/>
    <n v="2"/>
    <x v="4"/>
    <s v="Medium"/>
    <s v="Medium"/>
    <n v="1"/>
    <n v="0"/>
  </r>
  <r>
    <s v="INC-2026-14203"/>
    <d v="2026-01-03T06:07:00"/>
    <x v="4"/>
    <s v="micros0ft-security.com"/>
    <x v="2"/>
    <x v="0"/>
    <n v="0.25486111111111109"/>
    <d v="2026-01-03T00:00:00"/>
    <n v="1"/>
    <n v="3"/>
    <n v="1"/>
    <x v="2"/>
    <s v="Low"/>
    <s v="Low"/>
    <n v="1"/>
    <n v="0"/>
  </r>
  <r>
    <s v="INC-2026-14672"/>
    <d v="2026-01-03T06:14:00"/>
    <x v="4"/>
    <s v="invoice-processing.co"/>
    <x v="2"/>
    <x v="1"/>
    <n v="0.25972222222222224"/>
    <d v="2026-01-03T00:00:00"/>
    <n v="1"/>
    <n v="3"/>
    <n v="4"/>
    <x v="5"/>
    <s v="High"/>
    <s v="High"/>
    <n v="1"/>
    <n v="1"/>
  </r>
  <r>
    <s v="INC-2026-13181"/>
    <d v="2026-01-03T06:18:00"/>
    <x v="0"/>
    <s v="hr-benefits-portal.org"/>
    <x v="0"/>
    <x v="3"/>
    <n v="0.26250000000000001"/>
    <d v="2026-01-03T00:00:00"/>
    <n v="1"/>
    <n v="1"/>
    <n v="2"/>
    <x v="6"/>
    <s v="Low"/>
    <s v="Low"/>
    <n v="1"/>
    <n v="0"/>
  </r>
  <r>
    <s v="INC-2026-10311"/>
    <d v="2026-01-03T07:07:00"/>
    <x v="4"/>
    <s v="hr-benefits-portal.org"/>
    <x v="2"/>
    <x v="0"/>
    <n v="0.29652777777777778"/>
    <d v="2026-01-03T00:00:00"/>
    <n v="1"/>
    <n v="3"/>
    <n v="1"/>
    <x v="2"/>
    <s v="Low"/>
    <s v="Low"/>
    <n v="1"/>
    <n v="0"/>
  </r>
  <r>
    <s v="INC-2026-13314"/>
    <d v="2026-01-03T08:11:00"/>
    <x v="4"/>
    <s v="micros0ft-security.com"/>
    <x v="2"/>
    <x v="2"/>
    <n v="0.34097222222222223"/>
    <d v="2026-01-03T00:00:00"/>
    <n v="1"/>
    <n v="3"/>
    <n v="2"/>
    <x v="4"/>
    <s v="Medium"/>
    <s v="Medium"/>
    <n v="1"/>
    <n v="0"/>
  </r>
  <r>
    <s v="INC-2026-11277"/>
    <d v="2026-01-03T08:23:00"/>
    <x v="4"/>
    <s v="micros0ft-security.com"/>
    <x v="2"/>
    <x v="2"/>
    <n v="0.34930555555555554"/>
    <d v="2026-01-03T00:00:00"/>
    <n v="1"/>
    <n v="3"/>
    <n v="2"/>
    <x v="4"/>
    <s v="Medium"/>
    <s v="Medium"/>
    <n v="1"/>
    <n v="0"/>
  </r>
  <r>
    <s v="INC-2026-11952"/>
    <d v="2026-01-03T08:36:00"/>
    <x v="0"/>
    <s v="hr-benefits-portal.org"/>
    <x v="3"/>
    <x v="3"/>
    <n v="0.35833333333333334"/>
    <d v="2026-01-03T00:00:00"/>
    <n v="1"/>
    <n v="1"/>
    <n v="2"/>
    <x v="6"/>
    <s v="Low"/>
    <s v="Low"/>
    <n v="1"/>
    <n v="0"/>
  </r>
  <r>
    <s v="INC-2026-11874"/>
    <d v="2026-01-03T08:52:00"/>
    <x v="1"/>
    <s v="secure-bank-login.net"/>
    <x v="0"/>
    <x v="1"/>
    <n v="0.36944444444444446"/>
    <d v="2026-01-03T00:00:00"/>
    <n v="1"/>
    <n v="1"/>
    <n v="4"/>
    <x v="1"/>
    <s v="Low"/>
    <s v="Low"/>
    <n v="1"/>
    <n v="1"/>
  </r>
  <r>
    <s v="INC-2026-14480"/>
    <d v="2026-01-03T09:02:00"/>
    <x v="4"/>
    <s v="invoice-processing.co"/>
    <x v="2"/>
    <x v="2"/>
    <n v="0.37638888888888888"/>
    <d v="2026-01-03T00:00:00"/>
    <n v="1"/>
    <n v="3"/>
    <n v="2"/>
    <x v="4"/>
    <s v="Medium"/>
    <s v="Medium"/>
    <n v="1"/>
    <n v="0"/>
  </r>
  <r>
    <s v="INC-2026-11673"/>
    <d v="2026-01-03T09:11:00"/>
    <x v="4"/>
    <s v="hr-benefits-portal.org"/>
    <x v="1"/>
    <x v="3"/>
    <n v="0.38263888888888886"/>
    <d v="2026-01-03T00:00:00"/>
    <n v="1"/>
    <n v="3"/>
    <n v="2"/>
    <x v="4"/>
    <s v="Medium"/>
    <s v="Medium"/>
    <n v="1"/>
    <n v="0"/>
  </r>
  <r>
    <s v="INC-2026-13138"/>
    <d v="2026-01-03T09:14:00"/>
    <x v="2"/>
    <s v="invoice-processing.co"/>
    <x v="2"/>
    <x v="3"/>
    <n v="0.38472222222222224"/>
    <d v="2026-01-03T00:00:00"/>
    <n v="1"/>
    <n v="3"/>
    <n v="2"/>
    <x v="4"/>
    <s v="Medium"/>
    <s v="Medium"/>
    <n v="1"/>
    <n v="0"/>
  </r>
  <r>
    <s v="INC-2026-10914"/>
    <d v="2026-01-03T10:17:00"/>
    <x v="0"/>
    <s v="invoice-processing.co"/>
    <x v="1"/>
    <x v="2"/>
    <n v="0.4284722222222222"/>
    <d v="2026-01-03T00:00:00"/>
    <n v="1"/>
    <n v="1"/>
    <n v="2"/>
    <x v="6"/>
    <s v="Low"/>
    <s v="Low"/>
    <n v="1"/>
    <n v="0"/>
  </r>
  <r>
    <s v="INC-2026-13862"/>
    <d v="2026-01-03T10:58:00"/>
    <x v="4"/>
    <s v="invoice-processing.co"/>
    <x v="3"/>
    <x v="3"/>
    <n v="0.45694444444444443"/>
    <d v="2026-01-03T00:00:00"/>
    <n v="1"/>
    <n v="3"/>
    <n v="2"/>
    <x v="4"/>
    <s v="Medium"/>
    <s v="Medium"/>
    <n v="1"/>
    <n v="0"/>
  </r>
  <r>
    <s v="INC-2026-11811"/>
    <d v="2026-01-03T11:45:00"/>
    <x v="4"/>
    <s v="micros0ft-security.com"/>
    <x v="2"/>
    <x v="1"/>
    <n v="0.48958333333333331"/>
    <d v="2026-01-03T00:00:00"/>
    <n v="1"/>
    <n v="3"/>
    <n v="4"/>
    <x v="5"/>
    <s v="High"/>
    <s v="High"/>
    <n v="1"/>
    <n v="1"/>
  </r>
  <r>
    <s v="INC-2026-11981"/>
    <d v="2026-01-03T13:11:00"/>
    <x v="3"/>
    <s v="secure-bank-login.net"/>
    <x v="0"/>
    <x v="0"/>
    <n v="0.5493055555555556"/>
    <d v="2026-01-03T00:00:00"/>
    <n v="1"/>
    <n v="5"/>
    <n v="1"/>
    <x v="8"/>
    <s v="Medium"/>
    <s v="Medium"/>
    <n v="1"/>
    <n v="0"/>
  </r>
  <r>
    <s v="INC-2026-13261"/>
    <d v="2026-01-03T13:31:00"/>
    <x v="1"/>
    <s v="secure-bank-login.net"/>
    <x v="1"/>
    <x v="0"/>
    <n v="0.56319444444444444"/>
    <d v="2026-01-03T00:00:00"/>
    <n v="1"/>
    <n v="1"/>
    <n v="1"/>
    <x v="0"/>
    <s v="Low"/>
    <s v="Low"/>
    <n v="1"/>
    <n v="0"/>
  </r>
  <r>
    <s v="INC-2026-11660"/>
    <d v="2026-01-03T13:34:00"/>
    <x v="4"/>
    <s v="secure-bank-login.net"/>
    <x v="2"/>
    <x v="0"/>
    <n v="0.56527777777777777"/>
    <d v="2026-01-03T00:00:00"/>
    <n v="1"/>
    <n v="3"/>
    <n v="1"/>
    <x v="2"/>
    <s v="Low"/>
    <s v="Low"/>
    <n v="1"/>
    <n v="0"/>
  </r>
  <r>
    <s v="INC-2026-12866"/>
    <d v="2026-01-03T13:37:00"/>
    <x v="1"/>
    <s v="secure-bank-login.net"/>
    <x v="2"/>
    <x v="0"/>
    <n v="0.56736111111111109"/>
    <d v="2026-01-03T00:00:00"/>
    <n v="1"/>
    <n v="1"/>
    <n v="1"/>
    <x v="0"/>
    <s v="Low"/>
    <s v="Low"/>
    <n v="1"/>
    <n v="0"/>
  </r>
  <r>
    <s v="INC-2026-14609"/>
    <d v="2026-01-03T13:46:00"/>
    <x v="4"/>
    <s v="hr-benefits-portal.org"/>
    <x v="2"/>
    <x v="0"/>
    <n v="0.57361111111111107"/>
    <d v="2026-01-03T00:00:00"/>
    <n v="1"/>
    <n v="3"/>
    <n v="1"/>
    <x v="2"/>
    <s v="Low"/>
    <s v="Low"/>
    <n v="1"/>
    <n v="0"/>
  </r>
  <r>
    <s v="INC-2026-14875"/>
    <d v="2026-01-03T14:03:00"/>
    <x v="5"/>
    <s v="micros0ft-security.com"/>
    <x v="0"/>
    <x v="0"/>
    <n v="0.5854166666666667"/>
    <d v="2026-01-03T00:00:00"/>
    <n v="1"/>
    <n v="1"/>
    <n v="1"/>
    <x v="0"/>
    <s v="Low"/>
    <s v="Low"/>
    <n v="1"/>
    <n v="0"/>
  </r>
  <r>
    <s v="INC-2026-11038"/>
    <d v="2026-01-03T14:39:00"/>
    <x v="4"/>
    <s v="invoice-processing.co"/>
    <x v="3"/>
    <x v="0"/>
    <n v="0.61041666666666672"/>
    <d v="2026-01-03T00:00:00"/>
    <n v="1"/>
    <n v="3"/>
    <n v="1"/>
    <x v="2"/>
    <s v="Low"/>
    <s v="Low"/>
    <n v="1"/>
    <n v="0"/>
  </r>
  <r>
    <s v="INC-2026-14990"/>
    <d v="2026-01-03T15:02:00"/>
    <x v="1"/>
    <s v="secure-bank-login.net"/>
    <x v="0"/>
    <x v="0"/>
    <n v="0.62638888888888888"/>
    <d v="2026-01-03T00:00:00"/>
    <n v="1"/>
    <n v="1"/>
    <n v="1"/>
    <x v="0"/>
    <s v="Low"/>
    <s v="Low"/>
    <n v="1"/>
    <n v="0"/>
  </r>
  <r>
    <s v="INC-2026-14043"/>
    <d v="2026-01-03T15:19:00"/>
    <x v="2"/>
    <s v="micros0ft-security.com"/>
    <x v="3"/>
    <x v="1"/>
    <n v="0.6381944444444444"/>
    <d v="2026-01-03T00:00:00"/>
    <n v="1"/>
    <n v="3"/>
    <n v="4"/>
    <x v="5"/>
    <s v="High"/>
    <s v="High"/>
    <n v="1"/>
    <n v="1"/>
  </r>
  <r>
    <s v="INC-2026-12918"/>
    <d v="2026-01-03T17:01:00"/>
    <x v="0"/>
    <s v="invoice-processing.co"/>
    <x v="0"/>
    <x v="2"/>
    <n v="0.70902777777777781"/>
    <d v="2026-01-03T00:00:00"/>
    <n v="1"/>
    <n v="1"/>
    <n v="2"/>
    <x v="6"/>
    <s v="Low"/>
    <s v="Low"/>
    <n v="1"/>
    <n v="0"/>
  </r>
  <r>
    <s v="INC-2026-13915"/>
    <d v="2026-01-03T17:38:00"/>
    <x v="0"/>
    <s v="secure-bank-login.net"/>
    <x v="2"/>
    <x v="1"/>
    <n v="0.73472222222222228"/>
    <d v="2026-01-03T00:00:00"/>
    <n v="1"/>
    <n v="1"/>
    <n v="4"/>
    <x v="1"/>
    <s v="Low"/>
    <s v="Low"/>
    <n v="1"/>
    <n v="1"/>
  </r>
  <r>
    <s v="INC-2026-14751"/>
    <d v="2026-01-03T17:52:00"/>
    <x v="1"/>
    <s v="micros0ft-security.com"/>
    <x v="2"/>
    <x v="1"/>
    <n v="0.74444444444444446"/>
    <d v="2026-01-03T00:00:00"/>
    <n v="1"/>
    <n v="1"/>
    <n v="4"/>
    <x v="1"/>
    <s v="Low"/>
    <s v="Low"/>
    <n v="1"/>
    <n v="1"/>
  </r>
  <r>
    <s v="INC-2026-12834"/>
    <d v="2026-01-03T18:10:00"/>
    <x v="4"/>
    <s v="invoice-processing.co"/>
    <x v="2"/>
    <x v="2"/>
    <n v="0.75694444444444442"/>
    <d v="2026-01-03T00:00:00"/>
    <n v="1"/>
    <n v="3"/>
    <n v="2"/>
    <x v="4"/>
    <s v="Medium"/>
    <s v="Medium"/>
    <n v="1"/>
    <n v="0"/>
  </r>
  <r>
    <s v="INC-2026-13995"/>
    <d v="2026-01-03T18:24:00"/>
    <x v="2"/>
    <s v="invoice-processing.co"/>
    <x v="1"/>
    <x v="3"/>
    <n v="0.76666666666666672"/>
    <d v="2026-01-03T00:00:00"/>
    <n v="1"/>
    <n v="3"/>
    <n v="2"/>
    <x v="4"/>
    <s v="Medium"/>
    <s v="Medium"/>
    <n v="1"/>
    <n v="0"/>
  </r>
  <r>
    <s v="INC-2026-13928"/>
    <d v="2026-01-03T18:44:00"/>
    <x v="4"/>
    <s v="micros0ft-security.com"/>
    <x v="2"/>
    <x v="0"/>
    <n v="0.78055555555555556"/>
    <d v="2026-01-03T00:00:00"/>
    <n v="1"/>
    <n v="3"/>
    <n v="1"/>
    <x v="2"/>
    <s v="Low"/>
    <s v="Low"/>
    <n v="1"/>
    <n v="0"/>
  </r>
  <r>
    <s v="INC-2026-10390"/>
    <d v="2026-01-03T18:59:00"/>
    <x v="4"/>
    <s v="secure-bank-login.net"/>
    <x v="2"/>
    <x v="3"/>
    <n v="0.79097222222222219"/>
    <d v="2026-01-03T00:00:00"/>
    <n v="1"/>
    <n v="3"/>
    <n v="2"/>
    <x v="4"/>
    <s v="Medium"/>
    <s v="Medium"/>
    <n v="1"/>
    <n v="0"/>
  </r>
  <r>
    <s v="INC-2026-13541"/>
    <d v="2026-01-03T20:50:00"/>
    <x v="1"/>
    <s v="invoice-processing.co"/>
    <x v="3"/>
    <x v="3"/>
    <n v="0.86805555555555558"/>
    <d v="2026-01-03T00:00:00"/>
    <n v="1"/>
    <n v="1"/>
    <n v="2"/>
    <x v="6"/>
    <s v="Low"/>
    <s v="Low"/>
    <n v="1"/>
    <n v="0"/>
  </r>
  <r>
    <s v="INC-2026-11177"/>
    <d v="2026-01-03T21:07:00"/>
    <x v="4"/>
    <s v="invoice-processing.co"/>
    <x v="0"/>
    <x v="1"/>
    <n v="0.87986111111111109"/>
    <d v="2026-01-03T00:00:00"/>
    <n v="1"/>
    <n v="3"/>
    <n v="4"/>
    <x v="5"/>
    <s v="High"/>
    <s v="High"/>
    <n v="1"/>
    <n v="1"/>
  </r>
  <r>
    <s v="INC-2026-11420"/>
    <d v="2026-01-03T21:34:00"/>
    <x v="1"/>
    <s v="micros0ft-security.com"/>
    <x v="0"/>
    <x v="0"/>
    <n v="0.89861111111111114"/>
    <d v="2026-01-03T00:00:00"/>
    <n v="1"/>
    <n v="1"/>
    <n v="1"/>
    <x v="0"/>
    <s v="Low"/>
    <s v="Low"/>
    <n v="1"/>
    <n v="0"/>
  </r>
  <r>
    <s v="INC-2026-12634"/>
    <d v="2026-01-03T21:57:00"/>
    <x v="3"/>
    <s v="hr-benefits-portal.org"/>
    <x v="0"/>
    <x v="0"/>
    <n v="0.9145833333333333"/>
    <d v="2026-01-03T00:00:00"/>
    <n v="1"/>
    <n v="5"/>
    <n v="1"/>
    <x v="8"/>
    <s v="Medium"/>
    <s v="Medium"/>
    <n v="1"/>
    <n v="0"/>
  </r>
  <r>
    <s v="INC-2026-11064"/>
    <d v="2026-01-03T22:23:00"/>
    <x v="2"/>
    <s v="secure-bank-login.net"/>
    <x v="1"/>
    <x v="1"/>
    <n v="0.93263888888888891"/>
    <d v="2026-01-03T00:00:00"/>
    <n v="1"/>
    <n v="3"/>
    <n v="4"/>
    <x v="5"/>
    <s v="High"/>
    <s v="High"/>
    <n v="1"/>
    <n v="1"/>
  </r>
  <r>
    <s v="INC-2026-10083"/>
    <d v="2026-01-03T22:30:00"/>
    <x v="0"/>
    <s v="secure-bank-login.net"/>
    <x v="2"/>
    <x v="3"/>
    <n v="0.9375"/>
    <d v="2026-01-03T00:00:00"/>
    <n v="1"/>
    <n v="1"/>
    <n v="2"/>
    <x v="6"/>
    <s v="Low"/>
    <s v="Low"/>
    <n v="1"/>
    <n v="0"/>
  </r>
  <r>
    <s v="INC-2026-10600"/>
    <d v="2026-01-03T22:44:00"/>
    <x v="0"/>
    <s v="invoice-processing.co"/>
    <x v="3"/>
    <x v="2"/>
    <n v="0.94722222222222219"/>
    <d v="2026-01-03T00:00:00"/>
    <n v="1"/>
    <n v="1"/>
    <n v="2"/>
    <x v="6"/>
    <s v="Low"/>
    <s v="Low"/>
    <n v="1"/>
    <n v="0"/>
  </r>
  <r>
    <s v="INC-2026-11959"/>
    <d v="2026-01-03T22:54:00"/>
    <x v="2"/>
    <s v="secure-bank-login.net"/>
    <x v="2"/>
    <x v="3"/>
    <n v="0.95416666666666672"/>
    <d v="2026-01-03T00:00:00"/>
    <n v="1"/>
    <n v="3"/>
    <n v="2"/>
    <x v="4"/>
    <s v="Medium"/>
    <s v="Medium"/>
    <n v="1"/>
    <n v="0"/>
  </r>
  <r>
    <s v="INC-2026-13523"/>
    <d v="2026-01-03T23:31:00"/>
    <x v="4"/>
    <s v="micros0ft-security.com"/>
    <x v="2"/>
    <x v="3"/>
    <n v="0.97986111111111107"/>
    <d v="2026-01-03T00:00:00"/>
    <n v="1"/>
    <n v="3"/>
    <n v="2"/>
    <x v="4"/>
    <s v="Medium"/>
    <s v="Medium"/>
    <n v="1"/>
    <n v="0"/>
  </r>
  <r>
    <s v="INC-2026-14494"/>
    <d v="2026-01-03T23:35:00"/>
    <x v="4"/>
    <s v="hr-benefits-portal.org"/>
    <x v="2"/>
    <x v="3"/>
    <n v="0.98263888888888884"/>
    <d v="2026-01-03T00:00:00"/>
    <n v="1"/>
    <n v="3"/>
    <n v="2"/>
    <x v="4"/>
    <s v="Medium"/>
    <s v="Medium"/>
    <n v="1"/>
    <n v="0"/>
  </r>
  <r>
    <s v="INC-2026-13774"/>
    <d v="2026-01-04T00:17:00"/>
    <x v="4"/>
    <s v="secure-bank-login.net"/>
    <x v="2"/>
    <x v="0"/>
    <n v="1.1805555555555555E-2"/>
    <d v="2026-01-04T00:00:00"/>
    <n v="1"/>
    <n v="3"/>
    <n v="1"/>
    <x v="2"/>
    <s v="Low"/>
    <s v="Low"/>
    <n v="1"/>
    <n v="0"/>
  </r>
  <r>
    <s v="INC-2026-12053"/>
    <d v="2026-01-04T01:00:00"/>
    <x v="4"/>
    <s v="micros0ft-security.com"/>
    <x v="2"/>
    <x v="3"/>
    <n v="4.1666666666666664E-2"/>
    <d v="2026-01-04T00:00:00"/>
    <n v="1"/>
    <n v="3"/>
    <n v="2"/>
    <x v="4"/>
    <s v="Medium"/>
    <s v="Medium"/>
    <n v="1"/>
    <n v="0"/>
  </r>
  <r>
    <s v="INC-2026-12480"/>
    <d v="2026-01-04T02:10:00"/>
    <x v="4"/>
    <s v="secure-bank-login.net"/>
    <x v="2"/>
    <x v="2"/>
    <n v="9.0277777777777776E-2"/>
    <d v="2026-01-04T00:00:00"/>
    <n v="1"/>
    <n v="3"/>
    <n v="2"/>
    <x v="4"/>
    <s v="Medium"/>
    <s v="Medium"/>
    <n v="1"/>
    <n v="0"/>
  </r>
  <r>
    <s v="INC-2026-11183"/>
    <d v="2026-01-04T02:55:00"/>
    <x v="4"/>
    <s v="invoice-processing.co"/>
    <x v="0"/>
    <x v="3"/>
    <n v="0.12152777777777778"/>
    <d v="2026-01-04T00:00:00"/>
    <n v="1"/>
    <n v="3"/>
    <n v="2"/>
    <x v="4"/>
    <s v="Medium"/>
    <s v="Medium"/>
    <n v="1"/>
    <n v="0"/>
  </r>
  <r>
    <s v="INC-2026-14679"/>
    <d v="2026-01-04T03:15:00"/>
    <x v="2"/>
    <s v="micros0ft-security.com"/>
    <x v="0"/>
    <x v="3"/>
    <n v="0.13541666666666666"/>
    <d v="2026-01-04T00:00:00"/>
    <n v="1"/>
    <n v="3"/>
    <n v="2"/>
    <x v="4"/>
    <s v="Medium"/>
    <s v="Medium"/>
    <n v="1"/>
    <n v="0"/>
  </r>
  <r>
    <s v="INC-2026-12912"/>
    <d v="2026-01-04T03:51:00"/>
    <x v="3"/>
    <s v="invoice-processing.co"/>
    <x v="0"/>
    <x v="3"/>
    <n v="0.16041666666666668"/>
    <d v="2026-01-04T00:00:00"/>
    <n v="1"/>
    <n v="5"/>
    <n v="2"/>
    <x v="3"/>
    <s v="Medium"/>
    <s v="Medium"/>
    <n v="1"/>
    <n v="0"/>
  </r>
  <r>
    <s v="INC-2026-11077"/>
    <d v="2026-01-04T04:06:00"/>
    <x v="4"/>
    <s v="micros0ft-security.com"/>
    <x v="2"/>
    <x v="3"/>
    <n v="0.17083333333333334"/>
    <d v="2026-01-04T00:00:00"/>
    <n v="1"/>
    <n v="3"/>
    <n v="2"/>
    <x v="4"/>
    <s v="Medium"/>
    <s v="Medium"/>
    <n v="1"/>
    <n v="0"/>
  </r>
  <r>
    <s v="INC-2026-11756"/>
    <d v="2026-01-04T04:15:00"/>
    <x v="4"/>
    <s v="secure-bank-login.net"/>
    <x v="2"/>
    <x v="3"/>
    <n v="0.17708333333333334"/>
    <d v="2026-01-04T00:00:00"/>
    <n v="1"/>
    <n v="3"/>
    <n v="2"/>
    <x v="4"/>
    <s v="Medium"/>
    <s v="Medium"/>
    <n v="1"/>
    <n v="0"/>
  </r>
  <r>
    <s v="INC-2026-11425"/>
    <d v="2026-01-04T04:19:00"/>
    <x v="1"/>
    <s v="invoice-processing.co"/>
    <x v="1"/>
    <x v="3"/>
    <n v="0.17986111111111111"/>
    <d v="2026-01-04T00:00:00"/>
    <n v="1"/>
    <n v="1"/>
    <n v="2"/>
    <x v="6"/>
    <s v="Low"/>
    <s v="Low"/>
    <n v="1"/>
    <n v="0"/>
  </r>
  <r>
    <s v="INC-2026-13766"/>
    <d v="2026-01-04T04:59:00"/>
    <x v="3"/>
    <s v="hr-benefits-portal.org"/>
    <x v="0"/>
    <x v="2"/>
    <n v="0.2076388888888889"/>
    <d v="2026-01-04T00:00:00"/>
    <n v="1"/>
    <n v="5"/>
    <n v="2"/>
    <x v="3"/>
    <s v="Medium"/>
    <s v="Medium"/>
    <n v="1"/>
    <n v="0"/>
  </r>
  <r>
    <s v="INC-2026-13070"/>
    <d v="2026-01-04T05:40:00"/>
    <x v="4"/>
    <s v="invoice-processing.co"/>
    <x v="2"/>
    <x v="3"/>
    <n v="0.2361111111111111"/>
    <d v="2026-01-04T00:00:00"/>
    <n v="1"/>
    <n v="3"/>
    <n v="2"/>
    <x v="4"/>
    <s v="Medium"/>
    <s v="Medium"/>
    <n v="1"/>
    <n v="0"/>
  </r>
  <r>
    <s v="INC-2026-11067"/>
    <d v="2026-01-04T06:20:00"/>
    <x v="4"/>
    <s v="invoice-processing.co"/>
    <x v="1"/>
    <x v="2"/>
    <n v="0.2638888888888889"/>
    <d v="2026-01-04T00:00:00"/>
    <n v="1"/>
    <n v="3"/>
    <n v="2"/>
    <x v="4"/>
    <s v="Medium"/>
    <s v="Medium"/>
    <n v="1"/>
    <n v="0"/>
  </r>
  <r>
    <s v="INC-2026-12277"/>
    <d v="2026-01-04T06:59:00"/>
    <x v="5"/>
    <s v="hr-benefits-portal.org"/>
    <x v="1"/>
    <x v="4"/>
    <n v="0.29097222222222224"/>
    <d v="2026-01-04T00:00:00"/>
    <n v="1"/>
    <n v="1"/>
    <n v="5"/>
    <x v="8"/>
    <s v="Medium"/>
    <s v="Medium"/>
    <n v="1"/>
    <n v="1"/>
  </r>
  <r>
    <s v="INC-2026-13983"/>
    <d v="2026-01-04T07:49:00"/>
    <x v="2"/>
    <s v="micros0ft-security.com"/>
    <x v="1"/>
    <x v="1"/>
    <n v="0.32569444444444445"/>
    <d v="2026-01-04T00:00:00"/>
    <n v="1"/>
    <n v="3"/>
    <n v="4"/>
    <x v="5"/>
    <s v="High"/>
    <s v="High"/>
    <n v="1"/>
    <n v="1"/>
  </r>
  <r>
    <s v="INC-2026-10526"/>
    <d v="2026-01-04T07:51:00"/>
    <x v="5"/>
    <s v="invoice-processing.co"/>
    <x v="2"/>
    <x v="3"/>
    <n v="0.32708333333333334"/>
    <d v="2026-01-04T00:00:00"/>
    <n v="1"/>
    <n v="1"/>
    <n v="2"/>
    <x v="6"/>
    <s v="Low"/>
    <s v="Low"/>
    <n v="1"/>
    <n v="0"/>
  </r>
  <r>
    <s v="INC-2026-11672"/>
    <d v="2026-01-04T09:04:00"/>
    <x v="4"/>
    <s v="secure-bank-login.net"/>
    <x v="2"/>
    <x v="3"/>
    <n v="0.37777777777777777"/>
    <d v="2026-01-04T00:00:00"/>
    <n v="1"/>
    <n v="3"/>
    <n v="2"/>
    <x v="4"/>
    <s v="Medium"/>
    <s v="Medium"/>
    <n v="1"/>
    <n v="0"/>
  </r>
  <r>
    <s v="INC-2026-10164"/>
    <d v="2026-01-04T09:05:00"/>
    <x v="4"/>
    <s v="invoice-processing.co"/>
    <x v="2"/>
    <x v="2"/>
    <n v="0.37847222222222221"/>
    <d v="2026-01-04T00:00:00"/>
    <n v="1"/>
    <n v="3"/>
    <n v="2"/>
    <x v="4"/>
    <s v="Medium"/>
    <s v="Medium"/>
    <n v="1"/>
    <n v="0"/>
  </r>
  <r>
    <s v="INC-2026-13110"/>
    <d v="2026-01-04T09:22:00"/>
    <x v="5"/>
    <s v="hr-benefits-portal.org"/>
    <x v="3"/>
    <x v="0"/>
    <n v="0.39027777777777778"/>
    <d v="2026-01-04T00:00:00"/>
    <n v="1"/>
    <n v="1"/>
    <n v="1"/>
    <x v="0"/>
    <s v="Low"/>
    <s v="Low"/>
    <n v="1"/>
    <n v="0"/>
  </r>
  <r>
    <s v="INC-2026-14172"/>
    <d v="2026-01-04T09:30:00"/>
    <x v="4"/>
    <s v="invoice-processing.co"/>
    <x v="2"/>
    <x v="3"/>
    <n v="0.39583333333333331"/>
    <d v="2026-01-04T00:00:00"/>
    <n v="1"/>
    <n v="3"/>
    <n v="2"/>
    <x v="4"/>
    <s v="Medium"/>
    <s v="Medium"/>
    <n v="1"/>
    <n v="0"/>
  </r>
  <r>
    <s v="INC-2026-12829"/>
    <d v="2026-01-04T09:33:00"/>
    <x v="5"/>
    <s v="invoice-processing.co"/>
    <x v="3"/>
    <x v="0"/>
    <n v="0.39791666666666664"/>
    <d v="2026-01-04T00:00:00"/>
    <n v="1"/>
    <n v="1"/>
    <n v="1"/>
    <x v="0"/>
    <s v="Low"/>
    <s v="Low"/>
    <n v="1"/>
    <n v="0"/>
  </r>
  <r>
    <s v="INC-2026-11024"/>
    <d v="2026-01-04T09:47:00"/>
    <x v="2"/>
    <s v="hr-benefits-portal.org"/>
    <x v="0"/>
    <x v="3"/>
    <n v="0.40763888888888888"/>
    <d v="2026-01-04T00:00:00"/>
    <n v="1"/>
    <n v="3"/>
    <n v="2"/>
    <x v="4"/>
    <s v="Medium"/>
    <s v="Medium"/>
    <n v="1"/>
    <n v="0"/>
  </r>
  <r>
    <s v="INC-2026-14493"/>
    <d v="2026-01-04T09:55:00"/>
    <x v="4"/>
    <s v="invoice-processing.co"/>
    <x v="2"/>
    <x v="3"/>
    <n v="0.41319444444444442"/>
    <d v="2026-01-04T00:00:00"/>
    <n v="1"/>
    <n v="3"/>
    <n v="2"/>
    <x v="4"/>
    <s v="Medium"/>
    <s v="Medium"/>
    <n v="1"/>
    <n v="0"/>
  </r>
  <r>
    <s v="INC-2026-12957"/>
    <d v="2026-01-04T10:16:00"/>
    <x v="3"/>
    <s v="secure-bank-login.net"/>
    <x v="0"/>
    <x v="3"/>
    <n v="0.42777777777777776"/>
    <d v="2026-01-04T00:00:00"/>
    <n v="1"/>
    <n v="5"/>
    <n v="2"/>
    <x v="3"/>
    <s v="Medium"/>
    <s v="Medium"/>
    <n v="1"/>
    <n v="0"/>
  </r>
  <r>
    <s v="INC-2026-11226"/>
    <d v="2026-01-04T11:55:00"/>
    <x v="4"/>
    <s v="micros0ft-security.com"/>
    <x v="2"/>
    <x v="3"/>
    <n v="0.49652777777777779"/>
    <d v="2026-01-04T00:00:00"/>
    <n v="1"/>
    <n v="3"/>
    <n v="2"/>
    <x v="4"/>
    <s v="Medium"/>
    <s v="Medium"/>
    <n v="1"/>
    <n v="0"/>
  </r>
  <r>
    <s v="INC-2026-11323"/>
    <d v="2026-01-04T12:47:00"/>
    <x v="5"/>
    <s v="micros0ft-security.com"/>
    <x v="2"/>
    <x v="2"/>
    <n v="0.53263888888888888"/>
    <d v="2026-01-04T00:00:00"/>
    <n v="1"/>
    <n v="1"/>
    <n v="2"/>
    <x v="6"/>
    <s v="Low"/>
    <s v="Low"/>
    <n v="1"/>
    <n v="0"/>
  </r>
  <r>
    <s v="INC-2026-10125"/>
    <d v="2026-01-04T13:01:00"/>
    <x v="2"/>
    <s v="secure-bank-login.net"/>
    <x v="0"/>
    <x v="2"/>
    <n v="0.54236111111111107"/>
    <d v="2026-01-04T00:00:00"/>
    <n v="1"/>
    <n v="3"/>
    <n v="2"/>
    <x v="4"/>
    <s v="Medium"/>
    <s v="Medium"/>
    <n v="1"/>
    <n v="0"/>
  </r>
  <r>
    <s v="INC-2026-11497"/>
    <d v="2026-01-04T13:05:00"/>
    <x v="1"/>
    <s v="invoice-processing.co"/>
    <x v="0"/>
    <x v="1"/>
    <n v="0.54513888888888884"/>
    <d v="2026-01-04T00:00:00"/>
    <n v="1"/>
    <n v="1"/>
    <n v="4"/>
    <x v="1"/>
    <s v="Low"/>
    <s v="Low"/>
    <n v="1"/>
    <n v="1"/>
  </r>
  <r>
    <s v="INC-2026-14582"/>
    <d v="2026-01-04T13:13:00"/>
    <x v="3"/>
    <s v="micros0ft-security.com"/>
    <x v="0"/>
    <x v="3"/>
    <n v="0.55069444444444449"/>
    <d v="2026-01-04T00:00:00"/>
    <n v="1"/>
    <n v="5"/>
    <n v="2"/>
    <x v="3"/>
    <s v="Medium"/>
    <s v="Medium"/>
    <n v="1"/>
    <n v="0"/>
  </r>
  <r>
    <s v="INC-2026-12868"/>
    <d v="2026-01-04T13:32:00"/>
    <x v="4"/>
    <s v="micros0ft-security.com"/>
    <x v="2"/>
    <x v="2"/>
    <n v="0.56388888888888888"/>
    <d v="2026-01-04T00:00:00"/>
    <n v="1"/>
    <n v="3"/>
    <n v="2"/>
    <x v="4"/>
    <s v="Medium"/>
    <s v="Medium"/>
    <n v="1"/>
    <n v="0"/>
  </r>
  <r>
    <s v="INC-2026-10084"/>
    <d v="2026-01-04T13:39:00"/>
    <x v="4"/>
    <s v="secure-bank-login.net"/>
    <x v="0"/>
    <x v="0"/>
    <n v="0.56874999999999998"/>
    <d v="2026-01-04T00:00:00"/>
    <n v="1"/>
    <n v="3"/>
    <n v="1"/>
    <x v="2"/>
    <s v="Low"/>
    <s v="Low"/>
    <n v="1"/>
    <n v="0"/>
  </r>
  <r>
    <s v="INC-2026-13644"/>
    <d v="2026-01-04T14:17:00"/>
    <x v="4"/>
    <s v="secure-bank-login.net"/>
    <x v="2"/>
    <x v="0"/>
    <n v="0.59513888888888888"/>
    <d v="2026-01-04T00:00:00"/>
    <n v="1"/>
    <n v="3"/>
    <n v="1"/>
    <x v="2"/>
    <s v="Low"/>
    <s v="Low"/>
    <n v="1"/>
    <n v="0"/>
  </r>
  <r>
    <s v="INC-2026-13716"/>
    <d v="2026-01-04T15:21:00"/>
    <x v="2"/>
    <s v="hr-benefits-portal.org"/>
    <x v="1"/>
    <x v="3"/>
    <n v="0.63958333333333328"/>
    <d v="2026-01-04T00:00:00"/>
    <n v="1"/>
    <n v="3"/>
    <n v="2"/>
    <x v="4"/>
    <s v="Medium"/>
    <s v="Medium"/>
    <n v="1"/>
    <n v="0"/>
  </r>
  <r>
    <s v="INC-2026-12806"/>
    <d v="2026-01-04T15:22:00"/>
    <x v="2"/>
    <s v="secure-bank-login.net"/>
    <x v="3"/>
    <x v="1"/>
    <n v="0.64027777777777772"/>
    <d v="2026-01-04T00:00:00"/>
    <n v="1"/>
    <n v="3"/>
    <n v="4"/>
    <x v="5"/>
    <s v="High"/>
    <s v="High"/>
    <n v="1"/>
    <n v="1"/>
  </r>
  <r>
    <s v="INC-2026-13252"/>
    <d v="2026-01-04T15:45:00"/>
    <x v="4"/>
    <s v="invoice-processing.co"/>
    <x v="2"/>
    <x v="1"/>
    <n v="0.65625"/>
    <d v="2026-01-04T00:00:00"/>
    <n v="1"/>
    <n v="3"/>
    <n v="4"/>
    <x v="5"/>
    <s v="High"/>
    <s v="High"/>
    <n v="1"/>
    <n v="1"/>
  </r>
  <r>
    <s v="INC-2026-13712"/>
    <d v="2026-01-04T16:27:00"/>
    <x v="4"/>
    <s v="invoice-processing.co"/>
    <x v="2"/>
    <x v="0"/>
    <n v="0.68541666666666667"/>
    <d v="2026-01-04T00:00:00"/>
    <n v="1"/>
    <n v="3"/>
    <n v="1"/>
    <x v="2"/>
    <s v="Low"/>
    <s v="Low"/>
    <n v="1"/>
    <n v="0"/>
  </r>
  <r>
    <s v="INC-2026-14781"/>
    <d v="2026-01-04T16:32:00"/>
    <x v="4"/>
    <s v="micros0ft-security.com"/>
    <x v="0"/>
    <x v="4"/>
    <n v="0.68888888888888888"/>
    <d v="2026-01-04T00:00:00"/>
    <n v="1"/>
    <n v="3"/>
    <n v="5"/>
    <x v="9"/>
    <s v="High"/>
    <s v="High"/>
    <n v="1"/>
    <n v="1"/>
  </r>
  <r>
    <s v="INC-2026-13626"/>
    <d v="2026-01-04T16:36:00"/>
    <x v="1"/>
    <s v="invoice-processing.co"/>
    <x v="2"/>
    <x v="3"/>
    <n v="0.69166666666666665"/>
    <d v="2026-01-04T00:00:00"/>
    <n v="1"/>
    <n v="1"/>
    <n v="2"/>
    <x v="6"/>
    <s v="Low"/>
    <s v="Low"/>
    <n v="1"/>
    <n v="0"/>
  </r>
  <r>
    <s v="INC-2026-10493"/>
    <d v="2026-01-04T16:49:00"/>
    <x v="0"/>
    <s v="secure-bank-login.net"/>
    <x v="2"/>
    <x v="3"/>
    <n v="0.7006944444444444"/>
    <d v="2026-01-04T00:00:00"/>
    <n v="1"/>
    <n v="1"/>
    <n v="2"/>
    <x v="6"/>
    <s v="Low"/>
    <s v="Low"/>
    <n v="1"/>
    <n v="0"/>
  </r>
  <r>
    <s v="INC-2026-13147"/>
    <d v="2026-01-04T18:11:00"/>
    <x v="2"/>
    <s v="hr-benefits-portal.org"/>
    <x v="0"/>
    <x v="0"/>
    <n v="0.75763888888888886"/>
    <d v="2026-01-04T00:00:00"/>
    <n v="1"/>
    <n v="3"/>
    <n v="1"/>
    <x v="2"/>
    <s v="Low"/>
    <s v="Low"/>
    <n v="1"/>
    <n v="0"/>
  </r>
  <r>
    <s v="INC-2026-13894"/>
    <d v="2026-01-04T18:12:00"/>
    <x v="4"/>
    <s v="secure-bank-login.net"/>
    <x v="2"/>
    <x v="1"/>
    <n v="0.7583333333333333"/>
    <d v="2026-01-04T00:00:00"/>
    <n v="1"/>
    <n v="3"/>
    <n v="4"/>
    <x v="5"/>
    <s v="High"/>
    <s v="High"/>
    <n v="1"/>
    <n v="1"/>
  </r>
  <r>
    <s v="INC-2026-14907"/>
    <d v="2026-01-04T18:18:00"/>
    <x v="1"/>
    <s v="invoice-processing.co"/>
    <x v="2"/>
    <x v="1"/>
    <n v="0.76249999999999996"/>
    <d v="2026-01-04T00:00:00"/>
    <n v="1"/>
    <n v="1"/>
    <n v="4"/>
    <x v="1"/>
    <s v="Low"/>
    <s v="Low"/>
    <n v="1"/>
    <n v="1"/>
  </r>
  <r>
    <s v="INC-2026-11857"/>
    <d v="2026-01-04T18:48:00"/>
    <x v="4"/>
    <s v="micros0ft-security.com"/>
    <x v="2"/>
    <x v="3"/>
    <n v="0.78333333333333333"/>
    <d v="2026-01-04T00:00:00"/>
    <n v="1"/>
    <n v="3"/>
    <n v="2"/>
    <x v="4"/>
    <s v="Medium"/>
    <s v="Medium"/>
    <n v="1"/>
    <n v="0"/>
  </r>
  <r>
    <s v="INC-2026-12130"/>
    <d v="2026-01-04T19:04:00"/>
    <x v="4"/>
    <s v="invoice-processing.co"/>
    <x v="2"/>
    <x v="2"/>
    <n v="0.7944444444444444"/>
    <d v="2026-01-04T00:00:00"/>
    <n v="1"/>
    <n v="3"/>
    <n v="2"/>
    <x v="4"/>
    <s v="Medium"/>
    <s v="Medium"/>
    <n v="1"/>
    <n v="0"/>
  </r>
  <r>
    <s v="INC-2026-11739"/>
    <d v="2026-01-04T19:53:00"/>
    <x v="4"/>
    <s v="secure-bank-login.net"/>
    <x v="2"/>
    <x v="3"/>
    <n v="0.82847222222222228"/>
    <d v="2026-01-04T00:00:00"/>
    <n v="1"/>
    <n v="3"/>
    <n v="2"/>
    <x v="4"/>
    <s v="Medium"/>
    <s v="Medium"/>
    <n v="1"/>
    <n v="0"/>
  </r>
  <r>
    <s v="INC-2026-11467"/>
    <d v="2026-01-04T20:18:00"/>
    <x v="5"/>
    <s v="secure-bank-login.net"/>
    <x v="2"/>
    <x v="2"/>
    <n v="0.84583333333333333"/>
    <d v="2026-01-04T00:00:00"/>
    <n v="1"/>
    <n v="1"/>
    <n v="2"/>
    <x v="6"/>
    <s v="Low"/>
    <s v="Low"/>
    <n v="1"/>
    <n v="0"/>
  </r>
  <r>
    <s v="INC-2026-11041"/>
    <d v="2026-01-04T21:17:00"/>
    <x v="0"/>
    <s v="micros0ft-security.com"/>
    <x v="0"/>
    <x v="0"/>
    <n v="0.88680555555555551"/>
    <d v="2026-01-04T00:00:00"/>
    <n v="1"/>
    <n v="1"/>
    <n v="1"/>
    <x v="0"/>
    <s v="Low"/>
    <s v="Low"/>
    <n v="1"/>
    <n v="0"/>
  </r>
  <r>
    <s v="INC-2026-14297"/>
    <d v="2026-01-04T21:31:00"/>
    <x v="4"/>
    <s v="micros0ft-security.com"/>
    <x v="2"/>
    <x v="3"/>
    <n v="0.89652777777777781"/>
    <d v="2026-01-04T00:00:00"/>
    <n v="1"/>
    <n v="3"/>
    <n v="2"/>
    <x v="4"/>
    <s v="Medium"/>
    <s v="Medium"/>
    <n v="1"/>
    <n v="0"/>
  </r>
  <r>
    <s v="INC-2026-11209"/>
    <d v="2026-01-04T22:30:00"/>
    <x v="4"/>
    <s v="secure-bank-login.net"/>
    <x v="2"/>
    <x v="0"/>
    <n v="0.9375"/>
    <d v="2026-01-04T00:00:00"/>
    <n v="1"/>
    <n v="3"/>
    <n v="1"/>
    <x v="2"/>
    <s v="Low"/>
    <s v="Low"/>
    <n v="1"/>
    <n v="0"/>
  </r>
  <r>
    <s v="INC-2026-11109"/>
    <d v="2026-01-04T22:32:00"/>
    <x v="4"/>
    <s v="secure-bank-login.net"/>
    <x v="2"/>
    <x v="2"/>
    <n v="0.93888888888888888"/>
    <d v="2026-01-04T00:00:00"/>
    <n v="1"/>
    <n v="3"/>
    <n v="2"/>
    <x v="4"/>
    <s v="Medium"/>
    <s v="Medium"/>
    <n v="1"/>
    <n v="0"/>
  </r>
  <r>
    <s v="INC-2026-13140"/>
    <d v="2026-01-04T22:53:00"/>
    <x v="4"/>
    <s v="hr-benefits-portal.org"/>
    <x v="2"/>
    <x v="3"/>
    <n v="0.95347222222222228"/>
    <d v="2026-01-04T00:00:00"/>
    <n v="1"/>
    <n v="3"/>
    <n v="2"/>
    <x v="4"/>
    <s v="Medium"/>
    <s v="Medium"/>
    <n v="1"/>
    <n v="0"/>
  </r>
  <r>
    <s v="INC-2026-14217"/>
    <d v="2026-01-04T23:41:00"/>
    <x v="5"/>
    <s v="secure-bank-login.net"/>
    <x v="0"/>
    <x v="2"/>
    <n v="0.9868055555555556"/>
    <d v="2026-01-04T00:00:00"/>
    <n v="1"/>
    <n v="1"/>
    <n v="2"/>
    <x v="6"/>
    <s v="Low"/>
    <s v="Low"/>
    <n v="1"/>
    <n v="0"/>
  </r>
  <r>
    <s v="INC-2026-11917"/>
    <d v="2026-01-05T01:01:00"/>
    <x v="4"/>
    <s v="secure-bank-login.net"/>
    <x v="2"/>
    <x v="3"/>
    <n v="4.2361111111111113E-2"/>
    <d v="2026-01-05T00:00:00"/>
    <n v="1"/>
    <n v="3"/>
    <n v="2"/>
    <x v="4"/>
    <s v="Medium"/>
    <s v="Medium"/>
    <n v="1"/>
    <n v="0"/>
  </r>
  <r>
    <s v="INC-2026-10351"/>
    <d v="2026-01-05T01:04:00"/>
    <x v="4"/>
    <s v="hr-benefits-portal.org"/>
    <x v="2"/>
    <x v="0"/>
    <n v="4.4444444444444446E-2"/>
    <d v="2026-01-05T00:00:00"/>
    <n v="1"/>
    <n v="3"/>
    <n v="1"/>
    <x v="2"/>
    <s v="Low"/>
    <s v="Low"/>
    <n v="1"/>
    <n v="0"/>
  </r>
  <r>
    <s v="INC-2026-14088"/>
    <d v="2026-01-05T01:06:00"/>
    <x v="0"/>
    <s v="hr-benefits-portal.org"/>
    <x v="0"/>
    <x v="2"/>
    <n v="4.583333333333333E-2"/>
    <d v="2026-01-05T00:00:00"/>
    <n v="1"/>
    <n v="1"/>
    <n v="2"/>
    <x v="6"/>
    <s v="Low"/>
    <s v="Low"/>
    <n v="1"/>
    <n v="0"/>
  </r>
  <r>
    <s v="INC-2026-14237"/>
    <d v="2026-01-05T01:32:00"/>
    <x v="4"/>
    <s v="secure-bank-login.net"/>
    <x v="2"/>
    <x v="3"/>
    <n v="6.3888888888888884E-2"/>
    <d v="2026-01-05T00:00:00"/>
    <n v="1"/>
    <n v="3"/>
    <n v="2"/>
    <x v="4"/>
    <s v="Medium"/>
    <s v="Medium"/>
    <n v="1"/>
    <n v="0"/>
  </r>
  <r>
    <s v="INC-2026-12606"/>
    <d v="2026-01-05T01:43:00"/>
    <x v="3"/>
    <s v="secure-bank-login.net"/>
    <x v="0"/>
    <x v="2"/>
    <n v="7.1527777777777773E-2"/>
    <d v="2026-01-05T00:00:00"/>
    <n v="1"/>
    <n v="5"/>
    <n v="2"/>
    <x v="3"/>
    <s v="Medium"/>
    <s v="Medium"/>
    <n v="1"/>
    <n v="0"/>
  </r>
  <r>
    <s v="INC-2026-14006"/>
    <d v="2026-01-05T01:57:00"/>
    <x v="0"/>
    <s v="hr-benefits-portal.org"/>
    <x v="2"/>
    <x v="3"/>
    <n v="8.1250000000000003E-2"/>
    <d v="2026-01-05T00:00:00"/>
    <n v="1"/>
    <n v="1"/>
    <n v="2"/>
    <x v="6"/>
    <s v="Low"/>
    <s v="Low"/>
    <n v="1"/>
    <n v="0"/>
  </r>
  <r>
    <s v="INC-2026-10799"/>
    <d v="2026-01-05T02:18:00"/>
    <x v="4"/>
    <s v="secure-bank-login.net"/>
    <x v="2"/>
    <x v="2"/>
    <n v="9.583333333333334E-2"/>
    <d v="2026-01-05T00:00:00"/>
    <n v="1"/>
    <n v="3"/>
    <n v="2"/>
    <x v="4"/>
    <s v="Medium"/>
    <s v="Medium"/>
    <n v="1"/>
    <n v="0"/>
  </r>
  <r>
    <s v="INC-2026-11631"/>
    <d v="2026-01-05T03:03:00"/>
    <x v="4"/>
    <s v="micros0ft-security.com"/>
    <x v="0"/>
    <x v="3"/>
    <n v="0.12708333333333333"/>
    <d v="2026-01-05T00:00:00"/>
    <n v="1"/>
    <n v="3"/>
    <n v="2"/>
    <x v="4"/>
    <s v="Medium"/>
    <s v="Medium"/>
    <n v="1"/>
    <n v="0"/>
  </r>
  <r>
    <s v="INC-2026-14639"/>
    <d v="2026-01-05T04:59:00"/>
    <x v="4"/>
    <s v="micros0ft-security.com"/>
    <x v="2"/>
    <x v="2"/>
    <n v="0.2076388888888889"/>
    <d v="2026-01-05T00:00:00"/>
    <n v="1"/>
    <n v="3"/>
    <n v="2"/>
    <x v="4"/>
    <s v="Medium"/>
    <s v="Medium"/>
    <n v="1"/>
    <n v="0"/>
  </r>
  <r>
    <s v="INC-2026-11667"/>
    <d v="2026-01-05T05:24:00"/>
    <x v="4"/>
    <s v="hr-benefits-portal.org"/>
    <x v="2"/>
    <x v="0"/>
    <n v="0.22500000000000001"/>
    <d v="2026-01-05T00:00:00"/>
    <n v="1"/>
    <n v="3"/>
    <n v="1"/>
    <x v="2"/>
    <s v="Low"/>
    <s v="Low"/>
    <n v="1"/>
    <n v="0"/>
  </r>
  <r>
    <s v="INC-2026-13370"/>
    <d v="2026-01-05T06:00:00"/>
    <x v="2"/>
    <s v="secure-bank-login.net"/>
    <x v="3"/>
    <x v="3"/>
    <n v="0.25"/>
    <d v="2026-01-05T00:00:00"/>
    <n v="1"/>
    <n v="3"/>
    <n v="2"/>
    <x v="4"/>
    <s v="Medium"/>
    <s v="Medium"/>
    <n v="1"/>
    <n v="0"/>
  </r>
  <r>
    <s v="INC-2026-11555"/>
    <d v="2026-01-05T06:28:00"/>
    <x v="4"/>
    <s v="secure-bank-login.net"/>
    <x v="2"/>
    <x v="3"/>
    <n v="0.26944444444444443"/>
    <d v="2026-01-05T00:00:00"/>
    <n v="1"/>
    <n v="3"/>
    <n v="2"/>
    <x v="4"/>
    <s v="Medium"/>
    <s v="Medium"/>
    <n v="1"/>
    <n v="0"/>
  </r>
  <r>
    <s v="INC-2026-11703"/>
    <d v="2026-01-05T07:22:00"/>
    <x v="4"/>
    <s v="invoice-processing.co"/>
    <x v="2"/>
    <x v="3"/>
    <n v="0.30694444444444446"/>
    <d v="2026-01-05T00:00:00"/>
    <n v="1"/>
    <n v="3"/>
    <n v="2"/>
    <x v="4"/>
    <s v="Medium"/>
    <s v="Medium"/>
    <n v="1"/>
    <n v="0"/>
  </r>
  <r>
    <s v="INC-2026-11575"/>
    <d v="2026-01-05T07:47:00"/>
    <x v="0"/>
    <s v="secure-bank-login.net"/>
    <x v="1"/>
    <x v="1"/>
    <n v="0.32430555555555557"/>
    <d v="2026-01-05T00:00:00"/>
    <n v="1"/>
    <n v="1"/>
    <n v="4"/>
    <x v="1"/>
    <s v="Low"/>
    <s v="Low"/>
    <n v="1"/>
    <n v="1"/>
  </r>
  <r>
    <s v="INC-2026-11956"/>
    <d v="2026-01-05T09:04:00"/>
    <x v="5"/>
    <s v="micros0ft-security.com"/>
    <x v="2"/>
    <x v="2"/>
    <n v="0.37777777777777777"/>
    <d v="2026-01-05T00:00:00"/>
    <n v="1"/>
    <n v="1"/>
    <n v="2"/>
    <x v="6"/>
    <s v="Low"/>
    <s v="Low"/>
    <n v="1"/>
    <n v="0"/>
  </r>
  <r>
    <s v="INC-2026-12403"/>
    <d v="2026-01-05T09:54:00"/>
    <x v="2"/>
    <s v="micros0ft-security.com"/>
    <x v="2"/>
    <x v="3"/>
    <n v="0.41249999999999998"/>
    <d v="2026-01-05T00:00:00"/>
    <n v="1"/>
    <n v="3"/>
    <n v="2"/>
    <x v="4"/>
    <s v="Medium"/>
    <s v="Medium"/>
    <n v="1"/>
    <n v="0"/>
  </r>
  <r>
    <s v="INC-2026-10480"/>
    <d v="2026-01-05T10:23:00"/>
    <x v="3"/>
    <s v="secure-bank-login.net"/>
    <x v="0"/>
    <x v="3"/>
    <n v="0.43263888888888891"/>
    <d v="2026-01-05T00:00:00"/>
    <n v="1"/>
    <n v="5"/>
    <n v="2"/>
    <x v="3"/>
    <s v="Medium"/>
    <s v="Medium"/>
    <n v="1"/>
    <n v="0"/>
  </r>
  <r>
    <s v="INC-2026-12949"/>
    <d v="2026-01-05T10:32:00"/>
    <x v="4"/>
    <s v="hr-benefits-portal.org"/>
    <x v="2"/>
    <x v="3"/>
    <n v="0.43888888888888888"/>
    <d v="2026-01-05T00:00:00"/>
    <n v="1"/>
    <n v="3"/>
    <n v="2"/>
    <x v="4"/>
    <s v="Medium"/>
    <s v="Medium"/>
    <n v="1"/>
    <n v="0"/>
  </r>
  <r>
    <s v="INC-2026-11750"/>
    <d v="2026-01-05T10:37:00"/>
    <x v="1"/>
    <s v="hr-benefits-portal.org"/>
    <x v="1"/>
    <x v="0"/>
    <n v="0.44236111111111109"/>
    <d v="2026-01-05T00:00:00"/>
    <n v="1"/>
    <n v="1"/>
    <n v="1"/>
    <x v="0"/>
    <s v="Low"/>
    <s v="Low"/>
    <n v="1"/>
    <n v="0"/>
  </r>
  <r>
    <s v="INC-2026-13484"/>
    <d v="2026-01-05T10:49:00"/>
    <x v="4"/>
    <s v="hr-benefits-portal.org"/>
    <x v="2"/>
    <x v="3"/>
    <n v="0.45069444444444445"/>
    <d v="2026-01-05T00:00:00"/>
    <n v="1"/>
    <n v="3"/>
    <n v="2"/>
    <x v="4"/>
    <s v="Medium"/>
    <s v="Medium"/>
    <n v="1"/>
    <n v="0"/>
  </r>
  <r>
    <s v="INC-2026-14479"/>
    <d v="2026-01-05T11:00:00"/>
    <x v="1"/>
    <s v="hr-benefits-portal.org"/>
    <x v="1"/>
    <x v="3"/>
    <n v="0.45833333333333331"/>
    <d v="2026-01-05T00:00:00"/>
    <n v="1"/>
    <n v="1"/>
    <n v="2"/>
    <x v="6"/>
    <s v="Low"/>
    <s v="Low"/>
    <n v="1"/>
    <n v="0"/>
  </r>
  <r>
    <s v="INC-2026-12515"/>
    <d v="2026-01-05T11:17:00"/>
    <x v="5"/>
    <s v="hr-benefits-portal.org"/>
    <x v="0"/>
    <x v="3"/>
    <n v="0.47013888888888888"/>
    <d v="2026-01-05T00:00:00"/>
    <n v="1"/>
    <n v="1"/>
    <n v="2"/>
    <x v="6"/>
    <s v="Low"/>
    <s v="Low"/>
    <n v="1"/>
    <n v="0"/>
  </r>
  <r>
    <s v="INC-2026-11941"/>
    <d v="2026-01-05T11:50:00"/>
    <x v="3"/>
    <s v="invoice-processing.co"/>
    <x v="0"/>
    <x v="1"/>
    <n v="0.49305555555555558"/>
    <d v="2026-01-05T00:00:00"/>
    <n v="1"/>
    <n v="5"/>
    <n v="4"/>
    <x v="10"/>
    <s v="Very High"/>
    <s v="Critical"/>
    <n v="1"/>
    <n v="1"/>
  </r>
  <r>
    <s v="INC-2026-11540"/>
    <d v="2026-01-05T11:58:00"/>
    <x v="4"/>
    <s v="micros0ft-security.com"/>
    <x v="2"/>
    <x v="3"/>
    <n v="0.49861111111111112"/>
    <d v="2026-01-05T00:00:00"/>
    <n v="1"/>
    <n v="3"/>
    <n v="2"/>
    <x v="4"/>
    <s v="Medium"/>
    <s v="Medium"/>
    <n v="1"/>
    <n v="0"/>
  </r>
  <r>
    <s v="INC-2026-11961"/>
    <d v="2026-01-05T12:36:00"/>
    <x v="3"/>
    <s v="invoice-processing.co"/>
    <x v="0"/>
    <x v="2"/>
    <n v="0.52500000000000002"/>
    <d v="2026-01-05T00:00:00"/>
    <n v="1"/>
    <n v="5"/>
    <n v="2"/>
    <x v="3"/>
    <s v="Medium"/>
    <s v="Medium"/>
    <n v="1"/>
    <n v="0"/>
  </r>
  <r>
    <s v="INC-2026-10650"/>
    <d v="2026-01-05T12:53:00"/>
    <x v="0"/>
    <s v="micros0ft-security.com"/>
    <x v="2"/>
    <x v="3"/>
    <n v="0.53680555555555554"/>
    <d v="2026-01-05T00:00:00"/>
    <n v="1"/>
    <n v="1"/>
    <n v="2"/>
    <x v="6"/>
    <s v="Low"/>
    <s v="Low"/>
    <n v="1"/>
    <n v="0"/>
  </r>
  <r>
    <s v="INC-2026-11921"/>
    <d v="2026-01-05T12:55:00"/>
    <x v="3"/>
    <s v="invoice-processing.co"/>
    <x v="0"/>
    <x v="3"/>
    <n v="0.53819444444444442"/>
    <d v="2026-01-05T00:00:00"/>
    <n v="1"/>
    <n v="5"/>
    <n v="2"/>
    <x v="3"/>
    <s v="Medium"/>
    <s v="Medium"/>
    <n v="1"/>
    <n v="0"/>
  </r>
  <r>
    <s v="INC-2026-11514"/>
    <d v="2026-01-05T13:36:00"/>
    <x v="4"/>
    <s v="secure-bank-login.net"/>
    <x v="2"/>
    <x v="2"/>
    <n v="0.56666666666666665"/>
    <d v="2026-01-05T00:00:00"/>
    <n v="1"/>
    <n v="3"/>
    <n v="2"/>
    <x v="4"/>
    <s v="Medium"/>
    <s v="Medium"/>
    <n v="1"/>
    <n v="0"/>
  </r>
  <r>
    <s v="INC-2026-14580"/>
    <d v="2026-01-05T14:33:00"/>
    <x v="3"/>
    <s v="micros0ft-security.com"/>
    <x v="0"/>
    <x v="3"/>
    <n v="0.60624999999999996"/>
    <d v="2026-01-05T00:00:00"/>
    <n v="1"/>
    <n v="5"/>
    <n v="2"/>
    <x v="3"/>
    <s v="Medium"/>
    <s v="Medium"/>
    <n v="1"/>
    <n v="0"/>
  </r>
  <r>
    <s v="INC-2026-14845"/>
    <d v="2026-01-05T14:57:00"/>
    <x v="4"/>
    <s v="secure-bank-login.net"/>
    <x v="2"/>
    <x v="3"/>
    <n v="0.62291666666666667"/>
    <d v="2026-01-05T00:00:00"/>
    <n v="1"/>
    <n v="3"/>
    <n v="2"/>
    <x v="4"/>
    <s v="Medium"/>
    <s v="Medium"/>
    <n v="1"/>
    <n v="0"/>
  </r>
  <r>
    <s v="INC-2026-12117"/>
    <d v="2026-01-05T15:31:00"/>
    <x v="5"/>
    <s v="hr-benefits-portal.org"/>
    <x v="3"/>
    <x v="0"/>
    <n v="0.64652777777777781"/>
    <d v="2026-01-05T00:00:00"/>
    <n v="1"/>
    <n v="1"/>
    <n v="1"/>
    <x v="0"/>
    <s v="Low"/>
    <s v="Low"/>
    <n v="1"/>
    <n v="0"/>
  </r>
  <r>
    <s v="INC-2026-12012"/>
    <d v="2026-01-05T15:37:00"/>
    <x v="4"/>
    <s v="secure-bank-login.net"/>
    <x v="2"/>
    <x v="2"/>
    <n v="0.65069444444444446"/>
    <d v="2026-01-05T00:00:00"/>
    <n v="1"/>
    <n v="3"/>
    <n v="2"/>
    <x v="4"/>
    <s v="Medium"/>
    <s v="Medium"/>
    <n v="1"/>
    <n v="0"/>
  </r>
  <r>
    <s v="INC-2026-13137"/>
    <d v="2026-01-05T16:09:00"/>
    <x v="4"/>
    <s v="invoice-processing.co"/>
    <x v="2"/>
    <x v="0"/>
    <n v="0.67291666666666672"/>
    <d v="2026-01-05T00:00:00"/>
    <n v="1"/>
    <n v="3"/>
    <n v="1"/>
    <x v="2"/>
    <s v="Low"/>
    <s v="Low"/>
    <n v="1"/>
    <n v="0"/>
  </r>
  <r>
    <s v="INC-2026-14139"/>
    <d v="2026-01-05T17:08:00"/>
    <x v="3"/>
    <s v="hr-benefits-portal.org"/>
    <x v="0"/>
    <x v="3"/>
    <n v="0.71388888888888891"/>
    <d v="2026-01-05T00:00:00"/>
    <n v="1"/>
    <n v="5"/>
    <n v="2"/>
    <x v="3"/>
    <s v="Medium"/>
    <s v="Medium"/>
    <n v="1"/>
    <n v="0"/>
  </r>
  <r>
    <s v="INC-2026-13443"/>
    <d v="2026-01-05T17:15:00"/>
    <x v="3"/>
    <s v="secure-bank-login.net"/>
    <x v="0"/>
    <x v="3"/>
    <n v="0.71875"/>
    <d v="2026-01-05T00:00:00"/>
    <n v="1"/>
    <n v="5"/>
    <n v="2"/>
    <x v="3"/>
    <s v="Medium"/>
    <s v="Medium"/>
    <n v="1"/>
    <n v="0"/>
  </r>
  <r>
    <s v="INC-2026-10235"/>
    <d v="2026-01-05T17:45:00"/>
    <x v="4"/>
    <s v="secure-bank-login.net"/>
    <x v="2"/>
    <x v="2"/>
    <n v="0.73958333333333337"/>
    <d v="2026-01-05T00:00:00"/>
    <n v="1"/>
    <n v="3"/>
    <n v="2"/>
    <x v="4"/>
    <s v="Medium"/>
    <s v="Medium"/>
    <n v="1"/>
    <n v="0"/>
  </r>
  <r>
    <s v="INC-2026-14724"/>
    <d v="2026-01-05T18:06:00"/>
    <x v="4"/>
    <s v="invoice-processing.co"/>
    <x v="2"/>
    <x v="3"/>
    <n v="0.75416666666666665"/>
    <d v="2026-01-05T00:00:00"/>
    <n v="1"/>
    <n v="3"/>
    <n v="2"/>
    <x v="4"/>
    <s v="Medium"/>
    <s v="Medium"/>
    <n v="1"/>
    <n v="0"/>
  </r>
  <r>
    <s v="INC-2026-13173"/>
    <d v="2026-01-05T18:11:00"/>
    <x v="2"/>
    <s v="invoice-processing.co"/>
    <x v="0"/>
    <x v="3"/>
    <n v="0.75763888888888886"/>
    <d v="2026-01-05T00:00:00"/>
    <n v="1"/>
    <n v="3"/>
    <n v="2"/>
    <x v="4"/>
    <s v="Medium"/>
    <s v="Medium"/>
    <n v="1"/>
    <n v="0"/>
  </r>
  <r>
    <s v="INC-2026-13372"/>
    <d v="2026-01-05T18:20:00"/>
    <x v="3"/>
    <s v="hr-benefits-portal.org"/>
    <x v="0"/>
    <x v="2"/>
    <n v="0.76388888888888884"/>
    <d v="2026-01-05T00:00:00"/>
    <n v="1"/>
    <n v="5"/>
    <n v="2"/>
    <x v="3"/>
    <s v="Medium"/>
    <s v="Medium"/>
    <n v="1"/>
    <n v="0"/>
  </r>
  <r>
    <s v="INC-2026-10599"/>
    <d v="2026-01-05T18:21:00"/>
    <x v="3"/>
    <s v="invoice-processing.co"/>
    <x v="0"/>
    <x v="1"/>
    <n v="0.76458333333333328"/>
    <d v="2026-01-05T00:00:00"/>
    <n v="1"/>
    <n v="5"/>
    <n v="4"/>
    <x v="10"/>
    <s v="Very High"/>
    <s v="Critical"/>
    <n v="1"/>
    <n v="1"/>
  </r>
  <r>
    <s v="INC-2026-14335"/>
    <d v="2026-01-05T19:01:00"/>
    <x v="4"/>
    <s v="secure-bank-login.net"/>
    <x v="2"/>
    <x v="2"/>
    <n v="0.79236111111111107"/>
    <d v="2026-01-05T00:00:00"/>
    <n v="1"/>
    <n v="3"/>
    <n v="2"/>
    <x v="4"/>
    <s v="Medium"/>
    <s v="Medium"/>
    <n v="1"/>
    <n v="0"/>
  </r>
  <r>
    <s v="INC-2026-14625"/>
    <d v="2026-01-05T20:36:00"/>
    <x v="0"/>
    <s v="hr-benefits-portal.org"/>
    <x v="0"/>
    <x v="3"/>
    <n v="0.85833333333333328"/>
    <d v="2026-01-05T00:00:00"/>
    <n v="1"/>
    <n v="1"/>
    <n v="2"/>
    <x v="6"/>
    <s v="Low"/>
    <s v="Low"/>
    <n v="1"/>
    <n v="0"/>
  </r>
  <r>
    <s v="INC-2026-10045"/>
    <d v="2026-01-05T21:02:00"/>
    <x v="4"/>
    <s v="invoice-processing.co"/>
    <x v="2"/>
    <x v="0"/>
    <n v="0.87638888888888888"/>
    <d v="2026-01-05T00:00:00"/>
    <n v="1"/>
    <n v="3"/>
    <n v="1"/>
    <x v="2"/>
    <s v="Low"/>
    <s v="Low"/>
    <n v="1"/>
    <n v="0"/>
  </r>
  <r>
    <s v="INC-2026-11962"/>
    <d v="2026-01-05T21:07:00"/>
    <x v="4"/>
    <s v="secure-bank-login.net"/>
    <x v="3"/>
    <x v="1"/>
    <n v="0.87986111111111109"/>
    <d v="2026-01-05T00:00:00"/>
    <n v="1"/>
    <n v="3"/>
    <n v="4"/>
    <x v="5"/>
    <s v="High"/>
    <s v="High"/>
    <n v="1"/>
    <n v="1"/>
  </r>
  <r>
    <s v="INC-2026-12008"/>
    <d v="2026-01-05T21:12:00"/>
    <x v="4"/>
    <s v="hr-benefits-portal.org"/>
    <x v="2"/>
    <x v="3"/>
    <n v="0.8833333333333333"/>
    <d v="2026-01-05T00:00:00"/>
    <n v="1"/>
    <n v="3"/>
    <n v="2"/>
    <x v="4"/>
    <s v="Medium"/>
    <s v="Medium"/>
    <n v="1"/>
    <n v="0"/>
  </r>
  <r>
    <s v="INC-2026-10111"/>
    <d v="2026-01-05T22:28:00"/>
    <x v="1"/>
    <s v="micros0ft-security.com"/>
    <x v="3"/>
    <x v="3"/>
    <n v="0.93611111111111112"/>
    <d v="2026-01-05T00:00:00"/>
    <n v="1"/>
    <n v="1"/>
    <n v="2"/>
    <x v="6"/>
    <s v="Low"/>
    <s v="Low"/>
    <n v="1"/>
    <n v="0"/>
  </r>
  <r>
    <s v="INC-2026-13754"/>
    <d v="2026-01-05T22:38:00"/>
    <x v="4"/>
    <s v="invoice-processing.co"/>
    <x v="2"/>
    <x v="2"/>
    <n v="0.94305555555555554"/>
    <d v="2026-01-05T00:00:00"/>
    <n v="1"/>
    <n v="3"/>
    <n v="2"/>
    <x v="4"/>
    <s v="Medium"/>
    <s v="Medium"/>
    <n v="1"/>
    <n v="0"/>
  </r>
  <r>
    <s v="INC-2026-13208"/>
    <d v="2026-01-05T22:46:00"/>
    <x v="0"/>
    <s v="invoice-processing.co"/>
    <x v="0"/>
    <x v="2"/>
    <n v="0.94861111111111107"/>
    <d v="2026-01-05T00:00:00"/>
    <n v="1"/>
    <n v="1"/>
    <n v="2"/>
    <x v="6"/>
    <s v="Low"/>
    <s v="Low"/>
    <n v="1"/>
    <n v="0"/>
  </r>
  <r>
    <s v="INC-2026-14236"/>
    <d v="2026-01-05T22:50:00"/>
    <x v="2"/>
    <s v="invoice-processing.co"/>
    <x v="2"/>
    <x v="0"/>
    <n v="0.95138888888888884"/>
    <d v="2026-01-05T00:00:00"/>
    <n v="1"/>
    <n v="3"/>
    <n v="1"/>
    <x v="2"/>
    <s v="Low"/>
    <s v="Low"/>
    <n v="1"/>
    <n v="0"/>
  </r>
  <r>
    <s v="INC-2026-14807"/>
    <d v="2026-01-05T23:07:00"/>
    <x v="4"/>
    <s v="hr-benefits-portal.org"/>
    <x v="2"/>
    <x v="0"/>
    <n v="0.96319444444444446"/>
    <d v="2026-01-05T00:00:00"/>
    <n v="1"/>
    <n v="3"/>
    <n v="1"/>
    <x v="2"/>
    <s v="Low"/>
    <s v="Low"/>
    <n v="1"/>
    <n v="0"/>
  </r>
  <r>
    <s v="INC-2026-12911"/>
    <d v="2026-01-05T23:42:00"/>
    <x v="4"/>
    <s v="invoice-processing.co"/>
    <x v="2"/>
    <x v="2"/>
    <n v="0.98750000000000004"/>
    <d v="2026-01-05T00:00:00"/>
    <n v="1"/>
    <n v="3"/>
    <n v="2"/>
    <x v="4"/>
    <s v="Medium"/>
    <s v="Medium"/>
    <n v="1"/>
    <n v="0"/>
  </r>
  <r>
    <s v="INC-2026-13112"/>
    <d v="2026-01-05T23:49:00"/>
    <x v="4"/>
    <s v="invoice-processing.co"/>
    <x v="2"/>
    <x v="2"/>
    <n v="0.99236111111111114"/>
    <d v="2026-01-05T00:00:00"/>
    <n v="1"/>
    <n v="3"/>
    <n v="2"/>
    <x v="4"/>
    <s v="Medium"/>
    <s v="Medium"/>
    <n v="1"/>
    <n v="0"/>
  </r>
  <r>
    <s v="INC-2026-13803"/>
    <d v="2026-01-05T23:57:00"/>
    <x v="5"/>
    <s v="micros0ft-security.com"/>
    <x v="2"/>
    <x v="3"/>
    <n v="0.99791666666666667"/>
    <d v="2026-01-05T00:00:00"/>
    <n v="1"/>
    <n v="1"/>
    <n v="2"/>
    <x v="6"/>
    <s v="Low"/>
    <s v="Low"/>
    <n v="1"/>
    <n v="0"/>
  </r>
  <r>
    <s v="INC-2026-12861"/>
    <d v="2026-01-06T00:07:00"/>
    <x v="4"/>
    <s v="hr-benefits-portal.org"/>
    <x v="2"/>
    <x v="2"/>
    <n v="4.8611111111111112E-3"/>
    <d v="2026-01-06T00:00:00"/>
    <n v="1"/>
    <n v="3"/>
    <n v="2"/>
    <x v="4"/>
    <s v="Medium"/>
    <s v="Medium"/>
    <n v="1"/>
    <n v="0"/>
  </r>
  <r>
    <s v="INC-2026-12997"/>
    <d v="2026-01-06T00:15:00"/>
    <x v="4"/>
    <s v="invoice-processing.co"/>
    <x v="2"/>
    <x v="3"/>
    <n v="1.0416666666666666E-2"/>
    <d v="2026-01-06T00:00:00"/>
    <n v="1"/>
    <n v="3"/>
    <n v="2"/>
    <x v="4"/>
    <s v="Medium"/>
    <s v="Medium"/>
    <n v="1"/>
    <n v="0"/>
  </r>
  <r>
    <s v="INC-2026-14200"/>
    <d v="2026-01-06T00:19:00"/>
    <x v="4"/>
    <s v="micros0ft-security.com"/>
    <x v="2"/>
    <x v="3"/>
    <n v="1.3194444444444444E-2"/>
    <d v="2026-01-06T00:00:00"/>
    <n v="1"/>
    <n v="3"/>
    <n v="2"/>
    <x v="4"/>
    <s v="Medium"/>
    <s v="Medium"/>
    <n v="1"/>
    <n v="0"/>
  </r>
  <r>
    <s v="INC-2026-11505"/>
    <d v="2026-01-06T01:37:00"/>
    <x v="4"/>
    <s v="secure-bank-login.net"/>
    <x v="2"/>
    <x v="3"/>
    <n v="6.7361111111111108E-2"/>
    <d v="2026-01-06T00:00:00"/>
    <n v="1"/>
    <n v="3"/>
    <n v="2"/>
    <x v="4"/>
    <s v="Medium"/>
    <s v="Medium"/>
    <n v="1"/>
    <n v="0"/>
  </r>
  <r>
    <s v="INC-2026-14868"/>
    <d v="2026-01-06T03:20:00"/>
    <x v="4"/>
    <s v="hr-benefits-portal.org"/>
    <x v="2"/>
    <x v="2"/>
    <n v="0.1388888888888889"/>
    <d v="2026-01-06T00:00:00"/>
    <n v="1"/>
    <n v="3"/>
    <n v="2"/>
    <x v="4"/>
    <s v="Medium"/>
    <s v="Medium"/>
    <n v="1"/>
    <n v="0"/>
  </r>
  <r>
    <s v="INC-2026-12617"/>
    <d v="2026-01-06T03:41:00"/>
    <x v="4"/>
    <s v="secure-bank-login.net"/>
    <x v="2"/>
    <x v="2"/>
    <n v="0.15347222222222223"/>
    <d v="2026-01-06T00:00:00"/>
    <n v="1"/>
    <n v="3"/>
    <n v="2"/>
    <x v="4"/>
    <s v="Medium"/>
    <s v="Medium"/>
    <n v="1"/>
    <n v="0"/>
  </r>
  <r>
    <s v="INC-2026-13773"/>
    <d v="2026-01-06T04:10:00"/>
    <x v="1"/>
    <s v="invoice-processing.co"/>
    <x v="3"/>
    <x v="1"/>
    <n v="0.1736111111111111"/>
    <d v="2026-01-06T00:00:00"/>
    <n v="1"/>
    <n v="1"/>
    <n v="4"/>
    <x v="1"/>
    <s v="Low"/>
    <s v="Low"/>
    <n v="1"/>
    <n v="1"/>
  </r>
  <r>
    <s v="INC-2026-11726"/>
    <d v="2026-01-06T04:35:00"/>
    <x v="5"/>
    <s v="micros0ft-security.com"/>
    <x v="3"/>
    <x v="2"/>
    <n v="0.19097222222222221"/>
    <d v="2026-01-06T00:00:00"/>
    <n v="1"/>
    <n v="1"/>
    <n v="2"/>
    <x v="6"/>
    <s v="Low"/>
    <s v="Low"/>
    <n v="1"/>
    <n v="0"/>
  </r>
  <r>
    <s v="INC-2026-13026"/>
    <d v="2026-01-06T04:41:00"/>
    <x v="4"/>
    <s v="micros0ft-security.com"/>
    <x v="2"/>
    <x v="3"/>
    <n v="0.19513888888888889"/>
    <d v="2026-01-06T00:00:00"/>
    <n v="1"/>
    <n v="3"/>
    <n v="2"/>
    <x v="4"/>
    <s v="Medium"/>
    <s v="Medium"/>
    <n v="1"/>
    <n v="0"/>
  </r>
  <r>
    <s v="INC-2026-10938"/>
    <d v="2026-01-06T04:52:00"/>
    <x v="3"/>
    <s v="invoice-processing.co"/>
    <x v="0"/>
    <x v="3"/>
    <n v="0.20277777777777778"/>
    <d v="2026-01-06T00:00:00"/>
    <n v="1"/>
    <n v="5"/>
    <n v="2"/>
    <x v="3"/>
    <s v="Medium"/>
    <s v="Medium"/>
    <n v="1"/>
    <n v="0"/>
  </r>
  <r>
    <s v="INC-2026-10037"/>
    <d v="2026-01-06T04:58:00"/>
    <x v="2"/>
    <s v="micros0ft-security.com"/>
    <x v="1"/>
    <x v="3"/>
    <n v="0.20694444444444443"/>
    <d v="2026-01-06T00:00:00"/>
    <n v="1"/>
    <n v="3"/>
    <n v="2"/>
    <x v="4"/>
    <s v="Medium"/>
    <s v="Medium"/>
    <n v="1"/>
    <n v="0"/>
  </r>
  <r>
    <s v="INC-2026-11199"/>
    <d v="2026-01-06T04:59:00"/>
    <x v="2"/>
    <s v="hr-benefits-portal.org"/>
    <x v="1"/>
    <x v="2"/>
    <n v="0.2076388888888889"/>
    <d v="2026-01-06T00:00:00"/>
    <n v="1"/>
    <n v="3"/>
    <n v="2"/>
    <x v="4"/>
    <s v="Medium"/>
    <s v="Medium"/>
    <n v="1"/>
    <n v="0"/>
  </r>
  <r>
    <s v="INC-2026-10811"/>
    <d v="2026-01-06T05:05:00"/>
    <x v="3"/>
    <s v="micros0ft-security.com"/>
    <x v="0"/>
    <x v="3"/>
    <n v="0.21180555555555555"/>
    <d v="2026-01-06T00:00:00"/>
    <n v="1"/>
    <n v="5"/>
    <n v="2"/>
    <x v="3"/>
    <s v="Medium"/>
    <s v="Medium"/>
    <n v="1"/>
    <n v="0"/>
  </r>
  <r>
    <s v="INC-2026-13092"/>
    <d v="2026-01-06T05:12:00"/>
    <x v="0"/>
    <s v="hr-benefits-portal.org"/>
    <x v="2"/>
    <x v="3"/>
    <n v="0.21666666666666667"/>
    <d v="2026-01-06T00:00:00"/>
    <n v="1"/>
    <n v="1"/>
    <n v="2"/>
    <x v="6"/>
    <s v="Low"/>
    <s v="Low"/>
    <n v="1"/>
    <n v="0"/>
  </r>
  <r>
    <s v="INC-2026-14507"/>
    <d v="2026-01-06T06:00:00"/>
    <x v="4"/>
    <s v="secure-bank-login.net"/>
    <x v="2"/>
    <x v="3"/>
    <n v="0.25"/>
    <d v="2026-01-06T00:00:00"/>
    <n v="1"/>
    <n v="3"/>
    <n v="2"/>
    <x v="4"/>
    <s v="Medium"/>
    <s v="Medium"/>
    <n v="1"/>
    <n v="0"/>
  </r>
  <r>
    <s v="INC-2026-11332"/>
    <d v="2026-01-06T06:12:00"/>
    <x v="1"/>
    <s v="invoice-processing.co"/>
    <x v="2"/>
    <x v="1"/>
    <n v="0.25833333333333336"/>
    <d v="2026-01-06T00:00:00"/>
    <n v="1"/>
    <n v="1"/>
    <n v="4"/>
    <x v="1"/>
    <s v="Low"/>
    <s v="Low"/>
    <n v="1"/>
    <n v="1"/>
  </r>
  <r>
    <s v="INC-2026-10653"/>
    <d v="2026-01-06T06:24:00"/>
    <x v="0"/>
    <s v="invoice-processing.co"/>
    <x v="0"/>
    <x v="3"/>
    <n v="0.26666666666666666"/>
    <d v="2026-01-06T00:00:00"/>
    <n v="1"/>
    <n v="1"/>
    <n v="2"/>
    <x v="6"/>
    <s v="Low"/>
    <s v="Low"/>
    <n v="1"/>
    <n v="0"/>
  </r>
  <r>
    <s v="INC-2026-11648"/>
    <d v="2026-01-06T06:24:00"/>
    <x v="4"/>
    <s v="hr-benefits-portal.org"/>
    <x v="2"/>
    <x v="3"/>
    <n v="0.26666666666666666"/>
    <d v="2026-01-06T00:00:00"/>
    <n v="1"/>
    <n v="3"/>
    <n v="2"/>
    <x v="4"/>
    <s v="Medium"/>
    <s v="Medium"/>
    <n v="1"/>
    <n v="0"/>
  </r>
  <r>
    <s v="INC-2026-14954"/>
    <d v="2026-01-06T07:19:00"/>
    <x v="4"/>
    <s v="micros0ft-security.com"/>
    <x v="2"/>
    <x v="4"/>
    <n v="0.30486111111111114"/>
    <d v="2026-01-06T00:00:00"/>
    <n v="1"/>
    <n v="3"/>
    <n v="5"/>
    <x v="9"/>
    <s v="High"/>
    <s v="High"/>
    <n v="1"/>
    <n v="1"/>
  </r>
  <r>
    <s v="INC-2026-12364"/>
    <d v="2026-01-06T07:32:00"/>
    <x v="0"/>
    <s v="micros0ft-security.com"/>
    <x v="0"/>
    <x v="2"/>
    <n v="0.31388888888888888"/>
    <d v="2026-01-06T00:00:00"/>
    <n v="1"/>
    <n v="1"/>
    <n v="2"/>
    <x v="6"/>
    <s v="Low"/>
    <s v="Low"/>
    <n v="1"/>
    <n v="0"/>
  </r>
  <r>
    <s v="INC-2026-11213"/>
    <d v="2026-01-06T07:41:00"/>
    <x v="4"/>
    <s v="micros0ft-security.com"/>
    <x v="2"/>
    <x v="4"/>
    <n v="0.32013888888888886"/>
    <d v="2026-01-06T00:00:00"/>
    <n v="1"/>
    <n v="3"/>
    <n v="5"/>
    <x v="9"/>
    <s v="High"/>
    <s v="High"/>
    <n v="1"/>
    <n v="1"/>
  </r>
  <r>
    <s v="INC-2026-10770"/>
    <d v="2026-01-06T07:56:00"/>
    <x v="4"/>
    <s v="hr-benefits-portal.org"/>
    <x v="2"/>
    <x v="3"/>
    <n v="0.33055555555555555"/>
    <d v="2026-01-06T00:00:00"/>
    <n v="1"/>
    <n v="3"/>
    <n v="2"/>
    <x v="4"/>
    <s v="Medium"/>
    <s v="Medium"/>
    <n v="1"/>
    <n v="0"/>
  </r>
  <r>
    <s v="INC-2026-12135"/>
    <d v="2026-01-06T08:35:00"/>
    <x v="4"/>
    <s v="secure-bank-login.net"/>
    <x v="2"/>
    <x v="2"/>
    <n v="0.3576388888888889"/>
    <d v="2026-01-06T00:00:00"/>
    <n v="1"/>
    <n v="3"/>
    <n v="2"/>
    <x v="4"/>
    <s v="Medium"/>
    <s v="Medium"/>
    <n v="1"/>
    <n v="0"/>
  </r>
  <r>
    <s v="INC-2026-13170"/>
    <d v="2026-01-06T08:47:00"/>
    <x v="4"/>
    <s v="hr-benefits-portal.org"/>
    <x v="2"/>
    <x v="3"/>
    <n v="0.3659722222222222"/>
    <d v="2026-01-06T00:00:00"/>
    <n v="1"/>
    <n v="3"/>
    <n v="2"/>
    <x v="4"/>
    <s v="Medium"/>
    <s v="Medium"/>
    <n v="1"/>
    <n v="0"/>
  </r>
  <r>
    <s v="INC-2026-11824"/>
    <d v="2026-01-06T09:11:00"/>
    <x v="0"/>
    <s v="hr-benefits-portal.org"/>
    <x v="1"/>
    <x v="3"/>
    <n v="0.38263888888888886"/>
    <d v="2026-01-06T00:00:00"/>
    <n v="1"/>
    <n v="1"/>
    <n v="2"/>
    <x v="6"/>
    <s v="Low"/>
    <s v="Low"/>
    <n v="1"/>
    <n v="0"/>
  </r>
  <r>
    <s v="INC-2026-12275"/>
    <d v="2026-01-06T09:32:00"/>
    <x v="4"/>
    <s v="invoice-processing.co"/>
    <x v="2"/>
    <x v="2"/>
    <n v="0.3972222222222222"/>
    <d v="2026-01-06T00:00:00"/>
    <n v="1"/>
    <n v="3"/>
    <n v="2"/>
    <x v="4"/>
    <s v="Medium"/>
    <s v="Medium"/>
    <n v="1"/>
    <n v="0"/>
  </r>
  <r>
    <s v="INC-2026-14546"/>
    <d v="2026-01-06T10:13:00"/>
    <x v="2"/>
    <s v="invoice-processing.co"/>
    <x v="2"/>
    <x v="0"/>
    <n v="0.42569444444444443"/>
    <d v="2026-01-06T00:00:00"/>
    <n v="1"/>
    <n v="3"/>
    <n v="1"/>
    <x v="2"/>
    <s v="Low"/>
    <s v="Low"/>
    <n v="1"/>
    <n v="0"/>
  </r>
  <r>
    <s v="INC-2026-12376"/>
    <d v="2026-01-06T10:38:00"/>
    <x v="5"/>
    <s v="micros0ft-security.com"/>
    <x v="0"/>
    <x v="3"/>
    <n v="0.44305555555555554"/>
    <d v="2026-01-06T00:00:00"/>
    <n v="1"/>
    <n v="1"/>
    <n v="2"/>
    <x v="6"/>
    <s v="Low"/>
    <s v="Low"/>
    <n v="1"/>
    <n v="0"/>
  </r>
  <r>
    <s v="INC-2026-12539"/>
    <d v="2026-01-06T10:41:00"/>
    <x v="5"/>
    <s v="invoice-processing.co"/>
    <x v="1"/>
    <x v="2"/>
    <n v="0.44513888888888886"/>
    <d v="2026-01-06T00:00:00"/>
    <n v="1"/>
    <n v="1"/>
    <n v="2"/>
    <x v="6"/>
    <s v="Low"/>
    <s v="Low"/>
    <n v="1"/>
    <n v="0"/>
  </r>
  <r>
    <s v="INC-2026-10142"/>
    <d v="2026-01-06T10:48:00"/>
    <x v="4"/>
    <s v="hr-benefits-portal.org"/>
    <x v="2"/>
    <x v="2"/>
    <n v="0.45"/>
    <d v="2026-01-06T00:00:00"/>
    <n v="1"/>
    <n v="3"/>
    <n v="2"/>
    <x v="4"/>
    <s v="Medium"/>
    <s v="Medium"/>
    <n v="1"/>
    <n v="0"/>
  </r>
  <r>
    <s v="INC-2026-10934"/>
    <d v="2026-01-06T11:48:00"/>
    <x v="4"/>
    <s v="hr-benefits-portal.org"/>
    <x v="3"/>
    <x v="3"/>
    <n v="0.49166666666666664"/>
    <d v="2026-01-06T00:00:00"/>
    <n v="1"/>
    <n v="3"/>
    <n v="2"/>
    <x v="4"/>
    <s v="Medium"/>
    <s v="Medium"/>
    <n v="1"/>
    <n v="0"/>
  </r>
  <r>
    <s v="INC-2026-14296"/>
    <d v="2026-01-06T11:57:00"/>
    <x v="2"/>
    <s v="micros0ft-security.com"/>
    <x v="3"/>
    <x v="2"/>
    <n v="0.49791666666666667"/>
    <d v="2026-01-06T00:00:00"/>
    <n v="1"/>
    <n v="3"/>
    <n v="2"/>
    <x v="4"/>
    <s v="Medium"/>
    <s v="Medium"/>
    <n v="1"/>
    <n v="0"/>
  </r>
  <r>
    <s v="INC-2026-14769"/>
    <d v="2026-01-06T12:45:00"/>
    <x v="0"/>
    <s v="secure-bank-login.net"/>
    <x v="1"/>
    <x v="2"/>
    <n v="0.53125"/>
    <d v="2026-01-06T00:00:00"/>
    <n v="1"/>
    <n v="1"/>
    <n v="2"/>
    <x v="6"/>
    <s v="Low"/>
    <s v="Low"/>
    <n v="1"/>
    <n v="0"/>
  </r>
  <r>
    <s v="INC-2026-11434"/>
    <d v="2026-01-06T12:54:00"/>
    <x v="4"/>
    <s v="invoice-processing.co"/>
    <x v="2"/>
    <x v="2"/>
    <n v="0.53749999999999998"/>
    <d v="2026-01-06T00:00:00"/>
    <n v="1"/>
    <n v="3"/>
    <n v="2"/>
    <x v="4"/>
    <s v="Medium"/>
    <s v="Medium"/>
    <n v="1"/>
    <n v="0"/>
  </r>
  <r>
    <s v="INC-2026-14473"/>
    <d v="2026-01-06T13:18:00"/>
    <x v="4"/>
    <s v="secure-bank-login.net"/>
    <x v="2"/>
    <x v="2"/>
    <n v="0.5541666666666667"/>
    <d v="2026-01-06T00:00:00"/>
    <n v="1"/>
    <n v="3"/>
    <n v="2"/>
    <x v="4"/>
    <s v="Medium"/>
    <s v="Medium"/>
    <n v="1"/>
    <n v="0"/>
  </r>
  <r>
    <s v="INC-2026-11421"/>
    <d v="2026-01-06T13:20:00"/>
    <x v="5"/>
    <s v="secure-bank-login.net"/>
    <x v="1"/>
    <x v="2"/>
    <n v="0.55555555555555558"/>
    <d v="2026-01-06T00:00:00"/>
    <n v="1"/>
    <n v="1"/>
    <n v="2"/>
    <x v="6"/>
    <s v="Low"/>
    <s v="Low"/>
    <n v="1"/>
    <n v="0"/>
  </r>
  <r>
    <s v="INC-2026-12845"/>
    <d v="2026-01-06T15:19:00"/>
    <x v="3"/>
    <s v="invoice-processing.co"/>
    <x v="0"/>
    <x v="3"/>
    <n v="0.6381944444444444"/>
    <d v="2026-01-06T00:00:00"/>
    <n v="1"/>
    <n v="5"/>
    <n v="2"/>
    <x v="3"/>
    <s v="Medium"/>
    <s v="Medium"/>
    <n v="1"/>
    <n v="0"/>
  </r>
  <r>
    <s v="INC-2026-11089"/>
    <d v="2026-01-06T15:47:00"/>
    <x v="2"/>
    <s v="micros0ft-security.com"/>
    <x v="0"/>
    <x v="4"/>
    <n v="0.65763888888888888"/>
    <d v="2026-01-06T00:00:00"/>
    <n v="1"/>
    <n v="3"/>
    <n v="5"/>
    <x v="9"/>
    <s v="High"/>
    <s v="High"/>
    <n v="1"/>
    <n v="1"/>
  </r>
  <r>
    <s v="INC-2026-13731"/>
    <d v="2026-01-06T15:57:00"/>
    <x v="4"/>
    <s v="secure-bank-login.net"/>
    <x v="2"/>
    <x v="2"/>
    <n v="0.6645833333333333"/>
    <d v="2026-01-06T00:00:00"/>
    <n v="1"/>
    <n v="3"/>
    <n v="2"/>
    <x v="4"/>
    <s v="Medium"/>
    <s v="Medium"/>
    <n v="1"/>
    <n v="0"/>
  </r>
  <r>
    <s v="INC-2026-14047"/>
    <d v="2026-01-06T16:34:00"/>
    <x v="1"/>
    <s v="micros0ft-security.com"/>
    <x v="1"/>
    <x v="1"/>
    <n v="0.69027777777777777"/>
    <d v="2026-01-06T00:00:00"/>
    <n v="1"/>
    <n v="1"/>
    <n v="4"/>
    <x v="1"/>
    <s v="Low"/>
    <s v="Low"/>
    <n v="1"/>
    <n v="1"/>
  </r>
  <r>
    <s v="INC-2026-12688"/>
    <d v="2026-01-06T17:07:00"/>
    <x v="0"/>
    <s v="invoice-processing.co"/>
    <x v="1"/>
    <x v="2"/>
    <n v="0.71319444444444446"/>
    <d v="2026-01-06T00:00:00"/>
    <n v="1"/>
    <n v="1"/>
    <n v="2"/>
    <x v="6"/>
    <s v="Low"/>
    <s v="Low"/>
    <n v="1"/>
    <n v="0"/>
  </r>
  <r>
    <s v="INC-2026-10998"/>
    <d v="2026-01-06T17:58:00"/>
    <x v="4"/>
    <s v="micros0ft-security.com"/>
    <x v="2"/>
    <x v="2"/>
    <n v="0.74861111111111112"/>
    <d v="2026-01-06T00:00:00"/>
    <n v="1"/>
    <n v="3"/>
    <n v="2"/>
    <x v="4"/>
    <s v="Medium"/>
    <s v="Medium"/>
    <n v="1"/>
    <n v="0"/>
  </r>
  <r>
    <s v="INC-2026-13300"/>
    <d v="2026-01-06T18:21:00"/>
    <x v="1"/>
    <s v="micros0ft-security.com"/>
    <x v="1"/>
    <x v="0"/>
    <n v="0.76458333333333328"/>
    <d v="2026-01-06T00:00:00"/>
    <n v="1"/>
    <n v="1"/>
    <n v="1"/>
    <x v="0"/>
    <s v="Low"/>
    <s v="Low"/>
    <n v="1"/>
    <n v="0"/>
  </r>
  <r>
    <s v="INC-2026-12828"/>
    <d v="2026-01-06T19:14:00"/>
    <x v="4"/>
    <s v="secure-bank-login.net"/>
    <x v="2"/>
    <x v="2"/>
    <n v="0.80138888888888893"/>
    <d v="2026-01-06T00:00:00"/>
    <n v="1"/>
    <n v="3"/>
    <n v="2"/>
    <x v="4"/>
    <s v="Medium"/>
    <s v="Medium"/>
    <n v="1"/>
    <n v="0"/>
  </r>
  <r>
    <s v="INC-2026-11256"/>
    <d v="2026-01-06T19:27:00"/>
    <x v="3"/>
    <s v="invoice-processing.co"/>
    <x v="0"/>
    <x v="0"/>
    <n v="0.81041666666666667"/>
    <d v="2026-01-06T00:00:00"/>
    <n v="1"/>
    <n v="5"/>
    <n v="1"/>
    <x v="8"/>
    <s v="Medium"/>
    <s v="Medium"/>
    <n v="1"/>
    <n v="0"/>
  </r>
  <r>
    <s v="INC-2026-10421"/>
    <d v="2026-01-06T20:04:00"/>
    <x v="1"/>
    <s v="secure-bank-login.net"/>
    <x v="2"/>
    <x v="3"/>
    <n v="0.83611111111111114"/>
    <d v="2026-01-06T00:00:00"/>
    <n v="1"/>
    <n v="1"/>
    <n v="2"/>
    <x v="6"/>
    <s v="Low"/>
    <s v="Low"/>
    <n v="1"/>
    <n v="0"/>
  </r>
  <r>
    <s v="INC-2026-12247"/>
    <d v="2026-01-06T20:26:00"/>
    <x v="2"/>
    <s v="micros0ft-security.com"/>
    <x v="2"/>
    <x v="3"/>
    <n v="0.85138888888888886"/>
    <d v="2026-01-06T00:00:00"/>
    <n v="1"/>
    <n v="3"/>
    <n v="2"/>
    <x v="4"/>
    <s v="Medium"/>
    <s v="Medium"/>
    <n v="1"/>
    <n v="0"/>
  </r>
  <r>
    <s v="INC-2026-10697"/>
    <d v="2026-01-06T20:30:00"/>
    <x v="4"/>
    <s v="secure-bank-login.net"/>
    <x v="2"/>
    <x v="0"/>
    <n v="0.85416666666666663"/>
    <d v="2026-01-06T00:00:00"/>
    <n v="1"/>
    <n v="3"/>
    <n v="1"/>
    <x v="2"/>
    <s v="Low"/>
    <s v="Low"/>
    <n v="1"/>
    <n v="0"/>
  </r>
  <r>
    <s v="INC-2026-14604"/>
    <d v="2026-01-06T20:32:00"/>
    <x v="2"/>
    <s v="hr-benefits-portal.org"/>
    <x v="0"/>
    <x v="0"/>
    <n v="0.85555555555555551"/>
    <d v="2026-01-06T00:00:00"/>
    <n v="1"/>
    <n v="3"/>
    <n v="1"/>
    <x v="2"/>
    <s v="Low"/>
    <s v="Low"/>
    <n v="1"/>
    <n v="0"/>
  </r>
  <r>
    <s v="INC-2026-11207"/>
    <d v="2026-01-06T20:39:00"/>
    <x v="4"/>
    <s v="micros0ft-security.com"/>
    <x v="2"/>
    <x v="3"/>
    <n v="0.86041666666666672"/>
    <d v="2026-01-06T00:00:00"/>
    <n v="1"/>
    <n v="3"/>
    <n v="2"/>
    <x v="4"/>
    <s v="Medium"/>
    <s v="Medium"/>
    <n v="1"/>
    <n v="0"/>
  </r>
  <r>
    <s v="INC-2026-11932"/>
    <d v="2026-01-06T20:42:00"/>
    <x v="1"/>
    <s v="micros0ft-security.com"/>
    <x v="3"/>
    <x v="0"/>
    <n v="0.86250000000000004"/>
    <d v="2026-01-06T00:00:00"/>
    <n v="1"/>
    <n v="1"/>
    <n v="1"/>
    <x v="0"/>
    <s v="Low"/>
    <s v="Low"/>
    <n v="1"/>
    <n v="0"/>
  </r>
  <r>
    <s v="INC-2026-10486"/>
    <d v="2026-01-06T21:18:00"/>
    <x v="4"/>
    <s v="secure-bank-login.net"/>
    <x v="2"/>
    <x v="3"/>
    <n v="0.88749999999999996"/>
    <d v="2026-01-06T00:00:00"/>
    <n v="1"/>
    <n v="3"/>
    <n v="2"/>
    <x v="4"/>
    <s v="Medium"/>
    <s v="Medium"/>
    <n v="1"/>
    <n v="0"/>
  </r>
  <r>
    <s v="INC-2026-11745"/>
    <d v="2026-01-06T21:25:00"/>
    <x v="0"/>
    <s v="hr-benefits-portal.org"/>
    <x v="0"/>
    <x v="1"/>
    <n v="0.89236111111111116"/>
    <d v="2026-01-06T00:00:00"/>
    <n v="1"/>
    <n v="1"/>
    <n v="4"/>
    <x v="1"/>
    <s v="Low"/>
    <s v="Low"/>
    <n v="1"/>
    <n v="1"/>
  </r>
  <r>
    <s v="INC-2026-14004"/>
    <d v="2026-01-06T21:51:00"/>
    <x v="4"/>
    <s v="hr-benefits-portal.org"/>
    <x v="2"/>
    <x v="3"/>
    <n v="0.91041666666666665"/>
    <d v="2026-01-06T00:00:00"/>
    <n v="1"/>
    <n v="3"/>
    <n v="2"/>
    <x v="4"/>
    <s v="Medium"/>
    <s v="Medium"/>
    <n v="1"/>
    <n v="0"/>
  </r>
  <r>
    <s v="INC-2026-11313"/>
    <d v="2026-01-06T21:51:00"/>
    <x v="2"/>
    <s v="invoice-processing.co"/>
    <x v="1"/>
    <x v="3"/>
    <n v="0.91041666666666665"/>
    <d v="2026-01-06T00:00:00"/>
    <n v="1"/>
    <n v="3"/>
    <n v="2"/>
    <x v="4"/>
    <s v="Medium"/>
    <s v="Medium"/>
    <n v="1"/>
    <n v="0"/>
  </r>
  <r>
    <s v="INC-2026-12599"/>
    <d v="2026-01-06T21:54:00"/>
    <x v="4"/>
    <s v="micros0ft-security.com"/>
    <x v="2"/>
    <x v="3"/>
    <n v="0.91249999999999998"/>
    <d v="2026-01-06T00:00:00"/>
    <n v="1"/>
    <n v="3"/>
    <n v="2"/>
    <x v="4"/>
    <s v="Medium"/>
    <s v="Medium"/>
    <n v="1"/>
    <n v="0"/>
  </r>
  <r>
    <s v="INC-2026-12190"/>
    <d v="2026-01-06T22:17:00"/>
    <x v="4"/>
    <s v="micros0ft-security.com"/>
    <x v="2"/>
    <x v="2"/>
    <n v="0.92847222222222225"/>
    <d v="2026-01-06T00:00:00"/>
    <n v="1"/>
    <n v="3"/>
    <n v="2"/>
    <x v="4"/>
    <s v="Medium"/>
    <s v="Medium"/>
    <n v="1"/>
    <n v="0"/>
  </r>
  <r>
    <s v="INC-2026-14096"/>
    <d v="2026-01-06T22:57:00"/>
    <x v="3"/>
    <s v="invoice-processing.co"/>
    <x v="0"/>
    <x v="2"/>
    <n v="0.95625000000000004"/>
    <d v="2026-01-06T00:00:00"/>
    <n v="1"/>
    <n v="5"/>
    <n v="2"/>
    <x v="3"/>
    <s v="Medium"/>
    <s v="Medium"/>
    <n v="1"/>
    <n v="0"/>
  </r>
  <r>
    <s v="INC-2026-13800"/>
    <d v="2026-01-06T23:18:00"/>
    <x v="1"/>
    <s v="micros0ft-security.com"/>
    <x v="3"/>
    <x v="1"/>
    <n v="0.97083333333333333"/>
    <d v="2026-01-06T00:00:00"/>
    <n v="1"/>
    <n v="1"/>
    <n v="4"/>
    <x v="1"/>
    <s v="Low"/>
    <s v="Low"/>
    <n v="1"/>
    <n v="1"/>
  </r>
  <r>
    <s v="INC-2026-11705"/>
    <d v="2026-01-06T23:18:00"/>
    <x v="5"/>
    <s v="secure-bank-login.net"/>
    <x v="3"/>
    <x v="3"/>
    <n v="0.97083333333333333"/>
    <d v="2026-01-06T00:00:00"/>
    <n v="1"/>
    <n v="1"/>
    <n v="2"/>
    <x v="6"/>
    <s v="Low"/>
    <s v="Low"/>
    <n v="1"/>
    <n v="0"/>
  </r>
  <r>
    <s v="INC-2026-11283"/>
    <d v="2026-01-06T23:22:00"/>
    <x v="2"/>
    <s v="invoice-processing.co"/>
    <x v="2"/>
    <x v="2"/>
    <n v="0.97361111111111109"/>
    <d v="2026-01-06T00:00:00"/>
    <n v="1"/>
    <n v="3"/>
    <n v="2"/>
    <x v="4"/>
    <s v="Medium"/>
    <s v="Medium"/>
    <n v="1"/>
    <n v="0"/>
  </r>
  <r>
    <s v="INC-2026-12578"/>
    <d v="2026-01-07T00:58:00"/>
    <x v="1"/>
    <s v="hr-benefits-portal.org"/>
    <x v="3"/>
    <x v="0"/>
    <n v="4.027777777777778E-2"/>
    <d v="2026-01-07T00:00:00"/>
    <n v="1"/>
    <n v="1"/>
    <n v="1"/>
    <x v="0"/>
    <s v="Low"/>
    <s v="Low"/>
    <n v="1"/>
    <n v="0"/>
  </r>
  <r>
    <s v="INC-2026-12561"/>
    <d v="2026-01-07T01:16:00"/>
    <x v="1"/>
    <s v="invoice-processing.co"/>
    <x v="0"/>
    <x v="0"/>
    <n v="5.2777777777777778E-2"/>
    <d v="2026-01-07T00:00:00"/>
    <n v="1"/>
    <n v="1"/>
    <n v="1"/>
    <x v="0"/>
    <s v="Low"/>
    <s v="Low"/>
    <n v="1"/>
    <n v="0"/>
  </r>
  <r>
    <s v="INC-2026-13289"/>
    <d v="2026-01-07T01:19:00"/>
    <x v="4"/>
    <s v="hr-benefits-portal.org"/>
    <x v="2"/>
    <x v="3"/>
    <n v="5.486111111111111E-2"/>
    <d v="2026-01-07T00:00:00"/>
    <n v="1"/>
    <n v="3"/>
    <n v="2"/>
    <x v="4"/>
    <s v="Medium"/>
    <s v="Medium"/>
    <n v="1"/>
    <n v="0"/>
  </r>
  <r>
    <s v="INC-2026-14273"/>
    <d v="2026-01-07T01:32:00"/>
    <x v="0"/>
    <s v="hr-benefits-portal.org"/>
    <x v="1"/>
    <x v="3"/>
    <n v="6.3888888888888884E-2"/>
    <d v="2026-01-07T00:00:00"/>
    <n v="1"/>
    <n v="1"/>
    <n v="2"/>
    <x v="6"/>
    <s v="Low"/>
    <s v="Low"/>
    <n v="1"/>
    <n v="0"/>
  </r>
  <r>
    <s v="INC-2026-12071"/>
    <d v="2026-01-07T01:38:00"/>
    <x v="4"/>
    <s v="invoice-processing.co"/>
    <x v="0"/>
    <x v="2"/>
    <n v="6.805555555555555E-2"/>
    <d v="2026-01-07T00:00:00"/>
    <n v="1"/>
    <n v="3"/>
    <n v="2"/>
    <x v="4"/>
    <s v="Medium"/>
    <s v="Medium"/>
    <n v="1"/>
    <n v="0"/>
  </r>
  <r>
    <s v="INC-2026-10849"/>
    <d v="2026-01-07T02:06:00"/>
    <x v="2"/>
    <s v="micros0ft-security.com"/>
    <x v="2"/>
    <x v="2"/>
    <n v="8.7499999999999994E-2"/>
    <d v="2026-01-07T00:00:00"/>
    <n v="1"/>
    <n v="3"/>
    <n v="2"/>
    <x v="4"/>
    <s v="Medium"/>
    <s v="Medium"/>
    <n v="1"/>
    <n v="0"/>
  </r>
  <r>
    <s v="INC-2026-10353"/>
    <d v="2026-01-07T02:23:00"/>
    <x v="4"/>
    <s v="secure-bank-login.net"/>
    <x v="2"/>
    <x v="3"/>
    <n v="9.930555555555555E-2"/>
    <d v="2026-01-07T00:00:00"/>
    <n v="1"/>
    <n v="3"/>
    <n v="2"/>
    <x v="4"/>
    <s v="Medium"/>
    <s v="Medium"/>
    <n v="1"/>
    <n v="0"/>
  </r>
  <r>
    <s v="INC-2026-11550"/>
    <d v="2026-01-07T02:43:00"/>
    <x v="4"/>
    <s v="secure-bank-login.net"/>
    <x v="2"/>
    <x v="1"/>
    <n v="0.11319444444444444"/>
    <d v="2026-01-07T00:00:00"/>
    <n v="1"/>
    <n v="3"/>
    <n v="4"/>
    <x v="5"/>
    <s v="High"/>
    <s v="High"/>
    <n v="1"/>
    <n v="1"/>
  </r>
  <r>
    <s v="INC-2026-13532"/>
    <d v="2026-01-07T03:32:00"/>
    <x v="5"/>
    <s v="hr-benefits-portal.org"/>
    <x v="2"/>
    <x v="2"/>
    <n v="0.14722222222222223"/>
    <d v="2026-01-07T00:00:00"/>
    <n v="1"/>
    <n v="1"/>
    <n v="2"/>
    <x v="6"/>
    <s v="Low"/>
    <s v="Low"/>
    <n v="1"/>
    <n v="0"/>
  </r>
  <r>
    <s v="INC-2026-10826"/>
    <d v="2026-01-07T03:40:00"/>
    <x v="4"/>
    <s v="invoice-processing.co"/>
    <x v="2"/>
    <x v="0"/>
    <n v="0.15277777777777779"/>
    <d v="2026-01-07T00:00:00"/>
    <n v="1"/>
    <n v="3"/>
    <n v="1"/>
    <x v="2"/>
    <s v="Low"/>
    <s v="Low"/>
    <n v="1"/>
    <n v="0"/>
  </r>
  <r>
    <s v="INC-2026-14120"/>
    <d v="2026-01-07T04:06:00"/>
    <x v="4"/>
    <s v="invoice-processing.co"/>
    <x v="2"/>
    <x v="3"/>
    <n v="0.17083333333333334"/>
    <d v="2026-01-07T00:00:00"/>
    <n v="1"/>
    <n v="3"/>
    <n v="2"/>
    <x v="4"/>
    <s v="Medium"/>
    <s v="Medium"/>
    <n v="1"/>
    <n v="0"/>
  </r>
  <r>
    <s v="INC-2026-10495"/>
    <d v="2026-01-07T04:12:00"/>
    <x v="4"/>
    <s v="hr-benefits-portal.org"/>
    <x v="2"/>
    <x v="0"/>
    <n v="0.17499999999999999"/>
    <d v="2026-01-07T00:00:00"/>
    <n v="1"/>
    <n v="3"/>
    <n v="1"/>
    <x v="2"/>
    <s v="Low"/>
    <s v="Low"/>
    <n v="1"/>
    <n v="0"/>
  </r>
  <r>
    <s v="INC-2026-10188"/>
    <d v="2026-01-07T04:33:00"/>
    <x v="0"/>
    <s v="hr-benefits-portal.org"/>
    <x v="0"/>
    <x v="2"/>
    <n v="0.18958333333333333"/>
    <d v="2026-01-07T00:00:00"/>
    <n v="1"/>
    <n v="1"/>
    <n v="2"/>
    <x v="6"/>
    <s v="Low"/>
    <s v="Low"/>
    <n v="1"/>
    <n v="0"/>
  </r>
  <r>
    <s v="INC-2026-14709"/>
    <d v="2026-01-07T06:51:00"/>
    <x v="4"/>
    <s v="invoice-processing.co"/>
    <x v="2"/>
    <x v="1"/>
    <n v="0.28541666666666665"/>
    <d v="2026-01-07T00:00:00"/>
    <n v="1"/>
    <n v="3"/>
    <n v="4"/>
    <x v="5"/>
    <s v="High"/>
    <s v="High"/>
    <n v="1"/>
    <n v="1"/>
  </r>
  <r>
    <s v="INC-2026-14714"/>
    <d v="2026-01-07T08:47:00"/>
    <x v="5"/>
    <s v="micros0ft-security.com"/>
    <x v="0"/>
    <x v="4"/>
    <n v="0.3659722222222222"/>
    <d v="2026-01-07T00:00:00"/>
    <n v="1"/>
    <n v="1"/>
    <n v="5"/>
    <x v="8"/>
    <s v="Medium"/>
    <s v="Medium"/>
    <n v="1"/>
    <n v="1"/>
  </r>
  <r>
    <s v="INC-2026-11486"/>
    <d v="2026-01-07T08:48:00"/>
    <x v="4"/>
    <s v="hr-benefits-portal.org"/>
    <x v="2"/>
    <x v="2"/>
    <n v="0.36666666666666664"/>
    <d v="2026-01-07T00:00:00"/>
    <n v="1"/>
    <n v="3"/>
    <n v="2"/>
    <x v="4"/>
    <s v="Medium"/>
    <s v="Medium"/>
    <n v="1"/>
    <n v="0"/>
  </r>
  <r>
    <s v="INC-2026-12535"/>
    <d v="2026-01-07T10:23:00"/>
    <x v="4"/>
    <s v="secure-bank-login.net"/>
    <x v="2"/>
    <x v="0"/>
    <n v="0.43263888888888891"/>
    <d v="2026-01-07T00:00:00"/>
    <n v="1"/>
    <n v="3"/>
    <n v="1"/>
    <x v="2"/>
    <s v="Low"/>
    <s v="Low"/>
    <n v="1"/>
    <n v="0"/>
  </r>
  <r>
    <s v="INC-2026-11912"/>
    <d v="2026-01-07T11:32:00"/>
    <x v="2"/>
    <s v="micros0ft-security.com"/>
    <x v="0"/>
    <x v="2"/>
    <n v="0.48055555555555557"/>
    <d v="2026-01-07T00:00:00"/>
    <n v="1"/>
    <n v="3"/>
    <n v="2"/>
    <x v="4"/>
    <s v="Medium"/>
    <s v="Medium"/>
    <n v="1"/>
    <n v="0"/>
  </r>
  <r>
    <s v="INC-2026-10087"/>
    <d v="2026-01-07T12:10:00"/>
    <x v="4"/>
    <s v="secure-bank-login.net"/>
    <x v="2"/>
    <x v="3"/>
    <n v="0.50694444444444442"/>
    <d v="2026-01-07T00:00:00"/>
    <n v="1"/>
    <n v="3"/>
    <n v="2"/>
    <x v="4"/>
    <s v="Medium"/>
    <s v="Medium"/>
    <n v="1"/>
    <n v="0"/>
  </r>
  <r>
    <s v="INC-2026-10805"/>
    <d v="2026-01-07T12:49:00"/>
    <x v="4"/>
    <s v="micros0ft-security.com"/>
    <x v="2"/>
    <x v="3"/>
    <n v="0.53402777777777777"/>
    <d v="2026-01-07T00:00:00"/>
    <n v="1"/>
    <n v="3"/>
    <n v="2"/>
    <x v="4"/>
    <s v="Medium"/>
    <s v="Medium"/>
    <n v="1"/>
    <n v="0"/>
  </r>
  <r>
    <s v="INC-2026-14683"/>
    <d v="2026-01-07T13:25:00"/>
    <x v="5"/>
    <s v="invoice-processing.co"/>
    <x v="3"/>
    <x v="2"/>
    <n v="0.55902777777777779"/>
    <d v="2026-01-07T00:00:00"/>
    <n v="1"/>
    <n v="1"/>
    <n v="2"/>
    <x v="6"/>
    <s v="Low"/>
    <s v="Low"/>
    <n v="1"/>
    <n v="0"/>
  </r>
  <r>
    <s v="INC-2026-14124"/>
    <d v="2026-01-07T15:55:00"/>
    <x v="3"/>
    <s v="micros0ft-security.com"/>
    <x v="0"/>
    <x v="3"/>
    <n v="0.66319444444444442"/>
    <d v="2026-01-07T00:00:00"/>
    <n v="1"/>
    <n v="5"/>
    <n v="2"/>
    <x v="3"/>
    <s v="Medium"/>
    <s v="Medium"/>
    <n v="1"/>
    <n v="0"/>
  </r>
  <r>
    <s v="INC-2026-13759"/>
    <d v="2026-01-07T16:22:00"/>
    <x v="4"/>
    <s v="secure-bank-login.net"/>
    <x v="0"/>
    <x v="2"/>
    <n v="0.68194444444444446"/>
    <d v="2026-01-07T00:00:00"/>
    <n v="1"/>
    <n v="3"/>
    <n v="2"/>
    <x v="4"/>
    <s v="Medium"/>
    <s v="Medium"/>
    <n v="1"/>
    <n v="0"/>
  </r>
  <r>
    <s v="INC-2026-14870"/>
    <d v="2026-01-07T16:37:00"/>
    <x v="4"/>
    <s v="invoice-processing.co"/>
    <x v="2"/>
    <x v="2"/>
    <n v="0.69236111111111109"/>
    <d v="2026-01-07T00:00:00"/>
    <n v="1"/>
    <n v="3"/>
    <n v="2"/>
    <x v="4"/>
    <s v="Medium"/>
    <s v="Medium"/>
    <n v="1"/>
    <n v="0"/>
  </r>
  <r>
    <s v="INC-2026-11435"/>
    <d v="2026-01-07T16:55:00"/>
    <x v="4"/>
    <s v="secure-bank-login.net"/>
    <x v="2"/>
    <x v="3"/>
    <n v="0.70486111111111116"/>
    <d v="2026-01-07T00:00:00"/>
    <n v="1"/>
    <n v="3"/>
    <n v="2"/>
    <x v="4"/>
    <s v="Medium"/>
    <s v="Medium"/>
    <n v="1"/>
    <n v="0"/>
  </r>
  <r>
    <s v="INC-2026-12887"/>
    <d v="2026-01-07T17:04:00"/>
    <x v="3"/>
    <s v="secure-bank-login.net"/>
    <x v="0"/>
    <x v="0"/>
    <n v="0.71111111111111114"/>
    <d v="2026-01-07T00:00:00"/>
    <n v="1"/>
    <n v="5"/>
    <n v="1"/>
    <x v="8"/>
    <s v="Medium"/>
    <s v="Medium"/>
    <n v="1"/>
    <n v="0"/>
  </r>
  <r>
    <s v="INC-2026-14010"/>
    <d v="2026-01-07T17:07:00"/>
    <x v="1"/>
    <s v="secure-bank-login.net"/>
    <x v="3"/>
    <x v="1"/>
    <n v="0.71319444444444446"/>
    <d v="2026-01-07T00:00:00"/>
    <n v="1"/>
    <n v="1"/>
    <n v="4"/>
    <x v="1"/>
    <s v="Low"/>
    <s v="Low"/>
    <n v="1"/>
    <n v="1"/>
  </r>
  <r>
    <s v="INC-2026-13957"/>
    <d v="2026-01-07T17:34:00"/>
    <x v="4"/>
    <s v="secure-bank-login.net"/>
    <x v="1"/>
    <x v="3"/>
    <n v="0.7319444444444444"/>
    <d v="2026-01-07T00:00:00"/>
    <n v="1"/>
    <n v="3"/>
    <n v="2"/>
    <x v="4"/>
    <s v="Medium"/>
    <s v="Medium"/>
    <n v="1"/>
    <n v="0"/>
  </r>
  <r>
    <s v="INC-2026-10247"/>
    <d v="2026-01-07T17:44:00"/>
    <x v="4"/>
    <s v="invoice-processing.co"/>
    <x v="2"/>
    <x v="3"/>
    <n v="0.73888888888888893"/>
    <d v="2026-01-07T00:00:00"/>
    <n v="1"/>
    <n v="3"/>
    <n v="2"/>
    <x v="4"/>
    <s v="Medium"/>
    <s v="Medium"/>
    <n v="1"/>
    <n v="0"/>
  </r>
  <r>
    <s v="INC-2026-13446"/>
    <d v="2026-01-07T17:49:00"/>
    <x v="4"/>
    <s v="micros0ft-security.com"/>
    <x v="2"/>
    <x v="2"/>
    <n v="0.74236111111111114"/>
    <d v="2026-01-07T00:00:00"/>
    <n v="1"/>
    <n v="3"/>
    <n v="2"/>
    <x v="4"/>
    <s v="Medium"/>
    <s v="Medium"/>
    <n v="1"/>
    <n v="0"/>
  </r>
  <r>
    <s v="INC-2026-14420"/>
    <d v="2026-01-07T18:22:00"/>
    <x v="0"/>
    <s v="micros0ft-security.com"/>
    <x v="0"/>
    <x v="3"/>
    <n v="0.76527777777777772"/>
    <d v="2026-01-07T00:00:00"/>
    <n v="1"/>
    <n v="1"/>
    <n v="2"/>
    <x v="6"/>
    <s v="Low"/>
    <s v="Low"/>
    <n v="1"/>
    <n v="0"/>
  </r>
  <r>
    <s v="INC-2026-14873"/>
    <d v="2026-01-07T19:32:00"/>
    <x v="0"/>
    <s v="secure-bank-login.net"/>
    <x v="2"/>
    <x v="3"/>
    <n v="0.81388888888888888"/>
    <d v="2026-01-07T00:00:00"/>
    <n v="1"/>
    <n v="1"/>
    <n v="2"/>
    <x v="6"/>
    <s v="Low"/>
    <s v="Low"/>
    <n v="1"/>
    <n v="0"/>
  </r>
  <r>
    <s v="INC-2026-14490"/>
    <d v="2026-01-07T19:42:00"/>
    <x v="1"/>
    <s v="micros0ft-security.com"/>
    <x v="2"/>
    <x v="1"/>
    <n v="0.8208333333333333"/>
    <d v="2026-01-07T00:00:00"/>
    <n v="1"/>
    <n v="1"/>
    <n v="4"/>
    <x v="1"/>
    <s v="Low"/>
    <s v="Low"/>
    <n v="1"/>
    <n v="1"/>
  </r>
  <r>
    <s v="INC-2026-10980"/>
    <d v="2026-01-07T19:59:00"/>
    <x v="4"/>
    <s v="secure-bank-login.net"/>
    <x v="3"/>
    <x v="2"/>
    <n v="0.83263888888888893"/>
    <d v="2026-01-07T00:00:00"/>
    <n v="1"/>
    <n v="3"/>
    <n v="2"/>
    <x v="4"/>
    <s v="Medium"/>
    <s v="Medium"/>
    <n v="1"/>
    <n v="0"/>
  </r>
  <r>
    <s v="INC-2026-11903"/>
    <d v="2026-01-07T20:23:00"/>
    <x v="2"/>
    <s v="hr-benefits-portal.org"/>
    <x v="1"/>
    <x v="3"/>
    <n v="0.84930555555555554"/>
    <d v="2026-01-07T00:00:00"/>
    <n v="1"/>
    <n v="3"/>
    <n v="2"/>
    <x v="4"/>
    <s v="Medium"/>
    <s v="Medium"/>
    <n v="1"/>
    <n v="0"/>
  </r>
  <r>
    <s v="INC-2026-14874"/>
    <d v="2026-01-07T21:51:00"/>
    <x v="0"/>
    <s v="hr-benefits-portal.org"/>
    <x v="1"/>
    <x v="3"/>
    <n v="0.91041666666666665"/>
    <d v="2026-01-07T00:00:00"/>
    <n v="1"/>
    <n v="1"/>
    <n v="2"/>
    <x v="6"/>
    <s v="Low"/>
    <s v="Low"/>
    <n v="1"/>
    <n v="0"/>
  </r>
  <r>
    <s v="INC-2026-10112"/>
    <d v="2026-01-07T21:55:00"/>
    <x v="4"/>
    <s v="hr-benefits-portal.org"/>
    <x v="2"/>
    <x v="3"/>
    <n v="0.91319444444444442"/>
    <d v="2026-01-07T00:00:00"/>
    <n v="1"/>
    <n v="3"/>
    <n v="2"/>
    <x v="4"/>
    <s v="Medium"/>
    <s v="Medium"/>
    <n v="1"/>
    <n v="0"/>
  </r>
  <r>
    <s v="INC-2026-12803"/>
    <d v="2026-01-07T22:09:00"/>
    <x v="4"/>
    <s v="secure-bank-login.net"/>
    <x v="2"/>
    <x v="3"/>
    <n v="0.92291666666666672"/>
    <d v="2026-01-07T00:00:00"/>
    <n v="1"/>
    <n v="3"/>
    <n v="2"/>
    <x v="4"/>
    <s v="Medium"/>
    <s v="Medium"/>
    <n v="1"/>
    <n v="0"/>
  </r>
  <r>
    <s v="INC-2026-14933"/>
    <d v="2026-01-07T22:46:00"/>
    <x v="4"/>
    <s v="micros0ft-security.com"/>
    <x v="2"/>
    <x v="0"/>
    <n v="0.94861111111111107"/>
    <d v="2026-01-07T00:00:00"/>
    <n v="1"/>
    <n v="3"/>
    <n v="1"/>
    <x v="2"/>
    <s v="Low"/>
    <s v="Low"/>
    <n v="1"/>
    <n v="0"/>
  </r>
  <r>
    <s v="INC-2026-12630"/>
    <d v="2026-01-07T22:57:00"/>
    <x v="4"/>
    <s v="micros0ft-security.com"/>
    <x v="2"/>
    <x v="1"/>
    <n v="0.95625000000000004"/>
    <d v="2026-01-07T00:00:00"/>
    <n v="1"/>
    <n v="3"/>
    <n v="4"/>
    <x v="5"/>
    <s v="High"/>
    <s v="High"/>
    <n v="1"/>
    <n v="1"/>
  </r>
  <r>
    <s v="INC-2026-10531"/>
    <d v="2026-01-07T23:49:00"/>
    <x v="0"/>
    <s v="hr-benefits-portal.org"/>
    <x v="0"/>
    <x v="4"/>
    <n v="0.99236111111111114"/>
    <d v="2026-01-07T00:00:00"/>
    <n v="1"/>
    <n v="1"/>
    <n v="5"/>
    <x v="8"/>
    <s v="Medium"/>
    <s v="Medium"/>
    <n v="1"/>
    <n v="1"/>
  </r>
  <r>
    <s v="INC-2026-14777"/>
    <d v="2026-01-08T00:34:00"/>
    <x v="2"/>
    <s v="micros0ft-security.com"/>
    <x v="1"/>
    <x v="3"/>
    <n v="2.361111111111111E-2"/>
    <d v="2026-01-08T00:00:00"/>
    <n v="1"/>
    <n v="3"/>
    <n v="2"/>
    <x v="4"/>
    <s v="Medium"/>
    <s v="Medium"/>
    <n v="1"/>
    <n v="0"/>
  </r>
  <r>
    <s v="INC-2026-10594"/>
    <d v="2026-01-08T01:05:00"/>
    <x v="4"/>
    <s v="hr-benefits-portal.org"/>
    <x v="2"/>
    <x v="0"/>
    <n v="4.5138888888888888E-2"/>
    <d v="2026-01-08T00:00:00"/>
    <n v="1"/>
    <n v="3"/>
    <n v="1"/>
    <x v="2"/>
    <s v="Low"/>
    <s v="Low"/>
    <n v="1"/>
    <n v="0"/>
  </r>
  <r>
    <s v="INC-2026-10563"/>
    <d v="2026-01-08T02:34:00"/>
    <x v="2"/>
    <s v="secure-bank-login.net"/>
    <x v="1"/>
    <x v="2"/>
    <n v="0.10694444444444444"/>
    <d v="2026-01-08T00:00:00"/>
    <n v="1"/>
    <n v="3"/>
    <n v="2"/>
    <x v="4"/>
    <s v="Medium"/>
    <s v="Medium"/>
    <n v="1"/>
    <n v="0"/>
  </r>
  <r>
    <s v="INC-2026-11450"/>
    <d v="2026-01-08T02:44:00"/>
    <x v="4"/>
    <s v="micros0ft-security.com"/>
    <x v="2"/>
    <x v="3"/>
    <n v="0.11388888888888889"/>
    <d v="2026-01-08T00:00:00"/>
    <n v="1"/>
    <n v="3"/>
    <n v="2"/>
    <x v="4"/>
    <s v="Medium"/>
    <s v="Medium"/>
    <n v="1"/>
    <n v="0"/>
  </r>
  <r>
    <s v="INC-2026-11691"/>
    <d v="2026-01-08T02:45:00"/>
    <x v="1"/>
    <s v="hr-benefits-portal.org"/>
    <x v="2"/>
    <x v="1"/>
    <n v="0.11458333333333333"/>
    <d v="2026-01-08T00:00:00"/>
    <n v="1"/>
    <n v="1"/>
    <n v="4"/>
    <x v="1"/>
    <s v="Low"/>
    <s v="Low"/>
    <n v="1"/>
    <n v="1"/>
  </r>
  <r>
    <s v="INC-2026-13452"/>
    <d v="2026-01-08T02:49:00"/>
    <x v="3"/>
    <s v="invoice-processing.co"/>
    <x v="0"/>
    <x v="3"/>
    <n v="0.11736111111111111"/>
    <d v="2026-01-08T00:00:00"/>
    <n v="1"/>
    <n v="5"/>
    <n v="2"/>
    <x v="3"/>
    <s v="Medium"/>
    <s v="Medium"/>
    <n v="1"/>
    <n v="0"/>
  </r>
  <r>
    <s v="INC-2026-14355"/>
    <d v="2026-01-08T04:01:00"/>
    <x v="3"/>
    <s v="invoice-processing.co"/>
    <x v="0"/>
    <x v="2"/>
    <n v="0.1673611111111111"/>
    <d v="2026-01-08T00:00:00"/>
    <n v="1"/>
    <n v="5"/>
    <n v="2"/>
    <x v="3"/>
    <s v="Medium"/>
    <s v="Medium"/>
    <n v="1"/>
    <n v="0"/>
  </r>
  <r>
    <s v="INC-2026-14902"/>
    <d v="2026-01-08T04:02:00"/>
    <x v="3"/>
    <s v="hr-benefits-portal.org"/>
    <x v="0"/>
    <x v="3"/>
    <n v="0.16805555555555557"/>
    <d v="2026-01-08T00:00:00"/>
    <n v="1"/>
    <n v="5"/>
    <n v="2"/>
    <x v="3"/>
    <s v="Medium"/>
    <s v="Medium"/>
    <n v="1"/>
    <n v="0"/>
  </r>
  <r>
    <s v="INC-2026-10533"/>
    <d v="2026-01-08T04:10:00"/>
    <x v="1"/>
    <s v="micros0ft-security.com"/>
    <x v="1"/>
    <x v="3"/>
    <n v="0.1736111111111111"/>
    <d v="2026-01-08T00:00:00"/>
    <n v="1"/>
    <n v="1"/>
    <n v="2"/>
    <x v="6"/>
    <s v="Low"/>
    <s v="Low"/>
    <n v="1"/>
    <n v="0"/>
  </r>
  <r>
    <s v="INC-2026-10778"/>
    <d v="2026-01-08T04:17:00"/>
    <x v="2"/>
    <s v="hr-benefits-portal.org"/>
    <x v="1"/>
    <x v="3"/>
    <n v="0.17847222222222223"/>
    <d v="2026-01-08T00:00:00"/>
    <n v="1"/>
    <n v="3"/>
    <n v="2"/>
    <x v="4"/>
    <s v="Medium"/>
    <s v="Medium"/>
    <n v="1"/>
    <n v="0"/>
  </r>
  <r>
    <s v="INC-2026-12026"/>
    <d v="2026-01-08T04:35:00"/>
    <x v="0"/>
    <s v="secure-bank-login.net"/>
    <x v="1"/>
    <x v="0"/>
    <n v="0.19097222222222221"/>
    <d v="2026-01-08T00:00:00"/>
    <n v="1"/>
    <n v="1"/>
    <n v="1"/>
    <x v="0"/>
    <s v="Low"/>
    <s v="Low"/>
    <n v="1"/>
    <n v="0"/>
  </r>
  <r>
    <s v="INC-2026-11992"/>
    <d v="2026-01-08T04:38:00"/>
    <x v="4"/>
    <s v="secure-bank-login.net"/>
    <x v="2"/>
    <x v="0"/>
    <n v="0.19305555555555556"/>
    <d v="2026-01-08T00:00:00"/>
    <n v="1"/>
    <n v="3"/>
    <n v="1"/>
    <x v="2"/>
    <s v="Low"/>
    <s v="Low"/>
    <n v="1"/>
    <n v="0"/>
  </r>
  <r>
    <s v="INC-2026-12298"/>
    <d v="2026-01-08T04:46:00"/>
    <x v="4"/>
    <s v="invoice-processing.co"/>
    <x v="2"/>
    <x v="3"/>
    <n v="0.1986111111111111"/>
    <d v="2026-01-08T00:00:00"/>
    <n v="1"/>
    <n v="3"/>
    <n v="2"/>
    <x v="4"/>
    <s v="Medium"/>
    <s v="Medium"/>
    <n v="1"/>
    <n v="0"/>
  </r>
  <r>
    <s v="INC-2026-10999"/>
    <d v="2026-01-08T05:07:00"/>
    <x v="4"/>
    <s v="micros0ft-security.com"/>
    <x v="2"/>
    <x v="3"/>
    <n v="0.21319444444444444"/>
    <d v="2026-01-08T00:00:00"/>
    <n v="1"/>
    <n v="3"/>
    <n v="2"/>
    <x v="4"/>
    <s v="Medium"/>
    <s v="Medium"/>
    <n v="1"/>
    <n v="0"/>
  </r>
  <r>
    <s v="INC-2026-12022"/>
    <d v="2026-01-08T05:09:00"/>
    <x v="4"/>
    <s v="invoice-processing.co"/>
    <x v="2"/>
    <x v="3"/>
    <n v="0.21458333333333332"/>
    <d v="2026-01-08T00:00:00"/>
    <n v="1"/>
    <n v="3"/>
    <n v="2"/>
    <x v="4"/>
    <s v="Medium"/>
    <s v="Medium"/>
    <n v="1"/>
    <n v="0"/>
  </r>
  <r>
    <s v="INC-2026-10523"/>
    <d v="2026-01-08T05:46:00"/>
    <x v="5"/>
    <s v="hr-benefits-portal.org"/>
    <x v="3"/>
    <x v="3"/>
    <n v="0.24027777777777778"/>
    <d v="2026-01-08T00:00:00"/>
    <n v="1"/>
    <n v="1"/>
    <n v="2"/>
    <x v="6"/>
    <s v="Low"/>
    <s v="Low"/>
    <n v="1"/>
    <n v="0"/>
  </r>
  <r>
    <s v="INC-2026-12315"/>
    <d v="2026-01-08T06:10:00"/>
    <x v="4"/>
    <s v="invoice-processing.co"/>
    <x v="2"/>
    <x v="1"/>
    <n v="0.25694444444444442"/>
    <d v="2026-01-08T00:00:00"/>
    <n v="1"/>
    <n v="3"/>
    <n v="4"/>
    <x v="5"/>
    <s v="High"/>
    <s v="High"/>
    <n v="1"/>
    <n v="1"/>
  </r>
  <r>
    <s v="INC-2026-13776"/>
    <d v="2026-01-08T06:36:00"/>
    <x v="4"/>
    <s v="invoice-processing.co"/>
    <x v="2"/>
    <x v="3"/>
    <n v="0.27500000000000002"/>
    <d v="2026-01-08T00:00:00"/>
    <n v="1"/>
    <n v="3"/>
    <n v="2"/>
    <x v="4"/>
    <s v="Medium"/>
    <s v="Medium"/>
    <n v="1"/>
    <n v="0"/>
  </r>
  <r>
    <s v="INC-2026-14824"/>
    <d v="2026-01-08T06:43:00"/>
    <x v="4"/>
    <s v="invoice-processing.co"/>
    <x v="0"/>
    <x v="2"/>
    <n v="0.27986111111111112"/>
    <d v="2026-01-08T00:00:00"/>
    <n v="1"/>
    <n v="3"/>
    <n v="2"/>
    <x v="4"/>
    <s v="Medium"/>
    <s v="Medium"/>
    <n v="1"/>
    <n v="0"/>
  </r>
  <r>
    <s v="INC-2026-13305"/>
    <d v="2026-01-08T06:49:00"/>
    <x v="0"/>
    <s v="secure-bank-login.net"/>
    <x v="3"/>
    <x v="3"/>
    <n v="0.28402777777777777"/>
    <d v="2026-01-08T00:00:00"/>
    <n v="1"/>
    <n v="1"/>
    <n v="2"/>
    <x v="6"/>
    <s v="Low"/>
    <s v="Low"/>
    <n v="1"/>
    <n v="0"/>
  </r>
  <r>
    <s v="INC-2026-10096"/>
    <d v="2026-01-08T07:16:00"/>
    <x v="4"/>
    <s v="hr-benefits-portal.org"/>
    <x v="2"/>
    <x v="2"/>
    <n v="0.30277777777777776"/>
    <d v="2026-01-08T00:00:00"/>
    <n v="1"/>
    <n v="3"/>
    <n v="2"/>
    <x v="4"/>
    <s v="Medium"/>
    <s v="Medium"/>
    <n v="1"/>
    <n v="0"/>
  </r>
  <r>
    <s v="INC-2026-14234"/>
    <d v="2026-01-08T07:48:00"/>
    <x v="1"/>
    <s v="secure-bank-login.net"/>
    <x v="2"/>
    <x v="3"/>
    <n v="0.32500000000000001"/>
    <d v="2026-01-08T00:00:00"/>
    <n v="1"/>
    <n v="1"/>
    <n v="2"/>
    <x v="6"/>
    <s v="Low"/>
    <s v="Low"/>
    <n v="1"/>
    <n v="0"/>
  </r>
  <r>
    <s v="INC-2026-12930"/>
    <d v="2026-01-08T08:02:00"/>
    <x v="1"/>
    <s v="secure-bank-login.net"/>
    <x v="3"/>
    <x v="0"/>
    <n v="0.3347222222222222"/>
    <d v="2026-01-08T00:00:00"/>
    <n v="1"/>
    <n v="1"/>
    <n v="1"/>
    <x v="0"/>
    <s v="Low"/>
    <s v="Low"/>
    <n v="1"/>
    <n v="0"/>
  </r>
  <r>
    <s v="INC-2026-14593"/>
    <d v="2026-01-08T08:57:00"/>
    <x v="4"/>
    <s v="micros0ft-security.com"/>
    <x v="2"/>
    <x v="2"/>
    <n v="0.37291666666666667"/>
    <d v="2026-01-08T00:00:00"/>
    <n v="1"/>
    <n v="3"/>
    <n v="2"/>
    <x v="4"/>
    <s v="Medium"/>
    <s v="Medium"/>
    <n v="1"/>
    <n v="0"/>
  </r>
  <r>
    <s v="INC-2026-12971"/>
    <d v="2026-01-08T09:13:00"/>
    <x v="4"/>
    <s v="secure-bank-login.net"/>
    <x v="1"/>
    <x v="3"/>
    <n v="0.3840277777777778"/>
    <d v="2026-01-08T00:00:00"/>
    <n v="1"/>
    <n v="3"/>
    <n v="2"/>
    <x v="4"/>
    <s v="Medium"/>
    <s v="Medium"/>
    <n v="1"/>
    <n v="0"/>
  </r>
  <r>
    <s v="INC-2026-14146"/>
    <d v="2026-01-08T09:29:00"/>
    <x v="4"/>
    <s v="micros0ft-security.com"/>
    <x v="2"/>
    <x v="2"/>
    <n v="0.39513888888888887"/>
    <d v="2026-01-08T00:00:00"/>
    <n v="1"/>
    <n v="3"/>
    <n v="2"/>
    <x v="4"/>
    <s v="Medium"/>
    <s v="Medium"/>
    <n v="1"/>
    <n v="0"/>
  </r>
  <r>
    <s v="INC-2026-10702"/>
    <d v="2026-01-08T09:56:00"/>
    <x v="4"/>
    <s v="secure-bank-login.net"/>
    <x v="2"/>
    <x v="1"/>
    <n v="0.41388888888888886"/>
    <d v="2026-01-08T00:00:00"/>
    <n v="1"/>
    <n v="3"/>
    <n v="4"/>
    <x v="5"/>
    <s v="High"/>
    <s v="High"/>
    <n v="1"/>
    <n v="1"/>
  </r>
  <r>
    <s v="INC-2026-10355"/>
    <d v="2026-01-08T10:09:00"/>
    <x v="4"/>
    <s v="secure-bank-login.net"/>
    <x v="2"/>
    <x v="2"/>
    <n v="0.42291666666666666"/>
    <d v="2026-01-08T00:00:00"/>
    <n v="1"/>
    <n v="3"/>
    <n v="2"/>
    <x v="4"/>
    <s v="Medium"/>
    <s v="Medium"/>
    <n v="1"/>
    <n v="0"/>
  </r>
  <r>
    <s v="INC-2026-10482"/>
    <d v="2026-01-08T10:55:00"/>
    <x v="0"/>
    <s v="hr-benefits-portal.org"/>
    <x v="3"/>
    <x v="0"/>
    <n v="0.4548611111111111"/>
    <d v="2026-01-08T00:00:00"/>
    <n v="1"/>
    <n v="1"/>
    <n v="1"/>
    <x v="0"/>
    <s v="Low"/>
    <s v="Low"/>
    <n v="1"/>
    <n v="0"/>
  </r>
  <r>
    <s v="INC-2026-12914"/>
    <d v="2026-01-08T11:34:00"/>
    <x v="3"/>
    <s v="secure-bank-login.net"/>
    <x v="0"/>
    <x v="0"/>
    <n v="0.48194444444444445"/>
    <d v="2026-01-08T00:00:00"/>
    <n v="1"/>
    <n v="5"/>
    <n v="1"/>
    <x v="8"/>
    <s v="Medium"/>
    <s v="Medium"/>
    <n v="1"/>
    <n v="0"/>
  </r>
  <r>
    <s v="INC-2026-14764"/>
    <d v="2026-01-08T11:53:00"/>
    <x v="4"/>
    <s v="hr-benefits-portal.org"/>
    <x v="2"/>
    <x v="2"/>
    <n v="0.49513888888888891"/>
    <d v="2026-01-08T00:00:00"/>
    <n v="1"/>
    <n v="3"/>
    <n v="2"/>
    <x v="4"/>
    <s v="Medium"/>
    <s v="Medium"/>
    <n v="1"/>
    <n v="0"/>
  </r>
  <r>
    <s v="INC-2026-12181"/>
    <d v="2026-01-08T12:33:00"/>
    <x v="1"/>
    <s v="micros0ft-security.com"/>
    <x v="3"/>
    <x v="0"/>
    <n v="0.5229166666666667"/>
    <d v="2026-01-08T00:00:00"/>
    <n v="1"/>
    <n v="1"/>
    <n v="1"/>
    <x v="0"/>
    <s v="Low"/>
    <s v="Low"/>
    <n v="1"/>
    <n v="0"/>
  </r>
  <r>
    <s v="INC-2026-12700"/>
    <d v="2026-01-08T12:50:00"/>
    <x v="4"/>
    <s v="micros0ft-security.com"/>
    <x v="2"/>
    <x v="3"/>
    <n v="0.53472222222222221"/>
    <d v="2026-01-08T00:00:00"/>
    <n v="1"/>
    <n v="3"/>
    <n v="2"/>
    <x v="4"/>
    <s v="Medium"/>
    <s v="Medium"/>
    <n v="1"/>
    <n v="0"/>
  </r>
  <r>
    <s v="INC-2026-12581"/>
    <d v="2026-01-08T13:31:00"/>
    <x v="5"/>
    <s v="secure-bank-login.net"/>
    <x v="2"/>
    <x v="3"/>
    <n v="0.56319444444444444"/>
    <d v="2026-01-08T00:00:00"/>
    <n v="1"/>
    <n v="1"/>
    <n v="2"/>
    <x v="6"/>
    <s v="Low"/>
    <s v="Low"/>
    <n v="1"/>
    <n v="0"/>
  </r>
  <r>
    <s v="INC-2026-11982"/>
    <d v="2026-01-08T14:15:00"/>
    <x v="3"/>
    <s v="secure-bank-login.net"/>
    <x v="0"/>
    <x v="3"/>
    <n v="0.59375"/>
    <d v="2026-01-08T00:00:00"/>
    <n v="1"/>
    <n v="5"/>
    <n v="2"/>
    <x v="3"/>
    <s v="Medium"/>
    <s v="Medium"/>
    <n v="1"/>
    <n v="0"/>
  </r>
  <r>
    <s v="INC-2026-12611"/>
    <d v="2026-01-08T14:32:00"/>
    <x v="4"/>
    <s v="micros0ft-security.com"/>
    <x v="1"/>
    <x v="3"/>
    <n v="0.60555555555555551"/>
    <d v="2026-01-08T00:00:00"/>
    <n v="1"/>
    <n v="3"/>
    <n v="2"/>
    <x v="4"/>
    <s v="Medium"/>
    <s v="Medium"/>
    <n v="1"/>
    <n v="0"/>
  </r>
  <r>
    <s v="INC-2026-10769"/>
    <d v="2026-01-08T14:41:00"/>
    <x v="4"/>
    <s v="micros0ft-security.com"/>
    <x v="2"/>
    <x v="2"/>
    <n v="0.6118055555555556"/>
    <d v="2026-01-08T00:00:00"/>
    <n v="1"/>
    <n v="3"/>
    <n v="2"/>
    <x v="4"/>
    <s v="Medium"/>
    <s v="Medium"/>
    <n v="1"/>
    <n v="0"/>
  </r>
  <r>
    <s v="INC-2026-10496"/>
    <d v="2026-01-08T15:03:00"/>
    <x v="4"/>
    <s v="hr-benefits-portal.org"/>
    <x v="2"/>
    <x v="3"/>
    <n v="0.62708333333333333"/>
    <d v="2026-01-08T00:00:00"/>
    <n v="1"/>
    <n v="3"/>
    <n v="2"/>
    <x v="4"/>
    <s v="Medium"/>
    <s v="Medium"/>
    <n v="1"/>
    <n v="0"/>
  </r>
  <r>
    <s v="INC-2026-13082"/>
    <d v="2026-01-08T15:06:00"/>
    <x v="3"/>
    <s v="secure-bank-login.net"/>
    <x v="0"/>
    <x v="3"/>
    <n v="0.62916666666666665"/>
    <d v="2026-01-08T00:00:00"/>
    <n v="1"/>
    <n v="5"/>
    <n v="2"/>
    <x v="3"/>
    <s v="Medium"/>
    <s v="Medium"/>
    <n v="1"/>
    <n v="0"/>
  </r>
  <r>
    <s v="INC-2026-12628"/>
    <d v="2026-01-08T15:21:00"/>
    <x v="2"/>
    <s v="micros0ft-security.com"/>
    <x v="1"/>
    <x v="0"/>
    <n v="0.63958333333333328"/>
    <d v="2026-01-08T00:00:00"/>
    <n v="1"/>
    <n v="3"/>
    <n v="1"/>
    <x v="2"/>
    <s v="Low"/>
    <s v="Low"/>
    <n v="1"/>
    <n v="0"/>
  </r>
  <r>
    <s v="INC-2026-14694"/>
    <d v="2026-01-08T15:45:00"/>
    <x v="5"/>
    <s v="secure-bank-login.net"/>
    <x v="2"/>
    <x v="0"/>
    <n v="0.65625"/>
    <d v="2026-01-08T00:00:00"/>
    <n v="1"/>
    <n v="1"/>
    <n v="1"/>
    <x v="0"/>
    <s v="Low"/>
    <s v="Low"/>
    <n v="1"/>
    <n v="0"/>
  </r>
  <r>
    <s v="INC-2026-13042"/>
    <d v="2026-01-08T15:49:00"/>
    <x v="3"/>
    <s v="secure-bank-login.net"/>
    <x v="0"/>
    <x v="0"/>
    <n v="0.65902777777777777"/>
    <d v="2026-01-08T00:00:00"/>
    <n v="1"/>
    <n v="5"/>
    <n v="1"/>
    <x v="8"/>
    <s v="Medium"/>
    <s v="Medium"/>
    <n v="1"/>
    <n v="0"/>
  </r>
  <r>
    <s v="INC-2026-11991"/>
    <d v="2026-01-08T16:09:00"/>
    <x v="4"/>
    <s v="secure-bank-login.net"/>
    <x v="2"/>
    <x v="3"/>
    <n v="0.67291666666666672"/>
    <d v="2026-01-08T00:00:00"/>
    <n v="1"/>
    <n v="3"/>
    <n v="2"/>
    <x v="4"/>
    <s v="Medium"/>
    <s v="Medium"/>
    <n v="1"/>
    <n v="0"/>
  </r>
  <r>
    <s v="INC-2026-10830"/>
    <d v="2026-01-08T16:14:00"/>
    <x v="4"/>
    <s v="micros0ft-security.com"/>
    <x v="2"/>
    <x v="3"/>
    <n v="0.67638888888888893"/>
    <d v="2026-01-08T00:00:00"/>
    <n v="1"/>
    <n v="3"/>
    <n v="2"/>
    <x v="4"/>
    <s v="Medium"/>
    <s v="Medium"/>
    <n v="1"/>
    <n v="0"/>
  </r>
  <r>
    <s v="INC-2026-11404"/>
    <d v="2026-01-08T16:46:00"/>
    <x v="1"/>
    <s v="hr-benefits-portal.org"/>
    <x v="3"/>
    <x v="0"/>
    <n v="0.69861111111111107"/>
    <d v="2026-01-08T00:00:00"/>
    <n v="1"/>
    <n v="1"/>
    <n v="1"/>
    <x v="0"/>
    <s v="Low"/>
    <s v="Low"/>
    <n v="1"/>
    <n v="0"/>
  </r>
  <r>
    <s v="INC-2026-12748"/>
    <d v="2026-01-08T17:31:00"/>
    <x v="3"/>
    <s v="invoice-processing.co"/>
    <x v="0"/>
    <x v="2"/>
    <n v="0.72986111111111107"/>
    <d v="2026-01-08T00:00:00"/>
    <n v="1"/>
    <n v="5"/>
    <n v="2"/>
    <x v="3"/>
    <s v="Medium"/>
    <s v="Medium"/>
    <n v="1"/>
    <n v="0"/>
  </r>
  <r>
    <s v="INC-2026-14803"/>
    <d v="2026-01-08T17:38:00"/>
    <x v="2"/>
    <s v="invoice-processing.co"/>
    <x v="2"/>
    <x v="0"/>
    <n v="0.73472222222222228"/>
    <d v="2026-01-08T00:00:00"/>
    <n v="1"/>
    <n v="3"/>
    <n v="1"/>
    <x v="2"/>
    <s v="Low"/>
    <s v="Low"/>
    <n v="1"/>
    <n v="0"/>
  </r>
  <r>
    <s v="INC-2026-12394"/>
    <d v="2026-01-08T17:38:00"/>
    <x v="2"/>
    <s v="secure-bank-login.net"/>
    <x v="1"/>
    <x v="3"/>
    <n v="0.73472222222222228"/>
    <d v="2026-01-08T00:00:00"/>
    <n v="1"/>
    <n v="3"/>
    <n v="2"/>
    <x v="4"/>
    <s v="Medium"/>
    <s v="Medium"/>
    <n v="1"/>
    <n v="0"/>
  </r>
  <r>
    <s v="INC-2026-13329"/>
    <d v="2026-01-08T17:42:00"/>
    <x v="5"/>
    <s v="invoice-processing.co"/>
    <x v="2"/>
    <x v="2"/>
    <n v="0.73750000000000004"/>
    <d v="2026-01-08T00:00:00"/>
    <n v="1"/>
    <n v="1"/>
    <n v="2"/>
    <x v="6"/>
    <s v="Low"/>
    <s v="Low"/>
    <n v="1"/>
    <n v="0"/>
  </r>
  <r>
    <s v="INC-2026-12614"/>
    <d v="2026-01-08T18:07:00"/>
    <x v="3"/>
    <s v="micros0ft-security.com"/>
    <x v="0"/>
    <x v="2"/>
    <n v="0.75486111111111109"/>
    <d v="2026-01-08T00:00:00"/>
    <n v="1"/>
    <n v="5"/>
    <n v="2"/>
    <x v="3"/>
    <s v="Medium"/>
    <s v="Medium"/>
    <n v="1"/>
    <n v="0"/>
  </r>
  <r>
    <s v="INC-2026-10345"/>
    <d v="2026-01-08T18:31:00"/>
    <x v="1"/>
    <s v="hr-benefits-portal.org"/>
    <x v="3"/>
    <x v="1"/>
    <n v="0.77152777777777781"/>
    <d v="2026-01-08T00:00:00"/>
    <n v="1"/>
    <n v="1"/>
    <n v="4"/>
    <x v="1"/>
    <s v="Low"/>
    <s v="Low"/>
    <n v="1"/>
    <n v="1"/>
  </r>
  <r>
    <s v="INC-2026-10119"/>
    <d v="2026-01-08T18:41:00"/>
    <x v="2"/>
    <s v="hr-benefits-portal.org"/>
    <x v="3"/>
    <x v="2"/>
    <n v="0.77847222222222223"/>
    <d v="2026-01-08T00:00:00"/>
    <n v="1"/>
    <n v="3"/>
    <n v="2"/>
    <x v="4"/>
    <s v="Medium"/>
    <s v="Medium"/>
    <n v="1"/>
    <n v="0"/>
  </r>
  <r>
    <s v="INC-2026-13465"/>
    <d v="2026-01-08T19:01:00"/>
    <x v="5"/>
    <s v="secure-bank-login.net"/>
    <x v="3"/>
    <x v="3"/>
    <n v="0.79236111111111107"/>
    <d v="2026-01-08T00:00:00"/>
    <n v="1"/>
    <n v="1"/>
    <n v="2"/>
    <x v="6"/>
    <s v="Low"/>
    <s v="Low"/>
    <n v="1"/>
    <n v="0"/>
  </r>
  <r>
    <s v="INC-2026-10046"/>
    <d v="2026-01-08T19:21:00"/>
    <x v="4"/>
    <s v="micros0ft-security.com"/>
    <x v="0"/>
    <x v="3"/>
    <n v="0.80625000000000002"/>
    <d v="2026-01-08T00:00:00"/>
    <n v="1"/>
    <n v="3"/>
    <n v="2"/>
    <x v="4"/>
    <s v="Medium"/>
    <s v="Medium"/>
    <n v="1"/>
    <n v="0"/>
  </r>
  <r>
    <s v="INC-2026-11374"/>
    <d v="2026-01-08T19:29:00"/>
    <x v="0"/>
    <s v="hr-benefits-portal.org"/>
    <x v="0"/>
    <x v="2"/>
    <n v="0.81180555555555556"/>
    <d v="2026-01-08T00:00:00"/>
    <n v="1"/>
    <n v="1"/>
    <n v="2"/>
    <x v="6"/>
    <s v="Low"/>
    <s v="Low"/>
    <n v="1"/>
    <n v="0"/>
  </r>
  <r>
    <s v="INC-2026-13286"/>
    <d v="2026-01-08T19:43:00"/>
    <x v="4"/>
    <s v="invoice-processing.co"/>
    <x v="2"/>
    <x v="2"/>
    <n v="0.82152777777777775"/>
    <d v="2026-01-08T00:00:00"/>
    <n v="1"/>
    <n v="3"/>
    <n v="2"/>
    <x v="4"/>
    <s v="Medium"/>
    <s v="Medium"/>
    <n v="1"/>
    <n v="0"/>
  </r>
  <r>
    <s v="INC-2026-10908"/>
    <d v="2026-01-08T19:51:00"/>
    <x v="4"/>
    <s v="hr-benefits-portal.org"/>
    <x v="2"/>
    <x v="3"/>
    <n v="0.82708333333333328"/>
    <d v="2026-01-08T00:00:00"/>
    <n v="1"/>
    <n v="3"/>
    <n v="2"/>
    <x v="4"/>
    <s v="Medium"/>
    <s v="Medium"/>
    <n v="1"/>
    <n v="0"/>
  </r>
  <r>
    <s v="INC-2026-14742"/>
    <d v="2026-01-08T19:59:00"/>
    <x v="5"/>
    <s v="hr-benefits-portal.org"/>
    <x v="0"/>
    <x v="0"/>
    <n v="0.83263888888888893"/>
    <d v="2026-01-08T00:00:00"/>
    <n v="1"/>
    <n v="1"/>
    <n v="1"/>
    <x v="0"/>
    <s v="Low"/>
    <s v="Low"/>
    <n v="1"/>
    <n v="0"/>
  </r>
  <r>
    <s v="INC-2026-10739"/>
    <d v="2026-01-08T20:15:00"/>
    <x v="0"/>
    <s v="micros0ft-security.com"/>
    <x v="3"/>
    <x v="4"/>
    <n v="0.84375"/>
    <d v="2026-01-08T00:00:00"/>
    <n v="1"/>
    <n v="1"/>
    <n v="5"/>
    <x v="8"/>
    <s v="Medium"/>
    <s v="Medium"/>
    <n v="1"/>
    <n v="1"/>
  </r>
  <r>
    <s v="INC-2026-14240"/>
    <d v="2026-01-08T20:47:00"/>
    <x v="4"/>
    <s v="micros0ft-security.com"/>
    <x v="2"/>
    <x v="0"/>
    <n v="0.86597222222222225"/>
    <d v="2026-01-08T00:00:00"/>
    <n v="1"/>
    <n v="3"/>
    <n v="1"/>
    <x v="2"/>
    <s v="Low"/>
    <s v="Low"/>
    <n v="1"/>
    <n v="0"/>
  </r>
  <r>
    <s v="INC-2026-12675"/>
    <d v="2026-01-08T21:16:00"/>
    <x v="5"/>
    <s v="hr-benefits-portal.org"/>
    <x v="3"/>
    <x v="4"/>
    <n v="0.88611111111111107"/>
    <d v="2026-01-08T00:00:00"/>
    <n v="1"/>
    <n v="1"/>
    <n v="5"/>
    <x v="8"/>
    <s v="Medium"/>
    <s v="Medium"/>
    <n v="1"/>
    <n v="1"/>
  </r>
  <r>
    <s v="INC-2026-14601"/>
    <d v="2026-01-08T22:02:00"/>
    <x v="3"/>
    <s v="micros0ft-security.com"/>
    <x v="0"/>
    <x v="2"/>
    <n v="0.91805555555555551"/>
    <d v="2026-01-08T00:00:00"/>
    <n v="1"/>
    <n v="5"/>
    <n v="2"/>
    <x v="3"/>
    <s v="Medium"/>
    <s v="Medium"/>
    <n v="1"/>
    <n v="0"/>
  </r>
  <r>
    <s v="INC-2026-13239"/>
    <d v="2026-01-08T22:35:00"/>
    <x v="0"/>
    <s v="micros0ft-security.com"/>
    <x v="1"/>
    <x v="0"/>
    <n v="0.94097222222222221"/>
    <d v="2026-01-08T00:00:00"/>
    <n v="1"/>
    <n v="1"/>
    <n v="1"/>
    <x v="0"/>
    <s v="Low"/>
    <s v="Low"/>
    <n v="1"/>
    <n v="0"/>
  </r>
  <r>
    <s v="INC-2026-12587"/>
    <d v="2026-01-08T23:25:00"/>
    <x v="3"/>
    <s v="hr-benefits-portal.org"/>
    <x v="0"/>
    <x v="3"/>
    <n v="0.97569444444444442"/>
    <d v="2026-01-08T00:00:00"/>
    <n v="1"/>
    <n v="5"/>
    <n v="2"/>
    <x v="3"/>
    <s v="Medium"/>
    <s v="Medium"/>
    <n v="1"/>
    <n v="0"/>
  </r>
  <r>
    <s v="INC-2026-10408"/>
    <d v="2026-01-08T23:55:00"/>
    <x v="0"/>
    <s v="hr-benefits-portal.org"/>
    <x v="2"/>
    <x v="2"/>
    <n v="0.99652777777777779"/>
    <d v="2026-01-08T00:00:00"/>
    <n v="1"/>
    <n v="1"/>
    <n v="2"/>
    <x v="6"/>
    <s v="Low"/>
    <s v="Low"/>
    <n v="1"/>
    <n v="0"/>
  </r>
  <r>
    <s v="INC-2026-11797"/>
    <d v="2026-01-08T23:59:00"/>
    <x v="4"/>
    <s v="hr-benefits-portal.org"/>
    <x v="2"/>
    <x v="2"/>
    <n v="0.99930555555555556"/>
    <d v="2026-01-08T00:00:00"/>
    <n v="1"/>
    <n v="3"/>
    <n v="2"/>
    <x v="4"/>
    <s v="Medium"/>
    <s v="Medium"/>
    <n v="1"/>
    <n v="0"/>
  </r>
  <r>
    <s v="INC-2026-10321"/>
    <d v="2026-01-09T00:03:00"/>
    <x v="5"/>
    <s v="secure-bank-login.net"/>
    <x v="3"/>
    <x v="3"/>
    <n v="2.0833333333333333E-3"/>
    <d v="2026-01-09T00:00:00"/>
    <n v="1"/>
    <n v="1"/>
    <n v="2"/>
    <x v="6"/>
    <s v="Low"/>
    <s v="Low"/>
    <n v="1"/>
    <n v="0"/>
  </r>
  <r>
    <s v="INC-2026-12161"/>
    <d v="2026-01-09T00:12:00"/>
    <x v="4"/>
    <s v="hr-benefits-portal.org"/>
    <x v="2"/>
    <x v="3"/>
    <n v="8.3333333333333332E-3"/>
    <d v="2026-01-09T00:00:00"/>
    <n v="1"/>
    <n v="3"/>
    <n v="2"/>
    <x v="4"/>
    <s v="Medium"/>
    <s v="Medium"/>
    <n v="1"/>
    <n v="0"/>
  </r>
  <r>
    <s v="INC-2026-13637"/>
    <d v="2026-01-09T00:57:00"/>
    <x v="4"/>
    <s v="invoice-processing.co"/>
    <x v="2"/>
    <x v="4"/>
    <n v="3.9583333333333331E-2"/>
    <d v="2026-01-09T00:00:00"/>
    <n v="1"/>
    <n v="3"/>
    <n v="5"/>
    <x v="9"/>
    <s v="High"/>
    <s v="High"/>
    <n v="1"/>
    <n v="1"/>
  </r>
  <r>
    <s v="INC-2026-13642"/>
    <d v="2026-01-09T00:59:00"/>
    <x v="0"/>
    <s v="hr-benefits-portal.org"/>
    <x v="1"/>
    <x v="2"/>
    <n v="4.0972222222222222E-2"/>
    <d v="2026-01-09T00:00:00"/>
    <n v="1"/>
    <n v="1"/>
    <n v="2"/>
    <x v="6"/>
    <s v="Low"/>
    <s v="Low"/>
    <n v="1"/>
    <n v="0"/>
  </r>
  <r>
    <s v="INC-2026-13124"/>
    <d v="2026-01-09T01:01:00"/>
    <x v="0"/>
    <s v="secure-bank-login.net"/>
    <x v="1"/>
    <x v="3"/>
    <n v="4.2361111111111113E-2"/>
    <d v="2026-01-09T00:00:00"/>
    <n v="1"/>
    <n v="1"/>
    <n v="2"/>
    <x v="6"/>
    <s v="Low"/>
    <s v="Low"/>
    <n v="1"/>
    <n v="0"/>
  </r>
  <r>
    <s v="INC-2026-11252"/>
    <d v="2026-01-09T01:15:00"/>
    <x v="1"/>
    <s v="secure-bank-login.net"/>
    <x v="0"/>
    <x v="1"/>
    <n v="5.2083333333333336E-2"/>
    <d v="2026-01-09T00:00:00"/>
    <n v="1"/>
    <n v="1"/>
    <n v="4"/>
    <x v="1"/>
    <s v="Low"/>
    <s v="Low"/>
    <n v="1"/>
    <n v="1"/>
  </r>
  <r>
    <s v="INC-2026-14977"/>
    <d v="2026-01-09T01:22:00"/>
    <x v="2"/>
    <s v="secure-bank-login.net"/>
    <x v="1"/>
    <x v="3"/>
    <n v="5.6944444444444443E-2"/>
    <d v="2026-01-09T00:00:00"/>
    <n v="1"/>
    <n v="3"/>
    <n v="2"/>
    <x v="4"/>
    <s v="Medium"/>
    <s v="Medium"/>
    <n v="1"/>
    <n v="0"/>
  </r>
  <r>
    <s v="INC-2026-10028"/>
    <d v="2026-01-09T01:55:00"/>
    <x v="5"/>
    <s v="secure-bank-login.net"/>
    <x v="0"/>
    <x v="4"/>
    <n v="7.9861111111111105E-2"/>
    <d v="2026-01-09T00:00:00"/>
    <n v="1"/>
    <n v="1"/>
    <n v="5"/>
    <x v="8"/>
    <s v="Medium"/>
    <s v="Medium"/>
    <n v="1"/>
    <n v="1"/>
  </r>
  <r>
    <s v="INC-2026-14038"/>
    <d v="2026-01-09T02:15:00"/>
    <x v="3"/>
    <s v="micros0ft-security.com"/>
    <x v="0"/>
    <x v="0"/>
    <n v="9.375E-2"/>
    <d v="2026-01-09T00:00:00"/>
    <n v="1"/>
    <n v="5"/>
    <n v="1"/>
    <x v="8"/>
    <s v="Medium"/>
    <s v="Medium"/>
    <n v="1"/>
    <n v="0"/>
  </r>
  <r>
    <s v="INC-2026-14376"/>
    <d v="2026-01-09T02:19:00"/>
    <x v="4"/>
    <s v="invoice-processing.co"/>
    <x v="2"/>
    <x v="4"/>
    <n v="9.6527777777777782E-2"/>
    <d v="2026-01-09T00:00:00"/>
    <n v="1"/>
    <n v="3"/>
    <n v="5"/>
    <x v="9"/>
    <s v="High"/>
    <s v="High"/>
    <n v="1"/>
    <n v="1"/>
  </r>
  <r>
    <s v="INC-2026-13037"/>
    <d v="2026-01-09T02:35:00"/>
    <x v="4"/>
    <s v="invoice-processing.co"/>
    <x v="2"/>
    <x v="3"/>
    <n v="0.1076388888888889"/>
    <d v="2026-01-09T00:00:00"/>
    <n v="1"/>
    <n v="3"/>
    <n v="2"/>
    <x v="4"/>
    <s v="Medium"/>
    <s v="Medium"/>
    <n v="1"/>
    <n v="0"/>
  </r>
  <r>
    <s v="INC-2026-10129"/>
    <d v="2026-01-09T02:44:00"/>
    <x v="4"/>
    <s v="invoice-processing.co"/>
    <x v="2"/>
    <x v="2"/>
    <n v="0.11388888888888889"/>
    <d v="2026-01-09T00:00:00"/>
    <n v="1"/>
    <n v="3"/>
    <n v="2"/>
    <x v="4"/>
    <s v="Medium"/>
    <s v="Medium"/>
    <n v="1"/>
    <n v="0"/>
  </r>
  <r>
    <s v="INC-2026-10153"/>
    <d v="2026-01-09T03:27:00"/>
    <x v="4"/>
    <s v="micros0ft-security.com"/>
    <x v="2"/>
    <x v="3"/>
    <n v="0.14374999999999999"/>
    <d v="2026-01-09T00:00:00"/>
    <n v="1"/>
    <n v="3"/>
    <n v="2"/>
    <x v="4"/>
    <s v="Medium"/>
    <s v="Medium"/>
    <n v="1"/>
    <n v="0"/>
  </r>
  <r>
    <s v="INC-2026-12155"/>
    <d v="2026-01-09T03:44:00"/>
    <x v="4"/>
    <s v="hr-benefits-portal.org"/>
    <x v="2"/>
    <x v="0"/>
    <n v="0.15555555555555556"/>
    <d v="2026-01-09T00:00:00"/>
    <n v="1"/>
    <n v="3"/>
    <n v="1"/>
    <x v="2"/>
    <s v="Low"/>
    <s v="Low"/>
    <n v="1"/>
    <n v="0"/>
  </r>
  <r>
    <s v="INC-2026-11671"/>
    <d v="2026-01-09T04:27:00"/>
    <x v="1"/>
    <s v="hr-benefits-portal.org"/>
    <x v="1"/>
    <x v="3"/>
    <n v="0.18541666666666667"/>
    <d v="2026-01-09T00:00:00"/>
    <n v="1"/>
    <n v="1"/>
    <n v="2"/>
    <x v="6"/>
    <s v="Low"/>
    <s v="Low"/>
    <n v="1"/>
    <n v="0"/>
  </r>
  <r>
    <s v="INC-2026-10992"/>
    <d v="2026-01-09T05:03:00"/>
    <x v="4"/>
    <s v="secure-bank-login.net"/>
    <x v="2"/>
    <x v="2"/>
    <n v="0.21041666666666667"/>
    <d v="2026-01-09T00:00:00"/>
    <n v="1"/>
    <n v="3"/>
    <n v="2"/>
    <x v="4"/>
    <s v="Medium"/>
    <s v="Medium"/>
    <n v="1"/>
    <n v="0"/>
  </r>
  <r>
    <s v="INC-2026-11578"/>
    <d v="2026-01-09T05:50:00"/>
    <x v="4"/>
    <s v="micros0ft-security.com"/>
    <x v="0"/>
    <x v="1"/>
    <n v="0.24305555555555555"/>
    <d v="2026-01-09T00:00:00"/>
    <n v="1"/>
    <n v="3"/>
    <n v="4"/>
    <x v="5"/>
    <s v="High"/>
    <s v="High"/>
    <n v="1"/>
    <n v="1"/>
  </r>
  <r>
    <s v="INC-2026-11971"/>
    <d v="2026-01-09T06:09:00"/>
    <x v="2"/>
    <s v="secure-bank-login.net"/>
    <x v="3"/>
    <x v="2"/>
    <n v="0.25624999999999998"/>
    <d v="2026-01-09T00:00:00"/>
    <n v="1"/>
    <n v="3"/>
    <n v="2"/>
    <x v="4"/>
    <s v="Medium"/>
    <s v="Medium"/>
    <n v="1"/>
    <n v="0"/>
  </r>
  <r>
    <s v="INC-2026-12980"/>
    <d v="2026-01-09T06:52:00"/>
    <x v="4"/>
    <s v="micros0ft-security.com"/>
    <x v="2"/>
    <x v="3"/>
    <n v="0.28611111111111109"/>
    <d v="2026-01-09T00:00:00"/>
    <n v="1"/>
    <n v="3"/>
    <n v="2"/>
    <x v="4"/>
    <s v="Medium"/>
    <s v="Medium"/>
    <n v="1"/>
    <n v="0"/>
  </r>
  <r>
    <s v="INC-2026-10789"/>
    <d v="2026-01-09T06:57:00"/>
    <x v="4"/>
    <s v="secure-bank-login.net"/>
    <x v="2"/>
    <x v="2"/>
    <n v="0.28958333333333336"/>
    <d v="2026-01-09T00:00:00"/>
    <n v="1"/>
    <n v="3"/>
    <n v="2"/>
    <x v="4"/>
    <s v="Medium"/>
    <s v="Medium"/>
    <n v="1"/>
    <n v="0"/>
  </r>
  <r>
    <s v="INC-2026-11120"/>
    <d v="2026-01-09T06:57:00"/>
    <x v="4"/>
    <s v="micros0ft-security.com"/>
    <x v="2"/>
    <x v="3"/>
    <n v="0.28958333333333336"/>
    <d v="2026-01-09T00:00:00"/>
    <n v="1"/>
    <n v="3"/>
    <n v="2"/>
    <x v="4"/>
    <s v="Medium"/>
    <s v="Medium"/>
    <n v="1"/>
    <n v="0"/>
  </r>
  <r>
    <s v="INC-2026-13490"/>
    <d v="2026-01-09T07:01:00"/>
    <x v="0"/>
    <s v="micros0ft-security.com"/>
    <x v="2"/>
    <x v="3"/>
    <n v="0.29236111111111113"/>
    <d v="2026-01-09T00:00:00"/>
    <n v="1"/>
    <n v="1"/>
    <n v="2"/>
    <x v="6"/>
    <s v="Low"/>
    <s v="Low"/>
    <n v="1"/>
    <n v="0"/>
  </r>
  <r>
    <s v="INC-2026-10110"/>
    <d v="2026-01-09T07:18:00"/>
    <x v="4"/>
    <s v="invoice-processing.co"/>
    <x v="2"/>
    <x v="2"/>
    <n v="0.30416666666666664"/>
    <d v="2026-01-09T00:00:00"/>
    <n v="1"/>
    <n v="3"/>
    <n v="2"/>
    <x v="4"/>
    <s v="Medium"/>
    <s v="Medium"/>
    <n v="1"/>
    <n v="0"/>
  </r>
  <r>
    <s v="INC-2026-13829"/>
    <d v="2026-01-09T08:15:00"/>
    <x v="4"/>
    <s v="micros0ft-security.com"/>
    <x v="3"/>
    <x v="3"/>
    <n v="0.34375"/>
    <d v="2026-01-09T00:00:00"/>
    <n v="1"/>
    <n v="3"/>
    <n v="2"/>
    <x v="4"/>
    <s v="Medium"/>
    <s v="Medium"/>
    <n v="1"/>
    <n v="0"/>
  </r>
  <r>
    <s v="INC-2026-14995"/>
    <d v="2026-01-09T08:23:00"/>
    <x v="4"/>
    <s v="hr-benefits-portal.org"/>
    <x v="2"/>
    <x v="2"/>
    <n v="0.34930555555555554"/>
    <d v="2026-01-09T00:00:00"/>
    <n v="1"/>
    <n v="3"/>
    <n v="2"/>
    <x v="4"/>
    <s v="Medium"/>
    <s v="Medium"/>
    <n v="1"/>
    <n v="0"/>
  </r>
  <r>
    <s v="INC-2026-13165"/>
    <d v="2026-01-09T08:29:00"/>
    <x v="4"/>
    <s v="invoice-processing.co"/>
    <x v="0"/>
    <x v="1"/>
    <n v="0.35347222222222224"/>
    <d v="2026-01-09T00:00:00"/>
    <n v="1"/>
    <n v="3"/>
    <n v="4"/>
    <x v="5"/>
    <s v="High"/>
    <s v="High"/>
    <n v="1"/>
    <n v="1"/>
  </r>
  <r>
    <s v="INC-2026-13799"/>
    <d v="2026-01-09T08:29:00"/>
    <x v="0"/>
    <s v="micros0ft-security.com"/>
    <x v="1"/>
    <x v="0"/>
    <n v="0.35347222222222224"/>
    <d v="2026-01-09T00:00:00"/>
    <n v="1"/>
    <n v="1"/>
    <n v="1"/>
    <x v="0"/>
    <s v="Low"/>
    <s v="Low"/>
    <n v="1"/>
    <n v="0"/>
  </r>
  <r>
    <s v="INC-2026-13136"/>
    <d v="2026-01-09T08:39:00"/>
    <x v="4"/>
    <s v="invoice-processing.co"/>
    <x v="2"/>
    <x v="1"/>
    <n v="0.36041666666666666"/>
    <d v="2026-01-09T00:00:00"/>
    <n v="1"/>
    <n v="3"/>
    <n v="4"/>
    <x v="5"/>
    <s v="High"/>
    <s v="High"/>
    <n v="1"/>
    <n v="1"/>
  </r>
  <r>
    <s v="INC-2026-10030"/>
    <d v="2026-01-09T08:58:00"/>
    <x v="1"/>
    <s v="invoice-processing.co"/>
    <x v="2"/>
    <x v="0"/>
    <n v="0.37361111111111112"/>
    <d v="2026-01-09T00:00:00"/>
    <n v="1"/>
    <n v="1"/>
    <n v="1"/>
    <x v="0"/>
    <s v="Low"/>
    <s v="Low"/>
    <n v="1"/>
    <n v="0"/>
  </r>
  <r>
    <s v="INC-2026-14288"/>
    <d v="2026-01-09T09:43:00"/>
    <x v="5"/>
    <s v="micros0ft-security.com"/>
    <x v="2"/>
    <x v="3"/>
    <n v="0.40486111111111112"/>
    <d v="2026-01-09T00:00:00"/>
    <n v="1"/>
    <n v="1"/>
    <n v="2"/>
    <x v="6"/>
    <s v="Low"/>
    <s v="Low"/>
    <n v="1"/>
    <n v="0"/>
  </r>
  <r>
    <s v="INC-2026-14359"/>
    <d v="2026-01-09T10:12:00"/>
    <x v="5"/>
    <s v="micros0ft-security.com"/>
    <x v="0"/>
    <x v="3"/>
    <n v="0.42499999999999999"/>
    <d v="2026-01-09T00:00:00"/>
    <n v="1"/>
    <n v="1"/>
    <n v="2"/>
    <x v="6"/>
    <s v="Low"/>
    <s v="Low"/>
    <n v="1"/>
    <n v="0"/>
  </r>
  <r>
    <s v="INC-2026-11484"/>
    <d v="2026-01-09T10:27:00"/>
    <x v="4"/>
    <s v="invoice-processing.co"/>
    <x v="2"/>
    <x v="3"/>
    <n v="0.43541666666666667"/>
    <d v="2026-01-09T00:00:00"/>
    <n v="1"/>
    <n v="3"/>
    <n v="2"/>
    <x v="4"/>
    <s v="Medium"/>
    <s v="Medium"/>
    <n v="1"/>
    <n v="0"/>
  </r>
  <r>
    <s v="INC-2026-14097"/>
    <d v="2026-01-09T10:47:00"/>
    <x v="4"/>
    <s v="secure-bank-login.net"/>
    <x v="2"/>
    <x v="3"/>
    <n v="0.44930555555555557"/>
    <d v="2026-01-09T00:00:00"/>
    <n v="1"/>
    <n v="3"/>
    <n v="2"/>
    <x v="4"/>
    <s v="Medium"/>
    <s v="Medium"/>
    <n v="1"/>
    <n v="0"/>
  </r>
  <r>
    <s v="INC-2026-12928"/>
    <d v="2026-01-09T11:00:00"/>
    <x v="3"/>
    <s v="micros0ft-security.com"/>
    <x v="0"/>
    <x v="3"/>
    <n v="0.45833333333333331"/>
    <d v="2026-01-09T00:00:00"/>
    <n v="1"/>
    <n v="5"/>
    <n v="2"/>
    <x v="3"/>
    <s v="Medium"/>
    <s v="Medium"/>
    <n v="1"/>
    <n v="0"/>
  </r>
  <r>
    <s v="INC-2026-13072"/>
    <d v="2026-01-09T11:09:00"/>
    <x v="4"/>
    <s v="invoice-processing.co"/>
    <x v="2"/>
    <x v="3"/>
    <n v="0.46458333333333335"/>
    <d v="2026-01-09T00:00:00"/>
    <n v="1"/>
    <n v="3"/>
    <n v="2"/>
    <x v="4"/>
    <s v="Medium"/>
    <s v="Medium"/>
    <n v="1"/>
    <n v="0"/>
  </r>
  <r>
    <s v="INC-2026-11205"/>
    <d v="2026-01-09T11:44:00"/>
    <x v="3"/>
    <s v="micros0ft-security.com"/>
    <x v="0"/>
    <x v="1"/>
    <n v="0.48888888888888887"/>
    <d v="2026-01-09T00:00:00"/>
    <n v="1"/>
    <n v="5"/>
    <n v="4"/>
    <x v="10"/>
    <s v="Very High"/>
    <s v="Critical"/>
    <n v="1"/>
    <n v="1"/>
  </r>
  <r>
    <s v="INC-2026-12844"/>
    <d v="2026-01-09T12:08:00"/>
    <x v="2"/>
    <s v="invoice-processing.co"/>
    <x v="1"/>
    <x v="0"/>
    <n v="0.50555555555555554"/>
    <d v="2026-01-09T00:00:00"/>
    <n v="1"/>
    <n v="3"/>
    <n v="1"/>
    <x v="2"/>
    <s v="Low"/>
    <s v="Low"/>
    <n v="1"/>
    <n v="0"/>
  </r>
  <r>
    <s v="INC-2026-12475"/>
    <d v="2026-01-09T12:53:00"/>
    <x v="4"/>
    <s v="hr-benefits-portal.org"/>
    <x v="2"/>
    <x v="4"/>
    <n v="0.53680555555555554"/>
    <d v="2026-01-09T00:00:00"/>
    <n v="1"/>
    <n v="3"/>
    <n v="5"/>
    <x v="9"/>
    <s v="High"/>
    <s v="High"/>
    <n v="1"/>
    <n v="1"/>
  </r>
  <r>
    <s v="INC-2026-11680"/>
    <d v="2026-01-09T13:49:00"/>
    <x v="4"/>
    <s v="invoice-processing.co"/>
    <x v="0"/>
    <x v="2"/>
    <n v="0.5756944444444444"/>
    <d v="2026-01-09T00:00:00"/>
    <n v="1"/>
    <n v="3"/>
    <n v="2"/>
    <x v="4"/>
    <s v="Medium"/>
    <s v="Medium"/>
    <n v="1"/>
    <n v="0"/>
  </r>
  <r>
    <s v="INC-2026-14726"/>
    <d v="2026-01-09T13:56:00"/>
    <x v="4"/>
    <s v="invoice-processing.co"/>
    <x v="2"/>
    <x v="3"/>
    <n v="0.5805555555555556"/>
    <d v="2026-01-09T00:00:00"/>
    <n v="1"/>
    <n v="3"/>
    <n v="2"/>
    <x v="4"/>
    <s v="Medium"/>
    <s v="Medium"/>
    <n v="1"/>
    <n v="0"/>
  </r>
  <r>
    <s v="INC-2026-14986"/>
    <d v="2026-01-09T16:12:00"/>
    <x v="0"/>
    <s v="invoice-processing.co"/>
    <x v="3"/>
    <x v="1"/>
    <n v="0.67500000000000004"/>
    <d v="2026-01-09T00:00:00"/>
    <n v="1"/>
    <n v="1"/>
    <n v="4"/>
    <x v="1"/>
    <s v="Low"/>
    <s v="Low"/>
    <n v="1"/>
    <n v="1"/>
  </r>
  <r>
    <s v="INC-2026-11436"/>
    <d v="2026-01-09T16:15:00"/>
    <x v="4"/>
    <s v="secure-bank-login.net"/>
    <x v="2"/>
    <x v="2"/>
    <n v="0.67708333333333337"/>
    <d v="2026-01-09T00:00:00"/>
    <n v="1"/>
    <n v="3"/>
    <n v="2"/>
    <x v="4"/>
    <s v="Medium"/>
    <s v="Medium"/>
    <n v="1"/>
    <n v="0"/>
  </r>
  <r>
    <s v="INC-2026-10719"/>
    <d v="2026-01-09T16:26:00"/>
    <x v="4"/>
    <s v="invoice-processing.co"/>
    <x v="2"/>
    <x v="2"/>
    <n v="0.68472222222222223"/>
    <d v="2026-01-09T00:00:00"/>
    <n v="1"/>
    <n v="3"/>
    <n v="2"/>
    <x v="4"/>
    <s v="Medium"/>
    <s v="Medium"/>
    <n v="1"/>
    <n v="0"/>
  </r>
  <r>
    <s v="INC-2026-11417"/>
    <d v="2026-01-09T16:51:00"/>
    <x v="2"/>
    <s v="micros0ft-security.com"/>
    <x v="0"/>
    <x v="3"/>
    <n v="0.70208333333333328"/>
    <d v="2026-01-09T00:00:00"/>
    <n v="1"/>
    <n v="3"/>
    <n v="2"/>
    <x v="4"/>
    <s v="Medium"/>
    <s v="Medium"/>
    <n v="1"/>
    <n v="0"/>
  </r>
  <r>
    <s v="INC-2026-11025"/>
    <d v="2026-01-09T18:11:00"/>
    <x v="5"/>
    <s v="invoice-processing.co"/>
    <x v="1"/>
    <x v="3"/>
    <n v="0.75763888888888886"/>
    <d v="2026-01-09T00:00:00"/>
    <n v="1"/>
    <n v="1"/>
    <n v="2"/>
    <x v="6"/>
    <s v="Low"/>
    <s v="Low"/>
    <n v="1"/>
    <n v="0"/>
  </r>
  <r>
    <s v="INC-2026-11852"/>
    <d v="2026-01-09T19:02:00"/>
    <x v="1"/>
    <s v="hr-benefits-portal.org"/>
    <x v="2"/>
    <x v="3"/>
    <n v="0.79305555555555551"/>
    <d v="2026-01-09T00:00:00"/>
    <n v="1"/>
    <n v="1"/>
    <n v="2"/>
    <x v="6"/>
    <s v="Low"/>
    <s v="Low"/>
    <n v="1"/>
    <n v="0"/>
  </r>
  <r>
    <s v="INC-2026-14504"/>
    <d v="2026-01-09T19:09:00"/>
    <x v="2"/>
    <s v="micros0ft-security.com"/>
    <x v="2"/>
    <x v="2"/>
    <n v="0.79791666666666672"/>
    <d v="2026-01-09T00:00:00"/>
    <n v="1"/>
    <n v="3"/>
    <n v="2"/>
    <x v="4"/>
    <s v="Medium"/>
    <s v="Medium"/>
    <n v="1"/>
    <n v="0"/>
  </r>
  <r>
    <s v="INC-2026-13174"/>
    <d v="2026-01-09T19:10:00"/>
    <x v="4"/>
    <s v="micros0ft-security.com"/>
    <x v="2"/>
    <x v="0"/>
    <n v="0.79861111111111116"/>
    <d v="2026-01-09T00:00:00"/>
    <n v="1"/>
    <n v="3"/>
    <n v="1"/>
    <x v="2"/>
    <s v="Low"/>
    <s v="Low"/>
    <n v="1"/>
    <n v="0"/>
  </r>
  <r>
    <s v="INC-2026-13945"/>
    <d v="2026-01-09T19:17:00"/>
    <x v="4"/>
    <s v="hr-benefits-portal.org"/>
    <x v="2"/>
    <x v="3"/>
    <n v="0.80347222222222225"/>
    <d v="2026-01-09T00:00:00"/>
    <n v="1"/>
    <n v="3"/>
    <n v="2"/>
    <x v="4"/>
    <s v="Medium"/>
    <s v="Medium"/>
    <n v="1"/>
    <n v="0"/>
  </r>
  <r>
    <s v="INC-2026-10156"/>
    <d v="2026-01-09T19:37:00"/>
    <x v="4"/>
    <s v="invoice-processing.co"/>
    <x v="2"/>
    <x v="1"/>
    <n v="0.81736111111111109"/>
    <d v="2026-01-09T00:00:00"/>
    <n v="1"/>
    <n v="3"/>
    <n v="4"/>
    <x v="5"/>
    <s v="High"/>
    <s v="High"/>
    <n v="1"/>
    <n v="1"/>
  </r>
  <r>
    <s v="INC-2026-11005"/>
    <d v="2026-01-09T19:55:00"/>
    <x v="4"/>
    <s v="micros0ft-security.com"/>
    <x v="2"/>
    <x v="2"/>
    <n v="0.82986111111111116"/>
    <d v="2026-01-09T00:00:00"/>
    <n v="1"/>
    <n v="3"/>
    <n v="2"/>
    <x v="4"/>
    <s v="Medium"/>
    <s v="Medium"/>
    <n v="1"/>
    <n v="0"/>
  </r>
  <r>
    <s v="INC-2026-11325"/>
    <d v="2026-01-09T20:09:00"/>
    <x v="2"/>
    <s v="hr-benefits-portal.org"/>
    <x v="0"/>
    <x v="3"/>
    <n v="0.83958333333333335"/>
    <d v="2026-01-09T00:00:00"/>
    <n v="1"/>
    <n v="3"/>
    <n v="2"/>
    <x v="4"/>
    <s v="Medium"/>
    <s v="Medium"/>
    <n v="1"/>
    <n v="0"/>
  </r>
  <r>
    <s v="INC-2026-14877"/>
    <d v="2026-01-09T20:47:00"/>
    <x v="4"/>
    <s v="hr-benefits-portal.org"/>
    <x v="0"/>
    <x v="3"/>
    <n v="0.86597222222222225"/>
    <d v="2026-01-09T00:00:00"/>
    <n v="1"/>
    <n v="3"/>
    <n v="2"/>
    <x v="4"/>
    <s v="Medium"/>
    <s v="Medium"/>
    <n v="1"/>
    <n v="0"/>
  </r>
  <r>
    <s v="INC-2026-13946"/>
    <d v="2026-01-09T21:23:00"/>
    <x v="2"/>
    <s v="secure-bank-login.net"/>
    <x v="1"/>
    <x v="3"/>
    <n v="0.89097222222222228"/>
    <d v="2026-01-09T00:00:00"/>
    <n v="1"/>
    <n v="3"/>
    <n v="2"/>
    <x v="4"/>
    <s v="Medium"/>
    <s v="Medium"/>
    <n v="1"/>
    <n v="0"/>
  </r>
  <r>
    <s v="INC-2026-10225"/>
    <d v="2026-01-09T21:24:00"/>
    <x v="4"/>
    <s v="secure-bank-login.net"/>
    <x v="2"/>
    <x v="2"/>
    <n v="0.89166666666666672"/>
    <d v="2026-01-09T00:00:00"/>
    <n v="1"/>
    <n v="3"/>
    <n v="2"/>
    <x v="4"/>
    <s v="Medium"/>
    <s v="Medium"/>
    <n v="1"/>
    <n v="0"/>
  </r>
  <r>
    <s v="INC-2026-11882"/>
    <d v="2026-01-09T22:30:00"/>
    <x v="4"/>
    <s v="micros0ft-security.com"/>
    <x v="2"/>
    <x v="3"/>
    <n v="0.9375"/>
    <d v="2026-01-09T00:00:00"/>
    <n v="1"/>
    <n v="3"/>
    <n v="2"/>
    <x v="4"/>
    <s v="Medium"/>
    <s v="Medium"/>
    <n v="1"/>
    <n v="0"/>
  </r>
  <r>
    <s v="INC-2026-13964"/>
    <d v="2026-01-09T22:44:00"/>
    <x v="0"/>
    <s v="micros0ft-security.com"/>
    <x v="3"/>
    <x v="1"/>
    <n v="0.94722222222222219"/>
    <d v="2026-01-09T00:00:00"/>
    <n v="1"/>
    <n v="1"/>
    <n v="4"/>
    <x v="1"/>
    <s v="Low"/>
    <s v="Low"/>
    <n v="1"/>
    <n v="1"/>
  </r>
  <r>
    <s v="INC-2026-12672"/>
    <d v="2026-01-09T22:51:00"/>
    <x v="4"/>
    <s v="invoice-processing.co"/>
    <x v="1"/>
    <x v="2"/>
    <n v="0.95208333333333328"/>
    <d v="2026-01-09T00:00:00"/>
    <n v="1"/>
    <n v="3"/>
    <n v="2"/>
    <x v="4"/>
    <s v="Medium"/>
    <s v="Medium"/>
    <n v="1"/>
    <n v="0"/>
  </r>
  <r>
    <s v="INC-2026-13959"/>
    <d v="2026-01-09T23:21:00"/>
    <x v="1"/>
    <s v="secure-bank-login.net"/>
    <x v="3"/>
    <x v="3"/>
    <n v="0.97291666666666665"/>
    <d v="2026-01-09T00:00:00"/>
    <n v="1"/>
    <n v="1"/>
    <n v="2"/>
    <x v="6"/>
    <s v="Low"/>
    <s v="Low"/>
    <n v="1"/>
    <n v="0"/>
  </r>
  <r>
    <s v="INC-2026-11666"/>
    <d v="2026-01-09T23:45:00"/>
    <x v="3"/>
    <s v="invoice-processing.co"/>
    <x v="0"/>
    <x v="2"/>
    <n v="0.98958333333333337"/>
    <d v="2026-01-09T00:00:00"/>
    <n v="1"/>
    <n v="5"/>
    <n v="2"/>
    <x v="3"/>
    <s v="Medium"/>
    <s v="Medium"/>
    <n v="1"/>
    <n v="0"/>
  </r>
  <r>
    <s v="INC-2026-11366"/>
    <d v="2026-01-09T23:53:00"/>
    <x v="4"/>
    <s v="secure-bank-login.net"/>
    <x v="2"/>
    <x v="2"/>
    <n v="0.99513888888888891"/>
    <d v="2026-01-09T00:00:00"/>
    <n v="1"/>
    <n v="3"/>
    <n v="2"/>
    <x v="4"/>
    <s v="Medium"/>
    <s v="Medium"/>
    <n v="1"/>
    <n v="0"/>
  </r>
  <r>
    <s v="INC-2026-14074"/>
    <d v="2026-01-09T23:57:00"/>
    <x v="2"/>
    <s v="secure-bank-login.net"/>
    <x v="1"/>
    <x v="3"/>
    <n v="0.99791666666666667"/>
    <d v="2026-01-09T00:00:00"/>
    <n v="1"/>
    <n v="3"/>
    <n v="2"/>
    <x v="4"/>
    <s v="Medium"/>
    <s v="Medium"/>
    <n v="1"/>
    <n v="0"/>
  </r>
  <r>
    <s v="INC-2026-10333"/>
    <d v="2026-01-10T01:08:00"/>
    <x v="4"/>
    <s v="invoice-processing.co"/>
    <x v="2"/>
    <x v="3"/>
    <n v="4.7222222222222221E-2"/>
    <d v="2026-01-10T00:00:00"/>
    <n v="1"/>
    <n v="3"/>
    <n v="2"/>
    <x v="4"/>
    <s v="Medium"/>
    <s v="Medium"/>
    <n v="1"/>
    <n v="0"/>
  </r>
  <r>
    <s v="INC-2026-10957"/>
    <d v="2026-01-10T01:23:00"/>
    <x v="4"/>
    <s v="invoice-processing.co"/>
    <x v="2"/>
    <x v="4"/>
    <n v="5.7638888888888892E-2"/>
    <d v="2026-01-10T00:00:00"/>
    <n v="1"/>
    <n v="3"/>
    <n v="5"/>
    <x v="9"/>
    <s v="High"/>
    <s v="High"/>
    <n v="1"/>
    <n v="1"/>
  </r>
  <r>
    <s v="INC-2026-14982"/>
    <d v="2026-01-10T01:24:00"/>
    <x v="2"/>
    <s v="hr-benefits-portal.org"/>
    <x v="0"/>
    <x v="3"/>
    <n v="5.8333333333333334E-2"/>
    <d v="2026-01-10T00:00:00"/>
    <n v="1"/>
    <n v="3"/>
    <n v="2"/>
    <x v="4"/>
    <s v="Medium"/>
    <s v="Medium"/>
    <n v="1"/>
    <n v="0"/>
  </r>
  <r>
    <s v="INC-2026-14892"/>
    <d v="2026-01-10T01:32:00"/>
    <x v="4"/>
    <s v="hr-benefits-portal.org"/>
    <x v="2"/>
    <x v="3"/>
    <n v="6.3888888888888884E-2"/>
    <d v="2026-01-10T00:00:00"/>
    <n v="1"/>
    <n v="3"/>
    <n v="2"/>
    <x v="4"/>
    <s v="Medium"/>
    <s v="Medium"/>
    <n v="1"/>
    <n v="0"/>
  </r>
  <r>
    <s v="INC-2026-13487"/>
    <d v="2026-01-10T02:08:00"/>
    <x v="0"/>
    <s v="hr-benefits-portal.org"/>
    <x v="2"/>
    <x v="3"/>
    <n v="8.8888888888888892E-2"/>
    <d v="2026-01-10T00:00:00"/>
    <n v="1"/>
    <n v="1"/>
    <n v="2"/>
    <x v="6"/>
    <s v="Low"/>
    <s v="Low"/>
    <n v="1"/>
    <n v="0"/>
  </r>
  <r>
    <s v="INC-2026-11700"/>
    <d v="2026-01-10T02:31:00"/>
    <x v="4"/>
    <s v="micros0ft-security.com"/>
    <x v="2"/>
    <x v="2"/>
    <n v="0.10486111111111111"/>
    <d v="2026-01-10T00:00:00"/>
    <n v="1"/>
    <n v="3"/>
    <n v="2"/>
    <x v="4"/>
    <s v="Medium"/>
    <s v="Medium"/>
    <n v="1"/>
    <n v="0"/>
  </r>
  <r>
    <s v="INC-2026-11615"/>
    <d v="2026-01-10T02:56:00"/>
    <x v="4"/>
    <s v="micros0ft-security.com"/>
    <x v="2"/>
    <x v="3"/>
    <n v="0.12222222222222222"/>
    <d v="2026-01-10T00:00:00"/>
    <n v="1"/>
    <n v="3"/>
    <n v="2"/>
    <x v="4"/>
    <s v="Medium"/>
    <s v="Medium"/>
    <n v="1"/>
    <n v="0"/>
  </r>
  <r>
    <s v="INC-2026-10464"/>
    <d v="2026-01-10T03:23:00"/>
    <x v="4"/>
    <s v="micros0ft-security.com"/>
    <x v="2"/>
    <x v="3"/>
    <n v="0.14097222222222222"/>
    <d v="2026-01-10T00:00:00"/>
    <n v="1"/>
    <n v="3"/>
    <n v="2"/>
    <x v="4"/>
    <s v="Medium"/>
    <s v="Medium"/>
    <n v="1"/>
    <n v="0"/>
  </r>
  <r>
    <s v="INC-2026-13106"/>
    <d v="2026-01-10T04:09:00"/>
    <x v="4"/>
    <s v="micros0ft-security.com"/>
    <x v="2"/>
    <x v="3"/>
    <n v="0.17291666666666666"/>
    <d v="2026-01-10T00:00:00"/>
    <n v="1"/>
    <n v="3"/>
    <n v="2"/>
    <x v="4"/>
    <s v="Medium"/>
    <s v="Medium"/>
    <n v="1"/>
    <n v="0"/>
  </r>
  <r>
    <s v="INC-2026-14268"/>
    <d v="2026-01-10T04:16:00"/>
    <x v="4"/>
    <s v="secure-bank-login.net"/>
    <x v="2"/>
    <x v="0"/>
    <n v="0.17777777777777778"/>
    <d v="2026-01-10T00:00:00"/>
    <n v="1"/>
    <n v="3"/>
    <n v="1"/>
    <x v="2"/>
    <s v="Low"/>
    <s v="Low"/>
    <n v="1"/>
    <n v="0"/>
  </r>
  <r>
    <s v="INC-2026-10152"/>
    <d v="2026-01-10T04:40:00"/>
    <x v="5"/>
    <s v="micros0ft-security.com"/>
    <x v="2"/>
    <x v="2"/>
    <n v="0.19444444444444445"/>
    <d v="2026-01-10T00:00:00"/>
    <n v="1"/>
    <n v="1"/>
    <n v="2"/>
    <x v="6"/>
    <s v="Low"/>
    <s v="Low"/>
    <n v="1"/>
    <n v="0"/>
  </r>
  <r>
    <s v="INC-2026-11965"/>
    <d v="2026-01-10T04:41:00"/>
    <x v="3"/>
    <s v="hr-benefits-portal.org"/>
    <x v="0"/>
    <x v="1"/>
    <n v="0.19513888888888889"/>
    <d v="2026-01-10T00:00:00"/>
    <n v="1"/>
    <n v="5"/>
    <n v="4"/>
    <x v="10"/>
    <s v="Very High"/>
    <s v="Critical"/>
    <n v="1"/>
    <n v="1"/>
  </r>
  <r>
    <s v="INC-2026-10473"/>
    <d v="2026-01-10T05:04:00"/>
    <x v="5"/>
    <s v="micros0ft-security.com"/>
    <x v="1"/>
    <x v="3"/>
    <n v="0.21111111111111111"/>
    <d v="2026-01-10T00:00:00"/>
    <n v="1"/>
    <n v="1"/>
    <n v="2"/>
    <x v="6"/>
    <s v="Low"/>
    <s v="Low"/>
    <n v="1"/>
    <n v="0"/>
  </r>
  <r>
    <s v="INC-2026-14929"/>
    <d v="2026-01-10T06:41:00"/>
    <x v="4"/>
    <s v="micros0ft-security.com"/>
    <x v="2"/>
    <x v="2"/>
    <n v="0.27847222222222223"/>
    <d v="2026-01-10T00:00:00"/>
    <n v="1"/>
    <n v="3"/>
    <n v="2"/>
    <x v="4"/>
    <s v="Medium"/>
    <s v="Medium"/>
    <n v="1"/>
    <n v="0"/>
  </r>
  <r>
    <s v="INC-2026-13867"/>
    <d v="2026-01-10T06:51:00"/>
    <x v="5"/>
    <s v="hr-benefits-portal.org"/>
    <x v="0"/>
    <x v="3"/>
    <n v="0.28541666666666665"/>
    <d v="2026-01-10T00:00:00"/>
    <n v="1"/>
    <n v="1"/>
    <n v="2"/>
    <x v="6"/>
    <s v="Low"/>
    <s v="Low"/>
    <n v="1"/>
    <n v="0"/>
  </r>
  <r>
    <s v="INC-2026-11896"/>
    <d v="2026-01-10T06:56:00"/>
    <x v="4"/>
    <s v="secure-bank-login.net"/>
    <x v="2"/>
    <x v="3"/>
    <n v="0.28888888888888886"/>
    <d v="2026-01-10T00:00:00"/>
    <n v="1"/>
    <n v="3"/>
    <n v="2"/>
    <x v="4"/>
    <s v="Medium"/>
    <s v="Medium"/>
    <n v="1"/>
    <n v="0"/>
  </r>
  <r>
    <s v="INC-2026-13744"/>
    <d v="2026-01-10T07:24:00"/>
    <x v="3"/>
    <s v="invoice-processing.co"/>
    <x v="0"/>
    <x v="3"/>
    <n v="0.30833333333333335"/>
    <d v="2026-01-10T00:00:00"/>
    <n v="1"/>
    <n v="5"/>
    <n v="2"/>
    <x v="3"/>
    <s v="Medium"/>
    <s v="Medium"/>
    <n v="1"/>
    <n v="0"/>
  </r>
  <r>
    <s v="INC-2026-11074"/>
    <d v="2026-01-10T10:05:00"/>
    <x v="2"/>
    <s v="micros0ft-security.com"/>
    <x v="2"/>
    <x v="2"/>
    <n v="0.4201388888888889"/>
    <d v="2026-01-10T00:00:00"/>
    <n v="1"/>
    <n v="3"/>
    <n v="2"/>
    <x v="4"/>
    <s v="Medium"/>
    <s v="Medium"/>
    <n v="1"/>
    <n v="0"/>
  </r>
  <r>
    <s v="INC-2026-13202"/>
    <d v="2026-01-10T10:16:00"/>
    <x v="5"/>
    <s v="micros0ft-security.com"/>
    <x v="2"/>
    <x v="3"/>
    <n v="0.42777777777777776"/>
    <d v="2026-01-10T00:00:00"/>
    <n v="1"/>
    <n v="1"/>
    <n v="2"/>
    <x v="6"/>
    <s v="Low"/>
    <s v="Low"/>
    <n v="1"/>
    <n v="0"/>
  </r>
  <r>
    <s v="INC-2026-13419"/>
    <d v="2026-01-10T10:47:00"/>
    <x v="4"/>
    <s v="micros0ft-security.com"/>
    <x v="1"/>
    <x v="3"/>
    <n v="0.44930555555555557"/>
    <d v="2026-01-10T00:00:00"/>
    <n v="1"/>
    <n v="3"/>
    <n v="2"/>
    <x v="4"/>
    <s v="Medium"/>
    <s v="Medium"/>
    <n v="1"/>
    <n v="0"/>
  </r>
  <r>
    <s v="INC-2026-13024"/>
    <d v="2026-01-10T11:38:00"/>
    <x v="4"/>
    <s v="hr-benefits-portal.org"/>
    <x v="2"/>
    <x v="3"/>
    <n v="0.48472222222222222"/>
    <d v="2026-01-10T00:00:00"/>
    <n v="1"/>
    <n v="3"/>
    <n v="2"/>
    <x v="4"/>
    <s v="Medium"/>
    <s v="Medium"/>
    <n v="1"/>
    <n v="0"/>
  </r>
  <r>
    <s v="INC-2026-12351"/>
    <d v="2026-01-10T12:12:00"/>
    <x v="5"/>
    <s v="hr-benefits-portal.org"/>
    <x v="3"/>
    <x v="0"/>
    <n v="0.5083333333333333"/>
    <d v="2026-01-10T00:00:00"/>
    <n v="1"/>
    <n v="1"/>
    <n v="1"/>
    <x v="0"/>
    <s v="Low"/>
    <s v="Low"/>
    <n v="1"/>
    <n v="0"/>
  </r>
  <r>
    <s v="INC-2026-11275"/>
    <d v="2026-01-10T12:36:00"/>
    <x v="4"/>
    <s v="hr-benefits-portal.org"/>
    <x v="2"/>
    <x v="1"/>
    <n v="0.52500000000000002"/>
    <d v="2026-01-10T00:00:00"/>
    <n v="1"/>
    <n v="3"/>
    <n v="4"/>
    <x v="5"/>
    <s v="High"/>
    <s v="High"/>
    <n v="1"/>
    <n v="1"/>
  </r>
  <r>
    <s v="INC-2026-13797"/>
    <d v="2026-01-10T13:15:00"/>
    <x v="4"/>
    <s v="micros0ft-security.com"/>
    <x v="2"/>
    <x v="4"/>
    <n v="0.55208333333333337"/>
    <d v="2026-01-10T00:00:00"/>
    <n v="1"/>
    <n v="3"/>
    <n v="5"/>
    <x v="9"/>
    <s v="High"/>
    <s v="High"/>
    <n v="1"/>
    <n v="1"/>
  </r>
  <r>
    <s v="INC-2026-11216"/>
    <d v="2026-01-10T13:49:00"/>
    <x v="4"/>
    <s v="invoice-processing.co"/>
    <x v="2"/>
    <x v="1"/>
    <n v="0.5756944444444444"/>
    <d v="2026-01-10T00:00:00"/>
    <n v="1"/>
    <n v="3"/>
    <n v="4"/>
    <x v="5"/>
    <s v="High"/>
    <s v="High"/>
    <n v="1"/>
    <n v="1"/>
  </r>
  <r>
    <s v="INC-2026-14411"/>
    <d v="2026-01-10T13:52:00"/>
    <x v="4"/>
    <s v="hr-benefits-portal.org"/>
    <x v="2"/>
    <x v="3"/>
    <n v="0.57777777777777772"/>
    <d v="2026-01-10T00:00:00"/>
    <n v="1"/>
    <n v="3"/>
    <n v="2"/>
    <x v="4"/>
    <s v="Medium"/>
    <s v="Medium"/>
    <n v="1"/>
    <n v="0"/>
  </r>
  <r>
    <s v="INC-2026-12311"/>
    <d v="2026-01-10T14:04:00"/>
    <x v="1"/>
    <s v="hr-benefits-portal.org"/>
    <x v="2"/>
    <x v="1"/>
    <n v="0.58611111111111114"/>
    <d v="2026-01-10T00:00:00"/>
    <n v="1"/>
    <n v="1"/>
    <n v="4"/>
    <x v="1"/>
    <s v="Low"/>
    <s v="Low"/>
    <n v="1"/>
    <n v="1"/>
  </r>
  <r>
    <s v="INC-2026-12294"/>
    <d v="2026-01-10T14:12:00"/>
    <x v="2"/>
    <s v="micros0ft-security.com"/>
    <x v="0"/>
    <x v="2"/>
    <n v="0.59166666666666667"/>
    <d v="2026-01-10T00:00:00"/>
    <n v="1"/>
    <n v="3"/>
    <n v="2"/>
    <x v="4"/>
    <s v="Medium"/>
    <s v="Medium"/>
    <n v="1"/>
    <n v="0"/>
  </r>
  <r>
    <s v="INC-2026-12238"/>
    <d v="2026-01-10T15:05:00"/>
    <x v="4"/>
    <s v="hr-benefits-portal.org"/>
    <x v="2"/>
    <x v="3"/>
    <n v="0.62847222222222221"/>
    <d v="2026-01-10T00:00:00"/>
    <n v="1"/>
    <n v="3"/>
    <n v="2"/>
    <x v="4"/>
    <s v="Medium"/>
    <s v="Medium"/>
    <n v="1"/>
    <n v="0"/>
  </r>
  <r>
    <s v="INC-2026-11146"/>
    <d v="2026-01-10T15:14:00"/>
    <x v="4"/>
    <s v="hr-benefits-portal.org"/>
    <x v="2"/>
    <x v="2"/>
    <n v="0.63472222222222219"/>
    <d v="2026-01-10T00:00:00"/>
    <n v="1"/>
    <n v="3"/>
    <n v="2"/>
    <x v="4"/>
    <s v="Medium"/>
    <s v="Medium"/>
    <n v="1"/>
    <n v="0"/>
  </r>
  <r>
    <s v="INC-2026-12233"/>
    <d v="2026-01-10T15:35:00"/>
    <x v="4"/>
    <s v="hr-benefits-portal.org"/>
    <x v="2"/>
    <x v="2"/>
    <n v="0.64930555555555558"/>
    <d v="2026-01-10T00:00:00"/>
    <n v="1"/>
    <n v="3"/>
    <n v="2"/>
    <x v="4"/>
    <s v="Medium"/>
    <s v="Medium"/>
    <n v="1"/>
    <n v="0"/>
  </r>
  <r>
    <s v="INC-2026-10185"/>
    <d v="2026-01-10T15:35:00"/>
    <x v="0"/>
    <s v="micros0ft-security.com"/>
    <x v="0"/>
    <x v="0"/>
    <n v="0.64930555555555558"/>
    <d v="2026-01-10T00:00:00"/>
    <n v="1"/>
    <n v="1"/>
    <n v="1"/>
    <x v="0"/>
    <s v="Low"/>
    <s v="Low"/>
    <n v="1"/>
    <n v="0"/>
  </r>
  <r>
    <s v="INC-2026-12297"/>
    <d v="2026-01-10T15:50:00"/>
    <x v="5"/>
    <s v="invoice-processing.co"/>
    <x v="0"/>
    <x v="3"/>
    <n v="0.65972222222222221"/>
    <d v="2026-01-10T00:00:00"/>
    <n v="1"/>
    <n v="1"/>
    <n v="2"/>
    <x v="6"/>
    <s v="Low"/>
    <s v="Low"/>
    <n v="1"/>
    <n v="0"/>
  </r>
  <r>
    <s v="INC-2026-14834"/>
    <d v="2026-01-10T16:08:00"/>
    <x v="3"/>
    <s v="secure-bank-login.net"/>
    <x v="0"/>
    <x v="0"/>
    <n v="0.67222222222222228"/>
    <d v="2026-01-10T00:00:00"/>
    <n v="1"/>
    <n v="5"/>
    <n v="1"/>
    <x v="8"/>
    <s v="Medium"/>
    <s v="Medium"/>
    <n v="1"/>
    <n v="0"/>
  </r>
  <r>
    <s v="INC-2026-11314"/>
    <d v="2026-01-10T16:34:00"/>
    <x v="3"/>
    <s v="invoice-processing.co"/>
    <x v="0"/>
    <x v="2"/>
    <n v="0.69027777777777777"/>
    <d v="2026-01-10T00:00:00"/>
    <n v="1"/>
    <n v="5"/>
    <n v="2"/>
    <x v="3"/>
    <s v="Medium"/>
    <s v="Medium"/>
    <n v="1"/>
    <n v="0"/>
  </r>
  <r>
    <s v="INC-2026-11751"/>
    <d v="2026-01-10T16:49:00"/>
    <x v="0"/>
    <s v="hr-benefits-portal.org"/>
    <x v="3"/>
    <x v="3"/>
    <n v="0.7006944444444444"/>
    <d v="2026-01-10T00:00:00"/>
    <n v="1"/>
    <n v="1"/>
    <n v="2"/>
    <x v="6"/>
    <s v="Low"/>
    <s v="Low"/>
    <n v="1"/>
    <n v="0"/>
  </r>
  <r>
    <s v="INC-2026-14315"/>
    <d v="2026-01-10T16:53:00"/>
    <x v="2"/>
    <s v="hr-benefits-portal.org"/>
    <x v="3"/>
    <x v="0"/>
    <n v="0.70347222222222228"/>
    <d v="2026-01-10T00:00:00"/>
    <n v="1"/>
    <n v="3"/>
    <n v="1"/>
    <x v="2"/>
    <s v="Low"/>
    <s v="Low"/>
    <n v="1"/>
    <n v="0"/>
  </r>
  <r>
    <s v="INC-2026-14530"/>
    <d v="2026-01-10T17:10:00"/>
    <x v="4"/>
    <s v="invoice-processing.co"/>
    <x v="2"/>
    <x v="0"/>
    <n v="0.71527777777777779"/>
    <d v="2026-01-10T00:00:00"/>
    <n v="1"/>
    <n v="3"/>
    <n v="1"/>
    <x v="2"/>
    <s v="Low"/>
    <s v="Low"/>
    <n v="1"/>
    <n v="0"/>
  </r>
  <r>
    <s v="INC-2026-11679"/>
    <d v="2026-01-10T17:34:00"/>
    <x v="4"/>
    <s v="secure-bank-login.net"/>
    <x v="2"/>
    <x v="3"/>
    <n v="0.7319444444444444"/>
    <d v="2026-01-10T00:00:00"/>
    <n v="1"/>
    <n v="3"/>
    <n v="2"/>
    <x v="4"/>
    <s v="Medium"/>
    <s v="Medium"/>
    <n v="1"/>
    <n v="0"/>
  </r>
  <r>
    <s v="INC-2026-14499"/>
    <d v="2026-01-10T18:08:00"/>
    <x v="4"/>
    <s v="hr-benefits-portal.org"/>
    <x v="2"/>
    <x v="3"/>
    <n v="0.75555555555555554"/>
    <d v="2026-01-10T00:00:00"/>
    <n v="1"/>
    <n v="3"/>
    <n v="2"/>
    <x v="4"/>
    <s v="Medium"/>
    <s v="Medium"/>
    <n v="1"/>
    <n v="0"/>
  </r>
  <r>
    <s v="INC-2026-11293"/>
    <d v="2026-01-10T18:09:00"/>
    <x v="0"/>
    <s v="hr-benefits-portal.org"/>
    <x v="0"/>
    <x v="2"/>
    <n v="0.75624999999999998"/>
    <d v="2026-01-10T00:00:00"/>
    <n v="1"/>
    <n v="1"/>
    <n v="2"/>
    <x v="6"/>
    <s v="Low"/>
    <s v="Low"/>
    <n v="1"/>
    <n v="0"/>
  </r>
  <r>
    <s v="INC-2026-13033"/>
    <d v="2026-01-10T19:43:00"/>
    <x v="2"/>
    <s v="invoice-processing.co"/>
    <x v="0"/>
    <x v="1"/>
    <n v="0.82152777777777775"/>
    <d v="2026-01-10T00:00:00"/>
    <n v="1"/>
    <n v="3"/>
    <n v="4"/>
    <x v="5"/>
    <s v="High"/>
    <s v="High"/>
    <n v="1"/>
    <n v="1"/>
  </r>
  <r>
    <s v="INC-2026-12209"/>
    <d v="2026-01-10T20:15:00"/>
    <x v="4"/>
    <s v="hr-benefits-portal.org"/>
    <x v="3"/>
    <x v="3"/>
    <n v="0.84375"/>
    <d v="2026-01-10T00:00:00"/>
    <n v="1"/>
    <n v="3"/>
    <n v="2"/>
    <x v="4"/>
    <s v="Medium"/>
    <s v="Medium"/>
    <n v="1"/>
    <n v="0"/>
  </r>
  <r>
    <s v="INC-2026-13905"/>
    <d v="2026-01-10T20:32:00"/>
    <x v="4"/>
    <s v="secure-bank-login.net"/>
    <x v="2"/>
    <x v="1"/>
    <n v="0.85555555555555551"/>
    <d v="2026-01-10T00:00:00"/>
    <n v="1"/>
    <n v="3"/>
    <n v="4"/>
    <x v="5"/>
    <s v="High"/>
    <s v="High"/>
    <n v="1"/>
    <n v="1"/>
  </r>
  <r>
    <s v="INC-2026-14951"/>
    <d v="2026-01-10T20:42:00"/>
    <x v="5"/>
    <s v="micros0ft-security.com"/>
    <x v="0"/>
    <x v="3"/>
    <n v="0.86250000000000004"/>
    <d v="2026-01-10T00:00:00"/>
    <n v="1"/>
    <n v="1"/>
    <n v="2"/>
    <x v="6"/>
    <s v="Low"/>
    <s v="Low"/>
    <n v="1"/>
    <n v="0"/>
  </r>
  <r>
    <s v="INC-2026-11235"/>
    <d v="2026-01-10T20:50:00"/>
    <x v="5"/>
    <s v="micros0ft-security.com"/>
    <x v="0"/>
    <x v="3"/>
    <n v="0.86805555555555558"/>
    <d v="2026-01-10T00:00:00"/>
    <n v="1"/>
    <n v="1"/>
    <n v="2"/>
    <x v="6"/>
    <s v="Low"/>
    <s v="Low"/>
    <n v="1"/>
    <n v="0"/>
  </r>
  <r>
    <s v="INC-2026-10868"/>
    <d v="2026-01-10T21:09:00"/>
    <x v="1"/>
    <s v="micros0ft-security.com"/>
    <x v="1"/>
    <x v="0"/>
    <n v="0.88124999999999998"/>
    <d v="2026-01-10T00:00:00"/>
    <n v="1"/>
    <n v="1"/>
    <n v="1"/>
    <x v="0"/>
    <s v="Low"/>
    <s v="Low"/>
    <n v="1"/>
    <n v="0"/>
  </r>
  <r>
    <s v="INC-2026-10713"/>
    <d v="2026-01-10T21:11:00"/>
    <x v="4"/>
    <s v="secure-bank-login.net"/>
    <x v="2"/>
    <x v="3"/>
    <n v="0.88263888888888886"/>
    <d v="2026-01-10T00:00:00"/>
    <n v="1"/>
    <n v="3"/>
    <n v="2"/>
    <x v="4"/>
    <s v="Medium"/>
    <s v="Medium"/>
    <n v="1"/>
    <n v="0"/>
  </r>
  <r>
    <s v="INC-2026-14354"/>
    <d v="2026-01-10T21:42:00"/>
    <x v="0"/>
    <s v="invoice-processing.co"/>
    <x v="0"/>
    <x v="3"/>
    <n v="0.90416666666666667"/>
    <d v="2026-01-10T00:00:00"/>
    <n v="1"/>
    <n v="1"/>
    <n v="2"/>
    <x v="6"/>
    <s v="Low"/>
    <s v="Low"/>
    <n v="1"/>
    <n v="0"/>
  </r>
  <r>
    <s v="INC-2026-10616"/>
    <d v="2026-01-10T21:47:00"/>
    <x v="3"/>
    <s v="hr-benefits-portal.org"/>
    <x v="0"/>
    <x v="3"/>
    <n v="0.90763888888888888"/>
    <d v="2026-01-10T00:00:00"/>
    <n v="1"/>
    <n v="5"/>
    <n v="2"/>
    <x v="3"/>
    <s v="Medium"/>
    <s v="Medium"/>
    <n v="1"/>
    <n v="0"/>
  </r>
  <r>
    <s v="INC-2026-13186"/>
    <d v="2026-01-10T22:42:00"/>
    <x v="4"/>
    <s v="hr-benefits-portal.org"/>
    <x v="2"/>
    <x v="1"/>
    <n v="0.9458333333333333"/>
    <d v="2026-01-10T00:00:00"/>
    <n v="1"/>
    <n v="3"/>
    <n v="4"/>
    <x v="5"/>
    <s v="High"/>
    <s v="High"/>
    <n v="1"/>
    <n v="1"/>
  </r>
  <r>
    <s v="INC-2026-11456"/>
    <d v="2026-01-10T22:55:00"/>
    <x v="4"/>
    <s v="hr-benefits-portal.org"/>
    <x v="2"/>
    <x v="0"/>
    <n v="0.95486111111111116"/>
    <d v="2026-01-10T00:00:00"/>
    <n v="1"/>
    <n v="3"/>
    <n v="1"/>
    <x v="2"/>
    <s v="Low"/>
    <s v="Low"/>
    <n v="1"/>
    <n v="0"/>
  </r>
  <r>
    <s v="INC-2026-10899"/>
    <d v="2026-01-10T23:20:00"/>
    <x v="4"/>
    <s v="secure-bank-login.net"/>
    <x v="2"/>
    <x v="2"/>
    <n v="0.97222222222222221"/>
    <d v="2026-01-10T00:00:00"/>
    <n v="1"/>
    <n v="3"/>
    <n v="2"/>
    <x v="4"/>
    <s v="Medium"/>
    <s v="Medium"/>
    <n v="1"/>
    <n v="0"/>
  </r>
  <r>
    <s v="INC-2026-13291"/>
    <d v="2026-01-10T23:28:00"/>
    <x v="4"/>
    <s v="micros0ft-security.com"/>
    <x v="0"/>
    <x v="3"/>
    <n v="0.97777777777777775"/>
    <d v="2026-01-10T00:00:00"/>
    <n v="1"/>
    <n v="3"/>
    <n v="2"/>
    <x v="4"/>
    <s v="Medium"/>
    <s v="Medium"/>
    <n v="1"/>
    <n v="0"/>
  </r>
  <r>
    <s v="INC-2026-14615"/>
    <d v="2026-01-10T23:38:00"/>
    <x v="5"/>
    <s v="secure-bank-login.net"/>
    <x v="1"/>
    <x v="0"/>
    <n v="0.98472222222222228"/>
    <d v="2026-01-10T00:00:00"/>
    <n v="1"/>
    <n v="1"/>
    <n v="1"/>
    <x v="0"/>
    <s v="Low"/>
    <s v="Low"/>
    <n v="1"/>
    <n v="0"/>
  </r>
  <r>
    <s v="INC-2026-13954"/>
    <d v="2026-01-10T23:55:00"/>
    <x v="4"/>
    <s v="hr-benefits-portal.org"/>
    <x v="2"/>
    <x v="3"/>
    <n v="0.99652777777777779"/>
    <d v="2026-01-10T00:00:00"/>
    <n v="1"/>
    <n v="3"/>
    <n v="2"/>
    <x v="4"/>
    <s v="Medium"/>
    <s v="Medium"/>
    <n v="1"/>
    <n v="0"/>
  </r>
  <r>
    <s v="INC-2026-14885"/>
    <d v="2026-01-10T23:58:00"/>
    <x v="1"/>
    <s v="invoice-processing.co"/>
    <x v="2"/>
    <x v="0"/>
    <n v="0.99861111111111112"/>
    <d v="2026-01-10T00:00:00"/>
    <n v="1"/>
    <n v="1"/>
    <n v="1"/>
    <x v="0"/>
    <s v="Low"/>
    <s v="Low"/>
    <n v="1"/>
    <n v="0"/>
  </r>
  <r>
    <s v="INC-2026-12485"/>
    <d v="2026-01-11T00:11:00"/>
    <x v="2"/>
    <s v="invoice-processing.co"/>
    <x v="0"/>
    <x v="4"/>
    <n v="7.6388888888888886E-3"/>
    <d v="2026-01-11T00:00:00"/>
    <n v="1"/>
    <n v="3"/>
    <n v="5"/>
    <x v="9"/>
    <s v="High"/>
    <s v="High"/>
    <n v="1"/>
    <n v="1"/>
  </r>
  <r>
    <s v="INC-2026-14776"/>
    <d v="2026-01-11T00:40:00"/>
    <x v="4"/>
    <s v="micros0ft-security.com"/>
    <x v="0"/>
    <x v="3"/>
    <n v="2.7777777777777776E-2"/>
    <d v="2026-01-11T00:00:00"/>
    <n v="1"/>
    <n v="3"/>
    <n v="2"/>
    <x v="4"/>
    <s v="Medium"/>
    <s v="Medium"/>
    <n v="1"/>
    <n v="0"/>
  </r>
  <r>
    <s v="INC-2026-14182"/>
    <d v="2026-01-11T00:44:00"/>
    <x v="1"/>
    <s v="invoice-processing.co"/>
    <x v="1"/>
    <x v="1"/>
    <n v="3.0555555555555555E-2"/>
    <d v="2026-01-11T00:00:00"/>
    <n v="1"/>
    <n v="1"/>
    <n v="4"/>
    <x v="1"/>
    <s v="Low"/>
    <s v="Low"/>
    <n v="1"/>
    <n v="1"/>
  </r>
  <r>
    <s v="INC-2026-11597"/>
    <d v="2026-01-11T01:07:00"/>
    <x v="0"/>
    <s v="secure-bank-login.net"/>
    <x v="0"/>
    <x v="3"/>
    <n v="4.6527777777777779E-2"/>
    <d v="2026-01-11T00:00:00"/>
    <n v="1"/>
    <n v="1"/>
    <n v="2"/>
    <x v="6"/>
    <s v="Low"/>
    <s v="Low"/>
    <n v="1"/>
    <n v="0"/>
  </r>
  <r>
    <s v="INC-2026-13236"/>
    <d v="2026-01-11T01:21:00"/>
    <x v="0"/>
    <s v="secure-bank-login.net"/>
    <x v="3"/>
    <x v="2"/>
    <n v="5.6250000000000001E-2"/>
    <d v="2026-01-11T00:00:00"/>
    <n v="1"/>
    <n v="1"/>
    <n v="2"/>
    <x v="6"/>
    <s v="Low"/>
    <s v="Low"/>
    <n v="1"/>
    <n v="0"/>
  </r>
  <r>
    <s v="INC-2026-13655"/>
    <d v="2026-01-11T01:24:00"/>
    <x v="4"/>
    <s v="invoice-processing.co"/>
    <x v="2"/>
    <x v="2"/>
    <n v="5.8333333333333334E-2"/>
    <d v="2026-01-11T00:00:00"/>
    <n v="1"/>
    <n v="3"/>
    <n v="2"/>
    <x v="4"/>
    <s v="Medium"/>
    <s v="Medium"/>
    <n v="1"/>
    <n v="0"/>
  </r>
  <r>
    <s v="INC-2026-11668"/>
    <d v="2026-01-11T03:02:00"/>
    <x v="4"/>
    <s v="secure-bank-login.net"/>
    <x v="2"/>
    <x v="1"/>
    <n v="0.12638888888888888"/>
    <d v="2026-01-11T00:00:00"/>
    <n v="1"/>
    <n v="3"/>
    <n v="4"/>
    <x v="5"/>
    <s v="High"/>
    <s v="High"/>
    <n v="1"/>
    <n v="1"/>
  </r>
  <r>
    <s v="INC-2026-14174"/>
    <d v="2026-01-11T04:10:00"/>
    <x v="4"/>
    <s v="secure-bank-login.net"/>
    <x v="2"/>
    <x v="2"/>
    <n v="0.1736111111111111"/>
    <d v="2026-01-11T00:00:00"/>
    <n v="1"/>
    <n v="3"/>
    <n v="2"/>
    <x v="4"/>
    <s v="Medium"/>
    <s v="Medium"/>
    <n v="1"/>
    <n v="0"/>
  </r>
  <r>
    <s v="INC-2026-10379"/>
    <d v="2026-01-11T04:36:00"/>
    <x v="3"/>
    <s v="hr-benefits-portal.org"/>
    <x v="0"/>
    <x v="2"/>
    <n v="0.19166666666666668"/>
    <d v="2026-01-11T00:00:00"/>
    <n v="1"/>
    <n v="5"/>
    <n v="2"/>
    <x v="3"/>
    <s v="Medium"/>
    <s v="Medium"/>
    <n v="1"/>
    <n v="0"/>
  </r>
  <r>
    <s v="INC-2026-10823"/>
    <d v="2026-01-11T05:42:00"/>
    <x v="3"/>
    <s v="secure-bank-login.net"/>
    <x v="0"/>
    <x v="0"/>
    <n v="0.23749999999999999"/>
    <d v="2026-01-11T00:00:00"/>
    <n v="1"/>
    <n v="5"/>
    <n v="1"/>
    <x v="8"/>
    <s v="Medium"/>
    <s v="Medium"/>
    <n v="1"/>
    <n v="0"/>
  </r>
  <r>
    <s v="INC-2026-10044"/>
    <d v="2026-01-11T06:04:00"/>
    <x v="4"/>
    <s v="invoice-processing.co"/>
    <x v="2"/>
    <x v="2"/>
    <n v="0.25277777777777777"/>
    <d v="2026-01-11T00:00:00"/>
    <n v="1"/>
    <n v="3"/>
    <n v="2"/>
    <x v="4"/>
    <s v="Medium"/>
    <s v="Medium"/>
    <n v="1"/>
    <n v="0"/>
  </r>
  <r>
    <s v="INC-2026-13100"/>
    <d v="2026-01-11T06:15:00"/>
    <x v="0"/>
    <s v="micros0ft-security.com"/>
    <x v="1"/>
    <x v="3"/>
    <n v="0.26041666666666669"/>
    <d v="2026-01-11T00:00:00"/>
    <n v="1"/>
    <n v="1"/>
    <n v="2"/>
    <x v="6"/>
    <s v="Low"/>
    <s v="Low"/>
    <n v="1"/>
    <n v="0"/>
  </r>
  <r>
    <s v="INC-2026-11717"/>
    <d v="2026-01-11T06:16:00"/>
    <x v="4"/>
    <s v="invoice-processing.co"/>
    <x v="2"/>
    <x v="3"/>
    <n v="0.26111111111111113"/>
    <d v="2026-01-11T00:00:00"/>
    <n v="1"/>
    <n v="3"/>
    <n v="2"/>
    <x v="4"/>
    <s v="Medium"/>
    <s v="Medium"/>
    <n v="1"/>
    <n v="0"/>
  </r>
  <r>
    <s v="INC-2026-14253"/>
    <d v="2026-01-11T08:33:00"/>
    <x v="4"/>
    <s v="invoice-processing.co"/>
    <x v="2"/>
    <x v="2"/>
    <n v="0.35625000000000001"/>
    <d v="2026-01-11T00:00:00"/>
    <n v="1"/>
    <n v="3"/>
    <n v="2"/>
    <x v="4"/>
    <s v="Medium"/>
    <s v="Medium"/>
    <n v="1"/>
    <n v="0"/>
  </r>
  <r>
    <s v="INC-2026-13652"/>
    <d v="2026-01-11T08:49:00"/>
    <x v="4"/>
    <s v="invoice-processing.co"/>
    <x v="2"/>
    <x v="2"/>
    <n v="0.36736111111111114"/>
    <d v="2026-01-11T00:00:00"/>
    <n v="1"/>
    <n v="3"/>
    <n v="2"/>
    <x v="4"/>
    <s v="Medium"/>
    <s v="Medium"/>
    <n v="1"/>
    <n v="0"/>
  </r>
  <r>
    <s v="INC-2026-11222"/>
    <d v="2026-01-11T09:04:00"/>
    <x v="1"/>
    <s v="hr-benefits-portal.org"/>
    <x v="2"/>
    <x v="3"/>
    <n v="0.37777777777777777"/>
    <d v="2026-01-11T00:00:00"/>
    <n v="1"/>
    <n v="1"/>
    <n v="2"/>
    <x v="6"/>
    <s v="Low"/>
    <s v="Low"/>
    <n v="1"/>
    <n v="0"/>
  </r>
  <r>
    <s v="INC-2026-11684"/>
    <d v="2026-01-11T09:18:00"/>
    <x v="3"/>
    <s v="invoice-processing.co"/>
    <x v="0"/>
    <x v="2"/>
    <n v="0.38750000000000001"/>
    <d v="2026-01-11T00:00:00"/>
    <n v="1"/>
    <n v="5"/>
    <n v="2"/>
    <x v="3"/>
    <s v="Medium"/>
    <s v="Medium"/>
    <n v="1"/>
    <n v="0"/>
  </r>
  <r>
    <s v="INC-2026-14241"/>
    <d v="2026-01-11T09:32:00"/>
    <x v="3"/>
    <s v="invoice-processing.co"/>
    <x v="0"/>
    <x v="2"/>
    <n v="0.3972222222222222"/>
    <d v="2026-01-11T00:00:00"/>
    <n v="1"/>
    <n v="5"/>
    <n v="2"/>
    <x v="3"/>
    <s v="Medium"/>
    <s v="Medium"/>
    <n v="1"/>
    <n v="0"/>
  </r>
  <r>
    <s v="INC-2026-10352"/>
    <d v="2026-01-11T09:54:00"/>
    <x v="3"/>
    <s v="invoice-processing.co"/>
    <x v="0"/>
    <x v="2"/>
    <n v="0.41249999999999998"/>
    <d v="2026-01-11T00:00:00"/>
    <n v="1"/>
    <n v="5"/>
    <n v="2"/>
    <x v="3"/>
    <s v="Medium"/>
    <s v="Medium"/>
    <n v="1"/>
    <n v="0"/>
  </r>
  <r>
    <s v="INC-2026-12730"/>
    <d v="2026-01-11T10:01:00"/>
    <x v="4"/>
    <s v="secure-bank-login.net"/>
    <x v="3"/>
    <x v="3"/>
    <n v="0.41736111111111113"/>
    <d v="2026-01-11T00:00:00"/>
    <n v="1"/>
    <n v="3"/>
    <n v="2"/>
    <x v="4"/>
    <s v="Medium"/>
    <s v="Medium"/>
    <n v="1"/>
    <n v="0"/>
  </r>
  <r>
    <s v="INC-2026-12237"/>
    <d v="2026-01-11T10:37:00"/>
    <x v="4"/>
    <s v="hr-benefits-portal.org"/>
    <x v="2"/>
    <x v="3"/>
    <n v="0.44236111111111109"/>
    <d v="2026-01-11T00:00:00"/>
    <n v="1"/>
    <n v="3"/>
    <n v="2"/>
    <x v="4"/>
    <s v="Medium"/>
    <s v="Medium"/>
    <n v="1"/>
    <n v="0"/>
  </r>
  <r>
    <s v="INC-2026-13429"/>
    <d v="2026-01-11T11:12:00"/>
    <x v="1"/>
    <s v="invoice-processing.co"/>
    <x v="1"/>
    <x v="3"/>
    <n v="0.46666666666666667"/>
    <d v="2026-01-11T00:00:00"/>
    <n v="1"/>
    <n v="1"/>
    <n v="2"/>
    <x v="6"/>
    <s v="Low"/>
    <s v="Low"/>
    <n v="1"/>
    <n v="0"/>
  </r>
  <r>
    <s v="INC-2026-14276"/>
    <d v="2026-01-11T11:44:00"/>
    <x v="4"/>
    <s v="invoice-processing.co"/>
    <x v="1"/>
    <x v="2"/>
    <n v="0.48888888888888887"/>
    <d v="2026-01-11T00:00:00"/>
    <n v="1"/>
    <n v="3"/>
    <n v="2"/>
    <x v="4"/>
    <s v="Medium"/>
    <s v="Medium"/>
    <n v="1"/>
    <n v="0"/>
  </r>
  <r>
    <s v="INC-2026-11452"/>
    <d v="2026-01-11T12:00:00"/>
    <x v="4"/>
    <s v="secure-bank-login.net"/>
    <x v="2"/>
    <x v="3"/>
    <n v="0.5"/>
    <d v="2026-01-11T00:00:00"/>
    <n v="1"/>
    <n v="3"/>
    <n v="2"/>
    <x v="4"/>
    <s v="Medium"/>
    <s v="Medium"/>
    <n v="1"/>
    <n v="0"/>
  </r>
  <r>
    <s v="INC-2026-10435"/>
    <d v="2026-01-11T12:40:00"/>
    <x v="1"/>
    <s v="invoice-processing.co"/>
    <x v="1"/>
    <x v="1"/>
    <n v="0.52777777777777779"/>
    <d v="2026-01-11T00:00:00"/>
    <n v="1"/>
    <n v="1"/>
    <n v="4"/>
    <x v="1"/>
    <s v="Low"/>
    <s v="Low"/>
    <n v="1"/>
    <n v="1"/>
  </r>
  <r>
    <s v="INC-2026-11753"/>
    <d v="2026-01-11T13:04:00"/>
    <x v="4"/>
    <s v="secure-bank-login.net"/>
    <x v="2"/>
    <x v="2"/>
    <n v="0.5444444444444444"/>
    <d v="2026-01-11T00:00:00"/>
    <n v="1"/>
    <n v="3"/>
    <n v="2"/>
    <x v="4"/>
    <s v="Medium"/>
    <s v="Medium"/>
    <n v="1"/>
    <n v="0"/>
  </r>
  <r>
    <s v="INC-2026-14702"/>
    <d v="2026-01-11T13:20:00"/>
    <x v="1"/>
    <s v="hr-benefits-portal.org"/>
    <x v="3"/>
    <x v="0"/>
    <n v="0.55555555555555558"/>
    <d v="2026-01-11T00:00:00"/>
    <n v="1"/>
    <n v="1"/>
    <n v="1"/>
    <x v="0"/>
    <s v="Low"/>
    <s v="Low"/>
    <n v="1"/>
    <n v="0"/>
  </r>
  <r>
    <s v="INC-2026-13949"/>
    <d v="2026-01-11T13:45:00"/>
    <x v="4"/>
    <s v="micros0ft-security.com"/>
    <x v="2"/>
    <x v="3"/>
    <n v="0.57291666666666663"/>
    <d v="2026-01-11T00:00:00"/>
    <n v="1"/>
    <n v="3"/>
    <n v="2"/>
    <x v="4"/>
    <s v="Medium"/>
    <s v="Medium"/>
    <n v="1"/>
    <n v="0"/>
  </r>
  <r>
    <s v="INC-2026-12280"/>
    <d v="2026-01-11T13:51:00"/>
    <x v="4"/>
    <s v="micros0ft-security.com"/>
    <x v="2"/>
    <x v="0"/>
    <n v="0.57708333333333328"/>
    <d v="2026-01-11T00:00:00"/>
    <n v="1"/>
    <n v="3"/>
    <n v="1"/>
    <x v="2"/>
    <s v="Low"/>
    <s v="Low"/>
    <n v="1"/>
    <n v="0"/>
  </r>
  <r>
    <s v="INC-2026-11665"/>
    <d v="2026-01-11T14:13:00"/>
    <x v="4"/>
    <s v="invoice-processing.co"/>
    <x v="2"/>
    <x v="3"/>
    <n v="0.59236111111111112"/>
    <d v="2026-01-11T00:00:00"/>
    <n v="1"/>
    <n v="3"/>
    <n v="2"/>
    <x v="4"/>
    <s v="Medium"/>
    <s v="Medium"/>
    <n v="1"/>
    <n v="0"/>
  </r>
  <r>
    <s v="INC-2026-11958"/>
    <d v="2026-01-11T14:33:00"/>
    <x v="2"/>
    <s v="hr-benefits-portal.org"/>
    <x v="0"/>
    <x v="0"/>
    <n v="0.60624999999999996"/>
    <d v="2026-01-11T00:00:00"/>
    <n v="1"/>
    <n v="3"/>
    <n v="1"/>
    <x v="2"/>
    <s v="Low"/>
    <s v="Low"/>
    <n v="1"/>
    <n v="0"/>
  </r>
  <r>
    <s v="INC-2026-12509"/>
    <d v="2026-01-11T15:06:00"/>
    <x v="4"/>
    <s v="invoice-processing.co"/>
    <x v="2"/>
    <x v="2"/>
    <n v="0.62916666666666665"/>
    <d v="2026-01-11T00:00:00"/>
    <n v="1"/>
    <n v="3"/>
    <n v="2"/>
    <x v="4"/>
    <s v="Medium"/>
    <s v="Medium"/>
    <n v="1"/>
    <n v="0"/>
  </r>
  <r>
    <s v="INC-2026-11086"/>
    <d v="2026-01-11T15:12:00"/>
    <x v="1"/>
    <s v="invoice-processing.co"/>
    <x v="3"/>
    <x v="0"/>
    <n v="0.6333333333333333"/>
    <d v="2026-01-11T00:00:00"/>
    <n v="1"/>
    <n v="1"/>
    <n v="1"/>
    <x v="0"/>
    <s v="Low"/>
    <s v="Low"/>
    <n v="1"/>
    <n v="0"/>
  </r>
  <r>
    <s v="INC-2026-13935"/>
    <d v="2026-01-11T15:19:00"/>
    <x v="4"/>
    <s v="hr-benefits-portal.org"/>
    <x v="2"/>
    <x v="2"/>
    <n v="0.6381944444444444"/>
    <d v="2026-01-11T00:00:00"/>
    <n v="1"/>
    <n v="3"/>
    <n v="2"/>
    <x v="4"/>
    <s v="Medium"/>
    <s v="Medium"/>
    <n v="1"/>
    <n v="0"/>
  </r>
  <r>
    <s v="INC-2026-13918"/>
    <d v="2026-01-11T15:19:00"/>
    <x v="5"/>
    <s v="invoice-processing.co"/>
    <x v="2"/>
    <x v="2"/>
    <n v="0.6381944444444444"/>
    <d v="2026-01-11T00:00:00"/>
    <n v="1"/>
    <n v="1"/>
    <n v="2"/>
    <x v="6"/>
    <s v="Low"/>
    <s v="Low"/>
    <n v="1"/>
    <n v="0"/>
  </r>
  <r>
    <s v="INC-2026-14511"/>
    <d v="2026-01-11T15:48:00"/>
    <x v="3"/>
    <s v="secure-bank-login.net"/>
    <x v="0"/>
    <x v="4"/>
    <n v="0.65833333333333333"/>
    <d v="2026-01-11T00:00:00"/>
    <n v="1"/>
    <n v="5"/>
    <n v="5"/>
    <x v="7"/>
    <s v="Very High"/>
    <s v="Critical"/>
    <n v="1"/>
    <n v="1"/>
  </r>
  <r>
    <s v="INC-2026-14325"/>
    <d v="2026-01-11T15:52:00"/>
    <x v="3"/>
    <s v="secure-bank-login.net"/>
    <x v="0"/>
    <x v="2"/>
    <n v="0.66111111111111109"/>
    <d v="2026-01-11T00:00:00"/>
    <n v="1"/>
    <n v="5"/>
    <n v="2"/>
    <x v="3"/>
    <s v="Medium"/>
    <s v="Medium"/>
    <n v="1"/>
    <n v="0"/>
  </r>
  <r>
    <s v="INC-2026-12331"/>
    <d v="2026-01-11T16:02:00"/>
    <x v="4"/>
    <s v="secure-bank-login.net"/>
    <x v="2"/>
    <x v="3"/>
    <n v="0.66805555555555551"/>
    <d v="2026-01-11T00:00:00"/>
    <n v="1"/>
    <n v="3"/>
    <n v="2"/>
    <x v="4"/>
    <s v="Medium"/>
    <s v="Medium"/>
    <n v="1"/>
    <n v="0"/>
  </r>
  <r>
    <s v="INC-2026-14876"/>
    <d v="2026-01-11T16:24:00"/>
    <x v="3"/>
    <s v="invoice-processing.co"/>
    <x v="0"/>
    <x v="2"/>
    <n v="0.68333333333333335"/>
    <d v="2026-01-11T00:00:00"/>
    <n v="1"/>
    <n v="5"/>
    <n v="2"/>
    <x v="3"/>
    <s v="Medium"/>
    <s v="Medium"/>
    <n v="1"/>
    <n v="0"/>
  </r>
  <r>
    <s v="INC-2026-13810"/>
    <d v="2026-01-11T16:29:00"/>
    <x v="4"/>
    <s v="invoice-processing.co"/>
    <x v="2"/>
    <x v="1"/>
    <n v="0.68680555555555556"/>
    <d v="2026-01-11T00:00:00"/>
    <n v="1"/>
    <n v="3"/>
    <n v="4"/>
    <x v="5"/>
    <s v="High"/>
    <s v="High"/>
    <n v="1"/>
    <n v="1"/>
  </r>
  <r>
    <s v="INC-2026-10015"/>
    <d v="2026-01-11T16:34:00"/>
    <x v="2"/>
    <s v="invoice-processing.co"/>
    <x v="0"/>
    <x v="2"/>
    <n v="0.69027777777777777"/>
    <d v="2026-01-11T00:00:00"/>
    <n v="1"/>
    <n v="3"/>
    <n v="2"/>
    <x v="4"/>
    <s v="Medium"/>
    <s v="Medium"/>
    <n v="1"/>
    <n v="0"/>
  </r>
  <r>
    <s v="INC-2026-14231"/>
    <d v="2026-01-11T17:46:00"/>
    <x v="4"/>
    <s v="hr-benefits-portal.org"/>
    <x v="2"/>
    <x v="2"/>
    <n v="0.74027777777777781"/>
    <d v="2026-01-11T00:00:00"/>
    <n v="1"/>
    <n v="3"/>
    <n v="2"/>
    <x v="4"/>
    <s v="Medium"/>
    <s v="Medium"/>
    <n v="1"/>
    <n v="0"/>
  </r>
  <r>
    <s v="INC-2026-11279"/>
    <d v="2026-01-11T17:53:00"/>
    <x v="2"/>
    <s v="invoice-processing.co"/>
    <x v="1"/>
    <x v="0"/>
    <n v="0.74513888888888891"/>
    <d v="2026-01-11T00:00:00"/>
    <n v="1"/>
    <n v="3"/>
    <n v="1"/>
    <x v="2"/>
    <s v="Low"/>
    <s v="Low"/>
    <n v="1"/>
    <n v="0"/>
  </r>
  <r>
    <s v="INC-2026-10357"/>
    <d v="2026-01-11T18:03:00"/>
    <x v="4"/>
    <s v="secure-bank-login.net"/>
    <x v="2"/>
    <x v="2"/>
    <n v="0.75208333333333333"/>
    <d v="2026-01-11T00:00:00"/>
    <n v="1"/>
    <n v="3"/>
    <n v="2"/>
    <x v="4"/>
    <s v="Medium"/>
    <s v="Medium"/>
    <n v="1"/>
    <n v="0"/>
  </r>
  <r>
    <s v="INC-2026-11832"/>
    <d v="2026-01-11T18:28:00"/>
    <x v="2"/>
    <s v="hr-benefits-portal.org"/>
    <x v="0"/>
    <x v="3"/>
    <n v="0.76944444444444449"/>
    <d v="2026-01-11T00:00:00"/>
    <n v="1"/>
    <n v="3"/>
    <n v="2"/>
    <x v="4"/>
    <s v="Medium"/>
    <s v="Medium"/>
    <n v="1"/>
    <n v="0"/>
  </r>
  <r>
    <s v="INC-2026-12032"/>
    <d v="2026-01-11T21:05:00"/>
    <x v="0"/>
    <s v="hr-benefits-portal.org"/>
    <x v="0"/>
    <x v="0"/>
    <n v="0.87847222222222221"/>
    <d v="2026-01-11T00:00:00"/>
    <n v="1"/>
    <n v="1"/>
    <n v="1"/>
    <x v="0"/>
    <s v="Low"/>
    <s v="Low"/>
    <n v="1"/>
    <n v="0"/>
  </r>
  <r>
    <s v="INC-2026-11953"/>
    <d v="2026-01-11T21:06:00"/>
    <x v="2"/>
    <s v="secure-bank-login.net"/>
    <x v="2"/>
    <x v="2"/>
    <n v="0.87916666666666665"/>
    <d v="2026-01-11T00:00:00"/>
    <n v="1"/>
    <n v="3"/>
    <n v="2"/>
    <x v="4"/>
    <s v="Medium"/>
    <s v="Medium"/>
    <n v="1"/>
    <n v="0"/>
  </r>
  <r>
    <s v="INC-2026-10229"/>
    <d v="2026-01-11T21:13:00"/>
    <x v="4"/>
    <s v="invoice-processing.co"/>
    <x v="2"/>
    <x v="3"/>
    <n v="0.88402777777777775"/>
    <d v="2026-01-11T00:00:00"/>
    <n v="1"/>
    <n v="3"/>
    <n v="2"/>
    <x v="4"/>
    <s v="Medium"/>
    <s v="Medium"/>
    <n v="1"/>
    <n v="0"/>
  </r>
  <r>
    <s v="INC-2026-10098"/>
    <d v="2026-01-11T21:35:00"/>
    <x v="0"/>
    <s v="micros0ft-security.com"/>
    <x v="3"/>
    <x v="3"/>
    <n v="0.89930555555555558"/>
    <d v="2026-01-11T00:00:00"/>
    <n v="1"/>
    <n v="1"/>
    <n v="2"/>
    <x v="6"/>
    <s v="Low"/>
    <s v="Low"/>
    <n v="1"/>
    <n v="0"/>
  </r>
  <r>
    <s v="INC-2026-11039"/>
    <d v="2026-01-11T22:19:00"/>
    <x v="4"/>
    <s v="hr-benefits-portal.org"/>
    <x v="2"/>
    <x v="1"/>
    <n v="0.92986111111111114"/>
    <d v="2026-01-11T00:00:00"/>
    <n v="1"/>
    <n v="3"/>
    <n v="4"/>
    <x v="5"/>
    <s v="High"/>
    <s v="High"/>
    <n v="1"/>
    <n v="1"/>
  </r>
  <r>
    <s v="INC-2026-12120"/>
    <d v="2026-01-11T22:32:00"/>
    <x v="4"/>
    <s v="secure-bank-login.net"/>
    <x v="2"/>
    <x v="4"/>
    <n v="0.93888888888888888"/>
    <d v="2026-01-11T00:00:00"/>
    <n v="1"/>
    <n v="3"/>
    <n v="5"/>
    <x v="9"/>
    <s v="High"/>
    <s v="High"/>
    <n v="1"/>
    <n v="1"/>
  </r>
  <r>
    <s v="INC-2026-11407"/>
    <d v="2026-01-11T22:38:00"/>
    <x v="0"/>
    <s v="micros0ft-security.com"/>
    <x v="1"/>
    <x v="0"/>
    <n v="0.94305555555555554"/>
    <d v="2026-01-11T00:00:00"/>
    <n v="1"/>
    <n v="1"/>
    <n v="1"/>
    <x v="0"/>
    <s v="Low"/>
    <s v="Low"/>
    <n v="1"/>
    <n v="0"/>
  </r>
  <r>
    <s v="INC-2026-11609"/>
    <d v="2026-01-11T22:48:00"/>
    <x v="4"/>
    <s v="hr-benefits-portal.org"/>
    <x v="3"/>
    <x v="2"/>
    <n v="0.95"/>
    <d v="2026-01-11T00:00:00"/>
    <n v="1"/>
    <n v="3"/>
    <n v="2"/>
    <x v="4"/>
    <s v="Medium"/>
    <s v="Medium"/>
    <n v="1"/>
    <n v="0"/>
  </r>
  <r>
    <s v="INC-2026-10858"/>
    <d v="2026-01-11T23:01:00"/>
    <x v="4"/>
    <s v="secure-bank-login.net"/>
    <x v="1"/>
    <x v="2"/>
    <n v="0.95902777777777781"/>
    <d v="2026-01-11T00:00:00"/>
    <n v="1"/>
    <n v="3"/>
    <n v="2"/>
    <x v="4"/>
    <s v="Medium"/>
    <s v="Medium"/>
    <n v="1"/>
    <n v="0"/>
  </r>
  <r>
    <s v="INC-2026-14281"/>
    <d v="2026-01-11T23:23:00"/>
    <x v="4"/>
    <s v="hr-benefits-portal.org"/>
    <x v="2"/>
    <x v="3"/>
    <n v="0.97430555555555554"/>
    <d v="2026-01-11T00:00:00"/>
    <n v="1"/>
    <n v="3"/>
    <n v="2"/>
    <x v="4"/>
    <s v="Medium"/>
    <s v="Medium"/>
    <n v="1"/>
    <n v="0"/>
  </r>
  <r>
    <s v="INC-2026-10206"/>
    <d v="2026-01-11T23:24:00"/>
    <x v="4"/>
    <s v="hr-benefits-portal.org"/>
    <x v="2"/>
    <x v="0"/>
    <n v="0.97499999999999998"/>
    <d v="2026-01-11T00:00:00"/>
    <n v="1"/>
    <n v="3"/>
    <n v="1"/>
    <x v="2"/>
    <s v="Low"/>
    <s v="Low"/>
    <n v="1"/>
    <n v="0"/>
  </r>
  <r>
    <s v="INC-2026-14989"/>
    <d v="2026-01-12T00:11:00"/>
    <x v="1"/>
    <s v="micros0ft-security.com"/>
    <x v="3"/>
    <x v="1"/>
    <n v="7.6388888888888886E-3"/>
    <d v="2026-01-12T00:00:00"/>
    <n v="1"/>
    <n v="1"/>
    <n v="4"/>
    <x v="1"/>
    <s v="Low"/>
    <s v="Low"/>
    <n v="1"/>
    <n v="1"/>
  </r>
  <r>
    <s v="INC-2026-14152"/>
    <d v="2026-01-12T01:02:00"/>
    <x v="4"/>
    <s v="hr-benefits-portal.org"/>
    <x v="2"/>
    <x v="0"/>
    <n v="4.3055555555555555E-2"/>
    <d v="2026-01-12T00:00:00"/>
    <n v="1"/>
    <n v="3"/>
    <n v="1"/>
    <x v="2"/>
    <s v="Low"/>
    <s v="Low"/>
    <n v="1"/>
    <n v="0"/>
  </r>
  <r>
    <s v="INC-2026-10818"/>
    <d v="2026-01-12T02:58:00"/>
    <x v="2"/>
    <s v="invoice-processing.co"/>
    <x v="0"/>
    <x v="2"/>
    <n v="0.12361111111111112"/>
    <d v="2026-01-12T00:00:00"/>
    <n v="1"/>
    <n v="3"/>
    <n v="2"/>
    <x v="4"/>
    <s v="Medium"/>
    <s v="Medium"/>
    <n v="1"/>
    <n v="0"/>
  </r>
  <r>
    <s v="INC-2026-13992"/>
    <d v="2026-01-12T03:58:00"/>
    <x v="4"/>
    <s v="invoice-processing.co"/>
    <x v="0"/>
    <x v="3"/>
    <n v="0.16527777777777777"/>
    <d v="2026-01-12T00:00:00"/>
    <n v="1"/>
    <n v="3"/>
    <n v="2"/>
    <x v="4"/>
    <s v="Medium"/>
    <s v="Medium"/>
    <n v="1"/>
    <n v="0"/>
  </r>
  <r>
    <s v="INC-2026-10724"/>
    <d v="2026-01-12T04:32:00"/>
    <x v="3"/>
    <s v="micros0ft-security.com"/>
    <x v="0"/>
    <x v="0"/>
    <n v="0.18888888888888888"/>
    <d v="2026-01-12T00:00:00"/>
    <n v="1"/>
    <n v="5"/>
    <n v="1"/>
    <x v="8"/>
    <s v="Medium"/>
    <s v="Medium"/>
    <n v="1"/>
    <n v="0"/>
  </r>
  <r>
    <s v="INC-2026-10573"/>
    <d v="2026-01-12T04:39:00"/>
    <x v="3"/>
    <s v="invoice-processing.co"/>
    <x v="0"/>
    <x v="2"/>
    <n v="0.19375000000000001"/>
    <d v="2026-01-12T00:00:00"/>
    <n v="1"/>
    <n v="5"/>
    <n v="2"/>
    <x v="3"/>
    <s v="Medium"/>
    <s v="Medium"/>
    <n v="1"/>
    <n v="0"/>
  </r>
  <r>
    <s v="INC-2026-11023"/>
    <d v="2026-01-12T05:08:00"/>
    <x v="4"/>
    <s v="micros0ft-security.com"/>
    <x v="3"/>
    <x v="1"/>
    <n v="0.21388888888888888"/>
    <d v="2026-01-12T00:00:00"/>
    <n v="1"/>
    <n v="3"/>
    <n v="4"/>
    <x v="5"/>
    <s v="High"/>
    <s v="High"/>
    <n v="1"/>
    <n v="1"/>
  </r>
  <r>
    <s v="INC-2026-11583"/>
    <d v="2026-01-12T06:26:00"/>
    <x v="3"/>
    <s v="micros0ft-security.com"/>
    <x v="0"/>
    <x v="2"/>
    <n v="0.26805555555555555"/>
    <d v="2026-01-12T00:00:00"/>
    <n v="1"/>
    <n v="5"/>
    <n v="2"/>
    <x v="3"/>
    <s v="Medium"/>
    <s v="Medium"/>
    <n v="1"/>
    <n v="0"/>
  </r>
  <r>
    <s v="INC-2026-12477"/>
    <d v="2026-01-12T06:48:00"/>
    <x v="5"/>
    <s v="secure-bank-login.net"/>
    <x v="3"/>
    <x v="2"/>
    <n v="0.28333333333333333"/>
    <d v="2026-01-12T00:00:00"/>
    <n v="1"/>
    <n v="1"/>
    <n v="2"/>
    <x v="6"/>
    <s v="Low"/>
    <s v="Low"/>
    <n v="1"/>
    <n v="0"/>
  </r>
  <r>
    <s v="INC-2026-11736"/>
    <d v="2026-01-12T07:02:00"/>
    <x v="4"/>
    <s v="hr-benefits-portal.org"/>
    <x v="2"/>
    <x v="2"/>
    <n v="0.29305555555555557"/>
    <d v="2026-01-12T00:00:00"/>
    <n v="1"/>
    <n v="3"/>
    <n v="2"/>
    <x v="4"/>
    <s v="Medium"/>
    <s v="Medium"/>
    <n v="1"/>
    <n v="0"/>
  </r>
  <r>
    <s v="INC-2026-10319"/>
    <d v="2026-01-12T07:11:00"/>
    <x v="4"/>
    <s v="secure-bank-login.net"/>
    <x v="2"/>
    <x v="0"/>
    <n v="0.29930555555555555"/>
    <d v="2026-01-12T00:00:00"/>
    <n v="1"/>
    <n v="3"/>
    <n v="1"/>
    <x v="2"/>
    <s v="Low"/>
    <s v="Low"/>
    <n v="1"/>
    <n v="0"/>
  </r>
  <r>
    <s v="INC-2026-11964"/>
    <d v="2026-01-12T09:10:00"/>
    <x v="3"/>
    <s v="invoice-processing.co"/>
    <x v="0"/>
    <x v="3"/>
    <n v="0.38194444444444442"/>
    <d v="2026-01-12T00:00:00"/>
    <n v="1"/>
    <n v="5"/>
    <n v="2"/>
    <x v="3"/>
    <s v="Medium"/>
    <s v="Medium"/>
    <n v="1"/>
    <n v="0"/>
  </r>
  <r>
    <s v="INC-2026-14539"/>
    <d v="2026-01-12T09:22:00"/>
    <x v="1"/>
    <s v="secure-bank-login.net"/>
    <x v="3"/>
    <x v="1"/>
    <n v="0.39027777777777778"/>
    <d v="2026-01-12T00:00:00"/>
    <n v="1"/>
    <n v="1"/>
    <n v="4"/>
    <x v="1"/>
    <s v="Low"/>
    <s v="Low"/>
    <n v="1"/>
    <n v="1"/>
  </r>
  <r>
    <s v="INC-2026-11870"/>
    <d v="2026-01-12T09:31:00"/>
    <x v="4"/>
    <s v="hr-benefits-portal.org"/>
    <x v="2"/>
    <x v="0"/>
    <n v="0.39652777777777776"/>
    <d v="2026-01-12T00:00:00"/>
    <n v="1"/>
    <n v="3"/>
    <n v="1"/>
    <x v="2"/>
    <s v="Low"/>
    <s v="Low"/>
    <n v="1"/>
    <n v="0"/>
  </r>
  <r>
    <s v="INC-2026-13978"/>
    <d v="2026-01-12T09:38:00"/>
    <x v="4"/>
    <s v="secure-bank-login.net"/>
    <x v="2"/>
    <x v="2"/>
    <n v="0.40138888888888891"/>
    <d v="2026-01-12T00:00:00"/>
    <n v="1"/>
    <n v="3"/>
    <n v="2"/>
    <x v="4"/>
    <s v="Medium"/>
    <s v="Medium"/>
    <n v="1"/>
    <n v="0"/>
  </r>
  <r>
    <s v="INC-2026-12453"/>
    <d v="2026-01-12T10:01:00"/>
    <x v="4"/>
    <s v="micros0ft-security.com"/>
    <x v="1"/>
    <x v="2"/>
    <n v="0.41736111111111113"/>
    <d v="2026-01-12T00:00:00"/>
    <n v="1"/>
    <n v="3"/>
    <n v="2"/>
    <x v="4"/>
    <s v="Medium"/>
    <s v="Medium"/>
    <n v="1"/>
    <n v="0"/>
  </r>
  <r>
    <s v="INC-2026-12826"/>
    <d v="2026-01-12T10:02:00"/>
    <x v="0"/>
    <s v="invoice-processing.co"/>
    <x v="0"/>
    <x v="0"/>
    <n v="0.41805555555555557"/>
    <d v="2026-01-12T00:00:00"/>
    <n v="1"/>
    <n v="1"/>
    <n v="1"/>
    <x v="0"/>
    <s v="Low"/>
    <s v="Low"/>
    <n v="1"/>
    <n v="0"/>
  </r>
  <r>
    <s v="INC-2026-13718"/>
    <d v="2026-01-12T10:56:00"/>
    <x v="4"/>
    <s v="micros0ft-security.com"/>
    <x v="2"/>
    <x v="3"/>
    <n v="0.45555555555555555"/>
    <d v="2026-01-12T00:00:00"/>
    <n v="1"/>
    <n v="3"/>
    <n v="2"/>
    <x v="4"/>
    <s v="Medium"/>
    <s v="Medium"/>
    <n v="1"/>
    <n v="0"/>
  </r>
  <r>
    <s v="INC-2026-13516"/>
    <d v="2026-01-12T11:26:00"/>
    <x v="4"/>
    <s v="secure-bank-login.net"/>
    <x v="2"/>
    <x v="3"/>
    <n v="0.47638888888888886"/>
    <d v="2026-01-12T00:00:00"/>
    <n v="1"/>
    <n v="3"/>
    <n v="2"/>
    <x v="4"/>
    <s v="Medium"/>
    <s v="Medium"/>
    <n v="1"/>
    <n v="0"/>
  </r>
  <r>
    <s v="INC-2026-13125"/>
    <d v="2026-01-12T13:12:00"/>
    <x v="0"/>
    <s v="micros0ft-security.com"/>
    <x v="1"/>
    <x v="4"/>
    <n v="0.55000000000000004"/>
    <d v="2026-01-12T00:00:00"/>
    <n v="1"/>
    <n v="1"/>
    <n v="5"/>
    <x v="8"/>
    <s v="Medium"/>
    <s v="Medium"/>
    <n v="1"/>
    <n v="1"/>
  </r>
  <r>
    <s v="INC-2026-10544"/>
    <d v="2026-01-12T13:59:00"/>
    <x v="4"/>
    <s v="hr-benefits-portal.org"/>
    <x v="2"/>
    <x v="3"/>
    <n v="0.58263888888888893"/>
    <d v="2026-01-12T00:00:00"/>
    <n v="1"/>
    <n v="3"/>
    <n v="2"/>
    <x v="4"/>
    <s v="Medium"/>
    <s v="Medium"/>
    <n v="1"/>
    <n v="0"/>
  </r>
  <r>
    <s v="INC-2026-12061"/>
    <d v="2026-01-12T14:13:00"/>
    <x v="5"/>
    <s v="hr-benefits-portal.org"/>
    <x v="1"/>
    <x v="2"/>
    <n v="0.59236111111111112"/>
    <d v="2026-01-12T00:00:00"/>
    <n v="1"/>
    <n v="1"/>
    <n v="2"/>
    <x v="6"/>
    <s v="Low"/>
    <s v="Low"/>
    <n v="1"/>
    <n v="0"/>
  </r>
  <r>
    <s v="INC-2026-14306"/>
    <d v="2026-01-12T14:33:00"/>
    <x v="4"/>
    <s v="hr-benefits-portal.org"/>
    <x v="2"/>
    <x v="0"/>
    <n v="0.60624999999999996"/>
    <d v="2026-01-12T00:00:00"/>
    <n v="1"/>
    <n v="3"/>
    <n v="1"/>
    <x v="2"/>
    <s v="Low"/>
    <s v="Low"/>
    <n v="1"/>
    <n v="0"/>
  </r>
  <r>
    <s v="INC-2026-13178"/>
    <d v="2026-01-12T15:18:00"/>
    <x v="5"/>
    <s v="secure-bank-login.net"/>
    <x v="1"/>
    <x v="3"/>
    <n v="0.63749999999999996"/>
    <d v="2026-01-12T00:00:00"/>
    <n v="1"/>
    <n v="1"/>
    <n v="2"/>
    <x v="6"/>
    <s v="Low"/>
    <s v="Low"/>
    <n v="1"/>
    <n v="0"/>
  </r>
  <r>
    <s v="INC-2026-13117"/>
    <d v="2026-01-12T15:46:00"/>
    <x v="2"/>
    <s v="invoice-processing.co"/>
    <x v="3"/>
    <x v="0"/>
    <n v="0.65694444444444444"/>
    <d v="2026-01-12T00:00:00"/>
    <n v="1"/>
    <n v="3"/>
    <n v="1"/>
    <x v="2"/>
    <s v="Low"/>
    <s v="Low"/>
    <n v="1"/>
    <n v="0"/>
  </r>
  <r>
    <s v="INC-2026-11137"/>
    <d v="2026-01-12T16:13:00"/>
    <x v="4"/>
    <s v="invoice-processing.co"/>
    <x v="2"/>
    <x v="4"/>
    <n v="0.67569444444444449"/>
    <d v="2026-01-12T00:00:00"/>
    <n v="1"/>
    <n v="3"/>
    <n v="5"/>
    <x v="9"/>
    <s v="High"/>
    <s v="High"/>
    <n v="1"/>
    <n v="1"/>
  </r>
  <r>
    <s v="INC-2026-11730"/>
    <d v="2026-01-12T16:32:00"/>
    <x v="4"/>
    <s v="hr-benefits-portal.org"/>
    <x v="3"/>
    <x v="2"/>
    <n v="0.68888888888888888"/>
    <d v="2026-01-12T00:00:00"/>
    <n v="1"/>
    <n v="3"/>
    <n v="2"/>
    <x v="4"/>
    <s v="Medium"/>
    <s v="Medium"/>
    <n v="1"/>
    <n v="0"/>
  </r>
  <r>
    <s v="INC-2026-10842"/>
    <d v="2026-01-12T17:18:00"/>
    <x v="4"/>
    <s v="invoice-processing.co"/>
    <x v="2"/>
    <x v="3"/>
    <n v="0.72083333333333333"/>
    <d v="2026-01-12T00:00:00"/>
    <n v="1"/>
    <n v="3"/>
    <n v="2"/>
    <x v="4"/>
    <s v="Medium"/>
    <s v="Medium"/>
    <n v="1"/>
    <n v="0"/>
  </r>
  <r>
    <s v="INC-2026-12735"/>
    <d v="2026-01-12T18:48:00"/>
    <x v="4"/>
    <s v="invoice-processing.co"/>
    <x v="2"/>
    <x v="2"/>
    <n v="0.78333333333333333"/>
    <d v="2026-01-12T00:00:00"/>
    <n v="1"/>
    <n v="3"/>
    <n v="2"/>
    <x v="4"/>
    <s v="Medium"/>
    <s v="Medium"/>
    <n v="1"/>
    <n v="0"/>
  </r>
  <r>
    <s v="INC-2026-12258"/>
    <d v="2026-01-12T19:05:00"/>
    <x v="4"/>
    <s v="hr-benefits-portal.org"/>
    <x v="2"/>
    <x v="3"/>
    <n v="0.79513888888888884"/>
    <d v="2026-01-12T00:00:00"/>
    <n v="1"/>
    <n v="3"/>
    <n v="2"/>
    <x v="4"/>
    <s v="Medium"/>
    <s v="Medium"/>
    <n v="1"/>
    <n v="0"/>
  </r>
  <r>
    <s v="INC-2026-10066"/>
    <d v="2026-01-12T19:26:00"/>
    <x v="0"/>
    <s v="micros0ft-security.com"/>
    <x v="1"/>
    <x v="3"/>
    <n v="0.80972222222222223"/>
    <d v="2026-01-12T00:00:00"/>
    <n v="1"/>
    <n v="1"/>
    <n v="2"/>
    <x v="6"/>
    <s v="Low"/>
    <s v="Low"/>
    <n v="1"/>
    <n v="0"/>
  </r>
  <r>
    <s v="INC-2026-13752"/>
    <d v="2026-01-12T21:15:00"/>
    <x v="2"/>
    <s v="micros0ft-security.com"/>
    <x v="2"/>
    <x v="2"/>
    <n v="0.88541666666666663"/>
    <d v="2026-01-12T00:00:00"/>
    <n v="1"/>
    <n v="3"/>
    <n v="2"/>
    <x v="4"/>
    <s v="Medium"/>
    <s v="Medium"/>
    <n v="1"/>
    <n v="0"/>
  </r>
  <r>
    <s v="INC-2026-10956"/>
    <d v="2026-01-12T21:43:00"/>
    <x v="4"/>
    <s v="hr-benefits-portal.org"/>
    <x v="2"/>
    <x v="3"/>
    <n v="0.90486111111111112"/>
    <d v="2026-01-12T00:00:00"/>
    <n v="1"/>
    <n v="3"/>
    <n v="2"/>
    <x v="4"/>
    <s v="Medium"/>
    <s v="Medium"/>
    <n v="1"/>
    <n v="0"/>
  </r>
  <r>
    <s v="INC-2026-11136"/>
    <d v="2026-01-12T22:12:00"/>
    <x v="2"/>
    <s v="invoice-processing.co"/>
    <x v="2"/>
    <x v="3"/>
    <n v="0.92500000000000004"/>
    <d v="2026-01-12T00:00:00"/>
    <n v="1"/>
    <n v="3"/>
    <n v="2"/>
    <x v="4"/>
    <s v="Medium"/>
    <s v="Medium"/>
    <n v="1"/>
    <n v="0"/>
  </r>
  <r>
    <s v="INC-2026-14819"/>
    <d v="2026-01-12T22:12:00"/>
    <x v="0"/>
    <s v="invoice-processing.co"/>
    <x v="2"/>
    <x v="1"/>
    <n v="0.92500000000000004"/>
    <d v="2026-01-12T00:00:00"/>
    <n v="1"/>
    <n v="1"/>
    <n v="4"/>
    <x v="1"/>
    <s v="Low"/>
    <s v="Low"/>
    <n v="1"/>
    <n v="1"/>
  </r>
  <r>
    <s v="INC-2026-11572"/>
    <d v="2026-01-12T22:56:00"/>
    <x v="4"/>
    <s v="invoice-processing.co"/>
    <x v="2"/>
    <x v="4"/>
    <n v="0.9555555555555556"/>
    <d v="2026-01-12T00:00:00"/>
    <n v="1"/>
    <n v="3"/>
    <n v="5"/>
    <x v="9"/>
    <s v="High"/>
    <s v="High"/>
    <n v="1"/>
    <n v="1"/>
  </r>
  <r>
    <s v="INC-2026-11343"/>
    <d v="2026-01-12T23:00:00"/>
    <x v="3"/>
    <s v="invoice-processing.co"/>
    <x v="0"/>
    <x v="0"/>
    <n v="0.95833333333333337"/>
    <d v="2026-01-12T00:00:00"/>
    <n v="1"/>
    <n v="5"/>
    <n v="1"/>
    <x v="8"/>
    <s v="Medium"/>
    <s v="Medium"/>
    <n v="1"/>
    <n v="0"/>
  </r>
  <r>
    <s v="INC-2026-14031"/>
    <d v="2026-01-12T23:44:00"/>
    <x v="4"/>
    <s v="micros0ft-security.com"/>
    <x v="2"/>
    <x v="0"/>
    <n v="0.98888888888888893"/>
    <d v="2026-01-12T00:00:00"/>
    <n v="1"/>
    <n v="3"/>
    <n v="1"/>
    <x v="2"/>
    <s v="Low"/>
    <s v="Low"/>
    <n v="1"/>
    <n v="0"/>
  </r>
  <r>
    <s v="INC-2026-12758"/>
    <d v="2026-01-13T01:26:00"/>
    <x v="3"/>
    <s v="secure-bank-login.net"/>
    <x v="0"/>
    <x v="0"/>
    <n v="5.9722222222222225E-2"/>
    <d v="2026-01-13T00:00:00"/>
    <n v="1"/>
    <n v="5"/>
    <n v="1"/>
    <x v="8"/>
    <s v="Medium"/>
    <s v="Medium"/>
    <n v="1"/>
    <n v="0"/>
  </r>
  <r>
    <s v="INC-2026-13711"/>
    <d v="2026-01-13T01:47:00"/>
    <x v="5"/>
    <s v="micros0ft-security.com"/>
    <x v="2"/>
    <x v="3"/>
    <n v="7.4305555555555555E-2"/>
    <d v="2026-01-13T00:00:00"/>
    <n v="1"/>
    <n v="1"/>
    <n v="2"/>
    <x v="6"/>
    <s v="Low"/>
    <s v="Low"/>
    <n v="1"/>
    <n v="0"/>
  </r>
  <r>
    <s v="INC-2026-10014"/>
    <d v="2026-01-13T01:48:00"/>
    <x v="4"/>
    <s v="hr-benefits-portal.org"/>
    <x v="2"/>
    <x v="3"/>
    <n v="7.4999999999999997E-2"/>
    <d v="2026-01-13T00:00:00"/>
    <n v="1"/>
    <n v="3"/>
    <n v="2"/>
    <x v="4"/>
    <s v="Medium"/>
    <s v="Medium"/>
    <n v="1"/>
    <n v="0"/>
  </r>
  <r>
    <s v="INC-2026-13326"/>
    <d v="2026-01-13T01:53:00"/>
    <x v="4"/>
    <s v="hr-benefits-portal.org"/>
    <x v="2"/>
    <x v="0"/>
    <n v="7.8472222222222221E-2"/>
    <d v="2026-01-13T00:00:00"/>
    <n v="1"/>
    <n v="3"/>
    <n v="1"/>
    <x v="2"/>
    <s v="Low"/>
    <s v="Low"/>
    <n v="1"/>
    <n v="0"/>
  </r>
  <r>
    <s v="INC-2026-14641"/>
    <d v="2026-01-13T02:15:00"/>
    <x v="5"/>
    <s v="hr-benefits-portal.org"/>
    <x v="3"/>
    <x v="0"/>
    <n v="9.375E-2"/>
    <d v="2026-01-13T00:00:00"/>
    <n v="1"/>
    <n v="1"/>
    <n v="1"/>
    <x v="0"/>
    <s v="Low"/>
    <s v="Low"/>
    <n v="1"/>
    <n v="0"/>
  </r>
  <r>
    <s v="INC-2026-12363"/>
    <d v="2026-01-13T02:57:00"/>
    <x v="5"/>
    <s v="hr-benefits-portal.org"/>
    <x v="2"/>
    <x v="2"/>
    <n v="0.12291666666666666"/>
    <d v="2026-01-13T00:00:00"/>
    <n v="1"/>
    <n v="1"/>
    <n v="2"/>
    <x v="6"/>
    <s v="Low"/>
    <s v="Low"/>
    <n v="1"/>
    <n v="0"/>
  </r>
  <r>
    <s v="INC-2026-14563"/>
    <d v="2026-01-13T03:19:00"/>
    <x v="1"/>
    <s v="micros0ft-security.com"/>
    <x v="3"/>
    <x v="1"/>
    <n v="0.13819444444444445"/>
    <d v="2026-01-13T00:00:00"/>
    <n v="1"/>
    <n v="1"/>
    <n v="4"/>
    <x v="1"/>
    <s v="Low"/>
    <s v="Low"/>
    <n v="1"/>
    <n v="1"/>
  </r>
  <r>
    <s v="INC-2026-11596"/>
    <d v="2026-01-13T03:23:00"/>
    <x v="0"/>
    <s v="hr-benefits-portal.org"/>
    <x v="3"/>
    <x v="2"/>
    <n v="0.14097222222222222"/>
    <d v="2026-01-13T00:00:00"/>
    <n v="1"/>
    <n v="1"/>
    <n v="2"/>
    <x v="6"/>
    <s v="Low"/>
    <s v="Low"/>
    <n v="1"/>
    <n v="0"/>
  </r>
  <r>
    <s v="INC-2026-11580"/>
    <d v="2026-01-13T03:39:00"/>
    <x v="3"/>
    <s v="invoice-processing.co"/>
    <x v="0"/>
    <x v="4"/>
    <n v="0.15208333333333332"/>
    <d v="2026-01-13T00:00:00"/>
    <n v="1"/>
    <n v="5"/>
    <n v="5"/>
    <x v="7"/>
    <s v="Very High"/>
    <s v="Critical"/>
    <n v="1"/>
    <n v="1"/>
  </r>
  <r>
    <s v="INC-2026-14837"/>
    <d v="2026-01-13T04:05:00"/>
    <x v="0"/>
    <s v="invoice-processing.co"/>
    <x v="1"/>
    <x v="3"/>
    <n v="0.1701388888888889"/>
    <d v="2026-01-13T00:00:00"/>
    <n v="1"/>
    <n v="1"/>
    <n v="2"/>
    <x v="6"/>
    <s v="Low"/>
    <s v="Low"/>
    <n v="1"/>
    <n v="0"/>
  </r>
  <r>
    <s v="INC-2026-11678"/>
    <d v="2026-01-13T05:26:00"/>
    <x v="1"/>
    <s v="micros0ft-security.com"/>
    <x v="1"/>
    <x v="1"/>
    <n v="0.22638888888888889"/>
    <d v="2026-01-13T00:00:00"/>
    <n v="1"/>
    <n v="1"/>
    <n v="4"/>
    <x v="1"/>
    <s v="Low"/>
    <s v="Low"/>
    <n v="1"/>
    <n v="1"/>
  </r>
  <r>
    <s v="INC-2026-12558"/>
    <d v="2026-01-13T05:26:00"/>
    <x v="0"/>
    <s v="micros0ft-security.com"/>
    <x v="2"/>
    <x v="3"/>
    <n v="0.22638888888888889"/>
    <d v="2026-01-13T00:00:00"/>
    <n v="1"/>
    <n v="1"/>
    <n v="2"/>
    <x v="6"/>
    <s v="Low"/>
    <s v="Low"/>
    <n v="1"/>
    <n v="0"/>
  </r>
  <r>
    <s v="INC-2026-13557"/>
    <d v="2026-01-13T05:42:00"/>
    <x v="4"/>
    <s v="secure-bank-login.net"/>
    <x v="2"/>
    <x v="2"/>
    <n v="0.23749999999999999"/>
    <d v="2026-01-13T00:00:00"/>
    <n v="1"/>
    <n v="3"/>
    <n v="2"/>
    <x v="4"/>
    <s v="Medium"/>
    <s v="Medium"/>
    <n v="1"/>
    <n v="0"/>
  </r>
  <r>
    <s v="INC-2026-11163"/>
    <d v="2026-01-13T06:03:00"/>
    <x v="2"/>
    <s v="hr-benefits-portal.org"/>
    <x v="1"/>
    <x v="3"/>
    <n v="0.25208333333333333"/>
    <d v="2026-01-13T00:00:00"/>
    <n v="1"/>
    <n v="3"/>
    <n v="2"/>
    <x v="4"/>
    <s v="Medium"/>
    <s v="Medium"/>
    <n v="1"/>
    <n v="0"/>
  </r>
  <r>
    <s v="INC-2026-14428"/>
    <d v="2026-01-13T06:11:00"/>
    <x v="5"/>
    <s v="invoice-processing.co"/>
    <x v="2"/>
    <x v="0"/>
    <n v="0.25763888888888886"/>
    <d v="2026-01-13T00:00:00"/>
    <n v="1"/>
    <n v="1"/>
    <n v="1"/>
    <x v="0"/>
    <s v="Low"/>
    <s v="Low"/>
    <n v="1"/>
    <n v="0"/>
  </r>
  <r>
    <s v="INC-2026-13310"/>
    <d v="2026-01-13T07:04:00"/>
    <x v="4"/>
    <s v="micros0ft-security.com"/>
    <x v="2"/>
    <x v="2"/>
    <n v="0.29444444444444445"/>
    <d v="2026-01-13T00:00:00"/>
    <n v="1"/>
    <n v="3"/>
    <n v="2"/>
    <x v="4"/>
    <s v="Medium"/>
    <s v="Medium"/>
    <n v="1"/>
    <n v="0"/>
  </r>
  <r>
    <s v="INC-2026-12625"/>
    <d v="2026-01-13T08:22:00"/>
    <x v="4"/>
    <s v="micros0ft-security.com"/>
    <x v="2"/>
    <x v="2"/>
    <n v="0.34861111111111109"/>
    <d v="2026-01-13T00:00:00"/>
    <n v="1"/>
    <n v="3"/>
    <n v="2"/>
    <x v="4"/>
    <s v="Medium"/>
    <s v="Medium"/>
    <n v="1"/>
    <n v="0"/>
  </r>
  <r>
    <s v="INC-2026-14391"/>
    <d v="2026-01-13T09:08:00"/>
    <x v="3"/>
    <s v="secure-bank-login.net"/>
    <x v="0"/>
    <x v="2"/>
    <n v="0.38055555555555554"/>
    <d v="2026-01-13T00:00:00"/>
    <n v="1"/>
    <n v="5"/>
    <n v="2"/>
    <x v="3"/>
    <s v="Medium"/>
    <s v="Medium"/>
    <n v="1"/>
    <n v="0"/>
  </r>
  <r>
    <s v="INC-2026-12514"/>
    <d v="2026-01-13T09:12:00"/>
    <x v="4"/>
    <s v="hr-benefits-portal.org"/>
    <x v="2"/>
    <x v="0"/>
    <n v="0.38333333333333336"/>
    <d v="2026-01-13T00:00:00"/>
    <n v="1"/>
    <n v="3"/>
    <n v="1"/>
    <x v="2"/>
    <s v="Low"/>
    <s v="Low"/>
    <n v="1"/>
    <n v="0"/>
  </r>
  <r>
    <s v="INC-2026-10806"/>
    <d v="2026-01-13T09:32:00"/>
    <x v="3"/>
    <s v="micros0ft-security.com"/>
    <x v="0"/>
    <x v="0"/>
    <n v="0.3972222222222222"/>
    <d v="2026-01-13T00:00:00"/>
    <n v="1"/>
    <n v="5"/>
    <n v="1"/>
    <x v="8"/>
    <s v="Medium"/>
    <s v="Medium"/>
    <n v="1"/>
    <n v="0"/>
  </r>
  <r>
    <s v="INC-2026-12596"/>
    <d v="2026-01-13T09:38:00"/>
    <x v="4"/>
    <s v="micros0ft-security.com"/>
    <x v="2"/>
    <x v="2"/>
    <n v="0.40138888888888891"/>
    <d v="2026-01-13T00:00:00"/>
    <n v="1"/>
    <n v="3"/>
    <n v="2"/>
    <x v="4"/>
    <s v="Medium"/>
    <s v="Medium"/>
    <n v="1"/>
    <n v="0"/>
  </r>
  <r>
    <s v="INC-2026-11654"/>
    <d v="2026-01-13T09:39:00"/>
    <x v="3"/>
    <s v="invoice-processing.co"/>
    <x v="0"/>
    <x v="3"/>
    <n v="0.40208333333333335"/>
    <d v="2026-01-13T00:00:00"/>
    <n v="1"/>
    <n v="5"/>
    <n v="2"/>
    <x v="3"/>
    <s v="Medium"/>
    <s v="Medium"/>
    <n v="1"/>
    <n v="0"/>
  </r>
  <r>
    <s v="INC-2026-12904"/>
    <d v="2026-01-13T10:16:00"/>
    <x v="5"/>
    <s v="micros0ft-security.com"/>
    <x v="0"/>
    <x v="2"/>
    <n v="0.42777777777777776"/>
    <d v="2026-01-13T00:00:00"/>
    <n v="1"/>
    <n v="1"/>
    <n v="2"/>
    <x v="6"/>
    <s v="Low"/>
    <s v="Low"/>
    <n v="1"/>
    <n v="0"/>
  </r>
  <r>
    <s v="INC-2026-10167"/>
    <d v="2026-01-13T10:25:00"/>
    <x v="1"/>
    <s v="micros0ft-security.com"/>
    <x v="1"/>
    <x v="1"/>
    <n v="0.43402777777777779"/>
    <d v="2026-01-13T00:00:00"/>
    <n v="1"/>
    <n v="1"/>
    <n v="4"/>
    <x v="1"/>
    <s v="Low"/>
    <s v="Low"/>
    <n v="1"/>
    <n v="1"/>
  </r>
  <r>
    <s v="INC-2026-13401"/>
    <d v="2026-01-13T10:54:00"/>
    <x v="1"/>
    <s v="micros0ft-security.com"/>
    <x v="1"/>
    <x v="3"/>
    <n v="0.45416666666666666"/>
    <d v="2026-01-13T00:00:00"/>
    <n v="1"/>
    <n v="1"/>
    <n v="2"/>
    <x v="6"/>
    <s v="Low"/>
    <s v="Low"/>
    <n v="1"/>
    <n v="0"/>
  </r>
  <r>
    <s v="INC-2026-13934"/>
    <d v="2026-01-13T10:56:00"/>
    <x v="5"/>
    <s v="hr-benefits-portal.org"/>
    <x v="1"/>
    <x v="3"/>
    <n v="0.45555555555555555"/>
    <d v="2026-01-13T00:00:00"/>
    <n v="1"/>
    <n v="1"/>
    <n v="2"/>
    <x v="6"/>
    <s v="Low"/>
    <s v="Low"/>
    <n v="1"/>
    <n v="0"/>
  </r>
  <r>
    <s v="INC-2026-13705"/>
    <d v="2026-01-13T11:27:00"/>
    <x v="4"/>
    <s v="invoice-processing.co"/>
    <x v="0"/>
    <x v="4"/>
    <n v="0.47708333333333336"/>
    <d v="2026-01-13T00:00:00"/>
    <n v="1"/>
    <n v="3"/>
    <n v="5"/>
    <x v="9"/>
    <s v="High"/>
    <s v="High"/>
    <n v="1"/>
    <n v="1"/>
  </r>
  <r>
    <s v="INC-2026-12171"/>
    <d v="2026-01-13T11:43:00"/>
    <x v="4"/>
    <s v="invoice-processing.co"/>
    <x v="2"/>
    <x v="1"/>
    <n v="0.48819444444444443"/>
    <d v="2026-01-13T00:00:00"/>
    <n v="1"/>
    <n v="3"/>
    <n v="4"/>
    <x v="5"/>
    <s v="High"/>
    <s v="High"/>
    <n v="1"/>
    <n v="1"/>
  </r>
  <r>
    <s v="INC-2026-12923"/>
    <d v="2026-01-13T11:43:00"/>
    <x v="4"/>
    <s v="micros0ft-security.com"/>
    <x v="2"/>
    <x v="3"/>
    <n v="0.48819444444444443"/>
    <d v="2026-01-13T00:00:00"/>
    <n v="1"/>
    <n v="3"/>
    <n v="2"/>
    <x v="4"/>
    <s v="Medium"/>
    <s v="Medium"/>
    <n v="1"/>
    <n v="0"/>
  </r>
  <r>
    <s v="INC-2026-13801"/>
    <d v="2026-01-13T11:44:00"/>
    <x v="4"/>
    <s v="secure-bank-login.net"/>
    <x v="0"/>
    <x v="3"/>
    <n v="0.48888888888888887"/>
    <d v="2026-01-13T00:00:00"/>
    <n v="1"/>
    <n v="3"/>
    <n v="2"/>
    <x v="4"/>
    <s v="Medium"/>
    <s v="Medium"/>
    <n v="1"/>
    <n v="0"/>
  </r>
  <r>
    <s v="INC-2026-12501"/>
    <d v="2026-01-13T12:30:00"/>
    <x v="2"/>
    <s v="secure-bank-login.net"/>
    <x v="3"/>
    <x v="2"/>
    <n v="0.52083333333333337"/>
    <d v="2026-01-13T00:00:00"/>
    <n v="1"/>
    <n v="3"/>
    <n v="2"/>
    <x v="4"/>
    <s v="Medium"/>
    <s v="Medium"/>
    <n v="1"/>
    <n v="0"/>
  </r>
  <r>
    <s v="INC-2026-13733"/>
    <d v="2026-01-13T12:40:00"/>
    <x v="1"/>
    <s v="secure-bank-login.net"/>
    <x v="1"/>
    <x v="3"/>
    <n v="0.52777777777777779"/>
    <d v="2026-01-13T00:00:00"/>
    <n v="1"/>
    <n v="1"/>
    <n v="2"/>
    <x v="6"/>
    <s v="Low"/>
    <s v="Low"/>
    <n v="1"/>
    <n v="0"/>
  </r>
  <r>
    <s v="INC-2026-11696"/>
    <d v="2026-01-13T12:41:00"/>
    <x v="3"/>
    <s v="secure-bank-login.net"/>
    <x v="0"/>
    <x v="3"/>
    <n v="0.52847222222222223"/>
    <d v="2026-01-13T00:00:00"/>
    <n v="1"/>
    <n v="5"/>
    <n v="2"/>
    <x v="3"/>
    <s v="Medium"/>
    <s v="Medium"/>
    <n v="1"/>
    <n v="0"/>
  </r>
  <r>
    <s v="INC-2026-11915"/>
    <d v="2026-01-13T12:52:00"/>
    <x v="2"/>
    <s v="micros0ft-security.com"/>
    <x v="0"/>
    <x v="3"/>
    <n v="0.53611111111111109"/>
    <d v="2026-01-13T00:00:00"/>
    <n v="1"/>
    <n v="3"/>
    <n v="2"/>
    <x v="4"/>
    <s v="Medium"/>
    <s v="Medium"/>
    <n v="1"/>
    <n v="0"/>
  </r>
  <r>
    <s v="INC-2026-14318"/>
    <d v="2026-01-13T13:02:00"/>
    <x v="0"/>
    <s v="secure-bank-login.net"/>
    <x v="3"/>
    <x v="3"/>
    <n v="0.54305555555555551"/>
    <d v="2026-01-13T00:00:00"/>
    <n v="1"/>
    <n v="1"/>
    <n v="2"/>
    <x v="6"/>
    <s v="Low"/>
    <s v="Low"/>
    <n v="1"/>
    <n v="0"/>
  </r>
  <r>
    <s v="INC-2026-11076"/>
    <d v="2026-01-13T13:17:00"/>
    <x v="4"/>
    <s v="invoice-processing.co"/>
    <x v="2"/>
    <x v="1"/>
    <n v="0.55347222222222225"/>
    <d v="2026-01-13T00:00:00"/>
    <n v="1"/>
    <n v="3"/>
    <n v="4"/>
    <x v="5"/>
    <s v="High"/>
    <s v="High"/>
    <n v="1"/>
    <n v="1"/>
  </r>
  <r>
    <s v="INC-2026-13044"/>
    <d v="2026-01-13T13:19:00"/>
    <x v="1"/>
    <s v="micros0ft-security.com"/>
    <x v="2"/>
    <x v="0"/>
    <n v="0.55486111111111114"/>
    <d v="2026-01-13T00:00:00"/>
    <n v="1"/>
    <n v="1"/>
    <n v="1"/>
    <x v="0"/>
    <s v="Low"/>
    <s v="Low"/>
    <n v="1"/>
    <n v="0"/>
  </r>
  <r>
    <s v="INC-2026-10302"/>
    <d v="2026-01-13T13:43:00"/>
    <x v="3"/>
    <s v="secure-bank-login.net"/>
    <x v="0"/>
    <x v="2"/>
    <n v="0.57152777777777775"/>
    <d v="2026-01-13T00:00:00"/>
    <n v="1"/>
    <n v="5"/>
    <n v="2"/>
    <x v="3"/>
    <s v="Medium"/>
    <s v="Medium"/>
    <n v="1"/>
    <n v="0"/>
  </r>
  <r>
    <s v="INC-2026-11594"/>
    <d v="2026-01-13T14:46:00"/>
    <x v="4"/>
    <s v="hr-benefits-portal.org"/>
    <x v="2"/>
    <x v="2"/>
    <n v="0.61527777777777781"/>
    <d v="2026-01-13T00:00:00"/>
    <n v="1"/>
    <n v="3"/>
    <n v="2"/>
    <x v="4"/>
    <s v="Medium"/>
    <s v="Medium"/>
    <n v="1"/>
    <n v="0"/>
  </r>
  <r>
    <s v="INC-2026-13641"/>
    <d v="2026-01-13T15:01:00"/>
    <x v="2"/>
    <s v="hr-benefits-portal.org"/>
    <x v="2"/>
    <x v="2"/>
    <n v="0.62569444444444444"/>
    <d v="2026-01-13T00:00:00"/>
    <n v="1"/>
    <n v="3"/>
    <n v="2"/>
    <x v="4"/>
    <s v="Medium"/>
    <s v="Medium"/>
    <n v="1"/>
    <n v="0"/>
  </r>
  <r>
    <s v="INC-2026-13150"/>
    <d v="2026-01-13T15:16:00"/>
    <x v="4"/>
    <s v="hr-benefits-portal.org"/>
    <x v="0"/>
    <x v="3"/>
    <n v="0.63611111111111107"/>
    <d v="2026-01-13T00:00:00"/>
    <n v="1"/>
    <n v="3"/>
    <n v="2"/>
    <x v="4"/>
    <s v="Medium"/>
    <s v="Medium"/>
    <n v="1"/>
    <n v="0"/>
  </r>
  <r>
    <s v="INC-2026-13299"/>
    <d v="2026-01-13T16:33:00"/>
    <x v="4"/>
    <s v="secure-bank-login.net"/>
    <x v="2"/>
    <x v="2"/>
    <n v="0.68958333333333333"/>
    <d v="2026-01-13T00:00:00"/>
    <n v="1"/>
    <n v="3"/>
    <n v="2"/>
    <x v="4"/>
    <s v="Medium"/>
    <s v="Medium"/>
    <n v="1"/>
    <n v="0"/>
  </r>
  <r>
    <s v="INC-2026-14136"/>
    <d v="2026-01-13T16:55:00"/>
    <x v="5"/>
    <s v="invoice-processing.co"/>
    <x v="1"/>
    <x v="4"/>
    <n v="0.70486111111111116"/>
    <d v="2026-01-13T00:00:00"/>
    <n v="1"/>
    <n v="1"/>
    <n v="5"/>
    <x v="8"/>
    <s v="Medium"/>
    <s v="Medium"/>
    <n v="1"/>
    <n v="1"/>
  </r>
  <r>
    <s v="INC-2026-13621"/>
    <d v="2026-01-13T16:56:00"/>
    <x v="1"/>
    <s v="invoice-processing.co"/>
    <x v="0"/>
    <x v="0"/>
    <n v="0.7055555555555556"/>
    <d v="2026-01-13T00:00:00"/>
    <n v="1"/>
    <n v="1"/>
    <n v="1"/>
    <x v="0"/>
    <s v="Low"/>
    <s v="Low"/>
    <n v="1"/>
    <n v="0"/>
  </r>
  <r>
    <s v="INC-2026-13889"/>
    <d v="2026-01-13T17:26:00"/>
    <x v="0"/>
    <s v="secure-bank-login.net"/>
    <x v="2"/>
    <x v="2"/>
    <n v="0.72638888888888886"/>
    <d v="2026-01-13T00:00:00"/>
    <n v="1"/>
    <n v="1"/>
    <n v="2"/>
    <x v="6"/>
    <s v="Low"/>
    <s v="Low"/>
    <n v="1"/>
    <n v="0"/>
  </r>
  <r>
    <s v="INC-2026-12784"/>
    <d v="2026-01-13T17:43:00"/>
    <x v="4"/>
    <s v="invoice-processing.co"/>
    <x v="2"/>
    <x v="2"/>
    <n v="0.73819444444444449"/>
    <d v="2026-01-13T00:00:00"/>
    <n v="1"/>
    <n v="3"/>
    <n v="2"/>
    <x v="4"/>
    <s v="Medium"/>
    <s v="Medium"/>
    <n v="1"/>
    <n v="0"/>
  </r>
  <r>
    <s v="INC-2026-13604"/>
    <d v="2026-01-13T17:52:00"/>
    <x v="4"/>
    <s v="micros0ft-security.com"/>
    <x v="2"/>
    <x v="3"/>
    <n v="0.74444444444444446"/>
    <d v="2026-01-13T00:00:00"/>
    <n v="1"/>
    <n v="3"/>
    <n v="2"/>
    <x v="4"/>
    <s v="Medium"/>
    <s v="Medium"/>
    <n v="1"/>
    <n v="0"/>
  </r>
  <r>
    <s v="INC-2026-10661"/>
    <d v="2026-01-13T18:46:00"/>
    <x v="4"/>
    <s v="secure-bank-login.net"/>
    <x v="2"/>
    <x v="3"/>
    <n v="0.78194444444444444"/>
    <d v="2026-01-13T00:00:00"/>
    <n v="1"/>
    <n v="3"/>
    <n v="2"/>
    <x v="4"/>
    <s v="Medium"/>
    <s v="Medium"/>
    <n v="1"/>
    <n v="0"/>
  </r>
  <r>
    <s v="INC-2026-14086"/>
    <d v="2026-01-13T19:00:00"/>
    <x v="4"/>
    <s v="hr-benefits-portal.org"/>
    <x v="2"/>
    <x v="2"/>
    <n v="0.79166666666666663"/>
    <d v="2026-01-13T00:00:00"/>
    <n v="1"/>
    <n v="3"/>
    <n v="2"/>
    <x v="4"/>
    <s v="Medium"/>
    <s v="Medium"/>
    <n v="1"/>
    <n v="0"/>
  </r>
  <r>
    <s v="INC-2026-12635"/>
    <d v="2026-01-13T19:06:00"/>
    <x v="0"/>
    <s v="invoice-processing.co"/>
    <x v="3"/>
    <x v="0"/>
    <n v="0.79583333333333328"/>
    <d v="2026-01-13T00:00:00"/>
    <n v="1"/>
    <n v="1"/>
    <n v="1"/>
    <x v="0"/>
    <s v="Low"/>
    <s v="Low"/>
    <n v="1"/>
    <n v="0"/>
  </r>
  <r>
    <s v="INC-2026-13496"/>
    <d v="2026-01-13T19:19:00"/>
    <x v="4"/>
    <s v="secure-bank-login.net"/>
    <x v="2"/>
    <x v="4"/>
    <n v="0.80486111111111114"/>
    <d v="2026-01-13T00:00:00"/>
    <n v="1"/>
    <n v="3"/>
    <n v="5"/>
    <x v="9"/>
    <s v="High"/>
    <s v="High"/>
    <n v="1"/>
    <n v="1"/>
  </r>
  <r>
    <s v="INC-2026-10708"/>
    <d v="2026-01-13T20:04:00"/>
    <x v="0"/>
    <s v="invoice-processing.co"/>
    <x v="3"/>
    <x v="3"/>
    <n v="0.83611111111111114"/>
    <d v="2026-01-13T00:00:00"/>
    <n v="1"/>
    <n v="1"/>
    <n v="2"/>
    <x v="6"/>
    <s v="Low"/>
    <s v="Low"/>
    <n v="1"/>
    <n v="0"/>
  </r>
  <r>
    <s v="INC-2026-13043"/>
    <d v="2026-01-13T21:36:00"/>
    <x v="5"/>
    <s v="invoice-processing.co"/>
    <x v="0"/>
    <x v="0"/>
    <n v="0.9"/>
    <d v="2026-01-13T00:00:00"/>
    <n v="1"/>
    <n v="1"/>
    <n v="1"/>
    <x v="0"/>
    <s v="Low"/>
    <s v="Low"/>
    <n v="1"/>
    <n v="0"/>
  </r>
  <r>
    <s v="INC-2026-11902"/>
    <d v="2026-01-13T22:08:00"/>
    <x v="4"/>
    <s v="hr-benefits-portal.org"/>
    <x v="2"/>
    <x v="2"/>
    <n v="0.92222222222222228"/>
    <d v="2026-01-13T00:00:00"/>
    <n v="1"/>
    <n v="3"/>
    <n v="2"/>
    <x v="4"/>
    <s v="Medium"/>
    <s v="Medium"/>
    <n v="1"/>
    <n v="0"/>
  </r>
  <r>
    <s v="INC-2026-14084"/>
    <d v="2026-01-13T22:08:00"/>
    <x v="2"/>
    <s v="hr-benefits-portal.org"/>
    <x v="3"/>
    <x v="3"/>
    <n v="0.92222222222222228"/>
    <d v="2026-01-13T00:00:00"/>
    <n v="1"/>
    <n v="3"/>
    <n v="2"/>
    <x v="4"/>
    <s v="Medium"/>
    <s v="Medium"/>
    <n v="1"/>
    <n v="0"/>
  </r>
  <r>
    <s v="INC-2026-11211"/>
    <d v="2026-01-13T22:41:00"/>
    <x v="5"/>
    <s v="secure-bank-login.net"/>
    <x v="3"/>
    <x v="3"/>
    <n v="0.94513888888888886"/>
    <d v="2026-01-13T00:00:00"/>
    <n v="1"/>
    <n v="1"/>
    <n v="2"/>
    <x v="6"/>
    <s v="Low"/>
    <s v="Low"/>
    <n v="1"/>
    <n v="0"/>
  </r>
  <r>
    <s v="INC-2026-10442"/>
    <d v="2026-01-13T23:11:00"/>
    <x v="4"/>
    <s v="secure-bank-login.net"/>
    <x v="2"/>
    <x v="0"/>
    <n v="0.96597222222222223"/>
    <d v="2026-01-13T00:00:00"/>
    <n v="1"/>
    <n v="3"/>
    <n v="1"/>
    <x v="2"/>
    <s v="Low"/>
    <s v="Low"/>
    <n v="1"/>
    <n v="0"/>
  </r>
  <r>
    <s v="INC-2026-10546"/>
    <d v="2026-01-13T23:12:00"/>
    <x v="3"/>
    <s v="hr-benefits-portal.org"/>
    <x v="0"/>
    <x v="2"/>
    <n v="0.96666666666666667"/>
    <d v="2026-01-13T00:00:00"/>
    <n v="1"/>
    <n v="5"/>
    <n v="2"/>
    <x v="3"/>
    <s v="Medium"/>
    <s v="Medium"/>
    <n v="1"/>
    <n v="0"/>
  </r>
  <r>
    <s v="INC-2026-11766"/>
    <d v="2026-01-14T00:18:00"/>
    <x v="0"/>
    <s v="hr-benefits-portal.org"/>
    <x v="1"/>
    <x v="2"/>
    <n v="1.2500000000000001E-2"/>
    <d v="2026-01-14T00:00:00"/>
    <n v="1"/>
    <n v="1"/>
    <n v="2"/>
    <x v="6"/>
    <s v="Low"/>
    <s v="Low"/>
    <n v="1"/>
    <n v="0"/>
  </r>
  <r>
    <s v="INC-2026-12023"/>
    <d v="2026-01-14T01:58:00"/>
    <x v="4"/>
    <s v="invoice-processing.co"/>
    <x v="2"/>
    <x v="2"/>
    <n v="8.1944444444444445E-2"/>
    <d v="2026-01-14T00:00:00"/>
    <n v="1"/>
    <n v="3"/>
    <n v="2"/>
    <x v="4"/>
    <s v="Medium"/>
    <s v="Medium"/>
    <n v="1"/>
    <n v="0"/>
  </r>
  <r>
    <s v="INC-2026-13457"/>
    <d v="2026-01-14T02:37:00"/>
    <x v="4"/>
    <s v="invoice-processing.co"/>
    <x v="2"/>
    <x v="1"/>
    <n v="0.10902777777777778"/>
    <d v="2026-01-14T00:00:00"/>
    <n v="1"/>
    <n v="3"/>
    <n v="4"/>
    <x v="5"/>
    <s v="High"/>
    <s v="High"/>
    <n v="1"/>
    <n v="1"/>
  </r>
  <r>
    <s v="INC-2026-13040"/>
    <d v="2026-01-14T03:14:00"/>
    <x v="4"/>
    <s v="micros0ft-security.com"/>
    <x v="2"/>
    <x v="2"/>
    <n v="0.13472222222222222"/>
    <d v="2026-01-14T00:00:00"/>
    <n v="1"/>
    <n v="3"/>
    <n v="2"/>
    <x v="4"/>
    <s v="Medium"/>
    <s v="Medium"/>
    <n v="1"/>
    <n v="0"/>
  </r>
  <r>
    <s v="INC-2026-11058"/>
    <d v="2026-01-14T03:37:00"/>
    <x v="4"/>
    <s v="secure-bank-login.net"/>
    <x v="2"/>
    <x v="3"/>
    <n v="0.15069444444444444"/>
    <d v="2026-01-14T00:00:00"/>
    <n v="1"/>
    <n v="3"/>
    <n v="2"/>
    <x v="4"/>
    <s v="Medium"/>
    <s v="Medium"/>
    <n v="1"/>
    <n v="0"/>
  </r>
  <r>
    <s v="INC-2026-11898"/>
    <d v="2026-01-14T03:57:00"/>
    <x v="3"/>
    <s v="micros0ft-security.com"/>
    <x v="0"/>
    <x v="1"/>
    <n v="0.16458333333333333"/>
    <d v="2026-01-14T00:00:00"/>
    <n v="1"/>
    <n v="5"/>
    <n v="4"/>
    <x v="10"/>
    <s v="Very High"/>
    <s v="Critical"/>
    <n v="1"/>
    <n v="1"/>
  </r>
  <r>
    <s v="INC-2026-11309"/>
    <d v="2026-01-14T06:16:00"/>
    <x v="5"/>
    <s v="hr-benefits-portal.org"/>
    <x v="2"/>
    <x v="3"/>
    <n v="0.26111111111111113"/>
    <d v="2026-01-14T00:00:00"/>
    <n v="1"/>
    <n v="1"/>
    <n v="2"/>
    <x v="6"/>
    <s v="Low"/>
    <s v="Low"/>
    <n v="1"/>
    <n v="0"/>
  </r>
  <r>
    <s v="INC-2026-13258"/>
    <d v="2026-01-14T06:41:00"/>
    <x v="4"/>
    <s v="micros0ft-security.com"/>
    <x v="2"/>
    <x v="3"/>
    <n v="0.27847222222222223"/>
    <d v="2026-01-14T00:00:00"/>
    <n v="1"/>
    <n v="3"/>
    <n v="2"/>
    <x v="4"/>
    <s v="Medium"/>
    <s v="Medium"/>
    <n v="1"/>
    <n v="0"/>
  </r>
  <r>
    <s v="INC-2026-14865"/>
    <d v="2026-01-14T06:45:00"/>
    <x v="4"/>
    <s v="secure-bank-login.net"/>
    <x v="2"/>
    <x v="3"/>
    <n v="0.28125"/>
    <d v="2026-01-14T00:00:00"/>
    <n v="1"/>
    <n v="3"/>
    <n v="2"/>
    <x v="4"/>
    <s v="Medium"/>
    <s v="Medium"/>
    <n v="1"/>
    <n v="0"/>
  </r>
  <r>
    <s v="INC-2026-14059"/>
    <d v="2026-01-14T06:48:00"/>
    <x v="0"/>
    <s v="secure-bank-login.net"/>
    <x v="0"/>
    <x v="0"/>
    <n v="0.28333333333333333"/>
    <d v="2026-01-14T00:00:00"/>
    <n v="1"/>
    <n v="1"/>
    <n v="1"/>
    <x v="0"/>
    <s v="Low"/>
    <s v="Low"/>
    <n v="1"/>
    <n v="0"/>
  </r>
  <r>
    <s v="INC-2026-12528"/>
    <d v="2026-01-14T06:57:00"/>
    <x v="4"/>
    <s v="micros0ft-security.com"/>
    <x v="2"/>
    <x v="3"/>
    <n v="0.28958333333333336"/>
    <d v="2026-01-14T00:00:00"/>
    <n v="1"/>
    <n v="3"/>
    <n v="2"/>
    <x v="4"/>
    <s v="Medium"/>
    <s v="Medium"/>
    <n v="1"/>
    <n v="0"/>
  </r>
  <r>
    <s v="INC-2026-12676"/>
    <d v="2026-01-14T07:06:00"/>
    <x v="4"/>
    <s v="secure-bank-login.net"/>
    <x v="0"/>
    <x v="1"/>
    <n v="0.29583333333333334"/>
    <d v="2026-01-14T00:00:00"/>
    <n v="1"/>
    <n v="3"/>
    <n v="4"/>
    <x v="5"/>
    <s v="High"/>
    <s v="High"/>
    <n v="1"/>
    <n v="1"/>
  </r>
  <r>
    <s v="INC-2026-10727"/>
    <d v="2026-01-14T07:39:00"/>
    <x v="3"/>
    <s v="hr-benefits-portal.org"/>
    <x v="0"/>
    <x v="2"/>
    <n v="0.31874999999999998"/>
    <d v="2026-01-14T00:00:00"/>
    <n v="1"/>
    <n v="5"/>
    <n v="2"/>
    <x v="3"/>
    <s v="Medium"/>
    <s v="Medium"/>
    <n v="1"/>
    <n v="0"/>
  </r>
  <r>
    <s v="INC-2026-10277"/>
    <d v="2026-01-14T07:41:00"/>
    <x v="4"/>
    <s v="micros0ft-security.com"/>
    <x v="2"/>
    <x v="2"/>
    <n v="0.32013888888888886"/>
    <d v="2026-01-14T00:00:00"/>
    <n v="1"/>
    <n v="3"/>
    <n v="2"/>
    <x v="4"/>
    <s v="Medium"/>
    <s v="Medium"/>
    <n v="1"/>
    <n v="0"/>
  </r>
  <r>
    <s v="INC-2026-11566"/>
    <d v="2026-01-14T07:49:00"/>
    <x v="4"/>
    <s v="micros0ft-security.com"/>
    <x v="2"/>
    <x v="3"/>
    <n v="0.32569444444444445"/>
    <d v="2026-01-14T00:00:00"/>
    <n v="1"/>
    <n v="3"/>
    <n v="2"/>
    <x v="4"/>
    <s v="Medium"/>
    <s v="Medium"/>
    <n v="1"/>
    <n v="0"/>
  </r>
  <r>
    <s v="INC-2026-14458"/>
    <d v="2026-01-14T08:45:00"/>
    <x v="4"/>
    <s v="secure-bank-login.net"/>
    <x v="2"/>
    <x v="1"/>
    <n v="0.36458333333333331"/>
    <d v="2026-01-14T00:00:00"/>
    <n v="1"/>
    <n v="3"/>
    <n v="4"/>
    <x v="5"/>
    <s v="High"/>
    <s v="High"/>
    <n v="1"/>
    <n v="1"/>
  </r>
  <r>
    <s v="INC-2026-10926"/>
    <d v="2026-01-14T08:56:00"/>
    <x v="4"/>
    <s v="micros0ft-security.com"/>
    <x v="2"/>
    <x v="2"/>
    <n v="0.37222222222222223"/>
    <d v="2026-01-14T00:00:00"/>
    <n v="1"/>
    <n v="3"/>
    <n v="2"/>
    <x v="4"/>
    <s v="Medium"/>
    <s v="Medium"/>
    <n v="1"/>
    <n v="0"/>
  </r>
  <r>
    <s v="INC-2026-10010"/>
    <d v="2026-01-14T10:11:00"/>
    <x v="4"/>
    <s v="secure-bank-login.net"/>
    <x v="2"/>
    <x v="2"/>
    <n v="0.42430555555555555"/>
    <d v="2026-01-14T00:00:00"/>
    <n v="1"/>
    <n v="3"/>
    <n v="2"/>
    <x v="4"/>
    <s v="Medium"/>
    <s v="Medium"/>
    <n v="1"/>
    <n v="0"/>
  </r>
  <r>
    <s v="INC-2026-11292"/>
    <d v="2026-01-14T10:25:00"/>
    <x v="4"/>
    <s v="secure-bank-login.net"/>
    <x v="2"/>
    <x v="2"/>
    <n v="0.43402777777777779"/>
    <d v="2026-01-14T00:00:00"/>
    <n v="1"/>
    <n v="3"/>
    <n v="2"/>
    <x v="4"/>
    <s v="Medium"/>
    <s v="Medium"/>
    <n v="1"/>
    <n v="0"/>
  </r>
  <r>
    <s v="INC-2026-13172"/>
    <d v="2026-01-14T10:26:00"/>
    <x v="0"/>
    <s v="invoice-processing.co"/>
    <x v="2"/>
    <x v="2"/>
    <n v="0.43472222222222223"/>
    <d v="2026-01-14T00:00:00"/>
    <n v="1"/>
    <n v="1"/>
    <n v="2"/>
    <x v="6"/>
    <s v="Low"/>
    <s v="Low"/>
    <n v="1"/>
    <n v="0"/>
  </r>
  <r>
    <s v="INC-2026-13116"/>
    <d v="2026-01-14T10:32:00"/>
    <x v="5"/>
    <s v="micros0ft-security.com"/>
    <x v="1"/>
    <x v="2"/>
    <n v="0.43888888888888888"/>
    <d v="2026-01-14T00:00:00"/>
    <n v="1"/>
    <n v="1"/>
    <n v="2"/>
    <x v="6"/>
    <s v="Low"/>
    <s v="Low"/>
    <n v="1"/>
    <n v="0"/>
  </r>
  <r>
    <s v="INC-2026-12194"/>
    <d v="2026-01-14T10:49:00"/>
    <x v="4"/>
    <s v="invoice-processing.co"/>
    <x v="2"/>
    <x v="2"/>
    <n v="0.45069444444444445"/>
    <d v="2026-01-14T00:00:00"/>
    <n v="1"/>
    <n v="3"/>
    <n v="2"/>
    <x v="4"/>
    <s v="Medium"/>
    <s v="Medium"/>
    <n v="1"/>
    <n v="0"/>
  </r>
  <r>
    <s v="INC-2026-13306"/>
    <d v="2026-01-14T11:02:00"/>
    <x v="4"/>
    <s v="secure-bank-login.net"/>
    <x v="2"/>
    <x v="3"/>
    <n v="0.4597222222222222"/>
    <d v="2026-01-14T00:00:00"/>
    <n v="1"/>
    <n v="3"/>
    <n v="2"/>
    <x v="4"/>
    <s v="Medium"/>
    <s v="Medium"/>
    <n v="1"/>
    <n v="0"/>
  </r>
  <r>
    <s v="INC-2026-12488"/>
    <d v="2026-01-14T11:37:00"/>
    <x v="4"/>
    <s v="secure-bank-login.net"/>
    <x v="2"/>
    <x v="0"/>
    <n v="0.48402777777777778"/>
    <d v="2026-01-14T00:00:00"/>
    <n v="1"/>
    <n v="3"/>
    <n v="1"/>
    <x v="2"/>
    <s v="Low"/>
    <s v="Low"/>
    <n v="1"/>
    <n v="0"/>
  </r>
  <r>
    <s v="INC-2026-11415"/>
    <d v="2026-01-14T12:03:00"/>
    <x v="4"/>
    <s v="hr-benefits-portal.org"/>
    <x v="2"/>
    <x v="2"/>
    <n v="0.50208333333333333"/>
    <d v="2026-01-14T00:00:00"/>
    <n v="1"/>
    <n v="3"/>
    <n v="2"/>
    <x v="4"/>
    <s v="Medium"/>
    <s v="Medium"/>
    <n v="1"/>
    <n v="0"/>
  </r>
  <r>
    <s v="INC-2026-13675"/>
    <d v="2026-01-14T12:10:00"/>
    <x v="0"/>
    <s v="secure-bank-login.net"/>
    <x v="2"/>
    <x v="2"/>
    <n v="0.50694444444444442"/>
    <d v="2026-01-14T00:00:00"/>
    <n v="1"/>
    <n v="1"/>
    <n v="2"/>
    <x v="6"/>
    <s v="Low"/>
    <s v="Low"/>
    <n v="1"/>
    <n v="0"/>
  </r>
  <r>
    <s v="INC-2026-13678"/>
    <d v="2026-01-14T13:41:00"/>
    <x v="1"/>
    <s v="hr-benefits-portal.org"/>
    <x v="0"/>
    <x v="1"/>
    <n v="0.57013888888888886"/>
    <d v="2026-01-14T00:00:00"/>
    <n v="1"/>
    <n v="1"/>
    <n v="4"/>
    <x v="1"/>
    <s v="Low"/>
    <s v="Low"/>
    <n v="1"/>
    <n v="1"/>
  </r>
  <r>
    <s v="INC-2026-10525"/>
    <d v="2026-01-14T14:03:00"/>
    <x v="4"/>
    <s v="micros0ft-security.com"/>
    <x v="2"/>
    <x v="2"/>
    <n v="0.5854166666666667"/>
    <d v="2026-01-14T00:00:00"/>
    <n v="1"/>
    <n v="3"/>
    <n v="2"/>
    <x v="4"/>
    <s v="Medium"/>
    <s v="Medium"/>
    <n v="1"/>
    <n v="0"/>
  </r>
  <r>
    <s v="INC-2026-12504"/>
    <d v="2026-01-14T15:19:00"/>
    <x v="4"/>
    <s v="secure-bank-login.net"/>
    <x v="2"/>
    <x v="3"/>
    <n v="0.6381944444444444"/>
    <d v="2026-01-14T00:00:00"/>
    <n v="1"/>
    <n v="3"/>
    <n v="2"/>
    <x v="4"/>
    <s v="Medium"/>
    <s v="Medium"/>
    <n v="1"/>
    <n v="0"/>
  </r>
  <r>
    <s v="INC-2026-12470"/>
    <d v="2026-01-14T15:49:00"/>
    <x v="2"/>
    <s v="hr-benefits-portal.org"/>
    <x v="2"/>
    <x v="2"/>
    <n v="0.65902777777777777"/>
    <d v="2026-01-14T00:00:00"/>
    <n v="1"/>
    <n v="3"/>
    <n v="2"/>
    <x v="4"/>
    <s v="Medium"/>
    <s v="Medium"/>
    <n v="1"/>
    <n v="0"/>
  </r>
  <r>
    <s v="INC-2026-14831"/>
    <d v="2026-01-14T15:57:00"/>
    <x v="1"/>
    <s v="hr-benefits-portal.org"/>
    <x v="0"/>
    <x v="0"/>
    <n v="0.6645833333333333"/>
    <d v="2026-01-14T00:00:00"/>
    <n v="1"/>
    <n v="1"/>
    <n v="1"/>
    <x v="0"/>
    <s v="Low"/>
    <s v="Low"/>
    <n v="1"/>
    <n v="0"/>
  </r>
  <r>
    <s v="INC-2026-14161"/>
    <d v="2026-01-14T16:06:00"/>
    <x v="4"/>
    <s v="micros0ft-security.com"/>
    <x v="2"/>
    <x v="3"/>
    <n v="0.67083333333333328"/>
    <d v="2026-01-14T00:00:00"/>
    <n v="1"/>
    <n v="3"/>
    <n v="2"/>
    <x v="4"/>
    <s v="Medium"/>
    <s v="Medium"/>
    <n v="1"/>
    <n v="0"/>
  </r>
  <r>
    <s v="INC-2026-13558"/>
    <d v="2026-01-14T16:08:00"/>
    <x v="1"/>
    <s v="hr-benefits-portal.org"/>
    <x v="2"/>
    <x v="3"/>
    <n v="0.67222222222222228"/>
    <d v="2026-01-14T00:00:00"/>
    <n v="1"/>
    <n v="1"/>
    <n v="2"/>
    <x v="6"/>
    <s v="Low"/>
    <s v="Low"/>
    <n v="1"/>
    <n v="0"/>
  </r>
  <r>
    <s v="INC-2026-11627"/>
    <d v="2026-01-14T16:15:00"/>
    <x v="4"/>
    <s v="invoice-processing.co"/>
    <x v="2"/>
    <x v="2"/>
    <n v="0.67708333333333337"/>
    <d v="2026-01-14T00:00:00"/>
    <n v="1"/>
    <n v="3"/>
    <n v="2"/>
    <x v="4"/>
    <s v="Medium"/>
    <s v="Medium"/>
    <n v="1"/>
    <n v="0"/>
  </r>
  <r>
    <s v="INC-2026-12835"/>
    <d v="2026-01-14T16:15:00"/>
    <x v="4"/>
    <s v="micros0ft-security.com"/>
    <x v="2"/>
    <x v="1"/>
    <n v="0.67708333333333337"/>
    <d v="2026-01-14T00:00:00"/>
    <n v="1"/>
    <n v="3"/>
    <n v="4"/>
    <x v="5"/>
    <s v="High"/>
    <s v="High"/>
    <n v="1"/>
    <n v="1"/>
  </r>
  <r>
    <s v="INC-2026-14804"/>
    <d v="2026-01-14T16:19:00"/>
    <x v="1"/>
    <s v="secure-bank-login.net"/>
    <x v="2"/>
    <x v="0"/>
    <n v="0.67986111111111114"/>
    <d v="2026-01-14T00:00:00"/>
    <n v="1"/>
    <n v="1"/>
    <n v="1"/>
    <x v="0"/>
    <s v="Low"/>
    <s v="Low"/>
    <n v="1"/>
    <n v="0"/>
  </r>
  <r>
    <s v="INC-2026-10274"/>
    <d v="2026-01-14T16:30:00"/>
    <x v="0"/>
    <s v="hr-benefits-portal.org"/>
    <x v="0"/>
    <x v="2"/>
    <n v="0.6875"/>
    <d v="2026-01-14T00:00:00"/>
    <n v="1"/>
    <n v="1"/>
    <n v="2"/>
    <x v="6"/>
    <s v="Low"/>
    <s v="Low"/>
    <n v="1"/>
    <n v="0"/>
  </r>
  <r>
    <s v="INC-2026-14221"/>
    <d v="2026-01-14T16:49:00"/>
    <x v="5"/>
    <s v="hr-benefits-portal.org"/>
    <x v="3"/>
    <x v="0"/>
    <n v="0.7006944444444444"/>
    <d v="2026-01-14T00:00:00"/>
    <n v="1"/>
    <n v="1"/>
    <n v="1"/>
    <x v="0"/>
    <s v="Low"/>
    <s v="Low"/>
    <n v="1"/>
    <n v="0"/>
  </r>
  <r>
    <s v="INC-2026-12255"/>
    <d v="2026-01-14T16:52:00"/>
    <x v="4"/>
    <s v="micros0ft-security.com"/>
    <x v="2"/>
    <x v="2"/>
    <n v="0.70277777777777772"/>
    <d v="2026-01-14T00:00:00"/>
    <n v="1"/>
    <n v="3"/>
    <n v="2"/>
    <x v="4"/>
    <s v="Medium"/>
    <s v="Medium"/>
    <n v="1"/>
    <n v="0"/>
  </r>
  <r>
    <s v="INC-2026-11601"/>
    <d v="2026-01-14T17:25:00"/>
    <x v="3"/>
    <s v="hr-benefits-portal.org"/>
    <x v="0"/>
    <x v="0"/>
    <n v="0.72569444444444442"/>
    <d v="2026-01-14T00:00:00"/>
    <n v="1"/>
    <n v="5"/>
    <n v="1"/>
    <x v="8"/>
    <s v="Medium"/>
    <s v="Medium"/>
    <n v="1"/>
    <n v="0"/>
  </r>
  <r>
    <s v="INC-2026-13427"/>
    <d v="2026-01-14T17:45:00"/>
    <x v="4"/>
    <s v="hr-benefits-portal.org"/>
    <x v="2"/>
    <x v="4"/>
    <n v="0.73958333333333337"/>
    <d v="2026-01-14T00:00:00"/>
    <n v="1"/>
    <n v="3"/>
    <n v="5"/>
    <x v="9"/>
    <s v="High"/>
    <s v="High"/>
    <n v="1"/>
    <n v="1"/>
  </r>
  <r>
    <s v="INC-2026-12358"/>
    <d v="2026-01-14T18:23:00"/>
    <x v="1"/>
    <s v="secure-bank-login.net"/>
    <x v="2"/>
    <x v="3"/>
    <n v="0.76597222222222228"/>
    <d v="2026-01-14T00:00:00"/>
    <n v="1"/>
    <n v="1"/>
    <n v="2"/>
    <x v="6"/>
    <s v="Low"/>
    <s v="Low"/>
    <n v="1"/>
    <n v="0"/>
  </r>
  <r>
    <s v="INC-2026-10072"/>
    <d v="2026-01-14T18:37:00"/>
    <x v="4"/>
    <s v="secure-bank-login.net"/>
    <x v="2"/>
    <x v="1"/>
    <n v="0.77569444444444446"/>
    <d v="2026-01-14T00:00:00"/>
    <n v="1"/>
    <n v="3"/>
    <n v="4"/>
    <x v="5"/>
    <s v="High"/>
    <s v="High"/>
    <n v="1"/>
    <n v="1"/>
  </r>
  <r>
    <s v="INC-2026-13053"/>
    <d v="2026-01-14T19:02:00"/>
    <x v="1"/>
    <s v="hr-benefits-portal.org"/>
    <x v="0"/>
    <x v="3"/>
    <n v="0.79305555555555551"/>
    <d v="2026-01-14T00:00:00"/>
    <n v="1"/>
    <n v="1"/>
    <n v="2"/>
    <x v="6"/>
    <s v="Low"/>
    <s v="Low"/>
    <n v="1"/>
    <n v="0"/>
  </r>
  <r>
    <s v="INC-2026-12246"/>
    <d v="2026-01-14T19:05:00"/>
    <x v="3"/>
    <s v="invoice-processing.co"/>
    <x v="0"/>
    <x v="3"/>
    <n v="0.79513888888888884"/>
    <d v="2026-01-14T00:00:00"/>
    <n v="1"/>
    <n v="5"/>
    <n v="2"/>
    <x v="3"/>
    <s v="Medium"/>
    <s v="Medium"/>
    <n v="1"/>
    <n v="0"/>
  </r>
  <r>
    <s v="INC-2026-12992"/>
    <d v="2026-01-14T20:06:00"/>
    <x v="0"/>
    <s v="invoice-processing.co"/>
    <x v="3"/>
    <x v="1"/>
    <n v="0.83750000000000002"/>
    <d v="2026-01-14T00:00:00"/>
    <n v="1"/>
    <n v="1"/>
    <n v="4"/>
    <x v="1"/>
    <s v="Low"/>
    <s v="Low"/>
    <n v="1"/>
    <n v="1"/>
  </r>
  <r>
    <s v="INC-2026-10807"/>
    <d v="2026-01-14T20:28:00"/>
    <x v="5"/>
    <s v="micros0ft-security.com"/>
    <x v="3"/>
    <x v="3"/>
    <n v="0.85277777777777775"/>
    <d v="2026-01-14T00:00:00"/>
    <n v="1"/>
    <n v="1"/>
    <n v="2"/>
    <x v="6"/>
    <s v="Low"/>
    <s v="Low"/>
    <n v="1"/>
    <n v="0"/>
  </r>
  <r>
    <s v="INC-2026-13217"/>
    <d v="2026-01-14T20:57:00"/>
    <x v="4"/>
    <s v="secure-bank-login.net"/>
    <x v="2"/>
    <x v="3"/>
    <n v="0.87291666666666667"/>
    <d v="2026-01-14T00:00:00"/>
    <n v="1"/>
    <n v="3"/>
    <n v="2"/>
    <x v="4"/>
    <s v="Medium"/>
    <s v="Medium"/>
    <n v="1"/>
    <n v="0"/>
  </r>
  <r>
    <s v="INC-2026-10038"/>
    <d v="2026-01-14T20:58:00"/>
    <x v="1"/>
    <s v="invoice-processing.co"/>
    <x v="0"/>
    <x v="3"/>
    <n v="0.87361111111111112"/>
    <d v="2026-01-14T00:00:00"/>
    <n v="1"/>
    <n v="1"/>
    <n v="2"/>
    <x v="6"/>
    <s v="Low"/>
    <s v="Low"/>
    <n v="1"/>
    <n v="0"/>
  </r>
  <r>
    <s v="INC-2026-14021"/>
    <d v="2026-01-14T20:59:00"/>
    <x v="4"/>
    <s v="invoice-processing.co"/>
    <x v="2"/>
    <x v="3"/>
    <n v="0.87430555555555556"/>
    <d v="2026-01-14T00:00:00"/>
    <n v="1"/>
    <n v="3"/>
    <n v="2"/>
    <x v="4"/>
    <s v="Medium"/>
    <s v="Medium"/>
    <n v="1"/>
    <n v="0"/>
  </r>
  <r>
    <s v="INC-2026-11906"/>
    <d v="2026-01-14T21:13:00"/>
    <x v="4"/>
    <s v="secure-bank-login.net"/>
    <x v="2"/>
    <x v="3"/>
    <n v="0.88402777777777775"/>
    <d v="2026-01-14T00:00:00"/>
    <n v="1"/>
    <n v="3"/>
    <n v="2"/>
    <x v="4"/>
    <s v="Medium"/>
    <s v="Medium"/>
    <n v="1"/>
    <n v="0"/>
  </r>
  <r>
    <s v="INC-2026-11995"/>
    <d v="2026-01-14T21:14:00"/>
    <x v="4"/>
    <s v="secure-bank-login.net"/>
    <x v="2"/>
    <x v="3"/>
    <n v="0.88472222222222219"/>
    <d v="2026-01-14T00:00:00"/>
    <n v="1"/>
    <n v="3"/>
    <n v="2"/>
    <x v="4"/>
    <s v="Medium"/>
    <s v="Medium"/>
    <n v="1"/>
    <n v="0"/>
  </r>
  <r>
    <s v="INC-2026-10000"/>
    <d v="2026-01-14T21:17:00"/>
    <x v="4"/>
    <s v="hr-benefits-portal.org"/>
    <x v="3"/>
    <x v="3"/>
    <n v="0.88680555555555551"/>
    <d v="2026-01-14T00:00:00"/>
    <n v="1"/>
    <n v="3"/>
    <n v="2"/>
    <x v="4"/>
    <s v="Medium"/>
    <s v="Medium"/>
    <n v="1"/>
    <n v="0"/>
  </r>
  <r>
    <s v="INC-2026-13049"/>
    <d v="2026-01-14T22:17:00"/>
    <x v="4"/>
    <s v="invoice-processing.co"/>
    <x v="2"/>
    <x v="3"/>
    <n v="0.92847222222222225"/>
    <d v="2026-01-14T00:00:00"/>
    <n v="1"/>
    <n v="3"/>
    <n v="2"/>
    <x v="4"/>
    <s v="Medium"/>
    <s v="Medium"/>
    <n v="1"/>
    <n v="0"/>
  </r>
  <r>
    <s v="INC-2026-11172"/>
    <d v="2026-01-14T22:43:00"/>
    <x v="2"/>
    <s v="micros0ft-security.com"/>
    <x v="1"/>
    <x v="2"/>
    <n v="0.94652777777777775"/>
    <d v="2026-01-14T00:00:00"/>
    <n v="1"/>
    <n v="3"/>
    <n v="2"/>
    <x v="4"/>
    <s v="Medium"/>
    <s v="Medium"/>
    <n v="1"/>
    <n v="0"/>
  </r>
  <r>
    <s v="INC-2026-14366"/>
    <d v="2026-01-14T23:22:00"/>
    <x v="4"/>
    <s v="hr-benefits-portal.org"/>
    <x v="2"/>
    <x v="3"/>
    <n v="0.97361111111111109"/>
    <d v="2026-01-14T00:00:00"/>
    <n v="1"/>
    <n v="3"/>
    <n v="2"/>
    <x v="4"/>
    <s v="Medium"/>
    <s v="Medium"/>
    <n v="1"/>
    <n v="0"/>
  </r>
  <r>
    <s v="INC-2026-12986"/>
    <d v="2026-01-15T01:13:00"/>
    <x v="0"/>
    <s v="invoice-processing.co"/>
    <x v="3"/>
    <x v="3"/>
    <n v="5.0694444444444445E-2"/>
    <d v="2026-01-15T00:00:00"/>
    <n v="1"/>
    <n v="1"/>
    <n v="2"/>
    <x v="6"/>
    <s v="Low"/>
    <s v="Low"/>
    <n v="1"/>
    <n v="0"/>
  </r>
  <r>
    <s v="INC-2026-10869"/>
    <d v="2026-01-15T01:31:00"/>
    <x v="4"/>
    <s v="invoice-processing.co"/>
    <x v="3"/>
    <x v="2"/>
    <n v="6.3194444444444442E-2"/>
    <d v="2026-01-15T00:00:00"/>
    <n v="1"/>
    <n v="3"/>
    <n v="2"/>
    <x v="4"/>
    <s v="Medium"/>
    <s v="Medium"/>
    <n v="1"/>
    <n v="0"/>
  </r>
  <r>
    <s v="INC-2026-14562"/>
    <d v="2026-01-15T02:07:00"/>
    <x v="4"/>
    <s v="hr-benefits-portal.org"/>
    <x v="2"/>
    <x v="2"/>
    <n v="8.819444444444445E-2"/>
    <d v="2026-01-15T00:00:00"/>
    <n v="1"/>
    <n v="3"/>
    <n v="2"/>
    <x v="4"/>
    <s v="Medium"/>
    <s v="Medium"/>
    <n v="1"/>
    <n v="0"/>
  </r>
  <r>
    <s v="INC-2026-10662"/>
    <d v="2026-01-15T02:26:00"/>
    <x v="0"/>
    <s v="micros0ft-security.com"/>
    <x v="1"/>
    <x v="2"/>
    <n v="0.10138888888888889"/>
    <d v="2026-01-15T00:00:00"/>
    <n v="1"/>
    <n v="1"/>
    <n v="2"/>
    <x v="6"/>
    <s v="Low"/>
    <s v="Low"/>
    <n v="1"/>
    <n v="0"/>
  </r>
  <r>
    <s v="INC-2026-12291"/>
    <d v="2026-01-15T02:28:00"/>
    <x v="4"/>
    <s v="invoice-processing.co"/>
    <x v="2"/>
    <x v="0"/>
    <n v="0.10277777777777777"/>
    <d v="2026-01-15T00:00:00"/>
    <n v="1"/>
    <n v="3"/>
    <n v="1"/>
    <x v="2"/>
    <s v="Low"/>
    <s v="Low"/>
    <n v="1"/>
    <n v="0"/>
  </r>
  <r>
    <s v="INC-2026-13216"/>
    <d v="2026-01-15T02:36:00"/>
    <x v="2"/>
    <s v="invoice-processing.co"/>
    <x v="1"/>
    <x v="1"/>
    <n v="0.10833333333333334"/>
    <d v="2026-01-15T00:00:00"/>
    <n v="1"/>
    <n v="3"/>
    <n v="4"/>
    <x v="5"/>
    <s v="High"/>
    <s v="High"/>
    <n v="1"/>
    <n v="1"/>
  </r>
  <r>
    <s v="INC-2026-11170"/>
    <d v="2026-01-15T02:42:00"/>
    <x v="0"/>
    <s v="micros0ft-security.com"/>
    <x v="2"/>
    <x v="2"/>
    <n v="0.1125"/>
    <d v="2026-01-15T00:00:00"/>
    <n v="1"/>
    <n v="1"/>
    <n v="2"/>
    <x v="6"/>
    <s v="Low"/>
    <s v="Low"/>
    <n v="1"/>
    <n v="0"/>
  </r>
  <r>
    <s v="INC-2026-12235"/>
    <d v="2026-01-15T03:03:00"/>
    <x v="4"/>
    <s v="micros0ft-security.com"/>
    <x v="2"/>
    <x v="0"/>
    <n v="0.12708333333333333"/>
    <d v="2026-01-15T00:00:00"/>
    <n v="1"/>
    <n v="3"/>
    <n v="1"/>
    <x v="2"/>
    <s v="Low"/>
    <s v="Low"/>
    <n v="1"/>
    <n v="0"/>
  </r>
  <r>
    <s v="INC-2026-13149"/>
    <d v="2026-01-15T03:11:00"/>
    <x v="4"/>
    <s v="hr-benefits-portal.org"/>
    <x v="2"/>
    <x v="3"/>
    <n v="0.13263888888888889"/>
    <d v="2026-01-15T00:00:00"/>
    <n v="1"/>
    <n v="3"/>
    <n v="2"/>
    <x v="4"/>
    <s v="Medium"/>
    <s v="Medium"/>
    <n v="1"/>
    <n v="0"/>
  </r>
  <r>
    <s v="INC-2026-13021"/>
    <d v="2026-01-15T03:25:00"/>
    <x v="4"/>
    <s v="micros0ft-security.com"/>
    <x v="2"/>
    <x v="2"/>
    <n v="0.1423611111111111"/>
    <d v="2026-01-15T00:00:00"/>
    <n v="1"/>
    <n v="3"/>
    <n v="2"/>
    <x v="4"/>
    <s v="Medium"/>
    <s v="Medium"/>
    <n v="1"/>
    <n v="0"/>
  </r>
  <r>
    <s v="INC-2026-14294"/>
    <d v="2026-01-15T03:38:00"/>
    <x v="0"/>
    <s v="invoice-processing.co"/>
    <x v="0"/>
    <x v="3"/>
    <n v="0.15138888888888888"/>
    <d v="2026-01-15T00:00:00"/>
    <n v="1"/>
    <n v="1"/>
    <n v="2"/>
    <x v="6"/>
    <s v="Low"/>
    <s v="Low"/>
    <n v="1"/>
    <n v="0"/>
  </r>
  <r>
    <s v="INC-2026-10293"/>
    <d v="2026-01-15T03:44:00"/>
    <x v="4"/>
    <s v="hr-benefits-portal.org"/>
    <x v="2"/>
    <x v="3"/>
    <n v="0.15555555555555556"/>
    <d v="2026-01-15T00:00:00"/>
    <n v="1"/>
    <n v="3"/>
    <n v="2"/>
    <x v="4"/>
    <s v="Medium"/>
    <s v="Medium"/>
    <n v="1"/>
    <n v="0"/>
  </r>
  <r>
    <s v="INC-2026-12909"/>
    <d v="2026-01-15T04:07:00"/>
    <x v="4"/>
    <s v="invoice-processing.co"/>
    <x v="1"/>
    <x v="0"/>
    <n v="0.17152777777777778"/>
    <d v="2026-01-15T00:00:00"/>
    <n v="1"/>
    <n v="3"/>
    <n v="1"/>
    <x v="2"/>
    <s v="Low"/>
    <s v="Low"/>
    <n v="1"/>
    <n v="0"/>
  </r>
  <r>
    <s v="INC-2026-10644"/>
    <d v="2026-01-15T04:10:00"/>
    <x v="4"/>
    <s v="micros0ft-security.com"/>
    <x v="2"/>
    <x v="3"/>
    <n v="0.1736111111111111"/>
    <d v="2026-01-15T00:00:00"/>
    <n v="1"/>
    <n v="3"/>
    <n v="2"/>
    <x v="4"/>
    <s v="Medium"/>
    <s v="Medium"/>
    <n v="1"/>
    <n v="0"/>
  </r>
  <r>
    <s v="INC-2026-12571"/>
    <d v="2026-01-15T04:18:00"/>
    <x v="1"/>
    <s v="secure-bank-login.net"/>
    <x v="1"/>
    <x v="1"/>
    <n v="0.17916666666666667"/>
    <d v="2026-01-15T00:00:00"/>
    <n v="1"/>
    <n v="1"/>
    <n v="4"/>
    <x v="1"/>
    <s v="Low"/>
    <s v="Low"/>
    <n v="1"/>
    <n v="1"/>
  </r>
  <r>
    <s v="INC-2026-13127"/>
    <d v="2026-01-15T04:19:00"/>
    <x v="4"/>
    <s v="hr-benefits-portal.org"/>
    <x v="2"/>
    <x v="2"/>
    <n v="0.17986111111111111"/>
    <d v="2026-01-15T00:00:00"/>
    <n v="1"/>
    <n v="3"/>
    <n v="2"/>
    <x v="4"/>
    <s v="Medium"/>
    <s v="Medium"/>
    <n v="1"/>
    <n v="0"/>
  </r>
  <r>
    <s v="INC-2026-12241"/>
    <d v="2026-01-15T05:35:00"/>
    <x v="3"/>
    <s v="micros0ft-security.com"/>
    <x v="0"/>
    <x v="2"/>
    <n v="0.2326388888888889"/>
    <d v="2026-01-15T00:00:00"/>
    <n v="1"/>
    <n v="5"/>
    <n v="2"/>
    <x v="3"/>
    <s v="Medium"/>
    <s v="Medium"/>
    <n v="1"/>
    <n v="0"/>
  </r>
  <r>
    <s v="INC-2026-12224"/>
    <d v="2026-01-15T06:12:00"/>
    <x v="4"/>
    <s v="micros0ft-security.com"/>
    <x v="2"/>
    <x v="1"/>
    <n v="0.25833333333333336"/>
    <d v="2026-01-15T00:00:00"/>
    <n v="1"/>
    <n v="3"/>
    <n v="4"/>
    <x v="5"/>
    <s v="High"/>
    <s v="High"/>
    <n v="1"/>
    <n v="1"/>
  </r>
  <r>
    <s v="INC-2026-11775"/>
    <d v="2026-01-15T06:15:00"/>
    <x v="4"/>
    <s v="secure-bank-login.net"/>
    <x v="2"/>
    <x v="0"/>
    <n v="0.26041666666666669"/>
    <d v="2026-01-15T00:00:00"/>
    <n v="1"/>
    <n v="3"/>
    <n v="1"/>
    <x v="2"/>
    <s v="Low"/>
    <s v="Low"/>
    <n v="1"/>
    <n v="0"/>
  </r>
  <r>
    <s v="INC-2026-14547"/>
    <d v="2026-01-15T06:32:00"/>
    <x v="4"/>
    <s v="micros0ft-security.com"/>
    <x v="2"/>
    <x v="3"/>
    <n v="0.2722222222222222"/>
    <d v="2026-01-15T00:00:00"/>
    <n v="1"/>
    <n v="3"/>
    <n v="2"/>
    <x v="4"/>
    <s v="Medium"/>
    <s v="Medium"/>
    <n v="1"/>
    <n v="0"/>
  </r>
  <r>
    <s v="INC-2026-13062"/>
    <d v="2026-01-15T07:52:00"/>
    <x v="4"/>
    <s v="invoice-processing.co"/>
    <x v="2"/>
    <x v="2"/>
    <n v="0.32777777777777778"/>
    <d v="2026-01-15T00:00:00"/>
    <n v="1"/>
    <n v="3"/>
    <n v="2"/>
    <x v="4"/>
    <s v="Medium"/>
    <s v="Medium"/>
    <n v="1"/>
    <n v="0"/>
  </r>
  <r>
    <s v="INC-2026-11128"/>
    <d v="2026-01-15T08:04:00"/>
    <x v="4"/>
    <s v="micros0ft-security.com"/>
    <x v="0"/>
    <x v="3"/>
    <n v="0.33611111111111114"/>
    <d v="2026-01-15T00:00:00"/>
    <n v="1"/>
    <n v="3"/>
    <n v="2"/>
    <x v="4"/>
    <s v="Medium"/>
    <s v="Medium"/>
    <n v="1"/>
    <n v="0"/>
  </r>
  <r>
    <s v="INC-2026-11240"/>
    <d v="2026-01-15T08:11:00"/>
    <x v="4"/>
    <s v="hr-benefits-portal.org"/>
    <x v="2"/>
    <x v="0"/>
    <n v="0.34097222222222223"/>
    <d v="2026-01-15T00:00:00"/>
    <n v="1"/>
    <n v="3"/>
    <n v="1"/>
    <x v="2"/>
    <s v="Low"/>
    <s v="Low"/>
    <n v="1"/>
    <n v="0"/>
  </r>
  <r>
    <s v="INC-2026-14508"/>
    <d v="2026-01-15T08:56:00"/>
    <x v="4"/>
    <s v="invoice-processing.co"/>
    <x v="2"/>
    <x v="3"/>
    <n v="0.37222222222222223"/>
    <d v="2026-01-15T00:00:00"/>
    <n v="1"/>
    <n v="3"/>
    <n v="2"/>
    <x v="4"/>
    <s v="Medium"/>
    <s v="Medium"/>
    <n v="1"/>
    <n v="0"/>
  </r>
  <r>
    <s v="INC-2026-13663"/>
    <d v="2026-01-15T09:48:00"/>
    <x v="2"/>
    <s v="hr-benefits-portal.org"/>
    <x v="2"/>
    <x v="2"/>
    <n v="0.40833333333333333"/>
    <d v="2026-01-15T00:00:00"/>
    <n v="1"/>
    <n v="3"/>
    <n v="2"/>
    <x v="4"/>
    <s v="Medium"/>
    <s v="Medium"/>
    <n v="1"/>
    <n v="0"/>
  </r>
  <r>
    <s v="INC-2026-14417"/>
    <d v="2026-01-15T10:07:00"/>
    <x v="0"/>
    <s v="micros0ft-security.com"/>
    <x v="3"/>
    <x v="3"/>
    <n v="0.42152777777777778"/>
    <d v="2026-01-15T00:00:00"/>
    <n v="1"/>
    <n v="1"/>
    <n v="2"/>
    <x v="6"/>
    <s v="Low"/>
    <s v="Low"/>
    <n v="1"/>
    <n v="0"/>
  </r>
  <r>
    <s v="INC-2026-10411"/>
    <d v="2026-01-15T10:30:00"/>
    <x v="4"/>
    <s v="secure-bank-login.net"/>
    <x v="2"/>
    <x v="0"/>
    <n v="0.4375"/>
    <d v="2026-01-15T00:00:00"/>
    <n v="1"/>
    <n v="3"/>
    <n v="1"/>
    <x v="2"/>
    <s v="Low"/>
    <s v="Low"/>
    <n v="1"/>
    <n v="0"/>
  </r>
  <r>
    <s v="INC-2026-10404"/>
    <d v="2026-01-15T10:50:00"/>
    <x v="4"/>
    <s v="micros0ft-security.com"/>
    <x v="2"/>
    <x v="0"/>
    <n v="0.4513888888888889"/>
    <d v="2026-01-15T00:00:00"/>
    <n v="1"/>
    <n v="3"/>
    <n v="1"/>
    <x v="2"/>
    <s v="Low"/>
    <s v="Low"/>
    <n v="1"/>
    <n v="0"/>
  </r>
  <r>
    <s v="INC-2026-14449"/>
    <d v="2026-01-15T12:07:00"/>
    <x v="0"/>
    <s v="hr-benefits-portal.org"/>
    <x v="1"/>
    <x v="3"/>
    <n v="0.50486111111111109"/>
    <d v="2026-01-15T00:00:00"/>
    <n v="1"/>
    <n v="1"/>
    <n v="2"/>
    <x v="6"/>
    <s v="Low"/>
    <s v="Low"/>
    <n v="1"/>
    <n v="0"/>
  </r>
  <r>
    <s v="INC-2026-11658"/>
    <d v="2026-01-15T13:30:00"/>
    <x v="4"/>
    <s v="secure-bank-login.net"/>
    <x v="0"/>
    <x v="3"/>
    <n v="0.5625"/>
    <d v="2026-01-15T00:00:00"/>
    <n v="1"/>
    <n v="3"/>
    <n v="2"/>
    <x v="4"/>
    <s v="Medium"/>
    <s v="Medium"/>
    <n v="1"/>
    <n v="0"/>
  </r>
  <r>
    <s v="INC-2026-14210"/>
    <d v="2026-01-15T15:25:00"/>
    <x v="4"/>
    <s v="hr-benefits-portal.org"/>
    <x v="1"/>
    <x v="2"/>
    <n v="0.64236111111111116"/>
    <d v="2026-01-15T00:00:00"/>
    <n v="1"/>
    <n v="3"/>
    <n v="2"/>
    <x v="4"/>
    <s v="Medium"/>
    <s v="Medium"/>
    <n v="1"/>
    <n v="0"/>
  </r>
  <r>
    <s v="INC-2026-13950"/>
    <d v="2026-01-15T17:02:00"/>
    <x v="4"/>
    <s v="invoice-processing.co"/>
    <x v="2"/>
    <x v="0"/>
    <n v="0.70972222222222225"/>
    <d v="2026-01-15T00:00:00"/>
    <n v="1"/>
    <n v="3"/>
    <n v="1"/>
    <x v="2"/>
    <s v="Low"/>
    <s v="Low"/>
    <n v="1"/>
    <n v="0"/>
  </r>
  <r>
    <s v="INC-2026-13249"/>
    <d v="2026-01-15T17:44:00"/>
    <x v="4"/>
    <s v="invoice-processing.co"/>
    <x v="2"/>
    <x v="4"/>
    <n v="0.73888888888888893"/>
    <d v="2026-01-15T00:00:00"/>
    <n v="1"/>
    <n v="3"/>
    <n v="5"/>
    <x v="9"/>
    <s v="High"/>
    <s v="High"/>
    <n v="1"/>
    <n v="1"/>
  </r>
  <r>
    <s v="INC-2026-11194"/>
    <d v="2026-01-15T17:52:00"/>
    <x v="3"/>
    <s v="secure-bank-login.net"/>
    <x v="0"/>
    <x v="2"/>
    <n v="0.74444444444444446"/>
    <d v="2026-01-15T00:00:00"/>
    <n v="1"/>
    <n v="5"/>
    <n v="2"/>
    <x v="3"/>
    <s v="Medium"/>
    <s v="Medium"/>
    <n v="1"/>
    <n v="0"/>
  </r>
  <r>
    <s v="INC-2026-13088"/>
    <d v="2026-01-15T18:00:00"/>
    <x v="3"/>
    <s v="secure-bank-login.net"/>
    <x v="0"/>
    <x v="3"/>
    <n v="0.75"/>
    <d v="2026-01-15T00:00:00"/>
    <n v="1"/>
    <n v="5"/>
    <n v="2"/>
    <x v="3"/>
    <s v="Medium"/>
    <s v="Medium"/>
    <n v="1"/>
    <n v="0"/>
  </r>
  <r>
    <s v="INC-2026-12977"/>
    <d v="2026-01-15T18:40:00"/>
    <x v="3"/>
    <s v="micros0ft-security.com"/>
    <x v="0"/>
    <x v="2"/>
    <n v="0.77777777777777779"/>
    <d v="2026-01-15T00:00:00"/>
    <n v="1"/>
    <n v="5"/>
    <n v="2"/>
    <x v="3"/>
    <s v="Medium"/>
    <s v="Medium"/>
    <n v="1"/>
    <n v="0"/>
  </r>
  <r>
    <s v="INC-2026-11471"/>
    <d v="2026-01-15T18:45:00"/>
    <x v="4"/>
    <s v="invoice-processing.co"/>
    <x v="2"/>
    <x v="1"/>
    <n v="0.78125"/>
    <d v="2026-01-15T00:00:00"/>
    <n v="1"/>
    <n v="3"/>
    <n v="4"/>
    <x v="5"/>
    <s v="High"/>
    <s v="High"/>
    <n v="1"/>
    <n v="1"/>
  </r>
  <r>
    <s v="INC-2026-12111"/>
    <d v="2026-01-15T19:47:00"/>
    <x v="0"/>
    <s v="invoice-processing.co"/>
    <x v="1"/>
    <x v="3"/>
    <n v="0.82430555555555551"/>
    <d v="2026-01-15T00:00:00"/>
    <n v="1"/>
    <n v="1"/>
    <n v="2"/>
    <x v="6"/>
    <s v="Low"/>
    <s v="Low"/>
    <n v="1"/>
    <n v="0"/>
  </r>
  <r>
    <s v="INC-2026-14362"/>
    <d v="2026-01-15T20:09:00"/>
    <x v="3"/>
    <s v="hr-benefits-portal.org"/>
    <x v="0"/>
    <x v="3"/>
    <n v="0.83958333333333335"/>
    <d v="2026-01-15T00:00:00"/>
    <n v="1"/>
    <n v="5"/>
    <n v="2"/>
    <x v="3"/>
    <s v="Medium"/>
    <s v="Medium"/>
    <n v="1"/>
    <n v="0"/>
  </r>
  <r>
    <s v="INC-2026-14277"/>
    <d v="2026-01-15T20:31:00"/>
    <x v="4"/>
    <s v="secure-bank-login.net"/>
    <x v="2"/>
    <x v="0"/>
    <n v="0.85486111111111107"/>
    <d v="2026-01-15T00:00:00"/>
    <n v="1"/>
    <n v="3"/>
    <n v="1"/>
    <x v="2"/>
    <s v="Low"/>
    <s v="Low"/>
    <n v="1"/>
    <n v="0"/>
  </r>
  <r>
    <s v="INC-2026-11458"/>
    <d v="2026-01-15T22:02:00"/>
    <x v="4"/>
    <s v="secure-bank-login.net"/>
    <x v="2"/>
    <x v="1"/>
    <n v="0.91805555555555551"/>
    <d v="2026-01-15T00:00:00"/>
    <n v="1"/>
    <n v="3"/>
    <n v="4"/>
    <x v="5"/>
    <s v="High"/>
    <s v="High"/>
    <n v="1"/>
    <n v="1"/>
  </r>
  <r>
    <s v="INC-2026-11175"/>
    <d v="2026-01-15T22:07:00"/>
    <x v="4"/>
    <s v="invoice-processing.co"/>
    <x v="3"/>
    <x v="3"/>
    <n v="0.92152777777777772"/>
    <d v="2026-01-15T00:00:00"/>
    <n v="1"/>
    <n v="3"/>
    <n v="2"/>
    <x v="4"/>
    <s v="Medium"/>
    <s v="Medium"/>
    <n v="1"/>
    <n v="0"/>
  </r>
  <r>
    <s v="INC-2026-13272"/>
    <d v="2026-01-15T22:25:00"/>
    <x v="3"/>
    <s v="hr-benefits-portal.org"/>
    <x v="0"/>
    <x v="2"/>
    <n v="0.93402777777777779"/>
    <d v="2026-01-15T00:00:00"/>
    <n v="1"/>
    <n v="5"/>
    <n v="2"/>
    <x v="3"/>
    <s v="Medium"/>
    <s v="Medium"/>
    <n v="1"/>
    <n v="0"/>
  </r>
  <r>
    <s v="INC-2026-13767"/>
    <d v="2026-01-16T00:07:00"/>
    <x v="4"/>
    <s v="micros0ft-security.com"/>
    <x v="2"/>
    <x v="3"/>
    <n v="4.8611111111111112E-3"/>
    <d v="2026-01-16T00:00:00"/>
    <n v="1"/>
    <n v="3"/>
    <n v="2"/>
    <x v="4"/>
    <s v="Medium"/>
    <s v="Medium"/>
    <n v="1"/>
    <n v="0"/>
  </r>
  <r>
    <s v="INC-2026-14967"/>
    <d v="2026-01-16T00:31:00"/>
    <x v="4"/>
    <s v="invoice-processing.co"/>
    <x v="2"/>
    <x v="2"/>
    <n v="2.1527777777777778E-2"/>
    <d v="2026-01-16T00:00:00"/>
    <n v="1"/>
    <n v="3"/>
    <n v="2"/>
    <x v="4"/>
    <s v="Medium"/>
    <s v="Medium"/>
    <n v="1"/>
    <n v="0"/>
  </r>
  <r>
    <s v="INC-2026-13320"/>
    <d v="2026-01-16T00:51:00"/>
    <x v="4"/>
    <s v="invoice-processing.co"/>
    <x v="2"/>
    <x v="2"/>
    <n v="3.5416666666666666E-2"/>
    <d v="2026-01-16T00:00:00"/>
    <n v="1"/>
    <n v="3"/>
    <n v="2"/>
    <x v="4"/>
    <s v="Medium"/>
    <s v="Medium"/>
    <n v="1"/>
    <n v="0"/>
  </r>
  <r>
    <s v="INC-2026-12212"/>
    <d v="2026-01-16T01:38:00"/>
    <x v="4"/>
    <s v="invoice-processing.co"/>
    <x v="2"/>
    <x v="2"/>
    <n v="6.805555555555555E-2"/>
    <d v="2026-01-16T00:00:00"/>
    <n v="1"/>
    <n v="3"/>
    <n v="2"/>
    <x v="4"/>
    <s v="Medium"/>
    <s v="Medium"/>
    <n v="1"/>
    <n v="0"/>
  </r>
  <r>
    <s v="INC-2026-11093"/>
    <d v="2026-01-16T01:40:00"/>
    <x v="0"/>
    <s v="hr-benefits-portal.org"/>
    <x v="2"/>
    <x v="0"/>
    <n v="6.9444444444444448E-2"/>
    <d v="2026-01-16T00:00:00"/>
    <n v="1"/>
    <n v="1"/>
    <n v="1"/>
    <x v="0"/>
    <s v="Low"/>
    <s v="Low"/>
    <n v="1"/>
    <n v="0"/>
  </r>
  <r>
    <s v="INC-2026-11588"/>
    <d v="2026-01-16T01:45:00"/>
    <x v="5"/>
    <s v="secure-bank-login.net"/>
    <x v="0"/>
    <x v="3"/>
    <n v="7.2916666666666671E-2"/>
    <d v="2026-01-16T00:00:00"/>
    <n v="1"/>
    <n v="1"/>
    <n v="2"/>
    <x v="6"/>
    <s v="Low"/>
    <s v="Low"/>
    <n v="1"/>
    <n v="0"/>
  </r>
  <r>
    <s v="INC-2026-12917"/>
    <d v="2026-01-16T01:58:00"/>
    <x v="4"/>
    <s v="hr-benefits-portal.org"/>
    <x v="2"/>
    <x v="2"/>
    <n v="8.1944444444444445E-2"/>
    <d v="2026-01-16T00:00:00"/>
    <n v="1"/>
    <n v="3"/>
    <n v="2"/>
    <x v="4"/>
    <s v="Medium"/>
    <s v="Medium"/>
    <n v="1"/>
    <n v="0"/>
  </r>
  <r>
    <s v="INC-2026-11611"/>
    <d v="2026-01-16T02:49:00"/>
    <x v="3"/>
    <s v="invoice-processing.co"/>
    <x v="0"/>
    <x v="3"/>
    <n v="0.11736111111111111"/>
    <d v="2026-01-16T00:00:00"/>
    <n v="1"/>
    <n v="5"/>
    <n v="2"/>
    <x v="3"/>
    <s v="Medium"/>
    <s v="Medium"/>
    <n v="1"/>
    <n v="0"/>
  </r>
  <r>
    <s v="INC-2026-10431"/>
    <d v="2026-01-16T03:08:00"/>
    <x v="4"/>
    <s v="invoice-processing.co"/>
    <x v="2"/>
    <x v="0"/>
    <n v="0.13055555555555556"/>
    <d v="2026-01-16T00:00:00"/>
    <n v="1"/>
    <n v="3"/>
    <n v="1"/>
    <x v="2"/>
    <s v="Low"/>
    <s v="Low"/>
    <n v="1"/>
    <n v="0"/>
  </r>
  <r>
    <s v="INC-2026-13753"/>
    <d v="2026-01-16T03:55:00"/>
    <x v="2"/>
    <s v="secure-bank-login.net"/>
    <x v="1"/>
    <x v="3"/>
    <n v="0.16319444444444445"/>
    <d v="2026-01-16T00:00:00"/>
    <n v="1"/>
    <n v="3"/>
    <n v="2"/>
    <x v="4"/>
    <s v="Medium"/>
    <s v="Medium"/>
    <n v="1"/>
    <n v="0"/>
  </r>
  <r>
    <s v="INC-2026-14149"/>
    <d v="2026-01-16T03:59:00"/>
    <x v="4"/>
    <s v="micros0ft-security.com"/>
    <x v="2"/>
    <x v="2"/>
    <n v="0.16597222222222222"/>
    <d v="2026-01-16T00:00:00"/>
    <n v="1"/>
    <n v="3"/>
    <n v="2"/>
    <x v="4"/>
    <s v="Medium"/>
    <s v="Medium"/>
    <n v="1"/>
    <n v="0"/>
  </r>
  <r>
    <s v="INC-2026-14629"/>
    <d v="2026-01-16T04:46:00"/>
    <x v="2"/>
    <s v="hr-benefits-portal.org"/>
    <x v="1"/>
    <x v="2"/>
    <n v="0.1986111111111111"/>
    <d v="2026-01-16T00:00:00"/>
    <n v="1"/>
    <n v="3"/>
    <n v="2"/>
    <x v="4"/>
    <s v="Medium"/>
    <s v="Medium"/>
    <n v="1"/>
    <n v="0"/>
  </r>
  <r>
    <s v="INC-2026-12568"/>
    <d v="2026-01-16T05:18:00"/>
    <x v="4"/>
    <s v="micros0ft-security.com"/>
    <x v="2"/>
    <x v="0"/>
    <n v="0.22083333333333333"/>
    <d v="2026-01-16T00:00:00"/>
    <n v="1"/>
    <n v="3"/>
    <n v="1"/>
    <x v="2"/>
    <s v="Low"/>
    <s v="Low"/>
    <n v="1"/>
    <n v="0"/>
  </r>
  <r>
    <s v="INC-2026-13076"/>
    <d v="2026-01-16T05:26:00"/>
    <x v="3"/>
    <s v="micros0ft-security.com"/>
    <x v="0"/>
    <x v="3"/>
    <n v="0.22638888888888889"/>
    <d v="2026-01-16T00:00:00"/>
    <n v="1"/>
    <n v="5"/>
    <n v="2"/>
    <x v="3"/>
    <s v="Medium"/>
    <s v="Medium"/>
    <n v="1"/>
    <n v="0"/>
  </r>
  <r>
    <s v="INC-2026-14134"/>
    <d v="2026-01-16T05:39:00"/>
    <x v="4"/>
    <s v="secure-bank-login.net"/>
    <x v="2"/>
    <x v="0"/>
    <n v="0.23541666666666666"/>
    <d v="2026-01-16T00:00:00"/>
    <n v="1"/>
    <n v="3"/>
    <n v="1"/>
    <x v="2"/>
    <s v="Low"/>
    <s v="Low"/>
    <n v="1"/>
    <n v="0"/>
  </r>
  <r>
    <s v="INC-2026-13473"/>
    <d v="2026-01-16T05:48:00"/>
    <x v="1"/>
    <s v="invoice-processing.co"/>
    <x v="1"/>
    <x v="3"/>
    <n v="0.24166666666666667"/>
    <d v="2026-01-16T00:00:00"/>
    <n v="1"/>
    <n v="1"/>
    <n v="2"/>
    <x v="6"/>
    <s v="Low"/>
    <s v="Low"/>
    <n v="1"/>
    <n v="0"/>
  </r>
  <r>
    <s v="INC-2026-14058"/>
    <d v="2026-01-16T06:14:00"/>
    <x v="1"/>
    <s v="invoice-processing.co"/>
    <x v="2"/>
    <x v="1"/>
    <n v="0.25972222222222224"/>
    <d v="2026-01-16T00:00:00"/>
    <n v="1"/>
    <n v="1"/>
    <n v="4"/>
    <x v="1"/>
    <s v="Low"/>
    <s v="Low"/>
    <n v="1"/>
    <n v="1"/>
  </r>
  <r>
    <s v="INC-2026-13281"/>
    <d v="2026-01-16T06:25:00"/>
    <x v="4"/>
    <s v="secure-bank-login.net"/>
    <x v="2"/>
    <x v="1"/>
    <n v="0.2673611111111111"/>
    <d v="2026-01-16T00:00:00"/>
    <n v="1"/>
    <n v="3"/>
    <n v="4"/>
    <x v="5"/>
    <s v="High"/>
    <s v="High"/>
    <n v="1"/>
    <n v="1"/>
  </r>
  <r>
    <s v="INC-2026-12598"/>
    <d v="2026-01-16T06:36:00"/>
    <x v="2"/>
    <s v="invoice-processing.co"/>
    <x v="1"/>
    <x v="3"/>
    <n v="0.27500000000000002"/>
    <d v="2026-01-16T00:00:00"/>
    <n v="1"/>
    <n v="3"/>
    <n v="2"/>
    <x v="4"/>
    <s v="Medium"/>
    <s v="Medium"/>
    <n v="1"/>
    <n v="0"/>
  </r>
  <r>
    <s v="INC-2026-14114"/>
    <d v="2026-01-16T06:40:00"/>
    <x v="5"/>
    <s v="secure-bank-login.net"/>
    <x v="0"/>
    <x v="2"/>
    <n v="0.27777777777777779"/>
    <d v="2026-01-16T00:00:00"/>
    <n v="1"/>
    <n v="1"/>
    <n v="2"/>
    <x v="6"/>
    <s v="Low"/>
    <s v="Low"/>
    <n v="1"/>
    <n v="0"/>
  </r>
  <r>
    <s v="INC-2026-12378"/>
    <d v="2026-01-16T08:42:00"/>
    <x v="2"/>
    <s v="secure-bank-login.net"/>
    <x v="2"/>
    <x v="1"/>
    <n v="0.36249999999999999"/>
    <d v="2026-01-16T00:00:00"/>
    <n v="1"/>
    <n v="3"/>
    <n v="4"/>
    <x v="5"/>
    <s v="High"/>
    <s v="High"/>
    <n v="1"/>
    <n v="1"/>
  </r>
  <r>
    <s v="INC-2026-13499"/>
    <d v="2026-01-16T09:02:00"/>
    <x v="2"/>
    <s v="hr-benefits-portal.org"/>
    <x v="1"/>
    <x v="3"/>
    <n v="0.37638888888888888"/>
    <d v="2026-01-16T00:00:00"/>
    <n v="1"/>
    <n v="3"/>
    <n v="2"/>
    <x v="4"/>
    <s v="Medium"/>
    <s v="Medium"/>
    <n v="1"/>
    <n v="0"/>
  </r>
  <r>
    <s v="INC-2026-14543"/>
    <d v="2026-01-16T09:15:00"/>
    <x v="4"/>
    <s v="invoice-processing.co"/>
    <x v="2"/>
    <x v="3"/>
    <n v="0.38541666666666669"/>
    <d v="2026-01-16T00:00:00"/>
    <n v="1"/>
    <n v="3"/>
    <n v="2"/>
    <x v="4"/>
    <s v="Medium"/>
    <s v="Medium"/>
    <n v="1"/>
    <n v="0"/>
  </r>
  <r>
    <s v="INC-2026-10057"/>
    <d v="2026-01-16T10:16:00"/>
    <x v="4"/>
    <s v="micros0ft-security.com"/>
    <x v="1"/>
    <x v="1"/>
    <n v="0.42777777777777776"/>
    <d v="2026-01-16T00:00:00"/>
    <n v="1"/>
    <n v="3"/>
    <n v="4"/>
    <x v="5"/>
    <s v="High"/>
    <s v="High"/>
    <n v="1"/>
    <n v="1"/>
  </r>
  <r>
    <s v="INC-2026-13482"/>
    <d v="2026-01-16T10:19:00"/>
    <x v="0"/>
    <s v="micros0ft-security.com"/>
    <x v="1"/>
    <x v="1"/>
    <n v="0.42986111111111114"/>
    <d v="2026-01-16T00:00:00"/>
    <n v="1"/>
    <n v="1"/>
    <n v="4"/>
    <x v="1"/>
    <s v="Low"/>
    <s v="Low"/>
    <n v="1"/>
    <n v="1"/>
  </r>
  <r>
    <s v="INC-2026-11524"/>
    <d v="2026-01-16T10:41:00"/>
    <x v="4"/>
    <s v="micros0ft-security.com"/>
    <x v="2"/>
    <x v="3"/>
    <n v="0.44513888888888886"/>
    <d v="2026-01-16T00:00:00"/>
    <n v="1"/>
    <n v="3"/>
    <n v="2"/>
    <x v="4"/>
    <s v="Medium"/>
    <s v="Medium"/>
    <n v="1"/>
    <n v="0"/>
  </r>
  <r>
    <s v="INC-2026-14489"/>
    <d v="2026-01-16T11:06:00"/>
    <x v="5"/>
    <s v="micros0ft-security.com"/>
    <x v="0"/>
    <x v="0"/>
    <n v="0.46250000000000002"/>
    <d v="2026-01-16T00:00:00"/>
    <n v="1"/>
    <n v="1"/>
    <n v="1"/>
    <x v="0"/>
    <s v="Low"/>
    <s v="Low"/>
    <n v="1"/>
    <n v="0"/>
  </r>
  <r>
    <s v="INC-2026-13483"/>
    <d v="2026-01-16T11:14:00"/>
    <x v="4"/>
    <s v="hr-benefits-portal.org"/>
    <x v="0"/>
    <x v="0"/>
    <n v="0.46805555555555556"/>
    <d v="2026-01-16T00:00:00"/>
    <n v="1"/>
    <n v="3"/>
    <n v="1"/>
    <x v="2"/>
    <s v="Low"/>
    <s v="Low"/>
    <n v="1"/>
    <n v="0"/>
  </r>
  <r>
    <s v="INC-2026-10961"/>
    <d v="2026-01-16T11:52:00"/>
    <x v="4"/>
    <s v="micros0ft-security.com"/>
    <x v="2"/>
    <x v="3"/>
    <n v="0.49444444444444446"/>
    <d v="2026-01-16T00:00:00"/>
    <n v="1"/>
    <n v="3"/>
    <n v="2"/>
    <x v="4"/>
    <s v="Medium"/>
    <s v="Medium"/>
    <n v="1"/>
    <n v="0"/>
  </r>
  <r>
    <s v="INC-2026-10041"/>
    <d v="2026-01-16T13:08:00"/>
    <x v="5"/>
    <s v="invoice-processing.co"/>
    <x v="1"/>
    <x v="0"/>
    <n v="0.54722222222222228"/>
    <d v="2026-01-16T00:00:00"/>
    <n v="1"/>
    <n v="1"/>
    <n v="1"/>
    <x v="0"/>
    <s v="Low"/>
    <s v="Low"/>
    <n v="1"/>
    <n v="0"/>
  </r>
  <r>
    <s v="INC-2026-12906"/>
    <d v="2026-01-16T14:28:00"/>
    <x v="4"/>
    <s v="secure-bank-login.net"/>
    <x v="2"/>
    <x v="2"/>
    <n v="0.60277777777777775"/>
    <d v="2026-01-16T00:00:00"/>
    <n v="1"/>
    <n v="3"/>
    <n v="2"/>
    <x v="4"/>
    <s v="Medium"/>
    <s v="Medium"/>
    <n v="1"/>
    <n v="0"/>
  </r>
  <r>
    <s v="INC-2026-13472"/>
    <d v="2026-01-16T14:42:00"/>
    <x v="2"/>
    <s v="hr-benefits-portal.org"/>
    <x v="0"/>
    <x v="2"/>
    <n v="0.61250000000000004"/>
    <d v="2026-01-16T00:00:00"/>
    <n v="1"/>
    <n v="3"/>
    <n v="2"/>
    <x v="4"/>
    <s v="Medium"/>
    <s v="Medium"/>
    <n v="1"/>
    <n v="0"/>
  </r>
  <r>
    <s v="INC-2026-10554"/>
    <d v="2026-01-16T15:13:00"/>
    <x v="4"/>
    <s v="secure-bank-login.net"/>
    <x v="2"/>
    <x v="4"/>
    <n v="0.63402777777777775"/>
    <d v="2026-01-16T00:00:00"/>
    <n v="1"/>
    <n v="3"/>
    <n v="5"/>
    <x v="9"/>
    <s v="High"/>
    <s v="High"/>
    <n v="1"/>
    <n v="1"/>
  </r>
  <r>
    <s v="INC-2026-13214"/>
    <d v="2026-01-16T15:19:00"/>
    <x v="4"/>
    <s v="secure-bank-login.net"/>
    <x v="2"/>
    <x v="3"/>
    <n v="0.6381944444444444"/>
    <d v="2026-01-16T00:00:00"/>
    <n v="1"/>
    <n v="3"/>
    <n v="2"/>
    <x v="4"/>
    <s v="Medium"/>
    <s v="Medium"/>
    <n v="1"/>
    <n v="0"/>
  </r>
  <r>
    <s v="INC-2026-13078"/>
    <d v="2026-01-16T15:33:00"/>
    <x v="0"/>
    <s v="micros0ft-security.com"/>
    <x v="0"/>
    <x v="3"/>
    <n v="0.6479166666666667"/>
    <d v="2026-01-16T00:00:00"/>
    <n v="1"/>
    <n v="1"/>
    <n v="2"/>
    <x v="6"/>
    <s v="Low"/>
    <s v="Low"/>
    <n v="1"/>
    <n v="0"/>
  </r>
  <r>
    <s v="INC-2026-12905"/>
    <d v="2026-01-16T16:27:00"/>
    <x v="4"/>
    <s v="secure-bank-login.net"/>
    <x v="2"/>
    <x v="4"/>
    <n v="0.68541666666666667"/>
    <d v="2026-01-16T00:00:00"/>
    <n v="1"/>
    <n v="3"/>
    <n v="5"/>
    <x v="9"/>
    <s v="High"/>
    <s v="High"/>
    <n v="1"/>
    <n v="1"/>
  </r>
  <r>
    <s v="INC-2026-12929"/>
    <d v="2026-01-16T17:12:00"/>
    <x v="0"/>
    <s v="micros0ft-security.com"/>
    <x v="1"/>
    <x v="1"/>
    <n v="0.71666666666666667"/>
    <d v="2026-01-16T00:00:00"/>
    <n v="1"/>
    <n v="1"/>
    <n v="4"/>
    <x v="1"/>
    <s v="Low"/>
    <s v="Low"/>
    <n v="1"/>
    <n v="1"/>
  </r>
  <r>
    <s v="INC-2026-11746"/>
    <d v="2026-01-16T17:23:00"/>
    <x v="4"/>
    <s v="secure-bank-login.net"/>
    <x v="2"/>
    <x v="0"/>
    <n v="0.72430555555555554"/>
    <d v="2026-01-16T00:00:00"/>
    <n v="1"/>
    <n v="3"/>
    <n v="1"/>
    <x v="2"/>
    <s v="Low"/>
    <s v="Low"/>
    <n v="1"/>
    <n v="0"/>
  </r>
  <r>
    <s v="INC-2026-14758"/>
    <d v="2026-01-16T17:38:00"/>
    <x v="0"/>
    <s v="secure-bank-login.net"/>
    <x v="1"/>
    <x v="3"/>
    <n v="0.73472222222222228"/>
    <d v="2026-01-16T00:00:00"/>
    <n v="1"/>
    <n v="1"/>
    <n v="2"/>
    <x v="6"/>
    <s v="Low"/>
    <s v="Low"/>
    <n v="1"/>
    <n v="0"/>
  </r>
  <r>
    <s v="INC-2026-11095"/>
    <d v="2026-01-16T18:29:00"/>
    <x v="4"/>
    <s v="micros0ft-security.com"/>
    <x v="2"/>
    <x v="2"/>
    <n v="0.77013888888888893"/>
    <d v="2026-01-16T00:00:00"/>
    <n v="1"/>
    <n v="3"/>
    <n v="2"/>
    <x v="4"/>
    <s v="Medium"/>
    <s v="Medium"/>
    <n v="1"/>
    <n v="0"/>
  </r>
  <r>
    <s v="INC-2026-11174"/>
    <d v="2026-01-16T18:32:00"/>
    <x v="4"/>
    <s v="micros0ft-security.com"/>
    <x v="2"/>
    <x v="3"/>
    <n v="0.77222222222222225"/>
    <d v="2026-01-16T00:00:00"/>
    <n v="1"/>
    <n v="3"/>
    <n v="2"/>
    <x v="4"/>
    <s v="Medium"/>
    <s v="Medium"/>
    <n v="1"/>
    <n v="0"/>
  </r>
  <r>
    <s v="INC-2026-14701"/>
    <d v="2026-01-16T19:05:00"/>
    <x v="0"/>
    <s v="micros0ft-security.com"/>
    <x v="3"/>
    <x v="1"/>
    <n v="0.79513888888888884"/>
    <d v="2026-01-16T00:00:00"/>
    <n v="1"/>
    <n v="1"/>
    <n v="4"/>
    <x v="1"/>
    <s v="Low"/>
    <s v="Low"/>
    <n v="1"/>
    <n v="1"/>
  </r>
  <r>
    <s v="INC-2026-13682"/>
    <d v="2026-01-16T19:07:00"/>
    <x v="3"/>
    <s v="micros0ft-security.com"/>
    <x v="0"/>
    <x v="3"/>
    <n v="0.79652777777777772"/>
    <d v="2026-01-16T00:00:00"/>
    <n v="1"/>
    <n v="5"/>
    <n v="2"/>
    <x v="3"/>
    <s v="Medium"/>
    <s v="Medium"/>
    <n v="1"/>
    <n v="0"/>
  </r>
  <r>
    <s v="INC-2026-11139"/>
    <d v="2026-01-16T20:09:00"/>
    <x v="4"/>
    <s v="micros0ft-security.com"/>
    <x v="2"/>
    <x v="3"/>
    <n v="0.83958333333333335"/>
    <d v="2026-01-16T00:00:00"/>
    <n v="1"/>
    <n v="3"/>
    <n v="2"/>
    <x v="4"/>
    <s v="Medium"/>
    <s v="Medium"/>
    <n v="1"/>
    <n v="0"/>
  </r>
  <r>
    <s v="INC-2026-13976"/>
    <d v="2026-01-16T20:45:00"/>
    <x v="4"/>
    <s v="invoice-processing.co"/>
    <x v="2"/>
    <x v="1"/>
    <n v="0.86458333333333337"/>
    <d v="2026-01-16T00:00:00"/>
    <n v="1"/>
    <n v="3"/>
    <n v="4"/>
    <x v="5"/>
    <s v="High"/>
    <s v="High"/>
    <n v="1"/>
    <n v="1"/>
  </r>
  <r>
    <s v="INC-2026-12944"/>
    <d v="2026-01-16T23:36:00"/>
    <x v="4"/>
    <s v="secure-bank-login.net"/>
    <x v="2"/>
    <x v="3"/>
    <n v="0.98333333333333328"/>
    <d v="2026-01-16T00:00:00"/>
    <n v="1"/>
    <n v="3"/>
    <n v="2"/>
    <x v="4"/>
    <s v="Medium"/>
    <s v="Medium"/>
    <n v="1"/>
    <n v="0"/>
  </r>
  <r>
    <s v="INC-2026-12434"/>
    <d v="2026-01-17T00:32:00"/>
    <x v="4"/>
    <s v="invoice-processing.co"/>
    <x v="0"/>
    <x v="1"/>
    <n v="2.2222222222222223E-2"/>
    <d v="2026-01-17T00:00:00"/>
    <n v="1"/>
    <n v="3"/>
    <n v="4"/>
    <x v="5"/>
    <s v="High"/>
    <s v="High"/>
    <n v="1"/>
    <n v="1"/>
  </r>
  <r>
    <s v="INC-2026-14389"/>
    <d v="2026-01-17T00:39:00"/>
    <x v="5"/>
    <s v="invoice-processing.co"/>
    <x v="3"/>
    <x v="3"/>
    <n v="2.7083333333333334E-2"/>
    <d v="2026-01-17T00:00:00"/>
    <n v="1"/>
    <n v="1"/>
    <n v="2"/>
    <x v="6"/>
    <s v="Low"/>
    <s v="Low"/>
    <n v="1"/>
    <n v="0"/>
  </r>
  <r>
    <s v="INC-2026-14450"/>
    <d v="2026-01-17T00:59:00"/>
    <x v="3"/>
    <s v="hr-benefits-portal.org"/>
    <x v="0"/>
    <x v="2"/>
    <n v="4.0972222222222222E-2"/>
    <d v="2026-01-17T00:00:00"/>
    <n v="1"/>
    <n v="5"/>
    <n v="2"/>
    <x v="3"/>
    <s v="Medium"/>
    <s v="Medium"/>
    <n v="1"/>
    <n v="0"/>
  </r>
  <r>
    <s v="INC-2026-12662"/>
    <d v="2026-01-17T01:11:00"/>
    <x v="4"/>
    <s v="micros0ft-security.com"/>
    <x v="2"/>
    <x v="2"/>
    <n v="4.9305555555555554E-2"/>
    <d v="2026-01-17T00:00:00"/>
    <n v="1"/>
    <n v="3"/>
    <n v="2"/>
    <x v="4"/>
    <s v="Medium"/>
    <s v="Medium"/>
    <n v="1"/>
    <n v="0"/>
  </r>
  <r>
    <s v="INC-2026-10500"/>
    <d v="2026-01-17T01:24:00"/>
    <x v="0"/>
    <s v="hr-benefits-portal.org"/>
    <x v="1"/>
    <x v="1"/>
    <n v="5.8333333333333334E-2"/>
    <d v="2026-01-17T00:00:00"/>
    <n v="1"/>
    <n v="1"/>
    <n v="4"/>
    <x v="1"/>
    <s v="Low"/>
    <s v="Low"/>
    <n v="1"/>
    <n v="1"/>
  </r>
  <r>
    <s v="INC-2026-11951"/>
    <d v="2026-01-17T01:36:00"/>
    <x v="5"/>
    <s v="secure-bank-login.net"/>
    <x v="0"/>
    <x v="3"/>
    <n v="6.6666666666666666E-2"/>
    <d v="2026-01-17T00:00:00"/>
    <n v="1"/>
    <n v="1"/>
    <n v="2"/>
    <x v="6"/>
    <s v="Low"/>
    <s v="Low"/>
    <n v="1"/>
    <n v="0"/>
  </r>
  <r>
    <s v="INC-2026-14169"/>
    <d v="2026-01-17T01:42:00"/>
    <x v="5"/>
    <s v="invoice-processing.co"/>
    <x v="0"/>
    <x v="2"/>
    <n v="7.0833333333333331E-2"/>
    <d v="2026-01-17T00:00:00"/>
    <n v="1"/>
    <n v="1"/>
    <n v="2"/>
    <x v="6"/>
    <s v="Low"/>
    <s v="Low"/>
    <n v="1"/>
    <n v="0"/>
  </r>
  <r>
    <s v="INC-2026-12506"/>
    <d v="2026-01-17T01:49:00"/>
    <x v="0"/>
    <s v="hr-benefits-portal.org"/>
    <x v="1"/>
    <x v="0"/>
    <n v="7.5694444444444439E-2"/>
    <d v="2026-01-17T00:00:00"/>
    <n v="1"/>
    <n v="1"/>
    <n v="1"/>
    <x v="0"/>
    <s v="Low"/>
    <s v="Low"/>
    <n v="1"/>
    <n v="0"/>
  </r>
  <r>
    <s v="INC-2026-14158"/>
    <d v="2026-01-17T02:01:00"/>
    <x v="4"/>
    <s v="secure-bank-login.net"/>
    <x v="2"/>
    <x v="3"/>
    <n v="8.4027777777777785E-2"/>
    <d v="2026-01-17T00:00:00"/>
    <n v="1"/>
    <n v="3"/>
    <n v="2"/>
    <x v="4"/>
    <s v="Medium"/>
    <s v="Medium"/>
    <n v="1"/>
    <n v="0"/>
  </r>
  <r>
    <s v="INC-2026-13676"/>
    <d v="2026-01-17T02:25:00"/>
    <x v="4"/>
    <s v="invoice-processing.co"/>
    <x v="2"/>
    <x v="2"/>
    <n v="0.10069444444444445"/>
    <d v="2026-01-17T00:00:00"/>
    <n v="1"/>
    <n v="3"/>
    <n v="2"/>
    <x v="4"/>
    <s v="Medium"/>
    <s v="Medium"/>
    <n v="1"/>
    <n v="0"/>
  </r>
  <r>
    <s v="INC-2026-14181"/>
    <d v="2026-01-17T03:07:00"/>
    <x v="4"/>
    <s v="secure-bank-login.net"/>
    <x v="2"/>
    <x v="3"/>
    <n v="0.12986111111111112"/>
    <d v="2026-01-17T00:00:00"/>
    <n v="1"/>
    <n v="3"/>
    <n v="2"/>
    <x v="4"/>
    <s v="Medium"/>
    <s v="Medium"/>
    <n v="1"/>
    <n v="0"/>
  </r>
  <r>
    <s v="INC-2026-10894"/>
    <d v="2026-01-17T04:33:00"/>
    <x v="4"/>
    <s v="micros0ft-security.com"/>
    <x v="1"/>
    <x v="1"/>
    <n v="0.18958333333333333"/>
    <d v="2026-01-17T00:00:00"/>
    <n v="1"/>
    <n v="3"/>
    <n v="4"/>
    <x v="5"/>
    <s v="High"/>
    <s v="High"/>
    <n v="1"/>
    <n v="1"/>
  </r>
  <r>
    <s v="INC-2026-11742"/>
    <d v="2026-01-17T06:09:00"/>
    <x v="2"/>
    <s v="invoice-processing.co"/>
    <x v="2"/>
    <x v="2"/>
    <n v="0.25624999999999998"/>
    <d v="2026-01-17T00:00:00"/>
    <n v="1"/>
    <n v="3"/>
    <n v="2"/>
    <x v="4"/>
    <s v="Medium"/>
    <s v="Medium"/>
    <n v="1"/>
    <n v="0"/>
  </r>
  <r>
    <s v="INC-2026-12708"/>
    <d v="2026-01-17T06:23:00"/>
    <x v="0"/>
    <s v="micros0ft-security.com"/>
    <x v="3"/>
    <x v="2"/>
    <n v="0.26597222222222222"/>
    <d v="2026-01-17T00:00:00"/>
    <n v="1"/>
    <n v="1"/>
    <n v="2"/>
    <x v="6"/>
    <s v="Low"/>
    <s v="Low"/>
    <n v="1"/>
    <n v="0"/>
  </r>
  <r>
    <s v="INC-2026-12361"/>
    <d v="2026-01-17T06:30:00"/>
    <x v="2"/>
    <s v="secure-bank-login.net"/>
    <x v="3"/>
    <x v="2"/>
    <n v="0.27083333333333331"/>
    <d v="2026-01-17T00:00:00"/>
    <n v="1"/>
    <n v="3"/>
    <n v="2"/>
    <x v="4"/>
    <s v="Medium"/>
    <s v="Medium"/>
    <n v="1"/>
    <n v="0"/>
  </r>
  <r>
    <s v="INC-2026-12018"/>
    <d v="2026-01-17T06:32:00"/>
    <x v="2"/>
    <s v="micros0ft-security.com"/>
    <x v="2"/>
    <x v="3"/>
    <n v="0.2722222222222222"/>
    <d v="2026-01-17T00:00:00"/>
    <n v="1"/>
    <n v="3"/>
    <n v="2"/>
    <x v="4"/>
    <s v="Medium"/>
    <s v="Medium"/>
    <n v="1"/>
    <n v="0"/>
  </r>
  <r>
    <s v="INC-2026-10804"/>
    <d v="2026-01-17T07:13:00"/>
    <x v="2"/>
    <s v="secure-bank-login.net"/>
    <x v="2"/>
    <x v="3"/>
    <n v="0.30069444444444443"/>
    <d v="2026-01-17T00:00:00"/>
    <n v="1"/>
    <n v="3"/>
    <n v="2"/>
    <x v="4"/>
    <s v="Medium"/>
    <s v="Medium"/>
    <n v="1"/>
    <n v="0"/>
  </r>
  <r>
    <s v="INC-2026-13098"/>
    <d v="2026-01-17T07:18:00"/>
    <x v="4"/>
    <s v="secure-bank-login.net"/>
    <x v="2"/>
    <x v="3"/>
    <n v="0.30416666666666664"/>
    <d v="2026-01-17T00:00:00"/>
    <n v="1"/>
    <n v="3"/>
    <n v="2"/>
    <x v="4"/>
    <s v="Medium"/>
    <s v="Medium"/>
    <n v="1"/>
    <n v="0"/>
  </r>
  <r>
    <s v="INC-2026-12004"/>
    <d v="2026-01-17T07:26:00"/>
    <x v="4"/>
    <s v="hr-benefits-portal.org"/>
    <x v="2"/>
    <x v="0"/>
    <n v="0.30972222222222223"/>
    <d v="2026-01-17T00:00:00"/>
    <n v="1"/>
    <n v="3"/>
    <n v="1"/>
    <x v="2"/>
    <s v="Low"/>
    <s v="Low"/>
    <n v="1"/>
    <n v="0"/>
  </r>
  <r>
    <s v="INC-2026-14984"/>
    <d v="2026-01-17T07:44:00"/>
    <x v="5"/>
    <s v="secure-bank-login.net"/>
    <x v="2"/>
    <x v="1"/>
    <n v="0.32222222222222224"/>
    <d v="2026-01-17T00:00:00"/>
    <n v="1"/>
    <n v="1"/>
    <n v="4"/>
    <x v="1"/>
    <s v="Low"/>
    <s v="Low"/>
    <n v="1"/>
    <n v="1"/>
  </r>
  <r>
    <s v="INC-2026-12309"/>
    <d v="2026-01-17T07:47:00"/>
    <x v="1"/>
    <s v="hr-benefits-portal.org"/>
    <x v="1"/>
    <x v="0"/>
    <n v="0.32430555555555557"/>
    <d v="2026-01-17T00:00:00"/>
    <n v="1"/>
    <n v="1"/>
    <n v="1"/>
    <x v="0"/>
    <s v="Low"/>
    <s v="Low"/>
    <n v="1"/>
    <n v="0"/>
  </r>
  <r>
    <s v="INC-2026-14934"/>
    <d v="2026-01-17T08:10:00"/>
    <x v="1"/>
    <s v="hr-benefits-portal.org"/>
    <x v="1"/>
    <x v="1"/>
    <n v="0.34027777777777779"/>
    <d v="2026-01-17T00:00:00"/>
    <n v="1"/>
    <n v="1"/>
    <n v="4"/>
    <x v="1"/>
    <s v="Low"/>
    <s v="Low"/>
    <n v="1"/>
    <n v="1"/>
  </r>
  <r>
    <s v="INC-2026-10367"/>
    <d v="2026-01-17T08:12:00"/>
    <x v="3"/>
    <s v="micros0ft-security.com"/>
    <x v="0"/>
    <x v="3"/>
    <n v="0.34166666666666667"/>
    <d v="2026-01-17T00:00:00"/>
    <n v="1"/>
    <n v="5"/>
    <n v="2"/>
    <x v="3"/>
    <s v="Medium"/>
    <s v="Medium"/>
    <n v="1"/>
    <n v="0"/>
  </r>
  <r>
    <s v="INC-2026-13710"/>
    <d v="2026-01-17T08:23:00"/>
    <x v="4"/>
    <s v="micros0ft-security.com"/>
    <x v="2"/>
    <x v="0"/>
    <n v="0.34930555555555554"/>
    <d v="2026-01-17T00:00:00"/>
    <n v="1"/>
    <n v="3"/>
    <n v="1"/>
    <x v="2"/>
    <s v="Low"/>
    <s v="Low"/>
    <n v="1"/>
    <n v="0"/>
  </r>
  <r>
    <s v="INC-2026-10619"/>
    <d v="2026-01-17T08:51:00"/>
    <x v="4"/>
    <s v="secure-bank-login.net"/>
    <x v="3"/>
    <x v="3"/>
    <n v="0.36875000000000002"/>
    <d v="2026-01-17T00:00:00"/>
    <n v="1"/>
    <n v="3"/>
    <n v="2"/>
    <x v="4"/>
    <s v="Medium"/>
    <s v="Medium"/>
    <n v="1"/>
    <n v="0"/>
  </r>
  <r>
    <s v="INC-2026-14502"/>
    <d v="2026-01-17T08:53:00"/>
    <x v="4"/>
    <s v="invoice-processing.co"/>
    <x v="3"/>
    <x v="0"/>
    <n v="0.37013888888888891"/>
    <d v="2026-01-17T00:00:00"/>
    <n v="1"/>
    <n v="3"/>
    <n v="1"/>
    <x v="2"/>
    <s v="Low"/>
    <s v="Low"/>
    <n v="1"/>
    <n v="0"/>
  </r>
  <r>
    <s v="INC-2026-14970"/>
    <d v="2026-01-17T09:58:00"/>
    <x v="3"/>
    <s v="micros0ft-security.com"/>
    <x v="0"/>
    <x v="3"/>
    <n v="0.4152777777777778"/>
    <d v="2026-01-17T00:00:00"/>
    <n v="1"/>
    <n v="5"/>
    <n v="2"/>
    <x v="3"/>
    <s v="Medium"/>
    <s v="Medium"/>
    <n v="1"/>
    <n v="0"/>
  </r>
  <r>
    <s v="INC-2026-12138"/>
    <d v="2026-01-17T10:13:00"/>
    <x v="2"/>
    <s v="micros0ft-security.com"/>
    <x v="0"/>
    <x v="0"/>
    <n v="0.42569444444444443"/>
    <d v="2026-01-17T00:00:00"/>
    <n v="1"/>
    <n v="3"/>
    <n v="1"/>
    <x v="2"/>
    <s v="Low"/>
    <s v="Low"/>
    <n v="1"/>
    <n v="0"/>
  </r>
  <r>
    <s v="INC-2026-12750"/>
    <d v="2026-01-17T11:09:00"/>
    <x v="5"/>
    <s v="micros0ft-security.com"/>
    <x v="0"/>
    <x v="0"/>
    <n v="0.46458333333333335"/>
    <d v="2026-01-17T00:00:00"/>
    <n v="1"/>
    <n v="1"/>
    <n v="1"/>
    <x v="0"/>
    <s v="Low"/>
    <s v="Low"/>
    <n v="1"/>
    <n v="0"/>
  </r>
  <r>
    <s v="INC-2026-11426"/>
    <d v="2026-01-17T11:43:00"/>
    <x v="4"/>
    <s v="invoice-processing.co"/>
    <x v="2"/>
    <x v="0"/>
    <n v="0.48819444444444443"/>
    <d v="2026-01-17T00:00:00"/>
    <n v="1"/>
    <n v="3"/>
    <n v="1"/>
    <x v="2"/>
    <s v="Low"/>
    <s v="Low"/>
    <n v="1"/>
    <n v="0"/>
  </r>
  <r>
    <s v="INC-2026-14855"/>
    <d v="2026-01-17T11:52:00"/>
    <x v="0"/>
    <s v="invoice-processing.co"/>
    <x v="2"/>
    <x v="4"/>
    <n v="0.49444444444444446"/>
    <d v="2026-01-17T00:00:00"/>
    <n v="1"/>
    <n v="1"/>
    <n v="5"/>
    <x v="8"/>
    <s v="Medium"/>
    <s v="Medium"/>
    <n v="1"/>
    <n v="1"/>
  </r>
  <r>
    <s v="INC-2026-12954"/>
    <d v="2026-01-17T11:55:00"/>
    <x v="4"/>
    <s v="invoice-processing.co"/>
    <x v="2"/>
    <x v="3"/>
    <n v="0.49652777777777779"/>
    <d v="2026-01-17T00:00:00"/>
    <n v="1"/>
    <n v="3"/>
    <n v="2"/>
    <x v="4"/>
    <s v="Medium"/>
    <s v="Medium"/>
    <n v="1"/>
    <n v="0"/>
  </r>
  <r>
    <s v="INC-2026-13629"/>
    <d v="2026-01-17T12:25:00"/>
    <x v="4"/>
    <s v="invoice-processing.co"/>
    <x v="2"/>
    <x v="1"/>
    <n v="0.51736111111111116"/>
    <d v="2026-01-17T00:00:00"/>
    <n v="1"/>
    <n v="3"/>
    <n v="4"/>
    <x v="5"/>
    <s v="High"/>
    <s v="High"/>
    <n v="1"/>
    <n v="1"/>
  </r>
  <r>
    <s v="INC-2026-11459"/>
    <d v="2026-01-17T12:35:00"/>
    <x v="5"/>
    <s v="invoice-processing.co"/>
    <x v="2"/>
    <x v="3"/>
    <n v="0.52430555555555558"/>
    <d v="2026-01-17T00:00:00"/>
    <n v="1"/>
    <n v="1"/>
    <n v="2"/>
    <x v="6"/>
    <s v="Low"/>
    <s v="Low"/>
    <n v="1"/>
    <n v="0"/>
  </r>
  <r>
    <s v="INC-2026-11548"/>
    <d v="2026-01-17T15:15:00"/>
    <x v="4"/>
    <s v="secure-bank-login.net"/>
    <x v="2"/>
    <x v="3"/>
    <n v="0.63541666666666663"/>
    <d v="2026-01-17T00:00:00"/>
    <n v="1"/>
    <n v="3"/>
    <n v="2"/>
    <x v="4"/>
    <s v="Medium"/>
    <s v="Medium"/>
    <n v="1"/>
    <n v="0"/>
  </r>
  <r>
    <s v="INC-2026-14373"/>
    <d v="2026-01-17T17:29:00"/>
    <x v="5"/>
    <s v="hr-benefits-portal.org"/>
    <x v="3"/>
    <x v="0"/>
    <n v="0.72847222222222219"/>
    <d v="2026-01-17T00:00:00"/>
    <n v="1"/>
    <n v="1"/>
    <n v="1"/>
    <x v="0"/>
    <s v="Low"/>
    <s v="Low"/>
    <n v="1"/>
    <n v="0"/>
  </r>
  <r>
    <s v="INC-2026-10498"/>
    <d v="2026-01-17T17:38:00"/>
    <x v="4"/>
    <s v="micros0ft-security.com"/>
    <x v="2"/>
    <x v="2"/>
    <n v="0.73472222222222228"/>
    <d v="2026-01-17T00:00:00"/>
    <n v="1"/>
    <n v="3"/>
    <n v="2"/>
    <x v="4"/>
    <s v="Medium"/>
    <s v="Medium"/>
    <n v="1"/>
    <n v="0"/>
  </r>
  <r>
    <s v="INC-2026-13196"/>
    <d v="2026-01-17T18:04:00"/>
    <x v="4"/>
    <s v="micros0ft-security.com"/>
    <x v="2"/>
    <x v="2"/>
    <n v="0.75277777777777777"/>
    <d v="2026-01-17T00:00:00"/>
    <n v="1"/>
    <n v="3"/>
    <n v="2"/>
    <x v="4"/>
    <s v="Medium"/>
    <s v="Medium"/>
    <n v="1"/>
    <n v="0"/>
  </r>
  <r>
    <s v="INC-2026-13646"/>
    <d v="2026-01-17T18:10:00"/>
    <x v="4"/>
    <s v="micros0ft-security.com"/>
    <x v="2"/>
    <x v="2"/>
    <n v="0.75694444444444442"/>
    <d v="2026-01-17T00:00:00"/>
    <n v="1"/>
    <n v="3"/>
    <n v="2"/>
    <x v="4"/>
    <s v="Medium"/>
    <s v="Medium"/>
    <n v="1"/>
    <n v="0"/>
  </r>
  <r>
    <s v="INC-2026-10309"/>
    <d v="2026-01-17T18:14:00"/>
    <x v="2"/>
    <s v="hr-benefits-portal.org"/>
    <x v="2"/>
    <x v="3"/>
    <n v="0.75972222222222219"/>
    <d v="2026-01-17T00:00:00"/>
    <n v="1"/>
    <n v="3"/>
    <n v="2"/>
    <x v="4"/>
    <s v="Medium"/>
    <s v="Medium"/>
    <n v="1"/>
    <n v="0"/>
  </r>
  <r>
    <s v="INC-2026-11735"/>
    <d v="2026-01-17T19:07:00"/>
    <x v="5"/>
    <s v="secure-bank-login.net"/>
    <x v="3"/>
    <x v="3"/>
    <n v="0.79652777777777772"/>
    <d v="2026-01-17T00:00:00"/>
    <n v="1"/>
    <n v="1"/>
    <n v="2"/>
    <x v="6"/>
    <s v="Low"/>
    <s v="Low"/>
    <n v="1"/>
    <n v="0"/>
  </r>
  <r>
    <s v="INC-2026-14251"/>
    <d v="2026-01-17T19:35:00"/>
    <x v="3"/>
    <s v="secure-bank-login.net"/>
    <x v="0"/>
    <x v="3"/>
    <n v="0.81597222222222221"/>
    <d v="2026-01-17T00:00:00"/>
    <n v="1"/>
    <n v="5"/>
    <n v="2"/>
    <x v="3"/>
    <s v="Medium"/>
    <s v="Medium"/>
    <n v="1"/>
    <n v="0"/>
  </r>
  <r>
    <s v="INC-2026-14207"/>
    <d v="2026-01-17T19:58:00"/>
    <x v="2"/>
    <s v="hr-benefits-portal.org"/>
    <x v="3"/>
    <x v="1"/>
    <n v="0.83194444444444449"/>
    <d v="2026-01-17T00:00:00"/>
    <n v="1"/>
    <n v="3"/>
    <n v="4"/>
    <x v="5"/>
    <s v="High"/>
    <s v="High"/>
    <n v="1"/>
    <n v="1"/>
  </r>
  <r>
    <s v="INC-2026-12300"/>
    <d v="2026-01-17T20:02:00"/>
    <x v="4"/>
    <s v="secure-bank-login.net"/>
    <x v="2"/>
    <x v="0"/>
    <n v="0.83472222222222225"/>
    <d v="2026-01-17T00:00:00"/>
    <n v="1"/>
    <n v="3"/>
    <n v="1"/>
    <x v="2"/>
    <s v="Low"/>
    <s v="Low"/>
    <n v="1"/>
    <n v="0"/>
  </r>
  <r>
    <s v="INC-2026-14280"/>
    <d v="2026-01-17T20:41:00"/>
    <x v="4"/>
    <s v="micros0ft-security.com"/>
    <x v="2"/>
    <x v="3"/>
    <n v="0.8618055555555556"/>
    <d v="2026-01-17T00:00:00"/>
    <n v="1"/>
    <n v="3"/>
    <n v="2"/>
    <x v="4"/>
    <s v="Medium"/>
    <s v="Medium"/>
    <n v="1"/>
    <n v="0"/>
  </r>
  <r>
    <s v="INC-2026-13896"/>
    <d v="2026-01-17T21:14:00"/>
    <x v="4"/>
    <s v="invoice-processing.co"/>
    <x v="1"/>
    <x v="3"/>
    <n v="0.88472222222222219"/>
    <d v="2026-01-17T00:00:00"/>
    <n v="1"/>
    <n v="3"/>
    <n v="2"/>
    <x v="4"/>
    <s v="Medium"/>
    <s v="Medium"/>
    <n v="1"/>
    <n v="0"/>
  </r>
  <r>
    <s v="INC-2026-13089"/>
    <d v="2026-01-17T21:26:00"/>
    <x v="4"/>
    <s v="invoice-processing.co"/>
    <x v="2"/>
    <x v="3"/>
    <n v="0.8930555555555556"/>
    <d v="2026-01-17T00:00:00"/>
    <n v="1"/>
    <n v="3"/>
    <n v="2"/>
    <x v="4"/>
    <s v="Medium"/>
    <s v="Medium"/>
    <n v="1"/>
    <n v="0"/>
  </r>
  <r>
    <s v="INC-2026-14975"/>
    <d v="2026-01-17T22:05:00"/>
    <x v="4"/>
    <s v="secure-bank-login.net"/>
    <x v="2"/>
    <x v="3"/>
    <n v="0.92013888888888884"/>
    <d v="2026-01-17T00:00:00"/>
    <n v="1"/>
    <n v="3"/>
    <n v="2"/>
    <x v="4"/>
    <s v="Medium"/>
    <s v="Medium"/>
    <n v="1"/>
    <n v="0"/>
  </r>
  <r>
    <s v="INC-2026-13128"/>
    <d v="2026-01-17T22:38:00"/>
    <x v="4"/>
    <s v="hr-benefits-portal.org"/>
    <x v="2"/>
    <x v="3"/>
    <n v="0.94305555555555554"/>
    <d v="2026-01-17T00:00:00"/>
    <n v="1"/>
    <n v="3"/>
    <n v="2"/>
    <x v="4"/>
    <s v="Medium"/>
    <s v="Medium"/>
    <n v="1"/>
    <n v="0"/>
  </r>
  <r>
    <s v="INC-2026-12015"/>
    <d v="2026-01-17T22:53:00"/>
    <x v="4"/>
    <s v="secure-bank-login.net"/>
    <x v="2"/>
    <x v="3"/>
    <n v="0.95347222222222228"/>
    <d v="2026-01-17T00:00:00"/>
    <n v="1"/>
    <n v="3"/>
    <n v="2"/>
    <x v="4"/>
    <s v="Medium"/>
    <s v="Medium"/>
    <n v="1"/>
    <n v="0"/>
  </r>
  <r>
    <s v="INC-2026-12532"/>
    <d v="2026-01-17T22:53:00"/>
    <x v="4"/>
    <s v="hr-benefits-portal.org"/>
    <x v="3"/>
    <x v="3"/>
    <n v="0.95347222222222228"/>
    <d v="2026-01-17T00:00:00"/>
    <n v="1"/>
    <n v="3"/>
    <n v="2"/>
    <x v="4"/>
    <s v="Medium"/>
    <s v="Medium"/>
    <n v="1"/>
    <n v="0"/>
  </r>
  <r>
    <s v="INC-2026-14484"/>
    <d v="2026-01-17T23:07:00"/>
    <x v="4"/>
    <s v="secure-bank-login.net"/>
    <x v="2"/>
    <x v="3"/>
    <n v="0.96319444444444446"/>
    <d v="2026-01-17T00:00:00"/>
    <n v="1"/>
    <n v="3"/>
    <n v="2"/>
    <x v="4"/>
    <s v="Medium"/>
    <s v="Medium"/>
    <n v="1"/>
    <n v="0"/>
  </r>
  <r>
    <s v="INC-2026-13673"/>
    <d v="2026-01-17T23:37:00"/>
    <x v="4"/>
    <s v="invoice-processing.co"/>
    <x v="2"/>
    <x v="0"/>
    <n v="0.98402777777777772"/>
    <d v="2026-01-17T00:00:00"/>
    <n v="1"/>
    <n v="3"/>
    <n v="1"/>
    <x v="2"/>
    <s v="Low"/>
    <s v="Low"/>
    <n v="1"/>
    <n v="0"/>
  </r>
  <r>
    <s v="INC-2026-14016"/>
    <d v="2026-01-17T23:50:00"/>
    <x v="0"/>
    <s v="secure-bank-login.net"/>
    <x v="1"/>
    <x v="1"/>
    <n v="0.99305555555555558"/>
    <d v="2026-01-17T00:00:00"/>
    <n v="1"/>
    <n v="1"/>
    <n v="4"/>
    <x v="1"/>
    <s v="Low"/>
    <s v="Low"/>
    <n v="1"/>
    <n v="1"/>
  </r>
  <r>
    <s v="INC-2026-12495"/>
    <d v="2026-01-18T01:59:00"/>
    <x v="2"/>
    <s v="invoice-processing.co"/>
    <x v="1"/>
    <x v="3"/>
    <n v="8.2638888888888887E-2"/>
    <d v="2026-01-18T00:00:00"/>
    <n v="1"/>
    <n v="3"/>
    <n v="2"/>
    <x v="4"/>
    <s v="Medium"/>
    <s v="Medium"/>
    <n v="1"/>
    <n v="0"/>
  </r>
  <r>
    <s v="INC-2026-10069"/>
    <d v="2026-01-18T02:30:00"/>
    <x v="0"/>
    <s v="hr-benefits-portal.org"/>
    <x v="1"/>
    <x v="2"/>
    <n v="0.10416666666666667"/>
    <d v="2026-01-18T00:00:00"/>
    <n v="1"/>
    <n v="1"/>
    <n v="2"/>
    <x v="6"/>
    <s v="Low"/>
    <s v="Low"/>
    <n v="1"/>
    <n v="0"/>
  </r>
  <r>
    <s v="INC-2026-14137"/>
    <d v="2026-01-18T03:19:00"/>
    <x v="4"/>
    <s v="secure-bank-login.net"/>
    <x v="0"/>
    <x v="4"/>
    <n v="0.13819444444444445"/>
    <d v="2026-01-18T00:00:00"/>
    <n v="1"/>
    <n v="3"/>
    <n v="5"/>
    <x v="9"/>
    <s v="High"/>
    <s v="High"/>
    <n v="1"/>
    <n v="1"/>
  </r>
  <r>
    <s v="INC-2026-11945"/>
    <d v="2026-01-18T04:37:00"/>
    <x v="3"/>
    <s v="secure-bank-login.net"/>
    <x v="0"/>
    <x v="3"/>
    <n v="0.19236111111111112"/>
    <d v="2026-01-18T00:00:00"/>
    <n v="1"/>
    <n v="5"/>
    <n v="2"/>
    <x v="3"/>
    <s v="Medium"/>
    <s v="Medium"/>
    <n v="1"/>
    <n v="0"/>
  </r>
  <r>
    <s v="INC-2026-14891"/>
    <d v="2026-01-18T04:48:00"/>
    <x v="4"/>
    <s v="invoice-processing.co"/>
    <x v="3"/>
    <x v="2"/>
    <n v="0.2"/>
    <d v="2026-01-18T00:00:00"/>
    <n v="1"/>
    <n v="3"/>
    <n v="2"/>
    <x v="4"/>
    <s v="Medium"/>
    <s v="Medium"/>
    <n v="1"/>
    <n v="0"/>
  </r>
  <r>
    <s v="INC-2026-11790"/>
    <d v="2026-01-18T04:54:00"/>
    <x v="4"/>
    <s v="invoice-processing.co"/>
    <x v="2"/>
    <x v="1"/>
    <n v="0.20416666666666666"/>
    <d v="2026-01-18T00:00:00"/>
    <n v="1"/>
    <n v="3"/>
    <n v="4"/>
    <x v="5"/>
    <s v="High"/>
    <s v="High"/>
    <n v="1"/>
    <n v="1"/>
  </r>
  <r>
    <s v="INC-2026-12790"/>
    <d v="2026-01-18T05:01:00"/>
    <x v="1"/>
    <s v="secure-bank-login.net"/>
    <x v="0"/>
    <x v="1"/>
    <n v="0.20902777777777778"/>
    <d v="2026-01-18T00:00:00"/>
    <n v="1"/>
    <n v="1"/>
    <n v="4"/>
    <x v="1"/>
    <s v="Low"/>
    <s v="Low"/>
    <n v="1"/>
    <n v="1"/>
  </r>
  <r>
    <s v="INC-2026-13742"/>
    <d v="2026-01-18T05:02:00"/>
    <x v="2"/>
    <s v="secure-bank-login.net"/>
    <x v="2"/>
    <x v="3"/>
    <n v="0.20972222222222223"/>
    <d v="2026-01-18T00:00:00"/>
    <n v="1"/>
    <n v="3"/>
    <n v="2"/>
    <x v="4"/>
    <s v="Medium"/>
    <s v="Medium"/>
    <n v="1"/>
    <n v="0"/>
  </r>
  <r>
    <s v="INC-2026-13701"/>
    <d v="2026-01-18T05:52:00"/>
    <x v="4"/>
    <s v="micros0ft-security.com"/>
    <x v="2"/>
    <x v="3"/>
    <n v="0.24444444444444444"/>
    <d v="2026-01-18T00:00:00"/>
    <n v="1"/>
    <n v="3"/>
    <n v="2"/>
    <x v="4"/>
    <s v="Medium"/>
    <s v="Medium"/>
    <n v="1"/>
    <n v="0"/>
  </r>
  <r>
    <s v="INC-2026-12395"/>
    <d v="2026-01-18T05:55:00"/>
    <x v="4"/>
    <s v="secure-bank-login.net"/>
    <x v="2"/>
    <x v="0"/>
    <n v="0.24652777777777779"/>
    <d v="2026-01-18T00:00:00"/>
    <n v="1"/>
    <n v="3"/>
    <n v="1"/>
    <x v="2"/>
    <s v="Low"/>
    <s v="Low"/>
    <n v="1"/>
    <n v="0"/>
  </r>
  <r>
    <s v="INC-2026-11954"/>
    <d v="2026-01-18T06:11:00"/>
    <x v="3"/>
    <s v="hr-benefits-portal.org"/>
    <x v="0"/>
    <x v="3"/>
    <n v="0.25763888888888886"/>
    <d v="2026-01-18T00:00:00"/>
    <n v="1"/>
    <n v="5"/>
    <n v="2"/>
    <x v="3"/>
    <s v="Medium"/>
    <s v="Medium"/>
    <n v="1"/>
    <n v="0"/>
  </r>
  <r>
    <s v="INC-2026-10974"/>
    <d v="2026-01-18T06:15:00"/>
    <x v="4"/>
    <s v="hr-benefits-portal.org"/>
    <x v="2"/>
    <x v="3"/>
    <n v="0.26041666666666669"/>
    <d v="2026-01-18T00:00:00"/>
    <n v="1"/>
    <n v="3"/>
    <n v="2"/>
    <x v="4"/>
    <s v="Medium"/>
    <s v="Medium"/>
    <n v="1"/>
    <n v="0"/>
  </r>
  <r>
    <s v="INC-2026-12638"/>
    <d v="2026-01-18T06:36:00"/>
    <x v="4"/>
    <s v="invoice-processing.co"/>
    <x v="2"/>
    <x v="3"/>
    <n v="0.27500000000000002"/>
    <d v="2026-01-18T00:00:00"/>
    <n v="1"/>
    <n v="3"/>
    <n v="2"/>
    <x v="4"/>
    <s v="Medium"/>
    <s v="Medium"/>
    <n v="1"/>
    <n v="0"/>
  </r>
  <r>
    <s v="INC-2026-10138"/>
    <d v="2026-01-18T06:39:00"/>
    <x v="4"/>
    <s v="micros0ft-security.com"/>
    <x v="2"/>
    <x v="2"/>
    <n v="0.27708333333333335"/>
    <d v="2026-01-18T00:00:00"/>
    <n v="1"/>
    <n v="3"/>
    <n v="2"/>
    <x v="4"/>
    <s v="Medium"/>
    <s v="Medium"/>
    <n v="1"/>
    <n v="0"/>
  </r>
  <r>
    <s v="INC-2026-14972"/>
    <d v="2026-01-18T06:58:00"/>
    <x v="1"/>
    <s v="secure-bank-login.net"/>
    <x v="2"/>
    <x v="0"/>
    <n v="0.2902777777777778"/>
    <d v="2026-01-18T00:00:00"/>
    <n v="1"/>
    <n v="1"/>
    <n v="1"/>
    <x v="0"/>
    <s v="Low"/>
    <s v="Low"/>
    <n v="1"/>
    <n v="0"/>
  </r>
  <r>
    <s v="INC-2026-13563"/>
    <d v="2026-01-18T07:20:00"/>
    <x v="4"/>
    <s v="hr-benefits-portal.org"/>
    <x v="2"/>
    <x v="3"/>
    <n v="0.30555555555555558"/>
    <d v="2026-01-18T00:00:00"/>
    <n v="1"/>
    <n v="3"/>
    <n v="2"/>
    <x v="4"/>
    <s v="Medium"/>
    <s v="Medium"/>
    <n v="1"/>
    <n v="0"/>
  </r>
  <r>
    <s v="INC-2026-10547"/>
    <d v="2026-01-18T07:58:00"/>
    <x v="1"/>
    <s v="secure-bank-login.net"/>
    <x v="3"/>
    <x v="1"/>
    <n v="0.33194444444444443"/>
    <d v="2026-01-18T00:00:00"/>
    <n v="1"/>
    <n v="1"/>
    <n v="4"/>
    <x v="1"/>
    <s v="Low"/>
    <s v="Low"/>
    <n v="1"/>
    <n v="1"/>
  </r>
  <r>
    <s v="INC-2026-11365"/>
    <d v="2026-01-18T08:19:00"/>
    <x v="4"/>
    <s v="micros0ft-security.com"/>
    <x v="2"/>
    <x v="2"/>
    <n v="0.34652777777777777"/>
    <d v="2026-01-18T00:00:00"/>
    <n v="1"/>
    <n v="3"/>
    <n v="2"/>
    <x v="4"/>
    <s v="Medium"/>
    <s v="Medium"/>
    <n v="1"/>
    <n v="0"/>
  </r>
  <r>
    <s v="INC-2026-12217"/>
    <d v="2026-01-18T08:24:00"/>
    <x v="4"/>
    <s v="secure-bank-login.net"/>
    <x v="2"/>
    <x v="0"/>
    <n v="0.35"/>
    <d v="2026-01-18T00:00:00"/>
    <n v="1"/>
    <n v="3"/>
    <n v="1"/>
    <x v="2"/>
    <s v="Low"/>
    <s v="Low"/>
    <n v="1"/>
    <n v="0"/>
  </r>
  <r>
    <s v="INC-2026-10967"/>
    <d v="2026-01-18T08:45:00"/>
    <x v="4"/>
    <s v="micros0ft-security.com"/>
    <x v="2"/>
    <x v="3"/>
    <n v="0.36458333333333331"/>
    <d v="2026-01-18T00:00:00"/>
    <n v="1"/>
    <n v="3"/>
    <n v="2"/>
    <x v="4"/>
    <s v="Medium"/>
    <s v="Medium"/>
    <n v="1"/>
    <n v="0"/>
  </r>
  <r>
    <s v="INC-2026-12576"/>
    <d v="2026-01-18T09:16:00"/>
    <x v="0"/>
    <s v="micros0ft-security.com"/>
    <x v="2"/>
    <x v="3"/>
    <n v="0.38611111111111113"/>
    <d v="2026-01-18T00:00:00"/>
    <n v="1"/>
    <n v="1"/>
    <n v="2"/>
    <x v="6"/>
    <s v="Low"/>
    <s v="Low"/>
    <n v="1"/>
    <n v="0"/>
  </r>
  <r>
    <s v="INC-2026-13203"/>
    <d v="2026-01-18T09:29:00"/>
    <x v="3"/>
    <s v="invoice-processing.co"/>
    <x v="0"/>
    <x v="3"/>
    <n v="0.39513888888888887"/>
    <d v="2026-01-18T00:00:00"/>
    <n v="1"/>
    <n v="5"/>
    <n v="2"/>
    <x v="3"/>
    <s v="Medium"/>
    <s v="Medium"/>
    <n v="1"/>
    <n v="0"/>
  </r>
  <r>
    <s v="INC-2026-13852"/>
    <d v="2026-01-18T09:46:00"/>
    <x v="1"/>
    <s v="hr-benefits-portal.org"/>
    <x v="3"/>
    <x v="0"/>
    <n v="0.40694444444444444"/>
    <d v="2026-01-18T00:00:00"/>
    <n v="1"/>
    <n v="1"/>
    <n v="1"/>
    <x v="0"/>
    <s v="Low"/>
    <s v="Low"/>
    <n v="1"/>
    <n v="0"/>
  </r>
  <r>
    <s v="INC-2026-10923"/>
    <d v="2026-01-18T10:40:00"/>
    <x v="0"/>
    <s v="secure-bank-login.net"/>
    <x v="3"/>
    <x v="0"/>
    <n v="0.44444444444444442"/>
    <d v="2026-01-18T00:00:00"/>
    <n v="1"/>
    <n v="1"/>
    <n v="1"/>
    <x v="0"/>
    <s v="Low"/>
    <s v="Low"/>
    <n v="1"/>
    <n v="0"/>
  </r>
  <r>
    <s v="INC-2026-13635"/>
    <d v="2026-01-18T11:09:00"/>
    <x v="4"/>
    <s v="hr-benefits-portal.org"/>
    <x v="2"/>
    <x v="2"/>
    <n v="0.46458333333333335"/>
    <d v="2026-01-18T00:00:00"/>
    <n v="1"/>
    <n v="3"/>
    <n v="2"/>
    <x v="4"/>
    <s v="Medium"/>
    <s v="Medium"/>
    <n v="1"/>
    <n v="0"/>
  </r>
  <r>
    <s v="INC-2026-13495"/>
    <d v="2026-01-18T11:51:00"/>
    <x v="1"/>
    <s v="micros0ft-security.com"/>
    <x v="3"/>
    <x v="0"/>
    <n v="0.49375000000000002"/>
    <d v="2026-01-18T00:00:00"/>
    <n v="1"/>
    <n v="1"/>
    <n v="1"/>
    <x v="0"/>
    <s v="Low"/>
    <s v="Low"/>
    <n v="1"/>
    <n v="0"/>
  </r>
  <r>
    <s v="INC-2026-11423"/>
    <d v="2026-01-18T12:09:00"/>
    <x v="2"/>
    <s v="micros0ft-security.com"/>
    <x v="3"/>
    <x v="2"/>
    <n v="0.50624999999999998"/>
    <d v="2026-01-18T00:00:00"/>
    <n v="1"/>
    <n v="3"/>
    <n v="2"/>
    <x v="4"/>
    <s v="Medium"/>
    <s v="Medium"/>
    <n v="1"/>
    <n v="0"/>
  </r>
  <r>
    <s v="INC-2026-10857"/>
    <d v="2026-01-18T12:50:00"/>
    <x v="3"/>
    <s v="invoice-processing.co"/>
    <x v="0"/>
    <x v="3"/>
    <n v="0.53472222222222221"/>
    <d v="2026-01-18T00:00:00"/>
    <n v="1"/>
    <n v="5"/>
    <n v="2"/>
    <x v="3"/>
    <s v="Medium"/>
    <s v="Medium"/>
    <n v="1"/>
    <n v="0"/>
  </r>
  <r>
    <s v="INC-2026-13771"/>
    <d v="2026-01-18T13:25:00"/>
    <x v="4"/>
    <s v="hr-benefits-portal.org"/>
    <x v="1"/>
    <x v="2"/>
    <n v="0.55902777777777779"/>
    <d v="2026-01-18T00:00:00"/>
    <n v="1"/>
    <n v="3"/>
    <n v="2"/>
    <x v="4"/>
    <s v="Medium"/>
    <s v="Medium"/>
    <n v="1"/>
    <n v="0"/>
  </r>
  <r>
    <s v="INC-2026-10962"/>
    <d v="2026-01-18T13:50:00"/>
    <x v="1"/>
    <s v="hr-benefits-portal.org"/>
    <x v="3"/>
    <x v="3"/>
    <n v="0.57638888888888884"/>
    <d v="2026-01-18T00:00:00"/>
    <n v="1"/>
    <n v="1"/>
    <n v="2"/>
    <x v="6"/>
    <s v="Low"/>
    <s v="Low"/>
    <n v="1"/>
    <n v="0"/>
  </r>
  <r>
    <s v="INC-2026-14372"/>
    <d v="2026-01-18T13:54:00"/>
    <x v="4"/>
    <s v="hr-benefits-portal.org"/>
    <x v="2"/>
    <x v="2"/>
    <n v="0.57916666666666672"/>
    <d v="2026-01-18T00:00:00"/>
    <n v="1"/>
    <n v="3"/>
    <n v="2"/>
    <x v="4"/>
    <s v="Medium"/>
    <s v="Medium"/>
    <n v="1"/>
    <n v="0"/>
  </r>
  <r>
    <s v="INC-2026-14440"/>
    <d v="2026-01-18T14:02:00"/>
    <x v="4"/>
    <s v="invoice-processing.co"/>
    <x v="2"/>
    <x v="4"/>
    <n v="0.58472222222222225"/>
    <d v="2026-01-18T00:00:00"/>
    <n v="1"/>
    <n v="3"/>
    <n v="5"/>
    <x v="9"/>
    <s v="High"/>
    <s v="High"/>
    <n v="1"/>
    <n v="1"/>
  </r>
  <r>
    <s v="INC-2026-14179"/>
    <d v="2026-01-18T14:05:00"/>
    <x v="4"/>
    <s v="secure-bank-login.net"/>
    <x v="2"/>
    <x v="3"/>
    <n v="0.58680555555555558"/>
    <d v="2026-01-18T00:00:00"/>
    <n v="1"/>
    <n v="3"/>
    <n v="2"/>
    <x v="4"/>
    <s v="Medium"/>
    <s v="Medium"/>
    <n v="1"/>
    <n v="0"/>
  </r>
  <r>
    <s v="INC-2026-13654"/>
    <d v="2026-01-18T14:47:00"/>
    <x v="4"/>
    <s v="hr-benefits-portal.org"/>
    <x v="2"/>
    <x v="2"/>
    <n v="0.61597222222222225"/>
    <d v="2026-01-18T00:00:00"/>
    <n v="1"/>
    <n v="3"/>
    <n v="2"/>
    <x v="4"/>
    <s v="Medium"/>
    <s v="Medium"/>
    <n v="1"/>
    <n v="0"/>
  </r>
  <r>
    <s v="INC-2026-13690"/>
    <d v="2026-01-18T14:57:00"/>
    <x v="4"/>
    <s v="hr-benefits-portal.org"/>
    <x v="2"/>
    <x v="4"/>
    <n v="0.62291666666666667"/>
    <d v="2026-01-18T00:00:00"/>
    <n v="1"/>
    <n v="3"/>
    <n v="5"/>
    <x v="9"/>
    <s v="High"/>
    <s v="High"/>
    <n v="1"/>
    <n v="1"/>
  </r>
  <r>
    <s v="INC-2026-11876"/>
    <d v="2026-01-18T15:38:00"/>
    <x v="2"/>
    <s v="micros0ft-security.com"/>
    <x v="3"/>
    <x v="2"/>
    <n v="0.65138888888888891"/>
    <d v="2026-01-18T00:00:00"/>
    <n v="1"/>
    <n v="3"/>
    <n v="2"/>
    <x v="4"/>
    <s v="Medium"/>
    <s v="Medium"/>
    <n v="1"/>
    <n v="0"/>
  </r>
  <r>
    <s v="INC-2026-14274"/>
    <d v="2026-01-18T16:10:00"/>
    <x v="1"/>
    <s v="hr-benefits-portal.org"/>
    <x v="1"/>
    <x v="0"/>
    <n v="0.67361111111111116"/>
    <d v="2026-01-18T00:00:00"/>
    <n v="1"/>
    <n v="1"/>
    <n v="1"/>
    <x v="0"/>
    <s v="Low"/>
    <s v="Low"/>
    <n v="1"/>
    <n v="0"/>
  </r>
  <r>
    <s v="INC-2026-12086"/>
    <d v="2026-01-18T16:42:00"/>
    <x v="4"/>
    <s v="invoice-processing.co"/>
    <x v="2"/>
    <x v="2"/>
    <n v="0.6958333333333333"/>
    <d v="2026-01-18T00:00:00"/>
    <n v="1"/>
    <n v="3"/>
    <n v="2"/>
    <x v="4"/>
    <s v="Medium"/>
    <s v="Medium"/>
    <n v="1"/>
    <n v="0"/>
  </r>
  <r>
    <s v="INC-2026-14232"/>
    <d v="2026-01-18T16:47:00"/>
    <x v="2"/>
    <s v="secure-bank-login.net"/>
    <x v="1"/>
    <x v="2"/>
    <n v="0.69930555555555551"/>
    <d v="2026-01-18T00:00:00"/>
    <n v="1"/>
    <n v="3"/>
    <n v="2"/>
    <x v="4"/>
    <s v="Medium"/>
    <s v="Medium"/>
    <n v="1"/>
    <n v="0"/>
  </r>
  <r>
    <s v="INC-2026-14744"/>
    <d v="2026-01-18T16:53:00"/>
    <x v="4"/>
    <s v="micros0ft-security.com"/>
    <x v="2"/>
    <x v="3"/>
    <n v="0.70347222222222228"/>
    <d v="2026-01-18T00:00:00"/>
    <n v="1"/>
    <n v="3"/>
    <n v="2"/>
    <x v="4"/>
    <s v="Medium"/>
    <s v="Medium"/>
    <n v="1"/>
    <n v="0"/>
  </r>
  <r>
    <s v="INC-2026-11858"/>
    <d v="2026-01-18T16:53:00"/>
    <x v="2"/>
    <s v="hr-benefits-portal.org"/>
    <x v="3"/>
    <x v="0"/>
    <n v="0.70347222222222228"/>
    <d v="2026-01-18T00:00:00"/>
    <n v="1"/>
    <n v="3"/>
    <n v="1"/>
    <x v="2"/>
    <s v="Low"/>
    <s v="Low"/>
    <n v="1"/>
    <n v="0"/>
  </r>
  <r>
    <s v="INC-2026-10703"/>
    <d v="2026-01-18T17:07:00"/>
    <x v="5"/>
    <s v="hr-benefits-portal.org"/>
    <x v="1"/>
    <x v="0"/>
    <n v="0.71319444444444446"/>
    <d v="2026-01-18T00:00:00"/>
    <n v="1"/>
    <n v="1"/>
    <n v="1"/>
    <x v="0"/>
    <s v="Low"/>
    <s v="Low"/>
    <n v="1"/>
    <n v="0"/>
  </r>
  <r>
    <s v="INC-2026-11307"/>
    <d v="2026-01-18T17:34:00"/>
    <x v="4"/>
    <s v="secure-bank-login.net"/>
    <x v="2"/>
    <x v="0"/>
    <n v="0.7319444444444444"/>
    <d v="2026-01-18T00:00:00"/>
    <n v="1"/>
    <n v="3"/>
    <n v="1"/>
    <x v="2"/>
    <s v="Low"/>
    <s v="Low"/>
    <n v="1"/>
    <n v="0"/>
  </r>
  <r>
    <s v="INC-2026-12908"/>
    <d v="2026-01-18T18:11:00"/>
    <x v="4"/>
    <s v="micros0ft-security.com"/>
    <x v="2"/>
    <x v="3"/>
    <n v="0.75763888888888886"/>
    <d v="2026-01-18T00:00:00"/>
    <n v="1"/>
    <n v="3"/>
    <n v="2"/>
    <x v="4"/>
    <s v="Medium"/>
    <s v="Medium"/>
    <n v="1"/>
    <n v="0"/>
  </r>
  <r>
    <s v="INC-2026-10924"/>
    <d v="2026-01-18T18:44:00"/>
    <x v="4"/>
    <s v="hr-benefits-portal.org"/>
    <x v="2"/>
    <x v="2"/>
    <n v="0.78055555555555556"/>
    <d v="2026-01-18T00:00:00"/>
    <n v="1"/>
    <n v="3"/>
    <n v="2"/>
    <x v="4"/>
    <s v="Medium"/>
    <s v="Medium"/>
    <n v="1"/>
    <n v="0"/>
  </r>
  <r>
    <s v="INC-2026-14599"/>
    <d v="2026-01-18T18:59:00"/>
    <x v="5"/>
    <s v="hr-benefits-portal.org"/>
    <x v="3"/>
    <x v="2"/>
    <n v="0.79097222222222219"/>
    <d v="2026-01-18T00:00:00"/>
    <n v="1"/>
    <n v="1"/>
    <n v="2"/>
    <x v="6"/>
    <s v="Low"/>
    <s v="Low"/>
    <n v="1"/>
    <n v="0"/>
  </r>
  <r>
    <s v="INC-2026-14284"/>
    <d v="2026-01-18T19:25:00"/>
    <x v="4"/>
    <s v="secure-bank-login.net"/>
    <x v="2"/>
    <x v="1"/>
    <n v="0.80902777777777779"/>
    <d v="2026-01-18T00:00:00"/>
    <n v="1"/>
    <n v="3"/>
    <n v="4"/>
    <x v="5"/>
    <s v="High"/>
    <s v="High"/>
    <n v="1"/>
    <n v="1"/>
  </r>
  <r>
    <s v="INC-2026-13304"/>
    <d v="2026-01-18T19:27:00"/>
    <x v="0"/>
    <s v="secure-bank-login.net"/>
    <x v="2"/>
    <x v="2"/>
    <n v="0.81041666666666667"/>
    <d v="2026-01-18T00:00:00"/>
    <n v="1"/>
    <n v="1"/>
    <n v="2"/>
    <x v="6"/>
    <s v="Low"/>
    <s v="Low"/>
    <n v="1"/>
    <n v="0"/>
  </r>
  <r>
    <s v="INC-2026-14214"/>
    <d v="2026-01-18T20:11:00"/>
    <x v="3"/>
    <s v="invoice-processing.co"/>
    <x v="0"/>
    <x v="0"/>
    <n v="0.84097222222222223"/>
    <d v="2026-01-18T00:00:00"/>
    <n v="1"/>
    <n v="5"/>
    <n v="1"/>
    <x v="8"/>
    <s v="Medium"/>
    <s v="Medium"/>
    <n v="1"/>
    <n v="0"/>
  </r>
  <r>
    <s v="INC-2026-11706"/>
    <d v="2026-01-18T20:23:00"/>
    <x v="4"/>
    <s v="micros0ft-security.com"/>
    <x v="2"/>
    <x v="0"/>
    <n v="0.84930555555555554"/>
    <d v="2026-01-18T00:00:00"/>
    <n v="1"/>
    <n v="3"/>
    <n v="1"/>
    <x v="2"/>
    <s v="Low"/>
    <s v="Low"/>
    <n v="1"/>
    <n v="0"/>
  </r>
  <r>
    <s v="INC-2026-11885"/>
    <d v="2026-01-18T20:35:00"/>
    <x v="5"/>
    <s v="micros0ft-security.com"/>
    <x v="0"/>
    <x v="3"/>
    <n v="0.85763888888888884"/>
    <d v="2026-01-18T00:00:00"/>
    <n v="1"/>
    <n v="1"/>
    <n v="2"/>
    <x v="6"/>
    <s v="Low"/>
    <s v="Low"/>
    <n v="1"/>
    <n v="0"/>
  </r>
  <r>
    <s v="INC-2026-14162"/>
    <d v="2026-01-18T20:48:00"/>
    <x v="0"/>
    <s v="micros0ft-security.com"/>
    <x v="2"/>
    <x v="3"/>
    <n v="0.8666666666666667"/>
    <d v="2026-01-18T00:00:00"/>
    <n v="1"/>
    <n v="1"/>
    <n v="2"/>
    <x v="6"/>
    <s v="Low"/>
    <s v="Low"/>
    <n v="1"/>
    <n v="0"/>
  </r>
  <r>
    <s v="INC-2026-12094"/>
    <d v="2026-01-18T21:37:00"/>
    <x v="4"/>
    <s v="micros0ft-security.com"/>
    <x v="2"/>
    <x v="1"/>
    <n v="0.90069444444444446"/>
    <d v="2026-01-18T00:00:00"/>
    <n v="1"/>
    <n v="3"/>
    <n v="4"/>
    <x v="5"/>
    <s v="High"/>
    <s v="High"/>
    <n v="1"/>
    <n v="1"/>
  </r>
  <r>
    <s v="INC-2026-11764"/>
    <d v="2026-01-18T21:45:00"/>
    <x v="4"/>
    <s v="hr-benefits-portal.org"/>
    <x v="2"/>
    <x v="2"/>
    <n v="0.90625"/>
    <d v="2026-01-18T00:00:00"/>
    <n v="1"/>
    <n v="3"/>
    <n v="2"/>
    <x v="4"/>
    <s v="Medium"/>
    <s v="Medium"/>
    <n v="1"/>
    <n v="0"/>
  </r>
  <r>
    <s v="INC-2026-13416"/>
    <d v="2026-01-18T21:48:00"/>
    <x v="5"/>
    <s v="micros0ft-security.com"/>
    <x v="0"/>
    <x v="2"/>
    <n v="0.90833333333333333"/>
    <d v="2026-01-18T00:00:00"/>
    <n v="1"/>
    <n v="1"/>
    <n v="2"/>
    <x v="6"/>
    <s v="Low"/>
    <s v="Low"/>
    <n v="1"/>
    <n v="0"/>
  </r>
  <r>
    <s v="INC-2026-10363"/>
    <d v="2026-01-18T21:56:00"/>
    <x v="3"/>
    <s v="invoice-processing.co"/>
    <x v="0"/>
    <x v="1"/>
    <n v="0.91388888888888886"/>
    <d v="2026-01-18T00:00:00"/>
    <n v="1"/>
    <n v="5"/>
    <n v="4"/>
    <x v="10"/>
    <s v="Very High"/>
    <s v="Critical"/>
    <n v="1"/>
    <n v="1"/>
  </r>
  <r>
    <s v="INC-2026-10151"/>
    <d v="2026-01-18T22:10:00"/>
    <x v="4"/>
    <s v="micros0ft-security.com"/>
    <x v="2"/>
    <x v="3"/>
    <n v="0.92361111111111116"/>
    <d v="2026-01-18T00:00:00"/>
    <n v="1"/>
    <n v="3"/>
    <n v="2"/>
    <x v="4"/>
    <s v="Medium"/>
    <s v="Medium"/>
    <n v="1"/>
    <n v="0"/>
  </r>
  <r>
    <s v="INC-2026-14470"/>
    <d v="2026-01-18T23:21:00"/>
    <x v="1"/>
    <s v="secure-bank-login.net"/>
    <x v="1"/>
    <x v="1"/>
    <n v="0.97291666666666665"/>
    <d v="2026-01-18T00:00:00"/>
    <n v="1"/>
    <n v="1"/>
    <n v="4"/>
    <x v="1"/>
    <s v="Low"/>
    <s v="Low"/>
    <n v="1"/>
    <n v="1"/>
  </r>
  <r>
    <s v="INC-2026-14202"/>
    <d v="2026-01-19T00:48:00"/>
    <x v="0"/>
    <s v="micros0ft-security.com"/>
    <x v="2"/>
    <x v="3"/>
    <n v="3.3333333333333333E-2"/>
    <d v="2026-01-19T00:00:00"/>
    <n v="1"/>
    <n v="1"/>
    <n v="2"/>
    <x v="6"/>
    <s v="Low"/>
    <s v="Low"/>
    <n v="1"/>
    <n v="0"/>
  </r>
  <r>
    <s v="INC-2026-12267"/>
    <d v="2026-01-19T01:29:00"/>
    <x v="0"/>
    <s v="invoice-processing.co"/>
    <x v="0"/>
    <x v="2"/>
    <n v="6.1805555555555558E-2"/>
    <d v="2026-01-19T00:00:00"/>
    <n v="1"/>
    <n v="1"/>
    <n v="2"/>
    <x v="6"/>
    <s v="Low"/>
    <s v="Low"/>
    <n v="1"/>
    <n v="0"/>
  </r>
  <r>
    <s v="INC-2026-10865"/>
    <d v="2026-01-19T01:45:00"/>
    <x v="4"/>
    <s v="invoice-processing.co"/>
    <x v="2"/>
    <x v="2"/>
    <n v="7.2916666666666671E-2"/>
    <d v="2026-01-19T00:00:00"/>
    <n v="1"/>
    <n v="3"/>
    <n v="2"/>
    <x v="4"/>
    <s v="Medium"/>
    <s v="Medium"/>
    <n v="1"/>
    <n v="0"/>
  </r>
  <r>
    <s v="INC-2026-13912"/>
    <d v="2026-01-19T01:55:00"/>
    <x v="4"/>
    <s v="secure-bank-login.net"/>
    <x v="2"/>
    <x v="3"/>
    <n v="7.9861111111111105E-2"/>
    <d v="2026-01-19T00:00:00"/>
    <n v="1"/>
    <n v="3"/>
    <n v="2"/>
    <x v="4"/>
    <s v="Medium"/>
    <s v="Medium"/>
    <n v="1"/>
    <n v="0"/>
  </r>
  <r>
    <s v="INC-2026-13164"/>
    <d v="2026-01-19T02:55:00"/>
    <x v="3"/>
    <s v="secure-bank-login.net"/>
    <x v="0"/>
    <x v="2"/>
    <n v="0.12152777777777778"/>
    <d v="2026-01-19T00:00:00"/>
    <n v="1"/>
    <n v="5"/>
    <n v="2"/>
    <x v="3"/>
    <s v="Medium"/>
    <s v="Medium"/>
    <n v="1"/>
    <n v="0"/>
  </r>
  <r>
    <s v="INC-2026-11059"/>
    <d v="2026-01-19T03:10:00"/>
    <x v="0"/>
    <s v="secure-bank-login.net"/>
    <x v="0"/>
    <x v="0"/>
    <n v="0.13194444444444445"/>
    <d v="2026-01-19T00:00:00"/>
    <n v="1"/>
    <n v="1"/>
    <n v="1"/>
    <x v="0"/>
    <s v="Low"/>
    <s v="Low"/>
    <n v="1"/>
    <n v="0"/>
  </r>
  <r>
    <s v="INC-2026-13947"/>
    <d v="2026-01-19T03:21:00"/>
    <x v="3"/>
    <s v="micros0ft-security.com"/>
    <x v="0"/>
    <x v="1"/>
    <n v="0.13958333333333334"/>
    <d v="2026-01-19T00:00:00"/>
    <n v="1"/>
    <n v="5"/>
    <n v="4"/>
    <x v="10"/>
    <s v="Very High"/>
    <s v="Critical"/>
    <n v="1"/>
    <n v="1"/>
  </r>
  <r>
    <s v="INC-2026-13661"/>
    <d v="2026-01-19T04:28:00"/>
    <x v="4"/>
    <s v="hr-benefits-portal.org"/>
    <x v="2"/>
    <x v="2"/>
    <n v="0.18611111111111112"/>
    <d v="2026-01-19T00:00:00"/>
    <n v="1"/>
    <n v="3"/>
    <n v="2"/>
    <x v="4"/>
    <s v="Medium"/>
    <s v="Medium"/>
    <n v="1"/>
    <n v="0"/>
  </r>
  <r>
    <s v="INC-2026-14100"/>
    <d v="2026-01-19T04:32:00"/>
    <x v="4"/>
    <s v="invoice-processing.co"/>
    <x v="3"/>
    <x v="0"/>
    <n v="0.18888888888888888"/>
    <d v="2026-01-19T00:00:00"/>
    <n v="1"/>
    <n v="3"/>
    <n v="1"/>
    <x v="2"/>
    <s v="Low"/>
    <s v="Low"/>
    <n v="1"/>
    <n v="0"/>
  </r>
  <r>
    <s v="INC-2026-13014"/>
    <d v="2026-01-19T04:42:00"/>
    <x v="4"/>
    <s v="invoice-processing.co"/>
    <x v="2"/>
    <x v="2"/>
    <n v="0.19583333333333333"/>
    <d v="2026-01-19T00:00:00"/>
    <n v="1"/>
    <n v="3"/>
    <n v="2"/>
    <x v="4"/>
    <s v="Medium"/>
    <s v="Medium"/>
    <n v="1"/>
    <n v="0"/>
  </r>
  <r>
    <s v="INC-2026-13317"/>
    <d v="2026-01-19T05:25:00"/>
    <x v="0"/>
    <s v="micros0ft-security.com"/>
    <x v="1"/>
    <x v="2"/>
    <n v="0.22569444444444445"/>
    <d v="2026-01-19T00:00:00"/>
    <n v="1"/>
    <n v="1"/>
    <n v="2"/>
    <x v="6"/>
    <s v="Low"/>
    <s v="Low"/>
    <n v="1"/>
    <n v="0"/>
  </r>
  <r>
    <s v="INC-2026-12100"/>
    <d v="2026-01-19T05:35:00"/>
    <x v="4"/>
    <s v="micros0ft-security.com"/>
    <x v="2"/>
    <x v="2"/>
    <n v="0.2326388888888889"/>
    <d v="2026-01-19T00:00:00"/>
    <n v="1"/>
    <n v="3"/>
    <n v="2"/>
    <x v="4"/>
    <s v="Medium"/>
    <s v="Medium"/>
    <n v="1"/>
    <n v="0"/>
  </r>
  <r>
    <s v="INC-2026-12279"/>
    <d v="2026-01-19T05:53:00"/>
    <x v="4"/>
    <s v="hr-benefits-portal.org"/>
    <x v="2"/>
    <x v="3"/>
    <n v="0.24513888888888888"/>
    <d v="2026-01-19T00:00:00"/>
    <n v="1"/>
    <n v="3"/>
    <n v="2"/>
    <x v="4"/>
    <s v="Medium"/>
    <s v="Medium"/>
    <n v="1"/>
    <n v="0"/>
  </r>
  <r>
    <s v="INC-2026-10268"/>
    <d v="2026-01-19T05:55:00"/>
    <x v="0"/>
    <s v="secure-bank-login.net"/>
    <x v="1"/>
    <x v="0"/>
    <n v="0.24652777777777779"/>
    <d v="2026-01-19T00:00:00"/>
    <n v="1"/>
    <n v="1"/>
    <n v="1"/>
    <x v="0"/>
    <s v="Low"/>
    <s v="Low"/>
    <n v="1"/>
    <n v="0"/>
  </r>
  <r>
    <s v="INC-2026-10878"/>
    <d v="2026-01-19T06:17:00"/>
    <x v="4"/>
    <s v="micros0ft-security.com"/>
    <x v="2"/>
    <x v="1"/>
    <n v="0.26180555555555557"/>
    <d v="2026-01-19T00:00:00"/>
    <n v="1"/>
    <n v="3"/>
    <n v="4"/>
    <x v="5"/>
    <s v="High"/>
    <s v="High"/>
    <n v="1"/>
    <n v="1"/>
  </r>
  <r>
    <s v="INC-2026-11664"/>
    <d v="2026-01-19T06:29:00"/>
    <x v="1"/>
    <s v="micros0ft-security.com"/>
    <x v="3"/>
    <x v="1"/>
    <n v="0.27013888888888887"/>
    <d v="2026-01-19T00:00:00"/>
    <n v="1"/>
    <n v="1"/>
    <n v="4"/>
    <x v="1"/>
    <s v="Low"/>
    <s v="Low"/>
    <n v="1"/>
    <n v="1"/>
  </r>
  <r>
    <s v="INC-2026-14571"/>
    <d v="2026-01-19T07:11:00"/>
    <x v="2"/>
    <s v="invoice-processing.co"/>
    <x v="1"/>
    <x v="2"/>
    <n v="0.29930555555555555"/>
    <d v="2026-01-19T00:00:00"/>
    <n v="1"/>
    <n v="3"/>
    <n v="2"/>
    <x v="4"/>
    <s v="Medium"/>
    <s v="Medium"/>
    <n v="1"/>
    <n v="0"/>
  </r>
  <r>
    <s v="INC-2026-12127"/>
    <d v="2026-01-19T07:37:00"/>
    <x v="2"/>
    <s v="micros0ft-security.com"/>
    <x v="1"/>
    <x v="4"/>
    <n v="0.31736111111111109"/>
    <d v="2026-01-19T00:00:00"/>
    <n v="1"/>
    <n v="3"/>
    <n v="5"/>
    <x v="9"/>
    <s v="High"/>
    <s v="High"/>
    <n v="1"/>
    <n v="1"/>
  </r>
  <r>
    <s v="INC-2026-11060"/>
    <d v="2026-01-19T08:06:00"/>
    <x v="3"/>
    <s v="invoice-processing.co"/>
    <x v="0"/>
    <x v="3"/>
    <n v="0.33750000000000002"/>
    <d v="2026-01-19T00:00:00"/>
    <n v="1"/>
    <n v="5"/>
    <n v="2"/>
    <x v="3"/>
    <s v="Medium"/>
    <s v="Medium"/>
    <n v="1"/>
    <n v="0"/>
  </r>
  <r>
    <s v="INC-2026-10062"/>
    <d v="2026-01-19T08:23:00"/>
    <x v="3"/>
    <s v="hr-benefits-portal.org"/>
    <x v="0"/>
    <x v="0"/>
    <n v="0.34930555555555554"/>
    <d v="2026-01-19T00:00:00"/>
    <n v="1"/>
    <n v="5"/>
    <n v="1"/>
    <x v="8"/>
    <s v="Medium"/>
    <s v="Medium"/>
    <n v="1"/>
    <n v="0"/>
  </r>
  <r>
    <s v="INC-2026-12253"/>
    <d v="2026-01-19T08:40:00"/>
    <x v="4"/>
    <s v="secure-bank-login.net"/>
    <x v="2"/>
    <x v="4"/>
    <n v="0.3611111111111111"/>
    <d v="2026-01-19T00:00:00"/>
    <n v="1"/>
    <n v="3"/>
    <n v="5"/>
    <x v="9"/>
    <s v="High"/>
    <s v="High"/>
    <n v="1"/>
    <n v="1"/>
  </r>
  <r>
    <s v="INC-2026-14492"/>
    <d v="2026-01-19T09:00:00"/>
    <x v="4"/>
    <s v="micros0ft-security.com"/>
    <x v="2"/>
    <x v="2"/>
    <n v="0.375"/>
    <d v="2026-01-19T00:00:00"/>
    <n v="1"/>
    <n v="3"/>
    <n v="2"/>
    <x v="4"/>
    <s v="Medium"/>
    <s v="Medium"/>
    <n v="1"/>
    <n v="0"/>
  </r>
  <r>
    <s v="INC-2026-14689"/>
    <d v="2026-01-19T09:11:00"/>
    <x v="4"/>
    <s v="micros0ft-security.com"/>
    <x v="2"/>
    <x v="3"/>
    <n v="0.38263888888888886"/>
    <d v="2026-01-19T00:00:00"/>
    <n v="1"/>
    <n v="3"/>
    <n v="2"/>
    <x v="4"/>
    <s v="Medium"/>
    <s v="Medium"/>
    <n v="1"/>
    <n v="0"/>
  </r>
  <r>
    <s v="INC-2026-14184"/>
    <d v="2026-01-19T09:50:00"/>
    <x v="4"/>
    <s v="hr-benefits-portal.org"/>
    <x v="1"/>
    <x v="2"/>
    <n v="0.40972222222222221"/>
    <d v="2026-01-19T00:00:00"/>
    <n v="1"/>
    <n v="3"/>
    <n v="2"/>
    <x v="4"/>
    <s v="Medium"/>
    <s v="Medium"/>
    <n v="1"/>
    <n v="0"/>
  </r>
  <r>
    <s v="INC-2026-10674"/>
    <d v="2026-01-19T10:10:00"/>
    <x v="4"/>
    <s v="hr-benefits-portal.org"/>
    <x v="2"/>
    <x v="2"/>
    <n v="0.4236111111111111"/>
    <d v="2026-01-19T00:00:00"/>
    <n v="1"/>
    <n v="3"/>
    <n v="2"/>
    <x v="4"/>
    <s v="Medium"/>
    <s v="Medium"/>
    <n v="1"/>
    <n v="0"/>
  </r>
  <r>
    <s v="INC-2026-12334"/>
    <d v="2026-01-19T10:11:00"/>
    <x v="2"/>
    <s v="invoice-processing.co"/>
    <x v="2"/>
    <x v="2"/>
    <n v="0.42430555555555555"/>
    <d v="2026-01-19T00:00:00"/>
    <n v="1"/>
    <n v="3"/>
    <n v="2"/>
    <x v="4"/>
    <s v="Medium"/>
    <s v="Medium"/>
    <n v="1"/>
    <n v="0"/>
  </r>
  <r>
    <s v="INC-2026-10670"/>
    <d v="2026-01-19T11:58:00"/>
    <x v="4"/>
    <s v="micros0ft-security.com"/>
    <x v="2"/>
    <x v="3"/>
    <n v="0.49861111111111112"/>
    <d v="2026-01-19T00:00:00"/>
    <n v="1"/>
    <n v="3"/>
    <n v="2"/>
    <x v="4"/>
    <s v="Medium"/>
    <s v="Medium"/>
    <n v="1"/>
    <n v="0"/>
  </r>
  <r>
    <s v="INC-2026-14456"/>
    <d v="2026-01-19T12:15:00"/>
    <x v="5"/>
    <s v="secure-bank-login.net"/>
    <x v="1"/>
    <x v="1"/>
    <n v="0.51041666666666663"/>
    <d v="2026-01-19T00:00:00"/>
    <n v="1"/>
    <n v="1"/>
    <n v="4"/>
    <x v="1"/>
    <s v="Low"/>
    <s v="Low"/>
    <n v="1"/>
    <n v="1"/>
  </r>
  <r>
    <s v="INC-2026-13656"/>
    <d v="2026-01-19T12:39:00"/>
    <x v="4"/>
    <s v="secure-bank-login.net"/>
    <x v="2"/>
    <x v="2"/>
    <n v="0.52708333333333335"/>
    <d v="2026-01-19T00:00:00"/>
    <n v="1"/>
    <n v="3"/>
    <n v="2"/>
    <x v="4"/>
    <s v="Medium"/>
    <s v="Medium"/>
    <n v="1"/>
    <n v="0"/>
  </r>
  <r>
    <s v="INC-2026-10324"/>
    <d v="2026-01-19T13:12:00"/>
    <x v="3"/>
    <s v="hr-benefits-portal.org"/>
    <x v="0"/>
    <x v="3"/>
    <n v="0.55000000000000004"/>
    <d v="2026-01-19T00:00:00"/>
    <n v="1"/>
    <n v="5"/>
    <n v="2"/>
    <x v="3"/>
    <s v="Medium"/>
    <s v="Medium"/>
    <n v="1"/>
    <n v="0"/>
  </r>
  <r>
    <s v="INC-2026-10663"/>
    <d v="2026-01-19T13:28:00"/>
    <x v="4"/>
    <s v="hr-benefits-portal.org"/>
    <x v="2"/>
    <x v="3"/>
    <n v="0.56111111111111112"/>
    <d v="2026-01-19T00:00:00"/>
    <n v="1"/>
    <n v="3"/>
    <n v="2"/>
    <x v="4"/>
    <s v="Medium"/>
    <s v="Medium"/>
    <n v="1"/>
    <n v="0"/>
  </r>
  <r>
    <s v="INC-2026-10250"/>
    <d v="2026-01-19T13:56:00"/>
    <x v="0"/>
    <s v="invoice-processing.co"/>
    <x v="3"/>
    <x v="0"/>
    <n v="0.5805555555555556"/>
    <d v="2026-01-19T00:00:00"/>
    <n v="1"/>
    <n v="1"/>
    <n v="1"/>
    <x v="0"/>
    <s v="Low"/>
    <s v="Low"/>
    <n v="1"/>
    <n v="0"/>
  </r>
  <r>
    <s v="INC-2026-10081"/>
    <d v="2026-01-19T13:57:00"/>
    <x v="4"/>
    <s v="secure-bank-login.net"/>
    <x v="3"/>
    <x v="0"/>
    <n v="0.58125000000000004"/>
    <d v="2026-01-19T00:00:00"/>
    <n v="1"/>
    <n v="3"/>
    <n v="1"/>
    <x v="2"/>
    <s v="Low"/>
    <s v="Low"/>
    <n v="1"/>
    <n v="0"/>
  </r>
  <r>
    <s v="INC-2026-11092"/>
    <d v="2026-01-19T14:28:00"/>
    <x v="3"/>
    <s v="secure-bank-login.net"/>
    <x v="0"/>
    <x v="0"/>
    <n v="0.60277777777777775"/>
    <d v="2026-01-19T00:00:00"/>
    <n v="1"/>
    <n v="5"/>
    <n v="1"/>
    <x v="8"/>
    <s v="Medium"/>
    <s v="Medium"/>
    <n v="1"/>
    <n v="0"/>
  </r>
  <r>
    <s v="INC-2026-14813"/>
    <d v="2026-01-19T14:32:00"/>
    <x v="4"/>
    <s v="invoice-processing.co"/>
    <x v="1"/>
    <x v="2"/>
    <n v="0.60555555555555551"/>
    <d v="2026-01-19T00:00:00"/>
    <n v="1"/>
    <n v="3"/>
    <n v="2"/>
    <x v="4"/>
    <s v="Medium"/>
    <s v="Medium"/>
    <n v="1"/>
    <n v="0"/>
  </r>
  <r>
    <s v="INC-2026-11496"/>
    <d v="2026-01-19T14:43:00"/>
    <x v="4"/>
    <s v="invoice-processing.co"/>
    <x v="2"/>
    <x v="3"/>
    <n v="0.61319444444444449"/>
    <d v="2026-01-19T00:00:00"/>
    <n v="1"/>
    <n v="3"/>
    <n v="2"/>
    <x v="4"/>
    <s v="Medium"/>
    <s v="Medium"/>
    <n v="1"/>
    <n v="0"/>
  </r>
  <r>
    <s v="INC-2026-11504"/>
    <d v="2026-01-19T15:12:00"/>
    <x v="4"/>
    <s v="micros0ft-security.com"/>
    <x v="2"/>
    <x v="3"/>
    <n v="0.6333333333333333"/>
    <d v="2026-01-19T00:00:00"/>
    <n v="1"/>
    <n v="3"/>
    <n v="2"/>
    <x v="4"/>
    <s v="Medium"/>
    <s v="Medium"/>
    <n v="1"/>
    <n v="0"/>
  </r>
  <r>
    <s v="INC-2026-13804"/>
    <d v="2026-01-19T15:15:00"/>
    <x v="1"/>
    <s v="hr-benefits-portal.org"/>
    <x v="1"/>
    <x v="0"/>
    <n v="0.63541666666666663"/>
    <d v="2026-01-19T00:00:00"/>
    <n v="1"/>
    <n v="1"/>
    <n v="1"/>
    <x v="0"/>
    <s v="Low"/>
    <s v="Low"/>
    <n v="1"/>
    <n v="0"/>
  </r>
  <r>
    <s v="INC-2026-11004"/>
    <d v="2026-01-19T15:19:00"/>
    <x v="3"/>
    <s v="secure-bank-login.net"/>
    <x v="0"/>
    <x v="3"/>
    <n v="0.6381944444444444"/>
    <d v="2026-01-19T00:00:00"/>
    <n v="1"/>
    <n v="5"/>
    <n v="2"/>
    <x v="3"/>
    <s v="Medium"/>
    <s v="Medium"/>
    <n v="1"/>
    <n v="0"/>
  </r>
  <r>
    <s v="INC-2026-14938"/>
    <d v="2026-01-19T16:21:00"/>
    <x v="4"/>
    <s v="invoice-processing.co"/>
    <x v="2"/>
    <x v="0"/>
    <n v="0.68125000000000002"/>
    <d v="2026-01-19T00:00:00"/>
    <n v="1"/>
    <n v="3"/>
    <n v="1"/>
    <x v="2"/>
    <s v="Low"/>
    <s v="Low"/>
    <n v="1"/>
    <n v="0"/>
  </r>
  <r>
    <s v="INC-2026-13131"/>
    <d v="2026-01-19T16:48:00"/>
    <x v="1"/>
    <s v="micros0ft-security.com"/>
    <x v="1"/>
    <x v="1"/>
    <n v="0.7"/>
    <d v="2026-01-19T00:00:00"/>
    <n v="1"/>
    <n v="1"/>
    <n v="4"/>
    <x v="1"/>
    <s v="Low"/>
    <s v="Low"/>
    <n v="1"/>
    <n v="1"/>
  </r>
  <r>
    <s v="INC-2026-13183"/>
    <d v="2026-01-19T16:53:00"/>
    <x v="0"/>
    <s v="secure-bank-login.net"/>
    <x v="2"/>
    <x v="3"/>
    <n v="0.70347222222222228"/>
    <d v="2026-01-19T00:00:00"/>
    <n v="1"/>
    <n v="1"/>
    <n v="2"/>
    <x v="6"/>
    <s v="Low"/>
    <s v="Low"/>
    <n v="1"/>
    <n v="0"/>
  </r>
  <r>
    <s v="INC-2026-13218"/>
    <d v="2026-01-19T17:02:00"/>
    <x v="0"/>
    <s v="secure-bank-login.net"/>
    <x v="1"/>
    <x v="3"/>
    <n v="0.70972222222222225"/>
    <d v="2026-01-19T00:00:00"/>
    <n v="1"/>
    <n v="1"/>
    <n v="2"/>
    <x v="6"/>
    <s v="Low"/>
    <s v="Low"/>
    <n v="1"/>
    <n v="0"/>
  </r>
  <r>
    <s v="INC-2026-12139"/>
    <d v="2026-01-19T17:02:00"/>
    <x v="4"/>
    <s v="hr-benefits-portal.org"/>
    <x v="2"/>
    <x v="3"/>
    <n v="0.70972222222222225"/>
    <d v="2026-01-19T00:00:00"/>
    <n v="1"/>
    <n v="3"/>
    <n v="2"/>
    <x v="4"/>
    <s v="Medium"/>
    <s v="Medium"/>
    <n v="1"/>
    <n v="0"/>
  </r>
  <r>
    <s v="INC-2026-11329"/>
    <d v="2026-01-19T17:36:00"/>
    <x v="4"/>
    <s v="invoice-processing.co"/>
    <x v="2"/>
    <x v="2"/>
    <n v="0.73333333333333328"/>
    <d v="2026-01-19T00:00:00"/>
    <n v="1"/>
    <n v="3"/>
    <n v="2"/>
    <x v="4"/>
    <s v="Medium"/>
    <s v="Medium"/>
    <n v="1"/>
    <n v="0"/>
  </r>
  <r>
    <s v="INC-2026-10612"/>
    <d v="2026-01-19T17:48:00"/>
    <x v="4"/>
    <s v="micros0ft-security.com"/>
    <x v="2"/>
    <x v="0"/>
    <n v="0.7416666666666667"/>
    <d v="2026-01-19T00:00:00"/>
    <n v="1"/>
    <n v="3"/>
    <n v="1"/>
    <x v="2"/>
    <s v="Low"/>
    <s v="Low"/>
    <n v="1"/>
    <n v="0"/>
  </r>
  <r>
    <s v="INC-2026-10280"/>
    <d v="2026-01-19T18:06:00"/>
    <x v="1"/>
    <s v="secure-bank-login.net"/>
    <x v="0"/>
    <x v="3"/>
    <n v="0.75416666666666665"/>
    <d v="2026-01-19T00:00:00"/>
    <n v="1"/>
    <n v="1"/>
    <n v="2"/>
    <x v="6"/>
    <s v="Low"/>
    <s v="Low"/>
    <n v="1"/>
    <n v="0"/>
  </r>
  <r>
    <s v="INC-2026-14688"/>
    <d v="2026-01-19T18:36:00"/>
    <x v="4"/>
    <s v="hr-benefits-portal.org"/>
    <x v="3"/>
    <x v="1"/>
    <n v="0.77500000000000002"/>
    <d v="2026-01-19T00:00:00"/>
    <n v="1"/>
    <n v="3"/>
    <n v="4"/>
    <x v="5"/>
    <s v="High"/>
    <s v="High"/>
    <n v="1"/>
    <n v="1"/>
  </r>
  <r>
    <s v="INC-2026-11319"/>
    <d v="2026-01-19T18:36:00"/>
    <x v="5"/>
    <s v="hr-benefits-portal.org"/>
    <x v="3"/>
    <x v="3"/>
    <n v="0.77500000000000002"/>
    <d v="2026-01-19T00:00:00"/>
    <n v="1"/>
    <n v="1"/>
    <n v="2"/>
    <x v="6"/>
    <s v="Low"/>
    <s v="Low"/>
    <n v="1"/>
    <n v="0"/>
  </r>
  <r>
    <s v="INC-2026-12199"/>
    <d v="2026-01-19T20:10:00"/>
    <x v="4"/>
    <s v="hr-benefits-portal.org"/>
    <x v="2"/>
    <x v="0"/>
    <n v="0.84027777777777779"/>
    <d v="2026-01-19T00:00:00"/>
    <n v="1"/>
    <n v="3"/>
    <n v="1"/>
    <x v="2"/>
    <s v="Low"/>
    <s v="Low"/>
    <n v="1"/>
    <n v="0"/>
  </r>
  <r>
    <s v="INC-2026-14814"/>
    <d v="2026-01-19T20:59:00"/>
    <x v="4"/>
    <s v="hr-benefits-portal.org"/>
    <x v="2"/>
    <x v="0"/>
    <n v="0.87430555555555556"/>
    <d v="2026-01-19T00:00:00"/>
    <n v="1"/>
    <n v="3"/>
    <n v="1"/>
    <x v="2"/>
    <s v="Low"/>
    <s v="Low"/>
    <n v="1"/>
    <n v="0"/>
  </r>
  <r>
    <s v="INC-2026-14780"/>
    <d v="2026-01-19T21:17:00"/>
    <x v="4"/>
    <s v="hr-benefits-portal.org"/>
    <x v="2"/>
    <x v="2"/>
    <n v="0.88680555555555551"/>
    <d v="2026-01-19T00:00:00"/>
    <n v="1"/>
    <n v="3"/>
    <n v="2"/>
    <x v="4"/>
    <s v="Medium"/>
    <s v="Medium"/>
    <n v="1"/>
    <n v="0"/>
  </r>
  <r>
    <s v="INC-2026-14690"/>
    <d v="2026-01-19T21:56:00"/>
    <x v="4"/>
    <s v="invoice-processing.co"/>
    <x v="1"/>
    <x v="3"/>
    <n v="0.91388888888888886"/>
    <d v="2026-01-19T00:00:00"/>
    <n v="1"/>
    <n v="3"/>
    <n v="2"/>
    <x v="4"/>
    <s v="Medium"/>
    <s v="Medium"/>
    <n v="1"/>
    <n v="0"/>
  </r>
  <r>
    <s v="INC-2026-12083"/>
    <d v="2026-01-19T21:59:00"/>
    <x v="3"/>
    <s v="hr-benefits-portal.org"/>
    <x v="0"/>
    <x v="3"/>
    <n v="0.91597222222222219"/>
    <d v="2026-01-19T00:00:00"/>
    <n v="1"/>
    <n v="5"/>
    <n v="2"/>
    <x v="3"/>
    <s v="Medium"/>
    <s v="Medium"/>
    <n v="1"/>
    <n v="0"/>
  </r>
  <r>
    <s v="INC-2026-14104"/>
    <d v="2026-01-19T22:11:00"/>
    <x v="0"/>
    <s v="micros0ft-security.com"/>
    <x v="2"/>
    <x v="3"/>
    <n v="0.9243055555555556"/>
    <d v="2026-01-19T00:00:00"/>
    <n v="1"/>
    <n v="1"/>
    <n v="2"/>
    <x v="6"/>
    <s v="Low"/>
    <s v="Low"/>
    <n v="1"/>
    <n v="0"/>
  </r>
  <r>
    <s v="INC-2026-14962"/>
    <d v="2026-01-19T23:22:00"/>
    <x v="4"/>
    <s v="invoice-processing.co"/>
    <x v="2"/>
    <x v="2"/>
    <n v="0.97361111111111109"/>
    <d v="2026-01-19T00:00:00"/>
    <n v="1"/>
    <n v="3"/>
    <n v="2"/>
    <x v="4"/>
    <s v="Medium"/>
    <s v="Medium"/>
    <n v="1"/>
    <n v="0"/>
  </r>
  <r>
    <s v="INC-2026-12184"/>
    <d v="2026-01-20T00:31:00"/>
    <x v="3"/>
    <s v="micros0ft-security.com"/>
    <x v="0"/>
    <x v="2"/>
    <n v="2.1527777777777778E-2"/>
    <d v="2026-01-20T00:00:00"/>
    <n v="1"/>
    <n v="5"/>
    <n v="2"/>
    <x v="3"/>
    <s v="Medium"/>
    <s v="Medium"/>
    <n v="1"/>
    <n v="0"/>
  </r>
  <r>
    <s v="INC-2026-13610"/>
    <d v="2026-01-20T00:42:00"/>
    <x v="5"/>
    <s v="micros0ft-security.com"/>
    <x v="1"/>
    <x v="1"/>
    <n v="2.9166666666666667E-2"/>
    <d v="2026-01-20T00:00:00"/>
    <n v="1"/>
    <n v="1"/>
    <n v="4"/>
    <x v="1"/>
    <s v="Low"/>
    <s v="Low"/>
    <n v="1"/>
    <n v="1"/>
  </r>
  <r>
    <s v="INC-2026-11562"/>
    <d v="2026-01-20T02:28:00"/>
    <x v="4"/>
    <s v="micros0ft-security.com"/>
    <x v="2"/>
    <x v="1"/>
    <n v="0.10277777777777777"/>
    <d v="2026-01-20T00:00:00"/>
    <n v="1"/>
    <n v="3"/>
    <n v="4"/>
    <x v="5"/>
    <s v="High"/>
    <s v="High"/>
    <n v="1"/>
    <n v="1"/>
  </r>
  <r>
    <s v="INC-2026-12841"/>
    <d v="2026-01-20T03:00:00"/>
    <x v="3"/>
    <s v="invoice-processing.co"/>
    <x v="0"/>
    <x v="3"/>
    <n v="0.125"/>
    <d v="2026-01-20T00:00:00"/>
    <n v="1"/>
    <n v="5"/>
    <n v="2"/>
    <x v="3"/>
    <s v="Medium"/>
    <s v="Medium"/>
    <n v="1"/>
    <n v="0"/>
  </r>
  <r>
    <s v="INC-2026-10654"/>
    <d v="2026-01-20T03:16:00"/>
    <x v="2"/>
    <s v="micros0ft-security.com"/>
    <x v="2"/>
    <x v="3"/>
    <n v="0.1361111111111111"/>
    <d v="2026-01-20T00:00:00"/>
    <n v="1"/>
    <n v="3"/>
    <n v="2"/>
    <x v="4"/>
    <s v="Medium"/>
    <s v="Medium"/>
    <n v="1"/>
    <n v="0"/>
  </r>
  <r>
    <s v="INC-2026-10266"/>
    <d v="2026-01-20T03:43:00"/>
    <x v="2"/>
    <s v="secure-bank-login.net"/>
    <x v="0"/>
    <x v="2"/>
    <n v="0.15486111111111112"/>
    <d v="2026-01-20T00:00:00"/>
    <n v="1"/>
    <n v="3"/>
    <n v="2"/>
    <x v="4"/>
    <s v="Medium"/>
    <s v="Medium"/>
    <n v="1"/>
    <n v="0"/>
  </r>
  <r>
    <s v="INC-2026-13019"/>
    <d v="2026-01-20T03:50:00"/>
    <x v="4"/>
    <s v="invoice-processing.co"/>
    <x v="2"/>
    <x v="2"/>
    <n v="0.15972222222222221"/>
    <d v="2026-01-20T00:00:00"/>
    <n v="1"/>
    <n v="3"/>
    <n v="2"/>
    <x v="4"/>
    <s v="Medium"/>
    <s v="Medium"/>
    <n v="1"/>
    <n v="0"/>
  </r>
  <r>
    <s v="INC-2026-12473"/>
    <d v="2026-01-20T03:58:00"/>
    <x v="4"/>
    <s v="hr-benefits-portal.org"/>
    <x v="1"/>
    <x v="0"/>
    <n v="0.16527777777777777"/>
    <d v="2026-01-20T00:00:00"/>
    <n v="1"/>
    <n v="3"/>
    <n v="1"/>
    <x v="2"/>
    <s v="Low"/>
    <s v="Low"/>
    <n v="1"/>
    <n v="0"/>
  </r>
  <r>
    <s v="INC-2026-13785"/>
    <d v="2026-01-20T04:46:00"/>
    <x v="0"/>
    <s v="secure-bank-login.net"/>
    <x v="1"/>
    <x v="3"/>
    <n v="0.1986111111111111"/>
    <d v="2026-01-20T00:00:00"/>
    <n v="1"/>
    <n v="1"/>
    <n v="2"/>
    <x v="6"/>
    <s v="Low"/>
    <s v="Low"/>
    <n v="1"/>
    <n v="0"/>
  </r>
  <r>
    <s v="INC-2026-10545"/>
    <d v="2026-01-20T04:47:00"/>
    <x v="4"/>
    <s v="secure-bank-login.net"/>
    <x v="2"/>
    <x v="3"/>
    <n v="0.19930555555555557"/>
    <d v="2026-01-20T00:00:00"/>
    <n v="1"/>
    <n v="3"/>
    <n v="2"/>
    <x v="4"/>
    <s v="Medium"/>
    <s v="Medium"/>
    <n v="1"/>
    <n v="0"/>
  </r>
  <r>
    <s v="INC-2026-10667"/>
    <d v="2026-01-20T04:54:00"/>
    <x v="0"/>
    <s v="secure-bank-login.net"/>
    <x v="0"/>
    <x v="3"/>
    <n v="0.20416666666666666"/>
    <d v="2026-01-20T00:00:00"/>
    <n v="1"/>
    <n v="1"/>
    <n v="2"/>
    <x v="6"/>
    <s v="Low"/>
    <s v="Low"/>
    <n v="1"/>
    <n v="0"/>
  </r>
  <r>
    <s v="INC-2026-14189"/>
    <d v="2026-01-20T05:02:00"/>
    <x v="0"/>
    <s v="hr-benefits-portal.org"/>
    <x v="3"/>
    <x v="0"/>
    <n v="0.20972222222222223"/>
    <d v="2026-01-20T00:00:00"/>
    <n v="1"/>
    <n v="1"/>
    <n v="1"/>
    <x v="0"/>
    <s v="Low"/>
    <s v="Low"/>
    <n v="1"/>
    <n v="0"/>
  </r>
  <r>
    <s v="INC-2026-10539"/>
    <d v="2026-01-20T05:06:00"/>
    <x v="4"/>
    <s v="secure-bank-login.net"/>
    <x v="2"/>
    <x v="3"/>
    <n v="0.21249999999999999"/>
    <d v="2026-01-20T00:00:00"/>
    <n v="1"/>
    <n v="3"/>
    <n v="2"/>
    <x v="4"/>
    <s v="Medium"/>
    <s v="Medium"/>
    <n v="1"/>
    <n v="0"/>
  </r>
  <r>
    <s v="INC-2026-12699"/>
    <d v="2026-01-20T05:21:00"/>
    <x v="4"/>
    <s v="invoice-processing.co"/>
    <x v="0"/>
    <x v="3"/>
    <n v="0.22291666666666668"/>
    <d v="2026-01-20T00:00:00"/>
    <n v="1"/>
    <n v="3"/>
    <n v="2"/>
    <x v="4"/>
    <s v="Medium"/>
    <s v="Medium"/>
    <n v="1"/>
    <n v="0"/>
  </r>
  <r>
    <s v="INC-2026-10002"/>
    <d v="2026-01-20T05:32:00"/>
    <x v="1"/>
    <s v="secure-bank-login.net"/>
    <x v="0"/>
    <x v="0"/>
    <n v="0.23055555555555557"/>
    <d v="2026-01-20T00:00:00"/>
    <n v="1"/>
    <n v="1"/>
    <n v="1"/>
    <x v="0"/>
    <s v="Low"/>
    <s v="Low"/>
    <n v="1"/>
    <n v="0"/>
  </r>
  <r>
    <s v="INC-2026-11709"/>
    <d v="2026-01-20T05:34:00"/>
    <x v="4"/>
    <s v="invoice-processing.co"/>
    <x v="2"/>
    <x v="3"/>
    <n v="0.23194444444444445"/>
    <d v="2026-01-20T00:00:00"/>
    <n v="1"/>
    <n v="3"/>
    <n v="2"/>
    <x v="4"/>
    <s v="Medium"/>
    <s v="Medium"/>
    <n v="1"/>
    <n v="0"/>
  </r>
  <r>
    <s v="INC-2026-14033"/>
    <d v="2026-01-20T06:04:00"/>
    <x v="2"/>
    <s v="secure-bank-login.net"/>
    <x v="2"/>
    <x v="3"/>
    <n v="0.25277777777777777"/>
    <d v="2026-01-20T00:00:00"/>
    <n v="1"/>
    <n v="3"/>
    <n v="2"/>
    <x v="4"/>
    <s v="Medium"/>
    <s v="Medium"/>
    <n v="1"/>
    <n v="0"/>
  </r>
  <r>
    <s v="INC-2026-13704"/>
    <d v="2026-01-20T06:55:00"/>
    <x v="4"/>
    <s v="hr-benefits-portal.org"/>
    <x v="2"/>
    <x v="2"/>
    <n v="0.28819444444444442"/>
    <d v="2026-01-20T00:00:00"/>
    <n v="1"/>
    <n v="3"/>
    <n v="2"/>
    <x v="4"/>
    <s v="Medium"/>
    <s v="Medium"/>
    <n v="1"/>
    <n v="0"/>
  </r>
  <r>
    <s v="INC-2026-11573"/>
    <d v="2026-01-20T07:03:00"/>
    <x v="3"/>
    <s v="secure-bank-login.net"/>
    <x v="0"/>
    <x v="3"/>
    <n v="0.29375000000000001"/>
    <d v="2026-01-20T00:00:00"/>
    <n v="1"/>
    <n v="5"/>
    <n v="2"/>
    <x v="3"/>
    <s v="Medium"/>
    <s v="Medium"/>
    <n v="1"/>
    <n v="0"/>
  </r>
  <r>
    <s v="INC-2026-10792"/>
    <d v="2026-01-20T07:20:00"/>
    <x v="4"/>
    <s v="secure-bank-login.net"/>
    <x v="3"/>
    <x v="1"/>
    <n v="0.30555555555555558"/>
    <d v="2026-01-20T00:00:00"/>
    <n v="1"/>
    <n v="3"/>
    <n v="4"/>
    <x v="5"/>
    <s v="High"/>
    <s v="High"/>
    <n v="1"/>
    <n v="1"/>
  </r>
  <r>
    <s v="INC-2026-11607"/>
    <d v="2026-01-20T07:21:00"/>
    <x v="0"/>
    <s v="micros0ft-security.com"/>
    <x v="3"/>
    <x v="3"/>
    <n v="0.30625000000000002"/>
    <d v="2026-01-20T00:00:00"/>
    <n v="1"/>
    <n v="1"/>
    <n v="2"/>
    <x v="6"/>
    <s v="Low"/>
    <s v="Low"/>
    <n v="1"/>
    <n v="0"/>
  </r>
  <r>
    <s v="INC-2026-14519"/>
    <d v="2026-01-20T07:41:00"/>
    <x v="4"/>
    <s v="hr-benefits-portal.org"/>
    <x v="2"/>
    <x v="2"/>
    <n v="0.32013888888888886"/>
    <d v="2026-01-20T00:00:00"/>
    <n v="1"/>
    <n v="3"/>
    <n v="2"/>
    <x v="4"/>
    <s v="Medium"/>
    <s v="Medium"/>
    <n v="1"/>
    <n v="0"/>
  </r>
  <r>
    <s v="INC-2026-14700"/>
    <d v="2026-01-20T07:56:00"/>
    <x v="1"/>
    <s v="hr-benefits-portal.org"/>
    <x v="2"/>
    <x v="0"/>
    <n v="0.33055555555555555"/>
    <d v="2026-01-20T00:00:00"/>
    <n v="1"/>
    <n v="1"/>
    <n v="1"/>
    <x v="0"/>
    <s v="Low"/>
    <s v="Low"/>
    <n v="1"/>
    <n v="0"/>
  </r>
  <r>
    <s v="INC-2026-11768"/>
    <d v="2026-01-20T08:27:00"/>
    <x v="1"/>
    <s v="secure-bank-login.net"/>
    <x v="2"/>
    <x v="3"/>
    <n v="0.35208333333333336"/>
    <d v="2026-01-20T00:00:00"/>
    <n v="1"/>
    <n v="1"/>
    <n v="2"/>
    <x v="6"/>
    <s v="Low"/>
    <s v="Low"/>
    <n v="1"/>
    <n v="0"/>
  </r>
  <r>
    <s v="INC-2026-11186"/>
    <d v="2026-01-20T08:28:00"/>
    <x v="3"/>
    <s v="invoice-processing.co"/>
    <x v="0"/>
    <x v="2"/>
    <n v="0.3527777777777778"/>
    <d v="2026-01-20T00:00:00"/>
    <n v="1"/>
    <n v="5"/>
    <n v="2"/>
    <x v="3"/>
    <s v="Medium"/>
    <s v="Medium"/>
    <n v="1"/>
    <n v="0"/>
  </r>
  <r>
    <s v="INC-2026-13791"/>
    <d v="2026-01-20T09:27:00"/>
    <x v="0"/>
    <s v="secure-bank-login.net"/>
    <x v="2"/>
    <x v="3"/>
    <n v="0.39374999999999999"/>
    <d v="2026-01-20T00:00:00"/>
    <n v="1"/>
    <n v="1"/>
    <n v="2"/>
    <x v="6"/>
    <s v="Low"/>
    <s v="Low"/>
    <n v="1"/>
    <n v="0"/>
  </r>
  <r>
    <s v="INC-2026-11695"/>
    <d v="2026-01-20T09:56:00"/>
    <x v="4"/>
    <s v="invoice-processing.co"/>
    <x v="2"/>
    <x v="2"/>
    <n v="0.41388888888888886"/>
    <d v="2026-01-20T00:00:00"/>
    <n v="1"/>
    <n v="3"/>
    <n v="2"/>
    <x v="4"/>
    <s v="Medium"/>
    <s v="Medium"/>
    <n v="1"/>
    <n v="0"/>
  </r>
  <r>
    <s v="INC-2026-14285"/>
    <d v="2026-01-20T10:11:00"/>
    <x v="4"/>
    <s v="invoice-processing.co"/>
    <x v="2"/>
    <x v="0"/>
    <n v="0.42430555555555555"/>
    <d v="2026-01-20T00:00:00"/>
    <n v="1"/>
    <n v="3"/>
    <n v="1"/>
    <x v="2"/>
    <s v="Low"/>
    <s v="Low"/>
    <n v="1"/>
    <n v="0"/>
  </r>
  <r>
    <s v="INC-2026-12077"/>
    <d v="2026-01-20T11:08:00"/>
    <x v="3"/>
    <s v="secure-bank-login.net"/>
    <x v="0"/>
    <x v="3"/>
    <n v="0.46388888888888891"/>
    <d v="2026-01-20T00:00:00"/>
    <n v="1"/>
    <n v="5"/>
    <n v="2"/>
    <x v="3"/>
    <s v="Medium"/>
    <s v="Medium"/>
    <n v="1"/>
    <n v="0"/>
  </r>
  <r>
    <s v="INC-2026-12353"/>
    <d v="2026-01-20T11:10:00"/>
    <x v="4"/>
    <s v="hr-benefits-portal.org"/>
    <x v="2"/>
    <x v="4"/>
    <n v="0.46527777777777779"/>
    <d v="2026-01-20T00:00:00"/>
    <n v="1"/>
    <n v="3"/>
    <n v="5"/>
    <x v="9"/>
    <s v="High"/>
    <s v="High"/>
    <n v="1"/>
    <n v="1"/>
  </r>
  <r>
    <s v="INC-2026-11370"/>
    <d v="2026-01-20T11:15:00"/>
    <x v="4"/>
    <s v="invoice-processing.co"/>
    <x v="2"/>
    <x v="3"/>
    <n v="0.46875"/>
    <d v="2026-01-20T00:00:00"/>
    <n v="1"/>
    <n v="3"/>
    <n v="2"/>
    <x v="4"/>
    <s v="Medium"/>
    <s v="Medium"/>
    <n v="1"/>
    <n v="0"/>
  </r>
  <r>
    <s v="INC-2026-10127"/>
    <d v="2026-01-20T11:41:00"/>
    <x v="3"/>
    <s v="micros0ft-security.com"/>
    <x v="0"/>
    <x v="3"/>
    <n v="0.48680555555555555"/>
    <d v="2026-01-20T00:00:00"/>
    <n v="1"/>
    <n v="5"/>
    <n v="2"/>
    <x v="3"/>
    <s v="Medium"/>
    <s v="Medium"/>
    <n v="1"/>
    <n v="0"/>
  </r>
  <r>
    <s v="INC-2026-14265"/>
    <d v="2026-01-20T11:43:00"/>
    <x v="4"/>
    <s v="secure-bank-login.net"/>
    <x v="2"/>
    <x v="3"/>
    <n v="0.48819444444444443"/>
    <d v="2026-01-20T00:00:00"/>
    <n v="1"/>
    <n v="3"/>
    <n v="2"/>
    <x v="4"/>
    <s v="Medium"/>
    <s v="Medium"/>
    <n v="1"/>
    <n v="0"/>
  </r>
  <r>
    <s v="INC-2026-11793"/>
    <d v="2026-01-20T11:47:00"/>
    <x v="4"/>
    <s v="secure-bank-login.net"/>
    <x v="2"/>
    <x v="2"/>
    <n v="0.4909722222222222"/>
    <d v="2026-01-20T00:00:00"/>
    <n v="1"/>
    <n v="3"/>
    <n v="2"/>
    <x v="4"/>
    <s v="Medium"/>
    <s v="Medium"/>
    <n v="1"/>
    <n v="0"/>
  </r>
  <r>
    <s v="INC-2026-14565"/>
    <d v="2026-01-20T12:14:00"/>
    <x v="4"/>
    <s v="secure-bank-login.net"/>
    <x v="1"/>
    <x v="2"/>
    <n v="0.50972222222222219"/>
    <d v="2026-01-20T00:00:00"/>
    <n v="1"/>
    <n v="3"/>
    <n v="2"/>
    <x v="4"/>
    <s v="Medium"/>
    <s v="Medium"/>
    <n v="1"/>
    <n v="0"/>
  </r>
  <r>
    <s v="INC-2026-10929"/>
    <d v="2026-01-20T12:45:00"/>
    <x v="1"/>
    <s v="micros0ft-security.com"/>
    <x v="1"/>
    <x v="0"/>
    <n v="0.53125"/>
    <d v="2026-01-20T00:00:00"/>
    <n v="1"/>
    <n v="1"/>
    <n v="1"/>
    <x v="0"/>
    <s v="Low"/>
    <s v="Low"/>
    <n v="1"/>
    <n v="0"/>
  </r>
  <r>
    <s v="INC-2026-10585"/>
    <d v="2026-01-20T12:45:00"/>
    <x v="4"/>
    <s v="hr-benefits-portal.org"/>
    <x v="2"/>
    <x v="4"/>
    <n v="0.53125"/>
    <d v="2026-01-20T00:00:00"/>
    <n v="1"/>
    <n v="3"/>
    <n v="5"/>
    <x v="9"/>
    <s v="High"/>
    <s v="High"/>
    <n v="1"/>
    <n v="1"/>
  </r>
  <r>
    <s v="INC-2026-13843"/>
    <d v="2026-01-20T13:08:00"/>
    <x v="4"/>
    <s v="micros0ft-security.com"/>
    <x v="2"/>
    <x v="1"/>
    <n v="0.54722222222222228"/>
    <d v="2026-01-20T00:00:00"/>
    <n v="1"/>
    <n v="3"/>
    <n v="4"/>
    <x v="5"/>
    <s v="High"/>
    <s v="High"/>
    <n v="1"/>
    <n v="1"/>
  </r>
  <r>
    <s v="INC-2026-12115"/>
    <d v="2026-01-20T13:16:00"/>
    <x v="1"/>
    <s v="micros0ft-security.com"/>
    <x v="3"/>
    <x v="1"/>
    <n v="0.55277777777777781"/>
    <d v="2026-01-20T00:00:00"/>
    <n v="1"/>
    <n v="1"/>
    <n v="4"/>
    <x v="1"/>
    <s v="Low"/>
    <s v="Low"/>
    <n v="1"/>
    <n v="1"/>
  </r>
  <r>
    <s v="INC-2026-14792"/>
    <d v="2026-01-20T15:11:00"/>
    <x v="5"/>
    <s v="hr-benefits-portal.org"/>
    <x v="0"/>
    <x v="1"/>
    <n v="0.63263888888888886"/>
    <d v="2026-01-20T00:00:00"/>
    <n v="1"/>
    <n v="1"/>
    <n v="4"/>
    <x v="1"/>
    <s v="Low"/>
    <s v="Low"/>
    <n v="1"/>
    <n v="1"/>
  </r>
  <r>
    <s v="INC-2026-13630"/>
    <d v="2026-01-20T15:25:00"/>
    <x v="5"/>
    <s v="invoice-processing.co"/>
    <x v="3"/>
    <x v="2"/>
    <n v="0.64236111111111116"/>
    <d v="2026-01-20T00:00:00"/>
    <n v="1"/>
    <n v="1"/>
    <n v="2"/>
    <x v="6"/>
    <s v="Low"/>
    <s v="Low"/>
    <n v="1"/>
    <n v="0"/>
  </r>
  <r>
    <s v="INC-2026-13876"/>
    <d v="2026-01-20T15:53:00"/>
    <x v="4"/>
    <s v="micros0ft-security.com"/>
    <x v="2"/>
    <x v="4"/>
    <n v="0.66180555555555554"/>
    <d v="2026-01-20T00:00:00"/>
    <n v="1"/>
    <n v="3"/>
    <n v="5"/>
    <x v="9"/>
    <s v="High"/>
    <s v="High"/>
    <n v="1"/>
    <n v="1"/>
  </r>
  <r>
    <s v="INC-2026-13581"/>
    <d v="2026-01-20T15:55:00"/>
    <x v="4"/>
    <s v="secure-bank-login.net"/>
    <x v="2"/>
    <x v="3"/>
    <n v="0.66319444444444442"/>
    <d v="2026-01-20T00:00:00"/>
    <n v="1"/>
    <n v="3"/>
    <n v="2"/>
    <x v="4"/>
    <s v="Medium"/>
    <s v="Medium"/>
    <n v="1"/>
    <n v="0"/>
  </r>
  <r>
    <s v="INC-2026-14425"/>
    <d v="2026-01-20T16:58:00"/>
    <x v="4"/>
    <s v="hr-benefits-portal.org"/>
    <x v="2"/>
    <x v="3"/>
    <n v="0.70694444444444449"/>
    <d v="2026-01-20T00:00:00"/>
    <n v="1"/>
    <n v="3"/>
    <n v="2"/>
    <x v="4"/>
    <s v="Medium"/>
    <s v="Medium"/>
    <n v="1"/>
    <n v="0"/>
  </r>
  <r>
    <s v="INC-2026-13848"/>
    <d v="2026-01-20T17:15:00"/>
    <x v="5"/>
    <s v="hr-benefits-portal.org"/>
    <x v="2"/>
    <x v="2"/>
    <n v="0.71875"/>
    <d v="2026-01-20T00:00:00"/>
    <n v="1"/>
    <n v="1"/>
    <n v="2"/>
    <x v="6"/>
    <s v="Low"/>
    <s v="Low"/>
    <n v="1"/>
    <n v="0"/>
  </r>
  <r>
    <s v="INC-2026-13336"/>
    <d v="2026-01-20T17:27:00"/>
    <x v="1"/>
    <s v="hr-benefits-portal.org"/>
    <x v="3"/>
    <x v="1"/>
    <n v="0.7270833333333333"/>
    <d v="2026-01-20T00:00:00"/>
    <n v="1"/>
    <n v="1"/>
    <n v="4"/>
    <x v="1"/>
    <s v="Low"/>
    <s v="Low"/>
    <n v="1"/>
    <n v="1"/>
  </r>
  <r>
    <s v="INC-2026-10241"/>
    <d v="2026-01-20T17:35:00"/>
    <x v="2"/>
    <s v="hr-benefits-portal.org"/>
    <x v="2"/>
    <x v="2"/>
    <n v="0.73263888888888884"/>
    <d v="2026-01-20T00:00:00"/>
    <n v="1"/>
    <n v="3"/>
    <n v="2"/>
    <x v="4"/>
    <s v="Medium"/>
    <s v="Medium"/>
    <n v="1"/>
    <n v="0"/>
  </r>
  <r>
    <s v="INC-2026-12537"/>
    <d v="2026-01-20T18:18:00"/>
    <x v="0"/>
    <s v="invoice-processing.co"/>
    <x v="3"/>
    <x v="3"/>
    <n v="0.76249999999999996"/>
    <d v="2026-01-20T00:00:00"/>
    <n v="1"/>
    <n v="1"/>
    <n v="2"/>
    <x v="6"/>
    <s v="Low"/>
    <s v="Low"/>
    <n v="1"/>
    <n v="0"/>
  </r>
  <r>
    <s v="INC-2026-14761"/>
    <d v="2026-01-20T18:24:00"/>
    <x v="4"/>
    <s v="hr-benefits-portal.org"/>
    <x v="1"/>
    <x v="4"/>
    <n v="0.76666666666666672"/>
    <d v="2026-01-20T00:00:00"/>
    <n v="1"/>
    <n v="3"/>
    <n v="5"/>
    <x v="9"/>
    <s v="High"/>
    <s v="High"/>
    <n v="1"/>
    <n v="1"/>
  </r>
  <r>
    <s v="INC-2026-11079"/>
    <d v="2026-01-20T18:25:00"/>
    <x v="1"/>
    <s v="hr-benefits-portal.org"/>
    <x v="1"/>
    <x v="1"/>
    <n v="0.76736111111111116"/>
    <d v="2026-01-20T00:00:00"/>
    <n v="1"/>
    <n v="1"/>
    <n v="4"/>
    <x v="1"/>
    <s v="Low"/>
    <s v="Low"/>
    <n v="1"/>
    <n v="1"/>
  </r>
  <r>
    <s v="INC-2026-12019"/>
    <d v="2026-01-20T19:19:00"/>
    <x v="3"/>
    <s v="micros0ft-security.com"/>
    <x v="0"/>
    <x v="2"/>
    <n v="0.80486111111111114"/>
    <d v="2026-01-20T00:00:00"/>
    <n v="1"/>
    <n v="5"/>
    <n v="2"/>
    <x v="3"/>
    <s v="Medium"/>
    <s v="Medium"/>
    <n v="1"/>
    <n v="0"/>
  </r>
  <r>
    <s v="INC-2026-11935"/>
    <d v="2026-01-20T19:58:00"/>
    <x v="5"/>
    <s v="hr-benefits-portal.org"/>
    <x v="0"/>
    <x v="0"/>
    <n v="0.83194444444444449"/>
    <d v="2026-01-20T00:00:00"/>
    <n v="1"/>
    <n v="1"/>
    <n v="1"/>
    <x v="0"/>
    <s v="Low"/>
    <s v="Low"/>
    <n v="1"/>
    <n v="0"/>
  </r>
  <r>
    <s v="INC-2026-10245"/>
    <d v="2026-01-20T20:32:00"/>
    <x v="1"/>
    <s v="invoice-processing.co"/>
    <x v="2"/>
    <x v="3"/>
    <n v="0.85555555555555551"/>
    <d v="2026-01-20T00:00:00"/>
    <n v="1"/>
    <n v="1"/>
    <n v="2"/>
    <x v="6"/>
    <s v="Low"/>
    <s v="Low"/>
    <n v="1"/>
    <n v="0"/>
  </r>
  <r>
    <s v="INC-2026-11043"/>
    <d v="2026-01-20T20:53:00"/>
    <x v="4"/>
    <s v="hr-benefits-portal.org"/>
    <x v="2"/>
    <x v="2"/>
    <n v="0.87013888888888891"/>
    <d v="2026-01-20T00:00:00"/>
    <n v="1"/>
    <n v="3"/>
    <n v="2"/>
    <x v="4"/>
    <s v="Medium"/>
    <s v="Medium"/>
    <n v="1"/>
    <n v="0"/>
  </r>
  <r>
    <s v="INC-2026-13514"/>
    <d v="2026-01-20T21:05:00"/>
    <x v="3"/>
    <s v="hr-benefits-portal.org"/>
    <x v="0"/>
    <x v="3"/>
    <n v="0.87847222222222221"/>
    <d v="2026-01-20T00:00:00"/>
    <n v="1"/>
    <n v="5"/>
    <n v="2"/>
    <x v="3"/>
    <s v="Medium"/>
    <s v="Medium"/>
    <n v="1"/>
    <n v="0"/>
  </r>
  <r>
    <s v="INC-2026-11592"/>
    <d v="2026-01-20T21:07:00"/>
    <x v="4"/>
    <s v="secure-bank-login.net"/>
    <x v="2"/>
    <x v="2"/>
    <n v="0.87986111111111109"/>
    <d v="2026-01-20T00:00:00"/>
    <n v="1"/>
    <n v="3"/>
    <n v="2"/>
    <x v="4"/>
    <s v="Medium"/>
    <s v="Medium"/>
    <n v="1"/>
    <n v="0"/>
  </r>
  <r>
    <s v="INC-2026-10417"/>
    <d v="2026-01-20T21:40:00"/>
    <x v="0"/>
    <s v="hr-benefits-portal.org"/>
    <x v="2"/>
    <x v="0"/>
    <n v="0.90277777777777779"/>
    <d v="2026-01-20T00:00:00"/>
    <n v="1"/>
    <n v="1"/>
    <n v="1"/>
    <x v="0"/>
    <s v="Low"/>
    <s v="Low"/>
    <n v="1"/>
    <n v="0"/>
  </r>
  <r>
    <s v="INC-2026-12090"/>
    <d v="2026-01-20T21:43:00"/>
    <x v="4"/>
    <s v="secure-bank-login.net"/>
    <x v="2"/>
    <x v="2"/>
    <n v="0.90486111111111112"/>
    <d v="2026-01-20T00:00:00"/>
    <n v="1"/>
    <n v="3"/>
    <n v="2"/>
    <x v="4"/>
    <s v="Medium"/>
    <s v="Medium"/>
    <n v="1"/>
    <n v="0"/>
  </r>
  <r>
    <s v="INC-2026-14755"/>
    <d v="2026-01-20T21:44:00"/>
    <x v="4"/>
    <s v="hr-benefits-portal.org"/>
    <x v="2"/>
    <x v="2"/>
    <n v="0.90555555555555556"/>
    <d v="2026-01-20T00:00:00"/>
    <n v="1"/>
    <n v="3"/>
    <n v="2"/>
    <x v="4"/>
    <s v="Medium"/>
    <s v="Medium"/>
    <n v="1"/>
    <n v="0"/>
  </r>
  <r>
    <s v="INC-2026-14024"/>
    <d v="2026-01-20T22:06:00"/>
    <x v="3"/>
    <s v="invoice-processing.co"/>
    <x v="0"/>
    <x v="3"/>
    <n v="0.92083333333333328"/>
    <d v="2026-01-20T00:00:00"/>
    <n v="1"/>
    <n v="5"/>
    <n v="2"/>
    <x v="3"/>
    <s v="Medium"/>
    <s v="Medium"/>
    <n v="1"/>
    <n v="0"/>
  </r>
  <r>
    <s v="INC-2026-13902"/>
    <d v="2026-01-20T22:09:00"/>
    <x v="3"/>
    <s v="secure-bank-login.net"/>
    <x v="0"/>
    <x v="2"/>
    <n v="0.92291666666666672"/>
    <d v="2026-01-20T00:00:00"/>
    <n v="1"/>
    <n v="5"/>
    <n v="2"/>
    <x v="3"/>
    <s v="Medium"/>
    <s v="Medium"/>
    <n v="1"/>
    <n v="0"/>
  </r>
  <r>
    <s v="INC-2026-13158"/>
    <d v="2026-01-20T22:16:00"/>
    <x v="2"/>
    <s v="secure-bank-login.net"/>
    <x v="3"/>
    <x v="3"/>
    <n v="0.92777777777777781"/>
    <d v="2026-01-20T00:00:00"/>
    <n v="1"/>
    <n v="3"/>
    <n v="2"/>
    <x v="4"/>
    <s v="Medium"/>
    <s v="Medium"/>
    <n v="1"/>
    <n v="0"/>
  </r>
  <r>
    <s v="INC-2026-14634"/>
    <d v="2026-01-20T22:19:00"/>
    <x v="0"/>
    <s v="invoice-processing.co"/>
    <x v="1"/>
    <x v="1"/>
    <n v="0.92986111111111114"/>
    <d v="2026-01-20T00:00:00"/>
    <n v="1"/>
    <n v="1"/>
    <n v="4"/>
    <x v="1"/>
    <s v="Low"/>
    <s v="Low"/>
    <n v="1"/>
    <n v="1"/>
  </r>
  <r>
    <s v="INC-2026-11803"/>
    <d v="2026-01-20T22:51:00"/>
    <x v="5"/>
    <s v="micros0ft-security.com"/>
    <x v="1"/>
    <x v="3"/>
    <n v="0.95208333333333328"/>
    <d v="2026-01-20T00:00:00"/>
    <n v="1"/>
    <n v="1"/>
    <n v="2"/>
    <x v="6"/>
    <s v="Low"/>
    <s v="Low"/>
    <n v="1"/>
    <n v="0"/>
  </r>
  <r>
    <s v="INC-2026-13343"/>
    <d v="2026-01-20T23:07:00"/>
    <x v="4"/>
    <s v="invoice-processing.co"/>
    <x v="0"/>
    <x v="2"/>
    <n v="0.96319444444444446"/>
    <d v="2026-01-20T00:00:00"/>
    <n v="1"/>
    <n v="3"/>
    <n v="2"/>
    <x v="4"/>
    <s v="Medium"/>
    <s v="Medium"/>
    <n v="1"/>
    <n v="0"/>
  </r>
  <r>
    <s v="INC-2026-12427"/>
    <d v="2026-01-20T23:10:00"/>
    <x v="2"/>
    <s v="secure-bank-login.net"/>
    <x v="2"/>
    <x v="3"/>
    <n v="0.96527777777777779"/>
    <d v="2026-01-20T00:00:00"/>
    <n v="1"/>
    <n v="3"/>
    <n v="2"/>
    <x v="4"/>
    <s v="Medium"/>
    <s v="Medium"/>
    <n v="1"/>
    <n v="0"/>
  </r>
  <r>
    <s v="INC-2026-10499"/>
    <d v="2026-01-20T23:35:00"/>
    <x v="3"/>
    <s v="secure-bank-login.net"/>
    <x v="0"/>
    <x v="3"/>
    <n v="0.98263888888888884"/>
    <d v="2026-01-20T00:00:00"/>
    <n v="1"/>
    <n v="5"/>
    <n v="2"/>
    <x v="3"/>
    <s v="Medium"/>
    <s v="Medium"/>
    <n v="1"/>
    <n v="0"/>
  </r>
  <r>
    <s v="INC-2026-13515"/>
    <d v="2026-01-21T00:32:00"/>
    <x v="4"/>
    <s v="hr-benefits-portal.org"/>
    <x v="2"/>
    <x v="1"/>
    <n v="2.2222222222222223E-2"/>
    <d v="2026-01-21T00:00:00"/>
    <n v="1"/>
    <n v="3"/>
    <n v="4"/>
    <x v="5"/>
    <s v="High"/>
    <s v="High"/>
    <n v="1"/>
    <n v="1"/>
  </r>
  <r>
    <s v="INC-2026-13114"/>
    <d v="2026-01-21T01:05:00"/>
    <x v="4"/>
    <s v="micros0ft-security.com"/>
    <x v="2"/>
    <x v="2"/>
    <n v="4.5138888888888888E-2"/>
    <d v="2026-01-21T00:00:00"/>
    <n v="1"/>
    <n v="3"/>
    <n v="2"/>
    <x v="4"/>
    <s v="Medium"/>
    <s v="Medium"/>
    <n v="1"/>
    <n v="0"/>
  </r>
  <r>
    <s v="INC-2026-11055"/>
    <d v="2026-01-21T01:21:00"/>
    <x v="4"/>
    <s v="invoice-processing.co"/>
    <x v="2"/>
    <x v="1"/>
    <n v="5.6250000000000001E-2"/>
    <d v="2026-01-21T00:00:00"/>
    <n v="1"/>
    <n v="3"/>
    <n v="4"/>
    <x v="5"/>
    <s v="High"/>
    <s v="High"/>
    <n v="1"/>
    <n v="1"/>
  </r>
  <r>
    <s v="INC-2026-12449"/>
    <d v="2026-01-21T01:56:00"/>
    <x v="1"/>
    <s v="hr-benefits-portal.org"/>
    <x v="1"/>
    <x v="0"/>
    <n v="8.0555555555555561E-2"/>
    <d v="2026-01-21T00:00:00"/>
    <n v="1"/>
    <n v="1"/>
    <n v="1"/>
    <x v="0"/>
    <s v="Low"/>
    <s v="Low"/>
    <n v="1"/>
    <n v="0"/>
  </r>
  <r>
    <s v="INC-2026-12428"/>
    <d v="2026-01-21T02:24:00"/>
    <x v="4"/>
    <s v="micros0ft-security.com"/>
    <x v="2"/>
    <x v="3"/>
    <n v="0.1"/>
    <d v="2026-01-21T00:00:00"/>
    <n v="1"/>
    <n v="3"/>
    <n v="2"/>
    <x v="4"/>
    <s v="Medium"/>
    <s v="Medium"/>
    <n v="1"/>
    <n v="0"/>
  </r>
  <r>
    <s v="INC-2026-13592"/>
    <d v="2026-01-21T02:58:00"/>
    <x v="4"/>
    <s v="hr-benefits-portal.org"/>
    <x v="2"/>
    <x v="2"/>
    <n v="0.12361111111111112"/>
    <d v="2026-01-21T00:00:00"/>
    <n v="1"/>
    <n v="3"/>
    <n v="2"/>
    <x v="4"/>
    <s v="Medium"/>
    <s v="Medium"/>
    <n v="1"/>
    <n v="0"/>
  </r>
  <r>
    <s v="INC-2026-11806"/>
    <d v="2026-01-21T03:51:00"/>
    <x v="4"/>
    <s v="micros0ft-security.com"/>
    <x v="2"/>
    <x v="2"/>
    <n v="0.16041666666666668"/>
    <d v="2026-01-21T00:00:00"/>
    <n v="1"/>
    <n v="3"/>
    <n v="2"/>
    <x v="4"/>
    <s v="Medium"/>
    <s v="Medium"/>
    <n v="1"/>
    <n v="0"/>
  </r>
  <r>
    <s v="INC-2026-14826"/>
    <d v="2026-01-21T04:09:00"/>
    <x v="1"/>
    <s v="micros0ft-security.com"/>
    <x v="2"/>
    <x v="1"/>
    <n v="0.17291666666666666"/>
    <d v="2026-01-21T00:00:00"/>
    <n v="1"/>
    <n v="1"/>
    <n v="4"/>
    <x v="1"/>
    <s v="Low"/>
    <s v="Low"/>
    <n v="1"/>
    <n v="1"/>
  </r>
  <r>
    <s v="INC-2026-13741"/>
    <d v="2026-01-21T04:24:00"/>
    <x v="3"/>
    <s v="secure-bank-login.net"/>
    <x v="0"/>
    <x v="4"/>
    <n v="0.18333333333333332"/>
    <d v="2026-01-21T00:00:00"/>
    <n v="1"/>
    <n v="5"/>
    <n v="5"/>
    <x v="7"/>
    <s v="Very High"/>
    <s v="Critical"/>
    <n v="1"/>
    <n v="1"/>
  </r>
  <r>
    <s v="INC-2026-11019"/>
    <d v="2026-01-21T04:26:00"/>
    <x v="4"/>
    <s v="micros0ft-security.com"/>
    <x v="2"/>
    <x v="2"/>
    <n v="0.18472222222222223"/>
    <d v="2026-01-21T00:00:00"/>
    <n v="1"/>
    <n v="3"/>
    <n v="2"/>
    <x v="4"/>
    <s v="Medium"/>
    <s v="Medium"/>
    <n v="1"/>
    <n v="0"/>
  </r>
  <r>
    <s v="INC-2026-14991"/>
    <d v="2026-01-21T04:30:00"/>
    <x v="4"/>
    <s v="secure-bank-login.net"/>
    <x v="2"/>
    <x v="4"/>
    <n v="0.1875"/>
    <d v="2026-01-21T00:00:00"/>
    <n v="1"/>
    <n v="3"/>
    <n v="5"/>
    <x v="9"/>
    <s v="High"/>
    <s v="High"/>
    <n v="1"/>
    <n v="1"/>
  </r>
  <r>
    <s v="INC-2026-10416"/>
    <d v="2026-01-21T04:42:00"/>
    <x v="2"/>
    <s v="secure-bank-login.net"/>
    <x v="3"/>
    <x v="1"/>
    <n v="0.19583333333333333"/>
    <d v="2026-01-21T00:00:00"/>
    <n v="1"/>
    <n v="3"/>
    <n v="4"/>
    <x v="5"/>
    <s v="High"/>
    <s v="High"/>
    <n v="1"/>
    <n v="1"/>
  </r>
  <r>
    <s v="INC-2026-13943"/>
    <d v="2026-01-21T04:43:00"/>
    <x v="4"/>
    <s v="hr-benefits-portal.org"/>
    <x v="2"/>
    <x v="3"/>
    <n v="0.19652777777777777"/>
    <d v="2026-01-21T00:00:00"/>
    <n v="1"/>
    <n v="3"/>
    <n v="2"/>
    <x v="4"/>
    <s v="Medium"/>
    <s v="Medium"/>
    <n v="1"/>
    <n v="0"/>
  </r>
  <r>
    <s v="INC-2026-11118"/>
    <d v="2026-01-21T04:58:00"/>
    <x v="3"/>
    <s v="hr-benefits-portal.org"/>
    <x v="0"/>
    <x v="3"/>
    <n v="0.20694444444444443"/>
    <d v="2026-01-21T00:00:00"/>
    <n v="1"/>
    <n v="5"/>
    <n v="2"/>
    <x v="3"/>
    <s v="Medium"/>
    <s v="Medium"/>
    <n v="1"/>
    <n v="0"/>
  </r>
  <r>
    <s v="INC-2026-13670"/>
    <d v="2026-01-21T05:22:00"/>
    <x v="1"/>
    <s v="micros0ft-security.com"/>
    <x v="2"/>
    <x v="1"/>
    <n v="0.22361111111111112"/>
    <d v="2026-01-21T00:00:00"/>
    <n v="1"/>
    <n v="1"/>
    <n v="4"/>
    <x v="1"/>
    <s v="Low"/>
    <s v="Low"/>
    <n v="1"/>
    <n v="1"/>
  </r>
  <r>
    <s v="INC-2026-13479"/>
    <d v="2026-01-21T05:29:00"/>
    <x v="3"/>
    <s v="micros0ft-security.com"/>
    <x v="0"/>
    <x v="0"/>
    <n v="0.22847222222222222"/>
    <d v="2026-01-21T00:00:00"/>
    <n v="1"/>
    <n v="5"/>
    <n v="1"/>
    <x v="8"/>
    <s v="Medium"/>
    <s v="Medium"/>
    <n v="1"/>
    <n v="0"/>
  </r>
  <r>
    <s v="INC-2026-11263"/>
    <d v="2026-01-21T05:44:00"/>
    <x v="5"/>
    <s v="invoice-processing.co"/>
    <x v="0"/>
    <x v="3"/>
    <n v="0.2388888888888889"/>
    <d v="2026-01-21T00:00:00"/>
    <n v="1"/>
    <n v="1"/>
    <n v="2"/>
    <x v="6"/>
    <s v="Low"/>
    <s v="Low"/>
    <n v="1"/>
    <n v="0"/>
  </r>
  <r>
    <s v="INC-2026-13911"/>
    <d v="2026-01-21T06:37:00"/>
    <x v="1"/>
    <s v="hr-benefits-portal.org"/>
    <x v="1"/>
    <x v="0"/>
    <n v="0.27569444444444446"/>
    <d v="2026-01-21T00:00:00"/>
    <n v="1"/>
    <n v="1"/>
    <n v="1"/>
    <x v="0"/>
    <s v="Low"/>
    <s v="Low"/>
    <n v="1"/>
    <n v="0"/>
  </r>
  <r>
    <s v="INC-2026-13780"/>
    <d v="2026-01-21T07:23:00"/>
    <x v="0"/>
    <s v="secure-bank-login.net"/>
    <x v="2"/>
    <x v="2"/>
    <n v="0.30763888888888891"/>
    <d v="2026-01-21T00:00:00"/>
    <n v="1"/>
    <n v="1"/>
    <n v="2"/>
    <x v="6"/>
    <s v="Low"/>
    <s v="Low"/>
    <n v="1"/>
    <n v="0"/>
  </r>
  <r>
    <s v="INC-2026-14816"/>
    <d v="2026-01-21T07:28:00"/>
    <x v="4"/>
    <s v="secure-bank-login.net"/>
    <x v="2"/>
    <x v="0"/>
    <n v="0.31111111111111112"/>
    <d v="2026-01-21T00:00:00"/>
    <n v="1"/>
    <n v="3"/>
    <n v="1"/>
    <x v="2"/>
    <s v="Low"/>
    <s v="Low"/>
    <n v="1"/>
    <n v="0"/>
  </r>
  <r>
    <s v="INC-2026-14057"/>
    <d v="2026-01-21T07:40:00"/>
    <x v="3"/>
    <s v="invoice-processing.co"/>
    <x v="0"/>
    <x v="4"/>
    <n v="0.31944444444444442"/>
    <d v="2026-01-21T00:00:00"/>
    <n v="1"/>
    <n v="5"/>
    <n v="5"/>
    <x v="7"/>
    <s v="Very High"/>
    <s v="Critical"/>
    <n v="1"/>
    <n v="1"/>
  </r>
  <r>
    <s v="INC-2026-13890"/>
    <d v="2026-01-21T08:31:00"/>
    <x v="4"/>
    <s v="invoice-processing.co"/>
    <x v="2"/>
    <x v="2"/>
    <n v="0.35486111111111113"/>
    <d v="2026-01-21T00:00:00"/>
    <n v="1"/>
    <n v="3"/>
    <n v="2"/>
    <x v="4"/>
    <s v="Medium"/>
    <s v="Medium"/>
    <n v="1"/>
    <n v="0"/>
  </r>
  <r>
    <s v="INC-2026-12924"/>
    <d v="2026-01-21T08:34:00"/>
    <x v="4"/>
    <s v="micros0ft-security.com"/>
    <x v="2"/>
    <x v="2"/>
    <n v="0.35694444444444445"/>
    <d v="2026-01-21T00:00:00"/>
    <n v="1"/>
    <n v="3"/>
    <n v="2"/>
    <x v="4"/>
    <s v="Medium"/>
    <s v="Medium"/>
    <n v="1"/>
    <n v="0"/>
  </r>
  <r>
    <s v="INC-2026-13974"/>
    <d v="2026-01-21T09:04:00"/>
    <x v="1"/>
    <s v="hr-benefits-portal.org"/>
    <x v="3"/>
    <x v="1"/>
    <n v="0.37777777777777777"/>
    <d v="2026-01-21T00:00:00"/>
    <n v="1"/>
    <n v="1"/>
    <n v="4"/>
    <x v="1"/>
    <s v="Low"/>
    <s v="Low"/>
    <n v="1"/>
    <n v="1"/>
  </r>
  <r>
    <s v="INC-2026-13059"/>
    <d v="2026-01-21T09:30:00"/>
    <x v="5"/>
    <s v="secure-bank-login.net"/>
    <x v="0"/>
    <x v="3"/>
    <n v="0.39583333333333331"/>
    <d v="2026-01-21T00:00:00"/>
    <n v="1"/>
    <n v="1"/>
    <n v="2"/>
    <x v="6"/>
    <s v="Low"/>
    <s v="Low"/>
    <n v="1"/>
    <n v="0"/>
  </r>
  <r>
    <s v="INC-2026-12203"/>
    <d v="2026-01-21T10:15:00"/>
    <x v="4"/>
    <s v="invoice-processing.co"/>
    <x v="2"/>
    <x v="3"/>
    <n v="0.42708333333333331"/>
    <d v="2026-01-21T00:00:00"/>
    <n v="1"/>
    <n v="3"/>
    <n v="2"/>
    <x v="4"/>
    <s v="Medium"/>
    <s v="Medium"/>
    <n v="1"/>
    <n v="0"/>
  </r>
  <r>
    <s v="INC-2026-14996"/>
    <d v="2026-01-21T10:28:00"/>
    <x v="3"/>
    <s v="hr-benefits-portal.org"/>
    <x v="0"/>
    <x v="0"/>
    <n v="0.43611111111111112"/>
    <d v="2026-01-21T00:00:00"/>
    <n v="1"/>
    <n v="5"/>
    <n v="1"/>
    <x v="8"/>
    <s v="Medium"/>
    <s v="Medium"/>
    <n v="1"/>
    <n v="0"/>
  </r>
  <r>
    <s v="INC-2026-12789"/>
    <d v="2026-01-21T10:46:00"/>
    <x v="2"/>
    <s v="secure-bank-login.net"/>
    <x v="3"/>
    <x v="3"/>
    <n v="0.44861111111111113"/>
    <d v="2026-01-21T00:00:00"/>
    <n v="1"/>
    <n v="3"/>
    <n v="2"/>
    <x v="4"/>
    <s v="Medium"/>
    <s v="Medium"/>
    <n v="1"/>
    <n v="0"/>
  </r>
  <r>
    <s v="INC-2026-14878"/>
    <d v="2026-01-21T10:59:00"/>
    <x v="4"/>
    <s v="invoice-processing.co"/>
    <x v="2"/>
    <x v="3"/>
    <n v="0.45763888888888887"/>
    <d v="2026-01-21T00:00:00"/>
    <n v="1"/>
    <n v="3"/>
    <n v="2"/>
    <x v="4"/>
    <s v="Medium"/>
    <s v="Medium"/>
    <n v="1"/>
    <n v="0"/>
  </r>
  <r>
    <s v="INC-2026-14974"/>
    <d v="2026-01-21T11:01:00"/>
    <x v="4"/>
    <s v="micros0ft-security.com"/>
    <x v="2"/>
    <x v="3"/>
    <n v="0.45902777777777776"/>
    <d v="2026-01-21T00:00:00"/>
    <n v="1"/>
    <n v="3"/>
    <n v="2"/>
    <x v="4"/>
    <s v="Medium"/>
    <s v="Medium"/>
    <n v="1"/>
    <n v="0"/>
  </r>
  <r>
    <s v="INC-2026-12554"/>
    <d v="2026-01-21T11:01:00"/>
    <x v="3"/>
    <s v="secure-bank-login.net"/>
    <x v="0"/>
    <x v="3"/>
    <n v="0.45902777777777776"/>
    <d v="2026-01-21T00:00:00"/>
    <n v="1"/>
    <n v="5"/>
    <n v="2"/>
    <x v="3"/>
    <s v="Medium"/>
    <s v="Medium"/>
    <n v="1"/>
    <n v="0"/>
  </r>
  <r>
    <s v="INC-2026-11612"/>
    <d v="2026-01-21T11:13:00"/>
    <x v="4"/>
    <s v="hr-benefits-portal.org"/>
    <x v="2"/>
    <x v="3"/>
    <n v="0.46736111111111112"/>
    <d v="2026-01-21T00:00:00"/>
    <n v="1"/>
    <n v="3"/>
    <n v="2"/>
    <x v="4"/>
    <s v="Medium"/>
    <s v="Medium"/>
    <n v="1"/>
    <n v="0"/>
  </r>
  <r>
    <s v="INC-2026-14347"/>
    <d v="2026-01-21T11:20:00"/>
    <x v="5"/>
    <s v="secure-bank-login.net"/>
    <x v="1"/>
    <x v="4"/>
    <n v="0.47222222222222221"/>
    <d v="2026-01-21T00:00:00"/>
    <n v="1"/>
    <n v="1"/>
    <n v="5"/>
    <x v="8"/>
    <s v="Medium"/>
    <s v="Medium"/>
    <n v="1"/>
    <n v="1"/>
  </r>
  <r>
    <s v="INC-2026-10477"/>
    <d v="2026-01-21T12:29:00"/>
    <x v="4"/>
    <s v="secure-bank-login.net"/>
    <x v="2"/>
    <x v="4"/>
    <n v="0.52013888888888893"/>
    <d v="2026-01-21T00:00:00"/>
    <n v="1"/>
    <n v="3"/>
    <n v="5"/>
    <x v="9"/>
    <s v="High"/>
    <s v="High"/>
    <n v="1"/>
    <n v="1"/>
  </r>
  <r>
    <s v="INC-2026-12183"/>
    <d v="2026-01-21T12:56:00"/>
    <x v="5"/>
    <s v="hr-benefits-portal.org"/>
    <x v="3"/>
    <x v="2"/>
    <n v="0.53888888888888886"/>
    <d v="2026-01-21T00:00:00"/>
    <n v="1"/>
    <n v="1"/>
    <n v="2"/>
    <x v="6"/>
    <s v="Low"/>
    <s v="Low"/>
    <n v="1"/>
    <n v="0"/>
  </r>
  <r>
    <s v="INC-2026-10902"/>
    <d v="2026-01-21T13:36:00"/>
    <x v="0"/>
    <s v="invoice-processing.co"/>
    <x v="0"/>
    <x v="2"/>
    <n v="0.56666666666666665"/>
    <d v="2026-01-21T00:00:00"/>
    <n v="1"/>
    <n v="1"/>
    <n v="2"/>
    <x v="6"/>
    <s v="Low"/>
    <s v="Low"/>
    <n v="1"/>
    <n v="0"/>
  </r>
  <r>
    <s v="INC-2026-12656"/>
    <d v="2026-01-21T13:40:00"/>
    <x v="2"/>
    <s v="secure-bank-login.net"/>
    <x v="0"/>
    <x v="2"/>
    <n v="0.56944444444444442"/>
    <d v="2026-01-21T00:00:00"/>
    <n v="1"/>
    <n v="3"/>
    <n v="2"/>
    <x v="4"/>
    <s v="Medium"/>
    <s v="Medium"/>
    <n v="1"/>
    <n v="0"/>
  </r>
  <r>
    <s v="INC-2026-13638"/>
    <d v="2026-01-21T13:41:00"/>
    <x v="4"/>
    <s v="invoice-processing.co"/>
    <x v="2"/>
    <x v="3"/>
    <n v="0.57013888888888886"/>
    <d v="2026-01-21T00:00:00"/>
    <n v="1"/>
    <n v="3"/>
    <n v="2"/>
    <x v="4"/>
    <s v="Medium"/>
    <s v="Medium"/>
    <n v="1"/>
    <n v="0"/>
  </r>
  <r>
    <s v="INC-2026-11927"/>
    <d v="2026-01-21T14:37:00"/>
    <x v="0"/>
    <s v="micros0ft-security.com"/>
    <x v="3"/>
    <x v="3"/>
    <n v="0.60902777777777772"/>
    <d v="2026-01-21T00:00:00"/>
    <n v="1"/>
    <n v="1"/>
    <n v="2"/>
    <x v="6"/>
    <s v="Low"/>
    <s v="Low"/>
    <n v="1"/>
    <n v="0"/>
  </r>
  <r>
    <s v="INC-2026-11204"/>
    <d v="2026-01-21T14:57:00"/>
    <x v="4"/>
    <s v="hr-benefits-portal.org"/>
    <x v="2"/>
    <x v="3"/>
    <n v="0.62291666666666667"/>
    <d v="2026-01-21T00:00:00"/>
    <n v="1"/>
    <n v="3"/>
    <n v="2"/>
    <x v="4"/>
    <s v="Medium"/>
    <s v="Medium"/>
    <n v="1"/>
    <n v="0"/>
  </r>
  <r>
    <s v="INC-2026-11924"/>
    <d v="2026-01-21T15:03:00"/>
    <x v="4"/>
    <s v="hr-benefits-portal.org"/>
    <x v="0"/>
    <x v="3"/>
    <n v="0.62708333333333333"/>
    <d v="2026-01-21T00:00:00"/>
    <n v="1"/>
    <n v="3"/>
    <n v="2"/>
    <x v="4"/>
    <s v="Medium"/>
    <s v="Medium"/>
    <n v="1"/>
    <n v="0"/>
  </r>
  <r>
    <s v="INC-2026-11873"/>
    <d v="2026-01-21T15:49:00"/>
    <x v="4"/>
    <s v="invoice-processing.co"/>
    <x v="2"/>
    <x v="3"/>
    <n v="0.65902777777777777"/>
    <d v="2026-01-21T00:00:00"/>
    <n v="1"/>
    <n v="3"/>
    <n v="2"/>
    <x v="4"/>
    <s v="Medium"/>
    <s v="Medium"/>
    <n v="1"/>
    <n v="0"/>
  </r>
  <r>
    <s v="INC-2026-11258"/>
    <d v="2026-01-21T15:58:00"/>
    <x v="4"/>
    <s v="secure-bank-login.net"/>
    <x v="2"/>
    <x v="3"/>
    <n v="0.66527777777777775"/>
    <d v="2026-01-21T00:00:00"/>
    <n v="1"/>
    <n v="3"/>
    <n v="2"/>
    <x v="4"/>
    <s v="Medium"/>
    <s v="Medium"/>
    <n v="1"/>
    <n v="0"/>
  </r>
  <r>
    <s v="INC-2026-12709"/>
    <d v="2026-01-21T16:03:00"/>
    <x v="3"/>
    <s v="micros0ft-security.com"/>
    <x v="0"/>
    <x v="2"/>
    <n v="0.66874999999999996"/>
    <d v="2026-01-21T00:00:00"/>
    <n v="1"/>
    <n v="5"/>
    <n v="2"/>
    <x v="3"/>
    <s v="Medium"/>
    <s v="Medium"/>
    <n v="1"/>
    <n v="0"/>
  </r>
  <r>
    <s v="INC-2026-14063"/>
    <d v="2026-01-21T16:20:00"/>
    <x v="4"/>
    <s v="micros0ft-security.com"/>
    <x v="2"/>
    <x v="3"/>
    <n v="0.68055555555555558"/>
    <d v="2026-01-21T00:00:00"/>
    <n v="1"/>
    <n v="3"/>
    <n v="2"/>
    <x v="4"/>
    <s v="Medium"/>
    <s v="Medium"/>
    <n v="1"/>
    <n v="0"/>
  </r>
  <r>
    <s v="INC-2026-11663"/>
    <d v="2026-01-21T17:11:00"/>
    <x v="4"/>
    <s v="invoice-processing.co"/>
    <x v="2"/>
    <x v="3"/>
    <n v="0.71597222222222223"/>
    <d v="2026-01-21T00:00:00"/>
    <n v="1"/>
    <n v="3"/>
    <n v="2"/>
    <x v="4"/>
    <s v="Medium"/>
    <s v="Medium"/>
    <n v="1"/>
    <n v="0"/>
  </r>
  <r>
    <s v="INC-2026-14715"/>
    <d v="2026-01-21T17:52:00"/>
    <x v="4"/>
    <s v="hr-benefits-portal.org"/>
    <x v="2"/>
    <x v="0"/>
    <n v="0.74444444444444446"/>
    <d v="2026-01-21T00:00:00"/>
    <n v="1"/>
    <n v="3"/>
    <n v="1"/>
    <x v="2"/>
    <s v="Low"/>
    <s v="Low"/>
    <n v="1"/>
    <n v="0"/>
  </r>
  <r>
    <s v="INC-2026-14879"/>
    <d v="2026-01-21T19:11:00"/>
    <x v="5"/>
    <s v="invoice-processing.co"/>
    <x v="0"/>
    <x v="3"/>
    <n v="0.7993055555555556"/>
    <d v="2026-01-21T00:00:00"/>
    <n v="1"/>
    <n v="1"/>
    <n v="2"/>
    <x v="6"/>
    <s v="Low"/>
    <s v="Low"/>
    <n v="1"/>
    <n v="0"/>
  </r>
  <r>
    <s v="INC-2026-13955"/>
    <d v="2026-01-21T19:18:00"/>
    <x v="5"/>
    <s v="micros0ft-security.com"/>
    <x v="2"/>
    <x v="0"/>
    <n v="0.8041666666666667"/>
    <d v="2026-01-21T00:00:00"/>
    <n v="1"/>
    <n v="1"/>
    <n v="1"/>
    <x v="0"/>
    <s v="Low"/>
    <s v="Low"/>
    <n v="1"/>
    <n v="0"/>
  </r>
  <r>
    <s v="INC-2026-14002"/>
    <d v="2026-01-21T20:08:00"/>
    <x v="1"/>
    <s v="invoice-processing.co"/>
    <x v="3"/>
    <x v="0"/>
    <n v="0.83888888888888891"/>
    <d v="2026-01-21T00:00:00"/>
    <n v="1"/>
    <n v="1"/>
    <n v="1"/>
    <x v="0"/>
    <s v="Low"/>
    <s v="Low"/>
    <n v="1"/>
    <n v="0"/>
  </r>
  <r>
    <s v="INC-2026-10705"/>
    <d v="2026-01-21T21:00:00"/>
    <x v="3"/>
    <s v="secure-bank-login.net"/>
    <x v="0"/>
    <x v="3"/>
    <n v="0.875"/>
    <d v="2026-01-21T00:00:00"/>
    <n v="1"/>
    <n v="5"/>
    <n v="2"/>
    <x v="3"/>
    <s v="Medium"/>
    <s v="Medium"/>
    <n v="1"/>
    <n v="0"/>
  </r>
  <r>
    <s v="INC-2026-10831"/>
    <d v="2026-01-21T21:27:00"/>
    <x v="1"/>
    <s v="micros0ft-security.com"/>
    <x v="1"/>
    <x v="3"/>
    <n v="0.89375000000000004"/>
    <d v="2026-01-21T00:00:00"/>
    <n v="1"/>
    <n v="1"/>
    <n v="2"/>
    <x v="6"/>
    <s v="Low"/>
    <s v="Low"/>
    <n v="1"/>
    <n v="0"/>
  </r>
  <r>
    <s v="INC-2026-11369"/>
    <d v="2026-01-21T22:24:00"/>
    <x v="4"/>
    <s v="hr-benefits-portal.org"/>
    <x v="2"/>
    <x v="3"/>
    <n v="0.93333333333333335"/>
    <d v="2026-01-21T00:00:00"/>
    <n v="1"/>
    <n v="3"/>
    <n v="2"/>
    <x v="4"/>
    <s v="Medium"/>
    <s v="Medium"/>
    <n v="1"/>
    <n v="0"/>
  </r>
  <r>
    <s v="INC-2026-13884"/>
    <d v="2026-01-21T23:09:00"/>
    <x v="2"/>
    <s v="invoice-processing.co"/>
    <x v="1"/>
    <x v="3"/>
    <n v="0.96458333333333335"/>
    <d v="2026-01-21T00:00:00"/>
    <n v="1"/>
    <n v="3"/>
    <n v="2"/>
    <x v="4"/>
    <s v="Medium"/>
    <s v="Medium"/>
    <n v="1"/>
    <n v="0"/>
  </r>
  <r>
    <s v="INC-2026-14066"/>
    <d v="2026-01-21T23:46:00"/>
    <x v="4"/>
    <s v="hr-benefits-portal.org"/>
    <x v="2"/>
    <x v="3"/>
    <n v="0.99027777777777781"/>
    <d v="2026-01-21T00:00:00"/>
    <n v="1"/>
    <n v="3"/>
    <n v="2"/>
    <x v="4"/>
    <s v="Medium"/>
    <s v="Medium"/>
    <n v="1"/>
    <n v="0"/>
  </r>
  <r>
    <s v="INC-2026-13034"/>
    <d v="2026-01-22T00:03:00"/>
    <x v="1"/>
    <s v="invoice-processing.co"/>
    <x v="0"/>
    <x v="1"/>
    <n v="2.0833333333333333E-3"/>
    <d v="2026-01-22T00:00:00"/>
    <n v="1"/>
    <n v="1"/>
    <n v="4"/>
    <x v="1"/>
    <s v="Low"/>
    <s v="Low"/>
    <n v="1"/>
    <n v="1"/>
  </r>
  <r>
    <s v="INC-2026-13929"/>
    <d v="2026-01-22T00:06:00"/>
    <x v="4"/>
    <s v="invoice-processing.co"/>
    <x v="2"/>
    <x v="3"/>
    <n v="4.1666666666666666E-3"/>
    <d v="2026-01-22T00:00:00"/>
    <n v="1"/>
    <n v="3"/>
    <n v="2"/>
    <x v="4"/>
    <s v="Medium"/>
    <s v="Medium"/>
    <n v="1"/>
    <n v="0"/>
  </r>
  <r>
    <s v="INC-2026-10394"/>
    <d v="2026-01-22T00:10:00"/>
    <x v="4"/>
    <s v="micros0ft-security.com"/>
    <x v="2"/>
    <x v="3"/>
    <n v="6.9444444444444441E-3"/>
    <d v="2026-01-22T00:00:00"/>
    <n v="1"/>
    <n v="3"/>
    <n v="2"/>
    <x v="4"/>
    <s v="Medium"/>
    <s v="Medium"/>
    <n v="1"/>
    <n v="0"/>
  </r>
  <r>
    <s v="INC-2026-13255"/>
    <d v="2026-01-22T00:20:00"/>
    <x v="0"/>
    <s v="invoice-processing.co"/>
    <x v="2"/>
    <x v="2"/>
    <n v="1.3888888888888888E-2"/>
    <d v="2026-01-22T00:00:00"/>
    <n v="1"/>
    <n v="1"/>
    <n v="2"/>
    <x v="6"/>
    <s v="Low"/>
    <s v="Low"/>
    <n v="1"/>
    <n v="0"/>
  </r>
  <r>
    <s v="INC-2026-10815"/>
    <d v="2026-01-22T00:57:00"/>
    <x v="4"/>
    <s v="invoice-processing.co"/>
    <x v="2"/>
    <x v="0"/>
    <n v="3.9583333333333331E-2"/>
    <d v="2026-01-22T00:00:00"/>
    <n v="1"/>
    <n v="3"/>
    <n v="1"/>
    <x v="2"/>
    <s v="Low"/>
    <s v="Low"/>
    <n v="1"/>
    <n v="0"/>
  </r>
  <r>
    <s v="INC-2026-12458"/>
    <d v="2026-01-22T01:15:00"/>
    <x v="4"/>
    <s v="hr-benefits-portal.org"/>
    <x v="2"/>
    <x v="3"/>
    <n v="5.2083333333333336E-2"/>
    <d v="2026-01-22T00:00:00"/>
    <n v="1"/>
    <n v="3"/>
    <n v="2"/>
    <x v="4"/>
    <s v="Medium"/>
    <s v="Medium"/>
    <n v="1"/>
    <n v="0"/>
  </r>
  <r>
    <s v="INC-2026-13966"/>
    <d v="2026-01-22T01:46:00"/>
    <x v="0"/>
    <s v="secure-bank-login.net"/>
    <x v="0"/>
    <x v="3"/>
    <n v="7.3611111111111113E-2"/>
    <d v="2026-01-22T00:00:00"/>
    <n v="1"/>
    <n v="1"/>
    <n v="2"/>
    <x v="6"/>
    <s v="Low"/>
    <s v="Low"/>
    <n v="1"/>
    <n v="0"/>
  </r>
  <r>
    <s v="INC-2026-11747"/>
    <d v="2026-01-22T01:52:00"/>
    <x v="3"/>
    <s v="invoice-processing.co"/>
    <x v="0"/>
    <x v="2"/>
    <n v="7.7777777777777779E-2"/>
    <d v="2026-01-22T00:00:00"/>
    <n v="1"/>
    <n v="5"/>
    <n v="2"/>
    <x v="3"/>
    <s v="Medium"/>
    <s v="Medium"/>
    <n v="1"/>
    <n v="0"/>
  </r>
  <r>
    <s v="INC-2026-13064"/>
    <d v="2026-01-22T03:43:00"/>
    <x v="4"/>
    <s v="micros0ft-security.com"/>
    <x v="2"/>
    <x v="0"/>
    <n v="0.15486111111111112"/>
    <d v="2026-01-22T00:00:00"/>
    <n v="1"/>
    <n v="3"/>
    <n v="1"/>
    <x v="2"/>
    <s v="Low"/>
    <s v="Low"/>
    <n v="1"/>
    <n v="0"/>
  </r>
  <r>
    <s v="INC-2026-10709"/>
    <d v="2026-01-22T04:23:00"/>
    <x v="4"/>
    <s v="secure-bank-login.net"/>
    <x v="2"/>
    <x v="3"/>
    <n v="0.18263888888888888"/>
    <d v="2026-01-22T00:00:00"/>
    <n v="1"/>
    <n v="3"/>
    <n v="2"/>
    <x v="4"/>
    <s v="Medium"/>
    <s v="Medium"/>
    <n v="1"/>
    <n v="0"/>
  </r>
  <r>
    <s v="INC-2026-14955"/>
    <d v="2026-01-22T05:01:00"/>
    <x v="4"/>
    <s v="secure-bank-login.net"/>
    <x v="2"/>
    <x v="0"/>
    <n v="0.20902777777777778"/>
    <d v="2026-01-22T00:00:00"/>
    <n v="1"/>
    <n v="3"/>
    <n v="1"/>
    <x v="2"/>
    <s v="Low"/>
    <s v="Low"/>
    <n v="1"/>
    <n v="0"/>
  </r>
  <r>
    <s v="INC-2026-14364"/>
    <d v="2026-01-22T05:03:00"/>
    <x v="4"/>
    <s v="secure-bank-login.net"/>
    <x v="2"/>
    <x v="1"/>
    <n v="0.21041666666666667"/>
    <d v="2026-01-22T00:00:00"/>
    <n v="1"/>
    <n v="3"/>
    <n v="4"/>
    <x v="5"/>
    <s v="High"/>
    <s v="High"/>
    <n v="1"/>
    <n v="1"/>
  </r>
  <r>
    <s v="INC-2026-13951"/>
    <d v="2026-01-22T05:14:00"/>
    <x v="2"/>
    <s v="invoice-processing.co"/>
    <x v="0"/>
    <x v="3"/>
    <n v="0.21805555555555556"/>
    <d v="2026-01-22T00:00:00"/>
    <n v="1"/>
    <n v="3"/>
    <n v="2"/>
    <x v="4"/>
    <s v="Medium"/>
    <s v="Medium"/>
    <n v="1"/>
    <n v="0"/>
  </r>
  <r>
    <s v="INC-2026-14401"/>
    <d v="2026-01-22T06:03:00"/>
    <x v="4"/>
    <s v="invoice-processing.co"/>
    <x v="2"/>
    <x v="2"/>
    <n v="0.25208333333333333"/>
    <d v="2026-01-22T00:00:00"/>
    <n v="1"/>
    <n v="3"/>
    <n v="2"/>
    <x v="4"/>
    <s v="Medium"/>
    <s v="Medium"/>
    <n v="1"/>
    <n v="0"/>
  </r>
  <r>
    <s v="INC-2026-10344"/>
    <d v="2026-01-22T06:58:00"/>
    <x v="4"/>
    <s v="micros0ft-security.com"/>
    <x v="2"/>
    <x v="1"/>
    <n v="0.2902777777777778"/>
    <d v="2026-01-22T00:00:00"/>
    <n v="1"/>
    <n v="3"/>
    <n v="4"/>
    <x v="5"/>
    <s v="High"/>
    <s v="High"/>
    <n v="1"/>
    <n v="1"/>
  </r>
  <r>
    <s v="INC-2026-13597"/>
    <d v="2026-01-22T07:05:00"/>
    <x v="4"/>
    <s v="invoice-processing.co"/>
    <x v="2"/>
    <x v="2"/>
    <n v="0.2951388888888889"/>
    <d v="2026-01-22T00:00:00"/>
    <n v="1"/>
    <n v="3"/>
    <n v="2"/>
    <x v="4"/>
    <s v="Medium"/>
    <s v="Medium"/>
    <n v="1"/>
    <n v="0"/>
  </r>
  <r>
    <s v="INC-2026-12559"/>
    <d v="2026-01-22T07:21:00"/>
    <x v="5"/>
    <s v="secure-bank-login.net"/>
    <x v="2"/>
    <x v="1"/>
    <n v="0.30625000000000002"/>
    <d v="2026-01-22T00:00:00"/>
    <n v="1"/>
    <n v="1"/>
    <n v="4"/>
    <x v="1"/>
    <s v="Low"/>
    <s v="Low"/>
    <n v="1"/>
    <n v="1"/>
  </r>
  <r>
    <s v="INC-2026-11613"/>
    <d v="2026-01-22T07:27:00"/>
    <x v="4"/>
    <s v="secure-bank-login.net"/>
    <x v="2"/>
    <x v="3"/>
    <n v="0.31041666666666667"/>
    <d v="2026-01-22T00:00:00"/>
    <n v="1"/>
    <n v="3"/>
    <n v="2"/>
    <x v="4"/>
    <s v="Medium"/>
    <s v="Medium"/>
    <n v="1"/>
    <n v="0"/>
  </r>
  <r>
    <s v="INC-2026-11050"/>
    <d v="2026-01-22T08:59:00"/>
    <x v="4"/>
    <s v="hr-benefits-portal.org"/>
    <x v="1"/>
    <x v="1"/>
    <n v="0.37430555555555556"/>
    <d v="2026-01-22T00:00:00"/>
    <n v="1"/>
    <n v="3"/>
    <n v="4"/>
    <x v="5"/>
    <s v="High"/>
    <s v="High"/>
    <n v="1"/>
    <n v="1"/>
  </r>
  <r>
    <s v="INC-2026-11825"/>
    <d v="2026-01-22T09:14:00"/>
    <x v="4"/>
    <s v="invoice-processing.co"/>
    <x v="2"/>
    <x v="3"/>
    <n v="0.38472222222222224"/>
    <d v="2026-01-22T00:00:00"/>
    <n v="1"/>
    <n v="3"/>
    <n v="2"/>
    <x v="4"/>
    <s v="Medium"/>
    <s v="Medium"/>
    <n v="1"/>
    <n v="0"/>
  </r>
  <r>
    <s v="INC-2026-12269"/>
    <d v="2026-01-22T10:09:00"/>
    <x v="4"/>
    <s v="micros0ft-security.com"/>
    <x v="1"/>
    <x v="2"/>
    <n v="0.42291666666666666"/>
    <d v="2026-01-22T00:00:00"/>
    <n v="1"/>
    <n v="3"/>
    <n v="2"/>
    <x v="4"/>
    <s v="Medium"/>
    <s v="Medium"/>
    <n v="1"/>
    <n v="0"/>
  </r>
  <r>
    <s v="INC-2026-14950"/>
    <d v="2026-01-22T10:46:00"/>
    <x v="4"/>
    <s v="secure-bank-login.net"/>
    <x v="2"/>
    <x v="3"/>
    <n v="0.44861111111111113"/>
    <d v="2026-01-22T00:00:00"/>
    <n v="1"/>
    <n v="3"/>
    <n v="2"/>
    <x v="4"/>
    <s v="Medium"/>
    <s v="Medium"/>
    <n v="1"/>
    <n v="0"/>
  </r>
  <r>
    <s v="INC-2026-10989"/>
    <d v="2026-01-22T10:57:00"/>
    <x v="4"/>
    <s v="secure-bank-login.net"/>
    <x v="2"/>
    <x v="3"/>
    <n v="0.45624999999999999"/>
    <d v="2026-01-22T00:00:00"/>
    <n v="1"/>
    <n v="3"/>
    <n v="2"/>
    <x v="4"/>
    <s v="Medium"/>
    <s v="Medium"/>
    <n v="1"/>
    <n v="0"/>
  </r>
  <r>
    <s v="INC-2026-13046"/>
    <d v="2026-01-22T11:36:00"/>
    <x v="4"/>
    <s v="micros0ft-security.com"/>
    <x v="2"/>
    <x v="3"/>
    <n v="0.48333333333333334"/>
    <d v="2026-01-22T00:00:00"/>
    <n v="1"/>
    <n v="3"/>
    <n v="2"/>
    <x v="4"/>
    <s v="Medium"/>
    <s v="Medium"/>
    <n v="1"/>
    <n v="0"/>
  </r>
  <r>
    <s v="INC-2026-12870"/>
    <d v="2026-01-22T13:00:00"/>
    <x v="3"/>
    <s v="invoice-processing.co"/>
    <x v="0"/>
    <x v="2"/>
    <n v="0.54166666666666663"/>
    <d v="2026-01-22T00:00:00"/>
    <n v="1"/>
    <n v="5"/>
    <n v="2"/>
    <x v="3"/>
    <s v="Medium"/>
    <s v="Medium"/>
    <n v="1"/>
    <n v="0"/>
  </r>
  <r>
    <s v="INC-2026-11445"/>
    <d v="2026-01-22T13:26:00"/>
    <x v="4"/>
    <s v="secure-bank-login.net"/>
    <x v="2"/>
    <x v="3"/>
    <n v="0.55972222222222223"/>
    <d v="2026-01-22T00:00:00"/>
    <n v="1"/>
    <n v="3"/>
    <n v="2"/>
    <x v="4"/>
    <s v="Medium"/>
    <s v="Medium"/>
    <n v="1"/>
    <n v="0"/>
  </r>
  <r>
    <s v="INC-2026-14734"/>
    <d v="2026-01-22T13:37:00"/>
    <x v="4"/>
    <s v="hr-benefits-portal.org"/>
    <x v="2"/>
    <x v="2"/>
    <n v="0.56736111111111109"/>
    <d v="2026-01-22T00:00:00"/>
    <n v="1"/>
    <n v="3"/>
    <n v="2"/>
    <x v="4"/>
    <s v="Medium"/>
    <s v="Medium"/>
    <n v="1"/>
    <n v="0"/>
  </r>
  <r>
    <s v="INC-2026-10888"/>
    <d v="2026-01-22T13:44:00"/>
    <x v="4"/>
    <s v="secure-bank-login.net"/>
    <x v="2"/>
    <x v="3"/>
    <n v="0.57222222222222219"/>
    <d v="2026-01-22T00:00:00"/>
    <n v="1"/>
    <n v="3"/>
    <n v="2"/>
    <x v="4"/>
    <s v="Medium"/>
    <s v="Medium"/>
    <n v="1"/>
    <n v="0"/>
  </r>
  <r>
    <s v="INC-2026-10534"/>
    <d v="2026-01-22T14:19:00"/>
    <x v="4"/>
    <s v="invoice-processing.co"/>
    <x v="2"/>
    <x v="4"/>
    <n v="0.59652777777777777"/>
    <d v="2026-01-22T00:00:00"/>
    <n v="1"/>
    <n v="3"/>
    <n v="5"/>
    <x v="9"/>
    <s v="High"/>
    <s v="High"/>
    <n v="1"/>
    <n v="1"/>
  </r>
  <r>
    <s v="INC-2026-12743"/>
    <d v="2026-01-22T14:40:00"/>
    <x v="5"/>
    <s v="secure-bank-login.net"/>
    <x v="0"/>
    <x v="2"/>
    <n v="0.61111111111111116"/>
    <d v="2026-01-22T00:00:00"/>
    <n v="1"/>
    <n v="1"/>
    <n v="2"/>
    <x v="6"/>
    <s v="Low"/>
    <s v="Low"/>
    <n v="1"/>
    <n v="0"/>
  </r>
  <r>
    <s v="INC-2026-10092"/>
    <d v="2026-01-22T14:46:00"/>
    <x v="4"/>
    <s v="hr-benefits-portal.org"/>
    <x v="2"/>
    <x v="0"/>
    <n v="0.61527777777777781"/>
    <d v="2026-01-22T00:00:00"/>
    <n v="1"/>
    <n v="3"/>
    <n v="1"/>
    <x v="2"/>
    <s v="Low"/>
    <s v="Low"/>
    <n v="1"/>
    <n v="0"/>
  </r>
  <r>
    <s v="INC-2026-10448"/>
    <d v="2026-01-22T15:45:00"/>
    <x v="4"/>
    <s v="invoice-processing.co"/>
    <x v="1"/>
    <x v="3"/>
    <n v="0.65625"/>
    <d v="2026-01-22T00:00:00"/>
    <n v="1"/>
    <n v="3"/>
    <n v="2"/>
    <x v="4"/>
    <s v="Medium"/>
    <s v="Medium"/>
    <n v="1"/>
    <n v="0"/>
  </r>
  <r>
    <s v="INC-2026-12425"/>
    <d v="2026-01-22T15:57:00"/>
    <x v="4"/>
    <s v="invoice-processing.co"/>
    <x v="2"/>
    <x v="0"/>
    <n v="0.6645833333333333"/>
    <d v="2026-01-22T00:00:00"/>
    <n v="1"/>
    <n v="3"/>
    <n v="1"/>
    <x v="2"/>
    <s v="Low"/>
    <s v="Low"/>
    <n v="1"/>
    <n v="0"/>
  </r>
  <r>
    <s v="INC-2026-12006"/>
    <d v="2026-01-22T17:02:00"/>
    <x v="4"/>
    <s v="invoice-processing.co"/>
    <x v="1"/>
    <x v="3"/>
    <n v="0.70972222222222225"/>
    <d v="2026-01-22T00:00:00"/>
    <n v="1"/>
    <n v="3"/>
    <n v="2"/>
    <x v="4"/>
    <s v="Medium"/>
    <s v="Medium"/>
    <n v="1"/>
    <n v="0"/>
  </r>
  <r>
    <s v="INC-2026-12416"/>
    <d v="2026-01-22T17:12:00"/>
    <x v="2"/>
    <s v="secure-bank-login.net"/>
    <x v="3"/>
    <x v="3"/>
    <n v="0.71666666666666667"/>
    <d v="2026-01-22T00:00:00"/>
    <n v="1"/>
    <n v="3"/>
    <n v="2"/>
    <x v="4"/>
    <s v="Medium"/>
    <s v="Medium"/>
    <n v="1"/>
    <n v="0"/>
  </r>
  <r>
    <s v="INC-2026-14442"/>
    <d v="2026-01-22T17:20:00"/>
    <x v="2"/>
    <s v="hr-benefits-portal.org"/>
    <x v="2"/>
    <x v="2"/>
    <n v="0.72222222222222221"/>
    <d v="2026-01-22T00:00:00"/>
    <n v="1"/>
    <n v="3"/>
    <n v="2"/>
    <x v="4"/>
    <s v="Medium"/>
    <s v="Medium"/>
    <n v="1"/>
    <n v="0"/>
  </r>
  <r>
    <s v="INC-2026-11894"/>
    <d v="2026-01-22T17:47:00"/>
    <x v="4"/>
    <s v="micros0ft-security.com"/>
    <x v="2"/>
    <x v="0"/>
    <n v="0.74097222222222225"/>
    <d v="2026-01-22T00:00:00"/>
    <n v="1"/>
    <n v="3"/>
    <n v="1"/>
    <x v="2"/>
    <s v="Low"/>
    <s v="Low"/>
    <n v="1"/>
    <n v="0"/>
  </r>
  <r>
    <s v="INC-2026-10583"/>
    <d v="2026-01-22T18:07:00"/>
    <x v="4"/>
    <s v="hr-benefits-portal.org"/>
    <x v="2"/>
    <x v="3"/>
    <n v="0.75486111111111109"/>
    <d v="2026-01-22T00:00:00"/>
    <n v="1"/>
    <n v="3"/>
    <n v="2"/>
    <x v="4"/>
    <s v="Medium"/>
    <s v="Medium"/>
    <n v="1"/>
    <n v="0"/>
  </r>
  <r>
    <s v="INC-2026-12896"/>
    <d v="2026-01-22T18:07:00"/>
    <x v="4"/>
    <s v="invoice-processing.co"/>
    <x v="2"/>
    <x v="1"/>
    <n v="0.75486111111111109"/>
    <d v="2026-01-22T00:00:00"/>
    <n v="1"/>
    <n v="3"/>
    <n v="4"/>
    <x v="5"/>
    <s v="High"/>
    <s v="High"/>
    <n v="1"/>
    <n v="1"/>
  </r>
  <r>
    <s v="INC-2026-12335"/>
    <d v="2026-01-22T18:52:00"/>
    <x v="4"/>
    <s v="secure-bank-login.net"/>
    <x v="2"/>
    <x v="0"/>
    <n v="0.78611111111111109"/>
    <d v="2026-01-22T00:00:00"/>
    <n v="1"/>
    <n v="3"/>
    <n v="1"/>
    <x v="2"/>
    <s v="Low"/>
    <s v="Low"/>
    <n v="1"/>
    <n v="0"/>
  </r>
  <r>
    <s v="INC-2026-10886"/>
    <d v="2026-01-22T18:56:00"/>
    <x v="1"/>
    <s v="micros0ft-security.com"/>
    <x v="1"/>
    <x v="1"/>
    <n v="0.78888888888888886"/>
    <d v="2026-01-22T00:00:00"/>
    <n v="1"/>
    <n v="1"/>
    <n v="4"/>
    <x v="1"/>
    <s v="Low"/>
    <s v="Low"/>
    <n v="1"/>
    <n v="1"/>
  </r>
  <r>
    <s v="INC-2026-14078"/>
    <d v="2026-01-22T19:25:00"/>
    <x v="3"/>
    <s v="hr-benefits-portal.org"/>
    <x v="0"/>
    <x v="2"/>
    <n v="0.80902777777777779"/>
    <d v="2026-01-22T00:00:00"/>
    <n v="1"/>
    <n v="5"/>
    <n v="2"/>
    <x v="3"/>
    <s v="Medium"/>
    <s v="Medium"/>
    <n v="1"/>
    <n v="0"/>
  </r>
  <r>
    <s v="INC-2026-14308"/>
    <d v="2026-01-22T19:38:00"/>
    <x v="2"/>
    <s v="invoice-processing.co"/>
    <x v="2"/>
    <x v="2"/>
    <n v="0.81805555555555554"/>
    <d v="2026-01-22T00:00:00"/>
    <n v="1"/>
    <n v="3"/>
    <n v="2"/>
    <x v="4"/>
    <s v="Medium"/>
    <s v="Medium"/>
    <n v="1"/>
    <n v="0"/>
  </r>
  <r>
    <s v="INC-2026-14242"/>
    <d v="2026-01-22T20:04:00"/>
    <x v="4"/>
    <s v="invoice-processing.co"/>
    <x v="1"/>
    <x v="2"/>
    <n v="0.83611111111111114"/>
    <d v="2026-01-22T00:00:00"/>
    <n v="1"/>
    <n v="3"/>
    <n v="2"/>
    <x v="4"/>
    <s v="Medium"/>
    <s v="Medium"/>
    <n v="1"/>
    <n v="0"/>
  </r>
  <r>
    <s v="INC-2026-11830"/>
    <d v="2026-01-22T22:10:00"/>
    <x v="2"/>
    <s v="invoice-processing.co"/>
    <x v="2"/>
    <x v="2"/>
    <n v="0.92361111111111116"/>
    <d v="2026-01-22T00:00:00"/>
    <n v="1"/>
    <n v="3"/>
    <n v="2"/>
    <x v="4"/>
    <s v="Medium"/>
    <s v="Medium"/>
    <n v="1"/>
    <n v="0"/>
  </r>
  <r>
    <s v="INC-2026-12265"/>
    <d v="2026-01-22T22:16:00"/>
    <x v="5"/>
    <s v="secure-bank-login.net"/>
    <x v="2"/>
    <x v="2"/>
    <n v="0.92777777777777781"/>
    <d v="2026-01-22T00:00:00"/>
    <n v="1"/>
    <n v="1"/>
    <n v="2"/>
    <x v="6"/>
    <s v="Low"/>
    <s v="Low"/>
    <n v="1"/>
    <n v="0"/>
  </r>
  <r>
    <s v="INC-2026-13672"/>
    <d v="2026-01-22T22:41:00"/>
    <x v="0"/>
    <s v="invoice-processing.co"/>
    <x v="3"/>
    <x v="2"/>
    <n v="0.94513888888888886"/>
    <d v="2026-01-22T00:00:00"/>
    <n v="1"/>
    <n v="1"/>
    <n v="2"/>
    <x v="6"/>
    <s v="Low"/>
    <s v="Low"/>
    <n v="1"/>
    <n v="0"/>
  </r>
  <r>
    <s v="INC-2026-12017"/>
    <d v="2026-01-22T22:57:00"/>
    <x v="4"/>
    <s v="secure-bank-login.net"/>
    <x v="2"/>
    <x v="3"/>
    <n v="0.95625000000000004"/>
    <d v="2026-01-22T00:00:00"/>
    <n v="1"/>
    <n v="3"/>
    <n v="2"/>
    <x v="4"/>
    <s v="Medium"/>
    <s v="Medium"/>
    <n v="1"/>
    <n v="0"/>
  </r>
  <r>
    <s v="INC-2026-13387"/>
    <d v="2026-01-22T23:06:00"/>
    <x v="5"/>
    <s v="hr-benefits-portal.org"/>
    <x v="3"/>
    <x v="3"/>
    <n v="0.96250000000000002"/>
    <d v="2026-01-22T00:00:00"/>
    <n v="1"/>
    <n v="1"/>
    <n v="2"/>
    <x v="6"/>
    <s v="Low"/>
    <s v="Low"/>
    <n v="1"/>
    <n v="0"/>
  </r>
  <r>
    <s v="INC-2026-14121"/>
    <d v="2026-01-22T23:24:00"/>
    <x v="4"/>
    <s v="secure-bank-login.net"/>
    <x v="2"/>
    <x v="2"/>
    <n v="0.97499999999999998"/>
    <d v="2026-01-22T00:00:00"/>
    <n v="1"/>
    <n v="3"/>
    <n v="2"/>
    <x v="4"/>
    <s v="Medium"/>
    <s v="Medium"/>
    <n v="1"/>
    <n v="0"/>
  </r>
  <r>
    <s v="INC-2026-10782"/>
    <d v="2026-01-22T23:35:00"/>
    <x v="4"/>
    <s v="micros0ft-security.com"/>
    <x v="2"/>
    <x v="0"/>
    <n v="0.98263888888888884"/>
    <d v="2026-01-22T00:00:00"/>
    <n v="1"/>
    <n v="3"/>
    <n v="1"/>
    <x v="2"/>
    <s v="Low"/>
    <s v="Low"/>
    <n v="1"/>
    <n v="0"/>
  </r>
  <r>
    <s v="INC-2026-11372"/>
    <d v="2026-01-22T23:50:00"/>
    <x v="3"/>
    <s v="secure-bank-login.net"/>
    <x v="0"/>
    <x v="3"/>
    <n v="0.99305555555555558"/>
    <d v="2026-01-22T00:00:00"/>
    <n v="1"/>
    <n v="5"/>
    <n v="2"/>
    <x v="3"/>
    <s v="Medium"/>
    <s v="Medium"/>
    <n v="1"/>
    <n v="0"/>
  </r>
  <r>
    <s v="INC-2026-11529"/>
    <d v="2026-01-23T00:01:00"/>
    <x v="4"/>
    <s v="invoice-processing.co"/>
    <x v="2"/>
    <x v="3"/>
    <n v="6.9444444444444447E-4"/>
    <d v="2026-01-23T00:00:00"/>
    <n v="1"/>
    <n v="3"/>
    <n v="2"/>
    <x v="4"/>
    <s v="Medium"/>
    <s v="Medium"/>
    <n v="1"/>
    <n v="0"/>
  </r>
  <r>
    <s v="INC-2026-11162"/>
    <d v="2026-01-23T00:13:00"/>
    <x v="2"/>
    <s v="micros0ft-security.com"/>
    <x v="2"/>
    <x v="2"/>
    <n v="9.0277777777777769E-3"/>
    <d v="2026-01-23T00:00:00"/>
    <n v="1"/>
    <n v="3"/>
    <n v="2"/>
    <x v="4"/>
    <s v="Medium"/>
    <s v="Medium"/>
    <n v="1"/>
    <n v="0"/>
  </r>
  <r>
    <s v="INC-2026-13184"/>
    <d v="2026-01-23T01:27:00"/>
    <x v="0"/>
    <s v="micros0ft-security.com"/>
    <x v="0"/>
    <x v="2"/>
    <n v="6.0416666666666667E-2"/>
    <d v="2026-01-23T00:00:00"/>
    <n v="1"/>
    <n v="1"/>
    <n v="2"/>
    <x v="6"/>
    <s v="Low"/>
    <s v="Low"/>
    <n v="1"/>
    <n v="0"/>
  </r>
  <r>
    <s v="INC-2026-12575"/>
    <d v="2026-01-23T02:19:00"/>
    <x v="4"/>
    <s v="secure-bank-login.net"/>
    <x v="2"/>
    <x v="4"/>
    <n v="9.6527777777777782E-2"/>
    <d v="2026-01-23T00:00:00"/>
    <n v="1"/>
    <n v="3"/>
    <n v="5"/>
    <x v="9"/>
    <s v="High"/>
    <s v="High"/>
    <n v="1"/>
    <n v="1"/>
  </r>
  <r>
    <s v="INC-2026-11822"/>
    <d v="2026-01-23T02:32:00"/>
    <x v="0"/>
    <s v="secure-bank-login.net"/>
    <x v="3"/>
    <x v="3"/>
    <n v="0.10555555555555556"/>
    <d v="2026-01-23T00:00:00"/>
    <n v="1"/>
    <n v="1"/>
    <n v="2"/>
    <x v="6"/>
    <s v="Low"/>
    <s v="Low"/>
    <n v="1"/>
    <n v="0"/>
  </r>
  <r>
    <s v="INC-2026-11690"/>
    <d v="2026-01-23T02:39:00"/>
    <x v="4"/>
    <s v="hr-benefits-portal.org"/>
    <x v="2"/>
    <x v="0"/>
    <n v="0.11041666666666666"/>
    <d v="2026-01-23T00:00:00"/>
    <n v="1"/>
    <n v="3"/>
    <n v="1"/>
    <x v="2"/>
    <s v="Low"/>
    <s v="Low"/>
    <n v="1"/>
    <n v="0"/>
  </r>
  <r>
    <s v="INC-2026-11490"/>
    <d v="2026-01-23T02:47:00"/>
    <x v="1"/>
    <s v="micros0ft-security.com"/>
    <x v="1"/>
    <x v="1"/>
    <n v="0.11597222222222223"/>
    <d v="2026-01-23T00:00:00"/>
    <n v="1"/>
    <n v="1"/>
    <n v="4"/>
    <x v="1"/>
    <s v="Low"/>
    <s v="Low"/>
    <n v="1"/>
    <n v="1"/>
  </r>
  <r>
    <s v="INC-2026-13698"/>
    <d v="2026-01-23T02:55:00"/>
    <x v="3"/>
    <s v="secure-bank-login.net"/>
    <x v="0"/>
    <x v="2"/>
    <n v="0.12152777777777778"/>
    <d v="2026-01-23T00:00:00"/>
    <n v="1"/>
    <n v="5"/>
    <n v="2"/>
    <x v="3"/>
    <s v="Medium"/>
    <s v="Medium"/>
    <n v="1"/>
    <n v="0"/>
  </r>
  <r>
    <s v="INC-2026-11126"/>
    <d v="2026-01-23T03:21:00"/>
    <x v="2"/>
    <s v="micros0ft-security.com"/>
    <x v="1"/>
    <x v="3"/>
    <n v="0.13958333333333334"/>
    <d v="2026-01-23T00:00:00"/>
    <n v="1"/>
    <n v="3"/>
    <n v="2"/>
    <x v="4"/>
    <s v="Medium"/>
    <s v="Medium"/>
    <n v="1"/>
    <n v="0"/>
  </r>
  <r>
    <s v="INC-2026-13920"/>
    <d v="2026-01-23T03:46:00"/>
    <x v="1"/>
    <s v="micros0ft-security.com"/>
    <x v="1"/>
    <x v="1"/>
    <n v="0.15694444444444444"/>
    <d v="2026-01-23T00:00:00"/>
    <n v="1"/>
    <n v="1"/>
    <n v="4"/>
    <x v="1"/>
    <s v="Low"/>
    <s v="Low"/>
    <n v="1"/>
    <n v="1"/>
  </r>
  <r>
    <s v="INC-2026-11227"/>
    <d v="2026-01-23T04:26:00"/>
    <x v="4"/>
    <s v="hr-benefits-portal.org"/>
    <x v="2"/>
    <x v="2"/>
    <n v="0.18472222222222223"/>
    <d v="2026-01-23T00:00:00"/>
    <n v="1"/>
    <n v="3"/>
    <n v="2"/>
    <x v="4"/>
    <s v="Medium"/>
    <s v="Medium"/>
    <n v="1"/>
    <n v="0"/>
  </r>
  <r>
    <s v="INC-2026-11563"/>
    <d v="2026-01-23T05:05:00"/>
    <x v="4"/>
    <s v="invoice-processing.co"/>
    <x v="2"/>
    <x v="4"/>
    <n v="0.21180555555555555"/>
    <d v="2026-01-23T00:00:00"/>
    <n v="1"/>
    <n v="3"/>
    <n v="5"/>
    <x v="9"/>
    <s v="High"/>
    <s v="High"/>
    <n v="1"/>
    <n v="1"/>
  </r>
  <r>
    <s v="INC-2026-14008"/>
    <d v="2026-01-23T05:48:00"/>
    <x v="0"/>
    <s v="invoice-processing.co"/>
    <x v="3"/>
    <x v="0"/>
    <n v="0.24166666666666667"/>
    <d v="2026-01-23T00:00:00"/>
    <n v="1"/>
    <n v="1"/>
    <n v="1"/>
    <x v="0"/>
    <s v="Low"/>
    <s v="Low"/>
    <n v="1"/>
    <n v="0"/>
  </r>
  <r>
    <s v="INC-2026-10420"/>
    <d v="2026-01-23T07:16:00"/>
    <x v="4"/>
    <s v="invoice-processing.co"/>
    <x v="2"/>
    <x v="3"/>
    <n v="0.30277777777777776"/>
    <d v="2026-01-23T00:00:00"/>
    <n v="1"/>
    <n v="3"/>
    <n v="2"/>
    <x v="4"/>
    <s v="Medium"/>
    <s v="Medium"/>
    <n v="1"/>
    <n v="0"/>
  </r>
  <r>
    <s v="INC-2026-12444"/>
    <d v="2026-01-23T07:19:00"/>
    <x v="4"/>
    <s v="invoice-processing.co"/>
    <x v="2"/>
    <x v="2"/>
    <n v="0.30486111111111114"/>
    <d v="2026-01-23T00:00:00"/>
    <n v="1"/>
    <n v="3"/>
    <n v="2"/>
    <x v="4"/>
    <s v="Medium"/>
    <s v="Medium"/>
    <n v="1"/>
    <n v="0"/>
  </r>
  <r>
    <s v="INC-2026-10359"/>
    <d v="2026-01-23T07:58:00"/>
    <x v="3"/>
    <s v="micros0ft-security.com"/>
    <x v="0"/>
    <x v="3"/>
    <n v="0.33194444444444443"/>
    <d v="2026-01-23T00:00:00"/>
    <n v="1"/>
    <n v="5"/>
    <n v="2"/>
    <x v="3"/>
    <s v="Medium"/>
    <s v="Medium"/>
    <n v="1"/>
    <n v="0"/>
  </r>
  <r>
    <s v="INC-2026-14128"/>
    <d v="2026-01-23T08:04:00"/>
    <x v="4"/>
    <s v="invoice-processing.co"/>
    <x v="3"/>
    <x v="3"/>
    <n v="0.33611111111111114"/>
    <d v="2026-01-23T00:00:00"/>
    <n v="1"/>
    <n v="3"/>
    <n v="2"/>
    <x v="4"/>
    <s v="Medium"/>
    <s v="Medium"/>
    <n v="1"/>
    <n v="0"/>
  </r>
  <r>
    <s v="INC-2026-14439"/>
    <d v="2026-01-23T08:12:00"/>
    <x v="4"/>
    <s v="secure-bank-login.net"/>
    <x v="0"/>
    <x v="3"/>
    <n v="0.34166666666666667"/>
    <d v="2026-01-23T00:00:00"/>
    <n v="1"/>
    <n v="3"/>
    <n v="2"/>
    <x v="4"/>
    <s v="Medium"/>
    <s v="Medium"/>
    <n v="1"/>
    <n v="0"/>
  </r>
  <r>
    <s v="INC-2026-13211"/>
    <d v="2026-01-23T08:23:00"/>
    <x v="4"/>
    <s v="secure-bank-login.net"/>
    <x v="2"/>
    <x v="3"/>
    <n v="0.34930555555555554"/>
    <d v="2026-01-23T00:00:00"/>
    <n v="1"/>
    <n v="3"/>
    <n v="2"/>
    <x v="4"/>
    <s v="Medium"/>
    <s v="Medium"/>
    <n v="1"/>
    <n v="0"/>
  </r>
  <r>
    <s v="INC-2026-10181"/>
    <d v="2026-01-23T08:45:00"/>
    <x v="1"/>
    <s v="invoice-processing.co"/>
    <x v="1"/>
    <x v="0"/>
    <n v="0.36458333333333331"/>
    <d v="2026-01-23T00:00:00"/>
    <n v="1"/>
    <n v="1"/>
    <n v="1"/>
    <x v="0"/>
    <s v="Low"/>
    <s v="Low"/>
    <n v="1"/>
    <n v="0"/>
  </r>
  <r>
    <s v="INC-2026-11398"/>
    <d v="2026-01-23T08:47:00"/>
    <x v="4"/>
    <s v="invoice-processing.co"/>
    <x v="2"/>
    <x v="0"/>
    <n v="0.3659722222222222"/>
    <d v="2026-01-23T00:00:00"/>
    <n v="1"/>
    <n v="3"/>
    <n v="1"/>
    <x v="2"/>
    <s v="Low"/>
    <s v="Low"/>
    <n v="1"/>
    <n v="0"/>
  </r>
  <r>
    <s v="INC-2026-10418"/>
    <d v="2026-01-23T08:51:00"/>
    <x v="5"/>
    <s v="hr-benefits-portal.org"/>
    <x v="3"/>
    <x v="3"/>
    <n v="0.36875000000000002"/>
    <d v="2026-01-23T00:00:00"/>
    <n v="1"/>
    <n v="1"/>
    <n v="2"/>
    <x v="6"/>
    <s v="Low"/>
    <s v="Low"/>
    <n v="1"/>
    <n v="0"/>
  </r>
  <r>
    <s v="INC-2026-12132"/>
    <d v="2026-01-23T09:21:00"/>
    <x v="4"/>
    <s v="hr-benefits-portal.org"/>
    <x v="2"/>
    <x v="3"/>
    <n v="0.38958333333333334"/>
    <d v="2026-01-23T00:00:00"/>
    <n v="1"/>
    <n v="3"/>
    <n v="2"/>
    <x v="4"/>
    <s v="Medium"/>
    <s v="Medium"/>
    <n v="1"/>
    <n v="0"/>
  </r>
  <r>
    <s v="INC-2026-12831"/>
    <d v="2026-01-23T10:12:00"/>
    <x v="4"/>
    <s v="invoice-processing.co"/>
    <x v="2"/>
    <x v="2"/>
    <n v="0.42499999999999999"/>
    <d v="2026-01-23T00:00:00"/>
    <n v="1"/>
    <n v="3"/>
    <n v="2"/>
    <x v="4"/>
    <s v="Medium"/>
    <s v="Medium"/>
    <n v="1"/>
    <n v="0"/>
  </r>
  <r>
    <s v="INC-2026-13878"/>
    <d v="2026-01-23T10:16:00"/>
    <x v="5"/>
    <s v="invoice-processing.co"/>
    <x v="0"/>
    <x v="2"/>
    <n v="0.42777777777777776"/>
    <d v="2026-01-23T00:00:00"/>
    <n v="1"/>
    <n v="1"/>
    <n v="2"/>
    <x v="6"/>
    <s v="Low"/>
    <s v="Low"/>
    <n v="1"/>
    <n v="0"/>
  </r>
  <r>
    <s v="INC-2026-13923"/>
    <d v="2026-01-23T11:26:00"/>
    <x v="0"/>
    <s v="secure-bank-login.net"/>
    <x v="3"/>
    <x v="2"/>
    <n v="0.47638888888888886"/>
    <d v="2026-01-23T00:00:00"/>
    <n v="1"/>
    <n v="1"/>
    <n v="2"/>
    <x v="6"/>
    <s v="Low"/>
    <s v="Low"/>
    <n v="1"/>
    <n v="0"/>
  </r>
  <r>
    <s v="INC-2026-13375"/>
    <d v="2026-01-23T13:06:00"/>
    <x v="0"/>
    <s v="secure-bank-login.net"/>
    <x v="2"/>
    <x v="2"/>
    <n v="0.54583333333333328"/>
    <d v="2026-01-23T00:00:00"/>
    <n v="1"/>
    <n v="1"/>
    <n v="2"/>
    <x v="6"/>
    <s v="Low"/>
    <s v="Low"/>
    <n v="1"/>
    <n v="0"/>
  </r>
  <r>
    <s v="INC-2026-14779"/>
    <d v="2026-01-23T13:26:00"/>
    <x v="4"/>
    <s v="hr-benefits-portal.org"/>
    <x v="2"/>
    <x v="3"/>
    <n v="0.55972222222222223"/>
    <d v="2026-01-23T00:00:00"/>
    <n v="1"/>
    <n v="3"/>
    <n v="2"/>
    <x v="4"/>
    <s v="Medium"/>
    <s v="Medium"/>
    <n v="1"/>
    <n v="0"/>
  </r>
  <r>
    <s v="INC-2026-12824"/>
    <d v="2026-01-23T13:42:00"/>
    <x v="4"/>
    <s v="hr-benefits-portal.org"/>
    <x v="2"/>
    <x v="0"/>
    <n v="0.5708333333333333"/>
    <d v="2026-01-23T00:00:00"/>
    <n v="1"/>
    <n v="3"/>
    <n v="1"/>
    <x v="2"/>
    <s v="Low"/>
    <s v="Low"/>
    <n v="1"/>
    <n v="0"/>
  </r>
  <r>
    <s v="INC-2026-14167"/>
    <d v="2026-01-23T14:27:00"/>
    <x v="2"/>
    <s v="hr-benefits-portal.org"/>
    <x v="0"/>
    <x v="3"/>
    <n v="0.6020833333333333"/>
    <d v="2026-01-23T00:00:00"/>
    <n v="1"/>
    <n v="3"/>
    <n v="2"/>
    <x v="4"/>
    <s v="Medium"/>
    <s v="Medium"/>
    <n v="1"/>
    <n v="0"/>
  </r>
  <r>
    <s v="INC-2026-10288"/>
    <d v="2026-01-23T14:45:00"/>
    <x v="4"/>
    <s v="micros0ft-security.com"/>
    <x v="1"/>
    <x v="3"/>
    <n v="0.61458333333333337"/>
    <d v="2026-01-23T00:00:00"/>
    <n v="1"/>
    <n v="3"/>
    <n v="2"/>
    <x v="4"/>
    <s v="Medium"/>
    <s v="Medium"/>
    <n v="1"/>
    <n v="0"/>
  </r>
  <r>
    <s v="INC-2026-13567"/>
    <d v="2026-01-23T15:32:00"/>
    <x v="4"/>
    <s v="hr-benefits-portal.org"/>
    <x v="2"/>
    <x v="2"/>
    <n v="0.64722222222222225"/>
    <d v="2026-01-23T00:00:00"/>
    <n v="1"/>
    <n v="3"/>
    <n v="2"/>
    <x v="4"/>
    <s v="Medium"/>
    <s v="Medium"/>
    <n v="1"/>
    <n v="0"/>
  </r>
  <r>
    <s v="INC-2026-13410"/>
    <d v="2026-01-23T15:35:00"/>
    <x v="4"/>
    <s v="invoice-processing.co"/>
    <x v="2"/>
    <x v="2"/>
    <n v="0.64930555555555558"/>
    <d v="2026-01-23T00:00:00"/>
    <n v="1"/>
    <n v="3"/>
    <n v="2"/>
    <x v="4"/>
    <s v="Medium"/>
    <s v="Medium"/>
    <n v="1"/>
    <n v="0"/>
  </r>
  <r>
    <s v="INC-2026-14463"/>
    <d v="2026-01-23T15:59:00"/>
    <x v="0"/>
    <s v="secure-bank-login.net"/>
    <x v="2"/>
    <x v="3"/>
    <n v="0.66597222222222219"/>
    <d v="2026-01-23T00:00:00"/>
    <n v="1"/>
    <n v="1"/>
    <n v="2"/>
    <x v="6"/>
    <s v="Low"/>
    <s v="Low"/>
    <n v="1"/>
    <n v="0"/>
  </r>
  <r>
    <s v="INC-2026-13700"/>
    <d v="2026-01-23T16:01:00"/>
    <x v="4"/>
    <s v="hr-benefits-portal.org"/>
    <x v="1"/>
    <x v="2"/>
    <n v="0.66736111111111107"/>
    <d v="2026-01-23T00:00:00"/>
    <n v="1"/>
    <n v="3"/>
    <n v="2"/>
    <x v="4"/>
    <s v="Medium"/>
    <s v="Medium"/>
    <n v="1"/>
    <n v="0"/>
  </r>
  <r>
    <s v="INC-2026-14681"/>
    <d v="2026-01-23T16:12:00"/>
    <x v="2"/>
    <s v="micros0ft-security.com"/>
    <x v="3"/>
    <x v="2"/>
    <n v="0.67500000000000004"/>
    <d v="2026-01-23T00:00:00"/>
    <n v="1"/>
    <n v="3"/>
    <n v="2"/>
    <x v="4"/>
    <s v="Medium"/>
    <s v="Medium"/>
    <n v="1"/>
    <n v="0"/>
  </r>
  <r>
    <s v="INC-2026-13900"/>
    <d v="2026-01-23T16:20:00"/>
    <x v="4"/>
    <s v="hr-benefits-portal.org"/>
    <x v="2"/>
    <x v="0"/>
    <n v="0.68055555555555558"/>
    <d v="2026-01-23T00:00:00"/>
    <n v="1"/>
    <n v="3"/>
    <n v="1"/>
    <x v="2"/>
    <s v="Low"/>
    <s v="Low"/>
    <n v="1"/>
    <n v="0"/>
  </r>
  <r>
    <s v="INC-2026-12308"/>
    <d v="2026-01-23T16:22:00"/>
    <x v="0"/>
    <s v="secure-bank-login.net"/>
    <x v="1"/>
    <x v="2"/>
    <n v="0.68194444444444446"/>
    <d v="2026-01-23T00:00:00"/>
    <n v="1"/>
    <n v="1"/>
    <n v="2"/>
    <x v="6"/>
    <s v="Low"/>
    <s v="Low"/>
    <n v="1"/>
    <n v="0"/>
  </r>
  <r>
    <s v="INC-2026-10909"/>
    <d v="2026-01-23T17:03:00"/>
    <x v="4"/>
    <s v="invoice-processing.co"/>
    <x v="2"/>
    <x v="2"/>
    <n v="0.7104166666666667"/>
    <d v="2026-01-23T00:00:00"/>
    <n v="1"/>
    <n v="3"/>
    <n v="2"/>
    <x v="4"/>
    <s v="Medium"/>
    <s v="Medium"/>
    <n v="1"/>
    <n v="0"/>
  </r>
  <r>
    <s v="INC-2026-14404"/>
    <d v="2026-01-23T17:27:00"/>
    <x v="4"/>
    <s v="hr-benefits-portal.org"/>
    <x v="2"/>
    <x v="3"/>
    <n v="0.7270833333333333"/>
    <d v="2026-01-23T00:00:00"/>
    <n v="1"/>
    <n v="3"/>
    <n v="2"/>
    <x v="4"/>
    <s v="Medium"/>
    <s v="Medium"/>
    <n v="1"/>
    <n v="0"/>
  </r>
  <r>
    <s v="INC-2026-11265"/>
    <d v="2026-01-23T17:54:00"/>
    <x v="1"/>
    <s v="secure-bank-login.net"/>
    <x v="0"/>
    <x v="1"/>
    <n v="0.74583333333333335"/>
    <d v="2026-01-23T00:00:00"/>
    <n v="1"/>
    <n v="1"/>
    <n v="4"/>
    <x v="1"/>
    <s v="Low"/>
    <s v="Low"/>
    <n v="1"/>
    <n v="1"/>
  </r>
  <r>
    <s v="INC-2026-13159"/>
    <d v="2026-01-23T18:10:00"/>
    <x v="3"/>
    <s v="secure-bank-login.net"/>
    <x v="0"/>
    <x v="2"/>
    <n v="0.75694444444444442"/>
    <d v="2026-01-23T00:00:00"/>
    <n v="1"/>
    <n v="5"/>
    <n v="2"/>
    <x v="3"/>
    <s v="Medium"/>
    <s v="Medium"/>
    <n v="1"/>
    <n v="0"/>
  </r>
  <r>
    <s v="INC-2026-12368"/>
    <d v="2026-01-23T18:17:00"/>
    <x v="4"/>
    <s v="hr-benefits-portal.org"/>
    <x v="3"/>
    <x v="4"/>
    <n v="0.76180555555555551"/>
    <d v="2026-01-23T00:00:00"/>
    <n v="1"/>
    <n v="3"/>
    <n v="5"/>
    <x v="9"/>
    <s v="High"/>
    <s v="High"/>
    <n v="1"/>
    <n v="1"/>
  </r>
  <r>
    <s v="INC-2026-13166"/>
    <d v="2026-01-23T18:19:00"/>
    <x v="4"/>
    <s v="hr-benefits-portal.org"/>
    <x v="2"/>
    <x v="3"/>
    <n v="0.7631944444444444"/>
    <d v="2026-01-23T00:00:00"/>
    <n v="1"/>
    <n v="3"/>
    <n v="2"/>
    <x v="4"/>
    <s v="Medium"/>
    <s v="Medium"/>
    <n v="1"/>
    <n v="0"/>
  </r>
  <r>
    <s v="INC-2026-10862"/>
    <d v="2026-01-23T18:27:00"/>
    <x v="4"/>
    <s v="micros0ft-security.com"/>
    <x v="2"/>
    <x v="2"/>
    <n v="0.76875000000000004"/>
    <d v="2026-01-23T00:00:00"/>
    <n v="1"/>
    <n v="3"/>
    <n v="2"/>
    <x v="4"/>
    <s v="Medium"/>
    <s v="Medium"/>
    <n v="1"/>
    <n v="0"/>
  </r>
  <r>
    <s v="INC-2026-13593"/>
    <d v="2026-01-23T18:41:00"/>
    <x v="4"/>
    <s v="invoice-processing.co"/>
    <x v="2"/>
    <x v="3"/>
    <n v="0.77847222222222223"/>
    <d v="2026-01-23T00:00:00"/>
    <n v="1"/>
    <n v="3"/>
    <n v="2"/>
    <x v="4"/>
    <s v="Medium"/>
    <s v="Medium"/>
    <n v="1"/>
    <n v="0"/>
  </r>
  <r>
    <s v="INC-2026-13963"/>
    <d v="2026-01-23T18:52:00"/>
    <x v="4"/>
    <s v="hr-benefits-portal.org"/>
    <x v="2"/>
    <x v="1"/>
    <n v="0.78611111111111109"/>
    <d v="2026-01-23T00:00:00"/>
    <n v="1"/>
    <n v="3"/>
    <n v="4"/>
    <x v="5"/>
    <s v="High"/>
    <s v="High"/>
    <n v="1"/>
    <n v="1"/>
  </r>
  <r>
    <s v="INC-2026-14750"/>
    <d v="2026-01-23T20:54:00"/>
    <x v="4"/>
    <s v="invoice-processing.co"/>
    <x v="2"/>
    <x v="0"/>
    <n v="0.87083333333333335"/>
    <d v="2026-01-23T00:00:00"/>
    <n v="1"/>
    <n v="3"/>
    <n v="1"/>
    <x v="2"/>
    <s v="Low"/>
    <s v="Low"/>
    <n v="1"/>
    <n v="0"/>
  </r>
  <r>
    <s v="INC-2026-14512"/>
    <d v="2026-01-23T21:13:00"/>
    <x v="2"/>
    <s v="micros0ft-security.com"/>
    <x v="3"/>
    <x v="3"/>
    <n v="0.88402777777777775"/>
    <d v="2026-01-23T00:00:00"/>
    <n v="1"/>
    <n v="3"/>
    <n v="2"/>
    <x v="4"/>
    <s v="Medium"/>
    <s v="Medium"/>
    <n v="1"/>
    <n v="0"/>
  </r>
  <r>
    <s v="INC-2026-12496"/>
    <d v="2026-01-23T21:16:00"/>
    <x v="4"/>
    <s v="secure-bank-login.net"/>
    <x v="2"/>
    <x v="3"/>
    <n v="0.88611111111111107"/>
    <d v="2026-01-23T00:00:00"/>
    <n v="1"/>
    <n v="3"/>
    <n v="2"/>
    <x v="4"/>
    <s v="Medium"/>
    <s v="Medium"/>
    <n v="1"/>
    <n v="0"/>
  </r>
  <r>
    <s v="INC-2026-12419"/>
    <d v="2026-01-23T21:17:00"/>
    <x v="5"/>
    <s v="hr-benefits-portal.org"/>
    <x v="1"/>
    <x v="3"/>
    <n v="0.88680555555555551"/>
    <d v="2026-01-23T00:00:00"/>
    <n v="1"/>
    <n v="1"/>
    <n v="2"/>
    <x v="6"/>
    <s v="Low"/>
    <s v="Low"/>
    <n v="1"/>
    <n v="0"/>
  </r>
  <r>
    <s v="INC-2026-11339"/>
    <d v="2026-01-23T21:30:00"/>
    <x v="4"/>
    <s v="micros0ft-security.com"/>
    <x v="2"/>
    <x v="3"/>
    <n v="0.89583333333333337"/>
    <d v="2026-01-23T00:00:00"/>
    <n v="1"/>
    <n v="3"/>
    <n v="2"/>
    <x v="4"/>
    <s v="Medium"/>
    <s v="Medium"/>
    <n v="1"/>
    <n v="0"/>
  </r>
  <r>
    <s v="INC-2026-13811"/>
    <d v="2026-01-23T22:06:00"/>
    <x v="4"/>
    <s v="micros0ft-security.com"/>
    <x v="2"/>
    <x v="3"/>
    <n v="0.92083333333333328"/>
    <d v="2026-01-23T00:00:00"/>
    <n v="1"/>
    <n v="3"/>
    <n v="2"/>
    <x v="4"/>
    <s v="Medium"/>
    <s v="Medium"/>
    <n v="1"/>
    <n v="0"/>
  </r>
  <r>
    <s v="INC-2026-10569"/>
    <d v="2026-01-23T22:08:00"/>
    <x v="2"/>
    <s v="secure-bank-login.net"/>
    <x v="3"/>
    <x v="3"/>
    <n v="0.92222222222222228"/>
    <d v="2026-01-23T00:00:00"/>
    <n v="1"/>
    <n v="3"/>
    <n v="2"/>
    <x v="4"/>
    <s v="Medium"/>
    <s v="Medium"/>
    <n v="1"/>
    <n v="0"/>
  </r>
  <r>
    <s v="INC-2026-10580"/>
    <d v="2026-01-23T22:13:00"/>
    <x v="1"/>
    <s v="secure-bank-login.net"/>
    <x v="2"/>
    <x v="1"/>
    <n v="0.92569444444444449"/>
    <d v="2026-01-23T00:00:00"/>
    <n v="1"/>
    <n v="1"/>
    <n v="4"/>
    <x v="1"/>
    <s v="Low"/>
    <s v="Low"/>
    <n v="1"/>
    <n v="1"/>
  </r>
  <r>
    <s v="INC-2026-13263"/>
    <d v="2026-01-23T22:52:00"/>
    <x v="3"/>
    <s v="invoice-processing.co"/>
    <x v="0"/>
    <x v="1"/>
    <n v="0.95277777777777772"/>
    <d v="2026-01-23T00:00:00"/>
    <n v="1"/>
    <n v="5"/>
    <n v="4"/>
    <x v="10"/>
    <s v="Very High"/>
    <s v="Critical"/>
    <n v="1"/>
    <n v="1"/>
  </r>
  <r>
    <s v="INC-2026-14413"/>
    <d v="2026-01-23T23:12:00"/>
    <x v="4"/>
    <s v="hr-benefits-portal.org"/>
    <x v="2"/>
    <x v="3"/>
    <n v="0.96666666666666667"/>
    <d v="2026-01-23T00:00:00"/>
    <n v="1"/>
    <n v="3"/>
    <n v="2"/>
    <x v="4"/>
    <s v="Medium"/>
    <s v="Medium"/>
    <n v="1"/>
    <n v="0"/>
  </r>
  <r>
    <s v="INC-2026-10211"/>
    <d v="2026-01-23T23:23:00"/>
    <x v="4"/>
    <s v="secure-bank-login.net"/>
    <x v="2"/>
    <x v="4"/>
    <n v="0.97430555555555554"/>
    <d v="2026-01-23T00:00:00"/>
    <n v="1"/>
    <n v="3"/>
    <n v="5"/>
    <x v="9"/>
    <s v="High"/>
    <s v="High"/>
    <n v="1"/>
    <n v="1"/>
  </r>
  <r>
    <s v="INC-2026-12658"/>
    <d v="2026-01-23T23:47:00"/>
    <x v="4"/>
    <s v="secure-bank-login.net"/>
    <x v="2"/>
    <x v="4"/>
    <n v="0.99097222222222225"/>
    <d v="2026-01-23T00:00:00"/>
    <n v="1"/>
    <n v="3"/>
    <n v="5"/>
    <x v="9"/>
    <s v="High"/>
    <s v="High"/>
    <n v="1"/>
    <n v="1"/>
  </r>
  <r>
    <s v="INC-2026-14026"/>
    <d v="2026-01-24T00:05:00"/>
    <x v="4"/>
    <s v="invoice-processing.co"/>
    <x v="3"/>
    <x v="2"/>
    <n v="3.472222222222222E-3"/>
    <d v="2026-01-24T00:00:00"/>
    <n v="1"/>
    <n v="3"/>
    <n v="2"/>
    <x v="4"/>
    <s v="Medium"/>
    <s v="Medium"/>
    <n v="1"/>
    <n v="0"/>
  </r>
  <r>
    <s v="INC-2026-13721"/>
    <d v="2026-01-24T00:57:00"/>
    <x v="3"/>
    <s v="invoice-processing.co"/>
    <x v="0"/>
    <x v="3"/>
    <n v="3.9583333333333331E-2"/>
    <d v="2026-01-24T00:00:00"/>
    <n v="1"/>
    <n v="5"/>
    <n v="2"/>
    <x v="3"/>
    <s v="Medium"/>
    <s v="Medium"/>
    <n v="1"/>
    <n v="0"/>
  </r>
  <r>
    <s v="INC-2026-12346"/>
    <d v="2026-01-24T01:11:00"/>
    <x v="3"/>
    <s v="hr-benefits-portal.org"/>
    <x v="0"/>
    <x v="3"/>
    <n v="4.9305555555555554E-2"/>
    <d v="2026-01-24T00:00:00"/>
    <n v="1"/>
    <n v="5"/>
    <n v="2"/>
    <x v="3"/>
    <s v="Medium"/>
    <s v="Medium"/>
    <n v="1"/>
    <n v="0"/>
  </r>
  <r>
    <s v="INC-2026-11966"/>
    <d v="2026-01-24T01:28:00"/>
    <x v="0"/>
    <s v="hr-benefits-portal.org"/>
    <x v="2"/>
    <x v="2"/>
    <n v="6.1111111111111109E-2"/>
    <d v="2026-01-24T00:00:00"/>
    <n v="1"/>
    <n v="1"/>
    <n v="2"/>
    <x v="6"/>
    <s v="Low"/>
    <s v="Low"/>
    <n v="1"/>
    <n v="0"/>
  </r>
  <r>
    <s v="INC-2026-14532"/>
    <d v="2026-01-24T02:29:00"/>
    <x v="4"/>
    <s v="micros0ft-security.com"/>
    <x v="1"/>
    <x v="3"/>
    <n v="0.10347222222222222"/>
    <d v="2026-01-24T00:00:00"/>
    <n v="1"/>
    <n v="3"/>
    <n v="2"/>
    <x v="4"/>
    <s v="Medium"/>
    <s v="Medium"/>
    <n v="1"/>
    <n v="0"/>
  </r>
  <r>
    <s v="INC-2026-10257"/>
    <d v="2026-01-24T03:19:00"/>
    <x v="0"/>
    <s v="secure-bank-login.net"/>
    <x v="1"/>
    <x v="4"/>
    <n v="0.13819444444444445"/>
    <d v="2026-01-24T00:00:00"/>
    <n v="1"/>
    <n v="1"/>
    <n v="5"/>
    <x v="8"/>
    <s v="Medium"/>
    <s v="Medium"/>
    <n v="1"/>
    <n v="1"/>
  </r>
  <r>
    <s v="INC-2026-12610"/>
    <d v="2026-01-24T03:45:00"/>
    <x v="3"/>
    <s v="micros0ft-security.com"/>
    <x v="0"/>
    <x v="3"/>
    <n v="0.15625"/>
    <d v="2026-01-24T00:00:00"/>
    <n v="1"/>
    <n v="5"/>
    <n v="2"/>
    <x v="3"/>
    <s v="Medium"/>
    <s v="Medium"/>
    <n v="1"/>
    <n v="0"/>
  </r>
  <r>
    <s v="INC-2026-13297"/>
    <d v="2026-01-24T04:02:00"/>
    <x v="4"/>
    <s v="secure-bank-login.net"/>
    <x v="1"/>
    <x v="3"/>
    <n v="0.16805555555555557"/>
    <d v="2026-01-24T00:00:00"/>
    <n v="1"/>
    <n v="3"/>
    <n v="2"/>
    <x v="4"/>
    <s v="Medium"/>
    <s v="Medium"/>
    <n v="1"/>
    <n v="0"/>
  </r>
  <r>
    <s v="INC-2026-12296"/>
    <d v="2026-01-24T04:03:00"/>
    <x v="4"/>
    <s v="invoice-processing.co"/>
    <x v="2"/>
    <x v="2"/>
    <n v="0.16875000000000001"/>
    <d v="2026-01-24T00:00:00"/>
    <n v="1"/>
    <n v="3"/>
    <n v="2"/>
    <x v="4"/>
    <s v="Medium"/>
    <s v="Medium"/>
    <n v="1"/>
    <n v="0"/>
  </r>
  <r>
    <s v="INC-2026-14445"/>
    <d v="2026-01-24T05:11:00"/>
    <x v="4"/>
    <s v="hr-benefits-portal.org"/>
    <x v="2"/>
    <x v="2"/>
    <n v="0.21597222222222223"/>
    <d v="2026-01-24T00:00:00"/>
    <n v="1"/>
    <n v="3"/>
    <n v="2"/>
    <x v="4"/>
    <s v="Medium"/>
    <s v="Medium"/>
    <n v="1"/>
    <n v="0"/>
  </r>
  <r>
    <s v="INC-2026-11301"/>
    <d v="2026-01-24T05:31:00"/>
    <x v="4"/>
    <s v="hr-benefits-portal.org"/>
    <x v="1"/>
    <x v="2"/>
    <n v="0.2298611111111111"/>
    <d v="2026-01-24T00:00:00"/>
    <n v="1"/>
    <n v="3"/>
    <n v="2"/>
    <x v="4"/>
    <s v="Medium"/>
    <s v="Medium"/>
    <n v="1"/>
    <n v="0"/>
  </r>
  <r>
    <s v="INC-2026-14527"/>
    <d v="2026-01-24T06:08:00"/>
    <x v="4"/>
    <s v="secure-bank-login.net"/>
    <x v="2"/>
    <x v="0"/>
    <n v="0.25555555555555554"/>
    <d v="2026-01-24T00:00:00"/>
    <n v="1"/>
    <n v="3"/>
    <n v="1"/>
    <x v="2"/>
    <s v="Low"/>
    <s v="Low"/>
    <n v="1"/>
    <n v="0"/>
  </r>
  <r>
    <s v="INC-2026-10286"/>
    <d v="2026-01-24T06:33:00"/>
    <x v="4"/>
    <s v="secure-bank-login.net"/>
    <x v="2"/>
    <x v="2"/>
    <n v="0.27291666666666664"/>
    <d v="2026-01-24T00:00:00"/>
    <n v="1"/>
    <n v="3"/>
    <n v="2"/>
    <x v="4"/>
    <s v="Medium"/>
    <s v="Medium"/>
    <n v="1"/>
    <n v="0"/>
  </r>
  <r>
    <s v="INC-2026-10121"/>
    <d v="2026-01-24T06:42:00"/>
    <x v="5"/>
    <s v="hr-benefits-portal.org"/>
    <x v="0"/>
    <x v="3"/>
    <n v="0.27916666666666667"/>
    <d v="2026-01-24T00:00:00"/>
    <n v="1"/>
    <n v="1"/>
    <n v="2"/>
    <x v="6"/>
    <s v="Low"/>
    <s v="Low"/>
    <n v="1"/>
    <n v="0"/>
  </r>
  <r>
    <s v="INC-2026-12654"/>
    <d v="2026-01-24T06:58:00"/>
    <x v="4"/>
    <s v="secure-bank-login.net"/>
    <x v="2"/>
    <x v="0"/>
    <n v="0.2902777777777778"/>
    <d v="2026-01-24T00:00:00"/>
    <n v="1"/>
    <n v="3"/>
    <n v="1"/>
    <x v="2"/>
    <s v="Low"/>
    <s v="Low"/>
    <n v="1"/>
    <n v="0"/>
  </r>
  <r>
    <s v="INC-2026-13817"/>
    <d v="2026-01-24T07:08:00"/>
    <x v="3"/>
    <s v="secure-bank-login.net"/>
    <x v="0"/>
    <x v="3"/>
    <n v="0.29722222222222222"/>
    <d v="2026-01-24T00:00:00"/>
    <n v="1"/>
    <n v="5"/>
    <n v="2"/>
    <x v="3"/>
    <s v="Medium"/>
    <s v="Medium"/>
    <n v="1"/>
    <n v="0"/>
  </r>
  <r>
    <s v="INC-2026-12618"/>
    <d v="2026-01-24T07:19:00"/>
    <x v="4"/>
    <s v="micros0ft-security.com"/>
    <x v="2"/>
    <x v="3"/>
    <n v="0.30486111111111114"/>
    <d v="2026-01-24T00:00:00"/>
    <n v="1"/>
    <n v="3"/>
    <n v="2"/>
    <x v="4"/>
    <s v="Medium"/>
    <s v="Medium"/>
    <n v="1"/>
    <n v="0"/>
  </r>
  <r>
    <s v="INC-2026-11028"/>
    <d v="2026-01-24T07:22:00"/>
    <x v="4"/>
    <s v="hr-benefits-portal.org"/>
    <x v="2"/>
    <x v="3"/>
    <n v="0.30694444444444446"/>
    <d v="2026-01-24T00:00:00"/>
    <n v="1"/>
    <n v="3"/>
    <n v="2"/>
    <x v="4"/>
    <s v="Medium"/>
    <s v="Medium"/>
    <n v="1"/>
    <n v="0"/>
  </r>
  <r>
    <s v="INC-2026-12562"/>
    <d v="2026-01-24T07:36:00"/>
    <x v="4"/>
    <s v="hr-benefits-portal.org"/>
    <x v="1"/>
    <x v="0"/>
    <n v="0.31666666666666665"/>
    <d v="2026-01-24T00:00:00"/>
    <n v="1"/>
    <n v="3"/>
    <n v="1"/>
    <x v="2"/>
    <s v="Low"/>
    <s v="Low"/>
    <n v="1"/>
    <n v="0"/>
  </r>
  <r>
    <s v="INC-2026-11397"/>
    <d v="2026-01-24T08:08:00"/>
    <x v="0"/>
    <s v="hr-benefits-portal.org"/>
    <x v="3"/>
    <x v="2"/>
    <n v="0.33888888888888891"/>
    <d v="2026-01-24T00:00:00"/>
    <n v="1"/>
    <n v="1"/>
    <n v="2"/>
    <x v="6"/>
    <s v="Low"/>
    <s v="Low"/>
    <n v="1"/>
    <n v="0"/>
  </r>
  <r>
    <s v="INC-2026-12705"/>
    <d v="2026-01-24T08:15:00"/>
    <x v="4"/>
    <s v="secure-bank-login.net"/>
    <x v="2"/>
    <x v="2"/>
    <n v="0.34375"/>
    <d v="2026-01-24T00:00:00"/>
    <n v="1"/>
    <n v="3"/>
    <n v="2"/>
    <x v="4"/>
    <s v="Medium"/>
    <s v="Medium"/>
    <n v="1"/>
    <n v="0"/>
  </r>
  <r>
    <s v="INC-2026-10300"/>
    <d v="2026-01-24T08:27:00"/>
    <x v="1"/>
    <s v="micros0ft-security.com"/>
    <x v="3"/>
    <x v="3"/>
    <n v="0.35208333333333336"/>
    <d v="2026-01-24T00:00:00"/>
    <n v="1"/>
    <n v="1"/>
    <n v="2"/>
    <x v="6"/>
    <s v="Low"/>
    <s v="Low"/>
    <n v="1"/>
    <n v="0"/>
  </r>
  <r>
    <s v="INC-2026-13602"/>
    <d v="2026-01-24T09:09:00"/>
    <x v="4"/>
    <s v="hr-benefits-portal.org"/>
    <x v="2"/>
    <x v="2"/>
    <n v="0.38124999999999998"/>
    <d v="2026-01-24T00:00:00"/>
    <n v="1"/>
    <n v="3"/>
    <n v="2"/>
    <x v="4"/>
    <s v="Medium"/>
    <s v="Medium"/>
    <n v="1"/>
    <n v="0"/>
  </r>
  <r>
    <s v="INC-2026-13708"/>
    <d v="2026-01-24T09:57:00"/>
    <x v="5"/>
    <s v="hr-benefits-portal.org"/>
    <x v="2"/>
    <x v="1"/>
    <n v="0.41458333333333336"/>
    <d v="2026-01-24T00:00:00"/>
    <n v="1"/>
    <n v="1"/>
    <n v="4"/>
    <x v="1"/>
    <s v="Low"/>
    <s v="Low"/>
    <n v="1"/>
    <n v="1"/>
  </r>
  <r>
    <s v="INC-2026-14913"/>
    <d v="2026-01-24T10:16:00"/>
    <x v="4"/>
    <s v="micros0ft-security.com"/>
    <x v="2"/>
    <x v="0"/>
    <n v="0.42777777777777776"/>
    <d v="2026-01-24T00:00:00"/>
    <n v="1"/>
    <n v="3"/>
    <n v="1"/>
    <x v="2"/>
    <s v="Low"/>
    <s v="Low"/>
    <n v="1"/>
    <n v="0"/>
  </r>
  <r>
    <s v="INC-2026-13133"/>
    <d v="2026-01-24T11:39:00"/>
    <x v="4"/>
    <s v="micros0ft-security.com"/>
    <x v="2"/>
    <x v="3"/>
    <n v="0.48541666666666666"/>
    <d v="2026-01-24T00:00:00"/>
    <n v="1"/>
    <n v="3"/>
    <n v="2"/>
    <x v="4"/>
    <s v="Medium"/>
    <s v="Medium"/>
    <n v="1"/>
    <n v="0"/>
  </r>
  <r>
    <s v="INC-2026-11625"/>
    <d v="2026-01-24T13:30:00"/>
    <x v="4"/>
    <s v="invoice-processing.co"/>
    <x v="2"/>
    <x v="3"/>
    <n v="0.5625"/>
    <d v="2026-01-24T00:00:00"/>
    <n v="1"/>
    <n v="3"/>
    <n v="2"/>
    <x v="4"/>
    <s v="Medium"/>
    <s v="Medium"/>
    <n v="1"/>
    <n v="0"/>
  </r>
  <r>
    <s v="INC-2026-12589"/>
    <d v="2026-01-24T15:02:00"/>
    <x v="4"/>
    <s v="micros0ft-security.com"/>
    <x v="2"/>
    <x v="2"/>
    <n v="0.62638888888888888"/>
    <d v="2026-01-24T00:00:00"/>
    <n v="1"/>
    <n v="3"/>
    <n v="2"/>
    <x v="4"/>
    <s v="Medium"/>
    <s v="Medium"/>
    <n v="1"/>
    <n v="0"/>
  </r>
  <r>
    <s v="INC-2026-14118"/>
    <d v="2026-01-24T15:50:00"/>
    <x v="4"/>
    <s v="secure-bank-login.net"/>
    <x v="2"/>
    <x v="3"/>
    <n v="0.65972222222222221"/>
    <d v="2026-01-24T00:00:00"/>
    <n v="1"/>
    <n v="3"/>
    <n v="2"/>
    <x v="4"/>
    <s v="Medium"/>
    <s v="Medium"/>
    <n v="1"/>
    <n v="0"/>
  </r>
  <r>
    <s v="INC-2026-10508"/>
    <d v="2026-01-24T15:57:00"/>
    <x v="2"/>
    <s v="invoice-processing.co"/>
    <x v="0"/>
    <x v="2"/>
    <n v="0.6645833333333333"/>
    <d v="2026-01-24T00:00:00"/>
    <n v="1"/>
    <n v="3"/>
    <n v="2"/>
    <x v="4"/>
    <s v="Medium"/>
    <s v="Medium"/>
    <n v="1"/>
    <n v="0"/>
  </r>
  <r>
    <s v="INC-2026-11871"/>
    <d v="2026-01-24T16:02:00"/>
    <x v="4"/>
    <s v="invoice-processing.co"/>
    <x v="2"/>
    <x v="2"/>
    <n v="0.66805555555555551"/>
    <d v="2026-01-24T00:00:00"/>
    <n v="1"/>
    <n v="3"/>
    <n v="2"/>
    <x v="4"/>
    <s v="Medium"/>
    <s v="Medium"/>
    <n v="1"/>
    <n v="0"/>
  </r>
  <r>
    <s v="INC-2026-13315"/>
    <d v="2026-01-24T17:53:00"/>
    <x v="4"/>
    <s v="micros0ft-security.com"/>
    <x v="2"/>
    <x v="3"/>
    <n v="0.74513888888888891"/>
    <d v="2026-01-24T00:00:00"/>
    <n v="1"/>
    <n v="3"/>
    <n v="2"/>
    <x v="4"/>
    <s v="Medium"/>
    <s v="Medium"/>
    <n v="1"/>
    <n v="0"/>
  </r>
  <r>
    <s v="INC-2026-12855"/>
    <d v="2026-01-24T18:48:00"/>
    <x v="0"/>
    <s v="invoice-processing.co"/>
    <x v="2"/>
    <x v="0"/>
    <n v="0.78333333333333333"/>
    <d v="2026-01-24T00:00:00"/>
    <n v="1"/>
    <n v="1"/>
    <n v="1"/>
    <x v="0"/>
    <s v="Low"/>
    <s v="Low"/>
    <n v="1"/>
    <n v="0"/>
  </r>
  <r>
    <s v="INC-2026-10023"/>
    <d v="2026-01-24T19:30:00"/>
    <x v="5"/>
    <s v="secure-bank-login.net"/>
    <x v="3"/>
    <x v="2"/>
    <n v="0.8125"/>
    <d v="2026-01-24T00:00:00"/>
    <n v="1"/>
    <n v="1"/>
    <n v="2"/>
    <x v="6"/>
    <s v="Low"/>
    <s v="Low"/>
    <n v="1"/>
    <n v="0"/>
  </r>
  <r>
    <s v="INC-2026-14827"/>
    <d v="2026-01-24T19:34:00"/>
    <x v="4"/>
    <s v="micros0ft-security.com"/>
    <x v="2"/>
    <x v="4"/>
    <n v="0.81527777777777777"/>
    <d v="2026-01-24T00:00:00"/>
    <n v="1"/>
    <n v="3"/>
    <n v="5"/>
    <x v="9"/>
    <s v="High"/>
    <s v="High"/>
    <n v="1"/>
    <n v="1"/>
  </r>
  <r>
    <s v="INC-2026-14794"/>
    <d v="2026-01-24T19:37:00"/>
    <x v="4"/>
    <s v="hr-benefits-portal.org"/>
    <x v="1"/>
    <x v="3"/>
    <n v="0.81736111111111109"/>
    <d v="2026-01-24T00:00:00"/>
    <n v="1"/>
    <n v="3"/>
    <n v="2"/>
    <x v="4"/>
    <s v="Medium"/>
    <s v="Medium"/>
    <n v="1"/>
    <n v="0"/>
  </r>
  <r>
    <s v="INC-2026-13507"/>
    <d v="2026-01-24T19:43:00"/>
    <x v="2"/>
    <s v="invoice-processing.co"/>
    <x v="1"/>
    <x v="2"/>
    <n v="0.82152777777777775"/>
    <d v="2026-01-24T00:00:00"/>
    <n v="1"/>
    <n v="3"/>
    <n v="2"/>
    <x v="4"/>
    <s v="Medium"/>
    <s v="Medium"/>
    <n v="1"/>
    <n v="0"/>
  </r>
  <r>
    <s v="INC-2026-11034"/>
    <d v="2026-01-24T19:52:00"/>
    <x v="5"/>
    <s v="invoice-processing.co"/>
    <x v="3"/>
    <x v="3"/>
    <n v="0.82777777777777772"/>
    <d v="2026-01-24T00:00:00"/>
    <n v="1"/>
    <n v="1"/>
    <n v="2"/>
    <x v="6"/>
    <s v="Low"/>
    <s v="Low"/>
    <n v="1"/>
    <n v="0"/>
  </r>
  <r>
    <s v="INC-2026-10840"/>
    <d v="2026-01-24T20:21:00"/>
    <x v="2"/>
    <s v="hr-benefits-portal.org"/>
    <x v="3"/>
    <x v="2"/>
    <n v="0.84791666666666665"/>
    <d v="2026-01-24T00:00:00"/>
    <n v="1"/>
    <n v="3"/>
    <n v="2"/>
    <x v="4"/>
    <s v="Medium"/>
    <s v="Medium"/>
    <n v="1"/>
    <n v="0"/>
  </r>
  <r>
    <s v="INC-2026-11526"/>
    <d v="2026-01-24T21:37:00"/>
    <x v="4"/>
    <s v="secure-bank-login.net"/>
    <x v="2"/>
    <x v="3"/>
    <n v="0.90069444444444446"/>
    <d v="2026-01-24T00:00:00"/>
    <n v="1"/>
    <n v="3"/>
    <n v="2"/>
    <x v="4"/>
    <s v="Medium"/>
    <s v="Medium"/>
    <n v="1"/>
    <n v="0"/>
  </r>
  <r>
    <s v="INC-2026-12736"/>
    <d v="2026-01-24T21:59:00"/>
    <x v="3"/>
    <s v="invoice-processing.co"/>
    <x v="0"/>
    <x v="2"/>
    <n v="0.91597222222222219"/>
    <d v="2026-01-24T00:00:00"/>
    <n v="1"/>
    <n v="5"/>
    <n v="2"/>
    <x v="3"/>
    <s v="Medium"/>
    <s v="Medium"/>
    <n v="1"/>
    <n v="0"/>
  </r>
  <r>
    <s v="INC-2026-13526"/>
    <d v="2026-01-24T22:23:00"/>
    <x v="2"/>
    <s v="hr-benefits-portal.org"/>
    <x v="1"/>
    <x v="3"/>
    <n v="0.93263888888888891"/>
    <d v="2026-01-24T00:00:00"/>
    <n v="1"/>
    <n v="3"/>
    <n v="2"/>
    <x v="4"/>
    <s v="Medium"/>
    <s v="Medium"/>
    <n v="1"/>
    <n v="0"/>
  </r>
  <r>
    <s v="INC-2026-14476"/>
    <d v="2026-01-24T22:28:00"/>
    <x v="4"/>
    <s v="hr-benefits-portal.org"/>
    <x v="2"/>
    <x v="3"/>
    <n v="0.93611111111111112"/>
    <d v="2026-01-24T00:00:00"/>
    <n v="1"/>
    <n v="3"/>
    <n v="2"/>
    <x v="4"/>
    <s v="Medium"/>
    <s v="Medium"/>
    <n v="1"/>
    <n v="0"/>
  </r>
  <r>
    <s v="INC-2026-11653"/>
    <d v="2026-01-24T22:30:00"/>
    <x v="1"/>
    <s v="invoice-processing.co"/>
    <x v="0"/>
    <x v="1"/>
    <n v="0.9375"/>
    <d v="2026-01-24T00:00:00"/>
    <n v="1"/>
    <n v="1"/>
    <n v="4"/>
    <x v="1"/>
    <s v="Low"/>
    <s v="Low"/>
    <n v="1"/>
    <n v="1"/>
  </r>
  <r>
    <s v="INC-2026-14633"/>
    <d v="2026-01-24T23:28:00"/>
    <x v="5"/>
    <s v="hr-benefits-portal.org"/>
    <x v="1"/>
    <x v="0"/>
    <n v="0.97777777777777775"/>
    <d v="2026-01-24T00:00:00"/>
    <n v="1"/>
    <n v="1"/>
    <n v="1"/>
    <x v="0"/>
    <s v="Low"/>
    <s v="Low"/>
    <n v="1"/>
    <n v="0"/>
  </r>
  <r>
    <s v="INC-2026-10392"/>
    <d v="2026-01-25T00:12:00"/>
    <x v="4"/>
    <s v="hr-benefits-portal.org"/>
    <x v="2"/>
    <x v="3"/>
    <n v="8.3333333333333332E-3"/>
    <d v="2026-01-25T00:00:00"/>
    <n v="1"/>
    <n v="3"/>
    <n v="2"/>
    <x v="4"/>
    <s v="Medium"/>
    <s v="Medium"/>
    <n v="1"/>
    <n v="0"/>
  </r>
  <r>
    <s v="INC-2026-12448"/>
    <d v="2026-01-25T00:35:00"/>
    <x v="4"/>
    <s v="invoice-processing.co"/>
    <x v="2"/>
    <x v="2"/>
    <n v="2.4305555555555556E-2"/>
    <d v="2026-01-25T00:00:00"/>
    <n v="1"/>
    <n v="3"/>
    <n v="2"/>
    <x v="4"/>
    <s v="Medium"/>
    <s v="Medium"/>
    <n v="1"/>
    <n v="0"/>
  </r>
  <r>
    <s v="INC-2026-13880"/>
    <d v="2026-01-25T00:52:00"/>
    <x v="4"/>
    <s v="micros0ft-security.com"/>
    <x v="2"/>
    <x v="3"/>
    <n v="3.6111111111111108E-2"/>
    <d v="2026-01-25T00:00:00"/>
    <n v="1"/>
    <n v="3"/>
    <n v="2"/>
    <x v="4"/>
    <s v="Medium"/>
    <s v="Medium"/>
    <n v="1"/>
    <n v="0"/>
  </r>
  <r>
    <s v="INC-2026-13823"/>
    <d v="2026-01-25T01:00:00"/>
    <x v="0"/>
    <s v="invoice-processing.co"/>
    <x v="3"/>
    <x v="3"/>
    <n v="4.1666666666666664E-2"/>
    <d v="2026-01-25T00:00:00"/>
    <n v="1"/>
    <n v="1"/>
    <n v="2"/>
    <x v="6"/>
    <s v="Low"/>
    <s v="Low"/>
    <n v="1"/>
    <n v="0"/>
  </r>
  <r>
    <s v="INC-2026-13368"/>
    <d v="2026-01-25T02:32:00"/>
    <x v="3"/>
    <s v="secure-bank-login.net"/>
    <x v="0"/>
    <x v="3"/>
    <n v="0.10555555555555556"/>
    <d v="2026-01-25T00:00:00"/>
    <n v="1"/>
    <n v="5"/>
    <n v="2"/>
    <x v="3"/>
    <s v="Medium"/>
    <s v="Medium"/>
    <n v="1"/>
    <n v="0"/>
  </r>
  <r>
    <s v="INC-2026-10870"/>
    <d v="2026-01-25T03:19:00"/>
    <x v="4"/>
    <s v="micros0ft-security.com"/>
    <x v="2"/>
    <x v="1"/>
    <n v="0.13819444444444445"/>
    <d v="2026-01-25T00:00:00"/>
    <n v="1"/>
    <n v="3"/>
    <n v="4"/>
    <x v="5"/>
    <s v="High"/>
    <s v="High"/>
    <n v="1"/>
    <n v="1"/>
  </r>
  <r>
    <s v="INC-2026-10522"/>
    <d v="2026-01-25T03:29:00"/>
    <x v="4"/>
    <s v="secure-bank-login.net"/>
    <x v="2"/>
    <x v="2"/>
    <n v="0.1451388888888889"/>
    <d v="2026-01-25T00:00:00"/>
    <n v="1"/>
    <n v="3"/>
    <n v="2"/>
    <x v="4"/>
    <s v="Medium"/>
    <s v="Medium"/>
    <n v="1"/>
    <n v="0"/>
  </r>
  <r>
    <s v="INC-2026-13209"/>
    <d v="2026-01-25T03:41:00"/>
    <x v="4"/>
    <s v="secure-bank-login.net"/>
    <x v="2"/>
    <x v="3"/>
    <n v="0.15347222222222223"/>
    <d v="2026-01-25T00:00:00"/>
    <n v="1"/>
    <n v="3"/>
    <n v="2"/>
    <x v="4"/>
    <s v="Medium"/>
    <s v="Medium"/>
    <n v="1"/>
    <n v="0"/>
  </r>
  <r>
    <s v="INC-2026-13838"/>
    <d v="2026-01-25T04:15:00"/>
    <x v="4"/>
    <s v="micros0ft-security.com"/>
    <x v="1"/>
    <x v="0"/>
    <n v="0.17708333333333334"/>
    <d v="2026-01-25T00:00:00"/>
    <n v="1"/>
    <n v="3"/>
    <n v="1"/>
    <x v="2"/>
    <s v="Low"/>
    <s v="Low"/>
    <n v="1"/>
    <n v="0"/>
  </r>
  <r>
    <s v="INC-2026-14393"/>
    <d v="2026-01-25T04:30:00"/>
    <x v="4"/>
    <s v="hr-benefits-portal.org"/>
    <x v="2"/>
    <x v="3"/>
    <n v="0.1875"/>
    <d v="2026-01-25T00:00:00"/>
    <n v="1"/>
    <n v="3"/>
    <n v="2"/>
    <x v="4"/>
    <s v="Medium"/>
    <s v="Medium"/>
    <n v="1"/>
    <n v="0"/>
  </r>
  <r>
    <s v="INC-2026-14416"/>
    <d v="2026-01-25T04:36:00"/>
    <x v="4"/>
    <s v="micros0ft-security.com"/>
    <x v="2"/>
    <x v="3"/>
    <n v="0.19166666666666668"/>
    <d v="2026-01-25T00:00:00"/>
    <n v="1"/>
    <n v="3"/>
    <n v="2"/>
    <x v="4"/>
    <s v="Medium"/>
    <s v="Medium"/>
    <n v="1"/>
    <n v="0"/>
  </r>
  <r>
    <s v="INC-2026-12853"/>
    <d v="2026-01-25T04:56:00"/>
    <x v="5"/>
    <s v="hr-benefits-portal.org"/>
    <x v="0"/>
    <x v="0"/>
    <n v="0.20555555555555555"/>
    <d v="2026-01-25T00:00:00"/>
    <n v="1"/>
    <n v="1"/>
    <n v="1"/>
    <x v="0"/>
    <s v="Low"/>
    <s v="Low"/>
    <n v="1"/>
    <n v="0"/>
  </r>
  <r>
    <s v="INC-2026-10048"/>
    <d v="2026-01-25T05:12:00"/>
    <x v="4"/>
    <s v="hr-benefits-portal.org"/>
    <x v="2"/>
    <x v="0"/>
    <n v="0.21666666666666667"/>
    <d v="2026-01-25T00:00:00"/>
    <n v="1"/>
    <n v="3"/>
    <n v="1"/>
    <x v="2"/>
    <s v="Low"/>
    <s v="Low"/>
    <n v="1"/>
    <n v="0"/>
  </r>
  <r>
    <s v="INC-2026-11171"/>
    <d v="2026-01-25T05:24:00"/>
    <x v="4"/>
    <s v="secure-bank-login.net"/>
    <x v="2"/>
    <x v="0"/>
    <n v="0.22500000000000001"/>
    <d v="2026-01-25T00:00:00"/>
    <n v="1"/>
    <n v="3"/>
    <n v="1"/>
    <x v="2"/>
    <s v="Low"/>
    <s v="Low"/>
    <n v="1"/>
    <n v="0"/>
  </r>
  <r>
    <s v="INC-2026-11800"/>
    <d v="2026-01-25T06:20:00"/>
    <x v="4"/>
    <s v="invoice-processing.co"/>
    <x v="2"/>
    <x v="1"/>
    <n v="0.2638888888888889"/>
    <d v="2026-01-25T00:00:00"/>
    <n v="1"/>
    <n v="3"/>
    <n v="4"/>
    <x v="5"/>
    <s v="High"/>
    <s v="High"/>
    <n v="1"/>
    <n v="1"/>
  </r>
  <r>
    <s v="INC-2026-12646"/>
    <d v="2026-01-25T06:51:00"/>
    <x v="3"/>
    <s v="micros0ft-security.com"/>
    <x v="0"/>
    <x v="3"/>
    <n v="0.28541666666666665"/>
    <d v="2026-01-25T00:00:00"/>
    <n v="1"/>
    <n v="5"/>
    <n v="2"/>
    <x v="3"/>
    <s v="Medium"/>
    <s v="Medium"/>
    <n v="1"/>
    <n v="0"/>
  </r>
  <r>
    <s v="INC-2026-14778"/>
    <d v="2026-01-25T06:59:00"/>
    <x v="4"/>
    <s v="micros0ft-security.com"/>
    <x v="0"/>
    <x v="2"/>
    <n v="0.29097222222222224"/>
    <d v="2026-01-25T00:00:00"/>
    <n v="1"/>
    <n v="3"/>
    <n v="2"/>
    <x v="4"/>
    <s v="Medium"/>
    <s v="Medium"/>
    <n v="1"/>
    <n v="0"/>
  </r>
  <r>
    <s v="INC-2026-12682"/>
    <d v="2026-01-25T07:18:00"/>
    <x v="1"/>
    <s v="micros0ft-security.com"/>
    <x v="3"/>
    <x v="1"/>
    <n v="0.30416666666666664"/>
    <d v="2026-01-25T00:00:00"/>
    <n v="1"/>
    <n v="1"/>
    <n v="4"/>
    <x v="1"/>
    <s v="Low"/>
    <s v="Low"/>
    <n v="1"/>
    <n v="1"/>
  </r>
  <r>
    <s v="INC-2026-13065"/>
    <d v="2026-01-25T07:20:00"/>
    <x v="1"/>
    <s v="secure-bank-login.net"/>
    <x v="0"/>
    <x v="0"/>
    <n v="0.30555555555555558"/>
    <d v="2026-01-25T00:00:00"/>
    <n v="1"/>
    <n v="1"/>
    <n v="1"/>
    <x v="0"/>
    <s v="Low"/>
    <s v="Low"/>
    <n v="1"/>
    <n v="0"/>
  </r>
  <r>
    <s v="INC-2026-13777"/>
    <d v="2026-01-25T08:03:00"/>
    <x v="0"/>
    <s v="micros0ft-security.com"/>
    <x v="3"/>
    <x v="2"/>
    <n v="0.33541666666666664"/>
    <d v="2026-01-25T00:00:00"/>
    <n v="1"/>
    <n v="1"/>
    <n v="2"/>
    <x v="6"/>
    <s v="Low"/>
    <s v="Low"/>
    <n v="1"/>
    <n v="0"/>
  </r>
  <r>
    <s v="INC-2026-13278"/>
    <d v="2026-01-25T08:58:00"/>
    <x v="0"/>
    <s v="micros0ft-security.com"/>
    <x v="1"/>
    <x v="2"/>
    <n v="0.37361111111111112"/>
    <d v="2026-01-25T00:00:00"/>
    <n v="1"/>
    <n v="1"/>
    <n v="2"/>
    <x v="6"/>
    <s v="Low"/>
    <s v="Low"/>
    <n v="1"/>
    <n v="0"/>
  </r>
  <r>
    <s v="INC-2026-11719"/>
    <d v="2026-01-25T09:28:00"/>
    <x v="4"/>
    <s v="hr-benefits-portal.org"/>
    <x v="2"/>
    <x v="2"/>
    <n v="0.39444444444444443"/>
    <d v="2026-01-25T00:00:00"/>
    <n v="1"/>
    <n v="3"/>
    <n v="2"/>
    <x v="4"/>
    <s v="Medium"/>
    <s v="Medium"/>
    <n v="1"/>
    <n v="0"/>
  </r>
  <r>
    <s v="INC-2026-14922"/>
    <d v="2026-01-25T09:51:00"/>
    <x v="2"/>
    <s v="secure-bank-login.net"/>
    <x v="0"/>
    <x v="0"/>
    <n v="0.41041666666666665"/>
    <d v="2026-01-25T00:00:00"/>
    <n v="1"/>
    <n v="3"/>
    <n v="1"/>
    <x v="2"/>
    <s v="Low"/>
    <s v="Low"/>
    <n v="1"/>
    <n v="0"/>
  </r>
  <r>
    <s v="INC-2026-13296"/>
    <d v="2026-01-25T10:02:00"/>
    <x v="4"/>
    <s v="secure-bank-login.net"/>
    <x v="2"/>
    <x v="1"/>
    <n v="0.41805555555555557"/>
    <d v="2026-01-25T00:00:00"/>
    <n v="1"/>
    <n v="3"/>
    <n v="4"/>
    <x v="5"/>
    <s v="High"/>
    <s v="High"/>
    <n v="1"/>
    <n v="1"/>
  </r>
  <r>
    <s v="INC-2026-14455"/>
    <d v="2026-01-25T10:30:00"/>
    <x v="4"/>
    <s v="hr-benefits-portal.org"/>
    <x v="2"/>
    <x v="2"/>
    <n v="0.4375"/>
    <d v="2026-01-25T00:00:00"/>
    <n v="1"/>
    <n v="3"/>
    <n v="2"/>
    <x v="4"/>
    <s v="Medium"/>
    <s v="Medium"/>
    <n v="1"/>
    <n v="0"/>
  </r>
  <r>
    <s v="INC-2026-13996"/>
    <d v="2026-01-25T10:37:00"/>
    <x v="1"/>
    <s v="hr-benefits-portal.org"/>
    <x v="1"/>
    <x v="3"/>
    <n v="0.44236111111111109"/>
    <d v="2026-01-25T00:00:00"/>
    <n v="1"/>
    <n v="1"/>
    <n v="2"/>
    <x v="6"/>
    <s v="Low"/>
    <s v="Low"/>
    <n v="1"/>
    <n v="0"/>
  </r>
  <r>
    <s v="INC-2026-12746"/>
    <d v="2026-01-25T10:39:00"/>
    <x v="4"/>
    <s v="secure-bank-login.net"/>
    <x v="2"/>
    <x v="3"/>
    <n v="0.44374999999999998"/>
    <d v="2026-01-25T00:00:00"/>
    <n v="1"/>
    <n v="3"/>
    <n v="2"/>
    <x v="4"/>
    <s v="Medium"/>
    <s v="Medium"/>
    <n v="1"/>
    <n v="0"/>
  </r>
  <r>
    <s v="INC-2026-13765"/>
    <d v="2026-01-25T10:57:00"/>
    <x v="5"/>
    <s v="secure-bank-login.net"/>
    <x v="0"/>
    <x v="2"/>
    <n v="0.45624999999999999"/>
    <d v="2026-01-25T00:00:00"/>
    <n v="1"/>
    <n v="1"/>
    <n v="2"/>
    <x v="6"/>
    <s v="Low"/>
    <s v="Low"/>
    <n v="1"/>
    <n v="0"/>
  </r>
  <r>
    <s v="INC-2026-10385"/>
    <d v="2026-01-25T11:08:00"/>
    <x v="4"/>
    <s v="invoice-processing.co"/>
    <x v="2"/>
    <x v="3"/>
    <n v="0.46388888888888891"/>
    <d v="2026-01-25T00:00:00"/>
    <n v="1"/>
    <n v="3"/>
    <n v="2"/>
    <x v="4"/>
    <s v="Medium"/>
    <s v="Medium"/>
    <n v="1"/>
    <n v="0"/>
  </r>
  <r>
    <s v="INC-2026-12465"/>
    <d v="2026-01-25T11:15:00"/>
    <x v="4"/>
    <s v="secure-bank-login.net"/>
    <x v="2"/>
    <x v="1"/>
    <n v="0.46875"/>
    <d v="2026-01-25T00:00:00"/>
    <n v="1"/>
    <n v="3"/>
    <n v="4"/>
    <x v="5"/>
    <s v="High"/>
    <s v="High"/>
    <n v="1"/>
    <n v="1"/>
  </r>
  <r>
    <s v="INC-2026-13598"/>
    <d v="2026-01-25T11:50:00"/>
    <x v="1"/>
    <s v="invoice-processing.co"/>
    <x v="3"/>
    <x v="0"/>
    <n v="0.49305555555555558"/>
    <d v="2026-01-25T00:00:00"/>
    <n v="1"/>
    <n v="1"/>
    <n v="1"/>
    <x v="0"/>
    <s v="Low"/>
    <s v="Low"/>
    <n v="1"/>
    <n v="0"/>
  </r>
  <r>
    <s v="INC-2026-12257"/>
    <d v="2026-01-25T11:53:00"/>
    <x v="5"/>
    <s v="invoice-processing.co"/>
    <x v="2"/>
    <x v="2"/>
    <n v="0.49513888888888891"/>
    <d v="2026-01-25T00:00:00"/>
    <n v="1"/>
    <n v="1"/>
    <n v="2"/>
    <x v="6"/>
    <s v="Low"/>
    <s v="Low"/>
    <n v="1"/>
    <n v="0"/>
  </r>
  <r>
    <s v="INC-2026-14430"/>
    <d v="2026-01-25T12:10:00"/>
    <x v="3"/>
    <s v="micros0ft-security.com"/>
    <x v="0"/>
    <x v="3"/>
    <n v="0.50694444444444442"/>
    <d v="2026-01-25T00:00:00"/>
    <n v="1"/>
    <n v="5"/>
    <n v="2"/>
    <x v="3"/>
    <s v="Medium"/>
    <s v="Medium"/>
    <n v="1"/>
    <n v="0"/>
  </r>
  <r>
    <s v="INC-2026-13922"/>
    <d v="2026-01-25T13:06:00"/>
    <x v="3"/>
    <s v="secure-bank-login.net"/>
    <x v="0"/>
    <x v="1"/>
    <n v="0.54583333333333328"/>
    <d v="2026-01-25T00:00:00"/>
    <n v="1"/>
    <n v="5"/>
    <n v="4"/>
    <x v="10"/>
    <s v="Very High"/>
    <s v="Critical"/>
    <n v="1"/>
    <n v="1"/>
  </r>
  <r>
    <s v="INC-2026-10248"/>
    <d v="2026-01-25T13:21:00"/>
    <x v="4"/>
    <s v="hr-benefits-portal.org"/>
    <x v="1"/>
    <x v="2"/>
    <n v="0.55625000000000002"/>
    <d v="2026-01-25T00:00:00"/>
    <n v="1"/>
    <n v="3"/>
    <n v="2"/>
    <x v="4"/>
    <s v="Medium"/>
    <s v="Medium"/>
    <n v="1"/>
    <n v="0"/>
  </r>
  <r>
    <s v="INC-2026-13365"/>
    <d v="2026-01-25T13:46:00"/>
    <x v="4"/>
    <s v="invoice-processing.co"/>
    <x v="2"/>
    <x v="4"/>
    <n v="0.57361111111111107"/>
    <d v="2026-01-25T00:00:00"/>
    <n v="1"/>
    <n v="3"/>
    <n v="5"/>
    <x v="9"/>
    <s v="High"/>
    <s v="High"/>
    <n v="1"/>
    <n v="1"/>
  </r>
  <r>
    <s v="INC-2026-14999"/>
    <d v="2026-01-25T14:00:00"/>
    <x v="1"/>
    <s v="hr-benefits-portal.org"/>
    <x v="2"/>
    <x v="1"/>
    <n v="0.58333333333333337"/>
    <d v="2026-01-25T00:00:00"/>
    <n v="1"/>
    <n v="1"/>
    <n v="4"/>
    <x v="1"/>
    <s v="Low"/>
    <s v="Low"/>
    <n v="1"/>
    <n v="1"/>
  </r>
  <r>
    <s v="INC-2026-10866"/>
    <d v="2026-01-25T14:19:00"/>
    <x v="4"/>
    <s v="invoice-processing.co"/>
    <x v="2"/>
    <x v="2"/>
    <n v="0.59652777777777777"/>
    <d v="2026-01-25T00:00:00"/>
    <n v="1"/>
    <n v="3"/>
    <n v="2"/>
    <x v="4"/>
    <s v="Medium"/>
    <s v="Medium"/>
    <n v="1"/>
    <n v="0"/>
  </r>
  <r>
    <s v="INC-2026-13778"/>
    <d v="2026-01-25T14:22:00"/>
    <x v="4"/>
    <s v="invoice-processing.co"/>
    <x v="2"/>
    <x v="3"/>
    <n v="0.59861111111111109"/>
    <d v="2026-01-25T00:00:00"/>
    <n v="1"/>
    <n v="3"/>
    <n v="2"/>
    <x v="4"/>
    <s v="Medium"/>
    <s v="Medium"/>
    <n v="1"/>
    <n v="0"/>
  </r>
  <r>
    <s v="INC-2026-13396"/>
    <d v="2026-01-25T15:15:00"/>
    <x v="1"/>
    <s v="secure-bank-login.net"/>
    <x v="0"/>
    <x v="3"/>
    <n v="0.63541666666666663"/>
    <d v="2026-01-25T00:00:00"/>
    <n v="1"/>
    <n v="1"/>
    <n v="2"/>
    <x v="6"/>
    <s v="Low"/>
    <s v="Low"/>
    <n v="1"/>
    <n v="0"/>
  </r>
  <r>
    <s v="INC-2026-12345"/>
    <d v="2026-01-25T15:18:00"/>
    <x v="0"/>
    <s v="hr-benefits-portal.org"/>
    <x v="0"/>
    <x v="3"/>
    <n v="0.63749999999999996"/>
    <d v="2026-01-25T00:00:00"/>
    <n v="1"/>
    <n v="1"/>
    <n v="2"/>
    <x v="6"/>
    <s v="Low"/>
    <s v="Low"/>
    <n v="1"/>
    <n v="0"/>
  </r>
  <r>
    <s v="INC-2026-12407"/>
    <d v="2026-01-25T16:17:00"/>
    <x v="4"/>
    <s v="hr-benefits-portal.org"/>
    <x v="1"/>
    <x v="1"/>
    <n v="0.67847222222222225"/>
    <d v="2026-01-25T00:00:00"/>
    <n v="1"/>
    <n v="3"/>
    <n v="4"/>
    <x v="5"/>
    <s v="High"/>
    <s v="High"/>
    <n v="1"/>
    <n v="1"/>
  </r>
  <r>
    <s v="INC-2026-11439"/>
    <d v="2026-01-25T16:41:00"/>
    <x v="0"/>
    <s v="micros0ft-security.com"/>
    <x v="1"/>
    <x v="2"/>
    <n v="0.69513888888888886"/>
    <d v="2026-01-25T00:00:00"/>
    <n v="1"/>
    <n v="1"/>
    <n v="2"/>
    <x v="6"/>
    <s v="Low"/>
    <s v="Low"/>
    <n v="1"/>
    <n v="0"/>
  </r>
  <r>
    <s v="INC-2026-12029"/>
    <d v="2026-01-25T17:03:00"/>
    <x v="2"/>
    <s v="micros0ft-security.com"/>
    <x v="2"/>
    <x v="1"/>
    <n v="0.7104166666666667"/>
    <d v="2026-01-25T00:00:00"/>
    <n v="1"/>
    <n v="3"/>
    <n v="4"/>
    <x v="5"/>
    <s v="High"/>
    <s v="High"/>
    <n v="1"/>
    <n v="1"/>
  </r>
  <r>
    <s v="INC-2026-10634"/>
    <d v="2026-01-25T17:13:00"/>
    <x v="0"/>
    <s v="secure-bank-login.net"/>
    <x v="1"/>
    <x v="3"/>
    <n v="0.71736111111111112"/>
    <d v="2026-01-25T00:00:00"/>
    <n v="1"/>
    <n v="1"/>
    <n v="2"/>
    <x v="6"/>
    <s v="Low"/>
    <s v="Low"/>
    <n v="1"/>
    <n v="0"/>
  </r>
  <r>
    <s v="INC-2026-14196"/>
    <d v="2026-01-25T18:22:00"/>
    <x v="4"/>
    <s v="hr-benefits-portal.org"/>
    <x v="2"/>
    <x v="2"/>
    <n v="0.76527777777777772"/>
    <d v="2026-01-25T00:00:00"/>
    <n v="1"/>
    <n v="3"/>
    <n v="2"/>
    <x v="4"/>
    <s v="Medium"/>
    <s v="Medium"/>
    <n v="1"/>
    <n v="0"/>
  </r>
  <r>
    <s v="INC-2026-10368"/>
    <d v="2026-01-25T19:03:00"/>
    <x v="1"/>
    <s v="hr-benefits-portal.org"/>
    <x v="0"/>
    <x v="1"/>
    <n v="0.79374999999999996"/>
    <d v="2026-01-25T00:00:00"/>
    <n v="1"/>
    <n v="1"/>
    <n v="4"/>
    <x v="1"/>
    <s v="Low"/>
    <s v="Low"/>
    <n v="1"/>
    <n v="1"/>
  </r>
  <r>
    <s v="INC-2026-14467"/>
    <d v="2026-01-25T19:04:00"/>
    <x v="4"/>
    <s v="micros0ft-security.com"/>
    <x v="2"/>
    <x v="1"/>
    <n v="0.7944444444444444"/>
    <d v="2026-01-25T00:00:00"/>
    <n v="1"/>
    <n v="3"/>
    <n v="4"/>
    <x v="5"/>
    <s v="High"/>
    <s v="High"/>
    <n v="1"/>
    <n v="1"/>
  </r>
  <r>
    <s v="INC-2026-12859"/>
    <d v="2026-01-25T19:29:00"/>
    <x v="1"/>
    <s v="hr-benefits-portal.org"/>
    <x v="2"/>
    <x v="3"/>
    <n v="0.81180555555555556"/>
    <d v="2026-01-25T00:00:00"/>
    <n v="1"/>
    <n v="1"/>
    <n v="2"/>
    <x v="6"/>
    <s v="Low"/>
    <s v="Low"/>
    <n v="1"/>
    <n v="0"/>
  </r>
  <r>
    <s v="INC-2026-13341"/>
    <d v="2026-01-25T19:41:00"/>
    <x v="1"/>
    <s v="secure-bank-login.net"/>
    <x v="2"/>
    <x v="3"/>
    <n v="0.82013888888888886"/>
    <d v="2026-01-25T00:00:00"/>
    <n v="1"/>
    <n v="1"/>
    <n v="2"/>
    <x v="6"/>
    <s v="Low"/>
    <s v="Low"/>
    <n v="1"/>
    <n v="0"/>
  </r>
  <r>
    <s v="INC-2026-11859"/>
    <d v="2026-01-25T20:07:00"/>
    <x v="2"/>
    <s v="hr-benefits-portal.org"/>
    <x v="1"/>
    <x v="3"/>
    <n v="0.83819444444444446"/>
    <d v="2026-01-25T00:00:00"/>
    <n v="1"/>
    <n v="3"/>
    <n v="2"/>
    <x v="4"/>
    <s v="Medium"/>
    <s v="Medium"/>
    <n v="1"/>
    <n v="0"/>
  </r>
  <r>
    <s v="INC-2026-13892"/>
    <d v="2026-01-25T20:50:00"/>
    <x v="4"/>
    <s v="hr-benefits-portal.org"/>
    <x v="2"/>
    <x v="2"/>
    <n v="0.86805555555555558"/>
    <d v="2026-01-25T00:00:00"/>
    <n v="1"/>
    <n v="3"/>
    <n v="2"/>
    <x v="4"/>
    <s v="Medium"/>
    <s v="Medium"/>
    <n v="1"/>
    <n v="0"/>
  </r>
  <r>
    <s v="INC-2026-14173"/>
    <d v="2026-01-25T21:10:00"/>
    <x v="4"/>
    <s v="hr-benefits-portal.org"/>
    <x v="2"/>
    <x v="0"/>
    <n v="0.88194444444444442"/>
    <d v="2026-01-25T00:00:00"/>
    <n v="1"/>
    <n v="3"/>
    <n v="1"/>
    <x v="2"/>
    <s v="Low"/>
    <s v="Low"/>
    <n v="1"/>
    <n v="0"/>
  </r>
  <r>
    <s v="INC-2026-11677"/>
    <d v="2026-01-25T22:36:00"/>
    <x v="1"/>
    <s v="invoice-processing.co"/>
    <x v="3"/>
    <x v="3"/>
    <n v="0.94166666666666665"/>
    <d v="2026-01-25T00:00:00"/>
    <n v="1"/>
    <n v="1"/>
    <n v="2"/>
    <x v="6"/>
    <s v="Low"/>
    <s v="Low"/>
    <n v="1"/>
    <n v="0"/>
  </r>
  <r>
    <s v="INC-2026-13135"/>
    <d v="2026-01-25T22:43:00"/>
    <x v="2"/>
    <s v="invoice-processing.co"/>
    <x v="1"/>
    <x v="3"/>
    <n v="0.94652777777777775"/>
    <d v="2026-01-25T00:00:00"/>
    <n v="1"/>
    <n v="3"/>
    <n v="2"/>
    <x v="4"/>
    <s v="Medium"/>
    <s v="Medium"/>
    <n v="1"/>
    <n v="0"/>
  </r>
  <r>
    <s v="INC-2026-11178"/>
    <d v="2026-01-25T23:06:00"/>
    <x v="5"/>
    <s v="hr-benefits-portal.org"/>
    <x v="0"/>
    <x v="2"/>
    <n v="0.96250000000000002"/>
    <d v="2026-01-25T00:00:00"/>
    <n v="1"/>
    <n v="1"/>
    <n v="2"/>
    <x v="6"/>
    <s v="Low"/>
    <s v="Low"/>
    <n v="1"/>
    <n v="0"/>
  </r>
  <r>
    <s v="INC-2026-14339"/>
    <d v="2026-01-25T23:50:00"/>
    <x v="2"/>
    <s v="micros0ft-security.com"/>
    <x v="2"/>
    <x v="0"/>
    <n v="0.99305555555555558"/>
    <d v="2026-01-25T00:00:00"/>
    <n v="1"/>
    <n v="3"/>
    <n v="1"/>
    <x v="2"/>
    <s v="Low"/>
    <s v="Low"/>
    <n v="1"/>
    <n v="0"/>
  </r>
  <r>
    <s v="INC-2026-12996"/>
    <d v="2026-01-25T23:52:00"/>
    <x v="4"/>
    <s v="invoice-processing.co"/>
    <x v="1"/>
    <x v="0"/>
    <n v="0.99444444444444446"/>
    <d v="2026-01-25T00:00:00"/>
    <n v="1"/>
    <n v="3"/>
    <n v="1"/>
    <x v="2"/>
    <s v="Low"/>
    <s v="Low"/>
    <n v="1"/>
    <n v="0"/>
  </r>
  <r>
    <s v="INC-2026-14379"/>
    <d v="2026-01-26T00:20:00"/>
    <x v="3"/>
    <s v="micros0ft-security.com"/>
    <x v="0"/>
    <x v="3"/>
    <n v="1.3888888888888888E-2"/>
    <d v="2026-01-26T00:00:00"/>
    <n v="1"/>
    <n v="5"/>
    <n v="2"/>
    <x v="3"/>
    <s v="Medium"/>
    <s v="Medium"/>
    <n v="1"/>
    <n v="0"/>
  </r>
  <r>
    <s v="INC-2026-14587"/>
    <d v="2026-01-26T00:31:00"/>
    <x v="2"/>
    <s v="invoice-processing.co"/>
    <x v="0"/>
    <x v="1"/>
    <n v="2.1527777777777778E-2"/>
    <d v="2026-01-26T00:00:00"/>
    <n v="1"/>
    <n v="3"/>
    <n v="4"/>
    <x v="5"/>
    <s v="High"/>
    <s v="High"/>
    <n v="1"/>
    <n v="1"/>
  </r>
  <r>
    <s v="INC-2026-14520"/>
    <d v="2026-01-26T00:31:00"/>
    <x v="5"/>
    <s v="hr-benefits-portal.org"/>
    <x v="0"/>
    <x v="0"/>
    <n v="2.1527777777777778E-2"/>
    <d v="2026-01-26T00:00:00"/>
    <n v="1"/>
    <n v="1"/>
    <n v="1"/>
    <x v="0"/>
    <s v="Low"/>
    <s v="Low"/>
    <n v="1"/>
    <n v="0"/>
  </r>
  <r>
    <s v="INC-2026-14029"/>
    <d v="2026-01-26T01:00:00"/>
    <x v="4"/>
    <s v="hr-benefits-portal.org"/>
    <x v="2"/>
    <x v="2"/>
    <n v="4.1666666666666664E-2"/>
    <d v="2026-01-26T00:00:00"/>
    <n v="1"/>
    <n v="3"/>
    <n v="2"/>
    <x v="4"/>
    <s v="Medium"/>
    <s v="Medium"/>
    <n v="1"/>
    <n v="0"/>
  </r>
  <r>
    <s v="INC-2026-11895"/>
    <d v="2026-01-26T01:10:00"/>
    <x v="5"/>
    <s v="micros0ft-security.com"/>
    <x v="3"/>
    <x v="0"/>
    <n v="4.8611111111111112E-2"/>
    <d v="2026-01-26T00:00:00"/>
    <n v="1"/>
    <n v="1"/>
    <n v="1"/>
    <x v="0"/>
    <s v="Low"/>
    <s v="Low"/>
    <n v="1"/>
    <n v="0"/>
  </r>
  <r>
    <s v="INC-2026-12198"/>
    <d v="2026-01-26T01:21:00"/>
    <x v="0"/>
    <s v="secure-bank-login.net"/>
    <x v="2"/>
    <x v="3"/>
    <n v="5.6250000000000001E-2"/>
    <d v="2026-01-26T00:00:00"/>
    <n v="1"/>
    <n v="1"/>
    <n v="2"/>
    <x v="6"/>
    <s v="Low"/>
    <s v="Low"/>
    <n v="1"/>
    <n v="0"/>
  </r>
  <r>
    <s v="INC-2026-13334"/>
    <d v="2026-01-26T01:26:00"/>
    <x v="2"/>
    <s v="micros0ft-security.com"/>
    <x v="0"/>
    <x v="2"/>
    <n v="5.9722222222222225E-2"/>
    <d v="2026-01-26T00:00:00"/>
    <n v="1"/>
    <n v="3"/>
    <n v="2"/>
    <x v="4"/>
    <s v="Medium"/>
    <s v="Medium"/>
    <n v="1"/>
    <n v="0"/>
  </r>
  <r>
    <s v="INC-2026-12560"/>
    <d v="2026-01-26T02:02:00"/>
    <x v="4"/>
    <s v="secure-bank-login.net"/>
    <x v="2"/>
    <x v="3"/>
    <n v="8.4722222222222227E-2"/>
    <d v="2026-01-26T00:00:00"/>
    <n v="1"/>
    <n v="3"/>
    <n v="2"/>
    <x v="4"/>
    <s v="Medium"/>
    <s v="Medium"/>
    <n v="1"/>
    <n v="0"/>
  </r>
  <r>
    <s v="INC-2026-12312"/>
    <d v="2026-01-26T02:10:00"/>
    <x v="1"/>
    <s v="invoice-processing.co"/>
    <x v="3"/>
    <x v="3"/>
    <n v="9.0277777777777776E-2"/>
    <d v="2026-01-26T00:00:00"/>
    <n v="1"/>
    <n v="1"/>
    <n v="2"/>
    <x v="6"/>
    <s v="Low"/>
    <s v="Low"/>
    <n v="1"/>
    <n v="0"/>
  </r>
  <r>
    <s v="INC-2026-10507"/>
    <d v="2026-01-26T02:17:00"/>
    <x v="4"/>
    <s v="hr-benefits-portal.org"/>
    <x v="2"/>
    <x v="0"/>
    <n v="9.5138888888888884E-2"/>
    <d v="2026-01-26T00:00:00"/>
    <n v="1"/>
    <n v="3"/>
    <n v="1"/>
    <x v="2"/>
    <s v="Low"/>
    <s v="Low"/>
    <n v="1"/>
    <n v="0"/>
  </r>
  <r>
    <s v="INC-2026-10532"/>
    <d v="2026-01-26T02:59:00"/>
    <x v="4"/>
    <s v="secure-bank-login.net"/>
    <x v="2"/>
    <x v="3"/>
    <n v="0.12430555555555556"/>
    <d v="2026-01-26T00:00:00"/>
    <n v="1"/>
    <n v="3"/>
    <n v="2"/>
    <x v="4"/>
    <s v="Medium"/>
    <s v="Medium"/>
    <n v="1"/>
    <n v="0"/>
  </r>
  <r>
    <s v="INC-2026-13346"/>
    <d v="2026-01-26T03:21:00"/>
    <x v="0"/>
    <s v="hr-benefits-portal.org"/>
    <x v="1"/>
    <x v="2"/>
    <n v="0.13958333333333334"/>
    <d v="2026-01-26T00:00:00"/>
    <n v="1"/>
    <n v="1"/>
    <n v="2"/>
    <x v="6"/>
    <s v="Low"/>
    <s v="Low"/>
    <n v="1"/>
    <n v="0"/>
  </r>
  <r>
    <s v="INC-2026-10071"/>
    <d v="2026-01-26T04:33:00"/>
    <x v="4"/>
    <s v="secure-bank-login.net"/>
    <x v="2"/>
    <x v="3"/>
    <n v="0.18958333333333333"/>
    <d v="2026-01-26T00:00:00"/>
    <n v="1"/>
    <n v="3"/>
    <n v="2"/>
    <x v="4"/>
    <s v="Medium"/>
    <s v="Medium"/>
    <n v="1"/>
    <n v="0"/>
  </r>
  <r>
    <s v="INC-2026-10933"/>
    <d v="2026-01-26T04:44:00"/>
    <x v="4"/>
    <s v="secure-bank-login.net"/>
    <x v="0"/>
    <x v="2"/>
    <n v="0.19722222222222222"/>
    <d v="2026-01-26T00:00:00"/>
    <n v="1"/>
    <n v="3"/>
    <n v="2"/>
    <x v="4"/>
    <s v="Medium"/>
    <s v="Medium"/>
    <n v="1"/>
    <n v="0"/>
  </r>
  <r>
    <s v="INC-2026-11026"/>
    <d v="2026-01-26T05:43:00"/>
    <x v="1"/>
    <s v="invoice-processing.co"/>
    <x v="0"/>
    <x v="1"/>
    <n v="0.23819444444444443"/>
    <d v="2026-01-26T00:00:00"/>
    <n v="1"/>
    <n v="1"/>
    <n v="4"/>
    <x v="1"/>
    <s v="Low"/>
    <s v="Low"/>
    <n v="1"/>
    <n v="1"/>
  </r>
  <r>
    <s v="INC-2026-12254"/>
    <d v="2026-01-26T06:32:00"/>
    <x v="4"/>
    <s v="micros0ft-security.com"/>
    <x v="2"/>
    <x v="2"/>
    <n v="0.2722222222222222"/>
    <d v="2026-01-26T00:00:00"/>
    <n v="1"/>
    <n v="3"/>
    <n v="2"/>
    <x v="4"/>
    <s v="Medium"/>
    <s v="Medium"/>
    <n v="1"/>
    <n v="0"/>
  </r>
  <r>
    <s v="INC-2026-12713"/>
    <d v="2026-01-26T06:41:00"/>
    <x v="4"/>
    <s v="secure-bank-login.net"/>
    <x v="2"/>
    <x v="3"/>
    <n v="0.27847222222222223"/>
    <d v="2026-01-26T00:00:00"/>
    <n v="1"/>
    <n v="3"/>
    <n v="2"/>
    <x v="4"/>
    <s v="Medium"/>
    <s v="Medium"/>
    <n v="1"/>
    <n v="0"/>
  </r>
  <r>
    <s v="INC-2026-11763"/>
    <d v="2026-01-26T07:18:00"/>
    <x v="4"/>
    <s v="secure-bank-login.net"/>
    <x v="3"/>
    <x v="4"/>
    <n v="0.30416666666666664"/>
    <d v="2026-01-26T00:00:00"/>
    <n v="1"/>
    <n v="3"/>
    <n v="5"/>
    <x v="9"/>
    <s v="High"/>
    <s v="High"/>
    <n v="1"/>
    <n v="1"/>
  </r>
  <r>
    <s v="INC-2026-10874"/>
    <d v="2026-01-26T07:55:00"/>
    <x v="1"/>
    <s v="invoice-processing.co"/>
    <x v="3"/>
    <x v="3"/>
    <n v="0.3298611111111111"/>
    <d v="2026-01-26T00:00:00"/>
    <n v="1"/>
    <n v="1"/>
    <n v="2"/>
    <x v="6"/>
    <s v="Low"/>
    <s v="Low"/>
    <n v="1"/>
    <n v="0"/>
  </r>
  <r>
    <s v="INC-2026-12318"/>
    <d v="2026-01-26T08:30:00"/>
    <x v="4"/>
    <s v="hr-benefits-portal.org"/>
    <x v="2"/>
    <x v="4"/>
    <n v="0.35416666666666669"/>
    <d v="2026-01-26T00:00:00"/>
    <n v="1"/>
    <n v="3"/>
    <n v="5"/>
    <x v="9"/>
    <s v="High"/>
    <s v="High"/>
    <n v="1"/>
    <n v="1"/>
  </r>
  <r>
    <s v="INC-2026-14535"/>
    <d v="2026-01-26T08:37:00"/>
    <x v="4"/>
    <s v="hr-benefits-portal.org"/>
    <x v="2"/>
    <x v="0"/>
    <n v="0.35902777777777778"/>
    <d v="2026-01-26T00:00:00"/>
    <n v="1"/>
    <n v="3"/>
    <n v="1"/>
    <x v="2"/>
    <s v="Low"/>
    <s v="Low"/>
    <n v="1"/>
    <n v="0"/>
  </r>
  <r>
    <s v="INC-2026-11866"/>
    <d v="2026-01-26T08:40:00"/>
    <x v="4"/>
    <s v="secure-bank-login.net"/>
    <x v="2"/>
    <x v="3"/>
    <n v="0.3611111111111111"/>
    <d v="2026-01-26T00:00:00"/>
    <n v="1"/>
    <n v="3"/>
    <n v="2"/>
    <x v="4"/>
    <s v="Medium"/>
    <s v="Medium"/>
    <n v="1"/>
    <n v="0"/>
  </r>
  <r>
    <s v="INC-2026-13105"/>
    <d v="2026-01-26T09:22:00"/>
    <x v="0"/>
    <s v="secure-bank-login.net"/>
    <x v="2"/>
    <x v="0"/>
    <n v="0.39027777777777778"/>
    <d v="2026-01-26T00:00:00"/>
    <n v="1"/>
    <n v="1"/>
    <n v="1"/>
    <x v="0"/>
    <s v="Low"/>
    <s v="Low"/>
    <n v="1"/>
    <n v="0"/>
  </r>
  <r>
    <s v="INC-2026-10413"/>
    <d v="2026-01-26T09:23:00"/>
    <x v="4"/>
    <s v="invoice-processing.co"/>
    <x v="2"/>
    <x v="0"/>
    <n v="0.39097222222222222"/>
    <d v="2026-01-26T00:00:00"/>
    <n v="1"/>
    <n v="3"/>
    <n v="1"/>
    <x v="2"/>
    <s v="Low"/>
    <s v="Low"/>
    <n v="1"/>
    <n v="0"/>
  </r>
  <r>
    <s v="INC-2026-10458"/>
    <d v="2026-01-26T10:11:00"/>
    <x v="5"/>
    <s v="hr-benefits-portal.org"/>
    <x v="2"/>
    <x v="2"/>
    <n v="0.42430555555555555"/>
    <d v="2026-01-26T00:00:00"/>
    <n v="1"/>
    <n v="1"/>
    <n v="2"/>
    <x v="6"/>
    <s v="Low"/>
    <s v="Low"/>
    <n v="1"/>
    <n v="0"/>
  </r>
  <r>
    <s v="INC-2026-11624"/>
    <d v="2026-01-26T11:33:00"/>
    <x v="2"/>
    <s v="invoice-processing.co"/>
    <x v="3"/>
    <x v="2"/>
    <n v="0.48125000000000001"/>
    <d v="2026-01-26T00:00:00"/>
    <n v="1"/>
    <n v="3"/>
    <n v="2"/>
    <x v="4"/>
    <s v="Medium"/>
    <s v="Medium"/>
    <n v="1"/>
    <n v="0"/>
  </r>
  <r>
    <s v="INC-2026-13836"/>
    <d v="2026-01-26T11:39:00"/>
    <x v="2"/>
    <s v="micros0ft-security.com"/>
    <x v="0"/>
    <x v="0"/>
    <n v="0.48541666666666666"/>
    <d v="2026-01-26T00:00:00"/>
    <n v="1"/>
    <n v="3"/>
    <n v="1"/>
    <x v="2"/>
    <s v="Low"/>
    <s v="Low"/>
    <n v="1"/>
    <n v="0"/>
  </r>
  <r>
    <s v="INC-2026-12320"/>
    <d v="2026-01-26T11:49:00"/>
    <x v="0"/>
    <s v="secure-bank-login.net"/>
    <x v="0"/>
    <x v="0"/>
    <n v="0.49236111111111114"/>
    <d v="2026-01-26T00:00:00"/>
    <n v="1"/>
    <n v="1"/>
    <n v="1"/>
    <x v="0"/>
    <s v="Low"/>
    <s v="Low"/>
    <n v="1"/>
    <n v="0"/>
  </r>
  <r>
    <s v="INC-2026-10107"/>
    <d v="2026-01-26T11:55:00"/>
    <x v="3"/>
    <s v="invoice-processing.co"/>
    <x v="0"/>
    <x v="2"/>
    <n v="0.49652777777777779"/>
    <d v="2026-01-26T00:00:00"/>
    <n v="1"/>
    <n v="5"/>
    <n v="2"/>
    <x v="3"/>
    <s v="Medium"/>
    <s v="Medium"/>
    <n v="1"/>
    <n v="0"/>
  </r>
  <r>
    <s v="INC-2026-11448"/>
    <d v="2026-01-26T12:20:00"/>
    <x v="4"/>
    <s v="hr-benefits-portal.org"/>
    <x v="2"/>
    <x v="1"/>
    <n v="0.51388888888888884"/>
    <d v="2026-01-26T00:00:00"/>
    <n v="1"/>
    <n v="3"/>
    <n v="4"/>
    <x v="5"/>
    <s v="High"/>
    <s v="High"/>
    <n v="1"/>
    <n v="1"/>
  </r>
  <r>
    <s v="INC-2026-13379"/>
    <d v="2026-01-26T12:35:00"/>
    <x v="4"/>
    <s v="micros0ft-security.com"/>
    <x v="2"/>
    <x v="4"/>
    <n v="0.52430555555555558"/>
    <d v="2026-01-26T00:00:00"/>
    <n v="1"/>
    <n v="3"/>
    <n v="5"/>
    <x v="9"/>
    <s v="High"/>
    <s v="High"/>
    <n v="1"/>
    <n v="1"/>
  </r>
  <r>
    <s v="INC-2026-11049"/>
    <d v="2026-01-26T13:27:00"/>
    <x v="4"/>
    <s v="invoice-processing.co"/>
    <x v="2"/>
    <x v="0"/>
    <n v="0.56041666666666667"/>
    <d v="2026-01-26T00:00:00"/>
    <n v="1"/>
    <n v="3"/>
    <n v="1"/>
    <x v="2"/>
    <s v="Low"/>
    <s v="Low"/>
    <n v="1"/>
    <n v="0"/>
  </r>
  <r>
    <s v="INC-2026-14768"/>
    <d v="2026-01-26T13:42:00"/>
    <x v="4"/>
    <s v="secure-bank-login.net"/>
    <x v="2"/>
    <x v="2"/>
    <n v="0.5708333333333333"/>
    <d v="2026-01-26T00:00:00"/>
    <n v="1"/>
    <n v="3"/>
    <n v="2"/>
    <x v="4"/>
    <s v="Medium"/>
    <s v="Medium"/>
    <n v="1"/>
    <n v="0"/>
  </r>
  <r>
    <s v="INC-2026-13786"/>
    <d v="2026-01-26T13:48:00"/>
    <x v="2"/>
    <s v="invoice-processing.co"/>
    <x v="0"/>
    <x v="0"/>
    <n v="0.57499999999999996"/>
    <d v="2026-01-26T00:00:00"/>
    <n v="1"/>
    <n v="3"/>
    <n v="1"/>
    <x v="2"/>
    <s v="Low"/>
    <s v="Low"/>
    <n v="1"/>
    <n v="0"/>
  </r>
  <r>
    <s v="INC-2026-13285"/>
    <d v="2026-01-26T15:04:00"/>
    <x v="4"/>
    <s v="invoice-processing.co"/>
    <x v="2"/>
    <x v="1"/>
    <n v="0.62777777777777777"/>
    <d v="2026-01-26T00:00:00"/>
    <n v="1"/>
    <n v="3"/>
    <n v="4"/>
    <x v="5"/>
    <s v="High"/>
    <s v="High"/>
    <n v="1"/>
    <n v="1"/>
  </r>
  <r>
    <s v="INC-2026-11536"/>
    <d v="2026-01-26T15:24:00"/>
    <x v="4"/>
    <s v="invoice-processing.co"/>
    <x v="2"/>
    <x v="3"/>
    <n v="0.64166666666666672"/>
    <d v="2026-01-26T00:00:00"/>
    <n v="1"/>
    <n v="3"/>
    <n v="2"/>
    <x v="4"/>
    <s v="Medium"/>
    <s v="Medium"/>
    <n v="1"/>
    <n v="0"/>
  </r>
  <r>
    <s v="INC-2026-10579"/>
    <d v="2026-01-26T15:36:00"/>
    <x v="2"/>
    <s v="micros0ft-security.com"/>
    <x v="2"/>
    <x v="2"/>
    <n v="0.65"/>
    <d v="2026-01-26T00:00:00"/>
    <n v="1"/>
    <n v="3"/>
    <n v="2"/>
    <x v="4"/>
    <s v="Medium"/>
    <s v="Medium"/>
    <n v="1"/>
    <n v="0"/>
  </r>
  <r>
    <s v="INC-2026-14614"/>
    <d v="2026-01-26T15:50:00"/>
    <x v="1"/>
    <s v="secure-bank-login.net"/>
    <x v="1"/>
    <x v="0"/>
    <n v="0.65972222222222221"/>
    <d v="2026-01-26T00:00:00"/>
    <n v="1"/>
    <n v="1"/>
    <n v="1"/>
    <x v="0"/>
    <s v="Low"/>
    <s v="Low"/>
    <n v="1"/>
    <n v="0"/>
  </r>
  <r>
    <s v="INC-2026-12946"/>
    <d v="2026-01-26T16:50:00"/>
    <x v="4"/>
    <s v="hr-benefits-portal.org"/>
    <x v="2"/>
    <x v="2"/>
    <n v="0.70138888888888884"/>
    <d v="2026-01-26T00:00:00"/>
    <n v="1"/>
    <n v="3"/>
    <n v="2"/>
    <x v="4"/>
    <s v="Medium"/>
    <s v="Medium"/>
    <n v="1"/>
    <n v="0"/>
  </r>
  <r>
    <s v="INC-2026-13870"/>
    <d v="2026-01-26T16:56:00"/>
    <x v="4"/>
    <s v="secure-bank-login.net"/>
    <x v="2"/>
    <x v="0"/>
    <n v="0.7055555555555556"/>
    <d v="2026-01-26T00:00:00"/>
    <n v="1"/>
    <n v="3"/>
    <n v="1"/>
    <x v="2"/>
    <s v="Low"/>
    <s v="Low"/>
    <n v="1"/>
    <n v="0"/>
  </r>
  <r>
    <s v="INC-2026-14397"/>
    <d v="2026-01-26T16:57:00"/>
    <x v="1"/>
    <s v="secure-bank-login.net"/>
    <x v="2"/>
    <x v="1"/>
    <n v="0.70625000000000004"/>
    <d v="2026-01-26T00:00:00"/>
    <n v="1"/>
    <n v="1"/>
    <n v="4"/>
    <x v="1"/>
    <s v="Low"/>
    <s v="Low"/>
    <n v="1"/>
    <n v="1"/>
  </r>
  <r>
    <s v="INC-2026-14961"/>
    <d v="2026-01-26T17:14:00"/>
    <x v="4"/>
    <s v="invoice-processing.co"/>
    <x v="2"/>
    <x v="3"/>
    <n v="0.71805555555555556"/>
    <d v="2026-01-26T00:00:00"/>
    <n v="1"/>
    <n v="3"/>
    <n v="2"/>
    <x v="4"/>
    <s v="Medium"/>
    <s v="Medium"/>
    <n v="1"/>
    <n v="0"/>
  </r>
  <r>
    <s v="INC-2026-12129"/>
    <d v="2026-01-26T17:52:00"/>
    <x v="5"/>
    <s v="hr-benefits-portal.org"/>
    <x v="3"/>
    <x v="3"/>
    <n v="0.74444444444444446"/>
    <d v="2026-01-26T00:00:00"/>
    <n v="1"/>
    <n v="1"/>
    <n v="2"/>
    <x v="6"/>
    <s v="Low"/>
    <s v="Low"/>
    <n v="1"/>
    <n v="0"/>
  </r>
  <r>
    <s v="INC-2026-13130"/>
    <d v="2026-01-26T18:33:00"/>
    <x v="4"/>
    <s v="secure-bank-login.net"/>
    <x v="2"/>
    <x v="3"/>
    <n v="0.7729166666666667"/>
    <d v="2026-01-26T00:00:00"/>
    <n v="1"/>
    <n v="3"/>
    <n v="2"/>
    <x v="4"/>
    <s v="Medium"/>
    <s v="Medium"/>
    <n v="1"/>
    <n v="0"/>
  </r>
  <r>
    <s v="INC-2026-14608"/>
    <d v="2026-01-26T18:34:00"/>
    <x v="1"/>
    <s v="invoice-processing.co"/>
    <x v="0"/>
    <x v="0"/>
    <n v="0.77361111111111114"/>
    <d v="2026-01-26T00:00:00"/>
    <n v="1"/>
    <n v="1"/>
    <n v="1"/>
    <x v="0"/>
    <s v="Low"/>
    <s v="Low"/>
    <n v="1"/>
    <n v="0"/>
  </r>
  <r>
    <s v="INC-2026-11828"/>
    <d v="2026-01-26T20:25:00"/>
    <x v="4"/>
    <s v="invoice-processing.co"/>
    <x v="2"/>
    <x v="2"/>
    <n v="0.85069444444444442"/>
    <d v="2026-01-26T00:00:00"/>
    <n v="1"/>
    <n v="3"/>
    <n v="2"/>
    <x v="4"/>
    <s v="Medium"/>
    <s v="Medium"/>
    <n v="1"/>
    <n v="0"/>
  </r>
  <r>
    <s v="INC-2026-11617"/>
    <d v="2026-01-26T20:40:00"/>
    <x v="0"/>
    <s v="secure-bank-login.net"/>
    <x v="3"/>
    <x v="2"/>
    <n v="0.86111111111111116"/>
    <d v="2026-01-26T00:00:00"/>
    <n v="1"/>
    <n v="1"/>
    <n v="2"/>
    <x v="6"/>
    <s v="Low"/>
    <s v="Low"/>
    <n v="1"/>
    <n v="0"/>
  </r>
  <r>
    <s v="INC-2026-13212"/>
    <d v="2026-01-26T21:36:00"/>
    <x v="2"/>
    <s v="hr-benefits-portal.org"/>
    <x v="1"/>
    <x v="3"/>
    <n v="0.9"/>
    <d v="2026-01-26T00:00:00"/>
    <n v="1"/>
    <n v="3"/>
    <n v="2"/>
    <x v="4"/>
    <s v="Medium"/>
    <s v="Medium"/>
    <n v="1"/>
    <n v="0"/>
  </r>
  <r>
    <s v="INC-2026-13539"/>
    <d v="2026-01-26T21:51:00"/>
    <x v="0"/>
    <s v="micros0ft-security.com"/>
    <x v="2"/>
    <x v="1"/>
    <n v="0.91041666666666665"/>
    <d v="2026-01-26T00:00:00"/>
    <n v="1"/>
    <n v="1"/>
    <n v="4"/>
    <x v="1"/>
    <s v="Low"/>
    <s v="Low"/>
    <n v="1"/>
    <n v="1"/>
  </r>
  <r>
    <s v="INC-2026-13861"/>
    <d v="2026-01-26T21:54:00"/>
    <x v="4"/>
    <s v="invoice-processing.co"/>
    <x v="2"/>
    <x v="3"/>
    <n v="0.91249999999999998"/>
    <d v="2026-01-26T00:00:00"/>
    <n v="1"/>
    <n v="3"/>
    <n v="2"/>
    <x v="4"/>
    <s v="Medium"/>
    <s v="Medium"/>
    <n v="1"/>
    <n v="0"/>
  </r>
  <r>
    <s v="INC-2026-14185"/>
    <d v="2026-01-26T21:55:00"/>
    <x v="4"/>
    <s v="micros0ft-security.com"/>
    <x v="2"/>
    <x v="3"/>
    <n v="0.91319444444444442"/>
    <d v="2026-01-26T00:00:00"/>
    <n v="1"/>
    <n v="3"/>
    <n v="2"/>
    <x v="4"/>
    <s v="Medium"/>
    <s v="Medium"/>
    <n v="1"/>
    <n v="0"/>
  </r>
  <r>
    <s v="INC-2026-13681"/>
    <d v="2026-01-26T21:55:00"/>
    <x v="2"/>
    <s v="hr-benefits-portal.org"/>
    <x v="3"/>
    <x v="3"/>
    <n v="0.91319444444444442"/>
    <d v="2026-01-26T00:00:00"/>
    <n v="1"/>
    <n v="3"/>
    <n v="2"/>
    <x v="4"/>
    <s v="Medium"/>
    <s v="Medium"/>
    <n v="1"/>
    <n v="0"/>
  </r>
  <r>
    <s v="INC-2026-10305"/>
    <d v="2026-01-26T22:02:00"/>
    <x v="3"/>
    <s v="secure-bank-login.net"/>
    <x v="0"/>
    <x v="2"/>
    <n v="0.91805555555555551"/>
    <d v="2026-01-26T00:00:00"/>
    <n v="1"/>
    <n v="5"/>
    <n v="2"/>
    <x v="3"/>
    <s v="Medium"/>
    <s v="Medium"/>
    <n v="1"/>
    <n v="0"/>
  </r>
  <r>
    <s v="INC-2026-11105"/>
    <d v="2026-01-26T22:04:00"/>
    <x v="0"/>
    <s v="hr-benefits-portal.org"/>
    <x v="0"/>
    <x v="3"/>
    <n v="0.9194444444444444"/>
    <d v="2026-01-26T00:00:00"/>
    <n v="1"/>
    <n v="1"/>
    <n v="2"/>
    <x v="6"/>
    <s v="Low"/>
    <s v="Low"/>
    <n v="1"/>
    <n v="0"/>
  </r>
  <r>
    <s v="INC-2026-14478"/>
    <d v="2026-01-26T22:04:00"/>
    <x v="3"/>
    <s v="secure-bank-login.net"/>
    <x v="0"/>
    <x v="2"/>
    <n v="0.9194444444444444"/>
    <d v="2026-01-26T00:00:00"/>
    <n v="1"/>
    <n v="5"/>
    <n v="2"/>
    <x v="3"/>
    <s v="Medium"/>
    <s v="Medium"/>
    <n v="1"/>
    <n v="0"/>
  </r>
  <r>
    <s v="INC-2026-11096"/>
    <d v="2026-01-26T22:06:00"/>
    <x v="0"/>
    <s v="invoice-processing.co"/>
    <x v="0"/>
    <x v="2"/>
    <n v="0.92083333333333328"/>
    <d v="2026-01-26T00:00:00"/>
    <n v="1"/>
    <n v="1"/>
    <n v="2"/>
    <x v="6"/>
    <s v="Low"/>
    <s v="Low"/>
    <n v="1"/>
    <n v="0"/>
  </r>
  <r>
    <s v="INC-2026-12107"/>
    <d v="2026-01-26T23:10:00"/>
    <x v="4"/>
    <s v="micros0ft-security.com"/>
    <x v="2"/>
    <x v="3"/>
    <n v="0.96527777777777779"/>
    <d v="2026-01-26T00:00:00"/>
    <n v="1"/>
    <n v="3"/>
    <n v="2"/>
    <x v="4"/>
    <s v="Medium"/>
    <s v="Medium"/>
    <n v="1"/>
    <n v="0"/>
  </r>
  <r>
    <s v="INC-2026-14256"/>
    <d v="2026-01-26T23:40:00"/>
    <x v="0"/>
    <s v="hr-benefits-portal.org"/>
    <x v="0"/>
    <x v="4"/>
    <n v="0.98611111111111116"/>
    <d v="2026-01-26T00:00:00"/>
    <n v="1"/>
    <n v="1"/>
    <n v="5"/>
    <x v="8"/>
    <s v="Medium"/>
    <s v="Medium"/>
    <n v="1"/>
    <n v="1"/>
  </r>
  <r>
    <s v="INC-2026-10375"/>
    <d v="2026-01-26T23:46:00"/>
    <x v="4"/>
    <s v="invoice-processing.co"/>
    <x v="2"/>
    <x v="2"/>
    <n v="0.99027777777777781"/>
    <d v="2026-01-26T00:00:00"/>
    <n v="1"/>
    <n v="3"/>
    <n v="2"/>
    <x v="4"/>
    <s v="Medium"/>
    <s v="Medium"/>
    <n v="1"/>
    <n v="0"/>
  </r>
  <r>
    <s v="INC-2026-14752"/>
    <d v="2026-01-26T23:58:00"/>
    <x v="3"/>
    <s v="invoice-processing.co"/>
    <x v="0"/>
    <x v="3"/>
    <n v="0.99861111111111112"/>
    <d v="2026-01-26T00:00:00"/>
    <n v="1"/>
    <n v="5"/>
    <n v="2"/>
    <x v="3"/>
    <s v="Medium"/>
    <s v="Medium"/>
    <n v="1"/>
    <n v="0"/>
  </r>
  <r>
    <s v="INC-2026-11336"/>
    <d v="2026-01-27T00:41:00"/>
    <x v="3"/>
    <s v="micros0ft-security.com"/>
    <x v="0"/>
    <x v="3"/>
    <n v="2.8472222222222222E-2"/>
    <d v="2026-01-27T00:00:00"/>
    <n v="1"/>
    <n v="5"/>
    <n v="2"/>
    <x v="3"/>
    <s v="Medium"/>
    <s v="Medium"/>
    <n v="1"/>
    <n v="0"/>
  </r>
  <r>
    <s v="INC-2026-12471"/>
    <d v="2026-01-27T00:52:00"/>
    <x v="5"/>
    <s v="invoice-processing.co"/>
    <x v="3"/>
    <x v="2"/>
    <n v="3.6111111111111108E-2"/>
    <d v="2026-01-27T00:00:00"/>
    <n v="1"/>
    <n v="1"/>
    <n v="2"/>
    <x v="6"/>
    <s v="Low"/>
    <s v="Low"/>
    <n v="1"/>
    <n v="0"/>
  </r>
  <r>
    <s v="INC-2026-14037"/>
    <d v="2026-01-27T01:43:00"/>
    <x v="4"/>
    <s v="hr-benefits-portal.org"/>
    <x v="2"/>
    <x v="1"/>
    <n v="7.1527777777777773E-2"/>
    <d v="2026-01-27T00:00:00"/>
    <n v="1"/>
    <n v="3"/>
    <n v="4"/>
    <x v="5"/>
    <s v="High"/>
    <s v="High"/>
    <n v="1"/>
    <n v="1"/>
  </r>
  <r>
    <s v="INC-2026-11826"/>
    <d v="2026-01-27T01:50:00"/>
    <x v="1"/>
    <s v="hr-benefits-portal.org"/>
    <x v="3"/>
    <x v="1"/>
    <n v="7.6388888888888895E-2"/>
    <d v="2026-01-27T00:00:00"/>
    <n v="1"/>
    <n v="1"/>
    <n v="4"/>
    <x v="1"/>
    <s v="Low"/>
    <s v="Low"/>
    <n v="1"/>
    <n v="1"/>
  </r>
  <r>
    <s v="INC-2026-14917"/>
    <d v="2026-01-27T02:15:00"/>
    <x v="1"/>
    <s v="hr-benefits-portal.org"/>
    <x v="1"/>
    <x v="3"/>
    <n v="9.375E-2"/>
    <d v="2026-01-27T00:00:00"/>
    <n v="1"/>
    <n v="1"/>
    <n v="2"/>
    <x v="6"/>
    <s v="Low"/>
    <s v="Low"/>
    <n v="1"/>
    <n v="0"/>
  </r>
  <r>
    <s v="INC-2026-12147"/>
    <d v="2026-01-27T03:05:00"/>
    <x v="1"/>
    <s v="secure-bank-login.net"/>
    <x v="3"/>
    <x v="1"/>
    <n v="0.12847222222222221"/>
    <d v="2026-01-27T00:00:00"/>
    <n v="1"/>
    <n v="1"/>
    <n v="4"/>
    <x v="1"/>
    <s v="Low"/>
    <s v="Low"/>
    <n v="1"/>
    <n v="1"/>
  </r>
  <r>
    <s v="INC-2026-11218"/>
    <d v="2026-01-27T03:29:00"/>
    <x v="0"/>
    <s v="hr-benefits-portal.org"/>
    <x v="0"/>
    <x v="2"/>
    <n v="0.1451388888888889"/>
    <d v="2026-01-27T00:00:00"/>
    <n v="1"/>
    <n v="1"/>
    <n v="2"/>
    <x v="6"/>
    <s v="Low"/>
    <s v="Low"/>
    <n v="1"/>
    <n v="0"/>
  </r>
  <r>
    <s v="INC-2026-14589"/>
    <d v="2026-01-27T03:36:00"/>
    <x v="2"/>
    <s v="invoice-processing.co"/>
    <x v="2"/>
    <x v="2"/>
    <n v="0.15"/>
    <d v="2026-01-27T00:00:00"/>
    <n v="1"/>
    <n v="3"/>
    <n v="2"/>
    <x v="4"/>
    <s v="Medium"/>
    <s v="Medium"/>
    <n v="1"/>
    <n v="0"/>
  </r>
  <r>
    <s v="INC-2026-12885"/>
    <d v="2026-01-27T03:37:00"/>
    <x v="0"/>
    <s v="micros0ft-security.com"/>
    <x v="0"/>
    <x v="0"/>
    <n v="0.15069444444444444"/>
    <d v="2026-01-27T00:00:00"/>
    <n v="1"/>
    <n v="1"/>
    <n v="1"/>
    <x v="0"/>
    <s v="Low"/>
    <s v="Low"/>
    <n v="1"/>
    <n v="0"/>
  </r>
  <r>
    <s v="INC-2026-13156"/>
    <d v="2026-01-27T04:11:00"/>
    <x v="4"/>
    <s v="micros0ft-security.com"/>
    <x v="2"/>
    <x v="3"/>
    <n v="0.17430555555555555"/>
    <d v="2026-01-27T00:00:00"/>
    <n v="1"/>
    <n v="3"/>
    <n v="2"/>
    <x v="4"/>
    <s v="Medium"/>
    <s v="Medium"/>
    <n v="1"/>
    <n v="0"/>
  </r>
  <r>
    <s v="INC-2026-10456"/>
    <d v="2026-01-27T06:08:00"/>
    <x v="4"/>
    <s v="micros0ft-security.com"/>
    <x v="2"/>
    <x v="3"/>
    <n v="0.25555555555555554"/>
    <d v="2026-01-27T00:00:00"/>
    <n v="1"/>
    <n v="3"/>
    <n v="2"/>
    <x v="4"/>
    <s v="Medium"/>
    <s v="Medium"/>
    <n v="1"/>
    <n v="0"/>
  </r>
  <r>
    <s v="INC-2026-14738"/>
    <d v="2026-01-27T09:11:00"/>
    <x v="4"/>
    <s v="hr-benefits-portal.org"/>
    <x v="2"/>
    <x v="3"/>
    <n v="0.38263888888888886"/>
    <d v="2026-01-27T00:00:00"/>
    <n v="1"/>
    <n v="3"/>
    <n v="2"/>
    <x v="4"/>
    <s v="Medium"/>
    <s v="Medium"/>
    <n v="1"/>
    <n v="0"/>
  </r>
  <r>
    <s v="INC-2026-12033"/>
    <d v="2026-01-27T09:19:00"/>
    <x v="2"/>
    <s v="hr-benefits-portal.org"/>
    <x v="2"/>
    <x v="3"/>
    <n v="0.38819444444444445"/>
    <d v="2026-01-27T00:00:00"/>
    <n v="1"/>
    <n v="3"/>
    <n v="2"/>
    <x v="4"/>
    <s v="Medium"/>
    <s v="Medium"/>
    <n v="1"/>
    <n v="0"/>
  </r>
  <r>
    <s v="INC-2026-13386"/>
    <d v="2026-01-27T09:33:00"/>
    <x v="2"/>
    <s v="secure-bank-login.net"/>
    <x v="3"/>
    <x v="2"/>
    <n v="0.39791666666666664"/>
    <d v="2026-01-27T00:00:00"/>
    <n v="1"/>
    <n v="3"/>
    <n v="2"/>
    <x v="4"/>
    <s v="Medium"/>
    <s v="Medium"/>
    <n v="1"/>
    <n v="0"/>
  </r>
  <r>
    <s v="INC-2026-13039"/>
    <d v="2026-01-27T10:20:00"/>
    <x v="4"/>
    <s v="invoice-processing.co"/>
    <x v="2"/>
    <x v="3"/>
    <n v="0.43055555555555558"/>
    <d v="2026-01-27T00:00:00"/>
    <n v="1"/>
    <n v="3"/>
    <n v="2"/>
    <x v="4"/>
    <s v="Medium"/>
    <s v="Medium"/>
    <n v="1"/>
    <n v="0"/>
  </r>
  <r>
    <s v="INC-2026-11998"/>
    <d v="2026-01-27T10:21:00"/>
    <x v="4"/>
    <s v="hr-benefits-portal.org"/>
    <x v="2"/>
    <x v="3"/>
    <n v="0.43125000000000002"/>
    <d v="2026-01-27T00:00:00"/>
    <n v="1"/>
    <n v="3"/>
    <n v="2"/>
    <x v="4"/>
    <s v="Medium"/>
    <s v="Medium"/>
    <n v="1"/>
    <n v="0"/>
  </r>
  <r>
    <s v="INC-2026-10529"/>
    <d v="2026-01-27T10:22:00"/>
    <x v="5"/>
    <s v="invoice-processing.co"/>
    <x v="1"/>
    <x v="3"/>
    <n v="0.43194444444444446"/>
    <d v="2026-01-27T00:00:00"/>
    <n v="1"/>
    <n v="1"/>
    <n v="2"/>
    <x v="6"/>
    <s v="Low"/>
    <s v="Low"/>
    <n v="1"/>
    <n v="0"/>
  </r>
  <r>
    <s v="INC-2026-13435"/>
    <d v="2026-01-27T10:50:00"/>
    <x v="2"/>
    <s v="micros0ft-security.com"/>
    <x v="0"/>
    <x v="3"/>
    <n v="0.4513888888888889"/>
    <d v="2026-01-27T00:00:00"/>
    <n v="1"/>
    <n v="3"/>
    <n v="2"/>
    <x v="4"/>
    <s v="Medium"/>
    <s v="Medium"/>
    <n v="1"/>
    <n v="0"/>
  </r>
  <r>
    <s v="INC-2026-10932"/>
    <d v="2026-01-27T10:56:00"/>
    <x v="1"/>
    <s v="micros0ft-security.com"/>
    <x v="1"/>
    <x v="3"/>
    <n v="0.45555555555555555"/>
    <d v="2026-01-27T00:00:00"/>
    <n v="1"/>
    <n v="1"/>
    <n v="2"/>
    <x v="6"/>
    <s v="Low"/>
    <s v="Low"/>
    <n v="1"/>
    <n v="0"/>
  </r>
  <r>
    <s v="INC-2026-14353"/>
    <d v="2026-01-27T11:48:00"/>
    <x v="2"/>
    <s v="secure-bank-login.net"/>
    <x v="1"/>
    <x v="3"/>
    <n v="0.49166666666666664"/>
    <d v="2026-01-27T00:00:00"/>
    <n v="1"/>
    <n v="3"/>
    <n v="2"/>
    <x v="4"/>
    <s v="Medium"/>
    <s v="Medium"/>
    <n v="1"/>
    <n v="0"/>
  </r>
  <r>
    <s v="INC-2026-12355"/>
    <d v="2026-01-27T12:07:00"/>
    <x v="4"/>
    <s v="hr-benefits-portal.org"/>
    <x v="2"/>
    <x v="3"/>
    <n v="0.50486111111111109"/>
    <d v="2026-01-27T00:00:00"/>
    <n v="1"/>
    <n v="3"/>
    <n v="2"/>
    <x v="4"/>
    <s v="Medium"/>
    <s v="Medium"/>
    <n v="1"/>
    <n v="0"/>
  </r>
  <r>
    <s v="INC-2026-11261"/>
    <d v="2026-01-27T12:37:00"/>
    <x v="0"/>
    <s v="hr-benefits-portal.org"/>
    <x v="1"/>
    <x v="3"/>
    <n v="0.52569444444444446"/>
    <d v="2026-01-27T00:00:00"/>
    <n v="1"/>
    <n v="1"/>
    <n v="2"/>
    <x v="6"/>
    <s v="Low"/>
    <s v="Low"/>
    <n v="1"/>
    <n v="0"/>
  </r>
  <r>
    <s v="INC-2026-10163"/>
    <d v="2026-01-27T13:24:00"/>
    <x v="4"/>
    <s v="invoice-processing.co"/>
    <x v="1"/>
    <x v="2"/>
    <n v="0.55833333333333335"/>
    <d v="2026-01-27T00:00:00"/>
    <n v="1"/>
    <n v="3"/>
    <n v="2"/>
    <x v="4"/>
    <s v="Medium"/>
    <s v="Medium"/>
    <n v="1"/>
    <n v="0"/>
  </r>
  <r>
    <s v="INC-2026-14886"/>
    <d v="2026-01-27T13:38:00"/>
    <x v="4"/>
    <s v="hr-benefits-portal.org"/>
    <x v="3"/>
    <x v="4"/>
    <n v="0.56805555555555554"/>
    <d v="2026-01-27T00:00:00"/>
    <n v="1"/>
    <n v="3"/>
    <n v="5"/>
    <x v="9"/>
    <s v="High"/>
    <s v="High"/>
    <n v="1"/>
    <n v="1"/>
  </r>
  <r>
    <s v="INC-2026-10944"/>
    <d v="2026-01-27T13:40:00"/>
    <x v="4"/>
    <s v="micros0ft-security.com"/>
    <x v="2"/>
    <x v="4"/>
    <n v="0.56944444444444442"/>
    <d v="2026-01-27T00:00:00"/>
    <n v="1"/>
    <n v="3"/>
    <n v="5"/>
    <x v="9"/>
    <s v="High"/>
    <s v="High"/>
    <n v="1"/>
    <n v="1"/>
  </r>
  <r>
    <s v="INC-2026-13213"/>
    <d v="2026-01-27T15:36:00"/>
    <x v="4"/>
    <s v="invoice-processing.co"/>
    <x v="0"/>
    <x v="2"/>
    <n v="0.65"/>
    <d v="2026-01-27T00:00:00"/>
    <n v="1"/>
    <n v="3"/>
    <n v="2"/>
    <x v="4"/>
    <s v="Medium"/>
    <s v="Medium"/>
    <n v="1"/>
    <n v="0"/>
  </r>
  <r>
    <s v="INC-2026-10213"/>
    <d v="2026-01-27T15:48:00"/>
    <x v="3"/>
    <s v="micros0ft-security.com"/>
    <x v="0"/>
    <x v="3"/>
    <n v="0.65833333333333333"/>
    <d v="2026-01-27T00:00:00"/>
    <n v="1"/>
    <n v="5"/>
    <n v="2"/>
    <x v="3"/>
    <s v="Medium"/>
    <s v="Medium"/>
    <n v="1"/>
    <n v="0"/>
  </r>
  <r>
    <s v="INC-2026-12164"/>
    <d v="2026-01-27T16:22:00"/>
    <x v="1"/>
    <s v="invoice-processing.co"/>
    <x v="2"/>
    <x v="3"/>
    <n v="0.68194444444444446"/>
    <d v="2026-01-27T00:00:00"/>
    <n v="1"/>
    <n v="1"/>
    <n v="2"/>
    <x v="6"/>
    <s v="Low"/>
    <s v="Low"/>
    <n v="1"/>
    <n v="0"/>
  </r>
  <r>
    <s v="INC-2026-11245"/>
    <d v="2026-01-27T16:29:00"/>
    <x v="4"/>
    <s v="hr-benefits-portal.org"/>
    <x v="2"/>
    <x v="3"/>
    <n v="0.68680555555555556"/>
    <d v="2026-01-27T00:00:00"/>
    <n v="1"/>
    <n v="3"/>
    <n v="2"/>
    <x v="4"/>
    <s v="Medium"/>
    <s v="Medium"/>
    <n v="1"/>
    <n v="0"/>
  </r>
  <r>
    <s v="INC-2026-13312"/>
    <d v="2026-01-27T17:02:00"/>
    <x v="1"/>
    <s v="hr-benefits-portal.org"/>
    <x v="0"/>
    <x v="1"/>
    <n v="0.70972222222222225"/>
    <d v="2026-01-27T00:00:00"/>
    <n v="1"/>
    <n v="1"/>
    <n v="4"/>
    <x v="1"/>
    <s v="Low"/>
    <s v="Low"/>
    <n v="1"/>
    <n v="1"/>
  </r>
  <r>
    <s v="INC-2026-13155"/>
    <d v="2026-01-27T17:11:00"/>
    <x v="4"/>
    <s v="hr-benefits-portal.org"/>
    <x v="2"/>
    <x v="2"/>
    <n v="0.71597222222222223"/>
    <d v="2026-01-27T00:00:00"/>
    <n v="1"/>
    <n v="3"/>
    <n v="2"/>
    <x v="4"/>
    <s v="Medium"/>
    <s v="Medium"/>
    <n v="1"/>
    <n v="0"/>
  </r>
  <r>
    <s v="INC-2026-14488"/>
    <d v="2026-01-27T17:23:00"/>
    <x v="0"/>
    <s v="secure-bank-login.net"/>
    <x v="3"/>
    <x v="3"/>
    <n v="0.72430555555555554"/>
    <d v="2026-01-27T00:00:00"/>
    <n v="1"/>
    <n v="1"/>
    <n v="2"/>
    <x v="6"/>
    <s v="Low"/>
    <s v="Low"/>
    <n v="1"/>
    <n v="0"/>
  </r>
  <r>
    <s v="INC-2026-14125"/>
    <d v="2026-01-27T17:30:00"/>
    <x v="5"/>
    <s v="secure-bank-login.net"/>
    <x v="2"/>
    <x v="3"/>
    <n v="0.72916666666666663"/>
    <d v="2026-01-27T00:00:00"/>
    <n v="1"/>
    <n v="1"/>
    <n v="2"/>
    <x v="6"/>
    <s v="Low"/>
    <s v="Low"/>
    <n v="1"/>
    <n v="0"/>
  </r>
  <r>
    <s v="INC-2026-10586"/>
    <d v="2026-01-27T17:33:00"/>
    <x v="4"/>
    <s v="secure-bank-login.net"/>
    <x v="2"/>
    <x v="3"/>
    <n v="0.73124999999999996"/>
    <d v="2026-01-27T00:00:00"/>
    <n v="1"/>
    <n v="3"/>
    <n v="2"/>
    <x v="4"/>
    <s v="Medium"/>
    <s v="Medium"/>
    <n v="1"/>
    <n v="0"/>
  </r>
  <r>
    <s v="INC-2026-13122"/>
    <d v="2026-01-27T17:55:00"/>
    <x v="5"/>
    <s v="secure-bank-login.net"/>
    <x v="2"/>
    <x v="2"/>
    <n v="0.74652777777777779"/>
    <d v="2026-01-27T00:00:00"/>
    <n v="1"/>
    <n v="1"/>
    <n v="2"/>
    <x v="6"/>
    <s v="Low"/>
    <s v="Low"/>
    <n v="1"/>
    <n v="0"/>
  </r>
  <r>
    <s v="INC-2026-12800"/>
    <d v="2026-01-27T18:05:00"/>
    <x v="4"/>
    <s v="secure-bank-login.net"/>
    <x v="2"/>
    <x v="1"/>
    <n v="0.75347222222222221"/>
    <d v="2026-01-27T00:00:00"/>
    <n v="1"/>
    <n v="3"/>
    <n v="4"/>
    <x v="5"/>
    <s v="High"/>
    <s v="High"/>
    <n v="1"/>
    <n v="1"/>
  </r>
  <r>
    <s v="INC-2026-13886"/>
    <d v="2026-01-27T18:37:00"/>
    <x v="5"/>
    <s v="secure-bank-login.net"/>
    <x v="1"/>
    <x v="0"/>
    <n v="0.77569444444444446"/>
    <d v="2026-01-27T00:00:00"/>
    <n v="1"/>
    <n v="1"/>
    <n v="1"/>
    <x v="0"/>
    <s v="Low"/>
    <s v="Low"/>
    <n v="1"/>
    <n v="0"/>
  </r>
  <r>
    <s v="INC-2026-13755"/>
    <d v="2026-01-27T20:08:00"/>
    <x v="5"/>
    <s v="invoice-processing.co"/>
    <x v="0"/>
    <x v="3"/>
    <n v="0.83888888888888891"/>
    <d v="2026-01-27T00:00:00"/>
    <n v="1"/>
    <n v="1"/>
    <n v="2"/>
    <x v="6"/>
    <s v="Low"/>
    <s v="Low"/>
    <n v="1"/>
    <n v="0"/>
  </r>
  <r>
    <s v="INC-2026-13111"/>
    <d v="2026-01-27T20:27:00"/>
    <x v="4"/>
    <s v="micros0ft-security.com"/>
    <x v="2"/>
    <x v="0"/>
    <n v="0.8520833333333333"/>
    <d v="2026-01-27T00:00:00"/>
    <n v="1"/>
    <n v="3"/>
    <n v="1"/>
    <x v="2"/>
    <s v="Low"/>
    <s v="Low"/>
    <n v="1"/>
    <n v="0"/>
  </r>
  <r>
    <s v="INC-2026-13844"/>
    <d v="2026-01-27T20:57:00"/>
    <x v="2"/>
    <s v="secure-bank-login.net"/>
    <x v="3"/>
    <x v="1"/>
    <n v="0.87291666666666667"/>
    <d v="2026-01-27T00:00:00"/>
    <n v="1"/>
    <n v="3"/>
    <n v="4"/>
    <x v="5"/>
    <s v="High"/>
    <s v="High"/>
    <n v="1"/>
    <n v="1"/>
  </r>
  <r>
    <s v="INC-2026-11914"/>
    <d v="2026-01-27T21:09:00"/>
    <x v="1"/>
    <s v="micros0ft-security.com"/>
    <x v="2"/>
    <x v="0"/>
    <n v="0.88124999999999998"/>
    <d v="2026-01-27T00:00:00"/>
    <n v="1"/>
    <n v="1"/>
    <n v="1"/>
    <x v="0"/>
    <s v="Low"/>
    <s v="Low"/>
    <n v="1"/>
    <n v="0"/>
  </r>
  <r>
    <s v="INC-2026-11259"/>
    <d v="2026-01-27T21:10:00"/>
    <x v="0"/>
    <s v="secure-bank-login.net"/>
    <x v="1"/>
    <x v="4"/>
    <n v="0.88194444444444442"/>
    <d v="2026-01-27T00:00:00"/>
    <n v="1"/>
    <n v="1"/>
    <n v="5"/>
    <x v="8"/>
    <s v="Medium"/>
    <s v="Medium"/>
    <n v="1"/>
    <n v="1"/>
  </r>
  <r>
    <s v="INC-2026-14098"/>
    <d v="2026-01-27T22:40:00"/>
    <x v="4"/>
    <s v="secure-bank-login.net"/>
    <x v="2"/>
    <x v="3"/>
    <n v="0.94444444444444442"/>
    <d v="2026-01-27T00:00:00"/>
    <n v="1"/>
    <n v="3"/>
    <n v="2"/>
    <x v="4"/>
    <s v="Medium"/>
    <s v="Medium"/>
    <n v="1"/>
    <n v="0"/>
  </r>
  <r>
    <s v="INC-2026-11996"/>
    <d v="2026-01-27T22:51:00"/>
    <x v="4"/>
    <s v="secure-bank-login.net"/>
    <x v="2"/>
    <x v="3"/>
    <n v="0.95208333333333328"/>
    <d v="2026-01-27T00:00:00"/>
    <n v="1"/>
    <n v="3"/>
    <n v="2"/>
    <x v="4"/>
    <s v="Medium"/>
    <s v="Medium"/>
    <n v="1"/>
    <n v="0"/>
  </r>
  <r>
    <s v="INC-2026-10391"/>
    <d v="2026-01-27T22:56:00"/>
    <x v="4"/>
    <s v="secure-bank-login.net"/>
    <x v="2"/>
    <x v="3"/>
    <n v="0.9555555555555556"/>
    <d v="2026-01-27T00:00:00"/>
    <n v="1"/>
    <n v="3"/>
    <n v="2"/>
    <x v="4"/>
    <s v="Medium"/>
    <s v="Medium"/>
    <n v="1"/>
    <n v="0"/>
  </r>
  <r>
    <s v="INC-2026-10527"/>
    <d v="2026-01-27T23:31:00"/>
    <x v="5"/>
    <s v="hr-benefits-portal.org"/>
    <x v="3"/>
    <x v="2"/>
    <n v="0.97986111111111107"/>
    <d v="2026-01-27T00:00:00"/>
    <n v="1"/>
    <n v="1"/>
    <n v="2"/>
    <x v="6"/>
    <s v="Low"/>
    <s v="Low"/>
    <n v="1"/>
    <n v="0"/>
  </r>
  <r>
    <s v="INC-2026-12075"/>
    <d v="2026-01-27T23:37:00"/>
    <x v="0"/>
    <s v="secure-bank-login.net"/>
    <x v="1"/>
    <x v="2"/>
    <n v="0.98402777777777772"/>
    <d v="2026-01-27T00:00:00"/>
    <n v="1"/>
    <n v="1"/>
    <n v="2"/>
    <x v="6"/>
    <s v="Low"/>
    <s v="Low"/>
    <n v="1"/>
    <n v="0"/>
  </r>
  <r>
    <s v="INC-2026-11056"/>
    <d v="2026-01-27T23:40:00"/>
    <x v="0"/>
    <s v="hr-benefits-portal.org"/>
    <x v="0"/>
    <x v="2"/>
    <n v="0.98611111111111116"/>
    <d v="2026-01-27T00:00:00"/>
    <n v="1"/>
    <n v="1"/>
    <n v="2"/>
    <x v="6"/>
    <s v="Low"/>
    <s v="Low"/>
    <n v="1"/>
    <n v="0"/>
  </r>
  <r>
    <s v="INC-2026-10848"/>
    <d v="2026-01-28T00:26:00"/>
    <x v="1"/>
    <s v="secure-bank-login.net"/>
    <x v="0"/>
    <x v="3"/>
    <n v="1.8055555555555554E-2"/>
    <d v="2026-01-28T00:00:00"/>
    <n v="1"/>
    <n v="1"/>
    <n v="2"/>
    <x v="6"/>
    <s v="Low"/>
    <s v="Low"/>
    <n v="1"/>
    <n v="0"/>
  </r>
  <r>
    <s v="INC-2026-12392"/>
    <d v="2026-01-28T01:34:00"/>
    <x v="0"/>
    <s v="micros0ft-security.com"/>
    <x v="2"/>
    <x v="3"/>
    <n v="6.5277777777777782E-2"/>
    <d v="2026-01-28T00:00:00"/>
    <n v="1"/>
    <n v="1"/>
    <n v="2"/>
    <x v="6"/>
    <s v="Low"/>
    <s v="Low"/>
    <n v="1"/>
    <n v="0"/>
  </r>
  <r>
    <s v="INC-2026-14293"/>
    <d v="2026-01-28T01:43:00"/>
    <x v="5"/>
    <s v="invoice-processing.co"/>
    <x v="2"/>
    <x v="2"/>
    <n v="7.1527777777777773E-2"/>
    <d v="2026-01-28T00:00:00"/>
    <n v="1"/>
    <n v="1"/>
    <n v="2"/>
    <x v="6"/>
    <s v="Low"/>
    <s v="Low"/>
    <n v="1"/>
    <n v="0"/>
  </r>
  <r>
    <s v="INC-2026-13707"/>
    <d v="2026-01-28T01:48:00"/>
    <x v="2"/>
    <s v="micros0ft-security.com"/>
    <x v="2"/>
    <x v="1"/>
    <n v="7.4999999999999997E-2"/>
    <d v="2026-01-28T00:00:00"/>
    <n v="1"/>
    <n v="3"/>
    <n v="4"/>
    <x v="5"/>
    <s v="High"/>
    <s v="High"/>
    <n v="1"/>
    <n v="1"/>
  </r>
  <r>
    <s v="INC-2026-14191"/>
    <d v="2026-01-28T03:37:00"/>
    <x v="3"/>
    <s v="hr-benefits-portal.org"/>
    <x v="0"/>
    <x v="2"/>
    <n v="0.15069444444444444"/>
    <d v="2026-01-28T00:00:00"/>
    <n v="1"/>
    <n v="5"/>
    <n v="2"/>
    <x v="3"/>
    <s v="Medium"/>
    <s v="Medium"/>
    <n v="1"/>
    <n v="0"/>
  </r>
  <r>
    <s v="INC-2026-14799"/>
    <d v="2026-01-28T03:41:00"/>
    <x v="5"/>
    <s v="hr-benefits-portal.org"/>
    <x v="0"/>
    <x v="0"/>
    <n v="0.15347222222222223"/>
    <d v="2026-01-28T00:00:00"/>
    <n v="1"/>
    <n v="1"/>
    <n v="1"/>
    <x v="0"/>
    <s v="Low"/>
    <s v="Low"/>
    <n v="1"/>
    <n v="0"/>
  </r>
  <r>
    <s v="INC-2026-12683"/>
    <d v="2026-01-28T03:44:00"/>
    <x v="4"/>
    <s v="invoice-processing.co"/>
    <x v="2"/>
    <x v="3"/>
    <n v="0.15555555555555556"/>
    <d v="2026-01-28T00:00:00"/>
    <n v="1"/>
    <n v="3"/>
    <n v="2"/>
    <x v="4"/>
    <s v="Medium"/>
    <s v="Medium"/>
    <n v="1"/>
    <n v="0"/>
  </r>
  <r>
    <s v="INC-2026-12947"/>
    <d v="2026-01-28T03:50:00"/>
    <x v="4"/>
    <s v="invoice-processing.co"/>
    <x v="2"/>
    <x v="1"/>
    <n v="0.15972222222222221"/>
    <d v="2026-01-28T00:00:00"/>
    <n v="1"/>
    <n v="3"/>
    <n v="4"/>
    <x v="5"/>
    <s v="High"/>
    <s v="High"/>
    <n v="1"/>
    <n v="1"/>
  </r>
  <r>
    <s v="INC-2026-12895"/>
    <d v="2026-01-28T04:00:00"/>
    <x v="5"/>
    <s v="secure-bank-login.net"/>
    <x v="2"/>
    <x v="4"/>
    <n v="0.16666666666666666"/>
    <d v="2026-01-28T00:00:00"/>
    <n v="1"/>
    <n v="1"/>
    <n v="5"/>
    <x v="8"/>
    <s v="Medium"/>
    <s v="Medium"/>
    <n v="1"/>
    <n v="1"/>
  </r>
  <r>
    <s v="INC-2026-13354"/>
    <d v="2026-01-28T04:04:00"/>
    <x v="2"/>
    <s v="invoice-processing.co"/>
    <x v="0"/>
    <x v="2"/>
    <n v="0.16944444444444445"/>
    <d v="2026-01-28T00:00:00"/>
    <n v="1"/>
    <n v="3"/>
    <n v="2"/>
    <x v="4"/>
    <s v="Medium"/>
    <s v="Medium"/>
    <n v="1"/>
    <n v="0"/>
  </r>
  <r>
    <s v="INC-2026-10436"/>
    <d v="2026-01-28T04:13:00"/>
    <x v="4"/>
    <s v="hr-benefits-portal.org"/>
    <x v="2"/>
    <x v="0"/>
    <n v="0.17569444444444443"/>
    <d v="2026-01-28T00:00:00"/>
    <n v="1"/>
    <n v="3"/>
    <n v="1"/>
    <x v="2"/>
    <s v="Low"/>
    <s v="Low"/>
    <n v="1"/>
    <n v="0"/>
  </r>
  <r>
    <s v="INC-2026-14035"/>
    <d v="2026-01-28T04:20:00"/>
    <x v="4"/>
    <s v="hr-benefits-portal.org"/>
    <x v="2"/>
    <x v="1"/>
    <n v="0.18055555555555555"/>
    <d v="2026-01-28T00:00:00"/>
    <n v="1"/>
    <n v="3"/>
    <n v="4"/>
    <x v="5"/>
    <s v="High"/>
    <s v="High"/>
    <n v="1"/>
    <n v="1"/>
  </r>
  <r>
    <s v="INC-2026-11254"/>
    <d v="2026-01-28T04:40:00"/>
    <x v="4"/>
    <s v="micros0ft-security.com"/>
    <x v="3"/>
    <x v="3"/>
    <n v="0.19444444444444445"/>
    <d v="2026-01-28T00:00:00"/>
    <n v="1"/>
    <n v="3"/>
    <n v="2"/>
    <x v="4"/>
    <s v="Medium"/>
    <s v="Medium"/>
    <n v="1"/>
    <n v="0"/>
  </r>
  <r>
    <s v="INC-2026-13099"/>
    <d v="2026-01-28T04:53:00"/>
    <x v="5"/>
    <s v="invoice-processing.co"/>
    <x v="0"/>
    <x v="3"/>
    <n v="0.20347222222222222"/>
    <d v="2026-01-28T00:00:00"/>
    <n v="1"/>
    <n v="1"/>
    <n v="2"/>
    <x v="6"/>
    <s v="Low"/>
    <s v="Low"/>
    <n v="1"/>
    <n v="0"/>
  </r>
  <r>
    <s v="INC-2026-10950"/>
    <d v="2026-01-28T05:41:00"/>
    <x v="4"/>
    <s v="micros0ft-security.com"/>
    <x v="2"/>
    <x v="2"/>
    <n v="0.23680555555555555"/>
    <d v="2026-01-28T00:00:00"/>
    <n v="1"/>
    <n v="3"/>
    <n v="2"/>
    <x v="4"/>
    <s v="Medium"/>
    <s v="Medium"/>
    <n v="1"/>
    <n v="0"/>
  </r>
  <r>
    <s v="INC-2026-14664"/>
    <d v="2026-01-28T05:58:00"/>
    <x v="0"/>
    <s v="hr-benefits-portal.org"/>
    <x v="2"/>
    <x v="3"/>
    <n v="0.24861111111111112"/>
    <d v="2026-01-28T00:00:00"/>
    <n v="1"/>
    <n v="1"/>
    <n v="2"/>
    <x v="6"/>
    <s v="Low"/>
    <s v="Low"/>
    <n v="1"/>
    <n v="0"/>
  </r>
  <r>
    <s v="INC-2026-13518"/>
    <d v="2026-01-28T06:06:00"/>
    <x v="2"/>
    <s v="invoice-processing.co"/>
    <x v="2"/>
    <x v="3"/>
    <n v="0.25416666666666665"/>
    <d v="2026-01-28T00:00:00"/>
    <n v="1"/>
    <n v="3"/>
    <n v="2"/>
    <x v="4"/>
    <s v="Medium"/>
    <s v="Medium"/>
    <n v="1"/>
    <n v="0"/>
  </r>
  <r>
    <s v="INC-2026-12882"/>
    <d v="2026-01-28T06:23:00"/>
    <x v="4"/>
    <s v="hr-benefits-portal.org"/>
    <x v="2"/>
    <x v="3"/>
    <n v="0.26597222222222222"/>
    <d v="2026-01-28T00:00:00"/>
    <n v="1"/>
    <n v="3"/>
    <n v="2"/>
    <x v="4"/>
    <s v="Medium"/>
    <s v="Medium"/>
    <n v="1"/>
    <n v="0"/>
  </r>
  <r>
    <s v="INC-2026-13126"/>
    <d v="2026-01-28T06:35:00"/>
    <x v="1"/>
    <s v="micros0ft-security.com"/>
    <x v="3"/>
    <x v="3"/>
    <n v="0.27430555555555558"/>
    <d v="2026-01-28T00:00:00"/>
    <n v="1"/>
    <n v="1"/>
    <n v="2"/>
    <x v="6"/>
    <s v="Low"/>
    <s v="Low"/>
    <n v="1"/>
    <n v="0"/>
  </r>
  <r>
    <s v="INC-2026-11331"/>
    <d v="2026-01-28T07:08:00"/>
    <x v="4"/>
    <s v="hr-benefits-portal.org"/>
    <x v="2"/>
    <x v="2"/>
    <n v="0.29722222222222222"/>
    <d v="2026-01-28T00:00:00"/>
    <n v="1"/>
    <n v="3"/>
    <n v="2"/>
    <x v="4"/>
    <s v="Medium"/>
    <s v="Medium"/>
    <n v="1"/>
    <n v="0"/>
  </r>
  <r>
    <s v="INC-2026-13981"/>
    <d v="2026-01-28T07:11:00"/>
    <x v="4"/>
    <s v="invoice-processing.co"/>
    <x v="2"/>
    <x v="4"/>
    <n v="0.29930555555555555"/>
    <d v="2026-01-28T00:00:00"/>
    <n v="1"/>
    <n v="3"/>
    <n v="5"/>
    <x v="9"/>
    <s v="High"/>
    <s v="High"/>
    <n v="1"/>
    <n v="1"/>
  </r>
  <r>
    <s v="INC-2026-12875"/>
    <d v="2026-01-28T07:59:00"/>
    <x v="0"/>
    <s v="invoice-processing.co"/>
    <x v="1"/>
    <x v="1"/>
    <n v="0.33263888888888887"/>
    <d v="2026-01-28T00:00:00"/>
    <n v="1"/>
    <n v="1"/>
    <n v="4"/>
    <x v="1"/>
    <s v="Low"/>
    <s v="Low"/>
    <n v="1"/>
    <n v="1"/>
  </r>
  <r>
    <s v="INC-2026-10983"/>
    <d v="2026-01-28T08:07:00"/>
    <x v="0"/>
    <s v="secure-bank-login.net"/>
    <x v="3"/>
    <x v="2"/>
    <n v="0.33819444444444446"/>
    <d v="2026-01-28T00:00:00"/>
    <n v="1"/>
    <n v="1"/>
    <n v="2"/>
    <x v="6"/>
    <s v="Low"/>
    <s v="Low"/>
    <n v="1"/>
    <n v="0"/>
  </r>
  <r>
    <s v="INC-2026-14054"/>
    <d v="2026-01-28T08:07:00"/>
    <x v="0"/>
    <s v="micros0ft-security.com"/>
    <x v="3"/>
    <x v="3"/>
    <n v="0.33819444444444446"/>
    <d v="2026-01-28T00:00:00"/>
    <n v="1"/>
    <n v="1"/>
    <n v="2"/>
    <x v="6"/>
    <s v="Low"/>
    <s v="Low"/>
    <n v="1"/>
    <n v="0"/>
  </r>
  <r>
    <s v="INC-2026-14208"/>
    <d v="2026-01-28T08:13:00"/>
    <x v="4"/>
    <s v="hr-benefits-portal.org"/>
    <x v="2"/>
    <x v="3"/>
    <n v="0.34236111111111112"/>
    <d v="2026-01-28T00:00:00"/>
    <n v="1"/>
    <n v="3"/>
    <n v="2"/>
    <x v="4"/>
    <s v="Medium"/>
    <s v="Medium"/>
    <n v="1"/>
    <n v="0"/>
  </r>
  <r>
    <s v="INC-2026-13585"/>
    <d v="2026-01-28T09:19:00"/>
    <x v="2"/>
    <s v="secure-bank-login.net"/>
    <x v="1"/>
    <x v="3"/>
    <n v="0.38819444444444445"/>
    <d v="2026-01-28T00:00:00"/>
    <n v="1"/>
    <n v="3"/>
    <n v="2"/>
    <x v="4"/>
    <s v="Medium"/>
    <s v="Medium"/>
    <n v="1"/>
    <n v="0"/>
  </r>
  <r>
    <s v="INC-2026-11809"/>
    <d v="2026-01-28T09:22:00"/>
    <x v="4"/>
    <s v="invoice-processing.co"/>
    <x v="1"/>
    <x v="3"/>
    <n v="0.39027777777777778"/>
    <d v="2026-01-28T00:00:00"/>
    <n v="1"/>
    <n v="3"/>
    <n v="2"/>
    <x v="4"/>
    <s v="Medium"/>
    <s v="Medium"/>
    <n v="1"/>
    <n v="0"/>
  </r>
  <r>
    <s v="INC-2026-14046"/>
    <d v="2026-01-28T09:32:00"/>
    <x v="2"/>
    <s v="hr-benefits-portal.org"/>
    <x v="2"/>
    <x v="3"/>
    <n v="0.3972222222222222"/>
    <d v="2026-01-28T00:00:00"/>
    <n v="1"/>
    <n v="3"/>
    <n v="2"/>
    <x v="4"/>
    <s v="Medium"/>
    <s v="Medium"/>
    <n v="1"/>
    <n v="0"/>
  </r>
  <r>
    <s v="INC-2026-10864"/>
    <d v="2026-01-28T09:53:00"/>
    <x v="4"/>
    <s v="micros0ft-security.com"/>
    <x v="2"/>
    <x v="1"/>
    <n v="0.41180555555555554"/>
    <d v="2026-01-28T00:00:00"/>
    <n v="1"/>
    <n v="3"/>
    <n v="4"/>
    <x v="5"/>
    <s v="High"/>
    <s v="High"/>
    <n v="1"/>
    <n v="1"/>
  </r>
  <r>
    <s v="INC-2026-12582"/>
    <d v="2026-01-28T10:16:00"/>
    <x v="3"/>
    <s v="invoice-processing.co"/>
    <x v="0"/>
    <x v="3"/>
    <n v="0.42777777777777776"/>
    <d v="2026-01-28T00:00:00"/>
    <n v="1"/>
    <n v="5"/>
    <n v="2"/>
    <x v="3"/>
    <s v="Medium"/>
    <s v="Medium"/>
    <n v="1"/>
    <n v="0"/>
  </r>
  <r>
    <s v="INC-2026-11003"/>
    <d v="2026-01-28T10:20:00"/>
    <x v="4"/>
    <s v="hr-benefits-portal.org"/>
    <x v="2"/>
    <x v="2"/>
    <n v="0.43055555555555558"/>
    <d v="2026-01-28T00:00:00"/>
    <n v="1"/>
    <n v="3"/>
    <n v="2"/>
    <x v="4"/>
    <s v="Medium"/>
    <s v="Medium"/>
    <n v="1"/>
    <n v="0"/>
  </r>
  <r>
    <s v="INC-2026-14343"/>
    <d v="2026-01-28T10:36:00"/>
    <x v="4"/>
    <s v="secure-bank-login.net"/>
    <x v="2"/>
    <x v="1"/>
    <n v="0.44166666666666665"/>
    <d v="2026-01-28T00:00:00"/>
    <n v="1"/>
    <n v="3"/>
    <n v="4"/>
    <x v="5"/>
    <s v="High"/>
    <s v="High"/>
    <n v="1"/>
    <n v="1"/>
  </r>
  <r>
    <s v="INC-2026-10439"/>
    <d v="2026-01-28T10:37:00"/>
    <x v="3"/>
    <s v="hr-benefits-portal.org"/>
    <x v="0"/>
    <x v="3"/>
    <n v="0.44236111111111109"/>
    <d v="2026-01-28T00:00:00"/>
    <n v="1"/>
    <n v="5"/>
    <n v="2"/>
    <x v="3"/>
    <s v="Medium"/>
    <s v="Medium"/>
    <n v="1"/>
    <n v="0"/>
  </r>
  <r>
    <s v="INC-2026-12649"/>
    <d v="2026-01-28T10:44:00"/>
    <x v="2"/>
    <s v="secure-bank-login.net"/>
    <x v="2"/>
    <x v="3"/>
    <n v="0.44722222222222224"/>
    <d v="2026-01-28T00:00:00"/>
    <n v="1"/>
    <n v="3"/>
    <n v="2"/>
    <x v="4"/>
    <s v="Medium"/>
    <s v="Medium"/>
    <n v="1"/>
    <n v="0"/>
  </r>
  <r>
    <s v="INC-2026-13977"/>
    <d v="2026-01-28T11:07:00"/>
    <x v="4"/>
    <s v="hr-benefits-portal.org"/>
    <x v="2"/>
    <x v="0"/>
    <n v="0.46319444444444446"/>
    <d v="2026-01-28T00:00:00"/>
    <n v="1"/>
    <n v="3"/>
    <n v="1"/>
    <x v="2"/>
    <s v="Low"/>
    <s v="Low"/>
    <n v="1"/>
    <n v="0"/>
  </r>
  <r>
    <s v="INC-2026-14188"/>
    <d v="2026-01-28T11:09:00"/>
    <x v="4"/>
    <s v="hr-benefits-portal.org"/>
    <x v="1"/>
    <x v="3"/>
    <n v="0.46458333333333335"/>
    <d v="2026-01-28T00:00:00"/>
    <n v="1"/>
    <n v="3"/>
    <n v="2"/>
    <x v="4"/>
    <s v="Medium"/>
    <s v="Medium"/>
    <n v="1"/>
    <n v="0"/>
  </r>
  <r>
    <s v="INC-2026-12920"/>
    <d v="2026-01-28T11:18:00"/>
    <x v="4"/>
    <s v="secure-bank-login.net"/>
    <x v="2"/>
    <x v="4"/>
    <n v="0.47083333333333333"/>
    <d v="2026-01-28T00:00:00"/>
    <n v="1"/>
    <n v="3"/>
    <n v="5"/>
    <x v="9"/>
    <s v="High"/>
    <s v="High"/>
    <n v="1"/>
    <n v="1"/>
  </r>
  <r>
    <s v="INC-2026-10258"/>
    <d v="2026-01-28T11:27:00"/>
    <x v="3"/>
    <s v="invoice-processing.co"/>
    <x v="0"/>
    <x v="3"/>
    <n v="0.47708333333333336"/>
    <d v="2026-01-28T00:00:00"/>
    <n v="1"/>
    <n v="5"/>
    <n v="2"/>
    <x v="3"/>
    <s v="Medium"/>
    <s v="Medium"/>
    <n v="1"/>
    <n v="0"/>
  </r>
  <r>
    <s v="INC-2026-10760"/>
    <d v="2026-01-28T13:37:00"/>
    <x v="4"/>
    <s v="hr-benefits-portal.org"/>
    <x v="2"/>
    <x v="0"/>
    <n v="0.56736111111111109"/>
    <d v="2026-01-28T00:00:00"/>
    <n v="1"/>
    <n v="3"/>
    <n v="1"/>
    <x v="2"/>
    <s v="Low"/>
    <s v="Low"/>
    <n v="1"/>
    <n v="0"/>
  </r>
  <r>
    <s v="INC-2026-14317"/>
    <d v="2026-01-28T14:41:00"/>
    <x v="3"/>
    <s v="micros0ft-security.com"/>
    <x v="0"/>
    <x v="3"/>
    <n v="0.6118055555555556"/>
    <d v="2026-01-28T00:00:00"/>
    <n v="1"/>
    <n v="5"/>
    <n v="2"/>
    <x v="3"/>
    <s v="Medium"/>
    <s v="Medium"/>
    <n v="1"/>
    <n v="0"/>
  </r>
  <r>
    <s v="INC-2026-10478"/>
    <d v="2026-01-28T17:07:00"/>
    <x v="4"/>
    <s v="micros0ft-security.com"/>
    <x v="2"/>
    <x v="2"/>
    <n v="0.71319444444444446"/>
    <d v="2026-01-28T00:00:00"/>
    <n v="1"/>
    <n v="3"/>
    <n v="2"/>
    <x v="4"/>
    <s v="Medium"/>
    <s v="Medium"/>
    <n v="1"/>
    <n v="0"/>
  </r>
  <r>
    <s v="INC-2026-12262"/>
    <d v="2026-01-28T17:31:00"/>
    <x v="3"/>
    <s v="micros0ft-security.com"/>
    <x v="0"/>
    <x v="2"/>
    <n v="0.72986111111111107"/>
    <d v="2026-01-28T00:00:00"/>
    <n v="1"/>
    <n v="5"/>
    <n v="2"/>
    <x v="3"/>
    <s v="Medium"/>
    <s v="Medium"/>
    <n v="1"/>
    <n v="0"/>
  </r>
  <r>
    <s v="INC-2026-11268"/>
    <d v="2026-01-28T17:31:00"/>
    <x v="2"/>
    <s v="micros0ft-security.com"/>
    <x v="3"/>
    <x v="3"/>
    <n v="0.72986111111111107"/>
    <d v="2026-01-28T00:00:00"/>
    <n v="1"/>
    <n v="3"/>
    <n v="2"/>
    <x v="4"/>
    <s v="Medium"/>
    <s v="Medium"/>
    <n v="1"/>
    <n v="0"/>
  </r>
  <r>
    <s v="INC-2026-10885"/>
    <d v="2026-01-28T18:28:00"/>
    <x v="1"/>
    <s v="invoice-processing.co"/>
    <x v="0"/>
    <x v="3"/>
    <n v="0.76944444444444449"/>
    <d v="2026-01-28T00:00:00"/>
    <n v="1"/>
    <n v="1"/>
    <n v="2"/>
    <x v="6"/>
    <s v="Low"/>
    <s v="Low"/>
    <n v="1"/>
    <n v="0"/>
  </r>
  <r>
    <s v="INC-2026-14407"/>
    <d v="2026-01-28T18:48:00"/>
    <x v="4"/>
    <s v="secure-bank-login.net"/>
    <x v="2"/>
    <x v="1"/>
    <n v="0.78333333333333333"/>
    <d v="2026-01-28T00:00:00"/>
    <n v="1"/>
    <n v="3"/>
    <n v="4"/>
    <x v="5"/>
    <s v="High"/>
    <s v="High"/>
    <n v="1"/>
    <n v="1"/>
  </r>
  <r>
    <s v="INC-2026-14438"/>
    <d v="2026-01-28T18:54:00"/>
    <x v="4"/>
    <s v="hr-benefits-portal.org"/>
    <x v="2"/>
    <x v="0"/>
    <n v="0.78749999999999998"/>
    <d v="2026-01-28T00:00:00"/>
    <n v="1"/>
    <n v="3"/>
    <n v="1"/>
    <x v="2"/>
    <s v="Low"/>
    <s v="Low"/>
    <n v="1"/>
    <n v="0"/>
  </r>
  <r>
    <s v="INC-2026-13132"/>
    <d v="2026-01-28T19:03:00"/>
    <x v="2"/>
    <s v="micros0ft-security.com"/>
    <x v="1"/>
    <x v="2"/>
    <n v="0.79374999999999996"/>
    <d v="2026-01-28T00:00:00"/>
    <n v="1"/>
    <n v="3"/>
    <n v="2"/>
    <x v="4"/>
    <s v="Medium"/>
    <s v="Medium"/>
    <n v="1"/>
    <n v="0"/>
  </r>
  <r>
    <s v="INC-2026-14346"/>
    <d v="2026-01-28T19:13:00"/>
    <x v="3"/>
    <s v="micros0ft-security.com"/>
    <x v="0"/>
    <x v="3"/>
    <n v="0.80069444444444449"/>
    <d v="2026-01-28T00:00:00"/>
    <n v="1"/>
    <n v="5"/>
    <n v="2"/>
    <x v="3"/>
    <s v="Medium"/>
    <s v="Medium"/>
    <n v="1"/>
    <n v="0"/>
  </r>
  <r>
    <s v="INC-2026-10732"/>
    <d v="2026-01-28T20:16:00"/>
    <x v="4"/>
    <s v="micros0ft-security.com"/>
    <x v="2"/>
    <x v="3"/>
    <n v="0.84444444444444444"/>
    <d v="2026-01-28T00:00:00"/>
    <n v="1"/>
    <n v="3"/>
    <n v="2"/>
    <x v="4"/>
    <s v="Medium"/>
    <s v="Medium"/>
    <n v="1"/>
    <n v="0"/>
  </r>
  <r>
    <s v="INC-2026-12663"/>
    <d v="2026-01-28T21:28:00"/>
    <x v="4"/>
    <s v="hr-benefits-portal.org"/>
    <x v="2"/>
    <x v="3"/>
    <n v="0.89444444444444449"/>
    <d v="2026-01-28T00:00:00"/>
    <n v="1"/>
    <n v="3"/>
    <n v="2"/>
    <x v="4"/>
    <s v="Medium"/>
    <s v="Medium"/>
    <n v="1"/>
    <n v="0"/>
  </r>
  <r>
    <s v="INC-2026-12934"/>
    <d v="2026-01-28T23:09:00"/>
    <x v="4"/>
    <s v="hr-benefits-portal.org"/>
    <x v="2"/>
    <x v="3"/>
    <n v="0.96458333333333335"/>
    <d v="2026-01-28T00:00:00"/>
    <n v="1"/>
    <n v="3"/>
    <n v="2"/>
    <x v="4"/>
    <s v="Medium"/>
    <s v="Medium"/>
    <n v="1"/>
    <n v="0"/>
  </r>
  <r>
    <s v="INC-2026-12028"/>
    <d v="2026-01-28T23:53:00"/>
    <x v="2"/>
    <s v="micros0ft-security.com"/>
    <x v="0"/>
    <x v="3"/>
    <n v="0.99513888888888891"/>
    <d v="2026-01-28T00:00:00"/>
    <n v="1"/>
    <n v="3"/>
    <n v="2"/>
    <x v="4"/>
    <s v="Medium"/>
    <s v="Medium"/>
    <n v="1"/>
    <n v="0"/>
  </r>
  <r>
    <s v="INC-2026-14958"/>
    <d v="2026-01-28T23:56:00"/>
    <x v="4"/>
    <s v="hr-benefits-portal.org"/>
    <x v="2"/>
    <x v="3"/>
    <n v="0.99722222222222223"/>
    <d v="2026-01-28T00:00:00"/>
    <n v="1"/>
    <n v="3"/>
    <n v="2"/>
    <x v="4"/>
    <s v="Medium"/>
    <s v="Medium"/>
    <n v="1"/>
    <n v="0"/>
  </r>
  <r>
    <s v="INC-2026-10746"/>
    <d v="2026-01-29T00:04:00"/>
    <x v="4"/>
    <s v="invoice-processing.co"/>
    <x v="2"/>
    <x v="0"/>
    <n v="2.7777777777777779E-3"/>
    <d v="2026-01-29T00:00:00"/>
    <n v="1"/>
    <n v="3"/>
    <n v="1"/>
    <x v="2"/>
    <s v="Low"/>
    <s v="Low"/>
    <n v="1"/>
    <n v="0"/>
  </r>
  <r>
    <s v="INC-2026-14666"/>
    <d v="2026-01-29T00:23:00"/>
    <x v="4"/>
    <s v="secure-bank-login.net"/>
    <x v="2"/>
    <x v="2"/>
    <n v="1.5972222222222221E-2"/>
    <d v="2026-01-29T00:00:00"/>
    <n v="1"/>
    <n v="3"/>
    <n v="2"/>
    <x v="4"/>
    <s v="Medium"/>
    <s v="Medium"/>
    <n v="1"/>
    <n v="0"/>
  </r>
  <r>
    <s v="INC-2026-13824"/>
    <d v="2026-01-29T00:24:00"/>
    <x v="2"/>
    <s v="hr-benefits-portal.org"/>
    <x v="1"/>
    <x v="0"/>
    <n v="1.6666666666666666E-2"/>
    <d v="2026-01-29T00:00:00"/>
    <n v="1"/>
    <n v="3"/>
    <n v="1"/>
    <x v="2"/>
    <s v="Low"/>
    <s v="Low"/>
    <n v="1"/>
    <n v="0"/>
  </r>
  <r>
    <s v="INC-2026-13104"/>
    <d v="2026-01-29T01:21:00"/>
    <x v="4"/>
    <s v="micros0ft-security.com"/>
    <x v="2"/>
    <x v="0"/>
    <n v="5.6250000000000001E-2"/>
    <d v="2026-01-29T00:00:00"/>
    <n v="1"/>
    <n v="3"/>
    <n v="1"/>
    <x v="2"/>
    <s v="Low"/>
    <s v="Low"/>
    <n v="1"/>
    <n v="0"/>
  </r>
  <r>
    <s v="INC-2026-14570"/>
    <d v="2026-01-29T02:24:00"/>
    <x v="4"/>
    <s v="secure-bank-login.net"/>
    <x v="2"/>
    <x v="2"/>
    <n v="0.1"/>
    <d v="2026-01-29T00:00:00"/>
    <n v="1"/>
    <n v="3"/>
    <n v="2"/>
    <x v="4"/>
    <s v="Medium"/>
    <s v="Medium"/>
    <n v="1"/>
    <n v="0"/>
  </r>
  <r>
    <s v="INC-2026-14801"/>
    <d v="2026-01-29T02:32:00"/>
    <x v="4"/>
    <s v="invoice-processing.co"/>
    <x v="2"/>
    <x v="2"/>
    <n v="0.10555555555555556"/>
    <d v="2026-01-29T00:00:00"/>
    <n v="1"/>
    <n v="3"/>
    <n v="2"/>
    <x v="4"/>
    <s v="Medium"/>
    <s v="Medium"/>
    <n v="1"/>
    <n v="0"/>
  </r>
  <r>
    <s v="INC-2026-11330"/>
    <d v="2026-01-29T04:20:00"/>
    <x v="4"/>
    <s v="secure-bank-login.net"/>
    <x v="2"/>
    <x v="2"/>
    <n v="0.18055555555555555"/>
    <d v="2026-01-29T00:00:00"/>
    <n v="1"/>
    <n v="3"/>
    <n v="2"/>
    <x v="4"/>
    <s v="Medium"/>
    <s v="Medium"/>
    <n v="1"/>
    <n v="0"/>
  </r>
  <r>
    <s v="INC-2026-13882"/>
    <d v="2026-01-29T04:28:00"/>
    <x v="4"/>
    <s v="secure-bank-login.net"/>
    <x v="2"/>
    <x v="2"/>
    <n v="0.18611111111111112"/>
    <d v="2026-01-29T00:00:00"/>
    <n v="1"/>
    <n v="3"/>
    <n v="2"/>
    <x v="4"/>
    <s v="Medium"/>
    <s v="Medium"/>
    <n v="1"/>
    <n v="0"/>
  </r>
  <r>
    <s v="INC-2026-14275"/>
    <d v="2026-01-29T04:30:00"/>
    <x v="4"/>
    <s v="hr-benefits-portal.org"/>
    <x v="2"/>
    <x v="1"/>
    <n v="0.1875"/>
    <d v="2026-01-29T00:00:00"/>
    <n v="1"/>
    <n v="3"/>
    <n v="4"/>
    <x v="5"/>
    <s v="High"/>
    <s v="High"/>
    <n v="1"/>
    <n v="1"/>
  </r>
  <r>
    <s v="INC-2026-13850"/>
    <d v="2026-01-29T04:37:00"/>
    <x v="4"/>
    <s v="invoice-processing.co"/>
    <x v="2"/>
    <x v="3"/>
    <n v="0.19236111111111112"/>
    <d v="2026-01-29T00:00:00"/>
    <n v="1"/>
    <n v="3"/>
    <n v="2"/>
    <x v="4"/>
    <s v="Medium"/>
    <s v="Medium"/>
    <n v="1"/>
    <n v="0"/>
  </r>
  <r>
    <s v="INC-2026-10795"/>
    <d v="2026-01-29T04:44:00"/>
    <x v="2"/>
    <s v="hr-benefits-portal.org"/>
    <x v="1"/>
    <x v="2"/>
    <n v="0.19722222222222222"/>
    <d v="2026-01-29T00:00:00"/>
    <n v="1"/>
    <n v="3"/>
    <n v="2"/>
    <x v="4"/>
    <s v="Medium"/>
    <s v="Medium"/>
    <n v="1"/>
    <n v="0"/>
  </r>
  <r>
    <s v="INC-2026-11785"/>
    <d v="2026-01-29T04:50:00"/>
    <x v="1"/>
    <s v="micros0ft-security.com"/>
    <x v="3"/>
    <x v="0"/>
    <n v="0.2013888888888889"/>
    <d v="2026-01-29T00:00:00"/>
    <n v="1"/>
    <n v="1"/>
    <n v="1"/>
    <x v="0"/>
    <s v="Low"/>
    <s v="Low"/>
    <n v="1"/>
    <n v="0"/>
  </r>
  <r>
    <s v="INC-2026-13554"/>
    <d v="2026-01-29T05:57:00"/>
    <x v="5"/>
    <s v="secure-bank-login.net"/>
    <x v="1"/>
    <x v="1"/>
    <n v="0.24791666666666667"/>
    <d v="2026-01-29T00:00:00"/>
    <n v="1"/>
    <n v="1"/>
    <n v="4"/>
    <x v="1"/>
    <s v="Low"/>
    <s v="Low"/>
    <n v="1"/>
    <n v="1"/>
  </r>
  <r>
    <s v="INC-2026-10312"/>
    <d v="2026-01-29T06:15:00"/>
    <x v="4"/>
    <s v="invoice-processing.co"/>
    <x v="2"/>
    <x v="3"/>
    <n v="0.26041666666666669"/>
    <d v="2026-01-29T00:00:00"/>
    <n v="1"/>
    <n v="3"/>
    <n v="2"/>
    <x v="4"/>
    <s v="Medium"/>
    <s v="Medium"/>
    <n v="1"/>
    <n v="0"/>
  </r>
  <r>
    <s v="INC-2026-11255"/>
    <d v="2026-01-29T07:51:00"/>
    <x v="1"/>
    <s v="invoice-processing.co"/>
    <x v="3"/>
    <x v="1"/>
    <n v="0.32708333333333334"/>
    <d v="2026-01-29T00:00:00"/>
    <n v="1"/>
    <n v="1"/>
    <n v="4"/>
    <x v="1"/>
    <s v="Low"/>
    <s v="Low"/>
    <n v="1"/>
    <n v="1"/>
  </r>
  <r>
    <s v="INC-2026-12590"/>
    <d v="2026-01-29T08:12:00"/>
    <x v="4"/>
    <s v="invoice-processing.co"/>
    <x v="2"/>
    <x v="2"/>
    <n v="0.34166666666666667"/>
    <d v="2026-01-29T00:00:00"/>
    <n v="1"/>
    <n v="3"/>
    <n v="2"/>
    <x v="4"/>
    <s v="Medium"/>
    <s v="Medium"/>
    <n v="1"/>
    <n v="0"/>
  </r>
  <r>
    <s v="INC-2026-13685"/>
    <d v="2026-01-29T09:51:00"/>
    <x v="4"/>
    <s v="invoice-processing.co"/>
    <x v="2"/>
    <x v="3"/>
    <n v="0.41041666666666665"/>
    <d v="2026-01-29T00:00:00"/>
    <n v="1"/>
    <n v="3"/>
    <n v="2"/>
    <x v="4"/>
    <s v="Medium"/>
    <s v="Medium"/>
    <n v="1"/>
    <n v="0"/>
  </r>
  <r>
    <s v="INC-2026-10260"/>
    <d v="2026-01-29T10:11:00"/>
    <x v="4"/>
    <s v="secure-bank-login.net"/>
    <x v="3"/>
    <x v="0"/>
    <n v="0.42430555555555555"/>
    <d v="2026-01-29T00:00:00"/>
    <n v="1"/>
    <n v="3"/>
    <n v="1"/>
    <x v="2"/>
    <s v="Low"/>
    <s v="Low"/>
    <n v="1"/>
    <n v="0"/>
  </r>
  <r>
    <s v="INC-2026-13011"/>
    <d v="2026-01-29T10:20:00"/>
    <x v="4"/>
    <s v="micros0ft-security.com"/>
    <x v="2"/>
    <x v="1"/>
    <n v="0.43055555555555558"/>
    <d v="2026-01-29T00:00:00"/>
    <n v="1"/>
    <n v="3"/>
    <n v="4"/>
    <x v="5"/>
    <s v="High"/>
    <s v="High"/>
    <n v="1"/>
    <n v="1"/>
  </r>
  <r>
    <s v="INC-2026-11401"/>
    <d v="2026-01-29T10:22:00"/>
    <x v="4"/>
    <s v="invoice-processing.co"/>
    <x v="2"/>
    <x v="3"/>
    <n v="0.43194444444444446"/>
    <d v="2026-01-29T00:00:00"/>
    <n v="1"/>
    <n v="3"/>
    <n v="2"/>
    <x v="4"/>
    <s v="Medium"/>
    <s v="Medium"/>
    <n v="1"/>
    <n v="0"/>
  </r>
  <r>
    <s v="INC-2026-10481"/>
    <d v="2026-01-29T11:10:00"/>
    <x v="4"/>
    <s v="secure-bank-login.net"/>
    <x v="2"/>
    <x v="1"/>
    <n v="0.46527777777777779"/>
    <d v="2026-01-29T00:00:00"/>
    <n v="1"/>
    <n v="3"/>
    <n v="4"/>
    <x v="5"/>
    <s v="High"/>
    <s v="High"/>
    <n v="1"/>
    <n v="1"/>
  </r>
  <r>
    <s v="INC-2026-12463"/>
    <d v="2026-01-29T11:18:00"/>
    <x v="2"/>
    <s v="hr-benefits-portal.org"/>
    <x v="1"/>
    <x v="3"/>
    <n v="0.47083333333333333"/>
    <d v="2026-01-29T00:00:00"/>
    <n v="1"/>
    <n v="3"/>
    <n v="2"/>
    <x v="4"/>
    <s v="Medium"/>
    <s v="Medium"/>
    <n v="1"/>
    <n v="0"/>
  </r>
  <r>
    <s v="INC-2026-11799"/>
    <d v="2026-01-29T11:52:00"/>
    <x v="0"/>
    <s v="hr-benefits-portal.org"/>
    <x v="2"/>
    <x v="2"/>
    <n v="0.49444444444444446"/>
    <d v="2026-01-29T00:00:00"/>
    <n v="1"/>
    <n v="1"/>
    <n v="2"/>
    <x v="6"/>
    <s v="Low"/>
    <s v="Low"/>
    <n v="1"/>
    <n v="0"/>
  </r>
  <r>
    <s v="INC-2026-14056"/>
    <d v="2026-01-29T12:55:00"/>
    <x v="4"/>
    <s v="hr-benefits-portal.org"/>
    <x v="2"/>
    <x v="0"/>
    <n v="0.53819444444444442"/>
    <d v="2026-01-29T00:00:00"/>
    <n v="1"/>
    <n v="3"/>
    <n v="1"/>
    <x v="2"/>
    <s v="Low"/>
    <s v="Low"/>
    <n v="1"/>
    <n v="0"/>
  </r>
  <r>
    <s v="INC-2026-13807"/>
    <d v="2026-01-29T14:04:00"/>
    <x v="2"/>
    <s v="invoice-processing.co"/>
    <x v="1"/>
    <x v="2"/>
    <n v="0.58611111111111114"/>
    <d v="2026-01-29T00:00:00"/>
    <n v="1"/>
    <n v="3"/>
    <n v="2"/>
    <x v="4"/>
    <s v="Medium"/>
    <s v="Medium"/>
    <n v="1"/>
    <n v="0"/>
  </r>
  <r>
    <s v="INC-2026-13735"/>
    <d v="2026-01-29T14:33:00"/>
    <x v="4"/>
    <s v="hr-benefits-portal.org"/>
    <x v="2"/>
    <x v="3"/>
    <n v="0.60624999999999996"/>
    <d v="2026-01-29T00:00:00"/>
    <n v="1"/>
    <n v="3"/>
    <n v="2"/>
    <x v="4"/>
    <s v="Medium"/>
    <s v="Medium"/>
    <n v="1"/>
    <n v="0"/>
  </r>
  <r>
    <s v="INC-2026-10157"/>
    <d v="2026-01-29T15:51:00"/>
    <x v="4"/>
    <s v="hr-benefits-portal.org"/>
    <x v="2"/>
    <x v="3"/>
    <n v="0.66041666666666665"/>
    <d v="2026-01-29T00:00:00"/>
    <n v="1"/>
    <n v="3"/>
    <n v="2"/>
    <x v="4"/>
    <s v="Medium"/>
    <s v="Medium"/>
    <n v="1"/>
    <n v="0"/>
  </r>
  <r>
    <s v="INC-2026-13942"/>
    <d v="2026-01-29T16:14:00"/>
    <x v="4"/>
    <s v="micros0ft-security.com"/>
    <x v="2"/>
    <x v="2"/>
    <n v="0.67638888888888893"/>
    <d v="2026-01-29T00:00:00"/>
    <n v="1"/>
    <n v="3"/>
    <n v="2"/>
    <x v="4"/>
    <s v="Medium"/>
    <s v="Medium"/>
    <n v="1"/>
    <n v="0"/>
  </r>
  <r>
    <s v="INC-2026-11967"/>
    <d v="2026-01-29T16:35:00"/>
    <x v="4"/>
    <s v="secure-bank-login.net"/>
    <x v="2"/>
    <x v="2"/>
    <n v="0.69097222222222221"/>
    <d v="2026-01-29T00:00:00"/>
    <n v="1"/>
    <n v="3"/>
    <n v="2"/>
    <x v="4"/>
    <s v="Medium"/>
    <s v="Medium"/>
    <n v="1"/>
    <n v="0"/>
  </r>
  <r>
    <s v="INC-2026-11801"/>
    <d v="2026-01-29T16:47:00"/>
    <x v="4"/>
    <s v="hr-benefits-portal.org"/>
    <x v="2"/>
    <x v="1"/>
    <n v="0.69930555555555551"/>
    <d v="2026-01-29T00:00:00"/>
    <n v="1"/>
    <n v="3"/>
    <n v="4"/>
    <x v="5"/>
    <s v="High"/>
    <s v="High"/>
    <n v="1"/>
    <n v="1"/>
  </r>
  <r>
    <s v="INC-2026-10166"/>
    <d v="2026-01-29T16:59:00"/>
    <x v="4"/>
    <s v="secure-bank-login.net"/>
    <x v="2"/>
    <x v="4"/>
    <n v="0.70763888888888893"/>
    <d v="2026-01-29T00:00:00"/>
    <n v="1"/>
    <n v="3"/>
    <n v="5"/>
    <x v="9"/>
    <s v="High"/>
    <s v="High"/>
    <n v="1"/>
    <n v="1"/>
  </r>
  <r>
    <s v="INC-2026-13560"/>
    <d v="2026-01-29T17:13:00"/>
    <x v="0"/>
    <s v="secure-bank-login.net"/>
    <x v="1"/>
    <x v="0"/>
    <n v="0.71736111111111112"/>
    <d v="2026-01-29T00:00:00"/>
    <n v="1"/>
    <n v="1"/>
    <n v="1"/>
    <x v="0"/>
    <s v="Low"/>
    <s v="Low"/>
    <n v="1"/>
    <n v="0"/>
  </r>
  <r>
    <s v="INC-2026-10476"/>
    <d v="2026-01-29T18:10:00"/>
    <x v="3"/>
    <s v="secure-bank-login.net"/>
    <x v="0"/>
    <x v="3"/>
    <n v="0.75694444444444442"/>
    <d v="2026-01-29T00:00:00"/>
    <n v="1"/>
    <n v="5"/>
    <n v="2"/>
    <x v="3"/>
    <s v="Medium"/>
    <s v="Medium"/>
    <n v="1"/>
    <n v="0"/>
  </r>
  <r>
    <s v="INC-2026-13171"/>
    <d v="2026-01-29T18:45:00"/>
    <x v="5"/>
    <s v="micros0ft-security.com"/>
    <x v="0"/>
    <x v="3"/>
    <n v="0.78125"/>
    <d v="2026-01-29T00:00:00"/>
    <n v="1"/>
    <n v="1"/>
    <n v="2"/>
    <x v="6"/>
    <s v="Low"/>
    <s v="Low"/>
    <n v="1"/>
    <n v="0"/>
  </r>
  <r>
    <s v="INC-2026-11930"/>
    <d v="2026-01-29T19:27:00"/>
    <x v="5"/>
    <s v="micros0ft-security.com"/>
    <x v="2"/>
    <x v="0"/>
    <n v="0.81041666666666667"/>
    <d v="2026-01-29T00:00:00"/>
    <n v="1"/>
    <n v="1"/>
    <n v="1"/>
    <x v="0"/>
    <s v="Low"/>
    <s v="Low"/>
    <n v="1"/>
    <n v="0"/>
  </r>
  <r>
    <s v="INC-2026-14796"/>
    <d v="2026-01-29T19:50:00"/>
    <x v="3"/>
    <s v="hr-benefits-portal.org"/>
    <x v="0"/>
    <x v="0"/>
    <n v="0.82638888888888884"/>
    <d v="2026-01-29T00:00:00"/>
    <n v="1"/>
    <n v="5"/>
    <n v="1"/>
    <x v="8"/>
    <s v="Medium"/>
    <s v="Medium"/>
    <n v="1"/>
    <n v="0"/>
  </r>
  <r>
    <s v="INC-2026-14049"/>
    <d v="2026-01-29T19:51:00"/>
    <x v="3"/>
    <s v="secure-bank-login.net"/>
    <x v="0"/>
    <x v="0"/>
    <n v="0.82708333333333328"/>
    <d v="2026-01-29T00:00:00"/>
    <n v="1"/>
    <n v="5"/>
    <n v="1"/>
    <x v="8"/>
    <s v="Medium"/>
    <s v="Medium"/>
    <n v="1"/>
    <n v="0"/>
  </r>
  <r>
    <s v="INC-2026-14864"/>
    <d v="2026-01-29T20:17:00"/>
    <x v="4"/>
    <s v="micros0ft-security.com"/>
    <x v="2"/>
    <x v="3"/>
    <n v="0.84513888888888888"/>
    <d v="2026-01-29T00:00:00"/>
    <n v="1"/>
    <n v="3"/>
    <n v="2"/>
    <x v="4"/>
    <s v="Medium"/>
    <s v="Medium"/>
    <n v="1"/>
    <n v="0"/>
  </r>
  <r>
    <s v="INC-2026-12429"/>
    <d v="2026-01-29T20:20:00"/>
    <x v="4"/>
    <s v="secure-bank-login.net"/>
    <x v="2"/>
    <x v="0"/>
    <n v="0.84722222222222221"/>
    <d v="2026-01-29T00:00:00"/>
    <n v="1"/>
    <n v="3"/>
    <n v="1"/>
    <x v="2"/>
    <s v="Low"/>
    <s v="Low"/>
    <n v="1"/>
    <n v="0"/>
  </r>
  <r>
    <s v="INC-2026-14830"/>
    <d v="2026-01-29T20:38:00"/>
    <x v="0"/>
    <s v="hr-benefits-portal.org"/>
    <x v="1"/>
    <x v="3"/>
    <n v="0.85972222222222228"/>
    <d v="2026-01-29T00:00:00"/>
    <n v="1"/>
    <n v="1"/>
    <n v="2"/>
    <x v="6"/>
    <s v="Low"/>
    <s v="Low"/>
    <n v="1"/>
    <n v="0"/>
  </r>
  <r>
    <s v="INC-2026-12979"/>
    <d v="2026-01-29T22:19:00"/>
    <x v="4"/>
    <s v="invoice-processing.co"/>
    <x v="2"/>
    <x v="2"/>
    <n v="0.92986111111111114"/>
    <d v="2026-01-29T00:00:00"/>
    <n v="1"/>
    <n v="3"/>
    <n v="2"/>
    <x v="4"/>
    <s v="Medium"/>
    <s v="Medium"/>
    <n v="1"/>
    <n v="0"/>
  </r>
  <r>
    <s v="INC-2026-12959"/>
    <d v="2026-01-29T22:37:00"/>
    <x v="4"/>
    <s v="micros0ft-security.com"/>
    <x v="2"/>
    <x v="3"/>
    <n v="0.94236111111111109"/>
    <d v="2026-01-29T00:00:00"/>
    <n v="1"/>
    <n v="3"/>
    <n v="2"/>
    <x v="4"/>
    <s v="Medium"/>
    <s v="Medium"/>
    <n v="1"/>
    <n v="0"/>
  </r>
  <r>
    <s v="INC-2026-14328"/>
    <d v="2026-01-29T22:55:00"/>
    <x v="4"/>
    <s v="invoice-processing.co"/>
    <x v="2"/>
    <x v="3"/>
    <n v="0.95486111111111116"/>
    <d v="2026-01-29T00:00:00"/>
    <n v="1"/>
    <n v="3"/>
    <n v="2"/>
    <x v="4"/>
    <s v="Medium"/>
    <s v="Medium"/>
    <n v="1"/>
    <n v="0"/>
  </r>
  <r>
    <s v="INC-2026-11305"/>
    <d v="2026-01-29T22:56:00"/>
    <x v="5"/>
    <s v="hr-benefits-portal.org"/>
    <x v="0"/>
    <x v="3"/>
    <n v="0.9555555555555556"/>
    <d v="2026-01-29T00:00:00"/>
    <n v="1"/>
    <n v="1"/>
    <n v="2"/>
    <x v="6"/>
    <s v="Low"/>
    <s v="Low"/>
    <n v="1"/>
    <n v="0"/>
  </r>
  <r>
    <s v="INC-2026-13944"/>
    <d v="2026-01-29T23:39:00"/>
    <x v="0"/>
    <s v="micros0ft-security.com"/>
    <x v="1"/>
    <x v="2"/>
    <n v="0.98541666666666672"/>
    <d v="2026-01-29T00:00:00"/>
    <n v="1"/>
    <n v="1"/>
    <n v="2"/>
    <x v="6"/>
    <s v="Low"/>
    <s v="Low"/>
    <n v="1"/>
    <n v="0"/>
  </r>
  <r>
    <s v="INC-2026-11510"/>
    <d v="2026-01-29T23:49:00"/>
    <x v="2"/>
    <s v="micros0ft-security.com"/>
    <x v="1"/>
    <x v="0"/>
    <n v="0.99236111111111114"/>
    <d v="2026-01-29T00:00:00"/>
    <n v="1"/>
    <n v="3"/>
    <n v="1"/>
    <x v="2"/>
    <s v="Low"/>
    <s v="Low"/>
    <n v="1"/>
    <n v="0"/>
  </r>
  <r>
    <s v="INC-2026-13524"/>
    <d v="2026-01-29T23:52:00"/>
    <x v="4"/>
    <s v="secure-bank-login.net"/>
    <x v="2"/>
    <x v="0"/>
    <n v="0.99444444444444446"/>
    <d v="2026-01-29T00:00:00"/>
    <n v="1"/>
    <n v="3"/>
    <n v="1"/>
    <x v="2"/>
    <s v="Low"/>
    <s v="Low"/>
    <n v="1"/>
    <n v="0"/>
  </r>
  <r>
    <s v="INC-2026-12518"/>
    <d v="2026-01-30T00:20:00"/>
    <x v="0"/>
    <s v="invoice-processing.co"/>
    <x v="0"/>
    <x v="3"/>
    <n v="1.3888888888888888E-2"/>
    <d v="2026-01-30T00:00:00"/>
    <n v="1"/>
    <n v="1"/>
    <n v="2"/>
    <x v="6"/>
    <s v="Low"/>
    <s v="Low"/>
    <n v="1"/>
    <n v="0"/>
  </r>
  <r>
    <s v="INC-2026-14721"/>
    <d v="2026-01-30T00:36:00"/>
    <x v="4"/>
    <s v="hr-benefits-portal.org"/>
    <x v="2"/>
    <x v="3"/>
    <n v="2.5000000000000001E-2"/>
    <d v="2026-01-30T00:00:00"/>
    <n v="1"/>
    <n v="3"/>
    <n v="2"/>
    <x v="4"/>
    <s v="Medium"/>
    <s v="Medium"/>
    <n v="1"/>
    <n v="0"/>
  </r>
  <r>
    <s v="INC-2026-11359"/>
    <d v="2026-01-30T00:52:00"/>
    <x v="4"/>
    <s v="invoice-processing.co"/>
    <x v="2"/>
    <x v="3"/>
    <n v="3.6111111111111108E-2"/>
    <d v="2026-01-30T00:00:00"/>
    <n v="1"/>
    <n v="3"/>
    <n v="2"/>
    <x v="4"/>
    <s v="Medium"/>
    <s v="Medium"/>
    <n v="1"/>
    <n v="0"/>
  </r>
  <r>
    <s v="INC-2026-10042"/>
    <d v="2026-01-30T01:44:00"/>
    <x v="2"/>
    <s v="hr-benefits-portal.org"/>
    <x v="0"/>
    <x v="1"/>
    <n v="7.2222222222222215E-2"/>
    <d v="2026-01-30T00:00:00"/>
    <n v="1"/>
    <n v="3"/>
    <n v="4"/>
    <x v="5"/>
    <s v="High"/>
    <s v="High"/>
    <n v="1"/>
    <n v="1"/>
  </r>
  <r>
    <s v="INC-2026-13841"/>
    <d v="2026-01-30T02:50:00"/>
    <x v="4"/>
    <s v="micros0ft-security.com"/>
    <x v="2"/>
    <x v="2"/>
    <n v="0.11805555555555555"/>
    <d v="2026-01-30T00:00:00"/>
    <n v="1"/>
    <n v="3"/>
    <n v="2"/>
    <x v="4"/>
    <s v="Medium"/>
    <s v="Medium"/>
    <n v="1"/>
    <n v="0"/>
  </r>
  <r>
    <s v="INC-2026-14075"/>
    <d v="2026-01-30T03:19:00"/>
    <x v="0"/>
    <s v="hr-benefits-portal.org"/>
    <x v="0"/>
    <x v="2"/>
    <n v="0.13819444444444445"/>
    <d v="2026-01-30T00:00:00"/>
    <n v="1"/>
    <n v="1"/>
    <n v="2"/>
    <x v="6"/>
    <s v="Low"/>
    <s v="Low"/>
    <n v="1"/>
    <n v="0"/>
  </r>
  <r>
    <s v="INC-2026-14720"/>
    <d v="2026-01-30T03:21:00"/>
    <x v="4"/>
    <s v="hr-benefits-portal.org"/>
    <x v="2"/>
    <x v="2"/>
    <n v="0.13958333333333334"/>
    <d v="2026-01-30T00:00:00"/>
    <n v="1"/>
    <n v="3"/>
    <n v="2"/>
    <x v="4"/>
    <s v="Medium"/>
    <s v="Medium"/>
    <n v="1"/>
    <n v="0"/>
  </r>
  <r>
    <s v="INC-2026-13887"/>
    <d v="2026-01-30T04:02:00"/>
    <x v="4"/>
    <s v="invoice-processing.co"/>
    <x v="2"/>
    <x v="4"/>
    <n v="0.16805555555555557"/>
    <d v="2026-01-30T00:00:00"/>
    <n v="1"/>
    <n v="3"/>
    <n v="5"/>
    <x v="9"/>
    <s v="High"/>
    <s v="High"/>
    <n v="1"/>
    <n v="1"/>
  </r>
  <r>
    <s v="INC-2026-12182"/>
    <d v="2026-01-30T04:59:00"/>
    <x v="0"/>
    <s v="micros0ft-security.com"/>
    <x v="0"/>
    <x v="2"/>
    <n v="0.2076388888888889"/>
    <d v="2026-01-30T00:00:00"/>
    <n v="1"/>
    <n v="1"/>
    <n v="2"/>
    <x v="6"/>
    <s v="Low"/>
    <s v="Low"/>
    <n v="1"/>
    <n v="0"/>
  </r>
  <r>
    <s v="INC-2026-11182"/>
    <d v="2026-01-30T05:00:00"/>
    <x v="4"/>
    <s v="micros0ft-security.com"/>
    <x v="1"/>
    <x v="0"/>
    <n v="0.20833333333333334"/>
    <d v="2026-01-30T00:00:00"/>
    <n v="1"/>
    <n v="3"/>
    <n v="1"/>
    <x v="2"/>
    <s v="Low"/>
    <s v="Low"/>
    <n v="1"/>
    <n v="0"/>
  </r>
  <r>
    <s v="INC-2026-12461"/>
    <d v="2026-01-30T05:14:00"/>
    <x v="3"/>
    <s v="invoice-processing.co"/>
    <x v="0"/>
    <x v="2"/>
    <n v="0.21805555555555556"/>
    <d v="2026-01-30T00:00:00"/>
    <n v="1"/>
    <n v="5"/>
    <n v="2"/>
    <x v="3"/>
    <s v="Medium"/>
    <s v="Medium"/>
    <n v="1"/>
    <n v="0"/>
  </r>
  <r>
    <s v="INC-2026-12897"/>
    <d v="2026-01-30T05:34:00"/>
    <x v="3"/>
    <s v="micros0ft-security.com"/>
    <x v="0"/>
    <x v="3"/>
    <n v="0.23194444444444445"/>
    <d v="2026-01-30T00:00:00"/>
    <n v="1"/>
    <n v="5"/>
    <n v="2"/>
    <x v="3"/>
    <s v="Medium"/>
    <s v="Medium"/>
    <n v="1"/>
    <n v="0"/>
  </r>
  <r>
    <s v="INC-2026-11569"/>
    <d v="2026-01-30T06:10:00"/>
    <x v="0"/>
    <s v="micros0ft-security.com"/>
    <x v="3"/>
    <x v="3"/>
    <n v="0.25694444444444442"/>
    <d v="2026-01-30T00:00:00"/>
    <n v="1"/>
    <n v="1"/>
    <n v="2"/>
    <x v="6"/>
    <s v="Low"/>
    <s v="Low"/>
    <n v="1"/>
    <n v="0"/>
  </r>
  <r>
    <s v="INC-2026-12240"/>
    <d v="2026-01-30T06:22:00"/>
    <x v="3"/>
    <s v="micros0ft-security.com"/>
    <x v="0"/>
    <x v="3"/>
    <n v="0.26527777777777778"/>
    <d v="2026-01-30T00:00:00"/>
    <n v="1"/>
    <n v="5"/>
    <n v="2"/>
    <x v="3"/>
    <s v="Medium"/>
    <s v="Medium"/>
    <n v="1"/>
    <n v="0"/>
  </r>
  <r>
    <s v="INC-2026-12232"/>
    <d v="2026-01-30T06:39:00"/>
    <x v="1"/>
    <s v="micros0ft-security.com"/>
    <x v="1"/>
    <x v="1"/>
    <n v="0.27708333333333335"/>
    <d v="2026-01-30T00:00:00"/>
    <n v="1"/>
    <n v="1"/>
    <n v="4"/>
    <x v="1"/>
    <s v="Low"/>
    <s v="Low"/>
    <n v="1"/>
    <n v="1"/>
  </r>
  <r>
    <s v="INC-2026-11639"/>
    <d v="2026-01-30T07:28:00"/>
    <x v="5"/>
    <s v="secure-bank-login.net"/>
    <x v="2"/>
    <x v="1"/>
    <n v="0.31111111111111112"/>
    <d v="2026-01-30T00:00:00"/>
    <n v="1"/>
    <n v="1"/>
    <n v="4"/>
    <x v="1"/>
    <s v="Low"/>
    <s v="Low"/>
    <n v="1"/>
    <n v="1"/>
  </r>
  <r>
    <s v="INC-2026-13916"/>
    <d v="2026-01-30T08:04:00"/>
    <x v="0"/>
    <s v="invoice-processing.co"/>
    <x v="3"/>
    <x v="1"/>
    <n v="0.33611111111111114"/>
    <d v="2026-01-30T00:00:00"/>
    <n v="1"/>
    <n v="1"/>
    <n v="4"/>
    <x v="1"/>
    <s v="Low"/>
    <s v="Low"/>
    <n v="1"/>
    <n v="1"/>
  </r>
  <r>
    <s v="INC-2026-13761"/>
    <d v="2026-01-30T09:17:00"/>
    <x v="4"/>
    <s v="invoice-processing.co"/>
    <x v="2"/>
    <x v="3"/>
    <n v="0.38680555555555557"/>
    <d v="2026-01-30T00:00:00"/>
    <n v="1"/>
    <n v="3"/>
    <n v="2"/>
    <x v="4"/>
    <s v="Medium"/>
    <s v="Medium"/>
    <n v="1"/>
    <n v="0"/>
  </r>
  <r>
    <s v="INC-2026-10558"/>
    <d v="2026-01-30T09:20:00"/>
    <x v="4"/>
    <s v="invoice-processing.co"/>
    <x v="2"/>
    <x v="3"/>
    <n v="0.3888888888888889"/>
    <d v="2026-01-30T00:00:00"/>
    <n v="1"/>
    <n v="3"/>
    <n v="2"/>
    <x v="4"/>
    <s v="Medium"/>
    <s v="Medium"/>
    <n v="1"/>
    <n v="0"/>
  </r>
  <r>
    <s v="INC-2026-10009"/>
    <d v="2026-01-30T09:27:00"/>
    <x v="4"/>
    <s v="micros0ft-security.com"/>
    <x v="3"/>
    <x v="2"/>
    <n v="0.39374999999999999"/>
    <d v="2026-01-30T00:00:00"/>
    <n v="1"/>
    <n v="3"/>
    <n v="2"/>
    <x v="4"/>
    <s v="Medium"/>
    <s v="Medium"/>
    <n v="1"/>
    <n v="0"/>
  </r>
  <r>
    <s v="INC-2026-12153"/>
    <d v="2026-01-30T10:18:00"/>
    <x v="4"/>
    <s v="micros0ft-security.com"/>
    <x v="2"/>
    <x v="1"/>
    <n v="0.42916666666666664"/>
    <d v="2026-01-30T00:00:00"/>
    <n v="1"/>
    <n v="3"/>
    <n v="4"/>
    <x v="5"/>
    <s v="High"/>
    <s v="High"/>
    <n v="1"/>
    <n v="1"/>
  </r>
  <r>
    <s v="INC-2026-12245"/>
    <d v="2026-01-30T10:32:00"/>
    <x v="5"/>
    <s v="micros0ft-security.com"/>
    <x v="3"/>
    <x v="0"/>
    <n v="0.43888888888888888"/>
    <d v="2026-01-30T00:00:00"/>
    <n v="1"/>
    <n v="1"/>
    <n v="1"/>
    <x v="0"/>
    <s v="Low"/>
    <s v="Low"/>
    <n v="1"/>
    <n v="0"/>
  </r>
  <r>
    <s v="INC-2026-11553"/>
    <d v="2026-01-30T11:06:00"/>
    <x v="1"/>
    <s v="micros0ft-security.com"/>
    <x v="2"/>
    <x v="1"/>
    <n v="0.46250000000000002"/>
    <d v="2026-01-30T00:00:00"/>
    <n v="1"/>
    <n v="1"/>
    <n v="4"/>
    <x v="1"/>
    <s v="Low"/>
    <s v="Low"/>
    <n v="1"/>
    <n v="1"/>
  </r>
  <r>
    <s v="INC-2026-11030"/>
    <d v="2026-01-30T11:07:00"/>
    <x v="4"/>
    <s v="micros0ft-security.com"/>
    <x v="1"/>
    <x v="2"/>
    <n v="0.46319444444444446"/>
    <d v="2026-01-30T00:00:00"/>
    <n v="1"/>
    <n v="3"/>
    <n v="2"/>
    <x v="4"/>
    <s v="Medium"/>
    <s v="Medium"/>
    <n v="1"/>
    <n v="0"/>
  </r>
  <r>
    <s v="INC-2026-10322"/>
    <d v="2026-01-30T11:16:00"/>
    <x v="4"/>
    <s v="hr-benefits-portal.org"/>
    <x v="2"/>
    <x v="3"/>
    <n v="0.46944444444444444"/>
    <d v="2026-01-30T00:00:00"/>
    <n v="1"/>
    <n v="3"/>
    <n v="2"/>
    <x v="4"/>
    <s v="Medium"/>
    <s v="Medium"/>
    <n v="1"/>
    <n v="0"/>
  </r>
  <r>
    <s v="INC-2026-14159"/>
    <d v="2026-01-30T11:22:00"/>
    <x v="4"/>
    <s v="hr-benefits-portal.org"/>
    <x v="2"/>
    <x v="0"/>
    <n v="0.47361111111111109"/>
    <d v="2026-01-30T00:00:00"/>
    <n v="1"/>
    <n v="3"/>
    <n v="1"/>
    <x v="2"/>
    <s v="Low"/>
    <s v="Low"/>
    <n v="1"/>
    <n v="0"/>
  </r>
  <r>
    <s v="INC-2026-13925"/>
    <d v="2026-01-30T11:24:00"/>
    <x v="4"/>
    <s v="invoice-processing.co"/>
    <x v="2"/>
    <x v="0"/>
    <n v="0.47499999999999998"/>
    <d v="2026-01-30T00:00:00"/>
    <n v="1"/>
    <n v="3"/>
    <n v="1"/>
    <x v="2"/>
    <s v="Low"/>
    <s v="Low"/>
    <n v="1"/>
    <n v="0"/>
  </r>
  <r>
    <s v="INC-2026-14051"/>
    <d v="2026-01-30T11:50:00"/>
    <x v="4"/>
    <s v="micros0ft-security.com"/>
    <x v="2"/>
    <x v="3"/>
    <n v="0.49305555555555558"/>
    <d v="2026-01-30T00:00:00"/>
    <n v="1"/>
    <n v="3"/>
    <n v="2"/>
    <x v="4"/>
    <s v="Medium"/>
    <s v="Medium"/>
    <n v="1"/>
    <n v="0"/>
  </r>
  <r>
    <s v="INC-2026-12591"/>
    <d v="2026-01-30T12:45:00"/>
    <x v="0"/>
    <s v="secure-bank-login.net"/>
    <x v="0"/>
    <x v="3"/>
    <n v="0.53125"/>
    <d v="2026-01-30T00:00:00"/>
    <n v="1"/>
    <n v="1"/>
    <n v="2"/>
    <x v="6"/>
    <s v="Low"/>
    <s v="Low"/>
    <n v="1"/>
    <n v="0"/>
  </r>
  <r>
    <s v="INC-2026-12159"/>
    <d v="2026-01-30T12:54:00"/>
    <x v="0"/>
    <s v="secure-bank-login.net"/>
    <x v="2"/>
    <x v="3"/>
    <n v="0.53749999999999998"/>
    <d v="2026-01-30T00:00:00"/>
    <n v="1"/>
    <n v="1"/>
    <n v="2"/>
    <x v="6"/>
    <s v="Low"/>
    <s v="Low"/>
    <n v="1"/>
    <n v="0"/>
  </r>
  <r>
    <s v="INC-2026-14579"/>
    <d v="2026-01-30T13:39:00"/>
    <x v="4"/>
    <s v="hr-benefits-portal.org"/>
    <x v="2"/>
    <x v="3"/>
    <n v="0.56874999999999998"/>
    <d v="2026-01-30T00:00:00"/>
    <n v="1"/>
    <n v="3"/>
    <n v="2"/>
    <x v="4"/>
    <s v="Medium"/>
    <s v="Medium"/>
    <n v="1"/>
    <n v="0"/>
  </r>
  <r>
    <s v="INC-2026-13542"/>
    <d v="2026-01-30T13:46:00"/>
    <x v="4"/>
    <s v="micros0ft-security.com"/>
    <x v="3"/>
    <x v="3"/>
    <n v="0.57361111111111107"/>
    <d v="2026-01-30T00:00:00"/>
    <n v="1"/>
    <n v="3"/>
    <n v="2"/>
    <x v="4"/>
    <s v="Medium"/>
    <s v="Medium"/>
    <n v="1"/>
    <n v="0"/>
  </r>
  <r>
    <s v="INC-2026-13441"/>
    <d v="2026-01-30T13:56:00"/>
    <x v="2"/>
    <s v="secure-bank-login.net"/>
    <x v="0"/>
    <x v="2"/>
    <n v="0.5805555555555556"/>
    <d v="2026-01-30T00:00:00"/>
    <n v="1"/>
    <n v="3"/>
    <n v="2"/>
    <x v="4"/>
    <s v="Medium"/>
    <s v="Medium"/>
    <n v="1"/>
    <n v="0"/>
  </r>
  <r>
    <s v="INC-2026-11604"/>
    <d v="2026-01-30T14:37:00"/>
    <x v="4"/>
    <s v="hr-benefits-portal.org"/>
    <x v="2"/>
    <x v="1"/>
    <n v="0.60902777777777772"/>
    <d v="2026-01-30T00:00:00"/>
    <n v="1"/>
    <n v="3"/>
    <n v="4"/>
    <x v="5"/>
    <s v="High"/>
    <s v="High"/>
    <n v="1"/>
    <n v="1"/>
  </r>
  <r>
    <s v="INC-2026-13066"/>
    <d v="2026-01-30T15:03:00"/>
    <x v="0"/>
    <s v="micros0ft-security.com"/>
    <x v="0"/>
    <x v="0"/>
    <n v="0.62708333333333333"/>
    <d v="2026-01-30T00:00:00"/>
    <n v="1"/>
    <n v="1"/>
    <n v="1"/>
    <x v="0"/>
    <s v="Low"/>
    <s v="Low"/>
    <n v="1"/>
    <n v="0"/>
  </r>
  <r>
    <s v="INC-2026-10172"/>
    <d v="2026-01-30T15:11:00"/>
    <x v="4"/>
    <s v="hr-benefits-portal.org"/>
    <x v="2"/>
    <x v="2"/>
    <n v="0.63263888888888886"/>
    <d v="2026-01-30T00:00:00"/>
    <n v="1"/>
    <n v="3"/>
    <n v="2"/>
    <x v="4"/>
    <s v="Medium"/>
    <s v="Medium"/>
    <n v="1"/>
    <n v="0"/>
  </r>
  <r>
    <s v="INC-2026-12647"/>
    <d v="2026-01-30T15:13:00"/>
    <x v="1"/>
    <s v="micros0ft-security.com"/>
    <x v="3"/>
    <x v="0"/>
    <n v="0.63402777777777775"/>
    <d v="2026-01-30T00:00:00"/>
    <n v="1"/>
    <n v="1"/>
    <n v="1"/>
    <x v="0"/>
    <s v="Low"/>
    <s v="Low"/>
    <n v="1"/>
    <n v="0"/>
  </r>
  <r>
    <s v="INC-2026-12436"/>
    <d v="2026-01-30T16:33:00"/>
    <x v="4"/>
    <s v="invoice-processing.co"/>
    <x v="1"/>
    <x v="1"/>
    <n v="0.68958333333333333"/>
    <d v="2026-01-30T00:00:00"/>
    <n v="1"/>
    <n v="3"/>
    <n v="4"/>
    <x v="5"/>
    <s v="High"/>
    <s v="High"/>
    <n v="1"/>
    <n v="1"/>
  </r>
  <r>
    <s v="INC-2026-14978"/>
    <d v="2026-01-30T16:37:00"/>
    <x v="0"/>
    <s v="secure-bank-login.net"/>
    <x v="0"/>
    <x v="1"/>
    <n v="0.69236111111111109"/>
    <d v="2026-01-30T00:00:00"/>
    <n v="1"/>
    <n v="1"/>
    <n v="4"/>
    <x v="1"/>
    <s v="Low"/>
    <s v="Low"/>
    <n v="1"/>
    <n v="1"/>
  </r>
  <r>
    <s v="INC-2026-13187"/>
    <d v="2026-01-30T17:25:00"/>
    <x v="3"/>
    <s v="hr-benefits-portal.org"/>
    <x v="0"/>
    <x v="3"/>
    <n v="0.72569444444444442"/>
    <d v="2026-01-30T00:00:00"/>
    <n v="1"/>
    <n v="5"/>
    <n v="2"/>
    <x v="3"/>
    <s v="Medium"/>
    <s v="Medium"/>
    <n v="1"/>
    <n v="0"/>
  </r>
  <r>
    <s v="INC-2026-11851"/>
    <d v="2026-01-30T17:42:00"/>
    <x v="4"/>
    <s v="secure-bank-login.net"/>
    <x v="1"/>
    <x v="2"/>
    <n v="0.73750000000000004"/>
    <d v="2026-01-30T00:00:00"/>
    <n v="1"/>
    <n v="3"/>
    <n v="2"/>
    <x v="4"/>
    <s v="Medium"/>
    <s v="Medium"/>
    <n v="1"/>
    <n v="0"/>
  </r>
  <r>
    <s v="INC-2026-14423"/>
    <d v="2026-01-30T18:05:00"/>
    <x v="0"/>
    <s v="hr-benefits-portal.org"/>
    <x v="1"/>
    <x v="3"/>
    <n v="0.75347222222222221"/>
    <d v="2026-01-30T00:00:00"/>
    <n v="1"/>
    <n v="1"/>
    <n v="2"/>
    <x v="6"/>
    <s v="Low"/>
    <s v="Low"/>
    <n v="1"/>
    <n v="0"/>
  </r>
  <r>
    <s v="INC-2026-12080"/>
    <d v="2026-01-30T18:26:00"/>
    <x v="5"/>
    <s v="invoice-processing.co"/>
    <x v="3"/>
    <x v="3"/>
    <n v="0.7680555555555556"/>
    <d v="2026-01-30T00:00:00"/>
    <n v="1"/>
    <n v="1"/>
    <n v="2"/>
    <x v="6"/>
    <s v="Low"/>
    <s v="Low"/>
    <n v="1"/>
    <n v="0"/>
  </r>
  <r>
    <s v="INC-2026-12851"/>
    <d v="2026-01-30T18:40:00"/>
    <x v="4"/>
    <s v="secure-bank-login.net"/>
    <x v="2"/>
    <x v="3"/>
    <n v="0.77777777777777779"/>
    <d v="2026-01-30T00:00:00"/>
    <n v="1"/>
    <n v="3"/>
    <n v="2"/>
    <x v="4"/>
    <s v="Medium"/>
    <s v="Medium"/>
    <n v="1"/>
    <n v="0"/>
  </r>
  <r>
    <s v="INC-2026-11208"/>
    <d v="2026-01-30T18:54:00"/>
    <x v="3"/>
    <s v="micros0ft-security.com"/>
    <x v="0"/>
    <x v="2"/>
    <n v="0.78749999999999998"/>
    <d v="2026-01-30T00:00:00"/>
    <n v="1"/>
    <n v="5"/>
    <n v="2"/>
    <x v="3"/>
    <s v="Medium"/>
    <s v="Medium"/>
    <n v="1"/>
    <n v="0"/>
  </r>
  <r>
    <s v="INC-2026-10146"/>
    <d v="2026-01-30T19:03:00"/>
    <x v="4"/>
    <s v="micros0ft-security.com"/>
    <x v="2"/>
    <x v="4"/>
    <n v="0.79374999999999996"/>
    <d v="2026-01-30T00:00:00"/>
    <n v="1"/>
    <n v="3"/>
    <n v="5"/>
    <x v="9"/>
    <s v="High"/>
    <s v="High"/>
    <n v="1"/>
    <n v="1"/>
  </r>
  <r>
    <s v="INC-2026-10335"/>
    <d v="2026-01-30T19:09:00"/>
    <x v="1"/>
    <s v="secure-bank-login.net"/>
    <x v="1"/>
    <x v="1"/>
    <n v="0.79791666666666672"/>
    <d v="2026-01-30T00:00:00"/>
    <n v="1"/>
    <n v="1"/>
    <n v="4"/>
    <x v="1"/>
    <s v="Low"/>
    <s v="Low"/>
    <n v="1"/>
    <n v="1"/>
  </r>
  <r>
    <s v="INC-2026-13764"/>
    <d v="2026-01-30T19:43:00"/>
    <x v="2"/>
    <s v="invoice-processing.co"/>
    <x v="0"/>
    <x v="2"/>
    <n v="0.82152777777777775"/>
    <d v="2026-01-30T00:00:00"/>
    <n v="1"/>
    <n v="3"/>
    <n v="2"/>
    <x v="4"/>
    <s v="Medium"/>
    <s v="Medium"/>
    <n v="1"/>
    <n v="0"/>
  </r>
  <r>
    <s v="INC-2026-12295"/>
    <d v="2026-01-30T19:43:00"/>
    <x v="2"/>
    <s v="secure-bank-login.net"/>
    <x v="1"/>
    <x v="2"/>
    <n v="0.82152777777777775"/>
    <d v="2026-01-30T00:00:00"/>
    <n v="1"/>
    <n v="3"/>
    <n v="2"/>
    <x v="4"/>
    <s v="Medium"/>
    <s v="Medium"/>
    <n v="1"/>
    <n v="0"/>
  </r>
  <r>
    <s v="INC-2026-12379"/>
    <d v="2026-01-30T19:59:00"/>
    <x v="4"/>
    <s v="micros0ft-security.com"/>
    <x v="2"/>
    <x v="3"/>
    <n v="0.83263888888888893"/>
    <d v="2026-01-30T00:00:00"/>
    <n v="1"/>
    <n v="3"/>
    <n v="2"/>
    <x v="4"/>
    <s v="Medium"/>
    <s v="Medium"/>
    <n v="1"/>
    <n v="0"/>
  </r>
  <r>
    <s v="INC-2026-13477"/>
    <d v="2026-01-30T21:17:00"/>
    <x v="2"/>
    <s v="secure-bank-login.net"/>
    <x v="1"/>
    <x v="0"/>
    <n v="0.88680555555555551"/>
    <d v="2026-01-30T00:00:00"/>
    <n v="1"/>
    <n v="3"/>
    <n v="1"/>
    <x v="2"/>
    <s v="Low"/>
    <s v="Low"/>
    <n v="1"/>
    <n v="0"/>
  </r>
  <r>
    <s v="INC-2026-13028"/>
    <d v="2026-01-30T21:17:00"/>
    <x v="1"/>
    <s v="secure-bank-login.net"/>
    <x v="2"/>
    <x v="0"/>
    <n v="0.88680555555555551"/>
    <d v="2026-01-30T00:00:00"/>
    <n v="1"/>
    <n v="1"/>
    <n v="1"/>
    <x v="0"/>
    <s v="Low"/>
    <s v="Low"/>
    <n v="1"/>
    <n v="0"/>
  </r>
  <r>
    <s v="INC-2026-11154"/>
    <d v="2026-01-30T21:48:00"/>
    <x v="4"/>
    <s v="secure-bank-login.net"/>
    <x v="2"/>
    <x v="2"/>
    <n v="0.90833333333333333"/>
    <d v="2026-01-30T00:00:00"/>
    <n v="1"/>
    <n v="3"/>
    <n v="2"/>
    <x v="4"/>
    <s v="Medium"/>
    <s v="Medium"/>
    <n v="1"/>
    <n v="0"/>
  </r>
  <r>
    <s v="INC-2026-10700"/>
    <d v="2026-01-30T22:01:00"/>
    <x v="0"/>
    <s v="secure-bank-login.net"/>
    <x v="0"/>
    <x v="3"/>
    <n v="0.91736111111111107"/>
    <d v="2026-01-30T00:00:00"/>
    <n v="1"/>
    <n v="1"/>
    <n v="2"/>
    <x v="6"/>
    <s v="Low"/>
    <s v="Low"/>
    <n v="1"/>
    <n v="0"/>
  </r>
  <r>
    <s v="INC-2026-13436"/>
    <d v="2026-01-30T22:04:00"/>
    <x v="0"/>
    <s v="micros0ft-security.com"/>
    <x v="0"/>
    <x v="2"/>
    <n v="0.9194444444444444"/>
    <d v="2026-01-30T00:00:00"/>
    <n v="1"/>
    <n v="1"/>
    <n v="2"/>
    <x v="6"/>
    <s v="Low"/>
    <s v="Low"/>
    <n v="1"/>
    <n v="0"/>
  </r>
  <r>
    <s v="INC-2026-12984"/>
    <d v="2026-01-30T22:33:00"/>
    <x v="5"/>
    <s v="secure-bank-login.net"/>
    <x v="3"/>
    <x v="3"/>
    <n v="0.93958333333333333"/>
    <d v="2026-01-30T00:00:00"/>
    <n v="1"/>
    <n v="1"/>
    <n v="2"/>
    <x v="6"/>
    <s v="Low"/>
    <s v="Low"/>
    <n v="1"/>
    <n v="0"/>
  </r>
  <r>
    <s v="INC-2026-11883"/>
    <d v="2026-01-30T22:40:00"/>
    <x v="5"/>
    <s v="hr-benefits-portal.org"/>
    <x v="1"/>
    <x v="4"/>
    <n v="0.94444444444444442"/>
    <d v="2026-01-30T00:00:00"/>
    <n v="1"/>
    <n v="1"/>
    <n v="5"/>
    <x v="8"/>
    <s v="Medium"/>
    <s v="Medium"/>
    <n v="1"/>
    <n v="1"/>
  </r>
  <r>
    <s v="INC-2026-10137"/>
    <d v="2026-01-30T22:52:00"/>
    <x v="5"/>
    <s v="micros0ft-security.com"/>
    <x v="3"/>
    <x v="2"/>
    <n v="0.95277777777777772"/>
    <d v="2026-01-30T00:00:00"/>
    <n v="1"/>
    <n v="1"/>
    <n v="2"/>
    <x v="6"/>
    <s v="Low"/>
    <s v="Low"/>
    <n v="1"/>
    <n v="0"/>
  </r>
  <r>
    <s v="INC-2026-10707"/>
    <d v="2026-01-30T22:59:00"/>
    <x v="4"/>
    <s v="hr-benefits-portal.org"/>
    <x v="2"/>
    <x v="2"/>
    <n v="0.95763888888888893"/>
    <d v="2026-01-30T00:00:00"/>
    <n v="1"/>
    <n v="3"/>
    <n v="2"/>
    <x v="4"/>
    <s v="Medium"/>
    <s v="Medium"/>
    <n v="1"/>
    <n v="0"/>
  </r>
  <r>
    <s v="INC-2026-13726"/>
    <d v="2026-01-30T23:07:00"/>
    <x v="5"/>
    <s v="hr-benefits-portal.org"/>
    <x v="2"/>
    <x v="2"/>
    <n v="0.96319444444444446"/>
    <d v="2026-01-30T00:00:00"/>
    <n v="1"/>
    <n v="1"/>
    <n v="2"/>
    <x v="6"/>
    <s v="Low"/>
    <s v="Low"/>
    <n v="1"/>
    <n v="0"/>
  </r>
  <r>
    <s v="INC-2026-13973"/>
    <d v="2026-01-30T23:32:00"/>
    <x v="1"/>
    <s v="micros0ft-security.com"/>
    <x v="2"/>
    <x v="0"/>
    <n v="0.98055555555555551"/>
    <d v="2026-01-30T00:00:00"/>
    <n v="1"/>
    <n v="1"/>
    <n v="1"/>
    <x v="0"/>
    <s v="Low"/>
    <s v="Low"/>
    <n v="1"/>
    <n v="0"/>
  </r>
  <r>
    <s v="INC-2026-10617"/>
    <d v="2026-01-31T00:21:00"/>
    <x v="4"/>
    <s v="secure-bank-login.net"/>
    <x v="2"/>
    <x v="0"/>
    <n v="1.4583333333333334E-2"/>
    <d v="2026-01-31T00:00:00"/>
    <n v="1"/>
    <n v="3"/>
    <n v="1"/>
    <x v="2"/>
    <s v="Low"/>
    <s v="Low"/>
    <n v="1"/>
    <n v="0"/>
  </r>
  <r>
    <s v="INC-2026-12643"/>
    <d v="2026-01-31T00:35:00"/>
    <x v="1"/>
    <s v="secure-bank-login.net"/>
    <x v="1"/>
    <x v="0"/>
    <n v="2.4305555555555556E-2"/>
    <d v="2026-01-31T00:00:00"/>
    <n v="1"/>
    <n v="1"/>
    <n v="1"/>
    <x v="0"/>
    <s v="Low"/>
    <s v="Low"/>
    <n v="1"/>
    <n v="0"/>
  </r>
  <r>
    <s v="INC-2026-12975"/>
    <d v="2026-01-31T00:48:00"/>
    <x v="4"/>
    <s v="invoice-processing.co"/>
    <x v="2"/>
    <x v="3"/>
    <n v="3.3333333333333333E-2"/>
    <d v="2026-01-31T00:00:00"/>
    <n v="1"/>
    <n v="3"/>
    <n v="2"/>
    <x v="4"/>
    <s v="Medium"/>
    <s v="Medium"/>
    <n v="1"/>
    <n v="0"/>
  </r>
  <r>
    <s v="INC-2026-12152"/>
    <d v="2026-01-31T01:48:00"/>
    <x v="4"/>
    <s v="hr-benefits-portal.org"/>
    <x v="1"/>
    <x v="3"/>
    <n v="7.4999999999999997E-2"/>
    <d v="2026-01-31T00:00:00"/>
    <n v="1"/>
    <n v="3"/>
    <n v="2"/>
    <x v="4"/>
    <s v="Medium"/>
    <s v="Medium"/>
    <n v="1"/>
    <n v="0"/>
  </r>
  <r>
    <s v="INC-2026-14183"/>
    <d v="2026-01-31T02:08:00"/>
    <x v="2"/>
    <s v="micros0ft-security.com"/>
    <x v="3"/>
    <x v="0"/>
    <n v="8.8888888888888892E-2"/>
    <d v="2026-01-31T00:00:00"/>
    <n v="1"/>
    <n v="3"/>
    <n v="1"/>
    <x v="2"/>
    <s v="Low"/>
    <s v="Low"/>
    <n v="1"/>
    <n v="0"/>
  </r>
  <r>
    <s v="INC-2026-10613"/>
    <d v="2026-01-31T03:35:00"/>
    <x v="1"/>
    <s v="hr-benefits-portal.org"/>
    <x v="3"/>
    <x v="3"/>
    <n v="0.14930555555555555"/>
    <d v="2026-01-31T00:00:00"/>
    <n v="1"/>
    <n v="1"/>
    <n v="2"/>
    <x v="6"/>
    <s v="Low"/>
    <s v="Low"/>
    <n v="1"/>
    <n v="0"/>
  </r>
  <r>
    <s v="INC-2026-13768"/>
    <d v="2026-01-31T04:10:00"/>
    <x v="4"/>
    <s v="micros0ft-security.com"/>
    <x v="2"/>
    <x v="1"/>
    <n v="0.1736111111111111"/>
    <d v="2026-01-31T00:00:00"/>
    <n v="1"/>
    <n v="3"/>
    <n v="4"/>
    <x v="5"/>
    <s v="High"/>
    <s v="High"/>
    <n v="1"/>
    <n v="1"/>
  </r>
  <r>
    <s v="INC-2026-13739"/>
    <d v="2026-01-31T04:15:00"/>
    <x v="4"/>
    <s v="secure-bank-login.net"/>
    <x v="2"/>
    <x v="3"/>
    <n v="0.17708333333333334"/>
    <d v="2026-01-31T00:00:00"/>
    <n v="1"/>
    <n v="3"/>
    <n v="2"/>
    <x v="4"/>
    <s v="Medium"/>
    <s v="Medium"/>
    <n v="1"/>
    <n v="0"/>
  </r>
  <r>
    <s v="INC-2026-13087"/>
    <d v="2026-01-31T04:28:00"/>
    <x v="4"/>
    <s v="micros0ft-security.com"/>
    <x v="2"/>
    <x v="1"/>
    <n v="0.18611111111111112"/>
    <d v="2026-01-31T00:00:00"/>
    <n v="1"/>
    <n v="3"/>
    <n v="4"/>
    <x v="5"/>
    <s v="High"/>
    <s v="High"/>
    <n v="1"/>
    <n v="1"/>
  </r>
  <r>
    <s v="INC-2026-11689"/>
    <d v="2026-01-31T05:06:00"/>
    <x v="3"/>
    <s v="hr-benefits-portal.org"/>
    <x v="0"/>
    <x v="2"/>
    <n v="0.21249999999999999"/>
    <d v="2026-01-31T00:00:00"/>
    <n v="1"/>
    <n v="5"/>
    <n v="2"/>
    <x v="3"/>
    <s v="Medium"/>
    <s v="Medium"/>
    <n v="1"/>
    <n v="0"/>
  </r>
  <r>
    <s v="INC-2026-12042"/>
    <d v="2026-01-31T05:21:00"/>
    <x v="4"/>
    <s v="invoice-processing.co"/>
    <x v="2"/>
    <x v="1"/>
    <n v="0.22291666666666668"/>
    <d v="2026-01-31T00:00:00"/>
    <n v="1"/>
    <n v="3"/>
    <n v="4"/>
    <x v="5"/>
    <s v="High"/>
    <s v="High"/>
    <n v="1"/>
    <n v="1"/>
  </r>
  <r>
    <s v="INC-2026-12205"/>
    <d v="2026-01-31T05:29:00"/>
    <x v="2"/>
    <s v="invoice-processing.co"/>
    <x v="2"/>
    <x v="2"/>
    <n v="0.22847222222222222"/>
    <d v="2026-01-31T00:00:00"/>
    <n v="1"/>
    <n v="3"/>
    <n v="2"/>
    <x v="4"/>
    <s v="Medium"/>
    <s v="Medium"/>
    <n v="1"/>
    <n v="0"/>
  </r>
  <r>
    <s v="INC-2026-14085"/>
    <d v="2026-01-31T09:21:00"/>
    <x v="1"/>
    <s v="secure-bank-login.net"/>
    <x v="2"/>
    <x v="0"/>
    <n v="0.38958333333333334"/>
    <d v="2026-01-31T00:00:00"/>
    <n v="1"/>
    <n v="1"/>
    <n v="1"/>
    <x v="0"/>
    <s v="Low"/>
    <s v="Low"/>
    <n v="1"/>
    <n v="0"/>
  </r>
  <r>
    <s v="INC-2026-11500"/>
    <d v="2026-01-31T09:25:00"/>
    <x v="4"/>
    <s v="micros0ft-security.com"/>
    <x v="2"/>
    <x v="3"/>
    <n v="0.3923611111111111"/>
    <d v="2026-01-31T00:00:00"/>
    <n v="1"/>
    <n v="3"/>
    <n v="2"/>
    <x v="4"/>
    <s v="Medium"/>
    <s v="Medium"/>
    <n v="1"/>
    <n v="0"/>
  </r>
  <r>
    <s v="INC-2026-13234"/>
    <d v="2026-01-31T09:30:00"/>
    <x v="4"/>
    <s v="secure-bank-login.net"/>
    <x v="1"/>
    <x v="2"/>
    <n v="0.39583333333333331"/>
    <d v="2026-01-31T00:00:00"/>
    <n v="1"/>
    <n v="3"/>
    <n v="2"/>
    <x v="4"/>
    <s v="Medium"/>
    <s v="Medium"/>
    <n v="1"/>
    <n v="0"/>
  </r>
  <r>
    <s v="INC-2026-12011"/>
    <d v="2026-01-31T09:31:00"/>
    <x v="5"/>
    <s v="micros0ft-security.com"/>
    <x v="1"/>
    <x v="1"/>
    <n v="0.39652777777777776"/>
    <d v="2026-01-31T00:00:00"/>
    <n v="1"/>
    <n v="1"/>
    <n v="4"/>
    <x v="1"/>
    <s v="Low"/>
    <s v="Low"/>
    <n v="1"/>
    <n v="1"/>
  </r>
  <r>
    <s v="INC-2026-14309"/>
    <d v="2026-01-31T09:32:00"/>
    <x v="5"/>
    <s v="invoice-processing.co"/>
    <x v="1"/>
    <x v="2"/>
    <n v="0.3972222222222222"/>
    <d v="2026-01-31T00:00:00"/>
    <n v="1"/>
    <n v="1"/>
    <n v="2"/>
    <x v="6"/>
    <s v="Low"/>
    <s v="Low"/>
    <n v="1"/>
    <n v="0"/>
  </r>
  <r>
    <s v="INC-2026-13357"/>
    <d v="2026-01-31T09:41:00"/>
    <x v="4"/>
    <s v="micros0ft-security.com"/>
    <x v="2"/>
    <x v="0"/>
    <n v="0.40347222222222223"/>
    <d v="2026-01-31T00:00:00"/>
    <n v="1"/>
    <n v="3"/>
    <n v="1"/>
    <x v="2"/>
    <s v="Low"/>
    <s v="Low"/>
    <n v="1"/>
    <n v="0"/>
  </r>
  <r>
    <s v="INC-2026-12744"/>
    <d v="2026-01-31T09:45:00"/>
    <x v="4"/>
    <s v="invoice-processing.co"/>
    <x v="2"/>
    <x v="3"/>
    <n v="0.40625"/>
    <d v="2026-01-31T00:00:00"/>
    <n v="1"/>
    <n v="3"/>
    <n v="2"/>
    <x v="4"/>
    <s v="Medium"/>
    <s v="Medium"/>
    <n v="1"/>
    <n v="0"/>
  </r>
  <r>
    <s v="INC-2026-10549"/>
    <d v="2026-01-31T09:47:00"/>
    <x v="4"/>
    <s v="secure-bank-login.net"/>
    <x v="2"/>
    <x v="3"/>
    <n v="0.40763888888888888"/>
    <d v="2026-01-31T00:00:00"/>
    <n v="1"/>
    <n v="3"/>
    <n v="2"/>
    <x v="4"/>
    <s v="Medium"/>
    <s v="Medium"/>
    <n v="1"/>
    <n v="0"/>
  </r>
  <r>
    <s v="INC-2026-10297"/>
    <d v="2026-01-31T10:36:00"/>
    <x v="4"/>
    <s v="secure-bank-login.net"/>
    <x v="2"/>
    <x v="1"/>
    <n v="0.44166666666666665"/>
    <d v="2026-01-31T00:00:00"/>
    <n v="1"/>
    <n v="3"/>
    <n v="4"/>
    <x v="5"/>
    <s v="High"/>
    <s v="High"/>
    <n v="1"/>
    <n v="1"/>
  </r>
  <r>
    <s v="INC-2026-13462"/>
    <d v="2026-01-31T10:47:00"/>
    <x v="4"/>
    <s v="secure-bank-login.net"/>
    <x v="2"/>
    <x v="1"/>
    <n v="0.44930555555555557"/>
    <d v="2026-01-31T00:00:00"/>
    <n v="1"/>
    <n v="3"/>
    <n v="4"/>
    <x v="5"/>
    <s v="High"/>
    <s v="High"/>
    <n v="1"/>
    <n v="1"/>
  </r>
  <r>
    <s v="INC-2026-10733"/>
    <d v="2026-01-31T11:17:00"/>
    <x v="4"/>
    <s v="hr-benefits-portal.org"/>
    <x v="2"/>
    <x v="3"/>
    <n v="0.47013888888888888"/>
    <d v="2026-01-31T00:00:00"/>
    <n v="1"/>
    <n v="3"/>
    <n v="2"/>
    <x v="4"/>
    <s v="Medium"/>
    <s v="Medium"/>
    <n v="1"/>
    <n v="0"/>
  </r>
  <r>
    <s v="INC-2026-14671"/>
    <d v="2026-01-31T12:17:00"/>
    <x v="4"/>
    <s v="micros0ft-security.com"/>
    <x v="2"/>
    <x v="3"/>
    <n v="0.51180555555555551"/>
    <d v="2026-01-31T00:00:00"/>
    <n v="1"/>
    <n v="3"/>
    <n v="2"/>
    <x v="4"/>
    <s v="Medium"/>
    <s v="Medium"/>
    <n v="1"/>
    <n v="0"/>
  </r>
  <r>
    <s v="INC-2026-11168"/>
    <d v="2026-01-31T13:28:00"/>
    <x v="5"/>
    <s v="invoice-processing.co"/>
    <x v="3"/>
    <x v="3"/>
    <n v="0.56111111111111112"/>
    <d v="2026-01-31T00:00:00"/>
    <n v="1"/>
    <n v="1"/>
    <n v="2"/>
    <x v="6"/>
    <s v="Low"/>
    <s v="Low"/>
    <n v="1"/>
    <n v="0"/>
  </r>
  <r>
    <s v="INC-2026-11090"/>
    <d v="2026-01-31T13:36:00"/>
    <x v="4"/>
    <s v="invoice-processing.co"/>
    <x v="2"/>
    <x v="3"/>
    <n v="0.56666666666666665"/>
    <d v="2026-01-31T00:00:00"/>
    <n v="1"/>
    <n v="3"/>
    <n v="2"/>
    <x v="4"/>
    <s v="Medium"/>
    <s v="Medium"/>
    <n v="1"/>
    <n v="0"/>
  </r>
  <r>
    <s v="INC-2026-13342"/>
    <d v="2026-01-31T14:03:00"/>
    <x v="4"/>
    <s v="invoice-processing.co"/>
    <x v="2"/>
    <x v="2"/>
    <n v="0.5854166666666667"/>
    <d v="2026-01-31T00:00:00"/>
    <n v="1"/>
    <n v="3"/>
    <n v="2"/>
    <x v="4"/>
    <s v="Medium"/>
    <s v="Medium"/>
    <n v="1"/>
    <n v="0"/>
  </r>
  <r>
    <s v="INC-2026-10679"/>
    <d v="2026-01-31T14:38:00"/>
    <x v="4"/>
    <s v="hr-benefits-portal.org"/>
    <x v="2"/>
    <x v="3"/>
    <n v="0.60972222222222228"/>
    <d v="2026-01-31T00:00:00"/>
    <n v="1"/>
    <n v="3"/>
    <n v="2"/>
    <x v="4"/>
    <s v="Medium"/>
    <s v="Medium"/>
    <n v="1"/>
    <n v="0"/>
  </r>
  <r>
    <s v="INC-2026-11361"/>
    <d v="2026-01-31T14:38:00"/>
    <x v="4"/>
    <s v="micros0ft-security.com"/>
    <x v="2"/>
    <x v="4"/>
    <n v="0.60972222222222228"/>
    <d v="2026-01-31T00:00:00"/>
    <n v="1"/>
    <n v="3"/>
    <n v="5"/>
    <x v="9"/>
    <s v="High"/>
    <s v="High"/>
    <n v="1"/>
    <n v="1"/>
  </r>
  <r>
    <s v="INC-2026-13449"/>
    <d v="2026-01-31T14:53:00"/>
    <x v="4"/>
    <s v="secure-bank-login.net"/>
    <x v="1"/>
    <x v="0"/>
    <n v="0.62013888888888891"/>
    <d v="2026-01-31T00:00:00"/>
    <n v="1"/>
    <n v="3"/>
    <n v="1"/>
    <x v="2"/>
    <s v="Low"/>
    <s v="Low"/>
    <n v="1"/>
    <n v="0"/>
  </r>
  <r>
    <s v="INC-2026-11808"/>
    <d v="2026-01-31T16:16:00"/>
    <x v="2"/>
    <s v="hr-benefits-portal.org"/>
    <x v="0"/>
    <x v="3"/>
    <n v="0.67777777777777781"/>
    <d v="2026-01-31T00:00:00"/>
    <n v="1"/>
    <n v="3"/>
    <n v="2"/>
    <x v="4"/>
    <s v="Medium"/>
    <s v="Medium"/>
    <n v="1"/>
    <n v="0"/>
  </r>
  <r>
    <s v="INC-2026-12796"/>
    <d v="2026-01-31T17:10:00"/>
    <x v="4"/>
    <s v="hr-benefits-portal.org"/>
    <x v="2"/>
    <x v="4"/>
    <n v="0.71527777777777779"/>
    <d v="2026-01-31T00:00:00"/>
    <n v="1"/>
    <n v="3"/>
    <n v="5"/>
    <x v="9"/>
    <s v="High"/>
    <s v="High"/>
    <n v="1"/>
    <n v="1"/>
  </r>
  <r>
    <s v="INC-2026-13987"/>
    <d v="2026-01-31T17:44:00"/>
    <x v="4"/>
    <s v="invoice-processing.co"/>
    <x v="0"/>
    <x v="2"/>
    <n v="0.73888888888888893"/>
    <d v="2026-01-31T00:00:00"/>
    <n v="1"/>
    <n v="3"/>
    <n v="2"/>
    <x v="4"/>
    <s v="Medium"/>
    <s v="Medium"/>
    <n v="1"/>
    <n v="0"/>
  </r>
  <r>
    <s v="INC-2026-12330"/>
    <d v="2026-01-31T17:50:00"/>
    <x v="0"/>
    <s v="invoice-processing.co"/>
    <x v="3"/>
    <x v="3"/>
    <n v="0.74305555555555558"/>
    <d v="2026-01-31T00:00:00"/>
    <n v="1"/>
    <n v="1"/>
    <n v="2"/>
    <x v="6"/>
    <s v="Low"/>
    <s v="Low"/>
    <n v="1"/>
    <n v="0"/>
  </r>
  <r>
    <s v="INC-2026-14770"/>
    <d v="2026-01-31T18:40:00"/>
    <x v="4"/>
    <s v="hr-benefits-portal.org"/>
    <x v="2"/>
    <x v="2"/>
    <n v="0.77777777777777779"/>
    <d v="2026-01-31T00:00:00"/>
    <n v="1"/>
    <n v="3"/>
    <n v="2"/>
    <x v="4"/>
    <s v="Medium"/>
    <s v="Medium"/>
    <n v="1"/>
    <n v="0"/>
  </r>
  <r>
    <s v="INC-2026-12417"/>
    <d v="2026-01-31T18:41:00"/>
    <x v="4"/>
    <s v="micros0ft-security.com"/>
    <x v="2"/>
    <x v="0"/>
    <n v="0.77847222222222223"/>
    <d v="2026-01-31T00:00:00"/>
    <n v="1"/>
    <n v="3"/>
    <n v="1"/>
    <x v="2"/>
    <s v="Low"/>
    <s v="Low"/>
    <n v="1"/>
    <n v="0"/>
  </r>
  <r>
    <s v="INC-2026-11688"/>
    <d v="2026-01-31T19:41:00"/>
    <x v="4"/>
    <s v="invoice-processing.co"/>
    <x v="2"/>
    <x v="3"/>
    <n v="0.82013888888888886"/>
    <d v="2026-01-31T00:00:00"/>
    <n v="1"/>
    <n v="3"/>
    <n v="2"/>
    <x v="4"/>
    <s v="Medium"/>
    <s v="Medium"/>
    <n v="1"/>
    <n v="0"/>
  </r>
  <r>
    <s v="INC-2026-14342"/>
    <d v="2026-01-31T20:15:00"/>
    <x v="5"/>
    <s v="secure-bank-login.net"/>
    <x v="3"/>
    <x v="3"/>
    <n v="0.84375"/>
    <d v="2026-01-31T00:00:00"/>
    <n v="1"/>
    <n v="1"/>
    <n v="2"/>
    <x v="6"/>
    <s v="Low"/>
    <s v="Low"/>
    <n v="1"/>
    <n v="0"/>
  </r>
  <r>
    <s v="INC-2026-13488"/>
    <d v="2026-01-31T20:40:00"/>
    <x v="1"/>
    <s v="invoice-processing.co"/>
    <x v="3"/>
    <x v="1"/>
    <n v="0.86111111111111116"/>
    <d v="2026-01-31T00:00:00"/>
    <n v="1"/>
    <n v="1"/>
    <n v="4"/>
    <x v="1"/>
    <s v="Low"/>
    <s v="Low"/>
    <n v="1"/>
    <n v="1"/>
  </r>
  <r>
    <s v="INC-2026-11094"/>
    <d v="2026-01-31T20:53:00"/>
    <x v="4"/>
    <s v="invoice-processing.co"/>
    <x v="2"/>
    <x v="2"/>
    <n v="0.87013888888888891"/>
    <d v="2026-01-31T00:00:00"/>
    <n v="1"/>
    <n v="3"/>
    <n v="2"/>
    <x v="4"/>
    <s v="Medium"/>
    <s v="Medium"/>
    <n v="1"/>
    <n v="0"/>
  </r>
  <r>
    <s v="INC-2026-11872"/>
    <d v="2026-01-31T21:08:00"/>
    <x v="4"/>
    <s v="micros0ft-security.com"/>
    <x v="2"/>
    <x v="3"/>
    <n v="0.88055555555555554"/>
    <d v="2026-01-31T00:00:00"/>
    <n v="1"/>
    <n v="3"/>
    <n v="2"/>
    <x v="4"/>
    <s v="Medium"/>
    <s v="Medium"/>
    <n v="1"/>
    <n v="0"/>
  </r>
  <r>
    <s v="INC-2026-11449"/>
    <d v="2026-01-31T21:27:00"/>
    <x v="2"/>
    <s v="micros0ft-security.com"/>
    <x v="2"/>
    <x v="3"/>
    <n v="0.89375000000000004"/>
    <d v="2026-01-31T00:00:00"/>
    <n v="1"/>
    <n v="3"/>
    <n v="2"/>
    <x v="4"/>
    <s v="Medium"/>
    <s v="Medium"/>
    <n v="1"/>
    <n v="0"/>
  </r>
  <r>
    <s v="INC-2026-11447"/>
    <d v="2026-01-31T21:33:00"/>
    <x v="5"/>
    <s v="hr-benefits-portal.org"/>
    <x v="0"/>
    <x v="3"/>
    <n v="0.8979166666666667"/>
    <d v="2026-01-31T00:00:00"/>
    <n v="1"/>
    <n v="1"/>
    <n v="2"/>
    <x v="6"/>
    <s v="Low"/>
    <s v="Low"/>
    <n v="1"/>
    <n v="0"/>
  </r>
  <r>
    <s v="INC-2026-10222"/>
    <d v="2026-01-31T21:43:00"/>
    <x v="4"/>
    <s v="secure-bank-login.net"/>
    <x v="2"/>
    <x v="3"/>
    <n v="0.90486111111111112"/>
    <d v="2026-01-31T00:00:00"/>
    <n v="1"/>
    <n v="3"/>
    <n v="2"/>
    <x v="4"/>
    <s v="Medium"/>
    <s v="Medium"/>
    <n v="1"/>
    <n v="0"/>
  </r>
  <r>
    <s v="INC-2026-12082"/>
    <d v="2026-01-31T22:09:00"/>
    <x v="5"/>
    <s v="invoice-processing.co"/>
    <x v="2"/>
    <x v="2"/>
    <n v="0.92291666666666672"/>
    <d v="2026-01-31T00:00:00"/>
    <n v="1"/>
    <n v="1"/>
    <n v="2"/>
    <x v="6"/>
    <s v="Low"/>
    <s v="Low"/>
    <n v="1"/>
    <n v="0"/>
  </r>
  <r>
    <s v="INC-2026-14017"/>
    <d v="2026-01-31T22:24:00"/>
    <x v="0"/>
    <s v="secure-bank-login.net"/>
    <x v="2"/>
    <x v="2"/>
    <n v="0.93333333333333335"/>
    <d v="2026-01-31T00:00:00"/>
    <n v="1"/>
    <n v="1"/>
    <n v="2"/>
    <x v="6"/>
    <s v="Low"/>
    <s v="Low"/>
    <n v="1"/>
    <n v="0"/>
  </r>
  <r>
    <s v="INC-2026-11908"/>
    <d v="2026-01-31T22:27:00"/>
    <x v="3"/>
    <s v="hr-benefits-portal.org"/>
    <x v="0"/>
    <x v="2"/>
    <n v="0.93541666666666667"/>
    <d v="2026-01-31T00:00:00"/>
    <n v="1"/>
    <n v="5"/>
    <n v="2"/>
    <x v="3"/>
    <s v="Medium"/>
    <s v="Medium"/>
    <n v="1"/>
    <n v="0"/>
  </r>
  <r>
    <s v="INC-2026-14082"/>
    <d v="2026-01-31T23:02:00"/>
    <x v="5"/>
    <s v="invoice-processing.co"/>
    <x v="1"/>
    <x v="0"/>
    <n v="0.95972222222222225"/>
    <d v="2026-01-31T00:00:00"/>
    <n v="1"/>
    <n v="1"/>
    <n v="1"/>
    <x v="0"/>
    <s v="Low"/>
    <s v="Low"/>
    <n v="1"/>
    <n v="0"/>
  </r>
  <r>
    <s v="INC-2026-12406"/>
    <d v="2026-01-31T23:10:00"/>
    <x v="2"/>
    <s v="hr-benefits-portal.org"/>
    <x v="2"/>
    <x v="1"/>
    <n v="0.96527777777777779"/>
    <d v="2026-01-31T00:00:00"/>
    <n v="1"/>
    <n v="3"/>
    <n v="4"/>
    <x v="5"/>
    <s v="High"/>
    <s v="High"/>
    <n v="1"/>
    <n v="1"/>
  </r>
  <r>
    <s v="INC-2026-13301"/>
    <d v="2026-01-31T23:59:00"/>
    <x v="4"/>
    <s v="micros0ft-security.com"/>
    <x v="2"/>
    <x v="0"/>
    <n v="0.99930555555555556"/>
    <d v="2026-01-31T00:00:00"/>
    <n v="1"/>
    <n v="3"/>
    <n v="1"/>
    <x v="2"/>
    <s v="Low"/>
    <s v="Low"/>
    <n v="1"/>
    <n v="0"/>
  </r>
  <r>
    <s v="INC-2026-13421"/>
    <d v="2026-02-01T00:06:00"/>
    <x v="4"/>
    <s v="micros0ft-security.com"/>
    <x v="3"/>
    <x v="2"/>
    <n v="4.1666666666666666E-3"/>
    <d v="2026-02-01T00:00:00"/>
    <n v="2"/>
    <n v="3"/>
    <n v="2"/>
    <x v="4"/>
    <s v="Medium"/>
    <s v="Medium"/>
    <n v="1"/>
    <n v="0"/>
  </r>
  <r>
    <s v="INC-2026-13806"/>
    <d v="2026-02-01T00:22:00"/>
    <x v="3"/>
    <s v="micros0ft-security.com"/>
    <x v="0"/>
    <x v="3"/>
    <n v="1.5277777777777777E-2"/>
    <d v="2026-02-01T00:00:00"/>
    <n v="2"/>
    <n v="5"/>
    <n v="2"/>
    <x v="3"/>
    <s v="Medium"/>
    <s v="Medium"/>
    <n v="1"/>
    <n v="0"/>
  </r>
  <r>
    <s v="INC-2026-10877"/>
    <d v="2026-02-01T00:37:00"/>
    <x v="2"/>
    <s v="secure-bank-login.net"/>
    <x v="1"/>
    <x v="1"/>
    <n v="2.5694444444444443E-2"/>
    <d v="2026-02-01T00:00:00"/>
    <n v="2"/>
    <n v="3"/>
    <n v="4"/>
    <x v="5"/>
    <s v="High"/>
    <s v="High"/>
    <n v="1"/>
    <n v="1"/>
  </r>
  <r>
    <s v="INC-2026-12648"/>
    <d v="2026-02-01T00:55:00"/>
    <x v="4"/>
    <s v="micros0ft-security.com"/>
    <x v="2"/>
    <x v="3"/>
    <n v="3.8194444444444448E-2"/>
    <d v="2026-02-01T00:00:00"/>
    <n v="2"/>
    <n v="3"/>
    <n v="2"/>
    <x v="4"/>
    <s v="Medium"/>
    <s v="Medium"/>
    <n v="1"/>
    <n v="0"/>
  </r>
  <r>
    <s v="INC-2026-12786"/>
    <d v="2026-02-01T01:50:00"/>
    <x v="4"/>
    <s v="hr-benefits-portal.org"/>
    <x v="2"/>
    <x v="1"/>
    <n v="7.6388888888888895E-2"/>
    <d v="2026-02-01T00:00:00"/>
    <n v="2"/>
    <n v="3"/>
    <n v="4"/>
    <x v="5"/>
    <s v="High"/>
    <s v="High"/>
    <n v="1"/>
    <n v="1"/>
  </r>
  <r>
    <s v="INC-2026-10685"/>
    <d v="2026-02-01T01:50:00"/>
    <x v="4"/>
    <s v="invoice-processing.co"/>
    <x v="2"/>
    <x v="0"/>
    <n v="7.6388888888888895E-2"/>
    <d v="2026-02-01T00:00:00"/>
    <n v="2"/>
    <n v="3"/>
    <n v="1"/>
    <x v="2"/>
    <s v="Low"/>
    <s v="Low"/>
    <n v="1"/>
    <n v="0"/>
  </r>
  <r>
    <s v="INC-2026-10536"/>
    <d v="2026-02-01T02:57:00"/>
    <x v="0"/>
    <s v="hr-benefits-portal.org"/>
    <x v="3"/>
    <x v="2"/>
    <n v="0.12291666666666666"/>
    <d v="2026-02-01T00:00:00"/>
    <n v="2"/>
    <n v="1"/>
    <n v="2"/>
    <x v="6"/>
    <s v="Low"/>
    <s v="Low"/>
    <n v="1"/>
    <n v="0"/>
  </r>
  <r>
    <s v="INC-2026-11203"/>
    <d v="2026-02-01T03:10:00"/>
    <x v="4"/>
    <s v="invoice-processing.co"/>
    <x v="0"/>
    <x v="1"/>
    <n v="0.13194444444444445"/>
    <d v="2026-02-01T00:00:00"/>
    <n v="2"/>
    <n v="3"/>
    <n v="4"/>
    <x v="5"/>
    <s v="High"/>
    <s v="High"/>
    <n v="1"/>
    <n v="1"/>
  </r>
  <r>
    <s v="INC-2026-10117"/>
    <d v="2026-02-01T03:26:00"/>
    <x v="3"/>
    <s v="invoice-processing.co"/>
    <x v="0"/>
    <x v="0"/>
    <n v="0.14305555555555555"/>
    <d v="2026-02-01T00:00:00"/>
    <n v="2"/>
    <n v="5"/>
    <n v="1"/>
    <x v="8"/>
    <s v="Medium"/>
    <s v="Medium"/>
    <n v="1"/>
    <n v="0"/>
  </r>
  <r>
    <s v="INC-2026-14680"/>
    <d v="2026-02-01T03:29:00"/>
    <x v="2"/>
    <s v="secure-bank-login.net"/>
    <x v="2"/>
    <x v="2"/>
    <n v="0.1451388888888889"/>
    <d v="2026-02-01T00:00:00"/>
    <n v="2"/>
    <n v="3"/>
    <n v="2"/>
    <x v="4"/>
    <s v="Medium"/>
    <s v="Medium"/>
    <n v="1"/>
    <n v="0"/>
  </r>
  <r>
    <s v="INC-2026-12794"/>
    <d v="2026-02-01T03:31:00"/>
    <x v="4"/>
    <s v="micros0ft-security.com"/>
    <x v="2"/>
    <x v="4"/>
    <n v="0.14652777777777778"/>
    <d v="2026-02-01T00:00:00"/>
    <n v="2"/>
    <n v="3"/>
    <n v="5"/>
    <x v="9"/>
    <s v="High"/>
    <s v="High"/>
    <n v="1"/>
    <n v="1"/>
  </r>
  <r>
    <s v="INC-2026-11399"/>
    <d v="2026-02-01T04:08:00"/>
    <x v="2"/>
    <s v="micros0ft-security.com"/>
    <x v="1"/>
    <x v="0"/>
    <n v="0.17222222222222222"/>
    <d v="2026-02-01T00:00:00"/>
    <n v="2"/>
    <n v="3"/>
    <n v="1"/>
    <x v="2"/>
    <s v="Low"/>
    <s v="Low"/>
    <n v="1"/>
    <n v="0"/>
  </r>
  <r>
    <s v="INC-2026-11142"/>
    <d v="2026-02-01T04:10:00"/>
    <x v="4"/>
    <s v="micros0ft-security.com"/>
    <x v="2"/>
    <x v="2"/>
    <n v="0.1736111111111111"/>
    <d v="2026-02-01T00:00:00"/>
    <n v="2"/>
    <n v="3"/>
    <n v="2"/>
    <x v="4"/>
    <s v="Medium"/>
    <s v="Medium"/>
    <n v="1"/>
    <n v="0"/>
  </r>
  <r>
    <s v="INC-2026-12843"/>
    <d v="2026-02-01T04:32:00"/>
    <x v="1"/>
    <s v="hr-benefits-portal.org"/>
    <x v="3"/>
    <x v="1"/>
    <n v="0.18888888888888888"/>
    <d v="2026-02-01T00:00:00"/>
    <n v="2"/>
    <n v="1"/>
    <n v="4"/>
    <x v="1"/>
    <s v="Low"/>
    <s v="Low"/>
    <n v="1"/>
    <n v="1"/>
  </r>
  <r>
    <s v="INC-2026-12932"/>
    <d v="2026-02-01T05:23:00"/>
    <x v="4"/>
    <s v="micros0ft-security.com"/>
    <x v="2"/>
    <x v="1"/>
    <n v="0.22430555555555556"/>
    <d v="2026-02-01T00:00:00"/>
    <n v="2"/>
    <n v="3"/>
    <n v="4"/>
    <x v="5"/>
    <s v="High"/>
    <s v="High"/>
    <n v="1"/>
    <n v="1"/>
  </r>
  <r>
    <s v="INC-2026-10077"/>
    <d v="2026-02-01T05:32:00"/>
    <x v="3"/>
    <s v="secure-bank-login.net"/>
    <x v="0"/>
    <x v="3"/>
    <n v="0.23055555555555557"/>
    <d v="2026-02-01T00:00:00"/>
    <n v="2"/>
    <n v="5"/>
    <n v="2"/>
    <x v="3"/>
    <s v="Medium"/>
    <s v="Medium"/>
    <n v="1"/>
    <n v="0"/>
  </r>
  <r>
    <s v="INC-2026-11380"/>
    <d v="2026-02-01T05:33:00"/>
    <x v="5"/>
    <s v="hr-benefits-portal.org"/>
    <x v="2"/>
    <x v="2"/>
    <n v="0.23125000000000001"/>
    <d v="2026-02-01T00:00:00"/>
    <n v="2"/>
    <n v="1"/>
    <n v="2"/>
    <x v="6"/>
    <s v="Low"/>
    <s v="Low"/>
    <n v="1"/>
    <n v="0"/>
  </r>
  <r>
    <s v="INC-2026-13727"/>
    <d v="2026-02-01T06:22:00"/>
    <x v="4"/>
    <s v="secure-bank-login.net"/>
    <x v="2"/>
    <x v="0"/>
    <n v="0.26527777777777778"/>
    <d v="2026-02-01T00:00:00"/>
    <n v="2"/>
    <n v="3"/>
    <n v="1"/>
    <x v="2"/>
    <s v="Low"/>
    <s v="Low"/>
    <n v="1"/>
    <n v="0"/>
  </r>
  <r>
    <s v="INC-2026-13695"/>
    <d v="2026-02-01T07:13:00"/>
    <x v="4"/>
    <s v="micros0ft-security.com"/>
    <x v="2"/>
    <x v="3"/>
    <n v="0.30069444444444443"/>
    <d v="2026-02-01T00:00:00"/>
    <n v="2"/>
    <n v="3"/>
    <n v="2"/>
    <x v="4"/>
    <s v="Medium"/>
    <s v="Medium"/>
    <n v="1"/>
    <n v="0"/>
  </r>
  <r>
    <s v="INC-2026-13545"/>
    <d v="2026-02-01T07:22:00"/>
    <x v="2"/>
    <s v="invoice-processing.co"/>
    <x v="0"/>
    <x v="2"/>
    <n v="0.30694444444444446"/>
    <d v="2026-02-01T00:00:00"/>
    <n v="2"/>
    <n v="3"/>
    <n v="2"/>
    <x v="4"/>
    <s v="Medium"/>
    <s v="Medium"/>
    <n v="1"/>
    <n v="0"/>
  </r>
  <r>
    <s v="INC-2026-13529"/>
    <d v="2026-02-01T07:23:00"/>
    <x v="3"/>
    <s v="secure-bank-login.net"/>
    <x v="0"/>
    <x v="1"/>
    <n v="0.30763888888888891"/>
    <d v="2026-02-01T00:00:00"/>
    <n v="2"/>
    <n v="5"/>
    <n v="4"/>
    <x v="10"/>
    <s v="Very High"/>
    <s v="Critical"/>
    <n v="1"/>
    <n v="1"/>
  </r>
  <r>
    <s v="INC-2026-13220"/>
    <d v="2026-02-01T07:42:00"/>
    <x v="5"/>
    <s v="micros0ft-security.com"/>
    <x v="3"/>
    <x v="2"/>
    <n v="0.32083333333333336"/>
    <d v="2026-02-01T00:00:00"/>
    <n v="2"/>
    <n v="1"/>
    <n v="2"/>
    <x v="6"/>
    <s v="Low"/>
    <s v="Low"/>
    <n v="1"/>
    <n v="0"/>
  </r>
  <r>
    <s v="INC-2026-13222"/>
    <d v="2026-02-01T07:43:00"/>
    <x v="4"/>
    <s v="invoice-processing.co"/>
    <x v="2"/>
    <x v="3"/>
    <n v="0.3215277777777778"/>
    <d v="2026-02-01T00:00:00"/>
    <n v="2"/>
    <n v="3"/>
    <n v="2"/>
    <x v="4"/>
    <s v="Medium"/>
    <s v="Medium"/>
    <n v="1"/>
    <n v="0"/>
  </r>
  <r>
    <s v="INC-2026-14947"/>
    <d v="2026-02-01T08:47:00"/>
    <x v="4"/>
    <s v="secure-bank-login.net"/>
    <x v="3"/>
    <x v="4"/>
    <n v="0.3659722222222222"/>
    <d v="2026-02-01T00:00:00"/>
    <n v="2"/>
    <n v="3"/>
    <n v="5"/>
    <x v="9"/>
    <s v="High"/>
    <s v="High"/>
    <n v="1"/>
    <n v="1"/>
  </r>
  <r>
    <s v="INC-2026-11947"/>
    <d v="2026-02-01T08:52:00"/>
    <x v="0"/>
    <s v="hr-benefits-portal.org"/>
    <x v="0"/>
    <x v="0"/>
    <n v="0.36944444444444446"/>
    <d v="2026-02-01T00:00:00"/>
    <n v="2"/>
    <n v="1"/>
    <n v="1"/>
    <x v="0"/>
    <s v="Low"/>
    <s v="Low"/>
    <n v="1"/>
    <n v="0"/>
  </r>
  <r>
    <s v="INC-2026-12884"/>
    <d v="2026-02-01T09:02:00"/>
    <x v="5"/>
    <s v="invoice-processing.co"/>
    <x v="2"/>
    <x v="2"/>
    <n v="0.37638888888888888"/>
    <d v="2026-02-01T00:00:00"/>
    <n v="2"/>
    <n v="1"/>
    <n v="2"/>
    <x v="6"/>
    <s v="Low"/>
    <s v="Low"/>
    <n v="1"/>
    <n v="0"/>
  </r>
  <r>
    <s v="INC-2026-14514"/>
    <d v="2026-02-01T09:31:00"/>
    <x v="5"/>
    <s v="secure-bank-login.net"/>
    <x v="3"/>
    <x v="1"/>
    <n v="0.39652777777777776"/>
    <d v="2026-02-01T00:00:00"/>
    <n v="2"/>
    <n v="1"/>
    <n v="4"/>
    <x v="1"/>
    <s v="Low"/>
    <s v="Low"/>
    <n v="1"/>
    <n v="1"/>
  </r>
  <r>
    <s v="INC-2026-12832"/>
    <d v="2026-02-01T09:49:00"/>
    <x v="4"/>
    <s v="hr-benefits-portal.org"/>
    <x v="2"/>
    <x v="2"/>
    <n v="0.40902777777777777"/>
    <d v="2026-02-01T00:00:00"/>
    <n v="2"/>
    <n v="3"/>
    <n v="2"/>
    <x v="4"/>
    <s v="Medium"/>
    <s v="Medium"/>
    <n v="1"/>
    <n v="0"/>
  </r>
  <r>
    <s v="INC-2026-12354"/>
    <d v="2026-02-01T09:52:00"/>
    <x v="4"/>
    <s v="micros0ft-security.com"/>
    <x v="2"/>
    <x v="2"/>
    <n v="0.41111111111111109"/>
    <d v="2026-02-01T00:00:00"/>
    <n v="2"/>
    <n v="3"/>
    <n v="2"/>
    <x v="4"/>
    <s v="Medium"/>
    <s v="Medium"/>
    <n v="1"/>
    <n v="0"/>
  </r>
  <r>
    <s v="INC-2026-14381"/>
    <d v="2026-02-01T10:19:00"/>
    <x v="4"/>
    <s v="invoice-processing.co"/>
    <x v="2"/>
    <x v="3"/>
    <n v="0.42986111111111114"/>
    <d v="2026-02-01T00:00:00"/>
    <n v="2"/>
    <n v="3"/>
    <n v="2"/>
    <x v="4"/>
    <s v="Medium"/>
    <s v="Medium"/>
    <n v="1"/>
    <n v="0"/>
  </r>
  <r>
    <s v="INC-2026-14746"/>
    <d v="2026-02-01T10:42:00"/>
    <x v="4"/>
    <s v="hr-benefits-portal.org"/>
    <x v="2"/>
    <x v="2"/>
    <n v="0.44583333333333336"/>
    <d v="2026-02-01T00:00:00"/>
    <n v="2"/>
    <n v="3"/>
    <n v="2"/>
    <x v="4"/>
    <s v="Medium"/>
    <s v="Medium"/>
    <n v="1"/>
    <n v="0"/>
  </r>
  <r>
    <s v="INC-2026-11749"/>
    <d v="2026-02-01T10:56:00"/>
    <x v="4"/>
    <s v="invoice-processing.co"/>
    <x v="2"/>
    <x v="3"/>
    <n v="0.45555555555555555"/>
    <d v="2026-02-01T00:00:00"/>
    <n v="2"/>
    <n v="3"/>
    <n v="2"/>
    <x v="4"/>
    <s v="Medium"/>
    <s v="Medium"/>
    <n v="1"/>
    <n v="0"/>
  </r>
  <r>
    <s v="INC-2026-10399"/>
    <d v="2026-02-01T11:23:00"/>
    <x v="4"/>
    <s v="micros0ft-security.com"/>
    <x v="2"/>
    <x v="0"/>
    <n v="0.47430555555555554"/>
    <d v="2026-02-01T00:00:00"/>
    <n v="2"/>
    <n v="3"/>
    <n v="1"/>
    <x v="2"/>
    <s v="Low"/>
    <s v="Low"/>
    <n v="1"/>
    <n v="0"/>
  </r>
  <r>
    <s v="INC-2026-13185"/>
    <d v="2026-02-01T12:31:00"/>
    <x v="3"/>
    <s v="hr-benefits-portal.org"/>
    <x v="0"/>
    <x v="3"/>
    <n v="0.52152777777777781"/>
    <d v="2026-02-01T00:00:00"/>
    <n v="2"/>
    <n v="5"/>
    <n v="2"/>
    <x v="3"/>
    <s v="Medium"/>
    <s v="Medium"/>
    <n v="1"/>
    <n v="0"/>
  </r>
  <r>
    <s v="INC-2026-11606"/>
    <d v="2026-02-01T12:43:00"/>
    <x v="2"/>
    <s v="invoice-processing.co"/>
    <x v="2"/>
    <x v="0"/>
    <n v="0.52986111111111112"/>
    <d v="2026-02-01T00:00:00"/>
    <n v="2"/>
    <n v="3"/>
    <n v="1"/>
    <x v="2"/>
    <s v="Low"/>
    <s v="Low"/>
    <n v="1"/>
    <n v="0"/>
  </r>
  <r>
    <s v="INC-2026-12387"/>
    <d v="2026-02-01T13:08:00"/>
    <x v="2"/>
    <s v="secure-bank-login.net"/>
    <x v="2"/>
    <x v="3"/>
    <n v="0.54722222222222228"/>
    <d v="2026-02-01T00:00:00"/>
    <n v="2"/>
    <n v="3"/>
    <n v="2"/>
    <x v="4"/>
    <s v="Medium"/>
    <s v="Medium"/>
    <n v="1"/>
    <n v="0"/>
  </r>
  <r>
    <s v="INC-2026-11051"/>
    <d v="2026-02-01T14:02:00"/>
    <x v="5"/>
    <s v="invoice-processing.co"/>
    <x v="1"/>
    <x v="1"/>
    <n v="0.58472222222222225"/>
    <d v="2026-02-01T00:00:00"/>
    <n v="2"/>
    <n v="1"/>
    <n v="4"/>
    <x v="1"/>
    <s v="Low"/>
    <s v="Low"/>
    <n v="1"/>
    <n v="1"/>
  </r>
  <r>
    <s v="INC-2026-12937"/>
    <d v="2026-02-01T14:10:00"/>
    <x v="4"/>
    <s v="micros0ft-security.com"/>
    <x v="2"/>
    <x v="3"/>
    <n v="0.59027777777777779"/>
    <d v="2026-02-01T00:00:00"/>
    <n v="2"/>
    <n v="3"/>
    <n v="2"/>
    <x v="4"/>
    <s v="Medium"/>
    <s v="Medium"/>
    <n v="1"/>
    <n v="0"/>
  </r>
  <r>
    <s v="INC-2026-10207"/>
    <d v="2026-02-01T14:23:00"/>
    <x v="2"/>
    <s v="secure-bank-login.net"/>
    <x v="1"/>
    <x v="3"/>
    <n v="0.59930555555555554"/>
    <d v="2026-02-01T00:00:00"/>
    <n v="2"/>
    <n v="3"/>
    <n v="2"/>
    <x v="4"/>
    <s v="Medium"/>
    <s v="Medium"/>
    <n v="1"/>
    <n v="0"/>
  </r>
  <r>
    <s v="INC-2026-11300"/>
    <d v="2026-02-01T14:28:00"/>
    <x v="2"/>
    <s v="hr-benefits-portal.org"/>
    <x v="1"/>
    <x v="3"/>
    <n v="0.60277777777777775"/>
    <d v="2026-02-01T00:00:00"/>
    <n v="2"/>
    <n v="3"/>
    <n v="2"/>
    <x v="4"/>
    <s v="Medium"/>
    <s v="Medium"/>
    <n v="1"/>
    <n v="0"/>
  </r>
  <r>
    <s v="INC-2026-14443"/>
    <d v="2026-02-01T14:37:00"/>
    <x v="4"/>
    <s v="secure-bank-login.net"/>
    <x v="2"/>
    <x v="2"/>
    <n v="0.60902777777777772"/>
    <d v="2026-02-01T00:00:00"/>
    <n v="2"/>
    <n v="3"/>
    <n v="2"/>
    <x v="4"/>
    <s v="Medium"/>
    <s v="Medium"/>
    <n v="1"/>
    <n v="0"/>
  </r>
  <r>
    <s v="INC-2026-14322"/>
    <d v="2026-02-01T15:18:00"/>
    <x v="1"/>
    <s v="invoice-processing.co"/>
    <x v="0"/>
    <x v="0"/>
    <n v="0.63749999999999996"/>
    <d v="2026-02-01T00:00:00"/>
    <n v="2"/>
    <n v="1"/>
    <n v="1"/>
    <x v="0"/>
    <s v="Low"/>
    <s v="Low"/>
    <n v="1"/>
    <n v="0"/>
  </r>
  <r>
    <s v="INC-2026-10183"/>
    <d v="2026-02-01T15:53:00"/>
    <x v="5"/>
    <s v="micros0ft-security.com"/>
    <x v="2"/>
    <x v="4"/>
    <n v="0.66180555555555554"/>
    <d v="2026-02-01T00:00:00"/>
    <n v="2"/>
    <n v="1"/>
    <n v="5"/>
    <x v="8"/>
    <s v="Medium"/>
    <s v="Medium"/>
    <n v="1"/>
    <n v="1"/>
  </r>
  <r>
    <s v="INC-2026-10913"/>
    <d v="2026-02-01T16:11:00"/>
    <x v="4"/>
    <s v="invoice-processing.co"/>
    <x v="2"/>
    <x v="1"/>
    <n v="0.6743055555555556"/>
    <d v="2026-02-01T00:00:00"/>
    <n v="2"/>
    <n v="3"/>
    <n v="4"/>
    <x v="5"/>
    <s v="High"/>
    <s v="High"/>
    <n v="1"/>
    <n v="1"/>
  </r>
  <r>
    <s v="INC-2026-11758"/>
    <d v="2026-02-01T16:38:00"/>
    <x v="1"/>
    <s v="hr-benefits-portal.org"/>
    <x v="0"/>
    <x v="3"/>
    <n v="0.69305555555555554"/>
    <d v="2026-02-01T00:00:00"/>
    <n v="2"/>
    <n v="1"/>
    <n v="2"/>
    <x v="6"/>
    <s v="Low"/>
    <s v="Low"/>
    <n v="1"/>
    <n v="0"/>
  </r>
  <r>
    <s v="INC-2026-12665"/>
    <d v="2026-02-01T16:42:00"/>
    <x v="1"/>
    <s v="micros0ft-security.com"/>
    <x v="0"/>
    <x v="1"/>
    <n v="0.6958333333333333"/>
    <d v="2026-02-01T00:00:00"/>
    <n v="2"/>
    <n v="1"/>
    <n v="4"/>
    <x v="1"/>
    <s v="Low"/>
    <s v="Low"/>
    <n v="1"/>
    <n v="1"/>
  </r>
  <r>
    <s v="INC-2026-12552"/>
    <d v="2026-02-01T16:49:00"/>
    <x v="4"/>
    <s v="secure-bank-login.net"/>
    <x v="2"/>
    <x v="3"/>
    <n v="0.7006944444444444"/>
    <d v="2026-02-01T00:00:00"/>
    <n v="2"/>
    <n v="3"/>
    <n v="2"/>
    <x v="4"/>
    <s v="Medium"/>
    <s v="Medium"/>
    <n v="1"/>
    <n v="0"/>
  </r>
  <r>
    <s v="INC-2026-11411"/>
    <d v="2026-02-01T17:03:00"/>
    <x v="4"/>
    <s v="secure-bank-login.net"/>
    <x v="0"/>
    <x v="0"/>
    <n v="0.7104166666666667"/>
    <d v="2026-02-01T00:00:00"/>
    <n v="2"/>
    <n v="3"/>
    <n v="1"/>
    <x v="2"/>
    <s v="Low"/>
    <s v="Low"/>
    <n v="1"/>
    <n v="0"/>
  </r>
  <r>
    <s v="INC-2026-14723"/>
    <d v="2026-02-01T17:05:00"/>
    <x v="3"/>
    <s v="invoice-processing.co"/>
    <x v="0"/>
    <x v="3"/>
    <n v="0.71180555555555558"/>
    <d v="2026-02-01T00:00:00"/>
    <n v="2"/>
    <n v="5"/>
    <n v="2"/>
    <x v="3"/>
    <s v="Medium"/>
    <s v="Medium"/>
    <n v="1"/>
    <n v="0"/>
  </r>
  <r>
    <s v="INC-2026-13988"/>
    <d v="2026-02-01T17:08:00"/>
    <x v="3"/>
    <s v="hr-benefits-portal.org"/>
    <x v="0"/>
    <x v="3"/>
    <n v="0.71388888888888891"/>
    <d v="2026-02-01T00:00:00"/>
    <n v="2"/>
    <n v="5"/>
    <n v="2"/>
    <x v="3"/>
    <s v="Medium"/>
    <s v="Medium"/>
    <n v="1"/>
    <n v="0"/>
  </r>
  <r>
    <s v="INC-2026-14105"/>
    <d v="2026-02-01T18:07:00"/>
    <x v="0"/>
    <s v="hr-benefits-portal.org"/>
    <x v="0"/>
    <x v="3"/>
    <n v="0.75486111111111109"/>
    <d v="2026-02-01T00:00:00"/>
    <n v="2"/>
    <n v="1"/>
    <n v="2"/>
    <x v="6"/>
    <s v="Low"/>
    <s v="Low"/>
    <n v="1"/>
    <n v="0"/>
  </r>
  <r>
    <s v="INC-2026-12569"/>
    <d v="2026-02-01T18:13:00"/>
    <x v="4"/>
    <s v="hr-benefits-portal.org"/>
    <x v="2"/>
    <x v="3"/>
    <n v="0.75902777777777775"/>
    <d v="2026-02-01T00:00:00"/>
    <n v="2"/>
    <n v="3"/>
    <n v="2"/>
    <x v="4"/>
    <s v="Medium"/>
    <s v="Medium"/>
    <n v="1"/>
    <n v="0"/>
  </r>
  <r>
    <s v="INC-2026-14080"/>
    <d v="2026-02-01T18:23:00"/>
    <x v="5"/>
    <s v="secure-bank-login.net"/>
    <x v="1"/>
    <x v="2"/>
    <n v="0.76597222222222228"/>
    <d v="2026-02-01T00:00:00"/>
    <n v="2"/>
    <n v="1"/>
    <n v="2"/>
    <x v="6"/>
    <s v="Low"/>
    <s v="Low"/>
    <n v="1"/>
    <n v="0"/>
  </r>
  <r>
    <s v="INC-2026-13364"/>
    <d v="2026-02-01T18:36:00"/>
    <x v="4"/>
    <s v="hr-benefits-portal.org"/>
    <x v="2"/>
    <x v="3"/>
    <n v="0.77500000000000002"/>
    <d v="2026-02-01T00:00:00"/>
    <n v="2"/>
    <n v="3"/>
    <n v="2"/>
    <x v="4"/>
    <s v="Medium"/>
    <s v="Medium"/>
    <n v="1"/>
    <n v="0"/>
  </r>
  <r>
    <s v="INC-2026-10766"/>
    <d v="2026-02-01T18:42:00"/>
    <x v="1"/>
    <s v="hr-benefits-portal.org"/>
    <x v="0"/>
    <x v="0"/>
    <n v="0.77916666666666667"/>
    <d v="2026-02-01T00:00:00"/>
    <n v="2"/>
    <n v="1"/>
    <n v="1"/>
    <x v="0"/>
    <s v="Low"/>
    <s v="Low"/>
    <n v="1"/>
    <n v="0"/>
  </r>
  <r>
    <s v="INC-2026-13453"/>
    <d v="2026-02-01T18:53:00"/>
    <x v="4"/>
    <s v="hr-benefits-portal.org"/>
    <x v="2"/>
    <x v="3"/>
    <n v="0.78680555555555554"/>
    <d v="2026-02-01T00:00:00"/>
    <n v="2"/>
    <n v="3"/>
    <n v="2"/>
    <x v="4"/>
    <s v="Medium"/>
    <s v="Medium"/>
    <n v="1"/>
    <n v="0"/>
  </r>
  <r>
    <s v="INC-2026-11352"/>
    <d v="2026-02-01T19:21:00"/>
    <x v="4"/>
    <s v="invoice-processing.co"/>
    <x v="2"/>
    <x v="2"/>
    <n v="0.80625000000000002"/>
    <d v="2026-02-01T00:00:00"/>
    <n v="2"/>
    <n v="3"/>
    <n v="2"/>
    <x v="4"/>
    <s v="Medium"/>
    <s v="Medium"/>
    <n v="1"/>
    <n v="0"/>
  </r>
  <r>
    <s v="INC-2026-12046"/>
    <d v="2026-02-01T19:22:00"/>
    <x v="1"/>
    <s v="hr-benefits-portal.org"/>
    <x v="1"/>
    <x v="3"/>
    <n v="0.80694444444444446"/>
    <d v="2026-02-01T00:00:00"/>
    <n v="2"/>
    <n v="1"/>
    <n v="2"/>
    <x v="6"/>
    <s v="Low"/>
    <s v="Low"/>
    <n v="1"/>
    <n v="0"/>
  </r>
  <r>
    <s v="INC-2026-13031"/>
    <d v="2026-02-01T19:22:00"/>
    <x v="4"/>
    <s v="hr-benefits-portal.org"/>
    <x v="2"/>
    <x v="3"/>
    <n v="0.80694444444444446"/>
    <d v="2026-02-01T00:00:00"/>
    <n v="2"/>
    <n v="3"/>
    <n v="2"/>
    <x v="4"/>
    <s v="Medium"/>
    <s v="Medium"/>
    <n v="1"/>
    <n v="0"/>
  </r>
  <r>
    <s v="INC-2026-13434"/>
    <d v="2026-02-01T21:17:00"/>
    <x v="5"/>
    <s v="invoice-processing.co"/>
    <x v="3"/>
    <x v="0"/>
    <n v="0.88680555555555551"/>
    <d v="2026-02-01T00:00:00"/>
    <n v="2"/>
    <n v="1"/>
    <n v="1"/>
    <x v="0"/>
    <s v="Low"/>
    <s v="Low"/>
    <n v="1"/>
    <n v="0"/>
  </r>
  <r>
    <s v="INC-2026-11184"/>
    <d v="2026-02-01T21:26:00"/>
    <x v="4"/>
    <s v="secure-bank-login.net"/>
    <x v="2"/>
    <x v="1"/>
    <n v="0.8930555555555556"/>
    <d v="2026-02-01T00:00:00"/>
    <n v="2"/>
    <n v="3"/>
    <n v="4"/>
    <x v="5"/>
    <s v="High"/>
    <s v="High"/>
    <n v="1"/>
    <n v="1"/>
  </r>
  <r>
    <s v="INC-2026-10771"/>
    <d v="2026-02-01T21:30:00"/>
    <x v="4"/>
    <s v="micros0ft-security.com"/>
    <x v="2"/>
    <x v="3"/>
    <n v="0.89583333333333337"/>
    <d v="2026-02-01T00:00:00"/>
    <n v="2"/>
    <n v="3"/>
    <n v="2"/>
    <x v="4"/>
    <s v="Medium"/>
    <s v="Medium"/>
    <n v="1"/>
    <n v="0"/>
  </r>
  <r>
    <s v="INC-2026-14526"/>
    <d v="2026-02-01T21:50:00"/>
    <x v="4"/>
    <s v="hr-benefits-portal.org"/>
    <x v="2"/>
    <x v="3"/>
    <n v="0.90972222222222221"/>
    <d v="2026-02-01T00:00:00"/>
    <n v="2"/>
    <n v="3"/>
    <n v="2"/>
    <x v="4"/>
    <s v="Medium"/>
    <s v="Medium"/>
    <n v="1"/>
    <n v="0"/>
  </r>
  <r>
    <s v="INC-2026-14800"/>
    <d v="2026-02-01T21:52:00"/>
    <x v="4"/>
    <s v="hr-benefits-portal.org"/>
    <x v="2"/>
    <x v="2"/>
    <n v="0.91111111111111109"/>
    <d v="2026-02-01T00:00:00"/>
    <n v="2"/>
    <n v="3"/>
    <n v="2"/>
    <x v="4"/>
    <s v="Medium"/>
    <s v="Medium"/>
    <n v="1"/>
    <n v="0"/>
  </r>
  <r>
    <s v="INC-2026-11557"/>
    <d v="2026-02-01T21:57:00"/>
    <x v="5"/>
    <s v="micros0ft-security.com"/>
    <x v="1"/>
    <x v="1"/>
    <n v="0.9145833333333333"/>
    <d v="2026-02-01T00:00:00"/>
    <n v="2"/>
    <n v="1"/>
    <n v="4"/>
    <x v="1"/>
    <s v="Low"/>
    <s v="Low"/>
    <n v="1"/>
    <n v="1"/>
  </r>
  <r>
    <s v="INC-2026-10215"/>
    <d v="2026-02-01T22:27:00"/>
    <x v="3"/>
    <s v="invoice-processing.co"/>
    <x v="0"/>
    <x v="2"/>
    <n v="0.93541666666666667"/>
    <d v="2026-02-01T00:00:00"/>
    <n v="2"/>
    <n v="5"/>
    <n v="2"/>
    <x v="3"/>
    <s v="Medium"/>
    <s v="Medium"/>
    <n v="1"/>
    <n v="0"/>
  </r>
  <r>
    <s v="INC-2026-14083"/>
    <d v="2026-02-01T22:34:00"/>
    <x v="4"/>
    <s v="hr-benefits-portal.org"/>
    <x v="2"/>
    <x v="2"/>
    <n v="0.94027777777777777"/>
    <d v="2026-02-01T00:00:00"/>
    <n v="2"/>
    <n v="3"/>
    <n v="2"/>
    <x v="4"/>
    <s v="Medium"/>
    <s v="Medium"/>
    <n v="1"/>
    <n v="0"/>
  </r>
  <r>
    <s v="INC-2026-11586"/>
    <d v="2026-02-01T23:59:00"/>
    <x v="5"/>
    <s v="secure-bank-login.net"/>
    <x v="2"/>
    <x v="0"/>
    <n v="0.99930555555555556"/>
    <d v="2026-02-01T00:00:00"/>
    <n v="2"/>
    <n v="1"/>
    <n v="1"/>
    <x v="0"/>
    <s v="Low"/>
    <s v="Low"/>
    <n v="1"/>
    <n v="0"/>
  </r>
  <r>
    <s v="INC-2026-10483"/>
    <d v="2026-02-02T00:42:00"/>
    <x v="4"/>
    <s v="invoice-processing.co"/>
    <x v="2"/>
    <x v="3"/>
    <n v="2.9166666666666667E-2"/>
    <d v="2026-02-02T00:00:00"/>
    <n v="2"/>
    <n v="3"/>
    <n v="2"/>
    <x v="4"/>
    <s v="Medium"/>
    <s v="Medium"/>
    <n v="1"/>
    <n v="0"/>
  </r>
  <r>
    <s v="INC-2026-11784"/>
    <d v="2026-02-02T00:57:00"/>
    <x v="0"/>
    <s v="micros0ft-security.com"/>
    <x v="3"/>
    <x v="0"/>
    <n v="3.9583333333333331E-2"/>
    <d v="2026-02-02T00:00:00"/>
    <n v="2"/>
    <n v="1"/>
    <n v="1"/>
    <x v="0"/>
    <s v="Low"/>
    <s v="Low"/>
    <n v="1"/>
    <n v="0"/>
  </r>
  <r>
    <s v="INC-2026-10474"/>
    <d v="2026-02-02T01:10:00"/>
    <x v="5"/>
    <s v="secure-bank-login.net"/>
    <x v="1"/>
    <x v="4"/>
    <n v="4.8611111111111112E-2"/>
    <d v="2026-02-02T00:00:00"/>
    <n v="2"/>
    <n v="1"/>
    <n v="5"/>
    <x v="8"/>
    <s v="Medium"/>
    <s v="Medium"/>
    <n v="1"/>
    <n v="1"/>
  </r>
  <r>
    <s v="INC-2026-10161"/>
    <d v="2026-02-02T02:37:00"/>
    <x v="4"/>
    <s v="invoice-processing.co"/>
    <x v="2"/>
    <x v="2"/>
    <n v="0.10902777777777778"/>
    <d v="2026-02-02T00:00:00"/>
    <n v="2"/>
    <n v="3"/>
    <n v="2"/>
    <x v="4"/>
    <s v="Medium"/>
    <s v="Medium"/>
    <n v="1"/>
    <n v="0"/>
  </r>
  <r>
    <s v="INC-2026-12919"/>
    <d v="2026-02-02T02:38:00"/>
    <x v="4"/>
    <s v="invoice-processing.co"/>
    <x v="2"/>
    <x v="2"/>
    <n v="0.10972222222222222"/>
    <d v="2026-02-02T00:00:00"/>
    <n v="2"/>
    <n v="3"/>
    <n v="2"/>
    <x v="4"/>
    <s v="Medium"/>
    <s v="Medium"/>
    <n v="1"/>
    <n v="0"/>
  </r>
  <r>
    <s v="INC-2026-12487"/>
    <d v="2026-02-02T02:53:00"/>
    <x v="4"/>
    <s v="invoice-processing.co"/>
    <x v="2"/>
    <x v="2"/>
    <n v="0.12013888888888889"/>
    <d v="2026-02-02T00:00:00"/>
    <n v="2"/>
    <n v="3"/>
    <n v="2"/>
    <x v="4"/>
    <s v="Medium"/>
    <s v="Medium"/>
    <n v="1"/>
    <n v="0"/>
  </r>
  <r>
    <s v="INC-2026-11791"/>
    <d v="2026-02-02T02:55:00"/>
    <x v="5"/>
    <s v="micros0ft-security.com"/>
    <x v="2"/>
    <x v="2"/>
    <n v="0.12152777777777778"/>
    <d v="2026-02-02T00:00:00"/>
    <n v="2"/>
    <n v="1"/>
    <n v="2"/>
    <x v="6"/>
    <s v="Low"/>
    <s v="Low"/>
    <n v="1"/>
    <n v="0"/>
  </r>
  <r>
    <s v="INC-2026-11711"/>
    <d v="2026-02-02T02:57:00"/>
    <x v="5"/>
    <s v="hr-benefits-portal.org"/>
    <x v="1"/>
    <x v="2"/>
    <n v="0.12291666666666666"/>
    <d v="2026-02-02T00:00:00"/>
    <n v="2"/>
    <n v="1"/>
    <n v="2"/>
    <x v="6"/>
    <s v="Low"/>
    <s v="Low"/>
    <n v="1"/>
    <n v="0"/>
  </r>
  <r>
    <s v="INC-2026-12536"/>
    <d v="2026-02-02T03:29:00"/>
    <x v="4"/>
    <s v="invoice-processing.co"/>
    <x v="2"/>
    <x v="2"/>
    <n v="0.1451388888888889"/>
    <d v="2026-02-02T00:00:00"/>
    <n v="2"/>
    <n v="3"/>
    <n v="2"/>
    <x v="4"/>
    <s v="Medium"/>
    <s v="Medium"/>
    <n v="1"/>
    <n v="0"/>
  </r>
  <r>
    <s v="INC-2026-11021"/>
    <d v="2026-02-02T03:52:00"/>
    <x v="4"/>
    <s v="micros0ft-security.com"/>
    <x v="2"/>
    <x v="1"/>
    <n v="0.16111111111111112"/>
    <d v="2026-02-02T00:00:00"/>
    <n v="2"/>
    <n v="3"/>
    <n v="4"/>
    <x v="5"/>
    <s v="High"/>
    <s v="High"/>
    <n v="1"/>
    <n v="1"/>
  </r>
  <r>
    <s v="INC-2026-13084"/>
    <d v="2026-02-02T03:52:00"/>
    <x v="4"/>
    <s v="invoice-processing.co"/>
    <x v="2"/>
    <x v="2"/>
    <n v="0.16111111111111112"/>
    <d v="2026-02-02T00:00:00"/>
    <n v="2"/>
    <n v="3"/>
    <n v="2"/>
    <x v="4"/>
    <s v="Medium"/>
    <s v="Medium"/>
    <n v="1"/>
    <n v="0"/>
  </r>
  <r>
    <s v="INC-2026-10501"/>
    <d v="2026-02-02T04:50:00"/>
    <x v="4"/>
    <s v="invoice-processing.co"/>
    <x v="2"/>
    <x v="3"/>
    <n v="0.2013888888888889"/>
    <d v="2026-02-02T00:00:00"/>
    <n v="2"/>
    <n v="3"/>
    <n v="2"/>
    <x v="4"/>
    <s v="Medium"/>
    <s v="Medium"/>
    <n v="1"/>
    <n v="0"/>
  </r>
  <r>
    <s v="INC-2026-12259"/>
    <d v="2026-02-02T04:58:00"/>
    <x v="4"/>
    <s v="micros0ft-security.com"/>
    <x v="2"/>
    <x v="2"/>
    <n v="0.20694444444444443"/>
    <d v="2026-02-02T00:00:00"/>
    <n v="2"/>
    <n v="3"/>
    <n v="2"/>
    <x v="4"/>
    <s v="Medium"/>
    <s v="Medium"/>
    <n v="1"/>
    <n v="0"/>
  </r>
  <r>
    <s v="INC-2026-13692"/>
    <d v="2026-02-02T05:28:00"/>
    <x v="4"/>
    <s v="hr-benefits-portal.org"/>
    <x v="2"/>
    <x v="0"/>
    <n v="0.22777777777777777"/>
    <d v="2026-02-02T00:00:00"/>
    <n v="2"/>
    <n v="3"/>
    <n v="1"/>
    <x v="2"/>
    <s v="Low"/>
    <s v="Low"/>
    <n v="1"/>
    <n v="0"/>
  </r>
  <r>
    <s v="INC-2026-12502"/>
    <d v="2026-02-02T05:38:00"/>
    <x v="4"/>
    <s v="invoice-processing.co"/>
    <x v="2"/>
    <x v="3"/>
    <n v="0.23472222222222222"/>
    <d v="2026-02-02T00:00:00"/>
    <n v="2"/>
    <n v="3"/>
    <n v="2"/>
    <x v="4"/>
    <s v="Medium"/>
    <s v="Medium"/>
    <n v="1"/>
    <n v="0"/>
  </r>
  <r>
    <s v="INC-2026-12712"/>
    <d v="2026-02-02T05:51:00"/>
    <x v="4"/>
    <s v="hr-benefits-portal.org"/>
    <x v="2"/>
    <x v="3"/>
    <n v="0.24374999999999999"/>
    <d v="2026-02-02T00:00:00"/>
    <n v="2"/>
    <n v="3"/>
    <n v="2"/>
    <x v="4"/>
    <s v="Medium"/>
    <s v="Medium"/>
    <n v="1"/>
    <n v="0"/>
  </r>
  <r>
    <s v="INC-2026-11200"/>
    <d v="2026-02-02T06:42:00"/>
    <x v="1"/>
    <s v="micros0ft-security.com"/>
    <x v="2"/>
    <x v="0"/>
    <n v="0.27916666666666667"/>
    <d v="2026-02-02T00:00:00"/>
    <n v="2"/>
    <n v="1"/>
    <n v="1"/>
    <x v="0"/>
    <s v="Low"/>
    <s v="Low"/>
    <n v="1"/>
    <n v="0"/>
  </r>
  <r>
    <s v="INC-2026-14034"/>
    <d v="2026-02-02T07:17:00"/>
    <x v="4"/>
    <s v="secure-bank-login.net"/>
    <x v="0"/>
    <x v="4"/>
    <n v="0.3034722222222222"/>
    <d v="2026-02-02T00:00:00"/>
    <n v="2"/>
    <n v="3"/>
    <n v="5"/>
    <x v="9"/>
    <s v="High"/>
    <s v="High"/>
    <n v="1"/>
    <n v="1"/>
  </r>
  <r>
    <s v="INC-2026-10410"/>
    <d v="2026-02-02T07:52:00"/>
    <x v="4"/>
    <s v="invoice-processing.co"/>
    <x v="2"/>
    <x v="0"/>
    <n v="0.32777777777777778"/>
    <d v="2026-02-02T00:00:00"/>
    <n v="2"/>
    <n v="3"/>
    <n v="1"/>
    <x v="2"/>
    <s v="Low"/>
    <s v="Low"/>
    <n v="1"/>
    <n v="0"/>
  </r>
  <r>
    <s v="INC-2026-11111"/>
    <d v="2026-02-02T07:55:00"/>
    <x v="4"/>
    <s v="hr-benefits-portal.org"/>
    <x v="2"/>
    <x v="3"/>
    <n v="0.3298611111111111"/>
    <d v="2026-02-02T00:00:00"/>
    <n v="2"/>
    <n v="3"/>
    <n v="2"/>
    <x v="4"/>
    <s v="Medium"/>
    <s v="Medium"/>
    <n v="1"/>
    <n v="0"/>
  </r>
  <r>
    <s v="INC-2026-14693"/>
    <d v="2026-02-02T08:41:00"/>
    <x v="3"/>
    <s v="secure-bank-login.net"/>
    <x v="0"/>
    <x v="3"/>
    <n v="0.36180555555555555"/>
    <d v="2026-02-02T00:00:00"/>
    <n v="2"/>
    <n v="5"/>
    <n v="2"/>
    <x v="3"/>
    <s v="Medium"/>
    <s v="Medium"/>
    <n v="1"/>
    <n v="0"/>
  </r>
  <r>
    <s v="INC-2026-13795"/>
    <d v="2026-02-02T08:42:00"/>
    <x v="0"/>
    <s v="micros0ft-security.com"/>
    <x v="1"/>
    <x v="3"/>
    <n v="0.36249999999999999"/>
    <d v="2026-02-02T00:00:00"/>
    <n v="2"/>
    <n v="1"/>
    <n v="2"/>
    <x v="6"/>
    <s v="Low"/>
    <s v="Low"/>
    <n v="1"/>
    <n v="0"/>
  </r>
  <r>
    <s v="INC-2026-13041"/>
    <d v="2026-02-02T09:33:00"/>
    <x v="0"/>
    <s v="hr-benefits-portal.org"/>
    <x v="2"/>
    <x v="4"/>
    <n v="0.39791666666666664"/>
    <d v="2026-02-02T00:00:00"/>
    <n v="2"/>
    <n v="1"/>
    <n v="5"/>
    <x v="8"/>
    <s v="Medium"/>
    <s v="Medium"/>
    <n v="1"/>
    <n v="1"/>
  </r>
  <r>
    <s v="INC-2026-14092"/>
    <d v="2026-02-02T09:41:00"/>
    <x v="4"/>
    <s v="hr-benefits-portal.org"/>
    <x v="2"/>
    <x v="1"/>
    <n v="0.40347222222222223"/>
    <d v="2026-02-02T00:00:00"/>
    <n v="2"/>
    <n v="3"/>
    <n v="4"/>
    <x v="5"/>
    <s v="High"/>
    <s v="High"/>
    <n v="1"/>
    <n v="1"/>
  </r>
  <r>
    <s v="INC-2026-14138"/>
    <d v="2026-02-02T09:55:00"/>
    <x v="2"/>
    <s v="micros0ft-security.com"/>
    <x v="1"/>
    <x v="2"/>
    <n v="0.41319444444444442"/>
    <d v="2026-02-02T00:00:00"/>
    <n v="2"/>
    <n v="3"/>
    <n v="2"/>
    <x v="4"/>
    <s v="Medium"/>
    <s v="Medium"/>
    <n v="1"/>
    <n v="0"/>
  </r>
  <r>
    <s v="INC-2026-12822"/>
    <d v="2026-02-02T10:16:00"/>
    <x v="4"/>
    <s v="hr-benefits-portal.org"/>
    <x v="2"/>
    <x v="3"/>
    <n v="0.42777777777777776"/>
    <d v="2026-02-02T00:00:00"/>
    <n v="2"/>
    <n v="3"/>
    <n v="2"/>
    <x v="4"/>
    <s v="Medium"/>
    <s v="Medium"/>
    <n v="1"/>
    <n v="0"/>
  </r>
  <r>
    <s v="INC-2026-10440"/>
    <d v="2026-02-02T12:08:00"/>
    <x v="2"/>
    <s v="secure-bank-login.net"/>
    <x v="0"/>
    <x v="3"/>
    <n v="0.50555555555555554"/>
    <d v="2026-02-02T00:00:00"/>
    <n v="2"/>
    <n v="3"/>
    <n v="2"/>
    <x v="4"/>
    <s v="Medium"/>
    <s v="Medium"/>
    <n v="1"/>
    <n v="0"/>
  </r>
  <r>
    <s v="INC-2026-10627"/>
    <d v="2026-02-02T12:14:00"/>
    <x v="4"/>
    <s v="hr-benefits-portal.org"/>
    <x v="2"/>
    <x v="3"/>
    <n v="0.50972222222222219"/>
    <d v="2026-02-02T00:00:00"/>
    <n v="2"/>
    <n v="3"/>
    <n v="2"/>
    <x v="4"/>
    <s v="Medium"/>
    <s v="Medium"/>
    <n v="1"/>
    <n v="0"/>
  </r>
  <r>
    <s v="INC-2026-10162"/>
    <d v="2026-02-02T12:16:00"/>
    <x v="1"/>
    <s v="hr-benefits-portal.org"/>
    <x v="3"/>
    <x v="0"/>
    <n v="0.51111111111111107"/>
    <d v="2026-02-02T00:00:00"/>
    <n v="2"/>
    <n v="1"/>
    <n v="1"/>
    <x v="0"/>
    <s v="Low"/>
    <s v="Low"/>
    <n v="1"/>
    <n v="0"/>
  </r>
  <r>
    <s v="INC-2026-10231"/>
    <d v="2026-02-02T12:50:00"/>
    <x v="1"/>
    <s v="hr-benefits-portal.org"/>
    <x v="3"/>
    <x v="1"/>
    <n v="0.53472222222222221"/>
    <d v="2026-02-02T00:00:00"/>
    <n v="2"/>
    <n v="1"/>
    <n v="4"/>
    <x v="1"/>
    <s v="Low"/>
    <s v="Low"/>
    <n v="1"/>
    <n v="1"/>
  </r>
  <r>
    <s v="INC-2026-10303"/>
    <d v="2026-02-02T13:06:00"/>
    <x v="4"/>
    <s v="hr-benefits-portal.org"/>
    <x v="2"/>
    <x v="1"/>
    <n v="0.54583333333333328"/>
    <d v="2026-02-02T00:00:00"/>
    <n v="2"/>
    <n v="3"/>
    <n v="4"/>
    <x v="5"/>
    <s v="High"/>
    <s v="High"/>
    <n v="1"/>
    <n v="1"/>
  </r>
  <r>
    <s v="INC-2026-11488"/>
    <d v="2026-02-02T13:18:00"/>
    <x v="3"/>
    <s v="invoice-processing.co"/>
    <x v="0"/>
    <x v="1"/>
    <n v="0.5541666666666667"/>
    <d v="2026-02-02T00:00:00"/>
    <n v="2"/>
    <n v="5"/>
    <n v="4"/>
    <x v="10"/>
    <s v="Very High"/>
    <s v="Critical"/>
    <n v="1"/>
    <n v="1"/>
  </r>
  <r>
    <s v="INC-2026-13749"/>
    <d v="2026-02-02T13:35:00"/>
    <x v="2"/>
    <s v="invoice-processing.co"/>
    <x v="2"/>
    <x v="2"/>
    <n v="0.56597222222222221"/>
    <d v="2026-02-02T00:00:00"/>
    <n v="2"/>
    <n v="3"/>
    <n v="2"/>
    <x v="4"/>
    <s v="Medium"/>
    <s v="Medium"/>
    <n v="1"/>
    <n v="0"/>
  </r>
  <r>
    <s v="INC-2026-12065"/>
    <d v="2026-02-02T14:01:00"/>
    <x v="3"/>
    <s v="invoice-processing.co"/>
    <x v="0"/>
    <x v="0"/>
    <n v="0.58402777777777781"/>
    <d v="2026-02-02T00:00:00"/>
    <n v="2"/>
    <n v="5"/>
    <n v="1"/>
    <x v="8"/>
    <s v="Medium"/>
    <s v="Medium"/>
    <n v="1"/>
    <n v="0"/>
  </r>
  <r>
    <s v="INC-2026-10893"/>
    <d v="2026-02-02T14:18:00"/>
    <x v="4"/>
    <s v="invoice-processing.co"/>
    <x v="2"/>
    <x v="0"/>
    <n v="0.59583333333333333"/>
    <d v="2026-02-02T00:00:00"/>
    <n v="2"/>
    <n v="3"/>
    <n v="1"/>
    <x v="2"/>
    <s v="Low"/>
    <s v="Low"/>
    <n v="1"/>
    <n v="0"/>
  </r>
  <r>
    <s v="INC-2026-14637"/>
    <d v="2026-02-02T14:21:00"/>
    <x v="4"/>
    <s v="invoice-processing.co"/>
    <x v="2"/>
    <x v="3"/>
    <n v="0.59791666666666665"/>
    <d v="2026-02-02T00:00:00"/>
    <n v="2"/>
    <n v="3"/>
    <n v="2"/>
    <x v="4"/>
    <s v="Medium"/>
    <s v="Medium"/>
    <n v="1"/>
    <n v="0"/>
  </r>
  <r>
    <s v="INC-2026-14594"/>
    <d v="2026-02-02T14:22:00"/>
    <x v="5"/>
    <s v="micros0ft-security.com"/>
    <x v="2"/>
    <x v="3"/>
    <n v="0.59861111111111109"/>
    <d v="2026-02-02T00:00:00"/>
    <n v="2"/>
    <n v="1"/>
    <n v="2"/>
    <x v="6"/>
    <s v="Low"/>
    <s v="Low"/>
    <n v="1"/>
    <n v="0"/>
  </r>
  <r>
    <s v="INC-2026-13583"/>
    <d v="2026-02-02T15:14:00"/>
    <x v="4"/>
    <s v="secure-bank-login.net"/>
    <x v="1"/>
    <x v="2"/>
    <n v="0.63472222222222219"/>
    <d v="2026-02-02T00:00:00"/>
    <n v="2"/>
    <n v="3"/>
    <n v="2"/>
    <x v="4"/>
    <s v="Medium"/>
    <s v="Medium"/>
    <n v="1"/>
    <n v="0"/>
  </r>
  <r>
    <s v="INC-2026-11708"/>
    <d v="2026-02-02T16:08:00"/>
    <x v="4"/>
    <s v="secure-bank-login.net"/>
    <x v="2"/>
    <x v="3"/>
    <n v="0.67222222222222228"/>
    <d v="2026-02-02T00:00:00"/>
    <n v="2"/>
    <n v="3"/>
    <n v="2"/>
    <x v="4"/>
    <s v="Medium"/>
    <s v="Medium"/>
    <n v="1"/>
    <n v="0"/>
  </r>
  <r>
    <s v="INC-2026-10187"/>
    <d v="2026-02-02T16:10:00"/>
    <x v="2"/>
    <s v="hr-benefits-portal.org"/>
    <x v="1"/>
    <x v="3"/>
    <n v="0.67361111111111116"/>
    <d v="2026-02-02T00:00:00"/>
    <n v="2"/>
    <n v="3"/>
    <n v="2"/>
    <x v="4"/>
    <s v="Medium"/>
    <s v="Medium"/>
    <n v="1"/>
    <n v="0"/>
  </r>
  <r>
    <s v="INC-2026-14064"/>
    <d v="2026-02-02T16:31:00"/>
    <x v="3"/>
    <s v="micros0ft-security.com"/>
    <x v="0"/>
    <x v="2"/>
    <n v="0.68819444444444444"/>
    <d v="2026-02-02T00:00:00"/>
    <n v="2"/>
    <n v="5"/>
    <n v="2"/>
    <x v="3"/>
    <s v="Medium"/>
    <s v="Medium"/>
    <n v="1"/>
    <n v="0"/>
  </r>
  <r>
    <s v="INC-2026-13254"/>
    <d v="2026-02-02T17:01:00"/>
    <x v="2"/>
    <s v="invoice-processing.co"/>
    <x v="3"/>
    <x v="3"/>
    <n v="0.70902777777777781"/>
    <d v="2026-02-02T00:00:00"/>
    <n v="2"/>
    <n v="3"/>
    <n v="2"/>
    <x v="4"/>
    <s v="Medium"/>
    <s v="Medium"/>
    <n v="1"/>
    <n v="0"/>
  </r>
  <r>
    <s v="INC-2026-14985"/>
    <d v="2026-02-02T17:06:00"/>
    <x v="4"/>
    <s v="invoice-processing.co"/>
    <x v="2"/>
    <x v="2"/>
    <n v="0.71250000000000002"/>
    <d v="2026-02-02T00:00:00"/>
    <n v="2"/>
    <n v="3"/>
    <n v="2"/>
    <x v="4"/>
    <s v="Medium"/>
    <s v="Medium"/>
    <n v="1"/>
    <n v="0"/>
  </r>
  <r>
    <s v="INC-2026-14791"/>
    <d v="2026-02-02T17:09:00"/>
    <x v="4"/>
    <s v="hr-benefits-portal.org"/>
    <x v="2"/>
    <x v="2"/>
    <n v="0.71458333333333335"/>
    <d v="2026-02-02T00:00:00"/>
    <n v="2"/>
    <n v="3"/>
    <n v="2"/>
    <x v="4"/>
    <s v="Medium"/>
    <s v="Medium"/>
    <n v="1"/>
    <n v="0"/>
  </r>
  <r>
    <s v="INC-2026-12572"/>
    <d v="2026-02-02T17:26:00"/>
    <x v="2"/>
    <s v="secure-bank-login.net"/>
    <x v="2"/>
    <x v="2"/>
    <n v="0.72638888888888886"/>
    <d v="2026-02-02T00:00:00"/>
    <n v="2"/>
    <n v="3"/>
    <n v="2"/>
    <x v="4"/>
    <s v="Medium"/>
    <s v="Medium"/>
    <n v="1"/>
    <n v="0"/>
  </r>
  <r>
    <s v="INC-2026-14632"/>
    <d v="2026-02-02T18:20:00"/>
    <x v="3"/>
    <s v="secure-bank-login.net"/>
    <x v="0"/>
    <x v="0"/>
    <n v="0.76388888888888884"/>
    <d v="2026-02-02T00:00:00"/>
    <n v="2"/>
    <n v="5"/>
    <n v="1"/>
    <x v="8"/>
    <s v="Medium"/>
    <s v="Medium"/>
    <n v="1"/>
    <n v="0"/>
  </r>
  <r>
    <s v="INC-2026-11461"/>
    <d v="2026-02-02T18:54:00"/>
    <x v="0"/>
    <s v="micros0ft-security.com"/>
    <x v="2"/>
    <x v="3"/>
    <n v="0.78749999999999998"/>
    <d v="2026-02-02T00:00:00"/>
    <n v="2"/>
    <n v="1"/>
    <n v="2"/>
    <x v="6"/>
    <s v="Low"/>
    <s v="Low"/>
    <n v="1"/>
    <n v="0"/>
  </r>
  <r>
    <s v="INC-2026-11844"/>
    <d v="2026-02-02T19:16:00"/>
    <x v="4"/>
    <s v="secure-bank-login.net"/>
    <x v="2"/>
    <x v="1"/>
    <n v="0.80277777777777781"/>
    <d v="2026-02-02T00:00:00"/>
    <n v="2"/>
    <n v="3"/>
    <n v="4"/>
    <x v="5"/>
    <s v="High"/>
    <s v="High"/>
    <n v="1"/>
    <n v="1"/>
  </r>
  <r>
    <s v="INC-2026-13438"/>
    <d v="2026-02-02T19:53:00"/>
    <x v="4"/>
    <s v="invoice-processing.co"/>
    <x v="2"/>
    <x v="4"/>
    <n v="0.82847222222222228"/>
    <d v="2026-02-02T00:00:00"/>
    <n v="2"/>
    <n v="3"/>
    <n v="5"/>
    <x v="9"/>
    <s v="High"/>
    <s v="High"/>
    <n v="1"/>
    <n v="1"/>
  </r>
  <r>
    <s v="INC-2026-12131"/>
    <d v="2026-02-02T20:27:00"/>
    <x v="3"/>
    <s v="micros0ft-security.com"/>
    <x v="0"/>
    <x v="3"/>
    <n v="0.8520833333333333"/>
    <d v="2026-02-02T00:00:00"/>
    <n v="2"/>
    <n v="5"/>
    <n v="2"/>
    <x v="3"/>
    <s v="Medium"/>
    <s v="Medium"/>
    <n v="1"/>
    <n v="0"/>
  </r>
  <r>
    <s v="INC-2026-10304"/>
    <d v="2026-02-02T21:10:00"/>
    <x v="4"/>
    <s v="micros0ft-security.com"/>
    <x v="2"/>
    <x v="2"/>
    <n v="0.88194444444444442"/>
    <d v="2026-02-02T00:00:00"/>
    <n v="2"/>
    <n v="3"/>
    <n v="2"/>
    <x v="4"/>
    <s v="Medium"/>
    <s v="Medium"/>
    <n v="1"/>
    <n v="0"/>
  </r>
  <r>
    <s v="INC-2026-14586"/>
    <d v="2026-02-02T21:26:00"/>
    <x v="4"/>
    <s v="micros0ft-security.com"/>
    <x v="2"/>
    <x v="3"/>
    <n v="0.8930555555555556"/>
    <d v="2026-02-02T00:00:00"/>
    <n v="2"/>
    <n v="3"/>
    <n v="2"/>
    <x v="4"/>
    <s v="Medium"/>
    <s v="Medium"/>
    <n v="1"/>
    <n v="0"/>
  </r>
  <r>
    <s v="INC-2026-13148"/>
    <d v="2026-02-02T21:40:00"/>
    <x v="4"/>
    <s v="hr-benefits-portal.org"/>
    <x v="2"/>
    <x v="2"/>
    <n v="0.90277777777777779"/>
    <d v="2026-02-02T00:00:00"/>
    <n v="2"/>
    <n v="3"/>
    <n v="2"/>
    <x v="4"/>
    <s v="Medium"/>
    <s v="Medium"/>
    <n v="1"/>
    <n v="0"/>
  </r>
  <r>
    <s v="INC-2026-12783"/>
    <d v="2026-02-02T21:51:00"/>
    <x v="3"/>
    <s v="secure-bank-login.net"/>
    <x v="0"/>
    <x v="3"/>
    <n v="0.91041666666666665"/>
    <d v="2026-02-02T00:00:00"/>
    <n v="2"/>
    <n v="5"/>
    <n v="2"/>
    <x v="3"/>
    <s v="Medium"/>
    <s v="Medium"/>
    <n v="1"/>
    <n v="0"/>
  </r>
  <r>
    <s v="INC-2026-11032"/>
    <d v="2026-02-02T22:23:00"/>
    <x v="2"/>
    <s v="invoice-processing.co"/>
    <x v="0"/>
    <x v="3"/>
    <n v="0.93263888888888891"/>
    <d v="2026-02-02T00:00:00"/>
    <n v="2"/>
    <n v="3"/>
    <n v="2"/>
    <x v="4"/>
    <s v="Medium"/>
    <s v="Medium"/>
    <n v="1"/>
    <n v="0"/>
  </r>
  <r>
    <s v="INC-2026-11864"/>
    <d v="2026-02-02T22:38:00"/>
    <x v="2"/>
    <s v="hr-benefits-portal.org"/>
    <x v="3"/>
    <x v="2"/>
    <n v="0.94305555555555554"/>
    <d v="2026-02-02T00:00:00"/>
    <n v="2"/>
    <n v="3"/>
    <n v="2"/>
    <x v="4"/>
    <s v="Medium"/>
    <s v="Medium"/>
    <n v="1"/>
    <n v="0"/>
  </r>
  <r>
    <s v="INC-2026-11543"/>
    <d v="2026-02-02T23:35:00"/>
    <x v="4"/>
    <s v="micros0ft-security.com"/>
    <x v="2"/>
    <x v="1"/>
    <n v="0.98263888888888884"/>
    <d v="2026-02-02T00:00:00"/>
    <n v="2"/>
    <n v="3"/>
    <n v="4"/>
    <x v="5"/>
    <s v="High"/>
    <s v="High"/>
    <n v="1"/>
    <n v="1"/>
  </r>
  <r>
    <s v="INC-2026-10189"/>
    <d v="2026-02-03T00:37:00"/>
    <x v="4"/>
    <s v="micros0ft-security.com"/>
    <x v="2"/>
    <x v="0"/>
    <n v="2.5694444444444443E-2"/>
    <d v="2026-02-03T00:00:00"/>
    <n v="2"/>
    <n v="3"/>
    <n v="1"/>
    <x v="2"/>
    <s v="Low"/>
    <s v="Low"/>
    <n v="1"/>
    <n v="0"/>
  </r>
  <r>
    <s v="INC-2026-13029"/>
    <d v="2026-02-03T00:38:00"/>
    <x v="1"/>
    <s v="hr-benefits-portal.org"/>
    <x v="0"/>
    <x v="3"/>
    <n v="2.6388888888888889E-2"/>
    <d v="2026-02-03T00:00:00"/>
    <n v="2"/>
    <n v="1"/>
    <n v="2"/>
    <x v="6"/>
    <s v="Low"/>
    <s v="Low"/>
    <n v="1"/>
    <n v="0"/>
  </r>
  <r>
    <s v="INC-2026-12220"/>
    <d v="2026-02-03T01:06:00"/>
    <x v="3"/>
    <s v="hr-benefits-portal.org"/>
    <x v="0"/>
    <x v="2"/>
    <n v="4.583333333333333E-2"/>
    <d v="2026-02-03T00:00:00"/>
    <n v="2"/>
    <n v="5"/>
    <n v="2"/>
    <x v="3"/>
    <s v="Medium"/>
    <s v="Medium"/>
    <n v="1"/>
    <n v="0"/>
  </r>
  <r>
    <s v="INC-2026-13417"/>
    <d v="2026-02-03T01:37:00"/>
    <x v="5"/>
    <s v="invoice-processing.co"/>
    <x v="1"/>
    <x v="2"/>
    <n v="6.7361111111111108E-2"/>
    <d v="2026-02-03T00:00:00"/>
    <n v="2"/>
    <n v="1"/>
    <n v="2"/>
    <x v="6"/>
    <s v="Low"/>
    <s v="Low"/>
    <n v="1"/>
    <n v="0"/>
  </r>
  <r>
    <s v="INC-2026-14626"/>
    <d v="2026-02-03T02:03:00"/>
    <x v="0"/>
    <s v="micros0ft-security.com"/>
    <x v="1"/>
    <x v="0"/>
    <n v="8.5416666666666669E-2"/>
    <d v="2026-02-03T00:00:00"/>
    <n v="2"/>
    <n v="1"/>
    <n v="1"/>
    <x v="0"/>
    <s v="Low"/>
    <s v="Low"/>
    <n v="1"/>
    <n v="0"/>
  </r>
  <r>
    <s v="INC-2026-10349"/>
    <d v="2026-02-03T02:10:00"/>
    <x v="4"/>
    <s v="micros0ft-security.com"/>
    <x v="2"/>
    <x v="3"/>
    <n v="9.0277777777777776E-2"/>
    <d v="2026-02-03T00:00:00"/>
    <n v="2"/>
    <n v="3"/>
    <n v="2"/>
    <x v="4"/>
    <s v="Medium"/>
    <s v="Medium"/>
    <n v="1"/>
    <n v="0"/>
  </r>
  <r>
    <s v="INC-2026-14533"/>
    <d v="2026-02-03T02:57:00"/>
    <x v="4"/>
    <s v="micros0ft-security.com"/>
    <x v="2"/>
    <x v="2"/>
    <n v="0.12291666666666666"/>
    <d v="2026-02-03T00:00:00"/>
    <n v="2"/>
    <n v="3"/>
    <n v="2"/>
    <x v="4"/>
    <s v="Medium"/>
    <s v="Medium"/>
    <n v="1"/>
    <n v="0"/>
  </r>
  <r>
    <s v="INC-2026-12592"/>
    <d v="2026-02-03T05:03:00"/>
    <x v="4"/>
    <s v="invoice-processing.co"/>
    <x v="2"/>
    <x v="0"/>
    <n v="0.21041666666666667"/>
    <d v="2026-02-03T00:00:00"/>
    <n v="2"/>
    <n v="3"/>
    <n v="1"/>
    <x v="2"/>
    <s v="Low"/>
    <s v="Low"/>
    <n v="1"/>
    <n v="0"/>
  </r>
  <r>
    <s v="INC-2026-14384"/>
    <d v="2026-02-03T05:12:00"/>
    <x v="4"/>
    <s v="micros0ft-security.com"/>
    <x v="0"/>
    <x v="2"/>
    <n v="0.21666666666666667"/>
    <d v="2026-02-03T00:00:00"/>
    <n v="2"/>
    <n v="3"/>
    <n v="2"/>
    <x v="4"/>
    <s v="Medium"/>
    <s v="Medium"/>
    <n v="1"/>
    <n v="0"/>
  </r>
  <r>
    <s v="INC-2026-10505"/>
    <d v="2026-02-03T05:46:00"/>
    <x v="3"/>
    <s v="micros0ft-security.com"/>
    <x v="0"/>
    <x v="0"/>
    <n v="0.24027777777777778"/>
    <d v="2026-02-03T00:00:00"/>
    <n v="2"/>
    <n v="5"/>
    <n v="1"/>
    <x v="8"/>
    <s v="Medium"/>
    <s v="Medium"/>
    <n v="1"/>
    <n v="0"/>
  </r>
  <r>
    <s v="INC-2026-13146"/>
    <d v="2026-02-03T05:47:00"/>
    <x v="4"/>
    <s v="hr-benefits-portal.org"/>
    <x v="2"/>
    <x v="0"/>
    <n v="0.24097222222222223"/>
    <d v="2026-02-03T00:00:00"/>
    <n v="2"/>
    <n v="3"/>
    <n v="1"/>
    <x v="2"/>
    <s v="Low"/>
    <s v="Low"/>
    <n v="1"/>
    <n v="0"/>
  </r>
  <r>
    <s v="INC-2026-12567"/>
    <d v="2026-02-03T06:33:00"/>
    <x v="1"/>
    <s v="secure-bank-login.net"/>
    <x v="2"/>
    <x v="0"/>
    <n v="0.27291666666666664"/>
    <d v="2026-02-03T00:00:00"/>
    <n v="2"/>
    <n v="1"/>
    <n v="1"/>
    <x v="0"/>
    <s v="Low"/>
    <s v="Low"/>
    <n v="1"/>
    <n v="0"/>
  </r>
  <r>
    <s v="INC-2026-14809"/>
    <d v="2026-02-03T06:49:00"/>
    <x v="4"/>
    <s v="micros0ft-security.com"/>
    <x v="2"/>
    <x v="2"/>
    <n v="0.28402777777777777"/>
    <d v="2026-02-03T00:00:00"/>
    <n v="2"/>
    <n v="3"/>
    <n v="2"/>
    <x v="4"/>
    <s v="Medium"/>
    <s v="Medium"/>
    <n v="1"/>
    <n v="0"/>
  </r>
  <r>
    <s v="INC-2026-10873"/>
    <d v="2026-02-03T07:39:00"/>
    <x v="4"/>
    <s v="invoice-processing.co"/>
    <x v="2"/>
    <x v="1"/>
    <n v="0.31874999999999998"/>
    <d v="2026-02-03T00:00:00"/>
    <n v="2"/>
    <n v="3"/>
    <n v="4"/>
    <x v="5"/>
    <s v="High"/>
    <s v="High"/>
    <n v="1"/>
    <n v="1"/>
  </r>
  <r>
    <s v="INC-2026-10194"/>
    <d v="2026-02-03T07:49:00"/>
    <x v="5"/>
    <s v="hr-benefits-portal.org"/>
    <x v="2"/>
    <x v="2"/>
    <n v="0.32569444444444445"/>
    <d v="2026-02-03T00:00:00"/>
    <n v="2"/>
    <n v="1"/>
    <n v="2"/>
    <x v="6"/>
    <s v="Low"/>
    <s v="Low"/>
    <n v="1"/>
    <n v="0"/>
  </r>
  <r>
    <s v="INC-2026-12074"/>
    <d v="2026-02-03T08:55:00"/>
    <x v="4"/>
    <s v="invoice-processing.co"/>
    <x v="2"/>
    <x v="4"/>
    <n v="0.37152777777777779"/>
    <d v="2026-02-03T00:00:00"/>
    <n v="2"/>
    <n v="3"/>
    <n v="5"/>
    <x v="9"/>
    <s v="High"/>
    <s v="High"/>
    <n v="1"/>
    <n v="1"/>
  </r>
  <r>
    <s v="INC-2026-11868"/>
    <d v="2026-02-03T09:05:00"/>
    <x v="1"/>
    <s v="invoice-processing.co"/>
    <x v="1"/>
    <x v="0"/>
    <n v="0.37847222222222221"/>
    <d v="2026-02-03T00:00:00"/>
    <n v="2"/>
    <n v="1"/>
    <n v="1"/>
    <x v="0"/>
    <s v="Low"/>
    <s v="Low"/>
    <n v="1"/>
    <n v="0"/>
  </r>
  <r>
    <s v="INC-2026-12508"/>
    <d v="2026-02-03T09:08:00"/>
    <x v="3"/>
    <s v="micros0ft-security.com"/>
    <x v="0"/>
    <x v="2"/>
    <n v="0.38055555555555554"/>
    <d v="2026-02-03T00:00:00"/>
    <n v="2"/>
    <n v="5"/>
    <n v="2"/>
    <x v="3"/>
    <s v="Medium"/>
    <s v="Medium"/>
    <n v="1"/>
    <n v="0"/>
  </r>
  <r>
    <s v="INC-2026-13561"/>
    <d v="2026-02-03T09:27:00"/>
    <x v="4"/>
    <s v="micros0ft-security.com"/>
    <x v="2"/>
    <x v="3"/>
    <n v="0.39374999999999999"/>
    <d v="2026-02-03T00:00:00"/>
    <n v="2"/>
    <n v="3"/>
    <n v="2"/>
    <x v="4"/>
    <s v="Medium"/>
    <s v="Medium"/>
    <n v="1"/>
    <n v="0"/>
  </r>
  <r>
    <s v="INC-2026-12323"/>
    <d v="2026-02-03T09:39:00"/>
    <x v="4"/>
    <s v="micros0ft-security.com"/>
    <x v="2"/>
    <x v="3"/>
    <n v="0.40208333333333335"/>
    <d v="2026-02-03T00:00:00"/>
    <n v="2"/>
    <n v="3"/>
    <n v="2"/>
    <x v="4"/>
    <s v="Medium"/>
    <s v="Medium"/>
    <n v="1"/>
    <n v="0"/>
  </r>
  <r>
    <s v="INC-2026-14245"/>
    <d v="2026-02-03T10:37:00"/>
    <x v="4"/>
    <s v="hr-benefits-portal.org"/>
    <x v="2"/>
    <x v="2"/>
    <n v="0.44236111111111109"/>
    <d v="2026-02-03T00:00:00"/>
    <n v="2"/>
    <n v="3"/>
    <n v="2"/>
    <x v="4"/>
    <s v="Medium"/>
    <s v="Medium"/>
    <n v="1"/>
    <n v="0"/>
  </r>
  <r>
    <s v="INC-2026-12517"/>
    <d v="2026-02-03T10:42:00"/>
    <x v="4"/>
    <s v="invoice-processing.co"/>
    <x v="2"/>
    <x v="2"/>
    <n v="0.44583333333333336"/>
    <d v="2026-02-03T00:00:00"/>
    <n v="2"/>
    <n v="3"/>
    <n v="2"/>
    <x v="4"/>
    <s v="Medium"/>
    <s v="Medium"/>
    <n v="1"/>
    <n v="0"/>
  </r>
  <r>
    <s v="INC-2026-12620"/>
    <d v="2026-02-03T10:59:00"/>
    <x v="2"/>
    <s v="micros0ft-security.com"/>
    <x v="1"/>
    <x v="1"/>
    <n v="0.45763888888888887"/>
    <d v="2026-02-03T00:00:00"/>
    <n v="2"/>
    <n v="3"/>
    <n v="4"/>
    <x v="5"/>
    <s v="High"/>
    <s v="High"/>
    <n v="1"/>
    <n v="1"/>
  </r>
  <r>
    <s v="INC-2026-13081"/>
    <d v="2026-02-03T11:08:00"/>
    <x v="4"/>
    <s v="secure-bank-login.net"/>
    <x v="2"/>
    <x v="1"/>
    <n v="0.46388888888888891"/>
    <d v="2026-02-03T00:00:00"/>
    <n v="2"/>
    <n v="3"/>
    <n v="4"/>
    <x v="5"/>
    <s v="High"/>
    <s v="High"/>
    <n v="1"/>
    <n v="1"/>
  </r>
  <r>
    <s v="INC-2026-10252"/>
    <d v="2026-02-03T12:18:00"/>
    <x v="0"/>
    <s v="invoice-processing.co"/>
    <x v="2"/>
    <x v="2"/>
    <n v="0.51249999999999996"/>
    <d v="2026-02-03T00:00:00"/>
    <n v="2"/>
    <n v="1"/>
    <n v="2"/>
    <x v="6"/>
    <s v="Low"/>
    <s v="Low"/>
    <n v="1"/>
    <n v="0"/>
  </r>
  <r>
    <s v="INC-2026-10047"/>
    <d v="2026-02-03T12:41:00"/>
    <x v="4"/>
    <s v="hr-benefits-portal.org"/>
    <x v="2"/>
    <x v="2"/>
    <n v="0.52847222222222223"/>
    <d v="2026-02-03T00:00:00"/>
    <n v="2"/>
    <n v="3"/>
    <n v="2"/>
    <x v="4"/>
    <s v="Medium"/>
    <s v="Medium"/>
    <n v="1"/>
    <n v="0"/>
  </r>
  <r>
    <s v="INC-2026-10936"/>
    <d v="2026-02-03T13:01:00"/>
    <x v="1"/>
    <s v="hr-benefits-portal.org"/>
    <x v="1"/>
    <x v="3"/>
    <n v="0.54236111111111107"/>
    <d v="2026-02-03T00:00:00"/>
    <n v="2"/>
    <n v="1"/>
    <n v="2"/>
    <x v="6"/>
    <s v="Low"/>
    <s v="Low"/>
    <n v="1"/>
    <n v="0"/>
  </r>
  <r>
    <s v="INC-2026-14101"/>
    <d v="2026-02-03T14:05:00"/>
    <x v="4"/>
    <s v="secure-bank-login.net"/>
    <x v="2"/>
    <x v="2"/>
    <n v="0.58680555555555558"/>
    <d v="2026-02-03T00:00:00"/>
    <n v="2"/>
    <n v="3"/>
    <n v="2"/>
    <x v="4"/>
    <s v="Medium"/>
    <s v="Medium"/>
    <n v="1"/>
    <n v="0"/>
  </r>
  <r>
    <s v="INC-2026-11011"/>
    <d v="2026-02-03T14:22:00"/>
    <x v="0"/>
    <s v="invoice-processing.co"/>
    <x v="2"/>
    <x v="3"/>
    <n v="0.59861111111111109"/>
    <d v="2026-02-03T00:00:00"/>
    <n v="2"/>
    <n v="1"/>
    <n v="2"/>
    <x v="6"/>
    <s v="Low"/>
    <s v="Low"/>
    <n v="1"/>
    <n v="0"/>
  </r>
  <r>
    <s v="INC-2026-14852"/>
    <d v="2026-02-03T15:30:00"/>
    <x v="2"/>
    <s v="hr-benefits-portal.org"/>
    <x v="0"/>
    <x v="4"/>
    <n v="0.64583333333333337"/>
    <d v="2026-02-03T00:00:00"/>
    <n v="2"/>
    <n v="3"/>
    <n v="5"/>
    <x v="9"/>
    <s v="High"/>
    <s v="High"/>
    <n v="1"/>
    <n v="1"/>
  </r>
  <r>
    <s v="INC-2026-12208"/>
    <d v="2026-02-03T16:04:00"/>
    <x v="0"/>
    <s v="micros0ft-security.com"/>
    <x v="3"/>
    <x v="3"/>
    <n v="0.6694444444444444"/>
    <d v="2026-02-03T00:00:00"/>
    <n v="2"/>
    <n v="1"/>
    <n v="2"/>
    <x v="6"/>
    <s v="Low"/>
    <s v="Low"/>
    <n v="1"/>
    <n v="0"/>
  </r>
  <r>
    <s v="INC-2026-14844"/>
    <d v="2026-02-03T16:13:00"/>
    <x v="3"/>
    <s v="invoice-processing.co"/>
    <x v="0"/>
    <x v="3"/>
    <n v="0.67569444444444449"/>
    <d v="2026-02-03T00:00:00"/>
    <n v="2"/>
    <n v="5"/>
    <n v="2"/>
    <x v="3"/>
    <s v="Medium"/>
    <s v="Medium"/>
    <n v="1"/>
    <n v="0"/>
  </r>
  <r>
    <s v="INC-2026-11327"/>
    <d v="2026-02-03T16:24:00"/>
    <x v="4"/>
    <s v="micros0ft-security.com"/>
    <x v="2"/>
    <x v="2"/>
    <n v="0.68333333333333335"/>
    <d v="2026-02-03T00:00:00"/>
    <n v="2"/>
    <n v="3"/>
    <n v="2"/>
    <x v="4"/>
    <s v="Medium"/>
    <s v="Medium"/>
    <n v="1"/>
    <n v="0"/>
  </r>
  <r>
    <s v="INC-2026-10017"/>
    <d v="2026-02-03T16:37:00"/>
    <x v="3"/>
    <s v="hr-benefits-portal.org"/>
    <x v="0"/>
    <x v="1"/>
    <n v="0.69236111111111109"/>
    <d v="2026-02-03T00:00:00"/>
    <n v="2"/>
    <n v="5"/>
    <n v="4"/>
    <x v="10"/>
    <s v="Very High"/>
    <s v="Critical"/>
    <n v="1"/>
    <n v="1"/>
  </r>
  <r>
    <s v="INC-2026-14871"/>
    <d v="2026-02-03T16:42:00"/>
    <x v="4"/>
    <s v="invoice-processing.co"/>
    <x v="2"/>
    <x v="2"/>
    <n v="0.6958333333333333"/>
    <d v="2026-02-03T00:00:00"/>
    <n v="2"/>
    <n v="3"/>
    <n v="2"/>
    <x v="4"/>
    <s v="Medium"/>
    <s v="Medium"/>
    <n v="1"/>
    <n v="0"/>
  </r>
  <r>
    <s v="INC-2026-12081"/>
    <d v="2026-02-03T17:42:00"/>
    <x v="2"/>
    <s v="secure-bank-login.net"/>
    <x v="2"/>
    <x v="3"/>
    <n v="0.73750000000000004"/>
    <d v="2026-02-03T00:00:00"/>
    <n v="2"/>
    <n v="3"/>
    <n v="2"/>
    <x v="4"/>
    <s v="Medium"/>
    <s v="Medium"/>
    <n v="1"/>
    <n v="0"/>
  </r>
  <r>
    <s v="INC-2026-11224"/>
    <d v="2026-02-03T18:11:00"/>
    <x v="4"/>
    <s v="secure-bank-login.net"/>
    <x v="2"/>
    <x v="0"/>
    <n v="0.75763888888888886"/>
    <d v="2026-02-03T00:00:00"/>
    <n v="2"/>
    <n v="3"/>
    <n v="1"/>
    <x v="2"/>
    <s v="Low"/>
    <s v="Low"/>
    <n v="1"/>
    <n v="0"/>
  </r>
  <r>
    <s v="INC-2026-11905"/>
    <d v="2026-02-03T18:15:00"/>
    <x v="0"/>
    <s v="hr-benefits-portal.org"/>
    <x v="3"/>
    <x v="0"/>
    <n v="0.76041666666666663"/>
    <d v="2026-02-03T00:00:00"/>
    <n v="2"/>
    <n v="1"/>
    <n v="1"/>
    <x v="0"/>
    <s v="Low"/>
    <s v="Low"/>
    <n v="1"/>
    <n v="0"/>
  </r>
  <r>
    <s v="INC-2026-14503"/>
    <d v="2026-02-03T18:59:00"/>
    <x v="4"/>
    <s v="micros0ft-security.com"/>
    <x v="0"/>
    <x v="2"/>
    <n v="0.79097222222222219"/>
    <d v="2026-02-03T00:00:00"/>
    <n v="2"/>
    <n v="3"/>
    <n v="2"/>
    <x v="4"/>
    <s v="Medium"/>
    <s v="Medium"/>
    <n v="1"/>
    <n v="0"/>
  </r>
  <r>
    <s v="INC-2026-11085"/>
    <d v="2026-02-03T19:00:00"/>
    <x v="4"/>
    <s v="hr-benefits-portal.org"/>
    <x v="2"/>
    <x v="2"/>
    <n v="0.79166666666666663"/>
    <d v="2026-02-03T00:00:00"/>
    <n v="2"/>
    <n v="3"/>
    <n v="2"/>
    <x v="4"/>
    <s v="Medium"/>
    <s v="Medium"/>
    <n v="1"/>
    <n v="0"/>
  </r>
  <r>
    <s v="INC-2026-11149"/>
    <d v="2026-02-03T19:13:00"/>
    <x v="4"/>
    <s v="hr-benefits-portal.org"/>
    <x v="2"/>
    <x v="0"/>
    <n v="0.80069444444444449"/>
    <d v="2026-02-03T00:00:00"/>
    <n v="2"/>
    <n v="3"/>
    <n v="1"/>
    <x v="2"/>
    <s v="Low"/>
    <s v="Low"/>
    <n v="1"/>
    <n v="0"/>
  </r>
  <r>
    <s v="INC-2026-12192"/>
    <d v="2026-02-03T19:23:00"/>
    <x v="1"/>
    <s v="invoice-processing.co"/>
    <x v="2"/>
    <x v="0"/>
    <n v="0.80763888888888891"/>
    <d v="2026-02-03T00:00:00"/>
    <n v="2"/>
    <n v="1"/>
    <n v="1"/>
    <x v="0"/>
    <s v="Low"/>
    <s v="Low"/>
    <n v="1"/>
    <n v="0"/>
  </r>
  <r>
    <s v="INC-2026-10150"/>
    <d v="2026-02-03T19:39:00"/>
    <x v="1"/>
    <s v="hr-benefits-portal.org"/>
    <x v="0"/>
    <x v="3"/>
    <n v="0.81874999999999998"/>
    <d v="2026-02-03T00:00:00"/>
    <n v="2"/>
    <n v="1"/>
    <n v="2"/>
    <x v="6"/>
    <s v="Low"/>
    <s v="Low"/>
    <n v="1"/>
    <n v="0"/>
  </r>
  <r>
    <s v="INC-2026-13723"/>
    <d v="2026-02-03T19:42:00"/>
    <x v="1"/>
    <s v="hr-benefits-portal.org"/>
    <x v="0"/>
    <x v="3"/>
    <n v="0.8208333333333333"/>
    <d v="2026-02-03T00:00:00"/>
    <n v="2"/>
    <n v="1"/>
    <n v="2"/>
    <x v="6"/>
    <s v="Low"/>
    <s v="Low"/>
    <n v="1"/>
    <n v="0"/>
  </r>
  <r>
    <s v="INC-2026-14762"/>
    <d v="2026-02-03T20:13:00"/>
    <x v="3"/>
    <s v="secure-bank-login.net"/>
    <x v="0"/>
    <x v="2"/>
    <n v="0.84236111111111112"/>
    <d v="2026-02-03T00:00:00"/>
    <n v="2"/>
    <n v="5"/>
    <n v="2"/>
    <x v="3"/>
    <s v="Medium"/>
    <s v="Medium"/>
    <n v="1"/>
    <n v="0"/>
  </r>
  <r>
    <s v="INC-2026-11837"/>
    <d v="2026-02-03T20:46:00"/>
    <x v="4"/>
    <s v="micros0ft-security.com"/>
    <x v="2"/>
    <x v="2"/>
    <n v="0.86527777777777781"/>
    <d v="2026-02-03T00:00:00"/>
    <n v="2"/>
    <n v="3"/>
    <n v="2"/>
    <x v="4"/>
    <s v="Medium"/>
    <s v="Medium"/>
    <n v="1"/>
    <n v="0"/>
  </r>
  <r>
    <s v="INC-2026-12523"/>
    <d v="2026-02-03T20:50:00"/>
    <x v="4"/>
    <s v="secure-bank-login.net"/>
    <x v="2"/>
    <x v="0"/>
    <n v="0.86805555555555558"/>
    <d v="2026-02-03T00:00:00"/>
    <n v="2"/>
    <n v="3"/>
    <n v="1"/>
    <x v="2"/>
    <s v="Low"/>
    <s v="Low"/>
    <n v="1"/>
    <n v="0"/>
  </r>
  <r>
    <s v="INC-2026-14729"/>
    <d v="2026-02-03T22:17:00"/>
    <x v="4"/>
    <s v="hr-benefits-portal.org"/>
    <x v="2"/>
    <x v="2"/>
    <n v="0.92847222222222225"/>
    <d v="2026-02-03T00:00:00"/>
    <n v="2"/>
    <n v="3"/>
    <n v="2"/>
    <x v="4"/>
    <s v="Medium"/>
    <s v="Medium"/>
    <n v="1"/>
    <n v="0"/>
  </r>
  <r>
    <s v="INC-2026-12817"/>
    <d v="2026-02-03T23:33:00"/>
    <x v="3"/>
    <s v="micros0ft-security.com"/>
    <x v="0"/>
    <x v="0"/>
    <n v="0.98124999999999996"/>
    <d v="2026-02-03T00:00:00"/>
    <n v="2"/>
    <n v="5"/>
    <n v="1"/>
    <x v="8"/>
    <s v="Medium"/>
    <s v="Medium"/>
    <n v="1"/>
    <n v="0"/>
  </r>
  <r>
    <s v="INC-2026-10872"/>
    <d v="2026-02-03T23:46:00"/>
    <x v="3"/>
    <s v="secure-bank-login.net"/>
    <x v="0"/>
    <x v="2"/>
    <n v="0.99027777777777781"/>
    <d v="2026-02-03T00:00:00"/>
    <n v="2"/>
    <n v="5"/>
    <n v="2"/>
    <x v="3"/>
    <s v="Medium"/>
    <s v="Medium"/>
    <n v="1"/>
    <n v="0"/>
  </r>
  <r>
    <s v="INC-2026-14344"/>
    <d v="2026-02-03T23:47:00"/>
    <x v="4"/>
    <s v="invoice-processing.co"/>
    <x v="2"/>
    <x v="2"/>
    <n v="0.99097222222222225"/>
    <d v="2026-02-03T00:00:00"/>
    <n v="2"/>
    <n v="3"/>
    <n v="2"/>
    <x v="4"/>
    <s v="Medium"/>
    <s v="Medium"/>
    <n v="1"/>
    <n v="0"/>
  </r>
  <r>
    <s v="INC-2026-13005"/>
    <d v="2026-02-03T23:50:00"/>
    <x v="2"/>
    <s v="micros0ft-security.com"/>
    <x v="3"/>
    <x v="0"/>
    <n v="0.99305555555555558"/>
    <d v="2026-02-03T00:00:00"/>
    <n v="2"/>
    <n v="3"/>
    <n v="1"/>
    <x v="2"/>
    <s v="Low"/>
    <s v="Low"/>
    <n v="1"/>
    <n v="0"/>
  </r>
  <r>
    <s v="INC-2026-10743"/>
    <d v="2026-02-04T00:39:00"/>
    <x v="3"/>
    <s v="invoice-processing.co"/>
    <x v="0"/>
    <x v="3"/>
    <n v="2.7083333333333334E-2"/>
    <d v="2026-02-04T00:00:00"/>
    <n v="2"/>
    <n v="5"/>
    <n v="2"/>
    <x v="3"/>
    <s v="Medium"/>
    <s v="Medium"/>
    <n v="1"/>
    <n v="0"/>
  </r>
  <r>
    <s v="INC-2026-14464"/>
    <d v="2026-02-04T01:03:00"/>
    <x v="4"/>
    <s v="micros0ft-security.com"/>
    <x v="2"/>
    <x v="4"/>
    <n v="4.3749999999999997E-2"/>
    <d v="2026-02-04T00:00:00"/>
    <n v="2"/>
    <n v="3"/>
    <n v="5"/>
    <x v="9"/>
    <s v="High"/>
    <s v="High"/>
    <n v="1"/>
    <n v="1"/>
  </r>
  <r>
    <s v="INC-2026-10376"/>
    <d v="2026-02-04T01:21:00"/>
    <x v="3"/>
    <s v="invoice-processing.co"/>
    <x v="0"/>
    <x v="3"/>
    <n v="5.6250000000000001E-2"/>
    <d v="2026-02-04T00:00:00"/>
    <n v="2"/>
    <n v="5"/>
    <n v="2"/>
    <x v="3"/>
    <s v="Medium"/>
    <s v="Medium"/>
    <n v="1"/>
    <n v="0"/>
  </r>
  <r>
    <s v="INC-2026-10422"/>
    <d v="2026-02-04T01:21:00"/>
    <x v="5"/>
    <s v="micros0ft-security.com"/>
    <x v="2"/>
    <x v="1"/>
    <n v="5.6250000000000001E-2"/>
    <d v="2026-02-04T00:00:00"/>
    <n v="2"/>
    <n v="1"/>
    <n v="4"/>
    <x v="1"/>
    <s v="Low"/>
    <s v="Low"/>
    <n v="1"/>
    <n v="1"/>
  </r>
  <r>
    <s v="INC-2026-12210"/>
    <d v="2026-02-04T01:35:00"/>
    <x v="3"/>
    <s v="micros0ft-security.com"/>
    <x v="0"/>
    <x v="0"/>
    <n v="6.5972222222222224E-2"/>
    <d v="2026-02-04T00:00:00"/>
    <n v="2"/>
    <n v="5"/>
    <n v="1"/>
    <x v="8"/>
    <s v="Medium"/>
    <s v="Medium"/>
    <n v="1"/>
    <n v="0"/>
  </r>
  <r>
    <s v="INC-2026-10373"/>
    <d v="2026-02-04T03:20:00"/>
    <x v="5"/>
    <s v="secure-bank-login.net"/>
    <x v="3"/>
    <x v="0"/>
    <n v="0.1388888888888889"/>
    <d v="2026-02-04T00:00:00"/>
    <n v="2"/>
    <n v="1"/>
    <n v="1"/>
    <x v="0"/>
    <s v="Low"/>
    <s v="Low"/>
    <n v="1"/>
    <n v="0"/>
  </r>
  <r>
    <s v="INC-2026-13924"/>
    <d v="2026-02-04T04:03:00"/>
    <x v="4"/>
    <s v="micros0ft-security.com"/>
    <x v="2"/>
    <x v="3"/>
    <n v="0.16875000000000001"/>
    <d v="2026-02-04T00:00:00"/>
    <n v="2"/>
    <n v="3"/>
    <n v="2"/>
    <x v="4"/>
    <s v="Medium"/>
    <s v="Medium"/>
    <n v="1"/>
    <n v="0"/>
  </r>
  <r>
    <s v="INC-2026-10196"/>
    <d v="2026-02-04T04:29:00"/>
    <x v="2"/>
    <s v="micros0ft-security.com"/>
    <x v="1"/>
    <x v="0"/>
    <n v="0.18680555555555556"/>
    <d v="2026-02-04T00:00:00"/>
    <n v="2"/>
    <n v="3"/>
    <n v="1"/>
    <x v="2"/>
    <s v="Low"/>
    <s v="Low"/>
    <n v="1"/>
    <n v="0"/>
  </r>
  <r>
    <s v="INC-2026-13469"/>
    <d v="2026-02-04T04:30:00"/>
    <x v="0"/>
    <s v="secure-bank-login.net"/>
    <x v="2"/>
    <x v="3"/>
    <n v="0.1875"/>
    <d v="2026-02-04T00:00:00"/>
    <n v="2"/>
    <n v="1"/>
    <n v="2"/>
    <x v="6"/>
    <s v="Low"/>
    <s v="Low"/>
    <n v="1"/>
    <n v="0"/>
  </r>
  <r>
    <s v="INC-2026-13960"/>
    <d v="2026-02-04T05:19:00"/>
    <x v="4"/>
    <s v="hr-benefits-portal.org"/>
    <x v="0"/>
    <x v="3"/>
    <n v="0.22152777777777777"/>
    <d v="2026-02-04T00:00:00"/>
    <n v="2"/>
    <n v="3"/>
    <n v="2"/>
    <x v="4"/>
    <s v="Medium"/>
    <s v="Medium"/>
    <n v="1"/>
    <n v="0"/>
  </r>
  <r>
    <s v="INC-2026-13740"/>
    <d v="2026-02-04T05:20:00"/>
    <x v="4"/>
    <s v="micros0ft-security.com"/>
    <x v="2"/>
    <x v="2"/>
    <n v="0.22222222222222221"/>
    <d v="2026-02-04T00:00:00"/>
    <n v="2"/>
    <n v="3"/>
    <n v="2"/>
    <x v="4"/>
    <s v="Medium"/>
    <s v="Medium"/>
    <n v="1"/>
    <n v="0"/>
  </r>
  <r>
    <s v="INC-2026-14000"/>
    <d v="2026-02-04T05:55:00"/>
    <x v="4"/>
    <s v="secure-bank-login.net"/>
    <x v="2"/>
    <x v="3"/>
    <n v="0.24652777777777779"/>
    <d v="2026-02-04T00:00:00"/>
    <n v="2"/>
    <n v="3"/>
    <n v="2"/>
    <x v="4"/>
    <s v="Medium"/>
    <s v="Medium"/>
    <n v="1"/>
    <n v="0"/>
  </r>
  <r>
    <s v="INC-2026-14581"/>
    <d v="2026-02-04T05:56:00"/>
    <x v="1"/>
    <s v="hr-benefits-portal.org"/>
    <x v="0"/>
    <x v="1"/>
    <n v="0.24722222222222223"/>
    <d v="2026-02-04T00:00:00"/>
    <n v="2"/>
    <n v="1"/>
    <n v="4"/>
    <x v="1"/>
    <s v="Low"/>
    <s v="Low"/>
    <n v="1"/>
    <n v="1"/>
  </r>
  <r>
    <s v="INC-2026-10016"/>
    <d v="2026-02-04T06:53:00"/>
    <x v="2"/>
    <s v="secure-bank-login.net"/>
    <x v="2"/>
    <x v="2"/>
    <n v="0.28680555555555554"/>
    <d v="2026-02-04T00:00:00"/>
    <n v="2"/>
    <n v="3"/>
    <n v="2"/>
    <x v="4"/>
    <s v="Medium"/>
    <s v="Medium"/>
    <n v="1"/>
    <n v="0"/>
  </r>
  <r>
    <s v="INC-2026-12926"/>
    <d v="2026-02-04T07:22:00"/>
    <x v="0"/>
    <s v="hr-benefits-portal.org"/>
    <x v="0"/>
    <x v="3"/>
    <n v="0.30694444444444446"/>
    <d v="2026-02-04T00:00:00"/>
    <n v="2"/>
    <n v="1"/>
    <n v="2"/>
    <x v="6"/>
    <s v="Low"/>
    <s v="Low"/>
    <n v="1"/>
    <n v="0"/>
  </r>
  <r>
    <s v="INC-2026-13521"/>
    <d v="2026-02-04T07:30:00"/>
    <x v="4"/>
    <s v="secure-bank-login.net"/>
    <x v="2"/>
    <x v="3"/>
    <n v="0.3125"/>
    <d v="2026-02-04T00:00:00"/>
    <n v="2"/>
    <n v="3"/>
    <n v="2"/>
    <x v="4"/>
    <s v="Medium"/>
    <s v="Medium"/>
    <n v="1"/>
    <n v="0"/>
  </r>
  <r>
    <s v="INC-2026-10116"/>
    <d v="2026-02-04T07:39:00"/>
    <x v="4"/>
    <s v="invoice-processing.co"/>
    <x v="2"/>
    <x v="1"/>
    <n v="0.31874999999999998"/>
    <d v="2026-02-04T00:00:00"/>
    <n v="2"/>
    <n v="3"/>
    <n v="4"/>
    <x v="5"/>
    <s v="High"/>
    <s v="High"/>
    <n v="1"/>
    <n v="1"/>
  </r>
  <r>
    <s v="INC-2026-13009"/>
    <d v="2026-02-04T08:34:00"/>
    <x v="4"/>
    <s v="hr-benefits-portal.org"/>
    <x v="2"/>
    <x v="2"/>
    <n v="0.35694444444444445"/>
    <d v="2026-02-04T00:00:00"/>
    <n v="2"/>
    <n v="3"/>
    <n v="2"/>
    <x v="4"/>
    <s v="Medium"/>
    <s v="Medium"/>
    <n v="1"/>
    <n v="0"/>
  </r>
  <r>
    <s v="INC-2026-10931"/>
    <d v="2026-02-04T09:57:00"/>
    <x v="2"/>
    <s v="invoice-processing.co"/>
    <x v="3"/>
    <x v="3"/>
    <n v="0.41458333333333336"/>
    <d v="2026-02-04T00:00:00"/>
    <n v="2"/>
    <n v="3"/>
    <n v="2"/>
    <x v="4"/>
    <s v="Medium"/>
    <s v="Medium"/>
    <n v="1"/>
    <n v="0"/>
  </r>
  <r>
    <s v="INC-2026-11236"/>
    <d v="2026-02-04T09:58:00"/>
    <x v="4"/>
    <s v="hr-benefits-portal.org"/>
    <x v="2"/>
    <x v="3"/>
    <n v="0.4152777777777778"/>
    <d v="2026-02-04T00:00:00"/>
    <n v="2"/>
    <n v="3"/>
    <n v="2"/>
    <x v="4"/>
    <s v="Medium"/>
    <s v="Medium"/>
    <n v="1"/>
    <n v="0"/>
  </r>
  <r>
    <s v="INC-2026-14067"/>
    <d v="2026-02-04T10:40:00"/>
    <x v="2"/>
    <s v="hr-benefits-portal.org"/>
    <x v="2"/>
    <x v="0"/>
    <n v="0.44444444444444442"/>
    <d v="2026-02-04T00:00:00"/>
    <n v="2"/>
    <n v="3"/>
    <n v="1"/>
    <x v="2"/>
    <s v="Low"/>
    <s v="Low"/>
    <n v="1"/>
    <n v="0"/>
  </r>
  <r>
    <s v="INC-2026-11670"/>
    <d v="2026-02-04T11:31:00"/>
    <x v="4"/>
    <s v="secure-bank-login.net"/>
    <x v="2"/>
    <x v="2"/>
    <n v="0.47986111111111113"/>
    <d v="2026-02-04T00:00:00"/>
    <n v="2"/>
    <n v="3"/>
    <n v="2"/>
    <x v="4"/>
    <s v="Medium"/>
    <s v="Medium"/>
    <n v="1"/>
    <n v="0"/>
  </r>
  <r>
    <s v="INC-2026-13119"/>
    <d v="2026-02-04T14:07:00"/>
    <x v="0"/>
    <s v="secure-bank-login.net"/>
    <x v="2"/>
    <x v="0"/>
    <n v="0.58819444444444446"/>
    <d v="2026-02-04T00:00:00"/>
    <n v="2"/>
    <n v="1"/>
    <n v="1"/>
    <x v="0"/>
    <s v="Low"/>
    <s v="Low"/>
    <n v="1"/>
    <n v="0"/>
  </r>
  <r>
    <s v="INC-2026-12636"/>
    <d v="2026-02-04T14:27:00"/>
    <x v="3"/>
    <s v="invoice-processing.co"/>
    <x v="0"/>
    <x v="4"/>
    <n v="0.6020833333333333"/>
    <d v="2026-02-04T00:00:00"/>
    <n v="2"/>
    <n v="5"/>
    <n v="5"/>
    <x v="7"/>
    <s v="Very High"/>
    <s v="Critical"/>
    <n v="1"/>
    <n v="1"/>
  </r>
  <r>
    <s v="INC-2026-11765"/>
    <d v="2026-02-04T16:02:00"/>
    <x v="4"/>
    <s v="secure-bank-login.net"/>
    <x v="2"/>
    <x v="0"/>
    <n v="0.66805555555555551"/>
    <d v="2026-02-04T00:00:00"/>
    <n v="2"/>
    <n v="3"/>
    <n v="1"/>
    <x v="2"/>
    <s v="Low"/>
    <s v="Low"/>
    <n v="1"/>
    <n v="0"/>
  </r>
  <r>
    <s v="INC-2026-10130"/>
    <d v="2026-02-04T16:27:00"/>
    <x v="4"/>
    <s v="invoice-processing.co"/>
    <x v="2"/>
    <x v="0"/>
    <n v="0.68541666666666667"/>
    <d v="2026-02-04T00:00:00"/>
    <n v="2"/>
    <n v="3"/>
    <n v="1"/>
    <x v="2"/>
    <s v="Low"/>
    <s v="Low"/>
    <n v="1"/>
    <n v="0"/>
  </r>
  <r>
    <s v="INC-2026-10611"/>
    <d v="2026-02-04T16:57:00"/>
    <x v="2"/>
    <s v="secure-bank-login.net"/>
    <x v="0"/>
    <x v="0"/>
    <n v="0.70625000000000004"/>
    <d v="2026-02-04T00:00:00"/>
    <n v="2"/>
    <n v="3"/>
    <n v="1"/>
    <x v="2"/>
    <s v="Low"/>
    <s v="Low"/>
    <n v="1"/>
    <n v="0"/>
  </r>
  <r>
    <s v="INC-2026-11948"/>
    <d v="2026-02-04T17:21:00"/>
    <x v="2"/>
    <s v="micros0ft-security.com"/>
    <x v="3"/>
    <x v="2"/>
    <n v="0.72291666666666665"/>
    <d v="2026-02-04T00:00:00"/>
    <n v="2"/>
    <n v="3"/>
    <n v="2"/>
    <x v="4"/>
    <s v="Medium"/>
    <s v="Medium"/>
    <n v="1"/>
    <n v="0"/>
  </r>
  <r>
    <s v="INC-2026-10550"/>
    <d v="2026-02-04T17:24:00"/>
    <x v="2"/>
    <s v="secure-bank-login.net"/>
    <x v="3"/>
    <x v="3"/>
    <n v="0.72499999999999998"/>
    <d v="2026-02-04T00:00:00"/>
    <n v="2"/>
    <n v="3"/>
    <n v="2"/>
    <x v="4"/>
    <s v="Medium"/>
    <s v="Medium"/>
    <n v="1"/>
    <n v="0"/>
  </r>
  <r>
    <s v="INC-2026-13227"/>
    <d v="2026-02-04T17:43:00"/>
    <x v="4"/>
    <s v="hr-benefits-portal.org"/>
    <x v="2"/>
    <x v="3"/>
    <n v="0.73819444444444449"/>
    <d v="2026-02-04T00:00:00"/>
    <n v="2"/>
    <n v="3"/>
    <n v="2"/>
    <x v="4"/>
    <s v="Medium"/>
    <s v="Medium"/>
    <n v="1"/>
    <n v="0"/>
  </r>
  <r>
    <s v="INC-2026-14789"/>
    <d v="2026-02-04T18:33:00"/>
    <x v="5"/>
    <s v="invoice-processing.co"/>
    <x v="1"/>
    <x v="4"/>
    <n v="0.7729166666666667"/>
    <d v="2026-02-04T00:00:00"/>
    <n v="2"/>
    <n v="1"/>
    <n v="5"/>
    <x v="8"/>
    <s v="Medium"/>
    <s v="Medium"/>
    <n v="1"/>
    <n v="1"/>
  </r>
  <r>
    <s v="INC-2026-11017"/>
    <d v="2026-02-04T18:53:00"/>
    <x v="0"/>
    <s v="invoice-processing.co"/>
    <x v="3"/>
    <x v="0"/>
    <n v="0.78680555555555554"/>
    <d v="2026-02-04T00:00:00"/>
    <n v="2"/>
    <n v="1"/>
    <n v="1"/>
    <x v="0"/>
    <s v="Low"/>
    <s v="Low"/>
    <n v="1"/>
    <n v="0"/>
  </r>
  <r>
    <s v="INC-2026-12350"/>
    <d v="2026-02-04T19:02:00"/>
    <x v="1"/>
    <s v="secure-bank-login.net"/>
    <x v="1"/>
    <x v="1"/>
    <n v="0.79305555555555551"/>
    <d v="2026-02-04T00:00:00"/>
    <n v="2"/>
    <n v="1"/>
    <n v="4"/>
    <x v="1"/>
    <s v="Low"/>
    <s v="Low"/>
    <n v="1"/>
    <n v="1"/>
  </r>
  <r>
    <s v="INC-2026-12438"/>
    <d v="2026-02-04T19:08:00"/>
    <x v="4"/>
    <s v="hr-benefits-portal.org"/>
    <x v="2"/>
    <x v="2"/>
    <n v="0.79722222222222228"/>
    <d v="2026-02-04T00:00:00"/>
    <n v="2"/>
    <n v="3"/>
    <n v="2"/>
    <x v="4"/>
    <s v="Medium"/>
    <s v="Medium"/>
    <n v="1"/>
    <n v="0"/>
  </r>
  <r>
    <s v="INC-2026-11346"/>
    <d v="2026-02-04T19:16:00"/>
    <x v="4"/>
    <s v="micros0ft-security.com"/>
    <x v="2"/>
    <x v="2"/>
    <n v="0.80277777777777781"/>
    <d v="2026-02-04T00:00:00"/>
    <n v="2"/>
    <n v="3"/>
    <n v="2"/>
    <x v="4"/>
    <s v="Medium"/>
    <s v="Medium"/>
    <n v="1"/>
    <n v="0"/>
  </r>
  <r>
    <s v="INC-2026-11537"/>
    <d v="2026-02-04T20:27:00"/>
    <x v="2"/>
    <s v="micros0ft-security.com"/>
    <x v="0"/>
    <x v="3"/>
    <n v="0.8520833333333333"/>
    <d v="2026-02-04T00:00:00"/>
    <n v="2"/>
    <n v="3"/>
    <n v="2"/>
    <x v="4"/>
    <s v="Medium"/>
    <s v="Medium"/>
    <n v="1"/>
    <n v="0"/>
  </r>
  <r>
    <s v="INC-2026-13200"/>
    <d v="2026-02-04T20:49:00"/>
    <x v="4"/>
    <s v="invoice-processing.co"/>
    <x v="2"/>
    <x v="0"/>
    <n v="0.86736111111111114"/>
    <d v="2026-02-04T00:00:00"/>
    <n v="2"/>
    <n v="3"/>
    <n v="1"/>
    <x v="2"/>
    <s v="Low"/>
    <s v="Low"/>
    <n v="1"/>
    <n v="0"/>
  </r>
  <r>
    <s v="INC-2026-12278"/>
    <d v="2026-02-04T20:57:00"/>
    <x v="1"/>
    <s v="secure-bank-login.net"/>
    <x v="2"/>
    <x v="1"/>
    <n v="0.87291666666666667"/>
    <d v="2026-02-04T00:00:00"/>
    <n v="2"/>
    <n v="1"/>
    <n v="4"/>
    <x v="1"/>
    <s v="Low"/>
    <s v="Low"/>
    <n v="1"/>
    <n v="1"/>
  </r>
  <r>
    <s v="INC-2026-14192"/>
    <d v="2026-02-04T20:59:00"/>
    <x v="5"/>
    <s v="secure-bank-login.net"/>
    <x v="1"/>
    <x v="2"/>
    <n v="0.87430555555555556"/>
    <d v="2026-02-04T00:00:00"/>
    <n v="2"/>
    <n v="1"/>
    <n v="2"/>
    <x v="6"/>
    <s v="Low"/>
    <s v="Low"/>
    <n v="1"/>
    <n v="0"/>
  </r>
  <r>
    <s v="INC-2026-13842"/>
    <d v="2026-02-04T21:34:00"/>
    <x v="5"/>
    <s v="invoice-processing.co"/>
    <x v="1"/>
    <x v="0"/>
    <n v="0.89861111111111114"/>
    <d v="2026-02-04T00:00:00"/>
    <n v="2"/>
    <n v="1"/>
    <n v="1"/>
    <x v="0"/>
    <s v="Low"/>
    <s v="Low"/>
    <n v="1"/>
    <n v="0"/>
  </r>
  <r>
    <s v="INC-2026-11278"/>
    <d v="2026-02-04T21:52:00"/>
    <x v="4"/>
    <s v="invoice-processing.co"/>
    <x v="2"/>
    <x v="0"/>
    <n v="0.91111111111111109"/>
    <d v="2026-02-04T00:00:00"/>
    <n v="2"/>
    <n v="3"/>
    <n v="1"/>
    <x v="2"/>
    <s v="Low"/>
    <s v="Low"/>
    <n v="1"/>
    <n v="0"/>
  </r>
  <r>
    <s v="INC-2026-10395"/>
    <d v="2026-02-04T22:33:00"/>
    <x v="4"/>
    <s v="hr-benefits-portal.org"/>
    <x v="2"/>
    <x v="2"/>
    <n v="0.93958333333333333"/>
    <d v="2026-02-04T00:00:00"/>
    <n v="2"/>
    <n v="3"/>
    <n v="2"/>
    <x v="4"/>
    <s v="Medium"/>
    <s v="Medium"/>
    <n v="1"/>
    <n v="0"/>
  </r>
  <r>
    <s v="INC-2026-14358"/>
    <d v="2026-02-04T22:44:00"/>
    <x v="2"/>
    <s v="hr-benefits-portal.org"/>
    <x v="3"/>
    <x v="0"/>
    <n v="0.94722222222222219"/>
    <d v="2026-02-04T00:00:00"/>
    <n v="2"/>
    <n v="3"/>
    <n v="1"/>
    <x v="2"/>
    <s v="Low"/>
    <s v="Low"/>
    <n v="1"/>
    <n v="0"/>
  </r>
  <r>
    <s v="INC-2026-13055"/>
    <d v="2026-02-04T23:00:00"/>
    <x v="4"/>
    <s v="secure-bank-login.net"/>
    <x v="2"/>
    <x v="3"/>
    <n v="0.95833333333333337"/>
    <d v="2026-02-04T00:00:00"/>
    <n v="2"/>
    <n v="3"/>
    <n v="2"/>
    <x v="4"/>
    <s v="Medium"/>
    <s v="Medium"/>
    <n v="1"/>
    <n v="0"/>
  </r>
  <r>
    <s v="INC-2026-11558"/>
    <d v="2026-02-04T23:07:00"/>
    <x v="4"/>
    <s v="micros0ft-security.com"/>
    <x v="2"/>
    <x v="2"/>
    <n v="0.96319444444444446"/>
    <d v="2026-02-04T00:00:00"/>
    <n v="2"/>
    <n v="3"/>
    <n v="2"/>
    <x v="4"/>
    <s v="Medium"/>
    <s v="Medium"/>
    <n v="1"/>
    <n v="0"/>
  </r>
  <r>
    <s v="INC-2026-10485"/>
    <d v="2026-02-05T00:18:00"/>
    <x v="3"/>
    <s v="invoice-processing.co"/>
    <x v="0"/>
    <x v="3"/>
    <n v="1.2500000000000001E-2"/>
    <d v="2026-02-05T00:00:00"/>
    <n v="2"/>
    <n v="5"/>
    <n v="2"/>
    <x v="3"/>
    <s v="Medium"/>
    <s v="Medium"/>
    <n v="1"/>
    <n v="0"/>
  </r>
  <r>
    <s v="INC-2026-10240"/>
    <d v="2026-02-05T01:58:00"/>
    <x v="4"/>
    <s v="hr-benefits-portal.org"/>
    <x v="2"/>
    <x v="3"/>
    <n v="8.1944444444444445E-2"/>
    <d v="2026-02-05T00:00:00"/>
    <n v="2"/>
    <n v="3"/>
    <n v="2"/>
    <x v="4"/>
    <s v="Medium"/>
    <s v="Medium"/>
    <n v="1"/>
    <n v="0"/>
  </r>
  <r>
    <s v="INC-2026-14663"/>
    <d v="2026-02-05T02:09:00"/>
    <x v="4"/>
    <s v="invoice-processing.co"/>
    <x v="2"/>
    <x v="0"/>
    <n v="8.9583333333333334E-2"/>
    <d v="2026-02-05T00:00:00"/>
    <n v="2"/>
    <n v="3"/>
    <n v="1"/>
    <x v="2"/>
    <s v="Low"/>
    <s v="Low"/>
    <n v="1"/>
    <n v="0"/>
  </r>
  <r>
    <s v="INC-2026-13393"/>
    <d v="2026-02-05T02:48:00"/>
    <x v="4"/>
    <s v="micros0ft-security.com"/>
    <x v="2"/>
    <x v="3"/>
    <n v="0.11666666666666667"/>
    <d v="2026-02-05T00:00:00"/>
    <n v="2"/>
    <n v="3"/>
    <n v="2"/>
    <x v="4"/>
    <s v="Medium"/>
    <s v="Medium"/>
    <n v="1"/>
    <n v="0"/>
  </r>
  <r>
    <s v="INC-2026-11651"/>
    <d v="2026-02-05T03:12:00"/>
    <x v="4"/>
    <s v="hr-benefits-portal.org"/>
    <x v="2"/>
    <x v="3"/>
    <n v="0.13333333333333333"/>
    <d v="2026-02-05T00:00:00"/>
    <n v="2"/>
    <n v="3"/>
    <n v="2"/>
    <x v="4"/>
    <s v="Medium"/>
    <s v="Medium"/>
    <n v="1"/>
    <n v="0"/>
  </r>
  <r>
    <s v="INC-2026-13719"/>
    <d v="2026-02-05T03:21:00"/>
    <x v="4"/>
    <s v="secure-bank-login.net"/>
    <x v="2"/>
    <x v="3"/>
    <n v="0.13958333333333334"/>
    <d v="2026-02-05T00:00:00"/>
    <n v="2"/>
    <n v="3"/>
    <n v="2"/>
    <x v="4"/>
    <s v="Medium"/>
    <s v="Medium"/>
    <n v="1"/>
    <n v="0"/>
  </r>
  <r>
    <s v="INC-2026-14468"/>
    <d v="2026-02-05T03:29:00"/>
    <x v="4"/>
    <s v="hr-benefits-portal.org"/>
    <x v="2"/>
    <x v="2"/>
    <n v="0.1451388888888889"/>
    <d v="2026-02-05T00:00:00"/>
    <n v="2"/>
    <n v="3"/>
    <n v="2"/>
    <x v="4"/>
    <s v="Medium"/>
    <s v="Medium"/>
    <n v="1"/>
    <n v="0"/>
  </r>
  <r>
    <s v="INC-2026-14612"/>
    <d v="2026-02-05T05:04:00"/>
    <x v="2"/>
    <s v="hr-benefits-portal.org"/>
    <x v="2"/>
    <x v="3"/>
    <n v="0.21111111111111111"/>
    <d v="2026-02-05T00:00:00"/>
    <n v="2"/>
    <n v="3"/>
    <n v="2"/>
    <x v="4"/>
    <s v="Medium"/>
    <s v="Medium"/>
    <n v="1"/>
    <n v="0"/>
  </r>
  <r>
    <s v="INC-2026-13513"/>
    <d v="2026-02-05T05:28:00"/>
    <x v="1"/>
    <s v="invoice-processing.co"/>
    <x v="1"/>
    <x v="1"/>
    <n v="0.22777777777777777"/>
    <d v="2026-02-05T00:00:00"/>
    <n v="2"/>
    <n v="1"/>
    <n v="4"/>
    <x v="1"/>
    <s v="Low"/>
    <s v="Low"/>
    <n v="1"/>
    <n v="1"/>
  </r>
  <r>
    <s v="INC-2026-11356"/>
    <d v="2026-02-05T05:49:00"/>
    <x v="3"/>
    <s v="secure-bank-login.net"/>
    <x v="0"/>
    <x v="3"/>
    <n v="0.24236111111111111"/>
    <d v="2026-02-05T00:00:00"/>
    <n v="2"/>
    <n v="5"/>
    <n v="2"/>
    <x v="3"/>
    <s v="Medium"/>
    <s v="Medium"/>
    <n v="1"/>
    <n v="0"/>
  </r>
  <r>
    <s v="INC-2026-12304"/>
    <d v="2026-02-05T05:52:00"/>
    <x v="4"/>
    <s v="invoice-processing.co"/>
    <x v="2"/>
    <x v="0"/>
    <n v="0.24444444444444444"/>
    <d v="2026-02-05T00:00:00"/>
    <n v="2"/>
    <n v="3"/>
    <n v="1"/>
    <x v="2"/>
    <s v="Low"/>
    <s v="Low"/>
    <n v="1"/>
    <n v="0"/>
  </r>
  <r>
    <s v="INC-2026-10080"/>
    <d v="2026-02-05T06:02:00"/>
    <x v="3"/>
    <s v="micros0ft-security.com"/>
    <x v="0"/>
    <x v="2"/>
    <n v="0.25138888888888888"/>
    <d v="2026-02-05T00:00:00"/>
    <n v="2"/>
    <n v="5"/>
    <n v="2"/>
    <x v="3"/>
    <s v="Medium"/>
    <s v="Medium"/>
    <n v="1"/>
    <n v="0"/>
  </r>
  <r>
    <s v="INC-2026-10506"/>
    <d v="2026-02-05T06:59:00"/>
    <x v="4"/>
    <s v="invoice-processing.co"/>
    <x v="2"/>
    <x v="2"/>
    <n v="0.29097222222222224"/>
    <d v="2026-02-05T00:00:00"/>
    <n v="2"/>
    <n v="3"/>
    <n v="2"/>
    <x v="4"/>
    <s v="Medium"/>
    <s v="Medium"/>
    <n v="1"/>
    <n v="0"/>
  </r>
  <r>
    <s v="INC-2026-14636"/>
    <d v="2026-02-05T07:15:00"/>
    <x v="4"/>
    <s v="secure-bank-login.net"/>
    <x v="2"/>
    <x v="3"/>
    <n v="0.30208333333333331"/>
    <d v="2026-02-05T00:00:00"/>
    <n v="2"/>
    <n v="3"/>
    <n v="2"/>
    <x v="4"/>
    <s v="Medium"/>
    <s v="Medium"/>
    <n v="1"/>
    <n v="0"/>
  </r>
  <r>
    <s v="INC-2026-12097"/>
    <d v="2026-02-05T07:16:00"/>
    <x v="4"/>
    <s v="invoice-processing.co"/>
    <x v="2"/>
    <x v="0"/>
    <n v="0.30277777777777776"/>
    <d v="2026-02-05T00:00:00"/>
    <n v="2"/>
    <n v="3"/>
    <n v="1"/>
    <x v="2"/>
    <s v="Low"/>
    <s v="Low"/>
    <n v="1"/>
    <n v="0"/>
  </r>
  <r>
    <s v="INC-2026-13888"/>
    <d v="2026-02-05T07:31:00"/>
    <x v="4"/>
    <s v="secure-bank-login.net"/>
    <x v="2"/>
    <x v="0"/>
    <n v="0.31319444444444444"/>
    <d v="2026-02-05T00:00:00"/>
    <n v="2"/>
    <n v="3"/>
    <n v="1"/>
    <x v="2"/>
    <s v="Low"/>
    <s v="Low"/>
    <n v="1"/>
    <n v="0"/>
  </r>
  <r>
    <s v="INC-2026-13885"/>
    <d v="2026-02-05T07:37:00"/>
    <x v="4"/>
    <s v="secure-bank-login.net"/>
    <x v="2"/>
    <x v="3"/>
    <n v="0.31736111111111109"/>
    <d v="2026-02-05T00:00:00"/>
    <n v="2"/>
    <n v="3"/>
    <n v="2"/>
    <x v="4"/>
    <s v="Medium"/>
    <s v="Medium"/>
    <n v="1"/>
    <n v="0"/>
  </r>
  <r>
    <s v="INC-2026-12847"/>
    <d v="2026-02-05T08:15:00"/>
    <x v="3"/>
    <s v="invoice-processing.co"/>
    <x v="0"/>
    <x v="0"/>
    <n v="0.34375"/>
    <d v="2026-02-05T00:00:00"/>
    <n v="2"/>
    <n v="5"/>
    <n v="1"/>
    <x v="8"/>
    <s v="Medium"/>
    <s v="Medium"/>
    <n v="1"/>
    <n v="0"/>
  </r>
  <r>
    <s v="INC-2026-14921"/>
    <d v="2026-02-05T09:28:00"/>
    <x v="5"/>
    <s v="micros0ft-security.com"/>
    <x v="0"/>
    <x v="3"/>
    <n v="0.39444444444444443"/>
    <d v="2026-02-05T00:00:00"/>
    <n v="2"/>
    <n v="1"/>
    <n v="2"/>
    <x v="6"/>
    <s v="Low"/>
    <s v="Low"/>
    <n v="1"/>
    <n v="0"/>
  </r>
  <r>
    <s v="INC-2026-13290"/>
    <d v="2026-02-05T09:41:00"/>
    <x v="2"/>
    <s v="hr-benefits-portal.org"/>
    <x v="0"/>
    <x v="2"/>
    <n v="0.40347222222222223"/>
    <d v="2026-02-05T00:00:00"/>
    <n v="2"/>
    <n v="3"/>
    <n v="2"/>
    <x v="4"/>
    <s v="Medium"/>
    <s v="Medium"/>
    <n v="1"/>
    <n v="0"/>
  </r>
  <r>
    <s v="INC-2026-12049"/>
    <d v="2026-02-05T09:51:00"/>
    <x v="1"/>
    <s v="micros0ft-security.com"/>
    <x v="2"/>
    <x v="0"/>
    <n v="0.41041666666666665"/>
    <d v="2026-02-05T00:00:00"/>
    <n v="2"/>
    <n v="1"/>
    <n v="1"/>
    <x v="0"/>
    <s v="Low"/>
    <s v="Low"/>
    <n v="1"/>
    <n v="0"/>
  </r>
  <r>
    <s v="INC-2026-13997"/>
    <d v="2026-02-05T11:28:00"/>
    <x v="0"/>
    <s v="secure-bank-login.net"/>
    <x v="1"/>
    <x v="3"/>
    <n v="0.4777777777777778"/>
    <d v="2026-02-05T00:00:00"/>
    <n v="2"/>
    <n v="1"/>
    <n v="2"/>
    <x v="6"/>
    <s v="Low"/>
    <s v="Low"/>
    <n v="1"/>
    <n v="0"/>
  </r>
  <r>
    <s v="INC-2026-14643"/>
    <d v="2026-02-05T11:48:00"/>
    <x v="4"/>
    <s v="invoice-processing.co"/>
    <x v="2"/>
    <x v="2"/>
    <n v="0.49166666666666664"/>
    <d v="2026-02-05T00:00:00"/>
    <n v="2"/>
    <n v="3"/>
    <n v="2"/>
    <x v="4"/>
    <s v="Medium"/>
    <s v="Medium"/>
    <n v="1"/>
    <n v="0"/>
  </r>
  <r>
    <s v="INC-2026-11376"/>
    <d v="2026-02-05T11:57:00"/>
    <x v="4"/>
    <s v="micros0ft-security.com"/>
    <x v="2"/>
    <x v="3"/>
    <n v="0.49791666666666667"/>
    <d v="2026-02-05T00:00:00"/>
    <n v="2"/>
    <n v="3"/>
    <n v="2"/>
    <x v="4"/>
    <s v="Medium"/>
    <s v="Medium"/>
    <n v="1"/>
    <n v="0"/>
  </r>
  <r>
    <s v="INC-2026-13917"/>
    <d v="2026-02-05T12:13:00"/>
    <x v="4"/>
    <s v="micros0ft-security.com"/>
    <x v="2"/>
    <x v="3"/>
    <n v="0.50902777777777775"/>
    <d v="2026-02-05T00:00:00"/>
    <n v="2"/>
    <n v="3"/>
    <n v="2"/>
    <x v="4"/>
    <s v="Medium"/>
    <s v="Medium"/>
    <n v="1"/>
    <n v="0"/>
  </r>
  <r>
    <s v="INC-2026-13035"/>
    <d v="2026-02-05T13:04:00"/>
    <x v="4"/>
    <s v="micros0ft-security.com"/>
    <x v="2"/>
    <x v="2"/>
    <n v="0.5444444444444444"/>
    <d v="2026-02-05T00:00:00"/>
    <n v="2"/>
    <n v="3"/>
    <n v="2"/>
    <x v="4"/>
    <s v="Medium"/>
    <s v="Medium"/>
    <n v="1"/>
    <n v="0"/>
  </r>
  <r>
    <s v="INC-2026-14904"/>
    <d v="2026-02-05T13:05:00"/>
    <x v="3"/>
    <s v="secure-bank-login.net"/>
    <x v="0"/>
    <x v="0"/>
    <n v="0.54513888888888884"/>
    <d v="2026-02-05T00:00:00"/>
    <n v="2"/>
    <n v="5"/>
    <n v="1"/>
    <x v="8"/>
    <s v="Medium"/>
    <s v="Medium"/>
    <n v="1"/>
    <n v="0"/>
  </r>
  <r>
    <s v="INC-2026-11375"/>
    <d v="2026-02-05T13:55:00"/>
    <x v="4"/>
    <s v="invoice-processing.co"/>
    <x v="2"/>
    <x v="3"/>
    <n v="0.57986111111111116"/>
    <d v="2026-02-05T00:00:00"/>
    <n v="2"/>
    <n v="3"/>
    <n v="2"/>
    <x v="4"/>
    <s v="Medium"/>
    <s v="Medium"/>
    <n v="1"/>
    <n v="0"/>
  </r>
  <r>
    <s v="INC-2026-10230"/>
    <d v="2026-02-05T14:34:00"/>
    <x v="4"/>
    <s v="secure-bank-login.net"/>
    <x v="2"/>
    <x v="3"/>
    <n v="0.6069444444444444"/>
    <d v="2026-02-05T00:00:00"/>
    <n v="2"/>
    <n v="3"/>
    <n v="2"/>
    <x v="4"/>
    <s v="Medium"/>
    <s v="Medium"/>
    <n v="1"/>
    <n v="0"/>
  </r>
  <r>
    <s v="INC-2026-11634"/>
    <d v="2026-02-05T14:38:00"/>
    <x v="0"/>
    <s v="micros0ft-security.com"/>
    <x v="3"/>
    <x v="3"/>
    <n v="0.60972222222222228"/>
    <d v="2026-02-05T00:00:00"/>
    <n v="2"/>
    <n v="1"/>
    <n v="2"/>
    <x v="6"/>
    <s v="Low"/>
    <s v="Low"/>
    <n v="1"/>
    <n v="0"/>
  </r>
  <r>
    <s v="INC-2026-10149"/>
    <d v="2026-02-05T14:50:00"/>
    <x v="1"/>
    <s v="secure-bank-login.net"/>
    <x v="2"/>
    <x v="0"/>
    <n v="0.61805555555555558"/>
    <d v="2026-02-05T00:00:00"/>
    <n v="2"/>
    <n v="1"/>
    <n v="1"/>
    <x v="0"/>
    <s v="Low"/>
    <s v="Low"/>
    <n v="1"/>
    <n v="0"/>
  </r>
  <r>
    <s v="INC-2026-12792"/>
    <d v="2026-02-05T15:10:00"/>
    <x v="0"/>
    <s v="secure-bank-login.net"/>
    <x v="0"/>
    <x v="2"/>
    <n v="0.63194444444444442"/>
    <d v="2026-02-05T00:00:00"/>
    <n v="2"/>
    <n v="1"/>
    <n v="2"/>
    <x v="6"/>
    <s v="Low"/>
    <s v="Low"/>
    <n v="1"/>
    <n v="0"/>
  </r>
  <r>
    <s v="INC-2026-12644"/>
    <d v="2026-02-05T15:32:00"/>
    <x v="4"/>
    <s v="secure-bank-login.net"/>
    <x v="2"/>
    <x v="0"/>
    <n v="0.64722222222222225"/>
    <d v="2026-02-05T00:00:00"/>
    <n v="2"/>
    <n v="3"/>
    <n v="1"/>
    <x v="2"/>
    <s v="Low"/>
    <s v="Low"/>
    <n v="1"/>
    <n v="0"/>
  </r>
  <r>
    <s v="INC-2026-11983"/>
    <d v="2026-02-05T15:43:00"/>
    <x v="0"/>
    <s v="invoice-processing.co"/>
    <x v="3"/>
    <x v="2"/>
    <n v="0.65486111111111112"/>
    <d v="2026-02-05T00:00:00"/>
    <n v="2"/>
    <n v="1"/>
    <n v="2"/>
    <x v="6"/>
    <s v="Low"/>
    <s v="Low"/>
    <n v="1"/>
    <n v="0"/>
  </r>
  <r>
    <s v="INC-2026-10265"/>
    <d v="2026-02-05T16:08:00"/>
    <x v="0"/>
    <s v="invoice-processing.co"/>
    <x v="2"/>
    <x v="0"/>
    <n v="0.67222222222222228"/>
    <d v="2026-02-05T00:00:00"/>
    <n v="2"/>
    <n v="1"/>
    <n v="1"/>
    <x v="0"/>
    <s v="Low"/>
    <s v="Low"/>
    <n v="1"/>
    <n v="0"/>
  </r>
  <r>
    <s v="INC-2026-11629"/>
    <d v="2026-02-05T16:34:00"/>
    <x v="1"/>
    <s v="hr-benefits-portal.org"/>
    <x v="0"/>
    <x v="1"/>
    <n v="0.69027777777777777"/>
    <d v="2026-02-05T00:00:00"/>
    <n v="2"/>
    <n v="1"/>
    <n v="4"/>
    <x v="1"/>
    <s v="Low"/>
    <s v="Low"/>
    <n v="1"/>
    <n v="1"/>
  </r>
  <r>
    <s v="INC-2026-11997"/>
    <d v="2026-02-05T16:40:00"/>
    <x v="2"/>
    <s v="hr-benefits-portal.org"/>
    <x v="2"/>
    <x v="2"/>
    <n v="0.69444444444444442"/>
    <d v="2026-02-05T00:00:00"/>
    <n v="2"/>
    <n v="3"/>
    <n v="2"/>
    <x v="4"/>
    <s v="Medium"/>
    <s v="Medium"/>
    <n v="1"/>
    <n v="0"/>
  </r>
  <r>
    <s v="INC-2026-12902"/>
    <d v="2026-02-05T17:00:00"/>
    <x v="4"/>
    <s v="invoice-processing.co"/>
    <x v="2"/>
    <x v="3"/>
    <n v="0.70833333333333337"/>
    <d v="2026-02-05T00:00:00"/>
    <n v="2"/>
    <n v="3"/>
    <n v="2"/>
    <x v="4"/>
    <s v="Medium"/>
    <s v="Medium"/>
    <n v="1"/>
    <n v="0"/>
  </r>
  <r>
    <s v="INC-2026-14561"/>
    <d v="2026-02-05T17:19:00"/>
    <x v="2"/>
    <s v="invoice-processing.co"/>
    <x v="0"/>
    <x v="0"/>
    <n v="0.72152777777777777"/>
    <d v="2026-02-05T00:00:00"/>
    <n v="2"/>
    <n v="3"/>
    <n v="1"/>
    <x v="2"/>
    <s v="Low"/>
    <s v="Low"/>
    <n v="1"/>
    <n v="0"/>
  </r>
  <r>
    <s v="INC-2026-11890"/>
    <d v="2026-02-05T19:18:00"/>
    <x v="4"/>
    <s v="invoice-processing.co"/>
    <x v="2"/>
    <x v="3"/>
    <n v="0.8041666666666667"/>
    <d v="2026-02-05T00:00:00"/>
    <n v="2"/>
    <n v="3"/>
    <n v="2"/>
    <x v="4"/>
    <s v="Medium"/>
    <s v="Medium"/>
    <n v="1"/>
    <n v="0"/>
  </r>
  <r>
    <s v="INC-2026-12464"/>
    <d v="2026-02-05T20:09:00"/>
    <x v="4"/>
    <s v="micros0ft-security.com"/>
    <x v="2"/>
    <x v="3"/>
    <n v="0.83958333333333335"/>
    <d v="2026-02-05T00:00:00"/>
    <n v="2"/>
    <n v="3"/>
    <n v="2"/>
    <x v="4"/>
    <s v="Medium"/>
    <s v="Medium"/>
    <n v="1"/>
    <n v="0"/>
  </r>
  <r>
    <s v="INC-2026-11475"/>
    <d v="2026-02-05T20:56:00"/>
    <x v="2"/>
    <s v="secure-bank-login.net"/>
    <x v="0"/>
    <x v="0"/>
    <n v="0.87222222222222223"/>
    <d v="2026-02-05T00:00:00"/>
    <n v="2"/>
    <n v="3"/>
    <n v="1"/>
    <x v="2"/>
    <s v="Low"/>
    <s v="Low"/>
    <n v="1"/>
    <n v="0"/>
  </r>
  <r>
    <s v="INC-2026-11097"/>
    <d v="2026-02-05T21:26:00"/>
    <x v="2"/>
    <s v="hr-benefits-portal.org"/>
    <x v="1"/>
    <x v="3"/>
    <n v="0.8930555555555556"/>
    <d v="2026-02-05T00:00:00"/>
    <n v="2"/>
    <n v="3"/>
    <n v="2"/>
    <x v="4"/>
    <s v="Medium"/>
    <s v="Medium"/>
    <n v="1"/>
    <n v="0"/>
  </r>
  <r>
    <s v="INC-2026-12060"/>
    <d v="2026-02-05T22:03:00"/>
    <x v="4"/>
    <s v="secure-bank-login.net"/>
    <x v="2"/>
    <x v="3"/>
    <n v="0.91874999999999996"/>
    <d v="2026-02-05T00:00:00"/>
    <n v="2"/>
    <n v="3"/>
    <n v="2"/>
    <x v="4"/>
    <s v="Medium"/>
    <s v="Medium"/>
    <n v="1"/>
    <n v="0"/>
  </r>
  <r>
    <s v="INC-2026-13985"/>
    <d v="2026-02-05T23:20:00"/>
    <x v="1"/>
    <s v="invoice-processing.co"/>
    <x v="0"/>
    <x v="3"/>
    <n v="0.97222222222222221"/>
    <d v="2026-02-05T00:00:00"/>
    <n v="2"/>
    <n v="1"/>
    <n v="2"/>
    <x v="6"/>
    <s v="Low"/>
    <s v="Low"/>
    <n v="1"/>
    <n v="0"/>
  </r>
  <r>
    <s v="INC-2026-13139"/>
    <d v="2026-02-05T23:39:00"/>
    <x v="4"/>
    <s v="secure-bank-login.net"/>
    <x v="2"/>
    <x v="2"/>
    <n v="0.98541666666666672"/>
    <d v="2026-02-05T00:00:00"/>
    <n v="2"/>
    <n v="3"/>
    <n v="2"/>
    <x v="4"/>
    <s v="Medium"/>
    <s v="Medium"/>
    <n v="1"/>
    <n v="0"/>
  </r>
  <r>
    <s v="INC-2026-10455"/>
    <d v="2026-02-05T23:59:00"/>
    <x v="4"/>
    <s v="micros0ft-security.com"/>
    <x v="2"/>
    <x v="2"/>
    <n v="0.99930555555555556"/>
    <d v="2026-02-05T00:00:00"/>
    <n v="2"/>
    <n v="3"/>
    <n v="2"/>
    <x v="4"/>
    <s v="Medium"/>
    <s v="Medium"/>
    <n v="1"/>
    <n v="0"/>
  </r>
  <r>
    <s v="INC-2026-13572"/>
    <d v="2026-02-06T00:19:00"/>
    <x v="5"/>
    <s v="invoice-processing.co"/>
    <x v="2"/>
    <x v="3"/>
    <n v="1.3194444444444444E-2"/>
    <d v="2026-02-06T00:00:00"/>
    <n v="2"/>
    <n v="1"/>
    <n v="2"/>
    <x v="6"/>
    <s v="Low"/>
    <s v="Low"/>
    <n v="1"/>
    <n v="0"/>
  </r>
  <r>
    <s v="INC-2026-14857"/>
    <d v="2026-02-06T01:11:00"/>
    <x v="4"/>
    <s v="hr-benefits-portal.org"/>
    <x v="2"/>
    <x v="3"/>
    <n v="4.9305555555555554E-2"/>
    <d v="2026-02-06T00:00:00"/>
    <n v="2"/>
    <n v="3"/>
    <n v="2"/>
    <x v="4"/>
    <s v="Medium"/>
    <s v="Medium"/>
    <n v="1"/>
    <n v="0"/>
  </r>
  <r>
    <s v="INC-2026-14949"/>
    <d v="2026-02-06T02:20:00"/>
    <x v="4"/>
    <s v="invoice-processing.co"/>
    <x v="2"/>
    <x v="3"/>
    <n v="9.7222222222222224E-2"/>
    <d v="2026-02-06T00:00:00"/>
    <n v="2"/>
    <n v="3"/>
    <n v="2"/>
    <x v="4"/>
    <s v="Medium"/>
    <s v="Medium"/>
    <n v="1"/>
    <n v="0"/>
  </r>
  <r>
    <s v="INC-2026-12689"/>
    <d v="2026-02-06T02:38:00"/>
    <x v="4"/>
    <s v="micros0ft-security.com"/>
    <x v="2"/>
    <x v="3"/>
    <n v="0.10972222222222222"/>
    <d v="2026-02-06T00:00:00"/>
    <n v="2"/>
    <n v="3"/>
    <n v="2"/>
    <x v="4"/>
    <s v="Medium"/>
    <s v="Medium"/>
    <n v="1"/>
    <n v="0"/>
  </r>
  <r>
    <s v="INC-2026-12595"/>
    <d v="2026-02-06T03:26:00"/>
    <x v="0"/>
    <s v="hr-benefits-portal.org"/>
    <x v="1"/>
    <x v="2"/>
    <n v="0.14305555555555555"/>
    <d v="2026-02-06T00:00:00"/>
    <n v="2"/>
    <n v="1"/>
    <n v="2"/>
    <x v="6"/>
    <s v="Low"/>
    <s v="Low"/>
    <n v="1"/>
    <n v="0"/>
  </r>
  <r>
    <s v="INC-2026-13658"/>
    <d v="2026-02-06T03:35:00"/>
    <x v="2"/>
    <s v="secure-bank-login.net"/>
    <x v="0"/>
    <x v="2"/>
    <n v="0.14930555555555555"/>
    <d v="2026-02-06T00:00:00"/>
    <n v="2"/>
    <n v="3"/>
    <n v="2"/>
    <x v="4"/>
    <s v="Medium"/>
    <s v="Medium"/>
    <n v="1"/>
    <n v="0"/>
  </r>
  <r>
    <s v="INC-2026-10234"/>
    <d v="2026-02-06T04:49:00"/>
    <x v="3"/>
    <s v="invoice-processing.co"/>
    <x v="0"/>
    <x v="3"/>
    <n v="0.20069444444444445"/>
    <d v="2026-02-06T00:00:00"/>
    <n v="2"/>
    <n v="5"/>
    <n v="2"/>
    <x v="3"/>
    <s v="Medium"/>
    <s v="Medium"/>
    <n v="1"/>
    <n v="0"/>
  </r>
  <r>
    <s v="INC-2026-14521"/>
    <d v="2026-02-06T04:57:00"/>
    <x v="3"/>
    <s v="micros0ft-security.com"/>
    <x v="0"/>
    <x v="1"/>
    <n v="0.20624999999999999"/>
    <d v="2026-02-06T00:00:00"/>
    <n v="2"/>
    <n v="5"/>
    <n v="4"/>
    <x v="10"/>
    <s v="Very High"/>
    <s v="Critical"/>
    <n v="1"/>
    <n v="1"/>
  </r>
  <r>
    <s v="INC-2026-11907"/>
    <d v="2026-02-06T05:17:00"/>
    <x v="2"/>
    <s v="secure-bank-login.net"/>
    <x v="0"/>
    <x v="2"/>
    <n v="0.22013888888888888"/>
    <d v="2026-02-06T00:00:00"/>
    <n v="2"/>
    <n v="3"/>
    <n v="2"/>
    <x v="4"/>
    <s v="Medium"/>
    <s v="Medium"/>
    <n v="1"/>
    <n v="0"/>
  </r>
  <r>
    <s v="INC-2026-12991"/>
    <d v="2026-02-06T05:29:00"/>
    <x v="1"/>
    <s v="hr-benefits-portal.org"/>
    <x v="3"/>
    <x v="0"/>
    <n v="0.22847222222222222"/>
    <d v="2026-02-06T00:00:00"/>
    <n v="2"/>
    <n v="1"/>
    <n v="1"/>
    <x v="0"/>
    <s v="Low"/>
    <s v="Low"/>
    <n v="1"/>
    <n v="0"/>
  </r>
  <r>
    <s v="INC-2026-13230"/>
    <d v="2026-02-06T05:43:00"/>
    <x v="4"/>
    <s v="secure-bank-login.net"/>
    <x v="2"/>
    <x v="2"/>
    <n v="0.23819444444444443"/>
    <d v="2026-02-06T00:00:00"/>
    <n v="2"/>
    <n v="3"/>
    <n v="2"/>
    <x v="4"/>
    <s v="Medium"/>
    <s v="Medium"/>
    <n v="1"/>
    <n v="0"/>
  </r>
  <r>
    <s v="INC-2026-12095"/>
    <d v="2026-02-06T05:45:00"/>
    <x v="3"/>
    <s v="secure-bank-login.net"/>
    <x v="0"/>
    <x v="0"/>
    <n v="0.23958333333333334"/>
    <d v="2026-02-06T00:00:00"/>
    <n v="2"/>
    <n v="5"/>
    <n v="1"/>
    <x v="8"/>
    <s v="Medium"/>
    <s v="Medium"/>
    <n v="1"/>
    <n v="0"/>
  </r>
  <r>
    <s v="INC-2026-12112"/>
    <d v="2026-02-06T05:56:00"/>
    <x v="4"/>
    <s v="micros0ft-security.com"/>
    <x v="2"/>
    <x v="2"/>
    <n v="0.24722222222222223"/>
    <d v="2026-02-06T00:00:00"/>
    <n v="2"/>
    <n v="3"/>
    <n v="2"/>
    <x v="4"/>
    <s v="Medium"/>
    <s v="Medium"/>
    <n v="1"/>
    <n v="0"/>
  </r>
  <r>
    <s v="INC-2026-11910"/>
    <d v="2026-02-06T05:57:00"/>
    <x v="2"/>
    <s v="micros0ft-security.com"/>
    <x v="0"/>
    <x v="2"/>
    <n v="0.24791666666666667"/>
    <d v="2026-02-06T00:00:00"/>
    <n v="2"/>
    <n v="3"/>
    <n v="2"/>
    <x v="4"/>
    <s v="Medium"/>
    <s v="Medium"/>
    <n v="1"/>
    <n v="0"/>
  </r>
  <r>
    <s v="INC-2026-12146"/>
    <d v="2026-02-06T06:35:00"/>
    <x v="4"/>
    <s v="hr-benefits-portal.org"/>
    <x v="2"/>
    <x v="0"/>
    <n v="0.27430555555555558"/>
    <d v="2026-02-06T00:00:00"/>
    <n v="2"/>
    <n v="3"/>
    <n v="1"/>
    <x v="2"/>
    <s v="Low"/>
    <s v="Low"/>
    <n v="1"/>
    <n v="0"/>
  </r>
  <r>
    <s v="INC-2026-14602"/>
    <d v="2026-02-06T08:13:00"/>
    <x v="4"/>
    <s v="invoice-processing.co"/>
    <x v="0"/>
    <x v="2"/>
    <n v="0.34236111111111112"/>
    <d v="2026-02-06T00:00:00"/>
    <n v="2"/>
    <n v="3"/>
    <n v="2"/>
    <x v="4"/>
    <s v="Medium"/>
    <s v="Medium"/>
    <n v="1"/>
    <n v="0"/>
  </r>
  <r>
    <s v="INC-2026-11789"/>
    <d v="2026-02-06T08:19:00"/>
    <x v="4"/>
    <s v="hr-benefits-portal.org"/>
    <x v="2"/>
    <x v="3"/>
    <n v="0.34652777777777777"/>
    <d v="2026-02-06T00:00:00"/>
    <n v="2"/>
    <n v="3"/>
    <n v="2"/>
    <x v="4"/>
    <s v="Medium"/>
    <s v="Medium"/>
    <n v="1"/>
    <n v="0"/>
  </r>
  <r>
    <s v="INC-2026-10712"/>
    <d v="2026-02-06T08:36:00"/>
    <x v="1"/>
    <s v="hr-benefits-portal.org"/>
    <x v="0"/>
    <x v="0"/>
    <n v="0.35833333333333334"/>
    <d v="2026-02-06T00:00:00"/>
    <n v="2"/>
    <n v="1"/>
    <n v="1"/>
    <x v="0"/>
    <s v="Low"/>
    <s v="Low"/>
    <n v="1"/>
    <n v="0"/>
  </r>
  <r>
    <s v="INC-2026-10329"/>
    <d v="2026-02-06T09:30:00"/>
    <x v="4"/>
    <s v="micros0ft-security.com"/>
    <x v="2"/>
    <x v="3"/>
    <n v="0.39583333333333331"/>
    <d v="2026-02-06T00:00:00"/>
    <n v="2"/>
    <n v="3"/>
    <n v="2"/>
    <x v="4"/>
    <s v="Medium"/>
    <s v="Medium"/>
    <n v="1"/>
    <n v="0"/>
  </r>
  <r>
    <s v="INC-2026-12289"/>
    <d v="2026-02-06T10:31:00"/>
    <x v="4"/>
    <s v="invoice-processing.co"/>
    <x v="1"/>
    <x v="3"/>
    <n v="0.43819444444444444"/>
    <d v="2026-02-06T00:00:00"/>
    <n v="2"/>
    <n v="3"/>
    <n v="2"/>
    <x v="4"/>
    <s v="Medium"/>
    <s v="Medium"/>
    <n v="1"/>
    <n v="0"/>
  </r>
  <r>
    <s v="INC-2026-10133"/>
    <d v="2026-02-06T10:42:00"/>
    <x v="4"/>
    <s v="secure-bank-login.net"/>
    <x v="2"/>
    <x v="3"/>
    <n v="0.44583333333333336"/>
    <d v="2026-02-06T00:00:00"/>
    <n v="2"/>
    <n v="3"/>
    <n v="2"/>
    <x v="4"/>
    <s v="Medium"/>
    <s v="Medium"/>
    <n v="1"/>
    <n v="0"/>
  </r>
  <r>
    <s v="INC-2026-11465"/>
    <d v="2026-02-06T11:36:00"/>
    <x v="4"/>
    <s v="invoice-processing.co"/>
    <x v="2"/>
    <x v="4"/>
    <n v="0.48333333333333334"/>
    <d v="2026-02-06T00:00:00"/>
    <n v="2"/>
    <n v="3"/>
    <n v="5"/>
    <x v="9"/>
    <s v="High"/>
    <s v="High"/>
    <n v="1"/>
    <n v="1"/>
  </r>
  <r>
    <s v="INC-2026-13587"/>
    <d v="2026-02-06T11:52:00"/>
    <x v="1"/>
    <s v="invoice-processing.co"/>
    <x v="1"/>
    <x v="3"/>
    <n v="0.49444444444444446"/>
    <d v="2026-02-06T00:00:00"/>
    <n v="2"/>
    <n v="1"/>
    <n v="2"/>
    <x v="6"/>
    <s v="Low"/>
    <s v="Low"/>
    <n v="1"/>
    <n v="0"/>
  </r>
  <r>
    <s v="INC-2026-12505"/>
    <d v="2026-02-06T12:44:00"/>
    <x v="3"/>
    <s v="micros0ft-security.com"/>
    <x v="0"/>
    <x v="1"/>
    <n v="0.53055555555555556"/>
    <d v="2026-02-06T00:00:00"/>
    <n v="2"/>
    <n v="5"/>
    <n v="4"/>
    <x v="10"/>
    <s v="Very High"/>
    <s v="Critical"/>
    <n v="1"/>
    <n v="1"/>
  </r>
  <r>
    <s v="INC-2026-11274"/>
    <d v="2026-02-06T13:23:00"/>
    <x v="5"/>
    <s v="secure-bank-login.net"/>
    <x v="0"/>
    <x v="2"/>
    <n v="0.55763888888888891"/>
    <d v="2026-02-06T00:00:00"/>
    <n v="2"/>
    <n v="1"/>
    <n v="2"/>
    <x v="6"/>
    <s v="Low"/>
    <s v="Low"/>
    <n v="1"/>
    <n v="0"/>
  </r>
  <r>
    <s v="INC-2026-12413"/>
    <d v="2026-02-06T13:24:00"/>
    <x v="4"/>
    <s v="micros0ft-security.com"/>
    <x v="2"/>
    <x v="1"/>
    <n v="0.55833333333333335"/>
    <d v="2026-02-06T00:00:00"/>
    <n v="2"/>
    <n v="3"/>
    <n v="4"/>
    <x v="5"/>
    <s v="High"/>
    <s v="High"/>
    <n v="1"/>
    <n v="1"/>
  </r>
  <r>
    <s v="INC-2026-10115"/>
    <d v="2026-02-06T14:33:00"/>
    <x v="4"/>
    <s v="invoice-processing.co"/>
    <x v="2"/>
    <x v="2"/>
    <n v="0.60624999999999996"/>
    <d v="2026-02-06T00:00:00"/>
    <n v="2"/>
    <n v="3"/>
    <n v="2"/>
    <x v="4"/>
    <s v="Medium"/>
    <s v="Medium"/>
    <n v="1"/>
    <n v="0"/>
  </r>
  <r>
    <s v="INC-2026-12701"/>
    <d v="2026-02-06T15:22:00"/>
    <x v="1"/>
    <s v="hr-benefits-portal.org"/>
    <x v="1"/>
    <x v="0"/>
    <n v="0.64027777777777772"/>
    <d v="2026-02-06T00:00:00"/>
    <n v="2"/>
    <n v="1"/>
    <n v="1"/>
    <x v="0"/>
    <s v="Low"/>
    <s v="Low"/>
    <n v="1"/>
    <n v="0"/>
  </r>
  <r>
    <s v="INC-2026-14925"/>
    <d v="2026-02-06T15:40:00"/>
    <x v="3"/>
    <s v="micros0ft-security.com"/>
    <x v="0"/>
    <x v="2"/>
    <n v="0.65277777777777779"/>
    <d v="2026-02-06T00:00:00"/>
    <n v="2"/>
    <n v="5"/>
    <n v="2"/>
    <x v="3"/>
    <s v="Medium"/>
    <s v="Medium"/>
    <n v="1"/>
    <n v="0"/>
  </r>
  <r>
    <s v="INC-2026-12942"/>
    <d v="2026-02-06T18:15:00"/>
    <x v="5"/>
    <s v="invoice-processing.co"/>
    <x v="2"/>
    <x v="3"/>
    <n v="0.76041666666666663"/>
    <d v="2026-02-06T00:00:00"/>
    <n v="2"/>
    <n v="1"/>
    <n v="2"/>
    <x v="6"/>
    <s v="Low"/>
    <s v="Low"/>
    <n v="1"/>
    <n v="0"/>
  </r>
  <r>
    <s v="INC-2026-12266"/>
    <d v="2026-02-06T18:19:00"/>
    <x v="4"/>
    <s v="invoice-processing.co"/>
    <x v="2"/>
    <x v="4"/>
    <n v="0.7631944444444444"/>
    <d v="2026-02-06T00:00:00"/>
    <n v="2"/>
    <n v="3"/>
    <n v="5"/>
    <x v="9"/>
    <s v="High"/>
    <s v="High"/>
    <n v="1"/>
    <n v="1"/>
  </r>
  <r>
    <s v="INC-2026-11007"/>
    <d v="2026-02-06T18:47:00"/>
    <x v="1"/>
    <s v="secure-bank-login.net"/>
    <x v="0"/>
    <x v="3"/>
    <n v="0.78263888888888888"/>
    <d v="2026-02-06T00:00:00"/>
    <n v="2"/>
    <n v="1"/>
    <n v="2"/>
    <x v="6"/>
    <s v="Low"/>
    <s v="Low"/>
    <n v="1"/>
    <n v="0"/>
  </r>
  <r>
    <s v="INC-2026-14835"/>
    <d v="2026-02-06T19:03:00"/>
    <x v="1"/>
    <s v="secure-bank-login.net"/>
    <x v="2"/>
    <x v="3"/>
    <n v="0.79374999999999996"/>
    <d v="2026-02-06T00:00:00"/>
    <n v="2"/>
    <n v="1"/>
    <n v="2"/>
    <x v="6"/>
    <s v="Low"/>
    <s v="Low"/>
    <n v="1"/>
    <n v="0"/>
  </r>
  <r>
    <s v="INC-2026-11581"/>
    <d v="2026-02-06T19:17:00"/>
    <x v="4"/>
    <s v="micros0ft-security.com"/>
    <x v="2"/>
    <x v="2"/>
    <n v="0.80347222222222225"/>
    <d v="2026-02-06T00:00:00"/>
    <n v="2"/>
    <n v="3"/>
    <n v="2"/>
    <x v="4"/>
    <s v="Medium"/>
    <s v="Medium"/>
    <n v="1"/>
    <n v="0"/>
  </r>
  <r>
    <s v="INC-2026-14704"/>
    <d v="2026-02-06T19:33:00"/>
    <x v="4"/>
    <s v="micros0ft-security.com"/>
    <x v="2"/>
    <x v="3"/>
    <n v="0.81458333333333333"/>
    <d v="2026-02-06T00:00:00"/>
    <n v="2"/>
    <n v="3"/>
    <n v="2"/>
    <x v="4"/>
    <s v="Medium"/>
    <s v="Medium"/>
    <n v="1"/>
    <n v="0"/>
  </r>
  <r>
    <s v="INC-2026-12372"/>
    <d v="2026-02-06T19:35:00"/>
    <x v="4"/>
    <s v="secure-bank-login.net"/>
    <x v="2"/>
    <x v="3"/>
    <n v="0.81597222222222221"/>
    <d v="2026-02-06T00:00:00"/>
    <n v="2"/>
    <n v="3"/>
    <n v="2"/>
    <x v="4"/>
    <s v="Medium"/>
    <s v="Medium"/>
    <n v="1"/>
    <n v="0"/>
  </r>
  <r>
    <s v="INC-2026-12441"/>
    <d v="2026-02-06T19:55:00"/>
    <x v="5"/>
    <s v="invoice-processing.co"/>
    <x v="2"/>
    <x v="2"/>
    <n v="0.82986111111111116"/>
    <d v="2026-02-06T00:00:00"/>
    <n v="2"/>
    <n v="1"/>
    <n v="2"/>
    <x v="6"/>
    <s v="Low"/>
    <s v="Low"/>
    <n v="1"/>
    <n v="0"/>
  </r>
  <r>
    <s v="INC-2026-14695"/>
    <d v="2026-02-06T20:55:00"/>
    <x v="4"/>
    <s v="hr-benefits-portal.org"/>
    <x v="2"/>
    <x v="2"/>
    <n v="0.87152777777777779"/>
    <d v="2026-02-06T00:00:00"/>
    <n v="2"/>
    <n v="3"/>
    <n v="2"/>
    <x v="4"/>
    <s v="Medium"/>
    <s v="Medium"/>
    <n v="1"/>
    <n v="0"/>
  </r>
  <r>
    <s v="INC-2026-13399"/>
    <d v="2026-02-06T21:19:00"/>
    <x v="4"/>
    <s v="hr-benefits-portal.org"/>
    <x v="2"/>
    <x v="3"/>
    <n v="0.8881944444444444"/>
    <d v="2026-02-06T00:00:00"/>
    <n v="2"/>
    <n v="3"/>
    <n v="2"/>
    <x v="4"/>
    <s v="Medium"/>
    <s v="Medium"/>
    <n v="1"/>
    <n v="0"/>
  </r>
  <r>
    <s v="INC-2026-13709"/>
    <d v="2026-02-06T22:26:00"/>
    <x v="4"/>
    <s v="hr-benefits-portal.org"/>
    <x v="2"/>
    <x v="2"/>
    <n v="0.93472222222222223"/>
    <d v="2026-02-06T00:00:00"/>
    <n v="2"/>
    <n v="3"/>
    <n v="2"/>
    <x v="4"/>
    <s v="Medium"/>
    <s v="Medium"/>
    <n v="1"/>
    <n v="0"/>
  </r>
  <r>
    <s v="INC-2026-13550"/>
    <d v="2026-02-06T22:46:00"/>
    <x v="0"/>
    <s v="secure-bank-login.net"/>
    <x v="3"/>
    <x v="2"/>
    <n v="0.94861111111111107"/>
    <d v="2026-02-06T00:00:00"/>
    <n v="2"/>
    <n v="1"/>
    <n v="2"/>
    <x v="6"/>
    <s v="Low"/>
    <s v="Low"/>
    <n v="1"/>
    <n v="0"/>
  </r>
  <r>
    <s v="INC-2026-12073"/>
    <d v="2026-02-06T22:55:00"/>
    <x v="3"/>
    <s v="invoice-processing.co"/>
    <x v="0"/>
    <x v="3"/>
    <n v="0.95486111111111116"/>
    <d v="2026-02-06T00:00:00"/>
    <n v="2"/>
    <n v="5"/>
    <n v="2"/>
    <x v="3"/>
    <s v="Medium"/>
    <s v="Medium"/>
    <n v="1"/>
    <n v="0"/>
  </r>
  <r>
    <s v="INC-2026-13743"/>
    <d v="2026-02-06T23:03:00"/>
    <x v="5"/>
    <s v="micros0ft-security.com"/>
    <x v="2"/>
    <x v="1"/>
    <n v="0.9604166666666667"/>
    <d v="2026-02-06T00:00:00"/>
    <n v="2"/>
    <n v="1"/>
    <n v="4"/>
    <x v="1"/>
    <s v="Low"/>
    <s v="Low"/>
    <n v="1"/>
    <n v="1"/>
  </r>
  <r>
    <s v="INC-2026-14616"/>
    <d v="2026-02-06T23:59:00"/>
    <x v="0"/>
    <s v="hr-benefits-portal.org"/>
    <x v="1"/>
    <x v="3"/>
    <n v="0.99930555555555556"/>
    <d v="2026-02-06T00:00:00"/>
    <n v="2"/>
    <n v="1"/>
    <n v="2"/>
    <x v="6"/>
    <s v="Low"/>
    <s v="Low"/>
    <n v="1"/>
    <n v="0"/>
  </r>
  <r>
    <s v="INC-2026-10033"/>
    <d v="2026-02-07T00:02:00"/>
    <x v="4"/>
    <s v="secure-bank-login.net"/>
    <x v="3"/>
    <x v="0"/>
    <n v="1.3888888888888889E-3"/>
    <d v="2026-02-07T00:00:00"/>
    <n v="2"/>
    <n v="3"/>
    <n v="1"/>
    <x v="2"/>
    <s v="Low"/>
    <s v="Low"/>
    <n v="1"/>
    <n v="0"/>
  </r>
  <r>
    <s v="INC-2026-12955"/>
    <d v="2026-02-07T00:11:00"/>
    <x v="0"/>
    <s v="micros0ft-security.com"/>
    <x v="2"/>
    <x v="2"/>
    <n v="7.6388888888888886E-3"/>
    <d v="2026-02-07T00:00:00"/>
    <n v="2"/>
    <n v="1"/>
    <n v="2"/>
    <x v="6"/>
    <s v="Low"/>
    <s v="Low"/>
    <n v="1"/>
    <n v="0"/>
  </r>
  <r>
    <s v="INC-2026-12035"/>
    <d v="2026-02-07T00:12:00"/>
    <x v="4"/>
    <s v="hr-benefits-portal.org"/>
    <x v="1"/>
    <x v="0"/>
    <n v="8.3333333333333332E-3"/>
    <d v="2026-02-07T00:00:00"/>
    <n v="2"/>
    <n v="3"/>
    <n v="1"/>
    <x v="2"/>
    <s v="Low"/>
    <s v="Low"/>
    <n v="1"/>
    <n v="0"/>
  </r>
  <r>
    <s v="INC-2026-10555"/>
    <d v="2026-02-07T00:33:00"/>
    <x v="2"/>
    <s v="invoice-processing.co"/>
    <x v="1"/>
    <x v="0"/>
    <n v="2.2916666666666665E-2"/>
    <d v="2026-02-07T00:00:00"/>
    <n v="2"/>
    <n v="3"/>
    <n v="1"/>
    <x v="2"/>
    <s v="Low"/>
    <s v="Low"/>
    <n v="1"/>
    <n v="0"/>
  </r>
  <r>
    <s v="INC-2026-11188"/>
    <d v="2026-02-07T01:41:00"/>
    <x v="0"/>
    <s v="secure-bank-login.net"/>
    <x v="0"/>
    <x v="2"/>
    <n v="7.013888888888889E-2"/>
    <d v="2026-02-07T00:00:00"/>
    <n v="2"/>
    <n v="1"/>
    <n v="2"/>
    <x v="6"/>
    <s v="Low"/>
    <s v="Low"/>
    <n v="1"/>
    <n v="0"/>
  </r>
  <r>
    <s v="INC-2026-11069"/>
    <d v="2026-02-07T02:23:00"/>
    <x v="1"/>
    <s v="hr-benefits-portal.org"/>
    <x v="3"/>
    <x v="3"/>
    <n v="9.930555555555555E-2"/>
    <d v="2026-02-07T00:00:00"/>
    <n v="2"/>
    <n v="1"/>
    <n v="2"/>
    <x v="6"/>
    <s v="Low"/>
    <s v="Low"/>
    <n v="1"/>
    <n v="0"/>
  </r>
  <r>
    <s v="INC-2026-10328"/>
    <d v="2026-02-07T02:34:00"/>
    <x v="4"/>
    <s v="secure-bank-login.net"/>
    <x v="2"/>
    <x v="2"/>
    <n v="0.10694444444444444"/>
    <d v="2026-02-07T00:00:00"/>
    <n v="2"/>
    <n v="3"/>
    <n v="2"/>
    <x v="4"/>
    <s v="Medium"/>
    <s v="Medium"/>
    <n v="1"/>
    <n v="0"/>
  </r>
  <r>
    <s v="INC-2026-13225"/>
    <d v="2026-02-07T02:58:00"/>
    <x v="4"/>
    <s v="hr-benefits-portal.org"/>
    <x v="2"/>
    <x v="0"/>
    <n v="0.12361111111111112"/>
    <d v="2026-02-07T00:00:00"/>
    <n v="2"/>
    <n v="3"/>
    <n v="1"/>
    <x v="2"/>
    <s v="Low"/>
    <s v="Low"/>
    <n v="1"/>
    <n v="0"/>
  </r>
  <r>
    <s v="INC-2026-14833"/>
    <d v="2026-02-07T04:26:00"/>
    <x v="0"/>
    <s v="secure-bank-login.net"/>
    <x v="1"/>
    <x v="0"/>
    <n v="0.18472222222222223"/>
    <d v="2026-02-07T00:00:00"/>
    <n v="2"/>
    <n v="1"/>
    <n v="1"/>
    <x v="0"/>
    <s v="Low"/>
    <s v="Low"/>
    <n v="1"/>
    <n v="0"/>
  </r>
  <r>
    <s v="INC-2026-12211"/>
    <d v="2026-02-07T04:27:00"/>
    <x v="4"/>
    <s v="invoice-processing.co"/>
    <x v="2"/>
    <x v="2"/>
    <n v="0.18541666666666667"/>
    <d v="2026-02-07T00:00:00"/>
    <n v="2"/>
    <n v="3"/>
    <n v="2"/>
    <x v="4"/>
    <s v="Medium"/>
    <s v="Medium"/>
    <n v="1"/>
    <n v="0"/>
  </r>
  <r>
    <s v="INC-2026-12396"/>
    <d v="2026-02-07T04:50:00"/>
    <x v="4"/>
    <s v="secure-bank-login.net"/>
    <x v="3"/>
    <x v="2"/>
    <n v="0.2013888888888889"/>
    <d v="2026-02-07T00:00:00"/>
    <n v="2"/>
    <n v="3"/>
    <n v="2"/>
    <x v="4"/>
    <s v="Medium"/>
    <s v="Medium"/>
    <n v="1"/>
    <n v="0"/>
  </r>
  <r>
    <s v="INC-2026-13079"/>
    <d v="2026-02-07T05:40:00"/>
    <x v="5"/>
    <s v="hr-benefits-portal.org"/>
    <x v="1"/>
    <x v="3"/>
    <n v="0.2361111111111111"/>
    <d v="2026-02-07T00:00:00"/>
    <n v="2"/>
    <n v="1"/>
    <n v="2"/>
    <x v="6"/>
    <s v="Low"/>
    <s v="Low"/>
    <n v="1"/>
    <n v="0"/>
  </r>
  <r>
    <s v="INC-2026-13696"/>
    <d v="2026-02-07T06:36:00"/>
    <x v="4"/>
    <s v="invoice-processing.co"/>
    <x v="2"/>
    <x v="3"/>
    <n v="0.27500000000000002"/>
    <d v="2026-02-07T00:00:00"/>
    <n v="2"/>
    <n v="3"/>
    <n v="2"/>
    <x v="4"/>
    <s v="Medium"/>
    <s v="Medium"/>
    <n v="1"/>
    <n v="0"/>
  </r>
  <r>
    <s v="INC-2026-10837"/>
    <d v="2026-02-07T06:39:00"/>
    <x v="4"/>
    <s v="secure-bank-login.net"/>
    <x v="2"/>
    <x v="3"/>
    <n v="0.27708333333333335"/>
    <d v="2026-02-07T00:00:00"/>
    <n v="2"/>
    <n v="3"/>
    <n v="2"/>
    <x v="4"/>
    <s v="Medium"/>
    <s v="Medium"/>
    <n v="1"/>
    <n v="0"/>
  </r>
  <r>
    <s v="INC-2026-14846"/>
    <d v="2026-02-07T07:17:00"/>
    <x v="3"/>
    <s v="invoice-processing.co"/>
    <x v="0"/>
    <x v="2"/>
    <n v="0.3034722222222222"/>
    <d v="2026-02-07T00:00:00"/>
    <n v="2"/>
    <n v="5"/>
    <n v="2"/>
    <x v="3"/>
    <s v="Medium"/>
    <s v="Medium"/>
    <n v="1"/>
    <n v="0"/>
  </r>
  <r>
    <s v="INC-2026-10259"/>
    <d v="2026-02-07T07:35:00"/>
    <x v="4"/>
    <s v="invoice-processing.co"/>
    <x v="2"/>
    <x v="3"/>
    <n v="0.31597222222222221"/>
    <d v="2026-02-07T00:00:00"/>
    <n v="2"/>
    <n v="3"/>
    <n v="2"/>
    <x v="4"/>
    <s v="Medium"/>
    <s v="Medium"/>
    <n v="1"/>
    <n v="0"/>
  </r>
  <r>
    <s v="INC-2026-11975"/>
    <d v="2026-02-07T07:47:00"/>
    <x v="2"/>
    <s v="hr-benefits-portal.org"/>
    <x v="2"/>
    <x v="3"/>
    <n v="0.32430555555555557"/>
    <d v="2026-02-07T00:00:00"/>
    <n v="2"/>
    <n v="3"/>
    <n v="2"/>
    <x v="4"/>
    <s v="Medium"/>
    <s v="Medium"/>
    <n v="1"/>
    <n v="0"/>
  </r>
  <r>
    <s v="INC-2026-14329"/>
    <d v="2026-02-07T08:59:00"/>
    <x v="4"/>
    <s v="secure-bank-login.net"/>
    <x v="2"/>
    <x v="3"/>
    <n v="0.37430555555555556"/>
    <d v="2026-02-07T00:00:00"/>
    <n v="2"/>
    <n v="3"/>
    <n v="2"/>
    <x v="4"/>
    <s v="Medium"/>
    <s v="Medium"/>
    <n v="1"/>
    <n v="0"/>
  </r>
  <r>
    <s v="INC-2026-11918"/>
    <d v="2026-02-07T10:20:00"/>
    <x v="4"/>
    <s v="hr-benefits-portal.org"/>
    <x v="2"/>
    <x v="1"/>
    <n v="0.43055555555555558"/>
    <d v="2026-02-07T00:00:00"/>
    <n v="2"/>
    <n v="3"/>
    <n v="4"/>
    <x v="5"/>
    <s v="High"/>
    <s v="High"/>
    <n v="1"/>
    <n v="1"/>
  </r>
  <r>
    <s v="INC-2026-10325"/>
    <d v="2026-02-07T10:41:00"/>
    <x v="3"/>
    <s v="hr-benefits-portal.org"/>
    <x v="0"/>
    <x v="2"/>
    <n v="0.44513888888888886"/>
    <d v="2026-02-07T00:00:00"/>
    <n v="2"/>
    <n v="5"/>
    <n v="2"/>
    <x v="3"/>
    <s v="Medium"/>
    <s v="Medium"/>
    <n v="1"/>
    <n v="0"/>
  </r>
  <r>
    <s v="INC-2026-11511"/>
    <d v="2026-02-07T10:52:00"/>
    <x v="4"/>
    <s v="micros0ft-security.com"/>
    <x v="2"/>
    <x v="1"/>
    <n v="0.45277777777777778"/>
    <d v="2026-02-07T00:00:00"/>
    <n v="2"/>
    <n v="3"/>
    <n v="4"/>
    <x v="5"/>
    <s v="High"/>
    <s v="High"/>
    <n v="1"/>
    <n v="1"/>
  </r>
  <r>
    <s v="INC-2026-12268"/>
    <d v="2026-02-07T10:55:00"/>
    <x v="1"/>
    <s v="invoice-processing.co"/>
    <x v="0"/>
    <x v="3"/>
    <n v="0.4548611111111111"/>
    <d v="2026-02-07T00:00:00"/>
    <n v="2"/>
    <n v="1"/>
    <n v="2"/>
    <x v="6"/>
    <s v="Low"/>
    <s v="Low"/>
    <n v="1"/>
    <n v="0"/>
  </r>
  <r>
    <s v="INC-2026-13267"/>
    <d v="2026-02-07T11:16:00"/>
    <x v="1"/>
    <s v="micros0ft-security.com"/>
    <x v="2"/>
    <x v="3"/>
    <n v="0.46944444444444444"/>
    <d v="2026-02-07T00:00:00"/>
    <n v="2"/>
    <n v="1"/>
    <n v="2"/>
    <x v="6"/>
    <s v="Low"/>
    <s v="Low"/>
    <n v="1"/>
    <n v="0"/>
  </r>
  <r>
    <s v="INC-2026-13451"/>
    <d v="2026-02-07T11:31:00"/>
    <x v="3"/>
    <s v="invoice-processing.co"/>
    <x v="0"/>
    <x v="3"/>
    <n v="0.47986111111111113"/>
    <d v="2026-02-07T00:00:00"/>
    <n v="2"/>
    <n v="5"/>
    <n v="2"/>
    <x v="3"/>
    <s v="Medium"/>
    <s v="Medium"/>
    <n v="1"/>
    <n v="0"/>
  </r>
  <r>
    <s v="INC-2026-11957"/>
    <d v="2026-02-07T11:33:00"/>
    <x v="4"/>
    <s v="hr-benefits-portal.org"/>
    <x v="2"/>
    <x v="2"/>
    <n v="0.48125000000000001"/>
    <d v="2026-02-07T00:00:00"/>
    <n v="2"/>
    <n v="3"/>
    <n v="2"/>
    <x v="4"/>
    <s v="Medium"/>
    <s v="Medium"/>
    <n v="1"/>
    <n v="0"/>
  </r>
  <r>
    <s v="INC-2026-11286"/>
    <d v="2026-02-07T11:51:00"/>
    <x v="3"/>
    <s v="secure-bank-login.net"/>
    <x v="0"/>
    <x v="2"/>
    <n v="0.49375000000000002"/>
    <d v="2026-02-07T00:00:00"/>
    <n v="2"/>
    <n v="5"/>
    <n v="2"/>
    <x v="3"/>
    <s v="Medium"/>
    <s v="Medium"/>
    <n v="1"/>
    <n v="0"/>
  </r>
  <r>
    <s v="INC-2026-14836"/>
    <d v="2026-02-07T12:55:00"/>
    <x v="1"/>
    <s v="hr-benefits-portal.org"/>
    <x v="2"/>
    <x v="3"/>
    <n v="0.53819444444444442"/>
    <d v="2026-02-07T00:00:00"/>
    <n v="2"/>
    <n v="1"/>
    <n v="2"/>
    <x v="6"/>
    <s v="Low"/>
    <s v="Low"/>
    <n v="1"/>
    <n v="0"/>
  </r>
  <r>
    <s v="INC-2026-14909"/>
    <d v="2026-02-07T14:24:00"/>
    <x v="4"/>
    <s v="hr-benefits-portal.org"/>
    <x v="2"/>
    <x v="0"/>
    <n v="0.6"/>
    <d v="2026-02-07T00:00:00"/>
    <n v="2"/>
    <n v="3"/>
    <n v="1"/>
    <x v="2"/>
    <s v="Low"/>
    <s v="Low"/>
    <n v="1"/>
    <n v="0"/>
  </r>
  <r>
    <s v="INC-2026-14691"/>
    <d v="2026-02-07T14:33:00"/>
    <x v="4"/>
    <s v="micros0ft-security.com"/>
    <x v="2"/>
    <x v="3"/>
    <n v="0.60624999999999996"/>
    <d v="2026-02-07T00:00:00"/>
    <n v="2"/>
    <n v="3"/>
    <n v="2"/>
    <x v="4"/>
    <s v="Medium"/>
    <s v="Medium"/>
    <n v="1"/>
    <n v="0"/>
  </r>
  <r>
    <s v="INC-2026-12891"/>
    <d v="2026-02-07T14:35:00"/>
    <x v="4"/>
    <s v="invoice-processing.co"/>
    <x v="2"/>
    <x v="2"/>
    <n v="0.60763888888888884"/>
    <d v="2026-02-07T00:00:00"/>
    <n v="2"/>
    <n v="3"/>
    <n v="2"/>
    <x v="4"/>
    <s v="Medium"/>
    <s v="Medium"/>
    <n v="1"/>
    <n v="0"/>
  </r>
  <r>
    <s v="INC-2026-14144"/>
    <d v="2026-02-07T16:00:00"/>
    <x v="1"/>
    <s v="micros0ft-security.com"/>
    <x v="2"/>
    <x v="3"/>
    <n v="0.66666666666666663"/>
    <d v="2026-02-07T00:00:00"/>
    <n v="2"/>
    <n v="1"/>
    <n v="2"/>
    <x v="6"/>
    <s v="Low"/>
    <s v="Low"/>
    <n v="1"/>
    <n v="0"/>
  </r>
  <r>
    <s v="INC-2026-13383"/>
    <d v="2026-02-07T17:43:00"/>
    <x v="5"/>
    <s v="secure-bank-login.net"/>
    <x v="2"/>
    <x v="3"/>
    <n v="0.73819444444444449"/>
    <d v="2026-02-07T00:00:00"/>
    <n v="2"/>
    <n v="1"/>
    <n v="2"/>
    <x v="6"/>
    <s v="Low"/>
    <s v="Low"/>
    <n v="1"/>
    <n v="0"/>
  </r>
  <r>
    <s v="INC-2026-10011"/>
    <d v="2026-02-07T18:09:00"/>
    <x v="2"/>
    <s v="invoice-processing.co"/>
    <x v="1"/>
    <x v="2"/>
    <n v="0.75624999999999998"/>
    <d v="2026-02-07T00:00:00"/>
    <n v="2"/>
    <n v="3"/>
    <n v="2"/>
    <x v="4"/>
    <s v="Medium"/>
    <s v="Medium"/>
    <n v="1"/>
    <n v="0"/>
  </r>
  <r>
    <s v="INC-2026-14953"/>
    <d v="2026-02-07T18:26:00"/>
    <x v="1"/>
    <s v="micros0ft-security.com"/>
    <x v="2"/>
    <x v="3"/>
    <n v="0.7680555555555556"/>
    <d v="2026-02-07T00:00:00"/>
    <n v="2"/>
    <n v="1"/>
    <n v="2"/>
    <x v="6"/>
    <s v="Low"/>
    <s v="Low"/>
    <n v="1"/>
    <n v="0"/>
  </r>
  <r>
    <s v="INC-2026-11316"/>
    <d v="2026-02-07T18:34:00"/>
    <x v="1"/>
    <s v="invoice-processing.co"/>
    <x v="0"/>
    <x v="3"/>
    <n v="0.77361111111111114"/>
    <d v="2026-02-07T00:00:00"/>
    <n v="2"/>
    <n v="1"/>
    <n v="2"/>
    <x v="6"/>
    <s v="Low"/>
    <s v="Low"/>
    <n v="1"/>
    <n v="0"/>
  </r>
  <r>
    <s v="INC-2026-11760"/>
    <d v="2026-02-07T18:39:00"/>
    <x v="4"/>
    <s v="hr-benefits-portal.org"/>
    <x v="2"/>
    <x v="3"/>
    <n v="0.77708333333333335"/>
    <d v="2026-02-07T00:00:00"/>
    <n v="2"/>
    <n v="3"/>
    <n v="2"/>
    <x v="4"/>
    <s v="Medium"/>
    <s v="Medium"/>
    <n v="1"/>
    <n v="0"/>
  </r>
  <r>
    <s v="INC-2026-12633"/>
    <d v="2026-02-07T18:50:00"/>
    <x v="3"/>
    <s v="hr-benefits-portal.org"/>
    <x v="0"/>
    <x v="2"/>
    <n v="0.78472222222222221"/>
    <d v="2026-02-07T00:00:00"/>
    <n v="2"/>
    <n v="5"/>
    <n v="2"/>
    <x v="3"/>
    <s v="Medium"/>
    <s v="Medium"/>
    <n v="1"/>
    <n v="0"/>
  </r>
  <r>
    <s v="INC-2026-10256"/>
    <d v="2026-02-07T19:26:00"/>
    <x v="4"/>
    <s v="invoice-processing.co"/>
    <x v="2"/>
    <x v="2"/>
    <n v="0.80972222222222223"/>
    <d v="2026-02-07T00:00:00"/>
    <n v="2"/>
    <n v="3"/>
    <n v="2"/>
    <x v="4"/>
    <s v="Medium"/>
    <s v="Medium"/>
    <n v="1"/>
    <n v="0"/>
  </r>
  <r>
    <s v="INC-2026-13926"/>
    <d v="2026-02-07T19:28:00"/>
    <x v="3"/>
    <s v="invoice-processing.co"/>
    <x v="0"/>
    <x v="0"/>
    <n v="0.81111111111111112"/>
    <d v="2026-02-07T00:00:00"/>
    <n v="2"/>
    <n v="5"/>
    <n v="1"/>
    <x v="8"/>
    <s v="Medium"/>
    <s v="Medium"/>
    <n v="1"/>
    <n v="0"/>
  </r>
  <r>
    <s v="INC-2026-13464"/>
    <d v="2026-02-07T19:31:00"/>
    <x v="2"/>
    <s v="micros0ft-security.com"/>
    <x v="2"/>
    <x v="2"/>
    <n v="0.81319444444444444"/>
    <d v="2026-02-07T00:00:00"/>
    <n v="2"/>
    <n v="3"/>
    <n v="2"/>
    <x v="4"/>
    <s v="Medium"/>
    <s v="Medium"/>
    <n v="1"/>
    <n v="0"/>
  </r>
  <r>
    <s v="INC-2026-13606"/>
    <d v="2026-02-07T19:42:00"/>
    <x v="0"/>
    <s v="hr-benefits-portal.org"/>
    <x v="0"/>
    <x v="2"/>
    <n v="0.8208333333333333"/>
    <d v="2026-02-07T00:00:00"/>
    <n v="2"/>
    <n v="1"/>
    <n v="2"/>
    <x v="6"/>
    <s v="Low"/>
    <s v="Low"/>
    <n v="1"/>
    <n v="0"/>
  </r>
  <r>
    <s v="INC-2026-11395"/>
    <d v="2026-02-07T20:43:00"/>
    <x v="1"/>
    <s v="micros0ft-security.com"/>
    <x v="1"/>
    <x v="0"/>
    <n v="0.86319444444444449"/>
    <d v="2026-02-07T00:00:00"/>
    <n v="2"/>
    <n v="1"/>
    <n v="1"/>
    <x v="0"/>
    <s v="Low"/>
    <s v="Low"/>
    <n v="1"/>
    <n v="0"/>
  </r>
  <r>
    <s v="INC-2026-14911"/>
    <d v="2026-02-07T20:57:00"/>
    <x v="4"/>
    <s v="hr-benefits-portal.org"/>
    <x v="2"/>
    <x v="2"/>
    <n v="0.87291666666666667"/>
    <d v="2026-02-07T00:00:00"/>
    <n v="2"/>
    <n v="3"/>
    <n v="2"/>
    <x v="4"/>
    <s v="Medium"/>
    <s v="Medium"/>
    <n v="1"/>
    <n v="0"/>
  </r>
  <r>
    <s v="INC-2026-10036"/>
    <d v="2026-02-07T20:59:00"/>
    <x v="4"/>
    <s v="hr-benefits-portal.org"/>
    <x v="2"/>
    <x v="3"/>
    <n v="0.87430555555555556"/>
    <d v="2026-02-07T00:00:00"/>
    <n v="2"/>
    <n v="3"/>
    <n v="2"/>
    <x v="4"/>
    <s v="Medium"/>
    <s v="Medium"/>
    <n v="1"/>
    <n v="0"/>
  </r>
  <r>
    <s v="INC-2026-13845"/>
    <d v="2026-02-07T21:08:00"/>
    <x v="5"/>
    <s v="micros0ft-security.com"/>
    <x v="1"/>
    <x v="0"/>
    <n v="0.88055555555555554"/>
    <d v="2026-02-07T00:00:00"/>
    <n v="2"/>
    <n v="1"/>
    <n v="1"/>
    <x v="0"/>
    <s v="Low"/>
    <s v="Low"/>
    <n v="1"/>
    <n v="0"/>
  </r>
  <r>
    <s v="INC-2026-11328"/>
    <d v="2026-02-07T21:09:00"/>
    <x v="4"/>
    <s v="invoice-processing.co"/>
    <x v="2"/>
    <x v="3"/>
    <n v="0.88124999999999998"/>
    <d v="2026-02-07T00:00:00"/>
    <n v="2"/>
    <n v="3"/>
    <n v="2"/>
    <x v="4"/>
    <s v="Medium"/>
    <s v="Medium"/>
    <n v="1"/>
    <n v="0"/>
  </r>
  <r>
    <s v="INC-2026-11429"/>
    <d v="2026-02-07T22:19:00"/>
    <x v="2"/>
    <s v="secure-bank-login.net"/>
    <x v="2"/>
    <x v="2"/>
    <n v="0.92986111111111114"/>
    <d v="2026-02-07T00:00:00"/>
    <n v="2"/>
    <n v="3"/>
    <n v="2"/>
    <x v="4"/>
    <s v="Medium"/>
    <s v="Medium"/>
    <n v="1"/>
    <n v="0"/>
  </r>
  <r>
    <s v="INC-2026-14310"/>
    <d v="2026-02-07T22:56:00"/>
    <x v="4"/>
    <s v="micros0ft-security.com"/>
    <x v="2"/>
    <x v="2"/>
    <n v="0.9555555555555556"/>
    <d v="2026-02-07T00:00:00"/>
    <n v="2"/>
    <n v="3"/>
    <n v="2"/>
    <x v="4"/>
    <s v="Medium"/>
    <s v="Medium"/>
    <n v="1"/>
    <n v="0"/>
  </r>
  <r>
    <s v="INC-2026-12002"/>
    <d v="2026-02-07T23:36:00"/>
    <x v="4"/>
    <s v="invoice-processing.co"/>
    <x v="2"/>
    <x v="3"/>
    <n v="0.98333333333333328"/>
    <d v="2026-02-07T00:00:00"/>
    <n v="2"/>
    <n v="3"/>
    <n v="2"/>
    <x v="4"/>
    <s v="Medium"/>
    <s v="Medium"/>
    <n v="1"/>
    <n v="0"/>
  </r>
  <r>
    <s v="INC-2026-11829"/>
    <d v="2026-02-07T23:47:00"/>
    <x v="2"/>
    <s v="micros0ft-security.com"/>
    <x v="0"/>
    <x v="2"/>
    <n v="0.99097222222222225"/>
    <d v="2026-02-07T00:00:00"/>
    <n v="2"/>
    <n v="3"/>
    <n v="2"/>
    <x v="4"/>
    <s v="Medium"/>
    <s v="Medium"/>
    <n v="1"/>
    <n v="0"/>
  </r>
  <r>
    <s v="INC-2026-10212"/>
    <d v="2026-02-08T00:08:00"/>
    <x v="4"/>
    <s v="hr-benefits-portal.org"/>
    <x v="2"/>
    <x v="2"/>
    <n v="5.5555555555555558E-3"/>
    <d v="2026-02-08T00:00:00"/>
    <n v="2"/>
    <n v="3"/>
    <n v="2"/>
    <x v="4"/>
    <s v="Medium"/>
    <s v="Medium"/>
    <n v="1"/>
    <n v="0"/>
  </r>
  <r>
    <s v="INC-2026-12973"/>
    <d v="2026-02-08T00:41:00"/>
    <x v="4"/>
    <s v="invoice-processing.co"/>
    <x v="2"/>
    <x v="3"/>
    <n v="2.8472222222222222E-2"/>
    <d v="2026-02-08T00:00:00"/>
    <n v="2"/>
    <n v="3"/>
    <n v="2"/>
    <x v="4"/>
    <s v="Medium"/>
    <s v="Medium"/>
    <n v="1"/>
    <n v="0"/>
  </r>
  <r>
    <s v="INC-2026-10570"/>
    <d v="2026-02-08T01:58:00"/>
    <x v="4"/>
    <s v="micros0ft-security.com"/>
    <x v="2"/>
    <x v="2"/>
    <n v="8.1944444444444445E-2"/>
    <d v="2026-02-08T00:00:00"/>
    <n v="2"/>
    <n v="3"/>
    <n v="2"/>
    <x v="4"/>
    <s v="Medium"/>
    <s v="Medium"/>
    <n v="1"/>
    <n v="0"/>
  </r>
  <r>
    <s v="INC-2026-12443"/>
    <d v="2026-02-08T02:44:00"/>
    <x v="3"/>
    <s v="hr-benefits-portal.org"/>
    <x v="0"/>
    <x v="1"/>
    <n v="0.11388888888888889"/>
    <d v="2026-02-08T00:00:00"/>
    <n v="2"/>
    <n v="5"/>
    <n v="4"/>
    <x v="10"/>
    <s v="Very High"/>
    <s v="Critical"/>
    <n v="1"/>
    <n v="1"/>
  </r>
  <r>
    <s v="INC-2026-12222"/>
    <d v="2026-02-08T02:55:00"/>
    <x v="5"/>
    <s v="micros0ft-security.com"/>
    <x v="2"/>
    <x v="3"/>
    <n v="0.12152777777777778"/>
    <d v="2026-02-08T00:00:00"/>
    <n v="2"/>
    <n v="1"/>
    <n v="2"/>
    <x v="6"/>
    <s v="Low"/>
    <s v="Low"/>
    <n v="1"/>
    <n v="0"/>
  </r>
  <r>
    <s v="INC-2026-14070"/>
    <d v="2026-02-08T03:02:00"/>
    <x v="4"/>
    <s v="micros0ft-security.com"/>
    <x v="2"/>
    <x v="2"/>
    <n v="0.12638888888888888"/>
    <d v="2026-02-08T00:00:00"/>
    <n v="2"/>
    <n v="3"/>
    <n v="2"/>
    <x v="4"/>
    <s v="Medium"/>
    <s v="Medium"/>
    <n v="1"/>
    <n v="0"/>
  </r>
  <r>
    <s v="INC-2026-12382"/>
    <d v="2026-02-08T03:29:00"/>
    <x v="4"/>
    <s v="micros0ft-security.com"/>
    <x v="2"/>
    <x v="1"/>
    <n v="0.1451388888888889"/>
    <d v="2026-02-08T00:00:00"/>
    <n v="2"/>
    <n v="3"/>
    <n v="4"/>
    <x v="5"/>
    <s v="High"/>
    <s v="High"/>
    <n v="1"/>
    <n v="1"/>
  </r>
  <r>
    <s v="INC-2026-11334"/>
    <d v="2026-02-08T03:31:00"/>
    <x v="4"/>
    <s v="invoice-processing.co"/>
    <x v="2"/>
    <x v="1"/>
    <n v="0.14652777777777778"/>
    <d v="2026-02-08T00:00:00"/>
    <n v="2"/>
    <n v="3"/>
    <n v="4"/>
    <x v="5"/>
    <s v="High"/>
    <s v="High"/>
    <n v="1"/>
    <n v="1"/>
  </r>
  <r>
    <s v="INC-2026-10412"/>
    <d v="2026-02-08T03:38:00"/>
    <x v="5"/>
    <s v="secure-bank-login.net"/>
    <x v="2"/>
    <x v="1"/>
    <n v="0.15138888888888888"/>
    <d v="2026-02-08T00:00:00"/>
    <n v="2"/>
    <n v="1"/>
    <n v="4"/>
    <x v="1"/>
    <s v="Low"/>
    <s v="Low"/>
    <n v="1"/>
    <n v="1"/>
  </r>
  <r>
    <s v="INC-2026-12045"/>
    <d v="2026-02-08T04:50:00"/>
    <x v="4"/>
    <s v="secure-bank-login.net"/>
    <x v="2"/>
    <x v="2"/>
    <n v="0.2013888888888889"/>
    <d v="2026-02-08T00:00:00"/>
    <n v="2"/>
    <n v="3"/>
    <n v="2"/>
    <x v="4"/>
    <s v="Medium"/>
    <s v="Medium"/>
    <n v="1"/>
    <n v="0"/>
  </r>
  <r>
    <s v="INC-2026-12024"/>
    <d v="2026-02-08T04:52:00"/>
    <x v="4"/>
    <s v="micros0ft-security.com"/>
    <x v="2"/>
    <x v="3"/>
    <n v="0.20277777777777778"/>
    <d v="2026-02-08T00:00:00"/>
    <n v="2"/>
    <n v="3"/>
    <n v="2"/>
    <x v="4"/>
    <s v="Medium"/>
    <s v="Medium"/>
    <n v="1"/>
    <n v="0"/>
  </r>
  <r>
    <s v="INC-2026-13798"/>
    <d v="2026-02-08T05:07:00"/>
    <x v="4"/>
    <s v="secure-bank-login.net"/>
    <x v="2"/>
    <x v="2"/>
    <n v="0.21319444444444444"/>
    <d v="2026-02-08T00:00:00"/>
    <n v="2"/>
    <n v="3"/>
    <n v="2"/>
    <x v="4"/>
    <s v="Medium"/>
    <s v="Medium"/>
    <n v="1"/>
    <n v="0"/>
  </r>
  <r>
    <s v="INC-2026-14740"/>
    <d v="2026-02-08T05:17:00"/>
    <x v="1"/>
    <s v="invoice-processing.co"/>
    <x v="2"/>
    <x v="1"/>
    <n v="0.22013888888888888"/>
    <d v="2026-02-08T00:00:00"/>
    <n v="2"/>
    <n v="1"/>
    <n v="4"/>
    <x v="1"/>
    <s v="Low"/>
    <s v="Low"/>
    <n v="1"/>
    <n v="1"/>
  </r>
  <r>
    <s v="INC-2026-11774"/>
    <d v="2026-02-08T05:35:00"/>
    <x v="4"/>
    <s v="invoice-processing.co"/>
    <x v="2"/>
    <x v="3"/>
    <n v="0.2326388888888889"/>
    <d v="2026-02-08T00:00:00"/>
    <n v="2"/>
    <n v="3"/>
    <n v="2"/>
    <x v="4"/>
    <s v="Medium"/>
    <s v="Medium"/>
    <n v="1"/>
    <n v="0"/>
  </r>
  <r>
    <s v="INC-2026-10165"/>
    <d v="2026-02-08T08:07:00"/>
    <x v="2"/>
    <s v="secure-bank-login.net"/>
    <x v="1"/>
    <x v="0"/>
    <n v="0.33819444444444446"/>
    <d v="2026-02-08T00:00:00"/>
    <n v="2"/>
    <n v="3"/>
    <n v="1"/>
    <x v="2"/>
    <s v="Low"/>
    <s v="Low"/>
    <n v="1"/>
    <n v="0"/>
  </r>
  <r>
    <s v="INC-2026-11405"/>
    <d v="2026-02-08T08:44:00"/>
    <x v="4"/>
    <s v="hr-benefits-portal.org"/>
    <x v="3"/>
    <x v="2"/>
    <n v="0.36388888888888887"/>
    <d v="2026-02-08T00:00:00"/>
    <n v="2"/>
    <n v="3"/>
    <n v="2"/>
    <x v="4"/>
    <s v="Medium"/>
    <s v="Medium"/>
    <n v="1"/>
    <n v="0"/>
  </r>
  <r>
    <s v="INC-2026-13628"/>
    <d v="2026-02-08T08:46:00"/>
    <x v="4"/>
    <s v="invoice-processing.co"/>
    <x v="2"/>
    <x v="1"/>
    <n v="0.36527777777777776"/>
    <d v="2026-02-08T00:00:00"/>
    <n v="2"/>
    <n v="3"/>
    <n v="4"/>
    <x v="5"/>
    <s v="High"/>
    <s v="High"/>
    <n v="1"/>
    <n v="1"/>
  </r>
  <r>
    <s v="INC-2026-13879"/>
    <d v="2026-02-08T09:04:00"/>
    <x v="2"/>
    <s v="micros0ft-security.com"/>
    <x v="2"/>
    <x v="3"/>
    <n v="0.37777777777777777"/>
    <d v="2026-02-08T00:00:00"/>
    <n v="2"/>
    <n v="3"/>
    <n v="2"/>
    <x v="4"/>
    <s v="Medium"/>
    <s v="Medium"/>
    <n v="1"/>
    <n v="0"/>
  </r>
  <r>
    <s v="INC-2026-12422"/>
    <d v="2026-02-08T09:22:00"/>
    <x v="4"/>
    <s v="hr-benefits-portal.org"/>
    <x v="0"/>
    <x v="3"/>
    <n v="0.39027777777777778"/>
    <d v="2026-02-08T00:00:00"/>
    <n v="2"/>
    <n v="3"/>
    <n v="2"/>
    <x v="4"/>
    <s v="Medium"/>
    <s v="Medium"/>
    <n v="1"/>
    <n v="0"/>
  </r>
  <r>
    <s v="INC-2026-14305"/>
    <d v="2026-02-08T10:19:00"/>
    <x v="4"/>
    <s v="hr-benefits-portal.org"/>
    <x v="2"/>
    <x v="1"/>
    <n v="0.42986111111111114"/>
    <d v="2026-02-08T00:00:00"/>
    <n v="2"/>
    <n v="3"/>
    <n v="4"/>
    <x v="5"/>
    <s v="High"/>
    <s v="High"/>
    <n v="1"/>
    <n v="1"/>
  </r>
  <r>
    <s v="INC-2026-11565"/>
    <d v="2026-02-08T10:29:00"/>
    <x v="2"/>
    <s v="secure-bank-login.net"/>
    <x v="0"/>
    <x v="3"/>
    <n v="0.43680555555555556"/>
    <d v="2026-02-08T00:00:00"/>
    <n v="2"/>
    <n v="3"/>
    <n v="2"/>
    <x v="4"/>
    <s v="Medium"/>
    <s v="Medium"/>
    <n v="1"/>
    <n v="0"/>
  </r>
  <r>
    <s v="INC-2026-14371"/>
    <d v="2026-02-08T10:36:00"/>
    <x v="2"/>
    <s v="secure-bank-login.net"/>
    <x v="1"/>
    <x v="0"/>
    <n v="0.44166666666666665"/>
    <d v="2026-02-08T00:00:00"/>
    <n v="2"/>
    <n v="3"/>
    <n v="1"/>
    <x v="2"/>
    <s v="Low"/>
    <s v="Low"/>
    <n v="1"/>
    <n v="0"/>
  </r>
  <r>
    <s v="INC-2026-12629"/>
    <d v="2026-02-08T11:28:00"/>
    <x v="1"/>
    <s v="secure-bank-login.net"/>
    <x v="0"/>
    <x v="0"/>
    <n v="0.4777777777777778"/>
    <d v="2026-02-08T00:00:00"/>
    <n v="2"/>
    <n v="1"/>
    <n v="1"/>
    <x v="0"/>
    <s v="Low"/>
    <s v="Low"/>
    <n v="1"/>
    <n v="0"/>
  </r>
  <r>
    <s v="INC-2026-12218"/>
    <d v="2026-02-08T12:42:00"/>
    <x v="3"/>
    <s v="micros0ft-security.com"/>
    <x v="0"/>
    <x v="2"/>
    <n v="0.52916666666666667"/>
    <d v="2026-02-08T00:00:00"/>
    <n v="2"/>
    <n v="5"/>
    <n v="2"/>
    <x v="3"/>
    <s v="Medium"/>
    <s v="Medium"/>
    <n v="1"/>
    <n v="0"/>
  </r>
  <r>
    <s v="INC-2026-12976"/>
    <d v="2026-02-08T12:59:00"/>
    <x v="4"/>
    <s v="micros0ft-security.com"/>
    <x v="2"/>
    <x v="2"/>
    <n v="0.54097222222222219"/>
    <d v="2026-02-08T00:00:00"/>
    <n v="2"/>
    <n v="3"/>
    <n v="2"/>
    <x v="4"/>
    <s v="Medium"/>
    <s v="Medium"/>
    <n v="1"/>
    <n v="0"/>
  </r>
  <r>
    <s v="INC-2026-12774"/>
    <d v="2026-02-08T13:02:00"/>
    <x v="4"/>
    <s v="micros0ft-security.com"/>
    <x v="2"/>
    <x v="0"/>
    <n v="0.54305555555555551"/>
    <d v="2026-02-08T00:00:00"/>
    <n v="2"/>
    <n v="3"/>
    <n v="1"/>
    <x v="2"/>
    <s v="Low"/>
    <s v="Low"/>
    <n v="1"/>
    <n v="0"/>
  </r>
  <r>
    <s v="INC-2026-14119"/>
    <d v="2026-02-08T13:22:00"/>
    <x v="3"/>
    <s v="micros0ft-security.com"/>
    <x v="0"/>
    <x v="2"/>
    <n v="0.55694444444444446"/>
    <d v="2026-02-08T00:00:00"/>
    <n v="2"/>
    <n v="5"/>
    <n v="2"/>
    <x v="3"/>
    <s v="Medium"/>
    <s v="Medium"/>
    <n v="1"/>
    <n v="0"/>
  </r>
  <r>
    <s v="INC-2026-13388"/>
    <d v="2026-02-08T14:14:00"/>
    <x v="4"/>
    <s v="secure-bank-login.net"/>
    <x v="0"/>
    <x v="1"/>
    <n v="0.59305555555555556"/>
    <d v="2026-02-08T00:00:00"/>
    <n v="2"/>
    <n v="3"/>
    <n v="4"/>
    <x v="5"/>
    <s v="High"/>
    <s v="High"/>
    <n v="1"/>
    <n v="1"/>
  </r>
  <r>
    <s v="INC-2026-13241"/>
    <d v="2026-02-08T14:22:00"/>
    <x v="0"/>
    <s v="invoice-processing.co"/>
    <x v="3"/>
    <x v="0"/>
    <n v="0.59861111111111109"/>
    <d v="2026-02-08T00:00:00"/>
    <n v="2"/>
    <n v="1"/>
    <n v="1"/>
    <x v="0"/>
    <s v="Low"/>
    <s v="Low"/>
    <n v="1"/>
    <n v="0"/>
  </r>
  <r>
    <s v="INC-2026-10717"/>
    <d v="2026-02-08T14:53:00"/>
    <x v="4"/>
    <s v="invoice-processing.co"/>
    <x v="2"/>
    <x v="2"/>
    <n v="0.62013888888888891"/>
    <d v="2026-02-08T00:00:00"/>
    <n v="2"/>
    <n v="3"/>
    <n v="2"/>
    <x v="4"/>
    <s v="Medium"/>
    <s v="Medium"/>
    <n v="1"/>
    <n v="0"/>
  </r>
  <r>
    <s v="INC-2026-14932"/>
    <d v="2026-02-08T15:25:00"/>
    <x v="4"/>
    <s v="invoice-processing.co"/>
    <x v="2"/>
    <x v="4"/>
    <n v="0.64236111111111116"/>
    <d v="2026-02-08T00:00:00"/>
    <n v="2"/>
    <n v="3"/>
    <n v="5"/>
    <x v="9"/>
    <s v="High"/>
    <s v="High"/>
    <n v="1"/>
    <n v="1"/>
  </r>
  <r>
    <s v="INC-2026-11133"/>
    <d v="2026-02-08T15:55:00"/>
    <x v="2"/>
    <s v="invoice-processing.co"/>
    <x v="0"/>
    <x v="2"/>
    <n v="0.66319444444444442"/>
    <d v="2026-02-08T00:00:00"/>
    <n v="2"/>
    <n v="3"/>
    <n v="2"/>
    <x v="4"/>
    <s v="Medium"/>
    <s v="Medium"/>
    <n v="1"/>
    <n v="0"/>
  </r>
  <r>
    <s v="INC-2026-14610"/>
    <d v="2026-02-08T15:58:00"/>
    <x v="4"/>
    <s v="invoice-processing.co"/>
    <x v="2"/>
    <x v="2"/>
    <n v="0.66527777777777775"/>
    <d v="2026-02-08T00:00:00"/>
    <n v="2"/>
    <n v="3"/>
    <n v="2"/>
    <x v="4"/>
    <s v="Medium"/>
    <s v="Medium"/>
    <n v="1"/>
    <n v="0"/>
  </r>
  <r>
    <s v="INC-2026-11840"/>
    <d v="2026-02-08T15:58:00"/>
    <x v="1"/>
    <s v="secure-bank-login.net"/>
    <x v="1"/>
    <x v="1"/>
    <n v="0.66527777777777775"/>
    <d v="2026-02-08T00:00:00"/>
    <n v="2"/>
    <n v="1"/>
    <n v="4"/>
    <x v="1"/>
    <s v="Low"/>
    <s v="Low"/>
    <n v="1"/>
    <n v="1"/>
  </r>
  <r>
    <s v="INC-2026-13004"/>
    <d v="2026-02-08T16:28:00"/>
    <x v="4"/>
    <s v="hr-benefits-portal.org"/>
    <x v="2"/>
    <x v="2"/>
    <n v="0.68611111111111112"/>
    <d v="2026-02-08T00:00:00"/>
    <n v="2"/>
    <n v="3"/>
    <n v="2"/>
    <x v="4"/>
    <s v="Medium"/>
    <s v="Medium"/>
    <n v="1"/>
    <n v="0"/>
  </r>
  <r>
    <s v="INC-2026-14918"/>
    <d v="2026-02-08T16:31:00"/>
    <x v="2"/>
    <s v="invoice-processing.co"/>
    <x v="3"/>
    <x v="3"/>
    <n v="0.68819444444444444"/>
    <d v="2026-02-08T00:00:00"/>
    <n v="2"/>
    <n v="3"/>
    <n v="2"/>
    <x v="4"/>
    <s v="Medium"/>
    <s v="Medium"/>
    <n v="1"/>
    <n v="0"/>
  </r>
  <r>
    <s v="INC-2026-12877"/>
    <d v="2026-02-08T17:21:00"/>
    <x v="4"/>
    <s v="invoice-processing.co"/>
    <x v="0"/>
    <x v="2"/>
    <n v="0.72291666666666665"/>
    <d v="2026-02-08T00:00:00"/>
    <n v="2"/>
    <n v="3"/>
    <n v="2"/>
    <x v="4"/>
    <s v="Medium"/>
    <s v="Medium"/>
    <n v="1"/>
    <n v="0"/>
  </r>
  <r>
    <s v="INC-2026-11669"/>
    <d v="2026-02-08T18:35:00"/>
    <x v="4"/>
    <s v="secure-bank-login.net"/>
    <x v="2"/>
    <x v="2"/>
    <n v="0.77430555555555558"/>
    <d v="2026-02-08T00:00:00"/>
    <n v="2"/>
    <n v="3"/>
    <n v="2"/>
    <x v="4"/>
    <s v="Medium"/>
    <s v="Medium"/>
    <n v="1"/>
    <n v="0"/>
  </r>
  <r>
    <s v="INC-2026-13725"/>
    <d v="2026-02-08T19:25:00"/>
    <x v="4"/>
    <s v="micros0ft-security.com"/>
    <x v="2"/>
    <x v="3"/>
    <n v="0.80902777777777779"/>
    <d v="2026-02-08T00:00:00"/>
    <n v="2"/>
    <n v="3"/>
    <n v="2"/>
    <x v="4"/>
    <s v="Medium"/>
    <s v="Medium"/>
    <n v="1"/>
    <n v="0"/>
  </r>
  <r>
    <s v="INC-2026-10128"/>
    <d v="2026-02-08T19:45:00"/>
    <x v="1"/>
    <s v="micros0ft-security.com"/>
    <x v="0"/>
    <x v="3"/>
    <n v="0.82291666666666663"/>
    <d v="2026-02-08T00:00:00"/>
    <n v="2"/>
    <n v="1"/>
    <n v="2"/>
    <x v="6"/>
    <s v="Low"/>
    <s v="Low"/>
    <n v="1"/>
    <n v="0"/>
  </r>
  <r>
    <s v="INC-2026-10091"/>
    <d v="2026-02-08T19:45:00"/>
    <x v="4"/>
    <s v="micros0ft-security.com"/>
    <x v="2"/>
    <x v="3"/>
    <n v="0.82291666666666663"/>
    <d v="2026-02-08T00:00:00"/>
    <n v="2"/>
    <n v="3"/>
    <n v="2"/>
    <x v="4"/>
    <s v="Medium"/>
    <s v="Medium"/>
    <n v="1"/>
    <n v="0"/>
  </r>
  <r>
    <s v="INC-2026-14557"/>
    <d v="2026-02-08T19:49:00"/>
    <x v="4"/>
    <s v="micros0ft-security.com"/>
    <x v="2"/>
    <x v="3"/>
    <n v="0.8256944444444444"/>
    <d v="2026-02-08T00:00:00"/>
    <n v="2"/>
    <n v="3"/>
    <n v="2"/>
    <x v="4"/>
    <s v="Medium"/>
    <s v="Medium"/>
    <n v="1"/>
    <n v="0"/>
  </r>
  <r>
    <s v="INC-2026-12687"/>
    <d v="2026-02-08T21:01:00"/>
    <x v="4"/>
    <s v="micros0ft-security.com"/>
    <x v="2"/>
    <x v="3"/>
    <n v="0.87569444444444444"/>
    <d v="2026-02-08T00:00:00"/>
    <n v="2"/>
    <n v="3"/>
    <n v="2"/>
    <x v="4"/>
    <s v="Medium"/>
    <s v="Medium"/>
    <n v="1"/>
    <n v="0"/>
  </r>
  <r>
    <s v="INC-2026-12811"/>
    <d v="2026-02-08T21:11:00"/>
    <x v="3"/>
    <s v="invoice-processing.co"/>
    <x v="0"/>
    <x v="3"/>
    <n v="0.88263888888888886"/>
    <d v="2026-02-08T00:00:00"/>
    <n v="2"/>
    <n v="5"/>
    <n v="2"/>
    <x v="3"/>
    <s v="Medium"/>
    <s v="Medium"/>
    <n v="1"/>
    <n v="0"/>
  </r>
  <r>
    <s v="INC-2026-10798"/>
    <d v="2026-02-08T21:17:00"/>
    <x v="4"/>
    <s v="invoice-processing.co"/>
    <x v="2"/>
    <x v="3"/>
    <n v="0.88680555555555551"/>
    <d v="2026-02-08T00:00:00"/>
    <n v="2"/>
    <n v="3"/>
    <n v="2"/>
    <x v="4"/>
    <s v="Medium"/>
    <s v="Medium"/>
    <n v="1"/>
    <n v="0"/>
  </r>
  <r>
    <s v="INC-2026-10897"/>
    <d v="2026-02-08T21:26:00"/>
    <x v="5"/>
    <s v="hr-benefits-portal.org"/>
    <x v="1"/>
    <x v="0"/>
    <n v="0.8930555555555556"/>
    <d v="2026-02-08T00:00:00"/>
    <n v="2"/>
    <n v="1"/>
    <n v="1"/>
    <x v="0"/>
    <s v="Low"/>
    <s v="Low"/>
    <n v="1"/>
    <n v="0"/>
  </r>
  <r>
    <s v="INC-2026-14906"/>
    <d v="2026-02-08T21:28:00"/>
    <x v="3"/>
    <s v="micros0ft-security.com"/>
    <x v="0"/>
    <x v="0"/>
    <n v="0.89444444444444449"/>
    <d v="2026-02-08T00:00:00"/>
    <n v="2"/>
    <n v="5"/>
    <n v="1"/>
    <x v="8"/>
    <s v="Medium"/>
    <s v="Medium"/>
    <n v="1"/>
    <n v="0"/>
  </r>
  <r>
    <s v="INC-2026-10079"/>
    <d v="2026-02-08T21:44:00"/>
    <x v="2"/>
    <s v="micros0ft-security.com"/>
    <x v="3"/>
    <x v="2"/>
    <n v="0.90555555555555556"/>
    <d v="2026-02-08T00:00:00"/>
    <n v="2"/>
    <n v="3"/>
    <n v="2"/>
    <x v="4"/>
    <s v="Medium"/>
    <s v="Medium"/>
    <n v="1"/>
    <n v="0"/>
  </r>
  <r>
    <s v="INC-2026-13677"/>
    <d v="2026-02-08T21:57:00"/>
    <x v="3"/>
    <s v="hr-benefits-portal.org"/>
    <x v="0"/>
    <x v="2"/>
    <n v="0.9145833333333333"/>
    <d v="2026-02-08T00:00:00"/>
    <n v="2"/>
    <n v="5"/>
    <n v="2"/>
    <x v="3"/>
    <s v="Medium"/>
    <s v="Medium"/>
    <n v="1"/>
    <n v="0"/>
  </r>
  <r>
    <s v="INC-2026-12365"/>
    <d v="2026-02-08T22:07:00"/>
    <x v="4"/>
    <s v="secure-bank-login.net"/>
    <x v="2"/>
    <x v="0"/>
    <n v="0.92152777777777772"/>
    <d v="2026-02-08T00:00:00"/>
    <n v="2"/>
    <n v="3"/>
    <n v="1"/>
    <x v="2"/>
    <s v="Low"/>
    <s v="Low"/>
    <n v="1"/>
    <n v="0"/>
  </r>
  <r>
    <s v="INC-2026-10810"/>
    <d v="2026-02-08T22:12:00"/>
    <x v="4"/>
    <s v="hr-benefits-portal.org"/>
    <x v="2"/>
    <x v="0"/>
    <n v="0.92500000000000004"/>
    <d v="2026-02-08T00:00:00"/>
    <n v="2"/>
    <n v="3"/>
    <n v="1"/>
    <x v="2"/>
    <s v="Low"/>
    <s v="Low"/>
    <n v="1"/>
    <n v="0"/>
  </r>
  <r>
    <s v="INC-2026-13327"/>
    <d v="2026-02-08T23:12:00"/>
    <x v="1"/>
    <s v="secure-bank-login.net"/>
    <x v="1"/>
    <x v="1"/>
    <n v="0.96666666666666667"/>
    <d v="2026-02-08T00:00:00"/>
    <n v="2"/>
    <n v="1"/>
    <n v="4"/>
    <x v="1"/>
    <s v="Low"/>
    <s v="Low"/>
    <n v="1"/>
    <n v="1"/>
  </r>
  <r>
    <s v="INC-2026-11333"/>
    <d v="2026-02-09T00:19:00"/>
    <x v="4"/>
    <s v="invoice-processing.co"/>
    <x v="2"/>
    <x v="2"/>
    <n v="1.3194444444444444E-2"/>
    <d v="2026-02-09T00:00:00"/>
    <n v="2"/>
    <n v="3"/>
    <n v="2"/>
    <x v="4"/>
    <s v="Medium"/>
    <s v="Medium"/>
    <n v="1"/>
    <n v="0"/>
  </r>
  <r>
    <s v="INC-2026-12962"/>
    <d v="2026-02-09T00:30:00"/>
    <x v="4"/>
    <s v="invoice-processing.co"/>
    <x v="2"/>
    <x v="3"/>
    <n v="2.0833333333333332E-2"/>
    <d v="2026-02-09T00:00:00"/>
    <n v="2"/>
    <n v="3"/>
    <n v="2"/>
    <x v="4"/>
    <s v="Medium"/>
    <s v="Medium"/>
    <n v="1"/>
    <n v="0"/>
  </r>
  <r>
    <s v="INC-2026-12430"/>
    <d v="2026-02-09T00:37:00"/>
    <x v="4"/>
    <s v="secure-bank-login.net"/>
    <x v="2"/>
    <x v="3"/>
    <n v="2.5694444444444443E-2"/>
    <d v="2026-02-09T00:00:00"/>
    <n v="2"/>
    <n v="3"/>
    <n v="2"/>
    <x v="4"/>
    <s v="Medium"/>
    <s v="Medium"/>
    <n v="1"/>
    <n v="0"/>
  </r>
  <r>
    <s v="INC-2026-14270"/>
    <d v="2026-02-09T00:46:00"/>
    <x v="4"/>
    <s v="hr-benefits-portal.org"/>
    <x v="2"/>
    <x v="2"/>
    <n v="3.1944444444444442E-2"/>
    <d v="2026-02-09T00:00:00"/>
    <n v="2"/>
    <n v="3"/>
    <n v="2"/>
    <x v="4"/>
    <s v="Medium"/>
    <s v="Medium"/>
    <n v="1"/>
    <n v="0"/>
  </r>
  <r>
    <s v="INC-2026-13233"/>
    <d v="2026-02-09T01:16:00"/>
    <x v="3"/>
    <s v="secure-bank-login.net"/>
    <x v="0"/>
    <x v="1"/>
    <n v="5.2777777777777778E-2"/>
    <d v="2026-02-09T00:00:00"/>
    <n v="2"/>
    <n v="5"/>
    <n v="4"/>
    <x v="10"/>
    <s v="Very High"/>
    <s v="Critical"/>
    <n v="1"/>
    <n v="1"/>
  </r>
  <r>
    <s v="INC-2026-10389"/>
    <d v="2026-02-09T01:36:00"/>
    <x v="1"/>
    <s v="hr-benefits-portal.org"/>
    <x v="3"/>
    <x v="0"/>
    <n v="6.6666666666666666E-2"/>
    <d v="2026-02-09T00:00:00"/>
    <n v="2"/>
    <n v="1"/>
    <n v="1"/>
    <x v="0"/>
    <s v="Low"/>
    <s v="Low"/>
    <n v="1"/>
    <n v="0"/>
  </r>
  <r>
    <s v="INC-2026-10797"/>
    <d v="2026-02-09T01:40:00"/>
    <x v="2"/>
    <s v="secure-bank-login.net"/>
    <x v="1"/>
    <x v="3"/>
    <n v="6.9444444444444448E-2"/>
    <d v="2026-02-09T00:00:00"/>
    <n v="2"/>
    <n v="3"/>
    <n v="2"/>
    <x v="4"/>
    <s v="Medium"/>
    <s v="Medium"/>
    <n v="1"/>
    <n v="0"/>
  </r>
  <r>
    <s v="INC-2026-13413"/>
    <d v="2026-02-09T02:10:00"/>
    <x v="3"/>
    <s v="secure-bank-login.net"/>
    <x v="0"/>
    <x v="3"/>
    <n v="9.0277777777777776E-2"/>
    <d v="2026-02-09T00:00:00"/>
    <n v="2"/>
    <n v="5"/>
    <n v="2"/>
    <x v="3"/>
    <s v="Medium"/>
    <s v="Medium"/>
    <n v="1"/>
    <n v="0"/>
  </r>
  <r>
    <s v="INC-2026-13883"/>
    <d v="2026-02-09T02:13:00"/>
    <x v="4"/>
    <s v="invoice-processing.co"/>
    <x v="2"/>
    <x v="1"/>
    <n v="9.2361111111111116E-2"/>
    <d v="2026-02-09T00:00:00"/>
    <n v="2"/>
    <n v="3"/>
    <n v="4"/>
    <x v="5"/>
    <s v="High"/>
    <s v="High"/>
    <n v="1"/>
    <n v="1"/>
  </r>
  <r>
    <s v="INC-2026-14302"/>
    <d v="2026-02-09T02:23:00"/>
    <x v="4"/>
    <s v="micros0ft-security.com"/>
    <x v="2"/>
    <x v="2"/>
    <n v="9.930555555555555E-2"/>
    <d v="2026-02-09T00:00:00"/>
    <n v="2"/>
    <n v="3"/>
    <n v="2"/>
    <x v="4"/>
    <s v="Medium"/>
    <s v="Medium"/>
    <n v="1"/>
    <n v="0"/>
  </r>
  <r>
    <s v="INC-2026-14377"/>
    <d v="2026-02-09T02:32:00"/>
    <x v="4"/>
    <s v="invoice-processing.co"/>
    <x v="2"/>
    <x v="2"/>
    <n v="0.10555555555555556"/>
    <d v="2026-02-09T00:00:00"/>
    <n v="2"/>
    <n v="3"/>
    <n v="2"/>
    <x v="4"/>
    <s v="Medium"/>
    <s v="Medium"/>
    <n v="1"/>
    <n v="0"/>
  </r>
  <r>
    <s v="INC-2026-14437"/>
    <d v="2026-02-09T02:45:00"/>
    <x v="1"/>
    <s v="micros0ft-security.com"/>
    <x v="1"/>
    <x v="0"/>
    <n v="0.11458333333333333"/>
    <d v="2026-02-09T00:00:00"/>
    <n v="2"/>
    <n v="1"/>
    <n v="1"/>
    <x v="0"/>
    <s v="Low"/>
    <s v="Low"/>
    <n v="1"/>
    <n v="0"/>
  </r>
  <r>
    <s v="INC-2026-11584"/>
    <d v="2026-02-09T03:21:00"/>
    <x v="4"/>
    <s v="micros0ft-security.com"/>
    <x v="2"/>
    <x v="2"/>
    <n v="0.13958333333333334"/>
    <d v="2026-02-09T00:00:00"/>
    <n v="2"/>
    <n v="3"/>
    <n v="2"/>
    <x v="4"/>
    <s v="Medium"/>
    <s v="Medium"/>
    <n v="1"/>
    <n v="0"/>
  </r>
  <r>
    <s v="INC-2026-12055"/>
    <d v="2026-02-09T04:00:00"/>
    <x v="4"/>
    <s v="invoice-processing.co"/>
    <x v="2"/>
    <x v="0"/>
    <n v="0.16666666666666666"/>
    <d v="2026-02-09T00:00:00"/>
    <n v="2"/>
    <n v="3"/>
    <n v="1"/>
    <x v="2"/>
    <s v="Low"/>
    <s v="Low"/>
    <n v="1"/>
    <n v="0"/>
  </r>
  <r>
    <s v="INC-2026-13154"/>
    <d v="2026-02-09T04:28:00"/>
    <x v="2"/>
    <s v="micros0ft-security.com"/>
    <x v="0"/>
    <x v="2"/>
    <n v="0.18611111111111112"/>
    <d v="2026-02-09T00:00:00"/>
    <n v="2"/>
    <n v="3"/>
    <n v="2"/>
    <x v="4"/>
    <s v="Medium"/>
    <s v="Medium"/>
    <n v="1"/>
    <n v="0"/>
  </r>
  <r>
    <s v="INC-2026-11862"/>
    <d v="2026-02-09T06:26:00"/>
    <x v="5"/>
    <s v="hr-benefits-portal.org"/>
    <x v="2"/>
    <x v="3"/>
    <n v="0.26805555555555555"/>
    <d v="2026-02-09T00:00:00"/>
    <n v="2"/>
    <n v="1"/>
    <n v="2"/>
    <x v="6"/>
    <s v="Low"/>
    <s v="Low"/>
    <n v="1"/>
    <n v="0"/>
  </r>
  <r>
    <s v="INC-2026-13715"/>
    <d v="2026-02-09T07:42:00"/>
    <x v="0"/>
    <s v="micros0ft-security.com"/>
    <x v="1"/>
    <x v="1"/>
    <n v="0.32083333333333336"/>
    <d v="2026-02-09T00:00:00"/>
    <n v="2"/>
    <n v="1"/>
    <n v="4"/>
    <x v="1"/>
    <s v="Low"/>
    <s v="Low"/>
    <n v="1"/>
    <n v="1"/>
  </r>
  <r>
    <s v="INC-2026-13415"/>
    <d v="2026-02-09T08:04:00"/>
    <x v="0"/>
    <s v="micros0ft-security.com"/>
    <x v="3"/>
    <x v="3"/>
    <n v="0.33611111111111114"/>
    <d v="2026-02-09T00:00:00"/>
    <n v="2"/>
    <n v="1"/>
    <n v="2"/>
    <x v="6"/>
    <s v="Low"/>
    <s v="Low"/>
    <n v="1"/>
    <n v="0"/>
  </r>
  <r>
    <s v="INC-2026-11054"/>
    <d v="2026-02-09T08:19:00"/>
    <x v="4"/>
    <s v="invoice-processing.co"/>
    <x v="2"/>
    <x v="3"/>
    <n v="0.34652777777777777"/>
    <d v="2026-02-09T00:00:00"/>
    <n v="2"/>
    <n v="3"/>
    <n v="2"/>
    <x v="4"/>
    <s v="Medium"/>
    <s v="Medium"/>
    <n v="1"/>
    <n v="0"/>
  </r>
  <r>
    <s v="INC-2026-12104"/>
    <d v="2026-02-09T08:26:00"/>
    <x v="0"/>
    <s v="hr-benefits-portal.org"/>
    <x v="1"/>
    <x v="3"/>
    <n v="0.35138888888888886"/>
    <d v="2026-02-09T00:00:00"/>
    <n v="2"/>
    <n v="1"/>
    <n v="2"/>
    <x v="6"/>
    <s v="Low"/>
    <s v="Low"/>
    <n v="1"/>
    <n v="0"/>
  </r>
  <r>
    <s v="INC-2026-10819"/>
    <d v="2026-02-09T08:44:00"/>
    <x v="4"/>
    <s v="micros0ft-security.com"/>
    <x v="2"/>
    <x v="3"/>
    <n v="0.36388888888888887"/>
    <d v="2026-02-09T00:00:00"/>
    <n v="2"/>
    <n v="3"/>
    <n v="2"/>
    <x v="4"/>
    <s v="Medium"/>
    <s v="Medium"/>
    <n v="1"/>
    <n v="0"/>
  </r>
  <r>
    <s v="INC-2026-12276"/>
    <d v="2026-02-09T10:18:00"/>
    <x v="4"/>
    <s v="hr-benefits-portal.org"/>
    <x v="2"/>
    <x v="3"/>
    <n v="0.42916666666666664"/>
    <d v="2026-02-09T00:00:00"/>
    <n v="2"/>
    <n v="3"/>
    <n v="2"/>
    <x v="4"/>
    <s v="Medium"/>
    <s v="Medium"/>
    <n v="1"/>
    <n v="0"/>
  </r>
  <r>
    <s v="INC-2026-14204"/>
    <d v="2026-02-09T11:16:00"/>
    <x v="3"/>
    <s v="secure-bank-login.net"/>
    <x v="0"/>
    <x v="2"/>
    <n v="0.46944444444444444"/>
    <d v="2026-02-09T00:00:00"/>
    <n v="2"/>
    <n v="5"/>
    <n v="2"/>
    <x v="3"/>
    <s v="Medium"/>
    <s v="Medium"/>
    <n v="1"/>
    <n v="0"/>
  </r>
  <r>
    <s v="INC-2026-11371"/>
    <d v="2026-02-09T11:25:00"/>
    <x v="4"/>
    <s v="hr-benefits-portal.org"/>
    <x v="3"/>
    <x v="0"/>
    <n v="0.47569444444444442"/>
    <d v="2026-02-09T00:00:00"/>
    <n v="2"/>
    <n v="3"/>
    <n v="1"/>
    <x v="2"/>
    <s v="Low"/>
    <s v="Low"/>
    <n v="1"/>
    <n v="0"/>
  </r>
  <r>
    <s v="INC-2026-13866"/>
    <d v="2026-02-09T11:40:00"/>
    <x v="4"/>
    <s v="micros0ft-security.com"/>
    <x v="2"/>
    <x v="2"/>
    <n v="0.4861111111111111"/>
    <d v="2026-02-09T00:00:00"/>
    <n v="2"/>
    <n v="3"/>
    <n v="2"/>
    <x v="4"/>
    <s v="Medium"/>
    <s v="Medium"/>
    <n v="1"/>
    <n v="0"/>
  </r>
  <r>
    <s v="INC-2026-14220"/>
    <d v="2026-02-09T12:05:00"/>
    <x v="4"/>
    <s v="invoice-processing.co"/>
    <x v="2"/>
    <x v="2"/>
    <n v="0.50347222222222221"/>
    <d v="2026-02-09T00:00:00"/>
    <n v="2"/>
    <n v="3"/>
    <n v="2"/>
    <x v="4"/>
    <s v="Medium"/>
    <s v="Medium"/>
    <n v="1"/>
    <n v="0"/>
  </r>
  <r>
    <s v="INC-2026-13406"/>
    <d v="2026-02-09T12:27:00"/>
    <x v="4"/>
    <s v="invoice-processing.co"/>
    <x v="2"/>
    <x v="0"/>
    <n v="0.51875000000000004"/>
    <d v="2026-02-09T00:00:00"/>
    <n v="2"/>
    <n v="3"/>
    <n v="1"/>
    <x v="2"/>
    <s v="Low"/>
    <s v="Low"/>
    <n v="1"/>
    <n v="0"/>
  </r>
  <r>
    <s v="INC-2026-13530"/>
    <d v="2026-02-09T12:32:00"/>
    <x v="4"/>
    <s v="micros0ft-security.com"/>
    <x v="2"/>
    <x v="0"/>
    <n v="0.52222222222222225"/>
    <d v="2026-02-09T00:00:00"/>
    <n v="2"/>
    <n v="3"/>
    <n v="1"/>
    <x v="2"/>
    <s v="Low"/>
    <s v="Low"/>
    <n v="1"/>
    <n v="0"/>
  </r>
  <r>
    <s v="INC-2026-13633"/>
    <d v="2026-02-09T12:32:00"/>
    <x v="5"/>
    <s v="secure-bank-login.net"/>
    <x v="1"/>
    <x v="3"/>
    <n v="0.52222222222222225"/>
    <d v="2026-02-09T00:00:00"/>
    <n v="2"/>
    <n v="1"/>
    <n v="2"/>
    <x v="6"/>
    <s v="Low"/>
    <s v="Low"/>
    <n v="1"/>
    <n v="0"/>
  </r>
  <r>
    <s v="INC-2026-10209"/>
    <d v="2026-02-09T12:43:00"/>
    <x v="4"/>
    <s v="hr-benefits-portal.org"/>
    <x v="0"/>
    <x v="3"/>
    <n v="0.52986111111111112"/>
    <d v="2026-02-09T00:00:00"/>
    <n v="2"/>
    <n v="3"/>
    <n v="2"/>
    <x v="4"/>
    <s v="Medium"/>
    <s v="Medium"/>
    <n v="1"/>
    <n v="0"/>
  </r>
  <r>
    <s v="INC-2026-11155"/>
    <d v="2026-02-09T13:02:00"/>
    <x v="4"/>
    <s v="invoice-processing.co"/>
    <x v="2"/>
    <x v="1"/>
    <n v="0.54305555555555551"/>
    <d v="2026-02-09T00:00:00"/>
    <n v="2"/>
    <n v="3"/>
    <n v="4"/>
    <x v="5"/>
    <s v="High"/>
    <s v="High"/>
    <n v="1"/>
    <n v="1"/>
  </r>
  <r>
    <s v="INC-2026-12754"/>
    <d v="2026-02-09T13:03:00"/>
    <x v="3"/>
    <s v="hr-benefits-portal.org"/>
    <x v="0"/>
    <x v="2"/>
    <n v="0.54374999999999996"/>
    <d v="2026-02-09T00:00:00"/>
    <n v="2"/>
    <n v="5"/>
    <n v="2"/>
    <x v="3"/>
    <s v="Medium"/>
    <s v="Medium"/>
    <n v="1"/>
    <n v="0"/>
  </r>
  <r>
    <s v="INC-2026-10397"/>
    <d v="2026-02-09T13:07:00"/>
    <x v="0"/>
    <s v="hr-benefits-portal.org"/>
    <x v="2"/>
    <x v="3"/>
    <n v="0.54652777777777772"/>
    <d v="2026-02-09T00:00:00"/>
    <n v="2"/>
    <n v="1"/>
    <n v="2"/>
    <x v="6"/>
    <s v="Low"/>
    <s v="Low"/>
    <n v="1"/>
    <n v="0"/>
  </r>
  <r>
    <s v="INC-2026-13555"/>
    <d v="2026-02-09T14:05:00"/>
    <x v="4"/>
    <s v="secure-bank-login.net"/>
    <x v="2"/>
    <x v="2"/>
    <n v="0.58680555555555558"/>
    <d v="2026-02-09T00:00:00"/>
    <n v="2"/>
    <n v="3"/>
    <n v="2"/>
    <x v="4"/>
    <s v="Medium"/>
    <s v="Medium"/>
    <n v="1"/>
    <n v="0"/>
  </r>
  <r>
    <s v="INC-2026-13775"/>
    <d v="2026-02-09T14:26:00"/>
    <x v="2"/>
    <s v="invoice-processing.co"/>
    <x v="1"/>
    <x v="0"/>
    <n v="0.60138888888888886"/>
    <d v="2026-02-09T00:00:00"/>
    <n v="2"/>
    <n v="3"/>
    <n v="1"/>
    <x v="2"/>
    <s v="Low"/>
    <s v="Low"/>
    <n v="1"/>
    <n v="0"/>
  </r>
  <r>
    <s v="INC-2026-12836"/>
    <d v="2026-02-09T14:37:00"/>
    <x v="4"/>
    <s v="invoice-processing.co"/>
    <x v="0"/>
    <x v="2"/>
    <n v="0.60902777777777772"/>
    <d v="2026-02-09T00:00:00"/>
    <n v="2"/>
    <n v="3"/>
    <n v="2"/>
    <x v="4"/>
    <s v="Medium"/>
    <s v="Medium"/>
    <n v="1"/>
    <n v="0"/>
  </r>
  <r>
    <s v="INC-2026-13295"/>
    <d v="2026-02-09T15:28:00"/>
    <x v="4"/>
    <s v="secure-bank-login.net"/>
    <x v="2"/>
    <x v="2"/>
    <n v="0.64444444444444449"/>
    <d v="2026-02-09T00:00:00"/>
    <n v="2"/>
    <n v="3"/>
    <n v="2"/>
    <x v="4"/>
    <s v="Medium"/>
    <s v="Medium"/>
    <n v="1"/>
    <n v="0"/>
  </r>
  <r>
    <s v="INC-2026-12375"/>
    <d v="2026-02-09T15:58:00"/>
    <x v="4"/>
    <s v="micros0ft-security.com"/>
    <x v="2"/>
    <x v="3"/>
    <n v="0.66527777777777775"/>
    <d v="2026-02-09T00:00:00"/>
    <n v="2"/>
    <n v="3"/>
    <n v="2"/>
    <x v="4"/>
    <s v="Medium"/>
    <s v="Medium"/>
    <n v="1"/>
    <n v="0"/>
  </r>
  <r>
    <s v="INC-2026-12607"/>
    <d v="2026-02-09T16:03:00"/>
    <x v="4"/>
    <s v="hr-benefits-portal.org"/>
    <x v="2"/>
    <x v="2"/>
    <n v="0.66874999999999996"/>
    <d v="2026-02-09T00:00:00"/>
    <n v="2"/>
    <n v="3"/>
    <n v="2"/>
    <x v="4"/>
    <s v="Medium"/>
    <s v="Medium"/>
    <n v="1"/>
    <n v="0"/>
  </r>
  <r>
    <s v="INC-2026-13792"/>
    <d v="2026-02-09T16:14:00"/>
    <x v="4"/>
    <s v="invoice-processing.co"/>
    <x v="2"/>
    <x v="2"/>
    <n v="0.67638888888888893"/>
    <d v="2026-02-09T00:00:00"/>
    <n v="2"/>
    <n v="3"/>
    <n v="2"/>
    <x v="4"/>
    <s v="Medium"/>
    <s v="Medium"/>
    <n v="1"/>
    <n v="0"/>
  </r>
  <r>
    <s v="INC-2026-10686"/>
    <d v="2026-02-09T16:17:00"/>
    <x v="4"/>
    <s v="micros0ft-security.com"/>
    <x v="2"/>
    <x v="3"/>
    <n v="0.67847222222222225"/>
    <d v="2026-02-09T00:00:00"/>
    <n v="2"/>
    <n v="3"/>
    <n v="2"/>
    <x v="4"/>
    <s v="Medium"/>
    <s v="Medium"/>
    <n v="1"/>
    <n v="0"/>
  </r>
  <r>
    <s v="INC-2026-10694"/>
    <d v="2026-02-09T16:31:00"/>
    <x v="5"/>
    <s v="secure-bank-login.net"/>
    <x v="2"/>
    <x v="3"/>
    <n v="0.68819444444444444"/>
    <d v="2026-02-09T00:00:00"/>
    <n v="2"/>
    <n v="1"/>
    <n v="2"/>
    <x v="6"/>
    <s v="Low"/>
    <s v="Low"/>
    <n v="1"/>
    <n v="0"/>
  </r>
  <r>
    <s v="INC-2026-11143"/>
    <d v="2026-02-09T16:41:00"/>
    <x v="4"/>
    <s v="invoice-processing.co"/>
    <x v="2"/>
    <x v="2"/>
    <n v="0.69513888888888886"/>
    <d v="2026-02-09T00:00:00"/>
    <n v="2"/>
    <n v="3"/>
    <n v="2"/>
    <x v="4"/>
    <s v="Medium"/>
    <s v="Medium"/>
    <n v="1"/>
    <n v="0"/>
  </r>
  <r>
    <s v="INC-2026-10725"/>
    <d v="2026-02-09T16:45:00"/>
    <x v="4"/>
    <s v="invoice-processing.co"/>
    <x v="2"/>
    <x v="3"/>
    <n v="0.69791666666666663"/>
    <d v="2026-02-09T00:00:00"/>
    <n v="2"/>
    <n v="3"/>
    <n v="2"/>
    <x v="4"/>
    <s v="Medium"/>
    <s v="Medium"/>
    <n v="1"/>
    <n v="0"/>
  </r>
  <r>
    <s v="INC-2026-12103"/>
    <d v="2026-02-09T16:46:00"/>
    <x v="3"/>
    <s v="micros0ft-security.com"/>
    <x v="0"/>
    <x v="1"/>
    <n v="0.69861111111111107"/>
    <d v="2026-02-09T00:00:00"/>
    <n v="2"/>
    <n v="5"/>
    <n v="4"/>
    <x v="10"/>
    <s v="Very High"/>
    <s v="Critical"/>
    <n v="1"/>
    <n v="1"/>
  </r>
  <r>
    <s v="INC-2026-13077"/>
    <d v="2026-02-09T16:46:00"/>
    <x v="4"/>
    <s v="micros0ft-security.com"/>
    <x v="2"/>
    <x v="2"/>
    <n v="0.69861111111111107"/>
    <d v="2026-02-09T00:00:00"/>
    <n v="2"/>
    <n v="3"/>
    <n v="2"/>
    <x v="4"/>
    <s v="Medium"/>
    <s v="Medium"/>
    <n v="1"/>
    <n v="0"/>
  </r>
  <r>
    <s v="INC-2026-14106"/>
    <d v="2026-02-09T16:47:00"/>
    <x v="5"/>
    <s v="invoice-processing.co"/>
    <x v="0"/>
    <x v="3"/>
    <n v="0.69930555555555551"/>
    <d v="2026-02-09T00:00:00"/>
    <n v="2"/>
    <n v="1"/>
    <n v="2"/>
    <x v="6"/>
    <s v="Low"/>
    <s v="Low"/>
    <n v="1"/>
    <n v="0"/>
  </r>
  <r>
    <s v="INC-2026-12370"/>
    <d v="2026-02-09T16:48:00"/>
    <x v="3"/>
    <s v="invoice-processing.co"/>
    <x v="0"/>
    <x v="3"/>
    <n v="0.7"/>
    <d v="2026-02-09T00:00:00"/>
    <n v="2"/>
    <n v="5"/>
    <n v="2"/>
    <x v="3"/>
    <s v="Medium"/>
    <s v="Medium"/>
    <n v="1"/>
    <n v="0"/>
  </r>
  <r>
    <s v="INC-2026-14998"/>
    <d v="2026-02-09T17:03:00"/>
    <x v="3"/>
    <s v="hr-benefits-portal.org"/>
    <x v="0"/>
    <x v="2"/>
    <n v="0.7104166666666667"/>
    <d v="2026-02-09T00:00:00"/>
    <n v="2"/>
    <n v="5"/>
    <n v="2"/>
    <x v="3"/>
    <s v="Medium"/>
    <s v="Medium"/>
    <n v="1"/>
    <n v="0"/>
  </r>
  <r>
    <s v="INC-2026-14588"/>
    <d v="2026-02-09T18:01:00"/>
    <x v="1"/>
    <s v="hr-benefits-portal.org"/>
    <x v="2"/>
    <x v="3"/>
    <n v="0.75069444444444444"/>
    <d v="2026-02-09T00:00:00"/>
    <n v="2"/>
    <n v="1"/>
    <n v="2"/>
    <x v="6"/>
    <s v="Low"/>
    <s v="Low"/>
    <n v="1"/>
    <n v="0"/>
  </r>
  <r>
    <s v="INC-2026-10287"/>
    <d v="2026-02-09T18:25:00"/>
    <x v="5"/>
    <s v="micros0ft-security.com"/>
    <x v="3"/>
    <x v="3"/>
    <n v="0.76736111111111116"/>
    <d v="2026-02-09T00:00:00"/>
    <n v="2"/>
    <n v="1"/>
    <n v="2"/>
    <x v="6"/>
    <s v="Low"/>
    <s v="Low"/>
    <n v="1"/>
    <n v="0"/>
  </r>
  <r>
    <s v="INC-2026-13422"/>
    <d v="2026-02-09T18:29:00"/>
    <x v="4"/>
    <s v="micros0ft-security.com"/>
    <x v="2"/>
    <x v="1"/>
    <n v="0.77013888888888893"/>
    <d v="2026-02-09T00:00:00"/>
    <n v="2"/>
    <n v="3"/>
    <n v="4"/>
    <x v="5"/>
    <s v="High"/>
    <s v="High"/>
    <n v="1"/>
    <n v="1"/>
  </r>
  <r>
    <s v="INC-2026-10692"/>
    <d v="2026-02-09T18:33:00"/>
    <x v="1"/>
    <s v="invoice-processing.co"/>
    <x v="2"/>
    <x v="1"/>
    <n v="0.7729166666666667"/>
    <d v="2026-02-09T00:00:00"/>
    <n v="2"/>
    <n v="1"/>
    <n v="4"/>
    <x v="1"/>
    <s v="Low"/>
    <s v="Low"/>
    <n v="1"/>
    <n v="1"/>
  </r>
  <r>
    <s v="INC-2026-10976"/>
    <d v="2026-02-09T19:43:00"/>
    <x v="4"/>
    <s v="invoice-processing.co"/>
    <x v="2"/>
    <x v="2"/>
    <n v="0.82152777777777775"/>
    <d v="2026-02-09T00:00:00"/>
    <n v="2"/>
    <n v="3"/>
    <n v="2"/>
    <x v="4"/>
    <s v="Medium"/>
    <s v="Medium"/>
    <n v="1"/>
    <n v="0"/>
  </r>
  <r>
    <s v="INC-2026-12452"/>
    <d v="2026-02-09T19:59:00"/>
    <x v="5"/>
    <s v="invoice-processing.co"/>
    <x v="2"/>
    <x v="3"/>
    <n v="0.83263888888888893"/>
    <d v="2026-02-09T00:00:00"/>
    <n v="2"/>
    <n v="1"/>
    <n v="2"/>
    <x v="6"/>
    <s v="Low"/>
    <s v="Low"/>
    <n v="1"/>
    <n v="0"/>
  </r>
  <r>
    <s v="INC-2026-10791"/>
    <d v="2026-02-09T20:00:00"/>
    <x v="2"/>
    <s v="hr-benefits-portal.org"/>
    <x v="1"/>
    <x v="2"/>
    <n v="0.83333333333333337"/>
    <d v="2026-02-09T00:00:00"/>
    <n v="2"/>
    <n v="3"/>
    <n v="2"/>
    <x v="4"/>
    <s v="Medium"/>
    <s v="Medium"/>
    <n v="1"/>
    <n v="0"/>
  </r>
  <r>
    <s v="INC-2026-10942"/>
    <d v="2026-02-09T20:25:00"/>
    <x v="3"/>
    <s v="invoice-processing.co"/>
    <x v="0"/>
    <x v="0"/>
    <n v="0.85069444444444442"/>
    <d v="2026-02-09T00:00:00"/>
    <n v="2"/>
    <n v="5"/>
    <n v="1"/>
    <x v="8"/>
    <s v="Medium"/>
    <s v="Medium"/>
    <n v="1"/>
    <n v="0"/>
  </r>
  <r>
    <s v="INC-2026-12619"/>
    <d v="2026-02-09T20:26:00"/>
    <x v="4"/>
    <s v="secure-bank-login.net"/>
    <x v="2"/>
    <x v="1"/>
    <n v="0.85138888888888886"/>
    <d v="2026-02-09T00:00:00"/>
    <n v="2"/>
    <n v="3"/>
    <n v="4"/>
    <x v="5"/>
    <s v="High"/>
    <s v="High"/>
    <n v="1"/>
    <n v="1"/>
  </r>
  <r>
    <s v="INC-2026-10468"/>
    <d v="2026-02-09T21:18:00"/>
    <x v="0"/>
    <s v="micros0ft-security.com"/>
    <x v="3"/>
    <x v="3"/>
    <n v="0.88749999999999996"/>
    <d v="2026-02-09T00:00:00"/>
    <n v="2"/>
    <n v="1"/>
    <n v="2"/>
    <x v="6"/>
    <s v="Low"/>
    <s v="Low"/>
    <n v="1"/>
    <n v="0"/>
  </r>
  <r>
    <s v="INC-2026-14605"/>
    <d v="2026-02-09T21:37:00"/>
    <x v="1"/>
    <s v="hr-benefits-portal.org"/>
    <x v="3"/>
    <x v="3"/>
    <n v="0.90069444444444446"/>
    <d v="2026-02-09T00:00:00"/>
    <n v="2"/>
    <n v="1"/>
    <n v="2"/>
    <x v="6"/>
    <s v="Low"/>
    <s v="Low"/>
    <n v="1"/>
    <n v="0"/>
  </r>
  <r>
    <s v="INC-2026-10253"/>
    <d v="2026-02-09T22:01:00"/>
    <x v="0"/>
    <s v="micros0ft-security.com"/>
    <x v="2"/>
    <x v="3"/>
    <n v="0.91736111111111107"/>
    <d v="2026-02-09T00:00:00"/>
    <n v="2"/>
    <n v="1"/>
    <n v="2"/>
    <x v="6"/>
    <s v="Low"/>
    <s v="Low"/>
    <n v="1"/>
    <n v="0"/>
  </r>
  <r>
    <s v="INC-2026-12414"/>
    <d v="2026-02-09T22:13:00"/>
    <x v="3"/>
    <s v="invoice-processing.co"/>
    <x v="0"/>
    <x v="0"/>
    <n v="0.92569444444444449"/>
    <d v="2026-02-09T00:00:00"/>
    <n v="2"/>
    <n v="5"/>
    <n v="1"/>
    <x v="8"/>
    <s v="Medium"/>
    <s v="Medium"/>
    <n v="1"/>
    <n v="0"/>
  </r>
  <r>
    <s v="INC-2026-10995"/>
    <d v="2026-02-09T22:20:00"/>
    <x v="5"/>
    <s v="secure-bank-login.net"/>
    <x v="1"/>
    <x v="3"/>
    <n v="0.93055555555555558"/>
    <d v="2026-02-09T00:00:00"/>
    <n v="2"/>
    <n v="1"/>
    <n v="2"/>
    <x v="6"/>
    <s v="Low"/>
    <s v="Low"/>
    <n v="1"/>
    <n v="0"/>
  </r>
  <r>
    <s v="INC-2026-12827"/>
    <d v="2026-02-09T22:33:00"/>
    <x v="4"/>
    <s v="micros0ft-security.com"/>
    <x v="2"/>
    <x v="2"/>
    <n v="0.93958333333333333"/>
    <d v="2026-02-09T00:00:00"/>
    <n v="2"/>
    <n v="3"/>
    <n v="2"/>
    <x v="4"/>
    <s v="Medium"/>
    <s v="Medium"/>
    <n v="1"/>
    <n v="0"/>
  </r>
  <r>
    <s v="INC-2026-10461"/>
    <d v="2026-02-09T22:51:00"/>
    <x v="5"/>
    <s v="secure-bank-login.net"/>
    <x v="2"/>
    <x v="1"/>
    <n v="0.95208333333333328"/>
    <d v="2026-02-09T00:00:00"/>
    <n v="2"/>
    <n v="1"/>
    <n v="4"/>
    <x v="1"/>
    <s v="Low"/>
    <s v="Low"/>
    <n v="1"/>
    <n v="1"/>
  </r>
  <r>
    <s v="INC-2026-14558"/>
    <d v="2026-02-09T23:09:00"/>
    <x v="3"/>
    <s v="secure-bank-login.net"/>
    <x v="0"/>
    <x v="2"/>
    <n v="0.96458333333333335"/>
    <d v="2026-02-09T00:00:00"/>
    <n v="2"/>
    <n v="5"/>
    <n v="2"/>
    <x v="3"/>
    <s v="Medium"/>
    <s v="Medium"/>
    <n v="1"/>
    <n v="0"/>
  </r>
  <r>
    <s v="INC-2026-14509"/>
    <d v="2026-02-09T23:17:00"/>
    <x v="3"/>
    <s v="hr-benefits-portal.org"/>
    <x v="0"/>
    <x v="2"/>
    <n v="0.97013888888888888"/>
    <d v="2026-02-09T00:00:00"/>
    <n v="2"/>
    <n v="5"/>
    <n v="2"/>
    <x v="3"/>
    <s v="Medium"/>
    <s v="Medium"/>
    <n v="1"/>
    <n v="0"/>
  </r>
  <r>
    <s v="INC-2026-12366"/>
    <d v="2026-02-09T23:30:00"/>
    <x v="4"/>
    <s v="hr-benefits-portal.org"/>
    <x v="2"/>
    <x v="3"/>
    <n v="0.97916666666666663"/>
    <d v="2026-02-09T00:00:00"/>
    <n v="2"/>
    <n v="3"/>
    <n v="2"/>
    <x v="4"/>
    <s v="Medium"/>
    <s v="Medium"/>
    <n v="1"/>
    <n v="0"/>
  </r>
  <r>
    <s v="INC-2026-14773"/>
    <d v="2026-02-09T23:37:00"/>
    <x v="2"/>
    <s v="secure-bank-login.net"/>
    <x v="0"/>
    <x v="0"/>
    <n v="0.98402777777777772"/>
    <d v="2026-02-09T00:00:00"/>
    <n v="2"/>
    <n v="3"/>
    <n v="1"/>
    <x v="2"/>
    <s v="Low"/>
    <s v="Low"/>
    <n v="1"/>
    <n v="0"/>
  </r>
  <r>
    <s v="INC-2026-13538"/>
    <d v="2026-02-09T23:50:00"/>
    <x v="4"/>
    <s v="invoice-processing.co"/>
    <x v="2"/>
    <x v="2"/>
    <n v="0.99305555555555558"/>
    <d v="2026-02-09T00:00:00"/>
    <n v="2"/>
    <n v="3"/>
    <n v="2"/>
    <x v="4"/>
    <s v="Medium"/>
    <s v="Medium"/>
    <n v="1"/>
    <n v="0"/>
  </r>
  <r>
    <s v="INC-2026-14194"/>
    <d v="2026-02-10T00:00:00"/>
    <x v="3"/>
    <s v="invoice-processing.co"/>
    <x v="0"/>
    <x v="2"/>
    <n v="0"/>
    <d v="2026-02-10T00:00:00"/>
    <n v="2"/>
    <n v="5"/>
    <n v="2"/>
    <x v="3"/>
    <s v="Medium"/>
    <s v="Medium"/>
    <n v="1"/>
    <n v="0"/>
  </r>
  <r>
    <s v="INC-2026-10249"/>
    <d v="2026-02-10T00:12:00"/>
    <x v="2"/>
    <s v="micros0ft-security.com"/>
    <x v="0"/>
    <x v="4"/>
    <n v="8.3333333333333332E-3"/>
    <d v="2026-02-10T00:00:00"/>
    <n v="2"/>
    <n v="3"/>
    <n v="5"/>
    <x v="9"/>
    <s v="High"/>
    <s v="High"/>
    <n v="1"/>
    <n v="1"/>
  </r>
  <r>
    <s v="INC-2026-12741"/>
    <d v="2026-02-10T00:59:00"/>
    <x v="3"/>
    <s v="hr-benefits-portal.org"/>
    <x v="0"/>
    <x v="3"/>
    <n v="4.0972222222222222E-2"/>
    <d v="2026-02-10T00:00:00"/>
    <n v="2"/>
    <n v="5"/>
    <n v="2"/>
    <x v="3"/>
    <s v="Medium"/>
    <s v="Medium"/>
    <n v="1"/>
    <n v="0"/>
  </r>
  <r>
    <s v="INC-2026-11193"/>
    <d v="2026-02-10T01:16:00"/>
    <x v="4"/>
    <s v="secure-bank-login.net"/>
    <x v="2"/>
    <x v="0"/>
    <n v="5.2777777777777778E-2"/>
    <d v="2026-02-10T00:00:00"/>
    <n v="2"/>
    <n v="3"/>
    <n v="1"/>
    <x v="2"/>
    <s v="Low"/>
    <s v="Low"/>
    <n v="1"/>
    <n v="0"/>
  </r>
  <r>
    <s v="INC-2026-11335"/>
    <d v="2026-02-10T01:19:00"/>
    <x v="4"/>
    <s v="secure-bank-login.net"/>
    <x v="2"/>
    <x v="2"/>
    <n v="5.486111111111111E-2"/>
    <d v="2026-02-10T00:00:00"/>
    <n v="2"/>
    <n v="3"/>
    <n v="2"/>
    <x v="4"/>
    <s v="Medium"/>
    <s v="Medium"/>
    <n v="1"/>
    <n v="0"/>
  </r>
  <r>
    <s v="INC-2026-14224"/>
    <d v="2026-02-10T01:55:00"/>
    <x v="4"/>
    <s v="micros0ft-security.com"/>
    <x v="2"/>
    <x v="2"/>
    <n v="7.9861111111111105E-2"/>
    <d v="2026-02-10T00:00:00"/>
    <n v="2"/>
    <n v="3"/>
    <n v="2"/>
    <x v="4"/>
    <s v="Medium"/>
    <s v="Medium"/>
    <n v="1"/>
    <n v="0"/>
  </r>
  <r>
    <s v="INC-2026-10948"/>
    <d v="2026-02-10T02:45:00"/>
    <x v="3"/>
    <s v="micros0ft-security.com"/>
    <x v="0"/>
    <x v="2"/>
    <n v="0.11458333333333333"/>
    <d v="2026-02-10T00:00:00"/>
    <n v="2"/>
    <n v="5"/>
    <n v="2"/>
    <x v="3"/>
    <s v="Medium"/>
    <s v="Medium"/>
    <n v="1"/>
    <n v="0"/>
  </r>
  <r>
    <s v="INC-2026-13493"/>
    <d v="2026-02-10T03:01:00"/>
    <x v="5"/>
    <s v="hr-benefits-portal.org"/>
    <x v="1"/>
    <x v="1"/>
    <n v="0.12569444444444444"/>
    <d v="2026-02-10T00:00:00"/>
    <n v="2"/>
    <n v="1"/>
    <n v="4"/>
    <x v="1"/>
    <s v="Low"/>
    <s v="Low"/>
    <n v="1"/>
    <n v="1"/>
  </r>
  <r>
    <s v="INC-2026-14620"/>
    <d v="2026-02-10T05:21:00"/>
    <x v="1"/>
    <s v="micros0ft-security.com"/>
    <x v="3"/>
    <x v="1"/>
    <n v="0.22291666666666668"/>
    <d v="2026-02-10T00:00:00"/>
    <n v="2"/>
    <n v="1"/>
    <n v="4"/>
    <x v="1"/>
    <s v="Low"/>
    <s v="Low"/>
    <n v="1"/>
    <n v="1"/>
  </r>
  <r>
    <s v="INC-2026-14062"/>
    <d v="2026-02-10T05:43:00"/>
    <x v="4"/>
    <s v="hr-benefits-portal.org"/>
    <x v="2"/>
    <x v="0"/>
    <n v="0.23819444444444443"/>
    <d v="2026-02-10T00:00:00"/>
    <n v="2"/>
    <n v="3"/>
    <n v="1"/>
    <x v="2"/>
    <s v="Low"/>
    <s v="Low"/>
    <n v="1"/>
    <n v="0"/>
  </r>
  <r>
    <s v="INC-2026-14730"/>
    <d v="2026-02-10T06:24:00"/>
    <x v="4"/>
    <s v="secure-bank-login.net"/>
    <x v="2"/>
    <x v="2"/>
    <n v="0.26666666666666666"/>
    <d v="2026-02-10T00:00:00"/>
    <n v="2"/>
    <n v="3"/>
    <n v="2"/>
    <x v="4"/>
    <s v="Medium"/>
    <s v="Medium"/>
    <n v="1"/>
    <n v="0"/>
  </r>
  <r>
    <s v="INC-2026-11645"/>
    <d v="2026-02-10T06:48:00"/>
    <x v="1"/>
    <s v="micros0ft-security.com"/>
    <x v="0"/>
    <x v="3"/>
    <n v="0.28333333333333333"/>
    <d v="2026-02-10T00:00:00"/>
    <n v="2"/>
    <n v="1"/>
    <n v="2"/>
    <x v="6"/>
    <s v="Low"/>
    <s v="Low"/>
    <n v="1"/>
    <n v="0"/>
  </r>
  <r>
    <s v="INC-2026-13481"/>
    <d v="2026-02-10T06:54:00"/>
    <x v="4"/>
    <s v="secure-bank-login.net"/>
    <x v="2"/>
    <x v="3"/>
    <n v="0.28749999999999998"/>
    <d v="2026-02-10T00:00:00"/>
    <n v="2"/>
    <n v="3"/>
    <n v="2"/>
    <x v="4"/>
    <s v="Medium"/>
    <s v="Medium"/>
    <n v="1"/>
    <n v="0"/>
  </r>
  <r>
    <s v="INC-2026-13665"/>
    <d v="2026-02-10T07:07:00"/>
    <x v="2"/>
    <s v="invoice-processing.co"/>
    <x v="2"/>
    <x v="3"/>
    <n v="0.29652777777777778"/>
    <d v="2026-02-10T00:00:00"/>
    <n v="2"/>
    <n v="3"/>
    <n v="2"/>
    <x v="4"/>
    <s v="Medium"/>
    <s v="Medium"/>
    <n v="1"/>
    <n v="0"/>
  </r>
  <r>
    <s v="INC-2026-13793"/>
    <d v="2026-02-10T07:11:00"/>
    <x v="5"/>
    <s v="micros0ft-security.com"/>
    <x v="0"/>
    <x v="3"/>
    <n v="0.29930555555555555"/>
    <d v="2026-02-10T00:00:00"/>
    <n v="2"/>
    <n v="1"/>
    <n v="2"/>
    <x v="6"/>
    <s v="Low"/>
    <s v="Low"/>
    <n v="1"/>
    <n v="0"/>
  </r>
  <r>
    <s v="INC-2026-11250"/>
    <d v="2026-02-10T07:19:00"/>
    <x v="2"/>
    <s v="hr-benefits-portal.org"/>
    <x v="3"/>
    <x v="2"/>
    <n v="0.30486111111111114"/>
    <d v="2026-02-10T00:00:00"/>
    <n v="2"/>
    <n v="3"/>
    <n v="2"/>
    <x v="4"/>
    <s v="Medium"/>
    <s v="Medium"/>
    <n v="1"/>
    <n v="0"/>
  </r>
  <r>
    <s v="INC-2026-13783"/>
    <d v="2026-02-10T07:51:00"/>
    <x v="4"/>
    <s v="secure-bank-login.net"/>
    <x v="2"/>
    <x v="2"/>
    <n v="0.32708333333333334"/>
    <d v="2026-02-10T00:00:00"/>
    <n v="2"/>
    <n v="3"/>
    <n v="2"/>
    <x v="4"/>
    <s v="Medium"/>
    <s v="Medium"/>
    <n v="1"/>
    <n v="0"/>
  </r>
  <r>
    <s v="INC-2026-11145"/>
    <d v="2026-02-10T08:26:00"/>
    <x v="4"/>
    <s v="micros0ft-security.com"/>
    <x v="2"/>
    <x v="1"/>
    <n v="0.35138888888888886"/>
    <d v="2026-02-10T00:00:00"/>
    <n v="2"/>
    <n v="3"/>
    <n v="4"/>
    <x v="5"/>
    <s v="High"/>
    <s v="High"/>
    <n v="1"/>
    <n v="1"/>
  </r>
  <r>
    <s v="INC-2026-10001"/>
    <d v="2026-02-10T08:41:00"/>
    <x v="1"/>
    <s v="hr-benefits-portal.org"/>
    <x v="3"/>
    <x v="0"/>
    <n v="0.36180555555555555"/>
    <d v="2026-02-10T00:00:00"/>
    <n v="2"/>
    <n v="1"/>
    <n v="1"/>
    <x v="0"/>
    <s v="Low"/>
    <s v="Low"/>
    <n v="1"/>
    <n v="0"/>
  </r>
  <r>
    <s v="INC-2026-14966"/>
    <d v="2026-02-10T09:03:00"/>
    <x v="4"/>
    <s v="hr-benefits-portal.org"/>
    <x v="2"/>
    <x v="3"/>
    <n v="0.37708333333333333"/>
    <d v="2026-02-10T00:00:00"/>
    <n v="2"/>
    <n v="3"/>
    <n v="2"/>
    <x v="4"/>
    <s v="Medium"/>
    <s v="Medium"/>
    <n v="1"/>
    <n v="0"/>
  </r>
  <r>
    <s v="INC-2026-14505"/>
    <d v="2026-02-10T09:15:00"/>
    <x v="3"/>
    <s v="invoice-processing.co"/>
    <x v="0"/>
    <x v="3"/>
    <n v="0.38541666666666669"/>
    <d v="2026-02-10T00:00:00"/>
    <n v="2"/>
    <n v="5"/>
    <n v="2"/>
    <x v="3"/>
    <s v="Medium"/>
    <s v="Medium"/>
    <n v="1"/>
    <n v="0"/>
  </r>
  <r>
    <s v="INC-2026-10566"/>
    <d v="2026-02-10T09:33:00"/>
    <x v="4"/>
    <s v="secure-bank-login.net"/>
    <x v="2"/>
    <x v="3"/>
    <n v="0.39791666666666664"/>
    <d v="2026-02-10T00:00:00"/>
    <n v="2"/>
    <n v="3"/>
    <n v="2"/>
    <x v="4"/>
    <s v="Medium"/>
    <s v="Medium"/>
    <n v="1"/>
    <n v="0"/>
  </r>
  <r>
    <s v="INC-2026-13930"/>
    <d v="2026-02-10T10:35:00"/>
    <x v="4"/>
    <s v="invoice-processing.co"/>
    <x v="2"/>
    <x v="0"/>
    <n v="0.44097222222222221"/>
    <d v="2026-02-10T00:00:00"/>
    <n v="2"/>
    <n v="3"/>
    <n v="1"/>
    <x v="2"/>
    <s v="Low"/>
    <s v="Low"/>
    <n v="1"/>
    <n v="0"/>
  </r>
  <r>
    <s v="INC-2026-11474"/>
    <d v="2026-02-10T10:43:00"/>
    <x v="4"/>
    <s v="invoice-processing.co"/>
    <x v="2"/>
    <x v="1"/>
    <n v="0.4465277777777778"/>
    <d v="2026-02-10T00:00:00"/>
    <n v="2"/>
    <n v="3"/>
    <n v="4"/>
    <x v="5"/>
    <s v="High"/>
    <s v="High"/>
    <n v="1"/>
    <n v="1"/>
  </r>
  <r>
    <s v="INC-2026-10882"/>
    <d v="2026-02-10T10:46:00"/>
    <x v="2"/>
    <s v="hr-benefits-portal.org"/>
    <x v="0"/>
    <x v="0"/>
    <n v="0.44861111111111113"/>
    <d v="2026-02-10T00:00:00"/>
    <n v="2"/>
    <n v="3"/>
    <n v="1"/>
    <x v="2"/>
    <s v="Low"/>
    <s v="Low"/>
    <n v="1"/>
    <n v="0"/>
  </r>
  <r>
    <s v="INC-2026-14788"/>
    <d v="2026-02-10T10:57:00"/>
    <x v="3"/>
    <s v="micros0ft-security.com"/>
    <x v="0"/>
    <x v="3"/>
    <n v="0.45624999999999999"/>
    <d v="2026-02-10T00:00:00"/>
    <n v="2"/>
    <n v="5"/>
    <n v="2"/>
    <x v="3"/>
    <s v="Medium"/>
    <s v="Medium"/>
    <n v="1"/>
    <n v="0"/>
  </r>
  <r>
    <s v="INC-2026-13463"/>
    <d v="2026-02-10T11:08:00"/>
    <x v="2"/>
    <s v="invoice-processing.co"/>
    <x v="1"/>
    <x v="3"/>
    <n v="0.46388888888888891"/>
    <d v="2026-02-10T00:00:00"/>
    <n v="2"/>
    <n v="3"/>
    <n v="2"/>
    <x v="4"/>
    <s v="Medium"/>
    <s v="Medium"/>
    <n v="1"/>
    <n v="0"/>
  </r>
  <r>
    <s v="INC-2026-10940"/>
    <d v="2026-02-10T11:23:00"/>
    <x v="2"/>
    <s v="invoice-processing.co"/>
    <x v="2"/>
    <x v="2"/>
    <n v="0.47430555555555554"/>
    <d v="2026-02-10T00:00:00"/>
    <n v="2"/>
    <n v="3"/>
    <n v="2"/>
    <x v="4"/>
    <s v="Medium"/>
    <s v="Medium"/>
    <n v="1"/>
    <n v="0"/>
  </r>
  <r>
    <s v="INC-2026-13101"/>
    <d v="2026-02-10T11:24:00"/>
    <x v="4"/>
    <s v="invoice-processing.co"/>
    <x v="2"/>
    <x v="3"/>
    <n v="0.47499999999999998"/>
    <d v="2026-02-10T00:00:00"/>
    <n v="2"/>
    <n v="3"/>
    <n v="2"/>
    <x v="4"/>
    <s v="Medium"/>
    <s v="Medium"/>
    <n v="1"/>
    <n v="0"/>
  </r>
  <r>
    <s v="INC-2026-13489"/>
    <d v="2026-02-10T11:31:00"/>
    <x v="4"/>
    <s v="micros0ft-security.com"/>
    <x v="2"/>
    <x v="3"/>
    <n v="0.47986111111111113"/>
    <d v="2026-02-10T00:00:00"/>
    <n v="2"/>
    <n v="3"/>
    <n v="2"/>
    <x v="4"/>
    <s v="Medium"/>
    <s v="Medium"/>
    <n v="1"/>
    <n v="0"/>
  </r>
  <r>
    <s v="INC-2026-13054"/>
    <d v="2026-02-10T11:51:00"/>
    <x v="4"/>
    <s v="secure-bank-login.net"/>
    <x v="2"/>
    <x v="2"/>
    <n v="0.49375000000000002"/>
    <d v="2026-02-10T00:00:00"/>
    <n v="2"/>
    <n v="3"/>
    <n v="2"/>
    <x v="4"/>
    <s v="Medium"/>
    <s v="Medium"/>
    <n v="1"/>
    <n v="0"/>
  </r>
  <r>
    <s v="INC-2026-10758"/>
    <d v="2026-02-10T12:41:00"/>
    <x v="4"/>
    <s v="micros0ft-security.com"/>
    <x v="2"/>
    <x v="2"/>
    <n v="0.52847222222222223"/>
    <d v="2026-02-10T00:00:00"/>
    <n v="2"/>
    <n v="3"/>
    <n v="2"/>
    <x v="4"/>
    <s v="Medium"/>
    <s v="Medium"/>
    <n v="1"/>
    <n v="0"/>
  </r>
  <r>
    <s v="INC-2026-12390"/>
    <d v="2026-02-10T13:05:00"/>
    <x v="4"/>
    <s v="hr-benefits-portal.org"/>
    <x v="2"/>
    <x v="2"/>
    <n v="0.54513888888888884"/>
    <d v="2026-02-10T00:00:00"/>
    <n v="2"/>
    <n v="3"/>
    <n v="2"/>
    <x v="4"/>
    <s v="Medium"/>
    <s v="Medium"/>
    <n v="1"/>
    <n v="0"/>
  </r>
  <r>
    <s v="INC-2026-13535"/>
    <d v="2026-02-10T13:08:00"/>
    <x v="3"/>
    <s v="micros0ft-security.com"/>
    <x v="0"/>
    <x v="2"/>
    <n v="0.54722222222222228"/>
    <d v="2026-02-10T00:00:00"/>
    <n v="2"/>
    <n v="5"/>
    <n v="2"/>
    <x v="3"/>
    <s v="Medium"/>
    <s v="Medium"/>
    <n v="1"/>
    <n v="0"/>
  </r>
  <r>
    <s v="INC-2026-13509"/>
    <d v="2026-02-10T13:20:00"/>
    <x v="4"/>
    <s v="micros0ft-security.com"/>
    <x v="2"/>
    <x v="3"/>
    <n v="0.55555555555555558"/>
    <d v="2026-02-10T00:00:00"/>
    <n v="2"/>
    <n v="3"/>
    <n v="2"/>
    <x v="4"/>
    <s v="Medium"/>
    <s v="Medium"/>
    <n v="1"/>
    <n v="0"/>
  </r>
  <r>
    <s v="INC-2026-13271"/>
    <d v="2026-02-10T13:27:00"/>
    <x v="5"/>
    <s v="invoice-processing.co"/>
    <x v="3"/>
    <x v="0"/>
    <n v="0.56041666666666667"/>
    <d v="2026-02-10T00:00:00"/>
    <n v="2"/>
    <n v="1"/>
    <n v="1"/>
    <x v="0"/>
    <s v="Low"/>
    <s v="Low"/>
    <n v="1"/>
    <n v="0"/>
  </r>
  <r>
    <s v="INC-2026-13796"/>
    <d v="2026-02-10T13:28:00"/>
    <x v="2"/>
    <s v="hr-benefits-portal.org"/>
    <x v="0"/>
    <x v="3"/>
    <n v="0.56111111111111112"/>
    <d v="2026-02-10T00:00:00"/>
    <n v="2"/>
    <n v="3"/>
    <n v="2"/>
    <x v="4"/>
    <s v="Medium"/>
    <s v="Medium"/>
    <n v="1"/>
    <n v="0"/>
  </r>
  <r>
    <s v="INC-2026-14607"/>
    <d v="2026-02-10T14:34:00"/>
    <x v="4"/>
    <s v="micros0ft-security.com"/>
    <x v="2"/>
    <x v="1"/>
    <n v="0.6069444444444444"/>
    <d v="2026-02-10T00:00:00"/>
    <n v="2"/>
    <n v="3"/>
    <n v="4"/>
    <x v="5"/>
    <s v="High"/>
    <s v="High"/>
    <n v="1"/>
    <n v="1"/>
  </r>
  <r>
    <s v="INC-2026-11271"/>
    <d v="2026-02-10T14:38:00"/>
    <x v="3"/>
    <s v="invoice-processing.co"/>
    <x v="0"/>
    <x v="3"/>
    <n v="0.60972222222222228"/>
    <d v="2026-02-10T00:00:00"/>
    <n v="2"/>
    <n v="5"/>
    <n v="2"/>
    <x v="3"/>
    <s v="Medium"/>
    <s v="Medium"/>
    <n v="1"/>
    <n v="0"/>
  </r>
  <r>
    <s v="INC-2026-11116"/>
    <d v="2026-02-10T15:18:00"/>
    <x v="4"/>
    <s v="secure-bank-login.net"/>
    <x v="2"/>
    <x v="3"/>
    <n v="0.63749999999999996"/>
    <d v="2026-02-10T00:00:00"/>
    <n v="2"/>
    <n v="3"/>
    <n v="2"/>
    <x v="4"/>
    <s v="Medium"/>
    <s v="Medium"/>
    <n v="1"/>
    <n v="0"/>
  </r>
  <r>
    <s v="INC-2026-10317"/>
    <d v="2026-02-10T15:27:00"/>
    <x v="4"/>
    <s v="invoice-processing.co"/>
    <x v="1"/>
    <x v="4"/>
    <n v="0.64375000000000004"/>
    <d v="2026-02-10T00:00:00"/>
    <n v="2"/>
    <n v="3"/>
    <n v="5"/>
    <x v="9"/>
    <s v="High"/>
    <s v="High"/>
    <n v="1"/>
    <n v="1"/>
  </r>
  <r>
    <s v="INC-2026-14542"/>
    <d v="2026-02-10T16:44:00"/>
    <x v="1"/>
    <s v="hr-benefits-portal.org"/>
    <x v="2"/>
    <x v="3"/>
    <n v="0.69722222222222219"/>
    <d v="2026-02-10T00:00:00"/>
    <n v="2"/>
    <n v="1"/>
    <n v="2"/>
    <x v="6"/>
    <s v="Low"/>
    <s v="Low"/>
    <n v="1"/>
    <n v="0"/>
  </r>
  <r>
    <s v="INC-2026-12671"/>
    <d v="2026-02-10T17:07:00"/>
    <x v="4"/>
    <s v="secure-bank-login.net"/>
    <x v="2"/>
    <x v="3"/>
    <n v="0.71319444444444446"/>
    <d v="2026-02-10T00:00:00"/>
    <n v="2"/>
    <n v="3"/>
    <n v="2"/>
    <x v="4"/>
    <s v="Medium"/>
    <s v="Medium"/>
    <n v="1"/>
    <n v="0"/>
  </r>
  <r>
    <s v="INC-2026-12219"/>
    <d v="2026-02-10T18:00:00"/>
    <x v="4"/>
    <s v="hr-benefits-portal.org"/>
    <x v="2"/>
    <x v="2"/>
    <n v="0.75"/>
    <d v="2026-02-10T00:00:00"/>
    <n v="2"/>
    <n v="3"/>
    <n v="2"/>
    <x v="4"/>
    <s v="Medium"/>
    <s v="Medium"/>
    <n v="1"/>
    <n v="0"/>
  </r>
  <r>
    <s v="INC-2026-10578"/>
    <d v="2026-02-10T18:04:00"/>
    <x v="2"/>
    <s v="hr-benefits-portal.org"/>
    <x v="3"/>
    <x v="3"/>
    <n v="0.75277777777777777"/>
    <d v="2026-02-10T00:00:00"/>
    <n v="2"/>
    <n v="3"/>
    <n v="2"/>
    <x v="4"/>
    <s v="Medium"/>
    <s v="Medium"/>
    <n v="1"/>
    <n v="0"/>
  </r>
  <r>
    <s v="INC-2026-14983"/>
    <d v="2026-02-10T18:15:00"/>
    <x v="4"/>
    <s v="invoice-processing.co"/>
    <x v="2"/>
    <x v="1"/>
    <n v="0.76041666666666663"/>
    <d v="2026-02-10T00:00:00"/>
    <n v="2"/>
    <n v="3"/>
    <n v="4"/>
    <x v="5"/>
    <s v="High"/>
    <s v="High"/>
    <n v="1"/>
    <n v="1"/>
  </r>
  <r>
    <s v="INC-2026-11647"/>
    <d v="2026-02-10T18:40:00"/>
    <x v="1"/>
    <s v="secure-bank-login.net"/>
    <x v="2"/>
    <x v="0"/>
    <n v="0.77777777777777779"/>
    <d v="2026-02-10T00:00:00"/>
    <n v="2"/>
    <n v="1"/>
    <n v="1"/>
    <x v="0"/>
    <s v="Low"/>
    <s v="Low"/>
    <n v="1"/>
    <n v="0"/>
  </r>
  <r>
    <s v="INC-2026-12187"/>
    <d v="2026-02-10T20:02:00"/>
    <x v="4"/>
    <s v="invoice-processing.co"/>
    <x v="2"/>
    <x v="2"/>
    <n v="0.83472222222222225"/>
    <d v="2026-02-10T00:00:00"/>
    <n v="2"/>
    <n v="3"/>
    <n v="2"/>
    <x v="4"/>
    <s v="Medium"/>
    <s v="Medium"/>
    <n v="1"/>
    <n v="0"/>
  </r>
  <r>
    <s v="INC-2026-12703"/>
    <d v="2026-02-10T21:10:00"/>
    <x v="1"/>
    <s v="micros0ft-security.com"/>
    <x v="3"/>
    <x v="3"/>
    <n v="0.88194444444444442"/>
    <d v="2026-02-10T00:00:00"/>
    <n v="2"/>
    <n v="1"/>
    <n v="2"/>
    <x v="6"/>
    <s v="Low"/>
    <s v="Low"/>
    <n v="1"/>
    <n v="0"/>
  </r>
  <r>
    <s v="INC-2026-11144"/>
    <d v="2026-02-10T21:51:00"/>
    <x v="1"/>
    <s v="secure-bank-login.net"/>
    <x v="3"/>
    <x v="3"/>
    <n v="0.91041666666666665"/>
    <d v="2026-02-10T00:00:00"/>
    <n v="2"/>
    <n v="1"/>
    <n v="2"/>
    <x v="6"/>
    <s v="Low"/>
    <s v="Low"/>
    <n v="1"/>
    <n v="0"/>
  </r>
  <r>
    <s v="INC-2026-14882"/>
    <d v="2026-02-10T22:15:00"/>
    <x v="0"/>
    <s v="hr-benefits-portal.org"/>
    <x v="3"/>
    <x v="0"/>
    <n v="0.92708333333333337"/>
    <d v="2026-02-10T00:00:00"/>
    <n v="2"/>
    <n v="1"/>
    <n v="1"/>
    <x v="0"/>
    <s v="Low"/>
    <s v="Low"/>
    <n v="1"/>
    <n v="0"/>
  </r>
  <r>
    <s v="INC-2026-10607"/>
    <d v="2026-02-10T22:28:00"/>
    <x v="4"/>
    <s v="micros0ft-security.com"/>
    <x v="0"/>
    <x v="0"/>
    <n v="0.93611111111111112"/>
    <d v="2026-02-10T00:00:00"/>
    <n v="2"/>
    <n v="3"/>
    <n v="1"/>
    <x v="2"/>
    <s v="Low"/>
    <s v="Low"/>
    <n v="1"/>
    <n v="0"/>
  </r>
  <r>
    <s v="INC-2026-13847"/>
    <d v="2026-02-10T22:58:00"/>
    <x v="0"/>
    <s v="hr-benefits-portal.org"/>
    <x v="0"/>
    <x v="3"/>
    <n v="0.95694444444444449"/>
    <d v="2026-02-10T00:00:00"/>
    <n v="2"/>
    <n v="1"/>
    <n v="2"/>
    <x v="6"/>
    <s v="Low"/>
    <s v="Low"/>
    <n v="1"/>
    <n v="0"/>
  </r>
  <r>
    <s v="INC-2026-13243"/>
    <d v="2026-02-10T23:27:00"/>
    <x v="0"/>
    <s v="hr-benefits-portal.org"/>
    <x v="0"/>
    <x v="1"/>
    <n v="0.9770833333333333"/>
    <d v="2026-02-10T00:00:00"/>
    <n v="2"/>
    <n v="1"/>
    <n v="4"/>
    <x v="1"/>
    <s v="Low"/>
    <s v="Low"/>
    <n v="1"/>
    <n v="1"/>
  </r>
  <r>
    <s v="INC-2026-11527"/>
    <d v="2026-02-10T23:39:00"/>
    <x v="2"/>
    <s v="invoice-processing.co"/>
    <x v="2"/>
    <x v="0"/>
    <n v="0.98541666666666672"/>
    <d v="2026-02-10T00:00:00"/>
    <n v="2"/>
    <n v="3"/>
    <n v="1"/>
    <x v="2"/>
    <s v="Low"/>
    <s v="Low"/>
    <n v="1"/>
    <n v="0"/>
  </r>
  <r>
    <s v="INC-2026-10590"/>
    <d v="2026-02-11T00:05:00"/>
    <x v="1"/>
    <s v="invoice-processing.co"/>
    <x v="0"/>
    <x v="3"/>
    <n v="3.472222222222222E-3"/>
    <d v="2026-02-11T00:00:00"/>
    <n v="2"/>
    <n v="1"/>
    <n v="2"/>
    <x v="6"/>
    <s v="Low"/>
    <s v="Low"/>
    <n v="1"/>
    <n v="0"/>
  </r>
  <r>
    <s v="INC-2026-10467"/>
    <d v="2026-02-11T00:44:00"/>
    <x v="4"/>
    <s v="secure-bank-login.net"/>
    <x v="2"/>
    <x v="0"/>
    <n v="3.0555555555555555E-2"/>
    <d v="2026-02-11T00:00:00"/>
    <n v="2"/>
    <n v="3"/>
    <n v="1"/>
    <x v="2"/>
    <s v="Low"/>
    <s v="Low"/>
    <n v="1"/>
    <n v="0"/>
  </r>
  <r>
    <s v="INC-2026-10452"/>
    <d v="2026-02-11T01:02:00"/>
    <x v="4"/>
    <s v="invoice-processing.co"/>
    <x v="2"/>
    <x v="2"/>
    <n v="4.3055555555555555E-2"/>
    <d v="2026-02-11T00:00:00"/>
    <n v="2"/>
    <n v="3"/>
    <n v="2"/>
    <x v="4"/>
    <s v="Medium"/>
    <s v="Medium"/>
    <n v="1"/>
    <n v="0"/>
  </r>
  <r>
    <s v="INC-2026-12066"/>
    <d v="2026-02-11T01:04:00"/>
    <x v="4"/>
    <s v="hr-benefits-portal.org"/>
    <x v="0"/>
    <x v="4"/>
    <n v="4.4444444444444446E-2"/>
    <d v="2026-02-11T00:00:00"/>
    <n v="2"/>
    <n v="3"/>
    <n v="5"/>
    <x v="9"/>
    <s v="High"/>
    <s v="High"/>
    <n v="1"/>
    <n v="1"/>
  </r>
  <r>
    <s v="INC-2026-11031"/>
    <d v="2026-02-11T01:13:00"/>
    <x v="4"/>
    <s v="micros0ft-security.com"/>
    <x v="2"/>
    <x v="0"/>
    <n v="5.0694444444444445E-2"/>
    <d v="2026-02-11T00:00:00"/>
    <n v="2"/>
    <n v="3"/>
    <n v="1"/>
    <x v="2"/>
    <s v="Low"/>
    <s v="Low"/>
    <n v="1"/>
    <n v="0"/>
  </r>
  <r>
    <s v="INC-2026-14361"/>
    <d v="2026-02-11T01:25:00"/>
    <x v="3"/>
    <s v="hr-benefits-portal.org"/>
    <x v="0"/>
    <x v="2"/>
    <n v="5.9027777777777776E-2"/>
    <d v="2026-02-11T00:00:00"/>
    <n v="2"/>
    <n v="5"/>
    <n v="2"/>
    <x v="3"/>
    <s v="Medium"/>
    <s v="Medium"/>
    <n v="1"/>
    <n v="0"/>
  </r>
  <r>
    <s v="INC-2026-12580"/>
    <d v="2026-02-11T01:40:00"/>
    <x v="4"/>
    <s v="hr-benefits-portal.org"/>
    <x v="2"/>
    <x v="4"/>
    <n v="6.9444444444444448E-2"/>
    <d v="2026-02-11T00:00:00"/>
    <n v="2"/>
    <n v="3"/>
    <n v="5"/>
    <x v="9"/>
    <s v="High"/>
    <s v="High"/>
    <n v="1"/>
    <n v="1"/>
  </r>
  <r>
    <s v="INC-2026-14728"/>
    <d v="2026-02-11T01:48:00"/>
    <x v="4"/>
    <s v="hr-benefits-portal.org"/>
    <x v="2"/>
    <x v="4"/>
    <n v="7.4999999999999997E-2"/>
    <d v="2026-02-11T00:00:00"/>
    <n v="2"/>
    <n v="3"/>
    <n v="5"/>
    <x v="9"/>
    <s v="High"/>
    <s v="High"/>
    <n v="1"/>
    <n v="1"/>
  </r>
  <r>
    <s v="INC-2026-10682"/>
    <d v="2026-02-11T02:48:00"/>
    <x v="5"/>
    <s v="invoice-processing.co"/>
    <x v="1"/>
    <x v="0"/>
    <n v="0.11666666666666667"/>
    <d v="2026-02-11T00:00:00"/>
    <n v="2"/>
    <n v="1"/>
    <n v="1"/>
    <x v="0"/>
    <s v="Low"/>
    <s v="Low"/>
    <n v="1"/>
    <n v="0"/>
  </r>
  <r>
    <s v="INC-2026-12069"/>
    <d v="2026-02-11T02:58:00"/>
    <x v="4"/>
    <s v="invoice-processing.co"/>
    <x v="2"/>
    <x v="3"/>
    <n v="0.12361111111111112"/>
    <d v="2026-02-11T00:00:00"/>
    <n v="2"/>
    <n v="3"/>
    <n v="2"/>
    <x v="4"/>
    <s v="Medium"/>
    <s v="Medium"/>
    <n v="1"/>
    <n v="0"/>
  </r>
  <r>
    <s v="INC-2026-12609"/>
    <d v="2026-02-11T03:32:00"/>
    <x v="2"/>
    <s v="invoice-processing.co"/>
    <x v="0"/>
    <x v="2"/>
    <n v="0.14722222222222223"/>
    <d v="2026-02-11T00:00:00"/>
    <n v="2"/>
    <n v="3"/>
    <n v="2"/>
    <x v="4"/>
    <s v="Medium"/>
    <s v="Medium"/>
    <n v="1"/>
    <n v="0"/>
  </r>
  <r>
    <s v="INC-2026-12965"/>
    <d v="2026-02-11T03:37:00"/>
    <x v="4"/>
    <s v="secure-bank-login.net"/>
    <x v="1"/>
    <x v="3"/>
    <n v="0.15069444444444444"/>
    <d v="2026-02-11T00:00:00"/>
    <n v="2"/>
    <n v="3"/>
    <n v="2"/>
    <x v="4"/>
    <s v="Medium"/>
    <s v="Medium"/>
    <n v="1"/>
    <n v="0"/>
  </r>
  <r>
    <s v="INC-2026-12623"/>
    <d v="2026-02-11T04:29:00"/>
    <x v="4"/>
    <s v="micros0ft-security.com"/>
    <x v="2"/>
    <x v="4"/>
    <n v="0.18680555555555556"/>
    <d v="2026-02-11T00:00:00"/>
    <n v="2"/>
    <n v="3"/>
    <n v="5"/>
    <x v="9"/>
    <s v="High"/>
    <s v="High"/>
    <n v="1"/>
    <n v="1"/>
  </r>
  <r>
    <s v="INC-2026-12871"/>
    <d v="2026-02-11T04:32:00"/>
    <x v="3"/>
    <s v="invoice-processing.co"/>
    <x v="0"/>
    <x v="4"/>
    <n v="0.18888888888888888"/>
    <d v="2026-02-11T00:00:00"/>
    <n v="2"/>
    <n v="5"/>
    <n v="5"/>
    <x v="7"/>
    <s v="Very High"/>
    <s v="Critical"/>
    <n v="1"/>
    <n v="1"/>
  </r>
  <r>
    <s v="INC-2026-14766"/>
    <d v="2026-02-11T05:34:00"/>
    <x v="4"/>
    <s v="hr-benefits-portal.org"/>
    <x v="2"/>
    <x v="3"/>
    <n v="0.23194444444444445"/>
    <d v="2026-02-11T00:00:00"/>
    <n v="2"/>
    <n v="3"/>
    <n v="2"/>
    <x v="4"/>
    <s v="Medium"/>
    <s v="Medium"/>
    <n v="1"/>
    <n v="0"/>
  </r>
  <r>
    <s v="INC-2026-12993"/>
    <d v="2026-02-11T05:57:00"/>
    <x v="0"/>
    <s v="secure-bank-login.net"/>
    <x v="2"/>
    <x v="2"/>
    <n v="0.24791666666666667"/>
    <d v="2026-02-11T00:00:00"/>
    <n v="2"/>
    <n v="1"/>
    <n v="2"/>
    <x v="6"/>
    <s v="Low"/>
    <s v="Low"/>
    <n v="1"/>
    <n v="0"/>
  </r>
  <r>
    <s v="INC-2026-13868"/>
    <d v="2026-02-11T06:05:00"/>
    <x v="4"/>
    <s v="invoice-processing.co"/>
    <x v="2"/>
    <x v="3"/>
    <n v="0.25347222222222221"/>
    <d v="2026-02-11T00:00:00"/>
    <n v="2"/>
    <n v="3"/>
    <n v="2"/>
    <x v="4"/>
    <s v="Medium"/>
    <s v="Medium"/>
    <n v="1"/>
    <n v="0"/>
  </r>
  <r>
    <s v="INC-2026-10751"/>
    <d v="2026-02-11T06:20:00"/>
    <x v="1"/>
    <s v="micros0ft-security.com"/>
    <x v="0"/>
    <x v="0"/>
    <n v="0.2638888888888889"/>
    <d v="2026-02-11T00:00:00"/>
    <n v="2"/>
    <n v="1"/>
    <n v="1"/>
    <x v="0"/>
    <s v="Low"/>
    <s v="Low"/>
    <n v="1"/>
    <n v="0"/>
  </r>
  <r>
    <s v="INC-2026-11610"/>
    <d v="2026-02-11T08:17:00"/>
    <x v="0"/>
    <s v="hr-benefits-portal.org"/>
    <x v="3"/>
    <x v="1"/>
    <n v="0.34513888888888888"/>
    <d v="2026-02-11T00:00:00"/>
    <n v="2"/>
    <n v="1"/>
    <n v="4"/>
    <x v="1"/>
    <s v="Low"/>
    <s v="Low"/>
    <n v="1"/>
    <n v="1"/>
  </r>
  <r>
    <s v="INC-2026-10854"/>
    <d v="2026-02-11T08:19:00"/>
    <x v="0"/>
    <s v="invoice-processing.co"/>
    <x v="1"/>
    <x v="2"/>
    <n v="0.34652777777777777"/>
    <d v="2026-02-11T00:00:00"/>
    <n v="2"/>
    <n v="1"/>
    <n v="2"/>
    <x v="6"/>
    <s v="Low"/>
    <s v="Low"/>
    <n v="1"/>
    <n v="0"/>
  </r>
  <r>
    <s v="INC-2026-13990"/>
    <d v="2026-02-11T08:36:00"/>
    <x v="4"/>
    <s v="secure-bank-login.net"/>
    <x v="2"/>
    <x v="3"/>
    <n v="0.35833333333333334"/>
    <d v="2026-02-11T00:00:00"/>
    <n v="2"/>
    <n v="3"/>
    <n v="2"/>
    <x v="4"/>
    <s v="Medium"/>
    <s v="Medium"/>
    <n v="1"/>
    <n v="0"/>
  </r>
  <r>
    <s v="INC-2026-10609"/>
    <d v="2026-02-11T08:53:00"/>
    <x v="1"/>
    <s v="hr-benefits-portal.org"/>
    <x v="2"/>
    <x v="1"/>
    <n v="0.37013888888888891"/>
    <d v="2026-02-11T00:00:00"/>
    <n v="2"/>
    <n v="1"/>
    <n v="4"/>
    <x v="1"/>
    <s v="Low"/>
    <s v="Low"/>
    <n v="1"/>
    <n v="1"/>
  </r>
  <r>
    <s v="INC-2026-13500"/>
    <d v="2026-02-11T09:03:00"/>
    <x v="5"/>
    <s v="invoice-processing.co"/>
    <x v="1"/>
    <x v="0"/>
    <n v="0.37708333333333333"/>
    <d v="2026-02-11T00:00:00"/>
    <n v="2"/>
    <n v="1"/>
    <n v="1"/>
    <x v="0"/>
    <s v="Low"/>
    <s v="Low"/>
    <n v="1"/>
    <n v="0"/>
  </r>
  <r>
    <s v="INC-2026-11320"/>
    <d v="2026-02-11T09:07:00"/>
    <x v="4"/>
    <s v="secure-bank-login.net"/>
    <x v="2"/>
    <x v="1"/>
    <n v="0.37986111111111109"/>
    <d v="2026-02-11T00:00:00"/>
    <n v="2"/>
    <n v="3"/>
    <n v="4"/>
    <x v="5"/>
    <s v="High"/>
    <s v="High"/>
    <n v="1"/>
    <n v="1"/>
  </r>
  <r>
    <s v="INC-2026-12956"/>
    <d v="2026-02-11T10:36:00"/>
    <x v="4"/>
    <s v="micros0ft-security.com"/>
    <x v="3"/>
    <x v="0"/>
    <n v="0.44166666666666665"/>
    <d v="2026-02-11T00:00:00"/>
    <n v="2"/>
    <n v="3"/>
    <n v="1"/>
    <x v="2"/>
    <s v="Low"/>
    <s v="Low"/>
    <n v="1"/>
    <n v="0"/>
  </r>
  <r>
    <s v="INC-2026-14992"/>
    <d v="2026-02-11T11:07:00"/>
    <x v="0"/>
    <s v="hr-benefits-portal.org"/>
    <x v="2"/>
    <x v="2"/>
    <n v="0.46319444444444446"/>
    <d v="2026-02-11T00:00:00"/>
    <n v="2"/>
    <n v="1"/>
    <n v="2"/>
    <x v="6"/>
    <s v="Low"/>
    <s v="Low"/>
    <n v="1"/>
    <n v="0"/>
  </r>
  <r>
    <s v="INC-2026-13428"/>
    <d v="2026-02-11T11:21:00"/>
    <x v="2"/>
    <s v="invoice-processing.co"/>
    <x v="0"/>
    <x v="0"/>
    <n v="0.47291666666666665"/>
    <d v="2026-02-11T00:00:00"/>
    <n v="2"/>
    <n v="3"/>
    <n v="1"/>
    <x v="2"/>
    <s v="Low"/>
    <s v="Low"/>
    <n v="1"/>
    <n v="0"/>
  </r>
  <r>
    <s v="INC-2026-10658"/>
    <d v="2026-02-11T12:26:00"/>
    <x v="4"/>
    <s v="micros0ft-security.com"/>
    <x v="2"/>
    <x v="0"/>
    <n v="0.5180555555555556"/>
    <d v="2026-02-11T00:00:00"/>
    <n v="2"/>
    <n v="3"/>
    <n v="1"/>
    <x v="2"/>
    <s v="Low"/>
    <s v="Low"/>
    <n v="1"/>
    <n v="0"/>
  </r>
  <r>
    <s v="INC-2026-12655"/>
    <d v="2026-02-11T12:31:00"/>
    <x v="4"/>
    <s v="secure-bank-login.net"/>
    <x v="2"/>
    <x v="3"/>
    <n v="0.52152777777777781"/>
    <d v="2026-02-11T00:00:00"/>
    <n v="2"/>
    <n v="3"/>
    <n v="2"/>
    <x v="4"/>
    <s v="Medium"/>
    <s v="Medium"/>
    <n v="1"/>
    <n v="0"/>
  </r>
  <r>
    <s v="INC-2026-10851"/>
    <d v="2026-02-11T12:50:00"/>
    <x v="4"/>
    <s v="invoice-processing.co"/>
    <x v="2"/>
    <x v="2"/>
    <n v="0.53472222222222221"/>
    <d v="2026-02-11T00:00:00"/>
    <n v="2"/>
    <n v="3"/>
    <n v="2"/>
    <x v="4"/>
    <s v="Medium"/>
    <s v="Medium"/>
    <n v="1"/>
    <n v="0"/>
  </r>
  <r>
    <s v="INC-2026-11939"/>
    <d v="2026-02-11T12:54:00"/>
    <x v="1"/>
    <s v="hr-benefits-portal.org"/>
    <x v="3"/>
    <x v="0"/>
    <n v="0.53749999999999998"/>
    <d v="2026-02-11T00:00:00"/>
    <n v="2"/>
    <n v="1"/>
    <n v="1"/>
    <x v="0"/>
    <s v="Low"/>
    <s v="Low"/>
    <n v="1"/>
    <n v="0"/>
  </r>
  <r>
    <s v="INC-2026-12964"/>
    <d v="2026-02-11T13:09:00"/>
    <x v="4"/>
    <s v="secure-bank-login.net"/>
    <x v="2"/>
    <x v="1"/>
    <n v="0.54791666666666672"/>
    <d v="2026-02-11T00:00:00"/>
    <n v="2"/>
    <n v="3"/>
    <n v="4"/>
    <x v="5"/>
    <s v="High"/>
    <s v="High"/>
    <n v="1"/>
    <n v="1"/>
  </r>
  <r>
    <s v="INC-2026-13177"/>
    <d v="2026-02-11T13:35:00"/>
    <x v="2"/>
    <s v="hr-benefits-portal.org"/>
    <x v="1"/>
    <x v="3"/>
    <n v="0.56597222222222221"/>
    <d v="2026-02-11T00:00:00"/>
    <n v="2"/>
    <n v="3"/>
    <n v="2"/>
    <x v="4"/>
    <s v="Medium"/>
    <s v="Medium"/>
    <n v="1"/>
    <n v="0"/>
  </r>
  <r>
    <s v="INC-2026-14869"/>
    <d v="2026-02-11T13:38:00"/>
    <x v="4"/>
    <s v="micros0ft-security.com"/>
    <x v="2"/>
    <x v="3"/>
    <n v="0.56805555555555554"/>
    <d v="2026-02-11T00:00:00"/>
    <n v="2"/>
    <n v="3"/>
    <n v="2"/>
    <x v="4"/>
    <s v="Medium"/>
    <s v="Medium"/>
    <n v="1"/>
    <n v="0"/>
  </r>
  <r>
    <s v="INC-2026-12865"/>
    <d v="2026-02-11T14:29:00"/>
    <x v="4"/>
    <s v="hr-benefits-portal.org"/>
    <x v="2"/>
    <x v="2"/>
    <n v="0.60347222222222219"/>
    <d v="2026-02-11T00:00:00"/>
    <n v="2"/>
    <n v="3"/>
    <n v="2"/>
    <x v="4"/>
    <s v="Medium"/>
    <s v="Medium"/>
    <n v="1"/>
    <n v="0"/>
  </r>
  <r>
    <s v="INC-2026-10021"/>
    <d v="2026-02-11T15:38:00"/>
    <x v="3"/>
    <s v="invoice-processing.co"/>
    <x v="0"/>
    <x v="3"/>
    <n v="0.65138888888888891"/>
    <d v="2026-02-11T00:00:00"/>
    <n v="2"/>
    <n v="5"/>
    <n v="2"/>
    <x v="3"/>
    <s v="Medium"/>
    <s v="Medium"/>
    <n v="1"/>
    <n v="0"/>
  </r>
  <r>
    <s v="INC-2026-12128"/>
    <d v="2026-02-11T16:09:00"/>
    <x v="5"/>
    <s v="secure-bank-login.net"/>
    <x v="1"/>
    <x v="2"/>
    <n v="0.67291666666666672"/>
    <d v="2026-02-11T00:00:00"/>
    <n v="2"/>
    <n v="1"/>
    <n v="2"/>
    <x v="6"/>
    <s v="Low"/>
    <s v="Low"/>
    <n v="1"/>
    <n v="0"/>
  </r>
  <r>
    <s v="INC-2026-13246"/>
    <d v="2026-02-11T16:28:00"/>
    <x v="5"/>
    <s v="invoice-processing.co"/>
    <x v="0"/>
    <x v="2"/>
    <n v="0.68611111111111112"/>
    <d v="2026-02-11T00:00:00"/>
    <n v="2"/>
    <n v="1"/>
    <n v="2"/>
    <x v="6"/>
    <s v="Low"/>
    <s v="Low"/>
    <n v="1"/>
    <n v="0"/>
  </r>
  <r>
    <s v="INC-2026-11485"/>
    <d v="2026-02-11T16:29:00"/>
    <x v="4"/>
    <s v="hr-benefits-portal.org"/>
    <x v="2"/>
    <x v="0"/>
    <n v="0.68680555555555556"/>
    <d v="2026-02-11T00:00:00"/>
    <n v="2"/>
    <n v="3"/>
    <n v="1"/>
    <x v="2"/>
    <s v="Low"/>
    <s v="Low"/>
    <n v="1"/>
    <n v="0"/>
  </r>
  <r>
    <s v="INC-2026-10587"/>
    <d v="2026-02-11T16:43:00"/>
    <x v="4"/>
    <s v="micros0ft-security.com"/>
    <x v="2"/>
    <x v="0"/>
    <n v="0.69652777777777775"/>
    <d v="2026-02-11T00:00:00"/>
    <n v="2"/>
    <n v="3"/>
    <n v="1"/>
    <x v="2"/>
    <s v="Low"/>
    <s v="Low"/>
    <n v="1"/>
    <n v="0"/>
  </r>
  <r>
    <s v="INC-2026-12507"/>
    <d v="2026-02-11T17:27:00"/>
    <x v="4"/>
    <s v="secure-bank-login.net"/>
    <x v="1"/>
    <x v="2"/>
    <n v="0.7270833333333333"/>
    <d v="2026-02-11T00:00:00"/>
    <n v="2"/>
    <n v="3"/>
    <n v="2"/>
    <x v="4"/>
    <s v="Medium"/>
    <s v="Medium"/>
    <n v="1"/>
    <n v="0"/>
  </r>
  <r>
    <s v="INC-2026-14022"/>
    <d v="2026-02-11T17:33:00"/>
    <x v="0"/>
    <s v="invoice-processing.co"/>
    <x v="3"/>
    <x v="2"/>
    <n v="0.73124999999999996"/>
    <d v="2026-02-11T00:00:00"/>
    <n v="2"/>
    <n v="1"/>
    <n v="2"/>
    <x v="6"/>
    <s v="Low"/>
    <s v="Low"/>
    <n v="1"/>
    <n v="0"/>
  </r>
  <r>
    <s v="INC-2026-14759"/>
    <d v="2026-02-11T17:51:00"/>
    <x v="2"/>
    <s v="invoice-processing.co"/>
    <x v="1"/>
    <x v="3"/>
    <n v="0.74375000000000002"/>
    <d v="2026-02-11T00:00:00"/>
    <n v="2"/>
    <n v="3"/>
    <n v="2"/>
    <x v="4"/>
    <s v="Medium"/>
    <s v="Medium"/>
    <n v="1"/>
    <n v="0"/>
  </r>
  <r>
    <s v="INC-2026-10900"/>
    <d v="2026-02-11T18:25:00"/>
    <x v="5"/>
    <s v="invoice-processing.co"/>
    <x v="1"/>
    <x v="1"/>
    <n v="0.76736111111111116"/>
    <d v="2026-02-11T00:00:00"/>
    <n v="2"/>
    <n v="1"/>
    <n v="4"/>
    <x v="1"/>
    <s v="Low"/>
    <s v="Low"/>
    <n v="1"/>
    <n v="1"/>
  </r>
  <r>
    <s v="INC-2026-12584"/>
    <d v="2026-02-11T19:33:00"/>
    <x v="4"/>
    <s v="secure-bank-login.net"/>
    <x v="2"/>
    <x v="3"/>
    <n v="0.81458333333333333"/>
    <d v="2026-02-11T00:00:00"/>
    <n v="2"/>
    <n v="3"/>
    <n v="2"/>
    <x v="4"/>
    <s v="Medium"/>
    <s v="Medium"/>
    <n v="1"/>
    <n v="0"/>
  </r>
  <r>
    <s v="INC-2026-13822"/>
    <d v="2026-02-11T19:52:00"/>
    <x v="3"/>
    <s v="secure-bank-login.net"/>
    <x v="0"/>
    <x v="0"/>
    <n v="0.82777777777777772"/>
    <d v="2026-02-11T00:00:00"/>
    <n v="2"/>
    <n v="5"/>
    <n v="1"/>
    <x v="8"/>
    <s v="Medium"/>
    <s v="Medium"/>
    <n v="1"/>
    <n v="0"/>
  </r>
  <r>
    <s v="INC-2026-12645"/>
    <d v="2026-02-11T20:16:00"/>
    <x v="4"/>
    <s v="secure-bank-login.net"/>
    <x v="2"/>
    <x v="2"/>
    <n v="0.84444444444444444"/>
    <d v="2026-02-11T00:00:00"/>
    <n v="2"/>
    <n v="3"/>
    <n v="2"/>
    <x v="4"/>
    <s v="Medium"/>
    <s v="Medium"/>
    <n v="1"/>
    <n v="0"/>
  </r>
  <r>
    <s v="INC-2026-14939"/>
    <d v="2026-02-11T20:52:00"/>
    <x v="4"/>
    <s v="secure-bank-login.net"/>
    <x v="2"/>
    <x v="3"/>
    <n v="0.86944444444444446"/>
    <d v="2026-02-11T00:00:00"/>
    <n v="2"/>
    <n v="3"/>
    <n v="2"/>
    <x v="4"/>
    <s v="Medium"/>
    <s v="Medium"/>
    <n v="1"/>
    <n v="0"/>
  </r>
  <r>
    <s v="INC-2026-12640"/>
    <d v="2026-02-11T21:12:00"/>
    <x v="2"/>
    <s v="invoice-processing.co"/>
    <x v="2"/>
    <x v="3"/>
    <n v="0.8833333333333333"/>
    <d v="2026-02-11T00:00:00"/>
    <n v="2"/>
    <n v="3"/>
    <n v="2"/>
    <x v="4"/>
    <s v="Medium"/>
    <s v="Medium"/>
    <n v="1"/>
    <n v="0"/>
  </r>
  <r>
    <s v="INC-2026-10135"/>
    <d v="2026-02-11T22:51:00"/>
    <x v="4"/>
    <s v="secure-bank-login.net"/>
    <x v="2"/>
    <x v="3"/>
    <n v="0.95208333333333328"/>
    <d v="2026-02-11T00:00:00"/>
    <n v="2"/>
    <n v="3"/>
    <n v="2"/>
    <x v="4"/>
    <s v="Medium"/>
    <s v="Medium"/>
    <n v="1"/>
    <n v="0"/>
  </r>
  <r>
    <s v="INC-2026-11158"/>
    <d v="2026-02-11T23:05:00"/>
    <x v="4"/>
    <s v="micros0ft-security.com"/>
    <x v="2"/>
    <x v="0"/>
    <n v="0.96180555555555558"/>
    <d v="2026-02-11T00:00:00"/>
    <n v="2"/>
    <n v="3"/>
    <n v="1"/>
    <x v="2"/>
    <s v="Low"/>
    <s v="Low"/>
    <n v="1"/>
    <n v="0"/>
  </r>
  <r>
    <s v="INC-2026-13197"/>
    <d v="2026-02-11T23:15:00"/>
    <x v="4"/>
    <s v="invoice-processing.co"/>
    <x v="2"/>
    <x v="3"/>
    <n v="0.96875"/>
    <d v="2026-02-11T00:00:00"/>
    <n v="2"/>
    <n v="3"/>
    <n v="2"/>
    <x v="4"/>
    <s v="Medium"/>
    <s v="Medium"/>
    <n v="1"/>
    <n v="0"/>
  </r>
  <r>
    <s v="INC-2026-13437"/>
    <d v="2026-02-11T23:44:00"/>
    <x v="4"/>
    <s v="hr-benefits-portal.org"/>
    <x v="2"/>
    <x v="3"/>
    <n v="0.98888888888888893"/>
    <d v="2026-02-11T00:00:00"/>
    <n v="2"/>
    <n v="3"/>
    <n v="2"/>
    <x v="4"/>
    <s v="Medium"/>
    <s v="Medium"/>
    <n v="1"/>
    <n v="0"/>
  </r>
  <r>
    <s v="INC-2026-11848"/>
    <d v="2026-02-12T00:24:00"/>
    <x v="4"/>
    <s v="hr-benefits-portal.org"/>
    <x v="2"/>
    <x v="0"/>
    <n v="1.6666666666666666E-2"/>
    <d v="2026-02-12T00:00:00"/>
    <n v="2"/>
    <n v="3"/>
    <n v="1"/>
    <x v="2"/>
    <s v="Low"/>
    <s v="Low"/>
    <n v="1"/>
    <n v="0"/>
  </r>
  <r>
    <s v="INC-2026-13679"/>
    <d v="2026-02-12T01:25:00"/>
    <x v="4"/>
    <s v="micros0ft-security.com"/>
    <x v="2"/>
    <x v="3"/>
    <n v="5.9027777777777776E-2"/>
    <d v="2026-02-12T00:00:00"/>
    <n v="2"/>
    <n v="3"/>
    <n v="2"/>
    <x v="4"/>
    <s v="Medium"/>
    <s v="Medium"/>
    <n v="1"/>
    <n v="0"/>
  </r>
  <r>
    <s v="INC-2026-14501"/>
    <d v="2026-02-12T02:02:00"/>
    <x v="4"/>
    <s v="micros0ft-security.com"/>
    <x v="2"/>
    <x v="2"/>
    <n v="8.4722222222222227E-2"/>
    <d v="2026-02-12T00:00:00"/>
    <n v="2"/>
    <n v="3"/>
    <n v="2"/>
    <x v="4"/>
    <s v="Medium"/>
    <s v="Medium"/>
    <n v="1"/>
    <n v="0"/>
  </r>
  <r>
    <s v="INC-2026-12513"/>
    <d v="2026-02-12T02:06:00"/>
    <x v="4"/>
    <s v="micros0ft-security.com"/>
    <x v="2"/>
    <x v="0"/>
    <n v="8.7499999999999994E-2"/>
    <d v="2026-02-12T00:00:00"/>
    <n v="2"/>
    <n v="3"/>
    <n v="1"/>
    <x v="2"/>
    <s v="Low"/>
    <s v="Low"/>
    <n v="1"/>
    <n v="0"/>
  </r>
  <r>
    <s v="INC-2026-11652"/>
    <d v="2026-02-12T02:32:00"/>
    <x v="4"/>
    <s v="micros0ft-security.com"/>
    <x v="2"/>
    <x v="2"/>
    <n v="0.10555555555555556"/>
    <d v="2026-02-12T00:00:00"/>
    <n v="2"/>
    <n v="3"/>
    <n v="2"/>
    <x v="4"/>
    <s v="Medium"/>
    <s v="Medium"/>
    <n v="1"/>
    <n v="0"/>
  </r>
  <r>
    <s v="INC-2026-11698"/>
    <d v="2026-02-12T02:36:00"/>
    <x v="5"/>
    <s v="hr-benefits-portal.org"/>
    <x v="1"/>
    <x v="2"/>
    <n v="0.10833333333333334"/>
    <d v="2026-02-12T00:00:00"/>
    <n v="2"/>
    <n v="1"/>
    <n v="2"/>
    <x v="6"/>
    <s v="Low"/>
    <s v="Low"/>
    <n v="1"/>
    <n v="0"/>
  </r>
  <r>
    <s v="INC-2026-14112"/>
    <d v="2026-02-12T02:40:00"/>
    <x v="4"/>
    <s v="hr-benefits-portal.org"/>
    <x v="2"/>
    <x v="0"/>
    <n v="0.1111111111111111"/>
    <d v="2026-02-12T00:00:00"/>
    <n v="2"/>
    <n v="3"/>
    <n v="1"/>
    <x v="2"/>
    <s v="Low"/>
    <s v="Low"/>
    <n v="1"/>
    <n v="0"/>
  </r>
  <r>
    <s v="INC-2026-12661"/>
    <d v="2026-02-12T02:53:00"/>
    <x v="2"/>
    <s v="hr-benefits-portal.org"/>
    <x v="1"/>
    <x v="3"/>
    <n v="0.12013888888888889"/>
    <d v="2026-02-12T00:00:00"/>
    <n v="2"/>
    <n v="3"/>
    <n v="2"/>
    <x v="4"/>
    <s v="Medium"/>
    <s v="Medium"/>
    <n v="1"/>
    <n v="0"/>
  </r>
  <r>
    <s v="INC-2026-10437"/>
    <d v="2026-02-12T03:06:00"/>
    <x v="5"/>
    <s v="hr-benefits-portal.org"/>
    <x v="2"/>
    <x v="3"/>
    <n v="0.12916666666666668"/>
    <d v="2026-02-12T00:00:00"/>
    <n v="2"/>
    <n v="1"/>
    <n v="2"/>
    <x v="6"/>
    <s v="Low"/>
    <s v="Low"/>
    <n v="1"/>
    <n v="0"/>
  </r>
  <r>
    <s v="INC-2026-13231"/>
    <d v="2026-02-12T03:06:00"/>
    <x v="4"/>
    <s v="secure-bank-login.net"/>
    <x v="2"/>
    <x v="2"/>
    <n v="0.12916666666666668"/>
    <d v="2026-02-12T00:00:00"/>
    <n v="2"/>
    <n v="3"/>
    <n v="2"/>
    <x v="4"/>
    <s v="Medium"/>
    <s v="Medium"/>
    <n v="1"/>
    <n v="0"/>
  </r>
  <r>
    <s v="INC-2026-10742"/>
    <d v="2026-02-12T03:20:00"/>
    <x v="2"/>
    <s v="secure-bank-login.net"/>
    <x v="1"/>
    <x v="3"/>
    <n v="0.1388888888888889"/>
    <d v="2026-02-12T00:00:00"/>
    <n v="2"/>
    <n v="3"/>
    <n v="2"/>
    <x v="4"/>
    <s v="Medium"/>
    <s v="Medium"/>
    <n v="1"/>
    <n v="0"/>
  </r>
  <r>
    <s v="INC-2026-13662"/>
    <d v="2026-02-12T03:43:00"/>
    <x v="4"/>
    <s v="hr-benefits-portal.org"/>
    <x v="0"/>
    <x v="3"/>
    <n v="0.15486111111111112"/>
    <d v="2026-02-12T00:00:00"/>
    <n v="2"/>
    <n v="3"/>
    <n v="2"/>
    <x v="4"/>
    <s v="Medium"/>
    <s v="Medium"/>
    <n v="1"/>
    <n v="0"/>
  </r>
  <r>
    <s v="INC-2026-10393"/>
    <d v="2026-02-12T03:55:00"/>
    <x v="0"/>
    <s v="hr-benefits-portal.org"/>
    <x v="2"/>
    <x v="0"/>
    <n v="0.16319444444444445"/>
    <d v="2026-02-12T00:00:00"/>
    <n v="2"/>
    <n v="1"/>
    <n v="1"/>
    <x v="0"/>
    <s v="Low"/>
    <s v="Low"/>
    <n v="1"/>
    <n v="0"/>
  </r>
  <r>
    <s v="INC-2026-13235"/>
    <d v="2026-02-12T03:59:00"/>
    <x v="3"/>
    <s v="micros0ft-security.com"/>
    <x v="0"/>
    <x v="2"/>
    <n v="0.16597222222222222"/>
    <d v="2026-02-12T00:00:00"/>
    <n v="2"/>
    <n v="5"/>
    <n v="2"/>
    <x v="3"/>
    <s v="Medium"/>
    <s v="Medium"/>
    <n v="1"/>
    <n v="0"/>
  </r>
  <r>
    <s v="INC-2026-14784"/>
    <d v="2026-02-12T04:33:00"/>
    <x v="1"/>
    <s v="secure-bank-login.net"/>
    <x v="1"/>
    <x v="0"/>
    <n v="0.18958333333333333"/>
    <d v="2026-02-12T00:00:00"/>
    <n v="2"/>
    <n v="1"/>
    <n v="1"/>
    <x v="0"/>
    <s v="Low"/>
    <s v="Low"/>
    <n v="1"/>
    <n v="0"/>
  </r>
  <r>
    <s v="INC-2026-12972"/>
    <d v="2026-02-12T04:37:00"/>
    <x v="4"/>
    <s v="invoice-processing.co"/>
    <x v="2"/>
    <x v="3"/>
    <n v="0.19236111111111112"/>
    <d v="2026-02-12T00:00:00"/>
    <n v="2"/>
    <n v="3"/>
    <n v="2"/>
    <x v="4"/>
    <s v="Medium"/>
    <s v="Medium"/>
    <n v="1"/>
    <n v="0"/>
  </r>
  <r>
    <s v="INC-2026-14856"/>
    <d v="2026-02-12T04:49:00"/>
    <x v="3"/>
    <s v="invoice-processing.co"/>
    <x v="0"/>
    <x v="2"/>
    <n v="0.20069444444444445"/>
    <d v="2026-02-12T00:00:00"/>
    <n v="2"/>
    <n v="5"/>
    <n v="2"/>
    <x v="3"/>
    <s v="Medium"/>
    <s v="Medium"/>
    <n v="1"/>
    <n v="0"/>
  </r>
  <r>
    <s v="INC-2026-11383"/>
    <d v="2026-02-12T05:50:00"/>
    <x v="4"/>
    <s v="secure-bank-login.net"/>
    <x v="2"/>
    <x v="3"/>
    <n v="0.24305555555555555"/>
    <d v="2026-02-12T00:00:00"/>
    <n v="2"/>
    <n v="3"/>
    <n v="2"/>
    <x v="4"/>
    <s v="Medium"/>
    <s v="Medium"/>
    <n v="1"/>
    <n v="0"/>
  </r>
  <r>
    <s v="INC-2026-10012"/>
    <d v="2026-02-12T06:04:00"/>
    <x v="4"/>
    <s v="micros0ft-security.com"/>
    <x v="0"/>
    <x v="1"/>
    <n v="0.25277777777777777"/>
    <d v="2026-02-12T00:00:00"/>
    <n v="2"/>
    <n v="3"/>
    <n v="4"/>
    <x v="5"/>
    <s v="High"/>
    <s v="High"/>
    <n v="1"/>
    <n v="1"/>
  </r>
  <r>
    <s v="INC-2026-11225"/>
    <d v="2026-02-12T06:27:00"/>
    <x v="5"/>
    <s v="secure-bank-login.net"/>
    <x v="2"/>
    <x v="2"/>
    <n v="0.26874999999999999"/>
    <d v="2026-02-12T00:00:00"/>
    <n v="2"/>
    <n v="1"/>
    <n v="2"/>
    <x v="6"/>
    <s v="Low"/>
    <s v="Low"/>
    <n v="1"/>
    <n v="0"/>
  </r>
  <r>
    <s v="INC-2026-14316"/>
    <d v="2026-02-12T06:46:00"/>
    <x v="4"/>
    <s v="secure-bank-login.net"/>
    <x v="2"/>
    <x v="3"/>
    <n v="0.28194444444444444"/>
    <d v="2026-02-12T00:00:00"/>
    <n v="2"/>
    <n v="3"/>
    <n v="2"/>
    <x v="4"/>
    <s v="Medium"/>
    <s v="Medium"/>
    <n v="1"/>
    <n v="0"/>
  </r>
  <r>
    <s v="INC-2026-13348"/>
    <d v="2026-02-12T07:02:00"/>
    <x v="4"/>
    <s v="hr-benefits-portal.org"/>
    <x v="1"/>
    <x v="2"/>
    <n v="0.29305555555555557"/>
    <d v="2026-02-12T00:00:00"/>
    <n v="2"/>
    <n v="3"/>
    <n v="2"/>
    <x v="4"/>
    <s v="Medium"/>
    <s v="Medium"/>
    <n v="1"/>
    <n v="0"/>
  </r>
  <r>
    <s v="INC-2026-10438"/>
    <d v="2026-02-12T07:19:00"/>
    <x v="3"/>
    <s v="secure-bank-login.net"/>
    <x v="0"/>
    <x v="3"/>
    <n v="0.30486111111111114"/>
    <d v="2026-02-12T00:00:00"/>
    <n v="2"/>
    <n v="5"/>
    <n v="2"/>
    <x v="3"/>
    <s v="Medium"/>
    <s v="Medium"/>
    <n v="1"/>
    <n v="0"/>
  </r>
  <r>
    <s v="INC-2026-13083"/>
    <d v="2026-02-12T07:24:00"/>
    <x v="2"/>
    <s v="micros0ft-security.com"/>
    <x v="0"/>
    <x v="2"/>
    <n v="0.30833333333333335"/>
    <d v="2026-02-12T00:00:00"/>
    <n v="2"/>
    <n v="3"/>
    <n v="2"/>
    <x v="4"/>
    <s v="Medium"/>
    <s v="Medium"/>
    <n v="1"/>
    <n v="0"/>
  </r>
  <r>
    <s v="INC-2026-12305"/>
    <d v="2026-02-12T07:42:00"/>
    <x v="4"/>
    <s v="secure-bank-login.net"/>
    <x v="2"/>
    <x v="3"/>
    <n v="0.32083333333333336"/>
    <d v="2026-02-12T00:00:00"/>
    <n v="2"/>
    <n v="3"/>
    <n v="2"/>
    <x v="4"/>
    <s v="Medium"/>
    <s v="Medium"/>
    <n v="1"/>
    <n v="0"/>
  </r>
  <r>
    <s v="INC-2026-13873"/>
    <d v="2026-02-12T08:49:00"/>
    <x v="4"/>
    <s v="invoice-processing.co"/>
    <x v="2"/>
    <x v="2"/>
    <n v="0.36736111111111114"/>
    <d v="2026-02-12T00:00:00"/>
    <n v="2"/>
    <n v="3"/>
    <n v="2"/>
    <x v="4"/>
    <s v="Medium"/>
    <s v="Medium"/>
    <n v="1"/>
    <n v="0"/>
  </r>
  <r>
    <s v="INC-2026-12808"/>
    <d v="2026-02-12T09:00:00"/>
    <x v="2"/>
    <s v="micros0ft-security.com"/>
    <x v="0"/>
    <x v="3"/>
    <n v="0.375"/>
    <d v="2026-02-12T00:00:00"/>
    <n v="2"/>
    <n v="3"/>
    <n v="2"/>
    <x v="4"/>
    <s v="Medium"/>
    <s v="Medium"/>
    <n v="1"/>
    <n v="0"/>
  </r>
  <r>
    <s v="INC-2026-13784"/>
    <d v="2026-02-12T09:24:00"/>
    <x v="1"/>
    <s v="secure-bank-login.net"/>
    <x v="3"/>
    <x v="1"/>
    <n v="0.39166666666666666"/>
    <d v="2026-02-12T00:00:00"/>
    <n v="2"/>
    <n v="1"/>
    <n v="4"/>
    <x v="1"/>
    <s v="Low"/>
    <s v="Low"/>
    <n v="1"/>
    <n v="1"/>
  </r>
  <r>
    <s v="INC-2026-11033"/>
    <d v="2026-02-12T09:35:00"/>
    <x v="4"/>
    <s v="invoice-processing.co"/>
    <x v="2"/>
    <x v="4"/>
    <n v="0.39930555555555558"/>
    <d v="2026-02-12T00:00:00"/>
    <n v="2"/>
    <n v="3"/>
    <n v="5"/>
    <x v="9"/>
    <s v="High"/>
    <s v="High"/>
    <n v="1"/>
    <n v="1"/>
  </r>
  <r>
    <s v="INC-2026-14132"/>
    <d v="2026-02-12T09:48:00"/>
    <x v="5"/>
    <s v="invoice-processing.co"/>
    <x v="2"/>
    <x v="3"/>
    <n v="0.40833333333333333"/>
    <d v="2026-02-12T00:00:00"/>
    <n v="2"/>
    <n v="1"/>
    <n v="2"/>
    <x v="6"/>
    <s v="Low"/>
    <s v="Low"/>
    <n v="1"/>
    <n v="0"/>
  </r>
  <r>
    <s v="INC-2026-10589"/>
    <d v="2026-02-12T10:08:00"/>
    <x v="1"/>
    <s v="micros0ft-security.com"/>
    <x v="0"/>
    <x v="3"/>
    <n v="0.42222222222222222"/>
    <d v="2026-02-12T00:00:00"/>
    <n v="2"/>
    <n v="1"/>
    <n v="2"/>
    <x v="6"/>
    <s v="Low"/>
    <s v="Low"/>
    <n v="1"/>
    <n v="0"/>
  </r>
  <r>
    <s v="INC-2026-13660"/>
    <d v="2026-02-12T11:26:00"/>
    <x v="4"/>
    <s v="invoice-processing.co"/>
    <x v="2"/>
    <x v="2"/>
    <n v="0.47638888888888886"/>
    <d v="2026-02-12T00:00:00"/>
    <n v="2"/>
    <n v="3"/>
    <n v="2"/>
    <x v="4"/>
    <s v="Medium"/>
    <s v="Medium"/>
    <n v="1"/>
    <n v="0"/>
  </r>
  <r>
    <s v="INC-2026-12119"/>
    <d v="2026-02-12T11:30:00"/>
    <x v="5"/>
    <s v="hr-benefits-portal.org"/>
    <x v="0"/>
    <x v="2"/>
    <n v="0.47916666666666669"/>
    <d v="2026-02-12T00:00:00"/>
    <n v="2"/>
    <n v="1"/>
    <n v="2"/>
    <x v="6"/>
    <s v="Low"/>
    <s v="Low"/>
    <n v="1"/>
    <n v="0"/>
  </r>
  <r>
    <s v="INC-2026-10871"/>
    <d v="2026-02-12T11:31:00"/>
    <x v="1"/>
    <s v="secure-bank-login.net"/>
    <x v="2"/>
    <x v="0"/>
    <n v="0.47986111111111113"/>
    <d v="2026-02-12T00:00:00"/>
    <n v="2"/>
    <n v="1"/>
    <n v="1"/>
    <x v="0"/>
    <s v="Low"/>
    <s v="Low"/>
    <n v="1"/>
    <n v="0"/>
  </r>
  <r>
    <s v="INC-2026-12782"/>
    <d v="2026-02-12T11:51:00"/>
    <x v="2"/>
    <s v="invoice-processing.co"/>
    <x v="2"/>
    <x v="3"/>
    <n v="0.49375000000000002"/>
    <d v="2026-02-12T00:00:00"/>
    <n v="2"/>
    <n v="3"/>
    <n v="2"/>
    <x v="4"/>
    <s v="Medium"/>
    <s v="Medium"/>
    <n v="1"/>
    <n v="0"/>
  </r>
  <r>
    <s v="INC-2026-13360"/>
    <d v="2026-02-12T12:07:00"/>
    <x v="0"/>
    <s v="secure-bank-login.net"/>
    <x v="2"/>
    <x v="3"/>
    <n v="0.50486111111111109"/>
    <d v="2026-02-12T00:00:00"/>
    <n v="2"/>
    <n v="1"/>
    <n v="2"/>
    <x v="6"/>
    <s v="Low"/>
    <s v="Low"/>
    <n v="1"/>
    <n v="0"/>
  </r>
  <r>
    <s v="INC-2026-14630"/>
    <d v="2026-02-12T12:16:00"/>
    <x v="0"/>
    <s v="invoice-processing.co"/>
    <x v="0"/>
    <x v="2"/>
    <n v="0.51111111111111107"/>
    <d v="2026-02-12T00:00:00"/>
    <n v="2"/>
    <n v="1"/>
    <n v="2"/>
    <x v="6"/>
    <s v="Low"/>
    <s v="Low"/>
    <n v="1"/>
    <n v="0"/>
  </r>
  <r>
    <s v="INC-2026-10672"/>
    <d v="2026-02-12T12:53:00"/>
    <x v="0"/>
    <s v="hr-benefits-portal.org"/>
    <x v="3"/>
    <x v="2"/>
    <n v="0.53680555555555554"/>
    <d v="2026-02-12T00:00:00"/>
    <n v="2"/>
    <n v="1"/>
    <n v="2"/>
    <x v="6"/>
    <s v="Low"/>
    <s v="Low"/>
    <n v="1"/>
    <n v="0"/>
  </r>
  <r>
    <s v="INC-2026-11464"/>
    <d v="2026-02-12T13:11:00"/>
    <x v="0"/>
    <s v="micros0ft-security.com"/>
    <x v="3"/>
    <x v="3"/>
    <n v="0.5493055555555556"/>
    <d v="2026-02-12T00:00:00"/>
    <n v="2"/>
    <n v="1"/>
    <n v="2"/>
    <x v="6"/>
    <s v="Low"/>
    <s v="Low"/>
    <n v="1"/>
    <n v="0"/>
  </r>
  <r>
    <s v="INC-2026-14398"/>
    <d v="2026-02-12T13:24:00"/>
    <x v="4"/>
    <s v="micros0ft-security.com"/>
    <x v="2"/>
    <x v="0"/>
    <n v="0.55833333333333335"/>
    <d v="2026-02-12T00:00:00"/>
    <n v="2"/>
    <n v="3"/>
    <n v="1"/>
    <x v="2"/>
    <s v="Low"/>
    <s v="Low"/>
    <n v="1"/>
    <n v="0"/>
  </r>
  <r>
    <s v="INC-2026-12775"/>
    <d v="2026-02-12T13:25:00"/>
    <x v="4"/>
    <s v="invoice-processing.co"/>
    <x v="2"/>
    <x v="3"/>
    <n v="0.55902777777777779"/>
    <d v="2026-02-12T00:00:00"/>
    <n v="2"/>
    <n v="3"/>
    <n v="2"/>
    <x v="4"/>
    <s v="Medium"/>
    <s v="Medium"/>
    <n v="1"/>
    <n v="0"/>
  </r>
  <r>
    <s v="INC-2026-13584"/>
    <d v="2026-02-12T13:29:00"/>
    <x v="4"/>
    <s v="hr-benefits-portal.org"/>
    <x v="2"/>
    <x v="1"/>
    <n v="0.56180555555555556"/>
    <d v="2026-02-12T00:00:00"/>
    <n v="2"/>
    <n v="3"/>
    <n v="4"/>
    <x v="5"/>
    <s v="High"/>
    <s v="High"/>
    <n v="1"/>
    <n v="1"/>
  </r>
  <r>
    <s v="INC-2026-10466"/>
    <d v="2026-02-12T13:35:00"/>
    <x v="1"/>
    <s v="invoice-processing.co"/>
    <x v="0"/>
    <x v="1"/>
    <n v="0.56597222222222221"/>
    <d v="2026-02-12T00:00:00"/>
    <n v="2"/>
    <n v="1"/>
    <n v="4"/>
    <x v="1"/>
    <s v="Low"/>
    <s v="Low"/>
    <n v="1"/>
    <n v="1"/>
  </r>
  <r>
    <s v="INC-2026-10652"/>
    <d v="2026-02-12T13:37:00"/>
    <x v="4"/>
    <s v="secure-bank-login.net"/>
    <x v="2"/>
    <x v="2"/>
    <n v="0.56736111111111109"/>
    <d v="2026-02-12T00:00:00"/>
    <n v="2"/>
    <n v="3"/>
    <n v="2"/>
    <x v="4"/>
    <s v="Medium"/>
    <s v="Medium"/>
    <n v="1"/>
    <n v="0"/>
  </r>
  <r>
    <s v="INC-2026-11554"/>
    <d v="2026-02-12T14:56:00"/>
    <x v="4"/>
    <s v="secure-bank-login.net"/>
    <x v="2"/>
    <x v="3"/>
    <n v="0.62222222222222223"/>
    <d v="2026-02-12T00:00:00"/>
    <n v="2"/>
    <n v="3"/>
    <n v="2"/>
    <x v="4"/>
    <s v="Medium"/>
    <s v="Medium"/>
    <n v="1"/>
    <n v="0"/>
  </r>
  <r>
    <s v="INC-2026-11443"/>
    <d v="2026-02-12T16:18:00"/>
    <x v="2"/>
    <s v="micros0ft-security.com"/>
    <x v="1"/>
    <x v="1"/>
    <n v="0.6791666666666667"/>
    <d v="2026-02-12T00:00:00"/>
    <n v="2"/>
    <n v="3"/>
    <n v="4"/>
    <x v="5"/>
    <s v="High"/>
    <s v="High"/>
    <n v="1"/>
    <n v="1"/>
  </r>
  <r>
    <s v="INC-2026-13371"/>
    <d v="2026-02-12T16:54:00"/>
    <x v="4"/>
    <s v="micros0ft-security.com"/>
    <x v="2"/>
    <x v="3"/>
    <n v="0.70416666666666672"/>
    <d v="2026-02-12T00:00:00"/>
    <n v="2"/>
    <n v="3"/>
    <n v="2"/>
    <x v="4"/>
    <s v="Medium"/>
    <s v="Medium"/>
    <n v="1"/>
    <n v="0"/>
  </r>
  <r>
    <s v="INC-2026-11347"/>
    <d v="2026-02-12T18:46:00"/>
    <x v="3"/>
    <s v="micros0ft-security.com"/>
    <x v="0"/>
    <x v="3"/>
    <n v="0.78194444444444444"/>
    <d v="2026-02-12T00:00:00"/>
    <n v="2"/>
    <n v="5"/>
    <n v="2"/>
    <x v="3"/>
    <s v="Medium"/>
    <s v="Medium"/>
    <n v="1"/>
    <n v="0"/>
  </r>
  <r>
    <s v="INC-2026-11697"/>
    <d v="2026-02-12T19:05:00"/>
    <x v="4"/>
    <s v="hr-benefits-portal.org"/>
    <x v="2"/>
    <x v="2"/>
    <n v="0.79513888888888884"/>
    <d v="2026-02-12T00:00:00"/>
    <n v="2"/>
    <n v="3"/>
    <n v="2"/>
    <x v="4"/>
    <s v="Medium"/>
    <s v="Medium"/>
    <n v="1"/>
    <n v="0"/>
  </r>
  <r>
    <s v="INC-2026-10278"/>
    <d v="2026-02-12T19:07:00"/>
    <x v="5"/>
    <s v="secure-bank-login.net"/>
    <x v="2"/>
    <x v="2"/>
    <n v="0.79652777777777772"/>
    <d v="2026-02-12T00:00:00"/>
    <n v="2"/>
    <n v="1"/>
    <n v="2"/>
    <x v="6"/>
    <s v="Low"/>
    <s v="Low"/>
    <n v="1"/>
    <n v="0"/>
  </r>
  <r>
    <s v="INC-2026-13595"/>
    <d v="2026-02-12T19:22:00"/>
    <x v="5"/>
    <s v="micros0ft-security.com"/>
    <x v="0"/>
    <x v="1"/>
    <n v="0.80694444444444446"/>
    <d v="2026-02-12T00:00:00"/>
    <n v="2"/>
    <n v="1"/>
    <n v="4"/>
    <x v="1"/>
    <s v="Low"/>
    <s v="Low"/>
    <n v="1"/>
    <n v="1"/>
  </r>
  <r>
    <s v="INC-2026-12622"/>
    <d v="2026-02-12T19:27:00"/>
    <x v="3"/>
    <s v="secure-bank-login.net"/>
    <x v="0"/>
    <x v="3"/>
    <n v="0.81041666666666667"/>
    <d v="2026-02-12T00:00:00"/>
    <n v="2"/>
    <n v="5"/>
    <n v="2"/>
    <x v="3"/>
    <s v="Medium"/>
    <s v="Medium"/>
    <n v="1"/>
    <n v="0"/>
  </r>
  <r>
    <s v="INC-2026-11734"/>
    <d v="2026-02-12T19:50:00"/>
    <x v="1"/>
    <s v="invoice-processing.co"/>
    <x v="0"/>
    <x v="0"/>
    <n v="0.82638888888888884"/>
    <d v="2026-02-12T00:00:00"/>
    <n v="2"/>
    <n v="1"/>
    <n v="1"/>
    <x v="0"/>
    <s v="Low"/>
    <s v="Low"/>
    <n v="1"/>
    <n v="0"/>
  </r>
  <r>
    <s v="INC-2026-13394"/>
    <d v="2026-02-12T20:14:00"/>
    <x v="4"/>
    <s v="hr-benefits-portal.org"/>
    <x v="2"/>
    <x v="2"/>
    <n v="0.84305555555555556"/>
    <d v="2026-02-12T00:00:00"/>
    <n v="2"/>
    <n v="3"/>
    <n v="2"/>
    <x v="4"/>
    <s v="Medium"/>
    <s v="Medium"/>
    <n v="1"/>
    <n v="0"/>
  </r>
  <r>
    <s v="INC-2026-12451"/>
    <d v="2026-02-12T20:19:00"/>
    <x v="3"/>
    <s v="micros0ft-security.com"/>
    <x v="0"/>
    <x v="0"/>
    <n v="0.84652777777777777"/>
    <d v="2026-02-12T00:00:00"/>
    <n v="2"/>
    <n v="5"/>
    <n v="1"/>
    <x v="8"/>
    <s v="Medium"/>
    <s v="Medium"/>
    <n v="1"/>
    <n v="0"/>
  </r>
  <r>
    <s v="INC-2026-12770"/>
    <d v="2026-02-12T20:22:00"/>
    <x v="0"/>
    <s v="invoice-processing.co"/>
    <x v="2"/>
    <x v="3"/>
    <n v="0.84861111111111109"/>
    <d v="2026-02-12T00:00:00"/>
    <n v="2"/>
    <n v="1"/>
    <n v="2"/>
    <x v="6"/>
    <s v="Low"/>
    <s v="Low"/>
    <n v="1"/>
    <n v="0"/>
  </r>
  <r>
    <s v="INC-2026-11029"/>
    <d v="2026-02-12T20:46:00"/>
    <x v="0"/>
    <s v="micros0ft-security.com"/>
    <x v="3"/>
    <x v="2"/>
    <n v="0.86527777777777781"/>
    <d v="2026-02-12T00:00:00"/>
    <n v="2"/>
    <n v="1"/>
    <n v="2"/>
    <x v="6"/>
    <s v="Low"/>
    <s v="Low"/>
    <n v="1"/>
    <n v="0"/>
  </r>
  <r>
    <s v="INC-2026-14541"/>
    <d v="2026-02-12T21:24:00"/>
    <x v="4"/>
    <s v="invoice-processing.co"/>
    <x v="2"/>
    <x v="2"/>
    <n v="0.89166666666666672"/>
    <d v="2026-02-12T00:00:00"/>
    <n v="2"/>
    <n v="3"/>
    <n v="2"/>
    <x v="4"/>
    <s v="Medium"/>
    <s v="Medium"/>
    <n v="1"/>
    <n v="0"/>
  </r>
  <r>
    <s v="INC-2026-11179"/>
    <d v="2026-02-12T21:44:00"/>
    <x v="0"/>
    <s v="micros0ft-security.com"/>
    <x v="1"/>
    <x v="1"/>
    <n v="0.90555555555555556"/>
    <d v="2026-02-12T00:00:00"/>
    <n v="2"/>
    <n v="1"/>
    <n v="4"/>
    <x v="1"/>
    <s v="Low"/>
    <s v="Low"/>
    <n v="1"/>
    <n v="1"/>
  </r>
  <r>
    <s v="INC-2026-11574"/>
    <d v="2026-02-12T22:12:00"/>
    <x v="4"/>
    <s v="hr-benefits-portal.org"/>
    <x v="2"/>
    <x v="0"/>
    <n v="0.92500000000000004"/>
    <d v="2026-02-12T00:00:00"/>
    <n v="2"/>
    <n v="3"/>
    <n v="1"/>
    <x v="2"/>
    <s v="Low"/>
    <s v="Low"/>
    <n v="1"/>
    <n v="0"/>
  </r>
  <r>
    <s v="INC-2026-12732"/>
    <d v="2026-02-12T22:49:00"/>
    <x v="2"/>
    <s v="invoice-processing.co"/>
    <x v="3"/>
    <x v="3"/>
    <n v="0.9506944444444444"/>
    <d v="2026-02-12T00:00:00"/>
    <n v="2"/>
    <n v="3"/>
    <n v="2"/>
    <x v="4"/>
    <s v="Medium"/>
    <s v="Medium"/>
    <n v="1"/>
    <n v="0"/>
  </r>
  <r>
    <s v="INC-2026-10396"/>
    <d v="2026-02-12T22:54:00"/>
    <x v="4"/>
    <s v="micros0ft-security.com"/>
    <x v="2"/>
    <x v="3"/>
    <n v="0.95416666666666672"/>
    <d v="2026-02-12T00:00:00"/>
    <n v="2"/>
    <n v="3"/>
    <n v="2"/>
    <x v="4"/>
    <s v="Medium"/>
    <s v="Medium"/>
    <n v="1"/>
    <n v="0"/>
  </r>
  <r>
    <s v="INC-2026-13590"/>
    <d v="2026-02-12T23:09:00"/>
    <x v="0"/>
    <s v="secure-bank-login.net"/>
    <x v="1"/>
    <x v="4"/>
    <n v="0.96458333333333335"/>
    <d v="2026-02-12T00:00:00"/>
    <n v="2"/>
    <n v="1"/>
    <n v="5"/>
    <x v="8"/>
    <s v="Medium"/>
    <s v="Medium"/>
    <n v="1"/>
    <n v="1"/>
  </r>
  <r>
    <s v="INC-2026-13161"/>
    <d v="2026-02-12T23:27:00"/>
    <x v="0"/>
    <s v="micros0ft-security.com"/>
    <x v="1"/>
    <x v="3"/>
    <n v="0.9770833333333333"/>
    <d v="2026-02-12T00:00:00"/>
    <n v="2"/>
    <n v="1"/>
    <n v="2"/>
    <x v="6"/>
    <s v="Low"/>
    <s v="Low"/>
    <n v="1"/>
    <n v="0"/>
  </r>
  <r>
    <s v="INC-2026-12516"/>
    <d v="2026-02-13T01:14:00"/>
    <x v="4"/>
    <s v="invoice-processing.co"/>
    <x v="2"/>
    <x v="3"/>
    <n v="5.1388888888888887E-2"/>
    <d v="2026-02-13T00:00:00"/>
    <n v="2"/>
    <n v="3"/>
    <n v="2"/>
    <x v="4"/>
    <s v="Medium"/>
    <s v="Medium"/>
    <n v="1"/>
    <n v="0"/>
  </r>
  <r>
    <s v="INC-2026-12864"/>
    <d v="2026-02-13T01:37:00"/>
    <x v="3"/>
    <s v="secure-bank-login.net"/>
    <x v="0"/>
    <x v="2"/>
    <n v="6.7361111111111108E-2"/>
    <d v="2026-02-13T00:00:00"/>
    <n v="2"/>
    <n v="5"/>
    <n v="2"/>
    <x v="3"/>
    <s v="Medium"/>
    <s v="Medium"/>
    <n v="1"/>
    <n v="0"/>
  </r>
  <r>
    <s v="INC-2026-10291"/>
    <d v="2026-02-13T02:11:00"/>
    <x v="1"/>
    <s v="secure-bank-login.net"/>
    <x v="0"/>
    <x v="3"/>
    <n v="9.0972222222222218E-2"/>
    <d v="2026-02-13T00:00:00"/>
    <n v="2"/>
    <n v="1"/>
    <n v="2"/>
    <x v="6"/>
    <s v="Low"/>
    <s v="Low"/>
    <n v="1"/>
    <n v="0"/>
  </r>
  <r>
    <s v="INC-2026-11899"/>
    <d v="2026-02-13T03:20:00"/>
    <x v="2"/>
    <s v="secure-bank-login.net"/>
    <x v="0"/>
    <x v="3"/>
    <n v="0.1388888888888889"/>
    <d v="2026-02-13T00:00:00"/>
    <n v="2"/>
    <n v="3"/>
    <n v="2"/>
    <x v="4"/>
    <s v="Medium"/>
    <s v="Medium"/>
    <n v="1"/>
    <n v="0"/>
  </r>
  <r>
    <s v="INC-2026-11338"/>
    <d v="2026-02-13T04:23:00"/>
    <x v="4"/>
    <s v="micros0ft-security.com"/>
    <x v="2"/>
    <x v="2"/>
    <n v="0.18263888888888888"/>
    <d v="2026-02-13T00:00:00"/>
    <n v="2"/>
    <n v="3"/>
    <n v="2"/>
    <x v="4"/>
    <s v="Medium"/>
    <s v="Medium"/>
    <n v="1"/>
    <n v="0"/>
  </r>
  <r>
    <s v="INC-2026-11027"/>
    <d v="2026-02-13T04:50:00"/>
    <x v="0"/>
    <s v="hr-benefits-portal.org"/>
    <x v="1"/>
    <x v="1"/>
    <n v="0.2013888888888889"/>
    <d v="2026-02-13T00:00:00"/>
    <n v="2"/>
    <n v="1"/>
    <n v="4"/>
    <x v="1"/>
    <s v="Low"/>
    <s v="Low"/>
    <n v="1"/>
    <n v="1"/>
  </r>
  <r>
    <s v="INC-2026-14825"/>
    <d v="2026-02-13T05:51:00"/>
    <x v="3"/>
    <s v="micros0ft-security.com"/>
    <x v="0"/>
    <x v="3"/>
    <n v="0.24374999999999999"/>
    <d v="2026-02-13T00:00:00"/>
    <n v="2"/>
    <n v="5"/>
    <n v="2"/>
    <x v="3"/>
    <s v="Medium"/>
    <s v="Medium"/>
    <n v="1"/>
    <n v="0"/>
  </r>
  <r>
    <s v="INC-2026-13259"/>
    <d v="2026-02-13T06:26:00"/>
    <x v="3"/>
    <s v="invoice-processing.co"/>
    <x v="0"/>
    <x v="2"/>
    <n v="0.26805555555555555"/>
    <d v="2026-02-13T00:00:00"/>
    <n v="2"/>
    <n v="5"/>
    <n v="2"/>
    <x v="3"/>
    <s v="Medium"/>
    <s v="Medium"/>
    <n v="1"/>
    <n v="0"/>
  </r>
  <r>
    <s v="INC-2026-11534"/>
    <d v="2026-02-13T06:48:00"/>
    <x v="4"/>
    <s v="secure-bank-login.net"/>
    <x v="2"/>
    <x v="2"/>
    <n v="0.28333333333333333"/>
    <d v="2026-02-13T00:00:00"/>
    <n v="2"/>
    <n v="3"/>
    <n v="2"/>
    <x v="4"/>
    <s v="Medium"/>
    <s v="Medium"/>
    <n v="1"/>
    <n v="0"/>
  </r>
  <r>
    <s v="INC-2026-12550"/>
    <d v="2026-02-13T07:07:00"/>
    <x v="4"/>
    <s v="secure-bank-login.net"/>
    <x v="2"/>
    <x v="2"/>
    <n v="0.29652777777777778"/>
    <d v="2026-02-13T00:00:00"/>
    <n v="2"/>
    <n v="3"/>
    <n v="2"/>
    <x v="4"/>
    <s v="Medium"/>
    <s v="Medium"/>
    <n v="1"/>
    <n v="0"/>
  </r>
  <r>
    <s v="INC-2026-13455"/>
    <d v="2026-02-13T07:36:00"/>
    <x v="4"/>
    <s v="micros0ft-security.com"/>
    <x v="2"/>
    <x v="4"/>
    <n v="0.31666666666666665"/>
    <d v="2026-02-13T00:00:00"/>
    <n v="2"/>
    <n v="3"/>
    <n v="5"/>
    <x v="9"/>
    <s v="High"/>
    <s v="High"/>
    <n v="1"/>
    <n v="1"/>
  </r>
  <r>
    <s v="INC-2026-11234"/>
    <d v="2026-02-13T07:49:00"/>
    <x v="1"/>
    <s v="invoice-processing.co"/>
    <x v="0"/>
    <x v="3"/>
    <n v="0.32569444444444445"/>
    <d v="2026-02-13T00:00:00"/>
    <n v="2"/>
    <n v="1"/>
    <n v="2"/>
    <x v="6"/>
    <s v="Low"/>
    <s v="Low"/>
    <n v="1"/>
    <n v="0"/>
  </r>
  <r>
    <s v="INC-2026-10052"/>
    <d v="2026-02-13T08:01:00"/>
    <x v="5"/>
    <s v="hr-benefits-portal.org"/>
    <x v="1"/>
    <x v="2"/>
    <n v="0.33402777777777776"/>
    <d v="2026-02-13T00:00:00"/>
    <n v="2"/>
    <n v="1"/>
    <n v="2"/>
    <x v="6"/>
    <s v="Low"/>
    <s v="Low"/>
    <n v="1"/>
    <n v="0"/>
  </r>
  <r>
    <s v="INC-2026-14089"/>
    <d v="2026-02-13T08:27:00"/>
    <x v="3"/>
    <s v="micros0ft-security.com"/>
    <x v="0"/>
    <x v="3"/>
    <n v="0.35208333333333336"/>
    <d v="2026-02-13T00:00:00"/>
    <n v="2"/>
    <n v="5"/>
    <n v="2"/>
    <x v="3"/>
    <s v="Medium"/>
    <s v="Medium"/>
    <n v="1"/>
    <n v="0"/>
  </r>
  <r>
    <s v="INC-2026-12690"/>
    <d v="2026-02-13T08:45:00"/>
    <x v="4"/>
    <s v="secure-bank-login.net"/>
    <x v="3"/>
    <x v="3"/>
    <n v="0.36458333333333331"/>
    <d v="2026-02-13T00:00:00"/>
    <n v="2"/>
    <n v="3"/>
    <n v="2"/>
    <x v="4"/>
    <s v="Medium"/>
    <s v="Medium"/>
    <n v="1"/>
    <n v="0"/>
  </r>
  <r>
    <s v="INC-2026-12088"/>
    <d v="2026-02-13T09:25:00"/>
    <x v="4"/>
    <s v="invoice-processing.co"/>
    <x v="2"/>
    <x v="3"/>
    <n v="0.3923611111111111"/>
    <d v="2026-02-13T00:00:00"/>
    <n v="2"/>
    <n v="3"/>
    <n v="2"/>
    <x v="4"/>
    <s v="Medium"/>
    <s v="Medium"/>
    <n v="1"/>
    <n v="0"/>
  </r>
  <r>
    <s v="INC-2026-10764"/>
    <d v="2026-02-13T10:11:00"/>
    <x v="4"/>
    <s v="micros0ft-security.com"/>
    <x v="2"/>
    <x v="1"/>
    <n v="0.42430555555555555"/>
    <d v="2026-02-13T00:00:00"/>
    <n v="2"/>
    <n v="3"/>
    <n v="4"/>
    <x v="5"/>
    <s v="High"/>
    <s v="High"/>
    <n v="1"/>
    <n v="1"/>
  </r>
  <r>
    <s v="INC-2026-12426"/>
    <d v="2026-02-13T10:41:00"/>
    <x v="4"/>
    <s v="invoice-processing.co"/>
    <x v="2"/>
    <x v="2"/>
    <n v="0.44513888888888886"/>
    <d v="2026-02-13T00:00:00"/>
    <n v="2"/>
    <n v="3"/>
    <n v="2"/>
    <x v="4"/>
    <s v="Medium"/>
    <s v="Medium"/>
    <n v="1"/>
    <n v="0"/>
  </r>
  <r>
    <s v="INC-2026-13061"/>
    <d v="2026-02-13T10:43:00"/>
    <x v="4"/>
    <s v="invoice-processing.co"/>
    <x v="2"/>
    <x v="3"/>
    <n v="0.4465277777777778"/>
    <d v="2026-02-13T00:00:00"/>
    <n v="2"/>
    <n v="3"/>
    <n v="2"/>
    <x v="4"/>
    <s v="Medium"/>
    <s v="Medium"/>
    <n v="1"/>
    <n v="0"/>
  </r>
  <r>
    <s v="INC-2026-11860"/>
    <d v="2026-02-13T11:12:00"/>
    <x v="4"/>
    <s v="invoice-processing.co"/>
    <x v="2"/>
    <x v="4"/>
    <n v="0.46666666666666667"/>
    <d v="2026-02-13T00:00:00"/>
    <n v="2"/>
    <n v="3"/>
    <n v="5"/>
    <x v="9"/>
    <s v="High"/>
    <s v="High"/>
    <n v="1"/>
    <n v="1"/>
  </r>
  <r>
    <s v="INC-2026-11463"/>
    <d v="2026-02-13T11:16:00"/>
    <x v="4"/>
    <s v="invoice-processing.co"/>
    <x v="2"/>
    <x v="2"/>
    <n v="0.46944444444444444"/>
    <d v="2026-02-13T00:00:00"/>
    <n v="2"/>
    <n v="3"/>
    <n v="2"/>
    <x v="4"/>
    <s v="Medium"/>
    <s v="Medium"/>
    <n v="1"/>
    <n v="0"/>
  </r>
  <r>
    <s v="INC-2026-13693"/>
    <d v="2026-02-13T11:32:00"/>
    <x v="5"/>
    <s v="hr-benefits-portal.org"/>
    <x v="3"/>
    <x v="2"/>
    <n v="0.48055555555555557"/>
    <d v="2026-02-13T00:00:00"/>
    <n v="2"/>
    <n v="1"/>
    <n v="2"/>
    <x v="6"/>
    <s v="Low"/>
    <s v="Low"/>
    <n v="1"/>
    <n v="0"/>
  </r>
  <r>
    <s v="INC-2026-10076"/>
    <d v="2026-02-13T11:34:00"/>
    <x v="4"/>
    <s v="invoice-processing.co"/>
    <x v="2"/>
    <x v="3"/>
    <n v="0.48194444444444445"/>
    <d v="2026-02-13T00:00:00"/>
    <n v="2"/>
    <n v="3"/>
    <n v="2"/>
    <x v="4"/>
    <s v="Medium"/>
    <s v="Medium"/>
    <n v="1"/>
    <n v="0"/>
  </r>
  <r>
    <s v="INC-2026-13748"/>
    <d v="2026-02-13T11:36:00"/>
    <x v="1"/>
    <s v="hr-benefits-portal.org"/>
    <x v="0"/>
    <x v="1"/>
    <n v="0.48333333333333334"/>
    <d v="2026-02-13T00:00:00"/>
    <n v="2"/>
    <n v="1"/>
    <n v="4"/>
    <x v="1"/>
    <s v="Low"/>
    <s v="Low"/>
    <n v="1"/>
    <n v="1"/>
  </r>
  <r>
    <s v="INC-2026-10509"/>
    <d v="2026-02-13T11:55:00"/>
    <x v="4"/>
    <s v="invoice-processing.co"/>
    <x v="0"/>
    <x v="3"/>
    <n v="0.49652777777777779"/>
    <d v="2026-02-13T00:00:00"/>
    <n v="2"/>
    <n v="3"/>
    <n v="2"/>
    <x v="4"/>
    <s v="Medium"/>
    <s v="Medium"/>
    <n v="1"/>
    <n v="0"/>
  </r>
  <r>
    <s v="INC-2026-14890"/>
    <d v="2026-02-13T12:00:00"/>
    <x v="5"/>
    <s v="micros0ft-security.com"/>
    <x v="2"/>
    <x v="3"/>
    <n v="0.5"/>
    <d v="2026-02-13T00:00:00"/>
    <n v="2"/>
    <n v="1"/>
    <n v="2"/>
    <x v="6"/>
    <s v="Low"/>
    <s v="Low"/>
    <n v="1"/>
    <n v="0"/>
  </r>
  <r>
    <s v="INC-2026-10677"/>
    <d v="2026-02-13T12:13:00"/>
    <x v="4"/>
    <s v="hr-benefits-portal.org"/>
    <x v="2"/>
    <x v="2"/>
    <n v="0.50902777777777775"/>
    <d v="2026-02-13T00:00:00"/>
    <n v="2"/>
    <n v="3"/>
    <n v="2"/>
    <x v="4"/>
    <s v="Medium"/>
    <s v="Medium"/>
    <n v="1"/>
    <n v="0"/>
  </r>
  <r>
    <s v="INC-2026-13492"/>
    <d v="2026-02-13T12:49:00"/>
    <x v="4"/>
    <s v="micros0ft-security.com"/>
    <x v="2"/>
    <x v="3"/>
    <n v="0.53402777777777777"/>
    <d v="2026-02-13T00:00:00"/>
    <n v="2"/>
    <n v="3"/>
    <n v="2"/>
    <x v="4"/>
    <s v="Medium"/>
    <s v="Medium"/>
    <n v="1"/>
    <n v="0"/>
  </r>
  <r>
    <s v="INC-2026-13280"/>
    <d v="2026-02-13T13:27:00"/>
    <x v="5"/>
    <s v="micros0ft-security.com"/>
    <x v="1"/>
    <x v="3"/>
    <n v="0.56041666666666667"/>
    <d v="2026-02-13T00:00:00"/>
    <n v="2"/>
    <n v="1"/>
    <n v="2"/>
    <x v="6"/>
    <s v="Low"/>
    <s v="Low"/>
    <n v="1"/>
    <n v="0"/>
  </r>
  <r>
    <s v="INC-2026-11693"/>
    <d v="2026-02-13T13:47:00"/>
    <x v="4"/>
    <s v="invoice-processing.co"/>
    <x v="1"/>
    <x v="3"/>
    <n v="0.57430555555555551"/>
    <d v="2026-02-13T00:00:00"/>
    <n v="2"/>
    <n v="3"/>
    <n v="2"/>
    <x v="4"/>
    <s v="Medium"/>
    <s v="Medium"/>
    <n v="1"/>
    <n v="0"/>
  </r>
  <r>
    <s v="INC-2026-12249"/>
    <d v="2026-02-13T14:27:00"/>
    <x v="4"/>
    <s v="micros0ft-security.com"/>
    <x v="2"/>
    <x v="0"/>
    <n v="0.6020833333333333"/>
    <d v="2026-02-13T00:00:00"/>
    <n v="2"/>
    <n v="3"/>
    <n v="1"/>
    <x v="2"/>
    <s v="Low"/>
    <s v="Low"/>
    <n v="1"/>
    <n v="0"/>
  </r>
  <r>
    <s v="INC-2026-13827"/>
    <d v="2026-02-13T15:34:00"/>
    <x v="0"/>
    <s v="hr-benefits-portal.org"/>
    <x v="1"/>
    <x v="3"/>
    <n v="0.64861111111111114"/>
    <d v="2026-02-13T00:00:00"/>
    <n v="2"/>
    <n v="1"/>
    <n v="2"/>
    <x v="6"/>
    <s v="Low"/>
    <s v="Low"/>
    <n v="1"/>
    <n v="0"/>
  </r>
  <r>
    <s v="INC-2026-10867"/>
    <d v="2026-02-13T17:30:00"/>
    <x v="2"/>
    <s v="invoice-processing.co"/>
    <x v="0"/>
    <x v="2"/>
    <n v="0.72916666666666663"/>
    <d v="2026-02-13T00:00:00"/>
    <n v="2"/>
    <n v="3"/>
    <n v="2"/>
    <x v="4"/>
    <s v="Medium"/>
    <s v="Medium"/>
    <n v="1"/>
    <n v="0"/>
  </r>
  <r>
    <s v="INC-2026-14350"/>
    <d v="2026-02-13T17:38:00"/>
    <x v="5"/>
    <s v="secure-bank-login.net"/>
    <x v="3"/>
    <x v="3"/>
    <n v="0.73472222222222228"/>
    <d v="2026-02-13T00:00:00"/>
    <n v="2"/>
    <n v="1"/>
    <n v="2"/>
    <x v="6"/>
    <s v="Low"/>
    <s v="Low"/>
    <n v="1"/>
    <n v="0"/>
  </r>
  <r>
    <s v="INC-2026-13382"/>
    <d v="2026-02-13T17:45:00"/>
    <x v="4"/>
    <s v="micros0ft-security.com"/>
    <x v="2"/>
    <x v="1"/>
    <n v="0.73958333333333337"/>
    <d v="2026-02-13T00:00:00"/>
    <n v="2"/>
    <n v="3"/>
    <n v="4"/>
    <x v="5"/>
    <s v="High"/>
    <s v="High"/>
    <n v="1"/>
    <n v="1"/>
  </r>
  <r>
    <s v="INC-2026-11925"/>
    <d v="2026-02-13T17:45:00"/>
    <x v="4"/>
    <s v="micros0ft-security.com"/>
    <x v="2"/>
    <x v="3"/>
    <n v="0.73958333333333337"/>
    <d v="2026-02-13T00:00:00"/>
    <n v="2"/>
    <n v="3"/>
    <n v="2"/>
    <x v="4"/>
    <s v="Medium"/>
    <s v="Medium"/>
    <n v="1"/>
    <n v="0"/>
  </r>
  <r>
    <s v="INC-2026-10731"/>
    <d v="2026-02-13T18:06:00"/>
    <x v="0"/>
    <s v="invoice-processing.co"/>
    <x v="0"/>
    <x v="3"/>
    <n v="0.75416666666666665"/>
    <d v="2026-02-13T00:00:00"/>
    <n v="2"/>
    <n v="1"/>
    <n v="2"/>
    <x v="6"/>
    <s v="Low"/>
    <s v="Low"/>
    <n v="1"/>
    <n v="0"/>
  </r>
  <r>
    <s v="INC-2026-14266"/>
    <d v="2026-02-13T18:26:00"/>
    <x v="1"/>
    <s v="secure-bank-login.net"/>
    <x v="1"/>
    <x v="0"/>
    <n v="0.7680555555555556"/>
    <d v="2026-02-13T00:00:00"/>
    <n v="2"/>
    <n v="1"/>
    <n v="1"/>
    <x v="0"/>
    <s v="Low"/>
    <s v="Low"/>
    <n v="1"/>
    <n v="0"/>
  </r>
  <r>
    <s v="INC-2026-10898"/>
    <d v="2026-02-13T18:55:00"/>
    <x v="5"/>
    <s v="micros0ft-security.com"/>
    <x v="1"/>
    <x v="3"/>
    <n v="0.78819444444444442"/>
    <d v="2026-02-13T00:00:00"/>
    <n v="2"/>
    <n v="1"/>
    <n v="2"/>
    <x v="6"/>
    <s v="Low"/>
    <s v="Low"/>
    <n v="1"/>
    <n v="0"/>
  </r>
  <r>
    <s v="INC-2026-12398"/>
    <d v="2026-02-13T19:26:00"/>
    <x v="4"/>
    <s v="micros0ft-security.com"/>
    <x v="2"/>
    <x v="3"/>
    <n v="0.80972222222222223"/>
    <d v="2026-02-13T00:00:00"/>
    <n v="2"/>
    <n v="3"/>
    <n v="2"/>
    <x v="4"/>
    <s v="Medium"/>
    <s v="Medium"/>
    <n v="1"/>
    <n v="0"/>
  </r>
  <r>
    <s v="INC-2026-14811"/>
    <d v="2026-02-13T20:27:00"/>
    <x v="4"/>
    <s v="hr-benefits-portal.org"/>
    <x v="0"/>
    <x v="2"/>
    <n v="0.8520833333333333"/>
    <d v="2026-02-13T00:00:00"/>
    <n v="2"/>
    <n v="3"/>
    <n v="2"/>
    <x v="4"/>
    <s v="Medium"/>
    <s v="Medium"/>
    <n v="1"/>
    <n v="0"/>
  </r>
  <r>
    <s v="INC-2026-13389"/>
    <d v="2026-02-13T20:37:00"/>
    <x v="0"/>
    <s v="secure-bank-login.net"/>
    <x v="0"/>
    <x v="0"/>
    <n v="0.85902777777777772"/>
    <d v="2026-02-13T00:00:00"/>
    <n v="2"/>
    <n v="1"/>
    <n v="1"/>
    <x v="0"/>
    <s v="Low"/>
    <s v="Low"/>
    <n v="1"/>
    <n v="0"/>
  </r>
  <r>
    <s v="INC-2026-14278"/>
    <d v="2026-02-13T20:43:00"/>
    <x v="4"/>
    <s v="invoice-processing.co"/>
    <x v="2"/>
    <x v="4"/>
    <n v="0.86319444444444449"/>
    <d v="2026-02-13T00:00:00"/>
    <n v="2"/>
    <n v="3"/>
    <n v="5"/>
    <x v="9"/>
    <s v="High"/>
    <s v="High"/>
    <n v="1"/>
    <n v="1"/>
  </r>
  <r>
    <s v="INC-2026-10428"/>
    <d v="2026-02-13T21:27:00"/>
    <x v="3"/>
    <s v="micros0ft-security.com"/>
    <x v="0"/>
    <x v="3"/>
    <n v="0.89375000000000004"/>
    <d v="2026-02-13T00:00:00"/>
    <n v="2"/>
    <n v="5"/>
    <n v="2"/>
    <x v="3"/>
    <s v="Medium"/>
    <s v="Medium"/>
    <n v="1"/>
    <n v="0"/>
  </r>
  <r>
    <s v="INC-2026-12274"/>
    <d v="2026-02-13T21:36:00"/>
    <x v="4"/>
    <s v="invoice-processing.co"/>
    <x v="2"/>
    <x v="2"/>
    <n v="0.9"/>
    <d v="2026-02-13T00:00:00"/>
    <n v="2"/>
    <n v="3"/>
    <n v="2"/>
    <x v="4"/>
    <s v="Medium"/>
    <s v="Medium"/>
    <n v="1"/>
    <n v="0"/>
  </r>
  <r>
    <s v="INC-2026-13215"/>
    <d v="2026-02-13T21:36:00"/>
    <x v="4"/>
    <s v="secure-bank-login.net"/>
    <x v="2"/>
    <x v="1"/>
    <n v="0.9"/>
    <d v="2026-02-13T00:00:00"/>
    <n v="2"/>
    <n v="3"/>
    <n v="4"/>
    <x v="5"/>
    <s v="High"/>
    <s v="High"/>
    <n v="1"/>
    <n v="1"/>
  </r>
  <r>
    <s v="INC-2026-10105"/>
    <d v="2026-02-13T23:09:00"/>
    <x v="4"/>
    <s v="invoice-processing.co"/>
    <x v="2"/>
    <x v="3"/>
    <n v="0.96458333333333335"/>
    <d v="2026-02-13T00:00:00"/>
    <n v="2"/>
    <n v="3"/>
    <n v="2"/>
    <x v="4"/>
    <s v="Medium"/>
    <s v="Medium"/>
    <n v="1"/>
    <n v="0"/>
  </r>
  <r>
    <s v="INC-2026-14528"/>
    <d v="2026-02-13T23:12:00"/>
    <x v="4"/>
    <s v="secure-bank-login.net"/>
    <x v="2"/>
    <x v="2"/>
    <n v="0.96666666666666667"/>
    <d v="2026-02-13T00:00:00"/>
    <n v="2"/>
    <n v="3"/>
    <n v="2"/>
    <x v="4"/>
    <s v="Medium"/>
    <s v="Medium"/>
    <n v="1"/>
    <n v="0"/>
  </r>
  <r>
    <s v="INC-2026-11138"/>
    <d v="2026-02-13T23:40:00"/>
    <x v="4"/>
    <s v="invoice-processing.co"/>
    <x v="2"/>
    <x v="2"/>
    <n v="0.98611111111111116"/>
    <d v="2026-02-13T00:00:00"/>
    <n v="2"/>
    <n v="3"/>
    <n v="2"/>
    <x v="4"/>
    <s v="Medium"/>
    <s v="Medium"/>
    <n v="1"/>
    <n v="0"/>
  </r>
  <r>
    <s v="INC-2026-12600"/>
    <d v="2026-02-13T23:45:00"/>
    <x v="4"/>
    <s v="hr-benefits-portal.org"/>
    <x v="2"/>
    <x v="2"/>
    <n v="0.98958333333333337"/>
    <d v="2026-02-13T00:00:00"/>
    <n v="2"/>
    <n v="3"/>
    <n v="2"/>
    <x v="4"/>
    <s v="Medium"/>
    <s v="Medium"/>
    <n v="1"/>
    <n v="0"/>
  </r>
  <r>
    <s v="INC-2026-12785"/>
    <d v="2026-02-14T00:00:00"/>
    <x v="4"/>
    <s v="invoice-processing.co"/>
    <x v="3"/>
    <x v="0"/>
    <n v="0"/>
    <d v="2026-02-14T00:00:00"/>
    <n v="2"/>
    <n v="3"/>
    <n v="1"/>
    <x v="2"/>
    <s v="Low"/>
    <s v="Low"/>
    <n v="1"/>
    <n v="0"/>
  </r>
  <r>
    <s v="INC-2026-12994"/>
    <d v="2026-02-14T00:28:00"/>
    <x v="4"/>
    <s v="hr-benefits-portal.org"/>
    <x v="2"/>
    <x v="2"/>
    <n v="1.9444444444444445E-2"/>
    <d v="2026-02-14T00:00:00"/>
    <n v="2"/>
    <n v="3"/>
    <n v="2"/>
    <x v="4"/>
    <s v="Medium"/>
    <s v="Medium"/>
    <n v="1"/>
    <n v="0"/>
  </r>
  <r>
    <s v="INC-2026-14402"/>
    <d v="2026-02-14T00:30:00"/>
    <x v="5"/>
    <s v="invoice-processing.co"/>
    <x v="1"/>
    <x v="3"/>
    <n v="2.0833333333333332E-2"/>
    <d v="2026-02-14T00:00:00"/>
    <n v="2"/>
    <n v="1"/>
    <n v="2"/>
    <x v="6"/>
    <s v="Low"/>
    <s v="Low"/>
    <n v="1"/>
    <n v="0"/>
  </r>
  <r>
    <s v="INC-2026-12945"/>
    <d v="2026-02-14T00:40:00"/>
    <x v="4"/>
    <s v="invoice-processing.co"/>
    <x v="2"/>
    <x v="3"/>
    <n v="2.7777777777777776E-2"/>
    <d v="2026-02-14T00:00:00"/>
    <n v="2"/>
    <n v="3"/>
    <n v="2"/>
    <x v="4"/>
    <s v="Medium"/>
    <s v="Medium"/>
    <n v="1"/>
    <n v="0"/>
  </r>
  <r>
    <s v="INC-2026-14658"/>
    <d v="2026-02-14T00:41:00"/>
    <x v="2"/>
    <s v="micros0ft-security.com"/>
    <x v="1"/>
    <x v="2"/>
    <n v="2.8472222222222222E-2"/>
    <d v="2026-02-14T00:00:00"/>
    <n v="2"/>
    <n v="3"/>
    <n v="2"/>
    <x v="4"/>
    <s v="Medium"/>
    <s v="Medium"/>
    <n v="1"/>
    <n v="0"/>
  </r>
  <r>
    <s v="INC-2026-10756"/>
    <d v="2026-02-14T00:58:00"/>
    <x v="0"/>
    <s v="micros0ft-security.com"/>
    <x v="1"/>
    <x v="0"/>
    <n v="4.027777777777778E-2"/>
    <d v="2026-02-14T00:00:00"/>
    <n v="2"/>
    <n v="1"/>
    <n v="1"/>
    <x v="0"/>
    <s v="Low"/>
    <s v="Low"/>
    <n v="1"/>
    <n v="0"/>
  </r>
  <r>
    <s v="INC-2026-11795"/>
    <d v="2026-02-14T01:01:00"/>
    <x v="4"/>
    <s v="hr-benefits-portal.org"/>
    <x v="2"/>
    <x v="1"/>
    <n v="4.2361111111111113E-2"/>
    <d v="2026-02-14T00:00:00"/>
    <n v="2"/>
    <n v="3"/>
    <n v="4"/>
    <x v="5"/>
    <s v="High"/>
    <s v="High"/>
    <n v="1"/>
    <n v="1"/>
  </r>
  <r>
    <s v="INC-2026-11810"/>
    <d v="2026-02-14T01:25:00"/>
    <x v="4"/>
    <s v="invoice-processing.co"/>
    <x v="3"/>
    <x v="2"/>
    <n v="5.9027777777777776E-2"/>
    <d v="2026-02-14T00:00:00"/>
    <n v="2"/>
    <n v="3"/>
    <n v="2"/>
    <x v="4"/>
    <s v="Medium"/>
    <s v="Medium"/>
    <n v="1"/>
    <n v="0"/>
  </r>
  <r>
    <s v="INC-2026-14908"/>
    <d v="2026-02-14T01:39:00"/>
    <x v="1"/>
    <s v="micros0ft-security.com"/>
    <x v="2"/>
    <x v="1"/>
    <n v="6.8750000000000006E-2"/>
    <d v="2026-02-14T00:00:00"/>
    <n v="2"/>
    <n v="1"/>
    <n v="4"/>
    <x v="1"/>
    <s v="Low"/>
    <s v="Low"/>
    <n v="1"/>
    <n v="1"/>
  </r>
  <r>
    <s v="INC-2026-10656"/>
    <d v="2026-02-14T02:04:00"/>
    <x v="4"/>
    <s v="invoice-processing.co"/>
    <x v="2"/>
    <x v="2"/>
    <n v="8.611111111111111E-2"/>
    <d v="2026-02-14T00:00:00"/>
    <n v="2"/>
    <n v="3"/>
    <n v="2"/>
    <x v="4"/>
    <s v="Medium"/>
    <s v="Medium"/>
    <n v="1"/>
    <n v="0"/>
  </r>
  <r>
    <s v="INC-2026-12684"/>
    <d v="2026-02-14T02:06:00"/>
    <x v="1"/>
    <s v="hr-benefits-portal.org"/>
    <x v="3"/>
    <x v="3"/>
    <n v="8.7499999999999994E-2"/>
    <d v="2026-02-14T00:00:00"/>
    <n v="2"/>
    <n v="1"/>
    <n v="2"/>
    <x v="6"/>
    <s v="Low"/>
    <s v="Low"/>
    <n v="1"/>
    <n v="0"/>
  </r>
  <r>
    <s v="INC-2026-13311"/>
    <d v="2026-02-14T02:49:00"/>
    <x v="4"/>
    <s v="secure-bank-login.net"/>
    <x v="2"/>
    <x v="2"/>
    <n v="0.11736111111111111"/>
    <d v="2026-02-14T00:00:00"/>
    <n v="2"/>
    <n v="3"/>
    <n v="2"/>
    <x v="4"/>
    <s v="Medium"/>
    <s v="Medium"/>
    <n v="1"/>
    <n v="0"/>
  </r>
  <r>
    <s v="INC-2026-10497"/>
    <d v="2026-02-14T03:01:00"/>
    <x v="4"/>
    <s v="hr-benefits-portal.org"/>
    <x v="1"/>
    <x v="0"/>
    <n v="0.12569444444444444"/>
    <d v="2026-02-14T00:00:00"/>
    <n v="2"/>
    <n v="3"/>
    <n v="1"/>
    <x v="2"/>
    <s v="Low"/>
    <s v="Low"/>
    <n v="1"/>
    <n v="0"/>
  </r>
  <r>
    <s v="INC-2026-13821"/>
    <d v="2026-02-14T03:22:00"/>
    <x v="4"/>
    <s v="secure-bank-login.net"/>
    <x v="2"/>
    <x v="3"/>
    <n v="0.14027777777777778"/>
    <d v="2026-02-14T00:00:00"/>
    <n v="2"/>
    <n v="3"/>
    <n v="2"/>
    <x v="4"/>
    <s v="Medium"/>
    <s v="Medium"/>
    <n v="1"/>
    <n v="0"/>
  </r>
  <r>
    <s v="INC-2026-10675"/>
    <d v="2026-02-14T03:35:00"/>
    <x v="5"/>
    <s v="secure-bank-login.net"/>
    <x v="1"/>
    <x v="3"/>
    <n v="0.14930555555555555"/>
    <d v="2026-02-14T00:00:00"/>
    <n v="2"/>
    <n v="1"/>
    <n v="2"/>
    <x v="6"/>
    <s v="Low"/>
    <s v="Low"/>
    <n v="1"/>
    <n v="0"/>
  </r>
  <r>
    <s v="INC-2026-11037"/>
    <d v="2026-02-14T03:45:00"/>
    <x v="1"/>
    <s v="secure-bank-login.net"/>
    <x v="3"/>
    <x v="1"/>
    <n v="0.15625"/>
    <d v="2026-02-14T00:00:00"/>
    <n v="2"/>
    <n v="1"/>
    <n v="4"/>
    <x v="1"/>
    <s v="Low"/>
    <s v="Low"/>
    <n v="1"/>
    <n v="1"/>
  </r>
  <r>
    <s v="INC-2026-10567"/>
    <d v="2026-02-14T04:14:00"/>
    <x v="3"/>
    <s v="invoice-processing.co"/>
    <x v="0"/>
    <x v="2"/>
    <n v="0.1763888888888889"/>
    <d v="2026-02-14T00:00:00"/>
    <n v="2"/>
    <n v="5"/>
    <n v="2"/>
    <x v="3"/>
    <s v="Medium"/>
    <s v="Medium"/>
    <n v="1"/>
    <n v="0"/>
  </r>
  <r>
    <s v="INC-2026-11816"/>
    <d v="2026-02-14T04:15:00"/>
    <x v="0"/>
    <s v="secure-bank-login.net"/>
    <x v="2"/>
    <x v="2"/>
    <n v="0.17708333333333334"/>
    <d v="2026-02-14T00:00:00"/>
    <n v="2"/>
    <n v="1"/>
    <n v="2"/>
    <x v="6"/>
    <s v="Low"/>
    <s v="Low"/>
    <n v="1"/>
    <n v="0"/>
  </r>
  <r>
    <s v="INC-2026-13264"/>
    <d v="2026-02-14T04:33:00"/>
    <x v="4"/>
    <s v="hr-benefits-portal.org"/>
    <x v="2"/>
    <x v="3"/>
    <n v="0.18958333333333333"/>
    <d v="2026-02-14T00:00:00"/>
    <n v="2"/>
    <n v="3"/>
    <n v="2"/>
    <x v="4"/>
    <s v="Medium"/>
    <s v="Medium"/>
    <n v="1"/>
    <n v="0"/>
  </r>
  <r>
    <s v="INC-2026-12223"/>
    <d v="2026-02-14T04:41:00"/>
    <x v="4"/>
    <s v="hr-benefits-portal.org"/>
    <x v="3"/>
    <x v="0"/>
    <n v="0.19513888888888889"/>
    <d v="2026-02-14T00:00:00"/>
    <n v="2"/>
    <n v="3"/>
    <n v="1"/>
    <x v="2"/>
    <s v="Low"/>
    <s v="Low"/>
    <n v="1"/>
    <n v="0"/>
  </r>
  <r>
    <s v="INC-2026-14797"/>
    <d v="2026-02-14T04:53:00"/>
    <x v="1"/>
    <s v="hr-benefits-portal.org"/>
    <x v="0"/>
    <x v="3"/>
    <n v="0.20347222222222222"/>
    <d v="2026-02-14T00:00:00"/>
    <n v="2"/>
    <n v="1"/>
    <n v="2"/>
    <x v="6"/>
    <s v="Low"/>
    <s v="Low"/>
    <n v="1"/>
    <n v="0"/>
  </r>
  <r>
    <s v="INC-2026-10086"/>
    <d v="2026-02-14T05:39:00"/>
    <x v="3"/>
    <s v="hr-benefits-portal.org"/>
    <x v="0"/>
    <x v="3"/>
    <n v="0.23541666666666666"/>
    <d v="2026-02-14T00:00:00"/>
    <n v="2"/>
    <n v="5"/>
    <n v="2"/>
    <x v="3"/>
    <s v="Medium"/>
    <s v="Medium"/>
    <n v="1"/>
    <n v="0"/>
  </r>
  <r>
    <s v="INC-2026-14079"/>
    <d v="2026-02-14T05:40:00"/>
    <x v="3"/>
    <s v="secure-bank-login.net"/>
    <x v="0"/>
    <x v="3"/>
    <n v="0.2361111111111111"/>
    <d v="2026-02-14T00:00:00"/>
    <n v="2"/>
    <n v="5"/>
    <n v="2"/>
    <x v="3"/>
    <s v="Medium"/>
    <s v="Medium"/>
    <n v="1"/>
    <n v="0"/>
  </r>
  <r>
    <s v="INC-2026-11354"/>
    <d v="2026-02-14T06:27:00"/>
    <x v="3"/>
    <s v="micros0ft-security.com"/>
    <x v="0"/>
    <x v="1"/>
    <n v="0.26874999999999999"/>
    <d v="2026-02-14T00:00:00"/>
    <n v="2"/>
    <n v="5"/>
    <n v="4"/>
    <x v="10"/>
    <s v="Very High"/>
    <s v="Critical"/>
    <n v="1"/>
    <n v="1"/>
  </r>
  <r>
    <s v="INC-2026-12637"/>
    <d v="2026-02-14T06:38:00"/>
    <x v="5"/>
    <s v="invoice-processing.co"/>
    <x v="3"/>
    <x v="3"/>
    <n v="0.27638888888888891"/>
    <d v="2026-02-14T00:00:00"/>
    <n v="2"/>
    <n v="1"/>
    <n v="2"/>
    <x v="6"/>
    <s v="Low"/>
    <s v="Low"/>
    <n v="1"/>
    <n v="0"/>
  </r>
  <r>
    <s v="INC-2026-11358"/>
    <d v="2026-02-14T06:49:00"/>
    <x v="4"/>
    <s v="hr-benefits-portal.org"/>
    <x v="2"/>
    <x v="3"/>
    <n v="0.28402777777777777"/>
    <d v="2026-02-14T00:00:00"/>
    <n v="2"/>
    <n v="3"/>
    <n v="2"/>
    <x v="4"/>
    <s v="Medium"/>
    <s v="Medium"/>
    <n v="1"/>
    <n v="0"/>
  </r>
  <r>
    <s v="INC-2026-11893"/>
    <d v="2026-02-14T06:54:00"/>
    <x v="4"/>
    <s v="invoice-processing.co"/>
    <x v="3"/>
    <x v="3"/>
    <n v="0.28749999999999998"/>
    <d v="2026-02-14T00:00:00"/>
    <n v="2"/>
    <n v="3"/>
    <n v="2"/>
    <x v="4"/>
    <s v="Medium"/>
    <s v="Medium"/>
    <n v="1"/>
    <n v="0"/>
  </r>
  <r>
    <s v="INC-2026-10518"/>
    <d v="2026-02-14T07:11:00"/>
    <x v="1"/>
    <s v="hr-benefits-portal.org"/>
    <x v="3"/>
    <x v="0"/>
    <n v="0.29930555555555555"/>
    <d v="2026-02-14T00:00:00"/>
    <n v="2"/>
    <n v="1"/>
    <n v="1"/>
    <x v="0"/>
    <s v="Low"/>
    <s v="Low"/>
    <n v="1"/>
    <n v="0"/>
  </r>
  <r>
    <s v="INC-2026-13904"/>
    <d v="2026-02-14T07:44:00"/>
    <x v="0"/>
    <s v="invoice-processing.co"/>
    <x v="1"/>
    <x v="2"/>
    <n v="0.32222222222222224"/>
    <d v="2026-02-14T00:00:00"/>
    <n v="2"/>
    <n v="1"/>
    <n v="2"/>
    <x v="6"/>
    <s v="Low"/>
    <s v="Low"/>
    <n v="1"/>
    <n v="0"/>
  </r>
  <r>
    <s v="INC-2026-11649"/>
    <d v="2026-02-14T07:48:00"/>
    <x v="4"/>
    <s v="micros0ft-security.com"/>
    <x v="2"/>
    <x v="3"/>
    <n v="0.32500000000000001"/>
    <d v="2026-02-14T00:00:00"/>
    <n v="2"/>
    <n v="3"/>
    <n v="2"/>
    <x v="4"/>
    <s v="Medium"/>
    <s v="Medium"/>
    <n v="1"/>
    <n v="0"/>
  </r>
  <r>
    <s v="INC-2026-11772"/>
    <d v="2026-02-14T08:04:00"/>
    <x v="4"/>
    <s v="micros0ft-security.com"/>
    <x v="2"/>
    <x v="3"/>
    <n v="0.33611111111111114"/>
    <d v="2026-02-14T00:00:00"/>
    <n v="2"/>
    <n v="3"/>
    <n v="2"/>
    <x v="4"/>
    <s v="Medium"/>
    <s v="Medium"/>
    <n v="1"/>
    <n v="0"/>
  </r>
  <r>
    <s v="INC-2026-12048"/>
    <d v="2026-02-14T08:28:00"/>
    <x v="4"/>
    <s v="secure-bank-login.net"/>
    <x v="3"/>
    <x v="2"/>
    <n v="0.3527777777777778"/>
    <d v="2026-02-14T00:00:00"/>
    <n v="2"/>
    <n v="3"/>
    <n v="2"/>
    <x v="4"/>
    <s v="Medium"/>
    <s v="Medium"/>
    <n v="1"/>
    <n v="0"/>
  </r>
  <r>
    <s v="INC-2026-11741"/>
    <d v="2026-02-14T09:24:00"/>
    <x v="1"/>
    <s v="invoice-processing.co"/>
    <x v="3"/>
    <x v="1"/>
    <n v="0.39166666666666666"/>
    <d v="2026-02-14T00:00:00"/>
    <n v="2"/>
    <n v="1"/>
    <n v="4"/>
    <x v="1"/>
    <s v="Low"/>
    <s v="Low"/>
    <n v="1"/>
    <n v="1"/>
  </r>
  <r>
    <s v="INC-2026-10407"/>
    <d v="2026-02-14T09:45:00"/>
    <x v="3"/>
    <s v="micros0ft-security.com"/>
    <x v="0"/>
    <x v="2"/>
    <n v="0.40625"/>
    <d v="2026-02-14T00:00:00"/>
    <n v="2"/>
    <n v="5"/>
    <n v="2"/>
    <x v="3"/>
    <s v="Medium"/>
    <s v="Medium"/>
    <n v="1"/>
    <n v="0"/>
  </r>
  <r>
    <s v="INC-2026-11340"/>
    <d v="2026-02-14T09:59:00"/>
    <x v="4"/>
    <s v="hr-benefits-portal.org"/>
    <x v="2"/>
    <x v="3"/>
    <n v="0.41597222222222224"/>
    <d v="2026-02-14T00:00:00"/>
    <n v="2"/>
    <n v="3"/>
    <n v="2"/>
    <x v="4"/>
    <s v="Medium"/>
    <s v="Medium"/>
    <n v="1"/>
    <n v="0"/>
  </r>
  <r>
    <s v="INC-2026-11686"/>
    <d v="2026-02-14T10:01:00"/>
    <x v="2"/>
    <s v="invoice-processing.co"/>
    <x v="0"/>
    <x v="3"/>
    <n v="0.41736111111111113"/>
    <d v="2026-02-14T00:00:00"/>
    <n v="2"/>
    <n v="3"/>
    <n v="2"/>
    <x v="4"/>
    <s v="Medium"/>
    <s v="Medium"/>
    <n v="1"/>
    <n v="0"/>
  </r>
  <r>
    <s v="INC-2026-11419"/>
    <d v="2026-02-14T10:13:00"/>
    <x v="4"/>
    <s v="hr-benefits-portal.org"/>
    <x v="2"/>
    <x v="3"/>
    <n v="0.42569444444444443"/>
    <d v="2026-02-14T00:00:00"/>
    <n v="2"/>
    <n v="3"/>
    <n v="2"/>
    <x v="4"/>
    <s v="Medium"/>
    <s v="Medium"/>
    <n v="1"/>
    <n v="0"/>
  </r>
  <r>
    <s v="INC-2026-13684"/>
    <d v="2026-02-14T10:24:00"/>
    <x v="0"/>
    <s v="secure-bank-login.net"/>
    <x v="3"/>
    <x v="3"/>
    <n v="0.43333333333333335"/>
    <d v="2026-02-14T00:00:00"/>
    <n v="2"/>
    <n v="1"/>
    <n v="2"/>
    <x v="6"/>
    <s v="Low"/>
    <s v="Low"/>
    <n v="1"/>
    <n v="0"/>
  </r>
  <r>
    <s v="INC-2026-12823"/>
    <d v="2026-02-14T10:47:00"/>
    <x v="4"/>
    <s v="secure-bank-login.net"/>
    <x v="2"/>
    <x v="3"/>
    <n v="0.44930555555555557"/>
    <d v="2026-02-14T00:00:00"/>
    <n v="2"/>
    <n v="3"/>
    <n v="2"/>
    <x v="4"/>
    <s v="Medium"/>
    <s v="Medium"/>
    <n v="1"/>
    <n v="0"/>
  </r>
  <r>
    <s v="INC-2026-12290"/>
    <d v="2026-02-14T11:07:00"/>
    <x v="0"/>
    <s v="secure-bank-login.net"/>
    <x v="2"/>
    <x v="3"/>
    <n v="0.46319444444444446"/>
    <d v="2026-02-14T00:00:00"/>
    <n v="2"/>
    <n v="1"/>
    <n v="2"/>
    <x v="6"/>
    <s v="Low"/>
    <s v="Low"/>
    <n v="1"/>
    <n v="0"/>
  </r>
  <r>
    <s v="INC-2026-11755"/>
    <d v="2026-02-14T11:35:00"/>
    <x v="3"/>
    <s v="micros0ft-security.com"/>
    <x v="0"/>
    <x v="3"/>
    <n v="0.4826388888888889"/>
    <d v="2026-02-14T00:00:00"/>
    <n v="2"/>
    <n v="5"/>
    <n v="2"/>
    <x v="3"/>
    <s v="Medium"/>
    <s v="Medium"/>
    <n v="1"/>
    <n v="0"/>
  </r>
  <r>
    <s v="INC-2026-14887"/>
    <d v="2026-02-14T15:04:00"/>
    <x v="4"/>
    <s v="secure-bank-login.net"/>
    <x v="2"/>
    <x v="2"/>
    <n v="0.62777777777777777"/>
    <d v="2026-02-14T00:00:00"/>
    <n v="2"/>
    <n v="3"/>
    <n v="2"/>
    <x v="4"/>
    <s v="Medium"/>
    <s v="Medium"/>
    <n v="1"/>
    <n v="0"/>
  </r>
  <r>
    <s v="INC-2026-14822"/>
    <d v="2026-02-14T15:16:00"/>
    <x v="2"/>
    <s v="micros0ft-security.com"/>
    <x v="2"/>
    <x v="3"/>
    <n v="0.63611111111111107"/>
    <d v="2026-02-14T00:00:00"/>
    <n v="2"/>
    <n v="3"/>
    <n v="2"/>
    <x v="4"/>
    <s v="Medium"/>
    <s v="Medium"/>
    <n v="1"/>
    <n v="0"/>
  </r>
  <r>
    <s v="INC-2026-14462"/>
    <d v="2026-02-14T15:18:00"/>
    <x v="2"/>
    <s v="secure-bank-login.net"/>
    <x v="2"/>
    <x v="0"/>
    <n v="0.63749999999999996"/>
    <d v="2026-02-14T00:00:00"/>
    <n v="2"/>
    <n v="3"/>
    <n v="1"/>
    <x v="2"/>
    <s v="Low"/>
    <s v="Low"/>
    <n v="1"/>
    <n v="0"/>
  </r>
  <r>
    <s v="INC-2026-10754"/>
    <d v="2026-02-14T15:33:00"/>
    <x v="4"/>
    <s v="micros0ft-security.com"/>
    <x v="2"/>
    <x v="3"/>
    <n v="0.6479166666666667"/>
    <d v="2026-02-14T00:00:00"/>
    <n v="2"/>
    <n v="3"/>
    <n v="2"/>
    <x v="4"/>
    <s v="Medium"/>
    <s v="Medium"/>
    <n v="1"/>
    <n v="0"/>
  </r>
  <r>
    <s v="INC-2026-12702"/>
    <d v="2026-02-14T16:32:00"/>
    <x v="2"/>
    <s v="micros0ft-security.com"/>
    <x v="1"/>
    <x v="2"/>
    <n v="0.68888888888888888"/>
    <d v="2026-02-14T00:00:00"/>
    <n v="2"/>
    <n v="3"/>
    <n v="2"/>
    <x v="4"/>
    <s v="Medium"/>
    <s v="Medium"/>
    <n v="1"/>
    <n v="0"/>
  </r>
  <r>
    <s v="INC-2026-11599"/>
    <d v="2026-02-14T16:34:00"/>
    <x v="1"/>
    <s v="secure-bank-login.net"/>
    <x v="0"/>
    <x v="1"/>
    <n v="0.69027777777777777"/>
    <d v="2026-02-14T00:00:00"/>
    <n v="2"/>
    <n v="1"/>
    <n v="4"/>
    <x v="1"/>
    <s v="Low"/>
    <s v="Low"/>
    <n v="1"/>
    <n v="1"/>
  </r>
  <r>
    <s v="INC-2026-11928"/>
    <d v="2026-02-14T17:05:00"/>
    <x v="0"/>
    <s v="invoice-processing.co"/>
    <x v="0"/>
    <x v="3"/>
    <n v="0.71180555555555558"/>
    <d v="2026-02-14T00:00:00"/>
    <n v="2"/>
    <n v="1"/>
    <n v="2"/>
    <x v="6"/>
    <s v="Low"/>
    <s v="Low"/>
    <n v="1"/>
    <n v="0"/>
  </r>
  <r>
    <s v="INC-2026-13596"/>
    <d v="2026-02-14T17:32:00"/>
    <x v="4"/>
    <s v="hr-benefits-portal.org"/>
    <x v="2"/>
    <x v="2"/>
    <n v="0.73055555555555551"/>
    <d v="2026-02-14T00:00:00"/>
    <n v="2"/>
    <n v="3"/>
    <n v="2"/>
    <x v="4"/>
    <s v="Medium"/>
    <s v="Medium"/>
    <n v="1"/>
    <n v="0"/>
  </r>
  <r>
    <s v="INC-2026-12102"/>
    <d v="2026-02-14T18:12:00"/>
    <x v="1"/>
    <s v="invoice-processing.co"/>
    <x v="3"/>
    <x v="0"/>
    <n v="0.7583333333333333"/>
    <d v="2026-02-14T00:00:00"/>
    <n v="2"/>
    <n v="1"/>
    <n v="1"/>
    <x v="0"/>
    <s v="Low"/>
    <s v="Low"/>
    <n v="1"/>
    <n v="0"/>
  </r>
  <r>
    <s v="INC-2026-12316"/>
    <d v="2026-02-14T18:16:00"/>
    <x v="1"/>
    <s v="invoice-processing.co"/>
    <x v="2"/>
    <x v="1"/>
    <n v="0.76111111111111107"/>
    <d v="2026-02-14T00:00:00"/>
    <n v="2"/>
    <n v="1"/>
    <n v="4"/>
    <x v="1"/>
    <s v="Low"/>
    <s v="Low"/>
    <n v="1"/>
    <n v="1"/>
  </r>
  <r>
    <s v="INC-2026-10182"/>
    <d v="2026-02-14T18:36:00"/>
    <x v="4"/>
    <s v="hr-benefits-portal.org"/>
    <x v="2"/>
    <x v="2"/>
    <n v="0.77500000000000002"/>
    <d v="2026-02-14T00:00:00"/>
    <n v="2"/>
    <n v="3"/>
    <n v="2"/>
    <x v="4"/>
    <s v="Medium"/>
    <s v="Medium"/>
    <n v="1"/>
    <n v="0"/>
  </r>
  <r>
    <s v="INC-2026-13093"/>
    <d v="2026-02-14T18:44:00"/>
    <x v="4"/>
    <s v="hr-benefits-portal.org"/>
    <x v="2"/>
    <x v="3"/>
    <n v="0.78055555555555556"/>
    <d v="2026-02-14T00:00:00"/>
    <n v="2"/>
    <n v="3"/>
    <n v="2"/>
    <x v="4"/>
    <s v="Medium"/>
    <s v="Medium"/>
    <n v="1"/>
    <n v="0"/>
  </r>
  <r>
    <s v="INC-2026-12051"/>
    <d v="2026-02-14T18:45:00"/>
    <x v="4"/>
    <s v="invoice-processing.co"/>
    <x v="2"/>
    <x v="1"/>
    <n v="0.78125"/>
    <d v="2026-02-14T00:00:00"/>
    <n v="2"/>
    <n v="3"/>
    <n v="4"/>
    <x v="5"/>
    <s v="High"/>
    <s v="High"/>
    <n v="1"/>
    <n v="1"/>
  </r>
  <r>
    <s v="INC-2026-14757"/>
    <d v="2026-02-14T18:50:00"/>
    <x v="4"/>
    <s v="hr-benefits-portal.org"/>
    <x v="0"/>
    <x v="3"/>
    <n v="0.78472222222222221"/>
    <d v="2026-02-14T00:00:00"/>
    <n v="2"/>
    <n v="3"/>
    <n v="2"/>
    <x v="4"/>
    <s v="Medium"/>
    <s v="Medium"/>
    <n v="1"/>
    <n v="0"/>
  </r>
  <r>
    <s v="INC-2026-11388"/>
    <d v="2026-02-14T20:38:00"/>
    <x v="2"/>
    <s v="secure-bank-login.net"/>
    <x v="3"/>
    <x v="3"/>
    <n v="0.85972222222222228"/>
    <d v="2026-02-14T00:00:00"/>
    <n v="2"/>
    <n v="3"/>
    <n v="2"/>
    <x v="4"/>
    <s v="Medium"/>
    <s v="Medium"/>
    <n v="1"/>
    <n v="0"/>
  </r>
  <r>
    <s v="INC-2026-14851"/>
    <d v="2026-02-14T21:30:00"/>
    <x v="4"/>
    <s v="micros0ft-security.com"/>
    <x v="2"/>
    <x v="1"/>
    <n v="0.89583333333333337"/>
    <d v="2026-02-14T00:00:00"/>
    <n v="2"/>
    <n v="3"/>
    <n v="4"/>
    <x v="5"/>
    <s v="High"/>
    <s v="High"/>
    <n v="1"/>
    <n v="1"/>
  </r>
  <r>
    <s v="INC-2026-12890"/>
    <d v="2026-02-14T21:31:00"/>
    <x v="0"/>
    <s v="micros0ft-security.com"/>
    <x v="3"/>
    <x v="0"/>
    <n v="0.89652777777777781"/>
    <d v="2026-02-14T00:00:00"/>
    <n v="2"/>
    <n v="1"/>
    <n v="1"/>
    <x v="0"/>
    <s v="Low"/>
    <s v="Low"/>
    <n v="1"/>
    <n v="0"/>
  </r>
  <r>
    <s v="INC-2026-10822"/>
    <d v="2026-02-14T21:33:00"/>
    <x v="4"/>
    <s v="secure-bank-login.net"/>
    <x v="2"/>
    <x v="2"/>
    <n v="0.8979166666666667"/>
    <d v="2026-02-14T00:00:00"/>
    <n v="2"/>
    <n v="3"/>
    <n v="2"/>
    <x v="4"/>
    <s v="Medium"/>
    <s v="Medium"/>
    <n v="1"/>
    <n v="0"/>
  </r>
  <r>
    <s v="INC-2026-12818"/>
    <d v="2026-02-14T21:33:00"/>
    <x v="4"/>
    <s v="micros0ft-security.com"/>
    <x v="2"/>
    <x v="3"/>
    <n v="0.8979166666666667"/>
    <d v="2026-02-14T00:00:00"/>
    <n v="2"/>
    <n v="3"/>
    <n v="2"/>
    <x v="4"/>
    <s v="Medium"/>
    <s v="Medium"/>
    <n v="1"/>
    <n v="0"/>
  </r>
  <r>
    <s v="INC-2026-13891"/>
    <d v="2026-02-14T21:34:00"/>
    <x v="1"/>
    <s v="invoice-processing.co"/>
    <x v="2"/>
    <x v="0"/>
    <n v="0.89861111111111114"/>
    <d v="2026-02-14T00:00:00"/>
    <n v="2"/>
    <n v="1"/>
    <n v="1"/>
    <x v="0"/>
    <s v="Low"/>
    <s v="Low"/>
    <n v="1"/>
    <n v="0"/>
  </r>
  <r>
    <s v="INC-2026-10019"/>
    <d v="2026-02-14T21:52:00"/>
    <x v="4"/>
    <s v="secure-bank-login.net"/>
    <x v="2"/>
    <x v="0"/>
    <n v="0.91111111111111109"/>
    <d v="2026-02-14T00:00:00"/>
    <n v="2"/>
    <n v="3"/>
    <n v="1"/>
    <x v="2"/>
    <s v="Low"/>
    <s v="Low"/>
    <n v="1"/>
    <n v="0"/>
  </r>
  <r>
    <s v="INC-2026-12666"/>
    <d v="2026-02-14T22:52:00"/>
    <x v="5"/>
    <s v="micros0ft-security.com"/>
    <x v="0"/>
    <x v="3"/>
    <n v="0.95277777777777772"/>
    <d v="2026-02-14T00:00:00"/>
    <n v="2"/>
    <n v="1"/>
    <n v="2"/>
    <x v="6"/>
    <s v="Low"/>
    <s v="Low"/>
    <n v="1"/>
    <n v="0"/>
  </r>
  <r>
    <s v="INC-2026-13647"/>
    <d v="2026-02-15T00:56:00"/>
    <x v="5"/>
    <s v="secure-bank-login.net"/>
    <x v="2"/>
    <x v="3"/>
    <n v="3.888888888888889E-2"/>
    <d v="2026-02-15T00:00:00"/>
    <n v="2"/>
    <n v="1"/>
    <n v="2"/>
    <x v="6"/>
    <s v="Low"/>
    <s v="Low"/>
    <n v="1"/>
    <n v="0"/>
  </r>
  <r>
    <s v="INC-2026-11847"/>
    <d v="2026-02-15T00:59:00"/>
    <x v="1"/>
    <s v="hr-benefits-portal.org"/>
    <x v="2"/>
    <x v="3"/>
    <n v="4.0972222222222222E-2"/>
    <d v="2026-02-15T00:00:00"/>
    <n v="2"/>
    <n v="1"/>
    <n v="2"/>
    <x v="6"/>
    <s v="Low"/>
    <s v="Low"/>
    <n v="1"/>
    <n v="0"/>
  </r>
  <r>
    <s v="INC-2026-12981"/>
    <d v="2026-02-15T00:59:00"/>
    <x v="1"/>
    <s v="micros0ft-security.com"/>
    <x v="1"/>
    <x v="0"/>
    <n v="4.0972222222222222E-2"/>
    <d v="2026-02-15T00:00:00"/>
    <n v="2"/>
    <n v="1"/>
    <n v="1"/>
    <x v="0"/>
    <s v="Low"/>
    <s v="Low"/>
    <n v="1"/>
    <n v="0"/>
  </r>
  <r>
    <s v="INC-2026-13855"/>
    <d v="2026-02-15T02:40:00"/>
    <x v="2"/>
    <s v="micros0ft-security.com"/>
    <x v="2"/>
    <x v="3"/>
    <n v="0.1111111111111111"/>
    <d v="2026-02-15T00:00:00"/>
    <n v="2"/>
    <n v="3"/>
    <n v="2"/>
    <x v="4"/>
    <s v="Medium"/>
    <s v="Medium"/>
    <n v="1"/>
    <n v="0"/>
  </r>
  <r>
    <s v="INC-2026-10597"/>
    <d v="2026-02-15T03:23:00"/>
    <x v="5"/>
    <s v="invoice-processing.co"/>
    <x v="3"/>
    <x v="2"/>
    <n v="0.14097222222222222"/>
    <d v="2026-02-15T00:00:00"/>
    <n v="2"/>
    <n v="1"/>
    <n v="2"/>
    <x v="6"/>
    <s v="Low"/>
    <s v="Low"/>
    <n v="1"/>
    <n v="0"/>
  </r>
  <r>
    <s v="INC-2026-12681"/>
    <d v="2026-02-15T03:30:00"/>
    <x v="4"/>
    <s v="hr-benefits-portal.org"/>
    <x v="2"/>
    <x v="3"/>
    <n v="0.14583333333333334"/>
    <d v="2026-02-15T00:00:00"/>
    <n v="2"/>
    <n v="3"/>
    <n v="2"/>
    <x v="4"/>
    <s v="Medium"/>
    <s v="Medium"/>
    <n v="1"/>
    <n v="0"/>
  </r>
  <r>
    <s v="INC-2026-11321"/>
    <d v="2026-02-15T03:57:00"/>
    <x v="1"/>
    <s v="invoice-processing.co"/>
    <x v="3"/>
    <x v="0"/>
    <n v="0.16458333333333333"/>
    <d v="2026-02-15T00:00:00"/>
    <n v="2"/>
    <n v="1"/>
    <n v="1"/>
    <x v="0"/>
    <s v="Low"/>
    <s v="Low"/>
    <n v="1"/>
    <n v="0"/>
  </r>
  <r>
    <s v="INC-2026-14334"/>
    <d v="2026-02-15T04:15:00"/>
    <x v="4"/>
    <s v="invoice-processing.co"/>
    <x v="2"/>
    <x v="3"/>
    <n v="0.17708333333333334"/>
    <d v="2026-02-15T00:00:00"/>
    <n v="2"/>
    <n v="3"/>
    <n v="2"/>
    <x v="4"/>
    <s v="Medium"/>
    <s v="Medium"/>
    <n v="1"/>
    <n v="0"/>
  </r>
  <r>
    <s v="INC-2026-10855"/>
    <d v="2026-02-15T04:16:00"/>
    <x v="4"/>
    <s v="invoice-processing.co"/>
    <x v="0"/>
    <x v="0"/>
    <n v="0.17777777777777778"/>
    <d v="2026-02-15T00:00:00"/>
    <n v="2"/>
    <n v="3"/>
    <n v="1"/>
    <x v="2"/>
    <s v="Low"/>
    <s v="Low"/>
    <n v="1"/>
    <n v="0"/>
  </r>
  <r>
    <s v="INC-2026-13390"/>
    <d v="2026-02-15T04:31:00"/>
    <x v="3"/>
    <s v="invoice-processing.co"/>
    <x v="0"/>
    <x v="2"/>
    <n v="0.18819444444444444"/>
    <d v="2026-02-15T00:00:00"/>
    <n v="2"/>
    <n v="5"/>
    <n v="2"/>
    <x v="3"/>
    <s v="Medium"/>
    <s v="Medium"/>
    <n v="1"/>
    <n v="0"/>
  </r>
  <r>
    <s v="INC-2026-10154"/>
    <d v="2026-02-15T05:11:00"/>
    <x v="5"/>
    <s v="invoice-processing.co"/>
    <x v="3"/>
    <x v="3"/>
    <n v="0.21597222222222223"/>
    <d v="2026-02-15T00:00:00"/>
    <n v="2"/>
    <n v="1"/>
    <n v="2"/>
    <x v="6"/>
    <s v="Low"/>
    <s v="Low"/>
    <n v="1"/>
    <n v="0"/>
  </r>
  <r>
    <s v="INC-2026-10371"/>
    <d v="2026-02-15T05:12:00"/>
    <x v="4"/>
    <s v="micros0ft-security.com"/>
    <x v="2"/>
    <x v="3"/>
    <n v="0.21666666666666667"/>
    <d v="2026-02-15T00:00:00"/>
    <n v="2"/>
    <n v="3"/>
    <n v="2"/>
    <x v="4"/>
    <s v="Medium"/>
    <s v="Medium"/>
    <n v="1"/>
    <n v="0"/>
  </r>
  <r>
    <s v="INC-2026-10168"/>
    <d v="2026-02-15T06:10:00"/>
    <x v="4"/>
    <s v="micros0ft-security.com"/>
    <x v="2"/>
    <x v="3"/>
    <n v="0.25694444444444442"/>
    <d v="2026-02-15T00:00:00"/>
    <n v="2"/>
    <n v="3"/>
    <n v="2"/>
    <x v="4"/>
    <s v="Medium"/>
    <s v="Medium"/>
    <n v="1"/>
    <n v="0"/>
  </r>
  <r>
    <s v="INC-2026-12941"/>
    <d v="2026-02-15T06:22:00"/>
    <x v="3"/>
    <s v="micros0ft-security.com"/>
    <x v="0"/>
    <x v="3"/>
    <n v="0.26527777777777778"/>
    <d v="2026-02-15T00:00:00"/>
    <n v="2"/>
    <n v="5"/>
    <n v="2"/>
    <x v="3"/>
    <s v="Medium"/>
    <s v="Medium"/>
    <n v="1"/>
    <n v="0"/>
  </r>
  <r>
    <s v="INC-2026-12772"/>
    <d v="2026-02-15T07:05:00"/>
    <x v="4"/>
    <s v="secure-bank-login.net"/>
    <x v="2"/>
    <x v="1"/>
    <n v="0.2951388888888889"/>
    <d v="2026-02-15T00:00:00"/>
    <n v="2"/>
    <n v="3"/>
    <n v="4"/>
    <x v="5"/>
    <s v="High"/>
    <s v="High"/>
    <n v="1"/>
    <n v="1"/>
  </r>
  <r>
    <s v="INC-2026-11506"/>
    <d v="2026-02-15T07:12:00"/>
    <x v="1"/>
    <s v="micros0ft-security.com"/>
    <x v="3"/>
    <x v="0"/>
    <n v="0.3"/>
    <d v="2026-02-15T00:00:00"/>
    <n v="2"/>
    <n v="1"/>
    <n v="1"/>
    <x v="0"/>
    <s v="Low"/>
    <s v="Low"/>
    <n v="1"/>
    <n v="0"/>
  </r>
  <r>
    <s v="INC-2026-11993"/>
    <d v="2026-02-15T07:13:00"/>
    <x v="4"/>
    <s v="invoice-processing.co"/>
    <x v="2"/>
    <x v="1"/>
    <n v="0.30069444444444443"/>
    <d v="2026-02-15T00:00:00"/>
    <n v="2"/>
    <n v="3"/>
    <n v="4"/>
    <x v="5"/>
    <s v="High"/>
    <s v="High"/>
    <n v="1"/>
    <n v="1"/>
  </r>
  <r>
    <s v="INC-2026-13568"/>
    <d v="2026-02-15T07:27:00"/>
    <x v="2"/>
    <s v="secure-bank-login.net"/>
    <x v="2"/>
    <x v="0"/>
    <n v="0.31041666666666667"/>
    <d v="2026-02-15T00:00:00"/>
    <n v="2"/>
    <n v="3"/>
    <n v="1"/>
    <x v="2"/>
    <s v="Low"/>
    <s v="Low"/>
    <n v="1"/>
    <n v="0"/>
  </r>
  <r>
    <s v="INC-2026-13397"/>
    <d v="2026-02-15T08:09:00"/>
    <x v="2"/>
    <s v="secure-bank-login.net"/>
    <x v="1"/>
    <x v="3"/>
    <n v="0.33958333333333335"/>
    <d v="2026-02-15T00:00:00"/>
    <n v="2"/>
    <n v="3"/>
    <n v="2"/>
    <x v="4"/>
    <s v="Medium"/>
    <s v="Medium"/>
    <n v="1"/>
    <n v="0"/>
  </r>
  <r>
    <s v="INC-2026-11787"/>
    <d v="2026-02-15T08:20:00"/>
    <x v="5"/>
    <s v="micros0ft-security.com"/>
    <x v="1"/>
    <x v="4"/>
    <n v="0.34722222222222221"/>
    <d v="2026-02-15T00:00:00"/>
    <n v="2"/>
    <n v="1"/>
    <n v="5"/>
    <x v="8"/>
    <s v="Medium"/>
    <s v="Medium"/>
    <n v="1"/>
    <n v="1"/>
  </r>
  <r>
    <s v="INC-2026-12720"/>
    <d v="2026-02-15T08:47:00"/>
    <x v="4"/>
    <s v="secure-bank-login.net"/>
    <x v="2"/>
    <x v="0"/>
    <n v="0.3659722222222222"/>
    <d v="2026-02-15T00:00:00"/>
    <n v="2"/>
    <n v="3"/>
    <n v="1"/>
    <x v="2"/>
    <s v="Low"/>
    <s v="Low"/>
    <n v="1"/>
    <n v="0"/>
  </r>
  <r>
    <s v="INC-2026-10491"/>
    <d v="2026-02-15T09:06:00"/>
    <x v="2"/>
    <s v="secure-bank-login.net"/>
    <x v="3"/>
    <x v="2"/>
    <n v="0.37916666666666665"/>
    <d v="2026-02-15T00:00:00"/>
    <n v="2"/>
    <n v="3"/>
    <n v="2"/>
    <x v="4"/>
    <s v="Medium"/>
    <s v="Medium"/>
    <n v="1"/>
    <n v="0"/>
  </r>
  <r>
    <s v="INC-2026-12585"/>
    <d v="2026-02-15T09:30:00"/>
    <x v="3"/>
    <s v="secure-bank-login.net"/>
    <x v="0"/>
    <x v="3"/>
    <n v="0.39583333333333331"/>
    <d v="2026-02-15T00:00:00"/>
    <n v="2"/>
    <n v="5"/>
    <n v="2"/>
    <x v="3"/>
    <s v="Medium"/>
    <s v="Medium"/>
    <n v="1"/>
    <n v="0"/>
  </r>
  <r>
    <s v="INC-2026-14687"/>
    <d v="2026-02-15T10:00:00"/>
    <x v="4"/>
    <s v="micros0ft-security.com"/>
    <x v="2"/>
    <x v="4"/>
    <n v="0.41666666666666669"/>
    <d v="2026-02-15T00:00:00"/>
    <n v="2"/>
    <n v="3"/>
    <n v="5"/>
    <x v="9"/>
    <s v="High"/>
    <s v="High"/>
    <n v="1"/>
    <n v="1"/>
  </r>
  <r>
    <s v="INC-2026-12054"/>
    <d v="2026-02-15T11:48:00"/>
    <x v="1"/>
    <s v="invoice-processing.co"/>
    <x v="1"/>
    <x v="1"/>
    <n v="0.49166666666666664"/>
    <d v="2026-02-15T00:00:00"/>
    <n v="2"/>
    <n v="1"/>
    <n v="4"/>
    <x v="1"/>
    <s v="Low"/>
    <s v="Low"/>
    <n v="1"/>
    <n v="1"/>
  </r>
  <r>
    <s v="INC-2026-14272"/>
    <d v="2026-02-15T11:53:00"/>
    <x v="4"/>
    <s v="micros0ft-security.com"/>
    <x v="2"/>
    <x v="3"/>
    <n v="0.49513888888888891"/>
    <d v="2026-02-15T00:00:00"/>
    <n v="2"/>
    <n v="3"/>
    <n v="2"/>
    <x v="4"/>
    <s v="Medium"/>
    <s v="Medium"/>
    <n v="1"/>
    <n v="0"/>
  </r>
  <r>
    <s v="INC-2026-11453"/>
    <d v="2026-02-15T11:56:00"/>
    <x v="4"/>
    <s v="hr-benefits-portal.org"/>
    <x v="2"/>
    <x v="3"/>
    <n v="0.49722222222222223"/>
    <d v="2026-02-15T00:00:00"/>
    <n v="2"/>
    <n v="3"/>
    <n v="2"/>
    <x v="4"/>
    <s v="Medium"/>
    <s v="Medium"/>
    <n v="1"/>
    <n v="0"/>
  </r>
  <r>
    <s v="INC-2026-10414"/>
    <d v="2026-02-15T12:08:00"/>
    <x v="4"/>
    <s v="secure-bank-login.net"/>
    <x v="2"/>
    <x v="2"/>
    <n v="0.50555555555555554"/>
    <d v="2026-02-15T00:00:00"/>
    <n v="2"/>
    <n v="3"/>
    <n v="2"/>
    <x v="4"/>
    <s v="Medium"/>
    <s v="Medium"/>
    <n v="1"/>
    <n v="0"/>
  </r>
  <r>
    <s v="INC-2026-10139"/>
    <d v="2026-02-15T12:27:00"/>
    <x v="4"/>
    <s v="invoice-processing.co"/>
    <x v="2"/>
    <x v="4"/>
    <n v="0.51875000000000004"/>
    <d v="2026-02-15T00:00:00"/>
    <n v="2"/>
    <n v="3"/>
    <n v="5"/>
    <x v="9"/>
    <s v="High"/>
    <s v="High"/>
    <n v="1"/>
    <n v="1"/>
  </r>
  <r>
    <s v="INC-2026-13991"/>
    <d v="2026-02-15T12:38:00"/>
    <x v="3"/>
    <s v="micros0ft-security.com"/>
    <x v="0"/>
    <x v="3"/>
    <n v="0.52638888888888891"/>
    <d v="2026-02-15T00:00:00"/>
    <n v="2"/>
    <n v="5"/>
    <n v="2"/>
    <x v="3"/>
    <s v="Medium"/>
    <s v="Medium"/>
    <n v="1"/>
    <n v="0"/>
  </r>
  <r>
    <s v="INC-2026-11367"/>
    <d v="2026-02-15T13:01:00"/>
    <x v="4"/>
    <s v="hr-benefits-portal.org"/>
    <x v="2"/>
    <x v="1"/>
    <n v="0.54236111111111107"/>
    <d v="2026-02-15T00:00:00"/>
    <n v="2"/>
    <n v="3"/>
    <n v="4"/>
    <x v="5"/>
    <s v="High"/>
    <s v="High"/>
    <n v="1"/>
    <n v="1"/>
  </r>
  <r>
    <s v="INC-2026-12673"/>
    <d v="2026-02-15T14:45:00"/>
    <x v="1"/>
    <s v="micros0ft-security.com"/>
    <x v="0"/>
    <x v="3"/>
    <n v="0.61458333333333337"/>
    <d v="2026-02-15T00:00:00"/>
    <n v="2"/>
    <n v="1"/>
    <n v="2"/>
    <x v="6"/>
    <s v="Low"/>
    <s v="Low"/>
    <n v="1"/>
    <n v="0"/>
  </r>
  <r>
    <s v="INC-2026-13228"/>
    <d v="2026-02-15T15:40:00"/>
    <x v="4"/>
    <s v="micros0ft-security.com"/>
    <x v="2"/>
    <x v="2"/>
    <n v="0.65277777777777779"/>
    <d v="2026-02-15T00:00:00"/>
    <n v="2"/>
    <n v="3"/>
    <n v="2"/>
    <x v="4"/>
    <s v="Medium"/>
    <s v="Medium"/>
    <n v="1"/>
    <n v="0"/>
  </r>
  <r>
    <s v="INC-2026-13425"/>
    <d v="2026-02-15T17:29:00"/>
    <x v="4"/>
    <s v="secure-bank-login.net"/>
    <x v="2"/>
    <x v="0"/>
    <n v="0.72847222222222219"/>
    <d v="2026-02-15T00:00:00"/>
    <n v="2"/>
    <n v="3"/>
    <n v="1"/>
    <x v="2"/>
    <s v="Low"/>
    <s v="Low"/>
    <n v="1"/>
    <n v="0"/>
  </r>
  <r>
    <s v="INC-2026-11798"/>
    <d v="2026-02-15T17:38:00"/>
    <x v="1"/>
    <s v="hr-benefits-portal.org"/>
    <x v="0"/>
    <x v="0"/>
    <n v="0.73472222222222228"/>
    <d v="2026-02-15T00:00:00"/>
    <n v="2"/>
    <n v="1"/>
    <n v="1"/>
    <x v="0"/>
    <s v="Low"/>
    <s v="Low"/>
    <n v="1"/>
    <n v="0"/>
  </r>
  <r>
    <s v="INC-2026-14554"/>
    <d v="2026-02-15T17:55:00"/>
    <x v="1"/>
    <s v="secure-bank-login.net"/>
    <x v="2"/>
    <x v="3"/>
    <n v="0.74652777777777779"/>
    <d v="2026-02-15T00:00:00"/>
    <n v="2"/>
    <n v="1"/>
    <n v="2"/>
    <x v="6"/>
    <s v="Low"/>
    <s v="Low"/>
    <n v="1"/>
    <n v="0"/>
  </r>
  <r>
    <s v="INC-2026-13109"/>
    <d v="2026-02-15T18:17:00"/>
    <x v="0"/>
    <s v="secure-bank-login.net"/>
    <x v="2"/>
    <x v="3"/>
    <n v="0.76180555555555551"/>
    <d v="2026-02-15T00:00:00"/>
    <n v="2"/>
    <n v="1"/>
    <n v="2"/>
    <x v="6"/>
    <s v="Low"/>
    <s v="Low"/>
    <n v="1"/>
    <n v="0"/>
  </r>
  <r>
    <s v="INC-2026-12781"/>
    <d v="2026-02-15T18:40:00"/>
    <x v="4"/>
    <s v="hr-benefits-portal.org"/>
    <x v="2"/>
    <x v="2"/>
    <n v="0.77777777777777779"/>
    <d v="2026-02-15T00:00:00"/>
    <n v="2"/>
    <n v="3"/>
    <n v="2"/>
    <x v="4"/>
    <s v="Medium"/>
    <s v="Medium"/>
    <n v="1"/>
    <n v="0"/>
  </r>
  <r>
    <s v="INC-2026-13826"/>
    <d v="2026-02-15T19:09:00"/>
    <x v="5"/>
    <s v="micros0ft-security.com"/>
    <x v="0"/>
    <x v="1"/>
    <n v="0.79791666666666672"/>
    <d v="2026-02-15T00:00:00"/>
    <n v="2"/>
    <n v="1"/>
    <n v="4"/>
    <x v="1"/>
    <s v="Low"/>
    <s v="Low"/>
    <n v="1"/>
    <n v="1"/>
  </r>
  <r>
    <s v="INC-2026-12106"/>
    <d v="2026-02-15T19:10:00"/>
    <x v="3"/>
    <s v="secure-bank-login.net"/>
    <x v="0"/>
    <x v="2"/>
    <n v="0.79861111111111116"/>
    <d v="2026-02-15T00:00:00"/>
    <n v="2"/>
    <n v="5"/>
    <n v="2"/>
    <x v="3"/>
    <s v="Medium"/>
    <s v="Medium"/>
    <n v="1"/>
    <n v="0"/>
  </r>
  <r>
    <s v="INC-2026-11357"/>
    <d v="2026-02-15T19:19:00"/>
    <x v="4"/>
    <s v="secure-bank-login.net"/>
    <x v="2"/>
    <x v="3"/>
    <n v="0.80486111111111114"/>
    <d v="2026-02-15T00:00:00"/>
    <n v="2"/>
    <n v="3"/>
    <n v="2"/>
    <x v="4"/>
    <s v="Medium"/>
    <s v="Medium"/>
    <n v="1"/>
    <n v="0"/>
  </r>
  <r>
    <s v="INC-2026-13056"/>
    <d v="2026-02-15T19:27:00"/>
    <x v="3"/>
    <s v="micros0ft-security.com"/>
    <x v="0"/>
    <x v="2"/>
    <n v="0.81041666666666667"/>
    <d v="2026-02-15T00:00:00"/>
    <n v="2"/>
    <n v="5"/>
    <n v="2"/>
    <x v="3"/>
    <s v="Medium"/>
    <s v="Medium"/>
    <n v="1"/>
    <n v="0"/>
  </r>
  <r>
    <s v="INC-2026-14076"/>
    <d v="2026-02-15T19:37:00"/>
    <x v="4"/>
    <s v="micros0ft-security.com"/>
    <x v="0"/>
    <x v="2"/>
    <n v="0.81736111111111109"/>
    <d v="2026-02-15T00:00:00"/>
    <n v="2"/>
    <n v="3"/>
    <n v="2"/>
    <x v="4"/>
    <s v="Medium"/>
    <s v="Medium"/>
    <n v="1"/>
    <n v="0"/>
  </r>
  <r>
    <s v="INC-2026-10459"/>
    <d v="2026-02-15T20:05:00"/>
    <x v="5"/>
    <s v="invoice-processing.co"/>
    <x v="0"/>
    <x v="3"/>
    <n v="0.83680555555555558"/>
    <d v="2026-02-15T00:00:00"/>
    <n v="2"/>
    <n v="1"/>
    <n v="2"/>
    <x v="6"/>
    <s v="Low"/>
    <s v="Low"/>
    <n v="1"/>
    <n v="0"/>
  </r>
  <r>
    <s v="INC-2026-14538"/>
    <d v="2026-02-15T20:37:00"/>
    <x v="4"/>
    <s v="invoice-processing.co"/>
    <x v="2"/>
    <x v="3"/>
    <n v="0.85902777777777772"/>
    <d v="2026-02-15T00:00:00"/>
    <n v="2"/>
    <n v="3"/>
    <n v="2"/>
    <x v="4"/>
    <s v="Medium"/>
    <s v="Medium"/>
    <n v="1"/>
    <n v="0"/>
  </r>
  <r>
    <s v="INC-2026-14262"/>
    <d v="2026-02-15T21:14:00"/>
    <x v="1"/>
    <s v="hr-benefits-portal.org"/>
    <x v="1"/>
    <x v="1"/>
    <n v="0.88472222222222219"/>
    <d v="2026-02-15T00:00:00"/>
    <n v="2"/>
    <n v="1"/>
    <n v="4"/>
    <x v="1"/>
    <s v="Low"/>
    <s v="Low"/>
    <n v="1"/>
    <n v="1"/>
  </r>
  <r>
    <s v="INC-2026-13860"/>
    <d v="2026-02-15T21:29:00"/>
    <x v="4"/>
    <s v="hr-benefits-portal.org"/>
    <x v="2"/>
    <x v="0"/>
    <n v="0.89513888888888893"/>
    <d v="2026-02-15T00:00:00"/>
    <n v="2"/>
    <n v="3"/>
    <n v="1"/>
    <x v="2"/>
    <s v="Low"/>
    <s v="Low"/>
    <n v="1"/>
    <n v="0"/>
  </r>
  <r>
    <s v="INC-2026-11000"/>
    <d v="2026-02-15T21:37:00"/>
    <x v="5"/>
    <s v="invoice-processing.co"/>
    <x v="3"/>
    <x v="2"/>
    <n v="0.90069444444444446"/>
    <d v="2026-02-15T00:00:00"/>
    <n v="2"/>
    <n v="1"/>
    <n v="2"/>
    <x v="6"/>
    <s v="Low"/>
    <s v="Low"/>
    <n v="1"/>
    <n v="0"/>
  </r>
  <r>
    <s v="INC-2026-14531"/>
    <d v="2026-02-15T21:37:00"/>
    <x v="4"/>
    <s v="secure-bank-login.net"/>
    <x v="0"/>
    <x v="2"/>
    <n v="0.90069444444444446"/>
    <d v="2026-02-15T00:00:00"/>
    <n v="2"/>
    <n v="3"/>
    <n v="2"/>
    <x v="4"/>
    <s v="Medium"/>
    <s v="Medium"/>
    <n v="1"/>
    <n v="0"/>
  </r>
  <r>
    <s v="INC-2026-10155"/>
    <d v="2026-02-15T21:52:00"/>
    <x v="4"/>
    <s v="invoice-processing.co"/>
    <x v="2"/>
    <x v="3"/>
    <n v="0.91111111111111109"/>
    <d v="2026-02-15T00:00:00"/>
    <n v="2"/>
    <n v="3"/>
    <n v="2"/>
    <x v="4"/>
    <s v="Medium"/>
    <s v="Medium"/>
    <n v="1"/>
    <n v="0"/>
  </r>
  <r>
    <s v="INC-2026-11190"/>
    <d v="2026-02-15T23:00:00"/>
    <x v="0"/>
    <s v="invoice-processing.co"/>
    <x v="2"/>
    <x v="3"/>
    <n v="0.95833333333333337"/>
    <d v="2026-02-15T00:00:00"/>
    <n v="2"/>
    <n v="1"/>
    <n v="2"/>
    <x v="6"/>
    <s v="Low"/>
    <s v="Low"/>
    <n v="1"/>
    <n v="0"/>
  </r>
  <r>
    <s v="INC-2026-13129"/>
    <d v="2026-02-15T23:10:00"/>
    <x v="4"/>
    <s v="invoice-processing.co"/>
    <x v="2"/>
    <x v="2"/>
    <n v="0.96527777777777779"/>
    <d v="2026-02-15T00:00:00"/>
    <n v="2"/>
    <n v="3"/>
    <n v="2"/>
    <x v="4"/>
    <s v="Medium"/>
    <s v="Medium"/>
    <n v="1"/>
    <n v="0"/>
  </r>
  <r>
    <s v="INC-2026-11641"/>
    <d v="2026-02-15T23:15:00"/>
    <x v="4"/>
    <s v="secure-bank-login.net"/>
    <x v="2"/>
    <x v="3"/>
    <n v="0.96875"/>
    <d v="2026-02-15T00:00:00"/>
    <n v="2"/>
    <n v="3"/>
    <n v="2"/>
    <x v="4"/>
    <s v="Medium"/>
    <s v="Medium"/>
    <n v="1"/>
    <n v="0"/>
  </r>
  <r>
    <s v="INC-2026-14988"/>
    <d v="2026-02-15T23:17:00"/>
    <x v="0"/>
    <s v="micros0ft-security.com"/>
    <x v="0"/>
    <x v="3"/>
    <n v="0.97013888888888888"/>
    <d v="2026-02-15T00:00:00"/>
    <n v="2"/>
    <n v="1"/>
    <n v="2"/>
    <x v="6"/>
    <s v="Low"/>
    <s v="Low"/>
    <n v="1"/>
    <n v="0"/>
  </r>
  <r>
    <s v="INC-2026-12769"/>
    <d v="2026-02-15T23:22:00"/>
    <x v="4"/>
    <s v="invoice-processing.co"/>
    <x v="2"/>
    <x v="3"/>
    <n v="0.97361111111111109"/>
    <d v="2026-02-15T00:00:00"/>
    <n v="2"/>
    <n v="3"/>
    <n v="2"/>
    <x v="4"/>
    <s v="Medium"/>
    <s v="Medium"/>
    <n v="1"/>
    <n v="0"/>
  </r>
  <r>
    <s v="INC-2026-14155"/>
    <d v="2026-02-15T23:47:00"/>
    <x v="4"/>
    <s v="invoice-processing.co"/>
    <x v="2"/>
    <x v="1"/>
    <n v="0.99097222222222225"/>
    <d v="2026-02-15T00:00:00"/>
    <n v="2"/>
    <n v="3"/>
    <n v="4"/>
    <x v="5"/>
    <s v="High"/>
    <s v="High"/>
    <n v="1"/>
    <n v="1"/>
  </r>
  <r>
    <s v="INC-2026-13454"/>
    <d v="2026-02-15T23:51:00"/>
    <x v="4"/>
    <s v="micros0ft-security.com"/>
    <x v="2"/>
    <x v="3"/>
    <n v="0.99375000000000002"/>
    <d v="2026-02-15T00:00:00"/>
    <n v="2"/>
    <n v="3"/>
    <n v="2"/>
    <x v="4"/>
    <s v="Medium"/>
    <s v="Medium"/>
    <n v="1"/>
    <n v="0"/>
  </r>
  <r>
    <s v="INC-2026-11622"/>
    <d v="2026-02-15T23:57:00"/>
    <x v="4"/>
    <s v="invoice-processing.co"/>
    <x v="2"/>
    <x v="3"/>
    <n v="0.99791666666666667"/>
    <d v="2026-02-15T00:00:00"/>
    <n v="2"/>
    <n v="3"/>
    <n v="2"/>
    <x v="4"/>
    <s v="Medium"/>
    <s v="Medium"/>
    <n v="1"/>
    <n v="0"/>
  </r>
  <r>
    <s v="INC-2026-14699"/>
    <d v="2026-02-16T00:14:00"/>
    <x v="3"/>
    <s v="hr-benefits-portal.org"/>
    <x v="0"/>
    <x v="3"/>
    <n v="9.7222222222222224E-3"/>
    <d v="2026-02-16T00:00:00"/>
    <n v="2"/>
    <n v="5"/>
    <n v="2"/>
    <x v="3"/>
    <s v="Medium"/>
    <s v="Medium"/>
    <n v="1"/>
    <n v="0"/>
  </r>
  <r>
    <s v="INC-2026-12766"/>
    <d v="2026-02-16T00:16:00"/>
    <x v="4"/>
    <s v="secure-bank-login.net"/>
    <x v="2"/>
    <x v="3"/>
    <n v="1.1111111111111112E-2"/>
    <d v="2026-02-16T00:00:00"/>
    <n v="2"/>
    <n v="3"/>
    <n v="2"/>
    <x v="4"/>
    <s v="Medium"/>
    <s v="Medium"/>
    <n v="1"/>
    <n v="0"/>
  </r>
  <r>
    <s v="INC-2026-11266"/>
    <d v="2026-02-16T00:26:00"/>
    <x v="4"/>
    <s v="invoice-processing.co"/>
    <x v="1"/>
    <x v="3"/>
    <n v="1.8055555555555554E-2"/>
    <d v="2026-02-16T00:00:00"/>
    <n v="2"/>
    <n v="3"/>
    <n v="2"/>
    <x v="4"/>
    <s v="Medium"/>
    <s v="Medium"/>
    <n v="1"/>
    <n v="0"/>
  </r>
  <r>
    <s v="INC-2026-13036"/>
    <d v="2026-02-16T00:27:00"/>
    <x v="4"/>
    <s v="micros0ft-security.com"/>
    <x v="2"/>
    <x v="3"/>
    <n v="1.8749999999999999E-2"/>
    <d v="2026-02-16T00:00:00"/>
    <n v="2"/>
    <n v="3"/>
    <n v="2"/>
    <x v="4"/>
    <s v="Medium"/>
    <s v="Medium"/>
    <n v="1"/>
    <n v="0"/>
  </r>
  <r>
    <s v="INC-2026-10330"/>
    <d v="2026-02-16T00:55:00"/>
    <x v="4"/>
    <s v="micros0ft-security.com"/>
    <x v="2"/>
    <x v="0"/>
    <n v="3.8194444444444448E-2"/>
    <d v="2026-02-16T00:00:00"/>
    <n v="2"/>
    <n v="3"/>
    <n v="1"/>
    <x v="2"/>
    <s v="Low"/>
    <s v="Low"/>
    <n v="1"/>
    <n v="0"/>
  </r>
  <r>
    <s v="INC-2026-12007"/>
    <d v="2026-02-16T01:02:00"/>
    <x v="4"/>
    <s v="invoice-processing.co"/>
    <x v="2"/>
    <x v="3"/>
    <n v="4.3055555555555555E-2"/>
    <d v="2026-02-16T00:00:00"/>
    <n v="2"/>
    <n v="3"/>
    <n v="2"/>
    <x v="4"/>
    <s v="Medium"/>
    <s v="Medium"/>
    <n v="1"/>
    <n v="0"/>
  </r>
  <r>
    <s v="INC-2026-14176"/>
    <d v="2026-02-16T01:09:00"/>
    <x v="0"/>
    <s v="invoice-processing.co"/>
    <x v="3"/>
    <x v="2"/>
    <n v="4.791666666666667E-2"/>
    <d v="2026-02-16T00:00:00"/>
    <n v="2"/>
    <n v="1"/>
    <n v="2"/>
    <x v="6"/>
    <s v="Low"/>
    <s v="Low"/>
    <n v="1"/>
    <n v="0"/>
  </r>
  <r>
    <s v="INC-2026-10124"/>
    <d v="2026-02-16T01:29:00"/>
    <x v="2"/>
    <s v="hr-benefits-portal.org"/>
    <x v="1"/>
    <x v="0"/>
    <n v="6.1805555555555558E-2"/>
    <d v="2026-02-16T00:00:00"/>
    <n v="2"/>
    <n v="3"/>
    <n v="1"/>
    <x v="2"/>
    <s v="Low"/>
    <s v="Low"/>
    <n v="1"/>
    <n v="0"/>
  </r>
  <r>
    <s v="INC-2026-12910"/>
    <d v="2026-02-16T01:35:00"/>
    <x v="2"/>
    <s v="hr-benefits-portal.org"/>
    <x v="2"/>
    <x v="3"/>
    <n v="6.5972222222222224E-2"/>
    <d v="2026-02-16T00:00:00"/>
    <n v="2"/>
    <n v="3"/>
    <n v="2"/>
    <x v="4"/>
    <s v="Medium"/>
    <s v="Medium"/>
    <n v="1"/>
    <n v="0"/>
  </r>
  <r>
    <s v="INC-2026-10800"/>
    <d v="2026-02-16T01:51:00"/>
    <x v="4"/>
    <s v="micros0ft-security.com"/>
    <x v="2"/>
    <x v="3"/>
    <n v="7.7083333333333337E-2"/>
    <d v="2026-02-16T00:00:00"/>
    <n v="2"/>
    <n v="3"/>
    <n v="2"/>
    <x v="4"/>
    <s v="Medium"/>
    <s v="Medium"/>
    <n v="1"/>
    <n v="0"/>
  </r>
  <r>
    <s v="INC-2026-12248"/>
    <d v="2026-02-16T02:32:00"/>
    <x v="0"/>
    <s v="micros0ft-security.com"/>
    <x v="0"/>
    <x v="3"/>
    <n v="0.10555555555555556"/>
    <d v="2026-02-16T00:00:00"/>
    <n v="2"/>
    <n v="1"/>
    <n v="2"/>
    <x v="6"/>
    <s v="Low"/>
    <s v="Low"/>
    <n v="1"/>
    <n v="0"/>
  </r>
  <r>
    <s v="INC-2026-12798"/>
    <d v="2026-02-16T02:43:00"/>
    <x v="4"/>
    <s v="micros0ft-security.com"/>
    <x v="2"/>
    <x v="2"/>
    <n v="0.11319444444444444"/>
    <d v="2026-02-16T00:00:00"/>
    <n v="2"/>
    <n v="3"/>
    <n v="2"/>
    <x v="4"/>
    <s v="Medium"/>
    <s v="Medium"/>
    <n v="1"/>
    <n v="0"/>
  </r>
  <r>
    <s v="INC-2026-14030"/>
    <d v="2026-02-16T04:25:00"/>
    <x v="5"/>
    <s v="hr-benefits-portal.org"/>
    <x v="3"/>
    <x v="4"/>
    <n v="0.18402777777777779"/>
    <d v="2026-02-16T00:00:00"/>
    <n v="2"/>
    <n v="1"/>
    <n v="5"/>
    <x v="8"/>
    <s v="Medium"/>
    <s v="Medium"/>
    <n v="1"/>
    <n v="1"/>
  </r>
  <r>
    <s v="INC-2026-10027"/>
    <d v="2026-02-16T04:55:00"/>
    <x v="4"/>
    <s v="invoice-processing.co"/>
    <x v="2"/>
    <x v="2"/>
    <n v="0.2048611111111111"/>
    <d v="2026-02-16T00:00:00"/>
    <n v="2"/>
    <n v="3"/>
    <n v="2"/>
    <x v="4"/>
    <s v="Medium"/>
    <s v="Medium"/>
    <n v="1"/>
    <n v="0"/>
  </r>
  <r>
    <s v="INC-2026-12089"/>
    <d v="2026-02-16T06:05:00"/>
    <x v="4"/>
    <s v="invoice-processing.co"/>
    <x v="2"/>
    <x v="3"/>
    <n v="0.25347222222222221"/>
    <d v="2026-02-16T00:00:00"/>
    <n v="2"/>
    <n v="3"/>
    <n v="2"/>
    <x v="4"/>
    <s v="Medium"/>
    <s v="Medium"/>
    <n v="1"/>
    <n v="0"/>
  </r>
  <r>
    <s v="INC-2026-11727"/>
    <d v="2026-02-16T06:07:00"/>
    <x v="0"/>
    <s v="secure-bank-login.net"/>
    <x v="3"/>
    <x v="0"/>
    <n v="0.25486111111111109"/>
    <d v="2026-02-16T00:00:00"/>
    <n v="2"/>
    <n v="1"/>
    <n v="1"/>
    <x v="0"/>
    <s v="Low"/>
    <s v="Low"/>
    <n v="1"/>
    <n v="0"/>
  </r>
  <r>
    <s v="INC-2026-12863"/>
    <d v="2026-02-16T06:28:00"/>
    <x v="4"/>
    <s v="micros0ft-security.com"/>
    <x v="3"/>
    <x v="0"/>
    <n v="0.26944444444444443"/>
    <d v="2026-02-16T00:00:00"/>
    <n v="2"/>
    <n v="3"/>
    <n v="1"/>
    <x v="2"/>
    <s v="Low"/>
    <s v="Low"/>
    <n v="1"/>
    <n v="0"/>
  </r>
  <r>
    <s v="INC-2026-11010"/>
    <d v="2026-02-16T06:41:00"/>
    <x v="4"/>
    <s v="secure-bank-login.net"/>
    <x v="2"/>
    <x v="1"/>
    <n v="0.27847222222222223"/>
    <d v="2026-02-16T00:00:00"/>
    <n v="2"/>
    <n v="3"/>
    <n v="4"/>
    <x v="5"/>
    <s v="High"/>
    <s v="High"/>
    <n v="1"/>
    <n v="1"/>
  </r>
  <r>
    <s v="INC-2026-14028"/>
    <d v="2026-02-16T07:28:00"/>
    <x v="0"/>
    <s v="invoice-processing.co"/>
    <x v="0"/>
    <x v="3"/>
    <n v="0.31111111111111112"/>
    <d v="2026-02-16T00:00:00"/>
    <n v="2"/>
    <n v="1"/>
    <n v="2"/>
    <x v="6"/>
    <s v="Low"/>
    <s v="Low"/>
    <n v="1"/>
    <n v="0"/>
  </r>
  <r>
    <s v="INC-2026-12479"/>
    <d v="2026-02-16T07:50:00"/>
    <x v="4"/>
    <s v="invoice-processing.co"/>
    <x v="2"/>
    <x v="2"/>
    <n v="0.3263888888888889"/>
    <d v="2026-02-16T00:00:00"/>
    <n v="2"/>
    <n v="3"/>
    <n v="2"/>
    <x v="4"/>
    <s v="Medium"/>
    <s v="Medium"/>
    <n v="1"/>
    <n v="0"/>
  </r>
  <r>
    <s v="INC-2026-11378"/>
    <d v="2026-02-16T08:02:00"/>
    <x v="5"/>
    <s v="secure-bank-login.net"/>
    <x v="2"/>
    <x v="2"/>
    <n v="0.3347222222222222"/>
    <d v="2026-02-16T00:00:00"/>
    <n v="2"/>
    <n v="1"/>
    <n v="2"/>
    <x v="6"/>
    <s v="Low"/>
    <s v="Low"/>
    <n v="1"/>
    <n v="0"/>
  </r>
  <r>
    <s v="INC-2026-14534"/>
    <d v="2026-02-16T09:26:00"/>
    <x v="5"/>
    <s v="micros0ft-security.com"/>
    <x v="1"/>
    <x v="0"/>
    <n v="0.39305555555555555"/>
    <d v="2026-02-16T00:00:00"/>
    <n v="2"/>
    <n v="1"/>
    <n v="1"/>
    <x v="0"/>
    <s v="Low"/>
    <s v="Low"/>
    <n v="1"/>
    <n v="0"/>
  </r>
  <r>
    <s v="INC-2026-10140"/>
    <d v="2026-02-16T09:41:00"/>
    <x v="4"/>
    <s v="invoice-processing.co"/>
    <x v="1"/>
    <x v="0"/>
    <n v="0.40347222222222223"/>
    <d v="2026-02-16T00:00:00"/>
    <n v="2"/>
    <n v="3"/>
    <n v="1"/>
    <x v="2"/>
    <s v="Low"/>
    <s v="Low"/>
    <n v="1"/>
    <n v="0"/>
  </r>
  <r>
    <s v="INC-2026-13074"/>
    <d v="2026-02-16T10:18:00"/>
    <x v="4"/>
    <s v="secure-bank-login.net"/>
    <x v="2"/>
    <x v="0"/>
    <n v="0.42916666666666664"/>
    <d v="2026-02-16T00:00:00"/>
    <n v="2"/>
    <n v="3"/>
    <n v="1"/>
    <x v="2"/>
    <s v="Low"/>
    <s v="Low"/>
    <n v="1"/>
    <n v="0"/>
  </r>
  <r>
    <s v="INC-2026-13648"/>
    <d v="2026-02-16T10:58:00"/>
    <x v="0"/>
    <s v="hr-benefits-portal.org"/>
    <x v="2"/>
    <x v="3"/>
    <n v="0.45694444444444443"/>
    <d v="2026-02-16T00:00:00"/>
    <n v="2"/>
    <n v="1"/>
    <n v="2"/>
    <x v="6"/>
    <s v="Low"/>
    <s v="Low"/>
    <n v="1"/>
    <n v="0"/>
  </r>
  <r>
    <s v="INC-2026-12288"/>
    <d v="2026-02-16T11:09:00"/>
    <x v="0"/>
    <s v="hr-benefits-portal.org"/>
    <x v="2"/>
    <x v="3"/>
    <n v="0.46458333333333335"/>
    <d v="2026-02-16T00:00:00"/>
    <n v="2"/>
    <n v="1"/>
    <n v="2"/>
    <x v="6"/>
    <s v="Low"/>
    <s v="Low"/>
    <n v="1"/>
    <n v="0"/>
  </r>
  <r>
    <s v="INC-2026-11535"/>
    <d v="2026-02-16T12:18:00"/>
    <x v="1"/>
    <s v="invoice-processing.co"/>
    <x v="2"/>
    <x v="0"/>
    <n v="0.51249999999999996"/>
    <d v="2026-02-16T00:00:00"/>
    <n v="2"/>
    <n v="1"/>
    <n v="1"/>
    <x v="0"/>
    <s v="Low"/>
    <s v="Low"/>
    <n v="1"/>
    <n v="0"/>
  </r>
  <r>
    <s v="INC-2026-12494"/>
    <d v="2026-02-16T13:08:00"/>
    <x v="3"/>
    <s v="micros0ft-security.com"/>
    <x v="0"/>
    <x v="3"/>
    <n v="0.54722222222222228"/>
    <d v="2026-02-16T00:00:00"/>
    <n v="2"/>
    <n v="5"/>
    <n v="2"/>
    <x v="3"/>
    <s v="Medium"/>
    <s v="Medium"/>
    <n v="1"/>
    <n v="0"/>
  </r>
  <r>
    <s v="INC-2026-14091"/>
    <d v="2026-02-16T15:09:00"/>
    <x v="3"/>
    <s v="invoice-processing.co"/>
    <x v="0"/>
    <x v="2"/>
    <n v="0.63124999999999998"/>
    <d v="2026-02-16T00:00:00"/>
    <n v="2"/>
    <n v="5"/>
    <n v="2"/>
    <x v="3"/>
    <s v="Medium"/>
    <s v="Medium"/>
    <n v="1"/>
    <n v="0"/>
  </r>
  <r>
    <s v="INC-2026-12497"/>
    <d v="2026-02-16T15:14:00"/>
    <x v="4"/>
    <s v="micros0ft-security.com"/>
    <x v="2"/>
    <x v="3"/>
    <n v="0.63472222222222219"/>
    <d v="2026-02-16T00:00:00"/>
    <n v="2"/>
    <n v="3"/>
    <n v="2"/>
    <x v="4"/>
    <s v="Medium"/>
    <s v="Medium"/>
    <n v="1"/>
    <n v="0"/>
  </r>
  <r>
    <s v="INC-2026-11080"/>
    <d v="2026-02-16T15:15:00"/>
    <x v="4"/>
    <s v="micros0ft-security.com"/>
    <x v="2"/>
    <x v="3"/>
    <n v="0.63541666666666663"/>
    <d v="2026-02-16T00:00:00"/>
    <n v="2"/>
    <n v="3"/>
    <n v="2"/>
    <x v="4"/>
    <s v="Medium"/>
    <s v="Medium"/>
    <n v="1"/>
    <n v="0"/>
  </r>
  <r>
    <s v="INC-2026-12301"/>
    <d v="2026-02-16T15:27:00"/>
    <x v="4"/>
    <s v="micros0ft-security.com"/>
    <x v="2"/>
    <x v="0"/>
    <n v="0.64375000000000004"/>
    <d v="2026-02-16T00:00:00"/>
    <n v="2"/>
    <n v="3"/>
    <n v="1"/>
    <x v="2"/>
    <s v="Low"/>
    <s v="Low"/>
    <n v="1"/>
    <n v="0"/>
  </r>
  <r>
    <s v="INC-2026-10540"/>
    <d v="2026-02-16T16:18:00"/>
    <x v="5"/>
    <s v="invoice-processing.co"/>
    <x v="0"/>
    <x v="0"/>
    <n v="0.6791666666666667"/>
    <d v="2026-02-16T00:00:00"/>
    <n v="2"/>
    <n v="1"/>
    <n v="1"/>
    <x v="0"/>
    <s v="Low"/>
    <s v="Low"/>
    <n v="1"/>
    <n v="0"/>
  </r>
  <r>
    <s v="INC-2026-14518"/>
    <d v="2026-02-16T16:33:00"/>
    <x v="0"/>
    <s v="invoice-processing.co"/>
    <x v="3"/>
    <x v="2"/>
    <n v="0.68958333333333333"/>
    <d v="2026-02-16T00:00:00"/>
    <n v="2"/>
    <n v="1"/>
    <n v="2"/>
    <x v="6"/>
    <s v="Low"/>
    <s v="Low"/>
    <n v="1"/>
    <n v="0"/>
  </r>
  <r>
    <s v="INC-2026-12397"/>
    <d v="2026-02-16T16:47:00"/>
    <x v="0"/>
    <s v="hr-benefits-portal.org"/>
    <x v="3"/>
    <x v="3"/>
    <n v="0.69930555555555551"/>
    <d v="2026-02-16T00:00:00"/>
    <n v="2"/>
    <n v="1"/>
    <n v="2"/>
    <x v="6"/>
    <s v="Low"/>
    <s v="Low"/>
    <n v="1"/>
    <n v="0"/>
  </r>
  <r>
    <s v="INC-2026-11978"/>
    <d v="2026-02-16T16:59:00"/>
    <x v="2"/>
    <s v="secure-bank-login.net"/>
    <x v="2"/>
    <x v="2"/>
    <n v="0.70763888888888893"/>
    <d v="2026-02-16T00:00:00"/>
    <n v="2"/>
    <n v="3"/>
    <n v="2"/>
    <x v="4"/>
    <s v="Medium"/>
    <s v="Medium"/>
    <n v="1"/>
    <n v="0"/>
  </r>
  <r>
    <s v="INC-2026-13439"/>
    <d v="2026-02-16T17:06:00"/>
    <x v="4"/>
    <s v="micros0ft-security.com"/>
    <x v="2"/>
    <x v="2"/>
    <n v="0.71250000000000002"/>
    <d v="2026-02-16T00:00:00"/>
    <n v="2"/>
    <n v="3"/>
    <n v="2"/>
    <x v="4"/>
    <s v="Medium"/>
    <s v="Medium"/>
    <n v="1"/>
    <n v="0"/>
  </r>
  <r>
    <s v="INC-2026-14429"/>
    <d v="2026-02-16T17:34:00"/>
    <x v="3"/>
    <s v="secure-bank-login.net"/>
    <x v="0"/>
    <x v="3"/>
    <n v="0.7319444444444444"/>
    <d v="2026-02-16T00:00:00"/>
    <n v="2"/>
    <n v="5"/>
    <n v="2"/>
    <x v="3"/>
    <s v="Medium"/>
    <s v="Medium"/>
    <n v="1"/>
    <n v="0"/>
  </r>
  <r>
    <s v="INC-2026-10605"/>
    <d v="2026-02-16T17:37:00"/>
    <x v="0"/>
    <s v="secure-bank-login.net"/>
    <x v="2"/>
    <x v="3"/>
    <n v="0.73402777777777772"/>
    <d v="2026-02-16T00:00:00"/>
    <n v="2"/>
    <n v="1"/>
    <n v="2"/>
    <x v="6"/>
    <s v="Low"/>
    <s v="Low"/>
    <n v="1"/>
    <n v="0"/>
  </r>
  <r>
    <s v="INC-2026-14858"/>
    <d v="2026-02-16T18:08:00"/>
    <x v="1"/>
    <s v="hr-benefits-portal.org"/>
    <x v="3"/>
    <x v="0"/>
    <n v="0.75555555555555554"/>
    <d v="2026-02-16T00:00:00"/>
    <n v="2"/>
    <n v="1"/>
    <n v="1"/>
    <x v="0"/>
    <s v="Low"/>
    <s v="Low"/>
    <n v="1"/>
    <n v="0"/>
  </r>
  <r>
    <s v="INC-2026-12694"/>
    <d v="2026-02-16T18:12:00"/>
    <x v="4"/>
    <s v="secure-bank-login.net"/>
    <x v="2"/>
    <x v="3"/>
    <n v="0.7583333333333333"/>
    <d v="2026-02-16T00:00:00"/>
    <n v="2"/>
    <n v="3"/>
    <n v="2"/>
    <x v="4"/>
    <s v="Medium"/>
    <s v="Medium"/>
    <n v="1"/>
    <n v="0"/>
  </r>
  <r>
    <s v="INC-2026-11541"/>
    <d v="2026-02-16T20:10:00"/>
    <x v="4"/>
    <s v="hr-benefits-portal.org"/>
    <x v="2"/>
    <x v="3"/>
    <n v="0.84027777777777779"/>
    <d v="2026-02-16T00:00:00"/>
    <n v="2"/>
    <n v="3"/>
    <n v="2"/>
    <x v="4"/>
    <s v="Medium"/>
    <s v="Medium"/>
    <n v="1"/>
    <n v="0"/>
  </r>
  <r>
    <s v="INC-2026-14619"/>
    <d v="2026-02-16T20:38:00"/>
    <x v="4"/>
    <s v="invoice-processing.co"/>
    <x v="1"/>
    <x v="3"/>
    <n v="0.85972222222222228"/>
    <d v="2026-02-16T00:00:00"/>
    <n v="2"/>
    <n v="3"/>
    <n v="2"/>
    <x v="4"/>
    <s v="Medium"/>
    <s v="Medium"/>
    <n v="1"/>
    <n v="0"/>
  </r>
  <r>
    <s v="INC-2026-14282"/>
    <d v="2026-02-16T20:57:00"/>
    <x v="4"/>
    <s v="invoice-processing.co"/>
    <x v="2"/>
    <x v="1"/>
    <n v="0.87291666666666667"/>
    <d v="2026-02-16T00:00:00"/>
    <n v="2"/>
    <n v="3"/>
    <n v="4"/>
    <x v="5"/>
    <s v="High"/>
    <s v="High"/>
    <n v="1"/>
    <n v="1"/>
  </r>
  <r>
    <s v="INC-2026-14642"/>
    <d v="2026-02-16T21:06:00"/>
    <x v="4"/>
    <s v="invoice-processing.co"/>
    <x v="2"/>
    <x v="4"/>
    <n v="0.87916666666666665"/>
    <d v="2026-02-16T00:00:00"/>
    <n v="2"/>
    <n v="3"/>
    <n v="5"/>
    <x v="9"/>
    <s v="High"/>
    <s v="High"/>
    <n v="1"/>
    <n v="1"/>
  </r>
  <r>
    <s v="INC-2026-14739"/>
    <d v="2026-02-16T21:24:00"/>
    <x v="4"/>
    <s v="hr-benefits-portal.org"/>
    <x v="2"/>
    <x v="1"/>
    <n v="0.89166666666666672"/>
    <d v="2026-02-16T00:00:00"/>
    <n v="2"/>
    <n v="3"/>
    <n v="4"/>
    <x v="5"/>
    <s v="High"/>
    <s v="High"/>
    <n v="1"/>
    <n v="1"/>
  </r>
  <r>
    <s v="INC-2026-10289"/>
    <d v="2026-02-16T21:46:00"/>
    <x v="2"/>
    <s v="secure-bank-login.net"/>
    <x v="1"/>
    <x v="3"/>
    <n v="0.90694444444444444"/>
    <d v="2026-02-16T00:00:00"/>
    <n v="2"/>
    <n v="3"/>
    <n v="2"/>
    <x v="4"/>
    <s v="Medium"/>
    <s v="Medium"/>
    <n v="1"/>
    <n v="0"/>
  </r>
  <r>
    <s v="INC-2026-12974"/>
    <d v="2026-02-16T22:05:00"/>
    <x v="4"/>
    <s v="invoice-processing.co"/>
    <x v="2"/>
    <x v="0"/>
    <n v="0.92013888888888884"/>
    <d v="2026-02-16T00:00:00"/>
    <n v="2"/>
    <n v="3"/>
    <n v="1"/>
    <x v="2"/>
    <s v="Low"/>
    <s v="Low"/>
    <n v="1"/>
    <n v="0"/>
  </r>
  <r>
    <s v="INC-2026-11290"/>
    <d v="2026-02-16T22:19:00"/>
    <x v="4"/>
    <s v="invoice-processing.co"/>
    <x v="2"/>
    <x v="3"/>
    <n v="0.92986111111111114"/>
    <d v="2026-02-16T00:00:00"/>
    <n v="2"/>
    <n v="3"/>
    <n v="2"/>
    <x v="4"/>
    <s v="Medium"/>
    <s v="Medium"/>
    <n v="1"/>
    <n v="0"/>
  </r>
  <r>
    <s v="INC-2026-11125"/>
    <d v="2026-02-16T22:22:00"/>
    <x v="2"/>
    <s v="micros0ft-security.com"/>
    <x v="2"/>
    <x v="3"/>
    <n v="0.93194444444444446"/>
    <d v="2026-02-16T00:00:00"/>
    <n v="2"/>
    <n v="3"/>
    <n v="2"/>
    <x v="4"/>
    <s v="Medium"/>
    <s v="Medium"/>
    <n v="1"/>
    <n v="0"/>
  </r>
  <r>
    <s v="INC-2026-11779"/>
    <d v="2026-02-16T22:42:00"/>
    <x v="4"/>
    <s v="invoice-processing.co"/>
    <x v="2"/>
    <x v="0"/>
    <n v="0.9458333333333333"/>
    <d v="2026-02-16T00:00:00"/>
    <n v="2"/>
    <n v="3"/>
    <n v="1"/>
    <x v="2"/>
    <s v="Low"/>
    <s v="Low"/>
    <n v="1"/>
    <n v="0"/>
  </r>
  <r>
    <s v="INC-2026-10696"/>
    <d v="2026-02-16T23:20:00"/>
    <x v="4"/>
    <s v="hr-benefits-portal.org"/>
    <x v="2"/>
    <x v="1"/>
    <n v="0.97222222222222221"/>
    <d v="2026-02-16T00:00:00"/>
    <n v="2"/>
    <n v="3"/>
    <n v="4"/>
    <x v="5"/>
    <s v="High"/>
    <s v="High"/>
    <n v="1"/>
    <n v="1"/>
  </r>
  <r>
    <s v="INC-2026-12062"/>
    <d v="2026-02-16T23:46:00"/>
    <x v="4"/>
    <s v="micros0ft-security.com"/>
    <x v="2"/>
    <x v="0"/>
    <n v="0.99027777777777781"/>
    <d v="2026-02-16T00:00:00"/>
    <n v="2"/>
    <n v="3"/>
    <n v="1"/>
    <x v="2"/>
    <s v="Low"/>
    <s v="Low"/>
    <n v="1"/>
    <n v="0"/>
  </r>
  <r>
    <s v="INC-2026-14087"/>
    <d v="2026-02-17T00:56:00"/>
    <x v="2"/>
    <s v="micros0ft-security.com"/>
    <x v="0"/>
    <x v="2"/>
    <n v="3.888888888888889E-2"/>
    <d v="2026-02-17T00:00:00"/>
    <n v="2"/>
    <n v="3"/>
    <n v="2"/>
    <x v="4"/>
    <s v="Medium"/>
    <s v="Medium"/>
    <n v="1"/>
    <n v="0"/>
  </r>
  <r>
    <s v="INC-2026-11381"/>
    <d v="2026-02-17T01:00:00"/>
    <x v="1"/>
    <s v="invoice-processing.co"/>
    <x v="0"/>
    <x v="0"/>
    <n v="4.1666666666666664E-2"/>
    <d v="2026-02-17T00:00:00"/>
    <n v="2"/>
    <n v="1"/>
    <n v="1"/>
    <x v="0"/>
    <s v="Low"/>
    <s v="Low"/>
    <n v="1"/>
    <n v="0"/>
  </r>
  <r>
    <s v="INC-2026-10114"/>
    <d v="2026-02-17T01:52:00"/>
    <x v="4"/>
    <s v="micros0ft-security.com"/>
    <x v="0"/>
    <x v="2"/>
    <n v="7.7777777777777779E-2"/>
    <d v="2026-02-17T00:00:00"/>
    <n v="2"/>
    <n v="3"/>
    <n v="2"/>
    <x v="4"/>
    <s v="Medium"/>
    <s v="Medium"/>
    <n v="1"/>
    <n v="0"/>
  </r>
  <r>
    <s v="INC-2026-13468"/>
    <d v="2026-02-17T02:08:00"/>
    <x v="4"/>
    <s v="invoice-processing.co"/>
    <x v="2"/>
    <x v="2"/>
    <n v="8.8888888888888892E-2"/>
    <d v="2026-02-17T00:00:00"/>
    <n v="2"/>
    <n v="3"/>
    <n v="2"/>
    <x v="4"/>
    <s v="Medium"/>
    <s v="Medium"/>
    <n v="1"/>
    <n v="0"/>
  </r>
  <r>
    <s v="INC-2026-13522"/>
    <d v="2026-02-17T02:29:00"/>
    <x v="4"/>
    <s v="invoice-processing.co"/>
    <x v="2"/>
    <x v="2"/>
    <n v="0.10347222222222222"/>
    <d v="2026-02-17T00:00:00"/>
    <n v="2"/>
    <n v="3"/>
    <n v="2"/>
    <x v="4"/>
    <s v="Medium"/>
    <s v="Medium"/>
    <n v="1"/>
    <n v="0"/>
  </r>
  <r>
    <s v="INC-2026-12838"/>
    <d v="2026-02-17T03:21:00"/>
    <x v="4"/>
    <s v="hr-benefits-portal.org"/>
    <x v="2"/>
    <x v="4"/>
    <n v="0.13958333333333334"/>
    <d v="2026-02-17T00:00:00"/>
    <n v="2"/>
    <n v="3"/>
    <n v="5"/>
    <x v="9"/>
    <s v="High"/>
    <s v="High"/>
    <n v="1"/>
    <n v="1"/>
  </r>
  <r>
    <s v="INC-2026-11762"/>
    <d v="2026-02-17T03:31:00"/>
    <x v="3"/>
    <s v="invoice-processing.co"/>
    <x v="0"/>
    <x v="2"/>
    <n v="0.14652777777777778"/>
    <d v="2026-02-17T00:00:00"/>
    <n v="2"/>
    <n v="5"/>
    <n v="2"/>
    <x v="3"/>
    <s v="Medium"/>
    <s v="Medium"/>
    <n v="1"/>
    <n v="0"/>
  </r>
  <r>
    <s v="INC-2026-11582"/>
    <d v="2026-02-17T04:29:00"/>
    <x v="4"/>
    <s v="micros0ft-security.com"/>
    <x v="3"/>
    <x v="2"/>
    <n v="0.18680555555555556"/>
    <d v="2026-02-17T00:00:00"/>
    <n v="2"/>
    <n v="3"/>
    <n v="2"/>
    <x v="4"/>
    <s v="Medium"/>
    <s v="Medium"/>
    <n v="1"/>
    <n v="0"/>
  </r>
  <r>
    <s v="INC-2026-13257"/>
    <d v="2026-02-17T05:23:00"/>
    <x v="1"/>
    <s v="micros0ft-security.com"/>
    <x v="3"/>
    <x v="3"/>
    <n v="0.22430555555555556"/>
    <d v="2026-02-17T00:00:00"/>
    <n v="2"/>
    <n v="1"/>
    <n v="2"/>
    <x v="6"/>
    <s v="Low"/>
    <s v="Low"/>
    <n v="1"/>
    <n v="0"/>
  </r>
  <r>
    <s v="INC-2026-13877"/>
    <d v="2026-02-17T05:32:00"/>
    <x v="4"/>
    <s v="secure-bank-login.net"/>
    <x v="2"/>
    <x v="3"/>
    <n v="0.23055555555555557"/>
    <d v="2026-02-17T00:00:00"/>
    <n v="2"/>
    <n v="3"/>
    <n v="2"/>
    <x v="4"/>
    <s v="Medium"/>
    <s v="Medium"/>
    <n v="1"/>
    <n v="0"/>
  </r>
  <r>
    <s v="INC-2026-11119"/>
    <d v="2026-02-17T05:37:00"/>
    <x v="4"/>
    <s v="secure-bank-login.net"/>
    <x v="2"/>
    <x v="0"/>
    <n v="0.23402777777777778"/>
    <d v="2026-02-17T00:00:00"/>
    <n v="2"/>
    <n v="3"/>
    <n v="1"/>
    <x v="2"/>
    <s v="Low"/>
    <s v="Low"/>
    <n v="1"/>
    <n v="0"/>
  </r>
  <r>
    <s v="INC-2026-12771"/>
    <d v="2026-02-17T05:45:00"/>
    <x v="4"/>
    <s v="invoice-processing.co"/>
    <x v="2"/>
    <x v="3"/>
    <n v="0.23958333333333334"/>
    <d v="2026-02-17T00:00:00"/>
    <n v="2"/>
    <n v="3"/>
    <n v="2"/>
    <x v="4"/>
    <s v="Medium"/>
    <s v="Medium"/>
    <n v="1"/>
    <n v="0"/>
  </r>
  <r>
    <s v="INC-2026-14102"/>
    <d v="2026-02-17T05:50:00"/>
    <x v="3"/>
    <s v="micros0ft-security.com"/>
    <x v="0"/>
    <x v="0"/>
    <n v="0.24305555555555555"/>
    <d v="2026-02-17T00:00:00"/>
    <n v="2"/>
    <n v="5"/>
    <n v="1"/>
    <x v="8"/>
    <s v="Medium"/>
    <s v="Medium"/>
    <n v="1"/>
    <n v="0"/>
  </r>
  <r>
    <s v="INC-2026-14763"/>
    <d v="2026-02-17T06:42:00"/>
    <x v="4"/>
    <s v="micros0ft-security.com"/>
    <x v="2"/>
    <x v="2"/>
    <n v="0.27916666666666667"/>
    <d v="2026-02-17T00:00:00"/>
    <n v="2"/>
    <n v="3"/>
    <n v="2"/>
    <x v="4"/>
    <s v="Medium"/>
    <s v="Medium"/>
    <n v="1"/>
    <n v="0"/>
  </r>
  <r>
    <s v="INC-2026-13809"/>
    <d v="2026-02-17T06:52:00"/>
    <x v="4"/>
    <s v="secure-bank-login.net"/>
    <x v="2"/>
    <x v="2"/>
    <n v="0.28611111111111109"/>
    <d v="2026-02-17T00:00:00"/>
    <n v="2"/>
    <n v="3"/>
    <n v="2"/>
    <x v="4"/>
    <s v="Medium"/>
    <s v="Medium"/>
    <n v="1"/>
    <n v="0"/>
  </r>
  <r>
    <s v="INC-2026-13445"/>
    <d v="2026-02-17T06:57:00"/>
    <x v="1"/>
    <s v="invoice-processing.co"/>
    <x v="2"/>
    <x v="3"/>
    <n v="0.28958333333333336"/>
    <d v="2026-02-17T00:00:00"/>
    <n v="2"/>
    <n v="1"/>
    <n v="2"/>
    <x v="6"/>
    <s v="Low"/>
    <s v="Low"/>
    <n v="1"/>
    <n v="0"/>
  </r>
  <r>
    <s v="INC-2026-10097"/>
    <d v="2026-02-17T07:02:00"/>
    <x v="4"/>
    <s v="hr-benefits-portal.org"/>
    <x v="2"/>
    <x v="2"/>
    <n v="0.29305555555555557"/>
    <d v="2026-02-17T00:00:00"/>
    <n v="2"/>
    <n v="3"/>
    <n v="2"/>
    <x v="4"/>
    <s v="Medium"/>
    <s v="Medium"/>
    <n v="1"/>
    <n v="0"/>
  </r>
  <r>
    <s v="INC-2026-12284"/>
    <d v="2026-02-17T07:14:00"/>
    <x v="1"/>
    <s v="secure-bank-login.net"/>
    <x v="0"/>
    <x v="3"/>
    <n v="0.30138888888888887"/>
    <d v="2026-02-17T00:00:00"/>
    <n v="2"/>
    <n v="1"/>
    <n v="2"/>
    <x v="6"/>
    <s v="Low"/>
    <s v="Low"/>
    <n v="1"/>
    <n v="0"/>
  </r>
  <r>
    <s v="INC-2026-11778"/>
    <d v="2026-02-17T09:55:00"/>
    <x v="4"/>
    <s v="hr-benefits-portal.org"/>
    <x v="3"/>
    <x v="3"/>
    <n v="0.41319444444444442"/>
    <d v="2026-02-17T00:00:00"/>
    <n v="2"/>
    <n v="3"/>
    <n v="2"/>
    <x v="4"/>
    <s v="Medium"/>
    <s v="Medium"/>
    <n v="1"/>
    <n v="0"/>
  </r>
  <r>
    <s v="INC-2026-14303"/>
    <d v="2026-02-17T10:02:00"/>
    <x v="4"/>
    <s v="micros0ft-security.com"/>
    <x v="2"/>
    <x v="0"/>
    <n v="0.41805555555555557"/>
    <d v="2026-02-17T00:00:00"/>
    <n v="2"/>
    <n v="3"/>
    <n v="1"/>
    <x v="2"/>
    <s v="Low"/>
    <s v="Low"/>
    <n v="1"/>
    <n v="0"/>
  </r>
  <r>
    <s v="INC-2026-10065"/>
    <d v="2026-02-17T11:31:00"/>
    <x v="5"/>
    <s v="micros0ft-security.com"/>
    <x v="3"/>
    <x v="3"/>
    <n v="0.47986111111111113"/>
    <d v="2026-02-17T00:00:00"/>
    <n v="2"/>
    <n v="1"/>
    <n v="2"/>
    <x v="6"/>
    <s v="Low"/>
    <s v="Low"/>
    <n v="1"/>
    <n v="0"/>
  </r>
  <r>
    <s v="INC-2026-12491"/>
    <d v="2026-02-17T11:45:00"/>
    <x v="4"/>
    <s v="secure-bank-login.net"/>
    <x v="2"/>
    <x v="2"/>
    <n v="0.48958333333333331"/>
    <d v="2026-02-17T00:00:00"/>
    <n v="2"/>
    <n v="3"/>
    <n v="2"/>
    <x v="4"/>
    <s v="Medium"/>
    <s v="Medium"/>
    <n v="1"/>
    <n v="0"/>
  </r>
  <r>
    <s v="INC-2026-12124"/>
    <d v="2026-02-17T11:48:00"/>
    <x v="4"/>
    <s v="hr-benefits-portal.org"/>
    <x v="2"/>
    <x v="2"/>
    <n v="0.49166666666666664"/>
    <d v="2026-02-17T00:00:00"/>
    <n v="2"/>
    <n v="3"/>
    <n v="2"/>
    <x v="4"/>
    <s v="Medium"/>
    <s v="Medium"/>
    <n v="1"/>
    <n v="0"/>
  </r>
  <r>
    <s v="INC-2026-10401"/>
    <d v="2026-02-17T12:14:00"/>
    <x v="4"/>
    <s v="invoice-processing.co"/>
    <x v="0"/>
    <x v="0"/>
    <n v="0.50972222222222219"/>
    <d v="2026-02-17T00:00:00"/>
    <n v="2"/>
    <n v="3"/>
    <n v="1"/>
    <x v="2"/>
    <s v="Low"/>
    <s v="Low"/>
    <n v="1"/>
    <n v="0"/>
  </r>
  <r>
    <s v="INC-2026-12849"/>
    <d v="2026-02-17T12:28:00"/>
    <x v="2"/>
    <s v="secure-bank-login.net"/>
    <x v="2"/>
    <x v="3"/>
    <n v="0.51944444444444449"/>
    <d v="2026-02-17T00:00:00"/>
    <n v="2"/>
    <n v="3"/>
    <n v="2"/>
    <x v="4"/>
    <s v="Medium"/>
    <s v="Medium"/>
    <n v="1"/>
    <n v="0"/>
  </r>
  <r>
    <s v="INC-2026-11623"/>
    <d v="2026-02-17T12:57:00"/>
    <x v="1"/>
    <s v="invoice-processing.co"/>
    <x v="0"/>
    <x v="3"/>
    <n v="0.5395833333333333"/>
    <d v="2026-02-17T00:00:00"/>
    <n v="2"/>
    <n v="1"/>
    <n v="2"/>
    <x v="6"/>
    <s v="Low"/>
    <s v="Low"/>
    <n v="1"/>
    <n v="0"/>
  </r>
  <r>
    <s v="INC-2026-10198"/>
    <d v="2026-02-17T13:01:00"/>
    <x v="1"/>
    <s v="invoice-processing.co"/>
    <x v="0"/>
    <x v="0"/>
    <n v="0.54236111111111107"/>
    <d v="2026-02-17T00:00:00"/>
    <n v="2"/>
    <n v="1"/>
    <n v="1"/>
    <x v="0"/>
    <s v="Low"/>
    <s v="Low"/>
    <n v="1"/>
    <n v="0"/>
  </r>
  <r>
    <s v="INC-2026-11355"/>
    <d v="2026-02-17T15:02:00"/>
    <x v="4"/>
    <s v="invoice-processing.co"/>
    <x v="2"/>
    <x v="0"/>
    <n v="0.62638888888888888"/>
    <d v="2026-02-17T00:00:00"/>
    <n v="2"/>
    <n v="3"/>
    <n v="1"/>
    <x v="2"/>
    <s v="Low"/>
    <s v="Low"/>
    <n v="1"/>
    <n v="0"/>
  </r>
  <r>
    <s v="INC-2026-12121"/>
    <d v="2026-02-17T15:06:00"/>
    <x v="4"/>
    <s v="hr-benefits-portal.org"/>
    <x v="2"/>
    <x v="3"/>
    <n v="0.62916666666666665"/>
    <d v="2026-02-17T00:00:00"/>
    <n v="2"/>
    <n v="3"/>
    <n v="2"/>
    <x v="4"/>
    <s v="Medium"/>
    <s v="Medium"/>
    <n v="1"/>
    <n v="0"/>
  </r>
  <r>
    <s v="INC-2026-10978"/>
    <d v="2026-02-17T15:09:00"/>
    <x v="2"/>
    <s v="secure-bank-login.net"/>
    <x v="1"/>
    <x v="1"/>
    <n v="0.63124999999999998"/>
    <d v="2026-02-17T00:00:00"/>
    <n v="2"/>
    <n v="3"/>
    <n v="4"/>
    <x v="5"/>
    <s v="High"/>
    <s v="High"/>
    <n v="1"/>
    <n v="1"/>
  </r>
  <r>
    <s v="INC-2026-12352"/>
    <d v="2026-02-17T15:36:00"/>
    <x v="2"/>
    <s v="micros0ft-security.com"/>
    <x v="0"/>
    <x v="3"/>
    <n v="0.65"/>
    <d v="2026-02-17T00:00:00"/>
    <n v="2"/>
    <n v="3"/>
    <n v="2"/>
    <x v="4"/>
    <s v="Medium"/>
    <s v="Medium"/>
    <n v="1"/>
    <n v="0"/>
  </r>
  <r>
    <s v="INC-2026-13706"/>
    <d v="2026-02-17T16:02:00"/>
    <x v="4"/>
    <s v="micros0ft-security.com"/>
    <x v="2"/>
    <x v="0"/>
    <n v="0.66805555555555551"/>
    <d v="2026-02-17T00:00:00"/>
    <n v="2"/>
    <n v="3"/>
    <n v="1"/>
    <x v="2"/>
    <s v="Low"/>
    <s v="Low"/>
    <n v="1"/>
    <n v="0"/>
  </r>
  <r>
    <s v="INC-2026-10202"/>
    <d v="2026-02-17T16:09:00"/>
    <x v="4"/>
    <s v="invoice-processing.co"/>
    <x v="2"/>
    <x v="0"/>
    <n v="0.67291666666666672"/>
    <d v="2026-02-17T00:00:00"/>
    <n v="2"/>
    <n v="3"/>
    <n v="1"/>
    <x v="2"/>
    <s v="Low"/>
    <s v="Low"/>
    <n v="1"/>
    <n v="0"/>
  </r>
  <r>
    <s v="INC-2026-13825"/>
    <d v="2026-02-17T16:11:00"/>
    <x v="5"/>
    <s v="secure-bank-login.net"/>
    <x v="3"/>
    <x v="2"/>
    <n v="0.6743055555555556"/>
    <d v="2026-02-17T00:00:00"/>
    <n v="2"/>
    <n v="1"/>
    <n v="2"/>
    <x v="6"/>
    <s v="Low"/>
    <s v="Low"/>
    <n v="1"/>
    <n v="0"/>
  </r>
  <r>
    <s v="INC-2026-12435"/>
    <d v="2026-02-17T16:38:00"/>
    <x v="3"/>
    <s v="secure-bank-login.net"/>
    <x v="0"/>
    <x v="2"/>
    <n v="0.69305555555555554"/>
    <d v="2026-02-17T00:00:00"/>
    <n v="2"/>
    <n v="5"/>
    <n v="2"/>
    <x v="3"/>
    <s v="Medium"/>
    <s v="Medium"/>
    <n v="1"/>
    <n v="0"/>
  </r>
  <r>
    <s v="INC-2026-14696"/>
    <d v="2026-02-17T16:45:00"/>
    <x v="4"/>
    <s v="hr-benefits-portal.org"/>
    <x v="2"/>
    <x v="2"/>
    <n v="0.69791666666666663"/>
    <d v="2026-02-17T00:00:00"/>
    <n v="2"/>
    <n v="3"/>
    <n v="2"/>
    <x v="4"/>
    <s v="Medium"/>
    <s v="Medium"/>
    <n v="1"/>
    <n v="0"/>
  </r>
  <r>
    <s v="INC-2026-13919"/>
    <d v="2026-02-17T17:00:00"/>
    <x v="2"/>
    <s v="hr-benefits-portal.org"/>
    <x v="0"/>
    <x v="3"/>
    <n v="0.70833333333333337"/>
    <d v="2026-02-17T00:00:00"/>
    <n v="2"/>
    <n v="3"/>
    <n v="2"/>
    <x v="4"/>
    <s v="Medium"/>
    <s v="Medium"/>
    <n v="1"/>
    <n v="0"/>
  </r>
  <r>
    <s v="INC-2026-13193"/>
    <d v="2026-02-17T17:48:00"/>
    <x v="4"/>
    <s v="secure-bank-login.net"/>
    <x v="2"/>
    <x v="1"/>
    <n v="0.7416666666666667"/>
    <d v="2026-02-17T00:00:00"/>
    <n v="2"/>
    <n v="3"/>
    <n v="4"/>
    <x v="5"/>
    <s v="High"/>
    <s v="High"/>
    <n v="1"/>
    <n v="1"/>
  </r>
  <r>
    <s v="INC-2026-12540"/>
    <d v="2026-02-17T17:54:00"/>
    <x v="2"/>
    <s v="hr-benefits-portal.org"/>
    <x v="2"/>
    <x v="3"/>
    <n v="0.74583333333333335"/>
    <d v="2026-02-17T00:00:00"/>
    <n v="2"/>
    <n v="3"/>
    <n v="2"/>
    <x v="4"/>
    <s v="Medium"/>
    <s v="Medium"/>
    <n v="1"/>
    <n v="0"/>
  </r>
  <r>
    <s v="INC-2026-13897"/>
    <d v="2026-02-17T19:23:00"/>
    <x v="2"/>
    <s v="invoice-processing.co"/>
    <x v="3"/>
    <x v="3"/>
    <n v="0.80763888888888891"/>
    <d v="2026-02-17T00:00:00"/>
    <n v="2"/>
    <n v="3"/>
    <n v="2"/>
    <x v="4"/>
    <s v="Medium"/>
    <s v="Medium"/>
    <n v="1"/>
    <n v="0"/>
  </r>
  <r>
    <s v="INC-2026-10970"/>
    <d v="2026-02-17T19:33:00"/>
    <x v="4"/>
    <s v="secure-bank-login.net"/>
    <x v="2"/>
    <x v="3"/>
    <n v="0.81458333333333333"/>
    <d v="2026-02-17T00:00:00"/>
    <n v="2"/>
    <n v="3"/>
    <n v="2"/>
    <x v="4"/>
    <s v="Medium"/>
    <s v="Medium"/>
    <n v="1"/>
    <n v="0"/>
  </r>
  <r>
    <s v="INC-2026-13075"/>
    <d v="2026-02-17T19:44:00"/>
    <x v="5"/>
    <s v="invoice-processing.co"/>
    <x v="1"/>
    <x v="3"/>
    <n v="0.82222222222222219"/>
    <d v="2026-02-17T00:00:00"/>
    <n v="2"/>
    <n v="1"/>
    <n v="2"/>
    <x v="6"/>
    <s v="Low"/>
    <s v="Low"/>
    <n v="1"/>
    <n v="0"/>
  </r>
  <r>
    <s v="INC-2026-12714"/>
    <d v="2026-02-17T20:42:00"/>
    <x v="4"/>
    <s v="micros0ft-security.com"/>
    <x v="2"/>
    <x v="3"/>
    <n v="0.86250000000000004"/>
    <d v="2026-02-17T00:00:00"/>
    <n v="2"/>
    <n v="3"/>
    <n v="2"/>
    <x v="4"/>
    <s v="Medium"/>
    <s v="Medium"/>
    <n v="1"/>
    <n v="0"/>
  </r>
  <r>
    <s v="INC-2026-12557"/>
    <d v="2026-02-17T20:56:00"/>
    <x v="4"/>
    <s v="invoice-processing.co"/>
    <x v="2"/>
    <x v="2"/>
    <n v="0.87222222222222223"/>
    <d v="2026-02-17T00:00:00"/>
    <n v="2"/>
    <n v="3"/>
    <n v="2"/>
    <x v="4"/>
    <s v="Medium"/>
    <s v="Medium"/>
    <n v="1"/>
    <n v="0"/>
  </r>
  <r>
    <s v="INC-2026-14567"/>
    <d v="2026-02-17T21:14:00"/>
    <x v="4"/>
    <s v="invoice-processing.co"/>
    <x v="2"/>
    <x v="0"/>
    <n v="0.88472222222222219"/>
    <d v="2026-02-17T00:00:00"/>
    <n v="2"/>
    <n v="3"/>
    <n v="1"/>
    <x v="2"/>
    <s v="Low"/>
    <s v="Low"/>
    <n v="1"/>
    <n v="0"/>
  </r>
  <r>
    <s v="INC-2026-13936"/>
    <d v="2026-02-17T21:36:00"/>
    <x v="4"/>
    <s v="secure-bank-login.net"/>
    <x v="2"/>
    <x v="3"/>
    <n v="0.9"/>
    <d v="2026-02-17T00:00:00"/>
    <n v="2"/>
    <n v="3"/>
    <n v="2"/>
    <x v="4"/>
    <s v="Medium"/>
    <s v="Medium"/>
    <n v="1"/>
    <n v="0"/>
  </r>
  <r>
    <s v="INC-2026-14212"/>
    <d v="2026-02-17T22:10:00"/>
    <x v="4"/>
    <s v="hr-benefits-portal.org"/>
    <x v="2"/>
    <x v="2"/>
    <n v="0.92361111111111116"/>
    <d v="2026-02-17T00:00:00"/>
    <n v="2"/>
    <n v="3"/>
    <n v="2"/>
    <x v="4"/>
    <s v="Medium"/>
    <s v="Medium"/>
    <n v="1"/>
    <n v="0"/>
  </r>
  <r>
    <s v="INC-2026-11181"/>
    <d v="2026-02-17T22:15:00"/>
    <x v="4"/>
    <s v="hr-benefits-portal.org"/>
    <x v="3"/>
    <x v="3"/>
    <n v="0.92708333333333337"/>
    <d v="2026-02-17T00:00:00"/>
    <n v="2"/>
    <n v="3"/>
    <n v="2"/>
    <x v="4"/>
    <s v="Medium"/>
    <s v="Medium"/>
    <n v="1"/>
    <n v="0"/>
  </r>
  <r>
    <s v="INC-2026-14945"/>
    <d v="2026-02-17T22:30:00"/>
    <x v="4"/>
    <s v="invoice-processing.co"/>
    <x v="2"/>
    <x v="2"/>
    <n v="0.9375"/>
    <d v="2026-02-17T00:00:00"/>
    <n v="2"/>
    <n v="3"/>
    <n v="2"/>
    <x v="4"/>
    <s v="Medium"/>
    <s v="Medium"/>
    <n v="1"/>
    <n v="0"/>
  </r>
  <r>
    <s v="INC-2026-14753"/>
    <d v="2026-02-17T22:35:00"/>
    <x v="4"/>
    <s v="hr-benefits-portal.org"/>
    <x v="2"/>
    <x v="4"/>
    <n v="0.94097222222222221"/>
    <d v="2026-02-17T00:00:00"/>
    <n v="2"/>
    <n v="3"/>
    <n v="5"/>
    <x v="9"/>
    <s v="High"/>
    <s v="High"/>
    <n v="1"/>
    <n v="1"/>
  </r>
  <r>
    <s v="INC-2026-10985"/>
    <d v="2026-02-17T23:27:00"/>
    <x v="5"/>
    <s v="micros0ft-security.com"/>
    <x v="0"/>
    <x v="3"/>
    <n v="0.9770833333333333"/>
    <d v="2026-02-17T00:00:00"/>
    <n v="2"/>
    <n v="1"/>
    <n v="2"/>
    <x v="6"/>
    <s v="Low"/>
    <s v="Low"/>
    <n v="1"/>
    <n v="0"/>
  </r>
  <r>
    <s v="INC-2026-10369"/>
    <d v="2026-02-17T23:54:00"/>
    <x v="2"/>
    <s v="secure-bank-login.net"/>
    <x v="3"/>
    <x v="2"/>
    <n v="0.99583333333333335"/>
    <d v="2026-02-17T00:00:00"/>
    <n v="2"/>
    <n v="3"/>
    <n v="2"/>
    <x v="4"/>
    <s v="Medium"/>
    <s v="Medium"/>
    <n v="1"/>
    <n v="0"/>
  </r>
  <r>
    <s v="INC-2026-11001"/>
    <d v="2026-02-18T00:10:00"/>
    <x v="4"/>
    <s v="micros0ft-security.com"/>
    <x v="2"/>
    <x v="2"/>
    <n v="6.9444444444444441E-3"/>
    <d v="2026-02-18T00:00:00"/>
    <n v="2"/>
    <n v="3"/>
    <n v="2"/>
    <x v="4"/>
    <s v="Medium"/>
    <s v="Medium"/>
    <n v="1"/>
    <n v="0"/>
  </r>
  <r>
    <s v="INC-2026-14163"/>
    <d v="2026-02-18T00:21:00"/>
    <x v="3"/>
    <s v="hr-benefits-portal.org"/>
    <x v="0"/>
    <x v="0"/>
    <n v="1.4583333333333334E-2"/>
    <d v="2026-02-18T00:00:00"/>
    <n v="2"/>
    <n v="5"/>
    <n v="1"/>
    <x v="8"/>
    <s v="Medium"/>
    <s v="Medium"/>
    <n v="1"/>
    <n v="0"/>
  </r>
  <r>
    <s v="INC-2026-10054"/>
    <d v="2026-02-18T00:28:00"/>
    <x v="3"/>
    <s v="micros0ft-security.com"/>
    <x v="0"/>
    <x v="2"/>
    <n v="1.9444444444444445E-2"/>
    <d v="2026-02-18T00:00:00"/>
    <n v="2"/>
    <n v="5"/>
    <n v="2"/>
    <x v="3"/>
    <s v="Medium"/>
    <s v="Medium"/>
    <n v="1"/>
    <n v="0"/>
  </r>
  <r>
    <s v="INC-2026-10094"/>
    <d v="2026-02-18T00:44:00"/>
    <x v="2"/>
    <s v="hr-benefits-portal.org"/>
    <x v="2"/>
    <x v="3"/>
    <n v="3.0555555555555555E-2"/>
    <d v="2026-02-18T00:00:00"/>
    <n v="2"/>
    <n v="3"/>
    <n v="2"/>
    <x v="4"/>
    <s v="Medium"/>
    <s v="Medium"/>
    <n v="1"/>
    <n v="0"/>
  </r>
  <r>
    <s v="INC-2026-14754"/>
    <d v="2026-02-18T00:55:00"/>
    <x v="2"/>
    <s v="secure-bank-login.net"/>
    <x v="3"/>
    <x v="2"/>
    <n v="3.8194444444444448E-2"/>
    <d v="2026-02-18T00:00:00"/>
    <n v="2"/>
    <n v="3"/>
    <n v="2"/>
    <x v="4"/>
    <s v="Medium"/>
    <s v="Medium"/>
    <n v="1"/>
    <n v="0"/>
  </r>
  <r>
    <s v="INC-2026-12966"/>
    <d v="2026-02-18T02:40:00"/>
    <x v="0"/>
    <s v="micros0ft-security.com"/>
    <x v="1"/>
    <x v="3"/>
    <n v="0.1111111111111111"/>
    <d v="2026-02-18T00:00:00"/>
    <n v="2"/>
    <n v="1"/>
    <n v="2"/>
    <x v="6"/>
    <s v="Low"/>
    <s v="Low"/>
    <n v="1"/>
    <n v="0"/>
  </r>
  <r>
    <s v="INC-2026-10269"/>
    <d v="2026-02-18T03:09:00"/>
    <x v="4"/>
    <s v="micros0ft-security.com"/>
    <x v="2"/>
    <x v="0"/>
    <n v="0.13125000000000001"/>
    <d v="2026-02-18T00:00:00"/>
    <n v="2"/>
    <n v="3"/>
    <n v="1"/>
    <x v="2"/>
    <s v="Low"/>
    <s v="Low"/>
    <n v="1"/>
    <n v="0"/>
  </r>
  <r>
    <s v="INC-2026-12543"/>
    <d v="2026-02-18T03:29:00"/>
    <x v="4"/>
    <s v="hr-benefits-portal.org"/>
    <x v="2"/>
    <x v="1"/>
    <n v="0.1451388888888889"/>
    <d v="2026-02-18T00:00:00"/>
    <n v="2"/>
    <n v="3"/>
    <n v="4"/>
    <x v="5"/>
    <s v="High"/>
    <s v="High"/>
    <n v="1"/>
    <n v="1"/>
  </r>
  <r>
    <s v="INC-2026-11551"/>
    <d v="2026-02-18T04:38:00"/>
    <x v="4"/>
    <s v="micros0ft-security.com"/>
    <x v="2"/>
    <x v="2"/>
    <n v="0.19305555555555556"/>
    <d v="2026-02-18T00:00:00"/>
    <n v="2"/>
    <n v="3"/>
    <n v="2"/>
    <x v="4"/>
    <s v="Medium"/>
    <s v="Medium"/>
    <n v="1"/>
    <n v="0"/>
  </r>
  <r>
    <s v="INC-2026-13540"/>
    <d v="2026-02-18T04:42:00"/>
    <x v="4"/>
    <s v="secure-bank-login.net"/>
    <x v="2"/>
    <x v="3"/>
    <n v="0.19583333333333333"/>
    <d v="2026-02-18T00:00:00"/>
    <n v="2"/>
    <n v="3"/>
    <n v="2"/>
    <x v="4"/>
    <s v="Medium"/>
    <s v="Medium"/>
    <n v="1"/>
    <n v="0"/>
  </r>
  <r>
    <s v="INC-2026-14920"/>
    <d v="2026-02-18T06:06:00"/>
    <x v="4"/>
    <s v="hr-benefits-portal.org"/>
    <x v="2"/>
    <x v="3"/>
    <n v="0.25416666666666665"/>
    <d v="2026-02-18T00:00:00"/>
    <n v="2"/>
    <n v="3"/>
    <n v="2"/>
    <x v="4"/>
    <s v="Medium"/>
    <s v="Medium"/>
    <n v="1"/>
    <n v="0"/>
  </r>
  <r>
    <s v="INC-2026-10775"/>
    <d v="2026-02-18T06:19:00"/>
    <x v="2"/>
    <s v="hr-benefits-portal.org"/>
    <x v="0"/>
    <x v="3"/>
    <n v="0.26319444444444445"/>
    <d v="2026-02-18T00:00:00"/>
    <n v="2"/>
    <n v="3"/>
    <n v="2"/>
    <x v="4"/>
    <s v="Medium"/>
    <s v="Medium"/>
    <n v="1"/>
    <n v="0"/>
  </r>
  <r>
    <s v="INC-2026-12715"/>
    <d v="2026-02-18T06:41:00"/>
    <x v="4"/>
    <s v="micros0ft-security.com"/>
    <x v="2"/>
    <x v="0"/>
    <n v="0.27847222222222223"/>
    <d v="2026-02-18T00:00:00"/>
    <n v="2"/>
    <n v="3"/>
    <n v="1"/>
    <x v="2"/>
    <s v="Low"/>
    <s v="Low"/>
    <n v="1"/>
    <n v="0"/>
  </r>
  <r>
    <s v="INC-2026-14213"/>
    <d v="2026-02-18T07:01:00"/>
    <x v="4"/>
    <s v="secure-bank-login.net"/>
    <x v="2"/>
    <x v="2"/>
    <n v="0.29236111111111113"/>
    <d v="2026-02-18T00:00:00"/>
    <n v="2"/>
    <n v="3"/>
    <n v="2"/>
    <x v="4"/>
    <s v="Medium"/>
    <s v="Medium"/>
    <n v="1"/>
    <n v="0"/>
  </r>
  <r>
    <s v="INC-2026-10920"/>
    <d v="2026-02-18T07:20:00"/>
    <x v="4"/>
    <s v="invoice-processing.co"/>
    <x v="2"/>
    <x v="3"/>
    <n v="0.30555555555555558"/>
    <d v="2026-02-18T00:00:00"/>
    <n v="2"/>
    <n v="3"/>
    <n v="2"/>
    <x v="4"/>
    <s v="Medium"/>
    <s v="Medium"/>
    <n v="1"/>
    <n v="0"/>
  </r>
  <r>
    <s v="INC-2026-14710"/>
    <d v="2026-02-18T07:32:00"/>
    <x v="4"/>
    <s v="secure-bank-login.net"/>
    <x v="2"/>
    <x v="0"/>
    <n v="0.31388888888888888"/>
    <d v="2026-02-18T00:00:00"/>
    <n v="2"/>
    <n v="3"/>
    <n v="1"/>
    <x v="2"/>
    <s v="Low"/>
    <s v="Low"/>
    <n v="1"/>
    <n v="0"/>
  </r>
  <r>
    <s v="INC-2026-10783"/>
    <d v="2026-02-18T09:05:00"/>
    <x v="4"/>
    <s v="secure-bank-login.net"/>
    <x v="2"/>
    <x v="3"/>
    <n v="0.37847222222222221"/>
    <d v="2026-02-18T00:00:00"/>
    <n v="2"/>
    <n v="3"/>
    <n v="2"/>
    <x v="4"/>
    <s v="Medium"/>
    <s v="Medium"/>
    <n v="1"/>
    <n v="0"/>
  </r>
  <r>
    <s v="INC-2026-10919"/>
    <d v="2026-02-18T09:21:00"/>
    <x v="0"/>
    <s v="micros0ft-security.com"/>
    <x v="2"/>
    <x v="2"/>
    <n v="0.38958333333333334"/>
    <d v="2026-02-18T00:00:00"/>
    <n v="2"/>
    <n v="1"/>
    <n v="2"/>
    <x v="6"/>
    <s v="Low"/>
    <s v="Low"/>
    <n v="1"/>
    <n v="0"/>
  </r>
  <r>
    <s v="INC-2026-10251"/>
    <d v="2026-02-18T11:25:00"/>
    <x v="5"/>
    <s v="invoice-processing.co"/>
    <x v="0"/>
    <x v="3"/>
    <n v="0.47569444444444442"/>
    <d v="2026-02-18T00:00:00"/>
    <n v="2"/>
    <n v="1"/>
    <n v="2"/>
    <x v="6"/>
    <s v="Low"/>
    <s v="Low"/>
    <n v="1"/>
    <n v="0"/>
  </r>
  <r>
    <s v="INC-2026-14566"/>
    <d v="2026-02-18T11:58:00"/>
    <x v="4"/>
    <s v="invoice-processing.co"/>
    <x v="2"/>
    <x v="2"/>
    <n v="0.49861111111111112"/>
    <d v="2026-02-18T00:00:00"/>
    <n v="2"/>
    <n v="3"/>
    <n v="2"/>
    <x v="4"/>
    <s v="Medium"/>
    <s v="Medium"/>
    <n v="1"/>
    <n v="0"/>
  </r>
  <r>
    <s v="INC-2026-13931"/>
    <d v="2026-02-18T11:59:00"/>
    <x v="5"/>
    <s v="invoice-processing.co"/>
    <x v="2"/>
    <x v="1"/>
    <n v="0.49930555555555556"/>
    <d v="2026-02-18T00:00:00"/>
    <n v="2"/>
    <n v="1"/>
    <n v="4"/>
    <x v="1"/>
    <s v="Low"/>
    <s v="Low"/>
    <n v="1"/>
    <n v="1"/>
  </r>
  <r>
    <s v="INC-2026-12385"/>
    <d v="2026-02-18T12:07:00"/>
    <x v="4"/>
    <s v="secure-bank-login.net"/>
    <x v="2"/>
    <x v="3"/>
    <n v="0.50486111111111109"/>
    <d v="2026-02-18T00:00:00"/>
    <n v="2"/>
    <n v="3"/>
    <n v="2"/>
    <x v="4"/>
    <s v="Medium"/>
    <s v="Medium"/>
    <n v="1"/>
    <n v="0"/>
  </r>
  <r>
    <s v="INC-2026-10402"/>
    <d v="2026-02-18T12:23:00"/>
    <x v="4"/>
    <s v="invoice-processing.co"/>
    <x v="2"/>
    <x v="2"/>
    <n v="0.51597222222222228"/>
    <d v="2026-02-18T00:00:00"/>
    <n v="2"/>
    <n v="3"/>
    <n v="2"/>
    <x v="4"/>
    <s v="Medium"/>
    <s v="Medium"/>
    <n v="1"/>
    <n v="0"/>
  </r>
  <r>
    <s v="INC-2026-11384"/>
    <d v="2026-02-18T13:43:00"/>
    <x v="4"/>
    <s v="micros0ft-security.com"/>
    <x v="3"/>
    <x v="0"/>
    <n v="0.57152777777777775"/>
    <d v="2026-02-18T00:00:00"/>
    <n v="2"/>
    <n v="3"/>
    <n v="1"/>
    <x v="2"/>
    <s v="Low"/>
    <s v="Low"/>
    <n v="1"/>
    <n v="0"/>
  </r>
  <r>
    <s v="INC-2026-11337"/>
    <d v="2026-02-18T13:44:00"/>
    <x v="4"/>
    <s v="secure-bank-login.net"/>
    <x v="2"/>
    <x v="3"/>
    <n v="0.57222222222222219"/>
    <d v="2026-02-18T00:00:00"/>
    <n v="2"/>
    <n v="3"/>
    <n v="2"/>
    <x v="4"/>
    <s v="Medium"/>
    <s v="Medium"/>
    <n v="1"/>
    <n v="0"/>
  </r>
  <r>
    <s v="INC-2026-13407"/>
    <d v="2026-02-18T14:55:00"/>
    <x v="1"/>
    <s v="invoice-processing.co"/>
    <x v="3"/>
    <x v="3"/>
    <n v="0.62152777777777779"/>
    <d v="2026-02-18T00:00:00"/>
    <n v="2"/>
    <n v="1"/>
    <n v="2"/>
    <x v="6"/>
    <s v="Low"/>
    <s v="Low"/>
    <n v="1"/>
    <n v="0"/>
  </r>
  <r>
    <s v="INC-2026-10190"/>
    <d v="2026-02-18T15:00:00"/>
    <x v="4"/>
    <s v="invoice-processing.co"/>
    <x v="2"/>
    <x v="3"/>
    <n v="0.625"/>
    <d v="2026-02-18T00:00:00"/>
    <n v="2"/>
    <n v="3"/>
    <n v="2"/>
    <x v="4"/>
    <s v="Medium"/>
    <s v="Medium"/>
    <n v="1"/>
    <n v="0"/>
  </r>
  <r>
    <s v="INC-2026-12967"/>
    <d v="2026-02-18T15:17:00"/>
    <x v="4"/>
    <s v="invoice-processing.co"/>
    <x v="2"/>
    <x v="4"/>
    <n v="0.63680555555555551"/>
    <d v="2026-02-18T00:00:00"/>
    <n v="2"/>
    <n v="3"/>
    <n v="5"/>
    <x v="9"/>
    <s v="High"/>
    <s v="High"/>
    <n v="1"/>
    <n v="1"/>
  </r>
  <r>
    <s v="INC-2026-11643"/>
    <d v="2026-02-18T16:52:00"/>
    <x v="0"/>
    <s v="micros0ft-security.com"/>
    <x v="0"/>
    <x v="3"/>
    <n v="0.70277777777777772"/>
    <d v="2026-02-18T00:00:00"/>
    <n v="2"/>
    <n v="1"/>
    <n v="2"/>
    <x v="6"/>
    <s v="Low"/>
    <s v="Low"/>
    <n v="1"/>
    <n v="0"/>
  </r>
  <r>
    <s v="INC-2026-10405"/>
    <d v="2026-02-18T16:53:00"/>
    <x v="0"/>
    <s v="micros0ft-security.com"/>
    <x v="3"/>
    <x v="2"/>
    <n v="0.70347222222222228"/>
    <d v="2026-02-18T00:00:00"/>
    <n v="2"/>
    <n v="1"/>
    <n v="2"/>
    <x v="6"/>
    <s v="Low"/>
    <s v="Low"/>
    <n v="1"/>
    <n v="0"/>
  </r>
  <r>
    <s v="INC-2026-12460"/>
    <d v="2026-02-18T17:13:00"/>
    <x v="4"/>
    <s v="secure-bank-login.net"/>
    <x v="0"/>
    <x v="3"/>
    <n v="0.71736111111111112"/>
    <d v="2026-02-18T00:00:00"/>
    <n v="2"/>
    <n v="3"/>
    <n v="2"/>
    <x v="4"/>
    <s v="Medium"/>
    <s v="Medium"/>
    <n v="1"/>
    <n v="0"/>
  </r>
  <r>
    <s v="INC-2026-12840"/>
    <d v="2026-02-18T17:26:00"/>
    <x v="4"/>
    <s v="hr-benefits-portal.org"/>
    <x v="1"/>
    <x v="2"/>
    <n v="0.72638888888888886"/>
    <d v="2026-02-18T00:00:00"/>
    <n v="2"/>
    <n v="3"/>
    <n v="2"/>
    <x v="4"/>
    <s v="Medium"/>
    <s v="Medium"/>
    <n v="1"/>
    <n v="0"/>
  </r>
  <r>
    <s v="INC-2026-14850"/>
    <d v="2026-02-18T17:58:00"/>
    <x v="0"/>
    <s v="hr-benefits-portal.org"/>
    <x v="2"/>
    <x v="3"/>
    <n v="0.74861111111111112"/>
    <d v="2026-02-18T00:00:00"/>
    <n v="2"/>
    <n v="1"/>
    <n v="2"/>
    <x v="6"/>
    <s v="Low"/>
    <s v="Low"/>
    <n v="1"/>
    <n v="0"/>
  </r>
  <r>
    <s v="INC-2026-13575"/>
    <d v="2026-02-18T18:02:00"/>
    <x v="3"/>
    <s v="hr-benefits-portal.org"/>
    <x v="0"/>
    <x v="2"/>
    <n v="0.75138888888888888"/>
    <d v="2026-02-18T00:00:00"/>
    <n v="2"/>
    <n v="5"/>
    <n v="2"/>
    <x v="3"/>
    <s v="Medium"/>
    <s v="Medium"/>
    <n v="1"/>
    <n v="0"/>
  </r>
  <r>
    <s v="INC-2026-12226"/>
    <d v="2026-02-18T18:21:00"/>
    <x v="4"/>
    <s v="invoice-processing.co"/>
    <x v="1"/>
    <x v="3"/>
    <n v="0.76458333333333328"/>
    <d v="2026-02-18T00:00:00"/>
    <n v="2"/>
    <n v="3"/>
    <n v="2"/>
    <x v="4"/>
    <s v="Medium"/>
    <s v="Medium"/>
    <n v="1"/>
    <n v="0"/>
  </r>
  <r>
    <s v="INC-2026-12339"/>
    <d v="2026-02-18T18:43:00"/>
    <x v="4"/>
    <s v="invoice-processing.co"/>
    <x v="2"/>
    <x v="0"/>
    <n v="0.77986111111111112"/>
    <d v="2026-02-18T00:00:00"/>
    <n v="2"/>
    <n v="3"/>
    <n v="1"/>
    <x v="2"/>
    <s v="Low"/>
    <s v="Low"/>
    <n v="1"/>
    <n v="0"/>
  </r>
  <r>
    <s v="INC-2026-11480"/>
    <d v="2026-02-18T18:52:00"/>
    <x v="2"/>
    <s v="micros0ft-security.com"/>
    <x v="2"/>
    <x v="3"/>
    <n v="0.78611111111111109"/>
    <d v="2026-02-18T00:00:00"/>
    <n v="2"/>
    <n v="3"/>
    <n v="2"/>
    <x v="4"/>
    <s v="Medium"/>
    <s v="Medium"/>
    <n v="1"/>
    <n v="0"/>
  </r>
  <r>
    <s v="INC-2026-13418"/>
    <d v="2026-02-18T19:20:00"/>
    <x v="4"/>
    <s v="hr-benefits-portal.org"/>
    <x v="2"/>
    <x v="3"/>
    <n v="0.80555555555555558"/>
    <d v="2026-02-18T00:00:00"/>
    <n v="2"/>
    <n v="3"/>
    <n v="2"/>
    <x v="4"/>
    <s v="Medium"/>
    <s v="Medium"/>
    <n v="1"/>
    <n v="0"/>
  </r>
  <r>
    <s v="INC-2026-10630"/>
    <d v="2026-02-18T19:20:00"/>
    <x v="1"/>
    <s v="micros0ft-security.com"/>
    <x v="1"/>
    <x v="1"/>
    <n v="0.80555555555555558"/>
    <d v="2026-02-18T00:00:00"/>
    <n v="2"/>
    <n v="1"/>
    <n v="4"/>
    <x v="1"/>
    <s v="Low"/>
    <s v="Low"/>
    <n v="1"/>
    <n v="1"/>
  </r>
  <r>
    <s v="INC-2026-10813"/>
    <d v="2026-02-18T19:25:00"/>
    <x v="4"/>
    <s v="invoice-processing.co"/>
    <x v="2"/>
    <x v="3"/>
    <n v="0.80902777777777779"/>
    <d v="2026-02-18T00:00:00"/>
    <n v="2"/>
    <n v="3"/>
    <n v="2"/>
    <x v="4"/>
    <s v="Medium"/>
    <s v="Medium"/>
    <n v="1"/>
    <n v="0"/>
  </r>
  <r>
    <s v="INC-2026-10689"/>
    <d v="2026-02-18T19:35:00"/>
    <x v="4"/>
    <s v="invoice-processing.co"/>
    <x v="2"/>
    <x v="3"/>
    <n v="0.81597222222222221"/>
    <d v="2026-02-18T00:00:00"/>
    <n v="2"/>
    <n v="3"/>
    <n v="2"/>
    <x v="4"/>
    <s v="Medium"/>
    <s v="Medium"/>
    <n v="1"/>
    <n v="0"/>
  </r>
  <r>
    <s v="INC-2026-14258"/>
    <d v="2026-02-18T20:31:00"/>
    <x v="4"/>
    <s v="secure-bank-login.net"/>
    <x v="2"/>
    <x v="2"/>
    <n v="0.85486111111111107"/>
    <d v="2026-02-18T00:00:00"/>
    <n v="2"/>
    <n v="3"/>
    <n v="2"/>
    <x v="4"/>
    <s v="Medium"/>
    <s v="Medium"/>
    <n v="1"/>
    <n v="0"/>
  </r>
  <r>
    <s v="INC-2026-14676"/>
    <d v="2026-02-18T20:31:00"/>
    <x v="0"/>
    <s v="secure-bank-login.net"/>
    <x v="1"/>
    <x v="3"/>
    <n v="0.85486111111111107"/>
    <d v="2026-02-18T00:00:00"/>
    <n v="2"/>
    <n v="1"/>
    <n v="2"/>
    <x v="6"/>
    <s v="Low"/>
    <s v="Low"/>
    <n v="1"/>
    <n v="0"/>
  </r>
  <r>
    <s v="INC-2026-14127"/>
    <d v="2026-02-18T20:41:00"/>
    <x v="4"/>
    <s v="invoice-processing.co"/>
    <x v="2"/>
    <x v="2"/>
    <n v="0.8618055555555556"/>
    <d v="2026-02-18T00:00:00"/>
    <n v="2"/>
    <n v="3"/>
    <n v="2"/>
    <x v="4"/>
    <s v="Medium"/>
    <s v="Medium"/>
    <n v="1"/>
    <n v="0"/>
  </r>
  <r>
    <s v="INC-2026-11416"/>
    <d v="2026-02-18T20:53:00"/>
    <x v="4"/>
    <s v="micros0ft-security.com"/>
    <x v="2"/>
    <x v="1"/>
    <n v="0.87013888888888891"/>
    <d v="2026-02-18T00:00:00"/>
    <n v="2"/>
    <n v="3"/>
    <n v="4"/>
    <x v="5"/>
    <s v="High"/>
    <s v="High"/>
    <n v="1"/>
    <n v="1"/>
  </r>
  <r>
    <s v="INC-2026-10949"/>
    <d v="2026-02-18T21:02:00"/>
    <x v="3"/>
    <s v="micros0ft-security.com"/>
    <x v="0"/>
    <x v="2"/>
    <n v="0.87638888888888888"/>
    <d v="2026-02-18T00:00:00"/>
    <n v="2"/>
    <n v="5"/>
    <n v="2"/>
    <x v="3"/>
    <s v="Medium"/>
    <s v="Medium"/>
    <n v="1"/>
    <n v="0"/>
  </r>
  <r>
    <s v="INC-2026-12570"/>
    <d v="2026-02-18T21:16:00"/>
    <x v="2"/>
    <s v="hr-benefits-portal.org"/>
    <x v="3"/>
    <x v="2"/>
    <n v="0.88611111111111107"/>
    <d v="2026-02-18T00:00:00"/>
    <n v="2"/>
    <n v="3"/>
    <n v="2"/>
    <x v="4"/>
    <s v="Medium"/>
    <s v="Medium"/>
    <n v="1"/>
    <n v="0"/>
  </r>
  <r>
    <s v="INC-2026-13505"/>
    <d v="2026-02-18T23:15:00"/>
    <x v="4"/>
    <s v="invoice-processing.co"/>
    <x v="2"/>
    <x v="2"/>
    <n v="0.96875"/>
    <d v="2026-02-18T00:00:00"/>
    <n v="2"/>
    <n v="3"/>
    <n v="2"/>
    <x v="4"/>
    <s v="Medium"/>
    <s v="Medium"/>
    <n v="1"/>
    <n v="0"/>
  </r>
  <r>
    <s v="INC-2026-12476"/>
    <d v="2026-02-18T23:51:00"/>
    <x v="4"/>
    <s v="invoice-processing.co"/>
    <x v="0"/>
    <x v="4"/>
    <n v="0.99375000000000002"/>
    <d v="2026-02-18T00:00:00"/>
    <n v="2"/>
    <n v="3"/>
    <n v="5"/>
    <x v="9"/>
    <s v="High"/>
    <s v="High"/>
    <n v="1"/>
    <n v="1"/>
  </r>
  <r>
    <s v="INC-2026-10382"/>
    <d v="2026-02-18T23:52:00"/>
    <x v="5"/>
    <s v="micros0ft-security.com"/>
    <x v="1"/>
    <x v="0"/>
    <n v="0.99444444444444446"/>
    <d v="2026-02-18T00:00:00"/>
    <n v="2"/>
    <n v="1"/>
    <n v="1"/>
    <x v="0"/>
    <s v="Low"/>
    <s v="Low"/>
    <n v="1"/>
    <n v="0"/>
  </r>
  <r>
    <s v="INC-2026-14647"/>
    <d v="2026-02-19T00:10:00"/>
    <x v="5"/>
    <s v="hr-benefits-portal.org"/>
    <x v="1"/>
    <x v="2"/>
    <n v="6.9444444444444441E-3"/>
    <d v="2026-02-19T00:00:00"/>
    <n v="2"/>
    <n v="1"/>
    <n v="2"/>
    <x v="6"/>
    <s v="Low"/>
    <s v="Low"/>
    <n v="1"/>
    <n v="0"/>
  </r>
  <r>
    <s v="INC-2026-10056"/>
    <d v="2026-02-19T00:57:00"/>
    <x v="3"/>
    <s v="invoice-processing.co"/>
    <x v="0"/>
    <x v="1"/>
    <n v="3.9583333333333331E-2"/>
    <d v="2026-02-19T00:00:00"/>
    <n v="2"/>
    <n v="5"/>
    <n v="4"/>
    <x v="10"/>
    <s v="Very High"/>
    <s v="Critical"/>
    <n v="1"/>
    <n v="1"/>
  </r>
  <r>
    <s v="INC-2026-12594"/>
    <d v="2026-02-19T01:38:00"/>
    <x v="4"/>
    <s v="micros0ft-security.com"/>
    <x v="0"/>
    <x v="0"/>
    <n v="6.805555555555555E-2"/>
    <d v="2026-02-19T00:00:00"/>
    <n v="2"/>
    <n v="3"/>
    <n v="1"/>
    <x v="2"/>
    <s v="Low"/>
    <s v="Low"/>
    <n v="1"/>
    <n v="0"/>
  </r>
  <r>
    <s v="INC-2026-11863"/>
    <d v="2026-02-19T02:28:00"/>
    <x v="5"/>
    <s v="micros0ft-security.com"/>
    <x v="3"/>
    <x v="3"/>
    <n v="0.10277777777777777"/>
    <d v="2026-02-19T00:00:00"/>
    <n v="2"/>
    <n v="1"/>
    <n v="2"/>
    <x v="6"/>
    <s v="Low"/>
    <s v="Low"/>
    <n v="1"/>
    <n v="0"/>
  </r>
  <r>
    <s v="INC-2026-13260"/>
    <d v="2026-02-19T02:51:00"/>
    <x v="4"/>
    <s v="invoice-processing.co"/>
    <x v="3"/>
    <x v="3"/>
    <n v="0.11874999999999999"/>
    <d v="2026-02-19T00:00:00"/>
    <n v="2"/>
    <n v="3"/>
    <n v="2"/>
    <x v="4"/>
    <s v="Medium"/>
    <s v="Medium"/>
    <n v="1"/>
    <n v="0"/>
  </r>
  <r>
    <s v="INC-2026-13385"/>
    <d v="2026-02-19T03:17:00"/>
    <x v="4"/>
    <s v="hr-benefits-portal.org"/>
    <x v="2"/>
    <x v="3"/>
    <n v="0.13680555555555557"/>
    <d v="2026-02-19T00:00:00"/>
    <n v="2"/>
    <n v="3"/>
    <n v="2"/>
    <x v="4"/>
    <s v="Medium"/>
    <s v="Medium"/>
    <n v="1"/>
    <n v="0"/>
  </r>
  <r>
    <s v="INC-2026-11922"/>
    <d v="2026-02-19T03:18:00"/>
    <x v="2"/>
    <s v="invoice-processing.co"/>
    <x v="0"/>
    <x v="2"/>
    <n v="0.13750000000000001"/>
    <d v="2026-02-19T00:00:00"/>
    <n v="2"/>
    <n v="3"/>
    <n v="2"/>
    <x v="4"/>
    <s v="Medium"/>
    <s v="Medium"/>
    <n v="1"/>
    <n v="0"/>
  </r>
  <r>
    <s v="INC-2026-11636"/>
    <d v="2026-02-19T03:25:00"/>
    <x v="3"/>
    <s v="secure-bank-login.net"/>
    <x v="0"/>
    <x v="3"/>
    <n v="0.1423611111111111"/>
    <d v="2026-02-19T00:00:00"/>
    <n v="2"/>
    <n v="5"/>
    <n v="2"/>
    <x v="3"/>
    <s v="Medium"/>
    <s v="Medium"/>
    <n v="1"/>
    <n v="0"/>
  </r>
  <r>
    <s v="INC-2026-10513"/>
    <d v="2026-02-19T03:34:00"/>
    <x v="4"/>
    <s v="secure-bank-login.net"/>
    <x v="2"/>
    <x v="3"/>
    <n v="0.14861111111111111"/>
    <d v="2026-02-19T00:00:00"/>
    <n v="2"/>
    <n v="3"/>
    <n v="2"/>
    <x v="4"/>
    <s v="Medium"/>
    <s v="Medium"/>
    <n v="1"/>
    <n v="0"/>
  </r>
  <r>
    <s v="INC-2026-14166"/>
    <d v="2026-02-19T04:34:00"/>
    <x v="4"/>
    <s v="secure-bank-login.net"/>
    <x v="2"/>
    <x v="1"/>
    <n v="0.19027777777777777"/>
    <d v="2026-02-19T00:00:00"/>
    <n v="2"/>
    <n v="3"/>
    <n v="4"/>
    <x v="5"/>
    <s v="High"/>
    <s v="High"/>
    <n v="1"/>
    <n v="1"/>
  </r>
  <r>
    <s v="INC-2026-14841"/>
    <d v="2026-02-19T04:39:00"/>
    <x v="1"/>
    <s v="hr-benefits-portal.org"/>
    <x v="0"/>
    <x v="0"/>
    <n v="0.19375000000000001"/>
    <d v="2026-02-19T00:00:00"/>
    <n v="2"/>
    <n v="1"/>
    <n v="1"/>
    <x v="0"/>
    <s v="Low"/>
    <s v="Low"/>
    <n v="1"/>
    <n v="0"/>
  </r>
  <r>
    <s v="INC-2026-11410"/>
    <d v="2026-02-19T04:55:00"/>
    <x v="4"/>
    <s v="hr-benefits-portal.org"/>
    <x v="2"/>
    <x v="2"/>
    <n v="0.2048611111111111"/>
    <d v="2026-02-19T00:00:00"/>
    <n v="2"/>
    <n v="3"/>
    <n v="2"/>
    <x v="4"/>
    <s v="Medium"/>
    <s v="Medium"/>
    <n v="1"/>
    <n v="0"/>
  </r>
  <r>
    <s v="INC-2026-12722"/>
    <d v="2026-02-19T05:14:00"/>
    <x v="4"/>
    <s v="secure-bank-login.net"/>
    <x v="0"/>
    <x v="2"/>
    <n v="0.21805555555555556"/>
    <d v="2026-02-19T00:00:00"/>
    <n v="2"/>
    <n v="3"/>
    <n v="2"/>
    <x v="4"/>
    <s v="Medium"/>
    <s v="Medium"/>
    <n v="1"/>
    <n v="0"/>
  </r>
  <r>
    <s v="INC-2026-14942"/>
    <d v="2026-02-19T05:36:00"/>
    <x v="4"/>
    <s v="micros0ft-security.com"/>
    <x v="2"/>
    <x v="3"/>
    <n v="0.23333333333333334"/>
    <d v="2026-02-19T00:00:00"/>
    <n v="2"/>
    <n v="3"/>
    <n v="2"/>
    <x v="4"/>
    <s v="Medium"/>
    <s v="Medium"/>
    <n v="1"/>
    <n v="0"/>
  </r>
  <r>
    <s v="INC-2026-10043"/>
    <d v="2026-02-19T06:56:00"/>
    <x v="1"/>
    <s v="hr-benefits-portal.org"/>
    <x v="1"/>
    <x v="1"/>
    <n v="0.28888888888888886"/>
    <d v="2026-02-19T00:00:00"/>
    <n v="2"/>
    <n v="1"/>
    <n v="4"/>
    <x v="1"/>
    <s v="Low"/>
    <s v="Low"/>
    <n v="1"/>
    <n v="1"/>
  </r>
  <r>
    <s v="INC-2026-11189"/>
    <d v="2026-02-19T07:01:00"/>
    <x v="3"/>
    <s v="invoice-processing.co"/>
    <x v="0"/>
    <x v="2"/>
    <n v="0.29236111111111113"/>
    <d v="2026-02-19T00:00:00"/>
    <n v="2"/>
    <n v="5"/>
    <n v="2"/>
    <x v="3"/>
    <s v="Medium"/>
    <s v="Medium"/>
    <n v="1"/>
    <n v="0"/>
  </r>
  <r>
    <s v="INC-2026-14107"/>
    <d v="2026-02-19T07:03:00"/>
    <x v="5"/>
    <s v="micros0ft-security.com"/>
    <x v="2"/>
    <x v="3"/>
    <n v="0.29375000000000001"/>
    <d v="2026-02-19T00:00:00"/>
    <n v="2"/>
    <n v="1"/>
    <n v="2"/>
    <x v="6"/>
    <s v="Low"/>
    <s v="Low"/>
    <n v="1"/>
    <n v="0"/>
  </r>
  <r>
    <s v="INC-2026-10846"/>
    <d v="2026-02-19T07:17:00"/>
    <x v="2"/>
    <s v="invoice-processing.co"/>
    <x v="2"/>
    <x v="3"/>
    <n v="0.3034722222222222"/>
    <d v="2026-02-19T00:00:00"/>
    <n v="2"/>
    <n v="3"/>
    <n v="2"/>
    <x v="4"/>
    <s v="Medium"/>
    <s v="Medium"/>
    <n v="1"/>
    <n v="0"/>
  </r>
  <r>
    <s v="INC-2026-11132"/>
    <d v="2026-02-19T07:55:00"/>
    <x v="2"/>
    <s v="invoice-processing.co"/>
    <x v="2"/>
    <x v="4"/>
    <n v="0.3298611111111111"/>
    <d v="2026-02-19T00:00:00"/>
    <n v="2"/>
    <n v="3"/>
    <n v="5"/>
    <x v="9"/>
    <s v="High"/>
    <s v="High"/>
    <n v="1"/>
    <n v="1"/>
  </r>
  <r>
    <s v="INC-2026-13573"/>
    <d v="2026-02-19T09:53:00"/>
    <x v="0"/>
    <s v="secure-bank-login.net"/>
    <x v="0"/>
    <x v="2"/>
    <n v="0.41180555555555554"/>
    <d v="2026-02-19T00:00:00"/>
    <n v="2"/>
    <n v="1"/>
    <n v="2"/>
    <x v="6"/>
    <s v="Low"/>
    <s v="Low"/>
    <n v="1"/>
    <n v="0"/>
  </r>
  <r>
    <s v="INC-2026-13600"/>
    <d v="2026-02-19T10:34:00"/>
    <x v="2"/>
    <s v="hr-benefits-portal.org"/>
    <x v="3"/>
    <x v="2"/>
    <n v="0.44027777777777777"/>
    <d v="2026-02-19T00:00:00"/>
    <n v="2"/>
    <n v="3"/>
    <n v="2"/>
    <x v="4"/>
    <s v="Medium"/>
    <s v="Medium"/>
    <n v="1"/>
    <n v="0"/>
  </r>
  <r>
    <s v="INC-2026-12788"/>
    <d v="2026-02-19T10:53:00"/>
    <x v="4"/>
    <s v="secure-bank-login.net"/>
    <x v="1"/>
    <x v="4"/>
    <n v="0.45347222222222222"/>
    <d v="2026-02-19T00:00:00"/>
    <n v="2"/>
    <n v="3"/>
    <n v="5"/>
    <x v="9"/>
    <s v="High"/>
    <s v="High"/>
    <n v="1"/>
    <n v="1"/>
  </r>
  <r>
    <s v="INC-2026-13335"/>
    <d v="2026-02-19T11:03:00"/>
    <x v="1"/>
    <s v="hr-benefits-portal.org"/>
    <x v="2"/>
    <x v="3"/>
    <n v="0.46041666666666664"/>
    <d v="2026-02-19T00:00:00"/>
    <n v="2"/>
    <n v="1"/>
    <n v="2"/>
    <x v="6"/>
    <s v="Low"/>
    <s v="Low"/>
    <n v="1"/>
    <n v="0"/>
  </r>
  <r>
    <s v="INC-2026-10039"/>
    <d v="2026-02-19T11:38:00"/>
    <x v="2"/>
    <s v="invoice-processing.co"/>
    <x v="3"/>
    <x v="2"/>
    <n v="0.48472222222222222"/>
    <d v="2026-02-19T00:00:00"/>
    <n v="2"/>
    <n v="3"/>
    <n v="2"/>
    <x v="4"/>
    <s v="Medium"/>
    <s v="Medium"/>
    <n v="1"/>
    <n v="0"/>
  </r>
  <r>
    <s v="INC-2026-11296"/>
    <d v="2026-02-19T11:57:00"/>
    <x v="0"/>
    <s v="micros0ft-security.com"/>
    <x v="3"/>
    <x v="0"/>
    <n v="0.49791666666666667"/>
    <d v="2026-02-19T00:00:00"/>
    <n v="2"/>
    <n v="1"/>
    <n v="1"/>
    <x v="0"/>
    <s v="Low"/>
    <s v="Low"/>
    <n v="1"/>
    <n v="0"/>
  </r>
  <r>
    <s v="INC-2026-12950"/>
    <d v="2026-02-19T11:59:00"/>
    <x v="5"/>
    <s v="secure-bank-login.net"/>
    <x v="2"/>
    <x v="3"/>
    <n v="0.49930555555555556"/>
    <d v="2026-02-19T00:00:00"/>
    <n v="2"/>
    <n v="1"/>
    <n v="2"/>
    <x v="6"/>
    <s v="Low"/>
    <s v="Low"/>
    <n v="1"/>
    <n v="0"/>
  </r>
  <r>
    <s v="INC-2026-11802"/>
    <d v="2026-02-19T13:30:00"/>
    <x v="4"/>
    <s v="hr-benefits-portal.org"/>
    <x v="2"/>
    <x v="2"/>
    <n v="0.5625"/>
    <d v="2026-02-19T00:00:00"/>
    <n v="2"/>
    <n v="3"/>
    <n v="2"/>
    <x v="4"/>
    <s v="Medium"/>
    <s v="Medium"/>
    <n v="1"/>
    <n v="0"/>
  </r>
  <r>
    <s v="INC-2026-10059"/>
    <d v="2026-02-19T13:32:00"/>
    <x v="4"/>
    <s v="invoice-processing.co"/>
    <x v="2"/>
    <x v="2"/>
    <n v="0.56388888888888888"/>
    <d v="2026-02-19T00:00:00"/>
    <n v="2"/>
    <n v="3"/>
    <n v="2"/>
    <x v="4"/>
    <s v="Medium"/>
    <s v="Medium"/>
    <n v="1"/>
    <n v="0"/>
  </r>
  <r>
    <s v="INC-2026-11249"/>
    <d v="2026-02-19T14:40:00"/>
    <x v="5"/>
    <s v="secure-bank-login.net"/>
    <x v="1"/>
    <x v="2"/>
    <n v="0.61111111111111116"/>
    <d v="2026-02-19T00:00:00"/>
    <n v="2"/>
    <n v="1"/>
    <n v="2"/>
    <x v="6"/>
    <s v="Low"/>
    <s v="Low"/>
    <n v="1"/>
    <n v="0"/>
  </r>
  <r>
    <s v="INC-2026-14537"/>
    <d v="2026-02-19T14:44:00"/>
    <x v="4"/>
    <s v="hr-benefits-portal.org"/>
    <x v="2"/>
    <x v="3"/>
    <n v="0.61388888888888893"/>
    <d v="2026-02-19T00:00:00"/>
    <n v="2"/>
    <n v="3"/>
    <n v="2"/>
    <x v="4"/>
    <s v="Medium"/>
    <s v="Medium"/>
    <n v="1"/>
    <n v="0"/>
  </r>
  <r>
    <s v="INC-2026-14471"/>
    <d v="2026-02-19T14:55:00"/>
    <x v="3"/>
    <s v="secure-bank-login.net"/>
    <x v="0"/>
    <x v="3"/>
    <n v="0.62152777777777779"/>
    <d v="2026-02-19T00:00:00"/>
    <n v="2"/>
    <n v="5"/>
    <n v="2"/>
    <x v="3"/>
    <s v="Medium"/>
    <s v="Medium"/>
    <n v="1"/>
    <n v="0"/>
  </r>
  <r>
    <s v="INC-2026-13863"/>
    <d v="2026-02-19T14:56:00"/>
    <x v="5"/>
    <s v="secure-bank-login.net"/>
    <x v="3"/>
    <x v="3"/>
    <n v="0.62222222222222223"/>
    <d v="2026-02-19T00:00:00"/>
    <n v="2"/>
    <n v="1"/>
    <n v="2"/>
    <x v="6"/>
    <s v="Low"/>
    <s v="Low"/>
    <n v="1"/>
    <n v="0"/>
  </r>
  <r>
    <s v="INC-2026-10994"/>
    <d v="2026-02-19T15:05:00"/>
    <x v="4"/>
    <s v="secure-bank-login.net"/>
    <x v="3"/>
    <x v="2"/>
    <n v="0.62847222222222221"/>
    <d v="2026-02-19T00:00:00"/>
    <n v="2"/>
    <n v="3"/>
    <n v="2"/>
    <x v="4"/>
    <s v="Medium"/>
    <s v="Medium"/>
    <n v="1"/>
    <n v="0"/>
  </r>
  <r>
    <s v="INC-2026-13450"/>
    <d v="2026-02-19T17:16:00"/>
    <x v="0"/>
    <s v="secure-bank-login.net"/>
    <x v="0"/>
    <x v="3"/>
    <n v="0.71944444444444444"/>
    <d v="2026-02-19T00:00:00"/>
    <n v="2"/>
    <n v="1"/>
    <n v="2"/>
    <x v="6"/>
    <s v="Low"/>
    <s v="Low"/>
    <n v="1"/>
    <n v="0"/>
  </r>
  <r>
    <s v="INC-2026-10907"/>
    <d v="2026-02-19T17:17:00"/>
    <x v="2"/>
    <s v="invoice-processing.co"/>
    <x v="1"/>
    <x v="2"/>
    <n v="0.72013888888888888"/>
    <d v="2026-02-19T00:00:00"/>
    <n v="2"/>
    <n v="3"/>
    <n v="2"/>
    <x v="4"/>
    <s v="Medium"/>
    <s v="Medium"/>
    <n v="1"/>
    <n v="0"/>
  </r>
  <r>
    <s v="INC-2026-14656"/>
    <d v="2026-02-19T17:24:00"/>
    <x v="5"/>
    <s v="secure-bank-login.net"/>
    <x v="0"/>
    <x v="2"/>
    <n v="0.72499999999999998"/>
    <d v="2026-02-19T00:00:00"/>
    <n v="2"/>
    <n v="1"/>
    <n v="2"/>
    <x v="6"/>
    <s v="Low"/>
    <s v="Low"/>
    <n v="1"/>
    <n v="0"/>
  </r>
  <r>
    <s v="INC-2026-14640"/>
    <d v="2026-02-19T17:39:00"/>
    <x v="4"/>
    <s v="invoice-processing.co"/>
    <x v="2"/>
    <x v="3"/>
    <n v="0.73541666666666672"/>
    <d v="2026-02-19T00:00:00"/>
    <n v="2"/>
    <n v="3"/>
    <n v="2"/>
    <x v="4"/>
    <s v="Medium"/>
    <s v="Medium"/>
    <n v="1"/>
    <n v="0"/>
  </r>
  <r>
    <s v="INC-2026-10144"/>
    <d v="2026-02-19T17:49:00"/>
    <x v="4"/>
    <s v="secure-bank-login.net"/>
    <x v="2"/>
    <x v="2"/>
    <n v="0.74236111111111114"/>
    <d v="2026-02-19T00:00:00"/>
    <n v="2"/>
    <n v="3"/>
    <n v="2"/>
    <x v="4"/>
    <s v="Medium"/>
    <s v="Medium"/>
    <n v="1"/>
    <n v="0"/>
  </r>
  <r>
    <s v="INC-2026-10453"/>
    <d v="2026-02-19T18:26:00"/>
    <x v="4"/>
    <s v="micros0ft-security.com"/>
    <x v="2"/>
    <x v="2"/>
    <n v="0.7680555555555556"/>
    <d v="2026-02-19T00:00:00"/>
    <n v="2"/>
    <n v="3"/>
    <n v="2"/>
    <x v="4"/>
    <s v="Medium"/>
    <s v="Medium"/>
    <n v="1"/>
    <n v="0"/>
  </r>
  <r>
    <s v="INC-2026-14341"/>
    <d v="2026-02-19T19:51:00"/>
    <x v="4"/>
    <s v="hr-benefits-portal.org"/>
    <x v="2"/>
    <x v="2"/>
    <n v="0.82708333333333328"/>
    <d v="2026-02-19T00:00:00"/>
    <n v="2"/>
    <n v="3"/>
    <n v="2"/>
    <x v="4"/>
    <s v="Medium"/>
    <s v="Medium"/>
    <n v="1"/>
    <n v="0"/>
  </r>
  <r>
    <s v="INC-2026-10710"/>
    <d v="2026-02-19T19:53:00"/>
    <x v="4"/>
    <s v="secure-bank-login.net"/>
    <x v="2"/>
    <x v="2"/>
    <n v="0.82847222222222228"/>
    <d v="2026-02-19T00:00:00"/>
    <n v="2"/>
    <n v="3"/>
    <n v="2"/>
    <x v="4"/>
    <s v="Medium"/>
    <s v="Medium"/>
    <n v="1"/>
    <n v="0"/>
  </r>
  <r>
    <s v="INC-2026-12175"/>
    <d v="2026-02-19T19:58:00"/>
    <x v="1"/>
    <s v="hr-benefits-portal.org"/>
    <x v="3"/>
    <x v="1"/>
    <n v="0.83194444444444449"/>
    <d v="2026-02-19T00:00:00"/>
    <n v="2"/>
    <n v="1"/>
    <n v="4"/>
    <x v="1"/>
    <s v="Low"/>
    <s v="Low"/>
    <n v="1"/>
    <n v="1"/>
  </r>
  <r>
    <s v="INC-2026-10884"/>
    <d v="2026-02-19T20:15:00"/>
    <x v="2"/>
    <s v="invoice-processing.co"/>
    <x v="0"/>
    <x v="3"/>
    <n v="0.84375"/>
    <d v="2026-02-19T00:00:00"/>
    <n v="2"/>
    <n v="3"/>
    <n v="2"/>
    <x v="4"/>
    <s v="Medium"/>
    <s v="Medium"/>
    <n v="1"/>
    <n v="0"/>
  </r>
  <r>
    <s v="INC-2026-10218"/>
    <d v="2026-02-19T20:17:00"/>
    <x v="0"/>
    <s v="invoice-processing.co"/>
    <x v="0"/>
    <x v="2"/>
    <n v="0.84513888888888888"/>
    <d v="2026-02-19T00:00:00"/>
    <n v="2"/>
    <n v="1"/>
    <n v="2"/>
    <x v="6"/>
    <s v="Low"/>
    <s v="Low"/>
    <n v="1"/>
    <n v="0"/>
  </r>
  <r>
    <s v="INC-2026-13247"/>
    <d v="2026-02-19T20:22:00"/>
    <x v="4"/>
    <s v="secure-bank-login.net"/>
    <x v="2"/>
    <x v="3"/>
    <n v="0.84861111111111109"/>
    <d v="2026-02-19T00:00:00"/>
    <n v="2"/>
    <n v="3"/>
    <n v="2"/>
    <x v="4"/>
    <s v="Medium"/>
    <s v="Medium"/>
    <n v="1"/>
    <n v="0"/>
  </r>
  <r>
    <s v="INC-2026-12936"/>
    <d v="2026-02-19T21:00:00"/>
    <x v="1"/>
    <s v="secure-bank-login.net"/>
    <x v="1"/>
    <x v="1"/>
    <n v="0.875"/>
    <d v="2026-02-19T00:00:00"/>
    <n v="2"/>
    <n v="1"/>
    <n v="4"/>
    <x v="1"/>
    <s v="Low"/>
    <s v="Low"/>
    <n v="1"/>
    <n v="1"/>
  </r>
  <r>
    <s v="INC-2026-11478"/>
    <d v="2026-02-19T21:05:00"/>
    <x v="4"/>
    <s v="invoice-processing.co"/>
    <x v="2"/>
    <x v="2"/>
    <n v="0.87847222222222221"/>
    <d v="2026-02-19T00:00:00"/>
    <n v="2"/>
    <n v="3"/>
    <n v="2"/>
    <x v="4"/>
    <s v="Medium"/>
    <s v="Medium"/>
    <n v="1"/>
    <n v="0"/>
  </r>
  <r>
    <s v="INC-2026-10101"/>
    <d v="2026-02-19T21:41:00"/>
    <x v="5"/>
    <s v="micros0ft-security.com"/>
    <x v="0"/>
    <x v="3"/>
    <n v="0.90347222222222223"/>
    <d v="2026-02-19T00:00:00"/>
    <n v="2"/>
    <n v="1"/>
    <n v="2"/>
    <x v="6"/>
    <s v="Low"/>
    <s v="Low"/>
    <n v="1"/>
    <n v="0"/>
  </r>
  <r>
    <s v="INC-2026-13013"/>
    <d v="2026-02-19T22:14:00"/>
    <x v="4"/>
    <s v="secure-bank-login.net"/>
    <x v="2"/>
    <x v="1"/>
    <n v="0.92638888888888893"/>
    <d v="2026-02-19T00:00:00"/>
    <n v="2"/>
    <n v="3"/>
    <n v="4"/>
    <x v="5"/>
    <s v="High"/>
    <s v="High"/>
    <n v="1"/>
    <n v="1"/>
  </r>
  <r>
    <s v="INC-2026-10834"/>
    <d v="2026-02-19T23:29:00"/>
    <x v="4"/>
    <s v="micros0ft-security.com"/>
    <x v="2"/>
    <x v="2"/>
    <n v="0.97847222222222219"/>
    <d v="2026-02-19T00:00:00"/>
    <n v="2"/>
    <n v="3"/>
    <n v="2"/>
    <x v="4"/>
    <s v="Medium"/>
    <s v="Medium"/>
    <n v="1"/>
    <n v="0"/>
  </r>
  <r>
    <s v="INC-2026-13651"/>
    <d v="2026-02-20T00:53:00"/>
    <x v="4"/>
    <s v="micros0ft-security.com"/>
    <x v="2"/>
    <x v="3"/>
    <n v="3.6805555555555557E-2"/>
    <d v="2026-02-20T00:00:00"/>
    <n v="2"/>
    <n v="3"/>
    <n v="2"/>
    <x v="4"/>
    <s v="Medium"/>
    <s v="Medium"/>
    <n v="1"/>
    <n v="0"/>
  </r>
  <r>
    <s v="INC-2026-13770"/>
    <d v="2026-02-20T01:24:00"/>
    <x v="4"/>
    <s v="invoice-processing.co"/>
    <x v="2"/>
    <x v="3"/>
    <n v="5.8333333333333334E-2"/>
    <d v="2026-02-20T00:00:00"/>
    <n v="2"/>
    <n v="3"/>
    <n v="2"/>
    <x v="4"/>
    <s v="Medium"/>
    <s v="Medium"/>
    <n v="1"/>
    <n v="0"/>
  </r>
  <r>
    <s v="INC-2026-12197"/>
    <d v="2026-02-20T01:43:00"/>
    <x v="4"/>
    <s v="secure-bank-login.net"/>
    <x v="2"/>
    <x v="2"/>
    <n v="7.1527777777777773E-2"/>
    <d v="2026-02-20T00:00:00"/>
    <n v="2"/>
    <n v="3"/>
    <n v="2"/>
    <x v="4"/>
    <s v="Medium"/>
    <s v="Medium"/>
    <n v="1"/>
    <n v="0"/>
  </r>
  <r>
    <s v="INC-2026-11071"/>
    <d v="2026-02-20T01:47:00"/>
    <x v="4"/>
    <s v="hr-benefits-portal.org"/>
    <x v="2"/>
    <x v="3"/>
    <n v="7.4305555555555555E-2"/>
    <d v="2026-02-20T00:00:00"/>
    <n v="2"/>
    <n v="3"/>
    <n v="2"/>
    <x v="4"/>
    <s v="Medium"/>
    <s v="Medium"/>
    <n v="1"/>
    <n v="0"/>
  </r>
  <r>
    <s v="INC-2026-11513"/>
    <d v="2026-02-20T02:17:00"/>
    <x v="4"/>
    <s v="invoice-processing.co"/>
    <x v="2"/>
    <x v="3"/>
    <n v="9.5138888888888884E-2"/>
    <d v="2026-02-20T00:00:00"/>
    <n v="2"/>
    <n v="3"/>
    <n v="2"/>
    <x v="4"/>
    <s v="Medium"/>
    <s v="Medium"/>
    <n v="1"/>
    <n v="0"/>
  </r>
  <r>
    <s v="INC-2026-12148"/>
    <d v="2026-02-20T02:30:00"/>
    <x v="2"/>
    <s v="invoice-processing.co"/>
    <x v="0"/>
    <x v="3"/>
    <n v="0.10416666666666667"/>
    <d v="2026-02-20T00:00:00"/>
    <n v="2"/>
    <n v="3"/>
    <n v="2"/>
    <x v="4"/>
    <s v="Medium"/>
    <s v="Medium"/>
    <n v="1"/>
    <n v="0"/>
  </r>
  <r>
    <s v="INC-2026-14705"/>
    <d v="2026-02-20T02:52:00"/>
    <x v="4"/>
    <s v="micros0ft-security.com"/>
    <x v="2"/>
    <x v="2"/>
    <n v="0.11944444444444445"/>
    <d v="2026-02-20T00:00:00"/>
    <n v="2"/>
    <n v="3"/>
    <n v="2"/>
    <x v="4"/>
    <s v="Medium"/>
    <s v="Medium"/>
    <n v="1"/>
    <n v="0"/>
  </r>
  <r>
    <s v="INC-2026-14454"/>
    <d v="2026-02-20T03:32:00"/>
    <x v="0"/>
    <s v="micros0ft-security.com"/>
    <x v="3"/>
    <x v="3"/>
    <n v="0.14722222222222223"/>
    <d v="2026-02-20T00:00:00"/>
    <n v="2"/>
    <n v="1"/>
    <n v="2"/>
    <x v="6"/>
    <s v="Low"/>
    <s v="Low"/>
    <n v="1"/>
    <n v="0"/>
  </r>
  <r>
    <s v="INC-2026-11165"/>
    <d v="2026-02-20T03:52:00"/>
    <x v="4"/>
    <s v="micros0ft-security.com"/>
    <x v="1"/>
    <x v="1"/>
    <n v="0.16111111111111112"/>
    <d v="2026-02-20T00:00:00"/>
    <n v="2"/>
    <n v="3"/>
    <n v="4"/>
    <x v="5"/>
    <s v="High"/>
    <s v="High"/>
    <n v="1"/>
    <n v="1"/>
  </r>
  <r>
    <s v="INC-2026-11901"/>
    <d v="2026-02-20T03:57:00"/>
    <x v="4"/>
    <s v="secure-bank-login.net"/>
    <x v="2"/>
    <x v="3"/>
    <n v="0.16458333333333333"/>
    <d v="2026-02-20T00:00:00"/>
    <n v="2"/>
    <n v="3"/>
    <n v="2"/>
    <x v="4"/>
    <s v="Medium"/>
    <s v="Medium"/>
    <n v="1"/>
    <n v="0"/>
  </r>
  <r>
    <s v="INC-2026-13758"/>
    <d v="2026-02-20T04:02:00"/>
    <x v="0"/>
    <s v="secure-bank-login.net"/>
    <x v="2"/>
    <x v="1"/>
    <n v="0.16805555555555557"/>
    <d v="2026-02-20T00:00:00"/>
    <n v="2"/>
    <n v="1"/>
    <n v="4"/>
    <x v="1"/>
    <s v="Low"/>
    <s v="Low"/>
    <n v="1"/>
    <n v="1"/>
  </r>
  <r>
    <s v="INC-2026-13361"/>
    <d v="2026-02-20T04:29:00"/>
    <x v="4"/>
    <s v="micros0ft-security.com"/>
    <x v="3"/>
    <x v="3"/>
    <n v="0.18680555555555556"/>
    <d v="2026-02-20T00:00:00"/>
    <n v="2"/>
    <n v="3"/>
    <n v="2"/>
    <x v="4"/>
    <s v="Medium"/>
    <s v="Medium"/>
    <n v="1"/>
    <n v="0"/>
  </r>
  <r>
    <s v="INC-2026-10195"/>
    <d v="2026-02-20T04:40:00"/>
    <x v="2"/>
    <s v="secure-bank-login.net"/>
    <x v="3"/>
    <x v="0"/>
    <n v="0.19444444444444445"/>
    <d v="2026-02-20T00:00:00"/>
    <n v="2"/>
    <n v="3"/>
    <n v="1"/>
    <x v="2"/>
    <s v="Low"/>
    <s v="Low"/>
    <n v="1"/>
    <n v="0"/>
  </r>
  <r>
    <s v="INC-2026-12856"/>
    <d v="2026-02-20T05:51:00"/>
    <x v="0"/>
    <s v="secure-bank-login.net"/>
    <x v="1"/>
    <x v="3"/>
    <n v="0.24374999999999999"/>
    <d v="2026-02-20T00:00:00"/>
    <n v="2"/>
    <n v="1"/>
    <n v="2"/>
    <x v="6"/>
    <s v="Low"/>
    <s v="Low"/>
    <n v="1"/>
    <n v="0"/>
  </r>
  <r>
    <s v="INC-2026-13430"/>
    <d v="2026-02-20T06:14:00"/>
    <x v="4"/>
    <s v="secure-bank-login.net"/>
    <x v="2"/>
    <x v="2"/>
    <n v="0.25972222222222224"/>
    <d v="2026-02-20T00:00:00"/>
    <n v="2"/>
    <n v="3"/>
    <n v="2"/>
    <x v="4"/>
    <s v="Medium"/>
    <s v="Medium"/>
    <n v="1"/>
    <n v="0"/>
  </r>
  <r>
    <s v="INC-2026-11780"/>
    <d v="2026-02-20T06:47:00"/>
    <x v="4"/>
    <s v="secure-bank-login.net"/>
    <x v="2"/>
    <x v="2"/>
    <n v="0.28263888888888888"/>
    <d v="2026-02-20T00:00:00"/>
    <n v="2"/>
    <n v="3"/>
    <n v="2"/>
    <x v="4"/>
    <s v="Medium"/>
    <s v="Medium"/>
    <n v="1"/>
    <n v="0"/>
  </r>
  <r>
    <s v="INC-2026-10695"/>
    <d v="2026-02-20T06:54:00"/>
    <x v="4"/>
    <s v="secure-bank-login.net"/>
    <x v="2"/>
    <x v="3"/>
    <n v="0.28749999999999998"/>
    <d v="2026-02-20T00:00:00"/>
    <n v="2"/>
    <n v="3"/>
    <n v="2"/>
    <x v="4"/>
    <s v="Medium"/>
    <s v="Medium"/>
    <n v="1"/>
    <n v="0"/>
  </r>
  <r>
    <s v="INC-2026-10179"/>
    <d v="2026-02-20T08:18:00"/>
    <x v="1"/>
    <s v="secure-bank-login.net"/>
    <x v="1"/>
    <x v="1"/>
    <n v="0.34583333333333333"/>
    <d v="2026-02-20T00:00:00"/>
    <n v="2"/>
    <n v="1"/>
    <n v="4"/>
    <x v="1"/>
    <s v="Low"/>
    <s v="Low"/>
    <n v="1"/>
    <n v="1"/>
  </r>
  <r>
    <s v="INC-2026-13961"/>
    <d v="2026-02-20T08:21:00"/>
    <x v="3"/>
    <s v="micros0ft-security.com"/>
    <x v="0"/>
    <x v="4"/>
    <n v="0.34791666666666665"/>
    <d v="2026-02-20T00:00:00"/>
    <n v="2"/>
    <n v="5"/>
    <n v="5"/>
    <x v="7"/>
    <s v="Very High"/>
    <s v="Critical"/>
    <n v="1"/>
    <n v="1"/>
  </r>
  <r>
    <s v="INC-2026-12170"/>
    <d v="2026-02-20T08:26:00"/>
    <x v="4"/>
    <s v="invoice-processing.co"/>
    <x v="2"/>
    <x v="2"/>
    <n v="0.35138888888888886"/>
    <d v="2026-02-20T00:00:00"/>
    <n v="2"/>
    <n v="3"/>
    <n v="2"/>
    <x v="4"/>
    <s v="Medium"/>
    <s v="Medium"/>
    <n v="1"/>
    <n v="0"/>
  </r>
  <r>
    <s v="INC-2026-11326"/>
    <d v="2026-02-20T09:19:00"/>
    <x v="0"/>
    <s v="hr-benefits-portal.org"/>
    <x v="2"/>
    <x v="3"/>
    <n v="0.38819444444444445"/>
    <d v="2026-02-20T00:00:00"/>
    <n v="2"/>
    <n v="1"/>
    <n v="2"/>
    <x v="6"/>
    <s v="Low"/>
    <s v="Low"/>
    <n v="1"/>
    <n v="0"/>
  </r>
  <r>
    <s v="INC-2026-10698"/>
    <d v="2026-02-20T09:35:00"/>
    <x v="3"/>
    <s v="micros0ft-security.com"/>
    <x v="0"/>
    <x v="3"/>
    <n v="0.39930555555555558"/>
    <d v="2026-02-20T00:00:00"/>
    <n v="2"/>
    <n v="5"/>
    <n v="2"/>
    <x v="3"/>
    <s v="Medium"/>
    <s v="Medium"/>
    <n v="1"/>
    <n v="0"/>
  </r>
  <r>
    <s v="INC-2026-11273"/>
    <d v="2026-02-20T11:25:00"/>
    <x v="2"/>
    <s v="invoice-processing.co"/>
    <x v="2"/>
    <x v="2"/>
    <n v="0.47569444444444442"/>
    <d v="2026-02-20T00:00:00"/>
    <n v="2"/>
    <n v="3"/>
    <n v="2"/>
    <x v="4"/>
    <s v="Medium"/>
    <s v="Medium"/>
    <n v="1"/>
    <n v="0"/>
  </r>
  <r>
    <s v="INC-2026-11061"/>
    <d v="2026-02-20T11:47:00"/>
    <x v="4"/>
    <s v="micros0ft-security.com"/>
    <x v="2"/>
    <x v="3"/>
    <n v="0.4909722222222222"/>
    <d v="2026-02-20T00:00:00"/>
    <n v="2"/>
    <n v="3"/>
    <n v="2"/>
    <x v="4"/>
    <s v="Medium"/>
    <s v="Medium"/>
    <n v="1"/>
    <n v="0"/>
  </r>
  <r>
    <s v="INC-2026-12799"/>
    <d v="2026-02-20T12:31:00"/>
    <x v="4"/>
    <s v="hr-benefits-portal.org"/>
    <x v="2"/>
    <x v="0"/>
    <n v="0.52152777777777781"/>
    <d v="2026-02-20T00:00:00"/>
    <n v="2"/>
    <n v="3"/>
    <n v="1"/>
    <x v="2"/>
    <s v="Low"/>
    <s v="Low"/>
    <n v="1"/>
    <n v="0"/>
  </r>
  <r>
    <s v="INC-2026-13846"/>
    <d v="2026-02-20T13:13:00"/>
    <x v="4"/>
    <s v="hr-benefits-portal.org"/>
    <x v="2"/>
    <x v="1"/>
    <n v="0.55069444444444449"/>
    <d v="2026-02-20T00:00:00"/>
    <n v="2"/>
    <n v="3"/>
    <n v="4"/>
    <x v="5"/>
    <s v="High"/>
    <s v="High"/>
    <n v="1"/>
    <n v="1"/>
  </r>
  <r>
    <s v="INC-2026-14516"/>
    <d v="2026-02-20T13:27:00"/>
    <x v="5"/>
    <s v="invoice-processing.co"/>
    <x v="0"/>
    <x v="0"/>
    <n v="0.56041666666666667"/>
    <d v="2026-02-20T00:00:00"/>
    <n v="2"/>
    <n v="1"/>
    <n v="1"/>
    <x v="0"/>
    <s v="Low"/>
    <s v="Low"/>
    <n v="1"/>
    <n v="0"/>
  </r>
  <r>
    <s v="INC-2026-10419"/>
    <d v="2026-02-20T13:27:00"/>
    <x v="2"/>
    <s v="micros0ft-security.com"/>
    <x v="1"/>
    <x v="2"/>
    <n v="0.56041666666666667"/>
    <d v="2026-02-20T00:00:00"/>
    <n v="2"/>
    <n v="3"/>
    <n v="2"/>
    <x v="4"/>
    <s v="Medium"/>
    <s v="Medium"/>
    <n v="1"/>
    <n v="0"/>
  </r>
  <r>
    <s v="INC-2026-12776"/>
    <d v="2026-02-20T13:30:00"/>
    <x v="1"/>
    <s v="hr-benefits-portal.org"/>
    <x v="2"/>
    <x v="1"/>
    <n v="0.5625"/>
    <d v="2026-02-20T00:00:00"/>
    <n v="2"/>
    <n v="1"/>
    <n v="4"/>
    <x v="1"/>
    <s v="Low"/>
    <s v="Low"/>
    <n v="1"/>
    <n v="1"/>
  </r>
  <r>
    <s v="INC-2026-14613"/>
    <d v="2026-02-20T14:38:00"/>
    <x v="3"/>
    <s v="micros0ft-security.com"/>
    <x v="0"/>
    <x v="2"/>
    <n v="0.60972222222222228"/>
    <d v="2026-02-20T00:00:00"/>
    <n v="2"/>
    <n v="5"/>
    <n v="2"/>
    <x v="3"/>
    <s v="Medium"/>
    <s v="Medium"/>
    <n v="1"/>
    <n v="0"/>
  </r>
  <r>
    <s v="INC-2026-13570"/>
    <d v="2026-02-20T14:45:00"/>
    <x v="4"/>
    <s v="secure-bank-login.net"/>
    <x v="2"/>
    <x v="3"/>
    <n v="0.61458333333333337"/>
    <d v="2026-02-20T00:00:00"/>
    <n v="2"/>
    <n v="3"/>
    <n v="2"/>
    <x v="4"/>
    <s v="Medium"/>
    <s v="Medium"/>
    <n v="1"/>
    <n v="0"/>
  </r>
  <r>
    <s v="INC-2026-10706"/>
    <d v="2026-02-20T15:21:00"/>
    <x v="5"/>
    <s v="invoice-processing.co"/>
    <x v="2"/>
    <x v="2"/>
    <n v="0.63958333333333328"/>
    <d v="2026-02-20T00:00:00"/>
    <n v="2"/>
    <n v="1"/>
    <n v="2"/>
    <x v="6"/>
    <s v="Low"/>
    <s v="Low"/>
    <n v="1"/>
    <n v="0"/>
  </r>
  <r>
    <s v="INC-2026-11542"/>
    <d v="2026-02-20T15:26:00"/>
    <x v="5"/>
    <s v="hr-benefits-portal.org"/>
    <x v="2"/>
    <x v="1"/>
    <n v="0.6430555555555556"/>
    <d v="2026-02-20T00:00:00"/>
    <n v="2"/>
    <n v="1"/>
    <n v="4"/>
    <x v="1"/>
    <s v="Low"/>
    <s v="Low"/>
    <n v="1"/>
    <n v="1"/>
  </r>
  <r>
    <s v="INC-2026-14568"/>
    <d v="2026-02-20T16:02:00"/>
    <x v="0"/>
    <s v="micros0ft-security.com"/>
    <x v="3"/>
    <x v="4"/>
    <n v="0.66805555555555551"/>
    <d v="2026-02-20T00:00:00"/>
    <n v="2"/>
    <n v="1"/>
    <n v="5"/>
    <x v="8"/>
    <s v="Medium"/>
    <s v="Medium"/>
    <n v="1"/>
    <n v="1"/>
  </r>
  <r>
    <s v="INC-2026-10678"/>
    <d v="2026-02-20T16:09:00"/>
    <x v="3"/>
    <s v="micros0ft-security.com"/>
    <x v="0"/>
    <x v="2"/>
    <n v="0.67291666666666672"/>
    <d v="2026-02-20T00:00:00"/>
    <n v="2"/>
    <n v="5"/>
    <n v="2"/>
    <x v="3"/>
    <s v="Medium"/>
    <s v="Medium"/>
    <n v="1"/>
    <n v="0"/>
  </r>
  <r>
    <s v="INC-2026-14957"/>
    <d v="2026-02-20T16:21:00"/>
    <x v="4"/>
    <s v="micros0ft-security.com"/>
    <x v="2"/>
    <x v="0"/>
    <n v="0.68125000000000002"/>
    <d v="2026-02-20T00:00:00"/>
    <n v="2"/>
    <n v="3"/>
    <n v="1"/>
    <x v="2"/>
    <s v="Low"/>
    <s v="Low"/>
    <n v="1"/>
    <n v="0"/>
  </r>
  <r>
    <s v="INC-2026-12263"/>
    <d v="2026-02-20T16:52:00"/>
    <x v="3"/>
    <s v="micros0ft-security.com"/>
    <x v="0"/>
    <x v="2"/>
    <n v="0.70277777777777772"/>
    <d v="2026-02-20T00:00:00"/>
    <n v="2"/>
    <n v="5"/>
    <n v="2"/>
    <x v="3"/>
    <s v="Medium"/>
    <s v="Medium"/>
    <n v="1"/>
    <n v="0"/>
  </r>
  <r>
    <s v="INC-2026-11946"/>
    <d v="2026-02-20T17:06:00"/>
    <x v="4"/>
    <s v="invoice-processing.co"/>
    <x v="2"/>
    <x v="3"/>
    <n v="0.71250000000000002"/>
    <d v="2026-02-20T00:00:00"/>
    <n v="2"/>
    <n v="3"/>
    <n v="2"/>
    <x v="4"/>
    <s v="Medium"/>
    <s v="Medium"/>
    <n v="1"/>
    <n v="0"/>
  </r>
  <r>
    <s v="INC-2026-14403"/>
    <d v="2026-02-20T18:03:00"/>
    <x v="3"/>
    <s v="hr-benefits-portal.org"/>
    <x v="0"/>
    <x v="0"/>
    <n v="0.75208333333333333"/>
    <d v="2026-02-20T00:00:00"/>
    <n v="2"/>
    <n v="5"/>
    <n v="1"/>
    <x v="8"/>
    <s v="Medium"/>
    <s v="Medium"/>
    <n v="1"/>
    <n v="0"/>
  </r>
  <r>
    <s v="INC-2026-14964"/>
    <d v="2026-02-20T18:16:00"/>
    <x v="0"/>
    <s v="invoice-processing.co"/>
    <x v="2"/>
    <x v="3"/>
    <n v="0.76111111111111107"/>
    <d v="2026-02-20T00:00:00"/>
    <n v="2"/>
    <n v="1"/>
    <n v="2"/>
    <x v="6"/>
    <s v="Low"/>
    <s v="Low"/>
    <n v="1"/>
    <n v="0"/>
  </r>
  <r>
    <s v="INC-2026-11769"/>
    <d v="2026-02-20T18:33:00"/>
    <x v="1"/>
    <s v="hr-benefits-portal.org"/>
    <x v="3"/>
    <x v="0"/>
    <n v="0.7729166666666667"/>
    <d v="2026-02-20T00:00:00"/>
    <n v="2"/>
    <n v="1"/>
    <n v="1"/>
    <x v="0"/>
    <s v="Low"/>
    <s v="Low"/>
    <n v="1"/>
    <n v="0"/>
  </r>
  <r>
    <s v="INC-2026-14510"/>
    <d v="2026-02-20T18:55:00"/>
    <x v="4"/>
    <s v="invoice-processing.co"/>
    <x v="2"/>
    <x v="2"/>
    <n v="0.78819444444444442"/>
    <d v="2026-02-20T00:00:00"/>
    <n v="2"/>
    <n v="3"/>
    <n v="2"/>
    <x v="4"/>
    <s v="Medium"/>
    <s v="Medium"/>
    <n v="1"/>
    <n v="0"/>
  </r>
  <r>
    <s v="INC-2026-14195"/>
    <d v="2026-02-20T19:02:00"/>
    <x v="3"/>
    <s v="invoice-processing.co"/>
    <x v="0"/>
    <x v="3"/>
    <n v="0.79305555555555551"/>
    <d v="2026-02-20T00:00:00"/>
    <n v="2"/>
    <n v="5"/>
    <n v="2"/>
    <x v="3"/>
    <s v="Medium"/>
    <s v="Medium"/>
    <n v="1"/>
    <n v="0"/>
  </r>
  <r>
    <s v="INC-2026-14603"/>
    <d v="2026-02-20T19:39:00"/>
    <x v="4"/>
    <s v="invoice-processing.co"/>
    <x v="2"/>
    <x v="2"/>
    <n v="0.81874999999999998"/>
    <d v="2026-02-20T00:00:00"/>
    <n v="2"/>
    <n v="3"/>
    <n v="2"/>
    <x v="4"/>
    <s v="Medium"/>
    <s v="Medium"/>
    <n v="1"/>
    <n v="0"/>
  </r>
  <r>
    <s v="INC-2026-13666"/>
    <d v="2026-02-20T19:53:00"/>
    <x v="4"/>
    <s v="micros0ft-security.com"/>
    <x v="2"/>
    <x v="2"/>
    <n v="0.82847222222222228"/>
    <d v="2026-02-20T00:00:00"/>
    <n v="2"/>
    <n v="3"/>
    <n v="2"/>
    <x v="4"/>
    <s v="Medium"/>
    <s v="Medium"/>
    <n v="1"/>
    <n v="0"/>
  </r>
  <r>
    <s v="INC-2026-13052"/>
    <d v="2026-02-20T20:31:00"/>
    <x v="4"/>
    <s v="micros0ft-security.com"/>
    <x v="0"/>
    <x v="3"/>
    <n v="0.85486111111111107"/>
    <d v="2026-02-20T00:00:00"/>
    <n v="2"/>
    <n v="3"/>
    <n v="2"/>
    <x v="4"/>
    <s v="Medium"/>
    <s v="Medium"/>
    <n v="1"/>
    <n v="0"/>
  </r>
  <r>
    <s v="INC-2026-14657"/>
    <d v="2026-02-20T20:39:00"/>
    <x v="4"/>
    <s v="hr-benefits-portal.org"/>
    <x v="2"/>
    <x v="3"/>
    <n v="0.86041666666666672"/>
    <d v="2026-02-20T00:00:00"/>
    <n v="2"/>
    <n v="3"/>
    <n v="2"/>
    <x v="4"/>
    <s v="Medium"/>
    <s v="Medium"/>
    <n v="1"/>
    <n v="0"/>
  </r>
  <r>
    <s v="INC-2026-13308"/>
    <d v="2026-02-20T22:28:00"/>
    <x v="1"/>
    <s v="secure-bank-login.net"/>
    <x v="3"/>
    <x v="3"/>
    <n v="0.93611111111111112"/>
    <d v="2026-02-20T00:00:00"/>
    <n v="2"/>
    <n v="1"/>
    <n v="2"/>
    <x v="6"/>
    <s v="Low"/>
    <s v="Low"/>
    <n v="1"/>
    <n v="0"/>
  </r>
  <r>
    <s v="INC-2026-10752"/>
    <d v="2026-02-20T22:43:00"/>
    <x v="1"/>
    <s v="secure-bank-login.net"/>
    <x v="3"/>
    <x v="3"/>
    <n v="0.94652777777777775"/>
    <d v="2026-02-20T00:00:00"/>
    <n v="2"/>
    <n v="1"/>
    <n v="2"/>
    <x v="6"/>
    <s v="Low"/>
    <s v="Low"/>
    <n v="1"/>
    <n v="0"/>
  </r>
  <r>
    <s v="INC-2026-11638"/>
    <d v="2026-02-20T23:14:00"/>
    <x v="1"/>
    <s v="invoice-processing.co"/>
    <x v="3"/>
    <x v="0"/>
    <n v="0.96805555555555556"/>
    <d v="2026-02-20T00:00:00"/>
    <n v="2"/>
    <n v="1"/>
    <n v="1"/>
    <x v="0"/>
    <s v="Low"/>
    <s v="Low"/>
    <n v="1"/>
    <n v="0"/>
  </r>
  <r>
    <s v="INC-2026-12525"/>
    <d v="2026-02-20T23:33:00"/>
    <x v="1"/>
    <s v="micros0ft-security.com"/>
    <x v="3"/>
    <x v="3"/>
    <n v="0.98124999999999996"/>
    <d v="2026-02-20T00:00:00"/>
    <n v="2"/>
    <n v="1"/>
    <n v="2"/>
    <x v="6"/>
    <s v="Low"/>
    <s v="Low"/>
    <n v="1"/>
    <n v="0"/>
  </r>
  <r>
    <s v="INC-2026-10296"/>
    <d v="2026-02-21T00:28:00"/>
    <x v="0"/>
    <s v="secure-bank-login.net"/>
    <x v="2"/>
    <x v="0"/>
    <n v="1.9444444444444445E-2"/>
    <d v="2026-02-21T00:00:00"/>
    <n v="2"/>
    <n v="1"/>
    <n v="1"/>
    <x v="0"/>
    <s v="Low"/>
    <s v="Low"/>
    <n v="1"/>
    <n v="0"/>
  </r>
  <r>
    <s v="INC-2026-12563"/>
    <d v="2026-02-21T00:42:00"/>
    <x v="4"/>
    <s v="micros0ft-security.com"/>
    <x v="1"/>
    <x v="1"/>
    <n v="2.9166666666666667E-2"/>
    <d v="2026-02-21T00:00:00"/>
    <n v="2"/>
    <n v="3"/>
    <n v="4"/>
    <x v="5"/>
    <s v="High"/>
    <s v="High"/>
    <n v="1"/>
    <n v="1"/>
  </r>
  <r>
    <s v="INC-2026-10475"/>
    <d v="2026-02-21T00:45:00"/>
    <x v="4"/>
    <s v="micros0ft-security.com"/>
    <x v="2"/>
    <x v="1"/>
    <n v="3.125E-2"/>
    <d v="2026-02-21T00:00:00"/>
    <n v="2"/>
    <n v="3"/>
    <n v="4"/>
    <x v="5"/>
    <s v="High"/>
    <s v="High"/>
    <n v="1"/>
    <n v="1"/>
  </r>
  <r>
    <s v="INC-2026-11123"/>
    <d v="2026-02-21T01:08:00"/>
    <x v="4"/>
    <s v="micros0ft-security.com"/>
    <x v="3"/>
    <x v="3"/>
    <n v="4.7222222222222221E-2"/>
    <d v="2026-02-21T00:00:00"/>
    <n v="2"/>
    <n v="3"/>
    <n v="2"/>
    <x v="4"/>
    <s v="Medium"/>
    <s v="Medium"/>
    <n v="1"/>
    <n v="0"/>
  </r>
  <r>
    <s v="INC-2026-14201"/>
    <d v="2026-02-21T01:27:00"/>
    <x v="4"/>
    <s v="secure-bank-login.net"/>
    <x v="2"/>
    <x v="0"/>
    <n v="6.0416666666666667E-2"/>
    <d v="2026-02-21T00:00:00"/>
    <n v="2"/>
    <n v="3"/>
    <n v="1"/>
    <x v="2"/>
    <s v="Low"/>
    <s v="Low"/>
    <n v="1"/>
    <n v="0"/>
  </r>
  <r>
    <s v="INC-2026-12500"/>
    <d v="2026-02-21T01:49:00"/>
    <x v="5"/>
    <s v="micros0ft-security.com"/>
    <x v="1"/>
    <x v="3"/>
    <n v="7.5694444444444439E-2"/>
    <d v="2026-02-21T00:00:00"/>
    <n v="2"/>
    <n v="1"/>
    <n v="2"/>
    <x v="6"/>
    <s v="Low"/>
    <s v="Low"/>
    <n v="1"/>
    <n v="0"/>
  </r>
  <r>
    <s v="INC-2026-10341"/>
    <d v="2026-02-21T02:04:00"/>
    <x v="0"/>
    <s v="hr-benefits-portal.org"/>
    <x v="1"/>
    <x v="1"/>
    <n v="8.611111111111111E-2"/>
    <d v="2026-02-21T00:00:00"/>
    <n v="2"/>
    <n v="1"/>
    <n v="4"/>
    <x v="1"/>
    <s v="Low"/>
    <s v="Low"/>
    <n v="1"/>
    <n v="1"/>
  </r>
  <r>
    <s v="INC-2026-14628"/>
    <d v="2026-02-21T02:33:00"/>
    <x v="4"/>
    <s v="secure-bank-login.net"/>
    <x v="2"/>
    <x v="3"/>
    <n v="0.10625"/>
    <d v="2026-02-21T00:00:00"/>
    <n v="2"/>
    <n v="3"/>
    <n v="2"/>
    <x v="4"/>
    <s v="Medium"/>
    <s v="Medium"/>
    <n v="1"/>
    <n v="0"/>
  </r>
  <r>
    <s v="INC-2026-11495"/>
    <d v="2026-02-21T03:57:00"/>
    <x v="3"/>
    <s v="micros0ft-security.com"/>
    <x v="0"/>
    <x v="2"/>
    <n v="0.16458333333333333"/>
    <d v="2026-02-21T00:00:00"/>
    <n v="2"/>
    <n v="5"/>
    <n v="2"/>
    <x v="3"/>
    <s v="Medium"/>
    <s v="Medium"/>
    <n v="1"/>
    <n v="0"/>
  </r>
  <r>
    <s v="INC-2026-14250"/>
    <d v="2026-02-21T04:44:00"/>
    <x v="3"/>
    <s v="micros0ft-security.com"/>
    <x v="0"/>
    <x v="3"/>
    <n v="0.19722222222222222"/>
    <d v="2026-02-21T00:00:00"/>
    <n v="2"/>
    <n v="5"/>
    <n v="2"/>
    <x v="3"/>
    <s v="Medium"/>
    <s v="Medium"/>
    <n v="1"/>
    <n v="0"/>
  </r>
  <r>
    <s v="INC-2026-10243"/>
    <d v="2026-02-21T05:18:00"/>
    <x v="2"/>
    <s v="secure-bank-login.net"/>
    <x v="0"/>
    <x v="3"/>
    <n v="0.22083333333333333"/>
    <d v="2026-02-21T00:00:00"/>
    <n v="2"/>
    <n v="3"/>
    <n v="2"/>
    <x v="4"/>
    <s v="Medium"/>
    <s v="Medium"/>
    <n v="1"/>
    <n v="0"/>
  </r>
  <r>
    <s v="INC-2026-13664"/>
    <d v="2026-02-21T05:54:00"/>
    <x v="2"/>
    <s v="invoice-processing.co"/>
    <x v="2"/>
    <x v="3"/>
    <n v="0.24583333333333332"/>
    <d v="2026-02-21T00:00:00"/>
    <n v="2"/>
    <n v="3"/>
    <n v="2"/>
    <x v="4"/>
    <s v="Medium"/>
    <s v="Medium"/>
    <n v="1"/>
    <n v="0"/>
  </r>
  <r>
    <s v="INC-2026-12050"/>
    <d v="2026-02-21T05:55:00"/>
    <x v="3"/>
    <s v="hr-benefits-portal.org"/>
    <x v="0"/>
    <x v="0"/>
    <n v="0.24652777777777779"/>
    <d v="2026-02-21T00:00:00"/>
    <n v="2"/>
    <n v="5"/>
    <n v="1"/>
    <x v="8"/>
    <s v="Medium"/>
    <s v="Medium"/>
    <n v="1"/>
    <n v="0"/>
  </r>
  <r>
    <s v="INC-2026-12903"/>
    <d v="2026-02-21T05:59:00"/>
    <x v="4"/>
    <s v="hr-benefits-portal.org"/>
    <x v="2"/>
    <x v="4"/>
    <n v="0.24930555555555556"/>
    <d v="2026-02-21T00:00:00"/>
    <n v="2"/>
    <n v="3"/>
    <n v="5"/>
    <x v="9"/>
    <s v="High"/>
    <s v="High"/>
    <n v="1"/>
    <n v="1"/>
  </r>
  <r>
    <s v="INC-2026-14113"/>
    <d v="2026-02-21T07:17:00"/>
    <x v="4"/>
    <s v="hr-benefits-portal.org"/>
    <x v="2"/>
    <x v="1"/>
    <n v="0.3034722222222222"/>
    <d v="2026-02-21T00:00:00"/>
    <n v="2"/>
    <n v="3"/>
    <n v="4"/>
    <x v="5"/>
    <s v="High"/>
    <s v="High"/>
    <n v="1"/>
    <n v="1"/>
  </r>
  <r>
    <s v="INC-2026-11127"/>
    <d v="2026-02-21T07:45:00"/>
    <x v="1"/>
    <s v="secure-bank-login.net"/>
    <x v="0"/>
    <x v="1"/>
    <n v="0.32291666666666669"/>
    <d v="2026-02-21T00:00:00"/>
    <n v="2"/>
    <n v="1"/>
    <n v="4"/>
    <x v="1"/>
    <s v="Low"/>
    <s v="Low"/>
    <n v="1"/>
    <n v="1"/>
  </r>
  <r>
    <s v="INC-2026-11402"/>
    <d v="2026-02-21T08:03:00"/>
    <x v="2"/>
    <s v="invoice-processing.co"/>
    <x v="1"/>
    <x v="3"/>
    <n v="0.33541666666666664"/>
    <d v="2026-02-21T00:00:00"/>
    <n v="2"/>
    <n v="3"/>
    <n v="2"/>
    <x v="4"/>
    <s v="Medium"/>
    <s v="Medium"/>
    <n v="1"/>
    <n v="0"/>
  </r>
  <r>
    <s v="INC-2026-10765"/>
    <d v="2026-02-21T08:21:00"/>
    <x v="5"/>
    <s v="secure-bank-login.net"/>
    <x v="2"/>
    <x v="2"/>
    <n v="0.34791666666666665"/>
    <d v="2026-02-21T00:00:00"/>
    <n v="2"/>
    <n v="1"/>
    <n v="2"/>
    <x v="6"/>
    <s v="Low"/>
    <s v="Low"/>
    <n v="1"/>
    <n v="0"/>
  </r>
  <r>
    <s v="INC-2026-11602"/>
    <d v="2026-02-21T08:38:00"/>
    <x v="1"/>
    <s v="secure-bank-login.net"/>
    <x v="3"/>
    <x v="1"/>
    <n v="0.35972222222222222"/>
    <d v="2026-02-21T00:00:00"/>
    <n v="2"/>
    <n v="1"/>
    <n v="4"/>
    <x v="1"/>
    <s v="Low"/>
    <s v="Low"/>
    <n v="1"/>
    <n v="1"/>
  </r>
  <r>
    <s v="INC-2026-13497"/>
    <d v="2026-02-21T08:58:00"/>
    <x v="5"/>
    <s v="secure-bank-login.net"/>
    <x v="1"/>
    <x v="3"/>
    <n v="0.37361111111111112"/>
    <d v="2026-02-21T00:00:00"/>
    <n v="2"/>
    <n v="1"/>
    <n v="2"/>
    <x v="6"/>
    <s v="Low"/>
    <s v="Low"/>
    <n v="1"/>
    <n v="0"/>
  </r>
  <r>
    <s v="INC-2026-10787"/>
    <d v="2026-02-21T09:03:00"/>
    <x v="4"/>
    <s v="invoice-processing.co"/>
    <x v="2"/>
    <x v="2"/>
    <n v="0.37708333333333333"/>
    <d v="2026-02-21T00:00:00"/>
    <n v="2"/>
    <n v="3"/>
    <n v="2"/>
    <x v="4"/>
    <s v="Medium"/>
    <s v="Medium"/>
    <n v="1"/>
    <n v="0"/>
  </r>
  <r>
    <s v="INC-2026-11103"/>
    <d v="2026-02-21T09:08:00"/>
    <x v="3"/>
    <s v="hr-benefits-portal.org"/>
    <x v="0"/>
    <x v="2"/>
    <n v="0.38055555555555554"/>
    <d v="2026-02-21T00:00:00"/>
    <n v="2"/>
    <n v="5"/>
    <n v="2"/>
    <x v="3"/>
    <s v="Medium"/>
    <s v="Medium"/>
    <n v="1"/>
    <n v="0"/>
  </r>
  <r>
    <s v="INC-2026-10636"/>
    <d v="2026-02-21T10:17:00"/>
    <x v="5"/>
    <s v="hr-benefits-portal.org"/>
    <x v="2"/>
    <x v="2"/>
    <n v="0.4284722222222222"/>
    <d v="2026-02-21T00:00:00"/>
    <n v="2"/>
    <n v="1"/>
    <n v="2"/>
    <x v="6"/>
    <s v="Low"/>
    <s v="Low"/>
    <n v="1"/>
    <n v="0"/>
  </r>
  <r>
    <s v="INC-2026-13536"/>
    <d v="2026-02-21T10:37:00"/>
    <x v="4"/>
    <s v="hr-benefits-portal.org"/>
    <x v="2"/>
    <x v="2"/>
    <n v="0.44236111111111109"/>
    <d v="2026-02-21T00:00:00"/>
    <n v="2"/>
    <n v="3"/>
    <n v="2"/>
    <x v="4"/>
    <s v="Medium"/>
    <s v="Medium"/>
    <n v="1"/>
    <n v="0"/>
  </r>
  <r>
    <s v="INC-2026-11752"/>
    <d v="2026-02-21T10:40:00"/>
    <x v="1"/>
    <s v="invoice-processing.co"/>
    <x v="0"/>
    <x v="3"/>
    <n v="0.44444444444444442"/>
    <d v="2026-02-21T00:00:00"/>
    <n v="2"/>
    <n v="1"/>
    <n v="2"/>
    <x v="6"/>
    <s v="Low"/>
    <s v="Low"/>
    <n v="1"/>
    <n v="0"/>
  </r>
  <r>
    <s v="INC-2026-14081"/>
    <d v="2026-02-21T11:07:00"/>
    <x v="3"/>
    <s v="invoice-processing.co"/>
    <x v="0"/>
    <x v="2"/>
    <n v="0.46319444444444446"/>
    <d v="2026-02-21T00:00:00"/>
    <n v="2"/>
    <n v="5"/>
    <n v="2"/>
    <x v="3"/>
    <s v="Medium"/>
    <s v="Medium"/>
    <n v="1"/>
    <n v="0"/>
  </r>
  <r>
    <s v="INC-2026-11232"/>
    <d v="2026-02-21T11:55:00"/>
    <x v="4"/>
    <s v="secure-bank-login.net"/>
    <x v="2"/>
    <x v="0"/>
    <n v="0.49652777777777779"/>
    <d v="2026-02-21T00:00:00"/>
    <n v="2"/>
    <n v="3"/>
    <n v="1"/>
    <x v="2"/>
    <s v="Low"/>
    <s v="Low"/>
    <n v="1"/>
    <n v="0"/>
  </r>
  <r>
    <s v="INC-2026-13206"/>
    <d v="2026-02-21T11:58:00"/>
    <x v="2"/>
    <s v="secure-bank-login.net"/>
    <x v="2"/>
    <x v="2"/>
    <n v="0.49861111111111112"/>
    <d v="2026-02-21T00:00:00"/>
    <n v="2"/>
    <n v="3"/>
    <n v="2"/>
    <x v="4"/>
    <s v="Medium"/>
    <s v="Medium"/>
    <n v="1"/>
    <n v="0"/>
  </r>
  <r>
    <s v="INC-2026-14944"/>
    <d v="2026-02-21T11:59:00"/>
    <x v="4"/>
    <s v="hr-benefits-portal.org"/>
    <x v="2"/>
    <x v="0"/>
    <n v="0.49930555555555556"/>
    <d v="2026-02-21T00:00:00"/>
    <n v="2"/>
    <n v="3"/>
    <n v="1"/>
    <x v="2"/>
    <s v="Low"/>
    <s v="Low"/>
    <n v="1"/>
    <n v="0"/>
  </r>
  <r>
    <s v="INC-2026-14435"/>
    <d v="2026-02-21T12:45:00"/>
    <x v="4"/>
    <s v="invoice-processing.co"/>
    <x v="2"/>
    <x v="3"/>
    <n v="0.53125"/>
    <d v="2026-02-21T00:00:00"/>
    <n v="2"/>
    <n v="3"/>
    <n v="2"/>
    <x v="4"/>
    <s v="Medium"/>
    <s v="Medium"/>
    <n v="1"/>
    <n v="0"/>
  </r>
  <r>
    <s v="INC-2026-14498"/>
    <d v="2026-02-21T12:47:00"/>
    <x v="3"/>
    <s v="invoice-processing.co"/>
    <x v="0"/>
    <x v="3"/>
    <n v="0.53263888888888888"/>
    <d v="2026-02-21T00:00:00"/>
    <n v="2"/>
    <n v="5"/>
    <n v="2"/>
    <x v="3"/>
    <s v="Medium"/>
    <s v="Medium"/>
    <n v="1"/>
    <n v="0"/>
  </r>
  <r>
    <s v="INC-2026-14524"/>
    <d v="2026-02-21T13:28:00"/>
    <x v="4"/>
    <s v="hr-benefits-portal.org"/>
    <x v="2"/>
    <x v="3"/>
    <n v="0.56111111111111112"/>
    <d v="2026-02-21T00:00:00"/>
    <n v="2"/>
    <n v="3"/>
    <n v="2"/>
    <x v="4"/>
    <s v="Medium"/>
    <s v="Medium"/>
    <n v="1"/>
    <n v="0"/>
  </r>
  <r>
    <s v="INC-2026-12889"/>
    <d v="2026-02-21T14:10:00"/>
    <x v="3"/>
    <s v="invoice-processing.co"/>
    <x v="0"/>
    <x v="1"/>
    <n v="0.59027777777777779"/>
    <d v="2026-02-21T00:00:00"/>
    <n v="2"/>
    <n v="5"/>
    <n v="4"/>
    <x v="10"/>
    <s v="Very High"/>
    <s v="Critical"/>
    <n v="1"/>
    <n v="1"/>
  </r>
  <r>
    <s v="INC-2026-11468"/>
    <d v="2026-02-21T14:24:00"/>
    <x v="4"/>
    <s v="hr-benefits-portal.org"/>
    <x v="2"/>
    <x v="2"/>
    <n v="0.6"/>
    <d v="2026-02-21T00:00:00"/>
    <n v="2"/>
    <n v="3"/>
    <n v="2"/>
    <x v="4"/>
    <s v="Medium"/>
    <s v="Medium"/>
    <n v="1"/>
    <n v="0"/>
  </r>
  <r>
    <s v="INC-2026-11725"/>
    <d v="2026-02-21T15:33:00"/>
    <x v="0"/>
    <s v="invoice-processing.co"/>
    <x v="1"/>
    <x v="3"/>
    <n v="0.6479166666666667"/>
    <d v="2026-02-21T00:00:00"/>
    <n v="2"/>
    <n v="1"/>
    <n v="2"/>
    <x v="6"/>
    <s v="Low"/>
    <s v="Low"/>
    <n v="1"/>
    <n v="0"/>
  </r>
  <r>
    <s v="INC-2026-13058"/>
    <d v="2026-02-21T17:11:00"/>
    <x v="4"/>
    <s v="invoice-processing.co"/>
    <x v="2"/>
    <x v="2"/>
    <n v="0.71597222222222223"/>
    <d v="2026-02-21T00:00:00"/>
    <n v="2"/>
    <n v="3"/>
    <n v="2"/>
    <x v="4"/>
    <s v="Medium"/>
    <s v="Medium"/>
    <n v="1"/>
    <n v="0"/>
  </r>
  <r>
    <s v="INC-2026-11743"/>
    <d v="2026-02-21T17:27:00"/>
    <x v="3"/>
    <s v="invoice-processing.co"/>
    <x v="0"/>
    <x v="2"/>
    <n v="0.7270833333333333"/>
    <d v="2026-02-21T00:00:00"/>
    <n v="2"/>
    <n v="5"/>
    <n v="2"/>
    <x v="3"/>
    <s v="Medium"/>
    <s v="Medium"/>
    <n v="1"/>
    <n v="0"/>
  </r>
  <r>
    <s v="INC-2026-11342"/>
    <d v="2026-02-21T17:27:00"/>
    <x v="5"/>
    <s v="micros0ft-security.com"/>
    <x v="3"/>
    <x v="3"/>
    <n v="0.7270833333333333"/>
    <d v="2026-02-21T00:00:00"/>
    <n v="2"/>
    <n v="1"/>
    <n v="2"/>
    <x v="6"/>
    <s v="Low"/>
    <s v="Low"/>
    <n v="1"/>
    <n v="0"/>
  </r>
  <r>
    <s v="INC-2026-13352"/>
    <d v="2026-02-21T17:37:00"/>
    <x v="4"/>
    <s v="invoice-processing.co"/>
    <x v="0"/>
    <x v="3"/>
    <n v="0.73402777777777772"/>
    <d v="2026-02-21T00:00:00"/>
    <n v="2"/>
    <n v="3"/>
    <n v="2"/>
    <x v="4"/>
    <s v="Medium"/>
    <s v="Medium"/>
    <n v="1"/>
    <n v="0"/>
  </r>
  <r>
    <s v="INC-2026-11294"/>
    <d v="2026-02-21T17:51:00"/>
    <x v="1"/>
    <s v="hr-benefits-portal.org"/>
    <x v="3"/>
    <x v="1"/>
    <n v="0.74375000000000002"/>
    <d v="2026-02-21T00:00:00"/>
    <n v="2"/>
    <n v="1"/>
    <n v="4"/>
    <x v="1"/>
    <s v="Low"/>
    <s v="Low"/>
    <n v="1"/>
    <n v="1"/>
  </r>
  <r>
    <s v="INC-2026-12338"/>
    <d v="2026-02-21T17:57:00"/>
    <x v="4"/>
    <s v="invoice-processing.co"/>
    <x v="2"/>
    <x v="3"/>
    <n v="0.74791666666666667"/>
    <d v="2026-02-21T00:00:00"/>
    <n v="2"/>
    <n v="3"/>
    <n v="2"/>
    <x v="4"/>
    <s v="Medium"/>
    <s v="Medium"/>
    <n v="1"/>
    <n v="0"/>
  </r>
  <r>
    <s v="INC-2026-11446"/>
    <d v="2026-02-21T18:07:00"/>
    <x v="4"/>
    <s v="secure-bank-login.net"/>
    <x v="2"/>
    <x v="0"/>
    <n v="0.75486111111111109"/>
    <d v="2026-02-21T00:00:00"/>
    <n v="2"/>
    <n v="3"/>
    <n v="1"/>
    <x v="2"/>
    <s v="Low"/>
    <s v="Low"/>
    <n v="1"/>
    <n v="0"/>
  </r>
  <r>
    <s v="INC-2026-14055"/>
    <d v="2026-02-21T18:32:00"/>
    <x v="2"/>
    <s v="hr-benefits-portal.org"/>
    <x v="2"/>
    <x v="2"/>
    <n v="0.77222222222222225"/>
    <d v="2026-02-21T00:00:00"/>
    <n v="2"/>
    <n v="3"/>
    <n v="2"/>
    <x v="4"/>
    <s v="Medium"/>
    <s v="Medium"/>
    <n v="1"/>
    <n v="0"/>
  </r>
  <r>
    <s v="INC-2026-14895"/>
    <d v="2026-02-21T18:43:00"/>
    <x v="2"/>
    <s v="secure-bank-login.net"/>
    <x v="2"/>
    <x v="3"/>
    <n v="0.77986111111111112"/>
    <d v="2026-02-21T00:00:00"/>
    <n v="2"/>
    <n v="3"/>
    <n v="2"/>
    <x v="4"/>
    <s v="Medium"/>
    <s v="Medium"/>
    <n v="1"/>
    <n v="0"/>
  </r>
  <r>
    <s v="INC-2026-13090"/>
    <d v="2026-02-21T18:46:00"/>
    <x v="2"/>
    <s v="secure-bank-login.net"/>
    <x v="3"/>
    <x v="3"/>
    <n v="0.78194444444444444"/>
    <d v="2026-02-21T00:00:00"/>
    <n v="2"/>
    <n v="3"/>
    <n v="2"/>
    <x v="4"/>
    <s v="Medium"/>
    <s v="Medium"/>
    <n v="1"/>
    <n v="0"/>
  </r>
  <r>
    <s v="INC-2026-10649"/>
    <d v="2026-02-21T19:04:00"/>
    <x v="4"/>
    <s v="invoice-processing.co"/>
    <x v="2"/>
    <x v="2"/>
    <n v="0.7944444444444444"/>
    <d v="2026-02-21T00:00:00"/>
    <n v="2"/>
    <n v="3"/>
    <n v="2"/>
    <x v="4"/>
    <s v="Medium"/>
    <s v="Medium"/>
    <n v="1"/>
    <n v="0"/>
  </r>
  <r>
    <s v="INC-2026-13913"/>
    <d v="2026-02-21T19:18:00"/>
    <x v="1"/>
    <s v="secure-bank-login.net"/>
    <x v="0"/>
    <x v="0"/>
    <n v="0.8041666666666667"/>
    <d v="2026-02-21T00:00:00"/>
    <n v="2"/>
    <n v="1"/>
    <n v="1"/>
    <x v="0"/>
    <s v="Low"/>
    <s v="Low"/>
    <n v="1"/>
    <n v="0"/>
  </r>
  <r>
    <s v="INC-2026-10255"/>
    <d v="2026-02-21T19:20:00"/>
    <x v="3"/>
    <s v="invoice-processing.co"/>
    <x v="0"/>
    <x v="1"/>
    <n v="0.80555555555555558"/>
    <d v="2026-02-21T00:00:00"/>
    <n v="2"/>
    <n v="5"/>
    <n v="4"/>
    <x v="10"/>
    <s v="Very High"/>
    <s v="Critical"/>
    <n v="1"/>
    <n v="1"/>
  </r>
  <r>
    <s v="INC-2026-10939"/>
    <d v="2026-02-21T19:24:00"/>
    <x v="4"/>
    <s v="invoice-processing.co"/>
    <x v="2"/>
    <x v="3"/>
    <n v="0.80833333333333335"/>
    <d v="2026-02-21T00:00:00"/>
    <n v="2"/>
    <n v="3"/>
    <n v="2"/>
    <x v="4"/>
    <s v="Medium"/>
    <s v="Medium"/>
    <n v="1"/>
    <n v="0"/>
  </r>
  <r>
    <s v="INC-2026-11618"/>
    <d v="2026-02-21T19:57:00"/>
    <x v="1"/>
    <s v="micros0ft-security.com"/>
    <x v="1"/>
    <x v="0"/>
    <n v="0.83125000000000004"/>
    <d v="2026-02-21T00:00:00"/>
    <n v="2"/>
    <n v="1"/>
    <n v="1"/>
    <x v="0"/>
    <s v="Low"/>
    <s v="Low"/>
    <n v="1"/>
    <n v="0"/>
  </r>
  <r>
    <s v="INC-2026-11628"/>
    <d v="2026-02-21T20:07:00"/>
    <x v="0"/>
    <s v="micros0ft-security.com"/>
    <x v="0"/>
    <x v="4"/>
    <n v="0.83819444444444446"/>
    <d v="2026-02-21T00:00:00"/>
    <n v="2"/>
    <n v="1"/>
    <n v="5"/>
    <x v="8"/>
    <s v="Medium"/>
    <s v="Medium"/>
    <n v="1"/>
    <n v="1"/>
  </r>
  <r>
    <s v="INC-2026-12692"/>
    <d v="2026-02-21T20:49:00"/>
    <x v="3"/>
    <s v="secure-bank-login.net"/>
    <x v="0"/>
    <x v="2"/>
    <n v="0.86736111111111114"/>
    <d v="2026-02-21T00:00:00"/>
    <n v="2"/>
    <n v="5"/>
    <n v="2"/>
    <x v="3"/>
    <s v="Medium"/>
    <s v="Medium"/>
    <n v="1"/>
    <n v="0"/>
  </r>
  <r>
    <s v="INC-2026-10120"/>
    <d v="2026-02-21T20:52:00"/>
    <x v="0"/>
    <s v="micros0ft-security.com"/>
    <x v="1"/>
    <x v="3"/>
    <n v="0.86944444444444446"/>
    <d v="2026-02-21T00:00:00"/>
    <n v="2"/>
    <n v="1"/>
    <n v="2"/>
    <x v="6"/>
    <s v="Low"/>
    <s v="Low"/>
    <n v="1"/>
    <n v="0"/>
  </r>
  <r>
    <s v="INC-2026-10561"/>
    <d v="2026-02-21T21:46:00"/>
    <x v="5"/>
    <s v="micros0ft-security.com"/>
    <x v="3"/>
    <x v="3"/>
    <n v="0.90694444444444444"/>
    <d v="2026-02-21T00:00:00"/>
    <n v="2"/>
    <n v="1"/>
    <n v="2"/>
    <x v="6"/>
    <s v="Low"/>
    <s v="Low"/>
    <n v="1"/>
    <n v="0"/>
  </r>
  <r>
    <s v="INC-2026-11846"/>
    <d v="2026-02-21T21:53:00"/>
    <x v="4"/>
    <s v="micros0ft-security.com"/>
    <x v="2"/>
    <x v="0"/>
    <n v="0.91180555555555554"/>
    <d v="2026-02-21T00:00:00"/>
    <n v="2"/>
    <n v="3"/>
    <n v="1"/>
    <x v="2"/>
    <s v="Low"/>
    <s v="Low"/>
    <n v="1"/>
    <n v="0"/>
  </r>
  <r>
    <s v="INC-2026-10210"/>
    <d v="2026-02-21T22:00:00"/>
    <x v="4"/>
    <s v="invoice-processing.co"/>
    <x v="2"/>
    <x v="0"/>
    <n v="0.91666666666666663"/>
    <d v="2026-02-21T00:00:00"/>
    <n v="2"/>
    <n v="3"/>
    <n v="1"/>
    <x v="2"/>
    <s v="Low"/>
    <s v="Low"/>
    <n v="1"/>
    <n v="0"/>
  </r>
  <r>
    <s v="INC-2026-10490"/>
    <d v="2026-02-21T22:59:00"/>
    <x v="2"/>
    <s v="invoice-processing.co"/>
    <x v="3"/>
    <x v="0"/>
    <n v="0.95763888888888893"/>
    <d v="2026-02-21T00:00:00"/>
    <n v="2"/>
    <n v="3"/>
    <n v="1"/>
    <x v="2"/>
    <s v="Low"/>
    <s v="Low"/>
    <n v="1"/>
    <n v="0"/>
  </r>
  <r>
    <s v="INC-2026-13491"/>
    <d v="2026-02-21T23:09:00"/>
    <x v="4"/>
    <s v="micros0ft-security.com"/>
    <x v="2"/>
    <x v="2"/>
    <n v="0.96458333333333335"/>
    <d v="2026-02-21T00:00:00"/>
    <n v="2"/>
    <n v="3"/>
    <n v="2"/>
    <x v="4"/>
    <s v="Medium"/>
    <s v="Medium"/>
    <n v="1"/>
    <n v="0"/>
  </r>
  <r>
    <s v="INC-2026-12193"/>
    <d v="2026-02-21T23:45:00"/>
    <x v="1"/>
    <s v="micros0ft-security.com"/>
    <x v="0"/>
    <x v="0"/>
    <n v="0.98958333333333337"/>
    <d v="2026-02-21T00:00:00"/>
    <n v="2"/>
    <n v="1"/>
    <n v="1"/>
    <x v="0"/>
    <s v="Low"/>
    <s v="Low"/>
    <n v="1"/>
    <n v="0"/>
  </r>
  <r>
    <s v="INC-2026-11990"/>
    <d v="2026-02-21T23:47:00"/>
    <x v="4"/>
    <s v="hr-benefits-portal.org"/>
    <x v="2"/>
    <x v="3"/>
    <n v="0.99097222222222225"/>
    <d v="2026-02-21T00:00:00"/>
    <n v="2"/>
    <n v="3"/>
    <n v="2"/>
    <x v="4"/>
    <s v="Medium"/>
    <s v="Medium"/>
    <n v="1"/>
    <n v="0"/>
  </r>
  <r>
    <s v="INC-2026-14290"/>
    <d v="2026-02-22T00:07:00"/>
    <x v="2"/>
    <s v="micros0ft-security.com"/>
    <x v="3"/>
    <x v="2"/>
    <n v="4.8611111111111112E-3"/>
    <d v="2026-02-22T00:00:00"/>
    <n v="2"/>
    <n v="3"/>
    <n v="2"/>
    <x v="4"/>
    <s v="Medium"/>
    <s v="Medium"/>
    <n v="1"/>
    <n v="0"/>
  </r>
  <r>
    <s v="INC-2026-14767"/>
    <d v="2026-02-22T00:44:00"/>
    <x v="4"/>
    <s v="hr-benefits-portal.org"/>
    <x v="2"/>
    <x v="2"/>
    <n v="3.0555555555555555E-2"/>
    <d v="2026-02-22T00:00:00"/>
    <n v="2"/>
    <n v="3"/>
    <n v="2"/>
    <x v="4"/>
    <s v="Medium"/>
    <s v="Medium"/>
    <n v="1"/>
    <n v="0"/>
  </r>
  <r>
    <s v="INC-2026-12913"/>
    <d v="2026-02-22T00:54:00"/>
    <x v="2"/>
    <s v="secure-bank-login.net"/>
    <x v="2"/>
    <x v="0"/>
    <n v="3.7499999999999999E-2"/>
    <d v="2026-02-22T00:00:00"/>
    <n v="2"/>
    <n v="3"/>
    <n v="1"/>
    <x v="2"/>
    <s v="Low"/>
    <s v="Low"/>
    <n v="1"/>
    <n v="0"/>
  </r>
  <r>
    <s v="INC-2026-13859"/>
    <d v="2026-02-22T01:25:00"/>
    <x v="2"/>
    <s v="micros0ft-security.com"/>
    <x v="0"/>
    <x v="2"/>
    <n v="5.9027777777777776E-2"/>
    <d v="2026-02-22T00:00:00"/>
    <n v="2"/>
    <n v="3"/>
    <n v="2"/>
    <x v="4"/>
    <s v="Medium"/>
    <s v="Medium"/>
    <n v="1"/>
    <n v="0"/>
  </r>
  <r>
    <s v="INC-2026-10169"/>
    <d v="2026-02-22T01:57:00"/>
    <x v="4"/>
    <s v="invoice-processing.co"/>
    <x v="2"/>
    <x v="3"/>
    <n v="8.1250000000000003E-2"/>
    <d v="2026-02-22T00:00:00"/>
    <n v="2"/>
    <n v="3"/>
    <n v="2"/>
    <x v="4"/>
    <s v="Medium"/>
    <s v="Medium"/>
    <n v="1"/>
    <n v="0"/>
  </r>
  <r>
    <s v="INC-2026-11642"/>
    <d v="2026-02-22T02:16:00"/>
    <x v="3"/>
    <s v="micros0ft-security.com"/>
    <x v="0"/>
    <x v="1"/>
    <n v="9.4444444444444442E-2"/>
    <d v="2026-02-22T00:00:00"/>
    <n v="2"/>
    <n v="5"/>
    <n v="4"/>
    <x v="10"/>
    <s v="Very High"/>
    <s v="Critical"/>
    <n v="1"/>
    <n v="1"/>
  </r>
  <r>
    <s v="INC-2026-14103"/>
    <d v="2026-02-22T02:17:00"/>
    <x v="4"/>
    <s v="micros0ft-security.com"/>
    <x v="2"/>
    <x v="3"/>
    <n v="9.5138888888888884E-2"/>
    <d v="2026-02-22T00:00:00"/>
    <n v="2"/>
    <n v="3"/>
    <n v="2"/>
    <x v="4"/>
    <s v="Medium"/>
    <s v="Medium"/>
    <n v="1"/>
    <n v="0"/>
  </r>
  <r>
    <s v="INC-2026-12031"/>
    <d v="2026-02-22T03:13:00"/>
    <x v="5"/>
    <s v="secure-bank-login.net"/>
    <x v="0"/>
    <x v="3"/>
    <n v="0.13402777777777777"/>
    <d v="2026-02-22T00:00:00"/>
    <n v="2"/>
    <n v="1"/>
    <n v="2"/>
    <x v="6"/>
    <s v="Low"/>
    <s v="Low"/>
    <n v="1"/>
    <n v="0"/>
  </r>
  <r>
    <s v="INC-2026-12401"/>
    <d v="2026-02-22T03:14:00"/>
    <x v="1"/>
    <s v="micros0ft-security.com"/>
    <x v="2"/>
    <x v="3"/>
    <n v="0.13472222222222222"/>
    <d v="2026-02-22T00:00:00"/>
    <n v="2"/>
    <n v="1"/>
    <n v="2"/>
    <x v="6"/>
    <s v="Low"/>
    <s v="Low"/>
    <n v="1"/>
    <n v="0"/>
  </r>
  <r>
    <s v="INC-2026-13588"/>
    <d v="2026-02-22T03:40:00"/>
    <x v="5"/>
    <s v="micros0ft-security.com"/>
    <x v="3"/>
    <x v="3"/>
    <n v="0.15277777777777779"/>
    <d v="2026-02-22T00:00:00"/>
    <n v="2"/>
    <n v="1"/>
    <n v="2"/>
    <x v="6"/>
    <s v="Low"/>
    <s v="Low"/>
    <n v="1"/>
    <n v="0"/>
  </r>
  <r>
    <s v="INC-2026-14298"/>
    <d v="2026-02-22T03:41:00"/>
    <x v="4"/>
    <s v="hr-benefits-portal.org"/>
    <x v="2"/>
    <x v="2"/>
    <n v="0.15347222222222223"/>
    <d v="2026-02-22T00:00:00"/>
    <n v="2"/>
    <n v="3"/>
    <n v="2"/>
    <x v="4"/>
    <s v="Medium"/>
    <s v="Medium"/>
    <n v="1"/>
    <n v="0"/>
  </r>
  <r>
    <s v="INC-2026-11135"/>
    <d v="2026-02-22T03:54:00"/>
    <x v="4"/>
    <s v="secure-bank-login.net"/>
    <x v="2"/>
    <x v="3"/>
    <n v="0.16250000000000001"/>
    <d v="2026-02-22T00:00:00"/>
    <n v="2"/>
    <n v="3"/>
    <n v="2"/>
    <x v="4"/>
    <s v="Medium"/>
    <s v="Medium"/>
    <n v="1"/>
    <n v="0"/>
  </r>
  <r>
    <s v="INC-2026-10517"/>
    <d v="2026-02-22T05:02:00"/>
    <x v="0"/>
    <s v="secure-bank-login.net"/>
    <x v="1"/>
    <x v="2"/>
    <n v="0.20972222222222223"/>
    <d v="2026-02-22T00:00:00"/>
    <n v="2"/>
    <n v="1"/>
    <n v="2"/>
    <x v="6"/>
    <s v="Low"/>
    <s v="Low"/>
    <n v="1"/>
    <n v="0"/>
  </r>
  <r>
    <s v="INC-2026-12371"/>
    <d v="2026-02-22T05:34:00"/>
    <x v="5"/>
    <s v="hr-benefits-portal.org"/>
    <x v="3"/>
    <x v="2"/>
    <n v="0.23194444444444445"/>
    <d v="2026-02-22T00:00:00"/>
    <n v="2"/>
    <n v="1"/>
    <n v="2"/>
    <x v="6"/>
    <s v="Low"/>
    <s v="Low"/>
    <n v="1"/>
    <n v="0"/>
  </r>
  <r>
    <s v="INC-2026-14719"/>
    <d v="2026-02-22T05:43:00"/>
    <x v="2"/>
    <s v="micros0ft-security.com"/>
    <x v="2"/>
    <x v="2"/>
    <n v="0.23819444444444443"/>
    <d v="2026-02-22T00:00:00"/>
    <n v="2"/>
    <n v="3"/>
    <n v="2"/>
    <x v="4"/>
    <s v="Medium"/>
    <s v="Medium"/>
    <n v="1"/>
    <n v="0"/>
  </r>
  <r>
    <s v="INC-2026-10298"/>
    <d v="2026-02-22T06:39:00"/>
    <x v="4"/>
    <s v="secure-bank-login.net"/>
    <x v="2"/>
    <x v="3"/>
    <n v="0.27708333333333335"/>
    <d v="2026-02-22T00:00:00"/>
    <n v="2"/>
    <n v="3"/>
    <n v="2"/>
    <x v="4"/>
    <s v="Medium"/>
    <s v="Medium"/>
    <n v="1"/>
    <n v="0"/>
  </r>
  <r>
    <s v="INC-2026-14206"/>
    <d v="2026-02-22T08:14:00"/>
    <x v="0"/>
    <s v="micros0ft-security.com"/>
    <x v="3"/>
    <x v="0"/>
    <n v="0.34305555555555556"/>
    <d v="2026-02-22T00:00:00"/>
    <n v="2"/>
    <n v="1"/>
    <n v="1"/>
    <x v="0"/>
    <s v="Low"/>
    <s v="Low"/>
    <n v="1"/>
    <n v="0"/>
  </r>
  <r>
    <s v="INC-2026-11936"/>
    <d v="2026-02-22T08:29:00"/>
    <x v="0"/>
    <s v="micros0ft-security.com"/>
    <x v="3"/>
    <x v="2"/>
    <n v="0.35347222222222224"/>
    <d v="2026-02-22T00:00:00"/>
    <n v="2"/>
    <n v="1"/>
    <n v="2"/>
    <x v="6"/>
    <s v="Low"/>
    <s v="Low"/>
    <n v="1"/>
    <n v="0"/>
  </r>
  <r>
    <s v="INC-2026-12608"/>
    <d v="2026-02-22T09:12:00"/>
    <x v="4"/>
    <s v="micros0ft-security.com"/>
    <x v="2"/>
    <x v="0"/>
    <n v="0.38333333333333336"/>
    <d v="2026-02-22T00:00:00"/>
    <n v="2"/>
    <n v="3"/>
    <n v="1"/>
    <x v="2"/>
    <s v="Low"/>
    <s v="Low"/>
    <n v="1"/>
    <n v="0"/>
  </r>
  <r>
    <s v="INC-2026-10203"/>
    <d v="2026-02-22T09:28:00"/>
    <x v="5"/>
    <s v="micros0ft-security.com"/>
    <x v="0"/>
    <x v="1"/>
    <n v="0.39444444444444443"/>
    <d v="2026-02-22T00:00:00"/>
    <n v="2"/>
    <n v="1"/>
    <n v="4"/>
    <x v="1"/>
    <s v="Low"/>
    <s v="Low"/>
    <n v="1"/>
    <n v="1"/>
  </r>
  <r>
    <s v="INC-2026-11985"/>
    <d v="2026-02-22T10:14:00"/>
    <x v="1"/>
    <s v="micros0ft-security.com"/>
    <x v="1"/>
    <x v="1"/>
    <n v="0.42638888888888887"/>
    <d v="2026-02-22T00:00:00"/>
    <n v="2"/>
    <n v="1"/>
    <n v="4"/>
    <x v="1"/>
    <s v="Low"/>
    <s v="Low"/>
    <n v="1"/>
    <n v="1"/>
  </r>
  <r>
    <s v="INC-2026-10990"/>
    <d v="2026-02-22T10:42:00"/>
    <x v="0"/>
    <s v="micros0ft-security.com"/>
    <x v="2"/>
    <x v="2"/>
    <n v="0.44583333333333336"/>
    <d v="2026-02-22T00:00:00"/>
    <n v="2"/>
    <n v="1"/>
    <n v="2"/>
    <x v="6"/>
    <s v="Low"/>
    <s v="Low"/>
    <n v="1"/>
    <n v="0"/>
  </r>
  <r>
    <s v="INC-2026-14244"/>
    <d v="2026-02-22T11:17:00"/>
    <x v="4"/>
    <s v="micros0ft-security.com"/>
    <x v="2"/>
    <x v="0"/>
    <n v="0.47013888888888888"/>
    <d v="2026-02-22T00:00:00"/>
    <n v="2"/>
    <n v="3"/>
    <n v="1"/>
    <x v="2"/>
    <s v="Low"/>
    <s v="Low"/>
    <n v="1"/>
    <n v="0"/>
  </r>
  <r>
    <s v="INC-2026-11976"/>
    <d v="2026-02-22T11:59:00"/>
    <x v="2"/>
    <s v="micros0ft-security.com"/>
    <x v="3"/>
    <x v="0"/>
    <n v="0.49930555555555556"/>
    <d v="2026-02-22T00:00:00"/>
    <n v="2"/>
    <n v="3"/>
    <n v="1"/>
    <x v="2"/>
    <s v="Low"/>
    <s v="Low"/>
    <n v="1"/>
    <n v="0"/>
  </r>
  <r>
    <s v="INC-2026-12136"/>
    <d v="2026-02-22T12:36:00"/>
    <x v="2"/>
    <s v="invoice-processing.co"/>
    <x v="2"/>
    <x v="2"/>
    <n v="0.52500000000000002"/>
    <d v="2026-02-22T00:00:00"/>
    <n v="2"/>
    <n v="3"/>
    <n v="2"/>
    <x v="4"/>
    <s v="Medium"/>
    <s v="Medium"/>
    <n v="1"/>
    <n v="0"/>
  </r>
  <r>
    <s v="INC-2026-13502"/>
    <d v="2026-02-22T13:13:00"/>
    <x v="4"/>
    <s v="secure-bank-login.net"/>
    <x v="2"/>
    <x v="1"/>
    <n v="0.55069444444444449"/>
    <d v="2026-02-22T00:00:00"/>
    <n v="2"/>
    <n v="3"/>
    <n v="4"/>
    <x v="5"/>
    <s v="High"/>
    <s v="High"/>
    <n v="1"/>
    <n v="1"/>
  </r>
  <r>
    <s v="INC-2026-14243"/>
    <d v="2026-02-22T14:11:00"/>
    <x v="5"/>
    <s v="micros0ft-security.com"/>
    <x v="0"/>
    <x v="3"/>
    <n v="0.59097222222222223"/>
    <d v="2026-02-22T00:00:00"/>
    <n v="2"/>
    <n v="1"/>
    <n v="2"/>
    <x v="6"/>
    <s v="Low"/>
    <s v="Low"/>
    <n v="1"/>
    <n v="0"/>
  </r>
  <r>
    <s v="INC-2026-13108"/>
    <d v="2026-02-22T14:16:00"/>
    <x v="4"/>
    <s v="secure-bank-login.net"/>
    <x v="0"/>
    <x v="2"/>
    <n v="0.59444444444444444"/>
    <d v="2026-02-22T00:00:00"/>
    <n v="2"/>
    <n v="3"/>
    <n v="2"/>
    <x v="4"/>
    <s v="Medium"/>
    <s v="Medium"/>
    <n v="1"/>
    <n v="0"/>
  </r>
  <r>
    <s v="INC-2026-13157"/>
    <d v="2026-02-22T15:43:00"/>
    <x v="4"/>
    <s v="hr-benefits-portal.org"/>
    <x v="2"/>
    <x v="1"/>
    <n v="0.65486111111111112"/>
    <d v="2026-02-22T00:00:00"/>
    <n v="2"/>
    <n v="3"/>
    <n v="4"/>
    <x v="5"/>
    <s v="High"/>
    <s v="High"/>
    <n v="1"/>
    <n v="1"/>
  </r>
  <r>
    <s v="INC-2026-11432"/>
    <d v="2026-02-22T15:57:00"/>
    <x v="1"/>
    <s v="invoice-processing.co"/>
    <x v="2"/>
    <x v="1"/>
    <n v="0.6645833333333333"/>
    <d v="2026-02-22T00:00:00"/>
    <n v="2"/>
    <n v="1"/>
    <n v="4"/>
    <x v="1"/>
    <s v="Low"/>
    <s v="Low"/>
    <n v="1"/>
    <n v="1"/>
  </r>
  <r>
    <s v="INC-2026-14650"/>
    <d v="2026-02-22T16:17:00"/>
    <x v="4"/>
    <s v="secure-bank-login.net"/>
    <x v="2"/>
    <x v="2"/>
    <n v="0.67847222222222225"/>
    <d v="2026-02-22T00:00:00"/>
    <n v="2"/>
    <n v="3"/>
    <n v="2"/>
    <x v="4"/>
    <s v="Medium"/>
    <s v="Medium"/>
    <n v="1"/>
    <n v="0"/>
  </r>
  <r>
    <s v="INC-2026-10669"/>
    <d v="2026-02-22T16:37:00"/>
    <x v="2"/>
    <s v="invoice-processing.co"/>
    <x v="0"/>
    <x v="3"/>
    <n v="0.69236111111111109"/>
    <d v="2026-02-22T00:00:00"/>
    <n v="2"/>
    <n v="3"/>
    <n v="2"/>
    <x v="4"/>
    <s v="Medium"/>
    <s v="Medium"/>
    <n v="1"/>
    <n v="0"/>
  </r>
  <r>
    <s v="INC-2026-13115"/>
    <d v="2026-02-22T17:02:00"/>
    <x v="1"/>
    <s v="micros0ft-security.com"/>
    <x v="3"/>
    <x v="3"/>
    <n v="0.70972222222222225"/>
    <d v="2026-02-22T00:00:00"/>
    <n v="2"/>
    <n v="1"/>
    <n v="2"/>
    <x v="6"/>
    <s v="Low"/>
    <s v="Low"/>
    <n v="1"/>
    <n v="0"/>
  </r>
  <r>
    <s v="INC-2026-10239"/>
    <d v="2026-02-22T17:40:00"/>
    <x v="2"/>
    <s v="secure-bank-login.net"/>
    <x v="2"/>
    <x v="2"/>
    <n v="0.73611111111111116"/>
    <d v="2026-02-22T00:00:00"/>
    <n v="2"/>
    <n v="3"/>
    <n v="2"/>
    <x v="4"/>
    <s v="Medium"/>
    <s v="Medium"/>
    <n v="1"/>
    <n v="0"/>
  </r>
  <r>
    <s v="INC-2026-14670"/>
    <d v="2026-02-22T17:46:00"/>
    <x v="2"/>
    <s v="micros0ft-security.com"/>
    <x v="3"/>
    <x v="2"/>
    <n v="0.74027777777777781"/>
    <d v="2026-02-22T00:00:00"/>
    <n v="2"/>
    <n v="3"/>
    <n v="2"/>
    <x v="4"/>
    <s v="Medium"/>
    <s v="Medium"/>
    <n v="1"/>
    <n v="0"/>
  </r>
  <r>
    <s v="INC-2026-11938"/>
    <d v="2026-02-22T18:00:00"/>
    <x v="4"/>
    <s v="hr-benefits-portal.org"/>
    <x v="2"/>
    <x v="2"/>
    <n v="0.75"/>
    <d v="2026-02-22T00:00:00"/>
    <n v="2"/>
    <n v="3"/>
    <n v="2"/>
    <x v="4"/>
    <s v="Medium"/>
    <s v="Medium"/>
    <n v="1"/>
    <n v="0"/>
  </r>
  <r>
    <s v="INC-2026-11215"/>
    <d v="2026-02-22T18:27:00"/>
    <x v="5"/>
    <s v="secure-bank-login.net"/>
    <x v="2"/>
    <x v="3"/>
    <n v="0.76875000000000004"/>
    <d v="2026-02-22T00:00:00"/>
    <n v="2"/>
    <n v="1"/>
    <n v="2"/>
    <x v="6"/>
    <s v="Low"/>
    <s v="Low"/>
    <n v="1"/>
    <n v="0"/>
  </r>
  <r>
    <s v="INC-2026-12751"/>
    <d v="2026-02-22T18:52:00"/>
    <x v="4"/>
    <s v="invoice-processing.co"/>
    <x v="2"/>
    <x v="3"/>
    <n v="0.78611111111111109"/>
    <d v="2026-02-22T00:00:00"/>
    <n v="2"/>
    <n v="3"/>
    <n v="2"/>
    <x v="4"/>
    <s v="Medium"/>
    <s v="Medium"/>
    <n v="1"/>
    <n v="0"/>
  </r>
  <r>
    <s v="INC-2026-12231"/>
    <d v="2026-02-22T18:54:00"/>
    <x v="2"/>
    <s v="secure-bank-login.net"/>
    <x v="0"/>
    <x v="1"/>
    <n v="0.78749999999999998"/>
    <d v="2026-02-22T00:00:00"/>
    <n v="2"/>
    <n v="3"/>
    <n v="4"/>
    <x v="5"/>
    <s v="High"/>
    <s v="High"/>
    <n v="1"/>
    <n v="1"/>
  </r>
  <r>
    <s v="INC-2026-11087"/>
    <d v="2026-02-22T19:53:00"/>
    <x v="4"/>
    <s v="invoice-processing.co"/>
    <x v="2"/>
    <x v="2"/>
    <n v="0.82847222222222228"/>
    <d v="2026-02-22T00:00:00"/>
    <n v="2"/>
    <n v="3"/>
    <n v="2"/>
    <x v="4"/>
    <s v="Medium"/>
    <s v="Medium"/>
    <n v="1"/>
    <n v="0"/>
  </r>
  <r>
    <s v="INC-2026-11394"/>
    <d v="2026-02-22T20:17:00"/>
    <x v="1"/>
    <s v="micros0ft-security.com"/>
    <x v="2"/>
    <x v="0"/>
    <n v="0.84513888888888888"/>
    <d v="2026-02-22T00:00:00"/>
    <n v="2"/>
    <n v="1"/>
    <n v="1"/>
    <x v="0"/>
    <s v="Low"/>
    <s v="Low"/>
    <n v="1"/>
    <n v="0"/>
  </r>
  <r>
    <s v="INC-2026-10598"/>
    <d v="2026-02-22T20:59:00"/>
    <x v="0"/>
    <s v="invoice-processing.co"/>
    <x v="1"/>
    <x v="2"/>
    <n v="0.87430555555555556"/>
    <d v="2026-02-22T00:00:00"/>
    <n v="2"/>
    <n v="1"/>
    <n v="2"/>
    <x v="6"/>
    <s v="Low"/>
    <s v="Low"/>
    <n v="1"/>
    <n v="0"/>
  </r>
  <r>
    <s v="INC-2026-13504"/>
    <d v="2026-02-22T21:37:00"/>
    <x v="4"/>
    <s v="micros0ft-security.com"/>
    <x v="2"/>
    <x v="0"/>
    <n v="0.90069444444444446"/>
    <d v="2026-02-22T00:00:00"/>
    <n v="2"/>
    <n v="3"/>
    <n v="1"/>
    <x v="2"/>
    <s v="Low"/>
    <s v="Low"/>
    <n v="1"/>
    <n v="0"/>
  </r>
  <r>
    <s v="INC-2026-13303"/>
    <d v="2026-02-22T22:38:00"/>
    <x v="4"/>
    <s v="secure-bank-login.net"/>
    <x v="2"/>
    <x v="1"/>
    <n v="0.94305555555555554"/>
    <d v="2026-02-22T00:00:00"/>
    <n v="2"/>
    <n v="3"/>
    <n v="4"/>
    <x v="5"/>
    <s v="High"/>
    <s v="High"/>
    <n v="1"/>
    <n v="1"/>
  </r>
  <r>
    <s v="INC-2026-12442"/>
    <d v="2026-02-22T22:41:00"/>
    <x v="4"/>
    <s v="micros0ft-security.com"/>
    <x v="2"/>
    <x v="2"/>
    <n v="0.94513888888888886"/>
    <d v="2026-02-22T00:00:00"/>
    <n v="2"/>
    <n v="3"/>
    <n v="2"/>
    <x v="4"/>
    <s v="Medium"/>
    <s v="Medium"/>
    <n v="1"/>
    <n v="0"/>
  </r>
  <r>
    <s v="INC-2026-14946"/>
    <d v="2026-02-22T23:22:00"/>
    <x v="5"/>
    <s v="secure-bank-login.net"/>
    <x v="0"/>
    <x v="2"/>
    <n v="0.97361111111111109"/>
    <d v="2026-02-22T00:00:00"/>
    <n v="2"/>
    <n v="1"/>
    <n v="2"/>
    <x v="6"/>
    <s v="Low"/>
    <s v="Low"/>
    <n v="1"/>
    <n v="0"/>
  </r>
  <r>
    <s v="INC-2026-10514"/>
    <d v="2026-02-23T00:15:00"/>
    <x v="3"/>
    <s v="micros0ft-security.com"/>
    <x v="0"/>
    <x v="4"/>
    <n v="1.0416666666666666E-2"/>
    <d v="2026-02-23T00:00:00"/>
    <n v="2"/>
    <n v="5"/>
    <n v="5"/>
    <x v="7"/>
    <s v="Very High"/>
    <s v="Critical"/>
    <n v="1"/>
    <n v="1"/>
  </r>
  <r>
    <s v="INC-2026-14935"/>
    <d v="2026-02-23T00:56:00"/>
    <x v="5"/>
    <s v="secure-bank-login.net"/>
    <x v="0"/>
    <x v="0"/>
    <n v="3.888888888888889E-2"/>
    <d v="2026-02-23T00:00:00"/>
    <n v="2"/>
    <n v="1"/>
    <n v="1"/>
    <x v="0"/>
    <s v="Low"/>
    <s v="Low"/>
    <n v="1"/>
    <n v="0"/>
  </r>
  <r>
    <s v="INC-2026-14716"/>
    <d v="2026-02-23T00:59:00"/>
    <x v="4"/>
    <s v="secure-bank-login.net"/>
    <x v="2"/>
    <x v="2"/>
    <n v="4.0972222222222222E-2"/>
    <d v="2026-02-23T00:00:00"/>
    <n v="2"/>
    <n v="3"/>
    <n v="2"/>
    <x v="4"/>
    <s v="Medium"/>
    <s v="Medium"/>
    <n v="1"/>
    <n v="0"/>
  </r>
  <r>
    <s v="INC-2026-10759"/>
    <d v="2026-02-23T01:25:00"/>
    <x v="0"/>
    <s v="invoice-processing.co"/>
    <x v="3"/>
    <x v="2"/>
    <n v="5.9027777777777776E-2"/>
    <d v="2026-02-23T00:00:00"/>
    <n v="2"/>
    <n v="1"/>
    <n v="2"/>
    <x v="6"/>
    <s v="Low"/>
    <s v="Low"/>
    <n v="1"/>
    <n v="0"/>
  </r>
  <r>
    <s v="INC-2026-14223"/>
    <d v="2026-02-23T01:59:00"/>
    <x v="4"/>
    <s v="invoice-processing.co"/>
    <x v="2"/>
    <x v="3"/>
    <n v="8.2638888888888887E-2"/>
    <d v="2026-02-23T00:00:00"/>
    <n v="2"/>
    <n v="3"/>
    <n v="2"/>
    <x v="4"/>
    <s v="Medium"/>
    <s v="Medium"/>
    <n v="1"/>
    <n v="0"/>
  </r>
  <r>
    <s v="INC-2026-11065"/>
    <d v="2026-02-23T02:35:00"/>
    <x v="4"/>
    <s v="micros0ft-security.com"/>
    <x v="3"/>
    <x v="2"/>
    <n v="0.1076388888888889"/>
    <d v="2026-02-23T00:00:00"/>
    <n v="2"/>
    <n v="3"/>
    <n v="2"/>
    <x v="4"/>
    <s v="Medium"/>
    <s v="Medium"/>
    <n v="1"/>
    <n v="0"/>
  </r>
  <r>
    <s v="INC-2026-14143"/>
    <d v="2026-02-23T02:45:00"/>
    <x v="2"/>
    <s v="secure-bank-login.net"/>
    <x v="3"/>
    <x v="0"/>
    <n v="0.11458333333333333"/>
    <d v="2026-02-23T00:00:00"/>
    <n v="2"/>
    <n v="3"/>
    <n v="1"/>
    <x v="2"/>
    <s v="Low"/>
    <s v="Low"/>
    <n v="1"/>
    <n v="0"/>
  </r>
  <r>
    <s v="INC-2026-14301"/>
    <d v="2026-02-23T03:27:00"/>
    <x v="4"/>
    <s v="hr-benefits-portal.org"/>
    <x v="2"/>
    <x v="3"/>
    <n v="0.14374999999999999"/>
    <d v="2026-02-23T00:00:00"/>
    <n v="2"/>
    <n v="3"/>
    <n v="2"/>
    <x v="4"/>
    <s v="Medium"/>
    <s v="Medium"/>
    <n v="1"/>
    <n v="0"/>
  </r>
  <r>
    <s v="INC-2026-11081"/>
    <d v="2026-02-23T03:34:00"/>
    <x v="3"/>
    <s v="micros0ft-security.com"/>
    <x v="0"/>
    <x v="3"/>
    <n v="0.14861111111111111"/>
    <d v="2026-02-23T00:00:00"/>
    <n v="2"/>
    <n v="5"/>
    <n v="2"/>
    <x v="3"/>
    <s v="Medium"/>
    <s v="Medium"/>
    <n v="1"/>
    <n v="0"/>
  </r>
  <r>
    <s v="INC-2026-14352"/>
    <d v="2026-02-23T04:00:00"/>
    <x v="4"/>
    <s v="secure-bank-login.net"/>
    <x v="2"/>
    <x v="3"/>
    <n v="0.16666666666666666"/>
    <d v="2026-02-23T00:00:00"/>
    <n v="2"/>
    <n v="3"/>
    <n v="2"/>
    <x v="4"/>
    <s v="Medium"/>
    <s v="Medium"/>
    <n v="1"/>
    <n v="0"/>
  </r>
  <r>
    <s v="INC-2026-10104"/>
    <d v="2026-02-23T04:39:00"/>
    <x v="4"/>
    <s v="hr-benefits-portal.org"/>
    <x v="2"/>
    <x v="0"/>
    <n v="0.19375000000000001"/>
    <d v="2026-02-23T00:00:00"/>
    <n v="2"/>
    <n v="3"/>
    <n v="1"/>
    <x v="2"/>
    <s v="Low"/>
    <s v="Low"/>
    <n v="1"/>
    <n v="0"/>
  </r>
  <r>
    <s v="INC-2026-13510"/>
    <d v="2026-02-23T05:09:00"/>
    <x v="3"/>
    <s v="hr-benefits-portal.org"/>
    <x v="0"/>
    <x v="0"/>
    <n v="0.21458333333333332"/>
    <d v="2026-02-23T00:00:00"/>
    <n v="2"/>
    <n v="5"/>
    <n v="1"/>
    <x v="8"/>
    <s v="Medium"/>
    <s v="Medium"/>
    <n v="1"/>
    <n v="0"/>
  </r>
  <r>
    <s v="INC-2026-13353"/>
    <d v="2026-02-23T05:11:00"/>
    <x v="5"/>
    <s v="invoice-processing.co"/>
    <x v="3"/>
    <x v="1"/>
    <n v="0.21597222222222223"/>
    <d v="2026-02-23T00:00:00"/>
    <n v="2"/>
    <n v="1"/>
    <n v="4"/>
    <x v="1"/>
    <s v="Low"/>
    <s v="Low"/>
    <n v="1"/>
    <n v="1"/>
  </r>
  <r>
    <s v="INC-2026-13962"/>
    <d v="2026-02-23T05:18:00"/>
    <x v="4"/>
    <s v="micros0ft-security.com"/>
    <x v="2"/>
    <x v="1"/>
    <n v="0.22083333333333333"/>
    <d v="2026-02-23T00:00:00"/>
    <n v="2"/>
    <n v="3"/>
    <n v="4"/>
    <x v="5"/>
    <s v="High"/>
    <s v="High"/>
    <n v="1"/>
    <n v="1"/>
  </r>
  <r>
    <s v="INC-2026-11559"/>
    <d v="2026-02-23T05:47:00"/>
    <x v="2"/>
    <s v="invoice-processing.co"/>
    <x v="1"/>
    <x v="3"/>
    <n v="0.24097222222222223"/>
    <d v="2026-02-23T00:00:00"/>
    <n v="2"/>
    <n v="3"/>
    <n v="2"/>
    <x v="4"/>
    <s v="Medium"/>
    <s v="Medium"/>
    <n v="1"/>
    <n v="0"/>
  </r>
  <r>
    <s v="INC-2026-12983"/>
    <d v="2026-02-23T05:59:00"/>
    <x v="5"/>
    <s v="micros0ft-security.com"/>
    <x v="1"/>
    <x v="3"/>
    <n v="0.24930555555555556"/>
    <d v="2026-02-23T00:00:00"/>
    <n v="2"/>
    <n v="1"/>
    <n v="2"/>
    <x v="6"/>
    <s v="Low"/>
    <s v="Low"/>
    <n v="1"/>
    <n v="0"/>
  </r>
  <r>
    <s v="INC-2026-12674"/>
    <d v="2026-02-23T06:24:00"/>
    <x v="4"/>
    <s v="secure-bank-login.net"/>
    <x v="0"/>
    <x v="3"/>
    <n v="0.26666666666666666"/>
    <d v="2026-02-23T00:00:00"/>
    <n v="2"/>
    <n v="3"/>
    <n v="2"/>
    <x v="4"/>
    <s v="Medium"/>
    <s v="Medium"/>
    <n v="1"/>
    <n v="0"/>
  </r>
  <r>
    <s v="INC-2026-14126"/>
    <d v="2026-02-23T06:25:00"/>
    <x v="4"/>
    <s v="invoice-processing.co"/>
    <x v="2"/>
    <x v="0"/>
    <n v="0.2673611111111111"/>
    <d v="2026-02-23T00:00:00"/>
    <n v="2"/>
    <n v="3"/>
    <n v="1"/>
    <x v="2"/>
    <s v="Low"/>
    <s v="Low"/>
    <n v="1"/>
    <n v="0"/>
  </r>
  <r>
    <s v="INC-2026-10118"/>
    <d v="2026-02-23T07:49:00"/>
    <x v="1"/>
    <s v="invoice-processing.co"/>
    <x v="0"/>
    <x v="1"/>
    <n v="0.32569444444444445"/>
    <d v="2026-02-23T00:00:00"/>
    <n v="2"/>
    <n v="1"/>
    <n v="4"/>
    <x v="1"/>
    <s v="Low"/>
    <s v="Low"/>
    <n v="1"/>
    <n v="1"/>
  </r>
  <r>
    <s v="INC-2026-11812"/>
    <d v="2026-02-23T08:01:00"/>
    <x v="1"/>
    <s v="micros0ft-security.com"/>
    <x v="1"/>
    <x v="3"/>
    <n v="0.33402777777777776"/>
    <d v="2026-02-23T00:00:00"/>
    <n v="2"/>
    <n v="1"/>
    <n v="2"/>
    <x v="6"/>
    <s v="Low"/>
    <s v="Low"/>
    <n v="1"/>
    <n v="0"/>
  </r>
  <r>
    <s v="INC-2026-10879"/>
    <d v="2026-02-23T08:47:00"/>
    <x v="4"/>
    <s v="invoice-processing.co"/>
    <x v="2"/>
    <x v="2"/>
    <n v="0.3659722222222222"/>
    <d v="2026-02-23T00:00:00"/>
    <n v="2"/>
    <n v="3"/>
    <n v="2"/>
    <x v="4"/>
    <s v="Medium"/>
    <s v="Medium"/>
    <n v="1"/>
    <n v="0"/>
  </r>
  <r>
    <s v="INC-2026-11757"/>
    <d v="2026-02-23T09:03:00"/>
    <x v="3"/>
    <s v="micros0ft-security.com"/>
    <x v="0"/>
    <x v="3"/>
    <n v="0.37708333333333333"/>
    <d v="2026-02-23T00:00:00"/>
    <n v="2"/>
    <n v="5"/>
    <n v="2"/>
    <x v="3"/>
    <s v="Medium"/>
    <s v="Medium"/>
    <n v="1"/>
    <n v="0"/>
  </r>
  <r>
    <s v="INC-2026-13476"/>
    <d v="2026-02-23T09:39:00"/>
    <x v="5"/>
    <s v="micros0ft-security.com"/>
    <x v="2"/>
    <x v="2"/>
    <n v="0.40208333333333335"/>
    <d v="2026-02-23T00:00:00"/>
    <n v="2"/>
    <n v="1"/>
    <n v="2"/>
    <x v="6"/>
    <s v="Low"/>
    <s v="Low"/>
    <n v="1"/>
    <n v="0"/>
  </r>
  <r>
    <s v="INC-2026-14459"/>
    <d v="2026-02-23T10:09:00"/>
    <x v="1"/>
    <s v="invoice-processing.co"/>
    <x v="2"/>
    <x v="0"/>
    <n v="0.42291666666666666"/>
    <d v="2026-02-23T00:00:00"/>
    <n v="2"/>
    <n v="1"/>
    <n v="1"/>
    <x v="0"/>
    <s v="Low"/>
    <s v="Low"/>
    <n v="1"/>
    <n v="0"/>
  </r>
  <r>
    <s v="INC-2026-13080"/>
    <d v="2026-02-23T10:21:00"/>
    <x v="4"/>
    <s v="invoice-processing.co"/>
    <x v="2"/>
    <x v="0"/>
    <n v="0.43125000000000002"/>
    <d v="2026-02-23T00:00:00"/>
    <n v="2"/>
    <n v="3"/>
    <n v="1"/>
    <x v="2"/>
    <s v="Low"/>
    <s v="Low"/>
    <n v="1"/>
    <n v="0"/>
  </r>
  <r>
    <s v="INC-2026-11107"/>
    <d v="2026-02-23T10:58:00"/>
    <x v="4"/>
    <s v="hr-benefits-portal.org"/>
    <x v="0"/>
    <x v="3"/>
    <n v="0.45694444444444443"/>
    <d v="2026-02-23T00:00:00"/>
    <n v="2"/>
    <n v="3"/>
    <n v="2"/>
    <x v="4"/>
    <s v="Medium"/>
    <s v="Medium"/>
    <n v="1"/>
    <n v="0"/>
  </r>
  <r>
    <s v="INC-2026-10528"/>
    <d v="2026-02-23T11:13:00"/>
    <x v="4"/>
    <s v="hr-benefits-portal.org"/>
    <x v="2"/>
    <x v="3"/>
    <n v="0.46736111111111112"/>
    <d v="2026-02-23T00:00:00"/>
    <n v="2"/>
    <n v="3"/>
    <n v="2"/>
    <x v="4"/>
    <s v="Medium"/>
    <s v="Medium"/>
    <n v="1"/>
    <n v="0"/>
  </r>
  <r>
    <s v="INC-2026-14453"/>
    <d v="2026-02-23T11:35:00"/>
    <x v="3"/>
    <s v="secure-bank-login.net"/>
    <x v="0"/>
    <x v="0"/>
    <n v="0.4826388888888889"/>
    <d v="2026-02-23T00:00:00"/>
    <n v="2"/>
    <n v="5"/>
    <n v="1"/>
    <x v="8"/>
    <s v="Medium"/>
    <s v="Medium"/>
    <n v="1"/>
    <n v="0"/>
  </r>
  <r>
    <s v="INC-2026-10895"/>
    <d v="2026-02-23T12:02:00"/>
    <x v="4"/>
    <s v="hr-benefits-portal.org"/>
    <x v="2"/>
    <x v="0"/>
    <n v="0.50138888888888888"/>
    <d v="2026-02-23T00:00:00"/>
    <n v="2"/>
    <n v="3"/>
    <n v="1"/>
    <x v="2"/>
    <s v="Low"/>
    <s v="Low"/>
    <n v="1"/>
    <n v="0"/>
  </r>
  <r>
    <s v="INC-2026-11078"/>
    <d v="2026-02-23T12:12:00"/>
    <x v="0"/>
    <s v="micros0ft-security.com"/>
    <x v="2"/>
    <x v="1"/>
    <n v="0.5083333333333333"/>
    <d v="2026-02-23T00:00:00"/>
    <n v="2"/>
    <n v="1"/>
    <n v="4"/>
    <x v="1"/>
    <s v="Low"/>
    <s v="Low"/>
    <n v="1"/>
    <n v="1"/>
  </r>
  <r>
    <s v="INC-2026-12812"/>
    <d v="2026-02-23T12:35:00"/>
    <x v="5"/>
    <s v="hr-benefits-portal.org"/>
    <x v="0"/>
    <x v="3"/>
    <n v="0.52430555555555558"/>
    <d v="2026-02-23T00:00:00"/>
    <n v="2"/>
    <n v="1"/>
    <n v="2"/>
    <x v="6"/>
    <s v="Low"/>
    <s v="Low"/>
    <n v="1"/>
    <n v="0"/>
  </r>
  <r>
    <s v="INC-2026-10568"/>
    <d v="2026-02-23T12:39:00"/>
    <x v="1"/>
    <s v="micros0ft-security.com"/>
    <x v="1"/>
    <x v="3"/>
    <n v="0.52708333333333335"/>
    <d v="2026-02-23T00:00:00"/>
    <n v="2"/>
    <n v="1"/>
    <n v="2"/>
    <x v="6"/>
    <s v="Low"/>
    <s v="Low"/>
    <n v="1"/>
    <n v="0"/>
  </r>
  <r>
    <s v="INC-2026-12405"/>
    <d v="2026-02-23T13:00:00"/>
    <x v="4"/>
    <s v="micros0ft-security.com"/>
    <x v="2"/>
    <x v="3"/>
    <n v="0.54166666666666663"/>
    <d v="2026-02-23T00:00:00"/>
    <n v="2"/>
    <n v="3"/>
    <n v="2"/>
    <x v="4"/>
    <s v="Medium"/>
    <s v="Medium"/>
    <n v="1"/>
    <n v="0"/>
  </r>
  <r>
    <s v="INC-2026-11291"/>
    <d v="2026-02-23T13:21:00"/>
    <x v="4"/>
    <s v="invoice-processing.co"/>
    <x v="2"/>
    <x v="2"/>
    <n v="0.55625000000000002"/>
    <d v="2026-02-23T00:00:00"/>
    <n v="2"/>
    <n v="3"/>
    <n v="2"/>
    <x v="4"/>
    <s v="Medium"/>
    <s v="Medium"/>
    <n v="1"/>
    <n v="0"/>
  </r>
  <r>
    <s v="INC-2026-10285"/>
    <d v="2026-02-23T13:37:00"/>
    <x v="0"/>
    <s v="invoice-processing.co"/>
    <x v="2"/>
    <x v="3"/>
    <n v="0.56736111111111109"/>
    <d v="2026-02-23T00:00:00"/>
    <n v="2"/>
    <n v="1"/>
    <n v="2"/>
    <x v="6"/>
    <s v="Low"/>
    <s v="Low"/>
    <n v="1"/>
    <n v="0"/>
  </r>
  <r>
    <s v="INC-2026-14748"/>
    <d v="2026-02-23T13:53:00"/>
    <x v="3"/>
    <s v="secure-bank-login.net"/>
    <x v="0"/>
    <x v="3"/>
    <n v="0.57847222222222228"/>
    <d v="2026-02-23T00:00:00"/>
    <n v="2"/>
    <n v="5"/>
    <n v="2"/>
    <x v="3"/>
    <s v="Medium"/>
    <s v="Medium"/>
    <n v="1"/>
    <n v="0"/>
  </r>
  <r>
    <s v="INC-2026-10237"/>
    <d v="2026-02-23T14:09:00"/>
    <x v="4"/>
    <s v="invoice-processing.co"/>
    <x v="2"/>
    <x v="2"/>
    <n v="0.58958333333333335"/>
    <d v="2026-02-23T00:00:00"/>
    <n v="2"/>
    <n v="3"/>
    <n v="2"/>
    <x v="4"/>
    <s v="Medium"/>
    <s v="Medium"/>
    <n v="1"/>
    <n v="0"/>
  </r>
  <r>
    <s v="INC-2026-12058"/>
    <d v="2026-02-23T14:17:00"/>
    <x v="4"/>
    <s v="secure-bank-login.net"/>
    <x v="2"/>
    <x v="2"/>
    <n v="0.59513888888888888"/>
    <d v="2026-02-23T00:00:00"/>
    <n v="2"/>
    <n v="3"/>
    <n v="2"/>
    <x v="4"/>
    <s v="Medium"/>
    <s v="Medium"/>
    <n v="1"/>
    <n v="0"/>
  </r>
  <r>
    <s v="INC-2026-12527"/>
    <d v="2026-02-23T14:42:00"/>
    <x v="4"/>
    <s v="micros0ft-security.com"/>
    <x v="2"/>
    <x v="2"/>
    <n v="0.61250000000000004"/>
    <d v="2026-02-23T00:00:00"/>
    <n v="2"/>
    <n v="3"/>
    <n v="2"/>
    <x v="4"/>
    <s v="Medium"/>
    <s v="Medium"/>
    <n v="1"/>
    <n v="0"/>
  </r>
  <r>
    <s v="INC-2026-10657"/>
    <d v="2026-02-23T14:49:00"/>
    <x v="1"/>
    <s v="hr-benefits-portal.org"/>
    <x v="1"/>
    <x v="0"/>
    <n v="0.61736111111111114"/>
    <d v="2026-02-23T00:00:00"/>
    <n v="2"/>
    <n v="1"/>
    <n v="1"/>
    <x v="0"/>
    <s v="Low"/>
    <s v="Low"/>
    <n v="1"/>
    <n v="0"/>
  </r>
  <r>
    <s v="INC-2026-13569"/>
    <d v="2026-02-23T15:56:00"/>
    <x v="3"/>
    <s v="hr-benefits-portal.org"/>
    <x v="0"/>
    <x v="2"/>
    <n v="0.66388888888888886"/>
    <d v="2026-02-23T00:00:00"/>
    <n v="2"/>
    <n v="5"/>
    <n v="2"/>
    <x v="3"/>
    <s v="Medium"/>
    <s v="Medium"/>
    <n v="1"/>
    <n v="0"/>
  </r>
  <r>
    <s v="INC-2026-14041"/>
    <d v="2026-02-23T16:09:00"/>
    <x v="4"/>
    <s v="hr-benefits-portal.org"/>
    <x v="2"/>
    <x v="0"/>
    <n v="0.67291666666666672"/>
    <d v="2026-02-23T00:00:00"/>
    <n v="2"/>
    <n v="3"/>
    <n v="1"/>
    <x v="2"/>
    <s v="Low"/>
    <s v="Low"/>
    <n v="1"/>
    <n v="0"/>
  </r>
  <r>
    <s v="INC-2026-13144"/>
    <d v="2026-02-23T16:41:00"/>
    <x v="4"/>
    <s v="secure-bank-login.net"/>
    <x v="2"/>
    <x v="2"/>
    <n v="0.69513888888888886"/>
    <d v="2026-02-23T00:00:00"/>
    <n v="2"/>
    <n v="3"/>
    <n v="2"/>
    <x v="4"/>
    <s v="Medium"/>
    <s v="Medium"/>
    <n v="1"/>
    <n v="0"/>
  </r>
  <r>
    <s v="INC-2026-12357"/>
    <d v="2026-02-23T17:03:00"/>
    <x v="5"/>
    <s v="secure-bank-login.net"/>
    <x v="1"/>
    <x v="2"/>
    <n v="0.7104166666666667"/>
    <d v="2026-02-23T00:00:00"/>
    <n v="2"/>
    <n v="1"/>
    <n v="2"/>
    <x v="6"/>
    <s v="Low"/>
    <s v="Low"/>
    <n v="1"/>
    <n v="0"/>
  </r>
  <r>
    <s v="INC-2026-11759"/>
    <d v="2026-02-23T18:18:00"/>
    <x v="2"/>
    <s v="invoice-processing.co"/>
    <x v="0"/>
    <x v="2"/>
    <n v="0.76249999999999996"/>
    <d v="2026-02-23T00:00:00"/>
    <n v="2"/>
    <n v="3"/>
    <n v="2"/>
    <x v="4"/>
    <s v="Medium"/>
    <s v="Medium"/>
    <n v="1"/>
    <n v="0"/>
  </r>
  <r>
    <s v="INC-2026-12166"/>
    <d v="2026-02-23T19:08:00"/>
    <x v="0"/>
    <s v="secure-bank-login.net"/>
    <x v="2"/>
    <x v="2"/>
    <n v="0.79722222222222228"/>
    <d v="2026-02-23T00:00:00"/>
    <n v="2"/>
    <n v="1"/>
    <n v="2"/>
    <x v="6"/>
    <s v="Low"/>
    <s v="Low"/>
    <n v="1"/>
    <n v="0"/>
  </r>
  <r>
    <s v="INC-2026-12759"/>
    <d v="2026-02-23T19:20:00"/>
    <x v="3"/>
    <s v="hr-benefits-portal.org"/>
    <x v="0"/>
    <x v="3"/>
    <n v="0.80555555555555558"/>
    <d v="2026-02-23T00:00:00"/>
    <n v="2"/>
    <n v="5"/>
    <n v="2"/>
    <x v="3"/>
    <s v="Medium"/>
    <s v="Medium"/>
    <n v="1"/>
    <n v="0"/>
  </r>
  <r>
    <s v="INC-2026-10308"/>
    <d v="2026-02-23T19:36:00"/>
    <x v="3"/>
    <s v="micros0ft-security.com"/>
    <x v="0"/>
    <x v="3"/>
    <n v="0.81666666666666665"/>
    <d v="2026-02-23T00:00:00"/>
    <n v="2"/>
    <n v="5"/>
    <n v="2"/>
    <x v="3"/>
    <s v="Medium"/>
    <s v="Medium"/>
    <n v="1"/>
    <n v="0"/>
  </r>
  <r>
    <s v="INC-2026-11238"/>
    <d v="2026-02-23T19:53:00"/>
    <x v="4"/>
    <s v="secure-bank-login.net"/>
    <x v="2"/>
    <x v="4"/>
    <n v="0.82847222222222228"/>
    <d v="2026-02-23T00:00:00"/>
    <n v="2"/>
    <n v="3"/>
    <n v="5"/>
    <x v="9"/>
    <s v="High"/>
    <s v="High"/>
    <n v="1"/>
    <n v="1"/>
  </r>
  <r>
    <s v="INC-2026-10860"/>
    <d v="2026-02-23T20:04:00"/>
    <x v="4"/>
    <s v="micros0ft-security.com"/>
    <x v="2"/>
    <x v="1"/>
    <n v="0.83611111111111114"/>
    <d v="2026-02-23T00:00:00"/>
    <n v="2"/>
    <n v="3"/>
    <n v="4"/>
    <x v="5"/>
    <s v="High"/>
    <s v="High"/>
    <n v="1"/>
    <n v="1"/>
  </r>
  <r>
    <s v="INC-2026-10261"/>
    <d v="2026-02-23T20:09:00"/>
    <x v="0"/>
    <s v="secure-bank-login.net"/>
    <x v="3"/>
    <x v="3"/>
    <n v="0.83958333333333335"/>
    <d v="2026-02-23T00:00:00"/>
    <n v="2"/>
    <n v="1"/>
    <n v="2"/>
    <x v="6"/>
    <s v="Low"/>
    <s v="Low"/>
    <n v="1"/>
    <n v="0"/>
  </r>
  <r>
    <s v="INC-2026-12091"/>
    <d v="2026-02-23T20:12:00"/>
    <x v="0"/>
    <s v="secure-bank-login.net"/>
    <x v="3"/>
    <x v="2"/>
    <n v="0.84166666666666667"/>
    <d v="2026-02-23T00:00:00"/>
    <n v="2"/>
    <n v="1"/>
    <n v="2"/>
    <x v="6"/>
    <s v="Low"/>
    <s v="Low"/>
    <n v="1"/>
    <n v="0"/>
  </r>
  <r>
    <s v="INC-2026-10988"/>
    <d v="2026-02-23T20:52:00"/>
    <x v="4"/>
    <s v="micros0ft-security.com"/>
    <x v="2"/>
    <x v="3"/>
    <n v="0.86944444444444446"/>
    <d v="2026-02-23T00:00:00"/>
    <n v="2"/>
    <n v="3"/>
    <n v="2"/>
    <x v="4"/>
    <s v="Medium"/>
    <s v="Medium"/>
    <n v="1"/>
    <n v="0"/>
  </r>
  <r>
    <s v="INC-2026-13736"/>
    <d v="2026-02-23T20:55:00"/>
    <x v="4"/>
    <s v="hr-benefits-portal.org"/>
    <x v="2"/>
    <x v="2"/>
    <n v="0.87152777777777779"/>
    <d v="2026-02-23T00:00:00"/>
    <n v="2"/>
    <n v="3"/>
    <n v="2"/>
    <x v="4"/>
    <s v="Medium"/>
    <s v="Medium"/>
    <n v="1"/>
    <n v="0"/>
  </r>
  <r>
    <s v="INC-2026-12336"/>
    <d v="2026-02-23T21:20:00"/>
    <x v="2"/>
    <s v="secure-bank-login.net"/>
    <x v="3"/>
    <x v="3"/>
    <n v="0.88888888888888884"/>
    <d v="2026-02-23T00:00:00"/>
    <n v="2"/>
    <n v="3"/>
    <n v="2"/>
    <x v="4"/>
    <s v="Medium"/>
    <s v="Medium"/>
    <n v="1"/>
    <n v="0"/>
  </r>
  <r>
    <s v="INC-2026-10551"/>
    <d v="2026-02-23T21:37:00"/>
    <x v="4"/>
    <s v="invoice-processing.co"/>
    <x v="2"/>
    <x v="3"/>
    <n v="0.90069444444444446"/>
    <d v="2026-02-23T00:00:00"/>
    <n v="2"/>
    <n v="3"/>
    <n v="2"/>
    <x v="4"/>
    <s v="Medium"/>
    <s v="Medium"/>
    <n v="1"/>
    <n v="0"/>
  </r>
  <r>
    <s v="INC-2026-11379"/>
    <d v="2026-02-23T21:49:00"/>
    <x v="2"/>
    <s v="invoice-processing.co"/>
    <x v="1"/>
    <x v="0"/>
    <n v="0.90902777777777777"/>
    <d v="2026-02-23T00:00:00"/>
    <n v="2"/>
    <n v="3"/>
    <n v="1"/>
    <x v="2"/>
    <s v="Low"/>
    <s v="Low"/>
    <n v="1"/>
    <n v="0"/>
  </r>
  <r>
    <s v="INC-2026-13094"/>
    <d v="2026-02-23T22:11:00"/>
    <x v="2"/>
    <s v="secure-bank-login.net"/>
    <x v="0"/>
    <x v="3"/>
    <n v="0.9243055555555556"/>
    <d v="2026-02-23T00:00:00"/>
    <n v="2"/>
    <n v="3"/>
    <n v="2"/>
    <x v="4"/>
    <s v="Medium"/>
    <s v="Medium"/>
    <n v="1"/>
    <n v="0"/>
  </r>
  <r>
    <s v="INC-2026-12150"/>
    <d v="2026-02-23T23:19:00"/>
    <x v="4"/>
    <s v="micros0ft-security.com"/>
    <x v="2"/>
    <x v="2"/>
    <n v="0.97152777777777777"/>
    <d v="2026-02-23T00:00:00"/>
    <n v="2"/>
    <n v="3"/>
    <n v="2"/>
    <x v="4"/>
    <s v="Medium"/>
    <s v="Medium"/>
    <n v="1"/>
    <n v="0"/>
  </r>
  <r>
    <s v="INC-2026-10334"/>
    <d v="2026-02-23T23:35:00"/>
    <x v="4"/>
    <s v="invoice-processing.co"/>
    <x v="2"/>
    <x v="1"/>
    <n v="0.98263888888888884"/>
    <d v="2026-02-23T00:00:00"/>
    <n v="2"/>
    <n v="3"/>
    <n v="4"/>
    <x v="5"/>
    <s v="High"/>
    <s v="High"/>
    <n v="1"/>
    <n v="1"/>
  </r>
  <r>
    <s v="INC-2026-11593"/>
    <d v="2026-02-23T23:43:00"/>
    <x v="4"/>
    <s v="secure-bank-login.net"/>
    <x v="2"/>
    <x v="0"/>
    <n v="0.98819444444444449"/>
    <d v="2026-02-23T00:00:00"/>
    <n v="2"/>
    <n v="3"/>
    <n v="1"/>
    <x v="2"/>
    <s v="Low"/>
    <s v="Low"/>
    <n v="1"/>
    <n v="0"/>
  </r>
  <r>
    <s v="INC-2026-10316"/>
    <d v="2026-02-23T23:44:00"/>
    <x v="3"/>
    <s v="hr-benefits-portal.org"/>
    <x v="0"/>
    <x v="2"/>
    <n v="0.98888888888888893"/>
    <d v="2026-02-23T00:00:00"/>
    <n v="2"/>
    <n v="5"/>
    <n v="2"/>
    <x v="3"/>
    <s v="Medium"/>
    <s v="Medium"/>
    <n v="1"/>
    <n v="0"/>
  </r>
  <r>
    <s v="INC-2026-10910"/>
    <d v="2026-02-24T00:07:00"/>
    <x v="4"/>
    <s v="hr-benefits-portal.org"/>
    <x v="1"/>
    <x v="3"/>
    <n v="4.8611111111111112E-3"/>
    <d v="2026-02-24T00:00:00"/>
    <n v="2"/>
    <n v="3"/>
    <n v="2"/>
    <x v="4"/>
    <s v="Medium"/>
    <s v="Medium"/>
    <n v="1"/>
    <n v="0"/>
  </r>
  <r>
    <s v="INC-2026-10928"/>
    <d v="2026-02-24T00:31:00"/>
    <x v="4"/>
    <s v="invoice-processing.co"/>
    <x v="0"/>
    <x v="2"/>
    <n v="2.1527777777777778E-2"/>
    <d v="2026-02-24T00:00:00"/>
    <n v="2"/>
    <n v="3"/>
    <n v="2"/>
    <x v="4"/>
    <s v="Medium"/>
    <s v="Medium"/>
    <n v="1"/>
    <n v="0"/>
  </r>
  <r>
    <s v="INC-2026-12242"/>
    <d v="2026-02-24T01:15:00"/>
    <x v="5"/>
    <s v="micros0ft-security.com"/>
    <x v="3"/>
    <x v="3"/>
    <n v="5.2083333333333336E-2"/>
    <d v="2026-02-24T00:00:00"/>
    <n v="2"/>
    <n v="1"/>
    <n v="2"/>
    <x v="6"/>
    <s v="Low"/>
    <s v="Low"/>
    <n v="1"/>
    <n v="0"/>
  </r>
  <r>
    <s v="INC-2026-13369"/>
    <d v="2026-02-24T01:20:00"/>
    <x v="0"/>
    <s v="invoice-processing.co"/>
    <x v="0"/>
    <x v="4"/>
    <n v="5.5555555555555552E-2"/>
    <d v="2026-02-24T00:00:00"/>
    <n v="2"/>
    <n v="1"/>
    <n v="5"/>
    <x v="8"/>
    <s v="Medium"/>
    <s v="Medium"/>
    <n v="1"/>
    <n v="1"/>
  </r>
  <r>
    <s v="INC-2026-13830"/>
    <d v="2026-02-24T01:52:00"/>
    <x v="3"/>
    <s v="micros0ft-security.com"/>
    <x v="0"/>
    <x v="0"/>
    <n v="7.7777777777777779E-2"/>
    <d v="2026-02-24T00:00:00"/>
    <n v="2"/>
    <n v="5"/>
    <n v="1"/>
    <x v="8"/>
    <s v="Medium"/>
    <s v="Medium"/>
    <n v="1"/>
    <n v="0"/>
  </r>
  <r>
    <s v="INC-2026-14600"/>
    <d v="2026-02-24T02:24:00"/>
    <x v="2"/>
    <s v="hr-benefits-portal.org"/>
    <x v="3"/>
    <x v="4"/>
    <n v="0.1"/>
    <d v="2026-02-24T00:00:00"/>
    <n v="2"/>
    <n v="3"/>
    <n v="5"/>
    <x v="9"/>
    <s v="High"/>
    <s v="High"/>
    <n v="1"/>
    <n v="1"/>
  </r>
  <r>
    <s v="INC-2026-12951"/>
    <d v="2026-02-24T02:40:00"/>
    <x v="4"/>
    <s v="hr-benefits-portal.org"/>
    <x v="2"/>
    <x v="3"/>
    <n v="0.1111111111111111"/>
    <d v="2026-02-24T00:00:00"/>
    <n v="2"/>
    <n v="3"/>
    <n v="2"/>
    <x v="4"/>
    <s v="Medium"/>
    <s v="Medium"/>
    <n v="1"/>
    <n v="0"/>
  </r>
  <r>
    <s v="INC-2026-11776"/>
    <d v="2026-02-24T03:10:00"/>
    <x v="0"/>
    <s v="secure-bank-login.net"/>
    <x v="3"/>
    <x v="3"/>
    <n v="0.13194444444444445"/>
    <d v="2026-02-24T00:00:00"/>
    <n v="2"/>
    <n v="1"/>
    <n v="2"/>
    <x v="6"/>
    <s v="Low"/>
    <s v="Low"/>
    <n v="1"/>
    <n v="0"/>
  </r>
  <r>
    <s v="INC-2026-14482"/>
    <d v="2026-02-24T03:22:00"/>
    <x v="5"/>
    <s v="hr-benefits-portal.org"/>
    <x v="2"/>
    <x v="3"/>
    <n v="0.14027777777777778"/>
    <d v="2026-02-24T00:00:00"/>
    <n v="2"/>
    <n v="1"/>
    <n v="2"/>
    <x v="6"/>
    <s v="Low"/>
    <s v="Low"/>
    <n v="1"/>
    <n v="0"/>
  </r>
  <r>
    <s v="INC-2026-13016"/>
    <d v="2026-02-24T03:38:00"/>
    <x v="0"/>
    <s v="secure-bank-login.net"/>
    <x v="1"/>
    <x v="2"/>
    <n v="0.15138888888888888"/>
    <d v="2026-02-24T00:00:00"/>
    <n v="2"/>
    <n v="1"/>
    <n v="2"/>
    <x v="6"/>
    <s v="Low"/>
    <s v="Low"/>
    <n v="1"/>
    <n v="0"/>
  </r>
  <r>
    <s v="INC-2026-12486"/>
    <d v="2026-02-24T03:40:00"/>
    <x v="2"/>
    <s v="hr-benefits-portal.org"/>
    <x v="1"/>
    <x v="1"/>
    <n v="0.15277777777777779"/>
    <d v="2026-02-24T00:00:00"/>
    <n v="2"/>
    <n v="3"/>
    <n v="4"/>
    <x v="5"/>
    <s v="High"/>
    <s v="High"/>
    <n v="1"/>
    <n v="1"/>
  </r>
  <r>
    <s v="INC-2026-11368"/>
    <d v="2026-02-24T03:58:00"/>
    <x v="0"/>
    <s v="secure-bank-login.net"/>
    <x v="2"/>
    <x v="0"/>
    <n v="0.16527777777777777"/>
    <d v="2026-02-24T00:00:00"/>
    <n v="2"/>
    <n v="1"/>
    <n v="1"/>
    <x v="0"/>
    <s v="Low"/>
    <s v="Low"/>
    <n v="1"/>
    <n v="0"/>
  </r>
  <r>
    <s v="INC-2026-10313"/>
    <d v="2026-02-24T04:26:00"/>
    <x v="4"/>
    <s v="invoice-processing.co"/>
    <x v="2"/>
    <x v="2"/>
    <n v="0.18472222222222223"/>
    <d v="2026-02-24T00:00:00"/>
    <n v="2"/>
    <n v="3"/>
    <n v="2"/>
    <x v="4"/>
    <s v="Medium"/>
    <s v="Medium"/>
    <n v="1"/>
    <n v="0"/>
  </r>
  <r>
    <s v="INC-2026-11687"/>
    <d v="2026-02-24T04:57:00"/>
    <x v="2"/>
    <s v="hr-benefits-portal.org"/>
    <x v="0"/>
    <x v="3"/>
    <n v="0.20624999999999999"/>
    <d v="2026-02-24T00:00:00"/>
    <n v="2"/>
    <n v="3"/>
    <n v="2"/>
    <x v="4"/>
    <s v="Medium"/>
    <s v="Medium"/>
    <n v="1"/>
    <n v="0"/>
  </r>
  <r>
    <s v="INC-2026-12114"/>
    <d v="2026-02-24T05:05:00"/>
    <x v="0"/>
    <s v="invoice-processing.co"/>
    <x v="0"/>
    <x v="0"/>
    <n v="0.21180555555555555"/>
    <d v="2026-02-24T00:00:00"/>
    <n v="2"/>
    <n v="1"/>
    <n v="1"/>
    <x v="0"/>
    <s v="Low"/>
    <s v="Low"/>
    <n v="1"/>
    <n v="0"/>
  </r>
  <r>
    <s v="INC-2026-14552"/>
    <d v="2026-02-24T05:18:00"/>
    <x v="0"/>
    <s v="invoice-processing.co"/>
    <x v="0"/>
    <x v="3"/>
    <n v="0.22083333333333333"/>
    <d v="2026-02-24T00:00:00"/>
    <n v="2"/>
    <n v="1"/>
    <n v="2"/>
    <x v="6"/>
    <s v="Low"/>
    <s v="Low"/>
    <n v="1"/>
    <n v="0"/>
  </r>
  <r>
    <s v="INC-2026-11345"/>
    <d v="2026-02-24T05:56:00"/>
    <x v="4"/>
    <s v="invoice-processing.co"/>
    <x v="2"/>
    <x v="3"/>
    <n v="0.24722222222222223"/>
    <d v="2026-02-24T00:00:00"/>
    <n v="2"/>
    <n v="3"/>
    <n v="2"/>
    <x v="4"/>
    <s v="Medium"/>
    <s v="Medium"/>
    <n v="1"/>
    <n v="0"/>
  </r>
  <r>
    <s v="INC-2026-14838"/>
    <d v="2026-02-24T06:33:00"/>
    <x v="5"/>
    <s v="hr-benefits-portal.org"/>
    <x v="3"/>
    <x v="3"/>
    <n v="0.27291666666666664"/>
    <d v="2026-02-24T00:00:00"/>
    <n v="2"/>
    <n v="1"/>
    <n v="2"/>
    <x v="6"/>
    <s v="Low"/>
    <s v="Low"/>
    <n v="1"/>
    <n v="0"/>
  </r>
  <r>
    <s v="INC-2026-12189"/>
    <d v="2026-02-24T06:48:00"/>
    <x v="0"/>
    <s v="hr-benefits-portal.org"/>
    <x v="0"/>
    <x v="2"/>
    <n v="0.28333333333333333"/>
    <d v="2026-02-24T00:00:00"/>
    <n v="2"/>
    <n v="1"/>
    <n v="2"/>
    <x v="6"/>
    <s v="Low"/>
    <s v="Low"/>
    <n v="1"/>
    <n v="0"/>
  </r>
  <r>
    <s v="INC-2026-11523"/>
    <d v="2026-02-24T06:53:00"/>
    <x v="4"/>
    <s v="secure-bank-login.net"/>
    <x v="1"/>
    <x v="0"/>
    <n v="0.28680555555555554"/>
    <d v="2026-02-24T00:00:00"/>
    <n v="2"/>
    <n v="3"/>
    <n v="1"/>
    <x v="2"/>
    <s v="Low"/>
    <s v="Low"/>
    <n v="1"/>
    <n v="0"/>
  </r>
  <r>
    <s v="INC-2026-14451"/>
    <d v="2026-02-24T07:06:00"/>
    <x v="0"/>
    <s v="hr-benefits-portal.org"/>
    <x v="1"/>
    <x v="3"/>
    <n v="0.29583333333333334"/>
    <d v="2026-02-24T00:00:00"/>
    <n v="2"/>
    <n v="1"/>
    <n v="2"/>
    <x v="6"/>
    <s v="Low"/>
    <s v="Low"/>
    <n v="1"/>
    <n v="0"/>
  </r>
  <r>
    <s v="INC-2026-10136"/>
    <d v="2026-02-24T07:33:00"/>
    <x v="4"/>
    <s v="invoice-processing.co"/>
    <x v="2"/>
    <x v="2"/>
    <n v="0.31458333333333333"/>
    <d v="2026-02-24T00:00:00"/>
    <n v="2"/>
    <n v="3"/>
    <n v="2"/>
    <x v="4"/>
    <s v="Medium"/>
    <s v="Medium"/>
    <n v="1"/>
    <n v="0"/>
  </r>
  <r>
    <s v="INC-2026-12524"/>
    <d v="2026-02-24T07:34:00"/>
    <x v="4"/>
    <s v="hr-benefits-portal.org"/>
    <x v="2"/>
    <x v="0"/>
    <n v="0.31527777777777777"/>
    <d v="2026-02-24T00:00:00"/>
    <n v="2"/>
    <n v="3"/>
    <n v="1"/>
    <x v="2"/>
    <s v="Low"/>
    <s v="Low"/>
    <n v="1"/>
    <n v="0"/>
  </r>
  <r>
    <s v="INC-2026-11833"/>
    <d v="2026-02-24T07:45:00"/>
    <x v="0"/>
    <s v="secure-bank-login.net"/>
    <x v="3"/>
    <x v="3"/>
    <n v="0.32291666666666669"/>
    <d v="2026-02-24T00:00:00"/>
    <n v="2"/>
    <n v="1"/>
    <n v="2"/>
    <x v="6"/>
    <s v="Low"/>
    <s v="Low"/>
    <n v="1"/>
    <n v="0"/>
  </r>
  <r>
    <s v="INC-2026-13689"/>
    <d v="2026-02-24T07:58:00"/>
    <x v="4"/>
    <s v="invoice-processing.co"/>
    <x v="2"/>
    <x v="2"/>
    <n v="0.33194444444444443"/>
    <d v="2026-02-24T00:00:00"/>
    <n v="2"/>
    <n v="3"/>
    <n v="2"/>
    <x v="4"/>
    <s v="Medium"/>
    <s v="Medium"/>
    <n v="1"/>
    <n v="0"/>
  </r>
  <r>
    <s v="INC-2026-14863"/>
    <d v="2026-02-24T08:45:00"/>
    <x v="2"/>
    <s v="hr-benefits-portal.org"/>
    <x v="1"/>
    <x v="2"/>
    <n v="0.36458333333333331"/>
    <d v="2026-02-24T00:00:00"/>
    <n v="2"/>
    <n v="3"/>
    <n v="2"/>
    <x v="4"/>
    <s v="Medium"/>
    <s v="Medium"/>
    <n v="1"/>
    <n v="0"/>
  </r>
  <r>
    <s v="INC-2026-13574"/>
    <d v="2026-02-24T08:54:00"/>
    <x v="4"/>
    <s v="secure-bank-login.net"/>
    <x v="2"/>
    <x v="3"/>
    <n v="0.37083333333333335"/>
    <d v="2026-02-24T00:00:00"/>
    <n v="2"/>
    <n v="3"/>
    <n v="2"/>
    <x v="4"/>
    <s v="Medium"/>
    <s v="Medium"/>
    <n v="1"/>
    <n v="0"/>
  </r>
  <r>
    <s v="INC-2026-10623"/>
    <d v="2026-02-24T09:12:00"/>
    <x v="3"/>
    <s v="micros0ft-security.com"/>
    <x v="0"/>
    <x v="2"/>
    <n v="0.38333333333333336"/>
    <d v="2026-02-24T00:00:00"/>
    <n v="2"/>
    <n v="5"/>
    <n v="2"/>
    <x v="3"/>
    <s v="Medium"/>
    <s v="Medium"/>
    <n v="1"/>
    <n v="0"/>
  </r>
  <r>
    <s v="INC-2026-10668"/>
    <d v="2026-02-24T09:38:00"/>
    <x v="5"/>
    <s v="secure-bank-login.net"/>
    <x v="0"/>
    <x v="1"/>
    <n v="0.40138888888888891"/>
    <d v="2026-02-24T00:00:00"/>
    <n v="2"/>
    <n v="1"/>
    <n v="4"/>
    <x v="1"/>
    <s v="Low"/>
    <s v="Low"/>
    <n v="1"/>
    <n v="1"/>
  </r>
  <r>
    <s v="INC-2026-11272"/>
    <d v="2026-02-24T09:42:00"/>
    <x v="4"/>
    <s v="secure-bank-login.net"/>
    <x v="2"/>
    <x v="3"/>
    <n v="0.40416666666666667"/>
    <d v="2026-02-24T00:00:00"/>
    <n v="2"/>
    <n v="3"/>
    <n v="2"/>
    <x v="4"/>
    <s v="Medium"/>
    <s v="Medium"/>
    <n v="1"/>
    <n v="0"/>
  </r>
  <r>
    <s v="INC-2026-12030"/>
    <d v="2026-02-24T09:46:00"/>
    <x v="4"/>
    <s v="hr-benefits-portal.org"/>
    <x v="2"/>
    <x v="3"/>
    <n v="0.40694444444444444"/>
    <d v="2026-02-24T00:00:00"/>
    <n v="2"/>
    <n v="3"/>
    <n v="2"/>
    <x v="4"/>
    <s v="Medium"/>
    <s v="Medium"/>
    <n v="1"/>
    <n v="0"/>
  </r>
  <r>
    <s v="INC-2026-14798"/>
    <d v="2026-02-24T11:11:00"/>
    <x v="1"/>
    <s v="secure-bank-login.net"/>
    <x v="3"/>
    <x v="3"/>
    <n v="0.46597222222222223"/>
    <d v="2026-02-24T00:00:00"/>
    <n v="2"/>
    <n v="1"/>
    <n v="2"/>
    <x v="6"/>
    <s v="Low"/>
    <s v="Low"/>
    <n v="1"/>
    <n v="0"/>
  </r>
  <r>
    <s v="INC-2026-13508"/>
    <d v="2026-02-24T11:42:00"/>
    <x v="3"/>
    <s v="micros0ft-security.com"/>
    <x v="0"/>
    <x v="1"/>
    <n v="0.48749999999999999"/>
    <d v="2026-02-24T00:00:00"/>
    <n v="2"/>
    <n v="5"/>
    <n v="4"/>
    <x v="10"/>
    <s v="Very High"/>
    <s v="Critical"/>
    <n v="1"/>
    <n v="1"/>
  </r>
  <r>
    <s v="INC-2026-11944"/>
    <d v="2026-02-24T12:10:00"/>
    <x v="4"/>
    <s v="hr-benefits-portal.org"/>
    <x v="2"/>
    <x v="2"/>
    <n v="0.50694444444444442"/>
    <d v="2026-02-24T00:00:00"/>
    <n v="2"/>
    <n v="3"/>
    <n v="2"/>
    <x v="4"/>
    <s v="Medium"/>
    <s v="Medium"/>
    <n v="1"/>
    <n v="0"/>
  </r>
  <r>
    <s v="INC-2026-14133"/>
    <d v="2026-02-24T12:39:00"/>
    <x v="2"/>
    <s v="invoice-processing.co"/>
    <x v="0"/>
    <x v="2"/>
    <n v="0.52708333333333335"/>
    <d v="2026-02-24T00:00:00"/>
    <n v="2"/>
    <n v="3"/>
    <n v="2"/>
    <x v="4"/>
    <s v="Medium"/>
    <s v="Medium"/>
    <n v="1"/>
    <n v="0"/>
  </r>
  <r>
    <s v="INC-2026-10828"/>
    <d v="2026-02-24T12:53:00"/>
    <x v="4"/>
    <s v="micros0ft-security.com"/>
    <x v="2"/>
    <x v="3"/>
    <n v="0.53680555555555554"/>
    <d v="2026-02-24T00:00:00"/>
    <n v="2"/>
    <n v="3"/>
    <n v="2"/>
    <x v="4"/>
    <s v="Medium"/>
    <s v="Medium"/>
    <n v="1"/>
    <n v="0"/>
  </r>
  <r>
    <s v="INC-2026-13494"/>
    <d v="2026-02-24T12:58:00"/>
    <x v="3"/>
    <s v="hr-benefits-portal.org"/>
    <x v="0"/>
    <x v="3"/>
    <n v="0.54027777777777775"/>
    <d v="2026-02-24T00:00:00"/>
    <n v="2"/>
    <n v="5"/>
    <n v="2"/>
    <x v="3"/>
    <s v="Medium"/>
    <s v="Medium"/>
    <n v="1"/>
    <n v="0"/>
  </r>
  <r>
    <s v="INC-2026-11476"/>
    <d v="2026-02-24T13:10:00"/>
    <x v="2"/>
    <s v="secure-bank-login.net"/>
    <x v="1"/>
    <x v="2"/>
    <n v="0.54861111111111116"/>
    <d v="2026-02-24T00:00:00"/>
    <n v="2"/>
    <n v="3"/>
    <n v="2"/>
    <x v="4"/>
    <s v="Medium"/>
    <s v="Medium"/>
    <n v="1"/>
    <n v="0"/>
  </r>
  <r>
    <s v="INC-2026-10993"/>
    <d v="2026-02-24T13:12:00"/>
    <x v="1"/>
    <s v="hr-benefits-portal.org"/>
    <x v="0"/>
    <x v="3"/>
    <n v="0.55000000000000004"/>
    <d v="2026-02-24T00:00:00"/>
    <n v="2"/>
    <n v="1"/>
    <n v="2"/>
    <x v="6"/>
    <s v="Low"/>
    <s v="Low"/>
    <n v="1"/>
    <n v="0"/>
  </r>
  <r>
    <s v="INC-2026-14765"/>
    <d v="2026-02-24T13:17:00"/>
    <x v="1"/>
    <s v="invoice-processing.co"/>
    <x v="0"/>
    <x v="0"/>
    <n v="0.55347222222222225"/>
    <d v="2026-02-24T00:00:00"/>
    <n v="2"/>
    <n v="1"/>
    <n v="1"/>
    <x v="0"/>
    <s v="Low"/>
    <s v="Low"/>
    <n v="1"/>
    <n v="0"/>
  </r>
  <r>
    <s v="INC-2026-12927"/>
    <d v="2026-02-24T13:36:00"/>
    <x v="5"/>
    <s v="hr-benefits-portal.org"/>
    <x v="2"/>
    <x v="1"/>
    <n v="0.56666666666666665"/>
    <d v="2026-02-24T00:00:00"/>
    <n v="2"/>
    <n v="1"/>
    <n v="4"/>
    <x v="1"/>
    <s v="Low"/>
    <s v="Low"/>
    <n v="1"/>
    <n v="1"/>
  </r>
  <r>
    <s v="INC-2026-13022"/>
    <d v="2026-02-24T13:37:00"/>
    <x v="3"/>
    <s v="hr-benefits-portal.org"/>
    <x v="0"/>
    <x v="3"/>
    <n v="0.56736111111111109"/>
    <d v="2026-02-24T00:00:00"/>
    <n v="2"/>
    <n v="5"/>
    <n v="2"/>
    <x v="3"/>
    <s v="Medium"/>
    <s v="Medium"/>
    <n v="1"/>
    <n v="0"/>
  </r>
  <r>
    <s v="INC-2026-12270"/>
    <d v="2026-02-24T14:14:00"/>
    <x v="4"/>
    <s v="invoice-processing.co"/>
    <x v="0"/>
    <x v="2"/>
    <n v="0.59305555555555556"/>
    <d v="2026-02-24T00:00:00"/>
    <n v="2"/>
    <n v="3"/>
    <n v="2"/>
    <x v="4"/>
    <s v="Medium"/>
    <s v="Medium"/>
    <n v="1"/>
    <n v="0"/>
  </r>
  <r>
    <s v="INC-2026-14987"/>
    <d v="2026-02-24T14:23:00"/>
    <x v="1"/>
    <s v="invoice-processing.co"/>
    <x v="2"/>
    <x v="1"/>
    <n v="0.59930555555555554"/>
    <d v="2026-02-24T00:00:00"/>
    <n v="2"/>
    <n v="1"/>
    <n v="4"/>
    <x v="1"/>
    <s v="Low"/>
    <s v="Low"/>
    <n v="1"/>
    <n v="1"/>
  </r>
  <r>
    <s v="INC-2026-12565"/>
    <d v="2026-02-24T14:31:00"/>
    <x v="4"/>
    <s v="micros0ft-security.com"/>
    <x v="1"/>
    <x v="2"/>
    <n v="0.60486111111111107"/>
    <d v="2026-02-24T00:00:00"/>
    <n v="2"/>
    <n v="3"/>
    <n v="2"/>
    <x v="4"/>
    <s v="Medium"/>
    <s v="Medium"/>
    <n v="1"/>
    <n v="0"/>
  </r>
  <r>
    <s v="INC-2026-10131"/>
    <d v="2026-02-24T14:35:00"/>
    <x v="4"/>
    <s v="invoice-processing.co"/>
    <x v="2"/>
    <x v="1"/>
    <n v="0.60763888888888884"/>
    <d v="2026-02-24T00:00:00"/>
    <n v="2"/>
    <n v="3"/>
    <n v="4"/>
    <x v="5"/>
    <s v="High"/>
    <s v="High"/>
    <n v="1"/>
    <n v="1"/>
  </r>
  <r>
    <s v="INC-2026-12679"/>
    <d v="2026-02-24T14:43:00"/>
    <x v="4"/>
    <s v="invoice-processing.co"/>
    <x v="2"/>
    <x v="2"/>
    <n v="0.61319444444444449"/>
    <d v="2026-02-24T00:00:00"/>
    <n v="2"/>
    <n v="3"/>
    <n v="2"/>
    <x v="4"/>
    <s v="Medium"/>
    <s v="Medium"/>
    <n v="1"/>
    <n v="0"/>
  </r>
  <r>
    <s v="INC-2026-10571"/>
    <d v="2026-02-24T16:13:00"/>
    <x v="4"/>
    <s v="secure-bank-login.net"/>
    <x v="2"/>
    <x v="2"/>
    <n v="0.67569444444444449"/>
    <d v="2026-02-24T00:00:00"/>
    <n v="2"/>
    <n v="3"/>
    <n v="2"/>
    <x v="4"/>
    <s v="Medium"/>
    <s v="Medium"/>
    <n v="1"/>
    <n v="0"/>
  </r>
  <r>
    <s v="INC-2026-14980"/>
    <d v="2026-02-24T16:22:00"/>
    <x v="4"/>
    <s v="secure-bank-login.net"/>
    <x v="2"/>
    <x v="1"/>
    <n v="0.68194444444444446"/>
    <d v="2026-02-24T00:00:00"/>
    <n v="2"/>
    <n v="3"/>
    <n v="4"/>
    <x v="5"/>
    <s v="High"/>
    <s v="High"/>
    <n v="1"/>
    <n v="1"/>
  </r>
  <r>
    <s v="INC-2026-12795"/>
    <d v="2026-02-24T16:53:00"/>
    <x v="2"/>
    <s v="secure-bank-login.net"/>
    <x v="3"/>
    <x v="3"/>
    <n v="0.70347222222222228"/>
    <d v="2026-02-24T00:00:00"/>
    <n v="2"/>
    <n v="3"/>
    <n v="2"/>
    <x v="4"/>
    <s v="Medium"/>
    <s v="Medium"/>
    <n v="1"/>
    <n v="0"/>
  </r>
  <r>
    <s v="INC-2026-11897"/>
    <d v="2026-02-24T16:55:00"/>
    <x v="0"/>
    <s v="secure-bank-login.net"/>
    <x v="3"/>
    <x v="1"/>
    <n v="0.70486111111111116"/>
    <d v="2026-02-24T00:00:00"/>
    <n v="2"/>
    <n v="1"/>
    <n v="4"/>
    <x v="1"/>
    <s v="Low"/>
    <s v="Low"/>
    <n v="1"/>
    <n v="1"/>
  </r>
  <r>
    <s v="INC-2026-14662"/>
    <d v="2026-02-24T17:02:00"/>
    <x v="4"/>
    <s v="secure-bank-login.net"/>
    <x v="2"/>
    <x v="2"/>
    <n v="0.70972222222222225"/>
    <d v="2026-02-24T00:00:00"/>
    <n v="2"/>
    <n v="3"/>
    <n v="2"/>
    <x v="4"/>
    <s v="Medium"/>
    <s v="Medium"/>
    <n v="1"/>
    <n v="0"/>
  </r>
  <r>
    <s v="INC-2026-10282"/>
    <d v="2026-02-24T17:44:00"/>
    <x v="4"/>
    <s v="invoice-processing.co"/>
    <x v="2"/>
    <x v="2"/>
    <n v="0.73888888888888893"/>
    <d v="2026-02-24T00:00:00"/>
    <n v="2"/>
    <n v="3"/>
    <n v="2"/>
    <x v="4"/>
    <s v="Medium"/>
    <s v="Medium"/>
    <n v="1"/>
    <n v="0"/>
  </r>
  <r>
    <s v="INC-2026-14872"/>
    <d v="2026-02-24T17:51:00"/>
    <x v="4"/>
    <s v="secure-bank-login.net"/>
    <x v="2"/>
    <x v="3"/>
    <n v="0.74375000000000002"/>
    <d v="2026-02-24T00:00:00"/>
    <n v="2"/>
    <n v="3"/>
    <n v="2"/>
    <x v="4"/>
    <s v="Medium"/>
    <s v="Medium"/>
    <n v="1"/>
    <n v="0"/>
  </r>
  <r>
    <s v="INC-2026-11009"/>
    <d v="2026-02-24T17:57:00"/>
    <x v="5"/>
    <s v="micros0ft-security.com"/>
    <x v="1"/>
    <x v="2"/>
    <n v="0.74791666666666667"/>
    <d v="2026-02-24T00:00:00"/>
    <n v="2"/>
    <n v="1"/>
    <n v="2"/>
    <x v="6"/>
    <s v="Low"/>
    <s v="Low"/>
    <n v="1"/>
    <n v="0"/>
  </r>
  <r>
    <s v="INC-2026-14743"/>
    <d v="2026-02-24T19:18:00"/>
    <x v="5"/>
    <s v="micros0ft-security.com"/>
    <x v="1"/>
    <x v="0"/>
    <n v="0.8041666666666667"/>
    <d v="2026-02-24T00:00:00"/>
    <n v="2"/>
    <n v="1"/>
    <n v="1"/>
    <x v="0"/>
    <s v="Low"/>
    <s v="Low"/>
    <n v="1"/>
    <n v="0"/>
  </r>
  <r>
    <s v="INC-2026-10219"/>
    <d v="2026-02-24T19:28:00"/>
    <x v="4"/>
    <s v="secure-bank-login.net"/>
    <x v="2"/>
    <x v="2"/>
    <n v="0.81111111111111112"/>
    <d v="2026-02-24T00:00:00"/>
    <n v="2"/>
    <n v="3"/>
    <n v="2"/>
    <x v="4"/>
    <s v="Medium"/>
    <s v="Medium"/>
    <n v="1"/>
    <n v="0"/>
  </r>
  <r>
    <s v="INC-2026-14627"/>
    <d v="2026-02-24T19:47:00"/>
    <x v="4"/>
    <s v="hr-benefits-portal.org"/>
    <x v="2"/>
    <x v="3"/>
    <n v="0.82430555555555551"/>
    <d v="2026-02-24T00:00:00"/>
    <n v="2"/>
    <n v="3"/>
    <n v="2"/>
    <x v="4"/>
    <s v="Medium"/>
    <s v="Medium"/>
    <n v="1"/>
    <n v="0"/>
  </r>
  <r>
    <s v="INC-2026-10264"/>
    <d v="2026-02-24T20:13:00"/>
    <x v="1"/>
    <s v="invoice-processing.co"/>
    <x v="3"/>
    <x v="3"/>
    <n v="0.84236111111111112"/>
    <d v="2026-02-24T00:00:00"/>
    <n v="2"/>
    <n v="1"/>
    <n v="2"/>
    <x v="6"/>
    <s v="Low"/>
    <s v="Low"/>
    <n v="1"/>
    <n v="0"/>
  </r>
  <r>
    <s v="INC-2026-14042"/>
    <d v="2026-02-24T20:32:00"/>
    <x v="0"/>
    <s v="micros0ft-security.com"/>
    <x v="0"/>
    <x v="3"/>
    <n v="0.85555555555555551"/>
    <d v="2026-02-24T00:00:00"/>
    <n v="2"/>
    <n v="1"/>
    <n v="2"/>
    <x v="6"/>
    <s v="Low"/>
    <s v="Low"/>
    <n v="1"/>
    <n v="0"/>
  </r>
  <r>
    <s v="INC-2026-11850"/>
    <d v="2026-02-24T20:42:00"/>
    <x v="3"/>
    <s v="secure-bank-login.net"/>
    <x v="0"/>
    <x v="0"/>
    <n v="0.86250000000000004"/>
    <d v="2026-02-24T00:00:00"/>
    <n v="2"/>
    <n v="5"/>
    <n v="1"/>
    <x v="8"/>
    <s v="Medium"/>
    <s v="Medium"/>
    <n v="1"/>
    <n v="0"/>
  </r>
  <r>
    <s v="INC-2026-11887"/>
    <d v="2026-02-24T21:46:00"/>
    <x v="4"/>
    <s v="invoice-processing.co"/>
    <x v="2"/>
    <x v="0"/>
    <n v="0.90694444444444444"/>
    <d v="2026-02-24T00:00:00"/>
    <n v="2"/>
    <n v="3"/>
    <n v="1"/>
    <x v="2"/>
    <s v="Low"/>
    <s v="Low"/>
    <n v="1"/>
    <n v="0"/>
  </r>
  <r>
    <s v="INC-2026-12804"/>
    <d v="2026-02-24T22:16:00"/>
    <x v="1"/>
    <s v="invoice-processing.co"/>
    <x v="1"/>
    <x v="3"/>
    <n v="0.92777777777777781"/>
    <d v="2026-02-24T00:00:00"/>
    <n v="2"/>
    <n v="1"/>
    <n v="2"/>
    <x v="6"/>
    <s v="Low"/>
    <s v="Low"/>
    <n v="1"/>
    <n v="0"/>
  </r>
  <r>
    <s v="INC-2026-13293"/>
    <d v="2026-02-24T22:54:00"/>
    <x v="4"/>
    <s v="micros0ft-security.com"/>
    <x v="2"/>
    <x v="2"/>
    <n v="0.95416666666666672"/>
    <d v="2026-02-24T00:00:00"/>
    <n v="2"/>
    <n v="3"/>
    <n v="2"/>
    <x v="4"/>
    <s v="Medium"/>
    <s v="Medium"/>
    <n v="1"/>
    <n v="0"/>
  </r>
  <r>
    <s v="INC-2026-13616"/>
    <d v="2026-02-24T22:58:00"/>
    <x v="2"/>
    <s v="micros0ft-security.com"/>
    <x v="0"/>
    <x v="3"/>
    <n v="0.95694444444444449"/>
    <d v="2026-02-24T00:00:00"/>
    <n v="2"/>
    <n v="3"/>
    <n v="2"/>
    <x v="4"/>
    <s v="Medium"/>
    <s v="Medium"/>
    <n v="1"/>
    <n v="0"/>
  </r>
  <r>
    <s v="INC-2026-10051"/>
    <d v="2026-02-24T23:09:00"/>
    <x v="3"/>
    <s v="secure-bank-login.net"/>
    <x v="0"/>
    <x v="2"/>
    <n v="0.96458333333333335"/>
    <d v="2026-02-24T00:00:00"/>
    <n v="2"/>
    <n v="5"/>
    <n v="2"/>
    <x v="3"/>
    <s v="Medium"/>
    <s v="Medium"/>
    <n v="1"/>
    <n v="0"/>
  </r>
  <r>
    <s v="INC-2026-11718"/>
    <d v="2026-02-24T23:52:00"/>
    <x v="2"/>
    <s v="hr-benefits-portal.org"/>
    <x v="0"/>
    <x v="2"/>
    <n v="0.99444444444444446"/>
    <d v="2026-02-24T00:00:00"/>
    <n v="2"/>
    <n v="3"/>
    <n v="2"/>
    <x v="4"/>
    <s v="Medium"/>
    <s v="Medium"/>
    <n v="1"/>
    <n v="0"/>
  </r>
  <r>
    <s v="INC-2026-12047"/>
    <d v="2026-02-25T00:17:00"/>
    <x v="2"/>
    <s v="invoice-processing.co"/>
    <x v="3"/>
    <x v="2"/>
    <n v="1.1805555555555555E-2"/>
    <d v="2026-02-25T00:00:00"/>
    <n v="2"/>
    <n v="3"/>
    <n v="2"/>
    <x v="4"/>
    <s v="Medium"/>
    <s v="Medium"/>
    <n v="1"/>
    <n v="0"/>
  </r>
  <r>
    <s v="INC-2026-14649"/>
    <d v="2026-02-25T01:51:00"/>
    <x v="4"/>
    <s v="hr-benefits-portal.org"/>
    <x v="1"/>
    <x v="3"/>
    <n v="7.7083333333333337E-2"/>
    <d v="2026-02-25T00:00:00"/>
    <n v="2"/>
    <n v="3"/>
    <n v="2"/>
    <x v="4"/>
    <s v="Medium"/>
    <s v="Medium"/>
    <n v="1"/>
    <n v="0"/>
  </r>
  <r>
    <s v="INC-2026-11640"/>
    <d v="2026-02-25T02:18:00"/>
    <x v="4"/>
    <s v="secure-bank-login.net"/>
    <x v="0"/>
    <x v="3"/>
    <n v="9.583333333333334E-2"/>
    <d v="2026-02-25T00:00:00"/>
    <n v="2"/>
    <n v="3"/>
    <n v="2"/>
    <x v="4"/>
    <s v="Medium"/>
    <s v="Medium"/>
    <n v="1"/>
    <n v="0"/>
  </r>
  <r>
    <s v="INC-2026-10263"/>
    <d v="2026-02-25T02:18:00"/>
    <x v="4"/>
    <s v="hr-benefits-portal.org"/>
    <x v="2"/>
    <x v="1"/>
    <n v="9.583333333333334E-2"/>
    <d v="2026-02-25T00:00:00"/>
    <n v="2"/>
    <n v="3"/>
    <n v="4"/>
    <x v="5"/>
    <s v="High"/>
    <s v="High"/>
    <n v="1"/>
    <n v="1"/>
  </r>
  <r>
    <s v="INC-2026-14168"/>
    <d v="2026-02-25T02:19:00"/>
    <x v="4"/>
    <s v="secure-bank-login.net"/>
    <x v="2"/>
    <x v="3"/>
    <n v="9.6527777777777782E-2"/>
    <d v="2026-02-25T00:00:00"/>
    <n v="2"/>
    <n v="3"/>
    <n v="2"/>
    <x v="4"/>
    <s v="Medium"/>
    <s v="Medium"/>
    <n v="1"/>
    <n v="0"/>
  </r>
  <r>
    <s v="INC-2026-13594"/>
    <d v="2026-02-25T03:15:00"/>
    <x v="0"/>
    <s v="hr-benefits-portal.org"/>
    <x v="3"/>
    <x v="4"/>
    <n v="0.13541666666666666"/>
    <d v="2026-02-25T00:00:00"/>
    <n v="2"/>
    <n v="1"/>
    <n v="5"/>
    <x v="8"/>
    <s v="Medium"/>
    <s v="Medium"/>
    <n v="1"/>
    <n v="1"/>
  </r>
  <r>
    <s v="INC-2026-11632"/>
    <d v="2026-02-25T03:27:00"/>
    <x v="3"/>
    <s v="secure-bank-login.net"/>
    <x v="0"/>
    <x v="3"/>
    <n v="0.14374999999999999"/>
    <d v="2026-02-25T00:00:00"/>
    <n v="2"/>
    <n v="5"/>
    <n v="2"/>
    <x v="3"/>
    <s v="Medium"/>
    <s v="Medium"/>
    <n v="1"/>
    <n v="0"/>
  </r>
  <r>
    <s v="INC-2026-12399"/>
    <d v="2026-02-25T03:31:00"/>
    <x v="0"/>
    <s v="invoice-processing.co"/>
    <x v="0"/>
    <x v="3"/>
    <n v="0.14652777777777778"/>
    <d v="2026-02-25T00:00:00"/>
    <n v="2"/>
    <n v="1"/>
    <n v="2"/>
    <x v="6"/>
    <s v="Low"/>
    <s v="Low"/>
    <n v="1"/>
    <n v="0"/>
  </r>
  <r>
    <s v="INC-2026-14584"/>
    <d v="2026-02-25T04:05:00"/>
    <x v="1"/>
    <s v="hr-benefits-portal.org"/>
    <x v="0"/>
    <x v="1"/>
    <n v="0.1701388888888889"/>
    <d v="2026-02-25T00:00:00"/>
    <n v="2"/>
    <n v="1"/>
    <n v="4"/>
    <x v="1"/>
    <s v="Low"/>
    <s v="Low"/>
    <n v="1"/>
    <n v="1"/>
  </r>
  <r>
    <s v="INC-2026-14486"/>
    <d v="2026-02-25T05:12:00"/>
    <x v="4"/>
    <s v="hr-benefits-portal.org"/>
    <x v="2"/>
    <x v="2"/>
    <n v="0.21666666666666667"/>
    <d v="2026-02-25T00:00:00"/>
    <n v="2"/>
    <n v="3"/>
    <n v="2"/>
    <x v="4"/>
    <s v="Medium"/>
    <s v="Medium"/>
    <n v="1"/>
    <n v="0"/>
  </r>
  <r>
    <s v="INC-2026-14731"/>
    <d v="2026-02-25T05:25:00"/>
    <x v="4"/>
    <s v="secure-bank-login.net"/>
    <x v="2"/>
    <x v="3"/>
    <n v="0.22569444444444445"/>
    <d v="2026-02-25T00:00:00"/>
    <n v="2"/>
    <n v="3"/>
    <n v="2"/>
    <x v="4"/>
    <s v="Medium"/>
    <s v="Medium"/>
    <n v="1"/>
    <n v="0"/>
  </r>
  <r>
    <s v="INC-2026-12478"/>
    <d v="2026-02-25T06:25:00"/>
    <x v="4"/>
    <s v="hr-benefits-portal.org"/>
    <x v="2"/>
    <x v="2"/>
    <n v="0.2673611111111111"/>
    <d v="2026-02-25T00:00:00"/>
    <n v="2"/>
    <n v="3"/>
    <n v="2"/>
    <x v="4"/>
    <s v="Medium"/>
    <s v="Medium"/>
    <n v="1"/>
    <n v="0"/>
  </r>
  <r>
    <s v="INC-2026-11046"/>
    <d v="2026-02-25T06:31:00"/>
    <x v="4"/>
    <s v="invoice-processing.co"/>
    <x v="2"/>
    <x v="1"/>
    <n v="0.27152777777777776"/>
    <d v="2026-02-25T00:00:00"/>
    <n v="2"/>
    <n v="3"/>
    <n v="4"/>
    <x v="5"/>
    <s v="High"/>
    <s v="High"/>
    <n v="1"/>
    <n v="1"/>
  </r>
  <r>
    <s v="INC-2026-10622"/>
    <d v="2026-02-25T06:45:00"/>
    <x v="2"/>
    <s v="micros0ft-security.com"/>
    <x v="2"/>
    <x v="3"/>
    <n v="0.28125"/>
    <d v="2026-02-25T00:00:00"/>
    <n v="2"/>
    <n v="3"/>
    <n v="2"/>
    <x v="4"/>
    <s v="Medium"/>
    <s v="Medium"/>
    <n v="1"/>
    <n v="0"/>
  </r>
  <r>
    <s v="INC-2026-12362"/>
    <d v="2026-02-25T07:02:00"/>
    <x v="4"/>
    <s v="secure-bank-login.net"/>
    <x v="2"/>
    <x v="2"/>
    <n v="0.29305555555555557"/>
    <d v="2026-02-25T00:00:00"/>
    <n v="2"/>
    <n v="3"/>
    <n v="2"/>
    <x v="4"/>
    <s v="Medium"/>
    <s v="Medium"/>
    <n v="1"/>
    <n v="0"/>
  </r>
  <r>
    <s v="INC-2026-11015"/>
    <d v="2026-02-25T07:17:00"/>
    <x v="4"/>
    <s v="invoice-processing.co"/>
    <x v="2"/>
    <x v="3"/>
    <n v="0.3034722222222222"/>
    <d v="2026-02-25T00:00:00"/>
    <n v="2"/>
    <n v="3"/>
    <n v="2"/>
    <x v="4"/>
    <s v="Medium"/>
    <s v="Medium"/>
    <n v="1"/>
    <n v="0"/>
  </r>
  <r>
    <s v="INC-2026-12446"/>
    <d v="2026-02-25T07:22:00"/>
    <x v="4"/>
    <s v="invoice-processing.co"/>
    <x v="2"/>
    <x v="1"/>
    <n v="0.30694444444444446"/>
    <d v="2026-02-25T00:00:00"/>
    <n v="2"/>
    <n v="3"/>
    <n v="4"/>
    <x v="5"/>
    <s v="High"/>
    <s v="High"/>
    <n v="1"/>
    <n v="1"/>
  </r>
  <r>
    <s v="INC-2026-13967"/>
    <d v="2026-02-25T07:50:00"/>
    <x v="4"/>
    <s v="invoice-processing.co"/>
    <x v="2"/>
    <x v="3"/>
    <n v="0.3263888888888889"/>
    <d v="2026-02-25T00:00:00"/>
    <n v="2"/>
    <n v="3"/>
    <n v="2"/>
    <x v="4"/>
    <s v="Medium"/>
    <s v="Medium"/>
    <n v="1"/>
    <n v="0"/>
  </r>
  <r>
    <s v="INC-2026-14044"/>
    <d v="2026-02-25T08:24:00"/>
    <x v="4"/>
    <s v="micros0ft-security.com"/>
    <x v="2"/>
    <x v="3"/>
    <n v="0.35"/>
    <d v="2026-02-25T00:00:00"/>
    <n v="2"/>
    <n v="3"/>
    <n v="2"/>
    <x v="4"/>
    <s v="Medium"/>
    <s v="Medium"/>
    <n v="1"/>
    <n v="0"/>
  </r>
  <r>
    <s v="INC-2026-14786"/>
    <d v="2026-02-25T09:39:00"/>
    <x v="1"/>
    <s v="invoice-processing.co"/>
    <x v="3"/>
    <x v="1"/>
    <n v="0.40208333333333335"/>
    <d v="2026-02-25T00:00:00"/>
    <n v="2"/>
    <n v="1"/>
    <n v="4"/>
    <x v="1"/>
    <s v="Low"/>
    <s v="Low"/>
    <n v="1"/>
    <n v="1"/>
  </r>
  <r>
    <s v="INC-2026-14150"/>
    <d v="2026-02-25T10:05:00"/>
    <x v="4"/>
    <s v="micros0ft-security.com"/>
    <x v="2"/>
    <x v="3"/>
    <n v="0.4201388888888889"/>
    <d v="2026-02-25T00:00:00"/>
    <n v="2"/>
    <n v="3"/>
    <n v="2"/>
    <x v="4"/>
    <s v="Medium"/>
    <s v="Medium"/>
    <n v="1"/>
    <n v="0"/>
  </r>
  <r>
    <s v="INC-2026-10987"/>
    <d v="2026-02-25T10:32:00"/>
    <x v="2"/>
    <s v="invoice-processing.co"/>
    <x v="1"/>
    <x v="3"/>
    <n v="0.43888888888888888"/>
    <d v="2026-02-25T00:00:00"/>
    <n v="2"/>
    <n v="3"/>
    <n v="2"/>
    <x v="4"/>
    <s v="Medium"/>
    <s v="Medium"/>
    <n v="1"/>
    <n v="0"/>
  </r>
  <r>
    <s v="INC-2026-13447"/>
    <d v="2026-02-25T10:34:00"/>
    <x v="4"/>
    <s v="secure-bank-login.net"/>
    <x v="0"/>
    <x v="0"/>
    <n v="0.44027777777777777"/>
    <d v="2026-02-25T00:00:00"/>
    <n v="2"/>
    <n v="3"/>
    <n v="1"/>
    <x v="2"/>
    <s v="Low"/>
    <s v="Low"/>
    <n v="1"/>
    <n v="0"/>
  </r>
  <r>
    <s v="INC-2026-13120"/>
    <d v="2026-02-25T11:28:00"/>
    <x v="2"/>
    <s v="micros0ft-security.com"/>
    <x v="1"/>
    <x v="3"/>
    <n v="0.4777777777777778"/>
    <d v="2026-02-25T00:00:00"/>
    <n v="2"/>
    <n v="3"/>
    <n v="2"/>
    <x v="4"/>
    <s v="Medium"/>
    <s v="Medium"/>
    <n v="1"/>
    <n v="0"/>
  </r>
  <r>
    <s v="INC-2026-10734"/>
    <d v="2026-02-25T11:51:00"/>
    <x v="3"/>
    <s v="micros0ft-security.com"/>
    <x v="0"/>
    <x v="2"/>
    <n v="0.49375000000000002"/>
    <d v="2026-02-25T00:00:00"/>
    <n v="2"/>
    <n v="5"/>
    <n v="2"/>
    <x v="3"/>
    <s v="Medium"/>
    <s v="Medium"/>
    <n v="1"/>
    <n v="0"/>
  </r>
  <r>
    <s v="INC-2026-10824"/>
    <d v="2026-02-25T11:52:00"/>
    <x v="4"/>
    <s v="hr-benefits-portal.org"/>
    <x v="2"/>
    <x v="3"/>
    <n v="0.49444444444444446"/>
    <d v="2026-02-25T00:00:00"/>
    <n v="2"/>
    <n v="3"/>
    <n v="2"/>
    <x v="4"/>
    <s v="Medium"/>
    <s v="Medium"/>
    <n v="1"/>
    <n v="0"/>
  </r>
  <r>
    <s v="INC-2026-14304"/>
    <d v="2026-02-25T12:26:00"/>
    <x v="4"/>
    <s v="invoice-processing.co"/>
    <x v="2"/>
    <x v="3"/>
    <n v="0.5180555555555556"/>
    <d v="2026-02-25T00:00:00"/>
    <n v="2"/>
    <n v="3"/>
    <n v="2"/>
    <x v="4"/>
    <s v="Medium"/>
    <s v="Medium"/>
    <n v="1"/>
    <n v="0"/>
  </r>
  <r>
    <s v="INC-2026-11070"/>
    <d v="2026-02-25T12:34:00"/>
    <x v="4"/>
    <s v="secure-bank-login.net"/>
    <x v="2"/>
    <x v="2"/>
    <n v="0.52361111111111114"/>
    <d v="2026-02-25T00:00:00"/>
    <n v="2"/>
    <n v="3"/>
    <n v="2"/>
    <x v="4"/>
    <s v="Medium"/>
    <s v="Medium"/>
    <n v="1"/>
    <n v="0"/>
  </r>
  <r>
    <s v="INC-2026-14426"/>
    <d v="2026-02-25T12:36:00"/>
    <x v="3"/>
    <s v="invoice-processing.co"/>
    <x v="0"/>
    <x v="2"/>
    <n v="0.52500000000000002"/>
    <d v="2026-02-25T00:00:00"/>
    <n v="2"/>
    <n v="5"/>
    <n v="2"/>
    <x v="3"/>
    <s v="Medium"/>
    <s v="Medium"/>
    <n v="1"/>
    <n v="0"/>
  </r>
  <r>
    <s v="INC-2026-11483"/>
    <d v="2026-02-25T12:38:00"/>
    <x v="4"/>
    <s v="hr-benefits-portal.org"/>
    <x v="0"/>
    <x v="1"/>
    <n v="0.52638888888888891"/>
    <d v="2026-02-25T00:00:00"/>
    <n v="2"/>
    <n v="3"/>
    <n v="4"/>
    <x v="5"/>
    <s v="High"/>
    <s v="High"/>
    <n v="1"/>
    <n v="1"/>
  </r>
  <r>
    <s v="INC-2026-13274"/>
    <d v="2026-02-25T12:58:00"/>
    <x v="5"/>
    <s v="hr-benefits-portal.org"/>
    <x v="3"/>
    <x v="3"/>
    <n v="0.54027777777777775"/>
    <d v="2026-02-25T00:00:00"/>
    <n v="2"/>
    <n v="1"/>
    <n v="2"/>
    <x v="6"/>
    <s v="Low"/>
    <s v="Low"/>
    <n v="1"/>
    <n v="0"/>
  </r>
  <r>
    <s v="INC-2026-14559"/>
    <d v="2026-02-25T13:17:00"/>
    <x v="3"/>
    <s v="secure-bank-login.net"/>
    <x v="0"/>
    <x v="3"/>
    <n v="0.55347222222222225"/>
    <d v="2026-02-25T00:00:00"/>
    <n v="2"/>
    <n v="5"/>
    <n v="2"/>
    <x v="3"/>
    <s v="Medium"/>
    <s v="Medium"/>
    <n v="1"/>
    <n v="0"/>
  </r>
  <r>
    <s v="INC-2026-10362"/>
    <d v="2026-02-25T13:23:00"/>
    <x v="5"/>
    <s v="secure-bank-login.net"/>
    <x v="0"/>
    <x v="3"/>
    <n v="0.55763888888888891"/>
    <d v="2026-02-25T00:00:00"/>
    <n v="2"/>
    <n v="1"/>
    <n v="2"/>
    <x v="6"/>
    <s v="Low"/>
    <s v="Low"/>
    <n v="1"/>
    <n v="0"/>
  </r>
  <r>
    <s v="INC-2026-11579"/>
    <d v="2026-02-25T14:56:00"/>
    <x v="4"/>
    <s v="invoice-processing.co"/>
    <x v="2"/>
    <x v="2"/>
    <n v="0.62222222222222223"/>
    <d v="2026-02-25T00:00:00"/>
    <n v="2"/>
    <n v="3"/>
    <n v="2"/>
    <x v="4"/>
    <s v="Medium"/>
    <s v="Medium"/>
    <n v="1"/>
    <n v="0"/>
  </r>
  <r>
    <s v="INC-2026-10838"/>
    <d v="2026-02-25T15:09:00"/>
    <x v="5"/>
    <s v="invoice-processing.co"/>
    <x v="1"/>
    <x v="3"/>
    <n v="0.63124999999999998"/>
    <d v="2026-02-25T00:00:00"/>
    <n v="2"/>
    <n v="1"/>
    <n v="2"/>
    <x v="6"/>
    <s v="Low"/>
    <s v="Low"/>
    <n v="1"/>
    <n v="0"/>
  </r>
  <r>
    <s v="INC-2026-12752"/>
    <d v="2026-02-25T15:34:00"/>
    <x v="4"/>
    <s v="micros0ft-security.com"/>
    <x v="2"/>
    <x v="3"/>
    <n v="0.64861111111111114"/>
    <d v="2026-02-25T00:00:00"/>
    <n v="2"/>
    <n v="3"/>
    <n v="2"/>
    <x v="4"/>
    <s v="Medium"/>
    <s v="Medium"/>
    <n v="1"/>
    <n v="0"/>
  </r>
  <r>
    <s v="INC-2026-11047"/>
    <d v="2026-02-25T15:59:00"/>
    <x v="4"/>
    <s v="hr-benefits-portal.org"/>
    <x v="0"/>
    <x v="3"/>
    <n v="0.66597222222222219"/>
    <d v="2026-02-25T00:00:00"/>
    <n v="2"/>
    <n v="3"/>
    <n v="2"/>
    <x v="4"/>
    <s v="Medium"/>
    <s v="Medium"/>
    <n v="1"/>
    <n v="0"/>
  </r>
  <r>
    <s v="INC-2026-12467"/>
    <d v="2026-02-25T17:01:00"/>
    <x v="5"/>
    <s v="micros0ft-security.com"/>
    <x v="3"/>
    <x v="2"/>
    <n v="0.70902777777777781"/>
    <d v="2026-02-25T00:00:00"/>
    <n v="2"/>
    <n v="1"/>
    <n v="2"/>
    <x v="6"/>
    <s v="Low"/>
    <s v="Low"/>
    <n v="1"/>
    <n v="0"/>
  </r>
  <r>
    <s v="INC-2026-12922"/>
    <d v="2026-02-25T17:36:00"/>
    <x v="2"/>
    <s v="micros0ft-security.com"/>
    <x v="1"/>
    <x v="0"/>
    <n v="0.73333333333333328"/>
    <d v="2026-02-25T00:00:00"/>
    <n v="2"/>
    <n v="3"/>
    <n v="1"/>
    <x v="2"/>
    <s v="Low"/>
    <s v="Low"/>
    <n v="1"/>
    <n v="0"/>
  </r>
  <r>
    <s v="INC-2026-12281"/>
    <d v="2026-02-25T17:41:00"/>
    <x v="5"/>
    <s v="micros0ft-security.com"/>
    <x v="1"/>
    <x v="2"/>
    <n v="0.7368055555555556"/>
    <d v="2026-02-25T00:00:00"/>
    <n v="2"/>
    <n v="1"/>
    <n v="2"/>
    <x v="6"/>
    <s v="Low"/>
    <s v="Low"/>
    <n v="1"/>
    <n v="0"/>
  </r>
  <r>
    <s v="INC-2026-14367"/>
    <d v="2026-02-25T17:43:00"/>
    <x v="2"/>
    <s v="hr-benefits-portal.org"/>
    <x v="3"/>
    <x v="0"/>
    <n v="0.73819444444444449"/>
    <d v="2026-02-25T00:00:00"/>
    <n v="2"/>
    <n v="3"/>
    <n v="1"/>
    <x v="2"/>
    <s v="Low"/>
    <s v="Low"/>
    <n v="1"/>
    <n v="0"/>
  </r>
  <r>
    <s v="INC-2026-12632"/>
    <d v="2026-02-25T17:43:00"/>
    <x v="4"/>
    <s v="micros0ft-security.com"/>
    <x v="2"/>
    <x v="0"/>
    <n v="0.73819444444444449"/>
    <d v="2026-02-25T00:00:00"/>
    <n v="2"/>
    <n v="3"/>
    <n v="1"/>
    <x v="2"/>
    <s v="Low"/>
    <s v="Low"/>
    <n v="1"/>
    <n v="0"/>
  </r>
  <r>
    <s v="INC-2026-11229"/>
    <d v="2026-02-25T18:00:00"/>
    <x v="2"/>
    <s v="invoice-processing.co"/>
    <x v="1"/>
    <x v="0"/>
    <n v="0.75"/>
    <d v="2026-02-25T00:00:00"/>
    <n v="2"/>
    <n v="3"/>
    <n v="1"/>
    <x v="2"/>
    <s v="Low"/>
    <s v="Low"/>
    <n v="1"/>
    <n v="0"/>
  </r>
  <r>
    <s v="INC-2026-10173"/>
    <d v="2026-02-25T19:25:00"/>
    <x v="0"/>
    <s v="secure-bank-login.net"/>
    <x v="3"/>
    <x v="1"/>
    <n v="0.80902777777777779"/>
    <d v="2026-02-25T00:00:00"/>
    <n v="2"/>
    <n v="1"/>
    <n v="4"/>
    <x v="1"/>
    <s v="Low"/>
    <s v="Low"/>
    <n v="1"/>
    <n v="1"/>
  </r>
  <r>
    <s v="INC-2026-13506"/>
    <d v="2026-02-25T20:47:00"/>
    <x v="4"/>
    <s v="micros0ft-security.com"/>
    <x v="2"/>
    <x v="0"/>
    <n v="0.86597222222222225"/>
    <d v="2026-02-25T00:00:00"/>
    <n v="2"/>
    <n v="3"/>
    <n v="1"/>
    <x v="2"/>
    <s v="Low"/>
    <s v="Low"/>
    <n v="1"/>
    <n v="0"/>
  </r>
  <r>
    <s v="INC-2026-14993"/>
    <d v="2026-02-25T21:22:00"/>
    <x v="3"/>
    <s v="invoice-processing.co"/>
    <x v="0"/>
    <x v="4"/>
    <n v="0.89027777777777772"/>
    <d v="2026-02-25T00:00:00"/>
    <n v="2"/>
    <n v="5"/>
    <n v="5"/>
    <x v="7"/>
    <s v="Very High"/>
    <s v="Critical"/>
    <n v="1"/>
    <n v="1"/>
  </r>
  <r>
    <s v="INC-2026-14899"/>
    <d v="2026-02-25T21:50:00"/>
    <x v="5"/>
    <s v="hr-benefits-portal.org"/>
    <x v="3"/>
    <x v="1"/>
    <n v="0.90972222222222221"/>
    <d v="2026-02-25T00:00:00"/>
    <n v="2"/>
    <n v="1"/>
    <n v="4"/>
    <x v="1"/>
    <s v="Low"/>
    <s v="Low"/>
    <n v="1"/>
    <n v="1"/>
  </r>
  <r>
    <s v="INC-2026-10853"/>
    <d v="2026-02-25T22:08:00"/>
    <x v="0"/>
    <s v="micros0ft-security.com"/>
    <x v="2"/>
    <x v="2"/>
    <n v="0.92222222222222228"/>
    <d v="2026-02-25T00:00:00"/>
    <n v="2"/>
    <n v="1"/>
    <n v="2"/>
    <x v="6"/>
    <s v="Low"/>
    <s v="Low"/>
    <n v="1"/>
    <n v="0"/>
  </r>
  <r>
    <s v="INC-2026-13757"/>
    <d v="2026-02-25T22:37:00"/>
    <x v="1"/>
    <s v="secure-bank-login.net"/>
    <x v="0"/>
    <x v="1"/>
    <n v="0.94236111111111109"/>
    <d v="2026-02-25T00:00:00"/>
    <n v="2"/>
    <n v="1"/>
    <n v="4"/>
    <x v="1"/>
    <s v="Low"/>
    <s v="Low"/>
    <n v="1"/>
    <n v="1"/>
  </r>
  <r>
    <s v="INC-2026-14434"/>
    <d v="2026-02-25T22:38:00"/>
    <x v="3"/>
    <s v="invoice-processing.co"/>
    <x v="0"/>
    <x v="3"/>
    <n v="0.94305555555555554"/>
    <d v="2026-02-25T00:00:00"/>
    <n v="2"/>
    <n v="5"/>
    <n v="2"/>
    <x v="3"/>
    <s v="Medium"/>
    <s v="Medium"/>
    <n v="1"/>
    <n v="0"/>
  </r>
  <r>
    <s v="INC-2026-14140"/>
    <d v="2026-02-25T23:13:00"/>
    <x v="4"/>
    <s v="hr-benefits-portal.org"/>
    <x v="2"/>
    <x v="2"/>
    <n v="0.96736111111111112"/>
    <d v="2026-02-25T00:00:00"/>
    <n v="2"/>
    <n v="3"/>
    <n v="2"/>
    <x v="4"/>
    <s v="Medium"/>
    <s v="Medium"/>
    <n v="1"/>
    <n v="0"/>
  </r>
  <r>
    <s v="INC-2026-12583"/>
    <d v="2026-02-25T23:37:00"/>
    <x v="4"/>
    <s v="secure-bank-login.net"/>
    <x v="2"/>
    <x v="3"/>
    <n v="0.98402777777777772"/>
    <d v="2026-02-25T00:00:00"/>
    <n v="2"/>
    <n v="3"/>
    <n v="2"/>
    <x v="4"/>
    <s v="Medium"/>
    <s v="Medium"/>
    <n v="1"/>
    <n v="0"/>
  </r>
  <r>
    <s v="INC-2026-12773"/>
    <d v="2026-02-25T23:47:00"/>
    <x v="4"/>
    <s v="secure-bank-login.net"/>
    <x v="2"/>
    <x v="2"/>
    <n v="0.99097222222222225"/>
    <d v="2026-02-25T00:00:00"/>
    <n v="2"/>
    <n v="3"/>
    <n v="2"/>
    <x v="4"/>
    <s v="Medium"/>
    <s v="Medium"/>
    <n v="1"/>
    <n v="0"/>
  </r>
  <r>
    <s v="INC-2026-10064"/>
    <d v="2026-02-25T23:58:00"/>
    <x v="4"/>
    <s v="hr-benefits-portal.org"/>
    <x v="2"/>
    <x v="0"/>
    <n v="0.99861111111111112"/>
    <d v="2026-02-25T00:00:00"/>
    <n v="2"/>
    <n v="3"/>
    <n v="1"/>
    <x v="2"/>
    <s v="Low"/>
    <s v="Low"/>
    <n v="1"/>
    <n v="0"/>
  </r>
  <r>
    <s v="INC-2026-12421"/>
    <d v="2026-02-26T00:39:00"/>
    <x v="4"/>
    <s v="secure-bank-login.net"/>
    <x v="2"/>
    <x v="3"/>
    <n v="2.7083333333333334E-2"/>
    <d v="2026-02-26T00:00:00"/>
    <n v="2"/>
    <n v="3"/>
    <n v="2"/>
    <x v="4"/>
    <s v="Medium"/>
    <s v="Medium"/>
    <n v="1"/>
    <n v="0"/>
  </r>
  <r>
    <s v="INC-2026-12659"/>
    <d v="2026-02-26T00:48:00"/>
    <x v="4"/>
    <s v="invoice-processing.co"/>
    <x v="1"/>
    <x v="2"/>
    <n v="3.3333333333333333E-2"/>
    <d v="2026-02-26T00:00:00"/>
    <n v="2"/>
    <n v="3"/>
    <n v="2"/>
    <x v="4"/>
    <s v="Medium"/>
    <s v="Medium"/>
    <n v="1"/>
    <n v="0"/>
  </r>
  <r>
    <s v="INC-2026-14712"/>
    <d v="2026-02-26T00:56:00"/>
    <x v="5"/>
    <s v="hr-benefits-portal.org"/>
    <x v="0"/>
    <x v="1"/>
    <n v="3.888888888888889E-2"/>
    <d v="2026-02-26T00:00:00"/>
    <n v="2"/>
    <n v="1"/>
    <n v="4"/>
    <x v="1"/>
    <s v="Low"/>
    <s v="Low"/>
    <n v="1"/>
    <n v="1"/>
  </r>
  <r>
    <s v="INC-2026-10595"/>
    <d v="2026-02-26T01:24:00"/>
    <x v="4"/>
    <s v="secure-bank-login.net"/>
    <x v="2"/>
    <x v="2"/>
    <n v="5.8333333333333334E-2"/>
    <d v="2026-02-26T00:00:00"/>
    <n v="2"/>
    <n v="3"/>
    <n v="2"/>
    <x v="4"/>
    <s v="Medium"/>
    <s v="Medium"/>
    <n v="1"/>
    <n v="0"/>
  </r>
  <r>
    <s v="INC-2026-12653"/>
    <d v="2026-02-26T01:35:00"/>
    <x v="4"/>
    <s v="hr-benefits-portal.org"/>
    <x v="2"/>
    <x v="2"/>
    <n v="6.5972222222222224E-2"/>
    <d v="2026-02-26T00:00:00"/>
    <n v="2"/>
    <n v="3"/>
    <n v="2"/>
    <x v="4"/>
    <s v="Medium"/>
    <s v="Medium"/>
    <n v="1"/>
    <n v="0"/>
  </r>
  <r>
    <s v="INC-2026-13577"/>
    <d v="2026-02-26T01:36:00"/>
    <x v="4"/>
    <s v="secure-bank-login.net"/>
    <x v="2"/>
    <x v="2"/>
    <n v="6.6666666666666666E-2"/>
    <d v="2026-02-26T00:00:00"/>
    <n v="2"/>
    <n v="3"/>
    <n v="2"/>
    <x v="4"/>
    <s v="Medium"/>
    <s v="Medium"/>
    <n v="1"/>
    <n v="0"/>
  </r>
  <r>
    <s v="INC-2026-11430"/>
    <d v="2026-02-26T02:37:00"/>
    <x v="4"/>
    <s v="invoice-processing.co"/>
    <x v="2"/>
    <x v="2"/>
    <n v="0.10902777777777778"/>
    <d v="2026-02-26T00:00:00"/>
    <n v="2"/>
    <n v="3"/>
    <n v="2"/>
    <x v="4"/>
    <s v="Medium"/>
    <s v="Medium"/>
    <n v="1"/>
    <n v="0"/>
  </r>
  <r>
    <s v="INC-2026-10687"/>
    <d v="2026-02-26T02:51:00"/>
    <x v="4"/>
    <s v="micros0ft-security.com"/>
    <x v="2"/>
    <x v="2"/>
    <n v="0.11874999999999999"/>
    <d v="2026-02-26T00:00:00"/>
    <n v="2"/>
    <n v="3"/>
    <n v="2"/>
    <x v="4"/>
    <s v="Medium"/>
    <s v="Medium"/>
    <n v="1"/>
    <n v="0"/>
  </r>
  <r>
    <s v="INC-2026-10487"/>
    <d v="2026-02-26T03:10:00"/>
    <x v="4"/>
    <s v="secure-bank-login.net"/>
    <x v="2"/>
    <x v="3"/>
    <n v="0.13194444444444445"/>
    <d v="2026-02-26T00:00:00"/>
    <n v="2"/>
    <n v="3"/>
    <n v="2"/>
    <x v="4"/>
    <s v="Medium"/>
    <s v="Medium"/>
    <n v="1"/>
    <n v="0"/>
  </r>
  <r>
    <s v="INC-2026-13794"/>
    <d v="2026-02-26T04:27:00"/>
    <x v="4"/>
    <s v="micros0ft-security.com"/>
    <x v="2"/>
    <x v="3"/>
    <n v="0.18541666666666667"/>
    <d v="2026-02-26T00:00:00"/>
    <n v="2"/>
    <n v="3"/>
    <n v="2"/>
    <x v="4"/>
    <s v="Medium"/>
    <s v="Medium"/>
    <n v="1"/>
    <n v="0"/>
  </r>
  <r>
    <s v="INC-2026-11807"/>
    <d v="2026-02-26T04:50:00"/>
    <x v="4"/>
    <s v="invoice-processing.co"/>
    <x v="2"/>
    <x v="2"/>
    <n v="0.2013888888888889"/>
    <d v="2026-02-26T00:00:00"/>
    <n v="2"/>
    <n v="3"/>
    <n v="2"/>
    <x v="4"/>
    <s v="Medium"/>
    <s v="Medium"/>
    <n v="1"/>
    <n v="0"/>
  </r>
  <r>
    <s v="INC-2026-10863"/>
    <d v="2026-02-26T05:23:00"/>
    <x v="4"/>
    <s v="secure-bank-login.net"/>
    <x v="2"/>
    <x v="3"/>
    <n v="0.22430555555555556"/>
    <d v="2026-02-26T00:00:00"/>
    <n v="2"/>
    <n v="3"/>
    <n v="2"/>
    <x v="4"/>
    <s v="Medium"/>
    <s v="Medium"/>
    <n v="1"/>
    <n v="0"/>
  </r>
  <r>
    <s v="INC-2026-13939"/>
    <d v="2026-02-26T05:29:00"/>
    <x v="4"/>
    <s v="secure-bank-login.net"/>
    <x v="0"/>
    <x v="2"/>
    <n v="0.22847222222222222"/>
    <d v="2026-02-26T00:00:00"/>
    <n v="2"/>
    <n v="3"/>
    <n v="2"/>
    <x v="4"/>
    <s v="Medium"/>
    <s v="Medium"/>
    <n v="1"/>
    <n v="0"/>
  </r>
  <r>
    <s v="INC-2026-10960"/>
    <d v="2026-02-26T05:39:00"/>
    <x v="4"/>
    <s v="hr-benefits-portal.org"/>
    <x v="2"/>
    <x v="3"/>
    <n v="0.23541666666666666"/>
    <d v="2026-02-26T00:00:00"/>
    <n v="2"/>
    <n v="3"/>
    <n v="2"/>
    <x v="4"/>
    <s v="Medium"/>
    <s v="Medium"/>
    <n v="1"/>
    <n v="0"/>
  </r>
  <r>
    <s v="INC-2026-13096"/>
    <d v="2026-02-26T05:40:00"/>
    <x v="4"/>
    <s v="micros0ft-security.com"/>
    <x v="2"/>
    <x v="4"/>
    <n v="0.2361111111111111"/>
    <d v="2026-02-26T00:00:00"/>
    <n v="2"/>
    <n v="3"/>
    <n v="5"/>
    <x v="9"/>
    <s v="High"/>
    <s v="High"/>
    <n v="1"/>
    <n v="1"/>
  </r>
  <r>
    <s v="INC-2026-12484"/>
    <d v="2026-02-26T05:53:00"/>
    <x v="5"/>
    <s v="secure-bank-login.net"/>
    <x v="0"/>
    <x v="2"/>
    <n v="0.24513888888888888"/>
    <d v="2026-02-26T00:00:00"/>
    <n v="2"/>
    <n v="1"/>
    <n v="2"/>
    <x v="6"/>
    <s v="Low"/>
    <s v="Low"/>
    <n v="1"/>
    <n v="0"/>
  </r>
  <r>
    <s v="INC-2026-12151"/>
    <d v="2026-02-26T06:11:00"/>
    <x v="3"/>
    <s v="micros0ft-security.com"/>
    <x v="0"/>
    <x v="3"/>
    <n v="0.25763888888888886"/>
    <d v="2026-02-26T00:00:00"/>
    <n v="2"/>
    <n v="5"/>
    <n v="2"/>
    <x v="3"/>
    <s v="Medium"/>
    <s v="Medium"/>
    <n v="1"/>
    <n v="0"/>
  </r>
  <r>
    <s v="INC-2026-12221"/>
    <d v="2026-02-26T06:14:00"/>
    <x v="4"/>
    <s v="invoice-processing.co"/>
    <x v="0"/>
    <x v="3"/>
    <n v="0.25972222222222224"/>
    <d v="2026-02-26T00:00:00"/>
    <n v="2"/>
    <n v="3"/>
    <n v="2"/>
    <x v="4"/>
    <s v="Medium"/>
    <s v="Medium"/>
    <n v="1"/>
    <n v="0"/>
  </r>
  <r>
    <s v="INC-2026-14299"/>
    <d v="2026-02-26T06:24:00"/>
    <x v="3"/>
    <s v="hr-benefits-portal.org"/>
    <x v="0"/>
    <x v="3"/>
    <n v="0.26666666666666666"/>
    <d v="2026-02-26T00:00:00"/>
    <n v="2"/>
    <n v="5"/>
    <n v="2"/>
    <x v="3"/>
    <s v="Medium"/>
    <s v="Medium"/>
    <n v="1"/>
    <n v="0"/>
  </r>
  <r>
    <s v="INC-2026-11164"/>
    <d v="2026-02-26T06:27:00"/>
    <x v="3"/>
    <s v="hr-benefits-portal.org"/>
    <x v="0"/>
    <x v="3"/>
    <n v="0.26874999999999999"/>
    <d v="2026-02-26T00:00:00"/>
    <n v="2"/>
    <n v="5"/>
    <n v="2"/>
    <x v="3"/>
    <s v="Medium"/>
    <s v="Medium"/>
    <n v="1"/>
    <n v="0"/>
  </r>
  <r>
    <s v="INC-2026-12901"/>
    <d v="2026-02-26T06:55:00"/>
    <x v="4"/>
    <s v="invoice-processing.co"/>
    <x v="2"/>
    <x v="2"/>
    <n v="0.28819444444444442"/>
    <d v="2026-02-26T00:00:00"/>
    <n v="2"/>
    <n v="3"/>
    <n v="2"/>
    <x v="4"/>
    <s v="Medium"/>
    <s v="Medium"/>
    <n v="1"/>
    <n v="0"/>
  </r>
  <r>
    <s v="INC-2026-12574"/>
    <d v="2026-02-26T07:39:00"/>
    <x v="3"/>
    <s v="micros0ft-security.com"/>
    <x v="0"/>
    <x v="2"/>
    <n v="0.31874999999999998"/>
    <d v="2026-02-26T00:00:00"/>
    <n v="2"/>
    <n v="5"/>
    <n v="2"/>
    <x v="3"/>
    <s v="Medium"/>
    <s v="Medium"/>
    <n v="1"/>
    <n v="0"/>
  </r>
  <r>
    <s v="INC-2026-12564"/>
    <d v="2026-02-26T08:03:00"/>
    <x v="4"/>
    <s v="hr-benefits-portal.org"/>
    <x v="2"/>
    <x v="1"/>
    <n v="0.33541666666666664"/>
    <d v="2026-02-26T00:00:00"/>
    <n v="2"/>
    <n v="3"/>
    <n v="4"/>
    <x v="5"/>
    <s v="High"/>
    <s v="High"/>
    <n v="1"/>
    <n v="1"/>
  </r>
  <r>
    <s v="INC-2026-14190"/>
    <d v="2026-02-26T08:04:00"/>
    <x v="4"/>
    <s v="secure-bank-login.net"/>
    <x v="2"/>
    <x v="3"/>
    <n v="0.33611111111111114"/>
    <d v="2026-02-26T00:00:00"/>
    <n v="2"/>
    <n v="3"/>
    <n v="2"/>
    <x v="4"/>
    <s v="Medium"/>
    <s v="Medium"/>
    <n v="1"/>
    <n v="0"/>
  </r>
  <r>
    <s v="INC-2026-14622"/>
    <d v="2026-02-26T08:19:00"/>
    <x v="4"/>
    <s v="invoice-processing.co"/>
    <x v="2"/>
    <x v="2"/>
    <n v="0.34652777777777777"/>
    <d v="2026-02-26T00:00:00"/>
    <n v="2"/>
    <n v="3"/>
    <n v="2"/>
    <x v="4"/>
    <s v="Medium"/>
    <s v="Medium"/>
    <n v="1"/>
    <n v="0"/>
  </r>
  <r>
    <s v="INC-2026-10143"/>
    <d v="2026-02-26T08:56:00"/>
    <x v="4"/>
    <s v="hr-benefits-portal.org"/>
    <x v="2"/>
    <x v="3"/>
    <n v="0.37222222222222223"/>
    <d v="2026-02-26T00:00:00"/>
    <n v="2"/>
    <n v="3"/>
    <n v="2"/>
    <x v="4"/>
    <s v="Medium"/>
    <s v="Medium"/>
    <n v="1"/>
    <n v="0"/>
  </r>
  <r>
    <s v="INC-2026-13547"/>
    <d v="2026-02-26T09:23:00"/>
    <x v="4"/>
    <s v="hr-benefits-portal.org"/>
    <x v="2"/>
    <x v="3"/>
    <n v="0.39097222222222222"/>
    <d v="2026-02-26T00:00:00"/>
    <n v="2"/>
    <n v="3"/>
    <n v="2"/>
    <x v="4"/>
    <s v="Medium"/>
    <s v="Medium"/>
    <n v="1"/>
    <n v="0"/>
  </r>
  <r>
    <s v="INC-2026-14187"/>
    <d v="2026-02-26T09:24:00"/>
    <x v="2"/>
    <s v="micros0ft-security.com"/>
    <x v="1"/>
    <x v="2"/>
    <n v="0.39166666666666666"/>
    <d v="2026-02-26T00:00:00"/>
    <n v="2"/>
    <n v="3"/>
    <n v="2"/>
    <x v="4"/>
    <s v="Medium"/>
    <s v="Medium"/>
    <n v="1"/>
    <n v="0"/>
  </r>
  <r>
    <s v="INC-2026-12424"/>
    <d v="2026-02-26T09:31:00"/>
    <x v="5"/>
    <s v="micros0ft-security.com"/>
    <x v="1"/>
    <x v="1"/>
    <n v="0.39652777777777776"/>
    <d v="2026-02-26T00:00:00"/>
    <n v="2"/>
    <n v="1"/>
    <n v="4"/>
    <x v="1"/>
    <s v="Low"/>
    <s v="Low"/>
    <n v="1"/>
    <n v="1"/>
  </r>
  <r>
    <s v="INC-2026-13971"/>
    <d v="2026-02-26T09:44:00"/>
    <x v="4"/>
    <s v="secure-bank-login.net"/>
    <x v="2"/>
    <x v="1"/>
    <n v="0.40555555555555556"/>
    <d v="2026-02-26T00:00:00"/>
    <n v="2"/>
    <n v="3"/>
    <n v="4"/>
    <x v="5"/>
    <s v="High"/>
    <s v="High"/>
    <n v="1"/>
    <n v="1"/>
  </r>
  <r>
    <s v="INC-2026-13199"/>
    <d v="2026-02-26T10:15:00"/>
    <x v="5"/>
    <s v="secure-bank-login.net"/>
    <x v="3"/>
    <x v="3"/>
    <n v="0.42708333333333331"/>
    <d v="2026-02-26T00:00:00"/>
    <n v="2"/>
    <n v="1"/>
    <n v="2"/>
    <x v="6"/>
    <s v="Low"/>
    <s v="Low"/>
    <n v="1"/>
    <n v="0"/>
  </r>
  <r>
    <s v="INC-2026-14491"/>
    <d v="2026-02-26T10:46:00"/>
    <x v="3"/>
    <s v="invoice-processing.co"/>
    <x v="0"/>
    <x v="3"/>
    <n v="0.44861111111111113"/>
    <d v="2026-02-26T00:00:00"/>
    <n v="2"/>
    <n v="5"/>
    <n v="2"/>
    <x v="3"/>
    <s v="Medium"/>
    <s v="Medium"/>
    <n v="1"/>
    <n v="0"/>
  </r>
  <r>
    <s v="INC-2026-14623"/>
    <d v="2026-02-26T11:10:00"/>
    <x v="0"/>
    <s v="invoice-processing.co"/>
    <x v="1"/>
    <x v="3"/>
    <n v="0.46527777777777779"/>
    <d v="2026-02-26T00:00:00"/>
    <n v="2"/>
    <n v="1"/>
    <n v="2"/>
    <x v="6"/>
    <s v="Low"/>
    <s v="Low"/>
    <n v="1"/>
    <n v="0"/>
  </r>
  <r>
    <s v="INC-2026-11219"/>
    <d v="2026-02-26T11:23:00"/>
    <x v="3"/>
    <s v="hr-benefits-portal.org"/>
    <x v="0"/>
    <x v="4"/>
    <n v="0.47430555555555554"/>
    <d v="2026-02-26T00:00:00"/>
    <n v="2"/>
    <n v="5"/>
    <n v="5"/>
    <x v="7"/>
    <s v="Very High"/>
    <s v="Critical"/>
    <n v="1"/>
    <n v="1"/>
  </r>
  <r>
    <s v="INC-2026-12332"/>
    <d v="2026-02-26T12:38:00"/>
    <x v="4"/>
    <s v="hr-benefits-portal.org"/>
    <x v="2"/>
    <x v="3"/>
    <n v="0.52638888888888891"/>
    <d v="2026-02-26T00:00:00"/>
    <n v="2"/>
    <n v="3"/>
    <n v="2"/>
    <x v="4"/>
    <s v="Medium"/>
    <s v="Medium"/>
    <n v="1"/>
    <n v="0"/>
  </r>
  <r>
    <s v="INC-2026-10078"/>
    <d v="2026-02-26T13:17:00"/>
    <x v="4"/>
    <s v="hr-benefits-portal.org"/>
    <x v="2"/>
    <x v="3"/>
    <n v="0.55347222222222225"/>
    <d v="2026-02-26T00:00:00"/>
    <n v="2"/>
    <n v="3"/>
    <n v="2"/>
    <x v="4"/>
    <s v="Medium"/>
    <s v="Medium"/>
    <n v="1"/>
    <n v="0"/>
  </r>
  <r>
    <s v="INC-2026-13232"/>
    <d v="2026-02-26T14:19:00"/>
    <x v="4"/>
    <s v="micros0ft-security.com"/>
    <x v="2"/>
    <x v="2"/>
    <n v="0.59652777777777777"/>
    <d v="2026-02-26T00:00:00"/>
    <n v="2"/>
    <n v="3"/>
    <n v="2"/>
    <x v="4"/>
    <s v="Medium"/>
    <s v="Medium"/>
    <n v="1"/>
    <n v="0"/>
  </r>
  <r>
    <s v="INC-2026-10887"/>
    <d v="2026-02-26T15:18:00"/>
    <x v="4"/>
    <s v="secure-bank-login.net"/>
    <x v="2"/>
    <x v="3"/>
    <n v="0.63749999999999996"/>
    <d v="2026-02-26T00:00:00"/>
    <n v="2"/>
    <n v="3"/>
    <n v="2"/>
    <x v="4"/>
    <s v="Medium"/>
    <s v="Medium"/>
    <n v="1"/>
    <n v="0"/>
  </r>
  <r>
    <s v="INC-2026-12604"/>
    <d v="2026-02-26T16:29:00"/>
    <x v="4"/>
    <s v="invoice-processing.co"/>
    <x v="2"/>
    <x v="2"/>
    <n v="0.68680555555555556"/>
    <d v="2026-02-26T00:00:00"/>
    <n v="2"/>
    <n v="3"/>
    <n v="2"/>
    <x v="4"/>
    <s v="Medium"/>
    <s v="Medium"/>
    <n v="1"/>
    <n v="0"/>
  </r>
  <r>
    <s v="INC-2026-11845"/>
    <d v="2026-02-26T16:43:00"/>
    <x v="0"/>
    <s v="hr-benefits-portal.org"/>
    <x v="2"/>
    <x v="2"/>
    <n v="0.69652777777777775"/>
    <d v="2026-02-26T00:00:00"/>
    <n v="2"/>
    <n v="1"/>
    <n v="2"/>
    <x v="6"/>
    <s v="Low"/>
    <s v="Low"/>
    <n v="1"/>
    <n v="0"/>
  </r>
  <r>
    <s v="INC-2026-11264"/>
    <d v="2026-02-26T17:14:00"/>
    <x v="4"/>
    <s v="invoice-processing.co"/>
    <x v="2"/>
    <x v="0"/>
    <n v="0.71805555555555556"/>
    <d v="2026-02-26T00:00:00"/>
    <n v="2"/>
    <n v="3"/>
    <n v="1"/>
    <x v="2"/>
    <s v="Low"/>
    <s v="Low"/>
    <n v="1"/>
    <n v="0"/>
  </r>
  <r>
    <s v="INC-2026-12329"/>
    <d v="2026-02-26T18:21:00"/>
    <x v="3"/>
    <s v="secure-bank-login.net"/>
    <x v="0"/>
    <x v="1"/>
    <n v="0.76458333333333328"/>
    <d v="2026-02-26T00:00:00"/>
    <n v="2"/>
    <n v="5"/>
    <n v="4"/>
    <x v="10"/>
    <s v="Very High"/>
    <s v="Critical"/>
    <n v="1"/>
    <n v="1"/>
  </r>
  <r>
    <s v="INC-2026-10372"/>
    <d v="2026-02-26T20:48:00"/>
    <x v="4"/>
    <s v="hr-benefits-portal.org"/>
    <x v="2"/>
    <x v="4"/>
    <n v="0.8666666666666667"/>
    <d v="2026-02-26T00:00:00"/>
    <n v="2"/>
    <n v="3"/>
    <n v="5"/>
    <x v="9"/>
    <s v="High"/>
    <s v="High"/>
    <n v="1"/>
    <n v="1"/>
  </r>
  <r>
    <s v="INC-2026-13374"/>
    <d v="2026-02-26T20:58:00"/>
    <x v="1"/>
    <s v="hr-benefits-portal.org"/>
    <x v="0"/>
    <x v="3"/>
    <n v="0.87361111111111112"/>
    <d v="2026-02-26T00:00:00"/>
    <n v="2"/>
    <n v="1"/>
    <n v="2"/>
    <x v="6"/>
    <s v="Low"/>
    <s v="Low"/>
    <n v="1"/>
    <n v="0"/>
  </r>
  <r>
    <s v="INC-2026-10637"/>
    <d v="2026-02-26T21:10:00"/>
    <x v="4"/>
    <s v="hr-benefits-portal.org"/>
    <x v="2"/>
    <x v="2"/>
    <n v="0.88194444444444442"/>
    <d v="2026-02-26T00:00:00"/>
    <n v="2"/>
    <n v="3"/>
    <n v="2"/>
    <x v="4"/>
    <s v="Medium"/>
    <s v="Medium"/>
    <n v="1"/>
    <n v="0"/>
  </r>
  <r>
    <s v="INC-2026-11176"/>
    <d v="2026-02-26T21:19:00"/>
    <x v="4"/>
    <s v="hr-benefits-portal.org"/>
    <x v="1"/>
    <x v="2"/>
    <n v="0.8881944444444444"/>
    <d v="2026-02-26T00:00:00"/>
    <n v="2"/>
    <n v="3"/>
    <n v="2"/>
    <x v="4"/>
    <s v="Medium"/>
    <s v="Medium"/>
    <n v="1"/>
    <n v="0"/>
  </r>
  <r>
    <s v="INC-2026-12787"/>
    <d v="2026-02-26T21:44:00"/>
    <x v="4"/>
    <s v="micros0ft-security.com"/>
    <x v="2"/>
    <x v="2"/>
    <n v="0.90555555555555556"/>
    <d v="2026-02-26T00:00:00"/>
    <n v="2"/>
    <n v="3"/>
    <n v="2"/>
    <x v="4"/>
    <s v="Medium"/>
    <s v="Medium"/>
    <n v="1"/>
    <n v="0"/>
  </r>
  <r>
    <s v="INC-2026-13251"/>
    <d v="2026-02-26T22:17:00"/>
    <x v="1"/>
    <s v="secure-bank-login.net"/>
    <x v="1"/>
    <x v="1"/>
    <n v="0.92847222222222225"/>
    <d v="2026-02-26T00:00:00"/>
    <n v="2"/>
    <n v="1"/>
    <n v="4"/>
    <x v="1"/>
    <s v="Low"/>
    <s v="Low"/>
    <n v="1"/>
    <n v="1"/>
  </r>
  <r>
    <s v="INC-2026-12879"/>
    <d v="2026-02-26T22:24:00"/>
    <x v="4"/>
    <s v="secure-bank-login.net"/>
    <x v="2"/>
    <x v="0"/>
    <n v="0.93333333333333335"/>
    <d v="2026-02-26T00:00:00"/>
    <n v="2"/>
    <n v="3"/>
    <n v="1"/>
    <x v="2"/>
    <s v="Low"/>
    <s v="Low"/>
    <n v="1"/>
    <n v="0"/>
  </r>
  <r>
    <s v="INC-2026-10050"/>
    <d v="2026-02-26T22:44:00"/>
    <x v="3"/>
    <s v="invoice-processing.co"/>
    <x v="0"/>
    <x v="3"/>
    <n v="0.94722222222222219"/>
    <d v="2026-02-26T00:00:00"/>
    <n v="2"/>
    <n v="5"/>
    <n v="2"/>
    <x v="3"/>
    <s v="Medium"/>
    <s v="Medium"/>
    <n v="1"/>
    <n v="0"/>
  </r>
  <r>
    <s v="INC-2026-10323"/>
    <d v="2026-02-26T23:01:00"/>
    <x v="4"/>
    <s v="micros0ft-security.com"/>
    <x v="2"/>
    <x v="1"/>
    <n v="0.95902777777777781"/>
    <d v="2026-02-26T00:00:00"/>
    <n v="2"/>
    <n v="3"/>
    <n v="4"/>
    <x v="5"/>
    <s v="High"/>
    <s v="High"/>
    <n v="1"/>
    <n v="1"/>
  </r>
  <r>
    <s v="INC-2026-13601"/>
    <d v="2026-02-26T23:28:00"/>
    <x v="5"/>
    <s v="hr-benefits-portal.org"/>
    <x v="2"/>
    <x v="1"/>
    <n v="0.97777777777777775"/>
    <d v="2026-02-26T00:00:00"/>
    <n v="2"/>
    <n v="1"/>
    <n v="4"/>
    <x v="1"/>
    <s v="Low"/>
    <s v="Low"/>
    <n v="1"/>
    <n v="1"/>
  </r>
  <r>
    <s v="INC-2026-14465"/>
    <d v="2026-02-27T00:31:00"/>
    <x v="1"/>
    <s v="hr-benefits-portal.org"/>
    <x v="3"/>
    <x v="0"/>
    <n v="2.1527777777777778E-2"/>
    <d v="2026-02-27T00:00:00"/>
    <n v="2"/>
    <n v="1"/>
    <n v="1"/>
    <x v="0"/>
    <s v="Low"/>
    <s v="Low"/>
    <n v="1"/>
    <n v="0"/>
  </r>
  <r>
    <s v="INC-2026-14013"/>
    <d v="2026-02-27T00:35:00"/>
    <x v="4"/>
    <s v="invoice-processing.co"/>
    <x v="2"/>
    <x v="1"/>
    <n v="2.4305555555555556E-2"/>
    <d v="2026-02-27T00:00:00"/>
    <n v="2"/>
    <n v="3"/>
    <n v="4"/>
    <x v="5"/>
    <s v="High"/>
    <s v="High"/>
    <n v="1"/>
    <n v="1"/>
  </r>
  <r>
    <s v="INC-2026-10767"/>
    <d v="2026-02-27T00:40:00"/>
    <x v="4"/>
    <s v="secure-bank-login.net"/>
    <x v="0"/>
    <x v="3"/>
    <n v="2.7777777777777776E-2"/>
    <d v="2026-02-27T00:00:00"/>
    <n v="2"/>
    <n v="3"/>
    <n v="2"/>
    <x v="4"/>
    <s v="Medium"/>
    <s v="Medium"/>
    <n v="1"/>
    <n v="0"/>
  </r>
  <r>
    <s v="INC-2026-11491"/>
    <d v="2026-02-27T00:57:00"/>
    <x v="3"/>
    <s v="micros0ft-security.com"/>
    <x v="0"/>
    <x v="3"/>
    <n v="3.9583333333333331E-2"/>
    <d v="2026-02-27T00:00:00"/>
    <n v="2"/>
    <n v="5"/>
    <n v="2"/>
    <x v="3"/>
    <s v="Medium"/>
    <s v="Medium"/>
    <n v="1"/>
    <n v="0"/>
  </r>
  <r>
    <s v="INC-2026-12188"/>
    <d v="2026-02-27T01:26:00"/>
    <x v="3"/>
    <s v="hr-benefits-portal.org"/>
    <x v="0"/>
    <x v="2"/>
    <n v="5.9722222222222225E-2"/>
    <d v="2026-02-27T00:00:00"/>
    <n v="2"/>
    <n v="5"/>
    <n v="2"/>
    <x v="3"/>
    <s v="Medium"/>
    <s v="Medium"/>
    <n v="1"/>
    <n v="0"/>
  </r>
  <r>
    <s v="INC-2026-13475"/>
    <d v="2026-02-27T01:30:00"/>
    <x v="4"/>
    <s v="micros0ft-security.com"/>
    <x v="0"/>
    <x v="0"/>
    <n v="6.25E-2"/>
    <d v="2026-02-27T00:00:00"/>
    <n v="2"/>
    <n v="3"/>
    <n v="1"/>
    <x v="2"/>
    <s v="Low"/>
    <s v="Low"/>
    <n v="1"/>
    <n v="0"/>
  </r>
  <r>
    <s v="INC-2026-10655"/>
    <d v="2026-02-27T01:49:00"/>
    <x v="3"/>
    <s v="hr-benefits-portal.org"/>
    <x v="0"/>
    <x v="3"/>
    <n v="7.5694444444444439E-2"/>
    <d v="2026-02-27T00:00:00"/>
    <n v="2"/>
    <n v="5"/>
    <n v="2"/>
    <x v="3"/>
    <s v="Medium"/>
    <s v="Medium"/>
    <n v="1"/>
    <n v="0"/>
  </r>
  <r>
    <s v="INC-2026-14252"/>
    <d v="2026-02-27T02:01:00"/>
    <x v="4"/>
    <s v="invoice-processing.co"/>
    <x v="2"/>
    <x v="3"/>
    <n v="8.4027777777777785E-2"/>
    <d v="2026-02-27T00:00:00"/>
    <n v="2"/>
    <n v="3"/>
    <n v="2"/>
    <x v="4"/>
    <s v="Medium"/>
    <s v="Medium"/>
    <n v="1"/>
    <n v="0"/>
  </r>
  <r>
    <s v="INC-2026-11853"/>
    <d v="2026-02-27T02:34:00"/>
    <x v="2"/>
    <s v="secure-bank-login.net"/>
    <x v="0"/>
    <x v="4"/>
    <n v="0.10694444444444444"/>
    <d v="2026-02-27T00:00:00"/>
    <n v="2"/>
    <n v="3"/>
    <n v="5"/>
    <x v="9"/>
    <s v="High"/>
    <s v="High"/>
    <n v="1"/>
    <n v="1"/>
  </r>
  <r>
    <s v="INC-2026-11589"/>
    <d v="2026-02-27T02:46:00"/>
    <x v="4"/>
    <s v="hr-benefits-portal.org"/>
    <x v="2"/>
    <x v="2"/>
    <n v="0.11527777777777778"/>
    <d v="2026-02-27T00:00:00"/>
    <n v="2"/>
    <n v="3"/>
    <n v="2"/>
    <x v="4"/>
    <s v="Medium"/>
    <s v="Medium"/>
    <n v="1"/>
    <n v="0"/>
  </r>
  <r>
    <s v="INC-2026-12195"/>
    <d v="2026-02-27T03:29:00"/>
    <x v="4"/>
    <s v="invoice-processing.co"/>
    <x v="2"/>
    <x v="4"/>
    <n v="0.1451388888888889"/>
    <d v="2026-02-27T00:00:00"/>
    <n v="2"/>
    <n v="3"/>
    <n v="5"/>
    <x v="9"/>
    <s v="High"/>
    <s v="High"/>
    <n v="1"/>
    <n v="1"/>
  </r>
  <r>
    <s v="INC-2026-12314"/>
    <d v="2026-02-27T03:34:00"/>
    <x v="1"/>
    <s v="secure-bank-login.net"/>
    <x v="3"/>
    <x v="1"/>
    <n v="0.14861111111111111"/>
    <d v="2026-02-27T00:00:00"/>
    <n v="2"/>
    <n v="1"/>
    <n v="4"/>
    <x v="1"/>
    <s v="Low"/>
    <s v="Low"/>
    <n v="1"/>
    <n v="1"/>
  </r>
  <r>
    <s v="INC-2026-11549"/>
    <d v="2026-02-27T03:54:00"/>
    <x v="4"/>
    <s v="invoice-processing.co"/>
    <x v="2"/>
    <x v="1"/>
    <n v="0.16250000000000001"/>
    <d v="2026-02-27T00:00:00"/>
    <n v="2"/>
    <n v="3"/>
    <n v="4"/>
    <x v="5"/>
    <s v="High"/>
    <s v="High"/>
    <n v="1"/>
    <n v="1"/>
  </r>
  <r>
    <s v="INC-2026-12156"/>
    <d v="2026-02-27T04:26:00"/>
    <x v="0"/>
    <s v="hr-benefits-portal.org"/>
    <x v="2"/>
    <x v="3"/>
    <n v="0.18472222222222223"/>
    <d v="2026-02-27T00:00:00"/>
    <n v="2"/>
    <n v="1"/>
    <n v="2"/>
    <x v="6"/>
    <s v="Low"/>
    <s v="Low"/>
    <n v="1"/>
    <n v="0"/>
  </r>
  <r>
    <s v="INC-2026-14940"/>
    <d v="2026-02-27T05:01:00"/>
    <x v="0"/>
    <s v="invoice-processing.co"/>
    <x v="0"/>
    <x v="3"/>
    <n v="0.20902777777777778"/>
    <d v="2026-02-27T00:00:00"/>
    <n v="2"/>
    <n v="1"/>
    <n v="2"/>
    <x v="6"/>
    <s v="Low"/>
    <s v="Low"/>
    <n v="1"/>
    <n v="0"/>
  </r>
  <r>
    <s v="INC-2026-12839"/>
    <d v="2026-02-27T05:26:00"/>
    <x v="4"/>
    <s v="secure-bank-login.net"/>
    <x v="2"/>
    <x v="3"/>
    <n v="0.22638888888888889"/>
    <d v="2026-02-27T00:00:00"/>
    <n v="2"/>
    <n v="3"/>
    <n v="2"/>
    <x v="4"/>
    <s v="Medium"/>
    <s v="Medium"/>
    <n v="1"/>
    <n v="0"/>
  </r>
  <r>
    <s v="INC-2026-14109"/>
    <d v="2026-02-27T05:33:00"/>
    <x v="4"/>
    <s v="micros0ft-security.com"/>
    <x v="2"/>
    <x v="3"/>
    <n v="0.23125000000000001"/>
    <d v="2026-02-27T00:00:00"/>
    <n v="2"/>
    <n v="3"/>
    <n v="2"/>
    <x v="4"/>
    <s v="Medium"/>
    <s v="Medium"/>
    <n v="1"/>
    <n v="0"/>
  </r>
  <r>
    <s v="INC-2026-14849"/>
    <d v="2026-02-27T06:11:00"/>
    <x v="0"/>
    <s v="invoice-processing.co"/>
    <x v="1"/>
    <x v="0"/>
    <n v="0.25763888888888886"/>
    <d v="2026-02-27T00:00:00"/>
    <n v="2"/>
    <n v="1"/>
    <n v="1"/>
    <x v="0"/>
    <s v="Low"/>
    <s v="Low"/>
    <n v="1"/>
    <n v="0"/>
  </r>
  <r>
    <s v="INC-2026-10538"/>
    <d v="2026-02-27T06:39:00"/>
    <x v="1"/>
    <s v="hr-benefits-portal.org"/>
    <x v="3"/>
    <x v="3"/>
    <n v="0.27708333333333335"/>
    <d v="2026-02-27T00:00:00"/>
    <n v="2"/>
    <n v="1"/>
    <n v="2"/>
    <x v="6"/>
    <s v="Low"/>
    <s v="Low"/>
    <n v="1"/>
    <n v="0"/>
  </r>
  <r>
    <s v="INC-2026-11230"/>
    <d v="2026-02-27T06:53:00"/>
    <x v="4"/>
    <s v="invoice-processing.co"/>
    <x v="2"/>
    <x v="0"/>
    <n v="0.28680555555555554"/>
    <d v="2026-02-27T00:00:00"/>
    <n v="2"/>
    <n v="3"/>
    <n v="1"/>
    <x v="2"/>
    <s v="Low"/>
    <s v="Low"/>
    <n v="1"/>
    <n v="0"/>
  </r>
  <r>
    <s v="INC-2026-10512"/>
    <d v="2026-02-27T07:18:00"/>
    <x v="5"/>
    <s v="secure-bank-login.net"/>
    <x v="3"/>
    <x v="3"/>
    <n v="0.30416666666666664"/>
    <d v="2026-02-27T00:00:00"/>
    <n v="2"/>
    <n v="1"/>
    <n v="2"/>
    <x v="6"/>
    <s v="Low"/>
    <s v="Low"/>
    <n v="1"/>
    <n v="0"/>
  </r>
  <r>
    <s v="INC-2026-12003"/>
    <d v="2026-02-27T07:41:00"/>
    <x v="0"/>
    <s v="secure-bank-login.net"/>
    <x v="2"/>
    <x v="2"/>
    <n v="0.32013888888888886"/>
    <d v="2026-02-27T00:00:00"/>
    <n v="2"/>
    <n v="1"/>
    <n v="2"/>
    <x v="6"/>
    <s v="Low"/>
    <s v="Low"/>
    <n v="1"/>
    <n v="0"/>
  </r>
  <r>
    <s v="INC-2026-10339"/>
    <d v="2026-02-27T07:46:00"/>
    <x v="4"/>
    <s v="hr-benefits-portal.org"/>
    <x v="1"/>
    <x v="3"/>
    <n v="0.32361111111111113"/>
    <d v="2026-02-27T00:00:00"/>
    <n v="2"/>
    <n v="3"/>
    <n v="2"/>
    <x v="4"/>
    <s v="Medium"/>
    <s v="Medium"/>
    <n v="1"/>
    <n v="0"/>
  </r>
  <r>
    <s v="INC-2026-10937"/>
    <d v="2026-02-27T08:33:00"/>
    <x v="2"/>
    <s v="invoice-processing.co"/>
    <x v="1"/>
    <x v="2"/>
    <n v="0.35625000000000001"/>
    <d v="2026-02-27T00:00:00"/>
    <n v="2"/>
    <n v="3"/>
    <n v="2"/>
    <x v="4"/>
    <s v="Medium"/>
    <s v="Medium"/>
    <n v="1"/>
    <n v="0"/>
  </r>
  <r>
    <s v="INC-2026-10122"/>
    <d v="2026-02-27T08:42:00"/>
    <x v="4"/>
    <s v="micros0ft-security.com"/>
    <x v="3"/>
    <x v="2"/>
    <n v="0.36249999999999999"/>
    <d v="2026-02-27T00:00:00"/>
    <n v="2"/>
    <n v="3"/>
    <n v="2"/>
    <x v="4"/>
    <s v="Medium"/>
    <s v="Medium"/>
    <n v="1"/>
    <n v="0"/>
  </r>
  <r>
    <s v="INC-2026-13982"/>
    <d v="2026-02-27T08:51:00"/>
    <x v="4"/>
    <s v="micros0ft-security.com"/>
    <x v="0"/>
    <x v="3"/>
    <n v="0.36875000000000002"/>
    <d v="2026-02-27T00:00:00"/>
    <n v="2"/>
    <n v="3"/>
    <n v="2"/>
    <x v="4"/>
    <s v="Medium"/>
    <s v="Medium"/>
    <n v="1"/>
    <n v="0"/>
  </r>
  <r>
    <s v="INC-2026-11223"/>
    <d v="2026-02-27T09:16:00"/>
    <x v="4"/>
    <s v="hr-benefits-portal.org"/>
    <x v="2"/>
    <x v="1"/>
    <n v="0.38611111111111113"/>
    <d v="2026-02-27T00:00:00"/>
    <n v="2"/>
    <n v="3"/>
    <n v="4"/>
    <x v="5"/>
    <s v="High"/>
    <s v="High"/>
    <n v="1"/>
    <n v="1"/>
  </r>
  <r>
    <s v="INC-2026-11980"/>
    <d v="2026-02-27T10:02:00"/>
    <x v="3"/>
    <s v="hr-benefits-portal.org"/>
    <x v="0"/>
    <x v="1"/>
    <n v="0.41805555555555557"/>
    <d v="2026-02-27T00:00:00"/>
    <n v="2"/>
    <n v="5"/>
    <n v="4"/>
    <x v="10"/>
    <s v="Very High"/>
    <s v="Critical"/>
    <n v="1"/>
    <n v="1"/>
  </r>
  <r>
    <s v="INC-2026-10088"/>
    <d v="2026-02-27T10:16:00"/>
    <x v="1"/>
    <s v="secure-bank-login.net"/>
    <x v="0"/>
    <x v="3"/>
    <n v="0.42777777777777776"/>
    <d v="2026-02-27T00:00:00"/>
    <n v="2"/>
    <n v="1"/>
    <n v="2"/>
    <x v="6"/>
    <s v="Low"/>
    <s v="Low"/>
    <n v="1"/>
    <n v="0"/>
  </r>
  <r>
    <s v="INC-2026-11854"/>
    <d v="2026-02-27T10:33:00"/>
    <x v="1"/>
    <s v="secure-bank-login.net"/>
    <x v="1"/>
    <x v="0"/>
    <n v="0.43958333333333333"/>
    <d v="2026-02-27T00:00:00"/>
    <n v="2"/>
    <n v="1"/>
    <n v="1"/>
    <x v="0"/>
    <s v="Low"/>
    <s v="Low"/>
    <n v="1"/>
    <n v="0"/>
  </r>
  <r>
    <s v="INC-2026-12078"/>
    <d v="2026-02-27T10:55:00"/>
    <x v="2"/>
    <s v="hr-benefits-portal.org"/>
    <x v="0"/>
    <x v="1"/>
    <n v="0.4548611111111111"/>
    <d v="2026-02-27T00:00:00"/>
    <n v="2"/>
    <n v="3"/>
    <n v="4"/>
    <x v="5"/>
    <s v="High"/>
    <s v="High"/>
    <n v="1"/>
    <n v="1"/>
  </r>
  <r>
    <s v="INC-2026-11605"/>
    <d v="2026-02-27T12:15:00"/>
    <x v="2"/>
    <s v="hr-benefits-portal.org"/>
    <x v="0"/>
    <x v="2"/>
    <n v="0.51041666666666663"/>
    <d v="2026-02-27T00:00:00"/>
    <n v="2"/>
    <n v="3"/>
    <n v="2"/>
    <x v="4"/>
    <s v="Medium"/>
    <s v="Medium"/>
    <n v="1"/>
    <n v="0"/>
  </r>
  <r>
    <s v="INC-2026-12850"/>
    <d v="2026-02-27T12:44:00"/>
    <x v="4"/>
    <s v="hr-benefits-portal.org"/>
    <x v="2"/>
    <x v="3"/>
    <n v="0.53055555555555556"/>
    <d v="2026-02-27T00:00:00"/>
    <n v="2"/>
    <n v="3"/>
    <n v="2"/>
    <x v="4"/>
    <s v="Medium"/>
    <s v="Medium"/>
    <n v="1"/>
    <n v="0"/>
  </r>
  <r>
    <s v="INC-2026-13627"/>
    <d v="2026-02-27T13:36:00"/>
    <x v="4"/>
    <s v="secure-bank-login.net"/>
    <x v="2"/>
    <x v="3"/>
    <n v="0.56666666666666665"/>
    <d v="2026-02-27T00:00:00"/>
    <n v="2"/>
    <n v="3"/>
    <n v="2"/>
    <x v="4"/>
    <s v="Medium"/>
    <s v="Medium"/>
    <n v="1"/>
    <n v="0"/>
  </r>
  <r>
    <s v="INC-2026-10628"/>
    <d v="2026-02-27T13:44:00"/>
    <x v="4"/>
    <s v="hr-benefits-portal.org"/>
    <x v="2"/>
    <x v="3"/>
    <n v="0.57222222222222219"/>
    <d v="2026-02-27T00:00:00"/>
    <n v="2"/>
    <n v="3"/>
    <n v="2"/>
    <x v="4"/>
    <s v="Medium"/>
    <s v="Medium"/>
    <n v="1"/>
    <n v="0"/>
  </r>
  <r>
    <s v="INC-2026-14050"/>
    <d v="2026-02-27T13:54:00"/>
    <x v="0"/>
    <s v="micros0ft-security.com"/>
    <x v="1"/>
    <x v="2"/>
    <n v="0.57916666666666672"/>
    <d v="2026-02-27T00:00:00"/>
    <n v="2"/>
    <n v="1"/>
    <n v="2"/>
    <x v="6"/>
    <s v="Low"/>
    <s v="Low"/>
    <n v="1"/>
    <n v="0"/>
  </r>
  <r>
    <s v="INC-2026-14912"/>
    <d v="2026-02-27T14:48:00"/>
    <x v="1"/>
    <s v="micros0ft-security.com"/>
    <x v="3"/>
    <x v="0"/>
    <n v="0.6166666666666667"/>
    <d v="2026-02-27T00:00:00"/>
    <n v="2"/>
    <n v="1"/>
    <n v="1"/>
    <x v="0"/>
    <s v="Low"/>
    <s v="Low"/>
    <n v="1"/>
    <n v="0"/>
  </r>
  <r>
    <s v="INC-2026-12179"/>
    <d v="2026-02-27T15:01:00"/>
    <x v="4"/>
    <s v="secure-bank-login.net"/>
    <x v="2"/>
    <x v="2"/>
    <n v="0.62569444444444444"/>
    <d v="2026-02-27T00:00:00"/>
    <n v="2"/>
    <n v="3"/>
    <n v="2"/>
    <x v="4"/>
    <s v="Medium"/>
    <s v="Medium"/>
    <n v="1"/>
    <n v="0"/>
  </r>
  <r>
    <s v="INC-2026-13176"/>
    <d v="2026-02-27T15:35:00"/>
    <x v="4"/>
    <s v="hr-benefits-portal.org"/>
    <x v="2"/>
    <x v="2"/>
    <n v="0.64930555555555558"/>
    <d v="2026-02-27T00:00:00"/>
    <n v="2"/>
    <n v="3"/>
    <n v="2"/>
    <x v="4"/>
    <s v="Medium"/>
    <s v="Medium"/>
    <n v="1"/>
    <n v="0"/>
  </r>
  <r>
    <s v="INC-2026-14790"/>
    <d v="2026-02-27T15:52:00"/>
    <x v="4"/>
    <s v="invoice-processing.co"/>
    <x v="3"/>
    <x v="1"/>
    <n v="0.66111111111111109"/>
    <d v="2026-02-27T00:00:00"/>
    <n v="2"/>
    <n v="3"/>
    <n v="4"/>
    <x v="5"/>
    <s v="High"/>
    <s v="High"/>
    <n v="1"/>
    <n v="1"/>
  </r>
  <r>
    <s v="INC-2026-12142"/>
    <d v="2026-02-27T16:49:00"/>
    <x v="4"/>
    <s v="invoice-processing.co"/>
    <x v="2"/>
    <x v="2"/>
    <n v="0.7006944444444444"/>
    <d v="2026-02-27T00:00:00"/>
    <n v="2"/>
    <n v="3"/>
    <n v="2"/>
    <x v="4"/>
    <s v="Medium"/>
    <s v="Medium"/>
    <n v="1"/>
    <n v="0"/>
  </r>
  <r>
    <s v="INC-2026-10364"/>
    <d v="2026-02-27T16:52:00"/>
    <x v="4"/>
    <s v="invoice-processing.co"/>
    <x v="2"/>
    <x v="3"/>
    <n v="0.70277777777777772"/>
    <d v="2026-02-27T00:00:00"/>
    <n v="2"/>
    <n v="3"/>
    <n v="2"/>
    <x v="4"/>
    <s v="Medium"/>
    <s v="Medium"/>
    <n v="1"/>
    <n v="0"/>
  </r>
  <r>
    <s v="INC-2026-10281"/>
    <d v="2026-02-27T17:51:00"/>
    <x v="4"/>
    <s v="micros0ft-security.com"/>
    <x v="3"/>
    <x v="2"/>
    <n v="0.74375000000000002"/>
    <d v="2026-02-27T00:00:00"/>
    <n v="2"/>
    <n v="3"/>
    <n v="2"/>
    <x v="4"/>
    <s v="Medium"/>
    <s v="Medium"/>
    <n v="1"/>
    <n v="0"/>
  </r>
  <r>
    <s v="INC-2026-12815"/>
    <d v="2026-02-27T17:58:00"/>
    <x v="1"/>
    <s v="invoice-processing.co"/>
    <x v="2"/>
    <x v="0"/>
    <n v="0.74861111111111112"/>
    <d v="2026-02-27T00:00:00"/>
    <n v="2"/>
    <n v="1"/>
    <n v="1"/>
    <x v="0"/>
    <s v="Low"/>
    <s v="Low"/>
    <n v="1"/>
    <n v="0"/>
  </r>
  <r>
    <s v="INC-2026-13840"/>
    <d v="2026-02-27T18:13:00"/>
    <x v="4"/>
    <s v="invoice-processing.co"/>
    <x v="0"/>
    <x v="2"/>
    <n v="0.75902777777777775"/>
    <d v="2026-02-27T00:00:00"/>
    <n v="2"/>
    <n v="3"/>
    <n v="2"/>
    <x v="4"/>
    <s v="Medium"/>
    <s v="Medium"/>
    <n v="1"/>
    <n v="0"/>
  </r>
  <r>
    <s v="INC-2026-12616"/>
    <d v="2026-02-27T18:34:00"/>
    <x v="0"/>
    <s v="micros0ft-security.com"/>
    <x v="1"/>
    <x v="3"/>
    <n v="0.77361111111111114"/>
    <d v="2026-02-27T00:00:00"/>
    <n v="2"/>
    <n v="1"/>
    <n v="2"/>
    <x v="6"/>
    <s v="Low"/>
    <s v="Low"/>
    <n v="1"/>
    <n v="0"/>
  </r>
  <r>
    <s v="INC-2026-11113"/>
    <d v="2026-02-27T19:01:00"/>
    <x v="3"/>
    <s v="secure-bank-login.net"/>
    <x v="0"/>
    <x v="2"/>
    <n v="0.79236111111111107"/>
    <d v="2026-02-27T00:00:00"/>
    <n v="2"/>
    <n v="5"/>
    <n v="2"/>
    <x v="3"/>
    <s v="Medium"/>
    <s v="Medium"/>
    <n v="1"/>
    <n v="0"/>
  </r>
  <r>
    <s v="INC-2026-14211"/>
    <d v="2026-02-27T19:18:00"/>
    <x v="5"/>
    <s v="hr-benefits-portal.org"/>
    <x v="3"/>
    <x v="0"/>
    <n v="0.8041666666666667"/>
    <d v="2026-02-27T00:00:00"/>
    <n v="2"/>
    <n v="1"/>
    <n v="1"/>
    <x v="0"/>
    <s v="Low"/>
    <s v="Low"/>
    <n v="1"/>
    <n v="0"/>
  </r>
  <r>
    <s v="INC-2026-11712"/>
    <d v="2026-02-27T19:39:00"/>
    <x v="2"/>
    <s v="invoice-processing.co"/>
    <x v="1"/>
    <x v="2"/>
    <n v="0.81874999999999998"/>
    <d v="2026-02-27T00:00:00"/>
    <n v="2"/>
    <n v="3"/>
    <n v="2"/>
    <x v="4"/>
    <s v="Medium"/>
    <s v="Medium"/>
    <n v="1"/>
    <n v="0"/>
  </r>
  <r>
    <s v="INC-2026-13403"/>
    <d v="2026-02-27T20:17:00"/>
    <x v="4"/>
    <s v="micros0ft-security.com"/>
    <x v="2"/>
    <x v="2"/>
    <n v="0.84513888888888888"/>
    <d v="2026-02-27T00:00:00"/>
    <n v="2"/>
    <n v="3"/>
    <n v="2"/>
    <x v="4"/>
    <s v="Medium"/>
    <s v="Medium"/>
    <n v="1"/>
    <n v="0"/>
  </r>
  <r>
    <s v="INC-2026-13517"/>
    <d v="2026-02-27T20:35:00"/>
    <x v="4"/>
    <s v="secure-bank-login.net"/>
    <x v="1"/>
    <x v="1"/>
    <n v="0.85763888888888884"/>
    <d v="2026-02-27T00:00:00"/>
    <n v="2"/>
    <n v="3"/>
    <n v="4"/>
    <x v="5"/>
    <s v="High"/>
    <s v="High"/>
    <n v="1"/>
    <n v="1"/>
  </r>
  <r>
    <s v="INC-2026-11099"/>
    <d v="2026-02-27T20:44:00"/>
    <x v="4"/>
    <s v="hr-benefits-portal.org"/>
    <x v="2"/>
    <x v="3"/>
    <n v="0.86388888888888893"/>
    <d v="2026-02-27T00:00:00"/>
    <n v="2"/>
    <n v="3"/>
    <n v="2"/>
    <x v="4"/>
    <s v="Medium"/>
    <s v="Medium"/>
    <n v="1"/>
    <n v="0"/>
  </r>
  <r>
    <s v="INC-2026-13398"/>
    <d v="2026-02-28T00:02:00"/>
    <x v="5"/>
    <s v="hr-benefits-portal.org"/>
    <x v="2"/>
    <x v="2"/>
    <n v="1.3888888888888889E-3"/>
    <d v="2026-02-28T00:00:00"/>
    <n v="2"/>
    <n v="1"/>
    <n v="2"/>
    <x v="6"/>
    <s v="Low"/>
    <s v="Low"/>
    <n v="1"/>
    <n v="0"/>
  </r>
  <r>
    <s v="INC-2026-10817"/>
    <d v="2026-02-28T00:06:00"/>
    <x v="5"/>
    <s v="invoice-processing.co"/>
    <x v="3"/>
    <x v="3"/>
    <n v="4.1666666666666666E-3"/>
    <d v="2026-02-28T00:00:00"/>
    <n v="2"/>
    <n v="1"/>
    <n v="2"/>
    <x v="6"/>
    <s v="Low"/>
    <s v="Low"/>
    <n v="1"/>
    <n v="0"/>
  </r>
  <r>
    <s v="INC-2026-11390"/>
    <d v="2026-02-28T00:13:00"/>
    <x v="3"/>
    <s v="micros0ft-security.com"/>
    <x v="0"/>
    <x v="2"/>
    <n v="9.0277777777777769E-3"/>
    <d v="2026-02-28T00:00:00"/>
    <n v="2"/>
    <n v="5"/>
    <n v="2"/>
    <x v="3"/>
    <s v="Medium"/>
    <s v="Medium"/>
    <n v="1"/>
    <n v="0"/>
  </r>
  <r>
    <s v="INC-2026-11489"/>
    <d v="2026-02-28T00:45:00"/>
    <x v="4"/>
    <s v="micros0ft-security.com"/>
    <x v="2"/>
    <x v="0"/>
    <n v="3.125E-2"/>
    <d v="2026-02-28T00:00:00"/>
    <n v="2"/>
    <n v="3"/>
    <n v="1"/>
    <x v="2"/>
    <s v="Low"/>
    <s v="Low"/>
    <n v="1"/>
    <n v="0"/>
  </r>
  <r>
    <s v="INC-2026-14611"/>
    <d v="2026-02-28T01:27:00"/>
    <x v="4"/>
    <s v="micros0ft-security.com"/>
    <x v="2"/>
    <x v="4"/>
    <n v="6.0416666666666667E-2"/>
    <d v="2026-02-28T00:00:00"/>
    <n v="2"/>
    <n v="3"/>
    <n v="5"/>
    <x v="9"/>
    <s v="High"/>
    <s v="High"/>
    <n v="1"/>
    <n v="1"/>
  </r>
  <r>
    <s v="INC-2026-12177"/>
    <d v="2026-02-28T02:13:00"/>
    <x v="0"/>
    <s v="invoice-processing.co"/>
    <x v="3"/>
    <x v="2"/>
    <n v="9.2361111111111116E-2"/>
    <d v="2026-02-28T00:00:00"/>
    <n v="2"/>
    <n v="1"/>
    <n v="2"/>
    <x v="6"/>
    <s v="Low"/>
    <s v="Low"/>
    <n v="1"/>
    <n v="0"/>
  </r>
  <r>
    <s v="INC-2026-14321"/>
    <d v="2026-02-28T02:28:00"/>
    <x v="2"/>
    <s v="micros0ft-security.com"/>
    <x v="0"/>
    <x v="2"/>
    <n v="0.10277777777777777"/>
    <d v="2026-02-28T00:00:00"/>
    <n v="2"/>
    <n v="3"/>
    <n v="2"/>
    <x v="4"/>
    <s v="Medium"/>
    <s v="Medium"/>
    <n v="1"/>
    <n v="0"/>
  </r>
  <r>
    <s v="INC-2026-10267"/>
    <d v="2026-02-28T02:39:00"/>
    <x v="4"/>
    <s v="hr-benefits-portal.org"/>
    <x v="2"/>
    <x v="0"/>
    <n v="0.11041666666666666"/>
    <d v="2026-02-28T00:00:00"/>
    <n v="2"/>
    <n v="3"/>
    <n v="1"/>
    <x v="2"/>
    <s v="Low"/>
    <s v="Low"/>
    <n v="1"/>
    <n v="0"/>
  </r>
  <r>
    <s v="INC-2026-11106"/>
    <d v="2026-02-28T04:23:00"/>
    <x v="4"/>
    <s v="hr-benefits-portal.org"/>
    <x v="2"/>
    <x v="3"/>
    <n v="0.18263888888888888"/>
    <d v="2026-02-28T00:00:00"/>
    <n v="2"/>
    <n v="3"/>
    <n v="2"/>
    <x v="4"/>
    <s v="Medium"/>
    <s v="Medium"/>
    <n v="1"/>
    <n v="0"/>
  </r>
  <r>
    <s v="INC-2026-13276"/>
    <d v="2026-02-28T04:47:00"/>
    <x v="4"/>
    <s v="secure-bank-login.net"/>
    <x v="2"/>
    <x v="3"/>
    <n v="0.19930555555555557"/>
    <d v="2026-02-28T00:00:00"/>
    <n v="2"/>
    <n v="3"/>
    <n v="2"/>
    <x v="4"/>
    <s v="Medium"/>
    <s v="Medium"/>
    <n v="1"/>
    <n v="0"/>
  </r>
  <r>
    <s v="INC-2026-11796"/>
    <d v="2026-02-28T05:25:00"/>
    <x v="5"/>
    <s v="hr-benefits-portal.org"/>
    <x v="2"/>
    <x v="4"/>
    <n v="0.22569444444444445"/>
    <d v="2026-02-28T00:00:00"/>
    <n v="2"/>
    <n v="1"/>
    <n v="5"/>
    <x v="8"/>
    <s v="Medium"/>
    <s v="Medium"/>
    <n v="1"/>
    <n v="1"/>
  </r>
  <r>
    <s v="INC-2026-13141"/>
    <d v="2026-02-28T05:52:00"/>
    <x v="4"/>
    <s v="secure-bank-login.net"/>
    <x v="2"/>
    <x v="1"/>
    <n v="0.24444444444444444"/>
    <d v="2026-02-28T00:00:00"/>
    <n v="2"/>
    <n v="3"/>
    <n v="4"/>
    <x v="5"/>
    <s v="High"/>
    <s v="High"/>
    <n v="1"/>
    <n v="1"/>
  </r>
  <r>
    <s v="INC-2026-12239"/>
    <d v="2026-02-28T05:52:00"/>
    <x v="1"/>
    <s v="invoice-processing.co"/>
    <x v="2"/>
    <x v="3"/>
    <n v="0.24444444444444444"/>
    <d v="2026-02-28T00:00:00"/>
    <n v="2"/>
    <n v="1"/>
    <n v="2"/>
    <x v="6"/>
    <s v="Low"/>
    <s v="Low"/>
    <n v="1"/>
    <n v="0"/>
  </r>
  <r>
    <s v="INC-2026-10814"/>
    <d v="2026-02-28T06:20:00"/>
    <x v="5"/>
    <s v="micros0ft-security.com"/>
    <x v="0"/>
    <x v="3"/>
    <n v="0.2638888888888889"/>
    <d v="2026-02-28T00:00:00"/>
    <n v="2"/>
    <n v="1"/>
    <n v="2"/>
    <x v="6"/>
    <s v="Low"/>
    <s v="Low"/>
    <n v="1"/>
    <n v="0"/>
  </r>
  <r>
    <s v="INC-2026-13812"/>
    <d v="2026-02-28T06:45:00"/>
    <x v="3"/>
    <s v="invoice-processing.co"/>
    <x v="0"/>
    <x v="0"/>
    <n v="0.28125"/>
    <d v="2026-02-28T00:00:00"/>
    <n v="2"/>
    <n v="5"/>
    <n v="1"/>
    <x v="8"/>
    <s v="Medium"/>
    <s v="Medium"/>
    <n v="1"/>
    <n v="0"/>
  </r>
  <r>
    <s v="INC-2026-10327"/>
    <d v="2026-02-28T07:16:00"/>
    <x v="1"/>
    <s v="secure-bank-login.net"/>
    <x v="2"/>
    <x v="3"/>
    <n v="0.30277777777777776"/>
    <d v="2026-02-28T00:00:00"/>
    <n v="2"/>
    <n v="1"/>
    <n v="2"/>
    <x v="6"/>
    <s v="Low"/>
    <s v="Low"/>
    <n v="1"/>
    <n v="0"/>
  </r>
  <r>
    <s v="INC-2026-13972"/>
    <d v="2026-02-28T07:20:00"/>
    <x v="4"/>
    <s v="secure-bank-login.net"/>
    <x v="2"/>
    <x v="2"/>
    <n v="0.30555555555555558"/>
    <d v="2026-02-28T00:00:00"/>
    <n v="2"/>
    <n v="3"/>
    <n v="2"/>
    <x v="4"/>
    <s v="Medium"/>
    <s v="Medium"/>
    <n v="1"/>
    <n v="0"/>
  </r>
  <r>
    <s v="INC-2026-11161"/>
    <d v="2026-02-28T08:09:00"/>
    <x v="4"/>
    <s v="secure-bank-login.net"/>
    <x v="2"/>
    <x v="2"/>
    <n v="0.33958333333333335"/>
    <d v="2026-02-28T00:00:00"/>
    <n v="2"/>
    <n v="3"/>
    <n v="2"/>
    <x v="4"/>
    <s v="Medium"/>
    <s v="Medium"/>
    <n v="1"/>
    <n v="0"/>
  </r>
  <r>
    <s v="INC-2026-13952"/>
    <d v="2026-02-28T08:22:00"/>
    <x v="0"/>
    <s v="secure-bank-login.net"/>
    <x v="3"/>
    <x v="3"/>
    <n v="0.34861111111111109"/>
    <d v="2026-02-28T00:00:00"/>
    <n v="2"/>
    <n v="1"/>
    <n v="2"/>
    <x v="6"/>
    <s v="Low"/>
    <s v="Low"/>
    <n v="1"/>
    <n v="0"/>
  </r>
  <r>
    <s v="INC-2026-13359"/>
    <d v="2026-02-28T08:26:00"/>
    <x v="1"/>
    <s v="secure-bank-login.net"/>
    <x v="0"/>
    <x v="1"/>
    <n v="0.35138888888888886"/>
    <d v="2026-02-28T00:00:00"/>
    <n v="2"/>
    <n v="1"/>
    <n v="4"/>
    <x v="1"/>
    <s v="Low"/>
    <s v="Low"/>
    <n v="1"/>
    <n v="1"/>
  </r>
  <r>
    <s v="INC-2026-13564"/>
    <d v="2026-02-28T08:37:00"/>
    <x v="4"/>
    <s v="invoice-processing.co"/>
    <x v="2"/>
    <x v="3"/>
    <n v="0.35902777777777778"/>
    <d v="2026-02-28T00:00:00"/>
    <n v="2"/>
    <n v="3"/>
    <n v="2"/>
    <x v="4"/>
    <s v="Medium"/>
    <s v="Medium"/>
    <n v="1"/>
    <n v="0"/>
  </r>
  <r>
    <s v="INC-2026-13420"/>
    <d v="2026-02-28T08:43:00"/>
    <x v="1"/>
    <s v="invoice-processing.co"/>
    <x v="3"/>
    <x v="1"/>
    <n v="0.36319444444444443"/>
    <d v="2026-02-28T00:00:00"/>
    <n v="2"/>
    <n v="1"/>
    <n v="4"/>
    <x v="1"/>
    <s v="Low"/>
    <s v="Low"/>
    <n v="1"/>
    <n v="1"/>
  </r>
  <r>
    <s v="INC-2026-10221"/>
    <d v="2026-02-28T08:57:00"/>
    <x v="4"/>
    <s v="hr-benefits-portal.org"/>
    <x v="2"/>
    <x v="3"/>
    <n v="0.37291666666666667"/>
    <d v="2026-02-28T00:00:00"/>
    <n v="2"/>
    <n v="3"/>
    <n v="2"/>
    <x v="4"/>
    <s v="Medium"/>
    <s v="Medium"/>
    <n v="1"/>
    <n v="0"/>
  </r>
  <r>
    <s v="INC-2026-13207"/>
    <d v="2026-02-28T09:06:00"/>
    <x v="0"/>
    <s v="secure-bank-login.net"/>
    <x v="0"/>
    <x v="0"/>
    <n v="0.37916666666666665"/>
    <d v="2026-02-28T00:00:00"/>
    <n v="2"/>
    <n v="1"/>
    <n v="1"/>
    <x v="0"/>
    <s v="Low"/>
    <s v="Low"/>
    <n v="1"/>
    <n v="0"/>
  </r>
  <r>
    <s v="INC-2026-11201"/>
    <d v="2026-02-28T10:28:00"/>
    <x v="4"/>
    <s v="invoice-processing.co"/>
    <x v="2"/>
    <x v="3"/>
    <n v="0.43611111111111112"/>
    <d v="2026-02-28T00:00:00"/>
    <n v="2"/>
    <n v="3"/>
    <n v="2"/>
    <x v="4"/>
    <s v="Medium"/>
    <s v="Medium"/>
    <n v="1"/>
    <n v="0"/>
  </r>
  <r>
    <s v="INC-2026-14545"/>
    <d v="2026-02-28T11:16:00"/>
    <x v="4"/>
    <s v="micros0ft-security.com"/>
    <x v="2"/>
    <x v="3"/>
    <n v="0.46944444444444444"/>
    <d v="2026-02-28T00:00:00"/>
    <n v="2"/>
    <n v="3"/>
    <n v="2"/>
    <x v="4"/>
    <s v="Medium"/>
    <s v="Medium"/>
    <n v="1"/>
    <n v="0"/>
  </r>
  <r>
    <s v="INC-2026-13984"/>
    <d v="2026-02-28T11:54:00"/>
    <x v="3"/>
    <s v="micros0ft-security.com"/>
    <x v="0"/>
    <x v="4"/>
    <n v="0.49583333333333335"/>
    <d v="2026-02-28T00:00:00"/>
    <n v="2"/>
    <n v="5"/>
    <n v="5"/>
    <x v="7"/>
    <s v="Very High"/>
    <s v="Critical"/>
    <n v="1"/>
    <n v="1"/>
  </r>
  <r>
    <s v="INC-2026-10160"/>
    <d v="2026-02-28T12:34:00"/>
    <x v="4"/>
    <s v="invoice-processing.co"/>
    <x v="1"/>
    <x v="2"/>
    <n v="0.52361111111111114"/>
    <d v="2026-02-28T00:00:00"/>
    <n v="2"/>
    <n v="3"/>
    <n v="2"/>
    <x v="4"/>
    <s v="Medium"/>
    <s v="Medium"/>
    <n v="1"/>
    <n v="0"/>
  </r>
  <r>
    <s v="INC-2026-10876"/>
    <d v="2026-02-28T13:20:00"/>
    <x v="0"/>
    <s v="invoice-processing.co"/>
    <x v="1"/>
    <x v="0"/>
    <n v="0.55555555555555558"/>
    <d v="2026-02-28T00:00:00"/>
    <n v="2"/>
    <n v="1"/>
    <n v="1"/>
    <x v="0"/>
    <s v="Low"/>
    <s v="Low"/>
    <n v="1"/>
    <n v="0"/>
  </r>
  <r>
    <s v="INC-2026-14014"/>
    <d v="2026-02-28T13:31:00"/>
    <x v="4"/>
    <s v="secure-bank-login.net"/>
    <x v="2"/>
    <x v="3"/>
    <n v="0.56319444444444444"/>
    <d v="2026-02-28T00:00:00"/>
    <n v="2"/>
    <n v="3"/>
    <n v="2"/>
    <x v="4"/>
    <s v="Medium"/>
    <s v="Medium"/>
    <n v="1"/>
    <n v="0"/>
  </r>
  <r>
    <s v="INC-2026-12760"/>
    <d v="2026-02-28T13:51:00"/>
    <x v="2"/>
    <s v="invoice-processing.co"/>
    <x v="3"/>
    <x v="3"/>
    <n v="0.57708333333333328"/>
    <d v="2026-02-28T00:00:00"/>
    <n v="2"/>
    <n v="3"/>
    <n v="2"/>
    <x v="4"/>
    <s v="Medium"/>
    <s v="Medium"/>
    <n v="1"/>
    <n v="0"/>
  </r>
  <r>
    <s v="INC-2026-10433"/>
    <d v="2026-02-28T15:23:00"/>
    <x v="5"/>
    <s v="secure-bank-login.net"/>
    <x v="2"/>
    <x v="2"/>
    <n v="0.64097222222222228"/>
    <d v="2026-02-28T00:00:00"/>
    <n v="2"/>
    <n v="1"/>
    <n v="2"/>
    <x v="6"/>
    <s v="Low"/>
    <s v="Low"/>
    <n v="1"/>
    <n v="0"/>
  </r>
  <r>
    <s v="INC-2026-14378"/>
    <d v="2026-02-28T16:03:00"/>
    <x v="4"/>
    <s v="micros0ft-security.com"/>
    <x v="2"/>
    <x v="3"/>
    <n v="0.66874999999999996"/>
    <d v="2026-02-28T00:00:00"/>
    <n v="2"/>
    <n v="3"/>
    <n v="2"/>
    <x v="4"/>
    <s v="Medium"/>
    <s v="Medium"/>
    <n v="1"/>
    <n v="0"/>
  </r>
  <r>
    <s v="INC-2026-14412"/>
    <d v="2026-02-28T16:50:00"/>
    <x v="0"/>
    <s v="invoice-processing.co"/>
    <x v="0"/>
    <x v="1"/>
    <n v="0.70138888888888884"/>
    <d v="2026-02-28T00:00:00"/>
    <n v="2"/>
    <n v="1"/>
    <n v="4"/>
    <x v="1"/>
    <s v="Low"/>
    <s v="Low"/>
    <n v="1"/>
    <n v="1"/>
  </r>
  <r>
    <s v="INC-2026-12541"/>
    <d v="2026-02-28T17:41:00"/>
    <x v="0"/>
    <s v="invoice-processing.co"/>
    <x v="0"/>
    <x v="1"/>
    <n v="0.7368055555555556"/>
    <d v="2026-02-28T00:00:00"/>
    <n v="2"/>
    <n v="1"/>
    <n v="4"/>
    <x v="1"/>
    <s v="Low"/>
    <s v="Low"/>
    <n v="1"/>
    <n v="1"/>
  </r>
  <r>
    <s v="INC-2026-13702"/>
    <d v="2026-02-28T18:05:00"/>
    <x v="5"/>
    <s v="hr-benefits-portal.org"/>
    <x v="1"/>
    <x v="3"/>
    <n v="0.75347222222222221"/>
    <d v="2026-02-28T00:00:00"/>
    <n v="2"/>
    <n v="1"/>
    <n v="2"/>
    <x v="6"/>
    <s v="Low"/>
    <s v="Low"/>
    <n v="1"/>
    <n v="0"/>
  </r>
  <r>
    <s v="INC-2026-13956"/>
    <d v="2026-02-28T18:35:00"/>
    <x v="0"/>
    <s v="micros0ft-security.com"/>
    <x v="1"/>
    <x v="2"/>
    <n v="0.77430555555555558"/>
    <d v="2026-02-28T00:00:00"/>
    <n v="2"/>
    <n v="1"/>
    <n v="2"/>
    <x v="6"/>
    <s v="Low"/>
    <s v="Low"/>
    <n v="1"/>
    <n v="0"/>
  </r>
  <r>
    <s v="INC-2026-11270"/>
    <d v="2026-02-28T19:04:00"/>
    <x v="4"/>
    <s v="hr-benefits-portal.org"/>
    <x v="2"/>
    <x v="0"/>
    <n v="0.7944444444444444"/>
    <d v="2026-02-28T00:00:00"/>
    <n v="2"/>
    <n v="3"/>
    <n v="1"/>
    <x v="2"/>
    <s v="Low"/>
    <s v="Low"/>
    <n v="1"/>
    <n v="0"/>
  </r>
  <r>
    <s v="INC-2026-14981"/>
    <d v="2026-02-28T19:35:00"/>
    <x v="3"/>
    <s v="invoice-processing.co"/>
    <x v="0"/>
    <x v="1"/>
    <n v="0.81597222222222221"/>
    <d v="2026-02-28T00:00:00"/>
    <n v="2"/>
    <n v="5"/>
    <n v="4"/>
    <x v="10"/>
    <s v="Very High"/>
    <s v="Critical"/>
    <n v="1"/>
    <n v="1"/>
  </r>
  <r>
    <s v="INC-2026-11767"/>
    <d v="2026-02-28T20:04:00"/>
    <x v="5"/>
    <s v="invoice-processing.co"/>
    <x v="2"/>
    <x v="2"/>
    <n v="0.83611111111111114"/>
    <d v="2026-02-28T00:00:00"/>
    <n v="2"/>
    <n v="1"/>
    <n v="2"/>
    <x v="6"/>
    <s v="Low"/>
    <s v="Low"/>
    <n v="1"/>
    <n v="0"/>
  </r>
  <r>
    <s v="INC-2026-10171"/>
    <d v="2026-02-28T20:50:00"/>
    <x v="1"/>
    <s v="hr-benefits-portal.org"/>
    <x v="2"/>
    <x v="3"/>
    <n v="0.86805555555555558"/>
    <d v="2026-02-28T00:00:00"/>
    <n v="2"/>
    <n v="1"/>
    <n v="2"/>
    <x v="6"/>
    <s v="Low"/>
    <s v="Low"/>
    <n v="1"/>
    <n v="0"/>
  </r>
  <r>
    <s v="INC-2026-12228"/>
    <d v="2026-02-28T20:53:00"/>
    <x v="1"/>
    <s v="secure-bank-login.net"/>
    <x v="3"/>
    <x v="0"/>
    <n v="0.87013888888888891"/>
    <d v="2026-02-28T00:00:00"/>
    <n v="2"/>
    <n v="1"/>
    <n v="1"/>
    <x v="0"/>
    <s v="Low"/>
    <s v="Low"/>
    <n v="1"/>
    <n v="0"/>
  </r>
  <r>
    <s v="INC-2026-10638"/>
    <d v="2026-02-28T20:56:00"/>
    <x v="4"/>
    <s v="hr-benefits-portal.org"/>
    <x v="2"/>
    <x v="3"/>
    <n v="0.87222222222222223"/>
    <d v="2026-02-28T00:00:00"/>
    <n v="2"/>
    <n v="3"/>
    <n v="2"/>
    <x v="4"/>
    <s v="Medium"/>
    <s v="Medium"/>
    <n v="1"/>
    <n v="0"/>
  </r>
  <r>
    <s v="INC-2026-11683"/>
    <d v="2026-02-28T21:27:00"/>
    <x v="3"/>
    <s v="secure-bank-login.net"/>
    <x v="0"/>
    <x v="3"/>
    <n v="0.89375000000000004"/>
    <d v="2026-02-28T00:00:00"/>
    <n v="2"/>
    <n v="5"/>
    <n v="2"/>
    <x v="3"/>
    <s v="Medium"/>
    <s v="Medium"/>
    <n v="1"/>
    <n v="0"/>
  </r>
  <r>
    <s v="INC-2026-11786"/>
    <d v="2026-02-28T22:17:00"/>
    <x v="4"/>
    <s v="secure-bank-login.net"/>
    <x v="1"/>
    <x v="3"/>
    <n v="0.92847222222222225"/>
    <d v="2026-02-28T00:00:00"/>
    <n v="2"/>
    <n v="3"/>
    <n v="2"/>
    <x v="4"/>
    <s v="Medium"/>
    <s v="Medium"/>
    <n v="1"/>
    <n v="0"/>
  </r>
  <r>
    <s v="INC-2026-11102"/>
    <d v="2026-02-28T22:45:00"/>
    <x v="4"/>
    <s v="invoice-processing.co"/>
    <x v="3"/>
    <x v="3"/>
    <n v="0.94791666666666663"/>
    <d v="2026-02-28T00:00:00"/>
    <n v="2"/>
    <n v="3"/>
    <n v="2"/>
    <x v="4"/>
    <s v="Medium"/>
    <s v="Medium"/>
    <n v="1"/>
    <n v="0"/>
  </r>
  <r>
    <s v="INC-2026-13340"/>
    <d v="2026-02-28T23:11:00"/>
    <x v="3"/>
    <s v="micros0ft-security.com"/>
    <x v="0"/>
    <x v="3"/>
    <n v="0.96597222222222223"/>
    <d v="2026-02-28T00:00:00"/>
    <n v="2"/>
    <n v="5"/>
    <n v="2"/>
    <x v="3"/>
    <s v="Medium"/>
    <s v="Medium"/>
    <n v="1"/>
    <n v="0"/>
  </r>
  <r>
    <s v="INC-2026-14853"/>
    <d v="2026-02-28T23:38:00"/>
    <x v="5"/>
    <s v="micros0ft-security.com"/>
    <x v="3"/>
    <x v="0"/>
    <n v="0.98472222222222228"/>
    <d v="2026-02-28T00:00:00"/>
    <n v="2"/>
    <n v="1"/>
    <n v="1"/>
    <x v="0"/>
    <s v="Low"/>
    <s v="Low"/>
    <n v="1"/>
    <n v="0"/>
  </r>
  <r>
    <s v="INC-2026-14756"/>
    <d v="2026-03-01T02:34:00"/>
    <x v="4"/>
    <s v="micros0ft-security.com"/>
    <x v="2"/>
    <x v="1"/>
    <n v="0.10694444444444444"/>
    <d v="2026-03-01T00:00:00"/>
    <n v="3"/>
    <n v="3"/>
    <n v="4"/>
    <x v="5"/>
    <s v="High"/>
    <s v="High"/>
    <n v="1"/>
    <n v="1"/>
  </r>
  <r>
    <s v="INC-2026-13899"/>
    <d v="2026-03-01T04:06:00"/>
    <x v="4"/>
    <s v="hr-benefits-portal.org"/>
    <x v="2"/>
    <x v="0"/>
    <n v="0.17083333333333334"/>
    <d v="2026-03-01T00:00:00"/>
    <n v="3"/>
    <n v="3"/>
    <n v="1"/>
    <x v="2"/>
    <s v="Low"/>
    <s v="Low"/>
    <n v="1"/>
    <n v="0"/>
  </r>
  <r>
    <s v="INC-2026-10889"/>
    <d v="2026-03-01T04:08:00"/>
    <x v="4"/>
    <s v="micros0ft-security.com"/>
    <x v="2"/>
    <x v="2"/>
    <n v="0.17222222222222222"/>
    <d v="2026-03-01T00:00:00"/>
    <n v="3"/>
    <n v="3"/>
    <n v="2"/>
    <x v="4"/>
    <s v="Medium"/>
    <s v="Medium"/>
    <n v="1"/>
    <n v="0"/>
  </r>
  <r>
    <s v="INC-2026-11129"/>
    <d v="2026-03-01T04:18:00"/>
    <x v="2"/>
    <s v="secure-bank-login.net"/>
    <x v="2"/>
    <x v="2"/>
    <n v="0.17916666666666667"/>
    <d v="2026-03-01T00:00:00"/>
    <n v="3"/>
    <n v="3"/>
    <n v="2"/>
    <x v="4"/>
    <s v="Medium"/>
    <s v="Medium"/>
    <n v="1"/>
    <n v="0"/>
  </r>
  <r>
    <s v="INC-2026-12586"/>
    <d v="2026-03-01T04:19:00"/>
    <x v="4"/>
    <s v="invoice-processing.co"/>
    <x v="2"/>
    <x v="3"/>
    <n v="0.17986111111111111"/>
    <d v="2026-03-01T00:00:00"/>
    <n v="3"/>
    <n v="3"/>
    <n v="2"/>
    <x v="4"/>
    <s v="Medium"/>
    <s v="Medium"/>
    <n v="1"/>
    <n v="0"/>
  </r>
  <r>
    <s v="INC-2026-10272"/>
    <d v="2026-03-01T04:27:00"/>
    <x v="4"/>
    <s v="secure-bank-login.net"/>
    <x v="2"/>
    <x v="2"/>
    <n v="0.18541666666666667"/>
    <d v="2026-03-01T00:00:00"/>
    <n v="3"/>
    <n v="3"/>
    <n v="2"/>
    <x v="4"/>
    <s v="Medium"/>
    <s v="Medium"/>
    <n v="1"/>
    <n v="0"/>
  </r>
  <r>
    <s v="INC-2026-13687"/>
    <d v="2026-03-01T05:16:00"/>
    <x v="4"/>
    <s v="hr-benefits-portal.org"/>
    <x v="2"/>
    <x v="4"/>
    <n v="0.21944444444444444"/>
    <d v="2026-03-01T00:00:00"/>
    <n v="3"/>
    <n v="3"/>
    <n v="5"/>
    <x v="9"/>
    <s v="High"/>
    <s v="High"/>
    <n v="1"/>
    <n v="1"/>
  </r>
  <r>
    <s v="INC-2026-13282"/>
    <d v="2026-03-01T05:36:00"/>
    <x v="4"/>
    <s v="micros0ft-security.com"/>
    <x v="2"/>
    <x v="0"/>
    <n v="0.23333333333333334"/>
    <d v="2026-03-01T00:00:00"/>
    <n v="3"/>
    <n v="3"/>
    <n v="1"/>
    <x v="2"/>
    <s v="Low"/>
    <s v="Low"/>
    <n v="1"/>
    <n v="0"/>
  </r>
  <r>
    <s v="INC-2026-14976"/>
    <d v="2026-03-01T07:29:00"/>
    <x v="3"/>
    <s v="secure-bank-login.net"/>
    <x v="0"/>
    <x v="3"/>
    <n v="0.31180555555555556"/>
    <d v="2026-03-01T00:00:00"/>
    <n v="3"/>
    <n v="5"/>
    <n v="2"/>
    <x v="3"/>
    <s v="Medium"/>
    <s v="Medium"/>
    <n v="1"/>
    <n v="0"/>
  </r>
  <r>
    <s v="INC-2026-11310"/>
    <d v="2026-03-01T07:53:00"/>
    <x v="4"/>
    <s v="micros0ft-security.com"/>
    <x v="2"/>
    <x v="2"/>
    <n v="0.32847222222222222"/>
    <d v="2026-03-01T00:00:00"/>
    <n v="3"/>
    <n v="3"/>
    <n v="2"/>
    <x v="4"/>
    <s v="Medium"/>
    <s v="Medium"/>
    <n v="1"/>
    <n v="0"/>
  </r>
  <r>
    <s v="INC-2026-13015"/>
    <d v="2026-03-01T08:13:00"/>
    <x v="4"/>
    <s v="secure-bank-login.net"/>
    <x v="2"/>
    <x v="2"/>
    <n v="0.34236111111111112"/>
    <d v="2026-03-01T00:00:00"/>
    <n v="3"/>
    <n v="3"/>
    <n v="2"/>
    <x v="4"/>
    <s v="Medium"/>
    <s v="Medium"/>
    <n v="1"/>
    <n v="0"/>
  </r>
  <r>
    <s v="INC-2026-10604"/>
    <d v="2026-03-01T08:13:00"/>
    <x v="4"/>
    <s v="invoice-processing.co"/>
    <x v="2"/>
    <x v="3"/>
    <n v="0.34236111111111112"/>
    <d v="2026-03-01T00:00:00"/>
    <n v="3"/>
    <n v="3"/>
    <n v="2"/>
    <x v="4"/>
    <s v="Medium"/>
    <s v="Medium"/>
    <n v="1"/>
    <n v="0"/>
  </r>
  <r>
    <s v="INC-2026-12551"/>
    <d v="2026-03-01T08:19:00"/>
    <x v="0"/>
    <s v="hr-benefits-portal.org"/>
    <x v="3"/>
    <x v="1"/>
    <n v="0.34652777777777777"/>
    <d v="2026-03-01T00:00:00"/>
    <n v="3"/>
    <n v="1"/>
    <n v="4"/>
    <x v="1"/>
    <s v="Low"/>
    <s v="Low"/>
    <n v="1"/>
    <n v="1"/>
  </r>
  <r>
    <s v="INC-2026-13298"/>
    <d v="2026-03-01T08:44:00"/>
    <x v="3"/>
    <s v="invoice-processing.co"/>
    <x v="0"/>
    <x v="2"/>
    <n v="0.36388888888888887"/>
    <d v="2026-03-01T00:00:00"/>
    <n v="3"/>
    <n v="5"/>
    <n v="2"/>
    <x v="3"/>
    <s v="Medium"/>
    <s v="Medium"/>
    <n v="1"/>
    <n v="0"/>
  </r>
  <r>
    <s v="INC-2026-12837"/>
    <d v="2026-03-01T08:45:00"/>
    <x v="2"/>
    <s v="secure-bank-login.net"/>
    <x v="0"/>
    <x v="0"/>
    <n v="0.36458333333333331"/>
    <d v="2026-03-01T00:00:00"/>
    <n v="3"/>
    <n v="3"/>
    <n v="1"/>
    <x v="2"/>
    <s v="Low"/>
    <s v="Low"/>
    <n v="1"/>
    <n v="0"/>
  </r>
  <r>
    <s v="INC-2026-10881"/>
    <d v="2026-03-01T09:14:00"/>
    <x v="3"/>
    <s v="secure-bank-login.net"/>
    <x v="0"/>
    <x v="3"/>
    <n v="0.38472222222222224"/>
    <d v="2026-03-01T00:00:00"/>
    <n v="3"/>
    <n v="5"/>
    <n v="2"/>
    <x v="3"/>
    <s v="Medium"/>
    <s v="Medium"/>
    <n v="1"/>
    <n v="0"/>
  </r>
  <r>
    <s v="INC-2026-12791"/>
    <d v="2026-03-01T09:57:00"/>
    <x v="1"/>
    <s v="secure-bank-login.net"/>
    <x v="1"/>
    <x v="3"/>
    <n v="0.41458333333333336"/>
    <d v="2026-03-01T00:00:00"/>
    <n v="3"/>
    <n v="1"/>
    <n v="2"/>
    <x v="6"/>
    <s v="Low"/>
    <s v="Low"/>
    <n v="1"/>
    <n v="0"/>
  </r>
  <r>
    <s v="INC-2026-12734"/>
    <d v="2026-03-01T10:10:00"/>
    <x v="3"/>
    <s v="secure-bank-login.net"/>
    <x v="0"/>
    <x v="2"/>
    <n v="0.4236111111111111"/>
    <d v="2026-03-01T00:00:00"/>
    <n v="3"/>
    <n v="5"/>
    <n v="2"/>
    <x v="3"/>
    <s v="Medium"/>
    <s v="Medium"/>
    <n v="1"/>
    <n v="0"/>
  </r>
  <r>
    <s v="INC-2026-13377"/>
    <d v="2026-03-01T11:07:00"/>
    <x v="3"/>
    <s v="invoice-processing.co"/>
    <x v="0"/>
    <x v="1"/>
    <n v="0.46319444444444446"/>
    <d v="2026-03-01T00:00:00"/>
    <n v="3"/>
    <n v="5"/>
    <n v="4"/>
    <x v="10"/>
    <s v="Very High"/>
    <s v="Critical"/>
    <n v="1"/>
    <n v="1"/>
  </r>
  <r>
    <s v="INC-2026-13980"/>
    <d v="2026-03-01T11:40:00"/>
    <x v="4"/>
    <s v="micros0ft-security.com"/>
    <x v="2"/>
    <x v="3"/>
    <n v="0.4861111111111111"/>
    <d v="2026-03-01T00:00:00"/>
    <n v="3"/>
    <n v="3"/>
    <n v="2"/>
    <x v="4"/>
    <s v="Medium"/>
    <s v="Medium"/>
    <n v="1"/>
    <n v="0"/>
  </r>
  <r>
    <s v="INC-2026-12765"/>
    <d v="2026-03-01T12:12:00"/>
    <x v="3"/>
    <s v="secure-bank-login.net"/>
    <x v="0"/>
    <x v="1"/>
    <n v="0.5083333333333333"/>
    <d v="2026-03-01T00:00:00"/>
    <n v="3"/>
    <n v="5"/>
    <n v="4"/>
    <x v="10"/>
    <s v="Very High"/>
    <s v="Critical"/>
    <n v="1"/>
    <n v="1"/>
  </r>
  <r>
    <s v="INC-2026-12988"/>
    <d v="2026-03-01T12:34:00"/>
    <x v="4"/>
    <s v="micros0ft-security.com"/>
    <x v="2"/>
    <x v="3"/>
    <n v="0.52361111111111114"/>
    <d v="2026-03-01T00:00:00"/>
    <n v="3"/>
    <n v="3"/>
    <n v="2"/>
    <x v="4"/>
    <s v="Medium"/>
    <s v="Medium"/>
    <n v="1"/>
    <n v="0"/>
  </r>
  <r>
    <s v="INC-2026-10388"/>
    <d v="2026-03-01T12:52:00"/>
    <x v="5"/>
    <s v="hr-benefits-portal.org"/>
    <x v="0"/>
    <x v="3"/>
    <n v="0.53611111111111109"/>
    <d v="2026-03-01T00:00:00"/>
    <n v="3"/>
    <n v="1"/>
    <n v="2"/>
    <x v="6"/>
    <s v="Low"/>
    <s v="Low"/>
    <n v="1"/>
    <n v="0"/>
  </r>
  <r>
    <s v="INC-2026-11564"/>
    <d v="2026-03-01T13:13:00"/>
    <x v="5"/>
    <s v="micros0ft-security.com"/>
    <x v="3"/>
    <x v="3"/>
    <n v="0.55069444444444449"/>
    <d v="2026-03-01T00:00:00"/>
    <n v="3"/>
    <n v="1"/>
    <n v="2"/>
    <x v="6"/>
    <s v="Low"/>
    <s v="Low"/>
    <n v="1"/>
    <n v="0"/>
  </r>
  <r>
    <s v="INC-2026-13901"/>
    <d v="2026-03-01T13:20:00"/>
    <x v="2"/>
    <s v="hr-benefits-portal.org"/>
    <x v="0"/>
    <x v="0"/>
    <n v="0.55555555555555558"/>
    <d v="2026-03-01T00:00:00"/>
    <n v="3"/>
    <n v="3"/>
    <n v="1"/>
    <x v="2"/>
    <s v="Low"/>
    <s v="Low"/>
    <n v="1"/>
    <n v="0"/>
  </r>
  <r>
    <s v="INC-2026-12343"/>
    <d v="2026-03-01T13:49:00"/>
    <x v="4"/>
    <s v="invoice-processing.co"/>
    <x v="2"/>
    <x v="0"/>
    <n v="0.5756944444444444"/>
    <d v="2026-03-01T00:00:00"/>
    <n v="3"/>
    <n v="3"/>
    <n v="1"/>
    <x v="2"/>
    <s v="Low"/>
    <s v="Low"/>
    <n v="1"/>
    <n v="0"/>
  </r>
  <r>
    <s v="INC-2026-11608"/>
    <d v="2026-03-01T14:54:00"/>
    <x v="2"/>
    <s v="secure-bank-login.net"/>
    <x v="0"/>
    <x v="0"/>
    <n v="0.62083333333333335"/>
    <d v="2026-03-01T00:00:00"/>
    <n v="3"/>
    <n v="3"/>
    <n v="1"/>
    <x v="2"/>
    <s v="Low"/>
    <s v="Low"/>
    <n v="1"/>
    <n v="0"/>
  </r>
  <r>
    <s v="INC-2026-13433"/>
    <d v="2026-03-01T15:17:00"/>
    <x v="4"/>
    <s v="secure-bank-login.net"/>
    <x v="2"/>
    <x v="0"/>
    <n v="0.63680555555555551"/>
    <d v="2026-03-01T00:00:00"/>
    <n v="3"/>
    <n v="3"/>
    <n v="1"/>
    <x v="2"/>
    <s v="Low"/>
    <s v="Low"/>
    <n v="1"/>
    <n v="0"/>
  </r>
  <r>
    <s v="INC-2026-12064"/>
    <d v="2026-03-01T15:47:00"/>
    <x v="1"/>
    <s v="secure-bank-login.net"/>
    <x v="0"/>
    <x v="1"/>
    <n v="0.65763888888888888"/>
    <d v="2026-03-01T00:00:00"/>
    <n v="3"/>
    <n v="1"/>
    <n v="4"/>
    <x v="1"/>
    <s v="Low"/>
    <s v="Low"/>
    <n v="1"/>
    <n v="1"/>
  </r>
  <r>
    <s v="INC-2026-12157"/>
    <d v="2026-03-01T16:51:00"/>
    <x v="4"/>
    <s v="invoice-processing.co"/>
    <x v="2"/>
    <x v="0"/>
    <n v="0.70208333333333328"/>
    <d v="2026-03-01T00:00:00"/>
    <n v="3"/>
    <n v="3"/>
    <n v="1"/>
    <x v="2"/>
    <s v="Low"/>
    <s v="Low"/>
    <n v="1"/>
    <n v="0"/>
  </r>
  <r>
    <s v="INC-2026-12493"/>
    <d v="2026-03-01T16:52:00"/>
    <x v="2"/>
    <s v="secure-bank-login.net"/>
    <x v="2"/>
    <x v="0"/>
    <n v="0.70277777777777772"/>
    <d v="2026-03-01T00:00:00"/>
    <n v="3"/>
    <n v="3"/>
    <n v="1"/>
    <x v="2"/>
    <s v="Low"/>
    <s v="Low"/>
    <n v="1"/>
    <n v="0"/>
  </r>
  <r>
    <s v="INC-2026-11282"/>
    <d v="2026-03-01T17:22:00"/>
    <x v="3"/>
    <s v="secure-bank-login.net"/>
    <x v="0"/>
    <x v="0"/>
    <n v="0.72361111111111109"/>
    <d v="2026-03-01T00:00:00"/>
    <n v="3"/>
    <n v="5"/>
    <n v="1"/>
    <x v="8"/>
    <s v="Medium"/>
    <s v="Medium"/>
    <n v="1"/>
    <n v="0"/>
  </r>
  <r>
    <s v="INC-2026-10683"/>
    <d v="2026-03-01T17:26:00"/>
    <x v="4"/>
    <s v="hr-benefits-portal.org"/>
    <x v="0"/>
    <x v="3"/>
    <n v="0.72638888888888886"/>
    <d v="2026-03-01T00:00:00"/>
    <n v="3"/>
    <n v="3"/>
    <n v="2"/>
    <x v="4"/>
    <s v="Medium"/>
    <s v="Medium"/>
    <n v="1"/>
    <n v="0"/>
  </r>
  <r>
    <s v="INC-2026-11879"/>
    <d v="2026-03-01T17:42:00"/>
    <x v="5"/>
    <s v="invoice-processing.co"/>
    <x v="1"/>
    <x v="2"/>
    <n v="0.73750000000000004"/>
    <d v="2026-03-01T00:00:00"/>
    <n v="3"/>
    <n v="1"/>
    <n v="2"/>
    <x v="6"/>
    <s v="Low"/>
    <s v="Low"/>
    <n v="1"/>
    <n v="0"/>
  </r>
  <r>
    <s v="INC-2026-11530"/>
    <d v="2026-03-01T17:59:00"/>
    <x v="4"/>
    <s v="hr-benefits-portal.org"/>
    <x v="2"/>
    <x v="3"/>
    <n v="0.74930555555555556"/>
    <d v="2026-03-01T00:00:00"/>
    <n v="3"/>
    <n v="3"/>
    <n v="2"/>
    <x v="4"/>
    <s v="Medium"/>
    <s v="Medium"/>
    <n v="1"/>
    <n v="0"/>
  </r>
  <r>
    <s v="INC-2026-13337"/>
    <d v="2026-03-01T18:21:00"/>
    <x v="1"/>
    <s v="invoice-processing.co"/>
    <x v="0"/>
    <x v="0"/>
    <n v="0.76458333333333328"/>
    <d v="2026-03-01T00:00:00"/>
    <n v="3"/>
    <n v="1"/>
    <n v="1"/>
    <x v="0"/>
    <s v="Low"/>
    <s v="Low"/>
    <n v="1"/>
    <n v="0"/>
  </r>
  <r>
    <s v="INC-2026-10100"/>
    <d v="2026-03-01T18:38:00"/>
    <x v="4"/>
    <s v="micros0ft-security.com"/>
    <x v="2"/>
    <x v="2"/>
    <n v="0.77638888888888891"/>
    <d v="2026-03-01T00:00:00"/>
    <n v="3"/>
    <n v="3"/>
    <n v="2"/>
    <x v="4"/>
    <s v="Medium"/>
    <s v="Medium"/>
    <n v="1"/>
    <n v="0"/>
  </r>
  <r>
    <s v="INC-2026-13408"/>
    <d v="2026-03-01T19:01:00"/>
    <x v="0"/>
    <s v="micros0ft-security.com"/>
    <x v="2"/>
    <x v="4"/>
    <n v="0.79236111111111107"/>
    <d v="2026-03-01T00:00:00"/>
    <n v="3"/>
    <n v="1"/>
    <n v="5"/>
    <x v="8"/>
    <s v="Medium"/>
    <s v="Medium"/>
    <n v="1"/>
    <n v="1"/>
  </r>
  <r>
    <s v="INC-2026-13376"/>
    <d v="2026-03-01T19:13:00"/>
    <x v="4"/>
    <s v="micros0ft-security.com"/>
    <x v="2"/>
    <x v="3"/>
    <n v="0.80069444444444449"/>
    <d v="2026-03-01T00:00:00"/>
    <n v="3"/>
    <n v="3"/>
    <n v="2"/>
    <x v="4"/>
    <s v="Medium"/>
    <s v="Medium"/>
    <n v="1"/>
    <n v="0"/>
  </r>
  <r>
    <s v="INC-2026-13085"/>
    <d v="2026-03-01T19:15:00"/>
    <x v="4"/>
    <s v="secure-bank-login.net"/>
    <x v="2"/>
    <x v="0"/>
    <n v="0.80208333333333337"/>
    <d v="2026-03-01T00:00:00"/>
    <n v="3"/>
    <n v="3"/>
    <n v="1"/>
    <x v="2"/>
    <s v="Low"/>
    <s v="Low"/>
    <n v="1"/>
    <n v="0"/>
  </r>
  <r>
    <s v="INC-2026-13045"/>
    <d v="2026-03-01T19:22:00"/>
    <x v="4"/>
    <s v="micros0ft-security.com"/>
    <x v="2"/>
    <x v="3"/>
    <n v="0.80694444444444446"/>
    <d v="2026-03-01T00:00:00"/>
    <n v="3"/>
    <n v="3"/>
    <n v="2"/>
    <x v="4"/>
    <s v="Medium"/>
    <s v="Medium"/>
    <n v="1"/>
    <n v="0"/>
  </r>
  <r>
    <s v="INC-2026-12680"/>
    <d v="2026-03-01T19:29:00"/>
    <x v="1"/>
    <s v="micros0ft-security.com"/>
    <x v="1"/>
    <x v="3"/>
    <n v="0.81180555555555556"/>
    <d v="2026-03-01T00:00:00"/>
    <n v="3"/>
    <n v="1"/>
    <n v="2"/>
    <x v="6"/>
    <s v="Low"/>
    <s v="Low"/>
    <n v="1"/>
    <n v="0"/>
  </r>
  <r>
    <s v="INC-2026-12201"/>
    <d v="2026-03-01T19:50:00"/>
    <x v="0"/>
    <s v="secure-bank-login.net"/>
    <x v="1"/>
    <x v="3"/>
    <n v="0.82638888888888884"/>
    <d v="2026-03-01T00:00:00"/>
    <n v="3"/>
    <n v="1"/>
    <n v="2"/>
    <x v="6"/>
    <s v="Low"/>
    <s v="Low"/>
    <n v="1"/>
    <n v="0"/>
  </r>
  <r>
    <s v="INC-2026-13163"/>
    <d v="2026-03-01T20:17:00"/>
    <x v="2"/>
    <s v="micros0ft-security.com"/>
    <x v="2"/>
    <x v="2"/>
    <n v="0.84513888888888888"/>
    <d v="2026-03-01T00:00:00"/>
    <n v="3"/>
    <n v="3"/>
    <n v="2"/>
    <x v="4"/>
    <s v="Medium"/>
    <s v="Medium"/>
    <n v="1"/>
    <n v="0"/>
  </r>
  <r>
    <s v="INC-2026-13994"/>
    <d v="2026-03-01T20:37:00"/>
    <x v="4"/>
    <s v="secure-bank-login.net"/>
    <x v="2"/>
    <x v="3"/>
    <n v="0.85902777777777772"/>
    <d v="2026-03-01T00:00:00"/>
    <n v="3"/>
    <n v="3"/>
    <n v="2"/>
    <x v="4"/>
    <s v="Medium"/>
    <s v="Medium"/>
    <n v="1"/>
    <n v="0"/>
  </r>
  <r>
    <s v="INC-2026-14020"/>
    <d v="2026-03-01T20:49:00"/>
    <x v="2"/>
    <s v="invoice-processing.co"/>
    <x v="0"/>
    <x v="0"/>
    <n v="0.86736111111111114"/>
    <d v="2026-03-01T00:00:00"/>
    <n v="3"/>
    <n v="3"/>
    <n v="1"/>
    <x v="2"/>
    <s v="Low"/>
    <s v="Low"/>
    <n v="1"/>
    <n v="0"/>
  </r>
  <r>
    <s v="INC-2026-14477"/>
    <d v="2026-03-01T21:02:00"/>
    <x v="2"/>
    <s v="secure-bank-login.net"/>
    <x v="2"/>
    <x v="3"/>
    <n v="0.87638888888888888"/>
    <d v="2026-03-01T00:00:00"/>
    <n v="3"/>
    <n v="3"/>
    <n v="2"/>
    <x v="4"/>
    <s v="Medium"/>
    <s v="Medium"/>
    <n v="1"/>
    <n v="0"/>
  </r>
  <r>
    <s v="INC-2026-10294"/>
    <d v="2026-03-01T21:10:00"/>
    <x v="5"/>
    <s v="micros0ft-security.com"/>
    <x v="2"/>
    <x v="3"/>
    <n v="0.88194444444444442"/>
    <d v="2026-03-01T00:00:00"/>
    <n v="3"/>
    <n v="1"/>
    <n v="2"/>
    <x v="6"/>
    <s v="Low"/>
    <s v="Low"/>
    <n v="1"/>
    <n v="0"/>
  </r>
  <r>
    <s v="INC-2026-13528"/>
    <d v="2026-03-01T21:25:00"/>
    <x v="0"/>
    <s v="hr-benefits-portal.org"/>
    <x v="3"/>
    <x v="0"/>
    <n v="0.89236111111111116"/>
    <d v="2026-03-01T00:00:00"/>
    <n v="3"/>
    <n v="1"/>
    <n v="1"/>
    <x v="0"/>
    <s v="Low"/>
    <s v="Low"/>
    <n v="1"/>
    <n v="0"/>
  </r>
  <r>
    <s v="INC-2026-14963"/>
    <d v="2026-03-01T21:45:00"/>
    <x v="4"/>
    <s v="invoice-processing.co"/>
    <x v="2"/>
    <x v="2"/>
    <n v="0.90625"/>
    <d v="2026-03-01T00:00:00"/>
    <n v="3"/>
    <n v="3"/>
    <n v="2"/>
    <x v="4"/>
    <s v="Medium"/>
    <s v="Medium"/>
    <n v="1"/>
    <n v="0"/>
  </r>
  <r>
    <s v="INC-2026-12216"/>
    <d v="2026-03-01T22:48:00"/>
    <x v="4"/>
    <s v="hr-benefits-portal.org"/>
    <x v="2"/>
    <x v="2"/>
    <n v="0.95"/>
    <d v="2026-03-01T00:00:00"/>
    <n v="3"/>
    <n v="3"/>
    <n v="2"/>
    <x v="4"/>
    <s v="Medium"/>
    <s v="Medium"/>
    <n v="1"/>
    <n v="0"/>
  </r>
  <r>
    <s v="INC-2026-12388"/>
    <d v="2026-03-01T23:46:00"/>
    <x v="2"/>
    <s v="invoice-processing.co"/>
    <x v="0"/>
    <x v="0"/>
    <n v="0.99027777777777781"/>
    <d v="2026-03-01T00:00:00"/>
    <n v="3"/>
    <n v="3"/>
    <n v="1"/>
    <x v="2"/>
    <s v="Low"/>
    <s v="Low"/>
    <n v="1"/>
    <n v="0"/>
  </r>
  <r>
    <s v="INC-2026-11626"/>
    <d v="2026-03-02T00:15:00"/>
    <x v="0"/>
    <s v="hr-benefits-portal.org"/>
    <x v="3"/>
    <x v="3"/>
    <n v="1.0416666666666666E-2"/>
    <d v="2026-03-02T00:00:00"/>
    <n v="3"/>
    <n v="1"/>
    <n v="2"/>
    <x v="6"/>
    <s v="Low"/>
    <s v="Low"/>
    <n v="1"/>
    <n v="0"/>
  </r>
  <r>
    <s v="INC-2026-12943"/>
    <d v="2026-03-02T00:52:00"/>
    <x v="4"/>
    <s v="micros0ft-security.com"/>
    <x v="2"/>
    <x v="0"/>
    <n v="3.6111111111111108E-2"/>
    <d v="2026-03-02T00:00:00"/>
    <n v="3"/>
    <n v="3"/>
    <n v="1"/>
    <x v="2"/>
    <s v="Low"/>
    <s v="Low"/>
    <n v="1"/>
    <n v="0"/>
  </r>
  <r>
    <s v="INC-2026-12499"/>
    <d v="2026-03-02T01:43:00"/>
    <x v="2"/>
    <s v="invoice-processing.co"/>
    <x v="3"/>
    <x v="3"/>
    <n v="7.1527777777777773E-2"/>
    <d v="2026-03-02T00:00:00"/>
    <n v="3"/>
    <n v="3"/>
    <n v="2"/>
    <x v="4"/>
    <s v="Medium"/>
    <s v="Medium"/>
    <n v="1"/>
    <n v="0"/>
  </r>
  <r>
    <s v="INC-2026-12990"/>
    <d v="2026-03-02T02:07:00"/>
    <x v="0"/>
    <s v="secure-bank-login.net"/>
    <x v="0"/>
    <x v="3"/>
    <n v="8.819444444444445E-2"/>
    <d v="2026-03-02T00:00:00"/>
    <n v="3"/>
    <n v="1"/>
    <n v="2"/>
    <x v="6"/>
    <s v="Low"/>
    <s v="Low"/>
    <n v="1"/>
    <n v="0"/>
  </r>
  <r>
    <s v="INC-2026-14793"/>
    <d v="2026-03-02T02:24:00"/>
    <x v="2"/>
    <s v="hr-benefits-portal.org"/>
    <x v="2"/>
    <x v="3"/>
    <n v="0.1"/>
    <d v="2026-03-02T00:00:00"/>
    <n v="3"/>
    <n v="3"/>
    <n v="2"/>
    <x v="4"/>
    <s v="Medium"/>
    <s v="Medium"/>
    <n v="1"/>
    <n v="0"/>
  </r>
  <r>
    <s v="INC-2026-11012"/>
    <d v="2026-03-02T02:54:00"/>
    <x v="5"/>
    <s v="invoice-processing.co"/>
    <x v="0"/>
    <x v="3"/>
    <n v="0.12083333333333333"/>
    <d v="2026-03-02T00:00:00"/>
    <n v="3"/>
    <n v="1"/>
    <n v="2"/>
    <x v="6"/>
    <s v="Low"/>
    <s v="Low"/>
    <n v="1"/>
    <n v="0"/>
  </r>
  <r>
    <s v="INC-2026-14771"/>
    <d v="2026-03-02T03:16:00"/>
    <x v="4"/>
    <s v="secure-bank-login.net"/>
    <x v="2"/>
    <x v="3"/>
    <n v="0.1361111111111111"/>
    <d v="2026-03-02T00:00:00"/>
    <n v="3"/>
    <n v="3"/>
    <n v="2"/>
    <x v="4"/>
    <s v="Medium"/>
    <s v="Medium"/>
    <n v="1"/>
    <n v="0"/>
  </r>
  <r>
    <s v="INC-2026-14319"/>
    <d v="2026-03-02T03:46:00"/>
    <x v="4"/>
    <s v="hr-benefits-portal.org"/>
    <x v="2"/>
    <x v="0"/>
    <n v="0.15694444444444444"/>
    <d v="2026-03-02T00:00:00"/>
    <n v="3"/>
    <n v="3"/>
    <n v="1"/>
    <x v="2"/>
    <s v="Low"/>
    <s v="Low"/>
    <n v="1"/>
    <n v="0"/>
  </r>
  <r>
    <s v="INC-2026-13020"/>
    <d v="2026-03-02T04:10:00"/>
    <x v="4"/>
    <s v="hr-benefits-portal.org"/>
    <x v="2"/>
    <x v="2"/>
    <n v="0.1736111111111111"/>
    <d v="2026-03-02T00:00:00"/>
    <n v="3"/>
    <n v="3"/>
    <n v="2"/>
    <x v="4"/>
    <s v="Medium"/>
    <s v="Medium"/>
    <n v="1"/>
    <n v="0"/>
  </r>
  <r>
    <s v="INC-2026-10896"/>
    <d v="2026-03-02T04:12:00"/>
    <x v="4"/>
    <s v="invoice-processing.co"/>
    <x v="1"/>
    <x v="2"/>
    <n v="0.17499999999999999"/>
    <d v="2026-03-02T00:00:00"/>
    <n v="3"/>
    <n v="3"/>
    <n v="2"/>
    <x v="4"/>
    <s v="Medium"/>
    <s v="Medium"/>
    <n v="1"/>
    <n v="0"/>
  </r>
  <r>
    <s v="INC-2026-12483"/>
    <d v="2026-03-02T04:28:00"/>
    <x v="4"/>
    <s v="hr-benefits-portal.org"/>
    <x v="2"/>
    <x v="2"/>
    <n v="0.18611111111111112"/>
    <d v="2026-03-02T00:00:00"/>
    <n v="3"/>
    <n v="3"/>
    <n v="2"/>
    <x v="4"/>
    <s v="Medium"/>
    <s v="Medium"/>
    <n v="1"/>
    <n v="0"/>
  </r>
  <r>
    <s v="INC-2026-12025"/>
    <d v="2026-03-02T04:42:00"/>
    <x v="4"/>
    <s v="secure-bank-login.net"/>
    <x v="2"/>
    <x v="1"/>
    <n v="0.19583333333333333"/>
    <d v="2026-03-02T00:00:00"/>
    <n v="3"/>
    <n v="3"/>
    <n v="4"/>
    <x v="5"/>
    <s v="High"/>
    <s v="High"/>
    <n v="1"/>
    <n v="1"/>
  </r>
  <r>
    <s v="INC-2026-11006"/>
    <d v="2026-03-02T04:44:00"/>
    <x v="3"/>
    <s v="secure-bank-login.net"/>
    <x v="0"/>
    <x v="0"/>
    <n v="0.19722222222222222"/>
    <d v="2026-03-02T00:00:00"/>
    <n v="3"/>
    <n v="5"/>
    <n v="1"/>
    <x v="8"/>
    <s v="Medium"/>
    <s v="Medium"/>
    <n v="1"/>
    <n v="0"/>
  </r>
  <r>
    <s v="INC-2026-13018"/>
    <d v="2026-03-02T04:46:00"/>
    <x v="2"/>
    <s v="hr-benefits-portal.org"/>
    <x v="1"/>
    <x v="1"/>
    <n v="0.1986111111111111"/>
    <d v="2026-03-02T00:00:00"/>
    <n v="3"/>
    <n v="3"/>
    <n v="4"/>
    <x v="5"/>
    <s v="High"/>
    <s v="High"/>
    <n v="1"/>
    <n v="1"/>
  </r>
  <r>
    <s v="INC-2026-14199"/>
    <d v="2026-03-02T04:49:00"/>
    <x v="4"/>
    <s v="invoice-processing.co"/>
    <x v="1"/>
    <x v="2"/>
    <n v="0.20069444444444445"/>
    <d v="2026-03-02T00:00:00"/>
    <n v="3"/>
    <n v="3"/>
    <n v="2"/>
    <x v="4"/>
    <s v="Medium"/>
    <s v="Medium"/>
    <n v="1"/>
    <n v="0"/>
  </r>
  <r>
    <s v="INC-2026-14900"/>
    <d v="2026-03-02T05:12:00"/>
    <x v="5"/>
    <s v="invoice-processing.co"/>
    <x v="2"/>
    <x v="0"/>
    <n v="0.21666666666666667"/>
    <d v="2026-03-02T00:00:00"/>
    <n v="3"/>
    <n v="1"/>
    <n v="1"/>
    <x v="0"/>
    <s v="Low"/>
    <s v="Low"/>
    <n v="1"/>
    <n v="0"/>
  </r>
  <r>
    <s v="INC-2026-11013"/>
    <d v="2026-03-02T05:19:00"/>
    <x v="4"/>
    <s v="invoice-processing.co"/>
    <x v="1"/>
    <x v="2"/>
    <n v="0.22152777777777777"/>
    <d v="2026-03-02T00:00:00"/>
    <n v="3"/>
    <n v="3"/>
    <n v="2"/>
    <x v="4"/>
    <s v="Medium"/>
    <s v="Medium"/>
    <n v="1"/>
    <n v="0"/>
  </r>
  <r>
    <s v="INC-2026-13813"/>
    <d v="2026-03-02T05:31:00"/>
    <x v="4"/>
    <s v="micros0ft-security.com"/>
    <x v="2"/>
    <x v="3"/>
    <n v="0.2298611111111111"/>
    <d v="2026-03-02T00:00:00"/>
    <n v="3"/>
    <n v="3"/>
    <n v="2"/>
    <x v="4"/>
    <s v="Medium"/>
    <s v="Medium"/>
    <n v="1"/>
    <n v="0"/>
  </r>
  <r>
    <s v="INC-2026-14360"/>
    <d v="2026-03-02T05:54:00"/>
    <x v="3"/>
    <s v="secure-bank-login.net"/>
    <x v="0"/>
    <x v="0"/>
    <n v="0.24583333333333332"/>
    <d v="2026-03-02T00:00:00"/>
    <n v="3"/>
    <n v="5"/>
    <n v="1"/>
    <x v="8"/>
    <s v="Medium"/>
    <s v="Medium"/>
    <n v="1"/>
    <n v="0"/>
  </r>
  <r>
    <s v="INC-2026-12093"/>
    <d v="2026-03-02T06:24:00"/>
    <x v="2"/>
    <s v="secure-bank-login.net"/>
    <x v="0"/>
    <x v="2"/>
    <n v="0.26666666666666666"/>
    <d v="2026-03-02T00:00:00"/>
    <n v="3"/>
    <n v="3"/>
    <n v="2"/>
    <x v="4"/>
    <s v="Medium"/>
    <s v="Medium"/>
    <n v="1"/>
    <n v="0"/>
  </r>
  <r>
    <s v="INC-2026-14713"/>
    <d v="2026-03-02T07:25:00"/>
    <x v="5"/>
    <s v="invoice-processing.co"/>
    <x v="1"/>
    <x v="2"/>
    <n v="0.30902777777777779"/>
    <d v="2026-03-02T00:00:00"/>
    <n v="3"/>
    <n v="1"/>
    <n v="2"/>
    <x v="6"/>
    <s v="Low"/>
    <s v="Low"/>
    <n v="1"/>
    <n v="0"/>
  </r>
  <r>
    <s v="INC-2026-12755"/>
    <d v="2026-03-02T07:42:00"/>
    <x v="1"/>
    <s v="hr-benefits-portal.org"/>
    <x v="1"/>
    <x v="0"/>
    <n v="0.32083333333333336"/>
    <d v="2026-03-02T00:00:00"/>
    <n v="3"/>
    <n v="1"/>
    <n v="1"/>
    <x v="0"/>
    <s v="Low"/>
    <s v="Low"/>
    <n v="1"/>
    <n v="0"/>
  </r>
  <r>
    <s v="INC-2026-12757"/>
    <d v="2026-03-02T08:09:00"/>
    <x v="4"/>
    <s v="hr-benefits-portal.org"/>
    <x v="2"/>
    <x v="2"/>
    <n v="0.33958333333333335"/>
    <d v="2026-03-02T00:00:00"/>
    <n v="3"/>
    <n v="3"/>
    <n v="2"/>
    <x v="4"/>
    <s v="Medium"/>
    <s v="Medium"/>
    <n v="1"/>
    <n v="0"/>
  </r>
  <r>
    <s v="INC-2026-12963"/>
    <d v="2026-03-02T08:12:00"/>
    <x v="3"/>
    <s v="secure-bank-login.net"/>
    <x v="0"/>
    <x v="0"/>
    <n v="0.34166666666666667"/>
    <d v="2026-03-02T00:00:00"/>
    <n v="3"/>
    <n v="5"/>
    <n v="1"/>
    <x v="8"/>
    <s v="Medium"/>
    <s v="Medium"/>
    <n v="1"/>
    <n v="0"/>
  </r>
  <r>
    <s v="INC-2026-10629"/>
    <d v="2026-03-02T08:30:00"/>
    <x v="4"/>
    <s v="micros0ft-security.com"/>
    <x v="2"/>
    <x v="3"/>
    <n v="0.35416666666666669"/>
    <d v="2026-03-02T00:00:00"/>
    <n v="3"/>
    <n v="3"/>
    <n v="2"/>
    <x v="4"/>
    <s v="Medium"/>
    <s v="Medium"/>
    <n v="1"/>
    <n v="0"/>
  </r>
  <r>
    <s v="INC-2026-12797"/>
    <d v="2026-03-02T08:38:00"/>
    <x v="5"/>
    <s v="secure-bank-login.net"/>
    <x v="1"/>
    <x v="3"/>
    <n v="0.35972222222222222"/>
    <d v="2026-03-02T00:00:00"/>
    <n v="3"/>
    <n v="1"/>
    <n v="2"/>
    <x v="6"/>
    <s v="Low"/>
    <s v="Low"/>
    <n v="1"/>
    <n v="0"/>
  </r>
  <r>
    <s v="INC-2026-14390"/>
    <d v="2026-03-02T08:56:00"/>
    <x v="4"/>
    <s v="secure-bank-login.net"/>
    <x v="2"/>
    <x v="2"/>
    <n v="0.37222222222222223"/>
    <d v="2026-03-02T00:00:00"/>
    <n v="3"/>
    <n v="3"/>
    <n v="2"/>
    <x v="4"/>
    <s v="Medium"/>
    <s v="Medium"/>
    <n v="1"/>
    <n v="0"/>
  </r>
  <r>
    <s v="INC-2026-10716"/>
    <d v="2026-03-02T09:17:00"/>
    <x v="0"/>
    <s v="invoice-processing.co"/>
    <x v="0"/>
    <x v="1"/>
    <n v="0.38680555555555557"/>
    <d v="2026-03-02T00:00:00"/>
    <n v="3"/>
    <n v="1"/>
    <n v="4"/>
    <x v="1"/>
    <s v="Low"/>
    <s v="Low"/>
    <n v="1"/>
    <n v="1"/>
  </r>
  <r>
    <s v="INC-2026-10158"/>
    <d v="2026-03-02T09:28:00"/>
    <x v="1"/>
    <s v="invoice-processing.co"/>
    <x v="1"/>
    <x v="0"/>
    <n v="0.39444444444444443"/>
    <d v="2026-03-02T00:00:00"/>
    <n v="3"/>
    <n v="1"/>
    <n v="1"/>
    <x v="0"/>
    <s v="Low"/>
    <s v="Low"/>
    <n v="1"/>
    <n v="0"/>
  </r>
  <r>
    <s v="INC-2026-10123"/>
    <d v="2026-03-02T09:37:00"/>
    <x v="4"/>
    <s v="invoice-processing.co"/>
    <x v="2"/>
    <x v="3"/>
    <n v="0.40069444444444446"/>
    <d v="2026-03-02T00:00:00"/>
    <n v="3"/>
    <n v="3"/>
    <n v="2"/>
    <x v="4"/>
    <s v="Medium"/>
    <s v="Medium"/>
    <n v="1"/>
    <n v="0"/>
  </r>
  <r>
    <s v="INC-2026-12915"/>
    <d v="2026-03-02T09:39:00"/>
    <x v="3"/>
    <s v="micros0ft-security.com"/>
    <x v="0"/>
    <x v="3"/>
    <n v="0.40208333333333335"/>
    <d v="2026-03-02T00:00:00"/>
    <n v="3"/>
    <n v="5"/>
    <n v="2"/>
    <x v="3"/>
    <s v="Medium"/>
    <s v="Medium"/>
    <n v="1"/>
    <n v="0"/>
  </r>
  <r>
    <s v="INC-2026-13409"/>
    <d v="2026-03-02T09:54:00"/>
    <x v="4"/>
    <s v="invoice-processing.co"/>
    <x v="2"/>
    <x v="1"/>
    <n v="0.41249999999999998"/>
    <d v="2026-03-02T00:00:00"/>
    <n v="3"/>
    <n v="3"/>
    <n v="4"/>
    <x v="5"/>
    <s v="High"/>
    <s v="High"/>
    <n v="1"/>
    <n v="1"/>
  </r>
  <r>
    <s v="INC-2026-13221"/>
    <d v="2026-03-02T10:18:00"/>
    <x v="1"/>
    <s v="invoice-processing.co"/>
    <x v="1"/>
    <x v="1"/>
    <n v="0.42916666666666664"/>
    <d v="2026-03-02T00:00:00"/>
    <n v="3"/>
    <n v="1"/>
    <n v="4"/>
    <x v="1"/>
    <s v="Low"/>
    <s v="Low"/>
    <n v="1"/>
    <n v="1"/>
  </r>
  <r>
    <s v="INC-2026-12251"/>
    <d v="2026-03-02T10:22:00"/>
    <x v="4"/>
    <s v="secure-bank-login.net"/>
    <x v="2"/>
    <x v="2"/>
    <n v="0.43194444444444446"/>
    <d v="2026-03-02T00:00:00"/>
    <n v="3"/>
    <n v="3"/>
    <n v="2"/>
    <x v="4"/>
    <s v="Medium"/>
    <s v="Medium"/>
    <n v="1"/>
    <n v="0"/>
  </r>
  <r>
    <s v="INC-2026-12243"/>
    <d v="2026-03-02T10:59:00"/>
    <x v="4"/>
    <s v="micros0ft-security.com"/>
    <x v="3"/>
    <x v="3"/>
    <n v="0.45763888888888887"/>
    <d v="2026-03-02T00:00:00"/>
    <n v="3"/>
    <n v="3"/>
    <n v="2"/>
    <x v="4"/>
    <s v="Medium"/>
    <s v="Medium"/>
    <n v="1"/>
    <n v="0"/>
  </r>
  <r>
    <s v="INC-2026-11403"/>
    <d v="2026-03-02T11:08:00"/>
    <x v="4"/>
    <s v="invoice-processing.co"/>
    <x v="2"/>
    <x v="0"/>
    <n v="0.46388888888888891"/>
    <d v="2026-03-02T00:00:00"/>
    <n v="3"/>
    <n v="3"/>
    <n v="1"/>
    <x v="2"/>
    <s v="Low"/>
    <s v="Low"/>
    <n v="1"/>
    <n v="0"/>
  </r>
  <r>
    <s v="INC-2026-11781"/>
    <d v="2026-03-02T12:15:00"/>
    <x v="4"/>
    <s v="invoice-processing.co"/>
    <x v="0"/>
    <x v="3"/>
    <n v="0.51041666666666663"/>
    <d v="2026-03-02T00:00:00"/>
    <n v="3"/>
    <n v="3"/>
    <n v="2"/>
    <x v="4"/>
    <s v="Medium"/>
    <s v="Medium"/>
    <n v="1"/>
    <n v="0"/>
  </r>
  <r>
    <s v="INC-2026-10963"/>
    <d v="2026-03-02T12:19:00"/>
    <x v="4"/>
    <s v="invoice-processing.co"/>
    <x v="3"/>
    <x v="0"/>
    <n v="0.5131944444444444"/>
    <d v="2026-03-02T00:00:00"/>
    <n v="3"/>
    <n v="3"/>
    <n v="1"/>
    <x v="2"/>
    <s v="Low"/>
    <s v="Low"/>
    <n v="1"/>
    <n v="0"/>
  </r>
  <r>
    <s v="INC-2026-10772"/>
    <d v="2026-03-02T12:50:00"/>
    <x v="0"/>
    <s v="hr-benefits-portal.org"/>
    <x v="3"/>
    <x v="2"/>
    <n v="0.53472222222222221"/>
    <d v="2026-03-02T00:00:00"/>
    <n v="3"/>
    <n v="1"/>
    <n v="2"/>
    <x v="6"/>
    <s v="Low"/>
    <s v="Low"/>
    <n v="1"/>
    <n v="0"/>
  </r>
  <r>
    <s v="INC-2026-11243"/>
    <d v="2026-03-02T13:02:00"/>
    <x v="5"/>
    <s v="hr-benefits-portal.org"/>
    <x v="1"/>
    <x v="0"/>
    <n v="0.54305555555555551"/>
    <d v="2026-03-02T00:00:00"/>
    <n v="3"/>
    <n v="1"/>
    <n v="1"/>
    <x v="0"/>
    <s v="Low"/>
    <s v="Low"/>
    <n v="1"/>
    <n v="0"/>
  </r>
  <r>
    <s v="INC-2026-12807"/>
    <d v="2026-03-02T13:54:00"/>
    <x v="0"/>
    <s v="hr-benefits-portal.org"/>
    <x v="0"/>
    <x v="3"/>
    <n v="0.57916666666666672"/>
    <d v="2026-03-02T00:00:00"/>
    <n v="3"/>
    <n v="1"/>
    <n v="2"/>
    <x v="6"/>
    <s v="Low"/>
    <s v="Low"/>
    <n v="1"/>
    <n v="0"/>
  </r>
  <r>
    <s v="INC-2026-12978"/>
    <d v="2026-03-02T14:02:00"/>
    <x v="4"/>
    <s v="micros0ft-security.com"/>
    <x v="2"/>
    <x v="3"/>
    <n v="0.58472222222222225"/>
    <d v="2026-03-02T00:00:00"/>
    <n v="3"/>
    <n v="3"/>
    <n v="2"/>
    <x v="4"/>
    <s v="Medium"/>
    <s v="Medium"/>
    <n v="1"/>
    <n v="0"/>
  </r>
  <r>
    <s v="INC-2026-12084"/>
    <d v="2026-03-02T15:02:00"/>
    <x v="3"/>
    <s v="secure-bank-login.net"/>
    <x v="0"/>
    <x v="2"/>
    <n v="0.62638888888888888"/>
    <d v="2026-03-02T00:00:00"/>
    <n v="3"/>
    <n v="5"/>
    <n v="2"/>
    <x v="3"/>
    <s v="Medium"/>
    <s v="Medium"/>
    <n v="1"/>
    <n v="0"/>
  </r>
  <r>
    <s v="INC-2026-13527"/>
    <d v="2026-03-02T15:39:00"/>
    <x v="4"/>
    <s v="hr-benefits-portal.org"/>
    <x v="0"/>
    <x v="3"/>
    <n v="0.65208333333333335"/>
    <d v="2026-03-02T00:00:00"/>
    <n v="3"/>
    <n v="3"/>
    <n v="2"/>
    <x v="4"/>
    <s v="Medium"/>
    <s v="Medium"/>
    <n v="1"/>
    <n v="0"/>
  </r>
  <r>
    <s v="INC-2026-10601"/>
    <d v="2026-03-02T15:49:00"/>
    <x v="0"/>
    <s v="hr-benefits-portal.org"/>
    <x v="1"/>
    <x v="0"/>
    <n v="0.65902777777777777"/>
    <d v="2026-03-02T00:00:00"/>
    <n v="3"/>
    <n v="1"/>
    <n v="1"/>
    <x v="0"/>
    <s v="Low"/>
    <s v="Low"/>
    <n v="1"/>
    <n v="0"/>
  </r>
  <r>
    <s v="INC-2026-13688"/>
    <d v="2026-03-02T18:00:00"/>
    <x v="4"/>
    <s v="micros0ft-security.com"/>
    <x v="2"/>
    <x v="3"/>
    <n v="0.75"/>
    <d v="2026-03-02T00:00:00"/>
    <n v="3"/>
    <n v="3"/>
    <n v="2"/>
    <x v="4"/>
    <s v="Medium"/>
    <s v="Medium"/>
    <n v="1"/>
    <n v="0"/>
  </r>
  <r>
    <s v="INC-2026-11197"/>
    <d v="2026-03-02T18:11:00"/>
    <x v="4"/>
    <s v="micros0ft-security.com"/>
    <x v="2"/>
    <x v="2"/>
    <n v="0.75763888888888886"/>
    <d v="2026-03-02T00:00:00"/>
    <n v="3"/>
    <n v="3"/>
    <n v="2"/>
    <x v="4"/>
    <s v="Medium"/>
    <s v="Medium"/>
    <n v="1"/>
    <n v="0"/>
  </r>
  <r>
    <s v="INC-2026-13781"/>
    <d v="2026-03-02T18:14:00"/>
    <x v="5"/>
    <s v="secure-bank-login.net"/>
    <x v="0"/>
    <x v="2"/>
    <n v="0.75972222222222219"/>
    <d v="2026-03-02T00:00:00"/>
    <n v="3"/>
    <n v="1"/>
    <n v="2"/>
    <x v="6"/>
    <s v="Low"/>
    <s v="Low"/>
    <n v="1"/>
    <n v="0"/>
  </r>
  <r>
    <s v="INC-2026-10905"/>
    <d v="2026-03-02T18:32:00"/>
    <x v="4"/>
    <s v="secure-bank-login.net"/>
    <x v="2"/>
    <x v="2"/>
    <n v="0.77222222222222225"/>
    <d v="2026-03-02T00:00:00"/>
    <n v="3"/>
    <n v="3"/>
    <n v="2"/>
    <x v="4"/>
    <s v="Medium"/>
    <s v="Medium"/>
    <n v="1"/>
    <n v="0"/>
  </r>
  <r>
    <s v="INC-2026-13607"/>
    <d v="2026-03-02T18:43:00"/>
    <x v="4"/>
    <s v="hr-benefits-portal.org"/>
    <x v="2"/>
    <x v="0"/>
    <n v="0.77986111111111112"/>
    <d v="2026-03-02T00:00:00"/>
    <n v="3"/>
    <n v="3"/>
    <n v="1"/>
    <x v="2"/>
    <s v="Low"/>
    <s v="Low"/>
    <n v="1"/>
    <n v="0"/>
  </r>
  <r>
    <s v="INC-2026-11141"/>
    <d v="2026-03-02T19:00:00"/>
    <x v="1"/>
    <s v="micros0ft-security.com"/>
    <x v="3"/>
    <x v="3"/>
    <n v="0.79166666666666663"/>
    <d v="2026-03-02T00:00:00"/>
    <n v="3"/>
    <n v="1"/>
    <n v="2"/>
    <x v="6"/>
    <s v="Low"/>
    <s v="Low"/>
    <n v="1"/>
    <n v="0"/>
  </r>
  <r>
    <s v="INC-2026-14711"/>
    <d v="2026-03-02T19:33:00"/>
    <x v="0"/>
    <s v="hr-benefits-portal.org"/>
    <x v="0"/>
    <x v="2"/>
    <n v="0.81458333333333333"/>
    <d v="2026-03-02T00:00:00"/>
    <n v="3"/>
    <n v="1"/>
    <n v="2"/>
    <x v="6"/>
    <s v="Low"/>
    <s v="Low"/>
    <n v="1"/>
    <n v="0"/>
  </r>
  <r>
    <s v="INC-2026-13657"/>
    <d v="2026-03-02T20:37:00"/>
    <x v="4"/>
    <s v="hr-benefits-portal.org"/>
    <x v="2"/>
    <x v="2"/>
    <n v="0.85902777777777772"/>
    <d v="2026-03-02T00:00:00"/>
    <n v="3"/>
    <n v="3"/>
    <n v="2"/>
    <x v="4"/>
    <s v="Medium"/>
    <s v="Medium"/>
    <n v="1"/>
    <n v="0"/>
  </r>
  <r>
    <s v="INC-2026-11088"/>
    <d v="2026-03-02T20:54:00"/>
    <x v="4"/>
    <s v="invoice-processing.co"/>
    <x v="2"/>
    <x v="3"/>
    <n v="0.87083333333333335"/>
    <d v="2026-03-02T00:00:00"/>
    <n v="3"/>
    <n v="3"/>
    <n v="2"/>
    <x v="4"/>
    <s v="Medium"/>
    <s v="Medium"/>
    <n v="1"/>
    <n v="0"/>
  </r>
  <r>
    <s v="INC-2026-10665"/>
    <d v="2026-03-02T21:52:00"/>
    <x v="3"/>
    <s v="hr-benefits-portal.org"/>
    <x v="0"/>
    <x v="1"/>
    <n v="0.91111111111111109"/>
    <d v="2026-03-02T00:00:00"/>
    <n v="3"/>
    <n v="5"/>
    <n v="4"/>
    <x v="10"/>
    <s v="Very High"/>
    <s v="Critical"/>
    <n v="1"/>
    <n v="1"/>
  </r>
  <r>
    <s v="INC-2026-10318"/>
    <d v="2026-03-02T21:53:00"/>
    <x v="5"/>
    <s v="secure-bank-login.net"/>
    <x v="3"/>
    <x v="2"/>
    <n v="0.91180555555555554"/>
    <d v="2026-03-02T00:00:00"/>
    <n v="3"/>
    <n v="1"/>
    <n v="2"/>
    <x v="6"/>
    <s v="Low"/>
    <s v="Low"/>
    <n v="1"/>
    <n v="0"/>
  </r>
  <r>
    <s v="INC-2026-11002"/>
    <d v="2026-03-02T22:07:00"/>
    <x v="4"/>
    <s v="secure-bank-login.net"/>
    <x v="2"/>
    <x v="2"/>
    <n v="0.92152777777777772"/>
    <d v="2026-03-02T00:00:00"/>
    <n v="3"/>
    <n v="3"/>
    <n v="2"/>
    <x v="4"/>
    <s v="Medium"/>
    <s v="Medium"/>
    <n v="1"/>
    <n v="0"/>
  </r>
  <r>
    <s v="INC-2026-12602"/>
    <d v="2026-03-02T22:27:00"/>
    <x v="4"/>
    <s v="invoice-processing.co"/>
    <x v="2"/>
    <x v="2"/>
    <n v="0.93541666666666667"/>
    <d v="2026-03-02T00:00:00"/>
    <n v="3"/>
    <n v="3"/>
    <n v="2"/>
    <x v="4"/>
    <s v="Medium"/>
    <s v="Medium"/>
    <n v="1"/>
    <n v="0"/>
  </r>
  <r>
    <s v="INC-2026-10126"/>
    <d v="2026-03-02T22:39:00"/>
    <x v="4"/>
    <s v="invoice-processing.co"/>
    <x v="2"/>
    <x v="3"/>
    <n v="0.94374999999999998"/>
    <d v="2026-03-02T00:00:00"/>
    <n v="3"/>
    <n v="3"/>
    <n v="2"/>
    <x v="4"/>
    <s v="Medium"/>
    <s v="Medium"/>
    <n v="1"/>
    <n v="0"/>
  </r>
  <r>
    <s v="INC-2026-12651"/>
    <d v="2026-03-02T22:49:00"/>
    <x v="2"/>
    <s v="micros0ft-security.com"/>
    <x v="0"/>
    <x v="3"/>
    <n v="0.9506944444444444"/>
    <d v="2026-03-02T00:00:00"/>
    <n v="3"/>
    <n v="3"/>
    <n v="2"/>
    <x v="4"/>
    <s v="Medium"/>
    <s v="Medium"/>
    <n v="1"/>
    <n v="0"/>
  </r>
  <r>
    <s v="INC-2026-12236"/>
    <d v="2026-03-02T22:57:00"/>
    <x v="1"/>
    <s v="invoice-processing.co"/>
    <x v="3"/>
    <x v="1"/>
    <n v="0.95625000000000004"/>
    <d v="2026-03-02T00:00:00"/>
    <n v="3"/>
    <n v="1"/>
    <n v="4"/>
    <x v="1"/>
    <s v="Low"/>
    <s v="Low"/>
    <n v="1"/>
    <n v="1"/>
  </r>
  <r>
    <s v="INC-2026-11112"/>
    <d v="2026-03-02T23:19:00"/>
    <x v="4"/>
    <s v="secure-bank-login.net"/>
    <x v="2"/>
    <x v="3"/>
    <n v="0.97152777777777777"/>
    <d v="2026-03-02T00:00:00"/>
    <n v="3"/>
    <n v="3"/>
    <n v="2"/>
    <x v="4"/>
    <s v="Medium"/>
    <s v="Medium"/>
    <n v="1"/>
    <n v="0"/>
  </r>
  <r>
    <s v="INC-2026-13134"/>
    <d v="2026-03-02T23:23:00"/>
    <x v="4"/>
    <s v="micros0ft-security.com"/>
    <x v="2"/>
    <x v="2"/>
    <n v="0.97430555555555554"/>
    <d v="2026-03-02T00:00:00"/>
    <n v="3"/>
    <n v="3"/>
    <n v="2"/>
    <x v="4"/>
    <s v="Medium"/>
    <s v="Medium"/>
    <n v="1"/>
    <n v="0"/>
  </r>
  <r>
    <s v="INC-2026-14154"/>
    <d v="2026-03-02T23:28:00"/>
    <x v="5"/>
    <s v="invoice-processing.co"/>
    <x v="2"/>
    <x v="3"/>
    <n v="0.97777777777777775"/>
    <d v="2026-03-02T00:00:00"/>
    <n v="3"/>
    <n v="1"/>
    <n v="2"/>
    <x v="6"/>
    <s v="Low"/>
    <s v="Low"/>
    <n v="1"/>
    <n v="0"/>
  </r>
  <r>
    <s v="INC-2026-14548"/>
    <d v="2026-03-02T23:53:00"/>
    <x v="4"/>
    <s v="micros0ft-security.com"/>
    <x v="2"/>
    <x v="2"/>
    <n v="0.99513888888888891"/>
    <d v="2026-03-02T00:00:00"/>
    <n v="3"/>
    <n v="3"/>
    <n v="2"/>
    <x v="4"/>
    <s v="Medium"/>
    <s v="Medium"/>
    <n v="1"/>
    <n v="0"/>
  </r>
  <r>
    <s v="INC-2026-11217"/>
    <d v="2026-03-03T00:06:00"/>
    <x v="1"/>
    <s v="hr-benefits-portal.org"/>
    <x v="3"/>
    <x v="1"/>
    <n v="4.1666666666666666E-3"/>
    <d v="2026-03-03T00:00:00"/>
    <n v="3"/>
    <n v="1"/>
    <n v="4"/>
    <x v="1"/>
    <s v="Low"/>
    <s v="Low"/>
    <n v="1"/>
    <n v="1"/>
  </r>
  <r>
    <s v="INC-2026-14068"/>
    <d v="2026-03-03T01:16:00"/>
    <x v="4"/>
    <s v="secure-bank-login.net"/>
    <x v="2"/>
    <x v="2"/>
    <n v="5.2777777777777778E-2"/>
    <d v="2026-03-03T00:00:00"/>
    <n v="3"/>
    <n v="3"/>
    <n v="2"/>
    <x v="4"/>
    <s v="Medium"/>
    <s v="Medium"/>
    <n v="1"/>
    <n v="0"/>
  </r>
  <r>
    <s v="INC-2026-11241"/>
    <d v="2026-03-03T02:20:00"/>
    <x v="1"/>
    <s v="secure-bank-login.net"/>
    <x v="1"/>
    <x v="1"/>
    <n v="9.7222222222222224E-2"/>
    <d v="2026-03-03T00:00:00"/>
    <n v="3"/>
    <n v="1"/>
    <n v="4"/>
    <x v="1"/>
    <s v="Low"/>
    <s v="Low"/>
    <n v="1"/>
    <n v="1"/>
  </r>
  <r>
    <s v="INC-2026-10610"/>
    <d v="2026-03-03T03:26:00"/>
    <x v="3"/>
    <s v="micros0ft-security.com"/>
    <x v="0"/>
    <x v="4"/>
    <n v="0.14305555555555555"/>
    <d v="2026-03-03T00:00:00"/>
    <n v="3"/>
    <n v="5"/>
    <n v="5"/>
    <x v="7"/>
    <s v="Very High"/>
    <s v="Critical"/>
    <n v="1"/>
    <n v="1"/>
  </r>
  <r>
    <s v="INC-2026-11630"/>
    <d v="2026-03-03T03:27:00"/>
    <x v="3"/>
    <s v="invoice-processing.co"/>
    <x v="0"/>
    <x v="1"/>
    <n v="0.14374999999999999"/>
    <d v="2026-03-03T00:00:00"/>
    <n v="3"/>
    <n v="5"/>
    <n v="4"/>
    <x v="10"/>
    <s v="Very High"/>
    <s v="Critical"/>
    <n v="1"/>
    <n v="1"/>
  </r>
  <r>
    <s v="INC-2026-11867"/>
    <d v="2026-03-03T04:18:00"/>
    <x v="4"/>
    <s v="hr-benefits-portal.org"/>
    <x v="2"/>
    <x v="1"/>
    <n v="0.17916666666666667"/>
    <d v="2026-03-03T00:00:00"/>
    <n v="3"/>
    <n v="3"/>
    <n v="4"/>
    <x v="5"/>
    <s v="High"/>
    <s v="High"/>
    <n v="1"/>
    <n v="1"/>
  </r>
  <r>
    <s v="INC-2026-10744"/>
    <d v="2026-03-03T04:39:00"/>
    <x v="0"/>
    <s v="hr-benefits-portal.org"/>
    <x v="1"/>
    <x v="3"/>
    <n v="0.19375000000000001"/>
    <d v="2026-03-03T00:00:00"/>
    <n v="3"/>
    <n v="1"/>
    <n v="2"/>
    <x v="6"/>
    <s v="Low"/>
    <s v="Low"/>
    <n v="1"/>
    <n v="0"/>
  </r>
  <r>
    <s v="INC-2026-14369"/>
    <d v="2026-03-03T04:42:00"/>
    <x v="1"/>
    <s v="invoice-processing.co"/>
    <x v="1"/>
    <x v="1"/>
    <n v="0.19583333333333333"/>
    <d v="2026-03-03T00:00:00"/>
    <n v="3"/>
    <n v="1"/>
    <n v="4"/>
    <x v="1"/>
    <s v="Low"/>
    <s v="Low"/>
    <n v="1"/>
    <n v="1"/>
  </r>
  <r>
    <s v="INC-2026-13316"/>
    <d v="2026-03-03T04:47:00"/>
    <x v="4"/>
    <s v="invoice-processing.co"/>
    <x v="2"/>
    <x v="2"/>
    <n v="0.19930555555555557"/>
    <d v="2026-03-03T00:00:00"/>
    <n v="3"/>
    <n v="3"/>
    <n v="2"/>
    <x v="4"/>
    <s v="Medium"/>
    <s v="Medium"/>
    <n v="1"/>
    <n v="0"/>
  </r>
  <r>
    <s v="INC-2026-14737"/>
    <d v="2026-03-03T05:35:00"/>
    <x v="4"/>
    <s v="micros0ft-security.com"/>
    <x v="2"/>
    <x v="2"/>
    <n v="0.2326388888888889"/>
    <d v="2026-03-03T00:00:00"/>
    <n v="3"/>
    <n v="3"/>
    <n v="2"/>
    <x v="4"/>
    <s v="Medium"/>
    <s v="Medium"/>
    <n v="1"/>
    <n v="0"/>
  </r>
  <r>
    <s v="INC-2026-13063"/>
    <d v="2026-03-03T05:49:00"/>
    <x v="0"/>
    <s v="micros0ft-security.com"/>
    <x v="1"/>
    <x v="2"/>
    <n v="0.24236111111111111"/>
    <d v="2026-03-03T00:00:00"/>
    <n v="3"/>
    <n v="1"/>
    <n v="2"/>
    <x v="6"/>
    <s v="Low"/>
    <s v="Low"/>
    <n v="1"/>
    <n v="0"/>
  </r>
  <r>
    <s v="INC-2026-12593"/>
    <d v="2026-03-03T05:50:00"/>
    <x v="4"/>
    <s v="hr-benefits-portal.org"/>
    <x v="2"/>
    <x v="2"/>
    <n v="0.24305555555555555"/>
    <d v="2026-03-03T00:00:00"/>
    <n v="3"/>
    <n v="3"/>
    <n v="2"/>
    <x v="4"/>
    <s v="Medium"/>
    <s v="Medium"/>
    <n v="1"/>
    <n v="0"/>
  </r>
  <r>
    <s v="INC-2026-10075"/>
    <d v="2026-03-03T05:54:00"/>
    <x v="3"/>
    <s v="hr-benefits-portal.org"/>
    <x v="0"/>
    <x v="3"/>
    <n v="0.24583333333333332"/>
    <d v="2026-03-03T00:00:00"/>
    <n v="3"/>
    <n v="5"/>
    <n v="2"/>
    <x v="3"/>
    <s v="Medium"/>
    <s v="Medium"/>
    <n v="1"/>
    <n v="0"/>
  </r>
  <r>
    <s v="INC-2026-14448"/>
    <d v="2026-03-03T07:05:00"/>
    <x v="4"/>
    <s v="micros0ft-security.com"/>
    <x v="2"/>
    <x v="0"/>
    <n v="0.2951388888888889"/>
    <d v="2026-03-03T00:00:00"/>
    <n v="3"/>
    <n v="3"/>
    <n v="1"/>
    <x v="2"/>
    <s v="Low"/>
    <s v="Low"/>
    <n v="1"/>
    <n v="0"/>
  </r>
  <r>
    <s v="INC-2026-10441"/>
    <d v="2026-03-03T07:27:00"/>
    <x v="4"/>
    <s v="secure-bank-login.net"/>
    <x v="2"/>
    <x v="3"/>
    <n v="0.31041666666666667"/>
    <d v="2026-03-03T00:00:00"/>
    <n v="3"/>
    <n v="3"/>
    <n v="2"/>
    <x v="4"/>
    <s v="Medium"/>
    <s v="Medium"/>
    <n v="1"/>
    <n v="0"/>
  </r>
  <r>
    <s v="INC-2026-13906"/>
    <d v="2026-03-03T08:16:00"/>
    <x v="0"/>
    <s v="secure-bank-login.net"/>
    <x v="2"/>
    <x v="2"/>
    <n v="0.34444444444444444"/>
    <d v="2026-03-03T00:00:00"/>
    <n v="3"/>
    <n v="1"/>
    <n v="2"/>
    <x v="6"/>
    <s v="Low"/>
    <s v="Low"/>
    <n v="1"/>
    <n v="0"/>
  </r>
  <r>
    <s v="INC-2026-12780"/>
    <d v="2026-03-03T08:27:00"/>
    <x v="0"/>
    <s v="invoice-processing.co"/>
    <x v="1"/>
    <x v="2"/>
    <n v="0.35208333333333336"/>
    <d v="2026-03-03T00:00:00"/>
    <n v="3"/>
    <n v="1"/>
    <n v="2"/>
    <x v="6"/>
    <s v="Low"/>
    <s v="Low"/>
    <n v="1"/>
    <n v="0"/>
  </r>
  <r>
    <s v="INC-2026-13787"/>
    <d v="2026-03-03T08:42:00"/>
    <x v="4"/>
    <s v="micros0ft-security.com"/>
    <x v="2"/>
    <x v="3"/>
    <n v="0.36249999999999999"/>
    <d v="2026-03-03T00:00:00"/>
    <n v="3"/>
    <n v="3"/>
    <n v="2"/>
    <x v="4"/>
    <s v="Medium"/>
    <s v="Medium"/>
    <n v="1"/>
    <n v="0"/>
  </r>
  <r>
    <s v="INC-2026-11570"/>
    <d v="2026-03-03T08:57:00"/>
    <x v="1"/>
    <s v="micros0ft-security.com"/>
    <x v="1"/>
    <x v="1"/>
    <n v="0.37291666666666667"/>
    <d v="2026-03-03T00:00:00"/>
    <n v="3"/>
    <n v="1"/>
    <n v="4"/>
    <x v="1"/>
    <s v="Low"/>
    <s v="Low"/>
    <n v="1"/>
    <n v="1"/>
  </r>
  <r>
    <s v="INC-2026-10647"/>
    <d v="2026-03-03T09:54:00"/>
    <x v="4"/>
    <s v="micros0ft-security.com"/>
    <x v="2"/>
    <x v="3"/>
    <n v="0.41249999999999998"/>
    <d v="2026-03-03T00:00:00"/>
    <n v="3"/>
    <n v="3"/>
    <n v="2"/>
    <x v="4"/>
    <s v="Medium"/>
    <s v="Medium"/>
    <n v="1"/>
    <n v="0"/>
  </r>
  <r>
    <s v="INC-2026-12880"/>
    <d v="2026-03-03T10:04:00"/>
    <x v="4"/>
    <s v="invoice-processing.co"/>
    <x v="2"/>
    <x v="3"/>
    <n v="0.41944444444444445"/>
    <d v="2026-03-03T00:00:00"/>
    <n v="3"/>
    <n v="3"/>
    <n v="2"/>
    <x v="4"/>
    <s v="Medium"/>
    <s v="Medium"/>
    <n v="1"/>
    <n v="0"/>
  </r>
  <r>
    <s v="INC-2026-11302"/>
    <d v="2026-03-03T10:22:00"/>
    <x v="3"/>
    <s v="hr-benefits-portal.org"/>
    <x v="0"/>
    <x v="2"/>
    <n v="0.43194444444444446"/>
    <d v="2026-03-03T00:00:00"/>
    <n v="3"/>
    <n v="5"/>
    <n v="2"/>
    <x v="3"/>
    <s v="Medium"/>
    <s v="Medium"/>
    <n v="1"/>
    <n v="0"/>
  </r>
  <r>
    <s v="INC-2026-10332"/>
    <d v="2026-03-03T11:11:00"/>
    <x v="2"/>
    <s v="hr-benefits-portal.org"/>
    <x v="3"/>
    <x v="3"/>
    <n v="0.46597222222222223"/>
    <d v="2026-03-03T00:00:00"/>
    <n v="3"/>
    <n v="3"/>
    <n v="2"/>
    <x v="4"/>
    <s v="Medium"/>
    <s v="Medium"/>
    <n v="1"/>
    <n v="0"/>
  </r>
  <r>
    <s v="INC-2026-12717"/>
    <d v="2026-03-03T12:08:00"/>
    <x v="1"/>
    <s v="invoice-processing.co"/>
    <x v="3"/>
    <x v="1"/>
    <n v="0.50555555555555554"/>
    <d v="2026-03-03T00:00:00"/>
    <n v="3"/>
    <n v="1"/>
    <n v="4"/>
    <x v="1"/>
    <s v="Low"/>
    <s v="Low"/>
    <n v="1"/>
    <n v="1"/>
  </r>
  <r>
    <s v="INC-2026-12716"/>
    <d v="2026-03-03T13:05:00"/>
    <x v="2"/>
    <s v="hr-benefits-portal.org"/>
    <x v="2"/>
    <x v="1"/>
    <n v="0.54513888888888884"/>
    <d v="2026-03-03T00:00:00"/>
    <n v="3"/>
    <n v="3"/>
    <n v="4"/>
    <x v="5"/>
    <s v="High"/>
    <s v="High"/>
    <n v="1"/>
    <n v="1"/>
  </r>
  <r>
    <s v="INC-2026-13979"/>
    <d v="2026-03-03T14:10:00"/>
    <x v="4"/>
    <s v="invoice-processing.co"/>
    <x v="2"/>
    <x v="1"/>
    <n v="0.59027777777777779"/>
    <d v="2026-03-03T00:00:00"/>
    <n v="3"/>
    <n v="3"/>
    <n v="4"/>
    <x v="5"/>
    <s v="High"/>
    <s v="High"/>
    <n v="1"/>
    <n v="1"/>
  </r>
  <r>
    <s v="INC-2026-14357"/>
    <d v="2026-03-03T15:12:00"/>
    <x v="0"/>
    <s v="invoice-processing.co"/>
    <x v="1"/>
    <x v="0"/>
    <n v="0.6333333333333333"/>
    <d v="2026-03-03T00:00:00"/>
    <n v="3"/>
    <n v="1"/>
    <n v="1"/>
    <x v="0"/>
    <s v="Low"/>
    <s v="Low"/>
    <n v="1"/>
    <n v="0"/>
  </r>
  <r>
    <s v="INC-2026-11614"/>
    <d v="2026-03-03T16:00:00"/>
    <x v="4"/>
    <s v="invoice-processing.co"/>
    <x v="2"/>
    <x v="0"/>
    <n v="0.66666666666666663"/>
    <d v="2026-03-03T00:00:00"/>
    <n v="3"/>
    <n v="3"/>
    <n v="1"/>
    <x v="2"/>
    <s v="Low"/>
    <s v="Low"/>
    <n v="1"/>
    <n v="0"/>
  </r>
  <r>
    <s v="INC-2026-13244"/>
    <d v="2026-03-03T16:30:00"/>
    <x v="5"/>
    <s v="secure-bank-login.net"/>
    <x v="0"/>
    <x v="1"/>
    <n v="0.6875"/>
    <d v="2026-03-03T00:00:00"/>
    <n v="3"/>
    <n v="1"/>
    <n v="4"/>
    <x v="1"/>
    <s v="Low"/>
    <s v="Low"/>
    <n v="1"/>
    <n v="1"/>
  </r>
  <r>
    <s v="INC-2026-12612"/>
    <d v="2026-03-03T16:42:00"/>
    <x v="4"/>
    <s v="micros0ft-security.com"/>
    <x v="2"/>
    <x v="2"/>
    <n v="0.6958333333333333"/>
    <d v="2026-03-03T00:00:00"/>
    <n v="3"/>
    <n v="3"/>
    <n v="2"/>
    <x v="4"/>
    <s v="Medium"/>
    <s v="Medium"/>
    <n v="1"/>
    <n v="0"/>
  </r>
  <r>
    <s v="INC-2026-13854"/>
    <d v="2026-03-03T16:45:00"/>
    <x v="4"/>
    <s v="micros0ft-security.com"/>
    <x v="2"/>
    <x v="3"/>
    <n v="0.69791666666666663"/>
    <d v="2026-03-03T00:00:00"/>
    <n v="3"/>
    <n v="3"/>
    <n v="2"/>
    <x v="4"/>
    <s v="Medium"/>
    <s v="Medium"/>
    <n v="1"/>
    <n v="0"/>
  </r>
  <r>
    <s v="INC-2026-13151"/>
    <d v="2026-03-03T17:17:00"/>
    <x v="2"/>
    <s v="hr-benefits-portal.org"/>
    <x v="3"/>
    <x v="3"/>
    <n v="0.72013888888888888"/>
    <d v="2026-03-03T00:00:00"/>
    <n v="3"/>
    <n v="3"/>
    <n v="2"/>
    <x v="4"/>
    <s v="Medium"/>
    <s v="Medium"/>
    <n v="1"/>
    <n v="0"/>
  </r>
  <r>
    <s v="INC-2026-10614"/>
    <d v="2026-03-03T17:54:00"/>
    <x v="2"/>
    <s v="secure-bank-login.net"/>
    <x v="2"/>
    <x v="1"/>
    <n v="0.74583333333333335"/>
    <d v="2026-03-03T00:00:00"/>
    <n v="3"/>
    <n v="3"/>
    <n v="4"/>
    <x v="5"/>
    <s v="High"/>
    <s v="High"/>
    <n v="1"/>
    <n v="1"/>
  </r>
  <r>
    <s v="INC-2026-11260"/>
    <d v="2026-03-03T17:55:00"/>
    <x v="5"/>
    <s v="micros0ft-security.com"/>
    <x v="3"/>
    <x v="2"/>
    <n v="0.74652777777777779"/>
    <d v="2026-03-03T00:00:00"/>
    <n v="3"/>
    <n v="1"/>
    <n v="2"/>
    <x v="6"/>
    <s v="Low"/>
    <s v="Low"/>
    <n v="1"/>
    <n v="0"/>
  </r>
  <r>
    <s v="INC-2026-12577"/>
    <d v="2026-03-03T18:02:00"/>
    <x v="0"/>
    <s v="hr-benefits-portal.org"/>
    <x v="2"/>
    <x v="2"/>
    <n v="0.75138888888888888"/>
    <d v="2026-03-03T00:00:00"/>
    <n v="3"/>
    <n v="1"/>
    <n v="2"/>
    <x v="6"/>
    <s v="Low"/>
    <s v="Low"/>
    <n v="1"/>
    <n v="0"/>
  </r>
  <r>
    <s v="INC-2026-11412"/>
    <d v="2026-03-03T18:29:00"/>
    <x v="0"/>
    <s v="hr-benefits-portal.org"/>
    <x v="2"/>
    <x v="2"/>
    <n v="0.77013888888888893"/>
    <d v="2026-03-03T00:00:00"/>
    <n v="3"/>
    <n v="1"/>
    <n v="2"/>
    <x v="6"/>
    <s v="Low"/>
    <s v="Low"/>
    <n v="1"/>
    <n v="0"/>
  </r>
  <r>
    <s v="INC-2026-11052"/>
    <d v="2026-03-03T18:48:00"/>
    <x v="4"/>
    <s v="hr-benefits-portal.org"/>
    <x v="2"/>
    <x v="3"/>
    <n v="0.78333333333333333"/>
    <d v="2026-03-03T00:00:00"/>
    <n v="3"/>
    <n v="3"/>
    <n v="2"/>
    <x v="4"/>
    <s v="Medium"/>
    <s v="Medium"/>
    <n v="1"/>
    <n v="0"/>
  </r>
  <r>
    <s v="INC-2026-14513"/>
    <d v="2026-03-03T18:55:00"/>
    <x v="0"/>
    <s v="micros0ft-security.com"/>
    <x v="1"/>
    <x v="3"/>
    <n v="0.78819444444444442"/>
    <d v="2026-03-03T00:00:00"/>
    <n v="3"/>
    <n v="1"/>
    <n v="2"/>
    <x v="6"/>
    <s v="Low"/>
    <s v="Low"/>
    <n v="1"/>
    <n v="0"/>
  </r>
  <r>
    <s v="INC-2026-11650"/>
    <d v="2026-03-03T19:16:00"/>
    <x v="0"/>
    <s v="invoice-processing.co"/>
    <x v="2"/>
    <x v="2"/>
    <n v="0.80277777777777781"/>
    <d v="2026-03-03T00:00:00"/>
    <n v="3"/>
    <n v="1"/>
    <n v="2"/>
    <x v="6"/>
    <s v="Low"/>
    <s v="Low"/>
    <n v="1"/>
    <n v="0"/>
  </r>
  <r>
    <s v="INC-2026-14708"/>
    <d v="2026-03-03T19:46:00"/>
    <x v="5"/>
    <s v="hr-benefits-portal.org"/>
    <x v="2"/>
    <x v="3"/>
    <n v="0.82361111111111107"/>
    <d v="2026-03-03T00:00:00"/>
    <n v="3"/>
    <n v="1"/>
    <n v="2"/>
    <x v="6"/>
    <s v="Low"/>
    <s v="Low"/>
    <n v="1"/>
    <n v="0"/>
  </r>
  <r>
    <s v="INC-2026-10736"/>
    <d v="2026-03-03T21:06:00"/>
    <x v="4"/>
    <s v="micros0ft-security.com"/>
    <x v="0"/>
    <x v="3"/>
    <n v="0.87916666666666665"/>
    <d v="2026-03-03T00:00:00"/>
    <n v="3"/>
    <n v="3"/>
    <n v="2"/>
    <x v="4"/>
    <s v="Medium"/>
    <s v="Medium"/>
    <n v="1"/>
    <n v="0"/>
  </r>
  <r>
    <s v="INC-2026-12317"/>
    <d v="2026-03-03T21:41:00"/>
    <x v="0"/>
    <s v="micros0ft-security.com"/>
    <x v="3"/>
    <x v="0"/>
    <n v="0.90347222222222223"/>
    <d v="2026-03-03T00:00:00"/>
    <n v="3"/>
    <n v="1"/>
    <n v="1"/>
    <x v="0"/>
    <s v="Low"/>
    <s v="Low"/>
    <n v="1"/>
    <n v="0"/>
  </r>
  <r>
    <s v="INC-2026-13617"/>
    <d v="2026-03-03T22:03:00"/>
    <x v="4"/>
    <s v="hr-benefits-portal.org"/>
    <x v="2"/>
    <x v="3"/>
    <n v="0.91874999999999996"/>
    <d v="2026-03-03T00:00:00"/>
    <n v="3"/>
    <n v="3"/>
    <n v="2"/>
    <x v="4"/>
    <s v="Medium"/>
    <s v="Medium"/>
    <n v="1"/>
    <n v="0"/>
  </r>
  <r>
    <s v="INC-2026-10925"/>
    <d v="2026-03-03T22:04:00"/>
    <x v="4"/>
    <s v="hr-benefits-portal.org"/>
    <x v="2"/>
    <x v="4"/>
    <n v="0.9194444444444444"/>
    <d v="2026-03-03T00:00:00"/>
    <n v="3"/>
    <n v="3"/>
    <n v="5"/>
    <x v="9"/>
    <s v="High"/>
    <s v="High"/>
    <n v="1"/>
    <n v="1"/>
  </r>
  <r>
    <s v="INC-2026-11545"/>
    <d v="2026-03-03T22:26:00"/>
    <x v="4"/>
    <s v="micros0ft-security.com"/>
    <x v="2"/>
    <x v="2"/>
    <n v="0.93472222222222223"/>
    <d v="2026-03-03T00:00:00"/>
    <n v="3"/>
    <n v="3"/>
    <n v="2"/>
    <x v="4"/>
    <s v="Medium"/>
    <s v="Medium"/>
    <n v="1"/>
    <n v="0"/>
  </r>
  <r>
    <s v="INC-2026-12761"/>
    <d v="2026-03-03T23:37:00"/>
    <x v="0"/>
    <s v="secure-bank-login.net"/>
    <x v="0"/>
    <x v="2"/>
    <n v="0.98402777777777772"/>
    <d v="2026-03-03T00:00:00"/>
    <n v="3"/>
    <n v="1"/>
    <n v="2"/>
    <x v="6"/>
    <s v="Low"/>
    <s v="Low"/>
    <n v="1"/>
    <n v="0"/>
  </r>
  <r>
    <s v="INC-2026-11121"/>
    <d v="2026-03-03T23:53:00"/>
    <x v="5"/>
    <s v="invoice-processing.co"/>
    <x v="2"/>
    <x v="4"/>
    <n v="0.99513888888888891"/>
    <d v="2026-03-03T00:00:00"/>
    <n v="3"/>
    <n v="1"/>
    <n v="5"/>
    <x v="8"/>
    <s v="Medium"/>
    <s v="Medium"/>
    <n v="1"/>
    <n v="1"/>
  </r>
  <r>
    <s v="INC-2026-13023"/>
    <d v="2026-03-04T00:11:00"/>
    <x v="4"/>
    <s v="invoice-processing.co"/>
    <x v="2"/>
    <x v="3"/>
    <n v="7.6388888888888886E-3"/>
    <d v="2026-03-04T00:00:00"/>
    <n v="3"/>
    <n v="3"/>
    <n v="2"/>
    <x v="4"/>
    <s v="Medium"/>
    <s v="Medium"/>
    <n v="1"/>
    <n v="0"/>
  </r>
  <r>
    <s v="INC-2026-11732"/>
    <d v="2026-03-04T00:16:00"/>
    <x v="3"/>
    <s v="hr-benefits-portal.org"/>
    <x v="0"/>
    <x v="3"/>
    <n v="1.1111111111111112E-2"/>
    <d v="2026-03-04T00:00:00"/>
    <n v="3"/>
    <n v="5"/>
    <n v="2"/>
    <x v="3"/>
    <s v="Medium"/>
    <s v="Medium"/>
    <n v="1"/>
    <n v="0"/>
  </r>
  <r>
    <s v="INC-2026-10676"/>
    <d v="2026-03-04T01:18:00"/>
    <x v="3"/>
    <s v="micros0ft-security.com"/>
    <x v="0"/>
    <x v="2"/>
    <n v="5.4166666666666669E-2"/>
    <d v="2026-03-04T00:00:00"/>
    <n v="3"/>
    <n v="5"/>
    <n v="2"/>
    <x v="3"/>
    <s v="Medium"/>
    <s v="Medium"/>
    <n v="1"/>
    <n v="0"/>
  </r>
  <r>
    <s v="INC-2026-12726"/>
    <d v="2026-03-04T02:11:00"/>
    <x v="4"/>
    <s v="secure-bank-login.net"/>
    <x v="2"/>
    <x v="3"/>
    <n v="9.0972222222222218E-2"/>
    <d v="2026-03-04T00:00:00"/>
    <n v="3"/>
    <n v="3"/>
    <n v="2"/>
    <x v="4"/>
    <s v="Medium"/>
    <s v="Medium"/>
    <n v="1"/>
    <n v="0"/>
  </r>
  <r>
    <s v="INC-2026-10728"/>
    <d v="2026-03-04T02:48:00"/>
    <x v="4"/>
    <s v="micros0ft-security.com"/>
    <x v="2"/>
    <x v="2"/>
    <n v="0.11666666666666667"/>
    <d v="2026-03-04T00:00:00"/>
    <n v="3"/>
    <n v="3"/>
    <n v="2"/>
    <x v="4"/>
    <s v="Medium"/>
    <s v="Medium"/>
    <n v="1"/>
    <n v="0"/>
  </r>
  <r>
    <s v="INC-2026-11110"/>
    <d v="2026-03-04T03:27:00"/>
    <x v="4"/>
    <s v="invoice-processing.co"/>
    <x v="2"/>
    <x v="3"/>
    <n v="0.14374999999999999"/>
    <d v="2026-03-04T00:00:00"/>
    <n v="3"/>
    <n v="3"/>
    <n v="2"/>
    <x v="4"/>
    <s v="Medium"/>
    <s v="Medium"/>
    <n v="1"/>
    <n v="0"/>
  </r>
  <r>
    <s v="INC-2026-14263"/>
    <d v="2026-03-04T03:47:00"/>
    <x v="4"/>
    <s v="secure-bank-login.net"/>
    <x v="2"/>
    <x v="1"/>
    <n v="0.15763888888888888"/>
    <d v="2026-03-04T00:00:00"/>
    <n v="3"/>
    <n v="3"/>
    <n v="4"/>
    <x v="5"/>
    <s v="High"/>
    <s v="High"/>
    <n v="1"/>
    <n v="1"/>
  </r>
  <r>
    <s v="INC-2026-11722"/>
    <d v="2026-03-04T04:32:00"/>
    <x v="4"/>
    <s v="hr-benefits-portal.org"/>
    <x v="2"/>
    <x v="2"/>
    <n v="0.18888888888888888"/>
    <d v="2026-03-04T00:00:00"/>
    <n v="3"/>
    <n v="3"/>
    <n v="2"/>
    <x v="4"/>
    <s v="Medium"/>
    <s v="Medium"/>
    <n v="1"/>
    <n v="0"/>
  </r>
  <r>
    <s v="INC-2026-11280"/>
    <d v="2026-03-04T04:49:00"/>
    <x v="0"/>
    <s v="hr-benefits-portal.org"/>
    <x v="1"/>
    <x v="2"/>
    <n v="0.20069444444444445"/>
    <d v="2026-03-04T00:00:00"/>
    <n v="3"/>
    <n v="1"/>
    <n v="2"/>
    <x v="6"/>
    <s v="Low"/>
    <s v="Low"/>
    <n v="1"/>
    <n v="0"/>
  </r>
  <r>
    <s v="INC-2026-10310"/>
    <d v="2026-03-04T04:58:00"/>
    <x v="4"/>
    <s v="secure-bank-login.net"/>
    <x v="2"/>
    <x v="2"/>
    <n v="0.20694444444444443"/>
    <d v="2026-03-04T00:00:00"/>
    <n v="3"/>
    <n v="3"/>
    <n v="2"/>
    <x v="4"/>
    <s v="Medium"/>
    <s v="Medium"/>
    <n v="1"/>
    <n v="0"/>
  </r>
  <r>
    <s v="INC-2026-11804"/>
    <d v="2026-03-04T05:23:00"/>
    <x v="0"/>
    <s v="hr-benefits-portal.org"/>
    <x v="0"/>
    <x v="3"/>
    <n v="0.22430555555555556"/>
    <d v="2026-03-04T00:00:00"/>
    <n v="3"/>
    <n v="1"/>
    <n v="2"/>
    <x v="6"/>
    <s v="Low"/>
    <s v="Low"/>
    <n v="1"/>
    <n v="0"/>
  </r>
  <r>
    <s v="INC-2026-12038"/>
    <d v="2026-03-04T05:26:00"/>
    <x v="2"/>
    <s v="invoice-processing.co"/>
    <x v="2"/>
    <x v="1"/>
    <n v="0.22638888888888889"/>
    <d v="2026-03-04T00:00:00"/>
    <n v="3"/>
    <n v="3"/>
    <n v="4"/>
    <x v="5"/>
    <s v="High"/>
    <s v="High"/>
    <n v="1"/>
    <n v="1"/>
  </r>
  <r>
    <s v="INC-2026-10816"/>
    <d v="2026-03-04T05:46:00"/>
    <x v="4"/>
    <s v="hr-benefits-portal.org"/>
    <x v="2"/>
    <x v="3"/>
    <n v="0.24027777777777778"/>
    <d v="2026-03-04T00:00:00"/>
    <n v="3"/>
    <n v="3"/>
    <n v="2"/>
    <x v="4"/>
    <s v="Medium"/>
    <s v="Medium"/>
    <n v="1"/>
    <n v="0"/>
  </r>
  <r>
    <s v="INC-2026-12457"/>
    <d v="2026-03-04T06:28:00"/>
    <x v="1"/>
    <s v="hr-benefits-portal.org"/>
    <x v="0"/>
    <x v="0"/>
    <n v="0.26944444444444443"/>
    <d v="2026-03-04T00:00:00"/>
    <n v="3"/>
    <n v="1"/>
    <n v="1"/>
    <x v="0"/>
    <s v="Low"/>
    <s v="Low"/>
    <n v="1"/>
    <n v="0"/>
  </r>
  <r>
    <s v="INC-2026-12347"/>
    <d v="2026-03-04T06:47:00"/>
    <x v="4"/>
    <s v="invoice-processing.co"/>
    <x v="2"/>
    <x v="2"/>
    <n v="0.28263888888888888"/>
    <d v="2026-03-04T00:00:00"/>
    <n v="3"/>
    <n v="3"/>
    <n v="2"/>
    <x v="4"/>
    <s v="Medium"/>
    <s v="Medium"/>
    <n v="1"/>
    <n v="0"/>
  </r>
  <r>
    <s v="INC-2026-12450"/>
    <d v="2026-03-04T06:55:00"/>
    <x v="4"/>
    <s v="hr-benefits-portal.org"/>
    <x v="2"/>
    <x v="3"/>
    <n v="0.28819444444444442"/>
    <d v="2026-03-04T00:00:00"/>
    <n v="3"/>
    <n v="3"/>
    <n v="2"/>
    <x v="4"/>
    <s v="Medium"/>
    <s v="Medium"/>
    <n v="1"/>
    <n v="0"/>
  </r>
  <r>
    <s v="INC-2026-13107"/>
    <d v="2026-03-04T07:10:00"/>
    <x v="1"/>
    <s v="hr-benefits-portal.org"/>
    <x v="3"/>
    <x v="0"/>
    <n v="0.2986111111111111"/>
    <d v="2026-03-04T00:00:00"/>
    <n v="3"/>
    <n v="1"/>
    <n v="1"/>
    <x v="0"/>
    <s v="Low"/>
    <s v="Low"/>
    <n v="1"/>
    <n v="0"/>
  </r>
  <r>
    <s v="INC-2026-11525"/>
    <d v="2026-03-04T07:11:00"/>
    <x v="4"/>
    <s v="invoice-processing.co"/>
    <x v="2"/>
    <x v="2"/>
    <n v="0.29930555555555555"/>
    <d v="2026-03-04T00:00:00"/>
    <n v="3"/>
    <n v="3"/>
    <n v="2"/>
    <x v="4"/>
    <s v="Medium"/>
    <s v="Medium"/>
    <n v="1"/>
    <n v="0"/>
  </r>
  <r>
    <s v="INC-2026-12767"/>
    <d v="2026-03-04T07:25:00"/>
    <x v="4"/>
    <s v="invoice-processing.co"/>
    <x v="2"/>
    <x v="2"/>
    <n v="0.30902777777777779"/>
    <d v="2026-03-04T00:00:00"/>
    <n v="3"/>
    <n v="3"/>
    <n v="2"/>
    <x v="4"/>
    <s v="Medium"/>
    <s v="Medium"/>
    <n v="1"/>
    <n v="0"/>
  </r>
  <r>
    <s v="INC-2026-12530"/>
    <d v="2026-03-04T08:06:00"/>
    <x v="2"/>
    <s v="micros0ft-security.com"/>
    <x v="2"/>
    <x v="3"/>
    <n v="0.33750000000000002"/>
    <d v="2026-03-04T00:00:00"/>
    <n v="3"/>
    <n v="3"/>
    <n v="2"/>
    <x v="4"/>
    <s v="Medium"/>
    <s v="Medium"/>
    <n v="1"/>
    <n v="0"/>
  </r>
  <r>
    <s v="INC-2026-10444"/>
    <d v="2026-03-04T08:06:00"/>
    <x v="4"/>
    <s v="invoice-processing.co"/>
    <x v="2"/>
    <x v="3"/>
    <n v="0.33750000000000002"/>
    <d v="2026-03-04T00:00:00"/>
    <n v="3"/>
    <n v="3"/>
    <n v="2"/>
    <x v="4"/>
    <s v="Medium"/>
    <s v="Medium"/>
    <n v="1"/>
    <n v="0"/>
  </r>
  <r>
    <s v="INC-2026-14003"/>
    <d v="2026-03-04T08:08:00"/>
    <x v="3"/>
    <s v="secure-bank-login.net"/>
    <x v="0"/>
    <x v="2"/>
    <n v="0.33888888888888891"/>
    <d v="2026-03-04T00:00:00"/>
    <n v="3"/>
    <n v="5"/>
    <n v="2"/>
    <x v="3"/>
    <s v="Medium"/>
    <s v="Medium"/>
    <n v="1"/>
    <n v="0"/>
  </r>
  <r>
    <s v="INC-2026-11400"/>
    <d v="2026-03-04T08:31:00"/>
    <x v="4"/>
    <s v="invoice-processing.co"/>
    <x v="0"/>
    <x v="0"/>
    <n v="0.35486111111111113"/>
    <d v="2026-03-04T00:00:00"/>
    <n v="3"/>
    <n v="3"/>
    <n v="1"/>
    <x v="2"/>
    <s v="Low"/>
    <s v="Low"/>
    <n v="1"/>
    <n v="0"/>
  </r>
  <r>
    <s v="INC-2026-12144"/>
    <d v="2026-03-04T08:42:00"/>
    <x v="4"/>
    <s v="hr-benefits-portal.org"/>
    <x v="2"/>
    <x v="3"/>
    <n v="0.36249999999999999"/>
    <d v="2026-03-04T00:00:00"/>
    <n v="3"/>
    <n v="3"/>
    <n v="2"/>
    <x v="4"/>
    <s v="Medium"/>
    <s v="Medium"/>
    <n v="1"/>
    <n v="0"/>
  </r>
  <r>
    <s v="INC-2026-14927"/>
    <d v="2026-03-04T10:07:00"/>
    <x v="5"/>
    <s v="micros0ft-security.com"/>
    <x v="2"/>
    <x v="3"/>
    <n v="0.42152777777777778"/>
    <d v="2026-03-04T00:00:00"/>
    <n v="3"/>
    <n v="1"/>
    <n v="2"/>
    <x v="6"/>
    <s v="Low"/>
    <s v="Low"/>
    <n v="1"/>
    <n v="0"/>
  </r>
  <r>
    <s v="INC-2026-10681"/>
    <d v="2026-03-04T10:17:00"/>
    <x v="2"/>
    <s v="micros0ft-security.com"/>
    <x v="2"/>
    <x v="3"/>
    <n v="0.4284722222222222"/>
    <d v="2026-03-04T00:00:00"/>
    <n v="3"/>
    <n v="3"/>
    <n v="2"/>
    <x v="4"/>
    <s v="Medium"/>
    <s v="Medium"/>
    <n v="1"/>
    <n v="0"/>
  </r>
  <r>
    <s v="INC-2026-11843"/>
    <d v="2026-03-04T11:23:00"/>
    <x v="0"/>
    <s v="invoice-processing.co"/>
    <x v="0"/>
    <x v="2"/>
    <n v="0.47430555555555554"/>
    <d v="2026-03-04T00:00:00"/>
    <n v="3"/>
    <n v="1"/>
    <n v="2"/>
    <x v="6"/>
    <s v="Low"/>
    <s v="Low"/>
    <n v="1"/>
    <n v="0"/>
  </r>
  <r>
    <s v="INC-2026-11724"/>
    <d v="2026-03-04T11:48:00"/>
    <x v="1"/>
    <s v="hr-benefits-portal.org"/>
    <x v="2"/>
    <x v="0"/>
    <n v="0.49166666666666664"/>
    <d v="2026-03-04T00:00:00"/>
    <n v="3"/>
    <n v="1"/>
    <n v="1"/>
    <x v="0"/>
    <s v="Low"/>
    <s v="Low"/>
    <n v="1"/>
    <n v="0"/>
  </r>
  <r>
    <s v="INC-2026-13551"/>
    <d v="2026-03-04T12:20:00"/>
    <x v="4"/>
    <s v="hr-benefits-portal.org"/>
    <x v="2"/>
    <x v="2"/>
    <n v="0.51388888888888884"/>
    <d v="2026-03-04T00:00:00"/>
    <n v="3"/>
    <n v="3"/>
    <n v="2"/>
    <x v="4"/>
    <s v="Medium"/>
    <s v="Medium"/>
    <n v="1"/>
    <n v="0"/>
  </r>
  <r>
    <s v="INC-2026-11969"/>
    <d v="2026-03-04T12:39:00"/>
    <x v="5"/>
    <s v="micros0ft-security.com"/>
    <x v="1"/>
    <x v="3"/>
    <n v="0.52708333333333335"/>
    <d v="2026-03-04T00:00:00"/>
    <n v="3"/>
    <n v="1"/>
    <n v="2"/>
    <x v="6"/>
    <s v="Low"/>
    <s v="Low"/>
    <n v="1"/>
    <n v="0"/>
  </r>
  <r>
    <s v="INC-2026-10426"/>
    <d v="2026-03-04T12:50:00"/>
    <x v="1"/>
    <s v="secure-bank-login.net"/>
    <x v="3"/>
    <x v="3"/>
    <n v="0.53472222222222221"/>
    <d v="2026-03-04T00:00:00"/>
    <n v="3"/>
    <n v="1"/>
    <n v="2"/>
    <x v="6"/>
    <s v="Low"/>
    <s v="Low"/>
    <n v="1"/>
    <n v="0"/>
  </r>
  <r>
    <s v="INC-2026-13927"/>
    <d v="2026-03-04T13:01:00"/>
    <x v="4"/>
    <s v="micros0ft-security.com"/>
    <x v="2"/>
    <x v="2"/>
    <n v="0.54236111111111107"/>
    <d v="2026-03-04T00:00:00"/>
    <n v="3"/>
    <n v="3"/>
    <n v="2"/>
    <x v="4"/>
    <s v="Medium"/>
    <s v="Medium"/>
    <n v="1"/>
    <n v="0"/>
  </r>
  <r>
    <s v="INC-2026-13188"/>
    <d v="2026-03-04T13:13:00"/>
    <x v="4"/>
    <s v="micros0ft-security.com"/>
    <x v="2"/>
    <x v="2"/>
    <n v="0.55069444444444449"/>
    <d v="2026-03-04T00:00:00"/>
    <n v="3"/>
    <n v="3"/>
    <n v="2"/>
    <x v="4"/>
    <s v="Medium"/>
    <s v="Medium"/>
    <n v="1"/>
    <n v="0"/>
  </r>
  <r>
    <s v="INC-2026-10013"/>
    <d v="2026-03-04T13:27:00"/>
    <x v="0"/>
    <s v="micros0ft-security.com"/>
    <x v="3"/>
    <x v="0"/>
    <n v="0.56041666666666667"/>
    <d v="2026-03-04T00:00:00"/>
    <n v="3"/>
    <n v="1"/>
    <n v="1"/>
    <x v="0"/>
    <s v="Low"/>
    <s v="Low"/>
    <n v="1"/>
    <n v="0"/>
  </r>
  <r>
    <s v="INC-2026-12763"/>
    <d v="2026-03-04T14:23:00"/>
    <x v="4"/>
    <s v="hr-benefits-portal.org"/>
    <x v="2"/>
    <x v="2"/>
    <n v="0.59930555555555554"/>
    <d v="2026-03-04T00:00:00"/>
    <n v="3"/>
    <n v="3"/>
    <n v="2"/>
    <x v="4"/>
    <s v="Medium"/>
    <s v="Medium"/>
    <n v="1"/>
    <n v="0"/>
  </r>
  <r>
    <s v="INC-2026-11929"/>
    <d v="2026-03-04T15:04:00"/>
    <x v="4"/>
    <s v="invoice-processing.co"/>
    <x v="2"/>
    <x v="0"/>
    <n v="0.62777777777777777"/>
    <d v="2026-03-04T00:00:00"/>
    <n v="3"/>
    <n v="3"/>
    <n v="1"/>
    <x v="2"/>
    <s v="Low"/>
    <s v="Low"/>
    <n v="1"/>
    <n v="0"/>
  </r>
  <r>
    <s v="INC-2026-12542"/>
    <d v="2026-03-04T15:13:00"/>
    <x v="4"/>
    <s v="secure-bank-login.net"/>
    <x v="2"/>
    <x v="3"/>
    <n v="0.63402777777777775"/>
    <d v="2026-03-04T00:00:00"/>
    <n v="3"/>
    <n v="3"/>
    <n v="2"/>
    <x v="4"/>
    <s v="Medium"/>
    <s v="Medium"/>
    <n v="1"/>
    <n v="0"/>
  </r>
  <r>
    <s v="INC-2026-12498"/>
    <d v="2026-03-04T15:14:00"/>
    <x v="2"/>
    <s v="secure-bank-login.net"/>
    <x v="1"/>
    <x v="3"/>
    <n v="0.63472222222222219"/>
    <d v="2026-03-04T00:00:00"/>
    <n v="3"/>
    <n v="3"/>
    <n v="2"/>
    <x v="4"/>
    <s v="Medium"/>
    <s v="Medium"/>
    <n v="1"/>
    <n v="0"/>
  </r>
  <r>
    <s v="INC-2026-13423"/>
    <d v="2026-03-04T15:15:00"/>
    <x v="4"/>
    <s v="micros0ft-security.com"/>
    <x v="2"/>
    <x v="3"/>
    <n v="0.63541666666666663"/>
    <d v="2026-03-04T00:00:00"/>
    <n v="3"/>
    <n v="3"/>
    <n v="2"/>
    <x v="4"/>
    <s v="Medium"/>
    <s v="Medium"/>
    <n v="1"/>
    <n v="0"/>
  </r>
  <r>
    <s v="INC-2026-13047"/>
    <d v="2026-03-04T15:58:00"/>
    <x v="2"/>
    <s v="micros0ft-security.com"/>
    <x v="0"/>
    <x v="3"/>
    <n v="0.66527777777777775"/>
    <d v="2026-03-04T00:00:00"/>
    <n v="3"/>
    <n v="3"/>
    <n v="2"/>
    <x v="4"/>
    <s v="Medium"/>
    <s v="Medium"/>
    <n v="1"/>
    <n v="0"/>
  </r>
  <r>
    <s v="INC-2026-14116"/>
    <d v="2026-03-04T15:59:00"/>
    <x v="4"/>
    <s v="hr-benefits-portal.org"/>
    <x v="2"/>
    <x v="3"/>
    <n v="0.66597222222222219"/>
    <d v="2026-03-04T00:00:00"/>
    <n v="3"/>
    <n v="3"/>
    <n v="2"/>
    <x v="4"/>
    <s v="Medium"/>
    <s v="Medium"/>
    <n v="1"/>
    <n v="0"/>
  </r>
  <r>
    <s v="INC-2026-11963"/>
    <d v="2026-03-04T16:23:00"/>
    <x v="2"/>
    <s v="micros0ft-security.com"/>
    <x v="3"/>
    <x v="2"/>
    <n v="0.68263888888888891"/>
    <d v="2026-03-04T00:00:00"/>
    <n v="3"/>
    <n v="3"/>
    <n v="2"/>
    <x v="4"/>
    <s v="Medium"/>
    <s v="Medium"/>
    <n v="1"/>
    <n v="0"/>
  </r>
  <r>
    <s v="INC-2026-14387"/>
    <d v="2026-03-04T17:45:00"/>
    <x v="4"/>
    <s v="invoice-processing.co"/>
    <x v="0"/>
    <x v="1"/>
    <n v="0.73958333333333337"/>
    <d v="2026-03-04T00:00:00"/>
    <n v="3"/>
    <n v="3"/>
    <n v="4"/>
    <x v="5"/>
    <s v="High"/>
    <s v="High"/>
    <n v="1"/>
    <n v="1"/>
  </r>
  <r>
    <s v="INC-2026-14684"/>
    <d v="2026-03-04T18:02:00"/>
    <x v="3"/>
    <s v="secure-bank-login.net"/>
    <x v="0"/>
    <x v="3"/>
    <n v="0.75138888888888888"/>
    <d v="2026-03-04T00:00:00"/>
    <n v="3"/>
    <n v="5"/>
    <n v="2"/>
    <x v="3"/>
    <s v="Medium"/>
    <s v="Medium"/>
    <n v="1"/>
    <n v="0"/>
  </r>
  <r>
    <s v="INC-2026-11427"/>
    <d v="2026-03-04T18:22:00"/>
    <x v="1"/>
    <s v="secure-bank-login.net"/>
    <x v="3"/>
    <x v="0"/>
    <n v="0.76527777777777772"/>
    <d v="2026-03-04T00:00:00"/>
    <n v="3"/>
    <n v="1"/>
    <n v="1"/>
    <x v="0"/>
    <s v="Low"/>
    <s v="Low"/>
    <n v="1"/>
    <n v="0"/>
  </r>
  <r>
    <s v="INC-2026-10108"/>
    <d v="2026-03-04T18:42:00"/>
    <x v="5"/>
    <s v="invoice-processing.co"/>
    <x v="2"/>
    <x v="3"/>
    <n v="0.77916666666666667"/>
    <d v="2026-03-04T00:00:00"/>
    <n v="3"/>
    <n v="1"/>
    <n v="2"/>
    <x v="6"/>
    <s v="Low"/>
    <s v="Low"/>
    <n v="1"/>
    <n v="0"/>
  </r>
  <r>
    <s v="INC-2026-12711"/>
    <d v="2026-03-04T19:09:00"/>
    <x v="5"/>
    <s v="secure-bank-login.net"/>
    <x v="0"/>
    <x v="3"/>
    <n v="0.79791666666666672"/>
    <d v="2026-03-04T00:00:00"/>
    <n v="3"/>
    <n v="1"/>
    <n v="2"/>
    <x v="6"/>
    <s v="Low"/>
    <s v="Low"/>
    <n v="1"/>
    <n v="0"/>
  </r>
  <r>
    <s v="INC-2026-12597"/>
    <d v="2026-03-04T19:38:00"/>
    <x v="1"/>
    <s v="micros0ft-security.com"/>
    <x v="1"/>
    <x v="1"/>
    <n v="0.81805555555555554"/>
    <d v="2026-03-04T00:00:00"/>
    <n v="3"/>
    <n v="1"/>
    <n v="4"/>
    <x v="1"/>
    <s v="Low"/>
    <s v="Low"/>
    <n v="1"/>
    <n v="1"/>
  </r>
  <r>
    <s v="INC-2026-12283"/>
    <d v="2026-03-04T19:45:00"/>
    <x v="1"/>
    <s v="secure-bank-login.net"/>
    <x v="0"/>
    <x v="0"/>
    <n v="0.82291666666666663"/>
    <d v="2026-03-04T00:00:00"/>
    <n v="3"/>
    <n v="1"/>
    <n v="1"/>
    <x v="0"/>
    <s v="Low"/>
    <s v="Low"/>
    <n v="1"/>
    <n v="0"/>
  </r>
  <r>
    <s v="INC-2026-11498"/>
    <d v="2026-03-04T20:08:00"/>
    <x v="4"/>
    <s v="micros0ft-security.com"/>
    <x v="2"/>
    <x v="3"/>
    <n v="0.83888888888888891"/>
    <d v="2026-03-04T00:00:00"/>
    <n v="3"/>
    <n v="3"/>
    <n v="2"/>
    <x v="4"/>
    <s v="Medium"/>
    <s v="Medium"/>
    <n v="1"/>
    <n v="0"/>
  </r>
  <r>
    <s v="INC-2026-14577"/>
    <d v="2026-03-04T20:45:00"/>
    <x v="1"/>
    <s v="secure-bank-login.net"/>
    <x v="0"/>
    <x v="1"/>
    <n v="0.86458333333333337"/>
    <d v="2026-03-04T00:00:00"/>
    <n v="3"/>
    <n v="1"/>
    <n v="4"/>
    <x v="1"/>
    <s v="Low"/>
    <s v="Low"/>
    <n v="1"/>
    <n v="1"/>
  </r>
  <r>
    <s v="INC-2026-11728"/>
    <d v="2026-03-04T21:07:00"/>
    <x v="4"/>
    <s v="micros0ft-security.com"/>
    <x v="2"/>
    <x v="1"/>
    <n v="0.87986111111111109"/>
    <d v="2026-03-04T00:00:00"/>
    <n v="3"/>
    <n v="3"/>
    <n v="4"/>
    <x v="5"/>
    <s v="High"/>
    <s v="High"/>
    <n v="1"/>
    <n v="1"/>
  </r>
  <r>
    <s v="INC-2026-12092"/>
    <d v="2026-03-04T21:50:00"/>
    <x v="5"/>
    <s v="secure-bank-login.net"/>
    <x v="2"/>
    <x v="3"/>
    <n v="0.90972222222222221"/>
    <d v="2026-03-04T00:00:00"/>
    <n v="3"/>
    <n v="1"/>
    <n v="2"/>
    <x v="6"/>
    <s v="Low"/>
    <s v="Low"/>
    <n v="1"/>
    <n v="0"/>
  </r>
  <r>
    <s v="INC-2026-10192"/>
    <d v="2026-03-04T21:55:00"/>
    <x v="2"/>
    <s v="hr-benefits-portal.org"/>
    <x v="3"/>
    <x v="3"/>
    <n v="0.91319444444444442"/>
    <d v="2026-03-04T00:00:00"/>
    <n v="3"/>
    <n v="3"/>
    <n v="2"/>
    <x v="4"/>
    <s v="Medium"/>
    <s v="Medium"/>
    <n v="1"/>
    <n v="0"/>
  </r>
  <r>
    <s v="INC-2026-10749"/>
    <d v="2026-03-04T22:03:00"/>
    <x v="2"/>
    <s v="secure-bank-login.net"/>
    <x v="1"/>
    <x v="2"/>
    <n v="0.91874999999999996"/>
    <d v="2026-03-04T00:00:00"/>
    <n v="3"/>
    <n v="3"/>
    <n v="2"/>
    <x v="4"/>
    <s v="Medium"/>
    <s v="Medium"/>
    <n v="1"/>
    <n v="0"/>
  </r>
  <r>
    <s v="INC-2026-12286"/>
    <d v="2026-03-04T22:14:00"/>
    <x v="4"/>
    <s v="secure-bank-login.net"/>
    <x v="2"/>
    <x v="2"/>
    <n v="0.92638888888888893"/>
    <d v="2026-03-04T00:00:00"/>
    <n v="3"/>
    <n v="3"/>
    <n v="2"/>
    <x v="4"/>
    <s v="Medium"/>
    <s v="Medium"/>
    <n v="1"/>
    <n v="0"/>
  </r>
  <r>
    <s v="INC-2026-10226"/>
    <d v="2026-03-04T23:04:00"/>
    <x v="3"/>
    <s v="invoice-processing.co"/>
    <x v="0"/>
    <x v="0"/>
    <n v="0.96111111111111114"/>
    <d v="2026-03-04T00:00:00"/>
    <n v="3"/>
    <n v="5"/>
    <n v="1"/>
    <x v="8"/>
    <s v="Medium"/>
    <s v="Medium"/>
    <n v="1"/>
    <n v="0"/>
  </r>
  <r>
    <s v="INC-2026-10790"/>
    <d v="2026-03-04T23:45:00"/>
    <x v="2"/>
    <s v="secure-bank-login.net"/>
    <x v="3"/>
    <x v="2"/>
    <n v="0.98958333333333337"/>
    <d v="2026-03-04T00:00:00"/>
    <n v="3"/>
    <n v="3"/>
    <n v="2"/>
    <x v="4"/>
    <s v="Medium"/>
    <s v="Medium"/>
    <n v="1"/>
    <n v="0"/>
  </r>
  <r>
    <s v="INC-2026-13240"/>
    <d v="2026-03-05T00:01:00"/>
    <x v="5"/>
    <s v="invoice-processing.co"/>
    <x v="0"/>
    <x v="3"/>
    <n v="6.9444444444444447E-4"/>
    <d v="2026-03-05T00:00:00"/>
    <n v="3"/>
    <n v="1"/>
    <n v="2"/>
    <x v="6"/>
    <s v="Low"/>
    <s v="Low"/>
    <n v="1"/>
    <n v="0"/>
  </r>
  <r>
    <s v="INC-2026-11287"/>
    <d v="2026-03-05T00:19:00"/>
    <x v="4"/>
    <s v="micros0ft-security.com"/>
    <x v="2"/>
    <x v="3"/>
    <n v="1.3194444444444444E-2"/>
    <d v="2026-03-05T00:00:00"/>
    <n v="3"/>
    <n v="3"/>
    <n v="2"/>
    <x v="4"/>
    <s v="Medium"/>
    <s v="Medium"/>
    <n v="1"/>
    <n v="0"/>
  </r>
  <r>
    <s v="INC-2026-14090"/>
    <d v="2026-03-05T00:52:00"/>
    <x v="3"/>
    <s v="micros0ft-security.com"/>
    <x v="0"/>
    <x v="2"/>
    <n v="3.6111111111111108E-2"/>
    <d v="2026-03-05T00:00:00"/>
    <n v="3"/>
    <n v="5"/>
    <n v="2"/>
    <x v="3"/>
    <s v="Medium"/>
    <s v="Medium"/>
    <n v="1"/>
    <n v="0"/>
  </r>
  <r>
    <s v="INC-2026-10640"/>
    <d v="2026-03-05T00:53:00"/>
    <x v="4"/>
    <s v="micros0ft-security.com"/>
    <x v="2"/>
    <x v="3"/>
    <n v="3.6805555555555557E-2"/>
    <d v="2026-03-05T00:00:00"/>
    <n v="3"/>
    <n v="3"/>
    <n v="2"/>
    <x v="4"/>
    <s v="Medium"/>
    <s v="Medium"/>
    <n v="1"/>
    <n v="0"/>
  </r>
  <r>
    <s v="INC-2026-13067"/>
    <d v="2026-03-05T01:01:00"/>
    <x v="5"/>
    <s v="secure-bank-login.net"/>
    <x v="1"/>
    <x v="3"/>
    <n v="4.2361111111111113E-2"/>
    <d v="2026-03-05T00:00:00"/>
    <n v="3"/>
    <n v="1"/>
    <n v="2"/>
    <x v="6"/>
    <s v="Low"/>
    <s v="Low"/>
    <n v="1"/>
    <n v="0"/>
  </r>
  <r>
    <s v="INC-2026-10434"/>
    <d v="2026-03-05T01:07:00"/>
    <x v="4"/>
    <s v="micros0ft-security.com"/>
    <x v="2"/>
    <x v="3"/>
    <n v="4.6527777777777779E-2"/>
    <d v="2026-03-05T00:00:00"/>
    <n v="3"/>
    <n v="3"/>
    <n v="2"/>
    <x v="4"/>
    <s v="Medium"/>
    <s v="Medium"/>
    <n v="1"/>
    <n v="0"/>
  </r>
  <r>
    <s v="INC-2026-10588"/>
    <d v="2026-03-05T01:19:00"/>
    <x v="5"/>
    <s v="micros0ft-security.com"/>
    <x v="2"/>
    <x v="1"/>
    <n v="5.486111111111111E-2"/>
    <d v="2026-03-05T00:00:00"/>
    <n v="3"/>
    <n v="1"/>
    <n v="4"/>
    <x v="1"/>
    <s v="Low"/>
    <s v="Low"/>
    <n v="1"/>
    <n v="1"/>
  </r>
  <r>
    <s v="INC-2026-10398"/>
    <d v="2026-03-05T01:34:00"/>
    <x v="4"/>
    <s v="hr-benefits-portal.org"/>
    <x v="2"/>
    <x v="3"/>
    <n v="6.5277777777777782E-2"/>
    <d v="2026-03-05T00:00:00"/>
    <n v="3"/>
    <n v="3"/>
    <n v="2"/>
    <x v="4"/>
    <s v="Medium"/>
    <s v="Medium"/>
    <n v="1"/>
    <n v="0"/>
  </r>
  <r>
    <s v="INC-2026-13745"/>
    <d v="2026-03-05T02:09:00"/>
    <x v="3"/>
    <s v="hr-benefits-portal.org"/>
    <x v="0"/>
    <x v="1"/>
    <n v="8.9583333333333334E-2"/>
    <d v="2026-03-05T00:00:00"/>
    <n v="3"/>
    <n v="5"/>
    <n v="4"/>
    <x v="10"/>
    <s v="Very High"/>
    <s v="Critical"/>
    <n v="1"/>
    <n v="1"/>
  </r>
  <r>
    <s v="INC-2026-12393"/>
    <d v="2026-03-05T03:08:00"/>
    <x v="4"/>
    <s v="micros0ft-security.com"/>
    <x v="2"/>
    <x v="1"/>
    <n v="0.13055555555555556"/>
    <d v="2026-03-05T00:00:00"/>
    <n v="3"/>
    <n v="3"/>
    <n v="4"/>
    <x v="5"/>
    <s v="High"/>
    <s v="High"/>
    <n v="1"/>
    <n v="1"/>
  </r>
  <r>
    <s v="INC-2026-11322"/>
    <d v="2026-03-05T03:28:00"/>
    <x v="4"/>
    <s v="micros0ft-security.com"/>
    <x v="2"/>
    <x v="0"/>
    <n v="0.14444444444444443"/>
    <d v="2026-03-05T00:00:00"/>
    <n v="3"/>
    <n v="3"/>
    <n v="1"/>
    <x v="2"/>
    <s v="Low"/>
    <s v="Low"/>
    <n v="1"/>
    <n v="0"/>
  </r>
  <r>
    <s v="INC-2026-13591"/>
    <d v="2026-03-05T03:30:00"/>
    <x v="2"/>
    <s v="secure-bank-login.net"/>
    <x v="3"/>
    <x v="2"/>
    <n v="0.14583333333333334"/>
    <d v="2026-03-05T00:00:00"/>
    <n v="3"/>
    <n v="3"/>
    <n v="2"/>
    <x v="4"/>
    <s v="Medium"/>
    <s v="Medium"/>
    <n v="1"/>
    <n v="0"/>
  </r>
  <r>
    <s v="INC-2026-14661"/>
    <d v="2026-03-05T03:41:00"/>
    <x v="3"/>
    <s v="hr-benefits-portal.org"/>
    <x v="0"/>
    <x v="1"/>
    <n v="0.15347222222222223"/>
    <d v="2026-03-05T00:00:00"/>
    <n v="3"/>
    <n v="5"/>
    <n v="4"/>
    <x v="10"/>
    <s v="Very High"/>
    <s v="Critical"/>
    <n v="1"/>
    <n v="1"/>
  </r>
  <r>
    <s v="INC-2026-13432"/>
    <d v="2026-03-05T04:21:00"/>
    <x v="4"/>
    <s v="micros0ft-security.com"/>
    <x v="2"/>
    <x v="3"/>
    <n v="0.18124999999999999"/>
    <d v="2026-03-05T00:00:00"/>
    <n v="3"/>
    <n v="3"/>
    <n v="2"/>
    <x v="4"/>
    <s v="Medium"/>
    <s v="Medium"/>
    <n v="1"/>
    <n v="0"/>
  </r>
  <r>
    <s v="INC-2026-11777"/>
    <d v="2026-03-05T04:23:00"/>
    <x v="4"/>
    <s v="hr-benefits-portal.org"/>
    <x v="2"/>
    <x v="3"/>
    <n v="0.18263888888888888"/>
    <d v="2026-03-05T00:00:00"/>
    <n v="3"/>
    <n v="3"/>
    <n v="2"/>
    <x v="4"/>
    <s v="Medium"/>
    <s v="Medium"/>
    <n v="1"/>
    <n v="0"/>
  </r>
  <r>
    <s v="INC-2026-14523"/>
    <d v="2026-03-05T04:26:00"/>
    <x v="2"/>
    <s v="micros0ft-security.com"/>
    <x v="0"/>
    <x v="3"/>
    <n v="0.18472222222222223"/>
    <d v="2026-03-05T00:00:00"/>
    <n v="3"/>
    <n v="3"/>
    <n v="2"/>
    <x v="4"/>
    <s v="Medium"/>
    <s v="Medium"/>
    <n v="1"/>
    <n v="0"/>
  </r>
  <r>
    <s v="INC-2026-12342"/>
    <d v="2026-03-05T05:09:00"/>
    <x v="4"/>
    <s v="hr-benefits-portal.org"/>
    <x v="2"/>
    <x v="3"/>
    <n v="0.21458333333333332"/>
    <d v="2026-03-05T00:00:00"/>
    <n v="3"/>
    <n v="3"/>
    <n v="2"/>
    <x v="4"/>
    <s v="Medium"/>
    <s v="Medium"/>
    <n v="1"/>
    <n v="0"/>
  </r>
  <r>
    <s v="INC-2026-10029"/>
    <d v="2026-03-05T05:34:00"/>
    <x v="1"/>
    <s v="hr-benefits-portal.org"/>
    <x v="2"/>
    <x v="1"/>
    <n v="0.23194444444444445"/>
    <d v="2026-03-05T00:00:00"/>
    <n v="3"/>
    <n v="1"/>
    <n v="4"/>
    <x v="1"/>
    <s v="Low"/>
    <s v="Low"/>
    <n v="1"/>
    <n v="1"/>
  </r>
  <r>
    <s v="INC-2026-13182"/>
    <d v="2026-03-05T05:42:00"/>
    <x v="4"/>
    <s v="hr-benefits-portal.org"/>
    <x v="0"/>
    <x v="0"/>
    <n v="0.23749999999999999"/>
    <d v="2026-03-05T00:00:00"/>
    <n v="3"/>
    <n v="3"/>
    <n v="1"/>
    <x v="2"/>
    <s v="Low"/>
    <s v="Low"/>
    <n v="1"/>
    <n v="0"/>
  </r>
  <r>
    <s v="INC-2026-12162"/>
    <d v="2026-03-05T06:18:00"/>
    <x v="4"/>
    <s v="secure-bank-login.net"/>
    <x v="1"/>
    <x v="3"/>
    <n v="0.26250000000000001"/>
    <d v="2026-03-05T00:00:00"/>
    <n v="3"/>
    <n v="3"/>
    <n v="2"/>
    <x v="4"/>
    <s v="Medium"/>
    <s v="Medium"/>
    <n v="1"/>
    <n v="0"/>
  </r>
  <r>
    <s v="INC-2026-11066"/>
    <d v="2026-03-05T06:44:00"/>
    <x v="4"/>
    <s v="secure-bank-login.net"/>
    <x v="2"/>
    <x v="2"/>
    <n v="0.28055555555555556"/>
    <d v="2026-03-05T00:00:00"/>
    <n v="3"/>
    <n v="3"/>
    <n v="2"/>
    <x v="4"/>
    <s v="Medium"/>
    <s v="Medium"/>
    <n v="1"/>
    <n v="0"/>
  </r>
  <r>
    <s v="INC-2026-11122"/>
    <d v="2026-03-05T07:17:00"/>
    <x v="0"/>
    <s v="hr-benefits-portal.org"/>
    <x v="2"/>
    <x v="2"/>
    <n v="0.3034722222222222"/>
    <d v="2026-03-05T00:00:00"/>
    <n v="3"/>
    <n v="1"/>
    <n v="2"/>
    <x v="6"/>
    <s v="Low"/>
    <s v="Low"/>
    <n v="1"/>
    <n v="0"/>
  </r>
  <r>
    <s v="INC-2026-14596"/>
    <d v="2026-03-05T08:00:00"/>
    <x v="5"/>
    <s v="micros0ft-security.com"/>
    <x v="3"/>
    <x v="2"/>
    <n v="0.33333333333333331"/>
    <d v="2026-03-05T00:00:00"/>
    <n v="3"/>
    <n v="1"/>
    <n v="2"/>
    <x v="6"/>
    <s v="Low"/>
    <s v="Low"/>
    <n v="1"/>
    <n v="0"/>
  </r>
  <r>
    <s v="INC-2026-13636"/>
    <d v="2026-03-05T08:12:00"/>
    <x v="4"/>
    <s v="invoice-processing.co"/>
    <x v="0"/>
    <x v="2"/>
    <n v="0.34166666666666667"/>
    <d v="2026-03-05T00:00:00"/>
    <n v="3"/>
    <n v="3"/>
    <n v="2"/>
    <x v="4"/>
    <s v="Medium"/>
    <s v="Medium"/>
    <n v="1"/>
    <n v="0"/>
  </r>
  <r>
    <s v="INC-2026-10927"/>
    <d v="2026-03-05T08:59:00"/>
    <x v="4"/>
    <s v="micros0ft-security.com"/>
    <x v="2"/>
    <x v="3"/>
    <n v="0.37430555555555556"/>
    <d v="2026-03-05T00:00:00"/>
    <n v="3"/>
    <n v="3"/>
    <n v="2"/>
    <x v="4"/>
    <s v="Medium"/>
    <s v="Medium"/>
    <n v="1"/>
    <n v="0"/>
  </r>
  <r>
    <s v="INC-2026-14818"/>
    <d v="2026-03-05T10:04:00"/>
    <x v="4"/>
    <s v="invoice-processing.co"/>
    <x v="2"/>
    <x v="0"/>
    <n v="0.41944444444444445"/>
    <d v="2026-03-05T00:00:00"/>
    <n v="3"/>
    <n v="3"/>
    <n v="1"/>
    <x v="2"/>
    <s v="Low"/>
    <s v="Low"/>
    <n v="1"/>
    <n v="0"/>
  </r>
  <r>
    <s v="INC-2026-14854"/>
    <d v="2026-03-05T10:40:00"/>
    <x v="1"/>
    <s v="invoice-processing.co"/>
    <x v="1"/>
    <x v="3"/>
    <n v="0.44444444444444442"/>
    <d v="2026-03-05T00:00:00"/>
    <n v="3"/>
    <n v="1"/>
    <n v="2"/>
    <x v="6"/>
    <s v="Low"/>
    <s v="Low"/>
    <n v="1"/>
    <n v="0"/>
  </r>
  <r>
    <s v="INC-2026-11621"/>
    <d v="2026-03-05T10:44:00"/>
    <x v="5"/>
    <s v="secure-bank-login.net"/>
    <x v="1"/>
    <x v="1"/>
    <n v="0.44722222222222224"/>
    <d v="2026-03-05T00:00:00"/>
    <n v="3"/>
    <n v="1"/>
    <n v="4"/>
    <x v="1"/>
    <s v="Low"/>
    <s v="Low"/>
    <n v="1"/>
    <n v="1"/>
  </r>
  <r>
    <s v="INC-2026-12134"/>
    <d v="2026-03-05T10:59:00"/>
    <x v="4"/>
    <s v="secure-bank-login.net"/>
    <x v="2"/>
    <x v="2"/>
    <n v="0.45763888888888887"/>
    <d v="2026-03-05T00:00:00"/>
    <n v="3"/>
    <n v="3"/>
    <n v="2"/>
    <x v="4"/>
    <s v="Medium"/>
    <s v="Medium"/>
    <n v="1"/>
    <n v="0"/>
  </r>
  <r>
    <s v="INC-2026-11544"/>
    <d v="2026-03-05T11:13:00"/>
    <x v="4"/>
    <s v="secure-bank-login.net"/>
    <x v="2"/>
    <x v="3"/>
    <n v="0.46736111111111112"/>
    <d v="2026-03-05T00:00:00"/>
    <n v="3"/>
    <n v="3"/>
    <n v="2"/>
    <x v="4"/>
    <s v="Medium"/>
    <s v="Medium"/>
    <n v="1"/>
    <n v="0"/>
  </r>
  <r>
    <s v="INC-2026-12408"/>
    <d v="2026-03-05T11:31:00"/>
    <x v="2"/>
    <s v="invoice-processing.co"/>
    <x v="3"/>
    <x v="2"/>
    <n v="0.47986111111111113"/>
    <d v="2026-03-05T00:00:00"/>
    <n v="3"/>
    <n v="3"/>
    <n v="2"/>
    <x v="4"/>
    <s v="Medium"/>
    <s v="Medium"/>
    <n v="1"/>
    <n v="0"/>
  </r>
  <r>
    <s v="INC-2026-14324"/>
    <d v="2026-03-05T11:45:00"/>
    <x v="4"/>
    <s v="secure-bank-login.net"/>
    <x v="2"/>
    <x v="4"/>
    <n v="0.48958333333333331"/>
    <d v="2026-03-05T00:00:00"/>
    <n v="3"/>
    <n v="3"/>
    <n v="5"/>
    <x v="9"/>
    <s v="High"/>
    <s v="High"/>
    <n v="1"/>
    <n v="1"/>
  </r>
  <r>
    <s v="INC-2026-11839"/>
    <d v="2026-03-05T12:25:00"/>
    <x v="3"/>
    <s v="hr-benefits-portal.org"/>
    <x v="0"/>
    <x v="3"/>
    <n v="0.51736111111111116"/>
    <d v="2026-03-05T00:00:00"/>
    <n v="3"/>
    <n v="5"/>
    <n v="2"/>
    <x v="3"/>
    <s v="Medium"/>
    <s v="Medium"/>
    <n v="1"/>
    <n v="0"/>
  </r>
  <r>
    <s v="INC-2026-10191"/>
    <d v="2026-03-05T12:32:00"/>
    <x v="3"/>
    <s v="secure-bank-login.net"/>
    <x v="0"/>
    <x v="2"/>
    <n v="0.52222222222222225"/>
    <d v="2026-03-05T00:00:00"/>
    <n v="3"/>
    <n v="5"/>
    <n v="2"/>
    <x v="3"/>
    <s v="Medium"/>
    <s v="Medium"/>
    <n v="1"/>
    <n v="0"/>
  </r>
  <r>
    <s v="INC-2026-13849"/>
    <d v="2026-03-05T12:45:00"/>
    <x v="3"/>
    <s v="invoice-processing.co"/>
    <x v="0"/>
    <x v="3"/>
    <n v="0.53125"/>
    <d v="2026-03-05T00:00:00"/>
    <n v="3"/>
    <n v="5"/>
    <n v="2"/>
    <x v="3"/>
    <s v="Medium"/>
    <s v="Medium"/>
    <n v="1"/>
    <n v="0"/>
  </r>
  <r>
    <s v="INC-2026-10220"/>
    <d v="2026-03-05T12:54:00"/>
    <x v="0"/>
    <s v="micros0ft-security.com"/>
    <x v="1"/>
    <x v="2"/>
    <n v="0.53749999999999998"/>
    <d v="2026-03-05T00:00:00"/>
    <n v="3"/>
    <n v="1"/>
    <n v="2"/>
    <x v="6"/>
    <s v="Low"/>
    <s v="Low"/>
    <n v="1"/>
    <n v="0"/>
  </r>
  <r>
    <s v="INC-2026-11533"/>
    <d v="2026-03-05T13:28:00"/>
    <x v="2"/>
    <s v="hr-benefits-portal.org"/>
    <x v="3"/>
    <x v="2"/>
    <n v="0.56111111111111112"/>
    <d v="2026-03-05T00:00:00"/>
    <n v="3"/>
    <n v="3"/>
    <n v="2"/>
    <x v="4"/>
    <s v="Medium"/>
    <s v="Medium"/>
    <n v="1"/>
    <n v="0"/>
  </r>
  <r>
    <s v="INC-2026-10238"/>
    <d v="2026-03-05T13:49:00"/>
    <x v="4"/>
    <s v="secure-bank-login.net"/>
    <x v="2"/>
    <x v="3"/>
    <n v="0.5756944444444444"/>
    <d v="2026-03-05T00:00:00"/>
    <n v="3"/>
    <n v="3"/>
    <n v="2"/>
    <x v="4"/>
    <s v="Medium"/>
    <s v="Medium"/>
    <n v="1"/>
    <n v="0"/>
  </r>
  <r>
    <s v="INC-2026-10003"/>
    <d v="2026-03-05T14:10:00"/>
    <x v="4"/>
    <s v="micros0ft-security.com"/>
    <x v="2"/>
    <x v="2"/>
    <n v="0.59027777777777779"/>
    <d v="2026-03-05T00:00:00"/>
    <n v="3"/>
    <n v="3"/>
    <n v="2"/>
    <x v="4"/>
    <s v="Medium"/>
    <s v="Medium"/>
    <n v="1"/>
    <n v="0"/>
  </r>
  <r>
    <s v="INC-2026-13608"/>
    <d v="2026-03-05T14:41:00"/>
    <x v="4"/>
    <s v="micros0ft-security.com"/>
    <x v="2"/>
    <x v="3"/>
    <n v="0.6118055555555556"/>
    <d v="2026-03-05T00:00:00"/>
    <n v="3"/>
    <n v="3"/>
    <n v="2"/>
    <x v="4"/>
    <s v="Medium"/>
    <s v="Medium"/>
    <n v="1"/>
    <n v="0"/>
  </r>
  <r>
    <s v="INC-2026-10761"/>
    <d v="2026-03-05T14:43:00"/>
    <x v="4"/>
    <s v="invoice-processing.co"/>
    <x v="2"/>
    <x v="2"/>
    <n v="0.61319444444444449"/>
    <d v="2026-03-05T00:00:00"/>
    <n v="3"/>
    <n v="3"/>
    <n v="2"/>
    <x v="4"/>
    <s v="Medium"/>
    <s v="Medium"/>
    <n v="1"/>
    <n v="0"/>
  </r>
  <r>
    <s v="INC-2026-13674"/>
    <d v="2026-03-05T16:10:00"/>
    <x v="4"/>
    <s v="secure-bank-login.net"/>
    <x v="2"/>
    <x v="1"/>
    <n v="0.67361111111111116"/>
    <d v="2026-03-05T00:00:00"/>
    <n v="3"/>
    <n v="3"/>
    <n v="4"/>
    <x v="5"/>
    <s v="High"/>
    <s v="High"/>
    <n v="1"/>
    <n v="1"/>
  </r>
  <r>
    <s v="INC-2026-12881"/>
    <d v="2026-03-05T16:43:00"/>
    <x v="2"/>
    <s v="hr-benefits-portal.org"/>
    <x v="3"/>
    <x v="0"/>
    <n v="0.69652777777777775"/>
    <d v="2026-03-05T00:00:00"/>
    <n v="3"/>
    <n v="3"/>
    <n v="1"/>
    <x v="2"/>
    <s v="Low"/>
    <s v="Low"/>
    <n v="1"/>
    <n v="0"/>
  </r>
  <r>
    <s v="INC-2026-13189"/>
    <d v="2026-03-05T16:47:00"/>
    <x v="4"/>
    <s v="invoice-processing.co"/>
    <x v="2"/>
    <x v="3"/>
    <n v="0.69930555555555551"/>
    <d v="2026-03-05T00:00:00"/>
    <n v="3"/>
    <n v="3"/>
    <n v="2"/>
    <x v="4"/>
    <s v="Medium"/>
    <s v="Medium"/>
    <n v="1"/>
    <n v="0"/>
  </r>
  <r>
    <s v="INC-2026-13350"/>
    <d v="2026-03-05T16:51:00"/>
    <x v="4"/>
    <s v="hr-benefits-portal.org"/>
    <x v="2"/>
    <x v="2"/>
    <n v="0.70208333333333328"/>
    <d v="2026-03-05T00:00:00"/>
    <n v="3"/>
    <n v="3"/>
    <n v="2"/>
    <x v="4"/>
    <s v="Medium"/>
    <s v="Medium"/>
    <n v="1"/>
    <n v="0"/>
  </r>
  <r>
    <s v="INC-2026-14860"/>
    <d v="2026-03-05T17:20:00"/>
    <x v="4"/>
    <s v="micros0ft-security.com"/>
    <x v="2"/>
    <x v="1"/>
    <n v="0.72222222222222221"/>
    <d v="2026-03-05T00:00:00"/>
    <n v="3"/>
    <n v="3"/>
    <n v="4"/>
    <x v="5"/>
    <s v="High"/>
    <s v="High"/>
    <n v="1"/>
    <n v="1"/>
  </r>
  <r>
    <s v="INC-2026-10254"/>
    <d v="2026-03-05T18:28:00"/>
    <x v="4"/>
    <s v="invoice-processing.co"/>
    <x v="2"/>
    <x v="2"/>
    <n v="0.76944444444444449"/>
    <d v="2026-03-05T00:00:00"/>
    <n v="3"/>
    <n v="3"/>
    <n v="2"/>
    <x v="4"/>
    <s v="Medium"/>
    <s v="Medium"/>
    <n v="1"/>
    <n v="0"/>
  </r>
  <r>
    <s v="INC-2026-11920"/>
    <d v="2026-03-05T18:37:00"/>
    <x v="4"/>
    <s v="invoice-processing.co"/>
    <x v="2"/>
    <x v="2"/>
    <n v="0.77569444444444446"/>
    <d v="2026-03-05T00:00:00"/>
    <n v="3"/>
    <n v="3"/>
    <n v="2"/>
    <x v="4"/>
    <s v="Medium"/>
    <s v="Medium"/>
    <n v="1"/>
    <n v="0"/>
  </r>
  <r>
    <s v="INC-2026-14023"/>
    <d v="2026-03-05T18:38:00"/>
    <x v="2"/>
    <s v="secure-bank-login.net"/>
    <x v="3"/>
    <x v="3"/>
    <n v="0.77638888888888891"/>
    <d v="2026-03-05T00:00:00"/>
    <n v="3"/>
    <n v="3"/>
    <n v="2"/>
    <x v="4"/>
    <s v="Medium"/>
    <s v="Medium"/>
    <n v="1"/>
    <n v="0"/>
  </r>
  <r>
    <s v="INC-2026-14257"/>
    <d v="2026-03-05T19:42:00"/>
    <x v="5"/>
    <s v="invoice-processing.co"/>
    <x v="1"/>
    <x v="3"/>
    <n v="0.8208333333333333"/>
    <d v="2026-03-05T00:00:00"/>
    <n v="3"/>
    <n v="1"/>
    <n v="2"/>
    <x v="6"/>
    <s v="Low"/>
    <s v="Low"/>
    <n v="1"/>
    <n v="0"/>
  </r>
  <r>
    <s v="INC-2026-11568"/>
    <d v="2026-03-05T19:44:00"/>
    <x v="5"/>
    <s v="invoice-processing.co"/>
    <x v="3"/>
    <x v="3"/>
    <n v="0.82222222222222219"/>
    <d v="2026-03-05T00:00:00"/>
    <n v="3"/>
    <n v="1"/>
    <n v="2"/>
    <x v="6"/>
    <s v="Low"/>
    <s v="Low"/>
    <n v="1"/>
    <n v="0"/>
  </r>
  <r>
    <s v="INC-2026-10275"/>
    <d v="2026-03-05T20:23:00"/>
    <x v="3"/>
    <s v="micros0ft-security.com"/>
    <x v="0"/>
    <x v="3"/>
    <n v="0.84930555555555554"/>
    <d v="2026-03-05T00:00:00"/>
    <n v="3"/>
    <n v="5"/>
    <n v="2"/>
    <x v="3"/>
    <s v="Medium"/>
    <s v="Medium"/>
    <n v="1"/>
    <n v="0"/>
  </r>
  <r>
    <s v="INC-2026-13010"/>
    <d v="2026-03-05T20:41:00"/>
    <x v="5"/>
    <s v="secure-bank-login.net"/>
    <x v="2"/>
    <x v="0"/>
    <n v="0.8618055555555556"/>
    <d v="2026-03-05T00:00:00"/>
    <n v="3"/>
    <n v="1"/>
    <n v="1"/>
    <x v="0"/>
    <s v="Low"/>
    <s v="Low"/>
    <n v="1"/>
    <n v="0"/>
  </r>
  <r>
    <s v="INC-2026-13402"/>
    <d v="2026-03-05T20:45:00"/>
    <x v="0"/>
    <s v="hr-benefits-portal.org"/>
    <x v="1"/>
    <x v="2"/>
    <n v="0.86458333333333337"/>
    <d v="2026-03-05T00:00:00"/>
    <n v="3"/>
    <n v="1"/>
    <n v="2"/>
    <x v="6"/>
    <s v="Low"/>
    <s v="Low"/>
    <n v="1"/>
    <n v="0"/>
  </r>
  <r>
    <s v="INC-2026-13599"/>
    <d v="2026-03-05T20:50:00"/>
    <x v="5"/>
    <s v="invoice-processing.co"/>
    <x v="0"/>
    <x v="0"/>
    <n v="0.86805555555555558"/>
    <d v="2026-03-05T00:00:00"/>
    <n v="3"/>
    <n v="1"/>
    <n v="1"/>
    <x v="0"/>
    <s v="Low"/>
    <s v="Low"/>
    <n v="1"/>
    <n v="0"/>
  </r>
  <r>
    <s v="INC-2026-11220"/>
    <d v="2026-03-05T20:58:00"/>
    <x v="0"/>
    <s v="invoice-processing.co"/>
    <x v="3"/>
    <x v="0"/>
    <n v="0.87361111111111112"/>
    <d v="2026-03-05T00:00:00"/>
    <n v="3"/>
    <n v="1"/>
    <n v="1"/>
    <x v="0"/>
    <s v="Low"/>
    <s v="Low"/>
    <n v="1"/>
    <n v="0"/>
  </r>
  <r>
    <s v="INC-2026-11360"/>
    <d v="2026-03-05T21:48:00"/>
    <x v="1"/>
    <s v="micros0ft-security.com"/>
    <x v="2"/>
    <x v="1"/>
    <n v="0.90833333333333333"/>
    <d v="2026-03-05T00:00:00"/>
    <n v="3"/>
    <n v="1"/>
    <n v="4"/>
    <x v="1"/>
    <s v="Low"/>
    <s v="Low"/>
    <n v="1"/>
    <n v="1"/>
  </r>
  <r>
    <s v="INC-2026-12261"/>
    <d v="2026-03-05T22:13:00"/>
    <x v="5"/>
    <s v="invoice-processing.co"/>
    <x v="0"/>
    <x v="3"/>
    <n v="0.92569444444444449"/>
    <d v="2026-03-05T00:00:00"/>
    <n v="3"/>
    <n v="1"/>
    <n v="2"/>
    <x v="6"/>
    <s v="Low"/>
    <s v="Low"/>
    <n v="1"/>
    <n v="0"/>
  </r>
  <r>
    <s v="INC-2026-10785"/>
    <d v="2026-03-05T22:39:00"/>
    <x v="4"/>
    <s v="micros0ft-security.com"/>
    <x v="2"/>
    <x v="4"/>
    <n v="0.94374999999999998"/>
    <d v="2026-03-05T00:00:00"/>
    <n v="3"/>
    <n v="3"/>
    <n v="5"/>
    <x v="9"/>
    <s v="High"/>
    <s v="High"/>
    <n v="1"/>
    <n v="1"/>
  </r>
  <r>
    <s v="INC-2026-13833"/>
    <d v="2026-03-05T22:56:00"/>
    <x v="1"/>
    <s v="hr-benefits-portal.org"/>
    <x v="3"/>
    <x v="1"/>
    <n v="0.9555555555555556"/>
    <d v="2026-03-05T00:00:00"/>
    <n v="3"/>
    <n v="1"/>
    <n v="4"/>
    <x v="1"/>
    <s v="Low"/>
    <s v="Low"/>
    <n v="1"/>
    <n v="1"/>
  </r>
  <r>
    <s v="INC-2026-14525"/>
    <d v="2026-03-05T23:09:00"/>
    <x v="4"/>
    <s v="micros0ft-security.com"/>
    <x v="0"/>
    <x v="2"/>
    <n v="0.96458333333333335"/>
    <d v="2026-03-05T00:00:00"/>
    <n v="3"/>
    <n v="3"/>
    <n v="2"/>
    <x v="4"/>
    <s v="Medium"/>
    <s v="Medium"/>
    <n v="1"/>
    <n v="0"/>
  </r>
  <r>
    <s v="INC-2026-10715"/>
    <d v="2026-03-05T23:39:00"/>
    <x v="4"/>
    <s v="micros0ft-security.com"/>
    <x v="2"/>
    <x v="3"/>
    <n v="0.98541666666666672"/>
    <d v="2026-03-05T00:00:00"/>
    <n v="3"/>
    <n v="3"/>
    <n v="2"/>
    <x v="4"/>
    <s v="Medium"/>
    <s v="Medium"/>
    <n v="1"/>
    <n v="0"/>
  </r>
  <r>
    <s v="INC-2026-10553"/>
    <d v="2026-03-06T00:36:00"/>
    <x v="4"/>
    <s v="secure-bank-login.net"/>
    <x v="2"/>
    <x v="4"/>
    <n v="2.5000000000000001E-2"/>
    <d v="2026-03-06T00:00:00"/>
    <n v="3"/>
    <n v="3"/>
    <n v="5"/>
    <x v="9"/>
    <s v="High"/>
    <s v="High"/>
    <n v="1"/>
    <n v="1"/>
  </r>
  <r>
    <s v="INC-2026-11681"/>
    <d v="2026-03-06T00:39:00"/>
    <x v="0"/>
    <s v="micros0ft-security.com"/>
    <x v="1"/>
    <x v="3"/>
    <n v="2.7083333333333334E-2"/>
    <d v="2026-03-06T00:00:00"/>
    <n v="3"/>
    <n v="1"/>
    <n v="2"/>
    <x v="6"/>
    <s v="Low"/>
    <s v="Low"/>
    <n v="1"/>
    <n v="0"/>
  </r>
  <r>
    <s v="INC-2026-12520"/>
    <d v="2026-03-06T00:48:00"/>
    <x v="0"/>
    <s v="micros0ft-security.com"/>
    <x v="3"/>
    <x v="3"/>
    <n v="3.3333333333333333E-2"/>
    <d v="2026-03-06T00:00:00"/>
    <n v="3"/>
    <n v="1"/>
    <n v="2"/>
    <x v="6"/>
    <s v="Low"/>
    <s v="Low"/>
    <n v="1"/>
    <n v="0"/>
  </r>
  <r>
    <s v="INC-2026-10560"/>
    <d v="2026-03-06T01:03:00"/>
    <x v="0"/>
    <s v="invoice-processing.co"/>
    <x v="0"/>
    <x v="3"/>
    <n v="4.3749999999999997E-2"/>
    <d v="2026-03-06T00:00:00"/>
    <n v="3"/>
    <n v="1"/>
    <n v="2"/>
    <x v="6"/>
    <s v="Low"/>
    <s v="Low"/>
    <n v="1"/>
    <n v="0"/>
  </r>
  <r>
    <s v="INC-2026-12718"/>
    <d v="2026-03-06T01:15:00"/>
    <x v="3"/>
    <s v="hr-benefits-portal.org"/>
    <x v="0"/>
    <x v="2"/>
    <n v="5.2083333333333336E-2"/>
    <d v="2026-03-06T00:00:00"/>
    <n v="3"/>
    <n v="5"/>
    <n v="2"/>
    <x v="3"/>
    <s v="Medium"/>
    <s v="Medium"/>
    <n v="1"/>
    <n v="0"/>
  </r>
  <r>
    <s v="INC-2026-11715"/>
    <d v="2026-03-06T01:30:00"/>
    <x v="3"/>
    <s v="hr-benefits-portal.org"/>
    <x v="0"/>
    <x v="3"/>
    <n v="6.25E-2"/>
    <d v="2026-03-06T00:00:00"/>
    <n v="3"/>
    <n v="5"/>
    <n v="2"/>
    <x v="3"/>
    <s v="Medium"/>
    <s v="Medium"/>
    <n v="1"/>
    <n v="0"/>
  </r>
  <r>
    <s v="INC-2026-10606"/>
    <d v="2026-03-06T02:13:00"/>
    <x v="4"/>
    <s v="secure-bank-login.net"/>
    <x v="2"/>
    <x v="2"/>
    <n v="9.2361111111111116E-2"/>
    <d v="2026-03-06T00:00:00"/>
    <n v="3"/>
    <n v="3"/>
    <n v="2"/>
    <x v="4"/>
    <s v="Medium"/>
    <s v="Medium"/>
    <n v="1"/>
    <n v="0"/>
  </r>
  <r>
    <s v="INC-2026-14880"/>
    <d v="2026-03-06T02:51:00"/>
    <x v="5"/>
    <s v="secure-bank-login.net"/>
    <x v="3"/>
    <x v="3"/>
    <n v="0.11874999999999999"/>
    <d v="2026-03-06T00:00:00"/>
    <n v="3"/>
    <n v="1"/>
    <n v="2"/>
    <x v="6"/>
    <s v="Low"/>
    <s v="Low"/>
    <n v="1"/>
    <n v="0"/>
  </r>
  <r>
    <s v="INC-2026-13699"/>
    <d v="2026-03-06T02:51:00"/>
    <x v="2"/>
    <s v="invoice-processing.co"/>
    <x v="2"/>
    <x v="0"/>
    <n v="0.11874999999999999"/>
    <d v="2026-03-06T00:00:00"/>
    <n v="3"/>
    <n v="3"/>
    <n v="1"/>
    <x v="2"/>
    <s v="Low"/>
    <s v="Low"/>
    <n v="1"/>
    <n v="0"/>
  </r>
  <r>
    <s v="INC-2026-13671"/>
    <d v="2026-03-06T03:13:00"/>
    <x v="4"/>
    <s v="secure-bank-login.net"/>
    <x v="2"/>
    <x v="3"/>
    <n v="0.13402777777777777"/>
    <d v="2026-03-06T00:00:00"/>
    <n v="3"/>
    <n v="3"/>
    <n v="2"/>
    <x v="4"/>
    <s v="Medium"/>
    <s v="Medium"/>
    <n v="1"/>
    <n v="0"/>
  </r>
  <r>
    <s v="INC-2026-14733"/>
    <d v="2026-03-06T03:37:00"/>
    <x v="3"/>
    <s v="secure-bank-login.net"/>
    <x v="0"/>
    <x v="1"/>
    <n v="0.15069444444444444"/>
    <d v="2026-03-06T00:00:00"/>
    <n v="3"/>
    <n v="5"/>
    <n v="4"/>
    <x v="10"/>
    <s v="Very High"/>
    <s v="Critical"/>
    <n v="1"/>
    <n v="1"/>
  </r>
  <r>
    <s v="INC-2026-11644"/>
    <d v="2026-03-06T03:37:00"/>
    <x v="4"/>
    <s v="micros0ft-security.com"/>
    <x v="2"/>
    <x v="2"/>
    <n v="0.15069444444444444"/>
    <d v="2026-03-06T00:00:00"/>
    <n v="3"/>
    <n v="3"/>
    <n v="2"/>
    <x v="4"/>
    <s v="Medium"/>
    <s v="Medium"/>
    <n v="1"/>
    <n v="0"/>
  </r>
  <r>
    <s v="INC-2026-13204"/>
    <d v="2026-03-06T04:23:00"/>
    <x v="4"/>
    <s v="micros0ft-security.com"/>
    <x v="2"/>
    <x v="2"/>
    <n v="0.18263888888888888"/>
    <d v="2026-03-06T00:00:00"/>
    <n v="3"/>
    <n v="3"/>
    <n v="2"/>
    <x v="4"/>
    <s v="Medium"/>
    <s v="Medium"/>
    <n v="1"/>
    <n v="0"/>
  </r>
  <r>
    <s v="INC-2026-11911"/>
    <d v="2026-03-06T04:26:00"/>
    <x v="4"/>
    <s v="micros0ft-security.com"/>
    <x v="2"/>
    <x v="3"/>
    <n v="0.18472222222222223"/>
    <d v="2026-03-06T00:00:00"/>
    <n v="3"/>
    <n v="3"/>
    <n v="2"/>
    <x v="4"/>
    <s v="Medium"/>
    <s v="Medium"/>
    <n v="1"/>
    <n v="0"/>
  </r>
  <r>
    <s v="INC-2026-13362"/>
    <d v="2026-03-06T05:15:00"/>
    <x v="1"/>
    <s v="hr-benefits-portal.org"/>
    <x v="2"/>
    <x v="0"/>
    <n v="0.21875"/>
    <d v="2026-03-06T00:00:00"/>
    <n v="3"/>
    <n v="1"/>
    <n v="1"/>
    <x v="0"/>
    <s v="Low"/>
    <s v="Low"/>
    <n v="1"/>
    <n v="0"/>
  </r>
  <r>
    <s v="INC-2026-12384"/>
    <d v="2026-03-06T05:23:00"/>
    <x v="3"/>
    <s v="hr-benefits-portal.org"/>
    <x v="0"/>
    <x v="2"/>
    <n v="0.22430555555555556"/>
    <d v="2026-03-06T00:00:00"/>
    <n v="3"/>
    <n v="5"/>
    <n v="2"/>
    <x v="3"/>
    <s v="Medium"/>
    <s v="Medium"/>
    <n v="1"/>
    <n v="0"/>
  </r>
  <r>
    <s v="INC-2026-12745"/>
    <d v="2026-03-06T06:32:00"/>
    <x v="1"/>
    <s v="invoice-processing.co"/>
    <x v="0"/>
    <x v="1"/>
    <n v="0.2722222222222222"/>
    <d v="2026-03-06T00:00:00"/>
    <n v="3"/>
    <n v="1"/>
    <n v="4"/>
    <x v="1"/>
    <s v="Low"/>
    <s v="Low"/>
    <n v="1"/>
    <n v="1"/>
  </r>
  <r>
    <s v="INC-2026-13680"/>
    <d v="2026-03-06T06:43:00"/>
    <x v="1"/>
    <s v="micros0ft-security.com"/>
    <x v="3"/>
    <x v="1"/>
    <n v="0.27986111111111112"/>
    <d v="2026-03-06T00:00:00"/>
    <n v="3"/>
    <n v="1"/>
    <n v="4"/>
    <x v="1"/>
    <s v="Low"/>
    <s v="Low"/>
    <n v="1"/>
    <n v="1"/>
  </r>
  <r>
    <s v="INC-2026-14291"/>
    <d v="2026-03-06T07:06:00"/>
    <x v="4"/>
    <s v="hr-benefits-portal.org"/>
    <x v="2"/>
    <x v="2"/>
    <n v="0.29583333333333334"/>
    <d v="2026-03-06T00:00:00"/>
    <n v="3"/>
    <n v="3"/>
    <n v="2"/>
    <x v="4"/>
    <s v="Medium"/>
    <s v="Medium"/>
    <n v="1"/>
    <n v="0"/>
  </r>
  <r>
    <s v="INC-2026-10875"/>
    <d v="2026-03-06T07:20:00"/>
    <x v="3"/>
    <s v="secure-bank-login.net"/>
    <x v="0"/>
    <x v="0"/>
    <n v="0.30555555555555558"/>
    <d v="2026-03-06T00:00:00"/>
    <n v="3"/>
    <n v="5"/>
    <n v="1"/>
    <x v="8"/>
    <s v="Medium"/>
    <s v="Medium"/>
    <n v="1"/>
    <n v="0"/>
  </r>
  <r>
    <s v="INC-2026-14314"/>
    <d v="2026-03-06T08:06:00"/>
    <x v="1"/>
    <s v="hr-benefits-portal.org"/>
    <x v="0"/>
    <x v="1"/>
    <n v="0.33750000000000002"/>
    <d v="2026-03-06T00:00:00"/>
    <n v="3"/>
    <n v="1"/>
    <n v="4"/>
    <x v="1"/>
    <s v="Low"/>
    <s v="Low"/>
    <n v="1"/>
    <n v="1"/>
  </r>
  <r>
    <s v="INC-2026-12319"/>
    <d v="2026-03-06T08:44:00"/>
    <x v="4"/>
    <s v="micros0ft-security.com"/>
    <x v="3"/>
    <x v="4"/>
    <n v="0.36388888888888887"/>
    <d v="2026-03-06T00:00:00"/>
    <n v="3"/>
    <n v="3"/>
    <n v="5"/>
    <x v="9"/>
    <s v="High"/>
    <s v="High"/>
    <n v="1"/>
    <n v="1"/>
  </r>
  <r>
    <s v="INC-2026-10684"/>
    <d v="2026-03-06T09:17:00"/>
    <x v="4"/>
    <s v="secure-bank-login.net"/>
    <x v="0"/>
    <x v="0"/>
    <n v="0.38680555555555557"/>
    <d v="2026-03-06T00:00:00"/>
    <n v="3"/>
    <n v="3"/>
    <n v="1"/>
    <x v="2"/>
    <s v="Low"/>
    <s v="Low"/>
    <n v="1"/>
    <n v="0"/>
  </r>
  <r>
    <s v="INC-2026-14027"/>
    <d v="2026-03-06T09:45:00"/>
    <x v="4"/>
    <s v="hr-benefits-portal.org"/>
    <x v="2"/>
    <x v="3"/>
    <n v="0.40625"/>
    <d v="2026-03-06T00:00:00"/>
    <n v="3"/>
    <n v="3"/>
    <n v="2"/>
    <x v="4"/>
    <s v="Medium"/>
    <s v="Medium"/>
    <n v="1"/>
    <n v="0"/>
  </r>
  <r>
    <s v="INC-2026-13245"/>
    <d v="2026-03-06T10:26:00"/>
    <x v="5"/>
    <s v="secure-bank-login.net"/>
    <x v="0"/>
    <x v="0"/>
    <n v="0.43472222222222223"/>
    <d v="2026-03-06T00:00:00"/>
    <n v="3"/>
    <n v="1"/>
    <n v="1"/>
    <x v="0"/>
    <s v="Low"/>
    <s v="Low"/>
    <n v="1"/>
    <n v="0"/>
  </r>
  <r>
    <s v="INC-2026-13459"/>
    <d v="2026-03-06T12:24:00"/>
    <x v="3"/>
    <s v="secure-bank-login.net"/>
    <x v="0"/>
    <x v="2"/>
    <n v="0.51666666666666672"/>
    <d v="2026-03-06T00:00:00"/>
    <n v="3"/>
    <n v="5"/>
    <n v="2"/>
    <x v="3"/>
    <s v="Medium"/>
    <s v="Medium"/>
    <n v="1"/>
    <n v="0"/>
  </r>
  <r>
    <s v="INC-2026-11662"/>
    <d v="2026-03-06T14:00:00"/>
    <x v="5"/>
    <s v="secure-bank-login.net"/>
    <x v="3"/>
    <x v="3"/>
    <n v="0.58333333333333337"/>
    <d v="2026-03-06T00:00:00"/>
    <n v="3"/>
    <n v="1"/>
    <n v="2"/>
    <x v="6"/>
    <s v="Low"/>
    <s v="Low"/>
    <n v="1"/>
    <n v="0"/>
  </r>
  <r>
    <s v="INC-2026-14069"/>
    <d v="2026-03-06T14:36:00"/>
    <x v="5"/>
    <s v="micros0ft-security.com"/>
    <x v="0"/>
    <x v="0"/>
    <n v="0.60833333333333328"/>
    <d v="2026-03-06T00:00:00"/>
    <n v="3"/>
    <n v="1"/>
    <n v="1"/>
    <x v="0"/>
    <s v="Low"/>
    <s v="Low"/>
    <n v="1"/>
    <n v="0"/>
  </r>
  <r>
    <s v="INC-2026-10954"/>
    <d v="2026-03-06T14:40:00"/>
    <x v="4"/>
    <s v="secure-bank-login.net"/>
    <x v="2"/>
    <x v="2"/>
    <n v="0.61111111111111116"/>
    <d v="2026-03-06T00:00:00"/>
    <n v="3"/>
    <n v="3"/>
    <n v="2"/>
    <x v="4"/>
    <s v="Medium"/>
    <s v="Medium"/>
    <n v="1"/>
    <n v="0"/>
  </r>
  <r>
    <s v="INC-2026-10904"/>
    <d v="2026-03-06T15:17:00"/>
    <x v="1"/>
    <s v="micros0ft-security.com"/>
    <x v="0"/>
    <x v="0"/>
    <n v="0.63680555555555551"/>
    <d v="2026-03-06T00:00:00"/>
    <n v="3"/>
    <n v="1"/>
    <n v="1"/>
    <x v="0"/>
    <s v="Low"/>
    <s v="Low"/>
    <n v="1"/>
    <n v="0"/>
  </r>
  <r>
    <s v="INC-2026-12143"/>
    <d v="2026-03-06T15:55:00"/>
    <x v="1"/>
    <s v="secure-bank-login.net"/>
    <x v="2"/>
    <x v="1"/>
    <n v="0.66319444444444442"/>
    <d v="2026-03-06T00:00:00"/>
    <n v="3"/>
    <n v="1"/>
    <n v="4"/>
    <x v="1"/>
    <s v="Low"/>
    <s v="Low"/>
    <n v="1"/>
    <n v="1"/>
  </r>
  <r>
    <s v="INC-2026-11231"/>
    <d v="2026-03-06T17:43:00"/>
    <x v="3"/>
    <s v="hr-benefits-portal.org"/>
    <x v="0"/>
    <x v="2"/>
    <n v="0.73819444444444449"/>
    <d v="2026-03-06T00:00:00"/>
    <n v="3"/>
    <n v="5"/>
    <n v="2"/>
    <x v="3"/>
    <s v="Medium"/>
    <s v="Medium"/>
    <n v="1"/>
    <n v="0"/>
  </r>
  <r>
    <s v="INC-2026-11481"/>
    <d v="2026-03-06T17:46:00"/>
    <x v="0"/>
    <s v="secure-bank-login.net"/>
    <x v="0"/>
    <x v="0"/>
    <n v="0.74027777777777781"/>
    <d v="2026-03-06T00:00:00"/>
    <n v="3"/>
    <n v="1"/>
    <n v="1"/>
    <x v="0"/>
    <s v="Low"/>
    <s v="Low"/>
    <n v="1"/>
    <n v="0"/>
  </r>
  <r>
    <s v="INC-2026-14812"/>
    <d v="2026-03-06T18:08:00"/>
    <x v="4"/>
    <s v="invoice-processing.co"/>
    <x v="2"/>
    <x v="3"/>
    <n v="0.75555555555555554"/>
    <d v="2026-03-06T00:00:00"/>
    <n v="3"/>
    <n v="3"/>
    <n v="2"/>
    <x v="4"/>
    <s v="Medium"/>
    <s v="Medium"/>
    <n v="1"/>
    <n v="0"/>
  </r>
  <r>
    <s v="INC-2026-10384"/>
    <d v="2026-03-06T18:58:00"/>
    <x v="1"/>
    <s v="secure-bank-login.net"/>
    <x v="1"/>
    <x v="0"/>
    <n v="0.79027777777777775"/>
    <d v="2026-03-06T00:00:00"/>
    <n v="3"/>
    <n v="1"/>
    <n v="1"/>
    <x v="0"/>
    <s v="Low"/>
    <s v="Low"/>
    <n v="1"/>
    <n v="0"/>
  </r>
  <r>
    <s v="INC-2026-11140"/>
    <d v="2026-03-06T19:09:00"/>
    <x v="1"/>
    <s v="hr-benefits-portal.org"/>
    <x v="2"/>
    <x v="1"/>
    <n v="0.79791666666666672"/>
    <d v="2026-03-06T00:00:00"/>
    <n v="3"/>
    <n v="1"/>
    <n v="4"/>
    <x v="1"/>
    <s v="Low"/>
    <s v="Low"/>
    <n v="1"/>
    <n v="1"/>
  </r>
  <r>
    <s v="INC-2026-10968"/>
    <d v="2026-03-06T19:19:00"/>
    <x v="4"/>
    <s v="hr-benefits-portal.org"/>
    <x v="1"/>
    <x v="3"/>
    <n v="0.80486111111111114"/>
    <d v="2026-03-06T00:00:00"/>
    <n v="3"/>
    <n v="3"/>
    <n v="2"/>
    <x v="4"/>
    <s v="Medium"/>
    <s v="Medium"/>
    <n v="1"/>
    <n v="0"/>
  </r>
  <r>
    <s v="INC-2026-14368"/>
    <d v="2026-03-06T20:39:00"/>
    <x v="1"/>
    <s v="micros0ft-security.com"/>
    <x v="0"/>
    <x v="1"/>
    <n v="0.86041666666666672"/>
    <d v="2026-03-06T00:00:00"/>
    <n v="3"/>
    <n v="1"/>
    <n v="4"/>
    <x v="1"/>
    <s v="Low"/>
    <s v="Low"/>
    <n v="1"/>
    <n v="1"/>
  </r>
  <r>
    <s v="INC-2026-11676"/>
    <d v="2026-03-06T21:02:00"/>
    <x v="4"/>
    <s v="micros0ft-security.com"/>
    <x v="2"/>
    <x v="2"/>
    <n v="0.87638888888888888"/>
    <d v="2026-03-06T00:00:00"/>
    <n v="3"/>
    <n v="3"/>
    <n v="2"/>
    <x v="4"/>
    <s v="Medium"/>
    <s v="Medium"/>
    <n v="1"/>
    <n v="0"/>
  </r>
  <r>
    <s v="INC-2026-13763"/>
    <d v="2026-03-06T21:27:00"/>
    <x v="5"/>
    <s v="hr-benefits-portal.org"/>
    <x v="1"/>
    <x v="3"/>
    <n v="0.89375000000000004"/>
    <d v="2026-03-06T00:00:00"/>
    <n v="3"/>
    <n v="1"/>
    <n v="2"/>
    <x v="6"/>
    <s v="Low"/>
    <s v="Low"/>
    <n v="1"/>
    <n v="0"/>
  </r>
  <r>
    <s v="INC-2026-13965"/>
    <d v="2026-03-06T22:08:00"/>
    <x v="5"/>
    <s v="hr-benefits-portal.org"/>
    <x v="2"/>
    <x v="2"/>
    <n v="0.92222222222222228"/>
    <d v="2026-03-06T00:00:00"/>
    <n v="3"/>
    <n v="1"/>
    <n v="2"/>
    <x v="6"/>
    <s v="Low"/>
    <s v="Low"/>
    <n v="1"/>
    <n v="0"/>
  </r>
  <r>
    <s v="INC-2026-13051"/>
    <d v="2026-03-06T22:53:00"/>
    <x v="4"/>
    <s v="micros0ft-security.com"/>
    <x v="1"/>
    <x v="3"/>
    <n v="0.95347222222222228"/>
    <d v="2026-03-06T00:00:00"/>
    <n v="3"/>
    <n v="3"/>
    <n v="2"/>
    <x v="4"/>
    <s v="Medium"/>
    <s v="Medium"/>
    <n v="1"/>
    <n v="0"/>
  </r>
  <r>
    <s v="INC-2026-12737"/>
    <d v="2026-03-06T23:29:00"/>
    <x v="4"/>
    <s v="micros0ft-security.com"/>
    <x v="2"/>
    <x v="2"/>
    <n v="0.97847222222222219"/>
    <d v="2026-03-06T00:00:00"/>
    <n v="3"/>
    <n v="3"/>
    <n v="2"/>
    <x v="4"/>
    <s v="Medium"/>
    <s v="Medium"/>
    <n v="1"/>
    <n v="0"/>
  </r>
  <r>
    <s v="INC-2026-10053"/>
    <d v="2026-03-06T23:47:00"/>
    <x v="4"/>
    <s v="secure-bank-login.net"/>
    <x v="2"/>
    <x v="2"/>
    <n v="0.99097222222222225"/>
    <d v="2026-03-06T00:00:00"/>
    <n v="3"/>
    <n v="3"/>
    <n v="2"/>
    <x v="4"/>
    <s v="Medium"/>
    <s v="Medium"/>
    <n v="1"/>
    <n v="0"/>
  </r>
  <r>
    <s v="INC-2026-14638"/>
    <d v="2026-03-07T00:04:00"/>
    <x v="4"/>
    <s v="secure-bank-login.net"/>
    <x v="1"/>
    <x v="0"/>
    <n v="2.7777777777777779E-3"/>
    <d v="2026-03-07T00:00:00"/>
    <n v="3"/>
    <n v="3"/>
    <n v="1"/>
    <x v="2"/>
    <s v="Low"/>
    <s v="Low"/>
    <n v="1"/>
    <n v="0"/>
  </r>
  <r>
    <s v="INC-2026-11646"/>
    <d v="2026-03-07T00:09:00"/>
    <x v="4"/>
    <s v="micros0ft-security.com"/>
    <x v="2"/>
    <x v="2"/>
    <n v="6.2500000000000003E-3"/>
    <d v="2026-03-07T00:00:00"/>
    <n v="3"/>
    <n v="3"/>
    <n v="2"/>
    <x v="4"/>
    <s v="Medium"/>
    <s v="Medium"/>
    <n v="1"/>
    <n v="0"/>
  </r>
  <r>
    <s v="INC-2026-13050"/>
    <d v="2026-03-07T00:10:00"/>
    <x v="4"/>
    <s v="secure-bank-login.net"/>
    <x v="0"/>
    <x v="1"/>
    <n v="6.9444444444444441E-3"/>
    <d v="2026-03-07T00:00:00"/>
    <n v="3"/>
    <n v="3"/>
    <n v="4"/>
    <x v="5"/>
    <s v="High"/>
    <s v="High"/>
    <n v="1"/>
    <n v="1"/>
  </r>
  <r>
    <s v="INC-2026-10246"/>
    <d v="2026-03-07T00:32:00"/>
    <x v="2"/>
    <s v="secure-bank-login.net"/>
    <x v="3"/>
    <x v="2"/>
    <n v="2.2222222222222223E-2"/>
    <d v="2026-03-07T00:00:00"/>
    <n v="3"/>
    <n v="3"/>
    <n v="2"/>
    <x v="4"/>
    <s v="Medium"/>
    <s v="Medium"/>
    <n v="1"/>
    <n v="0"/>
  </r>
  <r>
    <s v="INC-2026-10463"/>
    <d v="2026-03-07T00:39:00"/>
    <x v="3"/>
    <s v="invoice-processing.co"/>
    <x v="0"/>
    <x v="2"/>
    <n v="2.7083333333333334E-2"/>
    <d v="2026-03-07T00:00:00"/>
    <n v="3"/>
    <n v="5"/>
    <n v="2"/>
    <x v="3"/>
    <s v="Medium"/>
    <s v="Medium"/>
    <n v="1"/>
    <n v="0"/>
  </r>
  <r>
    <s v="INC-2026-12307"/>
    <d v="2026-03-07T00:59:00"/>
    <x v="4"/>
    <s v="invoice-processing.co"/>
    <x v="2"/>
    <x v="3"/>
    <n v="4.0972222222222222E-2"/>
    <d v="2026-03-07T00:00:00"/>
    <n v="3"/>
    <n v="3"/>
    <n v="2"/>
    <x v="4"/>
    <s v="Medium"/>
    <s v="Medium"/>
    <n v="1"/>
    <n v="0"/>
  </r>
  <r>
    <s v="INC-2026-14583"/>
    <d v="2026-03-07T01:11:00"/>
    <x v="4"/>
    <s v="invoice-processing.co"/>
    <x v="2"/>
    <x v="3"/>
    <n v="4.9305555555555554E-2"/>
    <d v="2026-03-07T00:00:00"/>
    <n v="3"/>
    <n v="3"/>
    <n v="2"/>
    <x v="4"/>
    <s v="Medium"/>
    <s v="Medium"/>
    <n v="1"/>
    <n v="0"/>
  </r>
  <r>
    <s v="INC-2026-14193"/>
    <d v="2026-03-07T01:16:00"/>
    <x v="4"/>
    <s v="hr-benefits-portal.org"/>
    <x v="2"/>
    <x v="2"/>
    <n v="5.2777777777777778E-2"/>
    <d v="2026-03-07T00:00:00"/>
    <n v="3"/>
    <n v="3"/>
    <n v="2"/>
    <x v="4"/>
    <s v="Medium"/>
    <s v="Medium"/>
    <n v="1"/>
    <n v="0"/>
  </r>
  <r>
    <s v="INC-2026-11457"/>
    <d v="2026-03-07T01:18:00"/>
    <x v="1"/>
    <s v="hr-benefits-portal.org"/>
    <x v="2"/>
    <x v="0"/>
    <n v="5.4166666666666669E-2"/>
    <d v="2026-03-07T00:00:00"/>
    <n v="3"/>
    <n v="1"/>
    <n v="1"/>
    <x v="0"/>
    <s v="Low"/>
    <s v="Low"/>
    <n v="1"/>
    <n v="0"/>
  </r>
  <r>
    <s v="INC-2026-13534"/>
    <d v="2026-03-07T02:14:00"/>
    <x v="4"/>
    <s v="hr-benefits-portal.org"/>
    <x v="2"/>
    <x v="3"/>
    <n v="9.3055555555555558E-2"/>
    <d v="2026-03-07T00:00:00"/>
    <n v="3"/>
    <n v="3"/>
    <n v="2"/>
    <x v="4"/>
    <s v="Medium"/>
    <s v="Medium"/>
    <n v="1"/>
    <n v="0"/>
  </r>
  <r>
    <s v="INC-2026-13256"/>
    <d v="2026-03-07T03:09:00"/>
    <x v="1"/>
    <s v="micros0ft-security.com"/>
    <x v="1"/>
    <x v="0"/>
    <n v="0.13125000000000001"/>
    <d v="2026-03-07T00:00:00"/>
    <n v="3"/>
    <n v="1"/>
    <n v="1"/>
    <x v="0"/>
    <s v="Low"/>
    <s v="Low"/>
    <n v="1"/>
    <n v="0"/>
  </r>
  <r>
    <s v="INC-2026-14644"/>
    <d v="2026-03-07T03:58:00"/>
    <x v="2"/>
    <s v="micros0ft-security.com"/>
    <x v="0"/>
    <x v="1"/>
    <n v="0.16527777777777777"/>
    <d v="2026-03-07T00:00:00"/>
    <n v="3"/>
    <n v="3"/>
    <n v="4"/>
    <x v="5"/>
    <s v="High"/>
    <s v="High"/>
    <n v="1"/>
    <n v="1"/>
  </r>
  <r>
    <s v="INC-2026-12697"/>
    <d v="2026-03-07T04:02:00"/>
    <x v="0"/>
    <s v="invoice-processing.co"/>
    <x v="1"/>
    <x v="1"/>
    <n v="0.16805555555555557"/>
    <d v="2026-03-07T00:00:00"/>
    <n v="3"/>
    <n v="1"/>
    <n v="4"/>
    <x v="1"/>
    <s v="Low"/>
    <s v="Low"/>
    <n v="1"/>
    <n v="1"/>
  </r>
  <r>
    <s v="INC-2026-14131"/>
    <d v="2026-03-07T04:17:00"/>
    <x v="5"/>
    <s v="hr-benefits-portal.org"/>
    <x v="3"/>
    <x v="2"/>
    <n v="0.17847222222222223"/>
    <d v="2026-03-07T00:00:00"/>
    <n v="3"/>
    <n v="1"/>
    <n v="2"/>
    <x v="6"/>
    <s v="Low"/>
    <s v="Low"/>
    <n v="1"/>
    <n v="0"/>
  </r>
  <r>
    <s v="INC-2026-14238"/>
    <d v="2026-03-07T04:23:00"/>
    <x v="4"/>
    <s v="hr-benefits-portal.org"/>
    <x v="2"/>
    <x v="0"/>
    <n v="0.18263888888888888"/>
    <d v="2026-03-07T00:00:00"/>
    <n v="3"/>
    <n v="3"/>
    <n v="1"/>
    <x v="2"/>
    <s v="Low"/>
    <s v="Low"/>
    <n v="1"/>
    <n v="0"/>
  </r>
  <r>
    <s v="INC-2026-14123"/>
    <d v="2026-03-07T04:35:00"/>
    <x v="4"/>
    <s v="micros0ft-security.com"/>
    <x v="1"/>
    <x v="1"/>
    <n v="0.19097222222222221"/>
    <d v="2026-03-07T00:00:00"/>
    <n v="3"/>
    <n v="3"/>
    <n v="4"/>
    <x v="5"/>
    <s v="High"/>
    <s v="High"/>
    <n v="1"/>
    <n v="1"/>
  </r>
  <r>
    <s v="INC-2026-12953"/>
    <d v="2026-03-07T04:41:00"/>
    <x v="4"/>
    <s v="secure-bank-login.net"/>
    <x v="0"/>
    <x v="2"/>
    <n v="0.19513888888888889"/>
    <d v="2026-03-07T00:00:00"/>
    <n v="3"/>
    <n v="3"/>
    <n v="2"/>
    <x v="4"/>
    <s v="Medium"/>
    <s v="Medium"/>
    <n v="1"/>
    <n v="0"/>
  </r>
  <r>
    <s v="INC-2026-12000"/>
    <d v="2026-03-07T04:42:00"/>
    <x v="4"/>
    <s v="secure-bank-login.net"/>
    <x v="2"/>
    <x v="0"/>
    <n v="0.19583333333333333"/>
    <d v="2026-03-07T00:00:00"/>
    <n v="3"/>
    <n v="3"/>
    <n v="1"/>
    <x v="2"/>
    <s v="Low"/>
    <s v="Low"/>
    <n v="1"/>
    <n v="0"/>
  </r>
  <r>
    <s v="INC-2026-13869"/>
    <d v="2026-03-07T04:44:00"/>
    <x v="3"/>
    <s v="micros0ft-security.com"/>
    <x v="0"/>
    <x v="2"/>
    <n v="0.19722222222222222"/>
    <d v="2026-03-07T00:00:00"/>
    <n v="3"/>
    <n v="5"/>
    <n v="2"/>
    <x v="3"/>
    <s v="Medium"/>
    <s v="Medium"/>
    <n v="1"/>
    <n v="0"/>
  </r>
  <r>
    <s v="INC-2026-12380"/>
    <d v="2026-03-07T05:13:00"/>
    <x v="1"/>
    <s v="micros0ft-security.com"/>
    <x v="1"/>
    <x v="1"/>
    <n v="0.21736111111111112"/>
    <d v="2026-03-07T00:00:00"/>
    <n v="3"/>
    <n v="1"/>
    <n v="4"/>
    <x v="1"/>
    <s v="Low"/>
    <s v="Low"/>
    <n v="1"/>
    <n v="1"/>
  </r>
  <r>
    <s v="INC-2026-14569"/>
    <d v="2026-03-07T05:51:00"/>
    <x v="5"/>
    <s v="micros0ft-security.com"/>
    <x v="3"/>
    <x v="1"/>
    <n v="0.24374999999999999"/>
    <d v="2026-03-07T00:00:00"/>
    <n v="3"/>
    <n v="1"/>
    <n v="4"/>
    <x v="1"/>
    <s v="Low"/>
    <s v="Low"/>
    <n v="1"/>
    <n v="1"/>
  </r>
  <r>
    <s v="INC-2026-12200"/>
    <d v="2026-03-07T05:58:00"/>
    <x v="1"/>
    <s v="secure-bank-login.net"/>
    <x v="3"/>
    <x v="3"/>
    <n v="0.24861111111111112"/>
    <d v="2026-03-07T00:00:00"/>
    <n v="3"/>
    <n v="1"/>
    <n v="2"/>
    <x v="6"/>
    <s v="Low"/>
    <s v="Low"/>
    <n v="1"/>
    <n v="0"/>
  </r>
  <r>
    <s v="INC-2026-13032"/>
    <d v="2026-03-07T06:16:00"/>
    <x v="4"/>
    <s v="micros0ft-security.com"/>
    <x v="2"/>
    <x v="0"/>
    <n v="0.26111111111111113"/>
    <d v="2026-03-07T00:00:00"/>
    <n v="3"/>
    <n v="3"/>
    <n v="1"/>
    <x v="2"/>
    <s v="Low"/>
    <s v="Low"/>
    <n v="1"/>
    <n v="0"/>
  </r>
  <r>
    <s v="INC-2026-14678"/>
    <d v="2026-03-07T06:55:00"/>
    <x v="3"/>
    <s v="micros0ft-security.com"/>
    <x v="0"/>
    <x v="0"/>
    <n v="0.28819444444444442"/>
    <d v="2026-03-07T00:00:00"/>
    <n v="3"/>
    <n v="5"/>
    <n v="1"/>
    <x v="8"/>
    <s v="Medium"/>
    <s v="Medium"/>
    <n v="1"/>
    <n v="0"/>
  </r>
  <r>
    <s v="INC-2026-10356"/>
    <d v="2026-03-07T07:19:00"/>
    <x v="4"/>
    <s v="micros0ft-security.com"/>
    <x v="2"/>
    <x v="0"/>
    <n v="0.30486111111111114"/>
    <d v="2026-03-07T00:00:00"/>
    <n v="3"/>
    <n v="3"/>
    <n v="1"/>
    <x v="2"/>
    <s v="Low"/>
    <s v="Low"/>
    <n v="1"/>
    <n v="0"/>
  </r>
  <r>
    <s v="INC-2026-13937"/>
    <d v="2026-03-07T08:08:00"/>
    <x v="4"/>
    <s v="secure-bank-login.net"/>
    <x v="2"/>
    <x v="3"/>
    <n v="0.33888888888888891"/>
    <d v="2026-03-07T00:00:00"/>
    <n v="3"/>
    <n v="3"/>
    <n v="2"/>
    <x v="4"/>
    <s v="Medium"/>
    <s v="Medium"/>
    <n v="1"/>
    <n v="0"/>
  </r>
  <r>
    <s v="INC-2026-13205"/>
    <d v="2026-03-07T08:22:00"/>
    <x v="3"/>
    <s v="secure-bank-login.net"/>
    <x v="0"/>
    <x v="2"/>
    <n v="0.34861111111111109"/>
    <d v="2026-03-07T00:00:00"/>
    <n v="3"/>
    <n v="5"/>
    <n v="2"/>
    <x v="3"/>
    <s v="Medium"/>
    <s v="Medium"/>
    <n v="1"/>
    <n v="0"/>
  </r>
  <r>
    <s v="INC-2026-12878"/>
    <d v="2026-03-07T08:23:00"/>
    <x v="0"/>
    <s v="hr-benefits-portal.org"/>
    <x v="2"/>
    <x v="2"/>
    <n v="0.34930555555555554"/>
    <d v="2026-03-07T00:00:00"/>
    <n v="3"/>
    <n v="1"/>
    <n v="2"/>
    <x v="6"/>
    <s v="Low"/>
    <s v="Low"/>
    <n v="1"/>
    <n v="0"/>
  </r>
  <r>
    <s v="INC-2026-11299"/>
    <d v="2026-03-07T08:24:00"/>
    <x v="4"/>
    <s v="invoice-processing.co"/>
    <x v="2"/>
    <x v="2"/>
    <n v="0.35"/>
    <d v="2026-03-07T00:00:00"/>
    <n v="3"/>
    <n v="3"/>
    <n v="2"/>
    <x v="4"/>
    <s v="Medium"/>
    <s v="Medium"/>
    <n v="1"/>
    <n v="0"/>
  </r>
  <r>
    <s v="INC-2026-11303"/>
    <d v="2026-03-07T08:25:00"/>
    <x v="4"/>
    <s v="invoice-processing.co"/>
    <x v="3"/>
    <x v="2"/>
    <n v="0.35069444444444442"/>
    <d v="2026-03-07T00:00:00"/>
    <n v="3"/>
    <n v="3"/>
    <n v="2"/>
    <x v="4"/>
    <s v="Medium"/>
    <s v="Medium"/>
    <n v="1"/>
    <n v="0"/>
  </r>
  <r>
    <s v="INC-2026-13198"/>
    <d v="2026-03-07T09:25:00"/>
    <x v="3"/>
    <s v="invoice-processing.co"/>
    <x v="0"/>
    <x v="0"/>
    <n v="0.3923611111111111"/>
    <d v="2026-03-07T00:00:00"/>
    <n v="3"/>
    <n v="5"/>
    <n v="1"/>
    <x v="8"/>
    <s v="Medium"/>
    <s v="Medium"/>
    <n v="1"/>
    <n v="0"/>
  </r>
  <r>
    <s v="INC-2026-13503"/>
    <d v="2026-03-07T09:29:00"/>
    <x v="0"/>
    <s v="micros0ft-security.com"/>
    <x v="2"/>
    <x v="2"/>
    <n v="0.39513888888888887"/>
    <d v="2026-03-07T00:00:00"/>
    <n v="3"/>
    <n v="1"/>
    <n v="2"/>
    <x v="6"/>
    <s v="Low"/>
    <s v="Low"/>
    <n v="1"/>
    <n v="0"/>
  </r>
  <r>
    <s v="INC-2026-13968"/>
    <d v="2026-03-07T09:44:00"/>
    <x v="4"/>
    <s v="secure-bank-login.net"/>
    <x v="2"/>
    <x v="3"/>
    <n v="0.40555555555555556"/>
    <d v="2026-03-07T00:00:00"/>
    <n v="3"/>
    <n v="3"/>
    <n v="2"/>
    <x v="4"/>
    <s v="Medium"/>
    <s v="Medium"/>
    <n v="1"/>
    <n v="0"/>
  </r>
  <r>
    <s v="INC-2026-13756"/>
    <d v="2026-03-07T10:05:00"/>
    <x v="4"/>
    <s v="invoice-processing.co"/>
    <x v="2"/>
    <x v="0"/>
    <n v="0.4201388888888889"/>
    <d v="2026-03-07T00:00:00"/>
    <n v="3"/>
    <n v="3"/>
    <n v="1"/>
    <x v="2"/>
    <s v="Low"/>
    <s v="Low"/>
    <n v="1"/>
    <n v="0"/>
  </r>
  <r>
    <s v="INC-2026-13779"/>
    <d v="2026-03-07T11:45:00"/>
    <x v="4"/>
    <s v="secure-bank-login.net"/>
    <x v="2"/>
    <x v="2"/>
    <n v="0.48958333333333331"/>
    <d v="2026-03-07T00:00:00"/>
    <n v="3"/>
    <n v="3"/>
    <n v="2"/>
    <x v="4"/>
    <s v="Medium"/>
    <s v="Medium"/>
    <n v="1"/>
    <n v="0"/>
  </r>
  <r>
    <s v="INC-2026-13318"/>
    <d v="2026-03-07T12:24:00"/>
    <x v="4"/>
    <s v="hr-benefits-portal.org"/>
    <x v="2"/>
    <x v="2"/>
    <n v="0.51666666666666672"/>
    <d v="2026-03-07T00:00:00"/>
    <n v="3"/>
    <n v="3"/>
    <n v="2"/>
    <x v="4"/>
    <s v="Medium"/>
    <s v="Medium"/>
    <n v="1"/>
    <n v="0"/>
  </r>
  <r>
    <s v="INC-2026-12762"/>
    <d v="2026-03-07T12:28:00"/>
    <x v="3"/>
    <s v="invoice-processing.co"/>
    <x v="0"/>
    <x v="2"/>
    <n v="0.51944444444444449"/>
    <d v="2026-03-07T00:00:00"/>
    <n v="3"/>
    <n v="5"/>
    <n v="2"/>
    <x v="3"/>
    <s v="Medium"/>
    <s v="Medium"/>
    <n v="1"/>
    <n v="0"/>
  </r>
  <r>
    <s v="INC-2026-11877"/>
    <d v="2026-03-07T13:38:00"/>
    <x v="4"/>
    <s v="hr-benefits-portal.org"/>
    <x v="2"/>
    <x v="0"/>
    <n v="0.56805555555555554"/>
    <d v="2026-03-07T00:00:00"/>
    <n v="3"/>
    <n v="3"/>
    <n v="1"/>
    <x v="2"/>
    <s v="Low"/>
    <s v="Low"/>
    <n v="1"/>
    <n v="0"/>
  </r>
  <r>
    <s v="INC-2026-10336"/>
    <d v="2026-03-07T13:55:00"/>
    <x v="3"/>
    <s v="hr-benefits-portal.org"/>
    <x v="0"/>
    <x v="3"/>
    <n v="0.57986111111111116"/>
    <d v="2026-03-07T00:00:00"/>
    <n v="3"/>
    <n v="5"/>
    <n v="2"/>
    <x v="3"/>
    <s v="Medium"/>
    <s v="Medium"/>
    <n v="1"/>
    <n v="0"/>
  </r>
  <r>
    <s v="INC-2026-14617"/>
    <d v="2026-03-07T14:26:00"/>
    <x v="5"/>
    <s v="invoice-processing.co"/>
    <x v="0"/>
    <x v="3"/>
    <n v="0.60138888888888886"/>
    <d v="2026-03-07T00:00:00"/>
    <n v="3"/>
    <n v="1"/>
    <n v="2"/>
    <x v="6"/>
    <s v="Low"/>
    <s v="Low"/>
    <n v="1"/>
    <n v="0"/>
  </r>
  <r>
    <s v="INC-2026-12037"/>
    <d v="2026-03-07T14:52:00"/>
    <x v="4"/>
    <s v="hr-benefits-portal.org"/>
    <x v="2"/>
    <x v="2"/>
    <n v="0.61944444444444446"/>
    <d v="2026-03-07T00:00:00"/>
    <n v="3"/>
    <n v="3"/>
    <n v="2"/>
    <x v="4"/>
    <s v="Medium"/>
    <s v="Medium"/>
    <n v="1"/>
    <n v="0"/>
  </r>
  <r>
    <s v="INC-2026-11842"/>
    <d v="2026-03-07T15:05:00"/>
    <x v="4"/>
    <s v="secure-bank-login.net"/>
    <x v="2"/>
    <x v="2"/>
    <n v="0.62847222222222221"/>
    <d v="2026-03-07T00:00:00"/>
    <n v="3"/>
    <n v="3"/>
    <n v="2"/>
    <x v="4"/>
    <s v="Medium"/>
    <s v="Medium"/>
    <n v="1"/>
    <n v="0"/>
  </r>
  <r>
    <s v="INC-2026-11276"/>
    <d v="2026-03-07T15:29:00"/>
    <x v="0"/>
    <s v="hr-benefits-portal.org"/>
    <x v="0"/>
    <x v="1"/>
    <n v="0.64513888888888893"/>
    <d v="2026-03-07T00:00:00"/>
    <n v="3"/>
    <n v="1"/>
    <n v="4"/>
    <x v="1"/>
    <s v="Low"/>
    <s v="Low"/>
    <n v="1"/>
    <n v="1"/>
  </r>
  <r>
    <s v="INC-2026-11428"/>
    <d v="2026-03-07T15:31:00"/>
    <x v="4"/>
    <s v="invoice-processing.co"/>
    <x v="2"/>
    <x v="3"/>
    <n v="0.64652777777777781"/>
    <d v="2026-03-07T00:00:00"/>
    <n v="3"/>
    <n v="3"/>
    <n v="2"/>
    <x v="4"/>
    <s v="Medium"/>
    <s v="Medium"/>
    <n v="1"/>
    <n v="0"/>
  </r>
  <r>
    <s v="INC-2026-12641"/>
    <d v="2026-03-07T15:50:00"/>
    <x v="5"/>
    <s v="hr-benefits-portal.org"/>
    <x v="1"/>
    <x v="4"/>
    <n v="0.65972222222222221"/>
    <d v="2026-03-07T00:00:00"/>
    <n v="3"/>
    <n v="1"/>
    <n v="5"/>
    <x v="8"/>
    <s v="Medium"/>
    <s v="Medium"/>
    <n v="1"/>
    <n v="1"/>
  </r>
  <r>
    <s v="INC-2026-11788"/>
    <d v="2026-03-07T15:51:00"/>
    <x v="4"/>
    <s v="hr-benefits-portal.org"/>
    <x v="2"/>
    <x v="1"/>
    <n v="0.66041666666666665"/>
    <d v="2026-03-07T00:00:00"/>
    <n v="3"/>
    <n v="3"/>
    <n v="4"/>
    <x v="5"/>
    <s v="High"/>
    <s v="High"/>
    <n v="1"/>
    <n v="1"/>
  </r>
  <r>
    <s v="INC-2026-12862"/>
    <d v="2026-03-07T15:55:00"/>
    <x v="4"/>
    <s v="invoice-processing.co"/>
    <x v="2"/>
    <x v="0"/>
    <n v="0.66319444444444442"/>
    <d v="2026-03-07T00:00:00"/>
    <n v="3"/>
    <n v="3"/>
    <n v="1"/>
    <x v="2"/>
    <s v="Low"/>
    <s v="Low"/>
    <n v="1"/>
    <n v="0"/>
  </r>
  <r>
    <s v="INC-2026-10972"/>
    <d v="2026-03-07T16:36:00"/>
    <x v="0"/>
    <s v="micros0ft-security.com"/>
    <x v="2"/>
    <x v="2"/>
    <n v="0.69166666666666665"/>
    <d v="2026-03-07T00:00:00"/>
    <n v="3"/>
    <n v="1"/>
    <n v="2"/>
    <x v="6"/>
    <s v="Low"/>
    <s v="Low"/>
    <n v="1"/>
    <n v="0"/>
  </r>
  <r>
    <s v="INC-2026-10996"/>
    <d v="2026-03-07T17:20:00"/>
    <x v="2"/>
    <s v="micros0ft-security.com"/>
    <x v="0"/>
    <x v="3"/>
    <n v="0.72222222222222221"/>
    <d v="2026-03-07T00:00:00"/>
    <n v="3"/>
    <n v="3"/>
    <n v="2"/>
    <x v="4"/>
    <s v="Medium"/>
    <s v="Medium"/>
    <n v="1"/>
    <n v="0"/>
  </r>
  <r>
    <s v="INC-2026-13344"/>
    <d v="2026-03-07T17:40:00"/>
    <x v="4"/>
    <s v="micros0ft-security.com"/>
    <x v="2"/>
    <x v="3"/>
    <n v="0.73611111111111116"/>
    <d v="2026-03-07T00:00:00"/>
    <n v="3"/>
    <n v="3"/>
    <n v="2"/>
    <x v="4"/>
    <s v="Medium"/>
    <s v="Medium"/>
    <n v="1"/>
    <n v="0"/>
  </r>
  <r>
    <s v="INC-2026-14556"/>
    <d v="2026-03-07T18:03:00"/>
    <x v="3"/>
    <s v="hr-benefits-portal.org"/>
    <x v="0"/>
    <x v="3"/>
    <n v="0.75208333333333333"/>
    <d v="2026-03-07T00:00:00"/>
    <n v="3"/>
    <n v="5"/>
    <n v="2"/>
    <x v="3"/>
    <s v="Medium"/>
    <s v="Medium"/>
    <n v="1"/>
    <n v="0"/>
  </r>
  <r>
    <s v="INC-2026-10542"/>
    <d v="2026-03-07T19:47:00"/>
    <x v="4"/>
    <s v="micros0ft-security.com"/>
    <x v="2"/>
    <x v="0"/>
    <n v="0.82430555555555551"/>
    <d v="2026-03-07T00:00:00"/>
    <n v="3"/>
    <n v="3"/>
    <n v="1"/>
    <x v="2"/>
    <s v="Low"/>
    <s v="Low"/>
    <n v="1"/>
    <n v="0"/>
  </r>
  <r>
    <s v="INC-2026-10471"/>
    <d v="2026-03-07T19:51:00"/>
    <x v="4"/>
    <s v="micros0ft-security.com"/>
    <x v="2"/>
    <x v="1"/>
    <n v="0.82708333333333328"/>
    <d v="2026-03-07T00:00:00"/>
    <n v="3"/>
    <n v="3"/>
    <n v="4"/>
    <x v="5"/>
    <s v="High"/>
    <s v="High"/>
    <n v="1"/>
    <n v="1"/>
  </r>
  <r>
    <s v="INC-2026-11048"/>
    <d v="2026-03-07T20:10:00"/>
    <x v="4"/>
    <s v="invoice-processing.co"/>
    <x v="2"/>
    <x v="2"/>
    <n v="0.84027777777777779"/>
    <d v="2026-03-07T00:00:00"/>
    <n v="3"/>
    <n v="3"/>
    <n v="2"/>
    <x v="4"/>
    <s v="Medium"/>
    <s v="Medium"/>
    <n v="1"/>
    <n v="0"/>
  </r>
  <r>
    <s v="INC-2026-14652"/>
    <d v="2026-03-07T20:51:00"/>
    <x v="0"/>
    <s v="invoice-processing.co"/>
    <x v="1"/>
    <x v="3"/>
    <n v="0.86875000000000002"/>
    <d v="2026-03-07T00:00:00"/>
    <n v="3"/>
    <n v="1"/>
    <n v="2"/>
    <x v="6"/>
    <s v="Low"/>
    <s v="Low"/>
    <n v="1"/>
    <n v="0"/>
  </r>
  <r>
    <s v="INC-2026-14197"/>
    <d v="2026-03-07T20:55:00"/>
    <x v="4"/>
    <s v="micros0ft-security.com"/>
    <x v="2"/>
    <x v="2"/>
    <n v="0.87152777777777779"/>
    <d v="2026-03-07T00:00:00"/>
    <n v="3"/>
    <n v="3"/>
    <n v="2"/>
    <x v="4"/>
    <s v="Medium"/>
    <s v="Medium"/>
    <n v="1"/>
    <n v="0"/>
  </r>
  <r>
    <s v="INC-2026-11470"/>
    <d v="2026-03-07T21:02:00"/>
    <x v="1"/>
    <s v="invoice-processing.co"/>
    <x v="3"/>
    <x v="0"/>
    <n v="0.87638888888888888"/>
    <d v="2026-03-07T00:00:00"/>
    <n v="3"/>
    <n v="1"/>
    <n v="1"/>
    <x v="0"/>
    <s v="Low"/>
    <s v="Low"/>
    <n v="1"/>
    <n v="0"/>
  </r>
  <r>
    <s v="INC-2026-10427"/>
    <d v="2026-03-07T22:03:00"/>
    <x v="3"/>
    <s v="hr-benefits-portal.org"/>
    <x v="0"/>
    <x v="0"/>
    <n v="0.91874999999999996"/>
    <d v="2026-03-07T00:00:00"/>
    <n v="3"/>
    <n v="5"/>
    <n v="1"/>
    <x v="8"/>
    <s v="Medium"/>
    <s v="Medium"/>
    <n v="1"/>
    <n v="0"/>
  </r>
  <r>
    <s v="INC-2026-13268"/>
    <d v="2026-03-07T22:45:00"/>
    <x v="0"/>
    <s v="hr-benefits-portal.org"/>
    <x v="3"/>
    <x v="2"/>
    <n v="0.94791666666666663"/>
    <d v="2026-03-07T00:00:00"/>
    <n v="3"/>
    <n v="1"/>
    <n v="2"/>
    <x v="6"/>
    <s v="Low"/>
    <s v="Low"/>
    <n v="1"/>
    <n v="0"/>
  </r>
  <r>
    <s v="INC-2026-10147"/>
    <d v="2026-03-07T23:20:00"/>
    <x v="4"/>
    <s v="invoice-processing.co"/>
    <x v="2"/>
    <x v="4"/>
    <n v="0.97222222222222221"/>
    <d v="2026-03-07T00:00:00"/>
    <n v="3"/>
    <n v="3"/>
    <n v="5"/>
    <x v="9"/>
    <s v="High"/>
    <s v="High"/>
    <n v="1"/>
    <n v="1"/>
  </r>
  <r>
    <s v="INC-2026-11819"/>
    <d v="2026-03-07T23:23:00"/>
    <x v="4"/>
    <s v="hr-benefits-portal.org"/>
    <x v="2"/>
    <x v="3"/>
    <n v="0.97430555555555554"/>
    <d v="2026-03-07T00:00:00"/>
    <n v="3"/>
    <n v="3"/>
    <n v="2"/>
    <x v="4"/>
    <s v="Medium"/>
    <s v="Medium"/>
    <n v="1"/>
    <n v="0"/>
  </r>
  <r>
    <s v="INC-2026-13229"/>
    <d v="2026-03-07T23:25:00"/>
    <x v="1"/>
    <s v="invoice-processing.co"/>
    <x v="1"/>
    <x v="0"/>
    <n v="0.97569444444444442"/>
    <d v="2026-03-07T00:00:00"/>
    <n v="3"/>
    <n v="1"/>
    <n v="1"/>
    <x v="0"/>
    <s v="Low"/>
    <s v="Low"/>
    <n v="1"/>
    <n v="0"/>
  </r>
  <r>
    <s v="INC-2026-10004"/>
    <d v="2026-03-07T23:30:00"/>
    <x v="4"/>
    <s v="invoice-processing.co"/>
    <x v="0"/>
    <x v="3"/>
    <n v="0.97916666666666663"/>
    <d v="2026-03-07T00:00:00"/>
    <n v="3"/>
    <n v="3"/>
    <n v="2"/>
    <x v="4"/>
    <s v="Medium"/>
    <s v="Medium"/>
    <n v="1"/>
    <n v="0"/>
  </r>
  <r>
    <s v="INC-2026-14897"/>
    <d v="2026-03-07T23:47:00"/>
    <x v="4"/>
    <s v="micros0ft-security.com"/>
    <x v="0"/>
    <x v="4"/>
    <n v="0.99097222222222225"/>
    <d v="2026-03-07T00:00:00"/>
    <n v="3"/>
    <n v="3"/>
    <n v="5"/>
    <x v="9"/>
    <s v="High"/>
    <s v="High"/>
    <n v="1"/>
    <n v="1"/>
  </r>
  <r>
    <s v="INC-2026-10776"/>
    <d v="2026-03-08T00:09:00"/>
    <x v="4"/>
    <s v="hr-benefits-portal.org"/>
    <x v="2"/>
    <x v="3"/>
    <n v="6.2500000000000003E-3"/>
    <d v="2026-03-08T00:00:00"/>
    <n v="3"/>
    <n v="3"/>
    <n v="2"/>
    <x v="4"/>
    <s v="Medium"/>
    <s v="Medium"/>
    <n v="1"/>
    <n v="0"/>
  </r>
  <r>
    <s v="INC-2026-13548"/>
    <d v="2026-03-08T00:14:00"/>
    <x v="3"/>
    <s v="invoice-processing.co"/>
    <x v="0"/>
    <x v="3"/>
    <n v="9.7222222222222224E-3"/>
    <d v="2026-03-08T00:00:00"/>
    <n v="3"/>
    <n v="5"/>
    <n v="2"/>
    <x v="3"/>
    <s v="Medium"/>
    <s v="Medium"/>
    <n v="1"/>
    <n v="0"/>
  </r>
  <r>
    <s v="INC-2026-10060"/>
    <d v="2026-03-08T01:08:00"/>
    <x v="1"/>
    <s v="invoice-processing.co"/>
    <x v="3"/>
    <x v="0"/>
    <n v="4.7222222222222221E-2"/>
    <d v="2026-03-08T00:00:00"/>
    <n v="3"/>
    <n v="1"/>
    <n v="1"/>
    <x v="0"/>
    <s v="Low"/>
    <s v="Low"/>
    <n v="1"/>
    <n v="0"/>
  </r>
  <r>
    <s v="INC-2026-11744"/>
    <d v="2026-03-08T01:25:00"/>
    <x v="3"/>
    <s v="hr-benefits-portal.org"/>
    <x v="0"/>
    <x v="0"/>
    <n v="5.9027777777777776E-2"/>
    <d v="2026-03-08T00:00:00"/>
    <n v="3"/>
    <n v="5"/>
    <n v="1"/>
    <x v="8"/>
    <s v="Medium"/>
    <s v="Medium"/>
    <n v="1"/>
    <n v="0"/>
  </r>
  <r>
    <s v="INC-2026-12935"/>
    <d v="2026-03-08T02:38:00"/>
    <x v="4"/>
    <s v="secure-bank-login.net"/>
    <x v="2"/>
    <x v="2"/>
    <n v="0.10972222222222222"/>
    <d v="2026-03-08T00:00:00"/>
    <n v="3"/>
    <n v="3"/>
    <n v="2"/>
    <x v="4"/>
    <s v="Medium"/>
    <s v="Medium"/>
    <n v="1"/>
    <n v="0"/>
  </r>
  <r>
    <s v="INC-2026-10228"/>
    <d v="2026-03-08T02:39:00"/>
    <x v="4"/>
    <s v="secure-bank-login.net"/>
    <x v="2"/>
    <x v="1"/>
    <n v="0.11041666666666666"/>
    <d v="2026-03-08T00:00:00"/>
    <n v="3"/>
    <n v="3"/>
    <n v="4"/>
    <x v="5"/>
    <s v="High"/>
    <s v="High"/>
    <n v="1"/>
    <n v="1"/>
  </r>
  <r>
    <s v="INC-2026-11156"/>
    <d v="2026-03-08T02:39:00"/>
    <x v="2"/>
    <s v="hr-benefits-portal.org"/>
    <x v="1"/>
    <x v="0"/>
    <n v="0.11041666666666666"/>
    <d v="2026-03-08T00:00:00"/>
    <n v="3"/>
    <n v="3"/>
    <n v="1"/>
    <x v="2"/>
    <s v="Low"/>
    <s v="Low"/>
    <n v="1"/>
    <n v="0"/>
  </r>
  <r>
    <s v="INC-2026-13639"/>
    <d v="2026-03-08T03:17:00"/>
    <x v="4"/>
    <s v="hr-benefits-portal.org"/>
    <x v="2"/>
    <x v="3"/>
    <n v="0.13680555555555557"/>
    <d v="2026-03-08T00:00:00"/>
    <n v="3"/>
    <n v="3"/>
    <n v="2"/>
    <x v="4"/>
    <s v="Medium"/>
    <s v="Medium"/>
    <n v="1"/>
    <n v="0"/>
  </r>
  <r>
    <s v="INC-2026-11153"/>
    <d v="2026-03-08T03:29:00"/>
    <x v="4"/>
    <s v="micros0ft-security.com"/>
    <x v="2"/>
    <x v="2"/>
    <n v="0.1451388888888889"/>
    <d v="2026-03-08T00:00:00"/>
    <n v="3"/>
    <n v="3"/>
    <n v="2"/>
    <x v="4"/>
    <s v="Medium"/>
    <s v="Medium"/>
    <n v="1"/>
    <n v="0"/>
  </r>
  <r>
    <s v="INC-2026-13565"/>
    <d v="2026-03-08T03:41:00"/>
    <x v="1"/>
    <s v="hr-benefits-portal.org"/>
    <x v="1"/>
    <x v="1"/>
    <n v="0.15347222222222223"/>
    <d v="2026-03-08T00:00:00"/>
    <n v="3"/>
    <n v="1"/>
    <n v="4"/>
    <x v="1"/>
    <s v="Low"/>
    <s v="Low"/>
    <n v="1"/>
    <n v="1"/>
  </r>
  <r>
    <s v="INC-2026-14394"/>
    <d v="2026-03-08T04:00:00"/>
    <x v="3"/>
    <s v="invoice-processing.co"/>
    <x v="0"/>
    <x v="1"/>
    <n v="0.16666666666666666"/>
    <d v="2026-03-08T00:00:00"/>
    <n v="3"/>
    <n v="5"/>
    <n v="4"/>
    <x v="10"/>
    <s v="Very High"/>
    <s v="Critical"/>
    <n v="1"/>
    <n v="1"/>
  </r>
  <r>
    <s v="INC-2026-11304"/>
    <d v="2026-03-08T05:10:00"/>
    <x v="3"/>
    <s v="hr-benefits-portal.org"/>
    <x v="0"/>
    <x v="3"/>
    <n v="0.21527777777777779"/>
    <d v="2026-03-08T00:00:00"/>
    <n v="3"/>
    <n v="5"/>
    <n v="2"/>
    <x v="3"/>
    <s v="Medium"/>
    <s v="Medium"/>
    <n v="1"/>
    <n v="0"/>
  </r>
  <r>
    <s v="INC-2026-13113"/>
    <d v="2026-03-08T05:55:00"/>
    <x v="0"/>
    <s v="invoice-processing.co"/>
    <x v="1"/>
    <x v="4"/>
    <n v="0.24652777777777779"/>
    <d v="2026-03-08T00:00:00"/>
    <n v="3"/>
    <n v="1"/>
    <n v="5"/>
    <x v="8"/>
    <s v="Medium"/>
    <s v="Medium"/>
    <n v="1"/>
    <n v="1"/>
  </r>
  <r>
    <s v="INC-2026-12041"/>
    <d v="2026-03-08T06:02:00"/>
    <x v="4"/>
    <s v="secure-bank-login.net"/>
    <x v="2"/>
    <x v="3"/>
    <n v="0.25138888888888888"/>
    <d v="2026-03-08T00:00:00"/>
    <n v="3"/>
    <n v="3"/>
    <n v="2"/>
    <x v="4"/>
    <s v="Medium"/>
    <s v="Medium"/>
    <n v="1"/>
    <n v="0"/>
  </r>
  <r>
    <s v="INC-2026-12068"/>
    <d v="2026-03-08T06:03:00"/>
    <x v="5"/>
    <s v="invoice-processing.co"/>
    <x v="1"/>
    <x v="2"/>
    <n v="0.25208333333333333"/>
    <d v="2026-03-08T00:00:00"/>
    <n v="3"/>
    <n v="1"/>
    <n v="2"/>
    <x v="6"/>
    <s v="Low"/>
    <s v="Low"/>
    <n v="1"/>
    <n v="0"/>
  </r>
  <r>
    <s v="INC-2026-10432"/>
    <d v="2026-03-08T06:18:00"/>
    <x v="4"/>
    <s v="secure-bank-login.net"/>
    <x v="2"/>
    <x v="2"/>
    <n v="0.26250000000000001"/>
    <d v="2026-03-08T00:00:00"/>
    <n v="3"/>
    <n v="3"/>
    <n v="2"/>
    <x v="4"/>
    <s v="Medium"/>
    <s v="Medium"/>
    <n v="1"/>
    <n v="0"/>
  </r>
  <r>
    <s v="INC-2026-14783"/>
    <d v="2026-03-08T06:34:00"/>
    <x v="5"/>
    <s v="hr-benefits-portal.org"/>
    <x v="3"/>
    <x v="0"/>
    <n v="0.27361111111111114"/>
    <d v="2026-03-08T00:00:00"/>
    <n v="3"/>
    <n v="1"/>
    <n v="1"/>
    <x v="0"/>
    <s v="Low"/>
    <s v="Low"/>
    <n v="1"/>
    <n v="0"/>
  </r>
  <r>
    <s v="INC-2026-14424"/>
    <d v="2026-03-08T06:42:00"/>
    <x v="3"/>
    <s v="micros0ft-security.com"/>
    <x v="0"/>
    <x v="1"/>
    <n v="0.27916666666666667"/>
    <d v="2026-03-08T00:00:00"/>
    <n v="3"/>
    <n v="5"/>
    <n v="4"/>
    <x v="10"/>
    <s v="Very High"/>
    <s v="Critical"/>
    <n v="1"/>
    <n v="1"/>
  </r>
  <r>
    <s v="INC-2026-10757"/>
    <d v="2026-03-08T06:52:00"/>
    <x v="1"/>
    <s v="secure-bank-login.net"/>
    <x v="0"/>
    <x v="0"/>
    <n v="0.28611111111111109"/>
    <d v="2026-03-08T00:00:00"/>
    <n v="3"/>
    <n v="1"/>
    <n v="1"/>
    <x v="0"/>
    <s v="Low"/>
    <s v="Low"/>
    <n v="1"/>
    <n v="0"/>
  </r>
  <r>
    <s v="INC-2026-11114"/>
    <d v="2026-03-08T06:56:00"/>
    <x v="5"/>
    <s v="secure-bank-login.net"/>
    <x v="2"/>
    <x v="3"/>
    <n v="0.28888888888888886"/>
    <d v="2026-03-08T00:00:00"/>
    <n v="3"/>
    <n v="1"/>
    <n v="2"/>
    <x v="6"/>
    <s v="Low"/>
    <s v="Low"/>
    <n v="1"/>
    <n v="0"/>
  </r>
  <r>
    <s v="INC-2026-12707"/>
    <d v="2026-03-08T07:10:00"/>
    <x v="3"/>
    <s v="invoice-processing.co"/>
    <x v="0"/>
    <x v="1"/>
    <n v="0.2986111111111111"/>
    <d v="2026-03-08T00:00:00"/>
    <n v="3"/>
    <n v="5"/>
    <n v="4"/>
    <x v="10"/>
    <s v="Very High"/>
    <s v="Critical"/>
    <n v="1"/>
    <n v="1"/>
  </r>
  <r>
    <s v="INC-2026-14327"/>
    <d v="2026-03-08T07:17:00"/>
    <x v="4"/>
    <s v="micros0ft-security.com"/>
    <x v="2"/>
    <x v="2"/>
    <n v="0.3034722222222222"/>
    <d v="2026-03-08T00:00:00"/>
    <n v="3"/>
    <n v="3"/>
    <n v="2"/>
    <x v="4"/>
    <s v="Medium"/>
    <s v="Medium"/>
    <n v="1"/>
    <n v="0"/>
  </r>
  <r>
    <s v="INC-2026-14012"/>
    <d v="2026-03-08T07:46:00"/>
    <x v="1"/>
    <s v="micros0ft-security.com"/>
    <x v="1"/>
    <x v="1"/>
    <n v="0.32361111111111113"/>
    <d v="2026-03-08T00:00:00"/>
    <n v="3"/>
    <n v="1"/>
    <n v="4"/>
    <x v="1"/>
    <s v="Low"/>
    <s v="Low"/>
    <n v="1"/>
    <n v="1"/>
  </r>
  <r>
    <s v="INC-2026-13002"/>
    <d v="2026-03-08T07:49:00"/>
    <x v="3"/>
    <s v="micros0ft-security.com"/>
    <x v="0"/>
    <x v="2"/>
    <n v="0.32569444444444445"/>
    <d v="2026-03-08T00:00:00"/>
    <n v="3"/>
    <n v="5"/>
    <n v="2"/>
    <x v="3"/>
    <s v="Medium"/>
    <s v="Medium"/>
    <n v="1"/>
    <n v="0"/>
  </r>
  <r>
    <s v="INC-2026-12738"/>
    <d v="2026-03-08T08:12:00"/>
    <x v="4"/>
    <s v="invoice-processing.co"/>
    <x v="2"/>
    <x v="3"/>
    <n v="0.34166666666666667"/>
    <d v="2026-03-08T00:00:00"/>
    <n v="3"/>
    <n v="3"/>
    <n v="2"/>
    <x v="4"/>
    <s v="Medium"/>
    <s v="Medium"/>
    <n v="1"/>
    <n v="0"/>
  </r>
  <r>
    <s v="INC-2026-10424"/>
    <d v="2026-03-08T08:26:00"/>
    <x v="3"/>
    <s v="invoice-processing.co"/>
    <x v="0"/>
    <x v="2"/>
    <n v="0.35138888888888886"/>
    <d v="2026-03-08T00:00:00"/>
    <n v="3"/>
    <n v="5"/>
    <n v="2"/>
    <x v="3"/>
    <s v="Medium"/>
    <s v="Medium"/>
    <n v="1"/>
    <n v="0"/>
  </r>
  <r>
    <s v="INC-2026-12020"/>
    <d v="2026-03-08T08:40:00"/>
    <x v="4"/>
    <s v="micros0ft-security.com"/>
    <x v="2"/>
    <x v="3"/>
    <n v="0.3611111111111111"/>
    <d v="2026-03-08T00:00:00"/>
    <n v="3"/>
    <n v="3"/>
    <n v="2"/>
    <x v="4"/>
    <s v="Medium"/>
    <s v="Medium"/>
    <n v="1"/>
    <n v="0"/>
  </r>
  <r>
    <s v="INC-2026-11656"/>
    <d v="2026-03-08T08:53:00"/>
    <x v="4"/>
    <s v="micros0ft-security.com"/>
    <x v="2"/>
    <x v="2"/>
    <n v="0.37013888888888891"/>
    <d v="2026-03-08T00:00:00"/>
    <n v="3"/>
    <n v="3"/>
    <n v="2"/>
    <x v="4"/>
    <s v="Medium"/>
    <s v="Medium"/>
    <n v="1"/>
    <n v="0"/>
  </r>
  <r>
    <s v="INC-2026-11635"/>
    <d v="2026-03-08T09:03:00"/>
    <x v="3"/>
    <s v="invoice-processing.co"/>
    <x v="0"/>
    <x v="2"/>
    <n v="0.37708333333333333"/>
    <d v="2026-03-08T00:00:00"/>
    <n v="3"/>
    <n v="5"/>
    <n v="2"/>
    <x v="3"/>
    <s v="Medium"/>
    <s v="Medium"/>
    <n v="1"/>
    <n v="0"/>
  </r>
  <r>
    <s v="INC-2026-13456"/>
    <d v="2026-03-08T09:32:00"/>
    <x v="4"/>
    <s v="hr-benefits-portal.org"/>
    <x v="1"/>
    <x v="2"/>
    <n v="0.3972222222222222"/>
    <d v="2026-03-08T00:00:00"/>
    <n v="3"/>
    <n v="3"/>
    <n v="2"/>
    <x v="4"/>
    <s v="Medium"/>
    <s v="Medium"/>
    <n v="1"/>
    <n v="0"/>
  </r>
  <r>
    <s v="INC-2026-10360"/>
    <d v="2026-03-08T09:40:00"/>
    <x v="4"/>
    <s v="secure-bank-login.net"/>
    <x v="2"/>
    <x v="2"/>
    <n v="0.40277777777777779"/>
    <d v="2026-03-08T00:00:00"/>
    <n v="3"/>
    <n v="3"/>
    <n v="2"/>
    <x v="4"/>
    <s v="Medium"/>
    <s v="Medium"/>
    <n v="1"/>
    <n v="0"/>
  </r>
  <r>
    <s v="INC-2026-12040"/>
    <d v="2026-03-08T09:54:00"/>
    <x v="0"/>
    <s v="hr-benefits-portal.org"/>
    <x v="0"/>
    <x v="2"/>
    <n v="0.41249999999999998"/>
    <d v="2026-03-08T00:00:00"/>
    <n v="3"/>
    <n v="1"/>
    <n v="2"/>
    <x v="6"/>
    <s v="Low"/>
    <s v="Low"/>
    <n v="1"/>
    <n v="0"/>
  </r>
  <r>
    <s v="INC-2026-13613"/>
    <d v="2026-03-08T10:06:00"/>
    <x v="4"/>
    <s v="hr-benefits-portal.org"/>
    <x v="2"/>
    <x v="0"/>
    <n v="0.42083333333333334"/>
    <d v="2026-03-08T00:00:00"/>
    <n v="3"/>
    <n v="3"/>
    <n v="1"/>
    <x v="2"/>
    <s v="Low"/>
    <s v="Low"/>
    <n v="1"/>
    <n v="0"/>
  </r>
  <r>
    <s v="INC-2026-13772"/>
    <d v="2026-03-08T10:17:00"/>
    <x v="4"/>
    <s v="hr-benefits-portal.org"/>
    <x v="2"/>
    <x v="0"/>
    <n v="0.4284722222222222"/>
    <d v="2026-03-08T00:00:00"/>
    <n v="3"/>
    <n v="3"/>
    <n v="1"/>
    <x v="2"/>
    <s v="Low"/>
    <s v="Low"/>
    <n v="1"/>
    <n v="0"/>
  </r>
  <r>
    <s v="INC-2026-12213"/>
    <d v="2026-03-08T10:28:00"/>
    <x v="4"/>
    <s v="hr-benefits-portal.org"/>
    <x v="2"/>
    <x v="2"/>
    <n v="0.43611111111111112"/>
    <d v="2026-03-08T00:00:00"/>
    <n v="3"/>
    <n v="3"/>
    <n v="2"/>
    <x v="4"/>
    <s v="Medium"/>
    <s v="Medium"/>
    <n v="1"/>
    <n v="0"/>
  </r>
  <r>
    <s v="INC-2026-11166"/>
    <d v="2026-03-08T10:47:00"/>
    <x v="1"/>
    <s v="micros0ft-security.com"/>
    <x v="2"/>
    <x v="1"/>
    <n v="0.44930555555555557"/>
    <d v="2026-03-08T00:00:00"/>
    <n v="3"/>
    <n v="1"/>
    <n v="4"/>
    <x v="1"/>
    <s v="Low"/>
    <s v="Low"/>
    <n v="1"/>
    <n v="1"/>
  </r>
  <r>
    <s v="INC-2026-10835"/>
    <d v="2026-03-08T10:52:00"/>
    <x v="5"/>
    <s v="invoice-processing.co"/>
    <x v="3"/>
    <x v="3"/>
    <n v="0.45277777777777778"/>
    <d v="2026-03-08T00:00:00"/>
    <n v="3"/>
    <n v="1"/>
    <n v="2"/>
    <x v="6"/>
    <s v="Low"/>
    <s v="Low"/>
    <n v="1"/>
    <n v="0"/>
  </r>
  <r>
    <s v="INC-2026-12872"/>
    <d v="2026-03-08T10:53:00"/>
    <x v="2"/>
    <s v="invoice-processing.co"/>
    <x v="1"/>
    <x v="2"/>
    <n v="0.45347222222222222"/>
    <d v="2026-03-08T00:00:00"/>
    <n v="3"/>
    <n v="3"/>
    <n v="2"/>
    <x v="4"/>
    <s v="Medium"/>
    <s v="Medium"/>
    <n v="1"/>
    <n v="0"/>
  </r>
  <r>
    <s v="INC-2026-13653"/>
    <d v="2026-03-08T11:01:00"/>
    <x v="2"/>
    <s v="invoice-processing.co"/>
    <x v="0"/>
    <x v="3"/>
    <n v="0.45902777777777776"/>
    <d v="2026-03-08T00:00:00"/>
    <n v="3"/>
    <n v="3"/>
    <n v="2"/>
    <x v="4"/>
    <s v="Medium"/>
    <s v="Medium"/>
    <n v="1"/>
    <n v="0"/>
  </r>
  <r>
    <s v="INC-2026-14668"/>
    <d v="2026-03-08T11:25:00"/>
    <x v="4"/>
    <s v="invoice-processing.co"/>
    <x v="2"/>
    <x v="2"/>
    <n v="0.47569444444444442"/>
    <d v="2026-03-08T00:00:00"/>
    <n v="3"/>
    <n v="3"/>
    <n v="2"/>
    <x v="4"/>
    <s v="Medium"/>
    <s v="Medium"/>
    <n v="1"/>
    <n v="0"/>
  </r>
  <r>
    <s v="INC-2026-11888"/>
    <d v="2026-03-08T11:35:00"/>
    <x v="2"/>
    <s v="hr-benefits-portal.org"/>
    <x v="0"/>
    <x v="2"/>
    <n v="0.4826388888888889"/>
    <d v="2026-03-08T00:00:00"/>
    <n v="3"/>
    <n v="3"/>
    <n v="2"/>
    <x v="4"/>
    <s v="Medium"/>
    <s v="Medium"/>
    <n v="1"/>
    <n v="0"/>
  </r>
  <r>
    <s v="INC-2026-12825"/>
    <d v="2026-03-08T11:38:00"/>
    <x v="4"/>
    <s v="secure-bank-login.net"/>
    <x v="2"/>
    <x v="1"/>
    <n v="0.48472222222222222"/>
    <d v="2026-03-08T00:00:00"/>
    <n v="3"/>
    <n v="3"/>
    <n v="4"/>
    <x v="5"/>
    <s v="High"/>
    <s v="High"/>
    <n v="1"/>
    <n v="1"/>
  </r>
  <r>
    <s v="INC-2026-12076"/>
    <d v="2026-03-08T12:14:00"/>
    <x v="4"/>
    <s v="secure-bank-login.net"/>
    <x v="2"/>
    <x v="3"/>
    <n v="0.50972222222222219"/>
    <d v="2026-03-08T00:00:00"/>
    <n v="3"/>
    <n v="3"/>
    <n v="2"/>
    <x v="4"/>
    <s v="Medium"/>
    <s v="Medium"/>
    <n v="1"/>
    <n v="0"/>
  </r>
  <r>
    <s v="INC-2026-12462"/>
    <d v="2026-03-08T12:16:00"/>
    <x v="4"/>
    <s v="hr-benefits-portal.org"/>
    <x v="2"/>
    <x v="0"/>
    <n v="0.51111111111111107"/>
    <d v="2026-03-08T00:00:00"/>
    <n v="3"/>
    <n v="3"/>
    <n v="1"/>
    <x v="2"/>
    <s v="Low"/>
    <s v="Low"/>
    <n v="1"/>
    <n v="0"/>
  </r>
  <r>
    <s v="INC-2026-13737"/>
    <d v="2026-03-08T12:37:00"/>
    <x v="2"/>
    <s v="secure-bank-login.net"/>
    <x v="0"/>
    <x v="3"/>
    <n v="0.52569444444444446"/>
    <d v="2026-03-08T00:00:00"/>
    <n v="3"/>
    <n v="3"/>
    <n v="2"/>
    <x v="4"/>
    <s v="Medium"/>
    <s v="Medium"/>
    <n v="1"/>
    <n v="0"/>
  </r>
  <r>
    <s v="INC-2026-10055"/>
    <d v="2026-03-08T14:08:00"/>
    <x v="0"/>
    <s v="micros0ft-security.com"/>
    <x v="0"/>
    <x v="0"/>
    <n v="0.58888888888888891"/>
    <d v="2026-03-08T00:00:00"/>
    <n v="3"/>
    <n v="1"/>
    <n v="1"/>
    <x v="0"/>
    <s v="Low"/>
    <s v="Low"/>
    <n v="1"/>
    <n v="0"/>
  </r>
  <r>
    <s v="INC-2026-14823"/>
    <d v="2026-03-08T15:12:00"/>
    <x v="4"/>
    <s v="micros0ft-security.com"/>
    <x v="2"/>
    <x v="1"/>
    <n v="0.6333333333333333"/>
    <d v="2026-03-08T00:00:00"/>
    <n v="3"/>
    <n v="3"/>
    <n v="4"/>
    <x v="5"/>
    <s v="High"/>
    <s v="High"/>
    <n v="1"/>
    <n v="1"/>
  </r>
  <r>
    <s v="INC-2026-12126"/>
    <d v="2026-03-08T16:09:00"/>
    <x v="4"/>
    <s v="micros0ft-security.com"/>
    <x v="2"/>
    <x v="2"/>
    <n v="0.67291666666666672"/>
    <d v="2026-03-08T00:00:00"/>
    <n v="3"/>
    <n v="3"/>
    <n v="2"/>
    <x v="4"/>
    <s v="Medium"/>
    <s v="Medium"/>
    <n v="1"/>
    <n v="0"/>
  </r>
  <r>
    <s v="INC-2026-11934"/>
    <d v="2026-03-08T16:55:00"/>
    <x v="4"/>
    <s v="invoice-processing.co"/>
    <x v="3"/>
    <x v="0"/>
    <n v="0.70486111111111116"/>
    <d v="2026-03-08T00:00:00"/>
    <n v="3"/>
    <n v="3"/>
    <n v="1"/>
    <x v="2"/>
    <s v="Low"/>
    <s v="Low"/>
    <n v="1"/>
    <n v="0"/>
  </r>
  <r>
    <s v="INC-2026-14286"/>
    <d v="2026-03-08T17:06:00"/>
    <x v="4"/>
    <s v="micros0ft-security.com"/>
    <x v="2"/>
    <x v="3"/>
    <n v="0.71250000000000002"/>
    <d v="2026-03-08T00:00:00"/>
    <n v="3"/>
    <n v="3"/>
    <n v="2"/>
    <x v="4"/>
    <s v="Medium"/>
    <s v="Medium"/>
    <n v="1"/>
    <n v="0"/>
  </r>
  <r>
    <s v="INC-2026-10067"/>
    <d v="2026-03-08T17:38:00"/>
    <x v="4"/>
    <s v="invoice-processing.co"/>
    <x v="2"/>
    <x v="3"/>
    <n v="0.73472222222222228"/>
    <d v="2026-03-08T00:00:00"/>
    <n v="3"/>
    <n v="3"/>
    <n v="2"/>
    <x v="4"/>
    <s v="Medium"/>
    <s v="Medium"/>
    <n v="1"/>
    <n v="0"/>
  </r>
  <r>
    <s v="INC-2026-10802"/>
    <d v="2026-03-08T17:53:00"/>
    <x v="4"/>
    <s v="secure-bank-login.net"/>
    <x v="2"/>
    <x v="1"/>
    <n v="0.74513888888888891"/>
    <d v="2026-03-08T00:00:00"/>
    <n v="3"/>
    <n v="3"/>
    <n v="4"/>
    <x v="5"/>
    <s v="High"/>
    <s v="High"/>
    <n v="1"/>
    <n v="1"/>
  </r>
  <r>
    <s v="INC-2026-10516"/>
    <d v="2026-03-08T17:56:00"/>
    <x v="3"/>
    <s v="micros0ft-security.com"/>
    <x v="0"/>
    <x v="0"/>
    <n v="0.74722222222222223"/>
    <d v="2026-03-08T00:00:00"/>
    <n v="3"/>
    <n v="5"/>
    <n v="1"/>
    <x v="8"/>
    <s v="Medium"/>
    <s v="Medium"/>
    <n v="1"/>
    <n v="0"/>
  </r>
  <r>
    <s v="INC-2026-12725"/>
    <d v="2026-03-08T18:10:00"/>
    <x v="4"/>
    <s v="micros0ft-security.com"/>
    <x v="2"/>
    <x v="3"/>
    <n v="0.75694444444444442"/>
    <d v="2026-03-08T00:00:00"/>
    <n v="3"/>
    <n v="3"/>
    <n v="2"/>
    <x v="4"/>
    <s v="Medium"/>
    <s v="Medium"/>
    <n v="1"/>
    <n v="0"/>
  </r>
  <r>
    <s v="INC-2026-11100"/>
    <d v="2026-03-08T18:45:00"/>
    <x v="4"/>
    <s v="invoice-processing.co"/>
    <x v="2"/>
    <x v="3"/>
    <n v="0.78125"/>
    <d v="2026-03-08T00:00:00"/>
    <n v="3"/>
    <n v="3"/>
    <n v="2"/>
    <x v="4"/>
    <s v="Medium"/>
    <s v="Medium"/>
    <n v="1"/>
    <n v="0"/>
  </r>
  <r>
    <s v="INC-2026-12163"/>
    <d v="2026-03-08T18:51:00"/>
    <x v="1"/>
    <s v="hr-benefits-portal.org"/>
    <x v="0"/>
    <x v="0"/>
    <n v="0.78541666666666665"/>
    <d v="2026-03-08T00:00:00"/>
    <n v="3"/>
    <n v="1"/>
    <n v="1"/>
    <x v="0"/>
    <s v="Low"/>
    <s v="Low"/>
    <n v="1"/>
    <n v="0"/>
  </r>
  <r>
    <s v="INC-2026-10423"/>
    <d v="2026-03-08T18:54:00"/>
    <x v="1"/>
    <s v="invoice-processing.co"/>
    <x v="3"/>
    <x v="1"/>
    <n v="0.78749999999999998"/>
    <d v="2026-03-08T00:00:00"/>
    <n v="3"/>
    <n v="1"/>
    <n v="4"/>
    <x v="1"/>
    <s v="Low"/>
    <s v="Low"/>
    <n v="1"/>
    <n v="1"/>
  </r>
  <r>
    <s v="INC-2026-14969"/>
    <d v="2026-03-08T20:07:00"/>
    <x v="2"/>
    <s v="hr-benefits-portal.org"/>
    <x v="1"/>
    <x v="1"/>
    <n v="0.83819444444444446"/>
    <d v="2026-03-08T00:00:00"/>
    <n v="3"/>
    <n v="3"/>
    <n v="4"/>
    <x v="5"/>
    <s v="High"/>
    <s v="High"/>
    <n v="1"/>
    <n v="1"/>
  </r>
  <r>
    <s v="INC-2026-13576"/>
    <d v="2026-03-08T20:24:00"/>
    <x v="4"/>
    <s v="invoice-processing.co"/>
    <x v="2"/>
    <x v="2"/>
    <n v="0.85"/>
    <d v="2026-03-08T00:00:00"/>
    <n v="3"/>
    <n v="3"/>
    <n v="2"/>
    <x v="4"/>
    <s v="Medium"/>
    <s v="Medium"/>
    <n v="1"/>
    <n v="0"/>
  </r>
  <r>
    <s v="INC-2026-11396"/>
    <d v="2026-03-08T20:34:00"/>
    <x v="4"/>
    <s v="micros0ft-security.com"/>
    <x v="2"/>
    <x v="4"/>
    <n v="0.8569444444444444"/>
    <d v="2026-03-08T00:00:00"/>
    <n v="3"/>
    <n v="3"/>
    <n v="5"/>
    <x v="9"/>
    <s v="High"/>
    <s v="High"/>
    <n v="1"/>
    <n v="1"/>
  </r>
  <r>
    <s v="INC-2026-14606"/>
    <d v="2026-03-08T20:40:00"/>
    <x v="2"/>
    <s v="invoice-processing.co"/>
    <x v="0"/>
    <x v="1"/>
    <n v="0.86111111111111116"/>
    <d v="2026-03-08T00:00:00"/>
    <n v="3"/>
    <n v="3"/>
    <n v="4"/>
    <x v="5"/>
    <s v="High"/>
    <s v="High"/>
    <n v="1"/>
    <n v="1"/>
  </r>
  <r>
    <s v="INC-2026-14094"/>
    <d v="2026-03-08T21:04:00"/>
    <x v="4"/>
    <s v="invoice-processing.co"/>
    <x v="2"/>
    <x v="3"/>
    <n v="0.87777777777777777"/>
    <d v="2026-03-08T00:00:00"/>
    <n v="3"/>
    <n v="3"/>
    <n v="2"/>
    <x v="4"/>
    <s v="Medium"/>
    <s v="Medium"/>
    <n v="1"/>
    <n v="0"/>
  </r>
  <r>
    <s v="INC-2026-12432"/>
    <d v="2026-03-08T22:25:00"/>
    <x v="4"/>
    <s v="hr-benefits-portal.org"/>
    <x v="2"/>
    <x v="3"/>
    <n v="0.93402777777777779"/>
    <d v="2026-03-08T00:00:00"/>
    <n v="3"/>
    <n v="3"/>
    <n v="2"/>
    <x v="4"/>
    <s v="Medium"/>
    <s v="Medium"/>
    <n v="1"/>
    <n v="0"/>
  </r>
  <r>
    <s v="INC-2026-10821"/>
    <d v="2026-03-08T22:56:00"/>
    <x v="4"/>
    <s v="secure-bank-login.net"/>
    <x v="3"/>
    <x v="0"/>
    <n v="0.9555555555555556"/>
    <d v="2026-03-08T00:00:00"/>
    <n v="3"/>
    <n v="3"/>
    <n v="1"/>
    <x v="2"/>
    <s v="Low"/>
    <s v="Low"/>
    <n v="1"/>
    <n v="0"/>
  </r>
  <r>
    <s v="INC-2026-12010"/>
    <d v="2026-03-08T23:44:00"/>
    <x v="4"/>
    <s v="hr-benefits-portal.org"/>
    <x v="2"/>
    <x v="2"/>
    <n v="0.98888888888888893"/>
    <d v="2026-03-08T00:00:00"/>
    <n v="3"/>
    <n v="3"/>
    <n v="2"/>
    <x v="4"/>
    <s v="Medium"/>
    <s v="Medium"/>
    <n v="1"/>
    <n v="0"/>
  </r>
  <r>
    <s v="INC-2026-10040"/>
    <d v="2026-03-08T23:50:00"/>
    <x v="4"/>
    <s v="secure-bank-login.net"/>
    <x v="2"/>
    <x v="3"/>
    <n v="0.99305555555555558"/>
    <d v="2026-03-08T00:00:00"/>
    <n v="3"/>
    <n v="3"/>
    <n v="2"/>
    <x v="4"/>
    <s v="Medium"/>
    <s v="Medium"/>
    <n v="1"/>
    <n v="0"/>
  </r>
  <r>
    <s v="INC-2026-11704"/>
    <d v="2026-03-09T01:02:00"/>
    <x v="0"/>
    <s v="micros0ft-security.com"/>
    <x v="1"/>
    <x v="0"/>
    <n v="4.3055555555555555E-2"/>
    <d v="2026-03-09T00:00:00"/>
    <n v="3"/>
    <n v="1"/>
    <n v="1"/>
    <x v="0"/>
    <s v="Low"/>
    <s v="Low"/>
    <n v="1"/>
    <n v="0"/>
  </r>
  <r>
    <s v="INC-2026-10737"/>
    <d v="2026-03-09T01:33:00"/>
    <x v="4"/>
    <s v="secure-bank-login.net"/>
    <x v="2"/>
    <x v="1"/>
    <n v="6.458333333333334E-2"/>
    <d v="2026-03-09T00:00:00"/>
    <n v="3"/>
    <n v="3"/>
    <n v="4"/>
    <x v="5"/>
    <s v="High"/>
    <s v="High"/>
    <n v="1"/>
    <n v="1"/>
  </r>
  <r>
    <s v="INC-2026-13893"/>
    <d v="2026-03-09T01:36:00"/>
    <x v="4"/>
    <s v="invoice-processing.co"/>
    <x v="2"/>
    <x v="2"/>
    <n v="6.6666666666666666E-2"/>
    <d v="2026-03-09T00:00:00"/>
    <n v="3"/>
    <n v="3"/>
    <n v="2"/>
    <x v="4"/>
    <s v="Medium"/>
    <s v="Medium"/>
    <n v="1"/>
    <n v="0"/>
  </r>
  <r>
    <s v="INC-2026-10916"/>
    <d v="2026-03-09T02:24:00"/>
    <x v="4"/>
    <s v="micros0ft-security.com"/>
    <x v="2"/>
    <x v="2"/>
    <n v="0.1"/>
    <d v="2026-03-09T00:00:00"/>
    <n v="3"/>
    <n v="3"/>
    <n v="2"/>
    <x v="4"/>
    <s v="Medium"/>
    <s v="Medium"/>
    <n v="1"/>
    <n v="0"/>
  </r>
  <r>
    <s v="INC-2026-14117"/>
    <d v="2026-03-09T02:49:00"/>
    <x v="4"/>
    <s v="hr-benefits-portal.org"/>
    <x v="2"/>
    <x v="3"/>
    <n v="0.11736111111111111"/>
    <d v="2026-03-09T00:00:00"/>
    <n v="3"/>
    <n v="3"/>
    <n v="2"/>
    <x v="4"/>
    <s v="Medium"/>
    <s v="Medium"/>
    <n v="1"/>
    <n v="0"/>
  </r>
  <r>
    <s v="INC-2026-11288"/>
    <d v="2026-03-09T03:08:00"/>
    <x v="5"/>
    <s v="invoice-processing.co"/>
    <x v="2"/>
    <x v="2"/>
    <n v="0.13055555555555556"/>
    <d v="2026-03-09T00:00:00"/>
    <n v="3"/>
    <n v="1"/>
    <n v="2"/>
    <x v="6"/>
    <s v="Low"/>
    <s v="Low"/>
    <n v="1"/>
    <n v="0"/>
  </r>
  <r>
    <s v="INC-2026-13634"/>
    <d v="2026-03-09T03:17:00"/>
    <x v="4"/>
    <s v="invoice-processing.co"/>
    <x v="2"/>
    <x v="0"/>
    <n v="0.13680555555555557"/>
    <d v="2026-03-09T00:00:00"/>
    <n v="3"/>
    <n v="3"/>
    <n v="1"/>
    <x v="2"/>
    <s v="Low"/>
    <s v="Low"/>
    <n v="1"/>
    <n v="0"/>
  </r>
  <r>
    <s v="INC-2026-13703"/>
    <d v="2026-03-09T03:39:00"/>
    <x v="4"/>
    <s v="invoice-processing.co"/>
    <x v="2"/>
    <x v="2"/>
    <n v="0.15208333333333332"/>
    <d v="2026-03-09T00:00:00"/>
    <n v="3"/>
    <n v="3"/>
    <n v="2"/>
    <x v="4"/>
    <s v="Medium"/>
    <s v="Medium"/>
    <n v="1"/>
    <n v="0"/>
  </r>
  <r>
    <s v="INC-2026-11892"/>
    <d v="2026-03-09T03:41:00"/>
    <x v="2"/>
    <s v="invoice-processing.co"/>
    <x v="0"/>
    <x v="1"/>
    <n v="0.15347222222222223"/>
    <d v="2026-03-09T00:00:00"/>
    <n v="3"/>
    <n v="3"/>
    <n v="4"/>
    <x v="5"/>
    <s v="High"/>
    <s v="High"/>
    <n v="1"/>
    <n v="1"/>
  </r>
  <r>
    <s v="INC-2026-10982"/>
    <d v="2026-03-09T03:57:00"/>
    <x v="1"/>
    <s v="hr-benefits-portal.org"/>
    <x v="2"/>
    <x v="1"/>
    <n v="0.16458333333333333"/>
    <d v="2026-03-09T00:00:00"/>
    <n v="3"/>
    <n v="1"/>
    <n v="4"/>
    <x v="1"/>
    <s v="Low"/>
    <s v="Low"/>
    <n v="1"/>
    <n v="1"/>
  </r>
  <r>
    <s v="INC-2026-11856"/>
    <d v="2026-03-09T03:59:00"/>
    <x v="3"/>
    <s v="hr-benefits-portal.org"/>
    <x v="0"/>
    <x v="3"/>
    <n v="0.16597222222222222"/>
    <d v="2026-03-09T00:00:00"/>
    <n v="3"/>
    <n v="5"/>
    <n v="2"/>
    <x v="3"/>
    <s v="Medium"/>
    <s v="Medium"/>
    <n v="1"/>
    <n v="0"/>
  </r>
  <r>
    <s v="INC-2026-10922"/>
    <d v="2026-03-09T04:17:00"/>
    <x v="4"/>
    <s v="invoice-processing.co"/>
    <x v="2"/>
    <x v="2"/>
    <n v="0.17847222222222223"/>
    <d v="2026-03-09T00:00:00"/>
    <n v="3"/>
    <n v="3"/>
    <n v="2"/>
    <x v="4"/>
    <s v="Medium"/>
    <s v="Medium"/>
    <n v="1"/>
    <n v="0"/>
  </r>
  <r>
    <s v="INC-2026-12968"/>
    <d v="2026-03-09T04:26:00"/>
    <x v="4"/>
    <s v="invoice-processing.co"/>
    <x v="1"/>
    <x v="2"/>
    <n v="0.18472222222222223"/>
    <d v="2026-03-09T00:00:00"/>
    <n v="3"/>
    <n v="3"/>
    <n v="2"/>
    <x v="4"/>
    <s v="Medium"/>
    <s v="Medium"/>
    <n v="1"/>
    <n v="0"/>
  </r>
  <r>
    <s v="INC-2026-12696"/>
    <d v="2026-03-09T04:53:00"/>
    <x v="4"/>
    <s v="hr-benefits-portal.org"/>
    <x v="2"/>
    <x v="3"/>
    <n v="0.20347222222222222"/>
    <d v="2026-03-09T00:00:00"/>
    <n v="3"/>
    <n v="3"/>
    <n v="2"/>
    <x v="4"/>
    <s v="Medium"/>
    <s v="Medium"/>
    <n v="1"/>
    <n v="0"/>
  </r>
  <r>
    <s v="INC-2026-10197"/>
    <d v="2026-03-09T05:29:00"/>
    <x v="4"/>
    <s v="hr-benefits-portal.org"/>
    <x v="0"/>
    <x v="3"/>
    <n v="0.22847222222222222"/>
    <d v="2026-03-09T00:00:00"/>
    <n v="3"/>
    <n v="3"/>
    <n v="2"/>
    <x v="4"/>
    <s v="Medium"/>
    <s v="Medium"/>
    <n v="1"/>
    <n v="0"/>
  </r>
  <r>
    <s v="INC-2026-12522"/>
    <d v="2026-03-09T06:57:00"/>
    <x v="5"/>
    <s v="secure-bank-login.net"/>
    <x v="1"/>
    <x v="3"/>
    <n v="0.28958333333333336"/>
    <d v="2026-03-09T00:00:00"/>
    <n v="3"/>
    <n v="1"/>
    <n v="2"/>
    <x v="6"/>
    <s v="Low"/>
    <s v="Low"/>
    <n v="1"/>
    <n v="0"/>
  </r>
  <r>
    <s v="INC-2026-13814"/>
    <d v="2026-03-09T07:28:00"/>
    <x v="4"/>
    <s v="secure-bank-login.net"/>
    <x v="2"/>
    <x v="3"/>
    <n v="0.31111111111111112"/>
    <d v="2026-03-09T00:00:00"/>
    <n v="3"/>
    <n v="3"/>
    <n v="2"/>
    <x v="4"/>
    <s v="Medium"/>
    <s v="Medium"/>
    <n v="1"/>
    <n v="0"/>
  </r>
  <r>
    <s v="INC-2026-14447"/>
    <d v="2026-03-09T07:38:00"/>
    <x v="5"/>
    <s v="secure-bank-login.net"/>
    <x v="3"/>
    <x v="2"/>
    <n v="0.31805555555555554"/>
    <d v="2026-03-09T00:00:00"/>
    <n v="3"/>
    <n v="1"/>
    <n v="2"/>
    <x v="6"/>
    <s v="Low"/>
    <s v="Low"/>
    <n v="1"/>
    <n v="0"/>
  </r>
  <r>
    <s v="INC-2026-11317"/>
    <d v="2026-03-09T08:14:00"/>
    <x v="4"/>
    <s v="invoice-processing.co"/>
    <x v="2"/>
    <x v="3"/>
    <n v="0.34305555555555556"/>
    <d v="2026-03-09T00:00:00"/>
    <n v="3"/>
    <n v="3"/>
    <n v="2"/>
    <x v="4"/>
    <s v="Medium"/>
    <s v="Medium"/>
    <n v="1"/>
    <n v="0"/>
  </r>
  <r>
    <s v="INC-2026-13667"/>
    <d v="2026-03-09T09:09:00"/>
    <x v="4"/>
    <s v="micros0ft-security.com"/>
    <x v="2"/>
    <x v="2"/>
    <n v="0.38124999999999998"/>
    <d v="2026-03-09T00:00:00"/>
    <n v="3"/>
    <n v="3"/>
    <n v="2"/>
    <x v="4"/>
    <s v="Medium"/>
    <s v="Medium"/>
    <n v="1"/>
    <n v="0"/>
  </r>
  <r>
    <s v="INC-2026-14469"/>
    <d v="2026-03-09T09:40:00"/>
    <x v="5"/>
    <s v="micros0ft-security.com"/>
    <x v="3"/>
    <x v="3"/>
    <n v="0.40277777777777779"/>
    <d v="2026-03-09T00:00:00"/>
    <n v="3"/>
    <n v="1"/>
    <n v="2"/>
    <x v="6"/>
    <s v="Low"/>
    <s v="Low"/>
    <n v="1"/>
    <n v="0"/>
  </r>
  <r>
    <s v="INC-2026-12693"/>
    <d v="2026-03-09T09:44:00"/>
    <x v="4"/>
    <s v="invoice-processing.co"/>
    <x v="2"/>
    <x v="0"/>
    <n v="0.40555555555555556"/>
    <d v="2026-03-09T00:00:00"/>
    <n v="3"/>
    <n v="3"/>
    <n v="1"/>
    <x v="2"/>
    <s v="Low"/>
    <s v="Low"/>
    <n v="1"/>
    <n v="0"/>
  </r>
  <r>
    <s v="INC-2026-11600"/>
    <d v="2026-03-09T09:56:00"/>
    <x v="4"/>
    <s v="micros0ft-security.com"/>
    <x v="2"/>
    <x v="3"/>
    <n v="0.41388888888888886"/>
    <d v="2026-03-09T00:00:00"/>
    <n v="3"/>
    <n v="3"/>
    <n v="2"/>
    <x v="4"/>
    <s v="Medium"/>
    <s v="Medium"/>
    <n v="1"/>
    <n v="0"/>
  </r>
  <r>
    <s v="INC-2026-10035"/>
    <d v="2026-03-09T09:58:00"/>
    <x v="4"/>
    <s v="micros0ft-security.com"/>
    <x v="2"/>
    <x v="2"/>
    <n v="0.4152777777777778"/>
    <d v="2026-03-09T00:00:00"/>
    <n v="3"/>
    <n v="3"/>
    <n v="2"/>
    <x v="4"/>
    <s v="Medium"/>
    <s v="Medium"/>
    <n v="1"/>
    <n v="0"/>
  </r>
  <r>
    <s v="INC-2026-14351"/>
    <d v="2026-03-09T11:08:00"/>
    <x v="4"/>
    <s v="secure-bank-login.net"/>
    <x v="0"/>
    <x v="3"/>
    <n v="0.46388888888888891"/>
    <d v="2026-03-09T00:00:00"/>
    <n v="3"/>
    <n v="3"/>
    <n v="2"/>
    <x v="4"/>
    <s v="Medium"/>
    <s v="Medium"/>
    <n v="1"/>
    <n v="0"/>
  </r>
  <r>
    <s v="INC-2026-10917"/>
    <d v="2026-03-09T11:46:00"/>
    <x v="4"/>
    <s v="secure-bank-login.net"/>
    <x v="2"/>
    <x v="0"/>
    <n v="0.49027777777777776"/>
    <d v="2026-03-09T00:00:00"/>
    <n v="3"/>
    <n v="3"/>
    <n v="1"/>
    <x v="2"/>
    <s v="Low"/>
    <s v="Low"/>
    <n v="1"/>
    <n v="0"/>
  </r>
  <r>
    <s v="INC-2026-10575"/>
    <d v="2026-03-09T11:54:00"/>
    <x v="4"/>
    <s v="micros0ft-security.com"/>
    <x v="2"/>
    <x v="3"/>
    <n v="0.49583333333333335"/>
    <d v="2026-03-09T00:00:00"/>
    <n v="3"/>
    <n v="3"/>
    <n v="2"/>
    <x v="4"/>
    <s v="Medium"/>
    <s v="Medium"/>
    <n v="1"/>
    <n v="0"/>
  </r>
  <r>
    <s v="INC-2026-14287"/>
    <d v="2026-03-09T13:06:00"/>
    <x v="5"/>
    <s v="hr-benefits-portal.org"/>
    <x v="0"/>
    <x v="4"/>
    <n v="0.54583333333333328"/>
    <d v="2026-03-09T00:00:00"/>
    <n v="3"/>
    <n v="1"/>
    <n v="5"/>
    <x v="8"/>
    <s v="Medium"/>
    <s v="Medium"/>
    <n v="1"/>
    <n v="1"/>
  </r>
  <r>
    <s v="INC-2026-10726"/>
    <d v="2026-03-09T13:14:00"/>
    <x v="4"/>
    <s v="hr-benefits-portal.org"/>
    <x v="2"/>
    <x v="3"/>
    <n v="0.55138888888888893"/>
    <d v="2026-03-09T00:00:00"/>
    <n v="3"/>
    <n v="3"/>
    <n v="2"/>
    <x v="4"/>
    <s v="Medium"/>
    <s v="Medium"/>
    <n v="1"/>
    <n v="0"/>
  </r>
  <r>
    <s v="INC-2026-13559"/>
    <d v="2026-03-09T13:18:00"/>
    <x v="1"/>
    <s v="invoice-processing.co"/>
    <x v="2"/>
    <x v="3"/>
    <n v="0.5541666666666667"/>
    <d v="2026-03-09T00:00:00"/>
    <n v="3"/>
    <n v="1"/>
    <n v="2"/>
    <x v="6"/>
    <s v="Low"/>
    <s v="Low"/>
    <n v="1"/>
    <n v="0"/>
  </r>
  <r>
    <s v="INC-2026-11350"/>
    <d v="2026-03-09T14:15:00"/>
    <x v="0"/>
    <s v="secure-bank-login.net"/>
    <x v="3"/>
    <x v="4"/>
    <n v="0.59375"/>
    <d v="2026-03-09T00:00:00"/>
    <n v="3"/>
    <n v="1"/>
    <n v="5"/>
    <x v="8"/>
    <s v="Medium"/>
    <s v="Medium"/>
    <n v="1"/>
    <n v="1"/>
  </r>
  <r>
    <s v="INC-2026-10177"/>
    <d v="2026-03-09T14:35:00"/>
    <x v="0"/>
    <s v="hr-benefits-portal.org"/>
    <x v="0"/>
    <x v="3"/>
    <n v="0.60763888888888884"/>
    <d v="2026-03-09T00:00:00"/>
    <n v="3"/>
    <n v="1"/>
    <n v="2"/>
    <x v="6"/>
    <s v="Low"/>
    <s v="Low"/>
    <n v="1"/>
    <n v="0"/>
  </r>
  <r>
    <s v="INC-2026-13909"/>
    <d v="2026-03-09T14:57:00"/>
    <x v="4"/>
    <s v="micros0ft-security.com"/>
    <x v="0"/>
    <x v="3"/>
    <n v="0.62291666666666667"/>
    <d v="2026-03-09T00:00:00"/>
    <n v="3"/>
    <n v="3"/>
    <n v="2"/>
    <x v="4"/>
    <s v="Medium"/>
    <s v="Medium"/>
    <n v="1"/>
    <n v="0"/>
  </r>
  <r>
    <s v="INC-2026-14249"/>
    <d v="2026-03-09T15:44:00"/>
    <x v="4"/>
    <s v="micros0ft-security.com"/>
    <x v="2"/>
    <x v="2"/>
    <n v="0.65555555555555556"/>
    <d v="2026-03-09T00:00:00"/>
    <n v="3"/>
    <n v="3"/>
    <n v="2"/>
    <x v="4"/>
    <s v="Medium"/>
    <s v="Medium"/>
    <n v="1"/>
    <n v="0"/>
  </r>
  <r>
    <s v="INC-2026-10058"/>
    <d v="2026-03-09T15:45:00"/>
    <x v="3"/>
    <s v="hr-benefits-portal.org"/>
    <x v="0"/>
    <x v="3"/>
    <n v="0.65625"/>
    <d v="2026-03-09T00:00:00"/>
    <n v="3"/>
    <n v="5"/>
    <n v="2"/>
    <x v="3"/>
    <s v="Medium"/>
    <s v="Medium"/>
    <n v="1"/>
    <n v="0"/>
  </r>
  <r>
    <s v="INC-2026-13219"/>
    <d v="2026-03-09T16:32:00"/>
    <x v="1"/>
    <s v="invoice-processing.co"/>
    <x v="3"/>
    <x v="1"/>
    <n v="0.68888888888888888"/>
    <d v="2026-03-09T00:00:00"/>
    <n v="3"/>
    <n v="1"/>
    <n v="4"/>
    <x v="1"/>
    <s v="Low"/>
    <s v="Low"/>
    <n v="1"/>
    <n v="1"/>
  </r>
  <r>
    <s v="INC-2026-11508"/>
    <d v="2026-03-09T16:52:00"/>
    <x v="1"/>
    <s v="micros0ft-security.com"/>
    <x v="2"/>
    <x v="0"/>
    <n v="0.70277777777777772"/>
    <d v="2026-03-09T00:00:00"/>
    <n v="3"/>
    <n v="1"/>
    <n v="1"/>
    <x v="0"/>
    <s v="Low"/>
    <s v="Low"/>
    <n v="1"/>
    <n v="0"/>
  </r>
  <r>
    <s v="INC-2026-13057"/>
    <d v="2026-03-09T16:55:00"/>
    <x v="2"/>
    <s v="secure-bank-login.net"/>
    <x v="0"/>
    <x v="0"/>
    <n v="0.70486111111111116"/>
    <d v="2026-03-09T00:00:00"/>
    <n v="3"/>
    <n v="3"/>
    <n v="1"/>
    <x v="2"/>
    <s v="Low"/>
    <s v="Low"/>
    <n v="1"/>
    <n v="0"/>
  </r>
  <r>
    <s v="INC-2026-14888"/>
    <d v="2026-03-09T17:04:00"/>
    <x v="4"/>
    <s v="secure-bank-login.net"/>
    <x v="1"/>
    <x v="3"/>
    <n v="0.71111111111111114"/>
    <d v="2026-03-09T00:00:00"/>
    <n v="3"/>
    <n v="3"/>
    <n v="2"/>
    <x v="4"/>
    <s v="Medium"/>
    <s v="Medium"/>
    <n v="1"/>
    <n v="0"/>
  </r>
  <r>
    <s v="INC-2026-12733"/>
    <d v="2026-03-09T18:02:00"/>
    <x v="1"/>
    <s v="invoice-processing.co"/>
    <x v="3"/>
    <x v="0"/>
    <n v="0.75138888888888888"/>
    <d v="2026-03-09T00:00:00"/>
    <n v="3"/>
    <n v="1"/>
    <n v="1"/>
    <x v="0"/>
    <s v="Low"/>
    <s v="Low"/>
    <n v="1"/>
    <n v="0"/>
  </r>
  <r>
    <s v="INC-2026-14782"/>
    <d v="2026-03-09T18:57:00"/>
    <x v="3"/>
    <s v="micros0ft-security.com"/>
    <x v="0"/>
    <x v="2"/>
    <n v="0.7895833333333333"/>
    <d v="2026-03-09T00:00:00"/>
    <n v="3"/>
    <n v="5"/>
    <n v="2"/>
    <x v="3"/>
    <s v="Medium"/>
    <s v="Medium"/>
    <n v="1"/>
    <n v="0"/>
  </r>
  <r>
    <s v="INC-2026-14110"/>
    <d v="2026-03-09T19:33:00"/>
    <x v="4"/>
    <s v="hr-benefits-portal.org"/>
    <x v="0"/>
    <x v="3"/>
    <n v="0.81458333333333333"/>
    <d v="2026-03-09T00:00:00"/>
    <n v="3"/>
    <n v="3"/>
    <n v="2"/>
    <x v="4"/>
    <s v="Medium"/>
    <s v="Medium"/>
    <n v="1"/>
    <n v="0"/>
  </r>
  <r>
    <s v="INC-2026-12431"/>
    <d v="2026-03-09T19:43:00"/>
    <x v="3"/>
    <s v="invoice-processing.co"/>
    <x v="0"/>
    <x v="2"/>
    <n v="0.82152777777777775"/>
    <d v="2026-03-09T00:00:00"/>
    <n v="3"/>
    <n v="5"/>
    <n v="2"/>
    <x v="3"/>
    <s v="Medium"/>
    <s v="Medium"/>
    <n v="1"/>
    <n v="0"/>
  </r>
  <r>
    <s v="INC-2026-10829"/>
    <d v="2026-03-09T20:42:00"/>
    <x v="3"/>
    <s v="invoice-processing.co"/>
    <x v="0"/>
    <x v="3"/>
    <n v="0.86250000000000004"/>
    <d v="2026-03-09T00:00:00"/>
    <n v="3"/>
    <n v="5"/>
    <n v="2"/>
    <x v="3"/>
    <s v="Medium"/>
    <s v="Medium"/>
    <n v="1"/>
    <n v="0"/>
  </r>
  <r>
    <s v="INC-2026-10224"/>
    <d v="2026-03-09T21:09:00"/>
    <x v="4"/>
    <s v="secure-bank-login.net"/>
    <x v="2"/>
    <x v="3"/>
    <n v="0.88124999999999998"/>
    <d v="2026-03-09T00:00:00"/>
    <n v="3"/>
    <n v="3"/>
    <n v="2"/>
    <x v="4"/>
    <s v="Medium"/>
    <s v="Medium"/>
    <n v="1"/>
    <n v="0"/>
  </r>
  <r>
    <s v="INC-2026-10460"/>
    <d v="2026-03-09T21:20:00"/>
    <x v="4"/>
    <s v="micros0ft-security.com"/>
    <x v="2"/>
    <x v="3"/>
    <n v="0.88888888888888884"/>
    <d v="2026-03-09T00:00:00"/>
    <n v="3"/>
    <n v="3"/>
    <n v="2"/>
    <x v="4"/>
    <s v="Medium"/>
    <s v="Medium"/>
    <n v="1"/>
    <n v="0"/>
  </r>
  <r>
    <s v="INC-2026-13405"/>
    <d v="2026-03-09T22:40:00"/>
    <x v="4"/>
    <s v="hr-benefits-portal.org"/>
    <x v="2"/>
    <x v="4"/>
    <n v="0.94444444444444442"/>
    <d v="2026-03-09T00:00:00"/>
    <n v="3"/>
    <n v="3"/>
    <n v="5"/>
    <x v="9"/>
    <s v="High"/>
    <s v="High"/>
    <n v="1"/>
    <n v="1"/>
  </r>
  <r>
    <s v="INC-2026-14595"/>
    <d v="2026-03-10T00:02:00"/>
    <x v="4"/>
    <s v="hr-benefits-portal.org"/>
    <x v="2"/>
    <x v="2"/>
    <n v="1.3888888888888889E-3"/>
    <d v="2026-03-10T00:00:00"/>
    <n v="3"/>
    <n v="3"/>
    <n v="2"/>
    <x v="4"/>
    <s v="Medium"/>
    <s v="Medium"/>
    <n v="1"/>
    <n v="0"/>
  </r>
  <r>
    <s v="INC-2026-10374"/>
    <d v="2026-03-10T00:10:00"/>
    <x v="3"/>
    <s v="micros0ft-security.com"/>
    <x v="0"/>
    <x v="3"/>
    <n v="6.9444444444444441E-3"/>
    <d v="2026-03-10T00:00:00"/>
    <n v="3"/>
    <n v="5"/>
    <n v="2"/>
    <x v="3"/>
    <s v="Medium"/>
    <s v="Medium"/>
    <n v="1"/>
    <n v="0"/>
  </r>
  <r>
    <s v="INC-2026-11130"/>
    <d v="2026-03-10T00:51:00"/>
    <x v="4"/>
    <s v="hr-benefits-portal.org"/>
    <x v="2"/>
    <x v="3"/>
    <n v="3.5416666666666666E-2"/>
    <d v="2026-03-10T00:00:00"/>
    <n v="3"/>
    <n v="3"/>
    <n v="2"/>
    <x v="4"/>
    <s v="Medium"/>
    <s v="Medium"/>
    <n v="1"/>
    <n v="0"/>
  </r>
  <r>
    <s v="INC-2026-13474"/>
    <d v="2026-03-10T01:28:00"/>
    <x v="4"/>
    <s v="invoice-processing.co"/>
    <x v="0"/>
    <x v="3"/>
    <n v="6.1111111111111109E-2"/>
    <d v="2026-03-10T00:00:00"/>
    <n v="3"/>
    <n v="3"/>
    <n v="2"/>
    <x v="4"/>
    <s v="Medium"/>
    <s v="Medium"/>
    <n v="1"/>
    <n v="0"/>
  </r>
  <r>
    <s v="INC-2026-14840"/>
    <d v="2026-03-10T01:54:00"/>
    <x v="4"/>
    <s v="secure-bank-login.net"/>
    <x v="2"/>
    <x v="1"/>
    <n v="7.9166666666666663E-2"/>
    <d v="2026-03-10T00:00:00"/>
    <n v="3"/>
    <n v="3"/>
    <n v="4"/>
    <x v="5"/>
    <s v="High"/>
    <s v="High"/>
    <n v="1"/>
    <n v="1"/>
  </r>
  <r>
    <s v="INC-2026-12900"/>
    <d v="2026-03-10T02:06:00"/>
    <x v="2"/>
    <s v="invoice-processing.co"/>
    <x v="3"/>
    <x v="1"/>
    <n v="8.7499999999999994E-2"/>
    <d v="2026-03-10T00:00:00"/>
    <n v="3"/>
    <n v="3"/>
    <n v="4"/>
    <x v="5"/>
    <s v="High"/>
    <s v="High"/>
    <n v="1"/>
    <n v="1"/>
  </r>
  <r>
    <s v="INC-2026-13485"/>
    <d v="2026-03-10T02:41:00"/>
    <x v="4"/>
    <s v="hr-benefits-portal.org"/>
    <x v="0"/>
    <x v="2"/>
    <n v="0.11180555555555556"/>
    <d v="2026-03-10T00:00:00"/>
    <n v="3"/>
    <n v="3"/>
    <n v="2"/>
    <x v="4"/>
    <s v="Medium"/>
    <s v="Medium"/>
    <n v="1"/>
    <n v="0"/>
  </r>
  <r>
    <s v="INC-2026-14239"/>
    <d v="2026-03-10T02:57:00"/>
    <x v="3"/>
    <s v="micros0ft-security.com"/>
    <x v="0"/>
    <x v="0"/>
    <n v="0.12291666666666666"/>
    <d v="2026-03-10T00:00:00"/>
    <n v="3"/>
    <n v="5"/>
    <n v="1"/>
    <x v="8"/>
    <s v="Medium"/>
    <s v="Medium"/>
    <n v="1"/>
    <n v="0"/>
  </r>
  <r>
    <s v="INC-2026-10890"/>
    <d v="2026-03-10T03:58:00"/>
    <x v="3"/>
    <s v="secure-bank-login.net"/>
    <x v="0"/>
    <x v="3"/>
    <n v="0.16527777777777777"/>
    <d v="2026-03-10T00:00:00"/>
    <n v="3"/>
    <n v="5"/>
    <n v="2"/>
    <x v="3"/>
    <s v="Medium"/>
    <s v="Medium"/>
    <n v="1"/>
    <n v="0"/>
  </r>
  <r>
    <s v="INC-2026-12670"/>
    <d v="2026-03-10T04:53:00"/>
    <x v="5"/>
    <s v="hr-benefits-portal.org"/>
    <x v="3"/>
    <x v="0"/>
    <n v="0.20347222222222222"/>
    <d v="2026-03-10T00:00:00"/>
    <n v="3"/>
    <n v="1"/>
    <n v="1"/>
    <x v="0"/>
    <s v="Low"/>
    <s v="Low"/>
    <n v="1"/>
    <n v="0"/>
  </r>
  <r>
    <s v="INC-2026-13458"/>
    <d v="2026-03-10T04:58:00"/>
    <x v="2"/>
    <s v="micros0ft-security.com"/>
    <x v="0"/>
    <x v="3"/>
    <n v="0.20694444444444443"/>
    <d v="2026-03-10T00:00:00"/>
    <n v="3"/>
    <n v="3"/>
    <n v="2"/>
    <x v="4"/>
    <s v="Medium"/>
    <s v="Medium"/>
    <n v="1"/>
    <n v="0"/>
  </r>
  <r>
    <s v="INC-2026-12989"/>
    <d v="2026-03-10T05:20:00"/>
    <x v="5"/>
    <s v="hr-benefits-portal.org"/>
    <x v="0"/>
    <x v="3"/>
    <n v="0.22222222222222221"/>
    <d v="2026-03-10T00:00:00"/>
    <n v="3"/>
    <n v="1"/>
    <n v="2"/>
    <x v="6"/>
    <s v="Low"/>
    <s v="Low"/>
    <n v="1"/>
    <n v="0"/>
  </r>
  <r>
    <s v="INC-2026-13250"/>
    <d v="2026-03-10T05:37:00"/>
    <x v="2"/>
    <s v="micros0ft-security.com"/>
    <x v="3"/>
    <x v="3"/>
    <n v="0.23402777777777778"/>
    <d v="2026-03-10T00:00:00"/>
    <n v="3"/>
    <n v="3"/>
    <n v="2"/>
    <x v="4"/>
    <s v="Medium"/>
    <s v="Medium"/>
    <n v="1"/>
    <n v="0"/>
  </r>
  <r>
    <s v="INC-2026-13820"/>
    <d v="2026-03-10T05:38:00"/>
    <x v="4"/>
    <s v="secure-bank-login.net"/>
    <x v="2"/>
    <x v="2"/>
    <n v="0.23472222222222222"/>
    <d v="2026-03-10T00:00:00"/>
    <n v="3"/>
    <n v="3"/>
    <n v="2"/>
    <x v="4"/>
    <s v="Medium"/>
    <s v="Medium"/>
    <n v="1"/>
    <n v="0"/>
  </r>
  <r>
    <s v="INC-2026-12739"/>
    <d v="2026-03-10T06:06:00"/>
    <x v="4"/>
    <s v="invoice-processing.co"/>
    <x v="2"/>
    <x v="3"/>
    <n v="0.25416666666666665"/>
    <d v="2026-03-10T00:00:00"/>
    <n v="3"/>
    <n v="3"/>
    <n v="2"/>
    <x v="4"/>
    <s v="Medium"/>
    <s v="Medium"/>
    <n v="1"/>
    <n v="0"/>
  </r>
  <r>
    <s v="INC-2026-10748"/>
    <d v="2026-03-10T06:15:00"/>
    <x v="0"/>
    <s v="secure-bank-login.net"/>
    <x v="1"/>
    <x v="3"/>
    <n v="0.26041666666666669"/>
    <d v="2026-03-10T00:00:00"/>
    <n v="3"/>
    <n v="1"/>
    <n v="2"/>
    <x v="6"/>
    <s v="Low"/>
    <s v="Low"/>
    <n v="1"/>
    <n v="0"/>
  </r>
  <r>
    <s v="INC-2026-10958"/>
    <d v="2026-03-10T07:07:00"/>
    <x v="0"/>
    <s v="invoice-processing.co"/>
    <x v="2"/>
    <x v="3"/>
    <n v="0.29652777777777778"/>
    <d v="2026-03-10T00:00:00"/>
    <n v="3"/>
    <n v="1"/>
    <n v="2"/>
    <x v="6"/>
    <s v="Low"/>
    <s v="Low"/>
    <n v="1"/>
    <n v="0"/>
  </r>
  <r>
    <s v="INC-2026-12801"/>
    <d v="2026-03-10T07:45:00"/>
    <x v="4"/>
    <s v="hr-benefits-portal.org"/>
    <x v="2"/>
    <x v="0"/>
    <n v="0.32291666666666669"/>
    <d v="2026-03-10T00:00:00"/>
    <n v="3"/>
    <n v="3"/>
    <n v="1"/>
    <x v="2"/>
    <s v="Low"/>
    <s v="Low"/>
    <n v="1"/>
    <n v="0"/>
  </r>
  <r>
    <s v="INC-2026-14522"/>
    <d v="2026-03-10T08:19:00"/>
    <x v="4"/>
    <s v="micros0ft-security.com"/>
    <x v="2"/>
    <x v="2"/>
    <n v="0.34652777777777777"/>
    <d v="2026-03-10T00:00:00"/>
    <n v="3"/>
    <n v="3"/>
    <n v="2"/>
    <x v="4"/>
    <s v="Medium"/>
    <s v="Medium"/>
    <n v="1"/>
    <n v="0"/>
  </r>
  <r>
    <s v="INC-2026-13834"/>
    <d v="2026-03-10T08:21:00"/>
    <x v="4"/>
    <s v="hr-benefits-portal.org"/>
    <x v="2"/>
    <x v="3"/>
    <n v="0.34791666666666665"/>
    <d v="2026-03-10T00:00:00"/>
    <n v="3"/>
    <n v="3"/>
    <n v="2"/>
    <x v="4"/>
    <s v="Medium"/>
    <s v="Medium"/>
    <n v="1"/>
    <n v="0"/>
  </r>
  <r>
    <s v="INC-2026-11409"/>
    <d v="2026-03-10T08:26:00"/>
    <x v="0"/>
    <s v="invoice-processing.co"/>
    <x v="2"/>
    <x v="2"/>
    <n v="0.35138888888888886"/>
    <d v="2026-03-10T00:00:00"/>
    <n v="3"/>
    <n v="1"/>
    <n v="2"/>
    <x v="6"/>
    <s v="Low"/>
    <s v="Low"/>
    <n v="1"/>
    <n v="0"/>
  </r>
  <r>
    <s v="INC-2026-14145"/>
    <d v="2026-03-10T10:04:00"/>
    <x v="5"/>
    <s v="secure-bank-login.net"/>
    <x v="2"/>
    <x v="2"/>
    <n v="0.41944444444444445"/>
    <d v="2026-03-10T00:00:00"/>
    <n v="3"/>
    <n v="1"/>
    <n v="2"/>
    <x v="6"/>
    <s v="Low"/>
    <s v="Low"/>
    <n v="1"/>
    <n v="0"/>
  </r>
  <r>
    <s v="INC-2026-13339"/>
    <d v="2026-03-10T10:15:00"/>
    <x v="3"/>
    <s v="hr-benefits-portal.org"/>
    <x v="0"/>
    <x v="3"/>
    <n v="0.42708333333333331"/>
    <d v="2026-03-10T00:00:00"/>
    <n v="3"/>
    <n v="5"/>
    <n v="2"/>
    <x v="3"/>
    <s v="Medium"/>
    <s v="Medium"/>
    <n v="1"/>
    <n v="0"/>
  </r>
  <r>
    <s v="INC-2026-10494"/>
    <d v="2026-03-10T11:47:00"/>
    <x v="4"/>
    <s v="secure-bank-login.net"/>
    <x v="2"/>
    <x v="4"/>
    <n v="0.4909722222222222"/>
    <d v="2026-03-10T00:00:00"/>
    <n v="3"/>
    <n v="3"/>
    <n v="5"/>
    <x v="9"/>
    <s v="High"/>
    <s v="High"/>
    <n v="1"/>
    <n v="1"/>
  </r>
  <r>
    <s v="INC-2026-11556"/>
    <d v="2026-03-10T11:54:00"/>
    <x v="4"/>
    <s v="hr-benefits-portal.org"/>
    <x v="2"/>
    <x v="2"/>
    <n v="0.49583333333333335"/>
    <d v="2026-03-10T00:00:00"/>
    <n v="3"/>
    <n v="3"/>
    <n v="2"/>
    <x v="4"/>
    <s v="Medium"/>
    <s v="Medium"/>
    <n v="1"/>
    <n v="0"/>
  </r>
  <r>
    <s v="INC-2026-14186"/>
    <d v="2026-03-10T12:18:00"/>
    <x v="4"/>
    <s v="micros0ft-security.com"/>
    <x v="2"/>
    <x v="0"/>
    <n v="0.51249999999999996"/>
    <d v="2026-03-10T00:00:00"/>
    <n v="3"/>
    <n v="3"/>
    <n v="1"/>
    <x v="2"/>
    <s v="Low"/>
    <s v="Low"/>
    <n v="1"/>
    <n v="0"/>
  </r>
  <r>
    <s v="INC-2026-12548"/>
    <d v="2026-03-10T13:22:00"/>
    <x v="4"/>
    <s v="invoice-processing.co"/>
    <x v="2"/>
    <x v="3"/>
    <n v="0.55694444444444446"/>
    <d v="2026-03-10T00:00:00"/>
    <n v="3"/>
    <n v="3"/>
    <n v="2"/>
    <x v="4"/>
    <s v="Medium"/>
    <s v="Medium"/>
    <n v="1"/>
    <n v="0"/>
  </r>
  <r>
    <s v="INC-2026-12391"/>
    <d v="2026-03-10T14:02:00"/>
    <x v="4"/>
    <s v="micros0ft-security.com"/>
    <x v="2"/>
    <x v="3"/>
    <n v="0.58472222222222225"/>
    <d v="2026-03-10T00:00:00"/>
    <n v="3"/>
    <n v="3"/>
    <n v="2"/>
    <x v="4"/>
    <s v="Medium"/>
    <s v="Medium"/>
    <n v="1"/>
    <n v="0"/>
  </r>
  <r>
    <s v="INC-2026-10024"/>
    <d v="2026-03-10T14:25:00"/>
    <x v="0"/>
    <s v="hr-benefits-portal.org"/>
    <x v="3"/>
    <x v="2"/>
    <n v="0.60069444444444442"/>
    <d v="2026-03-10T00:00:00"/>
    <n v="3"/>
    <n v="1"/>
    <n v="2"/>
    <x v="6"/>
    <s v="Low"/>
    <s v="Low"/>
    <n v="1"/>
    <n v="0"/>
  </r>
  <r>
    <s v="INC-2026-12816"/>
    <d v="2026-03-10T14:31:00"/>
    <x v="3"/>
    <s v="hr-benefits-portal.org"/>
    <x v="0"/>
    <x v="3"/>
    <n v="0.60486111111111107"/>
    <d v="2026-03-10T00:00:00"/>
    <n v="3"/>
    <n v="5"/>
    <n v="2"/>
    <x v="3"/>
    <s v="Medium"/>
    <s v="Medium"/>
    <n v="1"/>
    <n v="0"/>
  </r>
  <r>
    <s v="INC-2026-12087"/>
    <d v="2026-03-10T14:40:00"/>
    <x v="5"/>
    <s v="invoice-processing.co"/>
    <x v="1"/>
    <x v="3"/>
    <n v="0.61111111111111116"/>
    <d v="2026-03-10T00:00:00"/>
    <n v="3"/>
    <n v="1"/>
    <n v="2"/>
    <x v="6"/>
    <s v="Low"/>
    <s v="Low"/>
    <n v="1"/>
    <n v="0"/>
  </r>
  <r>
    <s v="INC-2026-10935"/>
    <d v="2026-03-10T14:52:00"/>
    <x v="4"/>
    <s v="micros0ft-security.com"/>
    <x v="2"/>
    <x v="2"/>
    <n v="0.61944444444444446"/>
    <d v="2026-03-10T00:00:00"/>
    <n v="3"/>
    <n v="3"/>
    <n v="2"/>
    <x v="4"/>
    <s v="Medium"/>
    <s v="Medium"/>
    <n v="1"/>
    <n v="0"/>
  </r>
  <r>
    <s v="INC-2026-14564"/>
    <d v="2026-03-10T15:27:00"/>
    <x v="4"/>
    <s v="micros0ft-security.com"/>
    <x v="2"/>
    <x v="3"/>
    <n v="0.64375000000000004"/>
    <d v="2026-03-10T00:00:00"/>
    <n v="3"/>
    <n v="3"/>
    <n v="2"/>
    <x v="4"/>
    <s v="Medium"/>
    <s v="Medium"/>
    <n v="1"/>
    <n v="0"/>
  </r>
  <r>
    <s v="INC-2026-10918"/>
    <d v="2026-03-10T16:04:00"/>
    <x v="4"/>
    <s v="hr-benefits-portal.org"/>
    <x v="2"/>
    <x v="3"/>
    <n v="0.6694444444444444"/>
    <d v="2026-03-10T00:00:00"/>
    <n v="3"/>
    <n v="3"/>
    <n v="2"/>
    <x v="4"/>
    <s v="Medium"/>
    <s v="Medium"/>
    <n v="1"/>
    <n v="0"/>
  </r>
  <r>
    <s v="INC-2026-14808"/>
    <d v="2026-03-10T16:33:00"/>
    <x v="3"/>
    <s v="invoice-processing.co"/>
    <x v="0"/>
    <x v="2"/>
    <n v="0.68958333333333333"/>
    <d v="2026-03-10T00:00:00"/>
    <n v="3"/>
    <n v="5"/>
    <n v="2"/>
    <x v="3"/>
    <s v="Medium"/>
    <s v="Medium"/>
    <n v="1"/>
    <n v="0"/>
  </r>
  <r>
    <s v="INC-2026-11053"/>
    <d v="2026-03-10T17:45:00"/>
    <x v="1"/>
    <s v="invoice-processing.co"/>
    <x v="3"/>
    <x v="1"/>
    <n v="0.73958333333333337"/>
    <d v="2026-03-10T00:00:00"/>
    <n v="3"/>
    <n v="1"/>
    <n v="4"/>
    <x v="1"/>
    <s v="Low"/>
    <s v="Low"/>
    <n v="1"/>
    <n v="1"/>
  </r>
  <r>
    <s v="INC-2026-10515"/>
    <d v="2026-03-10T17:48:00"/>
    <x v="4"/>
    <s v="invoice-processing.co"/>
    <x v="1"/>
    <x v="2"/>
    <n v="0.7416666666666667"/>
    <d v="2026-03-10T00:00:00"/>
    <n v="3"/>
    <n v="3"/>
    <n v="2"/>
    <x v="4"/>
    <s v="Medium"/>
    <s v="Medium"/>
    <n v="1"/>
    <n v="0"/>
  </r>
  <r>
    <s v="INC-2026-10510"/>
    <d v="2026-03-10T18:19:00"/>
    <x v="5"/>
    <s v="hr-benefits-portal.org"/>
    <x v="1"/>
    <x v="2"/>
    <n v="0.7631944444444444"/>
    <d v="2026-03-10T00:00:00"/>
    <n v="3"/>
    <n v="1"/>
    <n v="2"/>
    <x v="6"/>
    <s v="Low"/>
    <s v="Low"/>
    <n v="1"/>
    <n v="0"/>
  </r>
  <r>
    <s v="INC-2026-13851"/>
    <d v="2026-03-10T18:23:00"/>
    <x v="5"/>
    <s v="hr-benefits-portal.org"/>
    <x v="2"/>
    <x v="2"/>
    <n v="0.76597222222222228"/>
    <d v="2026-03-10T00:00:00"/>
    <n v="3"/>
    <n v="1"/>
    <n v="2"/>
    <x v="6"/>
    <s v="Low"/>
    <s v="Low"/>
    <n v="1"/>
    <n v="0"/>
  </r>
  <r>
    <s v="INC-2026-14659"/>
    <d v="2026-03-10T18:41:00"/>
    <x v="3"/>
    <s v="hr-benefits-portal.org"/>
    <x v="0"/>
    <x v="1"/>
    <n v="0.77847222222222223"/>
    <d v="2026-03-10T00:00:00"/>
    <n v="3"/>
    <n v="5"/>
    <n v="4"/>
    <x v="10"/>
    <s v="Very High"/>
    <s v="Critical"/>
    <n v="1"/>
    <n v="1"/>
  </r>
  <r>
    <s v="INC-2026-14707"/>
    <d v="2026-03-10T18:44:00"/>
    <x v="4"/>
    <s v="hr-benefits-portal.org"/>
    <x v="2"/>
    <x v="1"/>
    <n v="0.78055555555555556"/>
    <d v="2026-03-10T00:00:00"/>
    <n v="3"/>
    <n v="3"/>
    <n v="4"/>
    <x v="5"/>
    <s v="High"/>
    <s v="High"/>
    <n v="1"/>
    <n v="1"/>
  </r>
  <r>
    <s v="INC-2026-11884"/>
    <d v="2026-03-10T19:03:00"/>
    <x v="3"/>
    <s v="hr-benefits-portal.org"/>
    <x v="0"/>
    <x v="3"/>
    <n v="0.79374999999999996"/>
    <d v="2026-03-10T00:00:00"/>
    <n v="3"/>
    <n v="5"/>
    <n v="2"/>
    <x v="3"/>
    <s v="Medium"/>
    <s v="Medium"/>
    <n v="1"/>
    <n v="0"/>
  </r>
  <r>
    <s v="INC-2026-12939"/>
    <d v="2026-03-10T19:22:00"/>
    <x v="4"/>
    <s v="invoice-processing.co"/>
    <x v="2"/>
    <x v="2"/>
    <n v="0.80694444444444446"/>
    <d v="2026-03-10T00:00:00"/>
    <n v="3"/>
    <n v="3"/>
    <n v="2"/>
    <x v="4"/>
    <s v="Medium"/>
    <s v="Medium"/>
    <n v="1"/>
    <n v="0"/>
  </r>
  <r>
    <s v="INC-2026-10666"/>
    <d v="2026-03-10T19:32:00"/>
    <x v="0"/>
    <s v="invoice-processing.co"/>
    <x v="3"/>
    <x v="1"/>
    <n v="0.81388888888888888"/>
    <d v="2026-03-10T00:00:00"/>
    <n v="3"/>
    <n v="1"/>
    <n v="4"/>
    <x v="1"/>
    <s v="Low"/>
    <s v="Low"/>
    <n v="1"/>
    <n v="1"/>
  </r>
  <r>
    <s v="INC-2026-13466"/>
    <d v="2026-03-10T19:43:00"/>
    <x v="4"/>
    <s v="secure-bank-login.net"/>
    <x v="2"/>
    <x v="3"/>
    <n v="0.82152777777777775"/>
    <d v="2026-03-10T00:00:00"/>
    <n v="3"/>
    <n v="3"/>
    <n v="2"/>
    <x v="4"/>
    <s v="Medium"/>
    <s v="Medium"/>
    <n v="1"/>
    <n v="0"/>
  </r>
  <r>
    <s v="INC-2026-11571"/>
    <d v="2026-03-10T20:22:00"/>
    <x v="4"/>
    <s v="micros0ft-security.com"/>
    <x v="2"/>
    <x v="2"/>
    <n v="0.84861111111111109"/>
    <d v="2026-03-10T00:00:00"/>
    <n v="3"/>
    <n v="3"/>
    <n v="2"/>
    <x v="4"/>
    <s v="Medium"/>
    <s v="Medium"/>
    <n v="1"/>
    <n v="0"/>
  </r>
  <r>
    <s v="INC-2026-12167"/>
    <d v="2026-03-10T22:28:00"/>
    <x v="4"/>
    <s v="micros0ft-security.com"/>
    <x v="2"/>
    <x v="1"/>
    <n v="0.93611111111111112"/>
    <d v="2026-03-10T00:00:00"/>
    <n v="3"/>
    <n v="3"/>
    <n v="4"/>
    <x v="5"/>
    <s v="High"/>
    <s v="High"/>
    <n v="1"/>
    <n v="1"/>
  </r>
  <r>
    <s v="INC-2026-13287"/>
    <d v="2026-03-10T22:34:00"/>
    <x v="5"/>
    <s v="secure-bank-login.net"/>
    <x v="3"/>
    <x v="2"/>
    <n v="0.94027777777777777"/>
    <d v="2026-03-10T00:00:00"/>
    <n v="3"/>
    <n v="1"/>
    <n v="2"/>
    <x v="6"/>
    <s v="Low"/>
    <s v="Low"/>
    <n v="1"/>
    <n v="0"/>
  </r>
  <r>
    <s v="INC-2026-10852"/>
    <d v="2026-03-10T22:57:00"/>
    <x v="4"/>
    <s v="invoice-processing.co"/>
    <x v="2"/>
    <x v="2"/>
    <n v="0.95625000000000004"/>
    <d v="2026-03-10T00:00:00"/>
    <n v="3"/>
    <n v="3"/>
    <n v="2"/>
    <x v="4"/>
    <s v="Medium"/>
    <s v="Medium"/>
    <n v="1"/>
    <n v="0"/>
  </r>
  <r>
    <s v="INC-2026-14624"/>
    <d v="2026-03-10T23:15:00"/>
    <x v="5"/>
    <s v="secure-bank-login.net"/>
    <x v="1"/>
    <x v="3"/>
    <n v="0.96875"/>
    <d v="2026-03-10T00:00:00"/>
    <n v="3"/>
    <n v="1"/>
    <n v="2"/>
    <x v="6"/>
    <s v="Low"/>
    <s v="Low"/>
    <n v="1"/>
    <n v="0"/>
  </r>
  <r>
    <s v="INC-2026-12206"/>
    <d v="2026-03-10T23:59:00"/>
    <x v="2"/>
    <s v="micros0ft-security.com"/>
    <x v="1"/>
    <x v="1"/>
    <n v="0.99930555555555556"/>
    <d v="2026-03-10T00:00:00"/>
    <n v="3"/>
    <n v="3"/>
    <n v="4"/>
    <x v="5"/>
    <s v="High"/>
    <s v="High"/>
    <n v="1"/>
    <n v="1"/>
  </r>
  <r>
    <s v="INC-2026-11942"/>
    <d v="2026-03-11T00:01:00"/>
    <x v="4"/>
    <s v="hr-benefits-portal.org"/>
    <x v="2"/>
    <x v="2"/>
    <n v="6.9444444444444447E-4"/>
    <d v="2026-03-11T00:00:00"/>
    <n v="3"/>
    <n v="3"/>
    <n v="2"/>
    <x v="4"/>
    <s v="Medium"/>
    <s v="Medium"/>
    <n v="1"/>
    <n v="0"/>
  </r>
  <r>
    <s v="INC-2026-11820"/>
    <d v="2026-03-11T00:09:00"/>
    <x v="4"/>
    <s v="micros0ft-security.com"/>
    <x v="2"/>
    <x v="0"/>
    <n v="6.2500000000000003E-3"/>
    <d v="2026-03-11T00:00:00"/>
    <n v="3"/>
    <n v="3"/>
    <n v="1"/>
    <x v="2"/>
    <s v="Low"/>
    <s v="Low"/>
    <n v="1"/>
    <n v="0"/>
  </r>
  <r>
    <s v="INC-2026-10446"/>
    <d v="2026-03-11T01:13:00"/>
    <x v="4"/>
    <s v="micros0ft-security.com"/>
    <x v="2"/>
    <x v="2"/>
    <n v="5.0694444444444445E-2"/>
    <d v="2026-03-11T00:00:00"/>
    <n v="3"/>
    <n v="3"/>
    <n v="2"/>
    <x v="4"/>
    <s v="Medium"/>
    <s v="Medium"/>
    <n v="1"/>
    <n v="0"/>
  </r>
  <r>
    <s v="INC-2026-14300"/>
    <d v="2026-03-11T01:35:00"/>
    <x v="0"/>
    <s v="invoice-processing.co"/>
    <x v="3"/>
    <x v="1"/>
    <n v="6.5972222222222224E-2"/>
    <d v="2026-03-11T00:00:00"/>
    <n v="3"/>
    <n v="1"/>
    <n v="4"/>
    <x v="1"/>
    <s v="Low"/>
    <s v="Low"/>
    <n v="1"/>
    <n v="1"/>
  </r>
  <r>
    <s v="INC-2026-13273"/>
    <d v="2026-03-11T01:45:00"/>
    <x v="4"/>
    <s v="micros0ft-security.com"/>
    <x v="2"/>
    <x v="0"/>
    <n v="7.2916666666666671E-2"/>
    <d v="2026-03-11T00:00:00"/>
    <n v="3"/>
    <n v="3"/>
    <n v="1"/>
    <x v="2"/>
    <s v="Low"/>
    <s v="Low"/>
    <n v="1"/>
    <n v="0"/>
  </r>
  <r>
    <s v="INC-2026-14675"/>
    <d v="2026-03-11T02:01:00"/>
    <x v="2"/>
    <s v="hr-benefits-portal.org"/>
    <x v="3"/>
    <x v="2"/>
    <n v="8.4027777777777785E-2"/>
    <d v="2026-03-11T00:00:00"/>
    <n v="3"/>
    <n v="3"/>
    <n v="2"/>
    <x v="4"/>
    <s v="Medium"/>
    <s v="Medium"/>
    <n v="1"/>
    <n v="0"/>
  </r>
  <r>
    <s v="INC-2026-13625"/>
    <d v="2026-03-11T02:16:00"/>
    <x v="1"/>
    <s v="micros0ft-security.com"/>
    <x v="3"/>
    <x v="3"/>
    <n v="9.4444444444444442E-2"/>
    <d v="2026-03-11T00:00:00"/>
    <n v="3"/>
    <n v="1"/>
    <n v="2"/>
    <x v="6"/>
    <s v="Low"/>
    <s v="Low"/>
    <n v="1"/>
    <n v="0"/>
  </r>
  <r>
    <s v="INC-2026-14065"/>
    <d v="2026-03-11T02:51:00"/>
    <x v="3"/>
    <s v="hr-benefits-portal.org"/>
    <x v="0"/>
    <x v="1"/>
    <n v="0.11874999999999999"/>
    <d v="2026-03-11T00:00:00"/>
    <n v="3"/>
    <n v="5"/>
    <n v="4"/>
    <x v="10"/>
    <s v="Very High"/>
    <s v="Critical"/>
    <n v="1"/>
    <n v="1"/>
  </r>
  <r>
    <s v="INC-2026-11308"/>
    <d v="2026-03-11T03:11:00"/>
    <x v="1"/>
    <s v="secure-bank-login.net"/>
    <x v="3"/>
    <x v="1"/>
    <n v="0.13263888888888889"/>
    <d v="2026-03-11T00:00:00"/>
    <n v="3"/>
    <n v="1"/>
    <n v="4"/>
    <x v="1"/>
    <s v="Low"/>
    <s v="Low"/>
    <n v="1"/>
    <n v="1"/>
  </r>
  <r>
    <s v="INC-2026-10383"/>
    <d v="2026-03-11T03:35:00"/>
    <x v="4"/>
    <s v="secure-bank-login.net"/>
    <x v="3"/>
    <x v="3"/>
    <n v="0.14930555555555555"/>
    <d v="2026-03-11T00:00:00"/>
    <n v="3"/>
    <n v="3"/>
    <n v="2"/>
    <x v="4"/>
    <s v="Medium"/>
    <s v="Medium"/>
    <n v="1"/>
    <n v="0"/>
  </r>
  <r>
    <s v="INC-2026-14061"/>
    <d v="2026-03-11T03:41:00"/>
    <x v="0"/>
    <s v="invoice-processing.co"/>
    <x v="1"/>
    <x v="2"/>
    <n v="0.15347222222222223"/>
    <d v="2026-03-11T00:00:00"/>
    <n v="3"/>
    <n v="1"/>
    <n v="2"/>
    <x v="6"/>
    <s v="Low"/>
    <s v="Low"/>
    <n v="1"/>
    <n v="0"/>
  </r>
  <r>
    <s v="INC-2026-10306"/>
    <d v="2026-03-11T03:56:00"/>
    <x v="4"/>
    <s v="invoice-processing.co"/>
    <x v="2"/>
    <x v="4"/>
    <n v="0.16388888888888889"/>
    <d v="2026-03-11T00:00:00"/>
    <n v="3"/>
    <n v="3"/>
    <n v="5"/>
    <x v="9"/>
    <s v="High"/>
    <s v="High"/>
    <n v="1"/>
    <n v="1"/>
  </r>
  <r>
    <s v="INC-2026-11977"/>
    <d v="2026-03-11T04:01:00"/>
    <x v="4"/>
    <s v="secure-bank-login.net"/>
    <x v="2"/>
    <x v="0"/>
    <n v="0.1673611111111111"/>
    <d v="2026-03-11T00:00:00"/>
    <n v="3"/>
    <n v="3"/>
    <n v="1"/>
    <x v="2"/>
    <s v="Low"/>
    <s v="Low"/>
    <n v="1"/>
    <n v="0"/>
  </r>
  <r>
    <s v="INC-2026-13160"/>
    <d v="2026-03-11T04:40:00"/>
    <x v="1"/>
    <s v="secure-bank-login.net"/>
    <x v="2"/>
    <x v="1"/>
    <n v="0.19444444444444445"/>
    <d v="2026-03-11T00:00:00"/>
    <n v="3"/>
    <n v="1"/>
    <n v="4"/>
    <x v="1"/>
    <s v="Low"/>
    <s v="Low"/>
    <n v="1"/>
    <n v="1"/>
  </r>
  <r>
    <s v="INC-2026-13864"/>
    <d v="2026-03-11T05:17:00"/>
    <x v="5"/>
    <s v="micros0ft-security.com"/>
    <x v="3"/>
    <x v="3"/>
    <n v="0.22013888888888888"/>
    <d v="2026-03-11T00:00:00"/>
    <n v="3"/>
    <n v="1"/>
    <n v="2"/>
    <x v="6"/>
    <s v="Low"/>
    <s v="Low"/>
    <n v="1"/>
    <n v="0"/>
  </r>
  <r>
    <s v="INC-2026-14399"/>
    <d v="2026-03-11T05:20:00"/>
    <x v="3"/>
    <s v="secure-bank-login.net"/>
    <x v="0"/>
    <x v="2"/>
    <n v="0.22222222222222221"/>
    <d v="2026-03-11T00:00:00"/>
    <n v="3"/>
    <n v="5"/>
    <n v="2"/>
    <x v="3"/>
    <s v="Medium"/>
    <s v="Medium"/>
    <n v="1"/>
    <n v="0"/>
  </r>
  <r>
    <s v="INC-2026-11841"/>
    <d v="2026-03-11T05:38:00"/>
    <x v="4"/>
    <s v="secure-bank-login.net"/>
    <x v="2"/>
    <x v="3"/>
    <n v="0.23472222222222222"/>
    <d v="2026-03-11T00:00:00"/>
    <n v="3"/>
    <n v="3"/>
    <n v="2"/>
    <x v="4"/>
    <s v="Medium"/>
    <s v="Medium"/>
    <n v="1"/>
    <n v="0"/>
  </r>
  <r>
    <s v="INC-2026-10735"/>
    <d v="2026-03-11T06:17:00"/>
    <x v="5"/>
    <s v="invoice-processing.co"/>
    <x v="2"/>
    <x v="3"/>
    <n v="0.26180555555555557"/>
    <d v="2026-03-11T00:00:00"/>
    <n v="3"/>
    <n v="1"/>
    <n v="2"/>
    <x v="6"/>
    <s v="Low"/>
    <s v="Low"/>
    <n v="1"/>
    <n v="0"/>
  </r>
  <r>
    <s v="INC-2026-10793"/>
    <d v="2026-03-11T06:45:00"/>
    <x v="1"/>
    <s v="secure-bank-login.net"/>
    <x v="1"/>
    <x v="0"/>
    <n v="0.28125"/>
    <d v="2026-03-11T00:00:00"/>
    <n v="3"/>
    <n v="1"/>
    <n v="1"/>
    <x v="0"/>
    <s v="Low"/>
    <s v="Low"/>
    <n v="1"/>
    <n v="0"/>
  </r>
  <r>
    <s v="INC-2026-14233"/>
    <d v="2026-03-11T07:12:00"/>
    <x v="5"/>
    <s v="hr-benefits-portal.org"/>
    <x v="0"/>
    <x v="2"/>
    <n v="0.3"/>
    <d v="2026-03-11T00:00:00"/>
    <n v="3"/>
    <n v="1"/>
    <n v="2"/>
    <x v="6"/>
    <s v="Low"/>
    <s v="Low"/>
    <n v="1"/>
    <n v="0"/>
  </r>
  <r>
    <s v="INC-2026-14474"/>
    <d v="2026-03-11T07:39:00"/>
    <x v="5"/>
    <s v="invoice-processing.co"/>
    <x v="3"/>
    <x v="2"/>
    <n v="0.31874999999999998"/>
    <d v="2026-03-11T00:00:00"/>
    <n v="3"/>
    <n v="1"/>
    <n v="2"/>
    <x v="6"/>
    <s v="Low"/>
    <s v="Low"/>
    <n v="1"/>
    <n v="0"/>
  </r>
  <r>
    <s v="INC-2026-11084"/>
    <d v="2026-03-11T08:01:00"/>
    <x v="4"/>
    <s v="micros0ft-security.com"/>
    <x v="2"/>
    <x v="2"/>
    <n v="0.33402777777777776"/>
    <d v="2026-03-11T00:00:00"/>
    <n v="3"/>
    <n v="3"/>
    <n v="2"/>
    <x v="4"/>
    <s v="Medium"/>
    <s v="Medium"/>
    <n v="1"/>
    <n v="0"/>
  </r>
  <r>
    <s v="INC-2026-10642"/>
    <d v="2026-03-11T08:02:00"/>
    <x v="4"/>
    <s v="invoice-processing.co"/>
    <x v="2"/>
    <x v="3"/>
    <n v="0.3347222222222222"/>
    <d v="2026-03-11T00:00:00"/>
    <n v="3"/>
    <n v="3"/>
    <n v="2"/>
    <x v="4"/>
    <s v="Medium"/>
    <s v="Medium"/>
    <n v="1"/>
    <n v="0"/>
  </r>
  <r>
    <s v="INC-2026-13650"/>
    <d v="2026-03-11T08:03:00"/>
    <x v="5"/>
    <s v="micros0ft-security.com"/>
    <x v="1"/>
    <x v="0"/>
    <n v="0.33541666666666664"/>
    <d v="2026-03-11T00:00:00"/>
    <n v="3"/>
    <n v="1"/>
    <n v="1"/>
    <x v="0"/>
    <s v="Low"/>
    <s v="Low"/>
    <n v="1"/>
    <n v="0"/>
  </r>
  <r>
    <s v="INC-2026-14677"/>
    <d v="2026-03-11T08:39:00"/>
    <x v="4"/>
    <s v="secure-bank-login.net"/>
    <x v="2"/>
    <x v="2"/>
    <n v="0.36041666666666666"/>
    <d v="2026-03-11T00:00:00"/>
    <n v="3"/>
    <n v="3"/>
    <n v="2"/>
    <x v="4"/>
    <s v="Medium"/>
    <s v="Medium"/>
    <n v="1"/>
    <n v="0"/>
  </r>
  <r>
    <s v="INC-2026-11731"/>
    <d v="2026-03-11T08:50:00"/>
    <x v="5"/>
    <s v="micros0ft-security.com"/>
    <x v="3"/>
    <x v="3"/>
    <n v="0.36805555555555558"/>
    <d v="2026-03-11T00:00:00"/>
    <n v="3"/>
    <n v="1"/>
    <n v="2"/>
    <x v="6"/>
    <s v="Low"/>
    <s v="Low"/>
    <n v="1"/>
    <n v="0"/>
  </r>
  <r>
    <s v="INC-2026-13788"/>
    <d v="2026-03-11T08:55:00"/>
    <x v="0"/>
    <s v="secure-bank-login.net"/>
    <x v="2"/>
    <x v="1"/>
    <n v="0.37152777777777779"/>
    <d v="2026-03-11T00:00:00"/>
    <n v="3"/>
    <n v="1"/>
    <n v="4"/>
    <x v="1"/>
    <s v="Low"/>
    <s v="Low"/>
    <n v="1"/>
    <n v="1"/>
  </r>
  <r>
    <s v="INC-2026-10380"/>
    <d v="2026-03-11T09:18:00"/>
    <x v="0"/>
    <s v="secure-bank-login.net"/>
    <x v="3"/>
    <x v="1"/>
    <n v="0.38750000000000001"/>
    <d v="2026-03-11T00:00:00"/>
    <n v="3"/>
    <n v="1"/>
    <n v="4"/>
    <x v="1"/>
    <s v="Low"/>
    <s v="Low"/>
    <n v="1"/>
    <n v="1"/>
  </r>
  <r>
    <s v="INC-2026-11492"/>
    <d v="2026-03-11T10:07:00"/>
    <x v="4"/>
    <s v="invoice-processing.co"/>
    <x v="0"/>
    <x v="2"/>
    <n v="0.42152777777777778"/>
    <d v="2026-03-11T00:00:00"/>
    <n v="3"/>
    <n v="3"/>
    <n v="2"/>
    <x v="4"/>
    <s v="Medium"/>
    <s v="Medium"/>
    <n v="1"/>
    <n v="0"/>
  </r>
  <r>
    <s v="INC-2026-14446"/>
    <d v="2026-03-11T10:26:00"/>
    <x v="4"/>
    <s v="hr-benefits-portal.org"/>
    <x v="2"/>
    <x v="3"/>
    <n v="0.43472222222222223"/>
    <d v="2026-03-11T00:00:00"/>
    <n v="3"/>
    <n v="3"/>
    <n v="2"/>
    <x v="4"/>
    <s v="Medium"/>
    <s v="Medium"/>
    <n v="1"/>
    <n v="0"/>
  </r>
  <r>
    <s v="INC-2026-10548"/>
    <d v="2026-03-11T10:29:00"/>
    <x v="5"/>
    <s v="secure-bank-login.net"/>
    <x v="3"/>
    <x v="2"/>
    <n v="0.43680555555555556"/>
    <d v="2026-03-11T00:00:00"/>
    <n v="3"/>
    <n v="1"/>
    <n v="2"/>
    <x v="6"/>
    <s v="Low"/>
    <s v="Low"/>
    <n v="1"/>
    <n v="0"/>
  </r>
  <r>
    <s v="INC-2026-10801"/>
    <d v="2026-03-11T10:51:00"/>
    <x v="3"/>
    <s v="hr-benefits-portal.org"/>
    <x v="0"/>
    <x v="3"/>
    <n v="0.45208333333333334"/>
    <d v="2026-03-11T00:00:00"/>
    <n v="3"/>
    <n v="5"/>
    <n v="2"/>
    <x v="3"/>
    <s v="Medium"/>
    <s v="Medium"/>
    <n v="1"/>
    <n v="0"/>
  </r>
  <r>
    <s v="INC-2026-11349"/>
    <d v="2026-03-11T10:55:00"/>
    <x v="4"/>
    <s v="hr-benefits-portal.org"/>
    <x v="2"/>
    <x v="2"/>
    <n v="0.4548611111111111"/>
    <d v="2026-03-11T00:00:00"/>
    <n v="3"/>
    <n v="3"/>
    <n v="2"/>
    <x v="4"/>
    <s v="Medium"/>
    <s v="Medium"/>
    <n v="1"/>
    <n v="0"/>
  </r>
  <r>
    <s v="INC-2026-14749"/>
    <d v="2026-03-11T11:44:00"/>
    <x v="4"/>
    <s v="micros0ft-security.com"/>
    <x v="2"/>
    <x v="3"/>
    <n v="0.48888888888888887"/>
    <d v="2026-03-11T00:00:00"/>
    <n v="3"/>
    <n v="3"/>
    <n v="2"/>
    <x v="4"/>
    <s v="Medium"/>
    <s v="Medium"/>
    <n v="1"/>
    <n v="0"/>
  </r>
  <r>
    <s v="INC-2026-12439"/>
    <d v="2026-03-11T12:00:00"/>
    <x v="3"/>
    <s v="secure-bank-login.net"/>
    <x v="0"/>
    <x v="0"/>
    <n v="0.5"/>
    <d v="2026-03-11T00:00:00"/>
    <n v="3"/>
    <n v="5"/>
    <n v="1"/>
    <x v="8"/>
    <s v="Medium"/>
    <s v="Medium"/>
    <n v="1"/>
    <n v="0"/>
  </r>
  <r>
    <s v="INC-2026-13073"/>
    <d v="2026-03-11T12:42:00"/>
    <x v="0"/>
    <s v="micros0ft-security.com"/>
    <x v="3"/>
    <x v="2"/>
    <n v="0.52916666666666667"/>
    <d v="2026-03-11T00:00:00"/>
    <n v="3"/>
    <n v="1"/>
    <n v="2"/>
    <x v="6"/>
    <s v="Low"/>
    <s v="Low"/>
    <n v="1"/>
    <n v="0"/>
  </r>
  <r>
    <s v="INC-2026-13012"/>
    <d v="2026-03-11T12:48:00"/>
    <x v="4"/>
    <s v="hr-benefits-portal.org"/>
    <x v="2"/>
    <x v="0"/>
    <n v="0.53333333333333333"/>
    <d v="2026-03-11T00:00:00"/>
    <n v="3"/>
    <n v="3"/>
    <n v="1"/>
    <x v="2"/>
    <s v="Low"/>
    <s v="Low"/>
    <n v="1"/>
    <n v="0"/>
  </r>
  <r>
    <s v="INC-2026-14575"/>
    <d v="2026-03-11T13:32:00"/>
    <x v="0"/>
    <s v="invoice-processing.co"/>
    <x v="0"/>
    <x v="1"/>
    <n v="0.56388888888888888"/>
    <d v="2026-03-11T00:00:00"/>
    <n v="3"/>
    <n v="1"/>
    <n v="4"/>
    <x v="1"/>
    <s v="Low"/>
    <s v="Low"/>
    <n v="1"/>
    <n v="1"/>
  </r>
  <r>
    <s v="INC-2026-11988"/>
    <d v="2026-03-11T13:59:00"/>
    <x v="1"/>
    <s v="secure-bank-login.net"/>
    <x v="0"/>
    <x v="1"/>
    <n v="0.58263888888888893"/>
    <d v="2026-03-11T00:00:00"/>
    <n v="3"/>
    <n v="1"/>
    <n v="4"/>
    <x v="1"/>
    <s v="Low"/>
    <s v="Low"/>
    <n v="1"/>
    <n v="1"/>
  </r>
  <r>
    <s v="INC-2026-10827"/>
    <d v="2026-03-11T13:59:00"/>
    <x v="1"/>
    <s v="hr-benefits-portal.org"/>
    <x v="1"/>
    <x v="3"/>
    <n v="0.58263888888888893"/>
    <d v="2026-03-11T00:00:00"/>
    <n v="3"/>
    <n v="1"/>
    <n v="2"/>
    <x v="6"/>
    <s v="Low"/>
    <s v="Low"/>
    <n v="1"/>
    <n v="0"/>
  </r>
  <r>
    <s v="INC-2026-11192"/>
    <d v="2026-03-11T14:26:00"/>
    <x v="4"/>
    <s v="micros0ft-security.com"/>
    <x v="2"/>
    <x v="2"/>
    <n v="0.60138888888888886"/>
    <d v="2026-03-11T00:00:00"/>
    <n v="3"/>
    <n v="3"/>
    <n v="2"/>
    <x v="4"/>
    <s v="Medium"/>
    <s v="Medium"/>
    <n v="1"/>
    <n v="0"/>
  </r>
  <r>
    <s v="INC-2026-13048"/>
    <d v="2026-03-11T17:22:00"/>
    <x v="1"/>
    <s v="secure-bank-login.net"/>
    <x v="1"/>
    <x v="1"/>
    <n v="0.72361111111111109"/>
    <d v="2026-03-11T00:00:00"/>
    <n v="3"/>
    <n v="1"/>
    <n v="4"/>
    <x v="1"/>
    <s v="Low"/>
    <s v="Low"/>
    <n v="1"/>
    <n v="1"/>
  </r>
  <r>
    <s v="INC-2026-14485"/>
    <d v="2026-03-11T17:57:00"/>
    <x v="4"/>
    <s v="secure-bank-login.net"/>
    <x v="2"/>
    <x v="2"/>
    <n v="0.74791666666666667"/>
    <d v="2026-03-11T00:00:00"/>
    <n v="3"/>
    <n v="3"/>
    <n v="2"/>
    <x v="4"/>
    <s v="Medium"/>
    <s v="Medium"/>
    <n v="1"/>
    <n v="0"/>
  </r>
  <r>
    <s v="INC-2026-11312"/>
    <d v="2026-03-11T18:03:00"/>
    <x v="0"/>
    <s v="secure-bank-login.net"/>
    <x v="0"/>
    <x v="3"/>
    <n v="0.75208333333333333"/>
    <d v="2026-03-11T00:00:00"/>
    <n v="3"/>
    <n v="1"/>
    <n v="2"/>
    <x v="6"/>
    <s v="Low"/>
    <s v="Low"/>
    <n v="1"/>
    <n v="0"/>
  </r>
  <r>
    <s v="INC-2026-14156"/>
    <d v="2026-03-11T18:14:00"/>
    <x v="4"/>
    <s v="micros0ft-security.com"/>
    <x v="2"/>
    <x v="2"/>
    <n v="0.75972222222222219"/>
    <d v="2026-03-11T00:00:00"/>
    <n v="3"/>
    <n v="3"/>
    <n v="2"/>
    <x v="4"/>
    <s v="Medium"/>
    <s v="Medium"/>
    <n v="1"/>
    <n v="0"/>
  </r>
  <r>
    <s v="INC-2026-13121"/>
    <d v="2026-03-11T18:52:00"/>
    <x v="1"/>
    <s v="invoice-processing.co"/>
    <x v="2"/>
    <x v="1"/>
    <n v="0.78611111111111109"/>
    <d v="2026-03-11T00:00:00"/>
    <n v="3"/>
    <n v="1"/>
    <n v="4"/>
    <x v="1"/>
    <s v="Low"/>
    <s v="Low"/>
    <n v="1"/>
    <n v="1"/>
  </r>
  <r>
    <s v="INC-2026-14926"/>
    <d v="2026-03-11T19:25:00"/>
    <x v="4"/>
    <s v="secure-bank-login.net"/>
    <x v="2"/>
    <x v="1"/>
    <n v="0.80902777777777779"/>
    <d v="2026-03-11T00:00:00"/>
    <n v="3"/>
    <n v="3"/>
    <n v="4"/>
    <x v="5"/>
    <s v="High"/>
    <s v="High"/>
    <n v="1"/>
    <n v="1"/>
  </r>
  <r>
    <s v="INC-2026-11042"/>
    <d v="2026-03-11T19:28:00"/>
    <x v="4"/>
    <s v="invoice-processing.co"/>
    <x v="2"/>
    <x v="2"/>
    <n v="0.81111111111111112"/>
    <d v="2026-03-11T00:00:00"/>
    <n v="3"/>
    <n v="3"/>
    <n v="2"/>
    <x v="4"/>
    <s v="Medium"/>
    <s v="Medium"/>
    <n v="1"/>
    <n v="0"/>
  </r>
  <r>
    <s v="INC-2026-11281"/>
    <d v="2026-03-11T19:59:00"/>
    <x v="4"/>
    <s v="micros0ft-security.com"/>
    <x v="2"/>
    <x v="3"/>
    <n v="0.83263888888888893"/>
    <d v="2026-03-11T00:00:00"/>
    <n v="3"/>
    <n v="3"/>
    <n v="2"/>
    <x v="4"/>
    <s v="Medium"/>
    <s v="Medium"/>
    <n v="1"/>
    <n v="0"/>
  </r>
  <r>
    <s v="INC-2026-10214"/>
    <d v="2026-03-11T20:32:00"/>
    <x v="4"/>
    <s v="micros0ft-security.com"/>
    <x v="2"/>
    <x v="3"/>
    <n v="0.85555555555555551"/>
    <d v="2026-03-11T00:00:00"/>
    <n v="3"/>
    <n v="3"/>
    <n v="2"/>
    <x v="4"/>
    <s v="Medium"/>
    <s v="Medium"/>
    <n v="1"/>
    <n v="0"/>
  </r>
  <r>
    <s v="INC-2026-11044"/>
    <d v="2026-03-11T20:36:00"/>
    <x v="5"/>
    <s v="hr-benefits-portal.org"/>
    <x v="0"/>
    <x v="0"/>
    <n v="0.85833333333333328"/>
    <d v="2026-03-11T00:00:00"/>
    <n v="3"/>
    <n v="1"/>
    <n v="1"/>
    <x v="0"/>
    <s v="Low"/>
    <s v="Low"/>
    <n v="1"/>
    <n v="0"/>
  </r>
  <r>
    <s v="INC-2026-11740"/>
    <d v="2026-03-11T21:06:00"/>
    <x v="4"/>
    <s v="secure-bank-login.net"/>
    <x v="1"/>
    <x v="0"/>
    <n v="0.87916666666666665"/>
    <d v="2026-03-11T00:00:00"/>
    <n v="3"/>
    <n v="3"/>
    <n v="1"/>
    <x v="2"/>
    <s v="Low"/>
    <s v="Low"/>
    <n v="1"/>
    <n v="0"/>
  </r>
  <r>
    <s v="INC-2026-13609"/>
    <d v="2026-03-11T21:14:00"/>
    <x v="4"/>
    <s v="micros0ft-security.com"/>
    <x v="3"/>
    <x v="3"/>
    <n v="0.88472222222222219"/>
    <d v="2026-03-11T00:00:00"/>
    <n v="3"/>
    <n v="3"/>
    <n v="2"/>
    <x v="4"/>
    <s v="Medium"/>
    <s v="Medium"/>
    <n v="1"/>
    <n v="0"/>
  </r>
  <r>
    <s v="INC-2026-11247"/>
    <d v="2026-03-11T22:26:00"/>
    <x v="4"/>
    <s v="micros0ft-security.com"/>
    <x v="3"/>
    <x v="0"/>
    <n v="0.93472222222222223"/>
    <d v="2026-03-11T00:00:00"/>
    <n v="3"/>
    <n v="3"/>
    <n v="1"/>
    <x v="2"/>
    <s v="Low"/>
    <s v="Low"/>
    <n v="1"/>
    <n v="0"/>
  </r>
  <r>
    <s v="INC-2026-14915"/>
    <d v="2026-03-11T23:39:00"/>
    <x v="4"/>
    <s v="secure-bank-login.net"/>
    <x v="2"/>
    <x v="0"/>
    <n v="0.98541666666666672"/>
    <d v="2026-03-11T00:00:00"/>
    <n v="3"/>
    <n v="3"/>
    <n v="1"/>
    <x v="2"/>
    <s v="Low"/>
    <s v="Low"/>
    <n v="1"/>
    <n v="0"/>
  </r>
  <r>
    <s v="INC-2026-14060"/>
    <d v="2026-03-12T00:12:00"/>
    <x v="1"/>
    <s v="hr-benefits-portal.org"/>
    <x v="3"/>
    <x v="0"/>
    <n v="8.3333333333333332E-3"/>
    <d v="2026-03-12T00:00:00"/>
    <n v="3"/>
    <n v="1"/>
    <n v="1"/>
    <x v="0"/>
    <s v="Low"/>
    <s v="Low"/>
    <n v="1"/>
    <n v="0"/>
  </r>
  <r>
    <s v="INC-2026-12214"/>
    <d v="2026-03-12T00:58:00"/>
    <x v="1"/>
    <s v="micros0ft-security.com"/>
    <x v="0"/>
    <x v="0"/>
    <n v="4.027777777777778E-2"/>
    <d v="2026-03-12T00:00:00"/>
    <n v="3"/>
    <n v="1"/>
    <n v="1"/>
    <x v="0"/>
    <s v="Low"/>
    <s v="Low"/>
    <n v="1"/>
    <n v="0"/>
  </r>
  <r>
    <s v="INC-2026-12174"/>
    <d v="2026-03-12T01:26:00"/>
    <x v="3"/>
    <s v="invoice-processing.co"/>
    <x v="0"/>
    <x v="1"/>
    <n v="5.9722222222222225E-2"/>
    <d v="2026-03-12T00:00:00"/>
    <n v="3"/>
    <n v="5"/>
    <n v="4"/>
    <x v="10"/>
    <s v="Very High"/>
    <s v="Critical"/>
    <n v="1"/>
    <n v="1"/>
  </r>
  <r>
    <s v="INC-2026-12140"/>
    <d v="2026-03-12T02:14:00"/>
    <x v="4"/>
    <s v="hr-benefits-portal.org"/>
    <x v="2"/>
    <x v="1"/>
    <n v="9.3055555555555558E-2"/>
    <d v="2026-03-12T00:00:00"/>
    <n v="3"/>
    <n v="3"/>
    <n v="4"/>
    <x v="5"/>
    <s v="High"/>
    <s v="High"/>
    <n v="1"/>
    <n v="1"/>
  </r>
  <r>
    <s v="INC-2026-10673"/>
    <d v="2026-03-12T02:14:00"/>
    <x v="4"/>
    <s v="secure-bank-login.net"/>
    <x v="2"/>
    <x v="3"/>
    <n v="9.3055555555555558E-2"/>
    <d v="2026-03-12T00:00:00"/>
    <n v="3"/>
    <n v="3"/>
    <n v="2"/>
    <x v="4"/>
    <s v="Medium"/>
    <s v="Medium"/>
    <n v="1"/>
    <n v="0"/>
  </r>
  <r>
    <s v="INC-2026-12415"/>
    <d v="2026-03-12T02:37:00"/>
    <x v="3"/>
    <s v="hr-benefits-portal.org"/>
    <x v="0"/>
    <x v="0"/>
    <n v="0.10902777777777778"/>
    <d v="2026-03-12T00:00:00"/>
    <n v="3"/>
    <n v="5"/>
    <n v="1"/>
    <x v="8"/>
    <s v="Medium"/>
    <s v="Medium"/>
    <n v="1"/>
    <n v="0"/>
  </r>
  <r>
    <s v="INC-2026-11016"/>
    <d v="2026-03-12T02:55:00"/>
    <x v="4"/>
    <s v="invoice-processing.co"/>
    <x v="2"/>
    <x v="3"/>
    <n v="0.12152777777777778"/>
    <d v="2026-03-12T00:00:00"/>
    <n v="3"/>
    <n v="3"/>
    <n v="2"/>
    <x v="4"/>
    <s v="Medium"/>
    <s v="Medium"/>
    <n v="1"/>
    <n v="0"/>
  </r>
  <r>
    <s v="INC-2026-11960"/>
    <d v="2026-03-12T02:59:00"/>
    <x v="5"/>
    <s v="hr-benefits-portal.org"/>
    <x v="3"/>
    <x v="2"/>
    <n v="0.12430555555555556"/>
    <d v="2026-03-12T00:00:00"/>
    <n v="3"/>
    <n v="1"/>
    <n v="2"/>
    <x v="6"/>
    <s v="Low"/>
    <s v="Low"/>
    <n v="1"/>
    <n v="0"/>
  </r>
  <r>
    <s v="INC-2026-10242"/>
    <d v="2026-03-12T03:02:00"/>
    <x v="1"/>
    <s v="hr-benefits-portal.org"/>
    <x v="2"/>
    <x v="3"/>
    <n v="0.12638888888888888"/>
    <d v="2026-03-12T00:00:00"/>
    <n v="3"/>
    <n v="1"/>
    <n v="2"/>
    <x v="6"/>
    <s v="Low"/>
    <s v="Low"/>
    <n v="1"/>
    <n v="0"/>
  </r>
  <r>
    <s v="INC-2026-14408"/>
    <d v="2026-03-12T03:09:00"/>
    <x v="4"/>
    <s v="invoice-processing.co"/>
    <x v="2"/>
    <x v="3"/>
    <n v="0.13125000000000001"/>
    <d v="2026-03-12T00:00:00"/>
    <n v="3"/>
    <n v="3"/>
    <n v="2"/>
    <x v="4"/>
    <s v="Medium"/>
    <s v="Medium"/>
    <n v="1"/>
    <n v="0"/>
  </r>
  <r>
    <s v="INC-2026-13751"/>
    <d v="2026-03-12T03:37:00"/>
    <x v="4"/>
    <s v="micros0ft-security.com"/>
    <x v="2"/>
    <x v="1"/>
    <n v="0.15069444444444444"/>
    <d v="2026-03-12T00:00:00"/>
    <n v="3"/>
    <n v="3"/>
    <n v="4"/>
    <x v="5"/>
    <s v="High"/>
    <s v="High"/>
    <n v="1"/>
    <n v="1"/>
  </r>
  <r>
    <s v="INC-2026-14337"/>
    <d v="2026-03-12T03:50:00"/>
    <x v="4"/>
    <s v="micros0ft-security.com"/>
    <x v="2"/>
    <x v="2"/>
    <n v="0.15972222222222221"/>
    <d v="2026-03-12T00:00:00"/>
    <n v="3"/>
    <n v="3"/>
    <n v="2"/>
    <x v="4"/>
    <s v="Medium"/>
    <s v="Medium"/>
    <n v="1"/>
    <n v="0"/>
  </r>
  <r>
    <s v="INC-2026-10543"/>
    <d v="2026-03-12T04:57:00"/>
    <x v="4"/>
    <s v="micros0ft-security.com"/>
    <x v="2"/>
    <x v="3"/>
    <n v="0.20624999999999999"/>
    <d v="2026-03-12T00:00:00"/>
    <n v="3"/>
    <n v="3"/>
    <n v="2"/>
    <x v="4"/>
    <s v="Medium"/>
    <s v="Medium"/>
    <n v="1"/>
    <n v="0"/>
  </r>
  <r>
    <s v="INC-2026-12359"/>
    <d v="2026-03-12T05:43:00"/>
    <x v="4"/>
    <s v="invoice-processing.co"/>
    <x v="2"/>
    <x v="3"/>
    <n v="0.23819444444444443"/>
    <d v="2026-03-12T00:00:00"/>
    <n v="3"/>
    <n v="3"/>
    <n v="2"/>
    <x v="4"/>
    <s v="Medium"/>
    <s v="Medium"/>
    <n v="1"/>
    <n v="0"/>
  </r>
  <r>
    <s v="INC-2026-14039"/>
    <d v="2026-03-12T06:36:00"/>
    <x v="4"/>
    <s v="secure-bank-login.net"/>
    <x v="2"/>
    <x v="3"/>
    <n v="0.27500000000000002"/>
    <d v="2026-03-12T00:00:00"/>
    <n v="3"/>
    <n v="3"/>
    <n v="2"/>
    <x v="4"/>
    <s v="Medium"/>
    <s v="Medium"/>
    <n v="1"/>
    <n v="0"/>
  </r>
  <r>
    <s v="INC-2026-14660"/>
    <d v="2026-03-12T07:18:00"/>
    <x v="3"/>
    <s v="invoice-processing.co"/>
    <x v="0"/>
    <x v="1"/>
    <n v="0.30416666666666664"/>
    <d v="2026-03-12T00:00:00"/>
    <n v="3"/>
    <n v="5"/>
    <n v="4"/>
    <x v="10"/>
    <s v="Very High"/>
    <s v="Critical"/>
    <n v="1"/>
    <n v="1"/>
  </r>
  <r>
    <s v="INC-2026-11237"/>
    <d v="2026-03-12T07:39:00"/>
    <x v="4"/>
    <s v="secure-bank-login.net"/>
    <x v="2"/>
    <x v="2"/>
    <n v="0.31874999999999998"/>
    <d v="2026-03-12T00:00:00"/>
    <n v="3"/>
    <n v="3"/>
    <n v="2"/>
    <x v="4"/>
    <s v="Medium"/>
    <s v="Medium"/>
    <n v="1"/>
    <n v="0"/>
  </r>
  <r>
    <s v="INC-2026-12333"/>
    <d v="2026-03-12T08:10:00"/>
    <x v="4"/>
    <s v="hr-benefits-portal.org"/>
    <x v="0"/>
    <x v="4"/>
    <n v="0.34027777777777779"/>
    <d v="2026-03-12T00:00:00"/>
    <n v="3"/>
    <n v="3"/>
    <n v="5"/>
    <x v="9"/>
    <s v="High"/>
    <s v="High"/>
    <n v="1"/>
    <n v="1"/>
  </r>
  <r>
    <s v="INC-2026-14692"/>
    <d v="2026-03-12T08:20:00"/>
    <x v="3"/>
    <s v="invoice-processing.co"/>
    <x v="0"/>
    <x v="2"/>
    <n v="0.34722222222222221"/>
    <d v="2026-03-12T00:00:00"/>
    <n v="3"/>
    <n v="5"/>
    <n v="2"/>
    <x v="3"/>
    <s v="Medium"/>
    <s v="Medium"/>
    <n v="1"/>
    <n v="0"/>
  </r>
  <r>
    <s v="INC-2026-11151"/>
    <d v="2026-03-12T08:38:00"/>
    <x v="1"/>
    <s v="hr-benefits-portal.org"/>
    <x v="2"/>
    <x v="3"/>
    <n v="0.35972222222222222"/>
    <d v="2026-03-12T00:00:00"/>
    <n v="3"/>
    <n v="1"/>
    <n v="2"/>
    <x v="6"/>
    <s v="Low"/>
    <s v="Low"/>
    <n v="1"/>
    <n v="0"/>
  </r>
  <r>
    <s v="INC-2026-14597"/>
    <d v="2026-03-12T08:47:00"/>
    <x v="1"/>
    <s v="micros0ft-security.com"/>
    <x v="2"/>
    <x v="3"/>
    <n v="0.3659722222222222"/>
    <d v="2026-03-12T00:00:00"/>
    <n v="3"/>
    <n v="1"/>
    <n v="2"/>
    <x v="6"/>
    <s v="Low"/>
    <s v="Low"/>
    <n v="1"/>
    <n v="0"/>
  </r>
  <r>
    <s v="INC-2026-10020"/>
    <d v="2026-03-12T08:59:00"/>
    <x v="4"/>
    <s v="secure-bank-login.net"/>
    <x v="3"/>
    <x v="3"/>
    <n v="0.37430555555555556"/>
    <d v="2026-03-12T00:00:00"/>
    <n v="3"/>
    <n v="3"/>
    <n v="2"/>
    <x v="4"/>
    <s v="Medium"/>
    <s v="Medium"/>
    <n v="1"/>
    <n v="0"/>
  </r>
  <r>
    <s v="INC-2026-11531"/>
    <d v="2026-03-12T09:43:00"/>
    <x v="4"/>
    <s v="invoice-processing.co"/>
    <x v="2"/>
    <x v="0"/>
    <n v="0.40486111111111112"/>
    <d v="2026-03-12T00:00:00"/>
    <n v="3"/>
    <n v="3"/>
    <n v="1"/>
    <x v="2"/>
    <s v="Low"/>
    <s v="Low"/>
    <n v="1"/>
    <n v="0"/>
  </r>
  <r>
    <s v="INC-2026-13895"/>
    <d v="2026-03-12T10:26:00"/>
    <x v="0"/>
    <s v="micros0ft-security.com"/>
    <x v="2"/>
    <x v="2"/>
    <n v="0.43472222222222223"/>
    <d v="2026-03-12T00:00:00"/>
    <n v="3"/>
    <n v="1"/>
    <n v="2"/>
    <x v="6"/>
    <s v="Low"/>
    <s v="Low"/>
    <n v="1"/>
    <n v="0"/>
  </r>
  <r>
    <s v="INC-2026-13802"/>
    <d v="2026-03-12T10:34:00"/>
    <x v="4"/>
    <s v="hr-benefits-portal.org"/>
    <x v="2"/>
    <x v="2"/>
    <n v="0.44027777777777777"/>
    <d v="2026-03-12T00:00:00"/>
    <n v="3"/>
    <n v="3"/>
    <n v="2"/>
    <x v="4"/>
    <s v="Medium"/>
    <s v="Medium"/>
    <n v="1"/>
    <n v="0"/>
  </r>
  <r>
    <s v="INC-2026-13805"/>
    <d v="2026-03-12T10:47:00"/>
    <x v="4"/>
    <s v="secure-bank-login.net"/>
    <x v="2"/>
    <x v="1"/>
    <n v="0.44930555555555557"/>
    <d v="2026-03-12T00:00:00"/>
    <n v="3"/>
    <n v="3"/>
    <n v="4"/>
    <x v="5"/>
    <s v="High"/>
    <s v="High"/>
    <n v="1"/>
    <n v="1"/>
  </r>
  <r>
    <s v="INC-2026-10596"/>
    <d v="2026-03-12T11:04:00"/>
    <x v="4"/>
    <s v="micros0ft-security.com"/>
    <x v="1"/>
    <x v="3"/>
    <n v="0.46111111111111114"/>
    <d v="2026-03-12T00:00:00"/>
    <n v="3"/>
    <n v="3"/>
    <n v="2"/>
    <x v="4"/>
    <s v="Medium"/>
    <s v="Medium"/>
    <n v="1"/>
    <n v="0"/>
  </r>
  <r>
    <s v="INC-2026-10082"/>
    <d v="2026-03-12T11:50:00"/>
    <x v="3"/>
    <s v="secure-bank-login.net"/>
    <x v="0"/>
    <x v="2"/>
    <n v="0.49305555555555558"/>
    <d v="2026-03-12T00:00:00"/>
    <n v="3"/>
    <n v="5"/>
    <n v="2"/>
    <x v="3"/>
    <s v="Medium"/>
    <s v="Medium"/>
    <n v="1"/>
    <n v="0"/>
  </r>
  <r>
    <s v="INC-2026-13730"/>
    <d v="2026-03-12T12:09:00"/>
    <x v="1"/>
    <s v="invoice-processing.co"/>
    <x v="0"/>
    <x v="1"/>
    <n v="0.50624999999999998"/>
    <d v="2026-03-12T00:00:00"/>
    <n v="3"/>
    <n v="1"/>
    <n v="4"/>
    <x v="1"/>
    <s v="Low"/>
    <s v="Low"/>
    <n v="1"/>
    <n v="1"/>
  </r>
  <r>
    <s v="INC-2026-12482"/>
    <d v="2026-03-12T13:16:00"/>
    <x v="1"/>
    <s v="micros0ft-security.com"/>
    <x v="1"/>
    <x v="0"/>
    <n v="0.55277777777777781"/>
    <d v="2026-03-12T00:00:00"/>
    <n v="3"/>
    <n v="1"/>
    <n v="1"/>
    <x v="0"/>
    <s v="Low"/>
    <s v="Low"/>
    <n v="1"/>
    <n v="0"/>
  </r>
  <r>
    <s v="INC-2026-10699"/>
    <d v="2026-03-12T13:17:00"/>
    <x v="3"/>
    <s v="invoice-processing.co"/>
    <x v="0"/>
    <x v="0"/>
    <n v="0.55347222222222225"/>
    <d v="2026-03-12T00:00:00"/>
    <n v="3"/>
    <n v="5"/>
    <n v="1"/>
    <x v="8"/>
    <s v="Medium"/>
    <s v="Medium"/>
    <n v="1"/>
    <n v="0"/>
  </r>
  <r>
    <s v="INC-2026-12423"/>
    <d v="2026-03-12T13:20:00"/>
    <x v="0"/>
    <s v="secure-bank-login.net"/>
    <x v="2"/>
    <x v="3"/>
    <n v="0.55555555555555558"/>
    <d v="2026-03-12T00:00:00"/>
    <n v="3"/>
    <n v="1"/>
    <n v="2"/>
    <x v="6"/>
    <s v="Low"/>
    <s v="Low"/>
    <n v="1"/>
    <n v="0"/>
  </r>
  <r>
    <s v="INC-2026-11353"/>
    <d v="2026-03-12T13:44:00"/>
    <x v="4"/>
    <s v="invoice-processing.co"/>
    <x v="2"/>
    <x v="4"/>
    <n v="0.57222222222222219"/>
    <d v="2026-03-12T00:00:00"/>
    <n v="3"/>
    <n v="3"/>
    <n v="5"/>
    <x v="9"/>
    <s v="High"/>
    <s v="High"/>
    <n v="1"/>
    <n v="1"/>
  </r>
  <r>
    <s v="INC-2026-10449"/>
    <d v="2026-03-12T13:53:00"/>
    <x v="4"/>
    <s v="hr-benefits-portal.org"/>
    <x v="2"/>
    <x v="2"/>
    <n v="0.57847222222222228"/>
    <d v="2026-03-12T00:00:00"/>
    <n v="3"/>
    <n v="3"/>
    <n v="2"/>
    <x v="4"/>
    <s v="Medium"/>
    <s v="Medium"/>
    <n v="1"/>
    <n v="0"/>
  </r>
  <r>
    <s v="INC-2026-10720"/>
    <d v="2026-03-12T14:28:00"/>
    <x v="4"/>
    <s v="secure-bank-login.net"/>
    <x v="2"/>
    <x v="3"/>
    <n v="0.60277777777777775"/>
    <d v="2026-03-12T00:00:00"/>
    <n v="3"/>
    <n v="3"/>
    <n v="2"/>
    <x v="4"/>
    <s v="Medium"/>
    <s v="Medium"/>
    <n v="1"/>
    <n v="0"/>
  </r>
  <r>
    <s v="INC-2026-10844"/>
    <d v="2026-03-12T14:37:00"/>
    <x v="4"/>
    <s v="hr-benefits-portal.org"/>
    <x v="2"/>
    <x v="2"/>
    <n v="0.60902777777777772"/>
    <d v="2026-03-12T00:00:00"/>
    <n v="3"/>
    <n v="3"/>
    <n v="2"/>
    <x v="4"/>
    <s v="Medium"/>
    <s v="Medium"/>
    <n v="1"/>
    <n v="0"/>
  </r>
  <r>
    <s v="INC-2026-12105"/>
    <d v="2026-03-12T15:57:00"/>
    <x v="1"/>
    <s v="invoice-processing.co"/>
    <x v="2"/>
    <x v="3"/>
    <n v="0.6645833333333333"/>
    <d v="2026-03-12T00:00:00"/>
    <n v="3"/>
    <n v="1"/>
    <n v="2"/>
    <x v="6"/>
    <s v="Low"/>
    <s v="Low"/>
    <n v="1"/>
    <n v="0"/>
  </r>
  <r>
    <s v="INC-2026-13017"/>
    <d v="2026-03-12T16:18:00"/>
    <x v="0"/>
    <s v="micros0ft-security.com"/>
    <x v="0"/>
    <x v="3"/>
    <n v="0.6791666666666667"/>
    <d v="2026-03-12T00:00:00"/>
    <n v="3"/>
    <n v="1"/>
    <n v="2"/>
    <x v="6"/>
    <s v="Low"/>
    <s v="Low"/>
    <n v="1"/>
    <n v="0"/>
  </r>
  <r>
    <s v="INC-2026-14053"/>
    <d v="2026-03-12T17:17:00"/>
    <x v="5"/>
    <s v="micros0ft-security.com"/>
    <x v="1"/>
    <x v="3"/>
    <n v="0.72013888888888888"/>
    <d v="2026-03-12T00:00:00"/>
    <n v="3"/>
    <n v="1"/>
    <n v="2"/>
    <x v="6"/>
    <s v="Low"/>
    <s v="Low"/>
    <n v="1"/>
    <n v="0"/>
  </r>
  <r>
    <s v="INC-2026-10073"/>
    <d v="2026-03-12T17:19:00"/>
    <x v="3"/>
    <s v="invoice-processing.co"/>
    <x v="0"/>
    <x v="0"/>
    <n v="0.72152777777777777"/>
    <d v="2026-03-12T00:00:00"/>
    <n v="3"/>
    <n v="5"/>
    <n v="1"/>
    <x v="8"/>
    <s v="Medium"/>
    <s v="Medium"/>
    <n v="1"/>
    <n v="0"/>
  </r>
  <r>
    <s v="INC-2026-14847"/>
    <d v="2026-03-12T17:35:00"/>
    <x v="3"/>
    <s v="secure-bank-login.net"/>
    <x v="0"/>
    <x v="3"/>
    <n v="0.73263888888888884"/>
    <d v="2026-03-12T00:00:00"/>
    <n v="3"/>
    <n v="5"/>
    <n v="2"/>
    <x v="3"/>
    <s v="Medium"/>
    <s v="Medium"/>
    <n v="1"/>
    <n v="0"/>
  </r>
  <r>
    <s v="INC-2026-12285"/>
    <d v="2026-03-12T17:43:00"/>
    <x v="4"/>
    <s v="invoice-processing.co"/>
    <x v="2"/>
    <x v="2"/>
    <n v="0.73819444444444449"/>
    <d v="2026-03-12T00:00:00"/>
    <n v="3"/>
    <n v="3"/>
    <n v="2"/>
    <x v="4"/>
    <s v="Medium"/>
    <s v="Medium"/>
    <n v="1"/>
    <n v="0"/>
  </r>
  <r>
    <s v="INC-2026-12566"/>
    <d v="2026-03-12T17:47:00"/>
    <x v="5"/>
    <s v="hr-benefits-portal.org"/>
    <x v="0"/>
    <x v="2"/>
    <n v="0.74097222222222225"/>
    <d v="2026-03-12T00:00:00"/>
    <n v="3"/>
    <n v="1"/>
    <n v="2"/>
    <x v="6"/>
    <s v="Low"/>
    <s v="Low"/>
    <n v="1"/>
    <n v="0"/>
  </r>
  <r>
    <s v="INC-2026-12533"/>
    <d v="2026-03-12T18:09:00"/>
    <x v="1"/>
    <s v="micros0ft-security.com"/>
    <x v="1"/>
    <x v="0"/>
    <n v="0.75624999999999998"/>
    <d v="2026-03-12T00:00:00"/>
    <n v="3"/>
    <n v="1"/>
    <n v="1"/>
    <x v="0"/>
    <s v="Low"/>
    <s v="Low"/>
    <n v="1"/>
    <n v="0"/>
  </r>
  <r>
    <s v="INC-2026-14669"/>
    <d v="2026-03-12T18:33:00"/>
    <x v="5"/>
    <s v="secure-bank-login.net"/>
    <x v="1"/>
    <x v="0"/>
    <n v="0.7729166666666667"/>
    <d v="2026-03-12T00:00:00"/>
    <n v="3"/>
    <n v="1"/>
    <n v="1"/>
    <x v="0"/>
    <s v="Low"/>
    <s v="Low"/>
    <n v="1"/>
    <n v="0"/>
  </r>
  <r>
    <s v="INC-2026-14115"/>
    <d v="2026-03-12T18:52:00"/>
    <x v="1"/>
    <s v="micros0ft-security.com"/>
    <x v="3"/>
    <x v="0"/>
    <n v="0.78611111111111109"/>
    <d v="2026-03-12T00:00:00"/>
    <n v="3"/>
    <n v="1"/>
    <n v="1"/>
    <x v="0"/>
    <s v="Low"/>
    <s v="Low"/>
    <n v="1"/>
    <n v="0"/>
  </r>
  <r>
    <s v="INC-2026-10262"/>
    <d v="2026-03-12T19:06:00"/>
    <x v="0"/>
    <s v="secure-bank-login.net"/>
    <x v="2"/>
    <x v="4"/>
    <n v="0.79583333333333328"/>
    <d v="2026-03-12T00:00:00"/>
    <n v="3"/>
    <n v="1"/>
    <n v="5"/>
    <x v="8"/>
    <s v="Medium"/>
    <s v="Medium"/>
    <n v="1"/>
    <n v="1"/>
  </r>
  <r>
    <s v="INC-2026-13668"/>
    <d v="2026-03-12T20:53:00"/>
    <x v="4"/>
    <s v="micros0ft-security.com"/>
    <x v="2"/>
    <x v="3"/>
    <n v="0.87013888888888891"/>
    <d v="2026-03-12T00:00:00"/>
    <n v="3"/>
    <n v="3"/>
    <n v="2"/>
    <x v="4"/>
    <s v="Medium"/>
    <s v="Medium"/>
    <n v="1"/>
    <n v="0"/>
  </r>
  <r>
    <s v="INC-2026-13659"/>
    <d v="2026-03-12T21:32:00"/>
    <x v="4"/>
    <s v="micros0ft-security.com"/>
    <x v="2"/>
    <x v="1"/>
    <n v="0.89722222222222225"/>
    <d v="2026-03-12T00:00:00"/>
    <n v="3"/>
    <n v="3"/>
    <n v="4"/>
    <x v="5"/>
    <s v="High"/>
    <s v="High"/>
    <n v="1"/>
    <n v="1"/>
  </r>
  <r>
    <s v="INC-2026-13914"/>
    <d v="2026-03-12T22:23:00"/>
    <x v="4"/>
    <s v="invoice-processing.co"/>
    <x v="2"/>
    <x v="2"/>
    <n v="0.93263888888888891"/>
    <d v="2026-03-12T00:00:00"/>
    <n v="3"/>
    <n v="3"/>
    <n v="2"/>
    <x v="4"/>
    <s v="Medium"/>
    <s v="Medium"/>
    <n v="1"/>
    <n v="0"/>
  </r>
  <r>
    <s v="INC-2026-14555"/>
    <d v="2026-03-12T22:33:00"/>
    <x v="4"/>
    <s v="micros0ft-security.com"/>
    <x v="2"/>
    <x v="0"/>
    <n v="0.93958333333333333"/>
    <d v="2026-03-12T00:00:00"/>
    <n v="3"/>
    <n v="3"/>
    <n v="1"/>
    <x v="2"/>
    <s v="Low"/>
    <s v="Low"/>
    <n v="1"/>
    <n v="0"/>
  </r>
  <r>
    <s v="INC-2026-10779"/>
    <d v="2026-03-12T23:09:00"/>
    <x v="4"/>
    <s v="micros0ft-security.com"/>
    <x v="2"/>
    <x v="2"/>
    <n v="0.96458333333333335"/>
    <d v="2026-03-12T00:00:00"/>
    <n v="3"/>
    <n v="3"/>
    <n v="2"/>
    <x v="4"/>
    <s v="Medium"/>
    <s v="Medium"/>
    <n v="1"/>
    <n v="0"/>
  </r>
  <r>
    <s v="INC-2026-10354"/>
    <d v="2026-03-12T23:15:00"/>
    <x v="1"/>
    <s v="hr-benefits-portal.org"/>
    <x v="0"/>
    <x v="0"/>
    <n v="0.96875"/>
    <d v="2026-03-12T00:00:00"/>
    <n v="3"/>
    <n v="1"/>
    <n v="1"/>
    <x v="0"/>
    <s v="Low"/>
    <s v="Low"/>
    <n v="1"/>
    <n v="0"/>
  </r>
  <r>
    <s v="INC-2026-14806"/>
    <d v="2026-03-12T23:53:00"/>
    <x v="4"/>
    <s v="invoice-processing.co"/>
    <x v="2"/>
    <x v="2"/>
    <n v="0.99513888888888891"/>
    <d v="2026-03-12T00:00:00"/>
    <n v="3"/>
    <n v="3"/>
    <n v="2"/>
    <x v="4"/>
    <s v="Medium"/>
    <s v="Medium"/>
    <n v="1"/>
    <n v="0"/>
  </r>
  <r>
    <s v="INC-2026-14095"/>
    <d v="2026-03-13T00:24:00"/>
    <x v="4"/>
    <s v="hr-benefits-portal.org"/>
    <x v="3"/>
    <x v="3"/>
    <n v="1.6666666666666666E-2"/>
    <d v="2026-03-13T00:00:00"/>
    <n v="3"/>
    <n v="3"/>
    <n v="2"/>
    <x v="4"/>
    <s v="Medium"/>
    <s v="Medium"/>
    <n v="1"/>
    <n v="0"/>
  </r>
  <r>
    <s v="INC-2026-13201"/>
    <d v="2026-03-13T00:31:00"/>
    <x v="4"/>
    <s v="secure-bank-login.net"/>
    <x v="2"/>
    <x v="2"/>
    <n v="2.1527777777777778E-2"/>
    <d v="2026-03-13T00:00:00"/>
    <n v="3"/>
    <n v="3"/>
    <n v="2"/>
    <x v="4"/>
    <s v="Medium"/>
    <s v="Medium"/>
    <n v="1"/>
    <n v="0"/>
  </r>
  <r>
    <s v="INC-2026-12768"/>
    <d v="2026-03-13T00:43:00"/>
    <x v="5"/>
    <s v="hr-benefits-portal.org"/>
    <x v="3"/>
    <x v="0"/>
    <n v="2.9861111111111113E-2"/>
    <d v="2026-03-13T00:00:00"/>
    <n v="3"/>
    <n v="1"/>
    <n v="1"/>
    <x v="0"/>
    <s v="Low"/>
    <s v="Low"/>
    <n v="1"/>
    <n v="0"/>
  </r>
  <r>
    <s v="INC-2026-13620"/>
    <d v="2026-03-13T01:20:00"/>
    <x v="2"/>
    <s v="micros0ft-security.com"/>
    <x v="1"/>
    <x v="3"/>
    <n v="5.5555555555555552E-2"/>
    <d v="2026-03-13T00:00:00"/>
    <n v="3"/>
    <n v="3"/>
    <n v="2"/>
    <x v="4"/>
    <s v="Medium"/>
    <s v="Medium"/>
    <n v="1"/>
    <n v="0"/>
  </r>
  <r>
    <s v="INC-2026-11341"/>
    <d v="2026-03-13T03:10:00"/>
    <x v="4"/>
    <s v="secure-bank-login.net"/>
    <x v="2"/>
    <x v="3"/>
    <n v="0.13194444444444445"/>
    <d v="2026-03-13T00:00:00"/>
    <n v="3"/>
    <n v="3"/>
    <n v="2"/>
    <x v="4"/>
    <s v="Medium"/>
    <s v="Medium"/>
    <n v="1"/>
    <n v="0"/>
  </r>
  <r>
    <s v="INC-2026-10006"/>
    <d v="2026-03-13T03:24:00"/>
    <x v="4"/>
    <s v="invoice-processing.co"/>
    <x v="3"/>
    <x v="3"/>
    <n v="0.14166666666666666"/>
    <d v="2026-03-13T00:00:00"/>
    <n v="3"/>
    <n v="3"/>
    <n v="2"/>
    <x v="4"/>
    <s v="Medium"/>
    <s v="Medium"/>
    <n v="1"/>
    <n v="0"/>
  </r>
  <r>
    <s v="INC-2026-12433"/>
    <d v="2026-03-13T04:17:00"/>
    <x v="2"/>
    <s v="secure-bank-login.net"/>
    <x v="2"/>
    <x v="1"/>
    <n v="0.17847222222222223"/>
    <d v="2026-03-13T00:00:00"/>
    <n v="3"/>
    <n v="3"/>
    <n v="4"/>
    <x v="5"/>
    <s v="High"/>
    <s v="High"/>
    <n v="1"/>
    <n v="1"/>
  </r>
  <r>
    <s v="INC-2026-14673"/>
    <d v="2026-03-13T04:58:00"/>
    <x v="5"/>
    <s v="micros0ft-security.com"/>
    <x v="3"/>
    <x v="3"/>
    <n v="0.20694444444444443"/>
    <d v="2026-03-13T00:00:00"/>
    <n v="3"/>
    <n v="1"/>
    <n v="2"/>
    <x v="6"/>
    <s v="Low"/>
    <s v="Low"/>
    <n v="1"/>
    <n v="0"/>
  </r>
  <r>
    <s v="INC-2026-12521"/>
    <d v="2026-03-13T05:28:00"/>
    <x v="4"/>
    <s v="invoice-processing.co"/>
    <x v="2"/>
    <x v="2"/>
    <n v="0.22777777777777777"/>
    <d v="2026-03-13T00:00:00"/>
    <n v="3"/>
    <n v="3"/>
    <n v="2"/>
    <x v="4"/>
    <s v="Medium"/>
    <s v="Medium"/>
    <n v="1"/>
    <n v="0"/>
  </r>
  <r>
    <s v="INC-2026-13248"/>
    <d v="2026-03-13T05:54:00"/>
    <x v="4"/>
    <s v="hr-benefits-portal.org"/>
    <x v="2"/>
    <x v="1"/>
    <n v="0.24583333333333332"/>
    <d v="2026-03-13T00:00:00"/>
    <n v="3"/>
    <n v="3"/>
    <n v="4"/>
    <x v="5"/>
    <s v="High"/>
    <s v="High"/>
    <n v="1"/>
    <n v="1"/>
  </r>
  <r>
    <s v="INC-2026-12474"/>
    <d v="2026-03-13T06:23:00"/>
    <x v="4"/>
    <s v="hr-benefits-portal.org"/>
    <x v="2"/>
    <x v="0"/>
    <n v="0.26597222222222222"/>
    <d v="2026-03-13T00:00:00"/>
    <n v="3"/>
    <n v="3"/>
    <n v="1"/>
    <x v="2"/>
    <s v="Low"/>
    <s v="Low"/>
    <n v="1"/>
    <n v="0"/>
  </r>
  <r>
    <s v="INC-2026-14631"/>
    <d v="2026-03-13T06:25:00"/>
    <x v="4"/>
    <s v="invoice-processing.co"/>
    <x v="2"/>
    <x v="3"/>
    <n v="0.2673611111111111"/>
    <d v="2026-03-13T00:00:00"/>
    <n v="3"/>
    <n v="3"/>
    <n v="2"/>
    <x v="4"/>
    <s v="Medium"/>
    <s v="Medium"/>
    <n v="1"/>
    <n v="0"/>
  </r>
  <r>
    <s v="INC-2026-10738"/>
    <d v="2026-03-13T06:55:00"/>
    <x v="0"/>
    <s v="invoice-processing.co"/>
    <x v="0"/>
    <x v="1"/>
    <n v="0.28819444444444442"/>
    <d v="2026-03-13T00:00:00"/>
    <n v="3"/>
    <n v="1"/>
    <n v="4"/>
    <x v="1"/>
    <s v="Low"/>
    <s v="Low"/>
    <n v="1"/>
    <n v="1"/>
  </r>
  <r>
    <s v="INC-2026-12555"/>
    <d v="2026-03-13T07:01:00"/>
    <x v="3"/>
    <s v="secure-bank-login.net"/>
    <x v="0"/>
    <x v="0"/>
    <n v="0.29236111111111113"/>
    <d v="2026-03-13T00:00:00"/>
    <n v="3"/>
    <n v="5"/>
    <n v="1"/>
    <x v="8"/>
    <s v="Medium"/>
    <s v="Medium"/>
    <n v="1"/>
    <n v="0"/>
  </r>
  <r>
    <s v="INC-2026-10089"/>
    <d v="2026-03-13T07:31:00"/>
    <x v="4"/>
    <s v="secure-bank-login.net"/>
    <x v="2"/>
    <x v="0"/>
    <n v="0.31319444444444444"/>
    <d v="2026-03-13T00:00:00"/>
    <n v="3"/>
    <n v="3"/>
    <n v="1"/>
    <x v="2"/>
    <s v="Low"/>
    <s v="Low"/>
    <n v="1"/>
    <n v="0"/>
  </r>
  <r>
    <s v="INC-2026-11694"/>
    <d v="2026-03-13T08:15:00"/>
    <x v="1"/>
    <s v="micros0ft-security.com"/>
    <x v="1"/>
    <x v="3"/>
    <n v="0.34375"/>
    <d v="2026-03-13T00:00:00"/>
    <n v="3"/>
    <n v="1"/>
    <n v="2"/>
    <x v="6"/>
    <s v="Low"/>
    <s v="Low"/>
    <n v="1"/>
    <n v="0"/>
  </r>
  <r>
    <s v="INC-2026-10314"/>
    <d v="2026-03-13T08:30:00"/>
    <x v="0"/>
    <s v="micros0ft-security.com"/>
    <x v="1"/>
    <x v="2"/>
    <n v="0.35416666666666669"/>
    <d v="2026-03-13T00:00:00"/>
    <n v="3"/>
    <n v="1"/>
    <n v="2"/>
    <x v="6"/>
    <s v="Low"/>
    <s v="Low"/>
    <n v="1"/>
    <n v="0"/>
  </r>
  <r>
    <s v="INC-2026-11147"/>
    <d v="2026-03-13T09:24:00"/>
    <x v="2"/>
    <s v="micros0ft-security.com"/>
    <x v="0"/>
    <x v="3"/>
    <n v="0.39166666666666666"/>
    <d v="2026-03-13T00:00:00"/>
    <n v="3"/>
    <n v="3"/>
    <n v="2"/>
    <x v="4"/>
    <s v="Medium"/>
    <s v="Medium"/>
    <n v="1"/>
    <n v="0"/>
  </r>
  <r>
    <s v="INC-2026-10880"/>
    <d v="2026-03-13T09:34:00"/>
    <x v="1"/>
    <s v="micros0ft-security.com"/>
    <x v="2"/>
    <x v="0"/>
    <n v="0.39861111111111114"/>
    <d v="2026-03-13T00:00:00"/>
    <n v="3"/>
    <n v="1"/>
    <n v="1"/>
    <x v="0"/>
    <s v="Low"/>
    <s v="Low"/>
    <n v="1"/>
    <n v="0"/>
  </r>
  <r>
    <s v="INC-2026-10812"/>
    <d v="2026-03-13T10:55:00"/>
    <x v="1"/>
    <s v="secure-bank-login.net"/>
    <x v="3"/>
    <x v="1"/>
    <n v="0.4548611111111111"/>
    <d v="2026-03-13T00:00:00"/>
    <n v="3"/>
    <n v="1"/>
    <n v="4"/>
    <x v="1"/>
    <s v="Low"/>
    <s v="Low"/>
    <n v="1"/>
    <n v="1"/>
  </r>
  <r>
    <s v="INC-2026-12873"/>
    <d v="2026-03-13T11:15:00"/>
    <x v="4"/>
    <s v="micros0ft-security.com"/>
    <x v="2"/>
    <x v="0"/>
    <n v="0.46875"/>
    <d v="2026-03-13T00:00:00"/>
    <n v="3"/>
    <n v="3"/>
    <n v="1"/>
    <x v="2"/>
    <s v="Low"/>
    <s v="Low"/>
    <n v="1"/>
    <n v="0"/>
  </r>
  <r>
    <s v="INC-2026-10007"/>
    <d v="2026-03-13T12:17:00"/>
    <x v="2"/>
    <s v="secure-bank-login.net"/>
    <x v="0"/>
    <x v="3"/>
    <n v="0.51180555555555551"/>
    <d v="2026-03-13T00:00:00"/>
    <n v="3"/>
    <n v="3"/>
    <n v="2"/>
    <x v="4"/>
    <s v="Medium"/>
    <s v="Medium"/>
    <n v="1"/>
    <n v="0"/>
  </r>
  <r>
    <s v="INC-2026-13294"/>
    <d v="2026-03-13T12:29:00"/>
    <x v="5"/>
    <s v="micros0ft-security.com"/>
    <x v="1"/>
    <x v="3"/>
    <n v="0.52013888888888893"/>
    <d v="2026-03-13T00:00:00"/>
    <n v="3"/>
    <n v="1"/>
    <n v="2"/>
    <x v="6"/>
    <s v="Low"/>
    <s v="Low"/>
    <n v="1"/>
    <n v="0"/>
  </r>
  <r>
    <s v="INC-2026-14279"/>
    <d v="2026-03-13T12:33:00"/>
    <x v="4"/>
    <s v="secure-bank-login.net"/>
    <x v="2"/>
    <x v="3"/>
    <n v="0.5229166666666667"/>
    <d v="2026-03-13T00:00:00"/>
    <n v="3"/>
    <n v="3"/>
    <n v="2"/>
    <x v="4"/>
    <s v="Medium"/>
    <s v="Medium"/>
    <n v="1"/>
    <n v="0"/>
  </r>
  <r>
    <s v="INC-2026-11532"/>
    <d v="2026-03-13T12:33:00"/>
    <x v="1"/>
    <s v="invoice-processing.co"/>
    <x v="3"/>
    <x v="1"/>
    <n v="0.5229166666666667"/>
    <d v="2026-03-13T00:00:00"/>
    <n v="3"/>
    <n v="1"/>
    <n v="4"/>
    <x v="1"/>
    <s v="Low"/>
    <s v="Low"/>
    <n v="1"/>
    <n v="1"/>
  </r>
  <r>
    <s v="INC-2026-11082"/>
    <d v="2026-03-13T12:52:00"/>
    <x v="0"/>
    <s v="hr-benefits-portal.org"/>
    <x v="3"/>
    <x v="1"/>
    <n v="0.53611111111111109"/>
    <d v="2026-03-13T00:00:00"/>
    <n v="3"/>
    <n v="1"/>
    <n v="4"/>
    <x v="1"/>
    <s v="Low"/>
    <s v="Low"/>
    <n v="1"/>
    <n v="1"/>
  </r>
  <r>
    <s v="INC-2026-14515"/>
    <d v="2026-03-13T13:43:00"/>
    <x v="4"/>
    <s v="hr-benefits-portal.org"/>
    <x v="2"/>
    <x v="2"/>
    <n v="0.57152777777777775"/>
    <d v="2026-03-13T00:00:00"/>
    <n v="3"/>
    <n v="3"/>
    <n v="2"/>
    <x v="4"/>
    <s v="Medium"/>
    <s v="Medium"/>
    <n v="1"/>
    <n v="0"/>
  </r>
  <r>
    <s v="INC-2026-11637"/>
    <d v="2026-03-13T13:45:00"/>
    <x v="3"/>
    <s v="invoice-processing.co"/>
    <x v="0"/>
    <x v="2"/>
    <n v="0.57291666666666663"/>
    <d v="2026-03-13T00:00:00"/>
    <n v="3"/>
    <n v="5"/>
    <n v="2"/>
    <x v="3"/>
    <s v="Medium"/>
    <s v="Medium"/>
    <n v="1"/>
    <n v="0"/>
  </r>
  <r>
    <s v="INC-2026-12511"/>
    <d v="2026-03-13T14:35:00"/>
    <x v="3"/>
    <s v="micros0ft-security.com"/>
    <x v="0"/>
    <x v="0"/>
    <n v="0.60763888888888884"/>
    <d v="2026-03-13T00:00:00"/>
    <n v="3"/>
    <n v="5"/>
    <n v="1"/>
    <x v="8"/>
    <s v="Medium"/>
    <s v="Medium"/>
    <n v="1"/>
    <n v="0"/>
  </r>
  <r>
    <s v="INC-2026-13816"/>
    <d v="2026-03-13T14:42:00"/>
    <x v="1"/>
    <s v="micros0ft-security.com"/>
    <x v="1"/>
    <x v="1"/>
    <n v="0.61250000000000004"/>
    <d v="2026-03-13T00:00:00"/>
    <n v="3"/>
    <n v="1"/>
    <n v="4"/>
    <x v="1"/>
    <s v="Low"/>
    <s v="Low"/>
    <n v="1"/>
    <n v="1"/>
  </r>
  <r>
    <s v="INC-2026-10031"/>
    <d v="2026-03-13T14:49:00"/>
    <x v="1"/>
    <s v="micros0ft-security.com"/>
    <x v="0"/>
    <x v="1"/>
    <n v="0.61736111111111114"/>
    <d v="2026-03-13T00:00:00"/>
    <n v="3"/>
    <n v="1"/>
    <n v="4"/>
    <x v="1"/>
    <s v="Low"/>
    <s v="Low"/>
    <n v="1"/>
    <n v="1"/>
  </r>
  <r>
    <s v="INC-2026-13307"/>
    <d v="2026-03-13T16:43:00"/>
    <x v="0"/>
    <s v="micros0ft-security.com"/>
    <x v="2"/>
    <x v="3"/>
    <n v="0.69652777777777775"/>
    <d v="2026-03-13T00:00:00"/>
    <n v="3"/>
    <n v="1"/>
    <n v="2"/>
    <x v="6"/>
    <s v="Low"/>
    <s v="Low"/>
    <n v="1"/>
    <n v="0"/>
  </r>
  <r>
    <s v="INC-2026-11297"/>
    <d v="2026-03-13T17:30:00"/>
    <x v="5"/>
    <s v="secure-bank-login.net"/>
    <x v="2"/>
    <x v="0"/>
    <n v="0.72916666666666663"/>
    <d v="2026-03-13T00:00:00"/>
    <n v="3"/>
    <n v="1"/>
    <n v="1"/>
    <x v="0"/>
    <s v="Low"/>
    <s v="Low"/>
    <n v="1"/>
    <n v="0"/>
  </r>
  <r>
    <s v="INC-2026-14517"/>
    <d v="2026-03-13T17:38:00"/>
    <x v="0"/>
    <s v="invoice-processing.co"/>
    <x v="2"/>
    <x v="3"/>
    <n v="0.73472222222222228"/>
    <d v="2026-03-13T00:00:00"/>
    <n v="3"/>
    <n v="1"/>
    <n v="2"/>
    <x v="6"/>
    <s v="Low"/>
    <s v="Low"/>
    <n v="1"/>
    <n v="0"/>
  </r>
  <r>
    <s v="INC-2026-14832"/>
    <d v="2026-03-13T18:24:00"/>
    <x v="4"/>
    <s v="hr-benefits-portal.org"/>
    <x v="2"/>
    <x v="0"/>
    <n v="0.76666666666666672"/>
    <d v="2026-03-13T00:00:00"/>
    <n v="3"/>
    <n v="3"/>
    <n v="1"/>
    <x v="2"/>
    <s v="Low"/>
    <s v="Low"/>
    <n v="1"/>
    <n v="0"/>
  </r>
  <r>
    <s v="INC-2026-14893"/>
    <d v="2026-03-13T18:28:00"/>
    <x v="5"/>
    <s v="invoice-processing.co"/>
    <x v="1"/>
    <x v="0"/>
    <n v="0.76944444444444449"/>
    <d v="2026-03-13T00:00:00"/>
    <n v="3"/>
    <n v="1"/>
    <n v="1"/>
    <x v="0"/>
    <s v="Low"/>
    <s v="Low"/>
    <n v="1"/>
    <n v="0"/>
  </r>
  <r>
    <s v="INC-2026-10947"/>
    <d v="2026-03-13T18:33:00"/>
    <x v="4"/>
    <s v="hr-benefits-portal.org"/>
    <x v="2"/>
    <x v="3"/>
    <n v="0.7729166666666667"/>
    <d v="2026-03-13T00:00:00"/>
    <n v="3"/>
    <n v="3"/>
    <n v="2"/>
    <x v="4"/>
    <s v="Medium"/>
    <s v="Medium"/>
    <n v="1"/>
    <n v="0"/>
  </r>
  <r>
    <s v="INC-2026-14971"/>
    <d v="2026-03-13T18:34:00"/>
    <x v="5"/>
    <s v="invoice-processing.co"/>
    <x v="3"/>
    <x v="3"/>
    <n v="0.77361111111111114"/>
    <d v="2026-03-13T00:00:00"/>
    <n v="3"/>
    <n v="1"/>
    <n v="2"/>
    <x v="6"/>
    <s v="Low"/>
    <s v="Low"/>
    <n v="1"/>
    <n v="0"/>
  </r>
  <r>
    <s v="INC-2026-10315"/>
    <d v="2026-03-13T19:17:00"/>
    <x v="4"/>
    <s v="micros0ft-security.com"/>
    <x v="2"/>
    <x v="1"/>
    <n v="0.80347222222222225"/>
    <d v="2026-03-13T00:00:00"/>
    <n v="3"/>
    <n v="3"/>
    <n v="4"/>
    <x v="5"/>
    <s v="High"/>
    <s v="High"/>
    <n v="1"/>
    <n v="1"/>
  </r>
  <r>
    <s v="INC-2026-10279"/>
    <d v="2026-03-13T19:48:00"/>
    <x v="0"/>
    <s v="hr-benefits-portal.org"/>
    <x v="0"/>
    <x v="2"/>
    <n v="0.82499999999999996"/>
    <d v="2026-03-13T00:00:00"/>
    <n v="3"/>
    <n v="1"/>
    <n v="2"/>
    <x v="6"/>
    <s v="Low"/>
    <s v="Low"/>
    <n v="1"/>
    <n v="0"/>
  </r>
  <r>
    <s v="INC-2026-11773"/>
    <d v="2026-03-13T20:00:00"/>
    <x v="5"/>
    <s v="hr-benefits-portal.org"/>
    <x v="0"/>
    <x v="3"/>
    <n v="0.83333333333333337"/>
    <d v="2026-03-13T00:00:00"/>
    <n v="3"/>
    <n v="1"/>
    <n v="2"/>
    <x v="6"/>
    <s v="Low"/>
    <s v="Low"/>
    <n v="1"/>
    <n v="0"/>
  </r>
  <r>
    <s v="INC-2026-11152"/>
    <d v="2026-03-13T21:16:00"/>
    <x v="4"/>
    <s v="invoice-processing.co"/>
    <x v="2"/>
    <x v="0"/>
    <n v="0.88611111111111107"/>
    <d v="2026-03-13T00:00:00"/>
    <n v="3"/>
    <n v="3"/>
    <n v="1"/>
    <x v="2"/>
    <s v="Low"/>
    <s v="Low"/>
    <n v="1"/>
    <n v="0"/>
  </r>
  <r>
    <s v="INC-2026-13713"/>
    <d v="2026-03-13T21:33:00"/>
    <x v="1"/>
    <s v="hr-benefits-portal.org"/>
    <x v="1"/>
    <x v="0"/>
    <n v="0.8979166666666667"/>
    <d v="2026-03-13T00:00:00"/>
    <n v="3"/>
    <n v="1"/>
    <n v="1"/>
    <x v="0"/>
    <s v="Low"/>
    <s v="Low"/>
    <n v="1"/>
    <n v="0"/>
  </r>
  <r>
    <s v="INC-2026-12447"/>
    <d v="2026-03-13T22:12:00"/>
    <x v="2"/>
    <s v="secure-bank-login.net"/>
    <x v="1"/>
    <x v="3"/>
    <n v="0.92500000000000004"/>
    <d v="2026-03-13T00:00:00"/>
    <n v="3"/>
    <n v="3"/>
    <n v="2"/>
    <x v="4"/>
    <s v="Medium"/>
    <s v="Medium"/>
    <n v="1"/>
    <n v="0"/>
  </r>
  <r>
    <s v="INC-2026-12960"/>
    <d v="2026-03-13T22:15:00"/>
    <x v="4"/>
    <s v="hr-benefits-portal.org"/>
    <x v="2"/>
    <x v="3"/>
    <n v="0.92708333333333337"/>
    <d v="2026-03-13T00:00:00"/>
    <n v="3"/>
    <n v="3"/>
    <n v="2"/>
    <x v="4"/>
    <s v="Medium"/>
    <s v="Medium"/>
    <n v="1"/>
    <n v="0"/>
  </r>
  <r>
    <s v="INC-2026-10223"/>
    <d v="2026-03-13T22:20:00"/>
    <x v="4"/>
    <s v="micros0ft-security.com"/>
    <x v="2"/>
    <x v="3"/>
    <n v="0.93055555555555558"/>
    <d v="2026-03-13T00:00:00"/>
    <n v="3"/>
    <n v="3"/>
    <n v="2"/>
    <x v="4"/>
    <s v="Medium"/>
    <s v="Medium"/>
    <n v="1"/>
    <n v="0"/>
  </r>
  <r>
    <s v="INC-2026-14829"/>
    <d v="2026-03-13T22:56:00"/>
    <x v="4"/>
    <s v="hr-benefits-portal.org"/>
    <x v="2"/>
    <x v="1"/>
    <n v="0.9555555555555556"/>
    <d v="2026-03-13T00:00:00"/>
    <n v="3"/>
    <n v="3"/>
    <n v="4"/>
    <x v="5"/>
    <s v="High"/>
    <s v="High"/>
    <n v="1"/>
    <n v="1"/>
  </r>
  <r>
    <s v="INC-2026-13853"/>
    <d v="2026-03-13T22:59:00"/>
    <x v="5"/>
    <s v="invoice-processing.co"/>
    <x v="3"/>
    <x v="3"/>
    <n v="0.95763888888888893"/>
    <d v="2026-03-13T00:00:00"/>
    <n v="3"/>
    <n v="1"/>
    <n v="2"/>
    <x v="6"/>
    <s v="Low"/>
    <s v="Low"/>
    <n v="1"/>
    <n v="0"/>
  </r>
  <r>
    <s v="INC-2026-13856"/>
    <d v="2026-03-14T00:13:00"/>
    <x v="3"/>
    <s v="micros0ft-security.com"/>
    <x v="0"/>
    <x v="2"/>
    <n v="9.0277777777777769E-3"/>
    <d v="2026-03-14T00:00:00"/>
    <n v="3"/>
    <n v="5"/>
    <n v="2"/>
    <x v="3"/>
    <s v="Medium"/>
    <s v="Medium"/>
    <n v="1"/>
    <n v="0"/>
  </r>
  <r>
    <s v="INC-2026-10175"/>
    <d v="2026-03-14T00:13:00"/>
    <x v="4"/>
    <s v="secure-bank-login.net"/>
    <x v="2"/>
    <x v="0"/>
    <n v="9.0277777777777769E-3"/>
    <d v="2026-03-14T00:00:00"/>
    <n v="3"/>
    <n v="3"/>
    <n v="1"/>
    <x v="2"/>
    <s v="Low"/>
    <s v="Low"/>
    <n v="1"/>
    <n v="0"/>
  </r>
  <r>
    <s v="INC-2026-13007"/>
    <d v="2026-03-14T00:59:00"/>
    <x v="0"/>
    <s v="secure-bank-login.net"/>
    <x v="1"/>
    <x v="2"/>
    <n v="4.0972222222222222E-2"/>
    <d v="2026-03-14T00:00:00"/>
    <n v="3"/>
    <n v="1"/>
    <n v="2"/>
    <x v="6"/>
    <s v="Low"/>
    <s v="Low"/>
    <n v="1"/>
    <n v="0"/>
  </r>
  <r>
    <s v="INC-2026-11984"/>
    <d v="2026-03-14T01:09:00"/>
    <x v="4"/>
    <s v="invoice-processing.co"/>
    <x v="2"/>
    <x v="3"/>
    <n v="4.791666666666667E-2"/>
    <d v="2026-03-14T00:00:00"/>
    <n v="3"/>
    <n v="3"/>
    <n v="2"/>
    <x v="4"/>
    <s v="Medium"/>
    <s v="Medium"/>
    <n v="1"/>
    <n v="0"/>
  </r>
  <r>
    <s v="INC-2026-14997"/>
    <d v="2026-03-14T01:38:00"/>
    <x v="2"/>
    <s v="invoice-processing.co"/>
    <x v="3"/>
    <x v="0"/>
    <n v="6.805555555555555E-2"/>
    <d v="2026-03-14T00:00:00"/>
    <n v="3"/>
    <n v="3"/>
    <n v="1"/>
    <x v="2"/>
    <s v="Low"/>
    <s v="Low"/>
    <n v="1"/>
    <n v="0"/>
  </r>
  <r>
    <s v="INC-2026-12373"/>
    <d v="2026-03-14T03:03:00"/>
    <x v="4"/>
    <s v="secure-bank-login.net"/>
    <x v="2"/>
    <x v="2"/>
    <n v="0.12708333333333333"/>
    <d v="2026-03-14T00:00:00"/>
    <n v="3"/>
    <n v="3"/>
    <n v="2"/>
    <x v="4"/>
    <s v="Medium"/>
    <s v="Medium"/>
    <n v="1"/>
    <n v="0"/>
  </r>
  <r>
    <s v="INC-2026-14406"/>
    <d v="2026-03-14T03:07:00"/>
    <x v="3"/>
    <s v="secure-bank-login.net"/>
    <x v="0"/>
    <x v="3"/>
    <n v="0.12986111111111112"/>
    <d v="2026-03-14T00:00:00"/>
    <n v="3"/>
    <n v="5"/>
    <n v="2"/>
    <x v="3"/>
    <s v="Medium"/>
    <s v="Medium"/>
    <n v="1"/>
    <n v="0"/>
  </r>
  <r>
    <s v="INC-2026-13486"/>
    <d v="2026-03-14T03:38:00"/>
    <x v="3"/>
    <s v="secure-bank-login.net"/>
    <x v="0"/>
    <x v="3"/>
    <n v="0.15138888888888888"/>
    <d v="2026-03-14T00:00:00"/>
    <n v="3"/>
    <n v="5"/>
    <n v="2"/>
    <x v="3"/>
    <s v="Medium"/>
    <s v="Medium"/>
    <n v="1"/>
    <n v="0"/>
  </r>
  <r>
    <s v="INC-2026-13819"/>
    <d v="2026-03-14T04:23:00"/>
    <x v="4"/>
    <s v="invoice-processing.co"/>
    <x v="2"/>
    <x v="0"/>
    <n v="0.18263888888888888"/>
    <d v="2026-03-14T00:00:00"/>
    <n v="3"/>
    <n v="3"/>
    <n v="1"/>
    <x v="2"/>
    <s v="Low"/>
    <s v="Low"/>
    <n v="1"/>
    <n v="0"/>
  </r>
  <r>
    <s v="INC-2026-11603"/>
    <d v="2026-03-14T04:40:00"/>
    <x v="4"/>
    <s v="hr-benefits-portal.org"/>
    <x v="2"/>
    <x v="3"/>
    <n v="0.19444444444444445"/>
    <d v="2026-03-14T00:00:00"/>
    <n v="3"/>
    <n v="3"/>
    <n v="2"/>
    <x v="4"/>
    <s v="Medium"/>
    <s v="Medium"/>
    <n v="1"/>
    <n v="0"/>
  </r>
  <r>
    <s v="INC-2026-11251"/>
    <d v="2026-03-14T04:40:00"/>
    <x v="3"/>
    <s v="micros0ft-security.com"/>
    <x v="0"/>
    <x v="0"/>
    <n v="0.19444444444444445"/>
    <d v="2026-03-14T00:00:00"/>
    <n v="3"/>
    <n v="5"/>
    <n v="1"/>
    <x v="8"/>
    <s v="Medium"/>
    <s v="Medium"/>
    <n v="1"/>
    <n v="0"/>
  </r>
  <r>
    <s v="INC-2026-10565"/>
    <d v="2026-03-14T04:45:00"/>
    <x v="2"/>
    <s v="secure-bank-login.net"/>
    <x v="1"/>
    <x v="3"/>
    <n v="0.19791666666666666"/>
    <d v="2026-03-14T00:00:00"/>
    <n v="3"/>
    <n v="3"/>
    <n v="2"/>
    <x v="4"/>
    <s v="Medium"/>
    <s v="Medium"/>
    <n v="1"/>
    <n v="0"/>
  </r>
  <r>
    <s v="INC-2026-11943"/>
    <d v="2026-03-14T04:59:00"/>
    <x v="4"/>
    <s v="secure-bank-login.net"/>
    <x v="2"/>
    <x v="2"/>
    <n v="0.2076388888888889"/>
    <d v="2026-03-14T00:00:00"/>
    <n v="3"/>
    <n v="3"/>
    <n v="2"/>
    <x v="4"/>
    <s v="Medium"/>
    <s v="Medium"/>
    <n v="1"/>
    <n v="0"/>
  </r>
  <r>
    <s v="INC-2026-10488"/>
    <d v="2026-03-14T05:04:00"/>
    <x v="4"/>
    <s v="micros0ft-security.com"/>
    <x v="0"/>
    <x v="2"/>
    <n v="0.21111111111111111"/>
    <d v="2026-03-14T00:00:00"/>
    <n v="3"/>
    <n v="3"/>
    <n v="2"/>
    <x v="4"/>
    <s v="Medium"/>
    <s v="Medium"/>
    <n v="1"/>
    <n v="0"/>
  </r>
  <r>
    <s v="INC-2026-10635"/>
    <d v="2026-03-14T05:09:00"/>
    <x v="4"/>
    <s v="secure-bank-login.net"/>
    <x v="2"/>
    <x v="3"/>
    <n v="0.21458333333333332"/>
    <d v="2026-03-14T00:00:00"/>
    <n v="3"/>
    <n v="3"/>
    <n v="2"/>
    <x v="4"/>
    <s v="Medium"/>
    <s v="Medium"/>
    <n v="1"/>
    <n v="0"/>
  </r>
  <r>
    <s v="INC-2026-11659"/>
    <d v="2026-03-14T05:53:00"/>
    <x v="1"/>
    <s v="hr-benefits-portal.org"/>
    <x v="2"/>
    <x v="3"/>
    <n v="0.24513888888888888"/>
    <d v="2026-03-14T00:00:00"/>
    <n v="3"/>
    <n v="1"/>
    <n v="2"/>
    <x v="6"/>
    <s v="Low"/>
    <s v="Low"/>
    <n v="1"/>
    <n v="0"/>
  </r>
  <r>
    <s v="INC-2026-14867"/>
    <d v="2026-03-14T06:33:00"/>
    <x v="4"/>
    <s v="micros0ft-security.com"/>
    <x v="0"/>
    <x v="0"/>
    <n v="0.27291666666666664"/>
    <d v="2026-03-14T00:00:00"/>
    <n v="3"/>
    <n v="3"/>
    <n v="1"/>
    <x v="2"/>
    <s v="Low"/>
    <s v="Low"/>
    <n v="1"/>
    <n v="0"/>
  </r>
  <r>
    <s v="INC-2026-14956"/>
    <d v="2026-03-14T06:35:00"/>
    <x v="4"/>
    <s v="secure-bank-login.net"/>
    <x v="2"/>
    <x v="2"/>
    <n v="0.27430555555555558"/>
    <d v="2026-03-14T00:00:00"/>
    <n v="3"/>
    <n v="3"/>
    <n v="2"/>
    <x v="4"/>
    <s v="Medium"/>
    <s v="Medium"/>
    <n v="1"/>
    <n v="0"/>
  </r>
  <r>
    <s v="INC-2026-14590"/>
    <d v="2026-03-14T07:16:00"/>
    <x v="4"/>
    <s v="hr-benefits-portal.org"/>
    <x v="2"/>
    <x v="1"/>
    <n v="0.30277777777777776"/>
    <d v="2026-03-14T00:00:00"/>
    <n v="3"/>
    <n v="3"/>
    <n v="4"/>
    <x v="5"/>
    <s v="High"/>
    <s v="High"/>
    <n v="1"/>
    <n v="1"/>
  </r>
  <r>
    <s v="INC-2026-13831"/>
    <d v="2026-03-14T07:19:00"/>
    <x v="4"/>
    <s v="invoice-processing.co"/>
    <x v="2"/>
    <x v="3"/>
    <n v="0.30486111111111114"/>
    <d v="2026-03-14T00:00:00"/>
    <n v="3"/>
    <n v="3"/>
    <n v="2"/>
    <x v="4"/>
    <s v="Medium"/>
    <s v="Medium"/>
    <n v="1"/>
    <n v="0"/>
  </r>
  <r>
    <s v="INC-2026-13366"/>
    <d v="2026-03-14T07:21:00"/>
    <x v="0"/>
    <s v="invoice-processing.co"/>
    <x v="0"/>
    <x v="1"/>
    <n v="0.30625000000000002"/>
    <d v="2026-03-14T00:00:00"/>
    <n v="3"/>
    <n v="1"/>
    <n v="4"/>
    <x v="1"/>
    <s v="Low"/>
    <s v="Low"/>
    <n v="1"/>
    <n v="1"/>
  </r>
  <r>
    <s v="INC-2026-12721"/>
    <d v="2026-03-14T07:37:00"/>
    <x v="5"/>
    <s v="secure-bank-login.net"/>
    <x v="2"/>
    <x v="0"/>
    <n v="0.31736111111111109"/>
    <d v="2026-03-14T00:00:00"/>
    <n v="3"/>
    <n v="1"/>
    <n v="1"/>
    <x v="0"/>
    <s v="Low"/>
    <s v="Low"/>
    <n v="1"/>
    <n v="0"/>
  </r>
  <r>
    <s v="INC-2026-11440"/>
    <d v="2026-03-14T08:03:00"/>
    <x v="4"/>
    <s v="hr-benefits-portal.org"/>
    <x v="2"/>
    <x v="3"/>
    <n v="0.33541666666666664"/>
    <d v="2026-03-14T00:00:00"/>
    <n v="3"/>
    <n v="3"/>
    <n v="2"/>
    <x v="4"/>
    <s v="Medium"/>
    <s v="Medium"/>
    <n v="1"/>
    <n v="0"/>
  </r>
  <r>
    <s v="INC-2026-12624"/>
    <d v="2026-03-14T08:10:00"/>
    <x v="4"/>
    <s v="hr-benefits-portal.org"/>
    <x v="2"/>
    <x v="0"/>
    <n v="0.34027777777777779"/>
    <d v="2026-03-14T00:00:00"/>
    <n v="3"/>
    <n v="3"/>
    <n v="1"/>
    <x v="2"/>
    <s v="Low"/>
    <s v="Low"/>
    <n v="1"/>
    <n v="0"/>
  </r>
  <r>
    <s v="INC-2026-11422"/>
    <d v="2026-03-14T09:37:00"/>
    <x v="3"/>
    <s v="secure-bank-login.net"/>
    <x v="0"/>
    <x v="3"/>
    <n v="0.40069444444444446"/>
    <d v="2026-03-14T00:00:00"/>
    <n v="3"/>
    <n v="5"/>
    <n v="2"/>
    <x v="3"/>
    <s v="Medium"/>
    <s v="Medium"/>
    <n v="1"/>
    <n v="0"/>
  </r>
  <r>
    <s v="INC-2026-14045"/>
    <d v="2026-03-14T10:05:00"/>
    <x v="0"/>
    <s v="hr-benefits-portal.org"/>
    <x v="0"/>
    <x v="3"/>
    <n v="0.4201388888888889"/>
    <d v="2026-03-14T00:00:00"/>
    <n v="3"/>
    <n v="1"/>
    <n v="2"/>
    <x v="6"/>
    <s v="Low"/>
    <s v="Low"/>
    <n v="1"/>
    <n v="0"/>
  </r>
  <r>
    <s v="INC-2026-14686"/>
    <d v="2026-03-14T10:09:00"/>
    <x v="4"/>
    <s v="hr-benefits-portal.org"/>
    <x v="2"/>
    <x v="3"/>
    <n v="0.42291666666666666"/>
    <d v="2026-03-14T00:00:00"/>
    <n v="3"/>
    <n v="3"/>
    <n v="2"/>
    <x v="4"/>
    <s v="Medium"/>
    <s v="Medium"/>
    <n v="1"/>
    <n v="0"/>
  </r>
  <r>
    <s v="INC-2026-13025"/>
    <d v="2026-03-14T10:44:00"/>
    <x v="4"/>
    <s v="invoice-processing.co"/>
    <x v="0"/>
    <x v="1"/>
    <n v="0.44722222222222224"/>
    <d v="2026-03-14T00:00:00"/>
    <n v="3"/>
    <n v="3"/>
    <n v="4"/>
    <x v="5"/>
    <s v="High"/>
    <s v="High"/>
    <n v="1"/>
    <n v="1"/>
  </r>
  <r>
    <s v="INC-2026-14725"/>
    <d v="2026-03-14T11:38:00"/>
    <x v="2"/>
    <s v="micros0ft-security.com"/>
    <x v="0"/>
    <x v="0"/>
    <n v="0.48472222222222222"/>
    <d v="2026-03-14T00:00:00"/>
    <n v="3"/>
    <n v="3"/>
    <n v="1"/>
    <x v="2"/>
    <s v="Low"/>
    <s v="Low"/>
    <n v="1"/>
    <n v="0"/>
  </r>
  <r>
    <s v="INC-2026-10074"/>
    <d v="2026-03-14T12:19:00"/>
    <x v="4"/>
    <s v="secure-bank-login.net"/>
    <x v="2"/>
    <x v="2"/>
    <n v="0.5131944444444444"/>
    <d v="2026-03-14T00:00:00"/>
    <n v="3"/>
    <n v="3"/>
    <n v="2"/>
    <x v="4"/>
    <s v="Medium"/>
    <s v="Medium"/>
    <n v="1"/>
    <n v="0"/>
  </r>
  <r>
    <s v="INC-2026-10331"/>
    <d v="2026-03-14T12:59:00"/>
    <x v="1"/>
    <s v="invoice-processing.co"/>
    <x v="2"/>
    <x v="1"/>
    <n v="0.54097222222222219"/>
    <d v="2026-03-14T00:00:00"/>
    <n v="3"/>
    <n v="1"/>
    <n v="4"/>
    <x v="1"/>
    <s v="Low"/>
    <s v="Low"/>
    <n v="1"/>
    <n v="1"/>
  </r>
  <r>
    <s v="INC-2026-13262"/>
    <d v="2026-03-14T13:00:00"/>
    <x v="4"/>
    <s v="hr-benefits-portal.org"/>
    <x v="2"/>
    <x v="2"/>
    <n v="0.54166666666666663"/>
    <d v="2026-03-14T00:00:00"/>
    <n v="3"/>
    <n v="3"/>
    <n v="2"/>
    <x v="4"/>
    <s v="Medium"/>
    <s v="Medium"/>
    <n v="1"/>
    <n v="0"/>
  </r>
  <r>
    <s v="INC-2026-14205"/>
    <d v="2026-03-14T13:15:00"/>
    <x v="4"/>
    <s v="invoice-processing.co"/>
    <x v="1"/>
    <x v="1"/>
    <n v="0.55208333333333337"/>
    <d v="2026-03-14T00:00:00"/>
    <n v="3"/>
    <n v="3"/>
    <n v="4"/>
    <x v="5"/>
    <s v="High"/>
    <s v="High"/>
    <n v="1"/>
    <n v="1"/>
  </r>
  <r>
    <s v="INC-2026-10022"/>
    <d v="2026-03-14T14:06:00"/>
    <x v="4"/>
    <s v="invoice-processing.co"/>
    <x v="2"/>
    <x v="3"/>
    <n v="0.58750000000000002"/>
    <d v="2026-03-14T00:00:00"/>
    <n v="3"/>
    <n v="3"/>
    <n v="2"/>
    <x v="4"/>
    <s v="Medium"/>
    <s v="Medium"/>
    <n v="1"/>
    <n v="0"/>
  </r>
  <r>
    <s v="INC-2026-10891"/>
    <d v="2026-03-14T14:50:00"/>
    <x v="5"/>
    <s v="invoice-processing.co"/>
    <x v="3"/>
    <x v="3"/>
    <n v="0.61805555555555558"/>
    <d v="2026-03-14T00:00:00"/>
    <n v="3"/>
    <n v="1"/>
    <n v="2"/>
    <x v="6"/>
    <s v="Low"/>
    <s v="Low"/>
    <n v="1"/>
    <n v="0"/>
  </r>
  <r>
    <s v="INC-2026-14842"/>
    <d v="2026-03-14T15:02:00"/>
    <x v="0"/>
    <s v="invoice-processing.co"/>
    <x v="2"/>
    <x v="3"/>
    <n v="0.62638888888888888"/>
    <d v="2026-03-14T00:00:00"/>
    <n v="3"/>
    <n v="1"/>
    <n v="2"/>
    <x v="6"/>
    <s v="Low"/>
    <s v="Low"/>
    <n v="1"/>
    <n v="0"/>
  </r>
  <r>
    <s v="INC-2026-11933"/>
    <d v="2026-03-14T15:12:00"/>
    <x v="4"/>
    <s v="secure-bank-login.net"/>
    <x v="0"/>
    <x v="2"/>
    <n v="0.6333333333333333"/>
    <d v="2026-03-14T00:00:00"/>
    <n v="3"/>
    <n v="3"/>
    <n v="2"/>
    <x v="4"/>
    <s v="Medium"/>
    <s v="Medium"/>
    <n v="1"/>
    <n v="0"/>
  </r>
  <r>
    <s v="INC-2026-10236"/>
    <d v="2026-03-14T16:03:00"/>
    <x v="0"/>
    <s v="invoice-processing.co"/>
    <x v="3"/>
    <x v="2"/>
    <n v="0.66874999999999996"/>
    <d v="2026-03-14T00:00:00"/>
    <n v="3"/>
    <n v="1"/>
    <n v="2"/>
    <x v="6"/>
    <s v="Low"/>
    <s v="Low"/>
    <n v="1"/>
    <n v="0"/>
  </r>
  <r>
    <s v="INC-2026-14994"/>
    <d v="2026-03-14T16:06:00"/>
    <x v="1"/>
    <s v="micros0ft-security.com"/>
    <x v="0"/>
    <x v="3"/>
    <n v="0.67083333333333328"/>
    <d v="2026-03-14T00:00:00"/>
    <n v="3"/>
    <n v="1"/>
    <n v="2"/>
    <x v="6"/>
    <s v="Low"/>
    <s v="Low"/>
    <n v="1"/>
    <n v="0"/>
  </r>
  <r>
    <s v="INC-2026-10184"/>
    <d v="2026-03-14T16:16:00"/>
    <x v="2"/>
    <s v="invoice-processing.co"/>
    <x v="0"/>
    <x v="2"/>
    <n v="0.67777777777777781"/>
    <d v="2026-03-14T00:00:00"/>
    <n v="3"/>
    <n v="3"/>
    <n v="2"/>
    <x v="4"/>
    <s v="Medium"/>
    <s v="Medium"/>
    <n v="1"/>
    <n v="0"/>
  </r>
  <r>
    <s v="INC-2026-10180"/>
    <d v="2026-03-14T16:35:00"/>
    <x v="3"/>
    <s v="hr-benefits-portal.org"/>
    <x v="0"/>
    <x v="3"/>
    <n v="0.69097222222222221"/>
    <d v="2026-03-14T00:00:00"/>
    <n v="3"/>
    <n v="5"/>
    <n v="2"/>
    <x v="3"/>
    <s v="Medium"/>
    <s v="Medium"/>
    <n v="1"/>
    <n v="0"/>
  </r>
  <r>
    <s v="INC-2026-12272"/>
    <d v="2026-03-14T17:06:00"/>
    <x v="4"/>
    <s v="secure-bank-login.net"/>
    <x v="2"/>
    <x v="1"/>
    <n v="0.71250000000000002"/>
    <d v="2026-03-14T00:00:00"/>
    <n v="3"/>
    <n v="3"/>
    <n v="4"/>
    <x v="5"/>
    <s v="High"/>
    <s v="High"/>
    <n v="1"/>
    <n v="1"/>
  </r>
  <r>
    <s v="INC-2026-13622"/>
    <d v="2026-03-14T17:55:00"/>
    <x v="4"/>
    <s v="secure-bank-login.net"/>
    <x v="2"/>
    <x v="0"/>
    <n v="0.74652777777777779"/>
    <d v="2026-03-14T00:00:00"/>
    <n v="3"/>
    <n v="3"/>
    <n v="1"/>
    <x v="2"/>
    <s v="Low"/>
    <s v="Low"/>
    <n v="1"/>
    <n v="0"/>
  </r>
  <r>
    <s v="INC-2026-12639"/>
    <d v="2026-03-14T17:57:00"/>
    <x v="4"/>
    <s v="micros0ft-security.com"/>
    <x v="2"/>
    <x v="0"/>
    <n v="0.74791666666666667"/>
    <d v="2026-03-14T00:00:00"/>
    <n v="3"/>
    <n v="3"/>
    <n v="1"/>
    <x v="2"/>
    <s v="Low"/>
    <s v="Low"/>
    <n v="1"/>
    <n v="0"/>
  </r>
  <r>
    <s v="INC-2026-13958"/>
    <d v="2026-03-14T18:33:00"/>
    <x v="1"/>
    <s v="micros0ft-security.com"/>
    <x v="1"/>
    <x v="1"/>
    <n v="0.7729166666666667"/>
    <d v="2026-03-14T00:00:00"/>
    <n v="3"/>
    <n v="1"/>
    <n v="4"/>
    <x v="1"/>
    <s v="Low"/>
    <s v="Low"/>
    <n v="1"/>
    <n v="1"/>
  </r>
  <r>
    <s v="INC-2026-13279"/>
    <d v="2026-03-14T18:35:00"/>
    <x v="4"/>
    <s v="hr-benefits-portal.org"/>
    <x v="0"/>
    <x v="3"/>
    <n v="0.77430555555555558"/>
    <d v="2026-03-14T00:00:00"/>
    <n v="3"/>
    <n v="3"/>
    <n v="2"/>
    <x v="4"/>
    <s v="Medium"/>
    <s v="Medium"/>
    <n v="1"/>
    <n v="0"/>
  </r>
  <r>
    <s v="INC-2026-12009"/>
    <d v="2026-03-14T19:07:00"/>
    <x v="4"/>
    <s v="secure-bank-login.net"/>
    <x v="2"/>
    <x v="3"/>
    <n v="0.79652777777777772"/>
    <d v="2026-03-14T00:00:00"/>
    <n v="3"/>
    <n v="3"/>
    <n v="2"/>
    <x v="4"/>
    <s v="Medium"/>
    <s v="Medium"/>
    <n v="1"/>
    <n v="0"/>
  </r>
  <r>
    <s v="INC-2026-14427"/>
    <d v="2026-03-14T19:14:00"/>
    <x v="1"/>
    <s v="invoice-processing.co"/>
    <x v="1"/>
    <x v="0"/>
    <n v="0.80138888888888893"/>
    <d v="2026-03-14T00:00:00"/>
    <n v="3"/>
    <n v="1"/>
    <n v="1"/>
    <x v="0"/>
    <s v="Low"/>
    <s v="Low"/>
    <n v="1"/>
    <n v="0"/>
  </r>
  <r>
    <s v="INC-2026-11344"/>
    <d v="2026-03-14T19:24:00"/>
    <x v="2"/>
    <s v="micros0ft-security.com"/>
    <x v="0"/>
    <x v="2"/>
    <n v="0.80833333333333335"/>
    <d v="2026-03-14T00:00:00"/>
    <n v="3"/>
    <n v="3"/>
    <n v="2"/>
    <x v="4"/>
    <s v="Medium"/>
    <s v="Medium"/>
    <n v="1"/>
    <n v="0"/>
  </r>
  <r>
    <s v="INC-2026-11131"/>
    <d v="2026-03-14T20:57:00"/>
    <x v="4"/>
    <s v="invoice-processing.co"/>
    <x v="1"/>
    <x v="2"/>
    <n v="0.87291666666666667"/>
    <d v="2026-03-14T00:00:00"/>
    <n v="3"/>
    <n v="3"/>
    <n v="2"/>
    <x v="4"/>
    <s v="Medium"/>
    <s v="Medium"/>
    <n v="1"/>
    <n v="0"/>
  </r>
  <r>
    <s v="INC-2026-11547"/>
    <d v="2026-03-14T21:49:00"/>
    <x v="4"/>
    <s v="micros0ft-security.com"/>
    <x v="2"/>
    <x v="2"/>
    <n v="0.90902777777777777"/>
    <d v="2026-03-14T00:00:00"/>
    <n v="3"/>
    <n v="3"/>
    <n v="2"/>
    <x v="4"/>
    <s v="Medium"/>
    <s v="Medium"/>
    <n v="1"/>
    <n v="0"/>
  </r>
  <r>
    <s v="INC-2026-13519"/>
    <d v="2026-03-14T21:54:00"/>
    <x v="4"/>
    <s v="micros0ft-security.com"/>
    <x v="2"/>
    <x v="1"/>
    <n v="0.91249999999999998"/>
    <d v="2026-03-14T00:00:00"/>
    <n v="3"/>
    <n v="3"/>
    <n v="4"/>
    <x v="5"/>
    <s v="High"/>
    <s v="High"/>
    <n v="1"/>
    <n v="1"/>
  </r>
  <r>
    <s v="INC-2026-12118"/>
    <d v="2026-03-14T22:06:00"/>
    <x v="2"/>
    <s v="micros0ft-security.com"/>
    <x v="2"/>
    <x v="3"/>
    <n v="0.92083333333333328"/>
    <d v="2026-03-14T00:00:00"/>
    <n v="3"/>
    <n v="3"/>
    <n v="2"/>
    <x v="4"/>
    <s v="Medium"/>
    <s v="Medium"/>
    <n v="1"/>
    <n v="0"/>
  </r>
  <r>
    <s v="INC-2026-13162"/>
    <d v="2026-03-14T22:16:00"/>
    <x v="1"/>
    <s v="micros0ft-security.com"/>
    <x v="1"/>
    <x v="3"/>
    <n v="0.92777777777777781"/>
    <d v="2026-03-14T00:00:00"/>
    <n v="3"/>
    <n v="1"/>
    <n v="2"/>
    <x v="6"/>
    <s v="Low"/>
    <s v="Low"/>
    <n v="1"/>
    <n v="0"/>
  </r>
  <r>
    <s v="INC-2026-12418"/>
    <d v="2026-03-14T22:18:00"/>
    <x v="1"/>
    <s v="invoice-processing.co"/>
    <x v="1"/>
    <x v="1"/>
    <n v="0.9291666666666667"/>
    <d v="2026-03-14T00:00:00"/>
    <n v="3"/>
    <n v="1"/>
    <n v="4"/>
    <x v="1"/>
    <s v="Low"/>
    <s v="Low"/>
    <n v="1"/>
    <n v="1"/>
  </r>
  <r>
    <s v="INC-2026-11233"/>
    <d v="2026-03-14T22:33:00"/>
    <x v="4"/>
    <s v="hr-benefits-portal.org"/>
    <x v="2"/>
    <x v="2"/>
    <n v="0.93958333333333333"/>
    <d v="2026-03-14T00:00:00"/>
    <n v="3"/>
    <n v="3"/>
    <n v="2"/>
    <x v="4"/>
    <s v="Medium"/>
    <s v="Medium"/>
    <n v="1"/>
    <n v="0"/>
  </r>
  <r>
    <s v="INC-2026-10624"/>
    <d v="2026-03-14T23:35:00"/>
    <x v="2"/>
    <s v="invoice-processing.co"/>
    <x v="2"/>
    <x v="2"/>
    <n v="0.98263888888888884"/>
    <d v="2026-03-14T00:00:00"/>
    <n v="3"/>
    <n v="3"/>
    <n v="2"/>
    <x v="4"/>
    <s v="Medium"/>
    <s v="Medium"/>
    <n v="1"/>
    <n v="0"/>
  </r>
  <r>
    <s v="INC-2026-12013"/>
    <d v="2026-03-15T00:41:00"/>
    <x v="5"/>
    <s v="invoice-processing.co"/>
    <x v="0"/>
    <x v="0"/>
    <n v="2.8472222222222222E-2"/>
    <d v="2026-03-15T00:00:00"/>
    <n v="3"/>
    <n v="1"/>
    <n v="1"/>
    <x v="0"/>
    <s v="Low"/>
    <s v="Low"/>
    <n v="1"/>
    <n v="0"/>
  </r>
  <r>
    <s v="INC-2026-10997"/>
    <d v="2026-03-15T01:56:00"/>
    <x v="3"/>
    <s v="micros0ft-security.com"/>
    <x v="0"/>
    <x v="0"/>
    <n v="8.0555555555555561E-2"/>
    <d v="2026-03-15T00:00:00"/>
    <n v="3"/>
    <n v="5"/>
    <n v="1"/>
    <x v="8"/>
    <s v="Medium"/>
    <s v="Medium"/>
    <n v="1"/>
    <n v="0"/>
  </r>
  <r>
    <s v="INC-2026-11561"/>
    <d v="2026-03-15T01:59:00"/>
    <x v="4"/>
    <s v="micros0ft-security.com"/>
    <x v="2"/>
    <x v="2"/>
    <n v="8.2638888888888887E-2"/>
    <d v="2026-03-15T00:00:00"/>
    <n v="3"/>
    <n v="3"/>
    <n v="2"/>
    <x v="4"/>
    <s v="Medium"/>
    <s v="Medium"/>
    <n v="1"/>
    <n v="0"/>
  </r>
  <r>
    <s v="INC-2026-14475"/>
    <d v="2026-03-15T02:04:00"/>
    <x v="1"/>
    <s v="secure-bank-login.net"/>
    <x v="2"/>
    <x v="1"/>
    <n v="8.611111111111111E-2"/>
    <d v="2026-03-15T00:00:00"/>
    <n v="3"/>
    <n v="1"/>
    <n v="4"/>
    <x v="1"/>
    <s v="Low"/>
    <s v="Low"/>
    <n v="1"/>
    <n v="1"/>
  </r>
  <r>
    <s v="INC-2026-11926"/>
    <d v="2026-03-15T02:49:00"/>
    <x v="4"/>
    <s v="invoice-processing.co"/>
    <x v="2"/>
    <x v="3"/>
    <n v="0.11736111111111111"/>
    <d v="2026-03-15T00:00:00"/>
    <n v="3"/>
    <n v="3"/>
    <n v="2"/>
    <x v="4"/>
    <s v="Medium"/>
    <s v="Medium"/>
    <n v="1"/>
    <n v="0"/>
  </r>
  <r>
    <s v="INC-2026-12204"/>
    <d v="2026-03-15T03:01:00"/>
    <x v="2"/>
    <s v="hr-benefits-portal.org"/>
    <x v="3"/>
    <x v="3"/>
    <n v="0.12569444444444444"/>
    <d v="2026-03-15T00:00:00"/>
    <n v="3"/>
    <n v="3"/>
    <n v="2"/>
    <x v="4"/>
    <s v="Medium"/>
    <s v="Medium"/>
    <n v="1"/>
    <n v="0"/>
  </r>
  <r>
    <s v="INC-2026-12409"/>
    <d v="2026-03-15T03:06:00"/>
    <x v="4"/>
    <s v="invoice-processing.co"/>
    <x v="2"/>
    <x v="3"/>
    <n v="0.12916666666666668"/>
    <d v="2026-03-15T00:00:00"/>
    <n v="3"/>
    <n v="3"/>
    <n v="2"/>
    <x v="4"/>
    <s v="Medium"/>
    <s v="Medium"/>
    <n v="1"/>
    <n v="0"/>
  </r>
  <r>
    <s v="INC-2026-10965"/>
    <d v="2026-03-15T03:57:00"/>
    <x v="3"/>
    <s v="invoice-processing.co"/>
    <x v="0"/>
    <x v="1"/>
    <n v="0.16458333333333333"/>
    <d v="2026-03-15T00:00:00"/>
    <n v="3"/>
    <n v="5"/>
    <n v="4"/>
    <x v="10"/>
    <s v="Very High"/>
    <s v="Critical"/>
    <n v="1"/>
    <n v="1"/>
  </r>
  <r>
    <s v="INC-2026-11970"/>
    <d v="2026-03-15T04:10:00"/>
    <x v="4"/>
    <s v="secure-bank-login.net"/>
    <x v="2"/>
    <x v="3"/>
    <n v="0.1736111111111111"/>
    <d v="2026-03-15T00:00:00"/>
    <n v="3"/>
    <n v="3"/>
    <n v="2"/>
    <x v="4"/>
    <s v="Medium"/>
    <s v="Medium"/>
    <n v="1"/>
    <n v="0"/>
  </r>
  <r>
    <s v="INC-2026-14618"/>
    <d v="2026-03-15T04:12:00"/>
    <x v="5"/>
    <s v="secure-bank-login.net"/>
    <x v="1"/>
    <x v="3"/>
    <n v="0.17499999999999999"/>
    <d v="2026-03-15T00:00:00"/>
    <n v="3"/>
    <n v="1"/>
    <n v="2"/>
    <x v="6"/>
    <s v="Low"/>
    <s v="Low"/>
    <n v="1"/>
    <n v="0"/>
  </r>
  <r>
    <s v="INC-2026-11675"/>
    <d v="2026-03-15T04:43:00"/>
    <x v="3"/>
    <s v="invoice-processing.co"/>
    <x v="0"/>
    <x v="1"/>
    <n v="0.19652777777777777"/>
    <d v="2026-03-15T00:00:00"/>
    <n v="3"/>
    <n v="5"/>
    <n v="4"/>
    <x v="10"/>
    <s v="Very High"/>
    <s v="Critical"/>
    <n v="1"/>
    <n v="1"/>
  </r>
  <r>
    <s v="INC-2026-11284"/>
    <d v="2026-03-15T04:45:00"/>
    <x v="5"/>
    <s v="secure-bank-login.net"/>
    <x v="3"/>
    <x v="3"/>
    <n v="0.19791666666666666"/>
    <d v="2026-03-15T00:00:00"/>
    <n v="3"/>
    <n v="1"/>
    <n v="2"/>
    <x v="6"/>
    <s v="Low"/>
    <s v="Low"/>
    <n v="1"/>
    <n v="0"/>
  </r>
  <r>
    <s v="INC-2026-14928"/>
    <d v="2026-03-15T05:13:00"/>
    <x v="5"/>
    <s v="hr-benefits-portal.org"/>
    <x v="0"/>
    <x v="2"/>
    <n v="0.21736111111111112"/>
    <d v="2026-03-15T00:00:00"/>
    <n v="3"/>
    <n v="1"/>
    <n v="2"/>
    <x v="6"/>
    <s v="Low"/>
    <s v="Low"/>
    <n v="1"/>
    <n v="0"/>
  </r>
  <r>
    <s v="INC-2026-10777"/>
    <d v="2026-03-15T05:54:00"/>
    <x v="4"/>
    <s v="micros0ft-security.com"/>
    <x v="1"/>
    <x v="0"/>
    <n v="0.24583333333333332"/>
    <d v="2026-03-15T00:00:00"/>
    <n v="3"/>
    <n v="3"/>
    <n v="1"/>
    <x v="2"/>
    <s v="Low"/>
    <s v="Low"/>
    <n v="1"/>
    <n v="0"/>
  </r>
  <r>
    <s v="INC-2026-10631"/>
    <d v="2026-03-15T06:17:00"/>
    <x v="4"/>
    <s v="micros0ft-security.com"/>
    <x v="2"/>
    <x v="3"/>
    <n v="0.26180555555555557"/>
    <d v="2026-03-15T00:00:00"/>
    <n v="3"/>
    <n v="3"/>
    <n v="2"/>
    <x v="4"/>
    <s v="Medium"/>
    <s v="Medium"/>
    <n v="1"/>
    <n v="0"/>
  </r>
  <r>
    <s v="INC-2026-12704"/>
    <d v="2026-03-15T07:40:00"/>
    <x v="5"/>
    <s v="micros0ft-security.com"/>
    <x v="0"/>
    <x v="2"/>
    <n v="0.31944444444444442"/>
    <d v="2026-03-15T00:00:00"/>
    <n v="3"/>
    <n v="1"/>
    <n v="2"/>
    <x v="6"/>
    <s v="Low"/>
    <s v="Low"/>
    <n v="1"/>
    <n v="0"/>
  </r>
  <r>
    <s v="INC-2026-14396"/>
    <d v="2026-03-15T07:52:00"/>
    <x v="5"/>
    <s v="invoice-processing.co"/>
    <x v="3"/>
    <x v="3"/>
    <n v="0.32777777777777778"/>
    <d v="2026-03-15T00:00:00"/>
    <n v="3"/>
    <n v="1"/>
    <n v="2"/>
    <x v="6"/>
    <s v="Low"/>
    <s v="Low"/>
    <n v="1"/>
    <n v="0"/>
  </r>
  <r>
    <s v="INC-2026-10903"/>
    <d v="2026-03-15T08:12:00"/>
    <x v="3"/>
    <s v="secure-bank-login.net"/>
    <x v="0"/>
    <x v="1"/>
    <n v="0.34166666666666667"/>
    <d v="2026-03-15T00:00:00"/>
    <n v="3"/>
    <n v="5"/>
    <n v="4"/>
    <x v="10"/>
    <s v="Very High"/>
    <s v="Critical"/>
    <n v="1"/>
    <n v="1"/>
  </r>
  <r>
    <s v="INC-2026-12341"/>
    <d v="2026-03-15T08:20:00"/>
    <x v="4"/>
    <s v="secure-bank-login.net"/>
    <x v="2"/>
    <x v="0"/>
    <n v="0.34722222222222221"/>
    <d v="2026-03-15T00:00:00"/>
    <n v="3"/>
    <n v="3"/>
    <n v="1"/>
    <x v="2"/>
    <s v="Low"/>
    <s v="Low"/>
    <n v="1"/>
    <n v="0"/>
  </r>
  <r>
    <s v="INC-2026-10301"/>
    <d v="2026-03-15T08:44:00"/>
    <x v="4"/>
    <s v="micros0ft-security.com"/>
    <x v="2"/>
    <x v="0"/>
    <n v="0.36388888888888887"/>
    <d v="2026-03-15T00:00:00"/>
    <n v="3"/>
    <n v="3"/>
    <n v="1"/>
    <x v="2"/>
    <s v="Low"/>
    <s v="Low"/>
    <n v="1"/>
    <n v="0"/>
  </r>
  <r>
    <s v="INC-2026-12556"/>
    <d v="2026-03-15T09:27:00"/>
    <x v="4"/>
    <s v="invoice-processing.co"/>
    <x v="0"/>
    <x v="1"/>
    <n v="0.39374999999999999"/>
    <d v="2026-03-15T00:00:00"/>
    <n v="3"/>
    <n v="3"/>
    <n v="4"/>
    <x v="5"/>
    <s v="High"/>
    <s v="High"/>
    <n v="1"/>
    <n v="1"/>
  </r>
  <r>
    <s v="INC-2026-11880"/>
    <d v="2026-03-15T09:29:00"/>
    <x v="4"/>
    <s v="invoice-processing.co"/>
    <x v="2"/>
    <x v="2"/>
    <n v="0.39513888888888887"/>
    <d v="2026-03-15T00:00:00"/>
    <n v="3"/>
    <n v="3"/>
    <n v="2"/>
    <x v="4"/>
    <s v="Medium"/>
    <s v="Medium"/>
    <n v="1"/>
    <n v="0"/>
  </r>
  <r>
    <s v="INC-2026-10415"/>
    <d v="2026-03-15T11:06:00"/>
    <x v="4"/>
    <s v="secure-bank-login.net"/>
    <x v="2"/>
    <x v="1"/>
    <n v="0.46250000000000002"/>
    <d v="2026-03-15T00:00:00"/>
    <n v="3"/>
    <n v="3"/>
    <n v="4"/>
    <x v="5"/>
    <s v="High"/>
    <s v="High"/>
    <n v="1"/>
    <n v="1"/>
  </r>
  <r>
    <s v="INC-2026-14363"/>
    <d v="2026-03-15T11:07:00"/>
    <x v="2"/>
    <s v="hr-benefits-portal.org"/>
    <x v="1"/>
    <x v="1"/>
    <n v="0.46319444444444446"/>
    <d v="2026-03-15T00:00:00"/>
    <n v="3"/>
    <n v="3"/>
    <n v="4"/>
    <x v="5"/>
    <s v="High"/>
    <s v="High"/>
    <n v="1"/>
    <n v="1"/>
  </r>
  <r>
    <s v="INC-2026-11999"/>
    <d v="2026-03-15T12:18:00"/>
    <x v="4"/>
    <s v="invoice-processing.co"/>
    <x v="2"/>
    <x v="3"/>
    <n v="0.51249999999999996"/>
    <d v="2026-03-15T00:00:00"/>
    <n v="3"/>
    <n v="3"/>
    <n v="2"/>
    <x v="4"/>
    <s v="Medium"/>
    <s v="Medium"/>
    <n v="1"/>
    <n v="0"/>
  </r>
  <r>
    <s v="INC-2026-12154"/>
    <d v="2026-03-15T12:25:00"/>
    <x v="4"/>
    <s v="micros0ft-security.com"/>
    <x v="2"/>
    <x v="2"/>
    <n v="0.51736111111111116"/>
    <d v="2026-03-15T00:00:00"/>
    <n v="3"/>
    <n v="3"/>
    <n v="2"/>
    <x v="4"/>
    <s v="Medium"/>
    <s v="Medium"/>
    <n v="1"/>
    <n v="0"/>
  </r>
  <r>
    <s v="INC-2026-11770"/>
    <d v="2026-03-15T12:52:00"/>
    <x v="4"/>
    <s v="secure-bank-login.net"/>
    <x v="2"/>
    <x v="2"/>
    <n v="0.53611111111111109"/>
    <d v="2026-03-15T00:00:00"/>
    <n v="3"/>
    <n v="3"/>
    <n v="2"/>
    <x v="4"/>
    <s v="Medium"/>
    <s v="Medium"/>
    <n v="1"/>
    <n v="0"/>
  </r>
  <r>
    <s v="INC-2026-12411"/>
    <d v="2026-03-15T12:56:00"/>
    <x v="4"/>
    <s v="invoice-processing.co"/>
    <x v="2"/>
    <x v="2"/>
    <n v="0.53888888888888886"/>
    <d v="2026-03-15T00:00:00"/>
    <n v="3"/>
    <n v="3"/>
    <n v="2"/>
    <x v="4"/>
    <s v="Medium"/>
    <s v="Medium"/>
    <n v="1"/>
    <n v="0"/>
  </r>
  <r>
    <s v="INC-2026-11108"/>
    <d v="2026-03-15T13:23:00"/>
    <x v="4"/>
    <s v="hr-benefits-portal.org"/>
    <x v="2"/>
    <x v="2"/>
    <n v="0.55763888888888891"/>
    <d v="2026-03-15T00:00:00"/>
    <n v="3"/>
    <n v="3"/>
    <n v="2"/>
    <x v="4"/>
    <s v="Medium"/>
    <s v="Medium"/>
    <n v="1"/>
    <n v="0"/>
  </r>
  <r>
    <s v="INC-2026-10833"/>
    <d v="2026-03-15T13:54:00"/>
    <x v="3"/>
    <s v="micros0ft-security.com"/>
    <x v="0"/>
    <x v="1"/>
    <n v="0.57916666666666672"/>
    <d v="2026-03-15T00:00:00"/>
    <n v="3"/>
    <n v="5"/>
    <n v="4"/>
    <x v="10"/>
    <s v="Very High"/>
    <s v="Critical"/>
    <n v="1"/>
    <n v="1"/>
  </r>
  <r>
    <s v="INC-2026-14072"/>
    <d v="2026-03-15T14:06:00"/>
    <x v="0"/>
    <s v="hr-benefits-portal.org"/>
    <x v="0"/>
    <x v="2"/>
    <n v="0.58750000000000002"/>
    <d v="2026-03-15T00:00:00"/>
    <n v="3"/>
    <n v="1"/>
    <n v="2"/>
    <x v="6"/>
    <s v="Low"/>
    <s v="Low"/>
    <n v="1"/>
    <n v="0"/>
  </r>
  <r>
    <s v="INC-2026-10061"/>
    <d v="2026-03-15T14:24:00"/>
    <x v="0"/>
    <s v="invoice-processing.co"/>
    <x v="3"/>
    <x v="2"/>
    <n v="0.6"/>
    <d v="2026-03-15T00:00:00"/>
    <n v="3"/>
    <n v="1"/>
    <n v="2"/>
    <x v="6"/>
    <s v="Low"/>
    <s v="Low"/>
    <n v="1"/>
    <n v="0"/>
  </r>
  <r>
    <s v="INC-2026-12503"/>
    <d v="2026-03-15T14:32:00"/>
    <x v="4"/>
    <s v="hr-benefits-portal.org"/>
    <x v="2"/>
    <x v="0"/>
    <n v="0.60555555555555551"/>
    <d v="2026-03-15T00:00:00"/>
    <n v="3"/>
    <n v="3"/>
    <n v="1"/>
    <x v="2"/>
    <s v="Low"/>
    <s v="Low"/>
    <n v="1"/>
    <n v="0"/>
  </r>
  <r>
    <s v="INC-2026-14170"/>
    <d v="2026-03-15T15:11:00"/>
    <x v="4"/>
    <s v="secure-bank-login.net"/>
    <x v="2"/>
    <x v="3"/>
    <n v="0.63263888888888886"/>
    <d v="2026-03-15T00:00:00"/>
    <n v="3"/>
    <n v="3"/>
    <n v="2"/>
    <x v="4"/>
    <s v="Medium"/>
    <s v="Medium"/>
    <n v="1"/>
    <n v="0"/>
  </r>
  <r>
    <s v="INC-2026-10901"/>
    <d v="2026-03-15T15:32:00"/>
    <x v="4"/>
    <s v="invoice-processing.co"/>
    <x v="2"/>
    <x v="3"/>
    <n v="0.64722222222222225"/>
    <d v="2026-03-15T00:00:00"/>
    <n v="3"/>
    <n v="3"/>
    <n v="2"/>
    <x v="4"/>
    <s v="Medium"/>
    <s v="Medium"/>
    <n v="1"/>
    <n v="0"/>
  </r>
  <r>
    <s v="INC-2026-13728"/>
    <d v="2026-03-15T15:39:00"/>
    <x v="4"/>
    <s v="secure-bank-login.net"/>
    <x v="2"/>
    <x v="3"/>
    <n v="0.65208333333333335"/>
    <d v="2026-03-15T00:00:00"/>
    <n v="3"/>
    <n v="3"/>
    <n v="2"/>
    <x v="4"/>
    <s v="Medium"/>
    <s v="Medium"/>
    <n v="1"/>
    <n v="0"/>
  </r>
  <r>
    <s v="INC-2026-11392"/>
    <d v="2026-03-15T15:47:00"/>
    <x v="4"/>
    <s v="hr-benefits-portal.org"/>
    <x v="2"/>
    <x v="3"/>
    <n v="0.65763888888888888"/>
    <d v="2026-03-15T00:00:00"/>
    <n v="3"/>
    <n v="3"/>
    <n v="2"/>
    <x v="4"/>
    <s v="Medium"/>
    <s v="Medium"/>
    <n v="1"/>
    <n v="0"/>
  </r>
  <r>
    <s v="INC-2026-10625"/>
    <d v="2026-03-15T16:08:00"/>
    <x v="2"/>
    <s v="secure-bank-login.net"/>
    <x v="0"/>
    <x v="3"/>
    <n v="0.67222222222222228"/>
    <d v="2026-03-15T00:00:00"/>
    <n v="3"/>
    <n v="3"/>
    <n v="2"/>
    <x v="4"/>
    <s v="Medium"/>
    <s v="Medium"/>
    <n v="1"/>
    <n v="0"/>
  </r>
  <r>
    <s v="INC-2026-11878"/>
    <d v="2026-03-15T16:28:00"/>
    <x v="0"/>
    <s v="micros0ft-security.com"/>
    <x v="3"/>
    <x v="2"/>
    <n v="0.68611111111111112"/>
    <d v="2026-03-15T00:00:00"/>
    <n v="3"/>
    <n v="1"/>
    <n v="2"/>
    <x v="6"/>
    <s v="Low"/>
    <s v="Low"/>
    <n v="1"/>
    <n v="0"/>
  </r>
  <r>
    <s v="INC-2026-11587"/>
    <d v="2026-03-15T16:33:00"/>
    <x v="4"/>
    <s v="invoice-processing.co"/>
    <x v="1"/>
    <x v="2"/>
    <n v="0.68958333333333333"/>
    <d v="2026-03-15T00:00:00"/>
    <n v="3"/>
    <n v="3"/>
    <n v="2"/>
    <x v="4"/>
    <s v="Medium"/>
    <s v="Medium"/>
    <n v="1"/>
    <n v="0"/>
  </r>
  <r>
    <s v="INC-2026-14209"/>
    <d v="2026-03-15T17:44:00"/>
    <x v="4"/>
    <s v="hr-benefits-portal.org"/>
    <x v="3"/>
    <x v="2"/>
    <n v="0.73888888888888893"/>
    <d v="2026-03-15T00:00:00"/>
    <n v="3"/>
    <n v="3"/>
    <n v="2"/>
    <x v="4"/>
    <s v="Medium"/>
    <s v="Medium"/>
    <n v="1"/>
    <n v="0"/>
  </r>
  <r>
    <s v="INC-2026-14388"/>
    <d v="2026-03-15T18:01:00"/>
    <x v="4"/>
    <s v="hr-benefits-portal.org"/>
    <x v="2"/>
    <x v="3"/>
    <n v="0.75069444444444444"/>
    <d v="2026-03-15T00:00:00"/>
    <n v="3"/>
    <n v="3"/>
    <n v="2"/>
    <x v="4"/>
    <s v="Medium"/>
    <s v="Medium"/>
    <n v="1"/>
    <n v="0"/>
  </r>
  <r>
    <s v="INC-2026-14400"/>
    <d v="2026-03-15T18:54:00"/>
    <x v="4"/>
    <s v="hr-benefits-portal.org"/>
    <x v="2"/>
    <x v="3"/>
    <n v="0.78749999999999998"/>
    <d v="2026-03-15T00:00:00"/>
    <n v="3"/>
    <n v="3"/>
    <n v="2"/>
    <x v="4"/>
    <s v="Medium"/>
    <s v="Medium"/>
    <n v="1"/>
    <n v="0"/>
  </r>
  <r>
    <s v="INC-2026-11818"/>
    <d v="2026-03-15T19:18:00"/>
    <x v="4"/>
    <s v="invoice-processing.co"/>
    <x v="2"/>
    <x v="1"/>
    <n v="0.8041666666666667"/>
    <d v="2026-03-15T00:00:00"/>
    <n v="3"/>
    <n v="3"/>
    <n v="4"/>
    <x v="5"/>
    <s v="High"/>
    <s v="High"/>
    <n v="1"/>
    <n v="1"/>
  </r>
  <r>
    <s v="INC-2026-13612"/>
    <d v="2026-03-15T19:54:00"/>
    <x v="4"/>
    <s v="hr-benefits-portal.org"/>
    <x v="2"/>
    <x v="3"/>
    <n v="0.82916666666666672"/>
    <d v="2026-03-15T00:00:00"/>
    <n v="3"/>
    <n v="3"/>
    <n v="2"/>
    <x v="4"/>
    <s v="Medium"/>
    <s v="Medium"/>
    <n v="1"/>
    <n v="0"/>
  </r>
  <r>
    <s v="INC-2026-10479"/>
    <d v="2026-03-15T20:28:00"/>
    <x v="0"/>
    <s v="secure-bank-login.net"/>
    <x v="0"/>
    <x v="3"/>
    <n v="0.85277777777777775"/>
    <d v="2026-03-15T00:00:00"/>
    <n v="3"/>
    <n v="1"/>
    <n v="2"/>
    <x v="6"/>
    <s v="Low"/>
    <s v="Low"/>
    <n v="1"/>
    <n v="0"/>
  </r>
  <r>
    <s v="INC-2026-10781"/>
    <d v="2026-03-15T20:30:00"/>
    <x v="3"/>
    <s v="micros0ft-security.com"/>
    <x v="0"/>
    <x v="1"/>
    <n v="0.85416666666666663"/>
    <d v="2026-03-15T00:00:00"/>
    <n v="3"/>
    <n v="5"/>
    <n v="4"/>
    <x v="10"/>
    <s v="Very High"/>
    <s v="Critical"/>
    <n v="1"/>
    <n v="1"/>
  </r>
  <r>
    <s v="INC-2026-12016"/>
    <d v="2026-03-15T20:47:00"/>
    <x v="2"/>
    <s v="invoice-processing.co"/>
    <x v="0"/>
    <x v="0"/>
    <n v="0.86597222222222225"/>
    <d v="2026-03-15T00:00:00"/>
    <n v="3"/>
    <n v="3"/>
    <n v="1"/>
    <x v="2"/>
    <s v="Low"/>
    <s v="Low"/>
    <n v="1"/>
    <n v="0"/>
  </r>
  <r>
    <s v="INC-2026-14330"/>
    <d v="2026-03-15T21:16:00"/>
    <x v="5"/>
    <s v="secure-bank-login.net"/>
    <x v="0"/>
    <x v="0"/>
    <n v="0.88611111111111107"/>
    <d v="2026-03-15T00:00:00"/>
    <n v="3"/>
    <n v="1"/>
    <n v="1"/>
    <x v="0"/>
    <s v="Low"/>
    <s v="Low"/>
    <n v="1"/>
    <n v="0"/>
  </r>
  <r>
    <s v="INC-2026-12292"/>
    <d v="2026-03-15T21:19:00"/>
    <x v="4"/>
    <s v="hr-benefits-portal.org"/>
    <x v="2"/>
    <x v="2"/>
    <n v="0.8881944444444444"/>
    <d v="2026-03-15T00:00:00"/>
    <n v="3"/>
    <n v="3"/>
    <n v="2"/>
    <x v="4"/>
    <s v="Medium"/>
    <s v="Medium"/>
    <n v="1"/>
    <n v="0"/>
  </r>
  <r>
    <s v="INC-2026-13589"/>
    <d v="2026-03-15T22:29:00"/>
    <x v="1"/>
    <s v="invoice-processing.co"/>
    <x v="3"/>
    <x v="3"/>
    <n v="0.93680555555555556"/>
    <d v="2026-03-15T00:00:00"/>
    <n v="3"/>
    <n v="1"/>
    <n v="2"/>
    <x v="6"/>
    <s v="Low"/>
    <s v="Low"/>
    <n v="1"/>
    <n v="0"/>
  </r>
  <r>
    <s v="INC-2026-14246"/>
    <d v="2026-03-15T22:43:00"/>
    <x v="3"/>
    <s v="invoice-processing.co"/>
    <x v="0"/>
    <x v="2"/>
    <n v="0.94652777777777775"/>
    <d v="2026-03-15T00:00:00"/>
    <n v="3"/>
    <n v="5"/>
    <n v="2"/>
    <x v="3"/>
    <s v="Medium"/>
    <s v="Medium"/>
    <n v="1"/>
    <n v="0"/>
  </r>
  <r>
    <s v="INC-2026-10370"/>
    <d v="2026-03-15T22:47:00"/>
    <x v="0"/>
    <s v="secure-bank-login.net"/>
    <x v="2"/>
    <x v="2"/>
    <n v="0.94930555555555551"/>
    <d v="2026-03-15T00:00:00"/>
    <n v="3"/>
    <n v="1"/>
    <n v="2"/>
    <x v="6"/>
    <s v="Low"/>
    <s v="Low"/>
    <n v="1"/>
    <n v="0"/>
  </r>
  <r>
    <s v="INC-2026-11075"/>
    <d v="2026-03-15T22:57:00"/>
    <x v="4"/>
    <s v="secure-bank-login.net"/>
    <x v="2"/>
    <x v="2"/>
    <n v="0.95625000000000004"/>
    <d v="2026-03-15T00:00:00"/>
    <n v="3"/>
    <n v="3"/>
    <n v="2"/>
    <x v="4"/>
    <s v="Medium"/>
    <s v="Medium"/>
    <n v="1"/>
    <n v="0"/>
  </r>
  <r>
    <s v="INC-2026-11748"/>
    <d v="2026-03-15T22:58:00"/>
    <x v="4"/>
    <s v="micros0ft-security.com"/>
    <x v="2"/>
    <x v="3"/>
    <n v="0.95694444444444449"/>
    <d v="2026-03-15T00:00:00"/>
    <n v="3"/>
    <n v="3"/>
    <n v="2"/>
    <x v="4"/>
    <s v="Medium"/>
    <s v="Medium"/>
    <n v="1"/>
    <n v="0"/>
  </r>
  <r>
    <s v="INC-2026-11460"/>
    <d v="2026-03-15T23:04:00"/>
    <x v="3"/>
    <s v="invoice-processing.co"/>
    <x v="0"/>
    <x v="3"/>
    <n v="0.96111111111111114"/>
    <d v="2026-03-15T00:00:00"/>
    <n v="3"/>
    <n v="5"/>
    <n v="2"/>
    <x v="3"/>
    <s v="Medium"/>
    <s v="Medium"/>
    <n v="1"/>
    <n v="0"/>
  </r>
  <r>
    <s v="INC-2026-10941"/>
    <d v="2026-03-16T00:02:00"/>
    <x v="2"/>
    <s v="micros0ft-security.com"/>
    <x v="1"/>
    <x v="3"/>
    <n v="1.3888888888888889E-3"/>
    <d v="2026-03-16T00:00:00"/>
    <n v="3"/>
    <n v="3"/>
    <n v="2"/>
    <x v="4"/>
    <s v="Medium"/>
    <s v="Medium"/>
    <n v="1"/>
    <n v="0"/>
  </r>
  <r>
    <s v="INC-2026-12287"/>
    <d v="2026-03-16T00:08:00"/>
    <x v="4"/>
    <s v="invoice-processing.co"/>
    <x v="0"/>
    <x v="3"/>
    <n v="5.5555555555555558E-3"/>
    <d v="2026-03-16T00:00:00"/>
    <n v="3"/>
    <n v="3"/>
    <n v="2"/>
    <x v="4"/>
    <s v="Medium"/>
    <s v="Medium"/>
    <n v="1"/>
    <n v="0"/>
  </r>
  <r>
    <s v="INC-2026-10671"/>
    <d v="2026-03-16T01:07:00"/>
    <x v="4"/>
    <s v="micros0ft-security.com"/>
    <x v="1"/>
    <x v="3"/>
    <n v="4.6527777777777779E-2"/>
    <d v="2026-03-16T00:00:00"/>
    <n v="3"/>
    <n v="3"/>
    <n v="2"/>
    <x v="4"/>
    <s v="Medium"/>
    <s v="Medium"/>
    <n v="1"/>
    <n v="0"/>
  </r>
  <r>
    <s v="INC-2026-12888"/>
    <d v="2026-03-16T01:10:00"/>
    <x v="4"/>
    <s v="invoice-processing.co"/>
    <x v="2"/>
    <x v="1"/>
    <n v="4.8611111111111112E-2"/>
    <d v="2026-03-16T00:00:00"/>
    <n v="3"/>
    <n v="3"/>
    <n v="4"/>
    <x v="5"/>
    <s v="High"/>
    <s v="High"/>
    <n v="1"/>
    <n v="1"/>
  </r>
  <r>
    <s v="INC-2026-11040"/>
    <d v="2026-03-16T03:19:00"/>
    <x v="4"/>
    <s v="micros0ft-security.com"/>
    <x v="2"/>
    <x v="2"/>
    <n v="0.13819444444444445"/>
    <d v="2026-03-16T00:00:00"/>
    <n v="3"/>
    <n v="3"/>
    <n v="2"/>
    <x v="4"/>
    <s v="Medium"/>
    <s v="Medium"/>
    <n v="1"/>
    <n v="0"/>
  </r>
  <r>
    <s v="INC-2026-12999"/>
    <d v="2026-03-16T03:33:00"/>
    <x v="4"/>
    <s v="invoice-processing.co"/>
    <x v="2"/>
    <x v="3"/>
    <n v="0.14791666666666667"/>
    <d v="2026-03-16T00:00:00"/>
    <n v="3"/>
    <n v="3"/>
    <n v="2"/>
    <x v="4"/>
    <s v="Medium"/>
    <s v="Medium"/>
    <n v="1"/>
    <n v="0"/>
  </r>
  <r>
    <s v="INC-2026-14229"/>
    <d v="2026-03-16T05:07:00"/>
    <x v="0"/>
    <s v="secure-bank-login.net"/>
    <x v="3"/>
    <x v="2"/>
    <n v="0.21319444444444444"/>
    <d v="2026-03-16T00:00:00"/>
    <n v="3"/>
    <n v="1"/>
    <n v="2"/>
    <x v="6"/>
    <s v="Low"/>
    <s v="Low"/>
    <n v="1"/>
    <n v="0"/>
  </r>
  <r>
    <s v="INC-2026-14260"/>
    <d v="2026-03-16T06:31:00"/>
    <x v="4"/>
    <s v="secure-bank-login.net"/>
    <x v="2"/>
    <x v="1"/>
    <n v="0.27152777777777776"/>
    <d v="2026-03-16T00:00:00"/>
    <n v="3"/>
    <n v="3"/>
    <n v="4"/>
    <x v="5"/>
    <s v="High"/>
    <s v="High"/>
    <n v="1"/>
    <n v="1"/>
  </r>
  <r>
    <s v="INC-2026-13168"/>
    <d v="2026-03-16T06:41:00"/>
    <x v="4"/>
    <s v="hr-benefits-portal.org"/>
    <x v="2"/>
    <x v="3"/>
    <n v="0.27847222222222223"/>
    <d v="2026-03-16T00:00:00"/>
    <n v="3"/>
    <n v="3"/>
    <n v="2"/>
    <x v="4"/>
    <s v="Medium"/>
    <s v="Medium"/>
    <n v="1"/>
    <n v="0"/>
  </r>
  <r>
    <s v="INC-2026-12728"/>
    <d v="2026-03-16T07:11:00"/>
    <x v="5"/>
    <s v="invoice-processing.co"/>
    <x v="1"/>
    <x v="2"/>
    <n v="0.29930555555555555"/>
    <d v="2026-03-16T00:00:00"/>
    <n v="3"/>
    <n v="1"/>
    <n v="2"/>
    <x v="6"/>
    <s v="Low"/>
    <s v="Low"/>
    <n v="1"/>
    <n v="0"/>
  </r>
  <r>
    <s v="INC-2026-12327"/>
    <d v="2026-03-16T07:21:00"/>
    <x v="0"/>
    <s v="secure-bank-login.net"/>
    <x v="1"/>
    <x v="2"/>
    <n v="0.30625000000000002"/>
    <d v="2026-03-16T00:00:00"/>
    <n v="3"/>
    <n v="1"/>
    <n v="2"/>
    <x v="6"/>
    <s v="Low"/>
    <s v="Low"/>
    <n v="1"/>
    <n v="0"/>
  </r>
  <r>
    <s v="INC-2026-10784"/>
    <d v="2026-03-16T07:32:00"/>
    <x v="4"/>
    <s v="invoice-processing.co"/>
    <x v="2"/>
    <x v="3"/>
    <n v="0.31388888888888888"/>
    <d v="2026-03-16T00:00:00"/>
    <n v="3"/>
    <n v="3"/>
    <n v="2"/>
    <x v="4"/>
    <s v="Medium"/>
    <s v="Medium"/>
    <n v="1"/>
    <n v="0"/>
  </r>
  <r>
    <s v="INC-2026-11994"/>
    <d v="2026-03-16T07:36:00"/>
    <x v="3"/>
    <s v="secure-bank-login.net"/>
    <x v="0"/>
    <x v="2"/>
    <n v="0.31666666666666665"/>
    <d v="2026-03-16T00:00:00"/>
    <n v="3"/>
    <n v="5"/>
    <n v="2"/>
    <x v="3"/>
    <s v="Medium"/>
    <s v="Medium"/>
    <n v="1"/>
    <n v="0"/>
  </r>
  <r>
    <s v="INC-2026-12133"/>
    <d v="2026-03-16T08:26:00"/>
    <x v="4"/>
    <s v="secure-bank-login.net"/>
    <x v="2"/>
    <x v="0"/>
    <n v="0.35138888888888886"/>
    <d v="2026-03-16T00:00:00"/>
    <n v="3"/>
    <n v="3"/>
    <n v="1"/>
    <x v="2"/>
    <s v="Low"/>
    <s v="Low"/>
    <n v="1"/>
    <n v="0"/>
  </r>
  <r>
    <s v="INC-2026-13392"/>
    <d v="2026-03-16T09:04:00"/>
    <x v="4"/>
    <s v="invoice-processing.co"/>
    <x v="2"/>
    <x v="3"/>
    <n v="0.37777777777777777"/>
    <d v="2026-03-16T00:00:00"/>
    <n v="3"/>
    <n v="3"/>
    <n v="2"/>
    <x v="4"/>
    <s v="Medium"/>
    <s v="Medium"/>
    <n v="1"/>
    <n v="0"/>
  </r>
  <r>
    <s v="INC-2026-14884"/>
    <d v="2026-03-16T09:43:00"/>
    <x v="4"/>
    <s v="micros0ft-security.com"/>
    <x v="3"/>
    <x v="3"/>
    <n v="0.40486111111111112"/>
    <d v="2026-03-16T00:00:00"/>
    <n v="3"/>
    <n v="3"/>
    <n v="2"/>
    <x v="4"/>
    <s v="Medium"/>
    <s v="Medium"/>
    <n v="1"/>
    <n v="0"/>
  </r>
  <r>
    <s v="INC-2026-14894"/>
    <d v="2026-03-16T10:05:00"/>
    <x v="4"/>
    <s v="invoice-processing.co"/>
    <x v="2"/>
    <x v="3"/>
    <n v="0.4201388888888889"/>
    <d v="2026-03-16T00:00:00"/>
    <n v="3"/>
    <n v="3"/>
    <n v="2"/>
    <x v="4"/>
    <s v="Medium"/>
    <s v="Medium"/>
    <n v="1"/>
    <n v="0"/>
  </r>
  <r>
    <s v="INC-2026-12642"/>
    <d v="2026-03-16T10:37:00"/>
    <x v="4"/>
    <s v="micros0ft-security.com"/>
    <x v="0"/>
    <x v="2"/>
    <n v="0.44236111111111109"/>
    <d v="2026-03-16T00:00:00"/>
    <n v="3"/>
    <n v="3"/>
    <n v="2"/>
    <x v="4"/>
    <s v="Medium"/>
    <s v="Medium"/>
    <n v="1"/>
    <n v="0"/>
  </r>
  <r>
    <s v="INC-2026-12186"/>
    <d v="2026-03-16T10:49:00"/>
    <x v="5"/>
    <s v="invoice-processing.co"/>
    <x v="3"/>
    <x v="1"/>
    <n v="0.45069444444444445"/>
    <d v="2026-03-16T00:00:00"/>
    <n v="3"/>
    <n v="1"/>
    <n v="4"/>
    <x v="1"/>
    <s v="Low"/>
    <s v="Low"/>
    <n v="1"/>
    <n v="1"/>
  </r>
  <r>
    <s v="INC-2026-12158"/>
    <d v="2026-03-16T11:37:00"/>
    <x v="5"/>
    <s v="invoice-processing.co"/>
    <x v="2"/>
    <x v="2"/>
    <n v="0.48402777777777778"/>
    <d v="2026-03-16T00:00:00"/>
    <n v="3"/>
    <n v="1"/>
    <n v="2"/>
    <x v="6"/>
    <s v="Low"/>
    <s v="Low"/>
    <n v="1"/>
    <n v="0"/>
  </r>
  <r>
    <s v="INC-2026-14410"/>
    <d v="2026-03-16T12:07:00"/>
    <x v="5"/>
    <s v="micros0ft-security.com"/>
    <x v="2"/>
    <x v="2"/>
    <n v="0.50486111111111109"/>
    <d v="2026-03-16T00:00:00"/>
    <n v="3"/>
    <n v="1"/>
    <n v="2"/>
    <x v="6"/>
    <s v="Low"/>
    <s v="Low"/>
    <n v="1"/>
    <n v="0"/>
  </r>
  <r>
    <s v="INC-2026-11196"/>
    <d v="2026-03-16T12:33:00"/>
    <x v="0"/>
    <s v="invoice-processing.co"/>
    <x v="2"/>
    <x v="3"/>
    <n v="0.5229166666666667"/>
    <d v="2026-03-16T00:00:00"/>
    <n v="3"/>
    <n v="1"/>
    <n v="2"/>
    <x v="6"/>
    <s v="Low"/>
    <s v="Low"/>
    <n v="1"/>
    <n v="0"/>
  </r>
  <r>
    <s v="INC-2026-10502"/>
    <d v="2026-03-16T12:34:00"/>
    <x v="4"/>
    <s v="invoice-processing.co"/>
    <x v="2"/>
    <x v="3"/>
    <n v="0.52361111111111114"/>
    <d v="2026-03-16T00:00:00"/>
    <n v="3"/>
    <n v="3"/>
    <n v="2"/>
    <x v="4"/>
    <s v="Medium"/>
    <s v="Medium"/>
    <n v="1"/>
    <n v="0"/>
  </r>
  <r>
    <s v="INC-2026-12925"/>
    <d v="2026-03-16T12:38:00"/>
    <x v="3"/>
    <s v="hr-benefits-portal.org"/>
    <x v="0"/>
    <x v="0"/>
    <n v="0.52638888888888891"/>
    <d v="2026-03-16T00:00:00"/>
    <n v="3"/>
    <n v="5"/>
    <n v="1"/>
    <x v="8"/>
    <s v="Medium"/>
    <s v="Medium"/>
    <n v="1"/>
    <n v="0"/>
  </r>
  <r>
    <s v="INC-2026-12160"/>
    <d v="2026-03-16T12:40:00"/>
    <x v="4"/>
    <s v="hr-benefits-portal.org"/>
    <x v="1"/>
    <x v="0"/>
    <n v="0.52777777777777779"/>
    <d v="2026-03-16T00:00:00"/>
    <n v="3"/>
    <n v="3"/>
    <n v="1"/>
    <x v="2"/>
    <s v="Low"/>
    <s v="Low"/>
    <n v="1"/>
    <n v="0"/>
  </r>
  <r>
    <s v="INC-2026-12468"/>
    <d v="2026-03-16T13:07:00"/>
    <x v="1"/>
    <s v="micros0ft-security.com"/>
    <x v="1"/>
    <x v="0"/>
    <n v="0.54652777777777772"/>
    <d v="2026-03-16T00:00:00"/>
    <n v="3"/>
    <n v="1"/>
    <n v="1"/>
    <x v="0"/>
    <s v="Low"/>
    <s v="Low"/>
    <n v="1"/>
    <n v="0"/>
  </r>
  <r>
    <s v="INC-2026-13907"/>
    <d v="2026-03-16T14:13:00"/>
    <x v="2"/>
    <s v="secure-bank-login.net"/>
    <x v="0"/>
    <x v="3"/>
    <n v="0.59236111111111112"/>
    <d v="2026-03-16T00:00:00"/>
    <n v="3"/>
    <n v="3"/>
    <n v="2"/>
    <x v="4"/>
    <s v="Medium"/>
    <s v="Medium"/>
    <n v="1"/>
    <n v="0"/>
  </r>
  <r>
    <s v="INC-2026-10484"/>
    <d v="2026-03-16T14:58:00"/>
    <x v="4"/>
    <s v="hr-benefits-portal.org"/>
    <x v="2"/>
    <x v="2"/>
    <n v="0.62361111111111112"/>
    <d v="2026-03-16T00:00:00"/>
    <n v="3"/>
    <n v="3"/>
    <n v="2"/>
    <x v="4"/>
    <s v="Medium"/>
    <s v="Medium"/>
    <n v="1"/>
    <n v="0"/>
  </r>
  <r>
    <s v="INC-2026-11720"/>
    <d v="2026-03-16T15:07:00"/>
    <x v="3"/>
    <s v="micros0ft-security.com"/>
    <x v="0"/>
    <x v="3"/>
    <n v="0.62986111111111109"/>
    <d v="2026-03-16T00:00:00"/>
    <n v="3"/>
    <n v="5"/>
    <n v="2"/>
    <x v="3"/>
    <s v="Medium"/>
    <s v="Medium"/>
    <n v="1"/>
    <n v="0"/>
  </r>
  <r>
    <s v="INC-2026-11057"/>
    <d v="2026-03-16T15:36:00"/>
    <x v="4"/>
    <s v="hr-benefits-portal.org"/>
    <x v="2"/>
    <x v="2"/>
    <n v="0.65"/>
    <d v="2026-03-16T00:00:00"/>
    <n v="3"/>
    <n v="3"/>
    <n v="2"/>
    <x v="4"/>
    <s v="Medium"/>
    <s v="Medium"/>
    <n v="1"/>
    <n v="0"/>
  </r>
  <r>
    <s v="INC-2026-13103"/>
    <d v="2026-03-16T16:07:00"/>
    <x v="4"/>
    <s v="invoice-processing.co"/>
    <x v="2"/>
    <x v="3"/>
    <n v="0.67152777777777772"/>
    <d v="2026-03-16T00:00:00"/>
    <n v="3"/>
    <n v="3"/>
    <n v="2"/>
    <x v="4"/>
    <s v="Medium"/>
    <s v="Medium"/>
    <n v="1"/>
    <n v="0"/>
  </r>
  <r>
    <s v="INC-2026-14544"/>
    <d v="2026-03-16T16:37:00"/>
    <x v="5"/>
    <s v="secure-bank-login.net"/>
    <x v="2"/>
    <x v="3"/>
    <n v="0.69236111111111109"/>
    <d v="2026-03-16T00:00:00"/>
    <n v="3"/>
    <n v="1"/>
    <n v="2"/>
    <x v="6"/>
    <s v="Low"/>
    <s v="Low"/>
    <n v="1"/>
    <n v="0"/>
  </r>
  <r>
    <s v="INC-2026-13789"/>
    <d v="2026-03-16T17:27:00"/>
    <x v="4"/>
    <s v="secure-bank-login.net"/>
    <x v="2"/>
    <x v="3"/>
    <n v="0.7270833333333333"/>
    <d v="2026-03-16T00:00:00"/>
    <n v="3"/>
    <n v="3"/>
    <n v="2"/>
    <x v="4"/>
    <s v="Medium"/>
    <s v="Medium"/>
    <n v="1"/>
    <n v="0"/>
  </r>
  <r>
    <s v="INC-2026-12202"/>
    <d v="2026-03-16T17:56:00"/>
    <x v="4"/>
    <s v="secure-bank-login.net"/>
    <x v="2"/>
    <x v="1"/>
    <n v="0.74722222222222223"/>
    <d v="2026-03-16T00:00:00"/>
    <n v="3"/>
    <n v="3"/>
    <n v="4"/>
    <x v="5"/>
    <s v="High"/>
    <s v="High"/>
    <n v="1"/>
    <n v="1"/>
  </r>
  <r>
    <s v="INC-2026-11521"/>
    <d v="2026-03-16T18:14:00"/>
    <x v="3"/>
    <s v="secure-bank-login.net"/>
    <x v="0"/>
    <x v="3"/>
    <n v="0.75972222222222219"/>
    <d v="2026-03-16T00:00:00"/>
    <n v="3"/>
    <n v="5"/>
    <n v="2"/>
    <x v="3"/>
    <s v="Medium"/>
    <s v="Medium"/>
    <n v="1"/>
    <n v="0"/>
  </r>
  <r>
    <s v="INC-2026-10753"/>
    <d v="2026-03-16T19:21:00"/>
    <x v="4"/>
    <s v="hr-benefits-portal.org"/>
    <x v="2"/>
    <x v="2"/>
    <n v="0.80625000000000002"/>
    <d v="2026-03-16T00:00:00"/>
    <n v="3"/>
    <n v="3"/>
    <n v="2"/>
    <x v="4"/>
    <s v="Medium"/>
    <s v="Medium"/>
    <n v="1"/>
    <n v="0"/>
  </r>
  <r>
    <s v="INC-2026-14741"/>
    <d v="2026-03-16T19:53:00"/>
    <x v="4"/>
    <s v="invoice-processing.co"/>
    <x v="2"/>
    <x v="3"/>
    <n v="0.82847222222222228"/>
    <d v="2026-03-16T00:00:00"/>
    <n v="3"/>
    <n v="3"/>
    <n v="2"/>
    <x v="4"/>
    <s v="Medium"/>
    <s v="Medium"/>
    <n v="1"/>
    <n v="0"/>
  </r>
  <r>
    <s v="INC-2026-13537"/>
    <d v="2026-03-16T20:24:00"/>
    <x v="4"/>
    <s v="invoice-processing.co"/>
    <x v="2"/>
    <x v="0"/>
    <n v="0.85"/>
    <d v="2026-03-16T00:00:00"/>
    <n v="3"/>
    <n v="3"/>
    <n v="1"/>
    <x v="2"/>
    <s v="Low"/>
    <s v="Low"/>
    <n v="1"/>
    <n v="0"/>
  </r>
  <r>
    <s v="INC-2026-12719"/>
    <d v="2026-03-16T21:31:00"/>
    <x v="4"/>
    <s v="secure-bank-login.net"/>
    <x v="2"/>
    <x v="1"/>
    <n v="0.89652777777777781"/>
    <d v="2026-03-16T00:00:00"/>
    <n v="3"/>
    <n v="3"/>
    <n v="4"/>
    <x v="5"/>
    <s v="High"/>
    <s v="High"/>
    <n v="1"/>
    <n v="1"/>
  </r>
  <r>
    <s v="INC-2026-14175"/>
    <d v="2026-03-16T23:15:00"/>
    <x v="4"/>
    <s v="secure-bank-login.net"/>
    <x v="1"/>
    <x v="3"/>
    <n v="0.96875"/>
    <d v="2026-03-16T00:00:00"/>
    <n v="3"/>
    <n v="3"/>
    <n v="2"/>
    <x v="4"/>
    <s v="Medium"/>
    <s v="Medium"/>
    <n v="1"/>
    <n v="0"/>
  </r>
  <r>
    <s v="INC-2026-12921"/>
    <d v="2026-03-16T23:30:00"/>
    <x v="5"/>
    <s v="invoice-processing.co"/>
    <x v="3"/>
    <x v="3"/>
    <n v="0.97916666666666663"/>
    <d v="2026-03-16T00:00:00"/>
    <n v="3"/>
    <n v="1"/>
    <n v="2"/>
    <x v="6"/>
    <s v="Low"/>
    <s v="Low"/>
    <n v="1"/>
    <n v="0"/>
  </r>
  <r>
    <s v="INC-2026-13498"/>
    <d v="2026-03-16T23:52:00"/>
    <x v="3"/>
    <s v="micros0ft-security.com"/>
    <x v="0"/>
    <x v="2"/>
    <n v="0.99444444444444446"/>
    <d v="2026-03-16T00:00:00"/>
    <n v="3"/>
    <n v="5"/>
    <n v="2"/>
    <x v="3"/>
    <s v="Medium"/>
    <s v="Medium"/>
    <n v="1"/>
    <n v="0"/>
  </r>
  <r>
    <s v="INC-2026-11979"/>
    <d v="2026-03-17T01:27:00"/>
    <x v="4"/>
    <s v="invoice-processing.co"/>
    <x v="0"/>
    <x v="3"/>
    <n v="6.0416666666666667E-2"/>
    <d v="2026-03-17T00:00:00"/>
    <n v="3"/>
    <n v="3"/>
    <n v="2"/>
    <x v="4"/>
    <s v="Medium"/>
    <s v="Medium"/>
    <n v="1"/>
    <n v="0"/>
  </r>
  <r>
    <s v="INC-2026-11919"/>
    <d v="2026-03-17T02:10:00"/>
    <x v="4"/>
    <s v="invoice-processing.co"/>
    <x v="2"/>
    <x v="2"/>
    <n v="9.0277777777777776E-2"/>
    <d v="2026-03-17T00:00:00"/>
    <n v="3"/>
    <n v="3"/>
    <n v="2"/>
    <x v="4"/>
    <s v="Medium"/>
    <s v="Medium"/>
    <n v="1"/>
    <n v="0"/>
  </r>
  <r>
    <s v="INC-2026-11968"/>
    <d v="2026-03-17T02:10:00"/>
    <x v="2"/>
    <s v="invoice-processing.co"/>
    <x v="1"/>
    <x v="1"/>
    <n v="9.0277777777777776E-2"/>
    <d v="2026-03-17T00:00:00"/>
    <n v="3"/>
    <n v="3"/>
    <n v="4"/>
    <x v="5"/>
    <s v="High"/>
    <s v="High"/>
    <n v="1"/>
    <n v="1"/>
  </r>
  <r>
    <s v="INC-2026-14635"/>
    <d v="2026-03-17T02:13:00"/>
    <x v="4"/>
    <s v="micros0ft-security.com"/>
    <x v="2"/>
    <x v="0"/>
    <n v="9.2361111111111116E-2"/>
    <d v="2026-03-17T00:00:00"/>
    <n v="3"/>
    <n v="3"/>
    <n v="1"/>
    <x v="2"/>
    <s v="Low"/>
    <s v="Low"/>
    <n v="1"/>
    <n v="0"/>
  </r>
  <r>
    <s v="INC-2026-13363"/>
    <d v="2026-03-17T02:17:00"/>
    <x v="4"/>
    <s v="secure-bank-login.net"/>
    <x v="0"/>
    <x v="0"/>
    <n v="9.5138888888888884E-2"/>
    <d v="2026-03-17T00:00:00"/>
    <n v="3"/>
    <n v="3"/>
    <n v="1"/>
    <x v="2"/>
    <s v="Low"/>
    <s v="Low"/>
    <n v="1"/>
    <n v="0"/>
  </r>
  <r>
    <s v="INC-2026-11591"/>
    <d v="2026-03-17T02:18:00"/>
    <x v="3"/>
    <s v="micros0ft-security.com"/>
    <x v="0"/>
    <x v="2"/>
    <n v="9.583333333333334E-2"/>
    <d v="2026-03-17T00:00:00"/>
    <n v="3"/>
    <n v="5"/>
    <n v="2"/>
    <x v="3"/>
    <s v="Medium"/>
    <s v="Medium"/>
    <n v="1"/>
    <n v="0"/>
  </r>
  <r>
    <s v="INC-2026-14338"/>
    <d v="2026-03-17T03:11:00"/>
    <x v="2"/>
    <s v="invoice-processing.co"/>
    <x v="3"/>
    <x v="3"/>
    <n v="0.13263888888888889"/>
    <d v="2026-03-17T00:00:00"/>
    <n v="3"/>
    <n v="3"/>
    <n v="2"/>
    <x v="4"/>
    <s v="Medium"/>
    <s v="Medium"/>
    <n v="1"/>
    <n v="0"/>
  </r>
  <r>
    <s v="INC-2026-13355"/>
    <d v="2026-03-17T03:27:00"/>
    <x v="5"/>
    <s v="secure-bank-login.net"/>
    <x v="0"/>
    <x v="2"/>
    <n v="0.14374999999999999"/>
    <d v="2026-03-17T00:00:00"/>
    <n v="3"/>
    <n v="1"/>
    <n v="2"/>
    <x v="6"/>
    <s v="Low"/>
    <s v="Low"/>
    <n v="1"/>
    <n v="0"/>
  </r>
  <r>
    <s v="INC-2026-14598"/>
    <d v="2026-03-17T04:14:00"/>
    <x v="2"/>
    <s v="invoice-processing.co"/>
    <x v="1"/>
    <x v="3"/>
    <n v="0.1763888888888889"/>
    <d v="2026-03-17T00:00:00"/>
    <n v="3"/>
    <n v="3"/>
    <n v="2"/>
    <x v="4"/>
    <s v="Medium"/>
    <s v="Medium"/>
    <n v="1"/>
    <n v="0"/>
  </r>
  <r>
    <s v="INC-2026-14648"/>
    <d v="2026-03-17T04:29:00"/>
    <x v="1"/>
    <s v="hr-benefits-portal.org"/>
    <x v="2"/>
    <x v="0"/>
    <n v="0.18680555555555556"/>
    <d v="2026-03-17T00:00:00"/>
    <n v="3"/>
    <n v="1"/>
    <n v="1"/>
    <x v="0"/>
    <s v="Low"/>
    <s v="Low"/>
    <n v="1"/>
    <n v="0"/>
  </r>
  <r>
    <s v="INC-2026-14815"/>
    <d v="2026-03-17T05:07:00"/>
    <x v="4"/>
    <s v="invoice-processing.co"/>
    <x v="2"/>
    <x v="2"/>
    <n v="0.21319444444444444"/>
    <d v="2026-03-17T00:00:00"/>
    <n v="3"/>
    <n v="3"/>
    <n v="2"/>
    <x v="4"/>
    <s v="Medium"/>
    <s v="Medium"/>
    <n v="1"/>
    <n v="0"/>
  </r>
  <r>
    <s v="INC-2026-11072"/>
    <d v="2026-03-17T05:21:00"/>
    <x v="5"/>
    <s v="secure-bank-login.net"/>
    <x v="0"/>
    <x v="1"/>
    <n v="0.22291666666666668"/>
    <d v="2026-03-17T00:00:00"/>
    <n v="3"/>
    <n v="1"/>
    <n v="4"/>
    <x v="1"/>
    <s v="Low"/>
    <s v="Low"/>
    <n v="1"/>
    <n v="1"/>
  </r>
  <r>
    <s v="INC-2026-11185"/>
    <d v="2026-03-17T05:23:00"/>
    <x v="4"/>
    <s v="secure-bank-login.net"/>
    <x v="2"/>
    <x v="3"/>
    <n v="0.22430555555555556"/>
    <d v="2026-03-17T00:00:00"/>
    <n v="3"/>
    <n v="3"/>
    <n v="2"/>
    <x v="4"/>
    <s v="Medium"/>
    <s v="Medium"/>
    <n v="1"/>
    <n v="0"/>
  </r>
  <r>
    <s v="INC-2026-12668"/>
    <d v="2026-03-17T05:32:00"/>
    <x v="4"/>
    <s v="invoice-processing.co"/>
    <x v="2"/>
    <x v="1"/>
    <n v="0.23055555555555557"/>
    <d v="2026-03-17T00:00:00"/>
    <n v="3"/>
    <n v="3"/>
    <n v="4"/>
    <x v="5"/>
    <s v="High"/>
    <s v="High"/>
    <n v="1"/>
    <n v="1"/>
  </r>
  <r>
    <s v="INC-2026-10711"/>
    <d v="2026-03-17T05:36:00"/>
    <x v="2"/>
    <s v="hr-benefits-portal.org"/>
    <x v="1"/>
    <x v="3"/>
    <n v="0.23333333333333334"/>
    <d v="2026-03-17T00:00:00"/>
    <n v="3"/>
    <n v="3"/>
    <n v="2"/>
    <x v="4"/>
    <s v="Medium"/>
    <s v="Medium"/>
    <n v="1"/>
    <n v="0"/>
  </r>
  <r>
    <s v="INC-2026-14385"/>
    <d v="2026-03-17T05:57:00"/>
    <x v="2"/>
    <s v="hr-benefits-portal.org"/>
    <x v="2"/>
    <x v="3"/>
    <n v="0.24791666666666667"/>
    <d v="2026-03-17T00:00:00"/>
    <n v="3"/>
    <n v="3"/>
    <n v="2"/>
    <x v="4"/>
    <s v="Medium"/>
    <s v="Medium"/>
    <n v="1"/>
    <n v="0"/>
  </r>
  <r>
    <s v="INC-2026-12137"/>
    <d v="2026-03-17T06:11:00"/>
    <x v="2"/>
    <s v="micros0ft-security.com"/>
    <x v="0"/>
    <x v="3"/>
    <n v="0.25763888888888886"/>
    <d v="2026-03-17T00:00:00"/>
    <n v="3"/>
    <n v="3"/>
    <n v="2"/>
    <x v="4"/>
    <s v="Medium"/>
    <s v="Medium"/>
    <n v="1"/>
    <n v="0"/>
  </r>
  <r>
    <s v="INC-2026-14009"/>
    <d v="2026-03-17T06:14:00"/>
    <x v="4"/>
    <s v="invoice-processing.co"/>
    <x v="2"/>
    <x v="0"/>
    <n v="0.25972222222222224"/>
    <d v="2026-03-17T00:00:00"/>
    <n v="3"/>
    <n v="3"/>
    <n v="1"/>
    <x v="2"/>
    <s v="Low"/>
    <s v="Low"/>
    <n v="1"/>
    <n v="0"/>
  </r>
  <r>
    <s v="INC-2026-10973"/>
    <d v="2026-03-17T07:42:00"/>
    <x v="4"/>
    <s v="micros0ft-security.com"/>
    <x v="2"/>
    <x v="3"/>
    <n v="0.32083333333333336"/>
    <d v="2026-03-17T00:00:00"/>
    <n v="3"/>
    <n v="3"/>
    <n v="2"/>
    <x v="4"/>
    <s v="Medium"/>
    <s v="Medium"/>
    <n v="1"/>
    <n v="0"/>
  </r>
  <r>
    <s v="INC-2026-12145"/>
    <d v="2026-03-17T08:17:00"/>
    <x v="5"/>
    <s v="micros0ft-security.com"/>
    <x v="2"/>
    <x v="1"/>
    <n v="0.34513888888888888"/>
    <d v="2026-03-17T00:00:00"/>
    <n v="3"/>
    <n v="1"/>
    <n v="4"/>
    <x v="1"/>
    <s v="Low"/>
    <s v="Low"/>
    <n v="1"/>
    <n v="1"/>
  </r>
  <r>
    <s v="INC-2026-11289"/>
    <d v="2026-03-17T08:31:00"/>
    <x v="3"/>
    <s v="micros0ft-security.com"/>
    <x v="0"/>
    <x v="2"/>
    <n v="0.35486111111111113"/>
    <d v="2026-03-17T00:00:00"/>
    <n v="3"/>
    <n v="5"/>
    <n v="2"/>
    <x v="3"/>
    <s v="Medium"/>
    <s v="Medium"/>
    <n v="1"/>
    <n v="0"/>
  </r>
  <r>
    <s v="INC-2026-13338"/>
    <d v="2026-03-17T08:39:00"/>
    <x v="1"/>
    <s v="secure-bank-login.net"/>
    <x v="1"/>
    <x v="1"/>
    <n v="0.36041666666666666"/>
    <d v="2026-03-17T00:00:00"/>
    <n v="3"/>
    <n v="1"/>
    <n v="4"/>
    <x v="1"/>
    <s v="Low"/>
    <s v="Low"/>
    <n v="1"/>
    <n v="1"/>
  </r>
  <r>
    <s v="INC-2026-12510"/>
    <d v="2026-03-17T10:15:00"/>
    <x v="4"/>
    <s v="secure-bank-login.net"/>
    <x v="2"/>
    <x v="0"/>
    <n v="0.42708333333333331"/>
    <d v="2026-03-17T00:00:00"/>
    <n v="3"/>
    <n v="3"/>
    <n v="1"/>
    <x v="2"/>
    <s v="Low"/>
    <s v="Low"/>
    <n v="1"/>
    <n v="0"/>
  </r>
  <r>
    <s v="INC-2026-10946"/>
    <d v="2026-03-17T10:36:00"/>
    <x v="5"/>
    <s v="hr-benefits-portal.org"/>
    <x v="3"/>
    <x v="2"/>
    <n v="0.44166666666666665"/>
    <d v="2026-03-17T00:00:00"/>
    <n v="3"/>
    <n v="1"/>
    <n v="2"/>
    <x v="6"/>
    <s v="Low"/>
    <s v="Low"/>
    <n v="1"/>
    <n v="0"/>
  </r>
  <r>
    <s v="INC-2026-11413"/>
    <d v="2026-03-17T10:41:00"/>
    <x v="4"/>
    <s v="secure-bank-login.net"/>
    <x v="0"/>
    <x v="3"/>
    <n v="0.44513888888888886"/>
    <d v="2026-03-17T00:00:00"/>
    <n v="3"/>
    <n v="3"/>
    <n v="2"/>
    <x v="4"/>
    <s v="Medium"/>
    <s v="Medium"/>
    <n v="1"/>
    <n v="0"/>
  </r>
  <r>
    <s v="INC-2026-10270"/>
    <d v="2026-03-17T10:55:00"/>
    <x v="4"/>
    <s v="micros0ft-security.com"/>
    <x v="2"/>
    <x v="1"/>
    <n v="0.4548611111111111"/>
    <d v="2026-03-17T00:00:00"/>
    <n v="3"/>
    <n v="3"/>
    <n v="4"/>
    <x v="5"/>
    <s v="High"/>
    <s v="High"/>
    <n v="1"/>
    <n v="1"/>
  </r>
  <r>
    <s v="INC-2026-14073"/>
    <d v="2026-03-17T12:16:00"/>
    <x v="4"/>
    <s v="invoice-processing.co"/>
    <x v="2"/>
    <x v="0"/>
    <n v="0.51111111111111107"/>
    <d v="2026-03-17T00:00:00"/>
    <n v="3"/>
    <n v="3"/>
    <n v="1"/>
    <x v="2"/>
    <s v="Low"/>
    <s v="Low"/>
    <n v="1"/>
    <n v="0"/>
  </r>
  <r>
    <s v="INC-2026-14011"/>
    <d v="2026-03-17T12:36:00"/>
    <x v="2"/>
    <s v="micros0ft-security.com"/>
    <x v="1"/>
    <x v="0"/>
    <n v="0.52500000000000002"/>
    <d v="2026-03-17T00:00:00"/>
    <n v="3"/>
    <n v="3"/>
    <n v="1"/>
    <x v="2"/>
    <s v="Low"/>
    <s v="Low"/>
    <n v="1"/>
    <n v="0"/>
  </r>
  <r>
    <s v="INC-2026-14536"/>
    <d v="2026-03-17T13:21:00"/>
    <x v="3"/>
    <s v="invoice-processing.co"/>
    <x v="0"/>
    <x v="2"/>
    <n v="0.55625000000000002"/>
    <d v="2026-03-17T00:00:00"/>
    <n v="3"/>
    <n v="5"/>
    <n v="2"/>
    <x v="3"/>
    <s v="Medium"/>
    <s v="Medium"/>
    <n v="1"/>
    <n v="0"/>
  </r>
  <r>
    <s v="INC-2026-11881"/>
    <d v="2026-03-17T13:48:00"/>
    <x v="3"/>
    <s v="invoice-processing.co"/>
    <x v="0"/>
    <x v="3"/>
    <n v="0.57499999999999996"/>
    <d v="2026-03-17T00:00:00"/>
    <n v="3"/>
    <n v="5"/>
    <n v="2"/>
    <x v="3"/>
    <s v="Medium"/>
    <s v="Medium"/>
    <n v="1"/>
    <n v="0"/>
  </r>
  <r>
    <s v="INC-2026-10794"/>
    <d v="2026-03-17T15:04:00"/>
    <x v="5"/>
    <s v="micros0ft-security.com"/>
    <x v="1"/>
    <x v="3"/>
    <n v="0.62777777777777777"/>
    <d v="2026-03-17T00:00:00"/>
    <n v="3"/>
    <n v="1"/>
    <n v="2"/>
    <x v="6"/>
    <s v="Low"/>
    <s v="Low"/>
    <n v="1"/>
    <n v="0"/>
  </r>
  <r>
    <s v="INC-2026-10856"/>
    <d v="2026-03-17T15:30:00"/>
    <x v="4"/>
    <s v="invoice-processing.co"/>
    <x v="2"/>
    <x v="3"/>
    <n v="0.64583333333333337"/>
    <d v="2026-03-17T00:00:00"/>
    <n v="3"/>
    <n v="3"/>
    <n v="2"/>
    <x v="4"/>
    <s v="Medium"/>
    <s v="Medium"/>
    <n v="1"/>
    <n v="0"/>
  </r>
  <r>
    <s v="INC-2026-12848"/>
    <d v="2026-03-17T15:58:00"/>
    <x v="1"/>
    <s v="invoice-processing.co"/>
    <x v="2"/>
    <x v="0"/>
    <n v="0.66527777777777775"/>
    <d v="2026-03-17T00:00:00"/>
    <n v="3"/>
    <n v="1"/>
    <n v="1"/>
    <x v="0"/>
    <s v="Low"/>
    <s v="Low"/>
    <n v="1"/>
    <n v="0"/>
  </r>
  <r>
    <s v="INC-2026-10320"/>
    <d v="2026-03-17T16:19:00"/>
    <x v="4"/>
    <s v="micros0ft-security.com"/>
    <x v="2"/>
    <x v="3"/>
    <n v="0.67986111111111114"/>
    <d v="2026-03-17T00:00:00"/>
    <n v="3"/>
    <n v="3"/>
    <n v="2"/>
    <x v="4"/>
    <s v="Medium"/>
    <s v="Medium"/>
    <n v="1"/>
    <n v="0"/>
  </r>
  <r>
    <s v="INC-2026-13210"/>
    <d v="2026-03-17T16:24:00"/>
    <x v="2"/>
    <s v="invoice-processing.co"/>
    <x v="2"/>
    <x v="2"/>
    <n v="0.68333333333333335"/>
    <d v="2026-03-17T00:00:00"/>
    <n v="3"/>
    <n v="3"/>
    <n v="2"/>
    <x v="4"/>
    <s v="Medium"/>
    <s v="Medium"/>
    <n v="1"/>
    <n v="0"/>
  </r>
  <r>
    <s v="INC-2026-10025"/>
    <d v="2026-03-17T16:33:00"/>
    <x v="2"/>
    <s v="micros0ft-security.com"/>
    <x v="2"/>
    <x v="3"/>
    <n v="0.68958333333333333"/>
    <d v="2026-03-17T00:00:00"/>
    <n v="3"/>
    <n v="3"/>
    <n v="2"/>
    <x v="4"/>
    <s v="Medium"/>
    <s v="Medium"/>
    <n v="1"/>
    <n v="0"/>
  </r>
  <r>
    <s v="INC-2026-12660"/>
    <d v="2026-03-17T17:14:00"/>
    <x v="4"/>
    <s v="invoice-processing.co"/>
    <x v="2"/>
    <x v="2"/>
    <n v="0.71805555555555556"/>
    <d v="2026-03-17T00:00:00"/>
    <n v="3"/>
    <n v="3"/>
    <n v="2"/>
    <x v="4"/>
    <s v="Medium"/>
    <s v="Medium"/>
    <n v="1"/>
    <n v="0"/>
  </r>
  <r>
    <s v="INC-2026-14108"/>
    <d v="2026-03-17T17:58:00"/>
    <x v="4"/>
    <s v="micros0ft-security.com"/>
    <x v="2"/>
    <x v="3"/>
    <n v="0.74861111111111112"/>
    <d v="2026-03-17T00:00:00"/>
    <n v="3"/>
    <n v="3"/>
    <n v="2"/>
    <x v="4"/>
    <s v="Medium"/>
    <s v="Medium"/>
    <n v="1"/>
    <n v="0"/>
  </r>
  <r>
    <s v="INC-2026-11503"/>
    <d v="2026-03-17T18:12:00"/>
    <x v="0"/>
    <s v="secure-bank-login.net"/>
    <x v="1"/>
    <x v="3"/>
    <n v="0.7583333333333333"/>
    <d v="2026-03-17T00:00:00"/>
    <n v="3"/>
    <n v="1"/>
    <n v="2"/>
    <x v="6"/>
    <s v="Low"/>
    <s v="Low"/>
    <n v="1"/>
    <n v="0"/>
  </r>
  <r>
    <s v="INC-2026-10774"/>
    <d v="2026-03-17T18:48:00"/>
    <x v="4"/>
    <s v="hr-benefits-portal.org"/>
    <x v="2"/>
    <x v="3"/>
    <n v="0.78333333333333333"/>
    <d v="2026-03-17T00:00:00"/>
    <n v="3"/>
    <n v="3"/>
    <n v="2"/>
    <x v="4"/>
    <s v="Medium"/>
    <s v="Medium"/>
    <n v="1"/>
    <n v="0"/>
  </r>
  <r>
    <s v="INC-2026-11020"/>
    <d v="2026-03-17T18:52:00"/>
    <x v="4"/>
    <s v="invoice-processing.co"/>
    <x v="2"/>
    <x v="3"/>
    <n v="0.78611111111111109"/>
    <d v="2026-03-17T00:00:00"/>
    <n v="3"/>
    <n v="3"/>
    <n v="2"/>
    <x v="4"/>
    <s v="Medium"/>
    <s v="Medium"/>
    <n v="1"/>
    <n v="0"/>
  </r>
  <r>
    <s v="INC-2026-11707"/>
    <d v="2026-03-17T18:56:00"/>
    <x v="1"/>
    <s v="secure-bank-login.net"/>
    <x v="2"/>
    <x v="3"/>
    <n v="0.78888888888888886"/>
    <d v="2026-03-17T00:00:00"/>
    <n v="3"/>
    <n v="1"/>
    <n v="2"/>
    <x v="6"/>
    <s v="Low"/>
    <s v="Low"/>
    <n v="1"/>
    <n v="0"/>
  </r>
  <r>
    <s v="INC-2026-12982"/>
    <d v="2026-03-17T19:02:00"/>
    <x v="4"/>
    <s v="secure-bank-login.net"/>
    <x v="2"/>
    <x v="1"/>
    <n v="0.79305555555555551"/>
    <d v="2026-03-17T00:00:00"/>
    <n v="3"/>
    <n v="3"/>
    <n v="4"/>
    <x v="5"/>
    <s v="High"/>
    <s v="High"/>
    <n v="1"/>
    <n v="1"/>
  </r>
  <r>
    <s v="INC-2026-11348"/>
    <d v="2026-03-17T20:03:00"/>
    <x v="4"/>
    <s v="hr-benefits-portal.org"/>
    <x v="2"/>
    <x v="2"/>
    <n v="0.8354166666666667"/>
    <d v="2026-03-17T00:00:00"/>
    <n v="3"/>
    <n v="3"/>
    <n v="2"/>
    <x v="4"/>
    <s v="Medium"/>
    <s v="Medium"/>
    <n v="1"/>
    <n v="0"/>
  </r>
  <r>
    <s v="INC-2026-12176"/>
    <d v="2026-03-17T20:25:00"/>
    <x v="4"/>
    <s v="secure-bank-login.net"/>
    <x v="2"/>
    <x v="0"/>
    <n v="0.85069444444444442"/>
    <d v="2026-03-17T00:00:00"/>
    <n v="3"/>
    <n v="3"/>
    <n v="1"/>
    <x v="2"/>
    <s v="Low"/>
    <s v="Low"/>
    <n v="1"/>
    <n v="0"/>
  </r>
  <r>
    <s v="INC-2026-12677"/>
    <d v="2026-03-17T20:47:00"/>
    <x v="1"/>
    <s v="invoice-processing.co"/>
    <x v="0"/>
    <x v="0"/>
    <n v="0.86597222222222225"/>
    <d v="2026-03-17T00:00:00"/>
    <n v="3"/>
    <n v="1"/>
    <n v="1"/>
    <x v="0"/>
    <s v="Low"/>
    <s v="Low"/>
    <n v="1"/>
    <n v="0"/>
  </r>
  <r>
    <s v="INC-2026-12553"/>
    <d v="2026-03-17T21:51:00"/>
    <x v="4"/>
    <s v="hr-benefits-portal.org"/>
    <x v="2"/>
    <x v="3"/>
    <n v="0.91041666666666665"/>
    <d v="2026-03-17T00:00:00"/>
    <n v="3"/>
    <n v="3"/>
    <n v="2"/>
    <x v="4"/>
    <s v="Medium"/>
    <s v="Medium"/>
    <n v="1"/>
    <n v="0"/>
  </r>
  <r>
    <s v="INC-2026-13123"/>
    <d v="2026-03-17T22:41:00"/>
    <x v="3"/>
    <s v="micros0ft-security.com"/>
    <x v="0"/>
    <x v="1"/>
    <n v="0.94513888888888886"/>
    <d v="2026-03-17T00:00:00"/>
    <n v="3"/>
    <n v="5"/>
    <n v="4"/>
    <x v="10"/>
    <s v="Very High"/>
    <s v="Critical"/>
    <n v="1"/>
    <n v="1"/>
  </r>
  <r>
    <s v="INC-2026-12627"/>
    <d v="2026-03-17T22:57:00"/>
    <x v="0"/>
    <s v="invoice-processing.co"/>
    <x v="1"/>
    <x v="2"/>
    <n v="0.95625000000000004"/>
    <d v="2026-03-17T00:00:00"/>
    <n v="3"/>
    <n v="1"/>
    <n v="2"/>
    <x v="6"/>
    <s v="Low"/>
    <s v="Low"/>
    <n v="1"/>
    <n v="0"/>
  </r>
  <r>
    <s v="INC-2026-10618"/>
    <d v="2026-03-17T23:09:00"/>
    <x v="4"/>
    <s v="hr-benefits-portal.org"/>
    <x v="3"/>
    <x v="2"/>
    <n v="0.96458333333333335"/>
    <d v="2026-03-17T00:00:00"/>
    <n v="3"/>
    <n v="3"/>
    <n v="2"/>
    <x v="4"/>
    <s v="Medium"/>
    <s v="Medium"/>
    <n v="1"/>
    <n v="0"/>
  </r>
  <r>
    <s v="INC-2026-13580"/>
    <d v="2026-03-18T00:03:00"/>
    <x v="3"/>
    <s v="secure-bank-login.net"/>
    <x v="0"/>
    <x v="3"/>
    <n v="2.0833333333333333E-3"/>
    <d v="2026-03-18T00:00:00"/>
    <n v="3"/>
    <n v="5"/>
    <n v="2"/>
    <x v="3"/>
    <s v="Medium"/>
    <s v="Medium"/>
    <n v="1"/>
    <n v="0"/>
  </r>
  <r>
    <s v="INC-2026-12173"/>
    <d v="2026-03-18T00:28:00"/>
    <x v="4"/>
    <s v="invoice-processing.co"/>
    <x v="2"/>
    <x v="2"/>
    <n v="1.9444444444444445E-2"/>
    <d v="2026-03-18T00:00:00"/>
    <n v="3"/>
    <n v="3"/>
    <n v="2"/>
    <x v="4"/>
    <s v="Medium"/>
    <s v="Medium"/>
    <n v="1"/>
    <n v="0"/>
  </r>
  <r>
    <s v="INC-2026-10592"/>
    <d v="2026-03-18T00:38:00"/>
    <x v="5"/>
    <s v="hr-benefits-portal.org"/>
    <x v="3"/>
    <x v="0"/>
    <n v="2.6388888888888889E-2"/>
    <d v="2026-03-18T00:00:00"/>
    <n v="3"/>
    <n v="1"/>
    <n v="1"/>
    <x v="0"/>
    <s v="Low"/>
    <s v="Low"/>
    <n v="1"/>
    <n v="0"/>
  </r>
  <r>
    <s v="INC-2026-10646"/>
    <d v="2026-03-18T01:17:00"/>
    <x v="1"/>
    <s v="invoice-processing.co"/>
    <x v="0"/>
    <x v="3"/>
    <n v="5.347222222222222E-2"/>
    <d v="2026-03-18T00:00:00"/>
    <n v="3"/>
    <n v="1"/>
    <n v="2"/>
    <x v="6"/>
    <s v="Low"/>
    <s v="Low"/>
    <n v="1"/>
    <n v="0"/>
  </r>
  <r>
    <s v="INC-2026-11385"/>
    <d v="2026-03-18T01:24:00"/>
    <x v="4"/>
    <s v="hr-benefits-portal.org"/>
    <x v="2"/>
    <x v="3"/>
    <n v="5.8333333333333334E-2"/>
    <d v="2026-03-18T00:00:00"/>
    <n v="3"/>
    <n v="3"/>
    <n v="2"/>
    <x v="4"/>
    <s v="Medium"/>
    <s v="Medium"/>
    <n v="1"/>
    <n v="0"/>
  </r>
  <r>
    <s v="INC-2026-11377"/>
    <d v="2026-03-18T01:27:00"/>
    <x v="5"/>
    <s v="secure-bank-login.net"/>
    <x v="2"/>
    <x v="0"/>
    <n v="6.0416666666666667E-2"/>
    <d v="2026-03-18T00:00:00"/>
    <n v="3"/>
    <n v="1"/>
    <n v="1"/>
    <x v="0"/>
    <s v="Low"/>
    <s v="Low"/>
    <n v="1"/>
    <n v="0"/>
  </r>
  <r>
    <s v="INC-2026-10018"/>
    <d v="2026-03-18T01:30:00"/>
    <x v="4"/>
    <s v="invoice-processing.co"/>
    <x v="2"/>
    <x v="3"/>
    <n v="6.25E-2"/>
    <d v="2026-03-18T00:00:00"/>
    <n v="3"/>
    <n v="3"/>
    <n v="2"/>
    <x v="4"/>
    <s v="Medium"/>
    <s v="Medium"/>
    <n v="1"/>
    <n v="0"/>
  </r>
  <r>
    <s v="INC-2026-13444"/>
    <d v="2026-03-18T03:47:00"/>
    <x v="3"/>
    <s v="hr-benefits-portal.org"/>
    <x v="0"/>
    <x v="2"/>
    <n v="0.15763888888888888"/>
    <d v="2026-03-18T00:00:00"/>
    <n v="3"/>
    <n v="5"/>
    <n v="2"/>
    <x v="3"/>
    <s v="Medium"/>
    <s v="Medium"/>
    <n v="1"/>
    <n v="0"/>
  </r>
  <r>
    <s v="INC-2026-10451"/>
    <d v="2026-03-18T04:12:00"/>
    <x v="4"/>
    <s v="micros0ft-security.com"/>
    <x v="0"/>
    <x v="2"/>
    <n v="0.17499999999999999"/>
    <d v="2026-03-18T00:00:00"/>
    <n v="3"/>
    <n v="3"/>
    <n v="2"/>
    <x v="4"/>
    <s v="Medium"/>
    <s v="Medium"/>
    <n v="1"/>
    <n v="0"/>
  </r>
  <r>
    <s v="INC-2026-14052"/>
    <d v="2026-03-18T04:39:00"/>
    <x v="1"/>
    <s v="hr-benefits-portal.org"/>
    <x v="3"/>
    <x v="1"/>
    <n v="0.19375000000000001"/>
    <d v="2026-03-18T00:00:00"/>
    <n v="3"/>
    <n v="1"/>
    <n v="4"/>
    <x v="1"/>
    <s v="Low"/>
    <s v="Low"/>
    <n v="1"/>
    <n v="1"/>
  </r>
  <r>
    <s v="INC-2026-13269"/>
    <d v="2026-03-18T05:32:00"/>
    <x v="4"/>
    <s v="micros0ft-security.com"/>
    <x v="2"/>
    <x v="2"/>
    <n v="0.23055555555555557"/>
    <d v="2026-03-18T00:00:00"/>
    <n v="3"/>
    <n v="3"/>
    <n v="2"/>
    <x v="4"/>
    <s v="Medium"/>
    <s v="Medium"/>
    <n v="1"/>
    <n v="0"/>
  </r>
  <r>
    <s v="INC-2026-13006"/>
    <d v="2026-03-18T05:48:00"/>
    <x v="1"/>
    <s v="micros0ft-security.com"/>
    <x v="1"/>
    <x v="3"/>
    <n v="0.24166666666666667"/>
    <d v="2026-03-18T00:00:00"/>
    <n v="3"/>
    <n v="1"/>
    <n v="2"/>
    <x v="6"/>
    <s v="Low"/>
    <s v="Low"/>
    <n v="1"/>
    <n v="0"/>
  </r>
  <r>
    <s v="INC-2026-11455"/>
    <d v="2026-03-18T05:53:00"/>
    <x v="4"/>
    <s v="micros0ft-security.com"/>
    <x v="2"/>
    <x v="3"/>
    <n v="0.24513888888888888"/>
    <d v="2026-03-18T00:00:00"/>
    <n v="3"/>
    <n v="3"/>
    <n v="2"/>
    <x v="4"/>
    <s v="Medium"/>
    <s v="Medium"/>
    <n v="1"/>
    <n v="0"/>
  </r>
  <r>
    <s v="INC-2026-12165"/>
    <d v="2026-03-18T05:57:00"/>
    <x v="1"/>
    <s v="invoice-processing.co"/>
    <x v="2"/>
    <x v="3"/>
    <n v="0.24791666666666667"/>
    <d v="2026-03-18T00:00:00"/>
    <n v="3"/>
    <n v="1"/>
    <n v="2"/>
    <x v="6"/>
    <s v="Low"/>
    <s v="Low"/>
    <n v="1"/>
    <n v="0"/>
  </r>
  <r>
    <s v="INC-2026-13605"/>
    <d v="2026-03-18T06:03:00"/>
    <x v="4"/>
    <s v="hr-benefits-portal.org"/>
    <x v="2"/>
    <x v="2"/>
    <n v="0.25208333333333333"/>
    <d v="2026-03-18T00:00:00"/>
    <n v="3"/>
    <n v="3"/>
    <n v="2"/>
    <x v="4"/>
    <s v="Medium"/>
    <s v="Medium"/>
    <n v="1"/>
    <n v="0"/>
  </r>
  <r>
    <s v="INC-2026-13068"/>
    <d v="2026-03-18T06:16:00"/>
    <x v="0"/>
    <s v="invoice-processing.co"/>
    <x v="1"/>
    <x v="1"/>
    <n v="0.26111111111111113"/>
    <d v="2026-03-18T00:00:00"/>
    <n v="3"/>
    <n v="1"/>
    <n v="4"/>
    <x v="1"/>
    <s v="Low"/>
    <s v="Low"/>
    <n v="1"/>
    <n v="1"/>
  </r>
  <r>
    <s v="INC-2026-11522"/>
    <d v="2026-03-18T06:29:00"/>
    <x v="2"/>
    <s v="secure-bank-login.net"/>
    <x v="2"/>
    <x v="2"/>
    <n v="0.27013888888888887"/>
    <d v="2026-03-18T00:00:00"/>
    <n v="3"/>
    <n v="3"/>
    <n v="2"/>
    <x v="4"/>
    <s v="Medium"/>
    <s v="Medium"/>
    <n v="1"/>
    <n v="0"/>
  </r>
  <r>
    <s v="INC-2026-10519"/>
    <d v="2026-03-18T06:48:00"/>
    <x v="0"/>
    <s v="secure-bank-login.net"/>
    <x v="0"/>
    <x v="4"/>
    <n v="0.28333333333333333"/>
    <d v="2026-03-18T00:00:00"/>
    <n v="3"/>
    <n v="1"/>
    <n v="5"/>
    <x v="8"/>
    <s v="Medium"/>
    <s v="Medium"/>
    <n v="1"/>
    <n v="1"/>
  </r>
  <r>
    <s v="INC-2026-12273"/>
    <d v="2026-03-18T06:56:00"/>
    <x v="3"/>
    <s v="hr-benefits-portal.org"/>
    <x v="0"/>
    <x v="2"/>
    <n v="0.28888888888888886"/>
    <d v="2026-03-18T00:00:00"/>
    <n v="3"/>
    <n v="5"/>
    <n v="2"/>
    <x v="3"/>
    <s v="Medium"/>
    <s v="Medium"/>
    <n v="1"/>
    <n v="0"/>
  </r>
  <r>
    <s v="INC-2026-14177"/>
    <d v="2026-03-18T09:07:00"/>
    <x v="5"/>
    <s v="hr-benefits-portal.org"/>
    <x v="3"/>
    <x v="3"/>
    <n v="0.37986111111111109"/>
    <d v="2026-03-18T00:00:00"/>
    <n v="3"/>
    <n v="1"/>
    <n v="2"/>
    <x v="6"/>
    <s v="Low"/>
    <s v="Low"/>
    <n v="1"/>
    <n v="0"/>
  </r>
  <r>
    <s v="INC-2026-14930"/>
    <d v="2026-03-18T09:36:00"/>
    <x v="5"/>
    <s v="secure-bank-login.net"/>
    <x v="0"/>
    <x v="3"/>
    <n v="0.4"/>
    <d v="2026-03-18T00:00:00"/>
    <n v="3"/>
    <n v="1"/>
    <n v="2"/>
    <x v="6"/>
    <s v="Low"/>
    <s v="Low"/>
    <n v="1"/>
    <n v="0"/>
  </r>
  <r>
    <s v="INC-2026-14415"/>
    <d v="2026-03-18T10:08:00"/>
    <x v="3"/>
    <s v="hr-benefits-portal.org"/>
    <x v="0"/>
    <x v="2"/>
    <n v="0.42222222222222222"/>
    <d v="2026-03-18T00:00:00"/>
    <n v="3"/>
    <n v="5"/>
    <n v="2"/>
    <x v="3"/>
    <s v="Medium"/>
    <s v="Medium"/>
    <n v="1"/>
    <n v="0"/>
  </r>
  <r>
    <s v="INC-2026-12369"/>
    <d v="2026-03-18T10:12:00"/>
    <x v="5"/>
    <s v="invoice-processing.co"/>
    <x v="0"/>
    <x v="3"/>
    <n v="0.42499999999999999"/>
    <d v="2026-03-18T00:00:00"/>
    <n v="3"/>
    <n v="1"/>
    <n v="2"/>
    <x v="6"/>
    <s v="Low"/>
    <s v="Low"/>
    <n v="1"/>
    <n v="0"/>
  </r>
  <r>
    <s v="INC-2026-12377"/>
    <d v="2026-03-18T10:30:00"/>
    <x v="4"/>
    <s v="secure-bank-login.net"/>
    <x v="2"/>
    <x v="0"/>
    <n v="0.4375"/>
    <d v="2026-03-18T00:00:00"/>
    <n v="3"/>
    <n v="3"/>
    <n v="1"/>
    <x v="2"/>
    <s v="Low"/>
    <s v="Low"/>
    <n v="1"/>
    <n v="0"/>
  </r>
  <r>
    <s v="INC-2026-14745"/>
    <d v="2026-03-18T11:14:00"/>
    <x v="2"/>
    <s v="hr-benefits-portal.org"/>
    <x v="0"/>
    <x v="0"/>
    <n v="0.46805555555555556"/>
    <d v="2026-03-18T00:00:00"/>
    <n v="3"/>
    <n v="3"/>
    <n v="1"/>
    <x v="2"/>
    <s v="Low"/>
    <s v="Low"/>
    <n v="1"/>
    <n v="0"/>
  </r>
  <r>
    <s v="INC-2026-11815"/>
    <d v="2026-03-18T11:23:00"/>
    <x v="4"/>
    <s v="hr-benefits-portal.org"/>
    <x v="3"/>
    <x v="2"/>
    <n v="0.47430555555555554"/>
    <d v="2026-03-18T00:00:00"/>
    <n v="3"/>
    <n v="3"/>
    <n v="2"/>
    <x v="4"/>
    <s v="Medium"/>
    <s v="Medium"/>
    <n v="1"/>
    <n v="0"/>
  </r>
  <r>
    <s v="INC-2026-11823"/>
    <d v="2026-03-18T12:14:00"/>
    <x v="2"/>
    <s v="hr-benefits-portal.org"/>
    <x v="1"/>
    <x v="3"/>
    <n v="0.50972222222222219"/>
    <d v="2026-03-18T00:00:00"/>
    <n v="3"/>
    <n v="3"/>
    <n v="2"/>
    <x v="4"/>
    <s v="Medium"/>
    <s v="Medium"/>
    <n v="1"/>
    <n v="0"/>
  </r>
  <r>
    <s v="INC-2026-11351"/>
    <d v="2026-03-18T12:21:00"/>
    <x v="4"/>
    <s v="secure-bank-login.net"/>
    <x v="2"/>
    <x v="3"/>
    <n v="0.51458333333333328"/>
    <d v="2026-03-18T00:00:00"/>
    <n v="3"/>
    <n v="3"/>
    <n v="2"/>
    <x v="4"/>
    <s v="Medium"/>
    <s v="Medium"/>
    <n v="1"/>
    <n v="0"/>
  </r>
  <r>
    <s v="INC-2026-10564"/>
    <d v="2026-03-18T13:09:00"/>
    <x v="4"/>
    <s v="invoice-processing.co"/>
    <x v="2"/>
    <x v="3"/>
    <n v="0.54791666666666672"/>
    <d v="2026-03-18T00:00:00"/>
    <n v="3"/>
    <n v="3"/>
    <n v="2"/>
    <x v="4"/>
    <s v="Medium"/>
    <s v="Medium"/>
    <n v="1"/>
    <n v="0"/>
  </r>
  <r>
    <s v="INC-2026-13470"/>
    <d v="2026-03-18T14:10:00"/>
    <x v="0"/>
    <s v="micros0ft-security.com"/>
    <x v="1"/>
    <x v="2"/>
    <n v="0.59027777777777779"/>
    <d v="2026-03-18T00:00:00"/>
    <n v="3"/>
    <n v="1"/>
    <n v="2"/>
    <x v="6"/>
    <s v="Low"/>
    <s v="Low"/>
    <n v="1"/>
    <n v="0"/>
  </r>
  <r>
    <s v="INC-2026-12389"/>
    <d v="2026-03-18T14:27:00"/>
    <x v="4"/>
    <s v="invoice-processing.co"/>
    <x v="2"/>
    <x v="3"/>
    <n v="0.6020833333333333"/>
    <d v="2026-03-18T00:00:00"/>
    <n v="3"/>
    <n v="3"/>
    <n v="2"/>
    <x v="4"/>
    <s v="Medium"/>
    <s v="Medium"/>
    <n v="1"/>
    <n v="0"/>
  </r>
  <r>
    <s v="INC-2026-11891"/>
    <d v="2026-03-18T14:28:00"/>
    <x v="4"/>
    <s v="micros0ft-security.com"/>
    <x v="2"/>
    <x v="2"/>
    <n v="0.60277777777777775"/>
    <d v="2026-03-18T00:00:00"/>
    <n v="3"/>
    <n v="3"/>
    <n v="2"/>
    <x v="4"/>
    <s v="Medium"/>
    <s v="Medium"/>
    <n v="1"/>
    <n v="0"/>
  </r>
  <r>
    <s v="INC-2026-10836"/>
    <d v="2026-03-18T14:42:00"/>
    <x v="1"/>
    <s v="secure-bank-login.net"/>
    <x v="3"/>
    <x v="3"/>
    <n v="0.61250000000000004"/>
    <d v="2026-03-18T00:00:00"/>
    <n v="3"/>
    <n v="1"/>
    <n v="2"/>
    <x v="6"/>
    <s v="Low"/>
    <s v="Low"/>
    <n v="1"/>
    <n v="0"/>
  </r>
  <r>
    <s v="INC-2026-13543"/>
    <d v="2026-03-18T14:51:00"/>
    <x v="5"/>
    <s v="invoice-processing.co"/>
    <x v="3"/>
    <x v="0"/>
    <n v="0.61875000000000002"/>
    <d v="2026-03-18T00:00:00"/>
    <n v="3"/>
    <n v="1"/>
    <n v="1"/>
    <x v="0"/>
    <s v="Low"/>
    <s v="Low"/>
    <n v="1"/>
    <n v="0"/>
  </r>
  <r>
    <s v="INC-2026-14432"/>
    <d v="2026-03-18T15:47:00"/>
    <x v="2"/>
    <s v="micros0ft-security.com"/>
    <x v="0"/>
    <x v="3"/>
    <n v="0.65763888888888888"/>
    <d v="2026-03-18T00:00:00"/>
    <n v="3"/>
    <n v="3"/>
    <n v="2"/>
    <x v="4"/>
    <s v="Medium"/>
    <s v="Medium"/>
    <n v="1"/>
    <n v="0"/>
  </r>
  <r>
    <s v="INC-2026-14965"/>
    <d v="2026-03-18T15:58:00"/>
    <x v="4"/>
    <s v="micros0ft-security.com"/>
    <x v="2"/>
    <x v="2"/>
    <n v="0.66527777777777775"/>
    <d v="2026-03-18T00:00:00"/>
    <n v="3"/>
    <n v="3"/>
    <n v="2"/>
    <x v="4"/>
    <s v="Medium"/>
    <s v="Medium"/>
    <n v="1"/>
    <n v="0"/>
  </r>
  <r>
    <s v="INC-2026-12196"/>
    <d v="2026-03-18T16:12:00"/>
    <x v="1"/>
    <s v="micros0ft-security.com"/>
    <x v="0"/>
    <x v="0"/>
    <n v="0.67500000000000004"/>
    <d v="2026-03-18T00:00:00"/>
    <n v="3"/>
    <n v="1"/>
    <n v="1"/>
    <x v="0"/>
    <s v="Low"/>
    <s v="Low"/>
    <n v="1"/>
    <n v="0"/>
  </r>
  <r>
    <s v="INC-2026-10690"/>
    <d v="2026-03-18T17:14:00"/>
    <x v="2"/>
    <s v="micros0ft-security.com"/>
    <x v="1"/>
    <x v="2"/>
    <n v="0.71805555555555556"/>
    <d v="2026-03-18T00:00:00"/>
    <n v="3"/>
    <n v="3"/>
    <n v="2"/>
    <x v="4"/>
    <s v="Medium"/>
    <s v="Medium"/>
    <n v="1"/>
    <n v="0"/>
  </r>
  <r>
    <s v="INC-2026-12340"/>
    <d v="2026-03-18T17:48:00"/>
    <x v="1"/>
    <s v="secure-bank-login.net"/>
    <x v="1"/>
    <x v="0"/>
    <n v="0.7416666666666667"/>
    <d v="2026-03-18T00:00:00"/>
    <n v="3"/>
    <n v="1"/>
    <n v="1"/>
    <x v="0"/>
    <s v="Low"/>
    <s v="Low"/>
    <n v="1"/>
    <n v="0"/>
  </r>
  <r>
    <s v="INC-2026-14018"/>
    <d v="2026-03-18T18:08:00"/>
    <x v="1"/>
    <s v="secure-bank-login.net"/>
    <x v="3"/>
    <x v="0"/>
    <n v="0.75555555555555554"/>
    <d v="2026-03-18T00:00:00"/>
    <n v="3"/>
    <n v="1"/>
    <n v="1"/>
    <x v="0"/>
    <s v="Low"/>
    <s v="Low"/>
    <n v="1"/>
    <n v="0"/>
  </r>
  <r>
    <s v="INC-2026-12067"/>
    <d v="2026-03-18T18:19:00"/>
    <x v="3"/>
    <s v="invoice-processing.co"/>
    <x v="0"/>
    <x v="3"/>
    <n v="0.7631944444444444"/>
    <d v="2026-03-18T00:00:00"/>
    <n v="3"/>
    <n v="5"/>
    <n v="2"/>
    <x v="3"/>
    <s v="Medium"/>
    <s v="Medium"/>
    <n v="1"/>
    <n v="0"/>
  </r>
  <r>
    <s v="INC-2026-14941"/>
    <d v="2026-03-18T18:20:00"/>
    <x v="0"/>
    <s v="micros0ft-security.com"/>
    <x v="3"/>
    <x v="2"/>
    <n v="0.76388888888888884"/>
    <d v="2026-03-18T00:00:00"/>
    <n v="3"/>
    <n v="1"/>
    <n v="2"/>
    <x v="6"/>
    <s v="Low"/>
    <s v="Low"/>
    <n v="1"/>
    <n v="0"/>
  </r>
  <r>
    <s v="INC-2026-14948"/>
    <d v="2026-03-18T18:31:00"/>
    <x v="1"/>
    <s v="micros0ft-security.com"/>
    <x v="0"/>
    <x v="0"/>
    <n v="0.77152777777777781"/>
    <d v="2026-03-18T00:00:00"/>
    <n v="3"/>
    <n v="1"/>
    <n v="1"/>
    <x v="0"/>
    <s v="Low"/>
    <s v="Low"/>
    <n v="1"/>
    <n v="0"/>
  </r>
  <r>
    <s v="INC-2026-13226"/>
    <d v="2026-03-18T18:47:00"/>
    <x v="4"/>
    <s v="secure-bank-login.net"/>
    <x v="2"/>
    <x v="4"/>
    <n v="0.78263888888888888"/>
    <d v="2026-03-18T00:00:00"/>
    <n v="3"/>
    <n v="3"/>
    <n v="5"/>
    <x v="9"/>
    <s v="High"/>
    <s v="High"/>
    <n v="1"/>
    <n v="1"/>
  </r>
  <r>
    <s v="INC-2026-14340"/>
    <d v="2026-03-18T19:21:00"/>
    <x v="2"/>
    <s v="invoice-processing.co"/>
    <x v="3"/>
    <x v="2"/>
    <n v="0.80625000000000002"/>
    <d v="2026-03-18T00:00:00"/>
    <n v="3"/>
    <n v="3"/>
    <n v="2"/>
    <x v="4"/>
    <s v="Medium"/>
    <s v="Medium"/>
    <n v="1"/>
    <n v="0"/>
  </r>
  <r>
    <s v="INC-2026-11157"/>
    <d v="2026-03-18T19:26:00"/>
    <x v="4"/>
    <s v="micros0ft-security.com"/>
    <x v="2"/>
    <x v="2"/>
    <n v="0.80972222222222223"/>
    <d v="2026-03-18T00:00:00"/>
    <n v="3"/>
    <n v="3"/>
    <n v="2"/>
    <x v="4"/>
    <s v="Medium"/>
    <s v="Medium"/>
    <n v="1"/>
    <n v="0"/>
  </r>
  <r>
    <s v="INC-2026-10552"/>
    <d v="2026-03-18T20:02:00"/>
    <x v="1"/>
    <s v="invoice-processing.co"/>
    <x v="2"/>
    <x v="1"/>
    <n v="0.83472222222222225"/>
    <d v="2026-03-18T00:00:00"/>
    <n v="3"/>
    <n v="1"/>
    <n v="4"/>
    <x v="1"/>
    <s v="Low"/>
    <s v="Low"/>
    <n v="1"/>
    <n v="1"/>
  </r>
  <r>
    <s v="INC-2026-14382"/>
    <d v="2026-03-18T20:37:00"/>
    <x v="3"/>
    <s v="hr-benefits-portal.org"/>
    <x v="0"/>
    <x v="4"/>
    <n v="0.85902777777777772"/>
    <d v="2026-03-18T00:00:00"/>
    <n v="3"/>
    <n v="5"/>
    <n v="5"/>
    <x v="7"/>
    <s v="Very High"/>
    <s v="Critical"/>
    <n v="1"/>
    <n v="1"/>
  </r>
  <r>
    <s v="INC-2026-11516"/>
    <d v="2026-03-18T20:56:00"/>
    <x v="1"/>
    <s v="hr-benefits-portal.org"/>
    <x v="1"/>
    <x v="0"/>
    <n v="0.87222222222222223"/>
    <d v="2026-03-18T00:00:00"/>
    <n v="3"/>
    <n v="1"/>
    <n v="1"/>
    <x v="0"/>
    <s v="Low"/>
    <s v="Low"/>
    <n v="1"/>
    <n v="0"/>
  </r>
  <r>
    <s v="INC-2026-14165"/>
    <d v="2026-03-18T21:05:00"/>
    <x v="1"/>
    <s v="invoice-processing.co"/>
    <x v="3"/>
    <x v="0"/>
    <n v="0.87847222222222221"/>
    <d v="2026-03-18T00:00:00"/>
    <n v="3"/>
    <n v="1"/>
    <n v="1"/>
    <x v="0"/>
    <s v="Low"/>
    <s v="Low"/>
    <n v="1"/>
    <n v="0"/>
  </r>
  <r>
    <s v="INC-2026-10216"/>
    <d v="2026-03-18T21:49:00"/>
    <x v="1"/>
    <s v="micros0ft-security.com"/>
    <x v="3"/>
    <x v="0"/>
    <n v="0.90902777777777777"/>
    <d v="2026-03-18T00:00:00"/>
    <n v="3"/>
    <n v="1"/>
    <n v="1"/>
    <x v="0"/>
    <s v="Low"/>
    <s v="Low"/>
    <n v="1"/>
    <n v="0"/>
  </r>
  <r>
    <s v="INC-2026-14574"/>
    <d v="2026-03-18T22:01:00"/>
    <x v="3"/>
    <s v="invoice-processing.co"/>
    <x v="0"/>
    <x v="0"/>
    <n v="0.91736111111111107"/>
    <d v="2026-03-18T00:00:00"/>
    <n v="3"/>
    <n v="5"/>
    <n v="1"/>
    <x v="8"/>
    <s v="Medium"/>
    <s v="Medium"/>
    <n v="1"/>
    <n v="0"/>
  </r>
  <r>
    <s v="INC-2026-11473"/>
    <d v="2026-03-18T23:09:00"/>
    <x v="4"/>
    <s v="micros0ft-security.com"/>
    <x v="2"/>
    <x v="2"/>
    <n v="0.96458333333333335"/>
    <d v="2026-03-18T00:00:00"/>
    <n v="3"/>
    <n v="3"/>
    <n v="2"/>
    <x v="4"/>
    <s v="Medium"/>
    <s v="Medium"/>
    <n v="1"/>
    <n v="0"/>
  </r>
  <r>
    <s v="INC-2026-11539"/>
    <d v="2026-03-18T23:19:00"/>
    <x v="2"/>
    <s v="invoice-processing.co"/>
    <x v="3"/>
    <x v="2"/>
    <n v="0.97152777777777777"/>
    <d v="2026-03-18T00:00:00"/>
    <n v="3"/>
    <n v="3"/>
    <n v="2"/>
    <x v="4"/>
    <s v="Medium"/>
    <s v="Medium"/>
    <n v="1"/>
    <n v="0"/>
  </r>
  <r>
    <s v="INC-2026-10701"/>
    <d v="2026-03-19T00:22:00"/>
    <x v="2"/>
    <s v="secure-bank-login.net"/>
    <x v="3"/>
    <x v="2"/>
    <n v="1.5277777777777777E-2"/>
    <d v="2026-03-19T00:00:00"/>
    <n v="3"/>
    <n v="3"/>
    <n v="2"/>
    <x v="4"/>
    <s v="Medium"/>
    <s v="Medium"/>
    <n v="1"/>
    <n v="0"/>
  </r>
  <r>
    <s v="INC-2026-11835"/>
    <d v="2026-03-19T01:41:00"/>
    <x v="4"/>
    <s v="micros0ft-security.com"/>
    <x v="2"/>
    <x v="2"/>
    <n v="7.013888888888889E-2"/>
    <d v="2026-03-19T00:00:00"/>
    <n v="3"/>
    <n v="3"/>
    <n v="2"/>
    <x v="4"/>
    <s v="Medium"/>
    <s v="Medium"/>
    <n v="1"/>
    <n v="0"/>
  </r>
  <r>
    <s v="INC-2026-14332"/>
    <d v="2026-03-19T03:03:00"/>
    <x v="0"/>
    <s v="secure-bank-login.net"/>
    <x v="3"/>
    <x v="3"/>
    <n v="0.12708333333333333"/>
    <d v="2026-03-19T00:00:00"/>
    <n v="3"/>
    <n v="1"/>
    <n v="2"/>
    <x v="6"/>
    <s v="Low"/>
    <s v="Low"/>
    <n v="1"/>
    <n v="0"/>
  </r>
  <r>
    <s v="INC-2026-13440"/>
    <d v="2026-03-19T03:11:00"/>
    <x v="5"/>
    <s v="hr-benefits-portal.org"/>
    <x v="2"/>
    <x v="1"/>
    <n v="0.13263888888888889"/>
    <d v="2026-03-19T00:00:00"/>
    <n v="3"/>
    <n v="1"/>
    <n v="4"/>
    <x v="1"/>
    <s v="Low"/>
    <s v="Low"/>
    <n v="1"/>
    <n v="1"/>
  </r>
  <r>
    <s v="INC-2026-14682"/>
    <d v="2026-03-19T03:58:00"/>
    <x v="4"/>
    <s v="micros0ft-security.com"/>
    <x v="0"/>
    <x v="2"/>
    <n v="0.16527777777777777"/>
    <d v="2026-03-19T00:00:00"/>
    <n v="3"/>
    <n v="3"/>
    <n v="2"/>
    <x v="4"/>
    <s v="Medium"/>
    <s v="Medium"/>
    <n v="1"/>
    <n v="0"/>
  </r>
  <r>
    <s v="INC-2026-11723"/>
    <d v="2026-03-19T04:04:00"/>
    <x v="4"/>
    <s v="invoice-processing.co"/>
    <x v="2"/>
    <x v="3"/>
    <n v="0.16944444444444445"/>
    <d v="2026-03-19T00:00:00"/>
    <n v="3"/>
    <n v="3"/>
    <n v="2"/>
    <x v="4"/>
    <s v="Medium"/>
    <s v="Medium"/>
    <n v="1"/>
    <n v="0"/>
  </r>
  <r>
    <s v="INC-2026-12271"/>
    <d v="2026-03-19T05:19:00"/>
    <x v="2"/>
    <s v="secure-bank-login.net"/>
    <x v="2"/>
    <x v="3"/>
    <n v="0.22152777777777777"/>
    <d v="2026-03-19T00:00:00"/>
    <n v="3"/>
    <n v="3"/>
    <n v="2"/>
    <x v="4"/>
    <s v="Medium"/>
    <s v="Medium"/>
    <n v="1"/>
    <n v="0"/>
  </r>
  <r>
    <s v="INC-2026-10762"/>
    <d v="2026-03-19T05:31:00"/>
    <x v="4"/>
    <s v="micros0ft-security.com"/>
    <x v="2"/>
    <x v="2"/>
    <n v="0.2298611111111111"/>
    <d v="2026-03-19T00:00:00"/>
    <n v="3"/>
    <n v="3"/>
    <n v="2"/>
    <x v="4"/>
    <s v="Medium"/>
    <s v="Medium"/>
    <n v="1"/>
    <n v="0"/>
  </r>
  <r>
    <s v="INC-2026-14483"/>
    <d v="2026-03-19T06:13:00"/>
    <x v="4"/>
    <s v="invoice-processing.co"/>
    <x v="2"/>
    <x v="3"/>
    <n v="0.2590277777777778"/>
    <d v="2026-03-19T00:00:00"/>
    <n v="3"/>
    <n v="3"/>
    <n v="2"/>
    <x v="4"/>
    <s v="Medium"/>
    <s v="Medium"/>
    <n v="1"/>
    <n v="0"/>
  </r>
  <r>
    <s v="INC-2026-11295"/>
    <d v="2026-03-19T06:23:00"/>
    <x v="4"/>
    <s v="hr-benefits-portal.org"/>
    <x v="2"/>
    <x v="0"/>
    <n v="0.26597222222222222"/>
    <d v="2026-03-19T00:00:00"/>
    <n v="3"/>
    <n v="3"/>
    <n v="1"/>
    <x v="2"/>
    <s v="Low"/>
    <s v="Low"/>
    <n v="1"/>
    <n v="0"/>
  </r>
  <r>
    <s v="INC-2026-14717"/>
    <d v="2026-03-19T06:32:00"/>
    <x v="4"/>
    <s v="micros0ft-security.com"/>
    <x v="2"/>
    <x v="2"/>
    <n v="0.2722222222222222"/>
    <d v="2026-03-19T00:00:00"/>
    <n v="3"/>
    <n v="3"/>
    <n v="2"/>
    <x v="4"/>
    <s v="Medium"/>
    <s v="Medium"/>
    <n v="1"/>
    <n v="0"/>
  </r>
  <r>
    <s v="INC-2026-13697"/>
    <d v="2026-03-19T06:51:00"/>
    <x v="4"/>
    <s v="invoice-processing.co"/>
    <x v="2"/>
    <x v="4"/>
    <n v="0.28541666666666665"/>
    <d v="2026-03-19T00:00:00"/>
    <n v="3"/>
    <n v="3"/>
    <n v="5"/>
    <x v="9"/>
    <s v="High"/>
    <s v="High"/>
    <n v="1"/>
    <n v="1"/>
  </r>
  <r>
    <s v="INC-2026-10504"/>
    <d v="2026-03-19T06:59:00"/>
    <x v="4"/>
    <s v="invoice-processing.co"/>
    <x v="2"/>
    <x v="0"/>
    <n v="0.29097222222222224"/>
    <d v="2026-03-19T00:00:00"/>
    <n v="3"/>
    <n v="3"/>
    <n v="1"/>
    <x v="2"/>
    <s v="Low"/>
    <s v="Low"/>
    <n v="1"/>
    <n v="0"/>
  </r>
  <r>
    <s v="INC-2026-12952"/>
    <d v="2026-03-19T07:01:00"/>
    <x v="1"/>
    <s v="hr-benefits-portal.org"/>
    <x v="0"/>
    <x v="1"/>
    <n v="0.29236111111111113"/>
    <d v="2026-03-19T00:00:00"/>
    <n v="3"/>
    <n v="1"/>
    <n v="4"/>
    <x v="1"/>
    <s v="Low"/>
    <s v="Low"/>
    <n v="1"/>
    <n v="1"/>
  </r>
  <r>
    <s v="INC-2026-10574"/>
    <d v="2026-03-19T07:33:00"/>
    <x v="5"/>
    <s v="invoice-processing.co"/>
    <x v="3"/>
    <x v="0"/>
    <n v="0.31458333333333333"/>
    <d v="2026-03-19T00:00:00"/>
    <n v="3"/>
    <n v="1"/>
    <n v="1"/>
    <x v="0"/>
    <s v="Low"/>
    <s v="Low"/>
    <n v="1"/>
    <n v="0"/>
  </r>
  <r>
    <s v="INC-2026-11466"/>
    <d v="2026-03-19T07:44:00"/>
    <x v="1"/>
    <s v="invoice-processing.co"/>
    <x v="0"/>
    <x v="1"/>
    <n v="0.32222222222222224"/>
    <d v="2026-03-19T00:00:00"/>
    <n v="3"/>
    <n v="1"/>
    <n v="4"/>
    <x v="1"/>
    <s v="Low"/>
    <s v="Low"/>
    <n v="1"/>
    <n v="1"/>
  </r>
  <r>
    <s v="INC-2026-10132"/>
    <d v="2026-03-19T07:48:00"/>
    <x v="0"/>
    <s v="invoice-processing.co"/>
    <x v="3"/>
    <x v="3"/>
    <n v="0.32500000000000001"/>
    <d v="2026-03-19T00:00:00"/>
    <n v="3"/>
    <n v="1"/>
    <n v="2"/>
    <x v="6"/>
    <s v="Low"/>
    <s v="Low"/>
    <n v="1"/>
    <n v="0"/>
  </r>
  <r>
    <s v="INC-2026-10841"/>
    <d v="2026-03-19T08:21:00"/>
    <x v="4"/>
    <s v="secure-bank-login.net"/>
    <x v="2"/>
    <x v="3"/>
    <n v="0.34791666666666665"/>
    <d v="2026-03-19T00:00:00"/>
    <n v="3"/>
    <n v="3"/>
    <n v="2"/>
    <x v="4"/>
    <s v="Medium"/>
    <s v="Medium"/>
    <n v="1"/>
    <n v="0"/>
  </r>
  <r>
    <s v="INC-2026-10740"/>
    <d v="2026-03-19T08:41:00"/>
    <x v="4"/>
    <s v="micros0ft-security.com"/>
    <x v="2"/>
    <x v="3"/>
    <n v="0.36180555555555555"/>
    <d v="2026-03-19T00:00:00"/>
    <n v="3"/>
    <n v="3"/>
    <n v="2"/>
    <x v="4"/>
    <s v="Medium"/>
    <s v="Medium"/>
    <n v="1"/>
    <n v="0"/>
  </r>
  <r>
    <s v="INC-2026-13349"/>
    <d v="2026-03-19T08:42:00"/>
    <x v="4"/>
    <s v="hr-benefits-portal.org"/>
    <x v="0"/>
    <x v="3"/>
    <n v="0.36249999999999999"/>
    <d v="2026-03-19T00:00:00"/>
    <n v="3"/>
    <n v="3"/>
    <n v="2"/>
    <x v="4"/>
    <s v="Medium"/>
    <s v="Medium"/>
    <n v="1"/>
    <n v="0"/>
  </r>
  <r>
    <s v="INC-2026-14370"/>
    <d v="2026-03-19T09:11:00"/>
    <x v="4"/>
    <s v="micros0ft-security.com"/>
    <x v="2"/>
    <x v="3"/>
    <n v="0.38263888888888886"/>
    <d v="2026-03-19T00:00:00"/>
    <n v="3"/>
    <n v="3"/>
    <n v="2"/>
    <x v="4"/>
    <s v="Medium"/>
    <s v="Medium"/>
    <n v="1"/>
    <n v="0"/>
  </r>
  <r>
    <s v="INC-2026-13571"/>
    <d v="2026-03-19T09:14:00"/>
    <x v="5"/>
    <s v="secure-bank-login.net"/>
    <x v="2"/>
    <x v="3"/>
    <n v="0.38472222222222224"/>
    <d v="2026-03-19T00:00:00"/>
    <n v="3"/>
    <n v="1"/>
    <n v="2"/>
    <x v="6"/>
    <s v="Low"/>
    <s v="Low"/>
    <n v="1"/>
    <n v="0"/>
  </r>
  <r>
    <s v="INC-2026-12302"/>
    <d v="2026-03-19T09:40:00"/>
    <x v="4"/>
    <s v="micros0ft-security.com"/>
    <x v="2"/>
    <x v="2"/>
    <n v="0.40277777777777779"/>
    <d v="2026-03-19T00:00:00"/>
    <n v="3"/>
    <n v="3"/>
    <n v="2"/>
    <x v="4"/>
    <s v="Medium"/>
    <s v="Medium"/>
    <n v="1"/>
    <n v="0"/>
  </r>
  <r>
    <s v="INC-2026-11098"/>
    <d v="2026-03-19T09:49:00"/>
    <x v="3"/>
    <s v="hr-benefits-portal.org"/>
    <x v="0"/>
    <x v="2"/>
    <n v="0.40902777777777777"/>
    <d v="2026-03-19T00:00:00"/>
    <n v="3"/>
    <n v="5"/>
    <n v="2"/>
    <x v="3"/>
    <s v="Medium"/>
    <s v="Medium"/>
    <n v="1"/>
    <n v="0"/>
  </r>
  <r>
    <s v="INC-2026-10981"/>
    <d v="2026-03-19T10:20:00"/>
    <x v="3"/>
    <s v="micros0ft-security.com"/>
    <x v="0"/>
    <x v="3"/>
    <n v="0.43055555555555558"/>
    <d v="2026-03-19T00:00:00"/>
    <n v="3"/>
    <n v="5"/>
    <n v="2"/>
    <x v="3"/>
    <s v="Medium"/>
    <s v="Medium"/>
    <n v="1"/>
    <n v="0"/>
  </r>
  <r>
    <s v="INC-2026-12191"/>
    <d v="2026-03-19T10:30:00"/>
    <x v="1"/>
    <s v="secure-bank-login.net"/>
    <x v="1"/>
    <x v="3"/>
    <n v="0.4375"/>
    <d v="2026-03-19T00:00:00"/>
    <n v="3"/>
    <n v="1"/>
    <n v="2"/>
    <x v="6"/>
    <s v="Low"/>
    <s v="Low"/>
    <n v="1"/>
    <n v="0"/>
  </r>
  <r>
    <s v="INC-2026-11567"/>
    <d v="2026-03-19T10:35:00"/>
    <x v="0"/>
    <s v="hr-benefits-portal.org"/>
    <x v="2"/>
    <x v="4"/>
    <n v="0.44097222222222221"/>
    <d v="2026-03-19T00:00:00"/>
    <n v="3"/>
    <n v="1"/>
    <n v="5"/>
    <x v="8"/>
    <s v="Medium"/>
    <s v="Medium"/>
    <n v="1"/>
    <n v="1"/>
  </r>
  <r>
    <s v="INC-2026-13881"/>
    <d v="2026-03-19T10:48:00"/>
    <x v="3"/>
    <s v="micros0ft-security.com"/>
    <x v="0"/>
    <x v="3"/>
    <n v="0.45"/>
    <d v="2026-03-19T00:00:00"/>
    <n v="3"/>
    <n v="5"/>
    <n v="2"/>
    <x v="3"/>
    <s v="Medium"/>
    <s v="Medium"/>
    <n v="1"/>
    <n v="0"/>
  </r>
  <r>
    <s v="INC-2026-10227"/>
    <d v="2026-03-19T11:01:00"/>
    <x v="4"/>
    <s v="micros0ft-security.com"/>
    <x v="2"/>
    <x v="2"/>
    <n v="0.45902777777777776"/>
    <d v="2026-03-19T00:00:00"/>
    <n v="3"/>
    <n v="3"/>
    <n v="2"/>
    <x v="4"/>
    <s v="Medium"/>
    <s v="Medium"/>
    <n v="1"/>
    <n v="0"/>
  </r>
  <r>
    <s v="INC-2026-11737"/>
    <d v="2026-03-19T11:02:00"/>
    <x v="4"/>
    <s v="secure-bank-login.net"/>
    <x v="2"/>
    <x v="3"/>
    <n v="0.4597222222222222"/>
    <d v="2026-03-19T00:00:00"/>
    <n v="3"/>
    <n v="3"/>
    <n v="2"/>
    <x v="4"/>
    <s v="Medium"/>
    <s v="Medium"/>
    <n v="1"/>
    <n v="0"/>
  </r>
  <r>
    <s v="INC-2026-14444"/>
    <d v="2026-03-19T11:15:00"/>
    <x v="4"/>
    <s v="secure-bank-login.net"/>
    <x v="3"/>
    <x v="3"/>
    <n v="0.46875"/>
    <d v="2026-03-19T00:00:00"/>
    <n v="3"/>
    <n v="3"/>
    <n v="2"/>
    <x v="4"/>
    <s v="Medium"/>
    <s v="Medium"/>
    <n v="1"/>
    <n v="0"/>
  </r>
  <r>
    <s v="INC-2026-13152"/>
    <d v="2026-03-19T11:17:00"/>
    <x v="0"/>
    <s v="secure-bank-login.net"/>
    <x v="2"/>
    <x v="2"/>
    <n v="0.47013888888888888"/>
    <d v="2026-03-19T00:00:00"/>
    <n v="3"/>
    <n v="1"/>
    <n v="2"/>
    <x v="6"/>
    <s v="Low"/>
    <s v="Low"/>
    <n v="1"/>
    <n v="0"/>
  </r>
  <r>
    <s v="INC-2026-10845"/>
    <d v="2026-03-19T11:24:00"/>
    <x v="2"/>
    <s v="micros0ft-security.com"/>
    <x v="3"/>
    <x v="0"/>
    <n v="0.47499999999999998"/>
    <d v="2026-03-19T00:00:00"/>
    <n v="3"/>
    <n v="3"/>
    <n v="1"/>
    <x v="2"/>
    <s v="Low"/>
    <s v="Low"/>
    <n v="1"/>
    <n v="0"/>
  </r>
  <r>
    <s v="INC-2026-12109"/>
    <d v="2026-03-19T11:31:00"/>
    <x v="4"/>
    <s v="micros0ft-security.com"/>
    <x v="2"/>
    <x v="2"/>
    <n v="0.47986111111111113"/>
    <d v="2026-03-19T00:00:00"/>
    <n v="3"/>
    <n v="3"/>
    <n v="2"/>
    <x v="4"/>
    <s v="Medium"/>
    <s v="Medium"/>
    <n v="1"/>
    <n v="0"/>
  </r>
  <r>
    <s v="INC-2026-10109"/>
    <d v="2026-03-19T12:03:00"/>
    <x v="4"/>
    <s v="micros0ft-security.com"/>
    <x v="2"/>
    <x v="4"/>
    <n v="0.50208333333333333"/>
    <d v="2026-03-19T00:00:00"/>
    <n v="3"/>
    <n v="3"/>
    <n v="5"/>
    <x v="9"/>
    <s v="High"/>
    <s v="High"/>
    <n v="1"/>
    <n v="1"/>
  </r>
  <r>
    <s v="INC-2026-13808"/>
    <d v="2026-03-19T12:47:00"/>
    <x v="2"/>
    <s v="micros0ft-security.com"/>
    <x v="1"/>
    <x v="2"/>
    <n v="0.53263888888888888"/>
    <d v="2026-03-19T00:00:00"/>
    <n v="3"/>
    <n v="3"/>
    <n v="2"/>
    <x v="4"/>
    <s v="Medium"/>
    <s v="Medium"/>
    <n v="1"/>
    <n v="0"/>
  </r>
  <r>
    <s v="INC-2026-11502"/>
    <d v="2026-03-19T12:48:00"/>
    <x v="4"/>
    <s v="invoice-processing.co"/>
    <x v="0"/>
    <x v="1"/>
    <n v="0.53333333333333333"/>
    <d v="2026-03-19T00:00:00"/>
    <n v="3"/>
    <n v="3"/>
    <n v="4"/>
    <x v="5"/>
    <s v="High"/>
    <s v="High"/>
    <n v="1"/>
    <n v="1"/>
  </r>
  <r>
    <s v="INC-2026-11886"/>
    <d v="2026-03-19T12:57:00"/>
    <x v="4"/>
    <s v="invoice-processing.co"/>
    <x v="2"/>
    <x v="0"/>
    <n v="0.5395833333333333"/>
    <d v="2026-03-19T00:00:00"/>
    <n v="3"/>
    <n v="3"/>
    <n v="1"/>
    <x v="2"/>
    <s v="Low"/>
    <s v="Low"/>
    <n v="1"/>
    <n v="0"/>
  </r>
  <r>
    <s v="INC-2026-13782"/>
    <d v="2026-03-19T13:13:00"/>
    <x v="4"/>
    <s v="hr-benefits-portal.org"/>
    <x v="2"/>
    <x v="0"/>
    <n v="0.55069444444444449"/>
    <d v="2026-03-19T00:00:00"/>
    <n v="3"/>
    <n v="3"/>
    <n v="1"/>
    <x v="2"/>
    <s v="Low"/>
    <s v="Low"/>
    <n v="1"/>
    <n v="0"/>
  </r>
  <r>
    <s v="INC-2026-14905"/>
    <d v="2026-03-19T13:32:00"/>
    <x v="4"/>
    <s v="micros0ft-security.com"/>
    <x v="2"/>
    <x v="4"/>
    <n v="0.56388888888888888"/>
    <d v="2026-03-19T00:00:00"/>
    <n v="3"/>
    <n v="3"/>
    <n v="5"/>
    <x v="9"/>
    <s v="High"/>
    <s v="High"/>
    <n v="1"/>
    <n v="1"/>
  </r>
  <r>
    <s v="INC-2026-11674"/>
    <d v="2026-03-19T14:19:00"/>
    <x v="4"/>
    <s v="invoice-processing.co"/>
    <x v="2"/>
    <x v="1"/>
    <n v="0.59652777777777777"/>
    <d v="2026-03-19T00:00:00"/>
    <n v="3"/>
    <n v="3"/>
    <n v="4"/>
    <x v="5"/>
    <s v="High"/>
    <s v="High"/>
    <n v="1"/>
    <n v="1"/>
  </r>
  <r>
    <s v="INC-2026-13720"/>
    <d v="2026-03-19T14:36:00"/>
    <x v="5"/>
    <s v="invoice-processing.co"/>
    <x v="0"/>
    <x v="1"/>
    <n v="0.60833333333333328"/>
    <d v="2026-03-19T00:00:00"/>
    <n v="3"/>
    <n v="1"/>
    <n v="4"/>
    <x v="1"/>
    <s v="Low"/>
    <s v="Low"/>
    <n v="1"/>
    <n v="1"/>
  </r>
  <r>
    <s v="INC-2026-14331"/>
    <d v="2026-03-19T15:34:00"/>
    <x v="3"/>
    <s v="invoice-processing.co"/>
    <x v="0"/>
    <x v="1"/>
    <n v="0.64861111111111114"/>
    <d v="2026-03-19T00:00:00"/>
    <n v="3"/>
    <n v="5"/>
    <n v="4"/>
    <x v="10"/>
    <s v="Very High"/>
    <s v="Critical"/>
    <n v="1"/>
    <n v="1"/>
  </r>
  <r>
    <s v="INC-2026-10850"/>
    <d v="2026-03-19T17:37:00"/>
    <x v="3"/>
    <s v="hr-benefits-portal.org"/>
    <x v="0"/>
    <x v="4"/>
    <n v="0.73402777777777772"/>
    <d v="2026-03-19T00:00:00"/>
    <n v="3"/>
    <n v="5"/>
    <n v="5"/>
    <x v="7"/>
    <s v="Very High"/>
    <s v="Critical"/>
    <n v="1"/>
    <n v="1"/>
  </r>
  <r>
    <s v="INC-2026-11018"/>
    <d v="2026-03-19T17:45:00"/>
    <x v="4"/>
    <s v="micros0ft-security.com"/>
    <x v="2"/>
    <x v="1"/>
    <n v="0.73958333333333337"/>
    <d v="2026-03-19T00:00:00"/>
    <n v="3"/>
    <n v="3"/>
    <n v="4"/>
    <x v="5"/>
    <s v="High"/>
    <s v="High"/>
    <n v="1"/>
    <n v="1"/>
  </r>
  <r>
    <s v="INC-2026-14481"/>
    <d v="2026-03-19T17:46:00"/>
    <x v="4"/>
    <s v="micros0ft-security.com"/>
    <x v="0"/>
    <x v="2"/>
    <n v="0.74027777777777781"/>
    <d v="2026-03-19T00:00:00"/>
    <n v="3"/>
    <n v="3"/>
    <n v="2"/>
    <x v="4"/>
    <s v="Medium"/>
    <s v="Medium"/>
    <n v="1"/>
    <n v="0"/>
  </r>
  <r>
    <s v="INC-2026-11821"/>
    <d v="2026-03-19T17:51:00"/>
    <x v="2"/>
    <s v="micros0ft-security.com"/>
    <x v="2"/>
    <x v="3"/>
    <n v="0.74375000000000002"/>
    <d v="2026-03-19T00:00:00"/>
    <n v="3"/>
    <n v="3"/>
    <n v="2"/>
    <x v="4"/>
    <s v="Medium"/>
    <s v="Medium"/>
    <n v="1"/>
    <n v="0"/>
  </r>
  <r>
    <s v="INC-2026-12356"/>
    <d v="2026-03-19T18:19:00"/>
    <x v="2"/>
    <s v="secure-bank-login.net"/>
    <x v="1"/>
    <x v="3"/>
    <n v="0.7631944444444444"/>
    <d v="2026-03-19T00:00:00"/>
    <n v="3"/>
    <n v="3"/>
    <n v="2"/>
    <x v="4"/>
    <s v="Medium"/>
    <s v="Medium"/>
    <n v="1"/>
    <n v="0"/>
  </r>
  <r>
    <s v="INC-2026-11104"/>
    <d v="2026-03-19T18:19:00"/>
    <x v="4"/>
    <s v="micros0ft-security.com"/>
    <x v="2"/>
    <x v="4"/>
    <n v="0.7631944444444444"/>
    <d v="2026-03-19T00:00:00"/>
    <n v="3"/>
    <n v="3"/>
    <n v="5"/>
    <x v="9"/>
    <s v="High"/>
    <s v="High"/>
    <n v="1"/>
    <n v="1"/>
  </r>
  <r>
    <s v="INC-2026-11239"/>
    <d v="2026-03-19T18:58:00"/>
    <x v="1"/>
    <s v="secure-bank-login.net"/>
    <x v="2"/>
    <x v="0"/>
    <n v="0.79027777777777775"/>
    <d v="2026-03-19T00:00:00"/>
    <n v="3"/>
    <n v="1"/>
    <n v="1"/>
    <x v="0"/>
    <s v="Low"/>
    <s v="Low"/>
    <n v="1"/>
    <n v="0"/>
  </r>
  <r>
    <s v="INC-2026-12322"/>
    <d v="2026-03-19T19:03:00"/>
    <x v="2"/>
    <s v="secure-bank-login.net"/>
    <x v="2"/>
    <x v="3"/>
    <n v="0.79374999999999996"/>
    <d v="2026-03-19T00:00:00"/>
    <n v="3"/>
    <n v="3"/>
    <n v="2"/>
    <x v="4"/>
    <s v="Medium"/>
    <s v="Medium"/>
    <n v="1"/>
    <n v="0"/>
  </r>
  <r>
    <s v="INC-2026-10026"/>
    <d v="2026-03-19T19:12:00"/>
    <x v="0"/>
    <s v="invoice-processing.co"/>
    <x v="3"/>
    <x v="3"/>
    <n v="0.8"/>
    <d v="2026-03-19T00:00:00"/>
    <n v="3"/>
    <n v="1"/>
    <n v="2"/>
    <x v="6"/>
    <s v="Low"/>
    <s v="Low"/>
    <n v="1"/>
    <n v="0"/>
  </r>
  <r>
    <s v="INC-2026-10068"/>
    <d v="2026-03-19T19:29:00"/>
    <x v="0"/>
    <s v="hr-benefits-portal.org"/>
    <x v="2"/>
    <x v="2"/>
    <n v="0.81180555555555556"/>
    <d v="2026-03-19T00:00:00"/>
    <n v="3"/>
    <n v="1"/>
    <n v="2"/>
    <x v="6"/>
    <s v="Low"/>
    <s v="Low"/>
    <n v="1"/>
    <n v="0"/>
  </r>
  <r>
    <s v="INC-2026-11972"/>
    <d v="2026-03-19T20:33:00"/>
    <x v="1"/>
    <s v="invoice-processing.co"/>
    <x v="0"/>
    <x v="1"/>
    <n v="0.85624999999999996"/>
    <d v="2026-03-19T00:00:00"/>
    <n v="3"/>
    <n v="1"/>
    <n v="4"/>
    <x v="1"/>
    <s v="Low"/>
    <s v="Low"/>
    <n v="1"/>
    <n v="1"/>
  </r>
  <r>
    <s v="INC-2026-14374"/>
    <d v="2026-03-19T20:35:00"/>
    <x v="1"/>
    <s v="hr-benefits-portal.org"/>
    <x v="1"/>
    <x v="3"/>
    <n v="0.85763888888888884"/>
    <d v="2026-03-19T00:00:00"/>
    <n v="3"/>
    <n v="1"/>
    <n v="2"/>
    <x v="6"/>
    <s v="Low"/>
    <s v="Low"/>
    <n v="1"/>
    <n v="0"/>
  </r>
  <r>
    <s v="INC-2026-13790"/>
    <d v="2026-03-19T20:59:00"/>
    <x v="4"/>
    <s v="invoice-processing.co"/>
    <x v="2"/>
    <x v="3"/>
    <n v="0.87430555555555556"/>
    <d v="2026-03-19T00:00:00"/>
    <n v="3"/>
    <n v="3"/>
    <n v="2"/>
    <x v="4"/>
    <s v="Medium"/>
    <s v="Medium"/>
    <n v="1"/>
    <n v="0"/>
  </r>
  <r>
    <s v="INC-2026-11702"/>
    <d v="2026-03-19T21:27:00"/>
    <x v="4"/>
    <s v="secure-bank-login.net"/>
    <x v="2"/>
    <x v="2"/>
    <n v="0.89375000000000004"/>
    <d v="2026-03-19T00:00:00"/>
    <n v="3"/>
    <n v="3"/>
    <n v="2"/>
    <x v="4"/>
    <s v="Medium"/>
    <s v="Medium"/>
    <n v="1"/>
    <n v="0"/>
  </r>
  <r>
    <s v="INC-2026-13582"/>
    <d v="2026-03-19T21:38:00"/>
    <x v="2"/>
    <s v="secure-bank-login.net"/>
    <x v="2"/>
    <x v="3"/>
    <n v="0.90138888888888891"/>
    <d v="2026-03-19T00:00:00"/>
    <n v="3"/>
    <n v="3"/>
    <n v="2"/>
    <x v="4"/>
    <s v="Medium"/>
    <s v="Medium"/>
    <n v="1"/>
    <n v="0"/>
  </r>
  <r>
    <s v="INC-2026-12916"/>
    <d v="2026-03-19T22:11:00"/>
    <x v="4"/>
    <s v="hr-benefits-portal.org"/>
    <x v="1"/>
    <x v="0"/>
    <n v="0.9243055555555556"/>
    <d v="2026-03-19T00:00:00"/>
    <n v="3"/>
    <n v="3"/>
    <n v="1"/>
    <x v="2"/>
    <s v="Low"/>
    <s v="Low"/>
    <n v="1"/>
    <n v="0"/>
  </r>
  <r>
    <s v="INC-2026-13512"/>
    <d v="2026-03-19T23:50:00"/>
    <x v="3"/>
    <s v="hr-benefits-portal.org"/>
    <x v="0"/>
    <x v="0"/>
    <n v="0.99305555555555558"/>
    <d v="2026-03-19T00:00:00"/>
    <n v="3"/>
    <n v="5"/>
    <n v="1"/>
    <x v="8"/>
    <s v="Medium"/>
    <s v="Medium"/>
    <n v="1"/>
    <n v="0"/>
  </r>
  <r>
    <s v="INC-2026-11022"/>
    <d v="2026-03-19T23:58:00"/>
    <x v="5"/>
    <s v="micros0ft-security.com"/>
    <x v="1"/>
    <x v="3"/>
    <n v="0.99861111111111112"/>
    <d v="2026-03-19T00:00:00"/>
    <n v="3"/>
    <n v="1"/>
    <n v="2"/>
    <x v="6"/>
    <s v="Low"/>
    <s v="Low"/>
    <n v="1"/>
    <n v="0"/>
  </r>
  <r>
    <s v="INC-2026-11501"/>
    <d v="2026-03-20T00:00:00"/>
    <x v="0"/>
    <s v="micros0ft-security.com"/>
    <x v="0"/>
    <x v="3"/>
    <n v="0"/>
    <d v="2026-03-20T00:00:00"/>
    <n v="3"/>
    <n v="1"/>
    <n v="2"/>
    <x v="6"/>
    <s v="Low"/>
    <s v="Low"/>
    <n v="1"/>
    <n v="0"/>
  </r>
  <r>
    <s v="INC-2026-12383"/>
    <d v="2026-03-20T00:13:00"/>
    <x v="5"/>
    <s v="secure-bank-login.net"/>
    <x v="1"/>
    <x v="3"/>
    <n v="9.0277777777777769E-3"/>
    <d v="2026-03-20T00:00:00"/>
    <n v="3"/>
    <n v="1"/>
    <n v="2"/>
    <x v="6"/>
    <s v="Low"/>
    <s v="Low"/>
    <n v="1"/>
    <n v="0"/>
  </r>
  <r>
    <s v="INC-2026-14461"/>
    <d v="2026-03-20T00:21:00"/>
    <x v="4"/>
    <s v="secure-bank-login.net"/>
    <x v="0"/>
    <x v="3"/>
    <n v="1.4583333333333334E-2"/>
    <d v="2026-03-20T00:00:00"/>
    <n v="3"/>
    <n v="3"/>
    <n v="2"/>
    <x v="4"/>
    <s v="Medium"/>
    <s v="Medium"/>
    <n v="1"/>
    <n v="0"/>
  </r>
  <r>
    <s v="INC-2026-13828"/>
    <d v="2026-03-20T00:28:00"/>
    <x v="2"/>
    <s v="micros0ft-security.com"/>
    <x v="0"/>
    <x v="2"/>
    <n v="1.9444444444444445E-2"/>
    <d v="2026-03-20T00:00:00"/>
    <n v="3"/>
    <n v="3"/>
    <n v="2"/>
    <x v="4"/>
    <s v="Medium"/>
    <s v="Medium"/>
    <n v="1"/>
    <n v="0"/>
  </r>
  <r>
    <s v="INC-2026-14452"/>
    <d v="2026-03-20T00:34:00"/>
    <x v="5"/>
    <s v="secure-bank-login.net"/>
    <x v="1"/>
    <x v="2"/>
    <n v="2.361111111111111E-2"/>
    <d v="2026-03-20T00:00:00"/>
    <n v="3"/>
    <n v="1"/>
    <n v="2"/>
    <x v="6"/>
    <s v="Low"/>
    <s v="Low"/>
    <n v="1"/>
    <n v="0"/>
  </r>
  <r>
    <s v="INC-2026-13373"/>
    <d v="2026-03-20T02:19:00"/>
    <x v="4"/>
    <s v="secure-bank-login.net"/>
    <x v="2"/>
    <x v="3"/>
    <n v="9.6527777777777782E-2"/>
    <d v="2026-03-20T00:00:00"/>
    <n v="3"/>
    <n v="3"/>
    <n v="2"/>
    <x v="4"/>
    <s v="Medium"/>
    <s v="Medium"/>
    <n v="1"/>
    <n v="0"/>
  </r>
  <r>
    <s v="INC-2026-10721"/>
    <d v="2026-03-20T02:23:00"/>
    <x v="5"/>
    <s v="invoice-processing.co"/>
    <x v="3"/>
    <x v="0"/>
    <n v="9.930555555555555E-2"/>
    <d v="2026-03-20T00:00:00"/>
    <n v="3"/>
    <n v="1"/>
    <n v="1"/>
    <x v="0"/>
    <s v="Low"/>
    <s v="Low"/>
    <n v="1"/>
    <n v="0"/>
  </r>
  <r>
    <s v="INC-2026-13747"/>
    <d v="2026-03-20T02:27:00"/>
    <x v="2"/>
    <s v="micros0ft-security.com"/>
    <x v="0"/>
    <x v="2"/>
    <n v="0.10208333333333333"/>
    <d v="2026-03-20T00:00:00"/>
    <n v="3"/>
    <n v="3"/>
    <n v="2"/>
    <x v="4"/>
    <s v="Medium"/>
    <s v="Medium"/>
    <n v="1"/>
    <n v="0"/>
  </r>
  <r>
    <s v="INC-2026-12374"/>
    <d v="2026-03-20T02:52:00"/>
    <x v="1"/>
    <s v="micros0ft-security.com"/>
    <x v="3"/>
    <x v="0"/>
    <n v="0.11944444444444445"/>
    <d v="2026-03-20T00:00:00"/>
    <n v="3"/>
    <n v="1"/>
    <n v="1"/>
    <x v="0"/>
    <s v="Low"/>
    <s v="Low"/>
    <n v="1"/>
    <n v="0"/>
  </r>
  <r>
    <s v="INC-2026-11931"/>
    <d v="2026-03-20T03:25:00"/>
    <x v="3"/>
    <s v="invoice-processing.co"/>
    <x v="0"/>
    <x v="1"/>
    <n v="0.1423611111111111"/>
    <d v="2026-03-20T00:00:00"/>
    <n v="3"/>
    <n v="5"/>
    <n v="4"/>
    <x v="10"/>
    <s v="Very High"/>
    <s v="Critical"/>
    <n v="1"/>
    <n v="1"/>
  </r>
  <r>
    <s v="INC-2026-12402"/>
    <d v="2026-03-20T03:28:00"/>
    <x v="5"/>
    <s v="secure-bank-login.net"/>
    <x v="0"/>
    <x v="0"/>
    <n v="0.14444444444444443"/>
    <d v="2026-03-20T00:00:00"/>
    <n v="3"/>
    <n v="1"/>
    <n v="1"/>
    <x v="0"/>
    <s v="Low"/>
    <s v="Low"/>
    <n v="1"/>
    <n v="0"/>
  </r>
  <r>
    <s v="INC-2026-12710"/>
    <d v="2026-03-20T04:18:00"/>
    <x v="2"/>
    <s v="micros0ft-security.com"/>
    <x v="2"/>
    <x v="0"/>
    <n v="0.17916666666666667"/>
    <d v="2026-03-20T00:00:00"/>
    <n v="3"/>
    <n v="3"/>
    <n v="1"/>
    <x v="2"/>
    <s v="Low"/>
    <s v="Low"/>
    <n v="1"/>
    <n v="0"/>
  </r>
  <r>
    <s v="INC-2026-11406"/>
    <d v="2026-03-20T04:45:00"/>
    <x v="2"/>
    <s v="micros0ft-security.com"/>
    <x v="2"/>
    <x v="3"/>
    <n v="0.19791666666666666"/>
    <d v="2026-03-20T00:00:00"/>
    <n v="3"/>
    <n v="3"/>
    <n v="2"/>
    <x v="4"/>
    <s v="Medium"/>
    <s v="Medium"/>
    <n v="1"/>
    <n v="0"/>
  </r>
  <r>
    <s v="INC-2026-14549"/>
    <d v="2026-03-20T05:12:00"/>
    <x v="4"/>
    <s v="secure-bank-login.net"/>
    <x v="0"/>
    <x v="1"/>
    <n v="0.21666666666666667"/>
    <d v="2026-03-20T00:00:00"/>
    <n v="3"/>
    <n v="3"/>
    <n v="4"/>
    <x v="5"/>
    <s v="High"/>
    <s v="High"/>
    <n v="1"/>
    <n v="1"/>
  </r>
  <r>
    <s v="INC-2026-12652"/>
    <d v="2026-03-20T05:26:00"/>
    <x v="1"/>
    <s v="hr-benefits-portal.org"/>
    <x v="1"/>
    <x v="3"/>
    <n v="0.22638888888888889"/>
    <d v="2026-03-20T00:00:00"/>
    <n v="3"/>
    <n v="1"/>
    <n v="2"/>
    <x v="6"/>
    <s v="Low"/>
    <s v="Low"/>
    <n v="1"/>
    <n v="0"/>
  </r>
  <r>
    <s v="INC-2026-13191"/>
    <d v="2026-03-20T06:12:00"/>
    <x v="4"/>
    <s v="invoice-processing.co"/>
    <x v="2"/>
    <x v="0"/>
    <n v="0.25833333333333336"/>
    <d v="2026-03-20T00:00:00"/>
    <n v="3"/>
    <n v="3"/>
    <n v="1"/>
    <x v="2"/>
    <s v="Low"/>
    <s v="Low"/>
    <n v="1"/>
    <n v="0"/>
  </r>
  <r>
    <s v="INC-2026-13511"/>
    <d v="2026-03-20T06:39:00"/>
    <x v="4"/>
    <s v="invoice-processing.co"/>
    <x v="2"/>
    <x v="3"/>
    <n v="0.27708333333333335"/>
    <d v="2026-03-20T00:00:00"/>
    <n v="3"/>
    <n v="3"/>
    <n v="2"/>
    <x v="4"/>
    <s v="Medium"/>
    <s v="Medium"/>
    <n v="1"/>
    <n v="0"/>
  </r>
  <r>
    <s v="INC-2026-14130"/>
    <d v="2026-03-20T07:28:00"/>
    <x v="4"/>
    <s v="invoice-processing.co"/>
    <x v="1"/>
    <x v="3"/>
    <n v="0.31111111111111112"/>
    <d v="2026-03-20T00:00:00"/>
    <n v="3"/>
    <n v="3"/>
    <n v="2"/>
    <x v="4"/>
    <s v="Medium"/>
    <s v="Medium"/>
    <n v="1"/>
    <n v="0"/>
  </r>
  <r>
    <s v="INC-2026-11940"/>
    <d v="2026-03-20T08:24:00"/>
    <x v="4"/>
    <s v="secure-bank-login.net"/>
    <x v="2"/>
    <x v="1"/>
    <n v="0.35"/>
    <d v="2026-03-20T00:00:00"/>
    <n v="3"/>
    <n v="3"/>
    <n v="4"/>
    <x v="5"/>
    <s v="High"/>
    <s v="High"/>
    <n v="1"/>
    <n v="1"/>
  </r>
  <r>
    <s v="INC-2026-13391"/>
    <d v="2026-03-20T08:50:00"/>
    <x v="4"/>
    <s v="secure-bank-login.net"/>
    <x v="2"/>
    <x v="3"/>
    <n v="0.36805555555555558"/>
    <d v="2026-03-20T00:00:00"/>
    <n v="3"/>
    <n v="3"/>
    <n v="2"/>
    <x v="4"/>
    <s v="Medium"/>
    <s v="Medium"/>
    <n v="1"/>
    <n v="0"/>
  </r>
  <r>
    <s v="INC-2026-11782"/>
    <d v="2026-03-20T08:52:00"/>
    <x v="0"/>
    <s v="secure-bank-login.net"/>
    <x v="2"/>
    <x v="3"/>
    <n v="0.36944444444444446"/>
    <d v="2026-03-20T00:00:00"/>
    <n v="3"/>
    <n v="1"/>
    <n v="2"/>
    <x v="6"/>
    <s v="Low"/>
    <s v="Low"/>
    <n v="1"/>
    <n v="0"/>
  </r>
  <r>
    <s v="INC-2026-14122"/>
    <d v="2026-03-20T08:56:00"/>
    <x v="4"/>
    <s v="secure-bank-login.net"/>
    <x v="2"/>
    <x v="3"/>
    <n v="0.37222222222222223"/>
    <d v="2026-03-20T00:00:00"/>
    <n v="3"/>
    <n v="3"/>
    <n v="2"/>
    <x v="4"/>
    <s v="Medium"/>
    <s v="Medium"/>
    <n v="1"/>
    <n v="0"/>
  </r>
  <r>
    <s v="INC-2026-14099"/>
    <d v="2026-03-20T09:27:00"/>
    <x v="2"/>
    <s v="hr-benefits-portal.org"/>
    <x v="0"/>
    <x v="2"/>
    <n v="0.39374999999999999"/>
    <d v="2026-03-20T00:00:00"/>
    <n v="3"/>
    <n v="3"/>
    <n v="2"/>
    <x v="4"/>
    <s v="Medium"/>
    <s v="Medium"/>
    <n v="1"/>
    <n v="0"/>
  </r>
  <r>
    <s v="INC-2026-14271"/>
    <d v="2026-03-20T09:34:00"/>
    <x v="4"/>
    <s v="micros0ft-security.com"/>
    <x v="2"/>
    <x v="4"/>
    <n v="0.39861111111111114"/>
    <d v="2026-03-20T00:00:00"/>
    <n v="3"/>
    <n v="3"/>
    <n v="5"/>
    <x v="9"/>
    <s v="High"/>
    <s v="High"/>
    <n v="1"/>
    <n v="1"/>
  </r>
  <r>
    <s v="INC-2026-12070"/>
    <d v="2026-03-20T10:19:00"/>
    <x v="4"/>
    <s v="invoice-processing.co"/>
    <x v="2"/>
    <x v="3"/>
    <n v="0.42986111111111114"/>
    <d v="2026-03-20T00:00:00"/>
    <n v="3"/>
    <n v="3"/>
    <n v="2"/>
    <x v="4"/>
    <s v="Medium"/>
    <s v="Medium"/>
    <n v="1"/>
    <n v="0"/>
  </r>
  <r>
    <s v="INC-2026-10839"/>
    <d v="2026-03-20T10:39:00"/>
    <x v="2"/>
    <s v="secure-bank-login.net"/>
    <x v="3"/>
    <x v="3"/>
    <n v="0.44374999999999998"/>
    <d v="2026-03-20T00:00:00"/>
    <n v="3"/>
    <n v="3"/>
    <n v="2"/>
    <x v="4"/>
    <s v="Medium"/>
    <s v="Medium"/>
    <n v="1"/>
    <n v="0"/>
  </r>
  <r>
    <s v="INC-2026-14077"/>
    <d v="2026-03-20T11:22:00"/>
    <x v="4"/>
    <s v="secure-bank-login.net"/>
    <x v="2"/>
    <x v="2"/>
    <n v="0.47361111111111109"/>
    <d v="2026-03-20T00:00:00"/>
    <n v="3"/>
    <n v="3"/>
    <n v="2"/>
    <x v="4"/>
    <s v="Medium"/>
    <s v="Medium"/>
    <n v="1"/>
    <n v="0"/>
  </r>
  <r>
    <s v="INC-2026-10747"/>
    <d v="2026-03-20T11:26:00"/>
    <x v="2"/>
    <s v="invoice-processing.co"/>
    <x v="2"/>
    <x v="3"/>
    <n v="0.47638888888888886"/>
    <d v="2026-03-20T00:00:00"/>
    <n v="3"/>
    <n v="3"/>
    <n v="2"/>
    <x v="4"/>
    <s v="Medium"/>
    <s v="Medium"/>
    <n v="1"/>
    <n v="0"/>
  </r>
  <r>
    <s v="INC-2026-10953"/>
    <d v="2026-03-20T11:50:00"/>
    <x v="4"/>
    <s v="secure-bank-login.net"/>
    <x v="2"/>
    <x v="2"/>
    <n v="0.49305555555555558"/>
    <d v="2026-03-20T00:00:00"/>
    <n v="3"/>
    <n v="3"/>
    <n v="2"/>
    <x v="4"/>
    <s v="Medium"/>
    <s v="Medium"/>
    <n v="1"/>
    <n v="0"/>
  </r>
  <r>
    <s v="INC-2026-12985"/>
    <d v="2026-03-20T13:00:00"/>
    <x v="0"/>
    <s v="hr-benefits-portal.org"/>
    <x v="3"/>
    <x v="3"/>
    <n v="0.54166666666666663"/>
    <d v="2026-03-20T00:00:00"/>
    <n v="3"/>
    <n v="1"/>
    <n v="2"/>
    <x v="6"/>
    <s v="Low"/>
    <s v="Low"/>
    <n v="1"/>
    <n v="0"/>
  </r>
  <r>
    <s v="INC-2026-11062"/>
    <d v="2026-03-20T13:27:00"/>
    <x v="5"/>
    <s v="invoice-processing.co"/>
    <x v="1"/>
    <x v="0"/>
    <n v="0.56041666666666667"/>
    <d v="2026-03-20T00:00:00"/>
    <n v="3"/>
    <n v="1"/>
    <n v="1"/>
    <x v="0"/>
    <s v="Low"/>
    <s v="Low"/>
    <n v="1"/>
    <n v="0"/>
  </r>
  <r>
    <s v="INC-2026-14148"/>
    <d v="2026-03-20T13:48:00"/>
    <x v="3"/>
    <s v="invoice-processing.co"/>
    <x v="0"/>
    <x v="2"/>
    <n v="0.57499999999999996"/>
    <d v="2026-03-20T00:00:00"/>
    <n v="3"/>
    <n v="5"/>
    <n v="2"/>
    <x v="3"/>
    <s v="Medium"/>
    <s v="Medium"/>
    <n v="1"/>
    <n v="0"/>
  </r>
  <r>
    <s v="INC-2026-13694"/>
    <d v="2026-03-20T15:06:00"/>
    <x v="3"/>
    <s v="invoice-processing.co"/>
    <x v="0"/>
    <x v="2"/>
    <n v="0.62916666666666665"/>
    <d v="2026-03-20T00:00:00"/>
    <n v="3"/>
    <n v="5"/>
    <n v="2"/>
    <x v="3"/>
    <s v="Medium"/>
    <s v="Medium"/>
    <n v="1"/>
    <n v="0"/>
  </r>
  <r>
    <s v="INC-2026-12252"/>
    <d v="2026-03-20T15:23:00"/>
    <x v="2"/>
    <s v="micros0ft-security.com"/>
    <x v="0"/>
    <x v="3"/>
    <n v="0.64097222222222228"/>
    <d v="2026-03-20T00:00:00"/>
    <n v="3"/>
    <n v="3"/>
    <n v="2"/>
    <x v="4"/>
    <s v="Medium"/>
    <s v="Medium"/>
    <n v="1"/>
    <n v="0"/>
  </r>
  <r>
    <s v="INC-2026-14254"/>
    <d v="2026-03-20T15:44:00"/>
    <x v="4"/>
    <s v="hr-benefits-portal.org"/>
    <x v="2"/>
    <x v="1"/>
    <n v="0.65555555555555556"/>
    <d v="2026-03-20T00:00:00"/>
    <n v="3"/>
    <n v="3"/>
    <n v="4"/>
    <x v="5"/>
    <s v="High"/>
    <s v="High"/>
    <n v="1"/>
    <n v="1"/>
  </r>
  <r>
    <s v="INC-2026-11206"/>
    <d v="2026-03-20T15:56:00"/>
    <x v="0"/>
    <s v="invoice-processing.co"/>
    <x v="0"/>
    <x v="3"/>
    <n v="0.66388888888888886"/>
    <d v="2026-03-20T00:00:00"/>
    <n v="3"/>
    <n v="1"/>
    <n v="2"/>
    <x v="6"/>
    <s v="Low"/>
    <s v="Low"/>
    <n v="1"/>
    <n v="0"/>
  </r>
  <r>
    <s v="INC-2026-14732"/>
    <d v="2026-03-20T16:23:00"/>
    <x v="0"/>
    <s v="secure-bank-login.net"/>
    <x v="1"/>
    <x v="1"/>
    <n v="0.68263888888888891"/>
    <d v="2026-03-20T00:00:00"/>
    <n v="3"/>
    <n v="1"/>
    <n v="4"/>
    <x v="1"/>
    <s v="Low"/>
    <s v="Low"/>
    <n v="1"/>
    <n v="1"/>
  </r>
  <r>
    <s v="INC-2026-11117"/>
    <d v="2026-03-20T17:13:00"/>
    <x v="4"/>
    <s v="hr-benefits-portal.org"/>
    <x v="2"/>
    <x v="3"/>
    <n v="0.71736111111111112"/>
    <d v="2026-03-20T00:00:00"/>
    <n v="3"/>
    <n v="3"/>
    <n v="2"/>
    <x v="4"/>
    <s v="Medium"/>
    <s v="Medium"/>
    <n v="1"/>
    <n v="0"/>
  </r>
  <r>
    <s v="INC-2026-12207"/>
    <d v="2026-03-20T17:17:00"/>
    <x v="3"/>
    <s v="micros0ft-security.com"/>
    <x v="0"/>
    <x v="2"/>
    <n v="0.72013888888888888"/>
    <d v="2026-03-20T00:00:00"/>
    <n v="3"/>
    <n v="5"/>
    <n v="2"/>
    <x v="3"/>
    <s v="Medium"/>
    <s v="Medium"/>
    <n v="1"/>
    <n v="0"/>
  </r>
  <r>
    <s v="INC-2026-11242"/>
    <d v="2026-03-20T17:20:00"/>
    <x v="5"/>
    <s v="secure-bank-login.net"/>
    <x v="2"/>
    <x v="2"/>
    <n v="0.72222222222222221"/>
    <d v="2026-03-20T00:00:00"/>
    <n v="3"/>
    <n v="1"/>
    <n v="2"/>
    <x v="6"/>
    <s v="Low"/>
    <s v="Low"/>
    <n v="1"/>
    <n v="0"/>
  </r>
  <r>
    <s v="INC-2026-10233"/>
    <d v="2026-03-20T17:27:00"/>
    <x v="1"/>
    <s v="invoice-processing.co"/>
    <x v="2"/>
    <x v="1"/>
    <n v="0.7270833333333333"/>
    <d v="2026-03-20T00:00:00"/>
    <n v="3"/>
    <n v="1"/>
    <n v="4"/>
    <x v="1"/>
    <s v="Low"/>
    <s v="Low"/>
    <n v="1"/>
    <n v="1"/>
  </r>
  <r>
    <s v="INC-2026-14269"/>
    <d v="2026-03-20T17:45:00"/>
    <x v="4"/>
    <s v="invoice-processing.co"/>
    <x v="2"/>
    <x v="3"/>
    <n v="0.73958333333333337"/>
    <d v="2026-03-20T00:00:00"/>
    <n v="3"/>
    <n v="3"/>
    <n v="2"/>
    <x v="4"/>
    <s v="Medium"/>
    <s v="Medium"/>
    <n v="1"/>
    <n v="0"/>
  </r>
  <r>
    <s v="INC-2026-11831"/>
    <d v="2026-03-20T17:58:00"/>
    <x v="4"/>
    <s v="secure-bank-login.net"/>
    <x v="2"/>
    <x v="3"/>
    <n v="0.74861111111111112"/>
    <d v="2026-03-20T00:00:00"/>
    <n v="3"/>
    <n v="3"/>
    <n v="2"/>
    <x v="4"/>
    <s v="Medium"/>
    <s v="Medium"/>
    <n v="1"/>
    <n v="0"/>
  </r>
  <r>
    <s v="INC-2026-12821"/>
    <d v="2026-03-20T18:17:00"/>
    <x v="2"/>
    <s v="invoice-processing.co"/>
    <x v="3"/>
    <x v="2"/>
    <n v="0.76180555555555551"/>
    <d v="2026-03-20T00:00:00"/>
    <n v="3"/>
    <n v="3"/>
    <n v="2"/>
    <x v="4"/>
    <s v="Medium"/>
    <s v="Medium"/>
    <n v="1"/>
    <n v="0"/>
  </r>
  <r>
    <s v="INC-2026-13734"/>
    <d v="2026-03-20T18:57:00"/>
    <x v="4"/>
    <s v="invoice-processing.co"/>
    <x v="2"/>
    <x v="3"/>
    <n v="0.7895833333333333"/>
    <d v="2026-03-20T00:00:00"/>
    <n v="3"/>
    <n v="3"/>
    <n v="2"/>
    <x v="4"/>
    <s v="Medium"/>
    <s v="Medium"/>
    <n v="1"/>
    <n v="0"/>
  </r>
  <r>
    <s v="INC-2026-13953"/>
    <d v="2026-03-20T19:35:00"/>
    <x v="2"/>
    <s v="hr-benefits-portal.org"/>
    <x v="2"/>
    <x v="3"/>
    <n v="0.81597222222222221"/>
    <d v="2026-03-20T00:00:00"/>
    <n v="3"/>
    <n v="3"/>
    <n v="2"/>
    <x v="4"/>
    <s v="Medium"/>
    <s v="Medium"/>
    <n v="1"/>
    <n v="0"/>
  </r>
  <r>
    <s v="INC-2026-12459"/>
    <d v="2026-03-20T19:59:00"/>
    <x v="4"/>
    <s v="micros0ft-security.com"/>
    <x v="2"/>
    <x v="3"/>
    <n v="0.83263888888888893"/>
    <d v="2026-03-20T00:00:00"/>
    <n v="3"/>
    <n v="3"/>
    <n v="2"/>
    <x v="4"/>
    <s v="Medium"/>
    <s v="Medium"/>
    <n v="1"/>
    <n v="0"/>
  </r>
  <r>
    <s v="INC-2026-11598"/>
    <d v="2026-03-20T20:29:00"/>
    <x v="4"/>
    <s v="invoice-processing.co"/>
    <x v="2"/>
    <x v="2"/>
    <n v="0.85347222222222219"/>
    <d v="2026-03-20T00:00:00"/>
    <n v="3"/>
    <n v="3"/>
    <n v="2"/>
    <x v="4"/>
    <s v="Medium"/>
    <s v="Medium"/>
    <n v="1"/>
    <n v="0"/>
  </r>
  <r>
    <s v="INC-2026-10680"/>
    <d v="2026-03-20T21:06:00"/>
    <x v="4"/>
    <s v="micros0ft-security.com"/>
    <x v="1"/>
    <x v="3"/>
    <n v="0.87916666666666665"/>
    <d v="2026-03-20T00:00:00"/>
    <n v="3"/>
    <n v="3"/>
    <n v="2"/>
    <x v="4"/>
    <s v="Medium"/>
    <s v="Medium"/>
    <n v="1"/>
    <n v="0"/>
  </r>
  <r>
    <s v="INC-2026-14943"/>
    <d v="2026-03-20T21:11:00"/>
    <x v="4"/>
    <s v="secure-bank-login.net"/>
    <x v="2"/>
    <x v="3"/>
    <n v="0.88263888888888886"/>
    <d v="2026-03-20T00:00:00"/>
    <n v="3"/>
    <n v="3"/>
    <n v="2"/>
    <x v="4"/>
    <s v="Medium"/>
    <s v="Medium"/>
    <n v="1"/>
    <n v="0"/>
  </r>
  <r>
    <s v="INC-2026-12348"/>
    <d v="2026-03-20T21:50:00"/>
    <x v="4"/>
    <s v="hr-benefits-portal.org"/>
    <x v="2"/>
    <x v="3"/>
    <n v="0.90972222222222221"/>
    <d v="2026-03-20T00:00:00"/>
    <n v="3"/>
    <n v="3"/>
    <n v="2"/>
    <x v="4"/>
    <s v="Medium"/>
    <s v="Medium"/>
    <n v="1"/>
    <n v="0"/>
  </r>
  <r>
    <s v="INC-2026-14553"/>
    <d v="2026-03-20T22:11:00"/>
    <x v="4"/>
    <s v="micros0ft-security.com"/>
    <x v="2"/>
    <x v="0"/>
    <n v="0.9243055555555556"/>
    <d v="2026-03-20T00:00:00"/>
    <n v="3"/>
    <n v="3"/>
    <n v="1"/>
    <x v="2"/>
    <s v="Low"/>
    <s v="Low"/>
    <n v="1"/>
    <n v="0"/>
  </r>
  <r>
    <s v="INC-2026-10892"/>
    <d v="2026-03-20T22:21:00"/>
    <x v="4"/>
    <s v="secure-bank-login.net"/>
    <x v="2"/>
    <x v="3"/>
    <n v="0.93125000000000002"/>
    <d v="2026-03-20T00:00:00"/>
    <n v="3"/>
    <n v="3"/>
    <n v="2"/>
    <x v="4"/>
    <s v="Medium"/>
    <s v="Medium"/>
    <n v="1"/>
    <n v="0"/>
  </r>
  <r>
    <s v="INC-2026-12898"/>
    <d v="2026-03-20T22:37:00"/>
    <x v="4"/>
    <s v="secure-bank-login.net"/>
    <x v="2"/>
    <x v="3"/>
    <n v="0.94236111111111109"/>
    <d v="2026-03-20T00:00:00"/>
    <n v="3"/>
    <n v="3"/>
    <n v="2"/>
    <x v="4"/>
    <s v="Medium"/>
    <s v="Medium"/>
    <n v="1"/>
    <n v="0"/>
  </r>
  <r>
    <s v="INC-2026-12573"/>
    <d v="2026-03-20T22:52:00"/>
    <x v="1"/>
    <s v="invoice-processing.co"/>
    <x v="3"/>
    <x v="1"/>
    <n v="0.95277777777777772"/>
    <d v="2026-03-20T00:00:00"/>
    <n v="3"/>
    <n v="1"/>
    <n v="4"/>
    <x v="1"/>
    <s v="Low"/>
    <s v="Low"/>
    <n v="1"/>
    <n v="1"/>
  </r>
  <r>
    <s v="INC-2026-11955"/>
    <d v="2026-03-20T22:54:00"/>
    <x v="4"/>
    <s v="micros0ft-security.com"/>
    <x v="2"/>
    <x v="3"/>
    <n v="0.95416666666666672"/>
    <d v="2026-03-20T00:00:00"/>
    <n v="3"/>
    <n v="3"/>
    <n v="2"/>
    <x v="4"/>
    <s v="Medium"/>
    <s v="Medium"/>
    <n v="1"/>
    <n v="0"/>
  </r>
  <r>
    <s v="INC-2026-10572"/>
    <d v="2026-03-20T23:03:00"/>
    <x v="1"/>
    <s v="secure-bank-login.net"/>
    <x v="2"/>
    <x v="3"/>
    <n v="0.9604166666666667"/>
    <d v="2026-03-20T00:00:00"/>
    <n v="3"/>
    <n v="1"/>
    <n v="2"/>
    <x v="6"/>
    <s v="Low"/>
    <s v="Low"/>
    <n v="1"/>
    <n v="0"/>
  </r>
  <r>
    <s v="INC-2026-11063"/>
    <d v="2026-03-20T23:36:00"/>
    <x v="4"/>
    <s v="micros0ft-security.com"/>
    <x v="1"/>
    <x v="0"/>
    <n v="0.98333333333333328"/>
    <d v="2026-03-20T00:00:00"/>
    <n v="3"/>
    <n v="3"/>
    <n v="1"/>
    <x v="2"/>
    <s v="Low"/>
    <s v="Low"/>
    <n v="1"/>
    <n v="0"/>
  </r>
  <r>
    <s v="INC-2026-12948"/>
    <d v="2026-03-20T23:39:00"/>
    <x v="3"/>
    <s v="micros0ft-security.com"/>
    <x v="0"/>
    <x v="3"/>
    <n v="0.98541666666666672"/>
    <d v="2026-03-20T00:00:00"/>
    <n v="3"/>
    <n v="5"/>
    <n v="2"/>
    <x v="3"/>
    <s v="Medium"/>
    <s v="Medium"/>
    <n v="1"/>
    <n v="0"/>
  </r>
  <r>
    <s v="INC-2026-13411"/>
    <d v="2026-03-21T00:29:00"/>
    <x v="4"/>
    <s v="micros0ft-security.com"/>
    <x v="2"/>
    <x v="2"/>
    <n v="2.013888888888889E-2"/>
    <d v="2026-03-21T00:00:00"/>
    <n v="3"/>
    <n v="3"/>
    <n v="2"/>
    <x v="4"/>
    <s v="Medium"/>
    <s v="Medium"/>
    <n v="1"/>
    <n v="0"/>
  </r>
  <r>
    <s v="INC-2026-14861"/>
    <d v="2026-03-21T00:38:00"/>
    <x v="4"/>
    <s v="invoice-processing.co"/>
    <x v="2"/>
    <x v="3"/>
    <n v="2.6388888888888889E-2"/>
    <d v="2026-03-21T00:00:00"/>
    <n v="3"/>
    <n v="3"/>
    <n v="2"/>
    <x v="4"/>
    <s v="Medium"/>
    <s v="Medium"/>
    <n v="1"/>
    <n v="0"/>
  </r>
  <r>
    <s v="INC-2026-14621"/>
    <d v="2026-03-21T00:42:00"/>
    <x v="4"/>
    <s v="micros0ft-security.com"/>
    <x v="2"/>
    <x v="0"/>
    <n v="2.9166666666666667E-2"/>
    <d v="2026-03-21T00:00:00"/>
    <n v="3"/>
    <n v="3"/>
    <n v="1"/>
    <x v="2"/>
    <s v="Low"/>
    <s v="Low"/>
    <n v="1"/>
    <n v="0"/>
  </r>
  <r>
    <s v="INC-2026-12293"/>
    <d v="2026-03-21T01:02:00"/>
    <x v="4"/>
    <s v="secure-bank-login.net"/>
    <x v="2"/>
    <x v="1"/>
    <n v="4.3055555555555555E-2"/>
    <d v="2026-03-21T00:00:00"/>
    <n v="3"/>
    <n v="3"/>
    <n v="4"/>
    <x v="5"/>
    <s v="High"/>
    <s v="High"/>
    <n v="1"/>
    <n v="1"/>
  </r>
  <r>
    <s v="INC-2026-12987"/>
    <d v="2026-03-21T01:13:00"/>
    <x v="5"/>
    <s v="hr-benefits-portal.org"/>
    <x v="0"/>
    <x v="3"/>
    <n v="5.0694444444444445E-2"/>
    <d v="2026-03-21T00:00:00"/>
    <n v="3"/>
    <n v="1"/>
    <n v="2"/>
    <x v="6"/>
    <s v="Low"/>
    <s v="Low"/>
    <n v="1"/>
    <n v="0"/>
  </r>
  <r>
    <s v="INC-2026-10530"/>
    <d v="2026-03-21T01:48:00"/>
    <x v="4"/>
    <s v="micros0ft-security.com"/>
    <x v="2"/>
    <x v="2"/>
    <n v="7.4999999999999997E-2"/>
    <d v="2026-03-21T00:00:00"/>
    <n v="3"/>
    <n v="3"/>
    <n v="2"/>
    <x v="4"/>
    <s v="Medium"/>
    <s v="Medium"/>
    <n v="1"/>
    <n v="0"/>
  </r>
  <r>
    <s v="INC-2026-10095"/>
    <d v="2026-03-21T01:57:00"/>
    <x v="4"/>
    <s v="invoice-processing.co"/>
    <x v="2"/>
    <x v="3"/>
    <n v="8.1250000000000003E-2"/>
    <d v="2026-03-21T00:00:00"/>
    <n v="3"/>
    <n v="3"/>
    <n v="2"/>
    <x v="4"/>
    <s v="Medium"/>
    <s v="Medium"/>
    <n v="1"/>
    <n v="0"/>
  </r>
  <r>
    <s v="INC-2026-10704"/>
    <d v="2026-03-21T02:14:00"/>
    <x v="0"/>
    <s v="micros0ft-security.com"/>
    <x v="1"/>
    <x v="3"/>
    <n v="9.3055555555555558E-2"/>
    <d v="2026-03-21T00:00:00"/>
    <n v="3"/>
    <n v="1"/>
    <n v="2"/>
    <x v="6"/>
    <s v="Low"/>
    <s v="Low"/>
    <n v="1"/>
    <n v="0"/>
  </r>
  <r>
    <s v="INC-2026-11269"/>
    <d v="2026-03-21T02:59:00"/>
    <x v="3"/>
    <s v="hr-benefits-portal.org"/>
    <x v="0"/>
    <x v="3"/>
    <n v="0.12430555555555556"/>
    <d v="2026-03-21T00:00:00"/>
    <n v="3"/>
    <n v="5"/>
    <n v="2"/>
    <x v="3"/>
    <s v="Medium"/>
    <s v="Medium"/>
    <n v="1"/>
    <n v="0"/>
  </r>
  <r>
    <s v="INC-2026-10959"/>
    <d v="2026-03-21T03:09:00"/>
    <x v="1"/>
    <s v="micros0ft-security.com"/>
    <x v="1"/>
    <x v="3"/>
    <n v="0.13125000000000001"/>
    <d v="2026-03-21T00:00:00"/>
    <n v="3"/>
    <n v="1"/>
    <n v="2"/>
    <x v="6"/>
    <s v="Low"/>
    <s v="Low"/>
    <n v="1"/>
    <n v="0"/>
  </r>
  <r>
    <s v="INC-2026-10205"/>
    <d v="2026-03-21T03:27:00"/>
    <x v="1"/>
    <s v="invoice-processing.co"/>
    <x v="0"/>
    <x v="3"/>
    <n v="0.14374999999999999"/>
    <d v="2026-03-21T00:00:00"/>
    <n v="3"/>
    <n v="1"/>
    <n v="2"/>
    <x v="6"/>
    <s v="Low"/>
    <s v="Low"/>
    <n v="1"/>
    <n v="0"/>
  </r>
  <r>
    <s v="INC-2026-11068"/>
    <d v="2026-03-21T03:32:00"/>
    <x v="0"/>
    <s v="secure-bank-login.net"/>
    <x v="1"/>
    <x v="0"/>
    <n v="0.14722222222222223"/>
    <d v="2026-03-21T00:00:00"/>
    <n v="3"/>
    <n v="1"/>
    <n v="1"/>
    <x v="0"/>
    <s v="Low"/>
    <s v="Low"/>
    <n v="1"/>
    <n v="0"/>
  </r>
  <r>
    <s v="INC-2026-13640"/>
    <d v="2026-03-21T03:33:00"/>
    <x v="1"/>
    <s v="hr-benefits-portal.org"/>
    <x v="3"/>
    <x v="1"/>
    <n v="0.14791666666666667"/>
    <d v="2026-03-21T00:00:00"/>
    <n v="3"/>
    <n v="1"/>
    <n v="4"/>
    <x v="1"/>
    <s v="Low"/>
    <s v="Low"/>
    <n v="1"/>
    <n v="1"/>
  </r>
  <r>
    <s v="INC-2026-13872"/>
    <d v="2026-03-21T03:41:00"/>
    <x v="3"/>
    <s v="secure-bank-login.net"/>
    <x v="0"/>
    <x v="3"/>
    <n v="0.15347222222222223"/>
    <d v="2026-03-21T00:00:00"/>
    <n v="3"/>
    <n v="5"/>
    <n v="2"/>
    <x v="3"/>
    <s v="Medium"/>
    <s v="Medium"/>
    <n v="1"/>
    <n v="0"/>
  </r>
  <r>
    <s v="INC-2026-13461"/>
    <d v="2026-03-21T04:02:00"/>
    <x v="4"/>
    <s v="hr-benefits-portal.org"/>
    <x v="2"/>
    <x v="4"/>
    <n v="0.16805555555555557"/>
    <d v="2026-03-21T00:00:00"/>
    <n v="3"/>
    <n v="3"/>
    <n v="5"/>
    <x v="9"/>
    <s v="High"/>
    <s v="High"/>
    <n v="1"/>
    <n v="1"/>
  </r>
  <r>
    <s v="INC-2026-13553"/>
    <d v="2026-03-21T04:23:00"/>
    <x v="4"/>
    <s v="invoice-processing.co"/>
    <x v="2"/>
    <x v="2"/>
    <n v="0.18263888888888888"/>
    <d v="2026-03-21T00:00:00"/>
    <n v="3"/>
    <n v="3"/>
    <n v="2"/>
    <x v="4"/>
    <s v="Medium"/>
    <s v="Medium"/>
    <n v="1"/>
    <n v="0"/>
  </r>
  <r>
    <s v="INC-2026-14001"/>
    <d v="2026-03-21T04:28:00"/>
    <x v="2"/>
    <s v="secure-bank-login.net"/>
    <x v="2"/>
    <x v="1"/>
    <n v="0.18611111111111112"/>
    <d v="2026-03-21T00:00:00"/>
    <n v="3"/>
    <n v="3"/>
    <n v="4"/>
    <x v="5"/>
    <s v="High"/>
    <s v="High"/>
    <n v="1"/>
    <n v="1"/>
  </r>
  <r>
    <s v="INC-2026-10093"/>
    <d v="2026-03-21T04:58:00"/>
    <x v="1"/>
    <s v="secure-bank-login.net"/>
    <x v="3"/>
    <x v="3"/>
    <n v="0.20694444444444443"/>
    <d v="2026-03-21T00:00:00"/>
    <n v="3"/>
    <n v="1"/>
    <n v="2"/>
    <x v="6"/>
    <s v="Low"/>
    <s v="Low"/>
    <n v="1"/>
    <n v="0"/>
  </r>
  <r>
    <s v="INC-2026-11699"/>
    <d v="2026-03-21T05:19:00"/>
    <x v="5"/>
    <s v="hr-benefits-portal.org"/>
    <x v="1"/>
    <x v="3"/>
    <n v="0.22152777777777777"/>
    <d v="2026-03-21T00:00:00"/>
    <n v="3"/>
    <n v="1"/>
    <n v="2"/>
    <x v="6"/>
    <s v="Low"/>
    <s v="Low"/>
    <n v="1"/>
    <n v="0"/>
  </r>
  <r>
    <s v="INC-2026-14135"/>
    <d v="2026-03-21T05:47:00"/>
    <x v="4"/>
    <s v="micros0ft-security.com"/>
    <x v="2"/>
    <x v="2"/>
    <n v="0.24097222222222223"/>
    <d v="2026-03-21T00:00:00"/>
    <n v="3"/>
    <n v="3"/>
    <n v="2"/>
    <x v="4"/>
    <s v="Medium"/>
    <s v="Medium"/>
    <n v="1"/>
    <n v="0"/>
  </r>
  <r>
    <s v="INC-2026-10103"/>
    <d v="2026-03-21T05:48:00"/>
    <x v="0"/>
    <s v="secure-bank-login.net"/>
    <x v="1"/>
    <x v="0"/>
    <n v="0.24166666666666667"/>
    <d v="2026-03-21T00:00:00"/>
    <n v="3"/>
    <n v="1"/>
    <n v="1"/>
    <x v="0"/>
    <s v="Low"/>
    <s v="Low"/>
    <n v="1"/>
    <n v="0"/>
  </r>
  <r>
    <s v="INC-2026-14153"/>
    <d v="2026-03-21T06:03:00"/>
    <x v="2"/>
    <s v="hr-benefits-portal.org"/>
    <x v="3"/>
    <x v="3"/>
    <n v="0.25208333333333333"/>
    <d v="2026-03-21T00:00:00"/>
    <n v="3"/>
    <n v="3"/>
    <n v="2"/>
    <x v="4"/>
    <s v="Medium"/>
    <s v="Medium"/>
    <n v="1"/>
    <n v="0"/>
  </r>
  <r>
    <s v="INC-2026-13384"/>
    <d v="2026-03-21T06:36:00"/>
    <x v="4"/>
    <s v="invoice-processing.co"/>
    <x v="2"/>
    <x v="1"/>
    <n v="0.27500000000000002"/>
    <d v="2026-03-21T00:00:00"/>
    <n v="3"/>
    <n v="3"/>
    <n v="4"/>
    <x v="5"/>
    <s v="High"/>
    <s v="High"/>
    <n v="1"/>
    <n v="1"/>
  </r>
  <r>
    <s v="INC-2026-13566"/>
    <d v="2026-03-21T06:43:00"/>
    <x v="1"/>
    <s v="hr-benefits-portal.org"/>
    <x v="0"/>
    <x v="3"/>
    <n v="0.27986111111111112"/>
    <d v="2026-03-21T00:00:00"/>
    <n v="3"/>
    <n v="1"/>
    <n v="2"/>
    <x v="6"/>
    <s v="Low"/>
    <s v="Low"/>
    <n v="1"/>
    <n v="0"/>
  </r>
  <r>
    <s v="INC-2026-11115"/>
    <d v="2026-03-21T07:28:00"/>
    <x v="2"/>
    <s v="micros0ft-security.com"/>
    <x v="2"/>
    <x v="1"/>
    <n v="0.31111111111111112"/>
    <d v="2026-03-21T00:00:00"/>
    <n v="3"/>
    <n v="3"/>
    <n v="4"/>
    <x v="5"/>
    <s v="High"/>
    <s v="High"/>
    <n v="1"/>
    <n v="1"/>
  </r>
  <r>
    <s v="INC-2026-12098"/>
    <d v="2026-03-21T07:36:00"/>
    <x v="3"/>
    <s v="invoice-processing.co"/>
    <x v="0"/>
    <x v="1"/>
    <n v="0.31666666666666665"/>
    <d v="2026-03-21T00:00:00"/>
    <n v="3"/>
    <n v="5"/>
    <n v="4"/>
    <x v="10"/>
    <s v="Very High"/>
    <s v="Critical"/>
    <n v="1"/>
    <n v="1"/>
  </r>
  <r>
    <s v="INC-2026-10462"/>
    <d v="2026-03-21T08:08:00"/>
    <x v="4"/>
    <s v="micros0ft-security.com"/>
    <x v="2"/>
    <x v="3"/>
    <n v="0.33888888888888891"/>
    <d v="2026-03-21T00:00:00"/>
    <n v="3"/>
    <n v="3"/>
    <n v="2"/>
    <x v="4"/>
    <s v="Medium"/>
    <s v="Medium"/>
    <n v="1"/>
    <n v="0"/>
  </r>
  <r>
    <s v="INC-2026-11657"/>
    <d v="2026-03-21T08:09:00"/>
    <x v="2"/>
    <s v="secure-bank-login.net"/>
    <x v="1"/>
    <x v="3"/>
    <n v="0.33958333333333335"/>
    <d v="2026-03-21T00:00:00"/>
    <n v="3"/>
    <n v="3"/>
    <n v="2"/>
    <x v="4"/>
    <s v="Medium"/>
    <s v="Medium"/>
    <n v="1"/>
    <n v="0"/>
  </r>
  <r>
    <s v="INC-2026-12852"/>
    <d v="2026-03-21T08:21:00"/>
    <x v="4"/>
    <s v="secure-bank-login.net"/>
    <x v="2"/>
    <x v="0"/>
    <n v="0.34791666666666665"/>
    <d v="2026-03-21T00:00:00"/>
    <n v="3"/>
    <n v="3"/>
    <n v="1"/>
    <x v="2"/>
    <s v="Low"/>
    <s v="Low"/>
    <n v="1"/>
    <n v="0"/>
  </r>
  <r>
    <s v="INC-2026-11262"/>
    <d v="2026-03-21T08:35:00"/>
    <x v="4"/>
    <s v="secure-bank-login.net"/>
    <x v="2"/>
    <x v="3"/>
    <n v="0.3576388888888889"/>
    <d v="2026-03-21T00:00:00"/>
    <n v="3"/>
    <n v="3"/>
    <n v="2"/>
    <x v="4"/>
    <s v="Medium"/>
    <s v="Medium"/>
    <n v="1"/>
    <n v="0"/>
  </r>
  <r>
    <s v="INC-2026-14585"/>
    <d v="2026-03-21T09:42:00"/>
    <x v="2"/>
    <s v="secure-bank-login.net"/>
    <x v="1"/>
    <x v="2"/>
    <n v="0.40416666666666667"/>
    <d v="2026-03-21T00:00:00"/>
    <n v="3"/>
    <n v="3"/>
    <n v="2"/>
    <x v="4"/>
    <s v="Medium"/>
    <s v="Medium"/>
    <n v="1"/>
    <n v="0"/>
  </r>
  <r>
    <s v="INC-2026-12698"/>
    <d v="2026-03-21T10:17:00"/>
    <x v="4"/>
    <s v="invoice-processing.co"/>
    <x v="2"/>
    <x v="0"/>
    <n v="0.4284722222222222"/>
    <d v="2026-03-21T00:00:00"/>
    <n v="3"/>
    <n v="3"/>
    <n v="1"/>
    <x v="2"/>
    <s v="Low"/>
    <s v="Low"/>
    <n v="1"/>
    <n v="0"/>
  </r>
  <r>
    <s v="INC-2026-10796"/>
    <d v="2026-03-21T10:54:00"/>
    <x v="1"/>
    <s v="secure-bank-login.net"/>
    <x v="1"/>
    <x v="1"/>
    <n v="0.45416666666666666"/>
    <d v="2026-03-21T00:00:00"/>
    <n v="3"/>
    <n v="1"/>
    <n v="4"/>
    <x v="1"/>
    <s v="Low"/>
    <s v="Low"/>
    <n v="1"/>
    <n v="1"/>
  </r>
  <r>
    <s v="INC-2026-11424"/>
    <d v="2026-03-21T11:16:00"/>
    <x v="4"/>
    <s v="invoice-processing.co"/>
    <x v="2"/>
    <x v="2"/>
    <n v="0.46944444444444444"/>
    <d v="2026-03-21T00:00:00"/>
    <n v="3"/>
    <n v="3"/>
    <n v="2"/>
    <x v="4"/>
    <s v="Medium"/>
    <s v="Medium"/>
    <n v="1"/>
    <n v="0"/>
  </r>
  <r>
    <s v="INC-2026-10691"/>
    <d v="2026-03-21T11:25:00"/>
    <x v="4"/>
    <s v="invoice-processing.co"/>
    <x v="2"/>
    <x v="3"/>
    <n v="0.47569444444444442"/>
    <d v="2026-03-21T00:00:00"/>
    <n v="3"/>
    <n v="3"/>
    <n v="2"/>
    <x v="4"/>
    <s v="Medium"/>
    <s v="Medium"/>
    <n v="1"/>
    <n v="0"/>
  </r>
  <r>
    <s v="INC-2026-12588"/>
    <d v="2026-03-21T11:28:00"/>
    <x v="0"/>
    <s v="invoice-processing.co"/>
    <x v="2"/>
    <x v="3"/>
    <n v="0.4777777777777778"/>
    <d v="2026-03-21T00:00:00"/>
    <n v="3"/>
    <n v="1"/>
    <n v="2"/>
    <x v="6"/>
    <s v="Low"/>
    <s v="Low"/>
    <n v="1"/>
    <n v="0"/>
  </r>
  <r>
    <s v="INC-2026-12899"/>
    <d v="2026-03-21T11:30:00"/>
    <x v="1"/>
    <s v="secure-bank-login.net"/>
    <x v="3"/>
    <x v="0"/>
    <n v="0.47916666666666669"/>
    <d v="2026-03-21T00:00:00"/>
    <n v="3"/>
    <n v="1"/>
    <n v="1"/>
    <x v="0"/>
    <s v="Low"/>
    <s v="Low"/>
    <n v="1"/>
    <n v="0"/>
  </r>
  <r>
    <s v="INC-2026-10639"/>
    <d v="2026-03-21T11:38:00"/>
    <x v="4"/>
    <s v="invoice-processing.co"/>
    <x v="3"/>
    <x v="3"/>
    <n v="0.48472222222222222"/>
    <d v="2026-03-21T00:00:00"/>
    <n v="3"/>
    <n v="3"/>
    <n v="2"/>
    <x v="4"/>
    <s v="Medium"/>
    <s v="Medium"/>
    <n v="1"/>
    <n v="0"/>
  </r>
  <r>
    <s v="INC-2026-13940"/>
    <d v="2026-03-21T13:50:00"/>
    <x v="4"/>
    <s v="secure-bank-login.net"/>
    <x v="2"/>
    <x v="3"/>
    <n v="0.57638888888888884"/>
    <d v="2026-03-21T00:00:00"/>
    <n v="3"/>
    <n v="3"/>
    <n v="2"/>
    <x v="4"/>
    <s v="Medium"/>
    <s v="Medium"/>
    <n v="1"/>
    <n v="0"/>
  </r>
  <r>
    <s v="INC-2026-13549"/>
    <d v="2026-03-21T14:43:00"/>
    <x v="2"/>
    <s v="invoice-processing.co"/>
    <x v="1"/>
    <x v="2"/>
    <n v="0.61319444444444449"/>
    <d v="2026-03-21T00:00:00"/>
    <n v="3"/>
    <n v="3"/>
    <n v="2"/>
    <x v="4"/>
    <s v="Medium"/>
    <s v="Medium"/>
    <n v="1"/>
    <n v="0"/>
  </r>
  <r>
    <s v="INC-2026-11438"/>
    <d v="2026-03-21T15:10:00"/>
    <x v="4"/>
    <s v="secure-bank-login.net"/>
    <x v="2"/>
    <x v="3"/>
    <n v="0.63194444444444442"/>
    <d v="2026-03-21T00:00:00"/>
    <n v="3"/>
    <n v="3"/>
    <n v="2"/>
    <x v="4"/>
    <s v="Medium"/>
    <s v="Medium"/>
    <n v="1"/>
    <n v="0"/>
  </r>
  <r>
    <s v="INC-2026-13732"/>
    <d v="2026-03-21T15:37:00"/>
    <x v="1"/>
    <s v="secure-bank-login.net"/>
    <x v="2"/>
    <x v="1"/>
    <n v="0.65069444444444446"/>
    <d v="2026-03-21T00:00:00"/>
    <n v="3"/>
    <n v="1"/>
    <n v="4"/>
    <x v="1"/>
    <s v="Low"/>
    <s v="Low"/>
    <n v="1"/>
    <n v="1"/>
  </r>
  <r>
    <s v="INC-2026-10969"/>
    <d v="2026-03-21T15:41:00"/>
    <x v="1"/>
    <s v="micros0ft-security.com"/>
    <x v="0"/>
    <x v="0"/>
    <n v="0.65347222222222223"/>
    <d v="2026-03-21T00:00:00"/>
    <n v="3"/>
    <n v="1"/>
    <n v="1"/>
    <x v="0"/>
    <s v="Low"/>
    <s v="Low"/>
    <n v="1"/>
    <n v="0"/>
  </r>
  <r>
    <s v="INC-2026-13815"/>
    <d v="2026-03-21T15:44:00"/>
    <x v="5"/>
    <s v="micros0ft-security.com"/>
    <x v="0"/>
    <x v="1"/>
    <n v="0.65555555555555556"/>
    <d v="2026-03-21T00:00:00"/>
    <n v="3"/>
    <n v="1"/>
    <n v="4"/>
    <x v="1"/>
    <s v="Low"/>
    <s v="Low"/>
    <n v="1"/>
    <n v="1"/>
  </r>
  <r>
    <s v="INC-2026-12260"/>
    <d v="2026-03-21T15:49:00"/>
    <x v="0"/>
    <s v="invoice-processing.co"/>
    <x v="1"/>
    <x v="3"/>
    <n v="0.65902777777777777"/>
    <d v="2026-03-21T00:00:00"/>
    <n v="3"/>
    <n v="1"/>
    <n v="2"/>
    <x v="6"/>
    <s v="Low"/>
    <s v="Low"/>
    <n v="1"/>
    <n v="0"/>
  </r>
  <r>
    <s v="INC-2026-10284"/>
    <d v="2026-03-21T16:02:00"/>
    <x v="5"/>
    <s v="hr-benefits-portal.org"/>
    <x v="0"/>
    <x v="3"/>
    <n v="0.66805555555555551"/>
    <d v="2026-03-21T00:00:00"/>
    <n v="3"/>
    <n v="1"/>
    <n v="2"/>
    <x v="6"/>
    <s v="Low"/>
    <s v="Low"/>
    <n v="1"/>
    <n v="0"/>
  </r>
  <r>
    <s v="INC-2026-12678"/>
    <d v="2026-03-21T16:21:00"/>
    <x v="0"/>
    <s v="hr-benefits-portal.org"/>
    <x v="2"/>
    <x v="1"/>
    <n v="0.68125000000000002"/>
    <d v="2026-03-21T00:00:00"/>
    <n v="3"/>
    <n v="1"/>
    <n v="4"/>
    <x v="1"/>
    <s v="Low"/>
    <s v="Low"/>
    <n v="1"/>
    <n v="1"/>
  </r>
  <r>
    <s v="INC-2026-10377"/>
    <d v="2026-03-21T16:44:00"/>
    <x v="2"/>
    <s v="micros0ft-security.com"/>
    <x v="3"/>
    <x v="2"/>
    <n v="0.69722222222222219"/>
    <d v="2026-03-21T00:00:00"/>
    <n v="3"/>
    <n v="3"/>
    <n v="2"/>
    <x v="4"/>
    <s v="Medium"/>
    <s v="Medium"/>
    <n v="1"/>
    <n v="0"/>
  </r>
  <r>
    <s v="INC-2026-11616"/>
    <d v="2026-03-21T17:07:00"/>
    <x v="4"/>
    <s v="secure-bank-login.net"/>
    <x v="2"/>
    <x v="3"/>
    <n v="0.71319444444444446"/>
    <d v="2026-03-21T00:00:00"/>
    <n v="3"/>
    <n v="3"/>
    <n v="2"/>
    <x v="4"/>
    <s v="Medium"/>
    <s v="Medium"/>
    <n v="1"/>
    <n v="0"/>
  </r>
  <r>
    <s v="INC-2026-14645"/>
    <d v="2026-03-21T17:19:00"/>
    <x v="4"/>
    <s v="invoice-processing.co"/>
    <x v="2"/>
    <x v="2"/>
    <n v="0.72152777777777777"/>
    <d v="2026-03-21T00:00:00"/>
    <n v="3"/>
    <n v="3"/>
    <n v="2"/>
    <x v="4"/>
    <s v="Medium"/>
    <s v="Medium"/>
    <n v="1"/>
    <n v="0"/>
  </r>
  <r>
    <s v="INC-2026-10729"/>
    <d v="2026-03-21T18:00:00"/>
    <x v="4"/>
    <s v="secure-bank-login.net"/>
    <x v="2"/>
    <x v="3"/>
    <n v="0.75"/>
    <d v="2026-03-21T00:00:00"/>
    <n v="3"/>
    <n v="3"/>
    <n v="2"/>
    <x v="4"/>
    <s v="Medium"/>
    <s v="Medium"/>
    <n v="1"/>
    <n v="0"/>
  </r>
  <r>
    <s v="INC-2026-13086"/>
    <d v="2026-03-21T18:24:00"/>
    <x v="4"/>
    <s v="micros0ft-security.com"/>
    <x v="2"/>
    <x v="3"/>
    <n v="0.76666666666666672"/>
    <d v="2026-03-21T00:00:00"/>
    <n v="3"/>
    <n v="3"/>
    <n v="2"/>
    <x v="4"/>
    <s v="Medium"/>
    <s v="Medium"/>
    <n v="1"/>
    <n v="0"/>
  </r>
  <r>
    <s v="INC-2026-12938"/>
    <d v="2026-03-21T18:30:00"/>
    <x v="0"/>
    <s v="secure-bank-login.net"/>
    <x v="0"/>
    <x v="2"/>
    <n v="0.77083333333333337"/>
    <d v="2026-03-21T00:00:00"/>
    <n v="3"/>
    <n v="1"/>
    <n v="2"/>
    <x v="6"/>
    <s v="Low"/>
    <s v="Low"/>
    <n v="1"/>
    <n v="0"/>
  </r>
  <r>
    <s v="INC-2026-11462"/>
    <d v="2026-03-21T19:37:00"/>
    <x v="3"/>
    <s v="micros0ft-security.com"/>
    <x v="0"/>
    <x v="0"/>
    <n v="0.81736111111111109"/>
    <d v="2026-03-21T00:00:00"/>
    <n v="3"/>
    <n v="5"/>
    <n v="1"/>
    <x v="8"/>
    <s v="Medium"/>
    <s v="Medium"/>
    <n v="1"/>
    <n v="0"/>
  </r>
  <r>
    <s v="INC-2026-13345"/>
    <d v="2026-03-21T20:06:00"/>
    <x v="5"/>
    <s v="secure-bank-login.net"/>
    <x v="1"/>
    <x v="2"/>
    <n v="0.83750000000000002"/>
    <d v="2026-03-21T00:00:00"/>
    <n v="3"/>
    <n v="1"/>
    <n v="2"/>
    <x v="6"/>
    <s v="Low"/>
    <s v="Low"/>
    <n v="1"/>
    <n v="0"/>
  </r>
  <r>
    <s v="INC-2026-12490"/>
    <d v="2026-03-21T20:22:00"/>
    <x v="2"/>
    <s v="invoice-processing.co"/>
    <x v="0"/>
    <x v="0"/>
    <n v="0.84861111111111109"/>
    <d v="2026-03-21T00:00:00"/>
    <n v="3"/>
    <n v="3"/>
    <n v="1"/>
    <x v="2"/>
    <s v="Low"/>
    <s v="Low"/>
    <n v="1"/>
    <n v="0"/>
  </r>
  <r>
    <s v="INC-2026-10883"/>
    <d v="2026-03-21T21:08:00"/>
    <x v="2"/>
    <s v="micros0ft-security.com"/>
    <x v="2"/>
    <x v="2"/>
    <n v="0.88055555555555554"/>
    <d v="2026-03-21T00:00:00"/>
    <n v="3"/>
    <n v="3"/>
    <n v="2"/>
    <x v="4"/>
    <s v="Medium"/>
    <s v="Medium"/>
    <n v="1"/>
    <n v="0"/>
  </r>
  <r>
    <s v="INC-2026-10541"/>
    <d v="2026-03-21T21:58:00"/>
    <x v="4"/>
    <s v="micros0ft-security.com"/>
    <x v="2"/>
    <x v="4"/>
    <n v="0.91527777777777775"/>
    <d v="2026-03-21T00:00:00"/>
    <n v="3"/>
    <n v="3"/>
    <n v="5"/>
    <x v="9"/>
    <s v="High"/>
    <s v="High"/>
    <n v="1"/>
    <n v="1"/>
  </r>
  <r>
    <s v="INC-2026-13000"/>
    <d v="2026-03-21T22:50:00"/>
    <x v="4"/>
    <s v="invoice-processing.co"/>
    <x v="2"/>
    <x v="2"/>
    <n v="0.95138888888888884"/>
    <d v="2026-03-21T00:00:00"/>
    <n v="3"/>
    <n v="3"/>
    <n v="2"/>
    <x v="4"/>
    <s v="Medium"/>
    <s v="Medium"/>
    <n v="1"/>
    <n v="0"/>
  </r>
  <r>
    <s v="INC-2026-13686"/>
    <d v="2026-03-21T22:56:00"/>
    <x v="4"/>
    <s v="micros0ft-security.com"/>
    <x v="2"/>
    <x v="2"/>
    <n v="0.9555555555555556"/>
    <d v="2026-03-21T00:00:00"/>
    <n v="3"/>
    <n v="3"/>
    <n v="2"/>
    <x v="4"/>
    <s v="Medium"/>
    <s v="Medium"/>
    <n v="1"/>
    <n v="0"/>
  </r>
  <r>
    <s v="INC-2026-13746"/>
    <d v="2026-03-21T23:05:00"/>
    <x v="3"/>
    <s v="secure-bank-login.net"/>
    <x v="0"/>
    <x v="2"/>
    <n v="0.96180555555555558"/>
    <d v="2026-03-21T00:00:00"/>
    <n v="3"/>
    <n v="5"/>
    <n v="2"/>
    <x v="3"/>
    <s v="Medium"/>
    <s v="Medium"/>
    <n v="1"/>
    <n v="0"/>
  </r>
  <r>
    <s v="INC-2026-13069"/>
    <d v="2026-03-21T23:14:00"/>
    <x v="4"/>
    <s v="hr-benefits-portal.org"/>
    <x v="2"/>
    <x v="4"/>
    <n v="0.96805555555555556"/>
    <d v="2026-03-21T00:00:00"/>
    <n v="3"/>
    <n v="3"/>
    <n v="5"/>
    <x v="9"/>
    <s v="High"/>
    <s v="High"/>
    <n v="1"/>
    <n v="1"/>
  </r>
  <r>
    <s v="INC-2026-14718"/>
    <d v="2026-03-21T23:31:00"/>
    <x v="1"/>
    <s v="micros0ft-security.com"/>
    <x v="3"/>
    <x v="3"/>
    <n v="0.97986111111111107"/>
    <d v="2026-03-21T00:00:00"/>
    <n v="3"/>
    <n v="1"/>
    <n v="2"/>
    <x v="6"/>
    <s v="Low"/>
    <s v="Low"/>
    <n v="1"/>
    <n v="0"/>
  </r>
  <r>
    <s v="INC-2026-14333"/>
    <d v="2026-03-22T00:10:00"/>
    <x v="4"/>
    <s v="secure-bank-login.net"/>
    <x v="0"/>
    <x v="2"/>
    <n v="6.9444444444444441E-3"/>
    <d v="2026-03-22T00:00:00"/>
    <n v="3"/>
    <n v="3"/>
    <n v="2"/>
    <x v="4"/>
    <s v="Medium"/>
    <s v="Medium"/>
    <n v="1"/>
    <n v="0"/>
  </r>
  <r>
    <s v="INC-2026-12256"/>
    <d v="2026-03-22T00:13:00"/>
    <x v="2"/>
    <s v="hr-benefits-portal.org"/>
    <x v="1"/>
    <x v="3"/>
    <n v="9.0277777777777769E-3"/>
    <d v="2026-03-22T00:00:00"/>
    <n v="3"/>
    <n v="3"/>
    <n v="2"/>
    <x v="4"/>
    <s v="Medium"/>
    <s v="Medium"/>
    <n v="1"/>
    <n v="0"/>
  </r>
  <r>
    <s v="INC-2026-12867"/>
    <d v="2026-03-22T00:21:00"/>
    <x v="4"/>
    <s v="micros0ft-security.com"/>
    <x v="2"/>
    <x v="1"/>
    <n v="1.4583333333333334E-2"/>
    <d v="2026-03-22T00:00:00"/>
    <n v="3"/>
    <n v="3"/>
    <n v="4"/>
    <x v="5"/>
    <s v="High"/>
    <s v="High"/>
    <n v="1"/>
    <n v="1"/>
  </r>
  <r>
    <s v="INC-2026-14264"/>
    <d v="2026-03-22T00:22:00"/>
    <x v="1"/>
    <s v="micros0ft-security.com"/>
    <x v="2"/>
    <x v="1"/>
    <n v="1.5277777777777777E-2"/>
    <d v="2026-03-22T00:00:00"/>
    <n v="3"/>
    <n v="1"/>
    <n v="4"/>
    <x v="1"/>
    <s v="Low"/>
    <s v="Low"/>
    <n v="1"/>
    <n v="1"/>
  </r>
  <r>
    <s v="INC-2026-13938"/>
    <d v="2026-03-22T01:21:00"/>
    <x v="0"/>
    <s v="micros0ft-security.com"/>
    <x v="2"/>
    <x v="3"/>
    <n v="5.6250000000000001E-2"/>
    <d v="2026-03-22T00:00:00"/>
    <n v="3"/>
    <n v="1"/>
    <n v="2"/>
    <x v="6"/>
    <s v="Low"/>
    <s v="Low"/>
    <n v="1"/>
    <n v="0"/>
  </r>
  <r>
    <s v="INC-2026-11989"/>
    <d v="2026-03-22T01:35:00"/>
    <x v="4"/>
    <s v="invoice-processing.co"/>
    <x v="2"/>
    <x v="1"/>
    <n v="6.5972222222222224E-2"/>
    <d v="2026-03-22T00:00:00"/>
    <n v="3"/>
    <n v="3"/>
    <n v="4"/>
    <x v="5"/>
    <s v="High"/>
    <s v="High"/>
    <n v="1"/>
    <n v="1"/>
  </r>
  <r>
    <s v="INC-2026-14180"/>
    <d v="2026-03-22T01:53:00"/>
    <x v="4"/>
    <s v="hr-benefits-portal.org"/>
    <x v="2"/>
    <x v="2"/>
    <n v="7.8472222222222221E-2"/>
    <d v="2026-03-22T00:00:00"/>
    <n v="3"/>
    <n v="3"/>
    <n v="2"/>
    <x v="4"/>
    <s v="Medium"/>
    <s v="Medium"/>
    <n v="1"/>
    <n v="0"/>
  </r>
  <r>
    <s v="INC-2026-12230"/>
    <d v="2026-03-22T04:43:00"/>
    <x v="4"/>
    <s v="hr-benefits-portal.org"/>
    <x v="2"/>
    <x v="0"/>
    <n v="0.19652777777777777"/>
    <d v="2026-03-22T00:00:00"/>
    <n v="3"/>
    <n v="3"/>
    <n v="1"/>
    <x v="2"/>
    <s v="Low"/>
    <s v="Low"/>
    <n v="1"/>
    <n v="0"/>
  </r>
  <r>
    <s v="INC-2026-11923"/>
    <d v="2026-03-22T04:56:00"/>
    <x v="4"/>
    <s v="hr-benefits-portal.org"/>
    <x v="2"/>
    <x v="3"/>
    <n v="0.20555555555555555"/>
    <d v="2026-03-22T00:00:00"/>
    <n v="3"/>
    <n v="3"/>
    <n v="2"/>
    <x v="4"/>
    <s v="Medium"/>
    <s v="Medium"/>
    <n v="1"/>
    <n v="0"/>
  </r>
  <r>
    <s v="INC-2026-14760"/>
    <d v="2026-03-22T05:00:00"/>
    <x v="2"/>
    <s v="secure-bank-login.net"/>
    <x v="3"/>
    <x v="2"/>
    <n v="0.20833333333333334"/>
    <d v="2026-03-22T00:00:00"/>
    <n v="3"/>
    <n v="3"/>
    <n v="2"/>
    <x v="4"/>
    <s v="Medium"/>
    <s v="Medium"/>
    <n v="1"/>
    <n v="0"/>
  </r>
  <r>
    <s v="INC-2026-13533"/>
    <d v="2026-03-22T05:45:00"/>
    <x v="2"/>
    <s v="invoice-processing.co"/>
    <x v="0"/>
    <x v="3"/>
    <n v="0.23958333333333334"/>
    <d v="2026-03-22T00:00:00"/>
    <n v="3"/>
    <n v="3"/>
    <n v="2"/>
    <x v="4"/>
    <s v="Medium"/>
    <s v="Medium"/>
    <n v="1"/>
    <n v="0"/>
  </r>
  <r>
    <s v="INC-2026-11973"/>
    <d v="2026-03-22T06:10:00"/>
    <x v="3"/>
    <s v="invoice-processing.co"/>
    <x v="0"/>
    <x v="3"/>
    <n v="0.25694444444444442"/>
    <d v="2026-03-22T00:00:00"/>
    <n v="3"/>
    <n v="5"/>
    <n v="2"/>
    <x v="3"/>
    <s v="Medium"/>
    <s v="Medium"/>
    <n v="1"/>
    <n v="0"/>
  </r>
  <r>
    <s v="INC-2026-10660"/>
    <d v="2026-03-22T07:01:00"/>
    <x v="0"/>
    <s v="micros0ft-security.com"/>
    <x v="2"/>
    <x v="2"/>
    <n v="0.29236111111111113"/>
    <d v="2026-03-22T00:00:00"/>
    <n v="3"/>
    <n v="1"/>
    <n v="2"/>
    <x v="6"/>
    <s v="Low"/>
    <s v="Low"/>
    <n v="1"/>
    <n v="0"/>
  </r>
  <r>
    <s v="INC-2026-12813"/>
    <d v="2026-03-22T07:19:00"/>
    <x v="4"/>
    <s v="secure-bank-login.net"/>
    <x v="2"/>
    <x v="1"/>
    <n v="0.30486111111111114"/>
    <d v="2026-03-22T00:00:00"/>
    <n v="3"/>
    <n v="3"/>
    <n v="4"/>
    <x v="5"/>
    <s v="High"/>
    <s v="High"/>
    <n v="1"/>
    <n v="1"/>
  </r>
  <r>
    <s v="INC-2026-12546"/>
    <d v="2026-03-22T07:29:00"/>
    <x v="4"/>
    <s v="hr-benefits-portal.org"/>
    <x v="2"/>
    <x v="2"/>
    <n v="0.31180555555555556"/>
    <d v="2026-03-22T00:00:00"/>
    <n v="3"/>
    <n v="3"/>
    <n v="2"/>
    <x v="4"/>
    <s v="Medium"/>
    <s v="Medium"/>
    <n v="1"/>
    <n v="0"/>
  </r>
  <r>
    <s v="INC-2026-10633"/>
    <d v="2026-03-22T07:36:00"/>
    <x v="4"/>
    <s v="secure-bank-login.net"/>
    <x v="2"/>
    <x v="2"/>
    <n v="0.31666666666666665"/>
    <d v="2026-03-22T00:00:00"/>
    <n v="3"/>
    <n v="3"/>
    <n v="2"/>
    <x v="4"/>
    <s v="Medium"/>
    <s v="Medium"/>
    <n v="1"/>
    <n v="0"/>
  </r>
  <r>
    <s v="INC-2026-14349"/>
    <d v="2026-03-22T07:36:00"/>
    <x v="4"/>
    <s v="hr-benefits-portal.org"/>
    <x v="3"/>
    <x v="2"/>
    <n v="0.31666666666666665"/>
    <d v="2026-03-22T00:00:00"/>
    <n v="3"/>
    <n v="3"/>
    <n v="2"/>
    <x v="4"/>
    <s v="Medium"/>
    <s v="Medium"/>
    <n v="1"/>
    <n v="0"/>
  </r>
  <r>
    <s v="INC-2026-13283"/>
    <d v="2026-03-22T09:02:00"/>
    <x v="4"/>
    <s v="micros0ft-security.com"/>
    <x v="2"/>
    <x v="3"/>
    <n v="0.37638888888888888"/>
    <d v="2026-03-22T00:00:00"/>
    <n v="3"/>
    <n v="3"/>
    <n v="2"/>
    <x v="4"/>
    <s v="Medium"/>
    <s v="Medium"/>
    <n v="1"/>
    <n v="0"/>
  </r>
  <r>
    <s v="INC-2026-10295"/>
    <d v="2026-03-22T09:15:00"/>
    <x v="3"/>
    <s v="invoice-processing.co"/>
    <x v="0"/>
    <x v="3"/>
    <n v="0.38541666666666669"/>
    <d v="2026-03-22T00:00:00"/>
    <n v="3"/>
    <n v="5"/>
    <n v="2"/>
    <x v="3"/>
    <s v="Medium"/>
    <s v="Medium"/>
    <n v="1"/>
    <n v="0"/>
  </r>
  <r>
    <s v="INC-2026-11518"/>
    <d v="2026-03-22T09:39:00"/>
    <x v="4"/>
    <s v="hr-benefits-portal.org"/>
    <x v="2"/>
    <x v="1"/>
    <n v="0.40208333333333335"/>
    <d v="2026-03-22T00:00:00"/>
    <n v="3"/>
    <n v="3"/>
    <n v="4"/>
    <x v="5"/>
    <s v="High"/>
    <s v="High"/>
    <n v="1"/>
    <n v="1"/>
  </r>
  <r>
    <s v="INC-2026-12039"/>
    <d v="2026-03-22T10:08:00"/>
    <x v="0"/>
    <s v="invoice-processing.co"/>
    <x v="2"/>
    <x v="2"/>
    <n v="0.42222222222222222"/>
    <d v="2026-03-22T00:00:00"/>
    <n v="3"/>
    <n v="1"/>
    <n v="2"/>
    <x v="6"/>
    <s v="Low"/>
    <s v="Low"/>
    <n v="1"/>
    <n v="0"/>
  </r>
  <r>
    <s v="INC-2026-13578"/>
    <d v="2026-03-22T10:10:00"/>
    <x v="4"/>
    <s v="secure-bank-login.net"/>
    <x v="2"/>
    <x v="2"/>
    <n v="0.4236111111111111"/>
    <d v="2026-03-22T00:00:00"/>
    <n v="3"/>
    <n v="3"/>
    <n v="2"/>
    <x v="4"/>
    <s v="Medium"/>
    <s v="Medium"/>
    <n v="1"/>
    <n v="0"/>
  </r>
  <r>
    <s v="INC-2026-12180"/>
    <d v="2026-03-22T10:24:00"/>
    <x v="2"/>
    <s v="secure-bank-login.net"/>
    <x v="2"/>
    <x v="2"/>
    <n v="0.43333333333333335"/>
    <d v="2026-03-22T00:00:00"/>
    <n v="3"/>
    <n v="3"/>
    <n v="2"/>
    <x v="4"/>
    <s v="Medium"/>
    <s v="Medium"/>
    <n v="1"/>
    <n v="0"/>
  </r>
  <r>
    <s v="INC-2026-14283"/>
    <d v="2026-03-22T10:31:00"/>
    <x v="0"/>
    <s v="secure-bank-login.net"/>
    <x v="0"/>
    <x v="0"/>
    <n v="0.43819444444444444"/>
    <d v="2026-03-22T00:00:00"/>
    <n v="3"/>
    <n v="1"/>
    <n v="1"/>
    <x v="0"/>
    <s v="Low"/>
    <s v="Low"/>
    <n v="1"/>
    <n v="0"/>
  </r>
  <r>
    <s v="INC-2026-12729"/>
    <d v="2026-03-22T10:35:00"/>
    <x v="4"/>
    <s v="micros0ft-security.com"/>
    <x v="2"/>
    <x v="2"/>
    <n v="0.44097222222222221"/>
    <d v="2026-03-22T00:00:00"/>
    <n v="3"/>
    <n v="3"/>
    <n v="2"/>
    <x v="4"/>
    <s v="Medium"/>
    <s v="Medium"/>
    <n v="1"/>
    <n v="0"/>
  </r>
  <r>
    <s v="INC-2026-12149"/>
    <d v="2026-03-22T10:43:00"/>
    <x v="4"/>
    <s v="micros0ft-security.com"/>
    <x v="1"/>
    <x v="3"/>
    <n v="0.4465277777777778"/>
    <d v="2026-03-22T00:00:00"/>
    <n v="3"/>
    <n v="3"/>
    <n v="2"/>
    <x v="4"/>
    <s v="Medium"/>
    <s v="Medium"/>
    <n v="1"/>
    <n v="0"/>
  </r>
  <r>
    <s v="INC-2026-10966"/>
    <d v="2026-03-22T11:16:00"/>
    <x v="4"/>
    <s v="micros0ft-security.com"/>
    <x v="2"/>
    <x v="4"/>
    <n v="0.46944444444444444"/>
    <d v="2026-03-22T00:00:00"/>
    <n v="3"/>
    <n v="3"/>
    <n v="5"/>
    <x v="9"/>
    <s v="High"/>
    <s v="High"/>
    <n v="1"/>
    <n v="1"/>
  </r>
  <r>
    <s v="INC-2026-10773"/>
    <d v="2026-03-22T11:48:00"/>
    <x v="3"/>
    <s v="hr-benefits-portal.org"/>
    <x v="0"/>
    <x v="1"/>
    <n v="0.49166666666666664"/>
    <d v="2026-03-22T00:00:00"/>
    <n v="3"/>
    <n v="5"/>
    <n v="4"/>
    <x v="10"/>
    <s v="Very High"/>
    <s v="Critical"/>
    <n v="1"/>
    <n v="1"/>
  </r>
  <r>
    <s v="INC-2026-12360"/>
    <d v="2026-03-22T12:03:00"/>
    <x v="4"/>
    <s v="secure-bank-login.net"/>
    <x v="2"/>
    <x v="4"/>
    <n v="0.50208333333333333"/>
    <d v="2026-03-22T00:00:00"/>
    <n v="3"/>
    <n v="3"/>
    <n v="5"/>
    <x v="9"/>
    <s v="High"/>
    <s v="High"/>
    <n v="1"/>
    <n v="1"/>
  </r>
  <r>
    <s v="INC-2026-12931"/>
    <d v="2026-03-22T12:11:00"/>
    <x v="4"/>
    <s v="micros0ft-security.com"/>
    <x v="2"/>
    <x v="3"/>
    <n v="0.50763888888888886"/>
    <d v="2026-03-22T00:00:00"/>
    <n v="3"/>
    <n v="3"/>
    <n v="2"/>
    <x v="4"/>
    <s v="Medium"/>
    <s v="Medium"/>
    <n v="1"/>
    <n v="0"/>
  </r>
  <r>
    <s v="INC-2026-11386"/>
    <d v="2026-03-22T13:04:00"/>
    <x v="5"/>
    <s v="hr-benefits-portal.org"/>
    <x v="3"/>
    <x v="3"/>
    <n v="0.5444444444444444"/>
    <d v="2026-03-22T00:00:00"/>
    <n v="3"/>
    <n v="1"/>
    <n v="2"/>
    <x v="6"/>
    <s v="Low"/>
    <s v="Low"/>
    <n v="1"/>
    <n v="0"/>
  </r>
  <r>
    <s v="INC-2026-11246"/>
    <d v="2026-03-22T13:29:00"/>
    <x v="4"/>
    <s v="secure-bank-login.net"/>
    <x v="2"/>
    <x v="3"/>
    <n v="0.56180555555555556"/>
    <d v="2026-03-22T00:00:00"/>
    <n v="3"/>
    <n v="3"/>
    <n v="2"/>
    <x v="4"/>
    <s v="Medium"/>
    <s v="Medium"/>
    <n v="1"/>
    <n v="0"/>
  </r>
  <r>
    <s v="INC-2026-14147"/>
    <d v="2026-03-22T13:32:00"/>
    <x v="4"/>
    <s v="micros0ft-security.com"/>
    <x v="1"/>
    <x v="2"/>
    <n v="0.56388888888888888"/>
    <d v="2026-03-22T00:00:00"/>
    <n v="3"/>
    <n v="3"/>
    <n v="2"/>
    <x v="4"/>
    <s v="Medium"/>
    <s v="Medium"/>
    <n v="1"/>
    <n v="0"/>
  </r>
  <r>
    <s v="INC-2026-14409"/>
    <d v="2026-03-22T13:49:00"/>
    <x v="3"/>
    <s v="invoice-processing.co"/>
    <x v="0"/>
    <x v="0"/>
    <n v="0.5756944444444444"/>
    <d v="2026-03-22T00:00:00"/>
    <n v="3"/>
    <n v="5"/>
    <n v="1"/>
    <x v="8"/>
    <s v="Medium"/>
    <s v="Medium"/>
    <n v="1"/>
    <n v="0"/>
  </r>
  <r>
    <s v="INC-2026-10741"/>
    <d v="2026-03-22T14:20:00"/>
    <x v="0"/>
    <s v="micros0ft-security.com"/>
    <x v="0"/>
    <x v="3"/>
    <n v="0.59722222222222221"/>
    <d v="2026-03-22T00:00:00"/>
    <n v="3"/>
    <n v="1"/>
    <n v="2"/>
    <x v="6"/>
    <s v="Low"/>
    <s v="Low"/>
    <n v="1"/>
    <n v="0"/>
  </r>
  <r>
    <s v="INC-2026-10346"/>
    <d v="2026-03-22T14:30:00"/>
    <x v="3"/>
    <s v="invoice-processing.co"/>
    <x v="0"/>
    <x v="3"/>
    <n v="0.60416666666666663"/>
    <d v="2026-03-22T00:00:00"/>
    <n v="3"/>
    <n v="5"/>
    <n v="2"/>
    <x v="3"/>
    <s v="Medium"/>
    <s v="Medium"/>
    <n v="1"/>
    <n v="0"/>
  </r>
  <r>
    <s v="INC-2026-10201"/>
    <d v="2026-03-22T14:32:00"/>
    <x v="4"/>
    <s v="secure-bank-login.net"/>
    <x v="2"/>
    <x v="2"/>
    <n v="0.60555555555555551"/>
    <d v="2026-03-22T00:00:00"/>
    <n v="3"/>
    <n v="3"/>
    <n v="2"/>
    <x v="4"/>
    <s v="Medium"/>
    <s v="Medium"/>
    <n v="1"/>
    <n v="0"/>
  </r>
  <r>
    <s v="INC-2026-12531"/>
    <d v="2026-03-22T14:59:00"/>
    <x v="4"/>
    <s v="secure-bank-login.net"/>
    <x v="2"/>
    <x v="3"/>
    <n v="0.62430555555555556"/>
    <d v="2026-03-22T00:00:00"/>
    <n v="3"/>
    <n v="3"/>
    <n v="2"/>
    <x v="4"/>
    <s v="Medium"/>
    <s v="Medium"/>
    <n v="1"/>
    <n v="0"/>
  </r>
  <r>
    <s v="INC-2026-14215"/>
    <d v="2026-03-22T15:10:00"/>
    <x v="1"/>
    <s v="invoice-processing.co"/>
    <x v="2"/>
    <x v="3"/>
    <n v="0.63194444444444442"/>
    <d v="2026-03-22T00:00:00"/>
    <n v="3"/>
    <n v="1"/>
    <n v="2"/>
    <x v="6"/>
    <s v="Low"/>
    <s v="Low"/>
    <n v="1"/>
    <n v="0"/>
  </r>
  <r>
    <s v="INC-2026-11813"/>
    <d v="2026-03-22T15:33:00"/>
    <x v="4"/>
    <s v="secure-bank-login.net"/>
    <x v="2"/>
    <x v="0"/>
    <n v="0.6479166666666667"/>
    <d v="2026-03-22T00:00:00"/>
    <n v="3"/>
    <n v="3"/>
    <n v="1"/>
    <x v="2"/>
    <s v="Low"/>
    <s v="Low"/>
    <n v="1"/>
    <n v="0"/>
  </r>
  <r>
    <s v="INC-2026-13001"/>
    <d v="2026-03-22T15:35:00"/>
    <x v="4"/>
    <s v="invoice-processing.co"/>
    <x v="1"/>
    <x v="2"/>
    <n v="0.64930555555555558"/>
    <d v="2026-03-22T00:00:00"/>
    <n v="3"/>
    <n v="3"/>
    <n v="2"/>
    <x v="4"/>
    <s v="Medium"/>
    <s v="Medium"/>
    <n v="1"/>
    <n v="0"/>
  </r>
  <r>
    <s v="INC-2026-11364"/>
    <d v="2026-03-22T16:17:00"/>
    <x v="4"/>
    <s v="invoice-processing.co"/>
    <x v="2"/>
    <x v="2"/>
    <n v="0.67847222222222225"/>
    <d v="2026-03-22T00:00:00"/>
    <n v="3"/>
    <n v="3"/>
    <n v="2"/>
    <x v="4"/>
    <s v="Medium"/>
    <s v="Medium"/>
    <n v="1"/>
    <n v="0"/>
  </r>
  <r>
    <s v="INC-2026-13275"/>
    <d v="2026-03-22T16:52:00"/>
    <x v="5"/>
    <s v="hr-benefits-portal.org"/>
    <x v="2"/>
    <x v="3"/>
    <n v="0.70277777777777772"/>
    <d v="2026-03-22T00:00:00"/>
    <n v="3"/>
    <n v="1"/>
    <n v="2"/>
    <x v="6"/>
    <s v="Low"/>
    <s v="Low"/>
    <n v="1"/>
    <n v="0"/>
  </r>
  <r>
    <s v="INC-2026-13762"/>
    <d v="2026-03-22T17:22:00"/>
    <x v="4"/>
    <s v="secure-bank-login.net"/>
    <x v="2"/>
    <x v="1"/>
    <n v="0.72361111111111109"/>
    <d v="2026-03-22T00:00:00"/>
    <n v="3"/>
    <n v="3"/>
    <n v="4"/>
    <x v="5"/>
    <s v="High"/>
    <s v="High"/>
    <n v="1"/>
    <n v="1"/>
  </r>
  <r>
    <s v="INC-2026-13975"/>
    <d v="2026-03-22T17:30:00"/>
    <x v="5"/>
    <s v="secure-bank-login.net"/>
    <x v="1"/>
    <x v="3"/>
    <n v="0.72916666666666663"/>
    <d v="2026-03-22T00:00:00"/>
    <n v="3"/>
    <n v="1"/>
    <n v="2"/>
    <x v="6"/>
    <s v="Low"/>
    <s v="Low"/>
    <n v="1"/>
    <n v="0"/>
  </r>
  <r>
    <s v="INC-2026-11814"/>
    <d v="2026-03-22T17:49:00"/>
    <x v="4"/>
    <s v="micros0ft-security.com"/>
    <x v="2"/>
    <x v="3"/>
    <n v="0.74236111111111114"/>
    <d v="2026-03-22T00:00:00"/>
    <n v="3"/>
    <n v="3"/>
    <n v="2"/>
    <x v="4"/>
    <s v="Medium"/>
    <s v="Medium"/>
    <n v="1"/>
    <n v="0"/>
  </r>
  <r>
    <s v="INC-2026-13288"/>
    <d v="2026-03-22T17:55:00"/>
    <x v="1"/>
    <s v="hr-benefits-portal.org"/>
    <x v="1"/>
    <x v="3"/>
    <n v="0.74652777777777779"/>
    <d v="2026-03-22T00:00:00"/>
    <n v="3"/>
    <n v="1"/>
    <n v="2"/>
    <x v="6"/>
    <s v="Low"/>
    <s v="Low"/>
    <n v="1"/>
    <n v="0"/>
  </r>
  <r>
    <s v="INC-2026-10621"/>
    <d v="2026-03-22T18:28:00"/>
    <x v="2"/>
    <s v="hr-benefits-portal.org"/>
    <x v="0"/>
    <x v="3"/>
    <n v="0.76944444444444449"/>
    <d v="2026-03-22T00:00:00"/>
    <n v="3"/>
    <n v="3"/>
    <n v="2"/>
    <x v="4"/>
    <s v="Medium"/>
    <s v="Medium"/>
    <n v="1"/>
    <n v="0"/>
  </r>
  <r>
    <s v="INC-2026-11974"/>
    <d v="2026-03-22T18:55:00"/>
    <x v="5"/>
    <s v="secure-bank-login.net"/>
    <x v="0"/>
    <x v="2"/>
    <n v="0.78819444444444442"/>
    <d v="2026-03-22T00:00:00"/>
    <n v="3"/>
    <n v="1"/>
    <n v="2"/>
    <x v="6"/>
    <s v="Low"/>
    <s v="Low"/>
    <n v="1"/>
    <n v="0"/>
  </r>
  <r>
    <s v="INC-2026-12626"/>
    <d v="2026-03-22T19:07:00"/>
    <x v="4"/>
    <s v="hr-benefits-portal.org"/>
    <x v="2"/>
    <x v="2"/>
    <n v="0.79652777777777772"/>
    <d v="2026-03-22T00:00:00"/>
    <n v="3"/>
    <n v="3"/>
    <n v="2"/>
    <x v="4"/>
    <s v="Medium"/>
    <s v="Medium"/>
    <n v="1"/>
    <n v="0"/>
  </r>
  <r>
    <s v="INC-2026-12445"/>
    <d v="2026-03-22T20:19:00"/>
    <x v="4"/>
    <s v="micros0ft-security.com"/>
    <x v="2"/>
    <x v="3"/>
    <n v="0.84652777777777777"/>
    <d v="2026-03-22T00:00:00"/>
    <n v="3"/>
    <n v="3"/>
    <n v="2"/>
    <x v="4"/>
    <s v="Medium"/>
    <s v="Medium"/>
    <n v="1"/>
    <n v="0"/>
  </r>
  <r>
    <s v="INC-2026-11191"/>
    <d v="2026-03-22T21:31:00"/>
    <x v="4"/>
    <s v="micros0ft-security.com"/>
    <x v="1"/>
    <x v="3"/>
    <n v="0.89652777777777781"/>
    <d v="2026-03-22T00:00:00"/>
    <n v="3"/>
    <n v="3"/>
    <n v="2"/>
    <x v="4"/>
    <s v="Medium"/>
    <s v="Medium"/>
    <n v="1"/>
    <n v="0"/>
  </r>
  <r>
    <s v="INC-2026-12469"/>
    <d v="2026-03-22T21:33:00"/>
    <x v="5"/>
    <s v="hr-benefits-portal.org"/>
    <x v="0"/>
    <x v="3"/>
    <n v="0.8979166666666667"/>
    <d v="2026-03-22T00:00:00"/>
    <n v="3"/>
    <n v="1"/>
    <n v="2"/>
    <x v="6"/>
    <s v="Low"/>
    <s v="Low"/>
    <n v="1"/>
    <n v="0"/>
  </r>
  <r>
    <s v="INC-2026-11210"/>
    <d v="2026-03-22T21:39:00"/>
    <x v="4"/>
    <s v="secure-bank-login.net"/>
    <x v="2"/>
    <x v="0"/>
    <n v="0.90208333333333335"/>
    <d v="2026-03-22T00:00:00"/>
    <n v="3"/>
    <n v="3"/>
    <n v="1"/>
    <x v="2"/>
    <s v="Low"/>
    <s v="Low"/>
    <n v="1"/>
    <n v="0"/>
  </r>
  <r>
    <s v="INC-2026-10290"/>
    <d v="2026-03-22T22:23:00"/>
    <x v="1"/>
    <s v="micros0ft-security.com"/>
    <x v="3"/>
    <x v="0"/>
    <n v="0.93263888888888891"/>
    <d v="2026-03-22T00:00:00"/>
    <n v="3"/>
    <n v="1"/>
    <n v="1"/>
    <x v="0"/>
    <s v="Low"/>
    <s v="Low"/>
    <n v="1"/>
    <n v="0"/>
  </r>
  <r>
    <s v="INC-2026-10337"/>
    <d v="2026-03-22T22:47:00"/>
    <x v="4"/>
    <s v="secure-bank-login.net"/>
    <x v="2"/>
    <x v="0"/>
    <n v="0.94930555555555551"/>
    <d v="2026-03-22T00:00:00"/>
    <n v="3"/>
    <n v="3"/>
    <n v="1"/>
    <x v="2"/>
    <s v="Low"/>
    <s v="Low"/>
    <n v="1"/>
    <n v="0"/>
  </r>
  <r>
    <s v="INC-2026-11916"/>
    <d v="2026-03-22T23:00:00"/>
    <x v="4"/>
    <s v="secure-bank-login.net"/>
    <x v="2"/>
    <x v="2"/>
    <n v="0.95833333333333337"/>
    <d v="2026-03-22T00:00:00"/>
    <n v="3"/>
    <n v="3"/>
    <n v="2"/>
    <x v="4"/>
    <s v="Medium"/>
    <s v="Medium"/>
    <n v="1"/>
    <n v="0"/>
  </r>
  <r>
    <s v="INC-2026-10454"/>
    <d v="2026-03-22T23:02:00"/>
    <x v="2"/>
    <s v="hr-benefits-portal.org"/>
    <x v="0"/>
    <x v="0"/>
    <n v="0.95972222222222225"/>
    <d v="2026-03-22T00:00:00"/>
    <n v="3"/>
    <n v="3"/>
    <n v="1"/>
    <x v="2"/>
    <s v="Low"/>
    <s v="Low"/>
    <n v="1"/>
    <n v="0"/>
  </r>
  <r>
    <s v="INC-2026-10176"/>
    <d v="2026-03-22T23:22:00"/>
    <x v="0"/>
    <s v="hr-benefits-portal.org"/>
    <x v="1"/>
    <x v="0"/>
    <n v="0.97361111111111109"/>
    <d v="2026-03-22T00:00:00"/>
    <n v="3"/>
    <n v="1"/>
    <n v="1"/>
    <x v="0"/>
    <s v="Low"/>
    <s v="Low"/>
    <n v="1"/>
    <n v="0"/>
  </r>
  <r>
    <s v="INC-2026-12893"/>
    <d v="2026-03-23T00:14:00"/>
    <x v="4"/>
    <s v="micros0ft-security.com"/>
    <x v="0"/>
    <x v="3"/>
    <n v="9.7222222222222224E-3"/>
    <d v="2026-03-23T00:00:00"/>
    <n v="3"/>
    <n v="3"/>
    <n v="2"/>
    <x v="4"/>
    <s v="Medium"/>
    <s v="Medium"/>
    <n v="1"/>
    <n v="0"/>
  </r>
  <r>
    <s v="INC-2026-10099"/>
    <d v="2026-03-23T00:24:00"/>
    <x v="4"/>
    <s v="micros0ft-security.com"/>
    <x v="2"/>
    <x v="1"/>
    <n v="1.6666666666666666E-2"/>
    <d v="2026-03-23T00:00:00"/>
    <n v="3"/>
    <n v="3"/>
    <n v="4"/>
    <x v="5"/>
    <s v="High"/>
    <s v="High"/>
    <n v="1"/>
    <n v="1"/>
  </r>
  <r>
    <s v="INC-2026-14019"/>
    <d v="2026-03-23T00:37:00"/>
    <x v="5"/>
    <s v="invoice-processing.co"/>
    <x v="3"/>
    <x v="2"/>
    <n v="2.5694444444444443E-2"/>
    <d v="2026-03-23T00:00:00"/>
    <n v="3"/>
    <n v="1"/>
    <n v="2"/>
    <x v="6"/>
    <s v="Low"/>
    <s v="Low"/>
    <n v="1"/>
    <n v="0"/>
  </r>
  <r>
    <s v="INC-2026-14654"/>
    <d v="2026-03-23T00:51:00"/>
    <x v="4"/>
    <s v="hr-benefits-portal.org"/>
    <x v="2"/>
    <x v="1"/>
    <n v="3.5416666666666666E-2"/>
    <d v="2026-03-23T00:00:00"/>
    <n v="3"/>
    <n v="3"/>
    <n v="4"/>
    <x v="5"/>
    <s v="High"/>
    <s v="High"/>
    <n v="1"/>
    <n v="1"/>
  </r>
  <r>
    <s v="INC-2026-10986"/>
    <d v="2026-03-23T00:55:00"/>
    <x v="0"/>
    <s v="secure-bank-login.net"/>
    <x v="2"/>
    <x v="3"/>
    <n v="3.8194444444444448E-2"/>
    <d v="2026-03-23T00:00:00"/>
    <n v="3"/>
    <n v="1"/>
    <n v="2"/>
    <x v="6"/>
    <s v="Low"/>
    <s v="Low"/>
    <n v="1"/>
    <n v="0"/>
  </r>
  <r>
    <s v="INC-2026-13008"/>
    <d v="2026-03-23T01:03:00"/>
    <x v="1"/>
    <s v="hr-benefits-portal.org"/>
    <x v="2"/>
    <x v="1"/>
    <n v="4.3749999999999997E-2"/>
    <d v="2026-03-23T00:00:00"/>
    <n v="3"/>
    <n v="1"/>
    <n v="4"/>
    <x v="1"/>
    <s v="Low"/>
    <s v="Low"/>
    <n v="1"/>
    <n v="1"/>
  </r>
  <r>
    <s v="INC-2026-13351"/>
    <d v="2026-03-23T01:07:00"/>
    <x v="4"/>
    <s v="secure-bank-login.net"/>
    <x v="2"/>
    <x v="2"/>
    <n v="4.6527777777777779E-2"/>
    <d v="2026-03-23T00:00:00"/>
    <n v="3"/>
    <n v="3"/>
    <n v="2"/>
    <x v="4"/>
    <s v="Medium"/>
    <s v="Medium"/>
    <n v="1"/>
    <n v="0"/>
  </r>
  <r>
    <s v="INC-2026-14157"/>
    <d v="2026-03-23T01:29:00"/>
    <x v="2"/>
    <s v="invoice-processing.co"/>
    <x v="3"/>
    <x v="2"/>
    <n v="6.1805555555555558E-2"/>
    <d v="2026-03-23T00:00:00"/>
    <n v="3"/>
    <n v="3"/>
    <n v="2"/>
    <x v="4"/>
    <s v="Medium"/>
    <s v="Medium"/>
    <n v="1"/>
    <n v="0"/>
  </r>
  <r>
    <s v="INC-2026-14795"/>
    <d v="2026-03-23T02:14:00"/>
    <x v="4"/>
    <s v="invoice-processing.co"/>
    <x v="2"/>
    <x v="2"/>
    <n v="9.3055555555555558E-2"/>
    <d v="2026-03-23T00:00:00"/>
    <n v="3"/>
    <n v="3"/>
    <n v="2"/>
    <x v="4"/>
    <s v="Medium"/>
    <s v="Medium"/>
    <n v="1"/>
    <n v="0"/>
  </r>
  <r>
    <s v="INC-2026-11479"/>
    <d v="2026-03-23T03:12:00"/>
    <x v="2"/>
    <s v="secure-bank-login.net"/>
    <x v="1"/>
    <x v="0"/>
    <n v="0.13333333333333333"/>
    <d v="2026-03-23T00:00:00"/>
    <n v="3"/>
    <n v="3"/>
    <n v="1"/>
    <x v="2"/>
    <s v="Low"/>
    <s v="Low"/>
    <n v="1"/>
    <n v="0"/>
  </r>
  <r>
    <s v="INC-2026-14496"/>
    <d v="2026-03-23T03:19:00"/>
    <x v="2"/>
    <s v="invoice-processing.co"/>
    <x v="3"/>
    <x v="3"/>
    <n v="0.13819444444444445"/>
    <d v="2026-03-23T00:00:00"/>
    <n v="3"/>
    <n v="3"/>
    <n v="2"/>
    <x v="4"/>
    <s v="Medium"/>
    <s v="Medium"/>
    <n v="1"/>
    <n v="0"/>
  </r>
  <r>
    <s v="INC-2026-12753"/>
    <d v="2026-03-23T04:09:00"/>
    <x v="1"/>
    <s v="micros0ft-security.com"/>
    <x v="1"/>
    <x v="3"/>
    <n v="0.17291666666666666"/>
    <d v="2026-03-23T00:00:00"/>
    <n v="3"/>
    <n v="1"/>
    <n v="2"/>
    <x v="6"/>
    <s v="Low"/>
    <s v="Low"/>
    <n v="1"/>
    <n v="0"/>
  </r>
  <r>
    <s v="INC-2026-11487"/>
    <d v="2026-03-23T05:47:00"/>
    <x v="4"/>
    <s v="invoice-processing.co"/>
    <x v="2"/>
    <x v="0"/>
    <n v="0.24097222222222223"/>
    <d v="2026-03-23T00:00:00"/>
    <n v="3"/>
    <n v="3"/>
    <n v="1"/>
    <x v="2"/>
    <s v="Low"/>
    <s v="Low"/>
    <n v="1"/>
    <n v="0"/>
  </r>
  <r>
    <s v="INC-2026-10714"/>
    <d v="2026-03-23T05:48:00"/>
    <x v="0"/>
    <s v="micros0ft-security.com"/>
    <x v="0"/>
    <x v="3"/>
    <n v="0.24166666666666667"/>
    <d v="2026-03-23T00:00:00"/>
    <n v="3"/>
    <n v="1"/>
    <n v="2"/>
    <x v="6"/>
    <s v="Low"/>
    <s v="Low"/>
    <n v="1"/>
    <n v="0"/>
  </r>
  <r>
    <s v="INC-2026-13531"/>
    <d v="2026-03-23T06:06:00"/>
    <x v="4"/>
    <s v="secure-bank-login.net"/>
    <x v="2"/>
    <x v="1"/>
    <n v="0.25416666666666665"/>
    <d v="2026-03-23T00:00:00"/>
    <n v="3"/>
    <n v="3"/>
    <n v="4"/>
    <x v="5"/>
    <s v="High"/>
    <s v="High"/>
    <n v="1"/>
    <n v="1"/>
  </r>
  <r>
    <s v="INC-2026-10832"/>
    <d v="2026-03-23T06:43:00"/>
    <x v="4"/>
    <s v="invoice-processing.co"/>
    <x v="2"/>
    <x v="3"/>
    <n v="0.27986111111111112"/>
    <d v="2026-03-23T00:00:00"/>
    <n v="3"/>
    <n v="3"/>
    <n v="2"/>
    <x v="4"/>
    <s v="Medium"/>
    <s v="Medium"/>
    <n v="1"/>
    <n v="0"/>
  </r>
  <r>
    <s v="INC-2026-14896"/>
    <d v="2026-03-23T07:23:00"/>
    <x v="4"/>
    <s v="micros0ft-security.com"/>
    <x v="2"/>
    <x v="2"/>
    <n v="0.30763888888888891"/>
    <d v="2026-03-23T00:00:00"/>
    <n v="3"/>
    <n v="3"/>
    <n v="2"/>
    <x v="4"/>
    <s v="Medium"/>
    <s v="Medium"/>
    <n v="1"/>
    <n v="0"/>
  </r>
  <r>
    <s v="INC-2026-14883"/>
    <d v="2026-03-23T09:10:00"/>
    <x v="4"/>
    <s v="secure-bank-login.net"/>
    <x v="2"/>
    <x v="2"/>
    <n v="0.38194444444444442"/>
    <d v="2026-03-23T00:00:00"/>
    <n v="3"/>
    <n v="3"/>
    <n v="2"/>
    <x v="4"/>
    <s v="Medium"/>
    <s v="Medium"/>
    <n v="1"/>
    <n v="0"/>
  </r>
  <r>
    <s v="INC-2026-13030"/>
    <d v="2026-03-23T09:39:00"/>
    <x v="4"/>
    <s v="secure-bank-login.net"/>
    <x v="2"/>
    <x v="2"/>
    <n v="0.40208333333333335"/>
    <d v="2026-03-23T00:00:00"/>
    <n v="3"/>
    <n v="3"/>
    <n v="2"/>
    <x v="4"/>
    <s v="Medium"/>
    <s v="Medium"/>
    <n v="1"/>
    <n v="0"/>
  </r>
  <r>
    <s v="INC-2026-12858"/>
    <d v="2026-03-23T10:22:00"/>
    <x v="4"/>
    <s v="invoice-processing.co"/>
    <x v="2"/>
    <x v="3"/>
    <n v="0.43194444444444446"/>
    <d v="2026-03-23T00:00:00"/>
    <n v="3"/>
    <n v="3"/>
    <n v="2"/>
    <x v="4"/>
    <s v="Medium"/>
    <s v="Medium"/>
    <n v="1"/>
    <n v="0"/>
  </r>
  <r>
    <s v="INC-2026-14651"/>
    <d v="2026-03-23T10:36:00"/>
    <x v="4"/>
    <s v="micros0ft-security.com"/>
    <x v="2"/>
    <x v="0"/>
    <n v="0.44166666666666665"/>
    <d v="2026-03-23T00:00:00"/>
    <n v="3"/>
    <n v="3"/>
    <n v="1"/>
    <x v="2"/>
    <s v="Low"/>
    <s v="Low"/>
    <n v="1"/>
    <n v="0"/>
  </r>
  <r>
    <s v="INC-2026-11519"/>
    <d v="2026-03-23T11:00:00"/>
    <x v="4"/>
    <s v="micros0ft-security.com"/>
    <x v="2"/>
    <x v="3"/>
    <n v="0.45833333333333331"/>
    <d v="2026-03-23T00:00:00"/>
    <n v="3"/>
    <n v="3"/>
    <n v="2"/>
    <x v="4"/>
    <s v="Medium"/>
    <s v="Medium"/>
    <n v="1"/>
    <n v="0"/>
  </r>
  <r>
    <s v="INC-2026-12096"/>
    <d v="2026-03-23T11:26:00"/>
    <x v="1"/>
    <s v="invoice-processing.co"/>
    <x v="2"/>
    <x v="1"/>
    <n v="0.47638888888888886"/>
    <d v="2026-03-23T00:00:00"/>
    <n v="3"/>
    <n v="1"/>
    <n v="4"/>
    <x v="1"/>
    <s v="Low"/>
    <s v="Low"/>
    <n v="1"/>
    <n v="1"/>
  </r>
  <r>
    <s v="INC-2026-12695"/>
    <d v="2026-03-23T11:42:00"/>
    <x v="3"/>
    <s v="hr-benefits-portal.org"/>
    <x v="0"/>
    <x v="3"/>
    <n v="0.48749999999999999"/>
    <d v="2026-03-23T00:00:00"/>
    <n v="3"/>
    <n v="5"/>
    <n v="2"/>
    <x v="3"/>
    <s v="Medium"/>
    <s v="Medium"/>
    <n v="1"/>
    <n v="0"/>
  </r>
  <r>
    <s v="INC-2026-14979"/>
    <d v="2026-03-23T12:23:00"/>
    <x v="4"/>
    <s v="hr-benefits-portal.org"/>
    <x v="2"/>
    <x v="3"/>
    <n v="0.51597222222222228"/>
    <d v="2026-03-23T00:00:00"/>
    <n v="3"/>
    <n v="3"/>
    <n v="2"/>
    <x v="4"/>
    <s v="Medium"/>
    <s v="Medium"/>
    <n v="1"/>
    <n v="0"/>
  </r>
  <r>
    <s v="INC-2026-11913"/>
    <d v="2026-03-23T12:38:00"/>
    <x v="2"/>
    <s v="secure-bank-login.net"/>
    <x v="0"/>
    <x v="3"/>
    <n v="0.52638888888888891"/>
    <d v="2026-03-23T00:00:00"/>
    <n v="3"/>
    <n v="3"/>
    <n v="2"/>
    <x v="4"/>
    <s v="Medium"/>
    <s v="Medium"/>
    <n v="1"/>
    <n v="0"/>
  </r>
  <r>
    <s v="INC-2026-11472"/>
    <d v="2026-03-23T13:31:00"/>
    <x v="4"/>
    <s v="micros0ft-security.com"/>
    <x v="2"/>
    <x v="3"/>
    <n v="0.56319444444444444"/>
    <d v="2026-03-23T00:00:00"/>
    <n v="3"/>
    <n v="3"/>
    <n v="2"/>
    <x v="4"/>
    <s v="Medium"/>
    <s v="Medium"/>
    <n v="1"/>
    <n v="0"/>
  </r>
  <r>
    <s v="INC-2026-13750"/>
    <d v="2026-03-23T14:08:00"/>
    <x v="4"/>
    <s v="micros0ft-security.com"/>
    <x v="2"/>
    <x v="2"/>
    <n v="0.58888888888888891"/>
    <d v="2026-03-23T00:00:00"/>
    <n v="3"/>
    <n v="3"/>
    <n v="2"/>
    <x v="4"/>
    <s v="Medium"/>
    <s v="Medium"/>
    <n v="1"/>
    <n v="0"/>
  </r>
  <r>
    <s v="INC-2026-13643"/>
    <d v="2026-03-23T14:41:00"/>
    <x v="1"/>
    <s v="micros0ft-security.com"/>
    <x v="3"/>
    <x v="0"/>
    <n v="0.6118055555555556"/>
    <d v="2026-03-23T00:00:00"/>
    <n v="3"/>
    <n v="1"/>
    <n v="1"/>
    <x v="0"/>
    <s v="Low"/>
    <s v="Low"/>
    <n v="1"/>
    <n v="0"/>
  </r>
  <r>
    <s v="INC-2026-10273"/>
    <d v="2026-03-23T15:19:00"/>
    <x v="4"/>
    <s v="secure-bank-login.net"/>
    <x v="2"/>
    <x v="3"/>
    <n v="0.6381944444444444"/>
    <d v="2026-03-23T00:00:00"/>
    <n v="3"/>
    <n v="3"/>
    <n v="2"/>
    <x v="4"/>
    <s v="Medium"/>
    <s v="Medium"/>
    <n v="1"/>
    <n v="0"/>
  </r>
  <r>
    <s v="INC-2026-11655"/>
    <d v="2026-03-23T16:07:00"/>
    <x v="4"/>
    <s v="secure-bank-login.net"/>
    <x v="2"/>
    <x v="1"/>
    <n v="0.67152777777777772"/>
    <d v="2026-03-23T00:00:00"/>
    <n v="3"/>
    <n v="3"/>
    <n v="4"/>
    <x v="5"/>
    <s v="High"/>
    <s v="High"/>
    <n v="1"/>
    <n v="1"/>
  </r>
  <r>
    <s v="INC-2026-11477"/>
    <d v="2026-03-23T16:58:00"/>
    <x v="4"/>
    <s v="secure-bank-login.net"/>
    <x v="2"/>
    <x v="2"/>
    <n v="0.70694444444444449"/>
    <d v="2026-03-23T00:00:00"/>
    <n v="3"/>
    <n v="3"/>
    <n v="2"/>
    <x v="4"/>
    <s v="Medium"/>
    <s v="Medium"/>
    <n v="1"/>
    <n v="0"/>
  </r>
  <r>
    <s v="INC-2026-14722"/>
    <d v="2026-03-23T17:31:00"/>
    <x v="4"/>
    <s v="micros0ft-security.com"/>
    <x v="2"/>
    <x v="2"/>
    <n v="0.72986111111111107"/>
    <d v="2026-03-23T00:00:00"/>
    <n v="3"/>
    <n v="3"/>
    <n v="2"/>
    <x v="4"/>
    <s v="Medium"/>
    <s v="Medium"/>
    <n v="1"/>
    <n v="0"/>
  </r>
  <r>
    <s v="INC-2026-11682"/>
    <d v="2026-03-23T17:47:00"/>
    <x v="4"/>
    <s v="micros0ft-security.com"/>
    <x v="2"/>
    <x v="3"/>
    <n v="0.74097222222222225"/>
    <d v="2026-03-23T00:00:00"/>
    <n v="3"/>
    <n v="3"/>
    <n v="2"/>
    <x v="4"/>
    <s v="Medium"/>
    <s v="Medium"/>
    <n v="1"/>
    <n v="0"/>
  </r>
  <r>
    <s v="INC-2026-11701"/>
    <d v="2026-03-23T18:01:00"/>
    <x v="4"/>
    <s v="hr-benefits-portal.org"/>
    <x v="2"/>
    <x v="0"/>
    <n v="0.75069444444444444"/>
    <d v="2026-03-23T00:00:00"/>
    <n v="3"/>
    <n v="3"/>
    <n v="1"/>
    <x v="2"/>
    <s v="Low"/>
    <s v="Low"/>
    <n v="1"/>
    <n v="0"/>
  </r>
  <r>
    <s v="INC-2026-10603"/>
    <d v="2026-03-23T18:56:00"/>
    <x v="4"/>
    <s v="micros0ft-security.com"/>
    <x v="2"/>
    <x v="2"/>
    <n v="0.78888888888888886"/>
    <d v="2026-03-23T00:00:00"/>
    <n v="3"/>
    <n v="3"/>
    <n v="2"/>
    <x v="4"/>
    <s v="Medium"/>
    <s v="Medium"/>
    <n v="1"/>
    <n v="0"/>
  </r>
  <r>
    <s v="INC-2026-13544"/>
    <d v="2026-03-23T19:23:00"/>
    <x v="2"/>
    <s v="invoice-processing.co"/>
    <x v="3"/>
    <x v="4"/>
    <n v="0.80763888888888891"/>
    <d v="2026-03-23T00:00:00"/>
    <n v="3"/>
    <n v="3"/>
    <n v="5"/>
    <x v="9"/>
    <s v="High"/>
    <s v="High"/>
    <n v="1"/>
    <n v="1"/>
  </r>
  <r>
    <s v="INC-2026-14848"/>
    <d v="2026-03-23T19:33:00"/>
    <x v="0"/>
    <s v="hr-benefits-portal.org"/>
    <x v="0"/>
    <x v="3"/>
    <n v="0.81458333333333333"/>
    <d v="2026-03-23T00:00:00"/>
    <n v="3"/>
    <n v="1"/>
    <n v="2"/>
    <x v="6"/>
    <s v="Low"/>
    <s v="Low"/>
    <n v="1"/>
    <n v="0"/>
  </r>
  <r>
    <s v="INC-2026-14747"/>
    <d v="2026-03-23T19:49:00"/>
    <x v="4"/>
    <s v="hr-benefits-portal.org"/>
    <x v="2"/>
    <x v="3"/>
    <n v="0.8256944444444444"/>
    <d v="2026-03-23T00:00:00"/>
    <n v="3"/>
    <n v="3"/>
    <n v="2"/>
    <x v="4"/>
    <s v="Medium"/>
    <s v="Medium"/>
    <n v="1"/>
    <n v="0"/>
  </r>
  <r>
    <s v="INC-2026-13579"/>
    <d v="2026-03-23T19:56:00"/>
    <x v="1"/>
    <s v="invoice-processing.co"/>
    <x v="2"/>
    <x v="1"/>
    <n v="0.8305555555555556"/>
    <d v="2026-03-23T00:00:00"/>
    <n v="3"/>
    <n v="1"/>
    <n v="4"/>
    <x v="1"/>
    <s v="Low"/>
    <s v="Low"/>
    <n v="1"/>
    <n v="1"/>
  </r>
  <r>
    <s v="INC-2026-10921"/>
    <d v="2026-03-23T20:02:00"/>
    <x v="4"/>
    <s v="invoice-processing.co"/>
    <x v="2"/>
    <x v="0"/>
    <n v="0.83472222222222225"/>
    <d v="2026-03-23T00:00:00"/>
    <n v="3"/>
    <n v="3"/>
    <n v="1"/>
    <x v="2"/>
    <s v="Low"/>
    <s v="Low"/>
    <n v="1"/>
    <n v="0"/>
  </r>
  <r>
    <s v="INC-2026-14441"/>
    <d v="2026-03-23T20:23:00"/>
    <x v="2"/>
    <s v="secure-bank-login.net"/>
    <x v="3"/>
    <x v="2"/>
    <n v="0.84930555555555554"/>
    <d v="2026-03-23T00:00:00"/>
    <n v="3"/>
    <n v="3"/>
    <n v="2"/>
    <x v="4"/>
    <s v="Medium"/>
    <s v="Medium"/>
    <n v="1"/>
    <n v="0"/>
  </r>
  <r>
    <s v="INC-2026-12215"/>
    <d v="2026-03-23T20:55:00"/>
    <x v="4"/>
    <s v="invoice-processing.co"/>
    <x v="2"/>
    <x v="2"/>
    <n v="0.87152777777777779"/>
    <d v="2026-03-23T00:00:00"/>
    <n v="3"/>
    <n v="3"/>
    <n v="2"/>
    <x v="4"/>
    <s v="Medium"/>
    <s v="Medium"/>
    <n v="1"/>
    <n v="0"/>
  </r>
  <r>
    <s v="INC-2026-14345"/>
    <d v="2026-03-23T20:56:00"/>
    <x v="0"/>
    <s v="secure-bank-login.net"/>
    <x v="3"/>
    <x v="0"/>
    <n v="0.87222222222222223"/>
    <d v="2026-03-23T00:00:00"/>
    <n v="3"/>
    <n v="1"/>
    <n v="1"/>
    <x v="0"/>
    <s v="Low"/>
    <s v="Low"/>
    <n v="1"/>
    <n v="0"/>
  </r>
  <r>
    <s v="INC-2026-12337"/>
    <d v="2026-03-23T21:02:00"/>
    <x v="4"/>
    <s v="micros0ft-security.com"/>
    <x v="2"/>
    <x v="3"/>
    <n v="0.87638888888888888"/>
    <d v="2026-03-23T00:00:00"/>
    <n v="3"/>
    <n v="3"/>
    <n v="2"/>
    <x v="4"/>
    <s v="Medium"/>
    <s v="Medium"/>
    <n v="1"/>
    <n v="0"/>
  </r>
  <r>
    <s v="INC-2026-14573"/>
    <d v="2026-03-23T21:07:00"/>
    <x v="1"/>
    <s v="hr-benefits-portal.org"/>
    <x v="0"/>
    <x v="0"/>
    <n v="0.87986111111111109"/>
    <d v="2026-03-23T00:00:00"/>
    <n v="3"/>
    <n v="1"/>
    <n v="1"/>
    <x v="0"/>
    <s v="Low"/>
    <s v="Low"/>
    <n v="1"/>
    <n v="0"/>
  </r>
  <r>
    <s v="INC-2026-12072"/>
    <d v="2026-03-23T21:12:00"/>
    <x v="4"/>
    <s v="secure-bank-login.net"/>
    <x v="3"/>
    <x v="3"/>
    <n v="0.8833333333333333"/>
    <d v="2026-03-23T00:00:00"/>
    <n v="3"/>
    <n v="3"/>
    <n v="2"/>
    <x v="4"/>
    <s v="Medium"/>
    <s v="Medium"/>
    <n v="1"/>
    <n v="0"/>
  </r>
  <r>
    <s v="INC-2026-13941"/>
    <d v="2026-03-23T22:34:00"/>
    <x v="4"/>
    <s v="secure-bank-login.net"/>
    <x v="2"/>
    <x v="2"/>
    <n v="0.94027777777777777"/>
    <d v="2026-03-23T00:00:00"/>
    <n v="3"/>
    <n v="3"/>
    <n v="2"/>
    <x v="4"/>
    <s v="Medium"/>
    <s v="Medium"/>
    <n v="1"/>
    <n v="0"/>
  </r>
  <r>
    <s v="INC-2026-13431"/>
    <d v="2026-03-23T23:22:00"/>
    <x v="4"/>
    <s v="micros0ft-security.com"/>
    <x v="2"/>
    <x v="3"/>
    <n v="0.97361111111111109"/>
    <d v="2026-03-23T00:00:00"/>
    <n v="3"/>
    <n v="3"/>
    <n v="2"/>
    <x v="4"/>
    <s v="Medium"/>
    <s v="Medium"/>
    <n v="1"/>
    <n v="0"/>
  </r>
  <r>
    <s v="INC-2026-11306"/>
    <d v="2026-03-23T23:37:00"/>
    <x v="5"/>
    <s v="micros0ft-security.com"/>
    <x v="3"/>
    <x v="2"/>
    <n v="0.98402777777777772"/>
    <d v="2026-03-23T00:00:00"/>
    <n v="3"/>
    <n v="1"/>
    <n v="2"/>
    <x v="6"/>
    <s v="Low"/>
    <s v="Low"/>
    <n v="1"/>
    <n v="0"/>
  </r>
  <r>
    <s v="INC-2026-10503"/>
    <d v="2026-03-23T23:51:00"/>
    <x v="4"/>
    <s v="hr-benefits-portal.org"/>
    <x v="2"/>
    <x v="2"/>
    <n v="0.99375000000000002"/>
    <d v="2026-03-23T00:00:00"/>
    <n v="3"/>
    <n v="3"/>
    <n v="2"/>
    <x v="4"/>
    <s v="Medium"/>
    <s v="Medium"/>
    <n v="1"/>
    <n v="0"/>
  </r>
  <r>
    <s v="INC-2026-10141"/>
    <d v="2026-03-23T23:54:00"/>
    <x v="4"/>
    <s v="secure-bank-login.net"/>
    <x v="2"/>
    <x v="3"/>
    <n v="0.99583333333333335"/>
    <d v="2026-03-23T00:00:00"/>
    <n v="3"/>
    <n v="3"/>
    <n v="2"/>
    <x v="4"/>
    <s v="Medium"/>
    <s v="Medium"/>
    <n v="1"/>
    <n v="0"/>
  </r>
  <r>
    <s v="INC-2026-12529"/>
    <d v="2026-03-23T23:56:00"/>
    <x v="4"/>
    <s v="micros0ft-security.com"/>
    <x v="2"/>
    <x v="3"/>
    <n v="0.99722222222222223"/>
    <d v="2026-03-23T00:00:00"/>
    <n v="3"/>
    <n v="3"/>
    <n v="2"/>
    <x v="4"/>
    <s v="Medium"/>
    <s v="Medium"/>
    <n v="1"/>
    <n v="0"/>
  </r>
  <r>
    <s v="INC-2026-13313"/>
    <d v="2026-03-24T00:05:00"/>
    <x v="0"/>
    <s v="hr-benefits-portal.org"/>
    <x v="3"/>
    <x v="0"/>
    <n v="3.472222222222222E-3"/>
    <d v="2026-03-24T00:00:00"/>
    <n v="3"/>
    <n v="1"/>
    <n v="1"/>
    <x v="0"/>
    <s v="Low"/>
    <s v="Low"/>
    <n v="1"/>
    <n v="0"/>
  </r>
  <r>
    <s v="INC-2026-13858"/>
    <d v="2026-03-24T00:06:00"/>
    <x v="4"/>
    <s v="hr-benefits-portal.org"/>
    <x v="2"/>
    <x v="3"/>
    <n v="4.1666666666666666E-3"/>
    <d v="2026-03-24T00:00:00"/>
    <n v="3"/>
    <n v="3"/>
    <n v="2"/>
    <x v="4"/>
    <s v="Medium"/>
    <s v="Medium"/>
    <n v="1"/>
    <n v="0"/>
  </r>
  <r>
    <s v="INC-2026-14457"/>
    <d v="2026-03-24T00:23:00"/>
    <x v="2"/>
    <s v="secure-bank-login.net"/>
    <x v="2"/>
    <x v="3"/>
    <n v="1.5972222222222221E-2"/>
    <d v="2026-03-24T00:00:00"/>
    <n v="3"/>
    <n v="3"/>
    <n v="2"/>
    <x v="4"/>
    <s v="Medium"/>
    <s v="Medium"/>
    <n v="1"/>
    <n v="0"/>
  </r>
  <r>
    <s v="INC-2026-11324"/>
    <d v="2026-03-24T00:33:00"/>
    <x v="1"/>
    <s v="secure-bank-login.net"/>
    <x v="0"/>
    <x v="0"/>
    <n v="2.2916666666666665E-2"/>
    <d v="2026-03-24T00:00:00"/>
    <n v="3"/>
    <n v="1"/>
    <n v="1"/>
    <x v="0"/>
    <s v="Low"/>
    <s v="Low"/>
    <n v="1"/>
    <n v="0"/>
  </r>
  <r>
    <s v="INC-2026-11159"/>
    <d v="2026-03-24T00:49:00"/>
    <x v="4"/>
    <s v="invoice-processing.co"/>
    <x v="2"/>
    <x v="3"/>
    <n v="3.4027777777777775E-2"/>
    <d v="2026-03-24T00:00:00"/>
    <n v="3"/>
    <n v="3"/>
    <n v="2"/>
    <x v="4"/>
    <s v="Medium"/>
    <s v="Medium"/>
    <n v="1"/>
    <n v="0"/>
  </r>
  <r>
    <s v="INC-2026-13525"/>
    <d v="2026-03-24T01:29:00"/>
    <x v="0"/>
    <s v="secure-bank-login.net"/>
    <x v="2"/>
    <x v="3"/>
    <n v="6.1805555555555558E-2"/>
    <d v="2026-03-24T00:00:00"/>
    <n v="3"/>
    <n v="1"/>
    <n v="2"/>
    <x v="6"/>
    <s v="Low"/>
    <s v="Low"/>
    <n v="1"/>
    <n v="0"/>
  </r>
  <r>
    <s v="INC-2026-14151"/>
    <d v="2026-03-24T01:33:00"/>
    <x v="4"/>
    <s v="secure-bank-login.net"/>
    <x v="2"/>
    <x v="3"/>
    <n v="6.458333333333334E-2"/>
    <d v="2026-03-24T00:00:00"/>
    <n v="3"/>
    <n v="3"/>
    <n v="2"/>
    <x v="4"/>
    <s v="Medium"/>
    <s v="Medium"/>
    <n v="1"/>
    <n v="0"/>
  </r>
  <r>
    <s v="INC-2026-13871"/>
    <d v="2026-03-24T01:46:00"/>
    <x v="4"/>
    <s v="micros0ft-security.com"/>
    <x v="2"/>
    <x v="3"/>
    <n v="7.3611111111111113E-2"/>
    <d v="2026-03-24T00:00:00"/>
    <n v="3"/>
    <n v="3"/>
    <n v="2"/>
    <x v="4"/>
    <s v="Medium"/>
    <s v="Medium"/>
    <n v="1"/>
    <n v="0"/>
  </r>
  <r>
    <s v="INC-2026-10465"/>
    <d v="2026-03-24T02:12:00"/>
    <x v="4"/>
    <s v="secure-bank-login.net"/>
    <x v="2"/>
    <x v="2"/>
    <n v="9.166666666666666E-2"/>
    <d v="2026-03-24T00:00:00"/>
    <n v="3"/>
    <n v="3"/>
    <n v="2"/>
    <x v="4"/>
    <s v="Medium"/>
    <s v="Medium"/>
    <n v="1"/>
    <n v="0"/>
  </r>
  <r>
    <s v="INC-2026-14228"/>
    <d v="2026-03-24T03:05:00"/>
    <x v="4"/>
    <s v="micros0ft-security.com"/>
    <x v="2"/>
    <x v="2"/>
    <n v="0.12847222222222221"/>
    <d v="2026-03-24T00:00:00"/>
    <n v="3"/>
    <n v="3"/>
    <n v="2"/>
    <x v="4"/>
    <s v="Medium"/>
    <s v="Medium"/>
    <n v="1"/>
    <n v="0"/>
  </r>
  <r>
    <s v="INC-2026-14973"/>
    <d v="2026-03-24T04:45:00"/>
    <x v="0"/>
    <s v="secure-bank-login.net"/>
    <x v="2"/>
    <x v="3"/>
    <n v="0.19791666666666666"/>
    <d v="2026-03-24T00:00:00"/>
    <n v="3"/>
    <n v="1"/>
    <n v="2"/>
    <x v="6"/>
    <s v="Low"/>
    <s v="Low"/>
    <n v="1"/>
    <n v="0"/>
  </r>
  <r>
    <s v="INC-2026-14674"/>
    <d v="2026-03-24T05:45:00"/>
    <x v="4"/>
    <s v="invoice-processing.co"/>
    <x v="2"/>
    <x v="0"/>
    <n v="0.23958333333333334"/>
    <d v="2026-03-24T00:00:00"/>
    <n v="3"/>
    <n v="3"/>
    <n v="1"/>
    <x v="2"/>
    <s v="Low"/>
    <s v="Low"/>
    <n v="1"/>
    <n v="0"/>
  </r>
  <r>
    <s v="INC-2026-13724"/>
    <d v="2026-03-24T06:31:00"/>
    <x v="4"/>
    <s v="micros0ft-security.com"/>
    <x v="2"/>
    <x v="3"/>
    <n v="0.27152777777777776"/>
    <d v="2026-03-24T00:00:00"/>
    <n v="3"/>
    <n v="3"/>
    <n v="2"/>
    <x v="4"/>
    <s v="Medium"/>
    <s v="Medium"/>
    <n v="1"/>
    <n v="0"/>
  </r>
  <r>
    <s v="INC-2026-10232"/>
    <d v="2026-03-24T06:50:00"/>
    <x v="4"/>
    <s v="secure-bank-login.net"/>
    <x v="2"/>
    <x v="3"/>
    <n v="0.28472222222222221"/>
    <d v="2026-03-24T00:00:00"/>
    <n v="3"/>
    <n v="3"/>
    <n v="2"/>
    <x v="4"/>
    <s v="Medium"/>
    <s v="Medium"/>
    <n v="1"/>
    <n v="0"/>
  </r>
  <r>
    <s v="INC-2026-12842"/>
    <d v="2026-03-24T07:07:00"/>
    <x v="0"/>
    <s v="secure-bank-login.net"/>
    <x v="1"/>
    <x v="3"/>
    <n v="0.29652777777777778"/>
    <d v="2026-03-24T00:00:00"/>
    <n v="3"/>
    <n v="1"/>
    <n v="2"/>
    <x v="6"/>
    <s v="Low"/>
    <s v="Low"/>
    <n v="1"/>
    <n v="0"/>
  </r>
  <r>
    <s v="INC-2026-10005"/>
    <d v="2026-03-24T07:25:00"/>
    <x v="4"/>
    <s v="secure-bank-login.net"/>
    <x v="2"/>
    <x v="3"/>
    <n v="0.30902777777777779"/>
    <d v="2026-03-24T00:00:00"/>
    <n v="3"/>
    <n v="3"/>
    <n v="2"/>
    <x v="4"/>
    <s v="Medium"/>
    <s v="Medium"/>
    <n v="1"/>
    <n v="0"/>
  </r>
  <r>
    <s v="INC-2026-11909"/>
    <d v="2026-03-24T07:42:00"/>
    <x v="5"/>
    <s v="invoice-processing.co"/>
    <x v="0"/>
    <x v="2"/>
    <n v="0.32083333333333336"/>
    <d v="2026-03-24T00:00:00"/>
    <n v="3"/>
    <n v="1"/>
    <n v="2"/>
    <x v="6"/>
    <s v="Low"/>
    <s v="Low"/>
    <n v="1"/>
    <n v="0"/>
  </r>
  <r>
    <s v="INC-2026-12057"/>
    <d v="2026-03-24T07:52:00"/>
    <x v="4"/>
    <s v="micros0ft-security.com"/>
    <x v="2"/>
    <x v="3"/>
    <n v="0.32777777777777778"/>
    <d v="2026-03-24T00:00:00"/>
    <n v="3"/>
    <n v="3"/>
    <n v="2"/>
    <x v="4"/>
    <s v="Medium"/>
    <s v="Medium"/>
    <n v="1"/>
    <n v="0"/>
  </r>
  <r>
    <s v="INC-2026-10951"/>
    <d v="2026-03-24T08:09:00"/>
    <x v="4"/>
    <s v="invoice-processing.co"/>
    <x v="2"/>
    <x v="3"/>
    <n v="0.33958333333333335"/>
    <d v="2026-03-24T00:00:00"/>
    <n v="3"/>
    <n v="3"/>
    <n v="2"/>
    <x v="4"/>
    <s v="Medium"/>
    <s v="Medium"/>
    <n v="1"/>
    <n v="0"/>
  </r>
  <r>
    <s v="INC-2026-14071"/>
    <d v="2026-03-24T08:30:00"/>
    <x v="4"/>
    <s v="micros0ft-security.com"/>
    <x v="3"/>
    <x v="4"/>
    <n v="0.35416666666666669"/>
    <d v="2026-03-24T00:00:00"/>
    <n v="3"/>
    <n v="3"/>
    <n v="5"/>
    <x v="9"/>
    <s v="High"/>
    <s v="High"/>
    <n v="1"/>
    <n v="1"/>
  </r>
  <r>
    <s v="INC-2026-11101"/>
    <d v="2026-03-24T08:40:00"/>
    <x v="5"/>
    <s v="hr-benefits-portal.org"/>
    <x v="0"/>
    <x v="3"/>
    <n v="0.3611111111111111"/>
    <d v="2026-03-24T00:00:00"/>
    <n v="3"/>
    <n v="1"/>
    <n v="2"/>
    <x v="6"/>
    <s v="Low"/>
    <s v="Low"/>
    <n v="1"/>
    <n v="0"/>
  </r>
  <r>
    <s v="INC-2026-10659"/>
    <d v="2026-03-24T09:04:00"/>
    <x v="4"/>
    <s v="secure-bank-login.net"/>
    <x v="2"/>
    <x v="2"/>
    <n v="0.37777777777777777"/>
    <d v="2026-03-24T00:00:00"/>
    <n v="3"/>
    <n v="3"/>
    <n v="2"/>
    <x v="4"/>
    <s v="Medium"/>
    <s v="Medium"/>
    <n v="1"/>
    <n v="0"/>
  </r>
  <r>
    <s v="INC-2026-10591"/>
    <d v="2026-03-24T09:18:00"/>
    <x v="4"/>
    <s v="hr-benefits-portal.org"/>
    <x v="2"/>
    <x v="3"/>
    <n v="0.38750000000000001"/>
    <d v="2026-03-24T00:00:00"/>
    <n v="3"/>
    <n v="3"/>
    <n v="2"/>
    <x v="4"/>
    <s v="Medium"/>
    <s v="Medium"/>
    <n v="1"/>
    <n v="0"/>
  </r>
  <r>
    <s v="INC-2026-12116"/>
    <d v="2026-03-24T10:11:00"/>
    <x v="1"/>
    <s v="hr-benefits-portal.org"/>
    <x v="2"/>
    <x v="0"/>
    <n v="0.42430555555555555"/>
    <d v="2026-03-24T00:00:00"/>
    <n v="3"/>
    <n v="1"/>
    <n v="1"/>
    <x v="0"/>
    <s v="Low"/>
    <s v="Low"/>
    <n v="1"/>
    <n v="0"/>
  </r>
  <r>
    <s v="INC-2026-10911"/>
    <d v="2026-03-24T10:23:00"/>
    <x v="4"/>
    <s v="hr-benefits-portal.org"/>
    <x v="2"/>
    <x v="3"/>
    <n v="0.43263888888888891"/>
    <d v="2026-03-24T00:00:00"/>
    <n v="3"/>
    <n v="3"/>
    <n v="2"/>
    <x v="4"/>
    <s v="Medium"/>
    <s v="Medium"/>
    <n v="1"/>
    <n v="0"/>
  </r>
  <r>
    <s v="INC-2026-14230"/>
    <d v="2026-03-24T10:24:00"/>
    <x v="4"/>
    <s v="hr-benefits-portal.org"/>
    <x v="2"/>
    <x v="3"/>
    <n v="0.43333333333333335"/>
    <d v="2026-03-24T00:00:00"/>
    <n v="3"/>
    <n v="3"/>
    <n v="2"/>
    <x v="4"/>
    <s v="Medium"/>
    <s v="Medium"/>
    <n v="1"/>
    <n v="0"/>
  </r>
  <r>
    <s v="INC-2026-12779"/>
    <d v="2026-03-24T12:07:00"/>
    <x v="3"/>
    <s v="invoice-processing.co"/>
    <x v="0"/>
    <x v="2"/>
    <n v="0.50486111111111109"/>
    <d v="2026-03-24T00:00:00"/>
    <n v="3"/>
    <n v="5"/>
    <n v="2"/>
    <x v="3"/>
    <s v="Medium"/>
    <s v="Medium"/>
    <n v="1"/>
    <n v="0"/>
  </r>
  <r>
    <s v="INC-2026-13395"/>
    <d v="2026-03-24T12:07:00"/>
    <x v="2"/>
    <s v="secure-bank-login.net"/>
    <x v="2"/>
    <x v="0"/>
    <n v="0.50486111111111109"/>
    <d v="2026-03-24T00:00:00"/>
    <n v="3"/>
    <n v="3"/>
    <n v="1"/>
    <x v="2"/>
    <s v="Low"/>
    <s v="Low"/>
    <n v="1"/>
    <n v="0"/>
  </r>
  <r>
    <s v="INC-2026-14032"/>
    <d v="2026-03-24T12:15:00"/>
    <x v="4"/>
    <s v="invoice-processing.co"/>
    <x v="2"/>
    <x v="2"/>
    <n v="0.51041666666666663"/>
    <d v="2026-03-24T00:00:00"/>
    <n v="3"/>
    <n v="3"/>
    <n v="2"/>
    <x v="4"/>
    <s v="Medium"/>
    <s v="Medium"/>
    <n v="1"/>
    <n v="0"/>
  </r>
  <r>
    <s v="INC-2026-11414"/>
    <d v="2026-03-24T13:13:00"/>
    <x v="3"/>
    <s v="invoice-processing.co"/>
    <x v="0"/>
    <x v="3"/>
    <n v="0.55069444444444449"/>
    <d v="2026-03-24T00:00:00"/>
    <n v="3"/>
    <n v="5"/>
    <n v="2"/>
    <x v="3"/>
    <s v="Medium"/>
    <s v="Medium"/>
    <n v="1"/>
    <n v="0"/>
  </r>
  <r>
    <s v="INC-2026-11794"/>
    <d v="2026-03-24T13:15:00"/>
    <x v="4"/>
    <s v="micros0ft-security.com"/>
    <x v="3"/>
    <x v="3"/>
    <n v="0.55208333333333337"/>
    <d v="2026-03-24T00:00:00"/>
    <n v="3"/>
    <n v="3"/>
    <n v="2"/>
    <x v="4"/>
    <s v="Medium"/>
    <s v="Medium"/>
    <n v="1"/>
    <n v="0"/>
  </r>
  <r>
    <s v="INC-2026-14093"/>
    <d v="2026-03-24T14:25:00"/>
    <x v="4"/>
    <s v="invoice-processing.co"/>
    <x v="2"/>
    <x v="1"/>
    <n v="0.60069444444444442"/>
    <d v="2026-03-24T00:00:00"/>
    <n v="3"/>
    <n v="3"/>
    <n v="4"/>
    <x v="5"/>
    <s v="High"/>
    <s v="High"/>
    <n v="1"/>
    <n v="1"/>
  </r>
  <r>
    <s v="INC-2026-13414"/>
    <d v="2026-03-24T14:58:00"/>
    <x v="4"/>
    <s v="micros0ft-security.com"/>
    <x v="2"/>
    <x v="3"/>
    <n v="0.62361111111111112"/>
    <d v="2026-03-24T00:00:00"/>
    <n v="3"/>
    <n v="3"/>
    <n v="2"/>
    <x v="4"/>
    <s v="Medium"/>
    <s v="Medium"/>
    <n v="1"/>
    <n v="0"/>
  </r>
  <r>
    <s v="INC-2026-10991"/>
    <d v="2026-03-24T15:23:00"/>
    <x v="4"/>
    <s v="micros0ft-security.com"/>
    <x v="2"/>
    <x v="0"/>
    <n v="0.64097222222222228"/>
    <d v="2026-03-24T00:00:00"/>
    <n v="3"/>
    <n v="3"/>
    <n v="1"/>
    <x v="2"/>
    <s v="Low"/>
    <s v="Low"/>
    <n v="1"/>
    <n v="0"/>
  </r>
  <r>
    <s v="INC-2026-12860"/>
    <d v="2026-03-24T15:29:00"/>
    <x v="4"/>
    <s v="micros0ft-security.com"/>
    <x v="2"/>
    <x v="3"/>
    <n v="0.64513888888888893"/>
    <d v="2026-03-24T00:00:00"/>
    <n v="3"/>
    <n v="3"/>
    <n v="2"/>
    <x v="4"/>
    <s v="Medium"/>
    <s v="Medium"/>
    <n v="1"/>
    <n v="0"/>
  </r>
  <r>
    <s v="INC-2026-12727"/>
    <d v="2026-03-24T15:31:00"/>
    <x v="4"/>
    <s v="secure-bank-login.net"/>
    <x v="2"/>
    <x v="2"/>
    <n v="0.64652777777777781"/>
    <d v="2026-03-24T00:00:00"/>
    <n v="3"/>
    <n v="3"/>
    <n v="2"/>
    <x v="4"/>
    <s v="Medium"/>
    <s v="Medium"/>
    <n v="1"/>
    <n v="0"/>
  </r>
  <r>
    <s v="INC-2026-11202"/>
    <d v="2026-03-24T15:50:00"/>
    <x v="1"/>
    <s v="invoice-processing.co"/>
    <x v="3"/>
    <x v="0"/>
    <n v="0.65972222222222221"/>
    <d v="2026-03-24T00:00:00"/>
    <n v="3"/>
    <n v="1"/>
    <n v="1"/>
    <x v="0"/>
    <s v="Low"/>
    <s v="Low"/>
    <n v="1"/>
    <n v="0"/>
  </r>
  <r>
    <s v="INC-2026-14431"/>
    <d v="2026-03-24T15:59:00"/>
    <x v="4"/>
    <s v="micros0ft-security.com"/>
    <x v="2"/>
    <x v="2"/>
    <n v="0.66597222222222219"/>
    <d v="2026-03-24T00:00:00"/>
    <n v="3"/>
    <n v="3"/>
    <n v="2"/>
    <x v="4"/>
    <s v="Medium"/>
    <s v="Medium"/>
    <n v="1"/>
    <n v="0"/>
  </r>
  <r>
    <s v="INC-2026-13003"/>
    <d v="2026-03-24T16:22:00"/>
    <x v="0"/>
    <s v="hr-benefits-portal.org"/>
    <x v="2"/>
    <x v="2"/>
    <n v="0.68194444444444446"/>
    <d v="2026-03-24T00:00:00"/>
    <n v="3"/>
    <n v="1"/>
    <n v="2"/>
    <x v="6"/>
    <s v="Low"/>
    <s v="Low"/>
    <n v="1"/>
    <n v="0"/>
  </r>
  <r>
    <s v="INC-2026-11560"/>
    <d v="2026-03-24T16:35:00"/>
    <x v="4"/>
    <s v="hr-benefits-portal.org"/>
    <x v="2"/>
    <x v="3"/>
    <n v="0.69097222222222221"/>
    <d v="2026-03-24T00:00:00"/>
    <n v="3"/>
    <n v="3"/>
    <n v="2"/>
    <x v="4"/>
    <s v="Medium"/>
    <s v="Medium"/>
    <n v="1"/>
    <n v="0"/>
  </r>
  <r>
    <s v="INC-2026-10174"/>
    <d v="2026-03-24T16:38:00"/>
    <x v="4"/>
    <s v="secure-bank-login.net"/>
    <x v="2"/>
    <x v="1"/>
    <n v="0.69305555555555554"/>
    <d v="2026-03-24T00:00:00"/>
    <n v="3"/>
    <n v="3"/>
    <n v="4"/>
    <x v="5"/>
    <s v="High"/>
    <s v="High"/>
    <n v="1"/>
    <n v="1"/>
  </r>
  <r>
    <s v="INC-2026-13624"/>
    <d v="2026-03-24T16:43:00"/>
    <x v="4"/>
    <s v="micros0ft-security.com"/>
    <x v="2"/>
    <x v="2"/>
    <n v="0.69652777777777775"/>
    <d v="2026-03-24T00:00:00"/>
    <n v="3"/>
    <n v="3"/>
    <n v="2"/>
    <x v="4"/>
    <s v="Medium"/>
    <s v="Medium"/>
    <n v="1"/>
    <n v="0"/>
  </r>
  <r>
    <s v="INC-2026-13192"/>
    <d v="2026-03-24T16:52:00"/>
    <x v="0"/>
    <s v="secure-bank-login.net"/>
    <x v="2"/>
    <x v="0"/>
    <n v="0.70277777777777772"/>
    <d v="2026-03-24T00:00:00"/>
    <n v="3"/>
    <n v="1"/>
    <n v="1"/>
    <x v="0"/>
    <s v="Low"/>
    <s v="Low"/>
    <n v="1"/>
    <n v="0"/>
  </r>
  <r>
    <s v="INC-2026-14735"/>
    <d v="2026-03-24T18:13:00"/>
    <x v="2"/>
    <s v="invoice-processing.co"/>
    <x v="3"/>
    <x v="0"/>
    <n v="0.75902777777777775"/>
    <d v="2026-03-24T00:00:00"/>
    <n v="3"/>
    <n v="3"/>
    <n v="1"/>
    <x v="2"/>
    <s v="Low"/>
    <s v="Low"/>
    <n v="1"/>
    <n v="0"/>
  </r>
  <r>
    <s v="INC-2026-14142"/>
    <d v="2026-03-24T18:30:00"/>
    <x v="4"/>
    <s v="hr-benefits-portal.org"/>
    <x v="2"/>
    <x v="1"/>
    <n v="0.77083333333333337"/>
    <d v="2026-03-24T00:00:00"/>
    <n v="3"/>
    <n v="3"/>
    <n v="4"/>
    <x v="5"/>
    <s v="High"/>
    <s v="High"/>
    <n v="1"/>
    <n v="1"/>
  </r>
  <r>
    <s v="INC-2026-12099"/>
    <d v="2026-03-24T18:35:00"/>
    <x v="4"/>
    <s v="micros0ft-security.com"/>
    <x v="2"/>
    <x v="3"/>
    <n v="0.77430555555555558"/>
    <d v="2026-03-24T00:00:00"/>
    <n v="3"/>
    <n v="3"/>
    <n v="2"/>
    <x v="4"/>
    <s v="Medium"/>
    <s v="Medium"/>
    <n v="1"/>
    <n v="0"/>
  </r>
  <r>
    <s v="INC-2026-11950"/>
    <d v="2026-03-24T18:52:00"/>
    <x v="4"/>
    <s v="hr-benefits-portal.org"/>
    <x v="2"/>
    <x v="3"/>
    <n v="0.78611111111111109"/>
    <d v="2026-03-24T00:00:00"/>
    <n v="3"/>
    <n v="3"/>
    <n v="2"/>
    <x v="4"/>
    <s v="Medium"/>
    <s v="Medium"/>
    <n v="1"/>
    <n v="0"/>
  </r>
  <r>
    <s v="INC-2026-13142"/>
    <d v="2026-03-24T18:59:00"/>
    <x v="3"/>
    <s v="micros0ft-security.com"/>
    <x v="0"/>
    <x v="3"/>
    <n v="0.79097222222222219"/>
    <d v="2026-03-24T00:00:00"/>
    <n v="3"/>
    <n v="5"/>
    <n v="2"/>
    <x v="3"/>
    <s v="Medium"/>
    <s v="Medium"/>
    <n v="1"/>
    <n v="0"/>
  </r>
  <r>
    <s v="INC-2026-12723"/>
    <d v="2026-03-24T20:03:00"/>
    <x v="3"/>
    <s v="invoice-processing.co"/>
    <x v="0"/>
    <x v="3"/>
    <n v="0.8354166666666667"/>
    <d v="2026-03-24T00:00:00"/>
    <n v="3"/>
    <n v="5"/>
    <n v="2"/>
    <x v="3"/>
    <s v="Medium"/>
    <s v="Medium"/>
    <n v="1"/>
    <n v="0"/>
  </r>
  <r>
    <s v="INC-2026-13717"/>
    <d v="2026-03-24T20:25:00"/>
    <x v="2"/>
    <s v="secure-bank-login.net"/>
    <x v="3"/>
    <x v="0"/>
    <n v="0.85069444444444442"/>
    <d v="2026-03-24T00:00:00"/>
    <n v="3"/>
    <n v="3"/>
    <n v="1"/>
    <x v="2"/>
    <s v="Low"/>
    <s v="Low"/>
    <n v="1"/>
    <n v="0"/>
  </r>
  <r>
    <s v="INC-2026-13095"/>
    <d v="2026-03-24T20:27:00"/>
    <x v="4"/>
    <s v="hr-benefits-portal.org"/>
    <x v="2"/>
    <x v="1"/>
    <n v="0.8520833333333333"/>
    <d v="2026-03-24T00:00:00"/>
    <n v="3"/>
    <n v="3"/>
    <n v="4"/>
    <x v="5"/>
    <s v="High"/>
    <s v="High"/>
    <n v="1"/>
    <n v="1"/>
  </r>
  <r>
    <s v="INC-2026-13619"/>
    <d v="2026-03-24T21:03:00"/>
    <x v="4"/>
    <s v="hr-benefits-portal.org"/>
    <x v="2"/>
    <x v="1"/>
    <n v="0.87708333333333333"/>
    <d v="2026-03-24T00:00:00"/>
    <n v="3"/>
    <n v="3"/>
    <n v="4"/>
    <x v="5"/>
    <s v="High"/>
    <s v="High"/>
    <n v="1"/>
    <n v="1"/>
  </r>
  <r>
    <s v="INC-2026-13118"/>
    <d v="2026-03-24T21:06:00"/>
    <x v="4"/>
    <s v="invoice-processing.co"/>
    <x v="2"/>
    <x v="0"/>
    <n v="0.87916666666666665"/>
    <d v="2026-03-24T00:00:00"/>
    <n v="3"/>
    <n v="3"/>
    <n v="1"/>
    <x v="2"/>
    <s v="Low"/>
    <s v="Low"/>
    <n v="1"/>
    <n v="0"/>
  </r>
  <r>
    <s v="INC-2026-13611"/>
    <d v="2026-03-24T21:28:00"/>
    <x v="4"/>
    <s v="micros0ft-security.com"/>
    <x v="2"/>
    <x v="1"/>
    <n v="0.89444444444444449"/>
    <d v="2026-03-24T00:00:00"/>
    <n v="3"/>
    <n v="3"/>
    <n v="4"/>
    <x v="5"/>
    <s v="High"/>
    <s v="High"/>
    <n v="1"/>
    <n v="1"/>
  </r>
  <r>
    <s v="INC-2026-13467"/>
    <d v="2026-03-24T22:27:00"/>
    <x v="4"/>
    <s v="invoice-processing.co"/>
    <x v="2"/>
    <x v="2"/>
    <n v="0.93541666666666667"/>
    <d v="2026-03-24T00:00:00"/>
    <n v="3"/>
    <n v="3"/>
    <n v="2"/>
    <x v="4"/>
    <s v="Medium"/>
    <s v="Medium"/>
    <n v="1"/>
    <n v="0"/>
  </r>
  <r>
    <s v="INC-2026-10307"/>
    <d v="2026-03-24T23:09:00"/>
    <x v="0"/>
    <s v="secure-bank-login.net"/>
    <x v="3"/>
    <x v="3"/>
    <n v="0.96458333333333335"/>
    <d v="2026-03-24T00:00:00"/>
    <n v="3"/>
    <n v="1"/>
    <n v="2"/>
    <x v="6"/>
    <s v="Low"/>
    <s v="Low"/>
    <n v="1"/>
    <n v="0"/>
  </r>
  <r>
    <s v="INC-2026-14383"/>
    <d v="2026-03-24T23:44:00"/>
    <x v="1"/>
    <s v="secure-bank-login.net"/>
    <x v="2"/>
    <x v="0"/>
    <n v="0.98888888888888893"/>
    <d v="2026-03-24T00:00:00"/>
    <n v="3"/>
    <n v="1"/>
    <n v="1"/>
    <x v="0"/>
    <s v="Low"/>
    <s v="Low"/>
    <n v="1"/>
    <n v="0"/>
  </r>
  <r>
    <s v="INC-2026-14336"/>
    <d v="2026-03-25T00:05:00"/>
    <x v="1"/>
    <s v="micros0ft-security.com"/>
    <x v="0"/>
    <x v="1"/>
    <n v="3.472222222222222E-3"/>
    <d v="2026-03-25T00:00:00"/>
    <n v="3"/>
    <n v="1"/>
    <n v="4"/>
    <x v="1"/>
    <s v="Low"/>
    <s v="Low"/>
    <n v="1"/>
    <n v="1"/>
  </r>
  <r>
    <s v="INC-2026-13381"/>
    <d v="2026-03-25T00:09:00"/>
    <x v="0"/>
    <s v="hr-benefits-portal.org"/>
    <x v="1"/>
    <x v="4"/>
    <n v="6.2500000000000003E-3"/>
    <d v="2026-03-25T00:00:00"/>
    <n v="3"/>
    <n v="1"/>
    <n v="5"/>
    <x v="8"/>
    <s v="Medium"/>
    <s v="Medium"/>
    <n v="1"/>
    <n v="1"/>
  </r>
  <r>
    <s v="INC-2026-10350"/>
    <d v="2026-03-25T00:21:00"/>
    <x v="4"/>
    <s v="hr-benefits-portal.org"/>
    <x v="2"/>
    <x v="3"/>
    <n v="1.4583333333333334E-2"/>
    <d v="2026-03-25T00:00:00"/>
    <n v="3"/>
    <n v="3"/>
    <n v="2"/>
    <x v="4"/>
    <s v="Medium"/>
    <s v="Medium"/>
    <n v="1"/>
    <n v="0"/>
  </r>
  <r>
    <s v="INC-2026-10576"/>
    <d v="2026-03-25T01:48:00"/>
    <x v="4"/>
    <s v="micros0ft-security.com"/>
    <x v="2"/>
    <x v="1"/>
    <n v="7.4999999999999997E-2"/>
    <d v="2026-03-25T00:00:00"/>
    <n v="3"/>
    <n v="3"/>
    <n v="4"/>
    <x v="5"/>
    <s v="High"/>
    <s v="High"/>
    <n v="1"/>
    <n v="1"/>
  </r>
  <r>
    <s v="INC-2026-13603"/>
    <d v="2026-03-25T01:49:00"/>
    <x v="2"/>
    <s v="hr-benefits-portal.org"/>
    <x v="0"/>
    <x v="2"/>
    <n v="7.5694444444444439E-2"/>
    <d v="2026-03-25T00:00:00"/>
    <n v="3"/>
    <n v="3"/>
    <n v="2"/>
    <x v="4"/>
    <s v="Medium"/>
    <s v="Medium"/>
    <n v="1"/>
    <n v="0"/>
  </r>
  <r>
    <s v="INC-2026-10971"/>
    <d v="2026-03-25T01:58:00"/>
    <x v="0"/>
    <s v="secure-bank-login.net"/>
    <x v="2"/>
    <x v="2"/>
    <n v="8.1944444444444445E-2"/>
    <d v="2026-03-25T00:00:00"/>
    <n v="3"/>
    <n v="1"/>
    <n v="2"/>
    <x v="6"/>
    <s v="Low"/>
    <s v="Low"/>
    <n v="1"/>
    <n v="0"/>
  </r>
  <r>
    <s v="INC-2026-12034"/>
    <d v="2026-03-25T02:26:00"/>
    <x v="4"/>
    <s v="micros0ft-security.com"/>
    <x v="2"/>
    <x v="3"/>
    <n v="0.10138888888888889"/>
    <d v="2026-03-25T00:00:00"/>
    <n v="3"/>
    <n v="3"/>
    <n v="2"/>
    <x v="4"/>
    <s v="Medium"/>
    <s v="Medium"/>
    <n v="1"/>
    <n v="0"/>
  </r>
  <r>
    <s v="INC-2026-10651"/>
    <d v="2026-03-25T03:42:00"/>
    <x v="4"/>
    <s v="hr-benefits-portal.org"/>
    <x v="2"/>
    <x v="3"/>
    <n v="0.15416666666666667"/>
    <d v="2026-03-25T00:00:00"/>
    <n v="3"/>
    <n v="3"/>
    <n v="2"/>
    <x v="4"/>
    <s v="Medium"/>
    <s v="Medium"/>
    <n v="1"/>
    <n v="0"/>
  </r>
  <r>
    <s v="INC-2026-11590"/>
    <d v="2026-03-25T03:51:00"/>
    <x v="4"/>
    <s v="invoice-processing.co"/>
    <x v="2"/>
    <x v="4"/>
    <n v="0.16041666666666668"/>
    <d v="2026-03-25T00:00:00"/>
    <n v="3"/>
    <n v="3"/>
    <n v="5"/>
    <x v="9"/>
    <s v="High"/>
    <s v="High"/>
    <n v="1"/>
    <n v="1"/>
  </r>
  <r>
    <s v="INC-2026-11817"/>
    <d v="2026-03-25T04:41:00"/>
    <x v="4"/>
    <s v="secure-bank-login.net"/>
    <x v="2"/>
    <x v="3"/>
    <n v="0.19513888888888889"/>
    <d v="2026-03-25T00:00:00"/>
    <n v="3"/>
    <n v="3"/>
    <n v="2"/>
    <x v="4"/>
    <s v="Medium"/>
    <s v="Medium"/>
    <n v="1"/>
    <n v="0"/>
  </r>
  <r>
    <s v="INC-2026-11214"/>
    <d v="2026-03-25T04:57:00"/>
    <x v="5"/>
    <s v="invoice-processing.co"/>
    <x v="3"/>
    <x v="0"/>
    <n v="0.20624999999999999"/>
    <d v="2026-03-25T00:00:00"/>
    <n v="3"/>
    <n v="1"/>
    <n v="1"/>
    <x v="0"/>
    <s v="Low"/>
    <s v="Low"/>
    <n v="1"/>
    <n v="0"/>
  </r>
  <r>
    <s v="INC-2026-14267"/>
    <d v="2026-03-25T05:53:00"/>
    <x v="3"/>
    <s v="invoice-processing.co"/>
    <x v="0"/>
    <x v="1"/>
    <n v="0.24513888888888888"/>
    <d v="2026-03-25T00:00:00"/>
    <n v="3"/>
    <n v="5"/>
    <n v="4"/>
    <x v="10"/>
    <s v="Very High"/>
    <s v="Critical"/>
    <n v="1"/>
    <n v="1"/>
  </r>
  <r>
    <s v="INC-2026-10825"/>
    <d v="2026-03-25T06:10:00"/>
    <x v="3"/>
    <s v="micros0ft-security.com"/>
    <x v="0"/>
    <x v="2"/>
    <n v="0.25694444444444442"/>
    <d v="2026-03-25T00:00:00"/>
    <n v="3"/>
    <n v="5"/>
    <n v="2"/>
    <x v="3"/>
    <s v="Medium"/>
    <s v="Medium"/>
    <n v="1"/>
    <n v="0"/>
  </r>
  <r>
    <s v="INC-2026-13060"/>
    <d v="2026-03-25T06:17:00"/>
    <x v="5"/>
    <s v="invoice-processing.co"/>
    <x v="3"/>
    <x v="3"/>
    <n v="0.26180555555555557"/>
    <d v="2026-03-25T00:00:00"/>
    <n v="3"/>
    <n v="1"/>
    <n v="2"/>
    <x v="6"/>
    <s v="Low"/>
    <s v="Low"/>
    <n v="1"/>
    <n v="0"/>
  </r>
  <r>
    <s v="INC-2026-11576"/>
    <d v="2026-03-25T06:25:00"/>
    <x v="4"/>
    <s v="invoice-processing.co"/>
    <x v="2"/>
    <x v="3"/>
    <n v="0.2673611111111111"/>
    <d v="2026-03-25T00:00:00"/>
    <n v="3"/>
    <n v="3"/>
    <n v="2"/>
    <x v="4"/>
    <s v="Medium"/>
    <s v="Medium"/>
    <n v="1"/>
    <n v="0"/>
  </r>
  <r>
    <s v="INC-2026-12631"/>
    <d v="2026-03-25T06:41:00"/>
    <x v="4"/>
    <s v="micros0ft-security.com"/>
    <x v="2"/>
    <x v="3"/>
    <n v="0.27847222222222223"/>
    <d v="2026-03-25T00:00:00"/>
    <n v="3"/>
    <n v="3"/>
    <n v="2"/>
    <x v="4"/>
    <s v="Medium"/>
    <s v="Medium"/>
    <n v="1"/>
    <n v="0"/>
  </r>
  <r>
    <s v="INC-2026-10445"/>
    <d v="2026-03-25T07:00:00"/>
    <x v="4"/>
    <s v="micros0ft-security.com"/>
    <x v="2"/>
    <x v="0"/>
    <n v="0.29166666666666669"/>
    <d v="2026-03-25T00:00:00"/>
    <n v="3"/>
    <n v="3"/>
    <n v="1"/>
    <x v="2"/>
    <s v="Low"/>
    <s v="Low"/>
    <n v="1"/>
    <n v="0"/>
  </r>
  <r>
    <s v="INC-2026-13552"/>
    <d v="2026-03-25T07:30:00"/>
    <x v="4"/>
    <s v="hr-benefits-portal.org"/>
    <x v="2"/>
    <x v="3"/>
    <n v="0.3125"/>
    <d v="2026-03-25T00:00:00"/>
    <n v="3"/>
    <n v="3"/>
    <n v="2"/>
    <x v="4"/>
    <s v="Medium"/>
    <s v="Medium"/>
    <n v="1"/>
    <n v="0"/>
  </r>
  <r>
    <s v="INC-2026-14259"/>
    <d v="2026-03-25T07:33:00"/>
    <x v="4"/>
    <s v="invoice-processing.co"/>
    <x v="2"/>
    <x v="2"/>
    <n v="0.31458333333333333"/>
    <d v="2026-03-25T00:00:00"/>
    <n v="3"/>
    <n v="3"/>
    <n v="2"/>
    <x v="4"/>
    <s v="Medium"/>
    <s v="Medium"/>
    <n v="1"/>
    <n v="0"/>
  </r>
  <r>
    <s v="INC-2026-12043"/>
    <d v="2026-03-25T07:52:00"/>
    <x v="2"/>
    <s v="micros0ft-security.com"/>
    <x v="2"/>
    <x v="4"/>
    <n v="0.32777777777777778"/>
    <d v="2026-03-25T00:00:00"/>
    <n v="3"/>
    <n v="3"/>
    <n v="5"/>
    <x v="9"/>
    <s v="High"/>
    <s v="High"/>
    <n v="1"/>
    <n v="1"/>
  </r>
  <r>
    <s v="INC-2026-10521"/>
    <d v="2026-03-25T08:44:00"/>
    <x v="0"/>
    <s v="invoice-processing.co"/>
    <x v="2"/>
    <x v="1"/>
    <n v="0.36388888888888887"/>
    <d v="2026-03-25T00:00:00"/>
    <n v="3"/>
    <n v="1"/>
    <n v="4"/>
    <x v="1"/>
    <s v="Low"/>
    <s v="Low"/>
    <n v="1"/>
    <n v="1"/>
  </r>
  <r>
    <s v="INC-2026-12998"/>
    <d v="2026-03-25T08:51:00"/>
    <x v="3"/>
    <s v="secure-bank-login.net"/>
    <x v="0"/>
    <x v="2"/>
    <n v="0.36875000000000002"/>
    <d v="2026-03-25T00:00:00"/>
    <n v="3"/>
    <n v="5"/>
    <n v="2"/>
    <x v="3"/>
    <s v="Medium"/>
    <s v="Medium"/>
    <n v="1"/>
    <n v="0"/>
  </r>
  <r>
    <s v="INC-2026-13426"/>
    <d v="2026-03-25T09:26:00"/>
    <x v="2"/>
    <s v="micros0ft-security.com"/>
    <x v="1"/>
    <x v="3"/>
    <n v="0.39305555555555555"/>
    <d v="2026-03-25T00:00:00"/>
    <n v="3"/>
    <n v="3"/>
    <n v="2"/>
    <x v="4"/>
    <s v="Medium"/>
    <s v="Medium"/>
    <n v="1"/>
    <n v="0"/>
  </r>
  <r>
    <s v="INC-2026-10643"/>
    <d v="2026-03-25T09:47:00"/>
    <x v="4"/>
    <s v="micros0ft-security.com"/>
    <x v="2"/>
    <x v="2"/>
    <n v="0.40763888888888888"/>
    <d v="2026-03-25T00:00:00"/>
    <n v="3"/>
    <n v="3"/>
    <n v="2"/>
    <x v="4"/>
    <s v="Medium"/>
    <s v="Medium"/>
    <n v="1"/>
    <n v="0"/>
  </r>
  <r>
    <s v="INC-2026-10430"/>
    <d v="2026-03-25T09:55:00"/>
    <x v="1"/>
    <s v="hr-benefits-portal.org"/>
    <x v="3"/>
    <x v="1"/>
    <n v="0.41319444444444442"/>
    <d v="2026-03-25T00:00:00"/>
    <n v="3"/>
    <n v="1"/>
    <n v="4"/>
    <x v="1"/>
    <s v="Low"/>
    <s v="Low"/>
    <n v="1"/>
    <n v="1"/>
  </r>
  <r>
    <s v="INC-2026-13175"/>
    <d v="2026-03-25T10:08:00"/>
    <x v="4"/>
    <s v="hr-benefits-portal.org"/>
    <x v="2"/>
    <x v="3"/>
    <n v="0.42222222222222222"/>
    <d v="2026-03-25T00:00:00"/>
    <n v="3"/>
    <n v="3"/>
    <n v="2"/>
    <x v="4"/>
    <s v="Medium"/>
    <s v="Medium"/>
    <n v="1"/>
    <n v="0"/>
  </r>
  <r>
    <s v="INC-2026-10178"/>
    <d v="2026-03-25T10:16:00"/>
    <x v="5"/>
    <s v="hr-benefits-portal.org"/>
    <x v="1"/>
    <x v="2"/>
    <n v="0.42777777777777776"/>
    <d v="2026-03-25T00:00:00"/>
    <n v="3"/>
    <n v="1"/>
    <n v="2"/>
    <x v="6"/>
    <s v="Low"/>
    <s v="Low"/>
    <n v="1"/>
    <n v="0"/>
  </r>
  <r>
    <s v="INC-2026-14736"/>
    <d v="2026-03-25T10:24:00"/>
    <x v="4"/>
    <s v="invoice-processing.co"/>
    <x v="2"/>
    <x v="3"/>
    <n v="0.43333333333333335"/>
    <d v="2026-03-25T00:00:00"/>
    <n v="3"/>
    <n v="3"/>
    <n v="2"/>
    <x v="4"/>
    <s v="Medium"/>
    <s v="Medium"/>
    <n v="1"/>
    <n v="0"/>
  </r>
  <r>
    <s v="INC-2026-11167"/>
    <d v="2026-03-25T10:39:00"/>
    <x v="0"/>
    <s v="secure-bank-login.net"/>
    <x v="2"/>
    <x v="3"/>
    <n v="0.44374999999999998"/>
    <d v="2026-03-25T00:00:00"/>
    <n v="3"/>
    <n v="1"/>
    <n v="2"/>
    <x v="6"/>
    <s v="Low"/>
    <s v="Low"/>
    <n v="1"/>
    <n v="0"/>
  </r>
  <r>
    <s v="INC-2026-13330"/>
    <d v="2026-03-25T10:44:00"/>
    <x v="4"/>
    <s v="hr-benefits-portal.org"/>
    <x v="2"/>
    <x v="2"/>
    <n v="0.44722222222222224"/>
    <d v="2026-03-25T00:00:00"/>
    <n v="3"/>
    <n v="3"/>
    <n v="2"/>
    <x v="4"/>
    <s v="Medium"/>
    <s v="Medium"/>
    <n v="1"/>
    <n v="0"/>
  </r>
  <r>
    <s v="INC-2026-14843"/>
    <d v="2026-03-25T11:20:00"/>
    <x v="4"/>
    <s v="invoice-processing.co"/>
    <x v="2"/>
    <x v="2"/>
    <n v="0.47222222222222221"/>
    <d v="2026-03-25T00:00:00"/>
    <n v="3"/>
    <n v="3"/>
    <n v="2"/>
    <x v="4"/>
    <s v="Medium"/>
    <s v="Medium"/>
    <n v="1"/>
    <n v="0"/>
  </r>
  <r>
    <s v="INC-2026-11754"/>
    <d v="2026-03-25T11:46:00"/>
    <x v="4"/>
    <s v="secure-bank-login.net"/>
    <x v="2"/>
    <x v="4"/>
    <n v="0.49027777777777776"/>
    <d v="2026-03-25T00:00:00"/>
    <n v="3"/>
    <n v="3"/>
    <n v="5"/>
    <x v="9"/>
    <s v="High"/>
    <s v="High"/>
    <n v="1"/>
    <n v="1"/>
  </r>
  <r>
    <s v="INC-2026-12820"/>
    <d v="2026-03-25T11:49:00"/>
    <x v="4"/>
    <s v="invoice-processing.co"/>
    <x v="2"/>
    <x v="0"/>
    <n v="0.49236111111111114"/>
    <d v="2026-03-25T00:00:00"/>
    <n v="3"/>
    <n v="3"/>
    <n v="1"/>
    <x v="2"/>
    <s v="Low"/>
    <s v="Low"/>
    <n v="1"/>
    <n v="0"/>
  </r>
  <r>
    <s v="INC-2026-14916"/>
    <d v="2026-03-25T11:55:00"/>
    <x v="4"/>
    <s v="invoice-processing.co"/>
    <x v="3"/>
    <x v="2"/>
    <n v="0.49652777777777779"/>
    <d v="2026-03-25T00:00:00"/>
    <n v="3"/>
    <n v="3"/>
    <n v="2"/>
    <x v="4"/>
    <s v="Medium"/>
    <s v="Medium"/>
    <n v="1"/>
    <n v="0"/>
  </r>
  <r>
    <s v="INC-2026-13309"/>
    <d v="2026-03-25T12:19:00"/>
    <x v="0"/>
    <s v="micros0ft-security.com"/>
    <x v="3"/>
    <x v="3"/>
    <n v="0.5131944444444444"/>
    <d v="2026-03-25T00:00:00"/>
    <n v="3"/>
    <n v="1"/>
    <n v="2"/>
    <x v="6"/>
    <s v="Low"/>
    <s v="Low"/>
    <n v="1"/>
    <n v="0"/>
  </r>
  <r>
    <s v="INC-2026-14578"/>
    <d v="2026-03-25T12:46:00"/>
    <x v="5"/>
    <s v="hr-benefits-portal.org"/>
    <x v="1"/>
    <x v="2"/>
    <n v="0.53194444444444444"/>
    <d v="2026-03-25T00:00:00"/>
    <n v="3"/>
    <n v="1"/>
    <n v="2"/>
    <x v="6"/>
    <s v="Low"/>
    <s v="Low"/>
    <n v="1"/>
    <n v="0"/>
  </r>
  <r>
    <s v="INC-2026-10593"/>
    <d v="2026-03-25T13:12:00"/>
    <x v="1"/>
    <s v="micros0ft-security.com"/>
    <x v="0"/>
    <x v="1"/>
    <n v="0.55000000000000004"/>
    <d v="2026-03-25T00:00:00"/>
    <n v="3"/>
    <n v="1"/>
    <n v="4"/>
    <x v="1"/>
    <s v="Low"/>
    <s v="Low"/>
    <n v="1"/>
    <n v="1"/>
  </r>
  <r>
    <s v="INC-2026-12756"/>
    <d v="2026-03-25T13:28:00"/>
    <x v="4"/>
    <s v="hr-benefits-portal.org"/>
    <x v="2"/>
    <x v="3"/>
    <n v="0.56111111111111112"/>
    <d v="2026-03-25T00:00:00"/>
    <n v="3"/>
    <n v="3"/>
    <n v="2"/>
    <x v="4"/>
    <s v="Medium"/>
    <s v="Medium"/>
    <n v="1"/>
    <n v="0"/>
  </r>
  <r>
    <s v="INC-2026-12110"/>
    <d v="2026-03-25T13:28:00"/>
    <x v="4"/>
    <s v="hr-benefits-portal.org"/>
    <x v="2"/>
    <x v="2"/>
    <n v="0.56111111111111112"/>
    <d v="2026-03-25T00:00:00"/>
    <n v="3"/>
    <n v="3"/>
    <n v="2"/>
    <x v="4"/>
    <s v="Medium"/>
    <s v="Medium"/>
    <n v="1"/>
    <n v="0"/>
  </r>
  <r>
    <s v="INC-2026-13448"/>
    <d v="2026-03-25T14:27:00"/>
    <x v="4"/>
    <s v="invoice-processing.co"/>
    <x v="2"/>
    <x v="2"/>
    <n v="0.6020833333333333"/>
    <d v="2026-03-25T00:00:00"/>
    <n v="3"/>
    <n v="3"/>
    <n v="2"/>
    <x v="4"/>
    <s v="Medium"/>
    <s v="Medium"/>
    <n v="1"/>
    <n v="0"/>
  </r>
  <r>
    <s v="INC-2026-14419"/>
    <d v="2026-03-25T14:49:00"/>
    <x v="4"/>
    <s v="hr-benefits-portal.org"/>
    <x v="2"/>
    <x v="3"/>
    <n v="0.61736111111111114"/>
    <d v="2026-03-25T00:00:00"/>
    <n v="3"/>
    <n v="3"/>
    <n v="2"/>
    <x v="4"/>
    <s v="Medium"/>
    <s v="Medium"/>
    <n v="1"/>
    <n v="0"/>
  </r>
  <r>
    <s v="INC-2026-13948"/>
    <d v="2026-03-25T15:12:00"/>
    <x v="4"/>
    <s v="invoice-processing.co"/>
    <x v="2"/>
    <x v="2"/>
    <n v="0.6333333333333333"/>
    <d v="2026-03-25T00:00:00"/>
    <n v="3"/>
    <n v="3"/>
    <n v="2"/>
    <x v="4"/>
    <s v="Medium"/>
    <s v="Medium"/>
    <n v="1"/>
    <n v="0"/>
  </r>
  <r>
    <s v="INC-2026-11869"/>
    <d v="2026-03-25T16:56:00"/>
    <x v="4"/>
    <s v="invoice-processing.co"/>
    <x v="2"/>
    <x v="0"/>
    <n v="0.7055555555555556"/>
    <d v="2026-03-25T00:00:00"/>
    <n v="3"/>
    <n v="3"/>
    <n v="1"/>
    <x v="2"/>
    <s v="Low"/>
    <s v="Low"/>
    <n v="1"/>
    <n v="0"/>
  </r>
  <r>
    <s v="INC-2026-12454"/>
    <d v="2026-03-25T17:05:00"/>
    <x v="3"/>
    <s v="invoice-processing.co"/>
    <x v="0"/>
    <x v="3"/>
    <n v="0.71180555555555558"/>
    <d v="2026-03-25T00:00:00"/>
    <n v="3"/>
    <n v="5"/>
    <n v="2"/>
    <x v="3"/>
    <s v="Medium"/>
    <s v="Medium"/>
    <n v="1"/>
    <n v="0"/>
  </r>
  <r>
    <s v="INC-2026-11577"/>
    <d v="2026-03-25T17:32:00"/>
    <x v="4"/>
    <s v="secure-bank-login.net"/>
    <x v="2"/>
    <x v="3"/>
    <n v="0.73055555555555551"/>
    <d v="2026-03-25T00:00:00"/>
    <n v="3"/>
    <n v="3"/>
    <n v="2"/>
    <x v="4"/>
    <s v="Medium"/>
    <s v="Medium"/>
    <n v="1"/>
    <n v="0"/>
  </r>
  <r>
    <s v="INC-2026-11838"/>
    <d v="2026-03-25T17:41:00"/>
    <x v="4"/>
    <s v="secure-bank-login.net"/>
    <x v="2"/>
    <x v="0"/>
    <n v="0.7368055555555556"/>
    <d v="2026-03-25T00:00:00"/>
    <n v="3"/>
    <n v="3"/>
    <n v="1"/>
    <x v="2"/>
    <s v="Low"/>
    <s v="Low"/>
    <n v="1"/>
    <n v="0"/>
  </r>
  <r>
    <s v="INC-2026-11441"/>
    <d v="2026-03-25T17:42:00"/>
    <x v="1"/>
    <s v="hr-benefits-portal.org"/>
    <x v="1"/>
    <x v="3"/>
    <n v="0.73750000000000004"/>
    <d v="2026-03-25T00:00:00"/>
    <n v="3"/>
    <n v="1"/>
    <n v="2"/>
    <x v="6"/>
    <s v="Low"/>
    <s v="Low"/>
    <n v="1"/>
    <n v="0"/>
  </r>
  <r>
    <s v="INC-2026-10457"/>
    <d v="2026-03-25T17:52:00"/>
    <x v="1"/>
    <s v="hr-benefits-portal.org"/>
    <x v="2"/>
    <x v="0"/>
    <n v="0.74444444444444446"/>
    <d v="2026-03-25T00:00:00"/>
    <n v="3"/>
    <n v="1"/>
    <n v="1"/>
    <x v="0"/>
    <s v="Low"/>
    <s v="Low"/>
    <n v="1"/>
    <n v="0"/>
  </r>
  <r>
    <s v="INC-2026-11150"/>
    <d v="2026-03-25T18:10:00"/>
    <x v="2"/>
    <s v="hr-benefits-portal.org"/>
    <x v="2"/>
    <x v="2"/>
    <n v="0.75694444444444442"/>
    <d v="2026-03-25T00:00:00"/>
    <n v="3"/>
    <n v="3"/>
    <n v="2"/>
    <x v="4"/>
    <s v="Medium"/>
    <s v="Medium"/>
    <n v="1"/>
    <n v="0"/>
  </r>
  <r>
    <s v="INC-2026-11692"/>
    <d v="2026-03-25T18:41:00"/>
    <x v="0"/>
    <s v="micros0ft-security.com"/>
    <x v="1"/>
    <x v="0"/>
    <n v="0.77847222222222223"/>
    <d v="2026-03-25T00:00:00"/>
    <n v="3"/>
    <n v="1"/>
    <n v="1"/>
    <x v="0"/>
    <s v="Low"/>
    <s v="Low"/>
    <n v="1"/>
    <n v="0"/>
  </r>
  <r>
    <s v="INC-2026-13378"/>
    <d v="2026-03-25T18:42:00"/>
    <x v="4"/>
    <s v="secure-bank-login.net"/>
    <x v="0"/>
    <x v="2"/>
    <n v="0.77916666666666667"/>
    <d v="2026-03-25T00:00:00"/>
    <n v="3"/>
    <n v="3"/>
    <n v="2"/>
    <x v="4"/>
    <s v="Medium"/>
    <s v="Medium"/>
    <n v="1"/>
    <n v="0"/>
  </r>
  <r>
    <s v="INC-2026-12724"/>
    <d v="2026-03-25T19:24:00"/>
    <x v="4"/>
    <s v="invoice-processing.co"/>
    <x v="2"/>
    <x v="3"/>
    <n v="0.80833333333333335"/>
    <d v="2026-03-25T00:00:00"/>
    <n v="3"/>
    <n v="3"/>
    <n v="2"/>
    <x v="4"/>
    <s v="Medium"/>
    <s v="Medium"/>
    <n v="1"/>
    <n v="0"/>
  </r>
  <r>
    <s v="INC-2026-12313"/>
    <d v="2026-03-25T19:33:00"/>
    <x v="3"/>
    <s v="hr-benefits-portal.org"/>
    <x v="0"/>
    <x v="0"/>
    <n v="0.81458333333333333"/>
    <d v="2026-03-25T00:00:00"/>
    <n v="3"/>
    <n v="5"/>
    <n v="1"/>
    <x v="8"/>
    <s v="Medium"/>
    <s v="Medium"/>
    <n v="1"/>
    <n v="0"/>
  </r>
  <r>
    <s v="INC-2026-10090"/>
    <d v="2026-03-25T19:39:00"/>
    <x v="4"/>
    <s v="invoice-processing.co"/>
    <x v="3"/>
    <x v="2"/>
    <n v="0.81874999999999998"/>
    <d v="2026-03-25T00:00:00"/>
    <n v="3"/>
    <n v="3"/>
    <n v="2"/>
    <x v="4"/>
    <s v="Medium"/>
    <s v="Medium"/>
    <n v="1"/>
    <n v="0"/>
  </r>
  <r>
    <s v="INC-2026-13645"/>
    <d v="2026-03-25T19:40:00"/>
    <x v="4"/>
    <s v="micros0ft-security.com"/>
    <x v="2"/>
    <x v="0"/>
    <n v="0.81944444444444442"/>
    <d v="2026-03-25T00:00:00"/>
    <n v="3"/>
    <n v="3"/>
    <n v="1"/>
    <x v="2"/>
    <s v="Low"/>
    <s v="Low"/>
    <n v="1"/>
    <n v="0"/>
  </r>
  <r>
    <s v="INC-2026-13908"/>
    <d v="2026-03-25T20:16:00"/>
    <x v="5"/>
    <s v="micros0ft-security.com"/>
    <x v="3"/>
    <x v="3"/>
    <n v="0.84444444444444444"/>
    <d v="2026-03-25T00:00:00"/>
    <n v="3"/>
    <n v="1"/>
    <n v="2"/>
    <x v="6"/>
    <s v="Low"/>
    <s v="Low"/>
    <n v="1"/>
    <n v="0"/>
  </r>
  <r>
    <s v="INC-2026-10193"/>
    <d v="2026-03-25T20:25:00"/>
    <x v="4"/>
    <s v="invoice-processing.co"/>
    <x v="2"/>
    <x v="3"/>
    <n v="0.85069444444444442"/>
    <d v="2026-03-25T00:00:00"/>
    <n v="3"/>
    <n v="3"/>
    <n v="2"/>
    <x v="4"/>
    <s v="Medium"/>
    <s v="Medium"/>
    <n v="1"/>
    <n v="0"/>
  </r>
  <r>
    <s v="INC-2026-11393"/>
    <d v="2026-03-25T20:56:00"/>
    <x v="3"/>
    <s v="hr-benefits-portal.org"/>
    <x v="0"/>
    <x v="0"/>
    <n v="0.87222222222222223"/>
    <d v="2026-03-25T00:00:00"/>
    <n v="3"/>
    <n v="5"/>
    <n v="1"/>
    <x v="8"/>
    <s v="Medium"/>
    <s v="Medium"/>
    <n v="1"/>
    <n v="0"/>
  </r>
  <r>
    <s v="INC-2026-10348"/>
    <d v="2026-03-25T21:00:00"/>
    <x v="4"/>
    <s v="hr-benefits-portal.org"/>
    <x v="2"/>
    <x v="3"/>
    <n v="0.875"/>
    <d v="2026-03-25T00:00:00"/>
    <n v="3"/>
    <n v="3"/>
    <n v="2"/>
    <x v="4"/>
    <s v="Medium"/>
    <s v="Medium"/>
    <n v="1"/>
    <n v="0"/>
  </r>
  <r>
    <s v="INC-2026-13292"/>
    <d v="2026-03-25T21:46:00"/>
    <x v="4"/>
    <s v="micros0ft-security.com"/>
    <x v="2"/>
    <x v="4"/>
    <n v="0.90694444444444444"/>
    <d v="2026-03-25T00:00:00"/>
    <n v="3"/>
    <n v="3"/>
    <n v="5"/>
    <x v="9"/>
    <s v="High"/>
    <s v="High"/>
    <n v="1"/>
    <n v="1"/>
  </r>
  <r>
    <s v="INC-2026-13380"/>
    <d v="2026-03-25T22:15:00"/>
    <x v="2"/>
    <s v="hr-benefits-portal.org"/>
    <x v="0"/>
    <x v="2"/>
    <n v="0.92708333333333337"/>
    <d v="2026-03-25T00:00:00"/>
    <n v="3"/>
    <n v="3"/>
    <n v="2"/>
    <x v="4"/>
    <s v="Medium"/>
    <s v="Medium"/>
    <n v="1"/>
    <n v="0"/>
  </r>
  <r>
    <s v="INC-2026-13332"/>
    <d v="2026-03-25T22:22:00"/>
    <x v="4"/>
    <s v="secure-bank-login.net"/>
    <x v="2"/>
    <x v="0"/>
    <n v="0.93194444444444446"/>
    <d v="2026-03-25T00:00:00"/>
    <n v="3"/>
    <n v="3"/>
    <n v="1"/>
    <x v="2"/>
    <s v="Low"/>
    <s v="Low"/>
    <n v="1"/>
    <n v="0"/>
  </r>
  <r>
    <s v="INC-2026-12650"/>
    <d v="2026-03-25T22:55:00"/>
    <x v="0"/>
    <s v="hr-benefits-portal.org"/>
    <x v="1"/>
    <x v="4"/>
    <n v="0.95486111111111116"/>
    <d v="2026-03-25T00:00:00"/>
    <n v="3"/>
    <n v="1"/>
    <n v="5"/>
    <x v="8"/>
    <s v="Medium"/>
    <s v="Medium"/>
    <n v="1"/>
    <n v="1"/>
  </r>
  <r>
    <s v="INC-2026-12227"/>
    <d v="2026-03-25T23:40:00"/>
    <x v="1"/>
    <s v="hr-benefits-portal.org"/>
    <x v="2"/>
    <x v="3"/>
    <n v="0.98611111111111116"/>
    <d v="2026-03-25T00:00:00"/>
    <n v="3"/>
    <n v="1"/>
    <n v="2"/>
    <x v="6"/>
    <s v="Low"/>
    <s v="Low"/>
    <n v="1"/>
    <n v="0"/>
  </r>
  <r>
    <s v="INC-2026-13412"/>
    <d v="2026-03-25T23:49:00"/>
    <x v="3"/>
    <s v="invoice-processing.co"/>
    <x v="0"/>
    <x v="2"/>
    <n v="0.99236111111111114"/>
    <d v="2026-03-25T00:00:00"/>
    <n v="3"/>
    <n v="5"/>
    <n v="2"/>
    <x v="3"/>
    <s v="Medium"/>
    <s v="Medium"/>
    <n v="1"/>
    <n v="0"/>
  </r>
  <r>
    <s v="INC-2026-12036"/>
    <d v="2026-03-25T23:55:00"/>
    <x v="3"/>
    <s v="hr-benefits-portal.org"/>
    <x v="0"/>
    <x v="2"/>
    <n v="0.99652777777777779"/>
    <d v="2026-03-25T00:00:00"/>
    <n v="3"/>
    <n v="5"/>
    <n v="2"/>
    <x v="3"/>
    <s v="Medium"/>
    <s v="Medium"/>
    <n v="1"/>
    <n v="0"/>
  </r>
  <r>
    <s v="INC-2026-13818"/>
    <d v="2026-03-26T01:03:00"/>
    <x v="3"/>
    <s v="secure-bank-login.net"/>
    <x v="0"/>
    <x v="3"/>
    <n v="4.3749999999999997E-2"/>
    <d v="2026-03-26T00:00:00"/>
    <n v="3"/>
    <n v="5"/>
    <n v="2"/>
    <x v="3"/>
    <s v="Medium"/>
    <s v="Medium"/>
    <n v="1"/>
    <n v="0"/>
  </r>
  <r>
    <s v="INC-2026-12544"/>
    <d v="2026-03-26T02:53:00"/>
    <x v="4"/>
    <s v="secure-bank-login.net"/>
    <x v="2"/>
    <x v="3"/>
    <n v="0.12013888888888889"/>
    <d v="2026-03-26T00:00:00"/>
    <n v="3"/>
    <n v="3"/>
    <n v="2"/>
    <x v="4"/>
    <s v="Medium"/>
    <s v="Medium"/>
    <n v="1"/>
    <n v="0"/>
  </r>
  <r>
    <s v="INC-2026-14311"/>
    <d v="2026-03-26T02:55:00"/>
    <x v="4"/>
    <s v="invoice-processing.co"/>
    <x v="2"/>
    <x v="2"/>
    <n v="0.12152777777777778"/>
    <d v="2026-03-26T00:00:00"/>
    <n v="3"/>
    <n v="3"/>
    <n v="2"/>
    <x v="4"/>
    <s v="Medium"/>
    <s v="Medium"/>
    <n v="1"/>
    <n v="0"/>
  </r>
  <r>
    <s v="INC-2026-13614"/>
    <d v="2026-03-26T03:03:00"/>
    <x v="2"/>
    <s v="hr-benefits-portal.org"/>
    <x v="1"/>
    <x v="0"/>
    <n v="0.12708333333333333"/>
    <d v="2026-03-26T00:00:00"/>
    <n v="3"/>
    <n v="3"/>
    <n v="1"/>
    <x v="2"/>
    <s v="Low"/>
    <s v="Low"/>
    <n v="1"/>
    <n v="0"/>
  </r>
  <r>
    <s v="INC-2026-13270"/>
    <d v="2026-03-26T03:30:00"/>
    <x v="4"/>
    <s v="hr-benefits-portal.org"/>
    <x v="2"/>
    <x v="0"/>
    <n v="0.14583333333333334"/>
    <d v="2026-03-26T00:00:00"/>
    <n v="3"/>
    <n v="3"/>
    <n v="1"/>
    <x v="2"/>
    <s v="Low"/>
    <s v="Low"/>
    <n v="1"/>
    <n v="0"/>
  </r>
  <r>
    <s v="INC-2026-10063"/>
    <d v="2026-03-26T03:46:00"/>
    <x v="4"/>
    <s v="invoice-processing.co"/>
    <x v="3"/>
    <x v="3"/>
    <n v="0.15694444444444444"/>
    <d v="2026-03-26T00:00:00"/>
    <n v="3"/>
    <n v="3"/>
    <n v="2"/>
    <x v="4"/>
    <s v="Medium"/>
    <s v="Medium"/>
    <n v="1"/>
    <n v="0"/>
  </r>
  <r>
    <s v="INC-2026-12747"/>
    <d v="2026-03-26T03:48:00"/>
    <x v="3"/>
    <s v="hr-benefits-portal.org"/>
    <x v="0"/>
    <x v="1"/>
    <n v="0.15833333333333333"/>
    <d v="2026-03-26T00:00:00"/>
    <n v="3"/>
    <n v="5"/>
    <n v="4"/>
    <x v="10"/>
    <s v="Very High"/>
    <s v="Critical"/>
    <n v="1"/>
    <n v="1"/>
  </r>
  <r>
    <s v="INC-2026-12472"/>
    <d v="2026-03-26T03:54:00"/>
    <x v="4"/>
    <s v="invoice-processing.co"/>
    <x v="2"/>
    <x v="2"/>
    <n v="0.16250000000000001"/>
    <d v="2026-03-26T00:00:00"/>
    <n v="3"/>
    <n v="3"/>
    <n v="2"/>
    <x v="4"/>
    <s v="Medium"/>
    <s v="Medium"/>
    <n v="1"/>
    <n v="0"/>
  </r>
  <r>
    <s v="INC-2026-11904"/>
    <d v="2026-03-26T04:25:00"/>
    <x v="4"/>
    <s v="micros0ft-security.com"/>
    <x v="2"/>
    <x v="3"/>
    <n v="0.18402777777777779"/>
    <d v="2026-03-26T00:00:00"/>
    <n v="3"/>
    <n v="3"/>
    <n v="2"/>
    <x v="4"/>
    <s v="Medium"/>
    <s v="Medium"/>
    <n v="1"/>
    <n v="0"/>
  </r>
  <r>
    <s v="INC-2026-13471"/>
    <d v="2026-03-26T04:45:00"/>
    <x v="3"/>
    <s v="secure-bank-login.net"/>
    <x v="0"/>
    <x v="3"/>
    <n v="0.19791666666666666"/>
    <d v="2026-03-26T00:00:00"/>
    <n v="3"/>
    <n v="5"/>
    <n v="2"/>
    <x v="3"/>
    <s v="Medium"/>
    <s v="Medium"/>
    <n v="1"/>
    <n v="0"/>
  </r>
  <r>
    <s v="INC-2026-14889"/>
    <d v="2026-03-26T04:51:00"/>
    <x v="3"/>
    <s v="hr-benefits-portal.org"/>
    <x v="0"/>
    <x v="2"/>
    <n v="0.20208333333333334"/>
    <d v="2026-03-26T00:00:00"/>
    <n v="3"/>
    <n v="5"/>
    <n v="2"/>
    <x v="3"/>
    <s v="Medium"/>
    <s v="Medium"/>
    <n v="1"/>
    <n v="0"/>
  </r>
  <r>
    <s v="INC-2026-10608"/>
    <d v="2026-03-26T05:16:00"/>
    <x v="4"/>
    <s v="invoice-processing.co"/>
    <x v="2"/>
    <x v="3"/>
    <n v="0.21944444444444444"/>
    <d v="2026-03-26T00:00:00"/>
    <n v="3"/>
    <n v="3"/>
    <n v="2"/>
    <x v="4"/>
    <s v="Medium"/>
    <s v="Medium"/>
    <n v="1"/>
    <n v="0"/>
  </r>
  <r>
    <s v="INC-2026-12234"/>
    <d v="2026-03-26T05:41:00"/>
    <x v="4"/>
    <s v="micros0ft-security.com"/>
    <x v="2"/>
    <x v="0"/>
    <n v="0.23680555555555555"/>
    <d v="2026-03-26T00:00:00"/>
    <n v="3"/>
    <n v="3"/>
    <n v="1"/>
    <x v="2"/>
    <s v="Low"/>
    <s v="Low"/>
    <n v="1"/>
    <n v="0"/>
  </r>
  <r>
    <s v="INC-2026-11014"/>
    <d v="2026-03-26T05:55:00"/>
    <x v="4"/>
    <s v="hr-benefits-portal.org"/>
    <x v="2"/>
    <x v="2"/>
    <n v="0.24652777777777779"/>
    <d v="2026-03-26T00:00:00"/>
    <n v="3"/>
    <n v="3"/>
    <n v="2"/>
    <x v="4"/>
    <s v="Medium"/>
    <s v="Medium"/>
    <n v="1"/>
    <n v="0"/>
  </r>
  <r>
    <s v="INC-2026-11382"/>
    <d v="2026-03-26T06:02:00"/>
    <x v="4"/>
    <s v="secure-bank-login.net"/>
    <x v="2"/>
    <x v="3"/>
    <n v="0.25138888888888888"/>
    <d v="2026-03-26T00:00:00"/>
    <n v="3"/>
    <n v="3"/>
    <n v="2"/>
    <x v="4"/>
    <s v="Medium"/>
    <s v="Medium"/>
    <n v="1"/>
    <n v="0"/>
  </r>
  <r>
    <s v="INC-2026-11482"/>
    <d v="2026-03-26T06:14:00"/>
    <x v="4"/>
    <s v="micros0ft-security.com"/>
    <x v="2"/>
    <x v="2"/>
    <n v="0.25972222222222224"/>
    <d v="2026-03-26T00:00:00"/>
    <n v="3"/>
    <n v="3"/>
    <n v="2"/>
    <x v="4"/>
    <s v="Medium"/>
    <s v="Medium"/>
    <n v="1"/>
    <n v="0"/>
  </r>
  <r>
    <s v="INC-2026-12052"/>
    <d v="2026-03-26T06:47:00"/>
    <x v="4"/>
    <s v="invoice-processing.co"/>
    <x v="2"/>
    <x v="3"/>
    <n v="0.28263888888888888"/>
    <d v="2026-03-26T00:00:00"/>
    <n v="3"/>
    <n v="3"/>
    <n v="2"/>
    <x v="4"/>
    <s v="Medium"/>
    <s v="Medium"/>
    <n v="1"/>
    <n v="0"/>
  </r>
  <r>
    <s v="INC-2026-13835"/>
    <d v="2026-03-26T07:36:00"/>
    <x v="5"/>
    <s v="hr-benefits-portal.org"/>
    <x v="1"/>
    <x v="0"/>
    <n v="0.31666666666666665"/>
    <d v="2026-03-26T00:00:00"/>
    <n v="3"/>
    <n v="1"/>
    <n v="1"/>
    <x v="0"/>
    <s v="Low"/>
    <s v="Low"/>
    <n v="1"/>
    <n v="0"/>
  </r>
  <r>
    <s v="INC-2026-12603"/>
    <d v="2026-03-26T08:21:00"/>
    <x v="4"/>
    <s v="secure-bank-login.net"/>
    <x v="2"/>
    <x v="3"/>
    <n v="0.34791666666666665"/>
    <d v="2026-03-26T00:00:00"/>
    <n v="3"/>
    <n v="3"/>
    <n v="2"/>
    <x v="4"/>
    <s v="Medium"/>
    <s v="Medium"/>
    <n v="1"/>
    <n v="0"/>
  </r>
  <r>
    <s v="INC-2026-12869"/>
    <d v="2026-03-26T08:37:00"/>
    <x v="4"/>
    <s v="hr-benefits-portal.org"/>
    <x v="1"/>
    <x v="1"/>
    <n v="0.35902777777777778"/>
    <d v="2026-03-26T00:00:00"/>
    <n v="3"/>
    <n v="3"/>
    <n v="4"/>
    <x v="5"/>
    <s v="High"/>
    <s v="High"/>
    <n v="1"/>
    <n v="1"/>
  </r>
  <r>
    <s v="INC-2026-13071"/>
    <d v="2026-03-26T09:25:00"/>
    <x v="3"/>
    <s v="secure-bank-login.net"/>
    <x v="0"/>
    <x v="2"/>
    <n v="0.3923611111111111"/>
    <d v="2026-03-26T00:00:00"/>
    <n v="3"/>
    <n v="5"/>
    <n v="2"/>
    <x v="3"/>
    <s v="Medium"/>
    <s v="Medium"/>
    <n v="1"/>
    <n v="0"/>
  </r>
  <r>
    <s v="INC-2026-12321"/>
    <d v="2026-03-26T09:35:00"/>
    <x v="2"/>
    <s v="hr-benefits-portal.org"/>
    <x v="2"/>
    <x v="0"/>
    <n v="0.39930555555555558"/>
    <d v="2026-03-26T00:00:00"/>
    <n v="3"/>
    <n v="3"/>
    <n v="1"/>
    <x v="2"/>
    <s v="Low"/>
    <s v="Low"/>
    <n v="1"/>
    <n v="0"/>
  </r>
  <r>
    <s v="INC-2026-11512"/>
    <d v="2026-03-26T09:35:00"/>
    <x v="3"/>
    <s v="invoice-processing.co"/>
    <x v="0"/>
    <x v="3"/>
    <n v="0.39930555555555558"/>
    <d v="2026-03-26T00:00:00"/>
    <n v="3"/>
    <n v="5"/>
    <n v="2"/>
    <x v="3"/>
    <s v="Medium"/>
    <s v="Medium"/>
    <n v="1"/>
    <n v="0"/>
  </r>
  <r>
    <s v="INC-2026-12328"/>
    <d v="2026-03-26T09:45:00"/>
    <x v="2"/>
    <s v="invoice-processing.co"/>
    <x v="1"/>
    <x v="0"/>
    <n v="0.40625"/>
    <d v="2026-03-26T00:00:00"/>
    <n v="3"/>
    <n v="3"/>
    <n v="1"/>
    <x v="2"/>
    <s v="Low"/>
    <s v="Low"/>
    <n v="1"/>
    <n v="0"/>
  </r>
  <r>
    <s v="INC-2026-11244"/>
    <d v="2026-03-26T10:00:00"/>
    <x v="2"/>
    <s v="hr-benefits-portal.org"/>
    <x v="1"/>
    <x v="3"/>
    <n v="0.41666666666666669"/>
    <d v="2026-03-26T00:00:00"/>
    <n v="3"/>
    <n v="3"/>
    <n v="2"/>
    <x v="4"/>
    <s v="Medium"/>
    <s v="Medium"/>
    <n v="1"/>
    <n v="0"/>
  </r>
  <r>
    <s v="INC-2026-14698"/>
    <d v="2026-03-26T10:53:00"/>
    <x v="4"/>
    <s v="micros0ft-security.com"/>
    <x v="2"/>
    <x v="3"/>
    <n v="0.45347222222222222"/>
    <d v="2026-03-26T00:00:00"/>
    <n v="3"/>
    <n v="3"/>
    <n v="2"/>
    <x v="4"/>
    <s v="Medium"/>
    <s v="Medium"/>
    <n v="1"/>
    <n v="0"/>
  </r>
  <r>
    <s v="INC-2026-12846"/>
    <d v="2026-03-26T12:04:00"/>
    <x v="1"/>
    <s v="micros0ft-security.com"/>
    <x v="3"/>
    <x v="3"/>
    <n v="0.50277777777777777"/>
    <d v="2026-03-26T00:00:00"/>
    <n v="3"/>
    <n v="1"/>
    <n v="2"/>
    <x v="6"/>
    <s v="Low"/>
    <s v="Low"/>
    <n v="1"/>
    <n v="0"/>
  </r>
  <r>
    <s v="INC-2026-10602"/>
    <d v="2026-03-26T12:38:00"/>
    <x v="3"/>
    <s v="micros0ft-security.com"/>
    <x v="0"/>
    <x v="3"/>
    <n v="0.52638888888888891"/>
    <d v="2026-03-26T00:00:00"/>
    <n v="3"/>
    <n v="5"/>
    <n v="2"/>
    <x v="3"/>
    <s v="Medium"/>
    <s v="Medium"/>
    <n v="1"/>
    <n v="0"/>
  </r>
  <r>
    <s v="INC-2026-13324"/>
    <d v="2026-03-26T13:22:00"/>
    <x v="3"/>
    <s v="secure-bank-login.net"/>
    <x v="0"/>
    <x v="4"/>
    <n v="0.55694444444444446"/>
    <d v="2026-03-26T00:00:00"/>
    <n v="3"/>
    <n v="5"/>
    <n v="5"/>
    <x v="7"/>
    <s v="Very High"/>
    <s v="Critical"/>
    <n v="1"/>
    <n v="1"/>
  </r>
  <r>
    <s v="INC-2026-10755"/>
    <d v="2026-03-26T13:55:00"/>
    <x v="4"/>
    <s v="hr-benefits-portal.org"/>
    <x v="2"/>
    <x v="3"/>
    <n v="0.57986111111111116"/>
    <d v="2026-03-26T00:00:00"/>
    <n v="3"/>
    <n v="3"/>
    <n v="2"/>
    <x v="4"/>
    <s v="Medium"/>
    <s v="Medium"/>
    <n v="1"/>
    <n v="0"/>
  </r>
  <r>
    <s v="INC-2026-12907"/>
    <d v="2026-03-26T14:20:00"/>
    <x v="4"/>
    <s v="micros0ft-security.com"/>
    <x v="2"/>
    <x v="3"/>
    <n v="0.59722222222222221"/>
    <d v="2026-03-26T00:00:00"/>
    <n v="3"/>
    <n v="3"/>
    <n v="2"/>
    <x v="4"/>
    <s v="Medium"/>
    <s v="Medium"/>
    <n v="1"/>
    <n v="0"/>
  </r>
  <r>
    <s v="INC-2026-10641"/>
    <d v="2026-03-26T14:30:00"/>
    <x v="4"/>
    <s v="invoice-processing.co"/>
    <x v="2"/>
    <x v="3"/>
    <n v="0.60416666666666663"/>
    <d v="2026-03-26T00:00:00"/>
    <n v="3"/>
    <n v="3"/>
    <n v="2"/>
    <x v="4"/>
    <s v="Medium"/>
    <s v="Medium"/>
    <n v="1"/>
    <n v="0"/>
  </r>
  <r>
    <s v="INC-2026-12229"/>
    <d v="2026-03-26T14:38:00"/>
    <x v="4"/>
    <s v="micros0ft-security.com"/>
    <x v="2"/>
    <x v="0"/>
    <n v="0.60972222222222228"/>
    <d v="2026-03-26T00:00:00"/>
    <n v="3"/>
    <n v="3"/>
    <n v="1"/>
    <x v="2"/>
    <s v="Low"/>
    <s v="Low"/>
    <n v="1"/>
    <n v="0"/>
  </r>
  <r>
    <s v="INC-2026-10768"/>
    <d v="2026-03-26T15:31:00"/>
    <x v="4"/>
    <s v="secure-bank-login.net"/>
    <x v="2"/>
    <x v="3"/>
    <n v="0.64652777777777781"/>
    <d v="2026-03-26T00:00:00"/>
    <n v="3"/>
    <n v="3"/>
    <n v="2"/>
    <x v="4"/>
    <s v="Medium"/>
    <s v="Medium"/>
    <n v="1"/>
    <n v="0"/>
  </r>
  <r>
    <s v="INC-2026-12101"/>
    <d v="2026-03-26T15:34:00"/>
    <x v="4"/>
    <s v="hr-benefits-portal.org"/>
    <x v="2"/>
    <x v="0"/>
    <n v="0.64861111111111114"/>
    <d v="2026-03-26T00:00:00"/>
    <n v="3"/>
    <n v="3"/>
    <n v="1"/>
    <x v="2"/>
    <s v="Low"/>
    <s v="Low"/>
    <n v="1"/>
    <n v="0"/>
  </r>
  <r>
    <s v="INC-2026-10159"/>
    <d v="2026-03-26T17:16:00"/>
    <x v="0"/>
    <s v="micros0ft-security.com"/>
    <x v="0"/>
    <x v="3"/>
    <n v="0.71944444444444444"/>
    <d v="2026-03-26T00:00:00"/>
    <n v="3"/>
    <n v="1"/>
    <n v="2"/>
    <x v="6"/>
    <s v="Low"/>
    <s v="Low"/>
    <n v="1"/>
    <n v="0"/>
  </r>
  <r>
    <s v="INC-2026-14386"/>
    <d v="2026-03-26T17:27:00"/>
    <x v="4"/>
    <s v="hr-benefits-portal.org"/>
    <x v="2"/>
    <x v="3"/>
    <n v="0.7270833333333333"/>
    <d v="2026-03-26T00:00:00"/>
    <n v="3"/>
    <n v="3"/>
    <n v="2"/>
    <x v="4"/>
    <s v="Medium"/>
    <s v="Medium"/>
    <n v="1"/>
    <n v="0"/>
  </r>
  <r>
    <s v="INC-2026-14931"/>
    <d v="2026-03-26T17:30:00"/>
    <x v="5"/>
    <s v="hr-benefits-portal.org"/>
    <x v="3"/>
    <x v="3"/>
    <n v="0.72916666666666663"/>
    <d v="2026-03-26T00:00:00"/>
    <n v="3"/>
    <n v="1"/>
    <n v="2"/>
    <x v="6"/>
    <s v="Low"/>
    <s v="Low"/>
    <n v="1"/>
    <n v="0"/>
  </r>
  <r>
    <s v="INC-2026-13224"/>
    <d v="2026-03-26T18:28:00"/>
    <x v="2"/>
    <s v="secure-bank-login.net"/>
    <x v="0"/>
    <x v="2"/>
    <n v="0.76944444444444449"/>
    <d v="2026-03-26T00:00:00"/>
    <n v="3"/>
    <n v="3"/>
    <n v="2"/>
    <x v="4"/>
    <s v="Medium"/>
    <s v="Medium"/>
    <n v="1"/>
    <n v="0"/>
  </r>
  <r>
    <s v="INC-2026-14703"/>
    <d v="2026-03-26T18:50:00"/>
    <x v="4"/>
    <s v="micros0ft-security.com"/>
    <x v="2"/>
    <x v="0"/>
    <n v="0.78472222222222221"/>
    <d v="2026-03-26T00:00:00"/>
    <n v="3"/>
    <n v="3"/>
    <n v="1"/>
    <x v="2"/>
    <s v="Low"/>
    <s v="Low"/>
    <n v="1"/>
    <n v="0"/>
  </r>
  <r>
    <s v="INC-2026-10489"/>
    <d v="2026-03-26T18:58:00"/>
    <x v="3"/>
    <s v="hr-benefits-portal.org"/>
    <x v="0"/>
    <x v="2"/>
    <n v="0.79027777777777775"/>
    <d v="2026-03-26T00:00:00"/>
    <n v="3"/>
    <n v="5"/>
    <n v="2"/>
    <x v="3"/>
    <s v="Medium"/>
    <s v="Medium"/>
    <n v="1"/>
    <n v="0"/>
  </r>
  <r>
    <s v="INC-2026-12085"/>
    <d v="2026-03-26T19:23:00"/>
    <x v="2"/>
    <s v="secure-bank-login.net"/>
    <x v="2"/>
    <x v="0"/>
    <n v="0.80763888888888891"/>
    <d v="2026-03-26T00:00:00"/>
    <n v="3"/>
    <n v="3"/>
    <n v="1"/>
    <x v="2"/>
    <s v="Low"/>
    <s v="Low"/>
    <n v="1"/>
    <n v="0"/>
  </r>
  <r>
    <s v="INC-2026-11855"/>
    <d v="2026-03-26T19:59:00"/>
    <x v="4"/>
    <s v="hr-benefits-portal.org"/>
    <x v="3"/>
    <x v="3"/>
    <n v="0.83263888888888893"/>
    <d v="2026-03-26T00:00:00"/>
    <n v="3"/>
    <n v="3"/>
    <n v="2"/>
    <x v="4"/>
    <s v="Medium"/>
    <s v="Medium"/>
    <n v="1"/>
    <n v="0"/>
  </r>
  <r>
    <s v="INC-2026-13714"/>
    <d v="2026-03-26T20:01:00"/>
    <x v="4"/>
    <s v="secure-bank-login.net"/>
    <x v="0"/>
    <x v="1"/>
    <n v="0.83402777777777781"/>
    <d v="2026-03-26T00:00:00"/>
    <n v="3"/>
    <n v="3"/>
    <n v="4"/>
    <x v="5"/>
    <s v="High"/>
    <s v="High"/>
    <n v="1"/>
    <n v="1"/>
  </r>
  <r>
    <s v="INC-2026-12764"/>
    <d v="2026-03-26T20:23:00"/>
    <x v="4"/>
    <s v="secure-bank-login.net"/>
    <x v="2"/>
    <x v="0"/>
    <n v="0.84930555555555554"/>
    <d v="2026-03-26T00:00:00"/>
    <n v="3"/>
    <n v="3"/>
    <n v="1"/>
    <x v="2"/>
    <s v="Low"/>
    <s v="Low"/>
    <n v="1"/>
    <n v="0"/>
  </r>
  <r>
    <s v="INC-2026-10955"/>
    <d v="2026-03-26T20:31:00"/>
    <x v="4"/>
    <s v="hr-benefits-portal.org"/>
    <x v="2"/>
    <x v="3"/>
    <n v="0.85486111111111107"/>
    <d v="2026-03-26T00:00:00"/>
    <n v="3"/>
    <n v="3"/>
    <n v="2"/>
    <x v="4"/>
    <s v="Medium"/>
    <s v="Medium"/>
    <n v="1"/>
    <n v="0"/>
  </r>
  <r>
    <s v="INC-2026-11889"/>
    <d v="2026-03-26T20:53:00"/>
    <x v="3"/>
    <s v="hr-benefits-portal.org"/>
    <x v="0"/>
    <x v="2"/>
    <n v="0.87013888888888891"/>
    <d v="2026-03-26T00:00:00"/>
    <n v="3"/>
    <n v="5"/>
    <n v="2"/>
    <x v="3"/>
    <s v="Medium"/>
    <s v="Medium"/>
    <n v="1"/>
    <n v="0"/>
  </r>
  <r>
    <s v="INC-2026-14141"/>
    <d v="2026-03-26T21:26:00"/>
    <x v="4"/>
    <s v="hr-benefits-portal.org"/>
    <x v="2"/>
    <x v="3"/>
    <n v="0.8930555555555556"/>
    <d v="2026-03-26T00:00:00"/>
    <n v="3"/>
    <n v="3"/>
    <n v="2"/>
    <x v="4"/>
    <s v="Medium"/>
    <s v="Medium"/>
    <n v="1"/>
    <n v="0"/>
  </r>
  <r>
    <s v="INC-2026-11528"/>
    <d v="2026-03-26T21:43:00"/>
    <x v="4"/>
    <s v="invoice-processing.co"/>
    <x v="3"/>
    <x v="2"/>
    <n v="0.90486111111111112"/>
    <d v="2026-03-26T00:00:00"/>
    <n v="3"/>
    <n v="3"/>
    <n v="2"/>
    <x v="4"/>
    <s v="Medium"/>
    <s v="Medium"/>
    <n v="1"/>
    <n v="0"/>
  </r>
  <r>
    <s v="INC-2026-12282"/>
    <d v="2026-03-26T22:25:00"/>
    <x v="4"/>
    <s v="secure-bank-login.net"/>
    <x v="2"/>
    <x v="4"/>
    <n v="0.93402777777777779"/>
    <d v="2026-03-26T00:00:00"/>
    <n v="3"/>
    <n v="3"/>
    <n v="5"/>
    <x v="9"/>
    <s v="High"/>
    <s v="High"/>
    <n v="1"/>
    <n v="1"/>
  </r>
  <r>
    <s v="INC-2026-14160"/>
    <d v="2026-03-26T22:50:00"/>
    <x v="4"/>
    <s v="hr-benefits-portal.org"/>
    <x v="2"/>
    <x v="3"/>
    <n v="0.95138888888888884"/>
    <d v="2026-03-26T00:00:00"/>
    <n v="3"/>
    <n v="3"/>
    <n v="2"/>
    <x v="4"/>
    <s v="Medium"/>
    <s v="Medium"/>
    <n v="1"/>
    <n v="0"/>
  </r>
  <r>
    <s v="INC-2026-11318"/>
    <d v="2026-03-26T23:03:00"/>
    <x v="4"/>
    <s v="micros0ft-security.com"/>
    <x v="2"/>
    <x v="3"/>
    <n v="0.9604166666666667"/>
    <d v="2026-03-26T00:00:00"/>
    <n v="3"/>
    <n v="3"/>
    <n v="2"/>
    <x v="4"/>
    <s v="Medium"/>
    <s v="Medium"/>
    <n v="1"/>
    <n v="0"/>
  </r>
  <r>
    <s v="INC-2026-10299"/>
    <d v="2026-03-26T23:12:00"/>
    <x v="2"/>
    <s v="hr-benefits-portal.org"/>
    <x v="1"/>
    <x v="3"/>
    <n v="0.96666666666666667"/>
    <d v="2026-03-26T00:00:00"/>
    <n v="3"/>
    <n v="3"/>
    <n v="2"/>
    <x v="4"/>
    <s v="Medium"/>
    <s v="Medium"/>
    <n v="1"/>
    <n v="0"/>
  </r>
  <r>
    <s v="INC-2026-11008"/>
    <d v="2026-03-26T23:22:00"/>
    <x v="0"/>
    <s v="micros0ft-security.com"/>
    <x v="1"/>
    <x v="2"/>
    <n v="0.97361111111111109"/>
    <d v="2026-03-26T00:00:00"/>
    <n v="3"/>
    <n v="1"/>
    <n v="2"/>
    <x v="6"/>
    <s v="Low"/>
    <s v="Low"/>
    <n v="1"/>
    <n v="0"/>
  </r>
  <r>
    <s v="INC-2026-13266"/>
    <d v="2026-03-27T00:22:00"/>
    <x v="4"/>
    <s v="invoice-processing.co"/>
    <x v="2"/>
    <x v="2"/>
    <n v="1.5277777777777777E-2"/>
    <d v="2026-03-27T00:00:00"/>
    <n v="3"/>
    <n v="3"/>
    <n v="2"/>
    <x v="4"/>
    <s v="Medium"/>
    <s v="Medium"/>
    <n v="1"/>
    <n v="0"/>
  </r>
  <r>
    <s v="INC-2026-10447"/>
    <d v="2026-03-27T00:23:00"/>
    <x v="4"/>
    <s v="secure-bank-login.net"/>
    <x v="2"/>
    <x v="4"/>
    <n v="1.5972222222222221E-2"/>
    <d v="2026-03-27T00:00:00"/>
    <n v="3"/>
    <n v="3"/>
    <n v="5"/>
    <x v="9"/>
    <s v="High"/>
    <s v="High"/>
    <n v="1"/>
    <n v="1"/>
  </r>
  <r>
    <s v="INC-2026-10786"/>
    <d v="2026-03-27T01:21:00"/>
    <x v="0"/>
    <s v="micros0ft-security.com"/>
    <x v="0"/>
    <x v="3"/>
    <n v="5.6250000000000001E-2"/>
    <d v="2026-03-27T00:00:00"/>
    <n v="3"/>
    <n v="1"/>
    <n v="2"/>
    <x v="6"/>
    <s v="Low"/>
    <s v="Low"/>
    <n v="1"/>
    <n v="0"/>
  </r>
  <r>
    <s v="INC-2026-13322"/>
    <d v="2026-03-27T01:24:00"/>
    <x v="2"/>
    <s v="secure-bank-login.net"/>
    <x v="3"/>
    <x v="2"/>
    <n v="5.8333333333333334E-2"/>
    <d v="2026-03-27T00:00:00"/>
    <n v="3"/>
    <n v="3"/>
    <n v="2"/>
    <x v="4"/>
    <s v="Medium"/>
    <s v="Medium"/>
    <n v="1"/>
    <n v="0"/>
  </r>
  <r>
    <s v="INC-2026-14667"/>
    <d v="2026-03-27T01:31:00"/>
    <x v="5"/>
    <s v="invoice-processing.co"/>
    <x v="2"/>
    <x v="1"/>
    <n v="6.3194444444444442E-2"/>
    <d v="2026-03-27T00:00:00"/>
    <n v="3"/>
    <n v="1"/>
    <n v="4"/>
    <x v="1"/>
    <s v="Low"/>
    <s v="Low"/>
    <n v="1"/>
    <n v="1"/>
  </r>
  <r>
    <s v="INC-2026-10443"/>
    <d v="2026-03-27T02:23:00"/>
    <x v="4"/>
    <s v="hr-benefits-portal.org"/>
    <x v="2"/>
    <x v="0"/>
    <n v="9.930555555555555E-2"/>
    <d v="2026-03-27T00:00:00"/>
    <n v="3"/>
    <n v="3"/>
    <n v="1"/>
    <x v="2"/>
    <s v="Low"/>
    <s v="Low"/>
    <n v="1"/>
    <n v="0"/>
  </r>
  <r>
    <s v="INC-2026-14227"/>
    <d v="2026-03-27T02:40:00"/>
    <x v="0"/>
    <s v="invoice-processing.co"/>
    <x v="1"/>
    <x v="3"/>
    <n v="0.1111111111111111"/>
    <d v="2026-03-27T00:00:00"/>
    <n v="3"/>
    <n v="1"/>
    <n v="2"/>
    <x v="6"/>
    <s v="Low"/>
    <s v="Low"/>
    <n v="1"/>
    <n v="0"/>
  </r>
  <r>
    <s v="INC-2026-14436"/>
    <d v="2026-03-27T03:21:00"/>
    <x v="2"/>
    <s v="micros0ft-security.com"/>
    <x v="0"/>
    <x v="3"/>
    <n v="0.13958333333333334"/>
    <d v="2026-03-27T00:00:00"/>
    <n v="3"/>
    <n v="3"/>
    <n v="2"/>
    <x v="4"/>
    <s v="Medium"/>
    <s v="Medium"/>
    <n v="1"/>
    <n v="0"/>
  </r>
  <r>
    <s v="INC-2026-12310"/>
    <d v="2026-03-27T03:33:00"/>
    <x v="4"/>
    <s v="hr-benefits-portal.org"/>
    <x v="2"/>
    <x v="3"/>
    <n v="0.14791666666666667"/>
    <d v="2026-03-27T00:00:00"/>
    <n v="3"/>
    <n v="3"/>
    <n v="2"/>
    <x v="4"/>
    <s v="Medium"/>
    <s v="Medium"/>
    <n v="1"/>
    <n v="0"/>
  </r>
  <r>
    <s v="INC-2026-14289"/>
    <d v="2026-03-27T04:06:00"/>
    <x v="3"/>
    <s v="micros0ft-security.com"/>
    <x v="0"/>
    <x v="2"/>
    <n v="0.17083333333333334"/>
    <d v="2026-03-27T00:00:00"/>
    <n v="3"/>
    <n v="5"/>
    <n v="2"/>
    <x v="3"/>
    <s v="Medium"/>
    <s v="Medium"/>
    <n v="1"/>
    <n v="0"/>
  </r>
  <r>
    <s v="INC-2026-12172"/>
    <d v="2026-03-27T04:18:00"/>
    <x v="5"/>
    <s v="invoice-processing.co"/>
    <x v="3"/>
    <x v="2"/>
    <n v="0.17916666666666667"/>
    <d v="2026-03-27T00:00:00"/>
    <n v="3"/>
    <n v="1"/>
    <n v="2"/>
    <x v="6"/>
    <s v="Low"/>
    <s v="Low"/>
    <n v="1"/>
    <n v="0"/>
  </r>
  <r>
    <s v="INC-2026-14005"/>
    <d v="2026-03-27T05:24:00"/>
    <x v="3"/>
    <s v="hr-benefits-portal.org"/>
    <x v="0"/>
    <x v="0"/>
    <n v="0.22500000000000001"/>
    <d v="2026-03-27T00:00:00"/>
    <n v="3"/>
    <n v="5"/>
    <n v="1"/>
    <x v="8"/>
    <s v="Medium"/>
    <s v="Medium"/>
    <n v="1"/>
    <n v="0"/>
  </r>
  <r>
    <s v="INC-2026-14216"/>
    <d v="2026-03-27T06:42:00"/>
    <x v="3"/>
    <s v="hr-benefits-portal.org"/>
    <x v="0"/>
    <x v="2"/>
    <n v="0.27916666666666667"/>
    <d v="2026-03-27T00:00:00"/>
    <n v="3"/>
    <n v="5"/>
    <n v="2"/>
    <x v="3"/>
    <s v="Medium"/>
    <s v="Medium"/>
    <n v="1"/>
    <n v="0"/>
  </r>
  <r>
    <s v="INC-2026-11515"/>
    <d v="2026-03-27T06:50:00"/>
    <x v="4"/>
    <s v="hr-benefits-portal.org"/>
    <x v="2"/>
    <x v="3"/>
    <n v="0.28472222222222221"/>
    <d v="2026-03-27T00:00:00"/>
    <n v="3"/>
    <n v="3"/>
    <n v="2"/>
    <x v="4"/>
    <s v="Medium"/>
    <s v="Medium"/>
    <n v="1"/>
    <n v="0"/>
  </r>
  <r>
    <s v="INC-2026-14550"/>
    <d v="2026-03-27T07:12:00"/>
    <x v="4"/>
    <s v="secure-bank-login.net"/>
    <x v="2"/>
    <x v="2"/>
    <n v="0.3"/>
    <d v="2026-03-27T00:00:00"/>
    <n v="3"/>
    <n v="3"/>
    <n v="2"/>
    <x v="4"/>
    <s v="Medium"/>
    <s v="Medium"/>
    <n v="1"/>
    <n v="0"/>
  </r>
  <r>
    <s v="INC-2026-10952"/>
    <d v="2026-03-27T07:34:00"/>
    <x v="0"/>
    <s v="secure-bank-login.net"/>
    <x v="0"/>
    <x v="3"/>
    <n v="0.31527777777777777"/>
    <d v="2026-03-27T00:00:00"/>
    <n v="3"/>
    <n v="1"/>
    <n v="2"/>
    <x v="6"/>
    <s v="Low"/>
    <s v="Low"/>
    <n v="1"/>
    <n v="0"/>
  </r>
  <r>
    <s v="INC-2026-12854"/>
    <d v="2026-03-27T08:24:00"/>
    <x v="0"/>
    <s v="hr-benefits-portal.org"/>
    <x v="3"/>
    <x v="2"/>
    <n v="0.35"/>
    <d v="2026-03-27T00:00:00"/>
    <n v="3"/>
    <n v="1"/>
    <n v="2"/>
    <x v="6"/>
    <s v="Low"/>
    <s v="Low"/>
    <n v="1"/>
    <n v="0"/>
  </r>
  <r>
    <s v="INC-2026-12325"/>
    <d v="2026-03-27T08:35:00"/>
    <x v="3"/>
    <s v="micros0ft-security.com"/>
    <x v="0"/>
    <x v="1"/>
    <n v="0.3576388888888889"/>
    <d v="2026-03-27T00:00:00"/>
    <n v="3"/>
    <n v="5"/>
    <n v="4"/>
    <x v="10"/>
    <s v="Very High"/>
    <s v="Critical"/>
    <n v="1"/>
    <n v="1"/>
  </r>
  <r>
    <s v="INC-2026-14307"/>
    <d v="2026-03-27T10:33:00"/>
    <x v="5"/>
    <s v="invoice-processing.co"/>
    <x v="1"/>
    <x v="0"/>
    <n v="0.43958333333333333"/>
    <d v="2026-03-27T00:00:00"/>
    <n v="3"/>
    <n v="1"/>
    <n v="1"/>
    <x v="0"/>
    <s v="Low"/>
    <s v="Low"/>
    <n v="1"/>
    <n v="0"/>
  </r>
  <r>
    <s v="INC-2026-10008"/>
    <d v="2026-03-27T10:34:00"/>
    <x v="4"/>
    <s v="secure-bank-login.net"/>
    <x v="3"/>
    <x v="3"/>
    <n v="0.44027777777777777"/>
    <d v="2026-03-27T00:00:00"/>
    <n v="3"/>
    <n v="3"/>
    <n v="2"/>
    <x v="4"/>
    <s v="Medium"/>
    <s v="Medium"/>
    <n v="1"/>
    <n v="0"/>
  </r>
  <r>
    <s v="INC-2026-11710"/>
    <d v="2026-03-27T10:55:00"/>
    <x v="3"/>
    <s v="secure-bank-login.net"/>
    <x v="0"/>
    <x v="4"/>
    <n v="0.4548611111111111"/>
    <d v="2026-03-27T00:00:00"/>
    <n v="3"/>
    <n v="5"/>
    <n v="5"/>
    <x v="7"/>
    <s v="Very High"/>
    <s v="Critical"/>
    <n v="1"/>
    <n v="1"/>
  </r>
  <r>
    <s v="INC-2026-13722"/>
    <d v="2026-03-27T11:11:00"/>
    <x v="4"/>
    <s v="secure-bank-login.net"/>
    <x v="2"/>
    <x v="0"/>
    <n v="0.46597222222222223"/>
    <d v="2026-03-27T00:00:00"/>
    <n v="3"/>
    <n v="3"/>
    <n v="1"/>
    <x v="2"/>
    <s v="Low"/>
    <s v="Low"/>
    <n v="1"/>
    <n v="0"/>
  </r>
  <r>
    <s v="INC-2026-11437"/>
    <d v="2026-03-27T11:32:00"/>
    <x v="4"/>
    <s v="hr-benefits-portal.org"/>
    <x v="2"/>
    <x v="0"/>
    <n v="0.48055555555555557"/>
    <d v="2026-03-27T00:00:00"/>
    <n v="3"/>
    <n v="3"/>
    <n v="1"/>
    <x v="2"/>
    <s v="Low"/>
    <s v="Low"/>
    <n v="1"/>
    <n v="0"/>
  </r>
  <r>
    <s v="INC-2026-12326"/>
    <d v="2026-03-27T11:34:00"/>
    <x v="4"/>
    <s v="secure-bank-login.net"/>
    <x v="2"/>
    <x v="3"/>
    <n v="0.48194444444444445"/>
    <d v="2026-03-27T00:00:00"/>
    <n v="3"/>
    <n v="3"/>
    <n v="2"/>
    <x v="4"/>
    <s v="Medium"/>
    <s v="Medium"/>
    <n v="1"/>
    <n v="0"/>
  </r>
  <r>
    <s v="INC-2026-13237"/>
    <d v="2026-03-27T11:43:00"/>
    <x v="2"/>
    <s v="hr-benefits-portal.org"/>
    <x v="0"/>
    <x v="2"/>
    <n v="0.48819444444444443"/>
    <d v="2026-03-27T00:00:00"/>
    <n v="3"/>
    <n v="3"/>
    <n v="2"/>
    <x v="4"/>
    <s v="Medium"/>
    <s v="Medium"/>
    <n v="1"/>
    <n v="0"/>
  </r>
  <r>
    <s v="INC-2026-14551"/>
    <d v="2026-03-27T12:01:00"/>
    <x v="5"/>
    <s v="micros0ft-security.com"/>
    <x v="2"/>
    <x v="1"/>
    <n v="0.50069444444444444"/>
    <d v="2026-03-27T00:00:00"/>
    <n v="3"/>
    <n v="1"/>
    <n v="4"/>
    <x v="1"/>
    <s v="Low"/>
    <s v="Low"/>
    <n v="1"/>
    <n v="1"/>
  </r>
  <r>
    <s v="INC-2026-11761"/>
    <d v="2026-03-27T12:32:00"/>
    <x v="3"/>
    <s v="secure-bank-login.net"/>
    <x v="0"/>
    <x v="0"/>
    <n v="0.52222222222222225"/>
    <d v="2026-03-27T00:00:00"/>
    <n v="3"/>
    <n v="5"/>
    <n v="1"/>
    <x v="8"/>
    <s v="Medium"/>
    <s v="Medium"/>
    <n v="1"/>
    <n v="0"/>
  </r>
  <r>
    <s v="INC-2026-10718"/>
    <d v="2026-03-27T14:06:00"/>
    <x v="0"/>
    <s v="invoice-processing.co"/>
    <x v="2"/>
    <x v="2"/>
    <n v="0.58750000000000002"/>
    <d v="2026-03-27T00:00:00"/>
    <n v="3"/>
    <n v="1"/>
    <n v="2"/>
    <x v="6"/>
    <s v="Low"/>
    <s v="Low"/>
    <n v="1"/>
    <n v="0"/>
  </r>
  <r>
    <s v="INC-2026-12056"/>
    <d v="2026-03-27T14:10:00"/>
    <x v="4"/>
    <s v="micros0ft-security.com"/>
    <x v="2"/>
    <x v="3"/>
    <n v="0.59027777777777779"/>
    <d v="2026-03-27T00:00:00"/>
    <n v="3"/>
    <n v="3"/>
    <n v="2"/>
    <x v="4"/>
    <s v="Medium"/>
    <s v="Medium"/>
    <n v="1"/>
    <n v="0"/>
  </r>
  <r>
    <s v="INC-2026-12731"/>
    <d v="2026-03-27T14:22:00"/>
    <x v="4"/>
    <s v="invoice-processing.co"/>
    <x v="2"/>
    <x v="2"/>
    <n v="0.59861111111111109"/>
    <d v="2026-03-27T00:00:00"/>
    <n v="3"/>
    <n v="3"/>
    <n v="2"/>
    <x v="4"/>
    <s v="Medium"/>
    <s v="Medium"/>
    <n v="1"/>
    <n v="0"/>
  </r>
  <r>
    <s v="INC-2026-13333"/>
    <d v="2026-03-27T15:04:00"/>
    <x v="1"/>
    <s v="invoice-processing.co"/>
    <x v="1"/>
    <x v="3"/>
    <n v="0.62777777777777777"/>
    <d v="2026-03-27T00:00:00"/>
    <n v="3"/>
    <n v="1"/>
    <n v="2"/>
    <x v="6"/>
    <s v="Low"/>
    <s v="Low"/>
    <n v="1"/>
    <n v="0"/>
  </r>
  <r>
    <s v="INC-2026-11408"/>
    <d v="2026-03-27T15:18:00"/>
    <x v="4"/>
    <s v="hr-benefits-portal.org"/>
    <x v="2"/>
    <x v="2"/>
    <n v="0.63749999999999996"/>
    <d v="2026-03-27T00:00:00"/>
    <n v="3"/>
    <n v="3"/>
    <n v="2"/>
    <x v="4"/>
    <s v="Medium"/>
    <s v="Medium"/>
    <n v="1"/>
    <n v="0"/>
  </r>
  <r>
    <s v="INC-2026-13097"/>
    <d v="2026-03-27T15:36:00"/>
    <x v="4"/>
    <s v="invoice-processing.co"/>
    <x v="2"/>
    <x v="0"/>
    <n v="0.65"/>
    <d v="2026-03-27T00:00:00"/>
    <n v="3"/>
    <n v="3"/>
    <n v="1"/>
    <x v="2"/>
    <s v="Low"/>
    <s v="Low"/>
    <n v="1"/>
    <n v="0"/>
  </r>
  <r>
    <s v="INC-2026-13356"/>
    <d v="2026-03-27T15:38:00"/>
    <x v="3"/>
    <s v="micros0ft-security.com"/>
    <x v="0"/>
    <x v="0"/>
    <n v="0.65138888888888891"/>
    <d v="2026-03-27T00:00:00"/>
    <n v="3"/>
    <n v="5"/>
    <n v="1"/>
    <x v="8"/>
    <s v="Medium"/>
    <s v="Medium"/>
    <n v="1"/>
    <n v="0"/>
  </r>
  <r>
    <s v="INC-2026-14787"/>
    <d v="2026-03-27T15:42:00"/>
    <x v="5"/>
    <s v="micros0ft-security.com"/>
    <x v="1"/>
    <x v="1"/>
    <n v="0.65416666666666667"/>
    <d v="2026-03-27T00:00:00"/>
    <n v="3"/>
    <n v="1"/>
    <n v="4"/>
    <x v="1"/>
    <s v="Low"/>
    <s v="Low"/>
    <n v="1"/>
    <n v="1"/>
  </r>
  <r>
    <s v="INC-2026-12440"/>
    <d v="2026-03-27T15:52:00"/>
    <x v="2"/>
    <s v="invoice-processing.co"/>
    <x v="0"/>
    <x v="3"/>
    <n v="0.66111111111111109"/>
    <d v="2026-03-27T00:00:00"/>
    <n v="3"/>
    <n v="3"/>
    <n v="2"/>
    <x v="4"/>
    <s v="Medium"/>
    <s v="Medium"/>
    <n v="1"/>
    <n v="0"/>
  </r>
  <r>
    <s v="INC-2026-14727"/>
    <d v="2026-03-27T15:56:00"/>
    <x v="4"/>
    <s v="micros0ft-security.com"/>
    <x v="2"/>
    <x v="0"/>
    <n v="0.66388888888888886"/>
    <d v="2026-03-27T00:00:00"/>
    <n v="3"/>
    <n v="3"/>
    <n v="1"/>
    <x v="2"/>
    <s v="Low"/>
    <s v="Low"/>
    <n v="1"/>
    <n v="0"/>
  </r>
  <r>
    <s v="INC-2026-10808"/>
    <d v="2026-03-27T16:03:00"/>
    <x v="4"/>
    <s v="secure-bank-login.net"/>
    <x v="2"/>
    <x v="3"/>
    <n v="0.66874999999999996"/>
    <d v="2026-03-27T00:00:00"/>
    <n v="3"/>
    <n v="3"/>
    <n v="2"/>
    <x v="4"/>
    <s v="Medium"/>
    <s v="Medium"/>
    <n v="1"/>
    <n v="0"/>
  </r>
  <r>
    <s v="INC-2026-14914"/>
    <d v="2026-03-27T16:11:00"/>
    <x v="3"/>
    <s v="invoice-processing.co"/>
    <x v="0"/>
    <x v="2"/>
    <n v="0.6743055555555556"/>
    <d v="2026-03-27T00:00:00"/>
    <n v="3"/>
    <n v="5"/>
    <n v="2"/>
    <x v="3"/>
    <s v="Medium"/>
    <s v="Medium"/>
    <n v="1"/>
    <n v="0"/>
  </r>
  <r>
    <s v="INC-2026-14862"/>
    <d v="2026-03-27T16:16:00"/>
    <x v="2"/>
    <s v="invoice-processing.co"/>
    <x v="3"/>
    <x v="1"/>
    <n v="0.67777777777777781"/>
    <d v="2026-03-27T00:00:00"/>
    <n v="3"/>
    <n v="3"/>
    <n v="4"/>
    <x v="5"/>
    <s v="High"/>
    <s v="High"/>
    <n v="1"/>
    <n v="1"/>
  </r>
  <r>
    <s v="INC-2026-10106"/>
    <d v="2026-03-27T18:00:00"/>
    <x v="1"/>
    <s v="secure-bank-login.net"/>
    <x v="2"/>
    <x v="1"/>
    <n v="0.75"/>
    <d v="2026-03-27T00:00:00"/>
    <n v="3"/>
    <n v="1"/>
    <n v="4"/>
    <x v="1"/>
    <s v="Low"/>
    <s v="Low"/>
    <n v="1"/>
    <n v="1"/>
  </r>
  <r>
    <s v="INC-2026-13669"/>
    <d v="2026-03-27T18:12:00"/>
    <x v="2"/>
    <s v="secure-bank-login.net"/>
    <x v="2"/>
    <x v="2"/>
    <n v="0.7583333333333333"/>
    <d v="2026-03-27T00:00:00"/>
    <n v="3"/>
    <n v="3"/>
    <n v="2"/>
    <x v="4"/>
    <s v="Medium"/>
    <s v="Medium"/>
    <n v="1"/>
    <n v="0"/>
  </r>
  <r>
    <s v="INC-2026-12615"/>
    <d v="2026-03-27T20:16:00"/>
    <x v="4"/>
    <s v="invoice-processing.co"/>
    <x v="2"/>
    <x v="2"/>
    <n v="0.84444444444444444"/>
    <d v="2026-03-27T00:00:00"/>
    <n v="3"/>
    <n v="3"/>
    <n v="2"/>
    <x v="4"/>
    <s v="Medium"/>
    <s v="Medium"/>
    <n v="1"/>
    <n v="0"/>
  </r>
  <r>
    <s v="INC-2026-14421"/>
    <d v="2026-03-27T20:32:00"/>
    <x v="4"/>
    <s v="micros0ft-security.com"/>
    <x v="2"/>
    <x v="0"/>
    <n v="0.85555555555555551"/>
    <d v="2026-03-27T00:00:00"/>
    <n v="3"/>
    <n v="3"/>
    <n v="1"/>
    <x v="2"/>
    <s v="Low"/>
    <s v="Low"/>
    <n v="1"/>
    <n v="0"/>
  </r>
  <r>
    <s v="INC-2026-14218"/>
    <d v="2026-03-27T20:35:00"/>
    <x v="4"/>
    <s v="micros0ft-security.com"/>
    <x v="2"/>
    <x v="3"/>
    <n v="0.85763888888888884"/>
    <d v="2026-03-27T00:00:00"/>
    <n v="3"/>
    <n v="3"/>
    <n v="2"/>
    <x v="4"/>
    <s v="Medium"/>
    <s v="Medium"/>
    <n v="1"/>
    <n v="0"/>
  </r>
  <r>
    <s v="INC-2026-12386"/>
    <d v="2026-03-27T20:45:00"/>
    <x v="4"/>
    <s v="secure-bank-login.net"/>
    <x v="2"/>
    <x v="1"/>
    <n v="0.86458333333333337"/>
    <d v="2026-03-27T00:00:00"/>
    <n v="3"/>
    <n v="3"/>
    <n v="4"/>
    <x v="5"/>
    <s v="High"/>
    <s v="High"/>
    <n v="1"/>
    <n v="1"/>
  </r>
  <r>
    <s v="INC-2026-12940"/>
    <d v="2026-03-27T21:50:00"/>
    <x v="4"/>
    <s v="micros0ft-security.com"/>
    <x v="1"/>
    <x v="3"/>
    <n v="0.90972222222222221"/>
    <d v="2026-03-27T00:00:00"/>
    <n v="3"/>
    <n v="3"/>
    <n v="2"/>
    <x v="4"/>
    <s v="Medium"/>
    <s v="Medium"/>
    <n v="1"/>
    <n v="0"/>
  </r>
  <r>
    <s v="INC-2026-14261"/>
    <d v="2026-03-27T22:34:00"/>
    <x v="2"/>
    <s v="invoice-processing.co"/>
    <x v="0"/>
    <x v="3"/>
    <n v="0.94027777777777777"/>
    <d v="2026-03-27T00:00:00"/>
    <n v="3"/>
    <n v="3"/>
    <n v="2"/>
    <x v="4"/>
    <s v="Medium"/>
    <s v="Medium"/>
    <n v="1"/>
    <n v="0"/>
  </r>
  <r>
    <s v="INC-2026-14171"/>
    <d v="2026-03-27T23:29:00"/>
    <x v="4"/>
    <s v="hr-benefits-portal.org"/>
    <x v="2"/>
    <x v="2"/>
    <n v="0.97847222222222219"/>
    <d v="2026-03-27T00:00:00"/>
    <n v="3"/>
    <n v="3"/>
    <n v="2"/>
    <x v="4"/>
    <s v="Medium"/>
    <s v="Medium"/>
    <n v="1"/>
    <n v="0"/>
  </r>
  <r>
    <s v="INC-2026-14839"/>
    <d v="2026-03-28T00:37:00"/>
    <x v="4"/>
    <s v="hr-benefits-portal.org"/>
    <x v="2"/>
    <x v="3"/>
    <n v="2.5694444444444443E-2"/>
    <d v="2026-03-28T00:00:00"/>
    <n v="3"/>
    <n v="3"/>
    <n v="2"/>
    <x v="4"/>
    <s v="Medium"/>
    <s v="Medium"/>
    <n v="1"/>
    <n v="0"/>
  </r>
  <r>
    <s v="INC-2026-10338"/>
    <d v="2026-03-28T00:44:00"/>
    <x v="4"/>
    <s v="invoice-processing.co"/>
    <x v="2"/>
    <x v="0"/>
    <n v="3.0555555555555555E-2"/>
    <d v="2026-03-28T00:00:00"/>
    <n v="3"/>
    <n v="3"/>
    <n v="1"/>
    <x v="2"/>
    <s v="Low"/>
    <s v="Low"/>
    <n v="1"/>
    <n v="0"/>
  </r>
  <r>
    <s v="INC-2026-12740"/>
    <d v="2026-03-28T01:31:00"/>
    <x v="4"/>
    <s v="hr-benefits-portal.org"/>
    <x v="2"/>
    <x v="2"/>
    <n v="6.3194444444444442E-2"/>
    <d v="2026-03-28T00:00:00"/>
    <n v="3"/>
    <n v="3"/>
    <n v="2"/>
    <x v="4"/>
    <s v="Medium"/>
    <s v="Medium"/>
    <n v="1"/>
    <n v="0"/>
  </r>
  <r>
    <s v="INC-2026-12819"/>
    <d v="2026-03-28T01:32:00"/>
    <x v="4"/>
    <s v="micros0ft-security.com"/>
    <x v="2"/>
    <x v="3"/>
    <n v="6.3888888888888884E-2"/>
    <d v="2026-03-28T00:00:00"/>
    <n v="3"/>
    <n v="3"/>
    <n v="2"/>
    <x v="4"/>
    <s v="Medium"/>
    <s v="Medium"/>
    <n v="1"/>
    <n v="0"/>
  </r>
  <r>
    <s v="INC-2026-11509"/>
    <d v="2026-03-28T02:21:00"/>
    <x v="4"/>
    <s v="secure-bank-login.net"/>
    <x v="2"/>
    <x v="3"/>
    <n v="9.7916666666666666E-2"/>
    <d v="2026-03-28T00:00:00"/>
    <n v="3"/>
    <n v="3"/>
    <n v="2"/>
    <x v="4"/>
    <s v="Medium"/>
    <s v="Medium"/>
    <n v="1"/>
    <n v="0"/>
  </r>
  <r>
    <s v="INC-2026-11248"/>
    <d v="2026-03-28T03:14:00"/>
    <x v="4"/>
    <s v="micros0ft-security.com"/>
    <x v="2"/>
    <x v="3"/>
    <n v="0.13472222222222222"/>
    <d v="2026-03-28T00:00:00"/>
    <n v="3"/>
    <n v="3"/>
    <n v="2"/>
    <x v="4"/>
    <s v="Medium"/>
    <s v="Medium"/>
    <n v="1"/>
    <n v="0"/>
  </r>
  <r>
    <s v="INC-2026-14040"/>
    <d v="2026-03-28T03:27:00"/>
    <x v="3"/>
    <s v="micros0ft-security.com"/>
    <x v="0"/>
    <x v="3"/>
    <n v="0.14374999999999999"/>
    <d v="2026-03-28T00:00:00"/>
    <n v="3"/>
    <n v="5"/>
    <n v="2"/>
    <x v="3"/>
    <s v="Medium"/>
    <s v="Medium"/>
    <n v="1"/>
    <n v="0"/>
  </r>
  <r>
    <s v="INC-2026-12874"/>
    <d v="2026-03-28T03:35:00"/>
    <x v="5"/>
    <s v="invoice-processing.co"/>
    <x v="1"/>
    <x v="3"/>
    <n v="0.14930555555555555"/>
    <d v="2026-03-28T00:00:00"/>
    <n v="3"/>
    <n v="1"/>
    <n v="2"/>
    <x v="6"/>
    <s v="Low"/>
    <s v="Low"/>
    <n v="1"/>
    <n v="0"/>
  </r>
  <r>
    <s v="INC-2026-11391"/>
    <d v="2026-03-28T03:51:00"/>
    <x v="4"/>
    <s v="invoice-processing.co"/>
    <x v="2"/>
    <x v="3"/>
    <n v="0.16041666666666668"/>
    <d v="2026-03-28T00:00:00"/>
    <n v="3"/>
    <n v="3"/>
    <n v="2"/>
    <x v="4"/>
    <s v="Medium"/>
    <s v="Medium"/>
    <n v="1"/>
    <n v="0"/>
  </r>
  <r>
    <s v="INC-2026-13546"/>
    <d v="2026-03-28T03:58:00"/>
    <x v="2"/>
    <s v="hr-benefits-portal.org"/>
    <x v="0"/>
    <x v="2"/>
    <n v="0.16527777777777777"/>
    <d v="2026-03-28T00:00:00"/>
    <n v="3"/>
    <n v="3"/>
    <n v="2"/>
    <x v="4"/>
    <s v="Medium"/>
    <s v="Medium"/>
    <n v="1"/>
    <n v="0"/>
  </r>
  <r>
    <s v="INC-2026-11546"/>
    <d v="2026-03-28T04:51:00"/>
    <x v="1"/>
    <s v="micros0ft-security.com"/>
    <x v="1"/>
    <x v="3"/>
    <n v="0.20208333333333334"/>
    <d v="2026-03-28T00:00:00"/>
    <n v="3"/>
    <n v="1"/>
    <n v="2"/>
    <x v="6"/>
    <s v="Low"/>
    <s v="Low"/>
    <n v="1"/>
    <n v="0"/>
  </r>
  <r>
    <s v="INC-2026-13284"/>
    <d v="2026-03-28T04:54:00"/>
    <x v="0"/>
    <s v="micros0ft-security.com"/>
    <x v="2"/>
    <x v="3"/>
    <n v="0.20416666666666666"/>
    <d v="2026-03-28T00:00:00"/>
    <n v="3"/>
    <n v="1"/>
    <n v="2"/>
    <x v="6"/>
    <s v="Low"/>
    <s v="Low"/>
    <n v="1"/>
    <n v="0"/>
  </r>
  <r>
    <s v="INC-2026-12894"/>
    <d v="2026-03-28T05:07:00"/>
    <x v="5"/>
    <s v="secure-bank-login.net"/>
    <x v="3"/>
    <x v="2"/>
    <n v="0.21319444444444444"/>
    <d v="2026-03-28T00:00:00"/>
    <n v="3"/>
    <n v="1"/>
    <n v="2"/>
    <x v="6"/>
    <s v="Low"/>
    <s v="Low"/>
    <n v="1"/>
    <n v="0"/>
  </r>
  <r>
    <s v="INC-2026-11619"/>
    <d v="2026-03-28T05:07:00"/>
    <x v="5"/>
    <s v="invoice-processing.co"/>
    <x v="3"/>
    <x v="3"/>
    <n v="0.21319444444444444"/>
    <d v="2026-03-28T00:00:00"/>
    <n v="3"/>
    <n v="1"/>
    <n v="2"/>
    <x v="6"/>
    <s v="Low"/>
    <s v="Low"/>
    <n v="1"/>
    <n v="0"/>
  </r>
  <r>
    <s v="INC-2026-12830"/>
    <d v="2026-03-28T06:07:00"/>
    <x v="2"/>
    <s v="secure-bank-login.net"/>
    <x v="3"/>
    <x v="2"/>
    <n v="0.25486111111111109"/>
    <d v="2026-03-28T00:00:00"/>
    <n v="3"/>
    <n v="3"/>
    <n v="2"/>
    <x v="4"/>
    <s v="Medium"/>
    <s v="Medium"/>
    <n v="1"/>
    <n v="0"/>
  </r>
  <r>
    <s v="INC-2026-13933"/>
    <d v="2026-03-28T06:58:00"/>
    <x v="5"/>
    <s v="micros0ft-security.com"/>
    <x v="1"/>
    <x v="3"/>
    <n v="0.2902777777777778"/>
    <d v="2026-03-28T00:00:00"/>
    <n v="3"/>
    <n v="1"/>
    <n v="2"/>
    <x v="6"/>
    <s v="Low"/>
    <s v="Low"/>
    <n v="1"/>
    <n v="0"/>
  </r>
  <r>
    <s v="INC-2026-12686"/>
    <d v="2026-03-28T07:43:00"/>
    <x v="3"/>
    <s v="hr-benefits-portal.org"/>
    <x v="0"/>
    <x v="3"/>
    <n v="0.3215277777777778"/>
    <d v="2026-03-28T00:00:00"/>
    <n v="3"/>
    <n v="5"/>
    <n v="2"/>
    <x v="3"/>
    <s v="Medium"/>
    <s v="Medium"/>
    <n v="1"/>
    <n v="0"/>
  </r>
  <r>
    <s v="INC-2026-14910"/>
    <d v="2026-03-28T08:24:00"/>
    <x v="3"/>
    <s v="secure-bank-login.net"/>
    <x v="0"/>
    <x v="3"/>
    <n v="0.35"/>
    <d v="2026-03-28T00:00:00"/>
    <n v="3"/>
    <n v="5"/>
    <n v="2"/>
    <x v="3"/>
    <s v="Medium"/>
    <s v="Medium"/>
    <n v="1"/>
    <n v="0"/>
  </r>
  <r>
    <s v="INC-2026-13325"/>
    <d v="2026-03-28T08:28:00"/>
    <x v="1"/>
    <s v="micros0ft-security.com"/>
    <x v="3"/>
    <x v="3"/>
    <n v="0.3527777777777778"/>
    <d v="2026-03-28T00:00:00"/>
    <n v="3"/>
    <n v="1"/>
    <n v="2"/>
    <x v="6"/>
    <s v="Low"/>
    <s v="Low"/>
    <n v="1"/>
    <n v="0"/>
  </r>
  <r>
    <s v="INC-2026-10809"/>
    <d v="2026-03-28T08:37:00"/>
    <x v="4"/>
    <s v="micros0ft-security.com"/>
    <x v="0"/>
    <x v="1"/>
    <n v="0.35902777777777778"/>
    <d v="2026-03-28T00:00:00"/>
    <n v="3"/>
    <n v="3"/>
    <n v="4"/>
    <x v="5"/>
    <s v="High"/>
    <s v="High"/>
    <n v="1"/>
    <n v="1"/>
  </r>
  <r>
    <s v="INC-2026-11493"/>
    <d v="2026-03-28T09:19:00"/>
    <x v="0"/>
    <s v="secure-bank-login.net"/>
    <x v="1"/>
    <x v="0"/>
    <n v="0.38819444444444445"/>
    <d v="2026-03-28T00:00:00"/>
    <n v="3"/>
    <n v="1"/>
    <n v="1"/>
    <x v="0"/>
    <s v="Low"/>
    <s v="Low"/>
    <n v="1"/>
    <n v="0"/>
  </r>
  <r>
    <s v="INC-2026-13998"/>
    <d v="2026-03-28T09:56:00"/>
    <x v="5"/>
    <s v="micros0ft-security.com"/>
    <x v="2"/>
    <x v="2"/>
    <n v="0.41388888888888886"/>
    <d v="2026-03-28T00:00:00"/>
    <n v="3"/>
    <n v="1"/>
    <n v="2"/>
    <x v="6"/>
    <s v="Low"/>
    <s v="Low"/>
    <n v="1"/>
    <n v="0"/>
  </r>
  <r>
    <s v="INC-2026-12489"/>
    <d v="2026-03-28T10:02:00"/>
    <x v="4"/>
    <s v="micros0ft-security.com"/>
    <x v="2"/>
    <x v="2"/>
    <n v="0.41805555555555557"/>
    <d v="2026-03-28T00:00:00"/>
    <n v="3"/>
    <n v="3"/>
    <n v="2"/>
    <x v="4"/>
    <s v="Medium"/>
    <s v="Medium"/>
    <n v="1"/>
    <n v="0"/>
  </r>
  <r>
    <s v="INC-2026-11221"/>
    <d v="2026-03-28T10:25:00"/>
    <x v="0"/>
    <s v="invoice-processing.co"/>
    <x v="2"/>
    <x v="3"/>
    <n v="0.43402777777777779"/>
    <d v="2026-03-28T00:00:00"/>
    <n v="3"/>
    <n v="1"/>
    <n v="2"/>
    <x v="6"/>
    <s v="Low"/>
    <s v="Low"/>
    <n v="1"/>
    <n v="0"/>
  </r>
  <r>
    <s v="INC-2026-11253"/>
    <d v="2026-03-28T11:09:00"/>
    <x v="0"/>
    <s v="hr-benefits-portal.org"/>
    <x v="3"/>
    <x v="2"/>
    <n v="0.46458333333333335"/>
    <d v="2026-03-28T00:00:00"/>
    <n v="3"/>
    <n v="1"/>
    <n v="2"/>
    <x v="6"/>
    <s v="Low"/>
    <s v="Low"/>
    <n v="1"/>
    <n v="0"/>
  </r>
  <r>
    <s v="INC-2026-14805"/>
    <d v="2026-03-28T11:10:00"/>
    <x v="4"/>
    <s v="micros0ft-security.com"/>
    <x v="2"/>
    <x v="3"/>
    <n v="0.46527777777777779"/>
    <d v="2026-03-28T00:00:00"/>
    <n v="3"/>
    <n v="3"/>
    <n v="2"/>
    <x v="4"/>
    <s v="Medium"/>
    <s v="Medium"/>
    <n v="1"/>
    <n v="0"/>
  </r>
  <r>
    <s v="INC-2026-14392"/>
    <d v="2026-03-28T11:47:00"/>
    <x v="1"/>
    <s v="hr-benefits-portal.org"/>
    <x v="2"/>
    <x v="3"/>
    <n v="0.4909722222222222"/>
    <d v="2026-03-28T00:00:00"/>
    <n v="3"/>
    <n v="1"/>
    <n v="2"/>
    <x v="6"/>
    <s v="Low"/>
    <s v="Low"/>
    <n v="1"/>
    <n v="0"/>
  </r>
  <r>
    <s v="INC-2026-13038"/>
    <d v="2026-03-28T12:37:00"/>
    <x v="4"/>
    <s v="secure-bank-login.net"/>
    <x v="2"/>
    <x v="3"/>
    <n v="0.52569444444444446"/>
    <d v="2026-03-28T00:00:00"/>
    <n v="3"/>
    <n v="3"/>
    <n v="2"/>
    <x v="4"/>
    <s v="Medium"/>
    <s v="Medium"/>
    <n v="1"/>
    <n v="0"/>
  </r>
  <r>
    <s v="INC-2026-12420"/>
    <d v="2026-03-28T14:09:00"/>
    <x v="2"/>
    <s v="hr-benefits-portal.org"/>
    <x v="2"/>
    <x v="2"/>
    <n v="0.58958333333333335"/>
    <d v="2026-03-28T00:00:00"/>
    <n v="3"/>
    <n v="3"/>
    <n v="2"/>
    <x v="4"/>
    <s v="Medium"/>
    <s v="Medium"/>
    <n v="1"/>
    <n v="0"/>
  </r>
  <r>
    <s v="INC-2026-13328"/>
    <d v="2026-03-28T14:19:00"/>
    <x v="1"/>
    <s v="invoice-processing.co"/>
    <x v="2"/>
    <x v="0"/>
    <n v="0.59652777777777777"/>
    <d v="2026-03-28T00:00:00"/>
    <n v="3"/>
    <n v="1"/>
    <n v="1"/>
    <x v="0"/>
    <s v="Low"/>
    <s v="Low"/>
    <n v="1"/>
    <n v="0"/>
  </r>
  <r>
    <s v="INC-2026-13367"/>
    <d v="2026-03-28T14:34:00"/>
    <x v="4"/>
    <s v="invoice-processing.co"/>
    <x v="1"/>
    <x v="2"/>
    <n v="0.6069444444444444"/>
    <d v="2026-03-28T00:00:00"/>
    <n v="3"/>
    <n v="3"/>
    <n v="2"/>
    <x v="4"/>
    <s v="Medium"/>
    <s v="Medium"/>
    <n v="1"/>
    <n v="0"/>
  </r>
  <r>
    <s v="INC-2026-12027"/>
    <d v="2026-03-28T15:37:00"/>
    <x v="4"/>
    <s v="micros0ft-security.com"/>
    <x v="3"/>
    <x v="3"/>
    <n v="0.65069444444444446"/>
    <d v="2026-03-28T00:00:00"/>
    <n v="3"/>
    <n v="3"/>
    <n v="2"/>
    <x v="4"/>
    <s v="Medium"/>
    <s v="Medium"/>
    <n v="1"/>
    <n v="0"/>
  </r>
  <r>
    <s v="INC-2026-14881"/>
    <d v="2026-03-28T15:44:00"/>
    <x v="4"/>
    <s v="invoice-processing.co"/>
    <x v="2"/>
    <x v="3"/>
    <n v="0.65555555555555556"/>
    <d v="2026-03-28T00:00:00"/>
    <n v="3"/>
    <n v="3"/>
    <n v="2"/>
    <x v="4"/>
    <s v="Medium"/>
    <s v="Medium"/>
    <n v="1"/>
    <n v="0"/>
  </r>
  <r>
    <s v="INC-2026-13167"/>
    <d v="2026-03-28T16:19:00"/>
    <x v="0"/>
    <s v="invoice-processing.co"/>
    <x v="3"/>
    <x v="3"/>
    <n v="0.67986111111111114"/>
    <d v="2026-03-28T00:00:00"/>
    <n v="3"/>
    <n v="1"/>
    <n v="2"/>
    <x v="6"/>
    <s v="Low"/>
    <s v="Low"/>
    <n v="1"/>
    <n v="0"/>
  </r>
  <r>
    <s v="INC-2026-14859"/>
    <d v="2026-03-28T16:41:00"/>
    <x v="4"/>
    <s v="secure-bank-login.net"/>
    <x v="2"/>
    <x v="3"/>
    <n v="0.69513888888888886"/>
    <d v="2026-03-28T00:00:00"/>
    <n v="3"/>
    <n v="3"/>
    <n v="2"/>
    <x v="4"/>
    <s v="Medium"/>
    <s v="Medium"/>
    <n v="1"/>
    <n v="0"/>
  </r>
  <r>
    <s v="INC-2026-11298"/>
    <d v="2026-03-28T16:45:00"/>
    <x v="4"/>
    <s v="micros0ft-security.com"/>
    <x v="2"/>
    <x v="1"/>
    <n v="0.69791666666666663"/>
    <d v="2026-03-28T00:00:00"/>
    <n v="3"/>
    <n v="3"/>
    <n v="4"/>
    <x v="5"/>
    <s v="High"/>
    <s v="High"/>
    <n v="1"/>
    <n v="1"/>
  </r>
  <r>
    <s v="INC-2026-12178"/>
    <d v="2026-03-28T16:50:00"/>
    <x v="5"/>
    <s v="invoice-processing.co"/>
    <x v="1"/>
    <x v="1"/>
    <n v="0.70138888888888884"/>
    <d v="2026-03-28T00:00:00"/>
    <n v="3"/>
    <n v="1"/>
    <n v="4"/>
    <x v="1"/>
    <s v="Low"/>
    <s v="Low"/>
    <n v="1"/>
    <n v="1"/>
  </r>
  <r>
    <s v="INC-2026-14540"/>
    <d v="2026-03-28T17:04:00"/>
    <x v="4"/>
    <s v="micros0ft-security.com"/>
    <x v="0"/>
    <x v="2"/>
    <n v="0.71111111111111114"/>
    <d v="2026-03-28T00:00:00"/>
    <n v="3"/>
    <n v="3"/>
    <n v="2"/>
    <x v="4"/>
    <s v="Medium"/>
    <s v="Medium"/>
    <n v="1"/>
    <n v="0"/>
  </r>
  <r>
    <s v="INC-2026-11433"/>
    <d v="2026-03-28T17:06:00"/>
    <x v="4"/>
    <s v="hr-benefits-portal.org"/>
    <x v="2"/>
    <x v="3"/>
    <n v="0.71250000000000002"/>
    <d v="2026-03-28T00:00:00"/>
    <n v="3"/>
    <n v="3"/>
    <n v="2"/>
    <x v="4"/>
    <s v="Medium"/>
    <s v="Medium"/>
    <n v="1"/>
    <n v="0"/>
  </r>
  <r>
    <s v="INC-2026-11552"/>
    <d v="2026-03-28T17:13:00"/>
    <x v="4"/>
    <s v="invoice-processing.co"/>
    <x v="2"/>
    <x v="3"/>
    <n v="0.71736111111111112"/>
    <d v="2026-03-28T00:00:00"/>
    <n v="3"/>
    <n v="3"/>
    <n v="2"/>
    <x v="4"/>
    <s v="Medium"/>
    <s v="Medium"/>
    <n v="1"/>
    <n v="0"/>
  </r>
  <r>
    <s v="INC-2026-12404"/>
    <d v="2026-03-28T19:37:00"/>
    <x v="4"/>
    <s v="micros0ft-security.com"/>
    <x v="2"/>
    <x v="3"/>
    <n v="0.81736111111111109"/>
    <d v="2026-03-28T00:00:00"/>
    <n v="3"/>
    <n v="3"/>
    <n v="2"/>
    <x v="4"/>
    <s v="Medium"/>
    <s v="Medium"/>
    <n v="1"/>
    <n v="0"/>
  </r>
  <r>
    <s v="INC-2026-12526"/>
    <d v="2026-03-28T19:39:00"/>
    <x v="4"/>
    <s v="invoice-processing.co"/>
    <x v="2"/>
    <x v="0"/>
    <n v="0.81874999999999998"/>
    <d v="2026-03-28T00:00:00"/>
    <n v="3"/>
    <n v="3"/>
    <n v="1"/>
    <x v="2"/>
    <s v="Low"/>
    <s v="Low"/>
    <n v="1"/>
    <n v="0"/>
  </r>
  <r>
    <s v="INC-2026-10930"/>
    <d v="2026-03-28T19:43:00"/>
    <x v="3"/>
    <s v="invoice-processing.co"/>
    <x v="0"/>
    <x v="1"/>
    <n v="0.82152777777777775"/>
    <d v="2026-03-28T00:00:00"/>
    <n v="3"/>
    <n v="5"/>
    <n v="4"/>
    <x v="10"/>
    <s v="Very High"/>
    <s v="Critical"/>
    <n v="1"/>
    <n v="1"/>
  </r>
  <r>
    <s v="INC-2026-10693"/>
    <d v="2026-03-28T19:57:00"/>
    <x v="4"/>
    <s v="micros0ft-security.com"/>
    <x v="2"/>
    <x v="3"/>
    <n v="0.83125000000000004"/>
    <d v="2026-03-28T00:00:00"/>
    <n v="3"/>
    <n v="3"/>
    <n v="2"/>
    <x v="4"/>
    <s v="Medium"/>
    <s v="Medium"/>
    <n v="1"/>
    <n v="0"/>
  </r>
  <r>
    <s v="INC-2026-14225"/>
    <d v="2026-03-28T20:02:00"/>
    <x v="5"/>
    <s v="invoice-processing.co"/>
    <x v="2"/>
    <x v="3"/>
    <n v="0.83472222222222225"/>
    <d v="2026-03-28T00:00:00"/>
    <n v="3"/>
    <n v="1"/>
    <n v="2"/>
    <x v="6"/>
    <s v="Low"/>
    <s v="Low"/>
    <n v="1"/>
    <n v="0"/>
  </r>
  <r>
    <s v="INC-2026-12466"/>
    <d v="2026-03-28T20:31:00"/>
    <x v="0"/>
    <s v="secure-bank-login.net"/>
    <x v="0"/>
    <x v="1"/>
    <n v="0.85486111111111107"/>
    <d v="2026-03-28T00:00:00"/>
    <n v="3"/>
    <n v="1"/>
    <n v="4"/>
    <x v="1"/>
    <s v="Low"/>
    <s v="Low"/>
    <n v="1"/>
    <n v="1"/>
  </r>
  <r>
    <s v="INC-2026-11685"/>
    <d v="2026-03-28T20:38:00"/>
    <x v="5"/>
    <s v="invoice-processing.co"/>
    <x v="3"/>
    <x v="3"/>
    <n v="0.85972222222222228"/>
    <d v="2026-03-28T00:00:00"/>
    <n v="3"/>
    <n v="1"/>
    <n v="2"/>
    <x v="6"/>
    <s v="Low"/>
    <s v="Low"/>
    <n v="1"/>
    <n v="0"/>
  </r>
  <r>
    <s v="INC-2026-13932"/>
    <d v="2026-03-28T21:37:00"/>
    <x v="4"/>
    <s v="secure-bank-login.net"/>
    <x v="2"/>
    <x v="4"/>
    <n v="0.90069444444444446"/>
    <d v="2026-03-28T00:00:00"/>
    <n v="3"/>
    <n v="3"/>
    <n v="5"/>
    <x v="9"/>
    <s v="High"/>
    <s v="High"/>
    <n v="1"/>
    <n v="1"/>
  </r>
  <r>
    <s v="INC-2026-14219"/>
    <d v="2026-03-28T21:42:00"/>
    <x v="4"/>
    <s v="micros0ft-security.com"/>
    <x v="2"/>
    <x v="2"/>
    <n v="0.90416666666666667"/>
    <d v="2026-03-28T00:00:00"/>
    <n v="3"/>
    <n v="3"/>
    <n v="2"/>
    <x v="4"/>
    <s v="Medium"/>
    <s v="Medium"/>
    <n v="1"/>
    <n v="0"/>
  </r>
  <r>
    <s v="INC-2026-14592"/>
    <d v="2026-03-28T21:49:00"/>
    <x v="4"/>
    <s v="secure-bank-login.net"/>
    <x v="2"/>
    <x v="3"/>
    <n v="0.90902777777777777"/>
    <d v="2026-03-28T00:00:00"/>
    <n v="3"/>
    <n v="3"/>
    <n v="2"/>
    <x v="4"/>
    <s v="Medium"/>
    <s v="Medium"/>
    <n v="1"/>
    <n v="0"/>
  </r>
  <r>
    <s v="INC-2026-12349"/>
    <d v="2026-03-28T22:08:00"/>
    <x v="5"/>
    <s v="invoice-processing.co"/>
    <x v="1"/>
    <x v="3"/>
    <n v="0.92222222222222228"/>
    <d v="2026-03-28T00:00:00"/>
    <n v="3"/>
    <n v="1"/>
    <n v="2"/>
    <x v="6"/>
    <s v="Low"/>
    <s v="Low"/>
    <n v="1"/>
    <n v="0"/>
  </r>
  <r>
    <s v="INC-2026-10632"/>
    <d v="2026-03-28T22:11:00"/>
    <x v="2"/>
    <s v="hr-benefits-portal.org"/>
    <x v="0"/>
    <x v="3"/>
    <n v="0.9243055555555556"/>
    <d v="2026-03-28T00:00:00"/>
    <n v="3"/>
    <n v="3"/>
    <n v="2"/>
    <x v="4"/>
    <s v="Medium"/>
    <s v="Medium"/>
    <n v="1"/>
    <n v="0"/>
  </r>
  <r>
    <s v="INC-2026-13424"/>
    <d v="2026-03-28T22:47:00"/>
    <x v="5"/>
    <s v="hr-benefits-portal.org"/>
    <x v="0"/>
    <x v="0"/>
    <n v="0.94930555555555551"/>
    <d v="2026-03-28T00:00:00"/>
    <n v="3"/>
    <n v="1"/>
    <n v="1"/>
    <x v="0"/>
    <s v="Low"/>
    <s v="Low"/>
    <n v="1"/>
    <n v="0"/>
  </r>
  <r>
    <s v="INC-2026-14685"/>
    <d v="2026-03-28T23:04:00"/>
    <x v="3"/>
    <s v="secure-bank-login.net"/>
    <x v="0"/>
    <x v="3"/>
    <n v="0.96111111111111114"/>
    <d v="2026-03-28T00:00:00"/>
    <n v="3"/>
    <n v="5"/>
    <n v="2"/>
    <x v="3"/>
    <s v="Medium"/>
    <s v="Medium"/>
    <n v="1"/>
    <n v="0"/>
  </r>
  <r>
    <s v="INC-2026-13556"/>
    <d v="2026-03-28T23:29:00"/>
    <x v="4"/>
    <s v="micros0ft-security.com"/>
    <x v="2"/>
    <x v="3"/>
    <n v="0.97847222222222219"/>
    <d v="2026-03-28T00:00:00"/>
    <n v="3"/>
    <n v="3"/>
    <n v="2"/>
    <x v="4"/>
    <s v="Medium"/>
    <s v="Medium"/>
    <n v="1"/>
    <n v="0"/>
  </r>
  <r>
    <s v="INC-2026-14295"/>
    <d v="2026-03-28T23:33:00"/>
    <x v="4"/>
    <s v="micros0ft-security.com"/>
    <x v="2"/>
    <x v="2"/>
    <n v="0.98124999999999996"/>
    <d v="2026-03-28T00:00:00"/>
    <n v="3"/>
    <n v="3"/>
    <n v="2"/>
    <x v="4"/>
    <s v="Medium"/>
    <s v="Medium"/>
    <n v="1"/>
    <n v="0"/>
  </r>
  <r>
    <s v="INC-2026-14785"/>
    <d v="2026-03-29T00:26:00"/>
    <x v="4"/>
    <s v="secure-bank-login.net"/>
    <x v="2"/>
    <x v="0"/>
    <n v="1.8055555555555554E-2"/>
    <d v="2026-03-29T00:00:00"/>
    <n v="3"/>
    <n v="3"/>
    <n v="1"/>
    <x v="2"/>
    <s v="Low"/>
    <s v="Low"/>
    <n v="1"/>
    <n v="0"/>
  </r>
  <r>
    <s v="INC-2026-13319"/>
    <d v="2026-03-29T00:38:00"/>
    <x v="4"/>
    <s v="secure-bank-login.net"/>
    <x v="2"/>
    <x v="3"/>
    <n v="2.6388888888888889E-2"/>
    <d v="2026-03-29T00:00:00"/>
    <n v="3"/>
    <n v="3"/>
    <n v="2"/>
    <x v="4"/>
    <s v="Medium"/>
    <s v="Medium"/>
    <n v="1"/>
    <n v="0"/>
  </r>
  <r>
    <s v="INC-2026-10409"/>
    <d v="2026-03-29T00:40:00"/>
    <x v="4"/>
    <s v="invoice-processing.co"/>
    <x v="2"/>
    <x v="1"/>
    <n v="2.7777777777777776E-2"/>
    <d v="2026-03-29T00:00:00"/>
    <n v="3"/>
    <n v="3"/>
    <n v="4"/>
    <x v="5"/>
    <s v="High"/>
    <s v="High"/>
    <n v="1"/>
    <n v="1"/>
  </r>
  <r>
    <s v="INC-2026-12545"/>
    <d v="2026-03-29T00:56:00"/>
    <x v="2"/>
    <s v="secure-bank-login.net"/>
    <x v="0"/>
    <x v="3"/>
    <n v="3.888888888888889E-2"/>
    <d v="2026-03-29T00:00:00"/>
    <n v="3"/>
    <n v="3"/>
    <n v="2"/>
    <x v="4"/>
    <s v="Medium"/>
    <s v="Medium"/>
    <n v="1"/>
    <n v="0"/>
  </r>
  <r>
    <s v="INC-2026-13358"/>
    <d v="2026-03-29T01:42:00"/>
    <x v="0"/>
    <s v="micros0ft-security.com"/>
    <x v="3"/>
    <x v="3"/>
    <n v="7.0833333333333331E-2"/>
    <d v="2026-03-29T00:00:00"/>
    <n v="3"/>
    <n v="1"/>
    <n v="2"/>
    <x v="6"/>
    <s v="Low"/>
    <s v="Low"/>
    <n v="1"/>
    <n v="0"/>
  </r>
  <r>
    <s v="INC-2026-12063"/>
    <d v="2026-03-29T02:08:00"/>
    <x v="4"/>
    <s v="secure-bank-login.net"/>
    <x v="2"/>
    <x v="1"/>
    <n v="8.8888888888888892E-2"/>
    <d v="2026-03-29T00:00:00"/>
    <n v="3"/>
    <n v="3"/>
    <n v="4"/>
    <x v="5"/>
    <s v="High"/>
    <s v="High"/>
    <n v="1"/>
    <n v="1"/>
  </r>
  <r>
    <s v="INC-2026-11091"/>
    <d v="2026-03-29T02:17:00"/>
    <x v="4"/>
    <s v="secure-bank-login.net"/>
    <x v="2"/>
    <x v="3"/>
    <n v="9.5138888888888884E-2"/>
    <d v="2026-03-29T00:00:00"/>
    <n v="3"/>
    <n v="3"/>
    <n v="2"/>
    <x v="4"/>
    <s v="Medium"/>
    <s v="Medium"/>
    <n v="1"/>
    <n v="0"/>
  </r>
  <r>
    <s v="INC-2026-12410"/>
    <d v="2026-03-29T02:23:00"/>
    <x v="5"/>
    <s v="invoice-processing.co"/>
    <x v="3"/>
    <x v="3"/>
    <n v="9.930555555555555E-2"/>
    <d v="2026-03-29T00:00:00"/>
    <n v="3"/>
    <n v="1"/>
    <n v="2"/>
    <x v="6"/>
    <s v="Low"/>
    <s v="Low"/>
    <n v="1"/>
    <n v="0"/>
  </r>
  <r>
    <s v="INC-2026-10200"/>
    <d v="2026-03-29T02:34:00"/>
    <x v="1"/>
    <s v="hr-benefits-portal.org"/>
    <x v="0"/>
    <x v="1"/>
    <n v="0.10694444444444444"/>
    <d v="2026-03-29T00:00:00"/>
    <n v="3"/>
    <n v="1"/>
    <n v="4"/>
    <x v="1"/>
    <s v="Low"/>
    <s v="Low"/>
    <n v="1"/>
    <n v="1"/>
  </r>
  <r>
    <s v="INC-2026-10034"/>
    <d v="2026-03-29T03:32:00"/>
    <x v="4"/>
    <s v="hr-benefits-portal.org"/>
    <x v="2"/>
    <x v="3"/>
    <n v="0.14722222222222223"/>
    <d v="2026-03-29T00:00:00"/>
    <n v="3"/>
    <n v="3"/>
    <n v="2"/>
    <x v="4"/>
    <s v="Medium"/>
    <s v="Medium"/>
    <n v="1"/>
    <n v="0"/>
  </r>
  <r>
    <s v="INC-2026-12961"/>
    <d v="2026-03-29T05:01:00"/>
    <x v="1"/>
    <s v="hr-benefits-portal.org"/>
    <x v="0"/>
    <x v="1"/>
    <n v="0.20902777777777778"/>
    <d v="2026-03-29T00:00:00"/>
    <n v="3"/>
    <n v="1"/>
    <n v="4"/>
    <x v="1"/>
    <s v="Low"/>
    <s v="Low"/>
    <n v="1"/>
    <n v="1"/>
  </r>
  <r>
    <s v="INC-2026-14466"/>
    <d v="2026-03-29T05:33:00"/>
    <x v="2"/>
    <s v="secure-bank-login.net"/>
    <x v="1"/>
    <x v="3"/>
    <n v="0.23125000000000001"/>
    <d v="2026-03-29T00:00:00"/>
    <n v="3"/>
    <n v="3"/>
    <n v="2"/>
    <x v="4"/>
    <s v="Medium"/>
    <s v="Medium"/>
    <n v="1"/>
    <n v="0"/>
  </r>
  <r>
    <s v="INC-2026-10524"/>
    <d v="2026-03-29T05:33:00"/>
    <x v="4"/>
    <s v="hr-benefits-portal.org"/>
    <x v="2"/>
    <x v="3"/>
    <n v="0.23125000000000001"/>
    <d v="2026-03-29T00:00:00"/>
    <n v="3"/>
    <n v="3"/>
    <n v="2"/>
    <x v="4"/>
    <s v="Medium"/>
    <s v="Medium"/>
    <n v="1"/>
    <n v="0"/>
  </r>
  <r>
    <s v="INC-2026-13478"/>
    <d v="2026-03-29T06:40:00"/>
    <x v="4"/>
    <s v="invoice-processing.co"/>
    <x v="2"/>
    <x v="3"/>
    <n v="0.27777777777777779"/>
    <d v="2026-03-29T00:00:00"/>
    <n v="3"/>
    <n v="3"/>
    <n v="2"/>
    <x v="4"/>
    <s v="Medium"/>
    <s v="Medium"/>
    <n v="1"/>
    <n v="0"/>
  </r>
  <r>
    <s v="INC-2026-14356"/>
    <d v="2026-03-29T06:45:00"/>
    <x v="0"/>
    <s v="micros0ft-security.com"/>
    <x v="0"/>
    <x v="2"/>
    <n v="0.28125"/>
    <d v="2026-03-29T00:00:00"/>
    <n v="3"/>
    <n v="1"/>
    <n v="2"/>
    <x v="6"/>
    <s v="Low"/>
    <s v="Low"/>
    <n v="1"/>
    <n v="0"/>
  </r>
  <r>
    <s v="INC-2026-11805"/>
    <d v="2026-03-29T07:23:00"/>
    <x v="4"/>
    <s v="hr-benefits-portal.org"/>
    <x v="2"/>
    <x v="2"/>
    <n v="0.30763888888888891"/>
    <d v="2026-03-29T00:00:00"/>
    <n v="3"/>
    <n v="3"/>
    <n v="2"/>
    <x v="4"/>
    <s v="Medium"/>
    <s v="Medium"/>
    <n v="1"/>
    <n v="0"/>
  </r>
  <r>
    <s v="INC-2026-13760"/>
    <d v="2026-03-29T08:12:00"/>
    <x v="2"/>
    <s v="secure-bank-login.net"/>
    <x v="2"/>
    <x v="3"/>
    <n v="0.34166666666666667"/>
    <d v="2026-03-29T00:00:00"/>
    <n v="3"/>
    <n v="3"/>
    <n v="2"/>
    <x v="4"/>
    <s v="Medium"/>
    <s v="Medium"/>
    <n v="1"/>
    <n v="0"/>
  </r>
  <r>
    <s v="INC-2026-11285"/>
    <d v="2026-03-29T08:25:00"/>
    <x v="4"/>
    <s v="invoice-processing.co"/>
    <x v="2"/>
    <x v="2"/>
    <n v="0.35069444444444442"/>
    <d v="2026-03-29T00:00:00"/>
    <n v="3"/>
    <n v="3"/>
    <n v="2"/>
    <x v="4"/>
    <s v="Medium"/>
    <s v="Medium"/>
    <n v="1"/>
    <n v="0"/>
  </r>
  <r>
    <s v="INC-2026-14326"/>
    <d v="2026-03-29T09:01:00"/>
    <x v="4"/>
    <s v="hr-benefits-portal.org"/>
    <x v="2"/>
    <x v="2"/>
    <n v="0.37569444444444444"/>
    <d v="2026-03-29T00:00:00"/>
    <n v="3"/>
    <n v="3"/>
    <n v="2"/>
    <x v="4"/>
    <s v="Medium"/>
    <s v="Medium"/>
    <n v="1"/>
    <n v="0"/>
  </r>
  <r>
    <s v="INC-2026-12995"/>
    <d v="2026-03-29T09:17:00"/>
    <x v="4"/>
    <s v="hr-benefits-portal.org"/>
    <x v="3"/>
    <x v="3"/>
    <n v="0.38680555555555557"/>
    <d v="2026-03-29T00:00:00"/>
    <n v="3"/>
    <n v="3"/>
    <n v="2"/>
    <x v="4"/>
    <s v="Medium"/>
    <s v="Medium"/>
    <n v="1"/>
    <n v="0"/>
  </r>
  <r>
    <s v="INC-2026-13993"/>
    <d v="2026-03-29T09:25:00"/>
    <x v="4"/>
    <s v="secure-bank-login.net"/>
    <x v="2"/>
    <x v="3"/>
    <n v="0.3923611111111111"/>
    <d v="2026-03-29T00:00:00"/>
    <n v="3"/>
    <n v="3"/>
    <n v="2"/>
    <x v="4"/>
    <s v="Medium"/>
    <s v="Medium"/>
    <n v="1"/>
    <n v="0"/>
  </r>
  <r>
    <s v="INC-2026-10283"/>
    <d v="2026-03-29T09:46:00"/>
    <x v="5"/>
    <s v="invoice-processing.co"/>
    <x v="2"/>
    <x v="0"/>
    <n v="0.40694444444444444"/>
    <d v="2026-03-29T00:00:00"/>
    <n v="3"/>
    <n v="1"/>
    <n v="1"/>
    <x v="0"/>
    <s v="Low"/>
    <s v="Low"/>
    <n v="1"/>
    <n v="0"/>
  </r>
  <r>
    <s v="INC-2026-13865"/>
    <d v="2026-03-29T09:47:00"/>
    <x v="4"/>
    <s v="micros0ft-security.com"/>
    <x v="2"/>
    <x v="2"/>
    <n v="0.40763888888888888"/>
    <d v="2026-03-29T00:00:00"/>
    <n v="3"/>
    <n v="3"/>
    <n v="2"/>
    <x v="4"/>
    <s v="Medium"/>
    <s v="Medium"/>
    <n v="1"/>
    <n v="0"/>
  </r>
  <r>
    <s v="INC-2026-10472"/>
    <d v="2026-03-29T10:44:00"/>
    <x v="4"/>
    <s v="micros0ft-security.com"/>
    <x v="2"/>
    <x v="3"/>
    <n v="0.44722222222222224"/>
    <d v="2026-03-29T00:00:00"/>
    <n v="3"/>
    <n v="3"/>
    <n v="2"/>
    <x v="4"/>
    <s v="Medium"/>
    <s v="Medium"/>
    <n v="1"/>
    <n v="0"/>
  </r>
  <r>
    <s v="INC-2026-13501"/>
    <d v="2026-03-29T11:04:00"/>
    <x v="5"/>
    <s v="micros0ft-security.com"/>
    <x v="2"/>
    <x v="2"/>
    <n v="0.46111111111111114"/>
    <d v="2026-03-29T00:00:00"/>
    <n v="3"/>
    <n v="1"/>
    <n v="2"/>
    <x v="6"/>
    <s v="Low"/>
    <s v="Low"/>
    <n v="1"/>
    <n v="0"/>
  </r>
  <r>
    <s v="INC-2026-13683"/>
    <d v="2026-03-29T11:15:00"/>
    <x v="2"/>
    <s v="secure-bank-login.net"/>
    <x v="2"/>
    <x v="0"/>
    <n v="0.46875"/>
    <d v="2026-03-29T00:00:00"/>
    <n v="3"/>
    <n v="3"/>
    <n v="1"/>
    <x v="2"/>
    <s v="Low"/>
    <s v="Low"/>
    <n v="1"/>
    <n v="0"/>
  </r>
  <r>
    <s v="INC-2026-12742"/>
    <d v="2026-03-29T11:35:00"/>
    <x v="4"/>
    <s v="hr-benefits-portal.org"/>
    <x v="2"/>
    <x v="3"/>
    <n v="0.4826388888888889"/>
    <d v="2026-03-29T00:00:00"/>
    <n v="3"/>
    <n v="3"/>
    <n v="2"/>
    <x v="4"/>
    <s v="Medium"/>
    <s v="Medium"/>
    <n v="1"/>
    <n v="0"/>
  </r>
  <r>
    <s v="INC-2026-12933"/>
    <d v="2026-03-29T11:44:00"/>
    <x v="4"/>
    <s v="hr-benefits-portal.org"/>
    <x v="2"/>
    <x v="2"/>
    <n v="0.48888888888888887"/>
    <d v="2026-03-29T00:00:00"/>
    <n v="3"/>
    <n v="3"/>
    <n v="2"/>
    <x v="4"/>
    <s v="Medium"/>
    <s v="Medium"/>
    <n v="1"/>
    <n v="0"/>
  </r>
  <r>
    <s v="INC-2026-11228"/>
    <d v="2026-03-29T12:00:00"/>
    <x v="2"/>
    <s v="secure-bank-login.net"/>
    <x v="0"/>
    <x v="3"/>
    <n v="0.5"/>
    <d v="2026-03-29T00:00:00"/>
    <n v="3"/>
    <n v="3"/>
    <n v="2"/>
    <x v="4"/>
    <s v="Medium"/>
    <s v="Medium"/>
    <n v="1"/>
    <n v="0"/>
  </r>
  <r>
    <s v="INC-2026-13769"/>
    <d v="2026-03-29T12:49:00"/>
    <x v="0"/>
    <s v="hr-benefits-portal.org"/>
    <x v="3"/>
    <x v="3"/>
    <n v="0.53402777777777777"/>
    <d v="2026-03-29T00:00:00"/>
    <n v="3"/>
    <n v="1"/>
    <n v="2"/>
    <x v="6"/>
    <s v="Low"/>
    <s v="Low"/>
    <n v="1"/>
    <n v="0"/>
  </r>
  <r>
    <s v="INC-2026-12455"/>
    <d v="2026-03-29T14:45:00"/>
    <x v="1"/>
    <s v="secure-bank-login.net"/>
    <x v="1"/>
    <x v="0"/>
    <n v="0.61458333333333337"/>
    <d v="2026-03-29T00:00:00"/>
    <n v="3"/>
    <n v="1"/>
    <n v="1"/>
    <x v="0"/>
    <s v="Low"/>
    <s v="Low"/>
    <n v="1"/>
    <n v="0"/>
  </r>
  <r>
    <s v="INC-2026-12833"/>
    <d v="2026-03-29T15:26:00"/>
    <x v="4"/>
    <s v="micros0ft-security.com"/>
    <x v="2"/>
    <x v="2"/>
    <n v="0.6430555555555556"/>
    <d v="2026-03-29T00:00:00"/>
    <n v="3"/>
    <n v="3"/>
    <n v="2"/>
    <x v="4"/>
    <s v="Medium"/>
    <s v="Medium"/>
    <n v="1"/>
    <n v="0"/>
  </r>
  <r>
    <s v="INC-2026-12324"/>
    <d v="2026-03-29T15:59:00"/>
    <x v="2"/>
    <s v="invoice-processing.co"/>
    <x v="3"/>
    <x v="2"/>
    <n v="0.66597222222222219"/>
    <d v="2026-03-29T00:00:00"/>
    <n v="3"/>
    <n v="3"/>
    <n v="2"/>
    <x v="4"/>
    <s v="Medium"/>
    <s v="Medium"/>
    <n v="1"/>
    <n v="0"/>
  </r>
  <r>
    <s v="INC-2026-10387"/>
    <d v="2026-03-29T16:23:00"/>
    <x v="0"/>
    <s v="invoice-processing.co"/>
    <x v="0"/>
    <x v="0"/>
    <n v="0.68263888888888891"/>
    <d v="2026-03-29T00:00:00"/>
    <n v="3"/>
    <n v="1"/>
    <n v="1"/>
    <x v="0"/>
    <s v="Low"/>
    <s v="Low"/>
    <n v="1"/>
    <n v="0"/>
  </r>
  <r>
    <s v="INC-2026-11520"/>
    <d v="2026-03-29T16:24:00"/>
    <x v="2"/>
    <s v="micros0ft-security.com"/>
    <x v="3"/>
    <x v="2"/>
    <n v="0.68333333333333335"/>
    <d v="2026-03-29T00:00:00"/>
    <n v="3"/>
    <n v="3"/>
    <n v="2"/>
    <x v="4"/>
    <s v="Medium"/>
    <s v="Medium"/>
    <n v="1"/>
    <n v="0"/>
  </r>
  <r>
    <s v="INC-2026-13223"/>
    <d v="2026-03-29T16:53:00"/>
    <x v="4"/>
    <s v="secure-bank-login.net"/>
    <x v="2"/>
    <x v="0"/>
    <n v="0.70347222222222228"/>
    <d v="2026-03-29T00:00:00"/>
    <n v="3"/>
    <n v="3"/>
    <n v="1"/>
    <x v="2"/>
    <s v="Low"/>
    <s v="Low"/>
    <n v="1"/>
    <n v="0"/>
  </r>
  <r>
    <s v="INC-2026-12579"/>
    <d v="2026-03-29T16:57:00"/>
    <x v="0"/>
    <s v="secure-bank-login.net"/>
    <x v="3"/>
    <x v="3"/>
    <n v="0.70625000000000004"/>
    <d v="2026-03-29T00:00:00"/>
    <n v="3"/>
    <n v="1"/>
    <n v="2"/>
    <x v="6"/>
    <s v="Low"/>
    <s v="Low"/>
    <n v="1"/>
    <n v="0"/>
  </r>
  <r>
    <s v="INC-2026-12344"/>
    <d v="2026-03-29T18:02:00"/>
    <x v="1"/>
    <s v="hr-benefits-portal.org"/>
    <x v="0"/>
    <x v="1"/>
    <n v="0.75138888888888888"/>
    <d v="2026-03-29T00:00:00"/>
    <n v="3"/>
    <n v="1"/>
    <n v="4"/>
    <x v="1"/>
    <s v="Low"/>
    <s v="Low"/>
    <n v="1"/>
    <n v="1"/>
  </r>
  <r>
    <s v="INC-2026-14178"/>
    <d v="2026-03-29T18:31:00"/>
    <x v="2"/>
    <s v="invoice-processing.co"/>
    <x v="3"/>
    <x v="2"/>
    <n v="0.77152777777777781"/>
    <d v="2026-03-29T00:00:00"/>
    <n v="3"/>
    <n v="3"/>
    <n v="2"/>
    <x v="4"/>
    <s v="Medium"/>
    <s v="Medium"/>
    <n v="1"/>
    <n v="0"/>
  </r>
  <r>
    <s v="INC-2026-14898"/>
    <d v="2026-03-29T18:32:00"/>
    <x v="1"/>
    <s v="invoice-processing.co"/>
    <x v="1"/>
    <x v="0"/>
    <n v="0.77222222222222225"/>
    <d v="2026-03-29T00:00:00"/>
    <n v="3"/>
    <n v="1"/>
    <n v="1"/>
    <x v="0"/>
    <s v="Low"/>
    <s v="Low"/>
    <n v="1"/>
    <n v="0"/>
  </r>
  <r>
    <s v="INC-2026-13738"/>
    <d v="2026-03-29T18:45:00"/>
    <x v="4"/>
    <s v="hr-benefits-portal.org"/>
    <x v="2"/>
    <x v="3"/>
    <n v="0.78125"/>
    <d v="2026-03-29T00:00:00"/>
    <n v="3"/>
    <n v="3"/>
    <n v="2"/>
    <x v="4"/>
    <s v="Medium"/>
    <s v="Medium"/>
    <n v="1"/>
    <n v="0"/>
  </r>
  <r>
    <s v="INC-2026-14226"/>
    <d v="2026-03-29T19:42:00"/>
    <x v="4"/>
    <s v="secure-bank-login.net"/>
    <x v="2"/>
    <x v="1"/>
    <n v="0.8208333333333333"/>
    <d v="2026-03-29T00:00:00"/>
    <n v="3"/>
    <n v="3"/>
    <n v="4"/>
    <x v="5"/>
    <s v="High"/>
    <s v="High"/>
    <n v="1"/>
    <n v="1"/>
  </r>
  <r>
    <s v="INC-2026-10557"/>
    <d v="2026-03-29T19:53:00"/>
    <x v="5"/>
    <s v="hr-benefits-portal.org"/>
    <x v="2"/>
    <x v="3"/>
    <n v="0.82847222222222228"/>
    <d v="2026-03-29T00:00:00"/>
    <n v="3"/>
    <n v="1"/>
    <n v="2"/>
    <x v="6"/>
    <s v="Low"/>
    <s v="Low"/>
    <n v="1"/>
    <n v="0"/>
  </r>
  <r>
    <s v="INC-2026-14706"/>
    <d v="2026-03-29T20:44:00"/>
    <x v="4"/>
    <s v="invoice-processing.co"/>
    <x v="2"/>
    <x v="3"/>
    <n v="0.86388888888888893"/>
    <d v="2026-03-29T00:00:00"/>
    <n v="3"/>
    <n v="3"/>
    <n v="2"/>
    <x v="4"/>
    <s v="Medium"/>
    <s v="Medium"/>
    <n v="1"/>
    <n v="0"/>
  </r>
  <r>
    <s v="INC-2026-10244"/>
    <d v="2026-03-29T21:28:00"/>
    <x v="1"/>
    <s v="secure-bank-login.net"/>
    <x v="1"/>
    <x v="3"/>
    <n v="0.89444444444444449"/>
    <d v="2026-03-29T00:00:00"/>
    <n v="3"/>
    <n v="1"/>
    <n v="2"/>
    <x v="6"/>
    <s v="Low"/>
    <s v="Low"/>
    <n v="1"/>
    <n v="0"/>
  </r>
  <r>
    <s v="INC-2026-11169"/>
    <d v="2026-03-29T22:22:00"/>
    <x v="2"/>
    <s v="invoice-processing.co"/>
    <x v="1"/>
    <x v="3"/>
    <n v="0.93194444444444446"/>
    <d v="2026-03-29T00:00:00"/>
    <n v="3"/>
    <n v="3"/>
    <n v="2"/>
    <x v="4"/>
    <s v="Medium"/>
    <s v="Medium"/>
    <n v="1"/>
    <n v="0"/>
  </r>
  <r>
    <s v="INC-2026-14129"/>
    <d v="2026-03-29T22:48:00"/>
    <x v="4"/>
    <s v="invoice-processing.co"/>
    <x v="0"/>
    <x v="2"/>
    <n v="0.95"/>
    <d v="2026-03-29T00:00:00"/>
    <n v="3"/>
    <n v="3"/>
    <n v="2"/>
    <x v="4"/>
    <s v="Medium"/>
    <s v="Medium"/>
    <n v="1"/>
    <n v="0"/>
  </r>
  <r>
    <s v="INC-2026-10984"/>
    <d v="2026-03-29T23:20:00"/>
    <x v="2"/>
    <s v="invoice-processing.co"/>
    <x v="0"/>
    <x v="2"/>
    <n v="0.97222222222222221"/>
    <d v="2026-03-29T00:00:00"/>
    <n v="3"/>
    <n v="3"/>
    <n v="2"/>
    <x v="4"/>
    <s v="Medium"/>
    <s v="Medium"/>
    <n v="1"/>
    <n v="0"/>
  </r>
  <r>
    <s v="INC-2026-14036"/>
    <d v="2026-03-29T23:48:00"/>
    <x v="3"/>
    <s v="micros0ft-security.com"/>
    <x v="0"/>
    <x v="3"/>
    <n v="0.9916666666666667"/>
    <d v="2026-03-29T00:00:00"/>
    <n v="3"/>
    <n v="5"/>
    <n v="2"/>
    <x v="3"/>
    <s v="Medium"/>
    <s v="Medium"/>
    <n v="1"/>
    <n v="0"/>
  </r>
  <r>
    <s v="INC-2026-12306"/>
    <d v="2026-03-30T00:26:00"/>
    <x v="4"/>
    <s v="secure-bank-login.net"/>
    <x v="2"/>
    <x v="1"/>
    <n v="1.8055555555555554E-2"/>
    <d v="2026-03-30T00:00:00"/>
    <n v="3"/>
    <n v="3"/>
    <n v="4"/>
    <x v="5"/>
    <s v="High"/>
    <s v="High"/>
    <n v="1"/>
    <n v="1"/>
  </r>
  <r>
    <s v="INC-2026-10403"/>
    <d v="2026-03-30T01:31:00"/>
    <x v="4"/>
    <s v="secure-bank-login.net"/>
    <x v="2"/>
    <x v="1"/>
    <n v="6.3194444444444442E-2"/>
    <d v="2026-03-30T00:00:00"/>
    <n v="3"/>
    <n v="3"/>
    <n v="4"/>
    <x v="5"/>
    <s v="High"/>
    <s v="High"/>
    <n v="1"/>
    <n v="1"/>
  </r>
  <r>
    <s v="INC-2026-10070"/>
    <d v="2026-03-30T01:42:00"/>
    <x v="4"/>
    <s v="hr-benefits-portal.org"/>
    <x v="2"/>
    <x v="1"/>
    <n v="7.0833333333333331E-2"/>
    <d v="2026-03-30T00:00:00"/>
    <n v="3"/>
    <n v="3"/>
    <n v="4"/>
    <x v="5"/>
    <s v="High"/>
    <s v="High"/>
    <n v="1"/>
    <n v="1"/>
  </r>
  <r>
    <s v="INC-2026-12141"/>
    <d v="2026-03-30T01:58:00"/>
    <x v="1"/>
    <s v="hr-benefits-portal.org"/>
    <x v="1"/>
    <x v="0"/>
    <n v="8.1944444444444445E-2"/>
    <d v="2026-03-30T00:00:00"/>
    <n v="3"/>
    <n v="1"/>
    <n v="1"/>
    <x v="0"/>
    <s v="Low"/>
    <s v="Low"/>
    <n v="1"/>
    <n v="0"/>
  </r>
  <r>
    <s v="INC-2026-11083"/>
    <d v="2026-03-30T02:02:00"/>
    <x v="4"/>
    <s v="invoice-processing.co"/>
    <x v="2"/>
    <x v="2"/>
    <n v="8.4722222222222227E-2"/>
    <d v="2026-03-30T00:00:00"/>
    <n v="3"/>
    <n v="3"/>
    <n v="2"/>
    <x v="4"/>
    <s v="Medium"/>
    <s v="Medium"/>
    <n v="1"/>
    <n v="0"/>
  </r>
  <r>
    <s v="INC-2026-13331"/>
    <d v="2026-03-30T02:19:00"/>
    <x v="4"/>
    <s v="micros0ft-security.com"/>
    <x v="2"/>
    <x v="4"/>
    <n v="9.6527777777777782E-2"/>
    <d v="2026-03-30T00:00:00"/>
    <n v="3"/>
    <n v="3"/>
    <n v="5"/>
    <x v="9"/>
    <s v="High"/>
    <s v="High"/>
    <n v="1"/>
    <n v="1"/>
  </r>
  <r>
    <s v="INC-2026-11418"/>
    <d v="2026-03-30T02:55:00"/>
    <x v="4"/>
    <s v="micros0ft-security.com"/>
    <x v="2"/>
    <x v="1"/>
    <n v="0.12152777777777778"/>
    <d v="2026-03-30T00:00:00"/>
    <n v="3"/>
    <n v="3"/>
    <n v="4"/>
    <x v="5"/>
    <s v="High"/>
    <s v="High"/>
    <n v="1"/>
    <n v="1"/>
  </r>
  <r>
    <s v="INC-2026-10859"/>
    <d v="2026-03-30T02:56:00"/>
    <x v="4"/>
    <s v="invoice-processing.co"/>
    <x v="2"/>
    <x v="2"/>
    <n v="0.12222222222222222"/>
    <d v="2026-03-30T00:00:00"/>
    <n v="3"/>
    <n v="3"/>
    <n v="2"/>
    <x v="4"/>
    <s v="Medium"/>
    <s v="Medium"/>
    <n v="1"/>
    <n v="0"/>
  </r>
  <r>
    <s v="INC-2026-11035"/>
    <d v="2026-03-30T03:16:00"/>
    <x v="3"/>
    <s v="invoice-processing.co"/>
    <x v="0"/>
    <x v="3"/>
    <n v="0.1361111111111111"/>
    <d v="2026-03-30T00:00:00"/>
    <n v="3"/>
    <n v="5"/>
    <n v="2"/>
    <x v="3"/>
    <s v="Medium"/>
    <s v="Medium"/>
    <n v="1"/>
    <n v="0"/>
  </r>
  <r>
    <s v="INC-2026-12706"/>
    <d v="2026-03-30T03:31:00"/>
    <x v="1"/>
    <s v="micros0ft-security.com"/>
    <x v="3"/>
    <x v="0"/>
    <n v="0.14652777777777778"/>
    <d v="2026-03-30T00:00:00"/>
    <n v="3"/>
    <n v="1"/>
    <n v="1"/>
    <x v="0"/>
    <s v="Low"/>
    <s v="Low"/>
    <n v="1"/>
    <n v="0"/>
  </r>
  <r>
    <s v="INC-2026-11499"/>
    <d v="2026-03-30T03:56:00"/>
    <x v="4"/>
    <s v="secure-bank-login.net"/>
    <x v="2"/>
    <x v="2"/>
    <n v="0.16388888888888889"/>
    <d v="2026-03-30T00:00:00"/>
    <n v="3"/>
    <n v="3"/>
    <n v="2"/>
    <x v="4"/>
    <s v="Medium"/>
    <s v="Medium"/>
    <n v="1"/>
    <n v="0"/>
  </r>
  <r>
    <s v="INC-2026-14959"/>
    <d v="2026-03-30T04:19:00"/>
    <x v="4"/>
    <s v="hr-benefits-portal.org"/>
    <x v="2"/>
    <x v="2"/>
    <n v="0.17986111111111111"/>
    <d v="2026-03-30T00:00:00"/>
    <n v="3"/>
    <n v="3"/>
    <n v="2"/>
    <x v="4"/>
    <s v="Medium"/>
    <s v="Medium"/>
    <n v="1"/>
    <n v="0"/>
  </r>
  <r>
    <s v="INC-2026-10366"/>
    <d v="2026-03-30T04:42:00"/>
    <x v="2"/>
    <s v="invoice-processing.co"/>
    <x v="1"/>
    <x v="3"/>
    <n v="0.19583333333333333"/>
    <d v="2026-03-30T00:00:00"/>
    <n v="3"/>
    <n v="3"/>
    <n v="2"/>
    <x v="4"/>
    <s v="Medium"/>
    <s v="Medium"/>
    <n v="1"/>
    <n v="0"/>
  </r>
  <r>
    <s v="INC-2026-10326"/>
    <d v="2026-03-30T04:47:00"/>
    <x v="5"/>
    <s v="secure-bank-login.net"/>
    <x v="0"/>
    <x v="3"/>
    <n v="0.19930555555555557"/>
    <d v="2026-03-30T00:00:00"/>
    <n v="3"/>
    <n v="1"/>
    <n v="2"/>
    <x v="6"/>
    <s v="Low"/>
    <s v="Low"/>
    <n v="1"/>
    <n v="0"/>
  </r>
  <r>
    <s v="INC-2026-10912"/>
    <d v="2026-03-30T04:48:00"/>
    <x v="4"/>
    <s v="invoice-processing.co"/>
    <x v="2"/>
    <x v="0"/>
    <n v="0.2"/>
    <d v="2026-03-30T00:00:00"/>
    <n v="3"/>
    <n v="3"/>
    <n v="1"/>
    <x v="2"/>
    <s v="Low"/>
    <s v="Low"/>
    <n v="1"/>
    <n v="0"/>
  </r>
  <r>
    <s v="INC-2026-13323"/>
    <d v="2026-03-30T05:07:00"/>
    <x v="4"/>
    <s v="hr-benefits-portal.org"/>
    <x v="2"/>
    <x v="0"/>
    <n v="0.21319444444444444"/>
    <d v="2026-03-30T00:00:00"/>
    <n v="3"/>
    <n v="3"/>
    <n v="1"/>
    <x v="2"/>
    <s v="Low"/>
    <s v="Low"/>
    <n v="1"/>
    <n v="0"/>
  </r>
  <r>
    <s v="INC-2026-10582"/>
    <d v="2026-03-30T05:19:00"/>
    <x v="4"/>
    <s v="micros0ft-security.com"/>
    <x v="2"/>
    <x v="2"/>
    <n v="0.22152777777777777"/>
    <d v="2026-03-30T00:00:00"/>
    <n v="3"/>
    <n v="3"/>
    <n v="2"/>
    <x v="4"/>
    <s v="Medium"/>
    <s v="Medium"/>
    <n v="1"/>
    <n v="0"/>
  </r>
  <r>
    <s v="INC-2026-14936"/>
    <d v="2026-03-30T05:31:00"/>
    <x v="0"/>
    <s v="hr-benefits-portal.org"/>
    <x v="3"/>
    <x v="3"/>
    <n v="0.2298611111111111"/>
    <d v="2026-03-30T00:00:00"/>
    <n v="3"/>
    <n v="1"/>
    <n v="2"/>
    <x v="6"/>
    <s v="Low"/>
    <s v="Low"/>
    <n v="1"/>
    <n v="0"/>
  </r>
  <r>
    <s v="INC-2026-10763"/>
    <d v="2026-03-30T05:33:00"/>
    <x v="1"/>
    <s v="micros0ft-security.com"/>
    <x v="2"/>
    <x v="0"/>
    <n v="0.23125000000000001"/>
    <d v="2026-03-30T00:00:00"/>
    <n v="3"/>
    <n v="1"/>
    <n v="1"/>
    <x v="0"/>
    <s v="Low"/>
    <s v="Low"/>
    <n v="1"/>
    <n v="0"/>
  </r>
  <r>
    <s v="INC-2026-12777"/>
    <d v="2026-03-30T06:10:00"/>
    <x v="4"/>
    <s v="hr-benefits-portal.org"/>
    <x v="2"/>
    <x v="3"/>
    <n v="0.25694444444444442"/>
    <d v="2026-03-30T00:00:00"/>
    <n v="3"/>
    <n v="3"/>
    <n v="2"/>
    <x v="4"/>
    <s v="Medium"/>
    <s v="Medium"/>
    <n v="1"/>
    <n v="0"/>
  </r>
  <r>
    <s v="INC-2026-10688"/>
    <d v="2026-03-30T06:57:00"/>
    <x v="4"/>
    <s v="secure-bank-login.net"/>
    <x v="2"/>
    <x v="2"/>
    <n v="0.28958333333333336"/>
    <d v="2026-03-30T00:00:00"/>
    <n v="3"/>
    <n v="3"/>
    <n v="2"/>
    <x v="4"/>
    <s v="Medium"/>
    <s v="Medium"/>
    <n v="1"/>
    <n v="0"/>
  </r>
  <r>
    <s v="INC-2026-14560"/>
    <d v="2026-03-30T07:42:00"/>
    <x v="2"/>
    <s v="hr-benefits-portal.org"/>
    <x v="1"/>
    <x v="1"/>
    <n v="0.32083333333333336"/>
    <d v="2026-03-30T00:00:00"/>
    <n v="3"/>
    <n v="3"/>
    <n v="4"/>
    <x v="5"/>
    <s v="High"/>
    <s v="High"/>
    <n v="1"/>
    <n v="1"/>
  </r>
  <r>
    <s v="INC-2026-13242"/>
    <d v="2026-03-30T08:44:00"/>
    <x v="4"/>
    <s v="micros0ft-security.com"/>
    <x v="2"/>
    <x v="2"/>
    <n v="0.36388888888888887"/>
    <d v="2026-03-30T00:00:00"/>
    <n v="3"/>
    <n v="3"/>
    <n v="2"/>
    <x v="4"/>
    <s v="Medium"/>
    <s v="Medium"/>
    <n v="1"/>
    <n v="0"/>
  </r>
  <r>
    <s v="INC-2026-10847"/>
    <d v="2026-03-30T09:08:00"/>
    <x v="4"/>
    <s v="hr-benefits-portal.org"/>
    <x v="2"/>
    <x v="3"/>
    <n v="0.38055555555555554"/>
    <d v="2026-03-30T00:00:00"/>
    <n v="3"/>
    <n v="3"/>
    <n v="2"/>
    <x v="4"/>
    <s v="Medium"/>
    <s v="Medium"/>
    <n v="1"/>
    <n v="0"/>
  </r>
  <r>
    <s v="INC-2026-10788"/>
    <d v="2026-03-30T10:02:00"/>
    <x v="2"/>
    <s v="micros0ft-security.com"/>
    <x v="0"/>
    <x v="3"/>
    <n v="0.41805555555555557"/>
    <d v="2026-03-30T00:00:00"/>
    <n v="3"/>
    <n v="3"/>
    <n v="2"/>
    <x v="4"/>
    <s v="Medium"/>
    <s v="Medium"/>
    <n v="1"/>
    <n v="0"/>
  </r>
  <r>
    <s v="INC-2026-12857"/>
    <d v="2026-03-30T10:03:00"/>
    <x v="4"/>
    <s v="secure-bank-login.net"/>
    <x v="0"/>
    <x v="3"/>
    <n v="0.41875000000000001"/>
    <d v="2026-03-30T00:00:00"/>
    <n v="3"/>
    <n v="3"/>
    <n v="2"/>
    <x v="4"/>
    <s v="Medium"/>
    <s v="Medium"/>
    <n v="1"/>
    <n v="0"/>
  </r>
  <r>
    <s v="INC-2026-10979"/>
    <d v="2026-03-30T10:15:00"/>
    <x v="4"/>
    <s v="hr-benefits-portal.org"/>
    <x v="3"/>
    <x v="2"/>
    <n v="0.42708333333333331"/>
    <d v="2026-03-30T00:00:00"/>
    <n v="3"/>
    <n v="3"/>
    <n v="2"/>
    <x v="4"/>
    <s v="Medium"/>
    <s v="Medium"/>
    <n v="1"/>
    <n v="0"/>
  </r>
  <r>
    <s v="INC-2026-12519"/>
    <d v="2026-03-30T10:24:00"/>
    <x v="4"/>
    <s v="invoice-processing.co"/>
    <x v="2"/>
    <x v="3"/>
    <n v="0.43333333333333335"/>
    <d v="2026-03-30T00:00:00"/>
    <n v="3"/>
    <n v="3"/>
    <n v="2"/>
    <x v="4"/>
    <s v="Medium"/>
    <s v="Medium"/>
    <n v="1"/>
    <n v="0"/>
  </r>
  <r>
    <s v="INC-2026-14472"/>
    <d v="2026-03-30T10:26:00"/>
    <x v="4"/>
    <s v="secure-bank-login.net"/>
    <x v="2"/>
    <x v="1"/>
    <n v="0.43472222222222223"/>
    <d v="2026-03-30T00:00:00"/>
    <n v="3"/>
    <n v="3"/>
    <n v="4"/>
    <x v="5"/>
    <s v="High"/>
    <s v="High"/>
    <n v="1"/>
    <n v="1"/>
  </r>
  <r>
    <s v="INC-2026-10945"/>
    <d v="2026-03-30T10:28:00"/>
    <x v="4"/>
    <s v="invoice-processing.co"/>
    <x v="2"/>
    <x v="3"/>
    <n v="0.43611111111111112"/>
    <d v="2026-03-30T00:00:00"/>
    <n v="3"/>
    <n v="3"/>
    <n v="2"/>
    <x v="4"/>
    <s v="Medium"/>
    <s v="Medium"/>
    <n v="1"/>
    <n v="0"/>
  </r>
  <r>
    <s v="INC-2026-11148"/>
    <d v="2026-03-30T11:07:00"/>
    <x v="5"/>
    <s v="micros0ft-security.com"/>
    <x v="3"/>
    <x v="2"/>
    <n v="0.46319444444444446"/>
    <d v="2026-03-30T00:00:00"/>
    <n v="3"/>
    <n v="1"/>
    <n v="2"/>
    <x v="6"/>
    <s v="Low"/>
    <s v="Low"/>
    <n v="1"/>
    <n v="0"/>
  </r>
  <r>
    <s v="INC-2026-11257"/>
    <d v="2026-03-30T11:28:00"/>
    <x v="1"/>
    <s v="micros0ft-security.com"/>
    <x v="0"/>
    <x v="1"/>
    <n v="0.4777777777777778"/>
    <d v="2026-03-30T00:00:00"/>
    <n v="3"/>
    <n v="1"/>
    <n v="4"/>
    <x v="1"/>
    <s v="Low"/>
    <s v="Low"/>
    <n v="1"/>
    <n v="1"/>
  </r>
  <r>
    <s v="INC-2026-12805"/>
    <d v="2026-03-30T11:35:00"/>
    <x v="1"/>
    <s v="hr-benefits-portal.org"/>
    <x v="2"/>
    <x v="0"/>
    <n v="0.4826388888888889"/>
    <d v="2026-03-30T00:00:00"/>
    <n v="3"/>
    <n v="1"/>
    <n v="1"/>
    <x v="0"/>
    <s v="Low"/>
    <s v="Low"/>
    <n v="1"/>
    <n v="0"/>
  </r>
  <r>
    <s v="INC-2026-12021"/>
    <d v="2026-03-30T13:59:00"/>
    <x v="4"/>
    <s v="hr-benefits-portal.org"/>
    <x v="1"/>
    <x v="2"/>
    <n v="0.58263888888888893"/>
    <d v="2026-03-30T00:00:00"/>
    <n v="3"/>
    <n v="3"/>
    <n v="2"/>
    <x v="4"/>
    <s v="Medium"/>
    <s v="Medium"/>
    <n v="1"/>
    <n v="0"/>
  </r>
  <r>
    <s v="INC-2026-11538"/>
    <d v="2026-03-30T14:49:00"/>
    <x v="4"/>
    <s v="invoice-processing.co"/>
    <x v="2"/>
    <x v="2"/>
    <n v="0.61736111111111114"/>
    <d v="2026-03-30T00:00:00"/>
    <n v="3"/>
    <n v="3"/>
    <n v="2"/>
    <x v="4"/>
    <s v="Medium"/>
    <s v="Medium"/>
    <n v="1"/>
    <n v="0"/>
  </r>
  <r>
    <s v="INC-2026-10906"/>
    <d v="2026-03-30T15:13:00"/>
    <x v="4"/>
    <s v="micros0ft-security.com"/>
    <x v="2"/>
    <x v="3"/>
    <n v="0.63402777777777775"/>
    <d v="2026-03-30T00:00:00"/>
    <n v="3"/>
    <n v="3"/>
    <n v="2"/>
    <x v="4"/>
    <s v="Medium"/>
    <s v="Medium"/>
    <n v="1"/>
    <n v="0"/>
  </r>
  <r>
    <s v="INC-2026-13091"/>
    <d v="2026-03-30T15:16:00"/>
    <x v="1"/>
    <s v="micros0ft-security.com"/>
    <x v="1"/>
    <x v="1"/>
    <n v="0.63611111111111107"/>
    <d v="2026-03-30T00:00:00"/>
    <n v="3"/>
    <n v="1"/>
    <n v="4"/>
    <x v="1"/>
    <s v="Low"/>
    <s v="Low"/>
    <n v="1"/>
    <n v="1"/>
  </r>
  <r>
    <s v="INC-2026-12601"/>
    <d v="2026-03-30T15:17:00"/>
    <x v="1"/>
    <s v="invoice-processing.co"/>
    <x v="3"/>
    <x v="0"/>
    <n v="0.63680555555555551"/>
    <d v="2026-03-30T00:00:00"/>
    <n v="3"/>
    <n v="1"/>
    <n v="1"/>
    <x v="0"/>
    <s v="Low"/>
    <s v="Low"/>
    <n v="1"/>
    <n v="0"/>
  </r>
  <r>
    <s v="INC-2026-10520"/>
    <d v="2026-03-30T15:35:00"/>
    <x v="4"/>
    <s v="invoice-processing.co"/>
    <x v="2"/>
    <x v="3"/>
    <n v="0.64930555555555558"/>
    <d v="2026-03-30T00:00:00"/>
    <n v="3"/>
    <n v="3"/>
    <n v="2"/>
    <x v="4"/>
    <s v="Medium"/>
    <s v="Medium"/>
    <n v="1"/>
    <n v="0"/>
  </r>
  <r>
    <s v="INC-2026-13169"/>
    <d v="2026-03-30T16:29:00"/>
    <x v="4"/>
    <s v="hr-benefits-portal.org"/>
    <x v="3"/>
    <x v="3"/>
    <n v="0.68680555555555556"/>
    <d v="2026-03-30T00:00:00"/>
    <n v="3"/>
    <n v="3"/>
    <n v="2"/>
    <x v="4"/>
    <s v="Medium"/>
    <s v="Medium"/>
    <n v="1"/>
    <n v="0"/>
  </r>
  <r>
    <s v="INC-2026-13832"/>
    <d v="2026-03-30T17:24:00"/>
    <x v="2"/>
    <s v="secure-bank-login.net"/>
    <x v="0"/>
    <x v="3"/>
    <n v="0.72499999999999998"/>
    <d v="2026-03-30T00:00:00"/>
    <n v="3"/>
    <n v="3"/>
    <n v="2"/>
    <x v="4"/>
    <s v="Medium"/>
    <s v="Medium"/>
    <n v="1"/>
    <n v="0"/>
  </r>
  <r>
    <s v="INC-2026-10276"/>
    <d v="2026-03-30T17:35:00"/>
    <x v="4"/>
    <s v="secure-bank-login.net"/>
    <x v="2"/>
    <x v="3"/>
    <n v="0.73263888888888884"/>
    <d v="2026-03-30T00:00:00"/>
    <n v="3"/>
    <n v="3"/>
    <n v="2"/>
    <x v="4"/>
    <s v="Medium"/>
    <s v="Medium"/>
    <n v="1"/>
    <n v="0"/>
  </r>
  <r>
    <s v="INC-2026-11987"/>
    <d v="2026-03-30T17:55:00"/>
    <x v="3"/>
    <s v="hr-benefits-portal.org"/>
    <x v="0"/>
    <x v="2"/>
    <n v="0.74652777777777779"/>
    <d v="2026-03-30T00:00:00"/>
    <n v="3"/>
    <n v="5"/>
    <n v="2"/>
    <x v="3"/>
    <s v="Medium"/>
    <s v="Medium"/>
    <n v="1"/>
    <n v="0"/>
  </r>
  <r>
    <s v="INC-2026-10964"/>
    <d v="2026-03-30T18:40:00"/>
    <x v="4"/>
    <s v="invoice-processing.co"/>
    <x v="2"/>
    <x v="3"/>
    <n v="0.77777777777777779"/>
    <d v="2026-03-30T00:00:00"/>
    <n v="3"/>
    <n v="3"/>
    <n v="2"/>
    <x v="4"/>
    <s v="Medium"/>
    <s v="Medium"/>
    <n v="1"/>
    <n v="0"/>
  </r>
  <r>
    <s v="INC-2026-11389"/>
    <d v="2026-03-30T19:09:00"/>
    <x v="4"/>
    <s v="hr-benefits-portal.org"/>
    <x v="2"/>
    <x v="2"/>
    <n v="0.79791666666666672"/>
    <d v="2026-03-30T00:00:00"/>
    <n v="3"/>
    <n v="3"/>
    <n v="2"/>
    <x v="4"/>
    <s v="Medium"/>
    <s v="Medium"/>
    <n v="1"/>
    <n v="0"/>
  </r>
  <r>
    <s v="INC-2026-10648"/>
    <d v="2026-03-30T19:31:00"/>
    <x v="4"/>
    <s v="hr-benefits-portal.org"/>
    <x v="3"/>
    <x v="0"/>
    <n v="0.81319444444444444"/>
    <d v="2026-03-30T00:00:00"/>
    <n v="3"/>
    <n v="3"/>
    <n v="1"/>
    <x v="2"/>
    <s v="Low"/>
    <s v="Low"/>
    <n v="1"/>
    <n v="0"/>
  </r>
  <r>
    <s v="INC-2026-14405"/>
    <d v="2026-03-30T19:55:00"/>
    <x v="4"/>
    <s v="micros0ft-security.com"/>
    <x v="1"/>
    <x v="3"/>
    <n v="0.82986111111111116"/>
    <d v="2026-03-30T00:00:00"/>
    <n v="3"/>
    <n v="3"/>
    <n v="2"/>
    <x v="4"/>
    <s v="Medium"/>
    <s v="Medium"/>
    <n v="1"/>
    <n v="0"/>
  </r>
  <r>
    <s v="INC-2026-11875"/>
    <d v="2026-03-30T19:59:00"/>
    <x v="1"/>
    <s v="secure-bank-login.net"/>
    <x v="3"/>
    <x v="1"/>
    <n v="0.83263888888888893"/>
    <d v="2026-03-30T00:00:00"/>
    <n v="3"/>
    <n v="1"/>
    <n v="4"/>
    <x v="1"/>
    <s v="Low"/>
    <s v="Low"/>
    <n v="1"/>
    <n v="1"/>
  </r>
  <r>
    <s v="INC-2026-14395"/>
    <d v="2026-03-30T20:06:00"/>
    <x v="4"/>
    <s v="micros0ft-security.com"/>
    <x v="2"/>
    <x v="2"/>
    <n v="0.83750000000000002"/>
    <d v="2026-03-30T00:00:00"/>
    <n v="3"/>
    <n v="3"/>
    <n v="2"/>
    <x v="4"/>
    <s v="Medium"/>
    <s v="Medium"/>
    <n v="1"/>
    <n v="0"/>
  </r>
  <r>
    <s v="INC-2026-12044"/>
    <d v="2026-03-30T20:16:00"/>
    <x v="4"/>
    <s v="micros0ft-security.com"/>
    <x v="2"/>
    <x v="3"/>
    <n v="0.84444444444444444"/>
    <d v="2026-03-30T00:00:00"/>
    <n v="3"/>
    <n v="3"/>
    <n v="2"/>
    <x v="4"/>
    <s v="Medium"/>
    <s v="Medium"/>
    <n v="1"/>
    <n v="0"/>
  </r>
  <r>
    <s v="INC-2026-12005"/>
    <d v="2026-03-30T20:18:00"/>
    <x v="3"/>
    <s v="invoice-processing.co"/>
    <x v="0"/>
    <x v="0"/>
    <n v="0.84583333333333333"/>
    <d v="2026-03-30T00:00:00"/>
    <n v="3"/>
    <n v="5"/>
    <n v="1"/>
    <x v="8"/>
    <s v="Medium"/>
    <s v="Medium"/>
    <n v="1"/>
    <n v="0"/>
  </r>
  <r>
    <s v="INC-2026-10271"/>
    <d v="2026-03-30T20:22:00"/>
    <x v="4"/>
    <s v="invoice-processing.co"/>
    <x v="2"/>
    <x v="3"/>
    <n v="0.84861111111111109"/>
    <d v="2026-03-30T00:00:00"/>
    <n v="3"/>
    <n v="3"/>
    <n v="2"/>
    <x v="4"/>
    <s v="Medium"/>
    <s v="Medium"/>
    <n v="1"/>
    <n v="0"/>
  </r>
  <r>
    <s v="INC-2026-11585"/>
    <d v="2026-03-30T20:31:00"/>
    <x v="0"/>
    <s v="hr-benefits-portal.org"/>
    <x v="3"/>
    <x v="2"/>
    <n v="0.85486111111111107"/>
    <d v="2026-03-30T00:00:00"/>
    <n v="3"/>
    <n v="1"/>
    <n v="2"/>
    <x v="6"/>
    <s v="Low"/>
    <s v="Low"/>
    <n v="1"/>
    <n v="0"/>
  </r>
  <r>
    <s v="INC-2026-14968"/>
    <d v="2026-03-30T20:40:00"/>
    <x v="2"/>
    <s v="hr-benefits-portal.org"/>
    <x v="3"/>
    <x v="3"/>
    <n v="0.86111111111111116"/>
    <d v="2026-03-30T00:00:00"/>
    <n v="3"/>
    <n v="3"/>
    <n v="2"/>
    <x v="4"/>
    <s v="Medium"/>
    <s v="Medium"/>
    <n v="1"/>
    <n v="0"/>
  </r>
  <r>
    <s v="INC-2026-12108"/>
    <d v="2026-03-30T20:47:00"/>
    <x v="4"/>
    <s v="micros0ft-security.com"/>
    <x v="2"/>
    <x v="2"/>
    <n v="0.86597222222222225"/>
    <d v="2026-03-30T00:00:00"/>
    <n v="3"/>
    <n v="3"/>
    <n v="2"/>
    <x v="4"/>
    <s v="Medium"/>
    <s v="Medium"/>
    <n v="1"/>
    <n v="0"/>
  </r>
  <r>
    <s v="INC-2026-10406"/>
    <d v="2026-03-30T20:47:00"/>
    <x v="4"/>
    <s v="secure-bank-login.net"/>
    <x v="2"/>
    <x v="3"/>
    <n v="0.86597222222222225"/>
    <d v="2026-03-30T00:00:00"/>
    <n v="3"/>
    <n v="3"/>
    <n v="2"/>
    <x v="4"/>
    <s v="Medium"/>
    <s v="Medium"/>
    <n v="1"/>
    <n v="0"/>
  </r>
  <r>
    <s v="INC-2026-10134"/>
    <d v="2026-03-30T21:02:00"/>
    <x v="4"/>
    <s v="invoice-processing.co"/>
    <x v="2"/>
    <x v="1"/>
    <n v="0.87638888888888888"/>
    <d v="2026-03-30T00:00:00"/>
    <n v="3"/>
    <n v="3"/>
    <n v="4"/>
    <x v="5"/>
    <s v="High"/>
    <s v="High"/>
    <n v="1"/>
    <n v="1"/>
  </r>
  <r>
    <s v="INC-2026-14665"/>
    <d v="2026-03-30T21:10:00"/>
    <x v="5"/>
    <s v="micros0ft-security.com"/>
    <x v="2"/>
    <x v="1"/>
    <n v="0.88194444444444442"/>
    <d v="2026-03-30T00:00:00"/>
    <n v="3"/>
    <n v="1"/>
    <n v="4"/>
    <x v="1"/>
    <s v="Low"/>
    <s v="Low"/>
    <n v="1"/>
    <n v="1"/>
  </r>
  <r>
    <s v="INC-2026-10584"/>
    <d v="2026-03-30T21:11:00"/>
    <x v="4"/>
    <s v="invoice-processing.co"/>
    <x v="2"/>
    <x v="3"/>
    <n v="0.88263888888888886"/>
    <d v="2026-03-30T00:00:00"/>
    <n v="3"/>
    <n v="3"/>
    <n v="2"/>
    <x v="4"/>
    <s v="Medium"/>
    <s v="Medium"/>
    <n v="1"/>
    <n v="0"/>
  </r>
  <r>
    <s v="INC-2026-14952"/>
    <d v="2026-03-30T21:32:00"/>
    <x v="4"/>
    <s v="hr-benefits-portal.org"/>
    <x v="2"/>
    <x v="1"/>
    <n v="0.89722222222222225"/>
    <d v="2026-03-30T00:00:00"/>
    <n v="3"/>
    <n v="3"/>
    <n v="4"/>
    <x v="5"/>
    <s v="High"/>
    <s v="High"/>
    <n v="1"/>
    <n v="1"/>
  </r>
  <r>
    <s v="INC-2026-13632"/>
    <d v="2026-03-30T21:37:00"/>
    <x v="2"/>
    <s v="invoice-processing.co"/>
    <x v="0"/>
    <x v="2"/>
    <n v="0.90069444444444446"/>
    <d v="2026-03-30T00:00:00"/>
    <n v="3"/>
    <n v="3"/>
    <n v="2"/>
    <x v="4"/>
    <s v="Medium"/>
    <s v="Medium"/>
    <n v="1"/>
    <n v="0"/>
  </r>
  <r>
    <s v="INC-2026-11267"/>
    <d v="2026-03-30T21:51:00"/>
    <x v="4"/>
    <s v="micros0ft-security.com"/>
    <x v="2"/>
    <x v="2"/>
    <n v="0.91041666666666665"/>
    <d v="2026-03-30T00:00:00"/>
    <n v="3"/>
    <n v="3"/>
    <n v="2"/>
    <x v="4"/>
    <s v="Medium"/>
    <s v="Medium"/>
    <n v="1"/>
    <n v="0"/>
  </r>
  <r>
    <s v="INC-2026-12549"/>
    <d v="2026-03-30T22:15:00"/>
    <x v="4"/>
    <s v="hr-benefits-portal.org"/>
    <x v="2"/>
    <x v="1"/>
    <n v="0.92708333333333337"/>
    <d v="2026-03-30T00:00:00"/>
    <n v="3"/>
    <n v="3"/>
    <n v="4"/>
    <x v="5"/>
    <s v="High"/>
    <s v="High"/>
    <n v="1"/>
    <n v="1"/>
  </r>
  <r>
    <s v="INC-2026-14828"/>
    <d v="2026-03-30T22:16:00"/>
    <x v="4"/>
    <s v="secure-bank-login.net"/>
    <x v="2"/>
    <x v="0"/>
    <n v="0.92777777777777781"/>
    <d v="2026-03-30T00:00:00"/>
    <n v="3"/>
    <n v="3"/>
    <n v="1"/>
    <x v="2"/>
    <s v="Low"/>
    <s v="Low"/>
    <n v="1"/>
    <n v="0"/>
  </r>
  <r>
    <s v="INC-2026-10204"/>
    <d v="2026-03-30T22:29:00"/>
    <x v="5"/>
    <s v="secure-bank-login.net"/>
    <x v="0"/>
    <x v="1"/>
    <n v="0.93680555555555556"/>
    <d v="2026-03-30T00:00:00"/>
    <n v="3"/>
    <n v="1"/>
    <n v="4"/>
    <x v="1"/>
    <s v="Low"/>
    <s v="Low"/>
    <n v="1"/>
    <n v="1"/>
  </r>
  <r>
    <s v="INC-2026-14655"/>
    <d v="2026-03-30T22:41:00"/>
    <x v="4"/>
    <s v="micros0ft-security.com"/>
    <x v="1"/>
    <x v="1"/>
    <n v="0.94513888888888886"/>
    <d v="2026-03-30T00:00:00"/>
    <n v="3"/>
    <n v="3"/>
    <n v="4"/>
    <x v="5"/>
    <s v="High"/>
    <s v="High"/>
    <n v="1"/>
    <n v="1"/>
  </r>
  <r>
    <s v="INC-2026-14422"/>
    <d v="2026-03-30T23:43:00"/>
    <x v="4"/>
    <s v="invoice-processing.co"/>
    <x v="2"/>
    <x v="3"/>
    <n v="0.98819444444444449"/>
    <d v="2026-03-30T00:00:00"/>
    <n v="3"/>
    <n v="3"/>
    <n v="2"/>
    <x v="4"/>
    <s v="Medium"/>
    <s v="Medium"/>
    <n v="1"/>
    <n v="0"/>
  </r>
  <r>
    <s v="INC-2026-13195"/>
    <d v="2026-03-31T00:58:00"/>
    <x v="0"/>
    <s v="secure-bank-login.net"/>
    <x v="2"/>
    <x v="3"/>
    <n v="4.027777777777778E-2"/>
    <d v="2026-03-31T00:00:00"/>
    <n v="3"/>
    <n v="1"/>
    <n v="2"/>
    <x v="6"/>
    <s v="Low"/>
    <s v="Low"/>
    <n v="1"/>
    <n v="0"/>
  </r>
  <r>
    <s v="INC-2026-10217"/>
    <d v="2026-03-31T01:08:00"/>
    <x v="2"/>
    <s v="invoice-processing.co"/>
    <x v="2"/>
    <x v="0"/>
    <n v="4.7222222222222221E-2"/>
    <d v="2026-03-31T00:00:00"/>
    <n v="3"/>
    <n v="3"/>
    <n v="1"/>
    <x v="2"/>
    <s v="Low"/>
    <s v="Low"/>
    <n v="1"/>
    <n v="0"/>
  </r>
  <r>
    <s v="INC-2026-10577"/>
    <d v="2026-03-31T01:35:00"/>
    <x v="4"/>
    <s v="invoice-processing.co"/>
    <x v="1"/>
    <x v="2"/>
    <n v="6.5972222222222224E-2"/>
    <d v="2026-03-31T00:00:00"/>
    <n v="3"/>
    <n v="3"/>
    <n v="2"/>
    <x v="4"/>
    <s v="Medium"/>
    <s v="Medium"/>
    <n v="1"/>
    <n v="0"/>
  </r>
  <r>
    <s v="INC-2026-14919"/>
    <d v="2026-03-31T01:37:00"/>
    <x v="4"/>
    <s v="invoice-processing.co"/>
    <x v="2"/>
    <x v="3"/>
    <n v="6.7361111111111108E-2"/>
    <d v="2026-03-31T00:00:00"/>
    <n v="3"/>
    <n v="3"/>
    <n v="2"/>
    <x v="4"/>
    <s v="Medium"/>
    <s v="Medium"/>
    <n v="1"/>
    <n v="0"/>
  </r>
  <r>
    <s v="INC-2026-10537"/>
    <d v="2026-03-31T02:04:00"/>
    <x v="2"/>
    <s v="hr-benefits-portal.org"/>
    <x v="1"/>
    <x v="2"/>
    <n v="8.611111111111111E-2"/>
    <d v="2026-03-31T00:00:00"/>
    <n v="3"/>
    <n v="3"/>
    <n v="2"/>
    <x v="4"/>
    <s v="Medium"/>
    <s v="Medium"/>
    <n v="1"/>
    <n v="0"/>
  </r>
  <r>
    <s v="INC-2026-14248"/>
    <d v="2026-03-31T02:18:00"/>
    <x v="4"/>
    <s v="hr-benefits-portal.org"/>
    <x v="2"/>
    <x v="2"/>
    <n v="9.583333333333334E-2"/>
    <d v="2026-03-31T00:00:00"/>
    <n v="3"/>
    <n v="3"/>
    <n v="2"/>
    <x v="4"/>
    <s v="Medium"/>
    <s v="Medium"/>
    <n v="1"/>
    <n v="0"/>
  </r>
  <r>
    <s v="INC-2026-12456"/>
    <d v="2026-03-31T02:32:00"/>
    <x v="4"/>
    <s v="micros0ft-security.com"/>
    <x v="2"/>
    <x v="3"/>
    <n v="0.10555555555555556"/>
    <d v="2026-03-31T00:00:00"/>
    <n v="3"/>
    <n v="3"/>
    <n v="2"/>
    <x v="4"/>
    <s v="Medium"/>
    <s v="Medium"/>
    <n v="1"/>
    <n v="0"/>
  </r>
  <r>
    <s v="INC-2026-14365"/>
    <d v="2026-03-31T02:46:00"/>
    <x v="1"/>
    <s v="invoice-processing.co"/>
    <x v="3"/>
    <x v="0"/>
    <n v="0.11527777777777778"/>
    <d v="2026-03-31T00:00:00"/>
    <n v="3"/>
    <n v="1"/>
    <n v="1"/>
    <x v="0"/>
    <s v="Low"/>
    <s v="Low"/>
    <n v="1"/>
    <n v="0"/>
  </r>
  <r>
    <s v="INC-2026-11494"/>
    <d v="2026-03-31T02:53:00"/>
    <x v="4"/>
    <s v="hr-benefits-portal.org"/>
    <x v="2"/>
    <x v="1"/>
    <n v="0.12013888888888889"/>
    <d v="2026-03-31T00:00:00"/>
    <n v="3"/>
    <n v="3"/>
    <n v="4"/>
    <x v="5"/>
    <s v="High"/>
    <s v="High"/>
    <n v="1"/>
    <n v="1"/>
  </r>
  <r>
    <s v="INC-2026-11363"/>
    <d v="2026-03-31T03:08:00"/>
    <x v="3"/>
    <s v="micros0ft-security.com"/>
    <x v="0"/>
    <x v="3"/>
    <n v="0.13055555555555556"/>
    <d v="2026-03-31T00:00:00"/>
    <n v="3"/>
    <n v="5"/>
    <n v="2"/>
    <x v="3"/>
    <s v="Medium"/>
    <s v="Medium"/>
    <n v="1"/>
    <n v="0"/>
  </r>
  <r>
    <s v="INC-2026-14015"/>
    <d v="2026-03-31T03:26:00"/>
    <x v="4"/>
    <s v="invoice-processing.co"/>
    <x v="2"/>
    <x v="2"/>
    <n v="0.14305555555555555"/>
    <d v="2026-03-31T00:00:00"/>
    <n v="3"/>
    <n v="3"/>
    <n v="2"/>
    <x v="4"/>
    <s v="Medium"/>
    <s v="Medium"/>
    <n v="1"/>
    <n v="0"/>
  </r>
  <r>
    <s v="INC-2026-13986"/>
    <d v="2026-03-31T05:08:00"/>
    <x v="4"/>
    <s v="secure-bank-login.net"/>
    <x v="0"/>
    <x v="2"/>
    <n v="0.21388888888888888"/>
    <d v="2026-03-31T00:00:00"/>
    <n v="3"/>
    <n v="3"/>
    <n v="2"/>
    <x v="4"/>
    <s v="Medium"/>
    <s v="Medium"/>
    <n v="1"/>
    <n v="0"/>
  </r>
  <r>
    <s v="INC-2026-13347"/>
    <d v="2026-03-31T06:36:00"/>
    <x v="4"/>
    <s v="invoice-processing.co"/>
    <x v="2"/>
    <x v="2"/>
    <n v="0.27500000000000002"/>
    <d v="2026-03-31T00:00:00"/>
    <n v="3"/>
    <n v="3"/>
    <n v="2"/>
    <x v="4"/>
    <s v="Medium"/>
    <s v="Medium"/>
    <n v="1"/>
    <n v="0"/>
  </r>
  <r>
    <s v="INC-2026-11771"/>
    <d v="2026-03-31T08:12:00"/>
    <x v="1"/>
    <s v="secure-bank-login.net"/>
    <x v="3"/>
    <x v="1"/>
    <n v="0.34166666666666667"/>
    <d v="2026-03-31T00:00:00"/>
    <n v="3"/>
    <n v="1"/>
    <n v="4"/>
    <x v="1"/>
    <s v="Low"/>
    <s v="Low"/>
    <n v="1"/>
    <n v="1"/>
  </r>
  <r>
    <s v="INC-2026-13460"/>
    <d v="2026-03-31T08:44:00"/>
    <x v="1"/>
    <s v="secure-bank-login.net"/>
    <x v="1"/>
    <x v="0"/>
    <n v="0.36388888888888887"/>
    <d v="2026-03-31T00:00:00"/>
    <n v="3"/>
    <n v="1"/>
    <n v="1"/>
    <x v="0"/>
    <s v="Low"/>
    <s v="Low"/>
    <n v="1"/>
    <n v="0"/>
  </r>
  <r>
    <s v="INC-2026-12969"/>
    <d v="2026-03-31T09:12:00"/>
    <x v="4"/>
    <s v="invoice-processing.co"/>
    <x v="2"/>
    <x v="3"/>
    <n v="0.38333333333333336"/>
    <d v="2026-03-31T00:00:00"/>
    <n v="3"/>
    <n v="3"/>
    <n v="2"/>
    <x v="4"/>
    <s v="Medium"/>
    <s v="Medium"/>
    <n v="1"/>
    <n v="0"/>
  </r>
  <r>
    <s v="INC-2026-12809"/>
    <d v="2026-03-31T09:21:00"/>
    <x v="0"/>
    <s v="secure-bank-login.net"/>
    <x v="0"/>
    <x v="2"/>
    <n v="0.38958333333333334"/>
    <d v="2026-03-31T00:00:00"/>
    <n v="3"/>
    <n v="1"/>
    <n v="2"/>
    <x v="6"/>
    <s v="Low"/>
    <s v="Low"/>
    <n v="1"/>
    <n v="0"/>
  </r>
  <r>
    <s v="INC-2026-12547"/>
    <d v="2026-03-31T09:41:00"/>
    <x v="3"/>
    <s v="micros0ft-security.com"/>
    <x v="0"/>
    <x v="1"/>
    <n v="0.40347222222222223"/>
    <d v="2026-03-31T00:00:00"/>
    <n v="3"/>
    <n v="5"/>
    <n v="4"/>
    <x v="10"/>
    <s v="Very High"/>
    <s v="Critical"/>
    <n v="1"/>
    <n v="1"/>
  </r>
  <r>
    <s v="INC-2026-13277"/>
    <d v="2026-03-31T09:49:00"/>
    <x v="4"/>
    <s v="hr-benefits-portal.org"/>
    <x v="2"/>
    <x v="2"/>
    <n v="0.40902777777777777"/>
    <d v="2026-03-31T00:00:00"/>
    <n v="3"/>
    <n v="3"/>
    <n v="2"/>
    <x v="4"/>
    <s v="Medium"/>
    <s v="Medium"/>
    <n v="1"/>
    <n v="0"/>
  </r>
  <r>
    <s v="INC-2026-11865"/>
    <d v="2026-03-31T10:08:00"/>
    <x v="4"/>
    <s v="hr-benefits-portal.org"/>
    <x v="2"/>
    <x v="0"/>
    <n v="0.42222222222222222"/>
    <d v="2026-03-31T00:00:00"/>
    <n v="3"/>
    <n v="3"/>
    <n v="1"/>
    <x v="2"/>
    <s v="Low"/>
    <s v="Low"/>
    <n v="1"/>
    <n v="0"/>
  </r>
  <r>
    <s v="INC-2026-10492"/>
    <d v="2026-03-31T11:00:00"/>
    <x v="5"/>
    <s v="invoice-processing.co"/>
    <x v="0"/>
    <x v="1"/>
    <n v="0.45833333333333331"/>
    <d v="2026-03-31T00:00:00"/>
    <n v="3"/>
    <n v="1"/>
    <n v="4"/>
    <x v="1"/>
    <s v="Low"/>
    <s v="Low"/>
    <n v="1"/>
    <n v="1"/>
  </r>
  <r>
    <s v="INC-2026-12169"/>
    <d v="2026-03-31T11:09:00"/>
    <x v="5"/>
    <s v="micros0ft-security.com"/>
    <x v="3"/>
    <x v="2"/>
    <n v="0.46458333333333335"/>
    <d v="2026-03-31T00:00:00"/>
    <n v="3"/>
    <n v="1"/>
    <n v="2"/>
    <x v="6"/>
    <s v="Low"/>
    <s v="Low"/>
    <n v="1"/>
    <n v="0"/>
  </r>
  <r>
    <s v="INC-2026-13145"/>
    <d v="2026-03-31T11:12:00"/>
    <x v="4"/>
    <s v="invoice-processing.co"/>
    <x v="2"/>
    <x v="2"/>
    <n v="0.46666666666666667"/>
    <d v="2026-03-31T00:00:00"/>
    <n v="3"/>
    <n v="3"/>
    <n v="2"/>
    <x v="4"/>
    <s v="Medium"/>
    <s v="Medium"/>
    <n v="1"/>
    <n v="0"/>
  </r>
  <r>
    <s v="INC-2026-14506"/>
    <d v="2026-03-31T11:42:00"/>
    <x v="4"/>
    <s v="secure-bank-login.net"/>
    <x v="2"/>
    <x v="3"/>
    <n v="0.48749999999999999"/>
    <d v="2026-03-31T00:00:00"/>
    <n v="3"/>
    <n v="3"/>
    <n v="2"/>
    <x v="4"/>
    <s v="Medium"/>
    <s v="Medium"/>
    <n v="1"/>
    <n v="0"/>
  </r>
  <r>
    <s v="INC-2026-11431"/>
    <d v="2026-03-31T12:55:00"/>
    <x v="3"/>
    <s v="micros0ft-security.com"/>
    <x v="0"/>
    <x v="4"/>
    <n v="0.53819444444444442"/>
    <d v="2026-03-31T00:00:00"/>
    <n v="3"/>
    <n v="5"/>
    <n v="5"/>
    <x v="7"/>
    <s v="Very High"/>
    <s v="Critical"/>
    <n v="1"/>
    <n v="1"/>
  </r>
  <r>
    <s v="INC-2026-11783"/>
    <d v="2026-03-31T12:55:00"/>
    <x v="4"/>
    <s v="micros0ft-security.com"/>
    <x v="2"/>
    <x v="3"/>
    <n v="0.53819444444444442"/>
    <d v="2026-03-31T00:00:00"/>
    <n v="3"/>
    <n v="3"/>
    <n v="2"/>
    <x v="4"/>
    <s v="Medium"/>
    <s v="Medium"/>
    <n v="1"/>
    <n v="0"/>
  </r>
  <r>
    <s v="INC-2026-14802"/>
    <d v="2026-03-31T13:05:00"/>
    <x v="3"/>
    <s v="micros0ft-security.com"/>
    <x v="0"/>
    <x v="2"/>
    <n v="0.54513888888888884"/>
    <d v="2026-03-31T00:00:00"/>
    <n v="3"/>
    <n v="5"/>
    <n v="2"/>
    <x v="3"/>
    <s v="Medium"/>
    <s v="Medium"/>
    <n v="1"/>
    <n v="0"/>
  </r>
  <r>
    <s v="INC-2026-14653"/>
    <d v="2026-03-31T13:05:00"/>
    <x v="1"/>
    <s v="secure-bank-login.net"/>
    <x v="0"/>
    <x v="1"/>
    <n v="0.54513888888888884"/>
    <d v="2026-03-31T00:00:00"/>
    <n v="3"/>
    <n v="1"/>
    <n v="4"/>
    <x v="1"/>
    <s v="Low"/>
    <s v="Low"/>
    <n v="1"/>
    <n v="1"/>
  </r>
  <r>
    <s v="INC-2026-11507"/>
    <d v="2026-03-31T14:21:00"/>
    <x v="4"/>
    <s v="micros0ft-security.com"/>
    <x v="2"/>
    <x v="0"/>
    <n v="0.59791666666666665"/>
    <d v="2026-03-31T00:00:00"/>
    <n v="3"/>
    <n v="3"/>
    <n v="1"/>
    <x v="2"/>
    <s v="Low"/>
    <s v="Low"/>
    <n v="1"/>
    <n v="0"/>
  </r>
  <r>
    <s v="INC-2026-12749"/>
    <d v="2026-03-31T14:27:00"/>
    <x v="4"/>
    <s v="hr-benefits-portal.org"/>
    <x v="1"/>
    <x v="3"/>
    <n v="0.6020833333333333"/>
    <d v="2026-03-31T00:00:00"/>
    <n v="3"/>
    <n v="3"/>
    <n v="2"/>
    <x v="4"/>
    <s v="Medium"/>
    <s v="Medium"/>
    <n v="1"/>
    <n v="0"/>
  </r>
  <r>
    <s v="INC-2026-12512"/>
    <d v="2026-03-31T14:28:00"/>
    <x v="0"/>
    <s v="invoice-processing.co"/>
    <x v="0"/>
    <x v="2"/>
    <n v="0.60277777777777775"/>
    <d v="2026-03-31T00:00:00"/>
    <n v="3"/>
    <n v="1"/>
    <n v="2"/>
    <x v="6"/>
    <s v="Low"/>
    <s v="Low"/>
    <n v="1"/>
    <n v="0"/>
  </r>
  <r>
    <s v="INC-2026-14414"/>
    <d v="2026-03-31T14:31:00"/>
    <x v="5"/>
    <s v="hr-benefits-portal.org"/>
    <x v="0"/>
    <x v="3"/>
    <n v="0.60486111111111107"/>
    <d v="2026-03-31T00:00:00"/>
    <n v="3"/>
    <n v="1"/>
    <n v="2"/>
    <x v="6"/>
    <s v="Low"/>
    <s v="Low"/>
    <n v="1"/>
    <n v="0"/>
  </r>
  <r>
    <s v="INC-2026-14111"/>
    <d v="2026-03-31T15:02:00"/>
    <x v="2"/>
    <s v="secure-bank-login.net"/>
    <x v="0"/>
    <x v="3"/>
    <n v="0.62638888888888888"/>
    <d v="2026-03-31T00:00:00"/>
    <n v="3"/>
    <n v="3"/>
    <n v="2"/>
    <x v="4"/>
    <s v="Medium"/>
    <s v="Medium"/>
    <n v="1"/>
    <n v="0"/>
  </r>
  <r>
    <s v="INC-2026-14235"/>
    <d v="2026-03-31T15:05:00"/>
    <x v="4"/>
    <s v="hr-benefits-portal.org"/>
    <x v="2"/>
    <x v="3"/>
    <n v="0.62847222222222221"/>
    <d v="2026-03-31T00:00:00"/>
    <n v="3"/>
    <n v="3"/>
    <n v="2"/>
    <x v="4"/>
    <s v="Medium"/>
    <s v="Medium"/>
    <n v="1"/>
    <n v="0"/>
  </r>
  <r>
    <s v="INC-2026-14375"/>
    <d v="2026-03-31T15:10:00"/>
    <x v="4"/>
    <s v="hr-benefits-portal.org"/>
    <x v="2"/>
    <x v="2"/>
    <n v="0.63194444444444442"/>
    <d v="2026-03-31T00:00:00"/>
    <n v="3"/>
    <n v="3"/>
    <n v="2"/>
    <x v="4"/>
    <s v="Medium"/>
    <s v="Medium"/>
    <n v="1"/>
    <n v="0"/>
  </r>
  <r>
    <s v="INC-2026-10450"/>
    <d v="2026-03-31T15:13:00"/>
    <x v="0"/>
    <s v="micros0ft-security.com"/>
    <x v="1"/>
    <x v="3"/>
    <n v="0.63402777777777775"/>
    <d v="2026-03-31T00:00:00"/>
    <n v="3"/>
    <n v="1"/>
    <n v="2"/>
    <x v="6"/>
    <s v="Low"/>
    <s v="Low"/>
    <n v="1"/>
    <n v="0"/>
  </r>
  <r>
    <s v="INC-2026-10378"/>
    <d v="2026-03-31T15:20:00"/>
    <x v="4"/>
    <s v="micros0ft-security.com"/>
    <x v="2"/>
    <x v="3"/>
    <n v="0.63888888888888884"/>
    <d v="2026-03-31T00:00:00"/>
    <n v="3"/>
    <n v="3"/>
    <n v="2"/>
    <x v="4"/>
    <s v="Medium"/>
    <s v="Medium"/>
    <n v="1"/>
    <n v="0"/>
  </r>
  <r>
    <s v="INC-2026-12657"/>
    <d v="2026-03-31T15:53:00"/>
    <x v="4"/>
    <s v="invoice-processing.co"/>
    <x v="2"/>
    <x v="2"/>
    <n v="0.66180555555555554"/>
    <d v="2026-03-31T00:00:00"/>
    <n v="3"/>
    <n v="3"/>
    <n v="2"/>
    <x v="4"/>
    <s v="Medium"/>
    <s v="Medium"/>
    <n v="1"/>
    <n v="0"/>
  </r>
  <r>
    <s v="INC-2026-12621"/>
    <d v="2026-03-31T16:11:00"/>
    <x v="4"/>
    <s v="micros0ft-security.com"/>
    <x v="2"/>
    <x v="2"/>
    <n v="0.6743055555555556"/>
    <d v="2026-03-31T00:00:00"/>
    <n v="3"/>
    <n v="3"/>
    <n v="2"/>
    <x v="4"/>
    <s v="Medium"/>
    <s v="Medium"/>
    <n v="1"/>
    <n v="0"/>
  </r>
  <r>
    <s v="INC-2026-10085"/>
    <d v="2026-03-31T16:20:00"/>
    <x v="4"/>
    <s v="invoice-processing.co"/>
    <x v="0"/>
    <x v="1"/>
    <n v="0.68055555555555558"/>
    <d v="2026-03-31T00:00:00"/>
    <n v="3"/>
    <n v="3"/>
    <n v="4"/>
    <x v="5"/>
    <s v="High"/>
    <s v="High"/>
    <n v="1"/>
    <n v="1"/>
  </r>
  <r>
    <s v="INC-2026-10361"/>
    <d v="2026-03-31T16:21:00"/>
    <x v="4"/>
    <s v="invoice-processing.co"/>
    <x v="3"/>
    <x v="2"/>
    <n v="0.68125000000000002"/>
    <d v="2026-03-31T00:00:00"/>
    <n v="3"/>
    <n v="3"/>
    <n v="2"/>
    <x v="4"/>
    <s v="Medium"/>
    <s v="Medium"/>
    <n v="1"/>
    <n v="0"/>
  </r>
  <r>
    <s v="INC-2026-14487"/>
    <d v="2026-03-31T18:12:00"/>
    <x v="3"/>
    <s v="secure-bank-login.net"/>
    <x v="0"/>
    <x v="0"/>
    <n v="0.7583333333333333"/>
    <d v="2026-03-31T00:00:00"/>
    <n v="3"/>
    <n v="5"/>
    <n v="1"/>
    <x v="8"/>
    <s v="Medium"/>
    <s v="Medium"/>
    <n v="1"/>
    <n v="0"/>
  </r>
  <r>
    <s v="INC-2026-13903"/>
    <d v="2026-03-31T18:14:00"/>
    <x v="2"/>
    <s v="secure-bank-login.net"/>
    <x v="2"/>
    <x v="3"/>
    <n v="0.75972222222222219"/>
    <d v="2026-03-31T00:00:00"/>
    <n v="3"/>
    <n v="3"/>
    <n v="2"/>
    <x v="4"/>
    <s v="Medium"/>
    <s v="Medium"/>
    <n v="1"/>
    <n v="0"/>
  </r>
  <r>
    <s v="INC-2026-11517"/>
    <d v="2026-03-31T18:27:00"/>
    <x v="4"/>
    <s v="micros0ft-security.com"/>
    <x v="2"/>
    <x v="2"/>
    <n v="0.76875000000000004"/>
    <d v="2026-03-31T00:00:00"/>
    <n v="3"/>
    <n v="3"/>
    <n v="2"/>
    <x v="4"/>
    <s v="Medium"/>
    <s v="Medium"/>
    <n v="1"/>
    <n v="0"/>
  </r>
  <r>
    <s v="INC-2026-12185"/>
    <d v="2026-03-31T18:48:00"/>
    <x v="4"/>
    <s v="secure-bank-login.net"/>
    <x v="0"/>
    <x v="3"/>
    <n v="0.78333333333333333"/>
    <d v="2026-03-31T00:00:00"/>
    <n v="3"/>
    <n v="3"/>
    <n v="2"/>
    <x v="4"/>
    <s v="Medium"/>
    <s v="Medium"/>
    <n v="1"/>
    <n v="0"/>
  </r>
  <r>
    <s v="INC-2026-12250"/>
    <d v="2026-03-31T19:26:00"/>
    <x v="4"/>
    <s v="micros0ft-security.com"/>
    <x v="2"/>
    <x v="3"/>
    <n v="0.80972222222222223"/>
    <d v="2026-03-31T00:00:00"/>
    <n v="3"/>
    <n v="3"/>
    <n v="2"/>
    <x v="4"/>
    <s v="Medium"/>
    <s v="Medium"/>
    <n v="1"/>
    <n v="0"/>
  </r>
  <r>
    <s v="INC-2026-11195"/>
    <d v="2026-03-31T19:30:00"/>
    <x v="4"/>
    <s v="micros0ft-security.com"/>
    <x v="2"/>
    <x v="3"/>
    <n v="0.8125"/>
    <d v="2026-03-31T00:00:00"/>
    <n v="3"/>
    <n v="3"/>
    <n v="2"/>
    <x v="4"/>
    <s v="Medium"/>
    <s v="Medium"/>
    <n v="1"/>
    <n v="0"/>
  </r>
  <r>
    <s v="INC-2026-13837"/>
    <d v="2026-03-31T19:32:00"/>
    <x v="1"/>
    <s v="micros0ft-security.com"/>
    <x v="2"/>
    <x v="0"/>
    <n v="0.81388888888888888"/>
    <d v="2026-03-31T00:00:00"/>
    <n v="3"/>
    <n v="1"/>
    <n v="1"/>
    <x v="0"/>
    <s v="Low"/>
    <s v="Low"/>
    <n v="1"/>
    <n v="0"/>
  </r>
  <r>
    <s v="INC-2026-10199"/>
    <d v="2026-03-31T19:41:00"/>
    <x v="4"/>
    <s v="invoice-processing.co"/>
    <x v="2"/>
    <x v="3"/>
    <n v="0.82013888888888886"/>
    <d v="2026-03-31T00:00:00"/>
    <n v="3"/>
    <n v="3"/>
    <n v="2"/>
    <x v="4"/>
    <s v="Medium"/>
    <s v="Medium"/>
    <n v="1"/>
    <n v="0"/>
  </r>
  <r>
    <s v="INC-2026-13321"/>
    <d v="2026-03-31T20:15:00"/>
    <x v="3"/>
    <s v="secure-bank-login.net"/>
    <x v="0"/>
    <x v="0"/>
    <n v="0.84375"/>
    <d v="2026-03-31T00:00:00"/>
    <n v="3"/>
    <n v="5"/>
    <n v="1"/>
    <x v="8"/>
    <s v="Medium"/>
    <s v="Medium"/>
    <n v="1"/>
    <n v="0"/>
  </r>
  <r>
    <s v="INC-2026-14903"/>
    <d v="2026-03-31T20:16:00"/>
    <x v="4"/>
    <s v="micros0ft-security.com"/>
    <x v="2"/>
    <x v="4"/>
    <n v="0.84444444444444444"/>
    <d v="2026-03-31T00:00:00"/>
    <n v="3"/>
    <n v="3"/>
    <n v="5"/>
    <x v="9"/>
    <s v="High"/>
    <s v="High"/>
    <n v="1"/>
    <n v="1"/>
  </r>
  <r>
    <s v="INC-2026-13404"/>
    <d v="2026-03-31T20:17:00"/>
    <x v="4"/>
    <s v="micros0ft-security.com"/>
    <x v="2"/>
    <x v="3"/>
    <n v="0.84513888888888888"/>
    <d v="2026-03-31T00:00:00"/>
    <n v="3"/>
    <n v="3"/>
    <n v="2"/>
    <x v="4"/>
    <s v="Medium"/>
    <s v="Medium"/>
    <n v="1"/>
    <n v="0"/>
  </r>
  <r>
    <s v="INC-2026-10626"/>
    <d v="2026-03-31T20:54:00"/>
    <x v="4"/>
    <s v="secure-bank-login.net"/>
    <x v="1"/>
    <x v="2"/>
    <n v="0.87083333333333335"/>
    <d v="2026-03-31T00:00:00"/>
    <n v="3"/>
    <n v="3"/>
    <n v="2"/>
    <x v="4"/>
    <s v="Medium"/>
    <s v="Medium"/>
    <n v="1"/>
    <n v="0"/>
  </r>
  <r>
    <s v="INC-2026-10722"/>
    <d v="2026-03-31T20:59:00"/>
    <x v="2"/>
    <s v="invoice-processing.co"/>
    <x v="0"/>
    <x v="0"/>
    <n v="0.87430555555555556"/>
    <d v="2026-03-31T00:00:00"/>
    <n v="3"/>
    <n v="3"/>
    <n v="1"/>
    <x v="2"/>
    <s v="Low"/>
    <s v="Low"/>
    <n v="1"/>
    <n v="0"/>
  </r>
  <r>
    <s v="INC-2026-10365"/>
    <d v="2026-03-31T21:21:00"/>
    <x v="4"/>
    <s v="micros0ft-security.com"/>
    <x v="2"/>
    <x v="3"/>
    <n v="0.88958333333333328"/>
    <d v="2026-03-31T00:00:00"/>
    <n v="3"/>
    <n v="3"/>
    <n v="2"/>
    <x v="4"/>
    <s v="Medium"/>
    <s v="Medium"/>
    <n v="1"/>
    <n v="0"/>
  </r>
  <r>
    <s v="INC-2026-12122"/>
    <d v="2026-03-31T22:55:00"/>
    <x v="0"/>
    <s v="invoice-processing.co"/>
    <x v="3"/>
    <x v="3"/>
    <n v="0.95486111111111116"/>
    <d v="2026-03-31T00:00:00"/>
    <n v="3"/>
    <n v="1"/>
    <n v="2"/>
    <x v="6"/>
    <s v="Low"/>
    <s v="Low"/>
    <n v="1"/>
    <n v="0"/>
  </r>
  <r>
    <s v="INC-2026-11198"/>
    <d v="2026-03-31T23:42:00"/>
    <x v="1"/>
    <s v="secure-bank-login.net"/>
    <x v="1"/>
    <x v="3"/>
    <n v="0.98750000000000004"/>
    <d v="2026-03-31T00:00:00"/>
    <n v="3"/>
    <n v="1"/>
    <n v="2"/>
    <x v="6"/>
    <s v="Low"/>
    <s v="Low"/>
    <n v="1"/>
    <n v="0"/>
  </r>
  <r>
    <s v="INC-2026-10340"/>
    <d v="2026-03-31T23:48:00"/>
    <x v="5"/>
    <s v="micros0ft-security.com"/>
    <x v="1"/>
    <x v="0"/>
    <n v="0.9916666666666667"/>
    <d v="2026-03-31T00:00:00"/>
    <n v="3"/>
    <n v="1"/>
    <n v="1"/>
    <x v="0"/>
    <s v="Low"/>
    <s v="Low"/>
    <n v="1"/>
    <n v="0"/>
  </r>
  <r>
    <s v="INC-2026-10400"/>
    <d v="2026-04-01T00:16:00"/>
    <x v="4"/>
    <s v="invoice-processing.co"/>
    <x v="2"/>
    <x v="3"/>
    <n v="1.1111111111111112E-2"/>
    <d v="2026-04-01T00:00:00"/>
    <n v="4"/>
    <n v="3"/>
    <n v="2"/>
    <x v="4"/>
    <s v="Medium"/>
    <s v="Medium"/>
    <n v="1"/>
    <n v="0"/>
  </r>
  <r>
    <s v="INC-2026-11949"/>
    <d v="2026-04-01T01:45:00"/>
    <x v="1"/>
    <s v="micros0ft-security.com"/>
    <x v="0"/>
    <x v="3"/>
    <n v="7.2916666666666671E-2"/>
    <d v="2026-04-01T00:00:00"/>
    <n v="4"/>
    <n v="1"/>
    <n v="2"/>
    <x v="6"/>
    <s v="Low"/>
    <s v="Low"/>
    <n v="1"/>
    <n v="0"/>
  </r>
  <r>
    <s v="INC-2026-13874"/>
    <d v="2026-04-01T02:01:00"/>
    <x v="4"/>
    <s v="micros0ft-security.com"/>
    <x v="2"/>
    <x v="1"/>
    <n v="8.4027777777777785E-2"/>
    <d v="2026-04-01T00:00:00"/>
    <n v="4"/>
    <n v="3"/>
    <n v="4"/>
    <x v="5"/>
    <s v="High"/>
    <s v="High"/>
    <n v="1"/>
    <n v="1"/>
  </r>
  <r>
    <s v="INC-2026-11836"/>
    <d v="2026-04-01T02:09:00"/>
    <x v="4"/>
    <s v="micros0ft-security.com"/>
    <x v="2"/>
    <x v="3"/>
    <n v="8.9583333333333334E-2"/>
    <d v="2026-04-01T00:00:00"/>
    <n v="4"/>
    <n v="3"/>
    <n v="2"/>
    <x v="4"/>
    <s v="Medium"/>
    <s v="Medium"/>
    <n v="1"/>
    <n v="0"/>
  </r>
  <r>
    <s v="INC-2026-10723"/>
    <d v="2026-04-01T02:21:00"/>
    <x v="1"/>
    <s v="micros0ft-security.com"/>
    <x v="3"/>
    <x v="1"/>
    <n v="9.7916666666666666E-2"/>
    <d v="2026-04-01T00:00:00"/>
    <n v="4"/>
    <n v="1"/>
    <n v="4"/>
    <x v="1"/>
    <s v="Low"/>
    <s v="Low"/>
    <n v="1"/>
    <n v="1"/>
  </r>
  <r>
    <s v="INC-2026-10620"/>
    <d v="2026-04-01T02:26:00"/>
    <x v="4"/>
    <s v="micros0ft-security.com"/>
    <x v="2"/>
    <x v="3"/>
    <n v="0.10138888888888889"/>
    <d v="2026-04-01T00:00:00"/>
    <n v="4"/>
    <n v="3"/>
    <n v="2"/>
    <x v="4"/>
    <s v="Medium"/>
    <s v="Medium"/>
    <n v="1"/>
    <n v="0"/>
  </r>
  <r>
    <s v="INC-2026-10186"/>
    <d v="2026-04-01T02:35:00"/>
    <x v="4"/>
    <s v="micros0ft-security.com"/>
    <x v="2"/>
    <x v="2"/>
    <n v="0.1076388888888889"/>
    <d v="2026-04-01T00:00:00"/>
    <n v="4"/>
    <n v="3"/>
    <n v="2"/>
    <x v="4"/>
    <s v="Medium"/>
    <s v="Medium"/>
    <n v="1"/>
    <n v="0"/>
  </r>
  <r>
    <s v="INC-2026-11442"/>
    <d v="2026-04-01T03:45:00"/>
    <x v="4"/>
    <s v="secure-bank-login.net"/>
    <x v="2"/>
    <x v="3"/>
    <n v="0.15625"/>
    <d v="2026-04-01T00:00:00"/>
    <n v="4"/>
    <n v="3"/>
    <n v="2"/>
    <x v="4"/>
    <s v="Medium"/>
    <s v="Medium"/>
    <n v="1"/>
    <n v="0"/>
  </r>
  <r>
    <s v="INC-2026-14901"/>
    <d v="2026-04-01T04:07:00"/>
    <x v="4"/>
    <s v="secure-bank-login.net"/>
    <x v="2"/>
    <x v="0"/>
    <n v="0.17152777777777778"/>
    <d v="2026-04-01T00:00:00"/>
    <n v="4"/>
    <n v="3"/>
    <n v="1"/>
    <x v="2"/>
    <s v="Low"/>
    <s v="Low"/>
    <n v="1"/>
    <n v="0"/>
  </r>
  <r>
    <s v="INC-2026-11469"/>
    <d v="2026-04-01T04:49:00"/>
    <x v="4"/>
    <s v="invoice-processing.co"/>
    <x v="2"/>
    <x v="0"/>
    <n v="0.20069444444444445"/>
    <d v="2026-04-01T00:00:00"/>
    <n v="4"/>
    <n v="3"/>
    <n v="1"/>
    <x v="2"/>
    <s v="Low"/>
    <s v="Low"/>
    <n v="1"/>
    <n v="0"/>
  </r>
  <r>
    <s v="INC-2026-13898"/>
    <d v="2026-04-01T05:43:00"/>
    <x v="4"/>
    <s v="hr-benefits-portal.org"/>
    <x v="2"/>
    <x v="3"/>
    <n v="0.23819444444444443"/>
    <d v="2026-04-01T00:00:00"/>
    <n v="4"/>
    <n v="3"/>
    <n v="2"/>
    <x v="4"/>
    <s v="Medium"/>
    <s v="Medium"/>
    <n v="1"/>
    <n v="0"/>
  </r>
  <r>
    <s v="INC-2026-13102"/>
    <d v="2026-04-01T05:44:00"/>
    <x v="4"/>
    <s v="hr-benefits-portal.org"/>
    <x v="2"/>
    <x v="2"/>
    <n v="0.2388888888888889"/>
    <d v="2026-04-01T00:00:00"/>
    <n v="4"/>
    <n v="3"/>
    <n v="2"/>
    <x v="4"/>
    <s v="Medium"/>
    <s v="Medium"/>
    <n v="1"/>
    <n v="0"/>
  </r>
  <r>
    <s v="INC-2026-10975"/>
    <d v="2026-04-01T06:05:00"/>
    <x v="2"/>
    <s v="hr-benefits-portal.org"/>
    <x v="1"/>
    <x v="3"/>
    <n v="0.25347222222222221"/>
    <d v="2026-04-01T00:00:00"/>
    <n v="4"/>
    <n v="3"/>
    <n v="2"/>
    <x v="4"/>
    <s v="Medium"/>
    <s v="Medium"/>
    <n v="1"/>
    <n v="0"/>
  </r>
  <r>
    <s v="INC-2026-13265"/>
    <d v="2026-04-01T06:17:00"/>
    <x v="0"/>
    <s v="invoice-processing.co"/>
    <x v="3"/>
    <x v="3"/>
    <n v="0.26180555555555557"/>
    <d v="2026-04-01T00:00:00"/>
    <n v="4"/>
    <n v="1"/>
    <n v="2"/>
    <x v="6"/>
    <s v="Low"/>
    <s v="Low"/>
    <n v="1"/>
    <n v="0"/>
  </r>
  <r>
    <s v="INC-2026-14348"/>
    <d v="2026-04-01T07:44:00"/>
    <x v="4"/>
    <s v="secure-bank-login.net"/>
    <x v="2"/>
    <x v="3"/>
    <n v="0.32222222222222224"/>
    <d v="2026-04-01T00:00:00"/>
    <n v="4"/>
    <n v="3"/>
    <n v="2"/>
    <x v="4"/>
    <s v="Medium"/>
    <s v="Medium"/>
    <n v="1"/>
    <n v="0"/>
  </r>
  <r>
    <s v="INC-2026-14924"/>
    <d v="2026-04-01T07:55:00"/>
    <x v="4"/>
    <s v="micros0ft-security.com"/>
    <x v="2"/>
    <x v="3"/>
    <n v="0.3298611111111111"/>
    <d v="2026-04-01T00:00:00"/>
    <n v="4"/>
    <n v="3"/>
    <n v="2"/>
    <x v="4"/>
    <s v="Medium"/>
    <s v="Medium"/>
    <n v="1"/>
    <n v="0"/>
  </r>
  <r>
    <s v="INC-2026-12613"/>
    <d v="2026-04-01T08:09:00"/>
    <x v="0"/>
    <s v="invoice-processing.co"/>
    <x v="1"/>
    <x v="4"/>
    <n v="0.33958333333333335"/>
    <d v="2026-04-01T00:00:00"/>
    <n v="4"/>
    <n v="1"/>
    <n v="5"/>
    <x v="8"/>
    <s v="Medium"/>
    <s v="Medium"/>
    <n v="1"/>
    <n v="1"/>
  </r>
  <r>
    <s v="INC-2026-14937"/>
    <d v="2026-04-01T08:21:00"/>
    <x v="4"/>
    <s v="hr-benefits-portal.org"/>
    <x v="2"/>
    <x v="3"/>
    <n v="0.34791666666666665"/>
    <d v="2026-04-01T00:00:00"/>
    <n v="4"/>
    <n v="3"/>
    <n v="2"/>
    <x v="4"/>
    <s v="Medium"/>
    <s v="Medium"/>
    <n v="1"/>
    <n v="0"/>
  </r>
  <r>
    <s v="INC-2026-10977"/>
    <d v="2026-04-01T09:20:00"/>
    <x v="2"/>
    <s v="hr-benefits-portal.org"/>
    <x v="3"/>
    <x v="3"/>
    <n v="0.3888888888888889"/>
    <d v="2026-04-01T00:00:00"/>
    <n v="4"/>
    <n v="3"/>
    <n v="2"/>
    <x v="4"/>
    <s v="Medium"/>
    <s v="Medium"/>
    <n v="1"/>
    <n v="0"/>
  </r>
  <r>
    <s v="INC-2026-14697"/>
    <d v="2026-04-01T09:24:00"/>
    <x v="3"/>
    <s v="hr-benefits-portal.org"/>
    <x v="0"/>
    <x v="2"/>
    <n v="0.39166666666666666"/>
    <d v="2026-04-01T00:00:00"/>
    <n v="4"/>
    <n v="5"/>
    <n v="2"/>
    <x v="3"/>
    <s v="Medium"/>
    <s v="Medium"/>
    <n v="1"/>
    <n v="0"/>
  </r>
  <r>
    <s v="INC-2026-10208"/>
    <d v="2026-04-01T09:40:00"/>
    <x v="4"/>
    <s v="secure-bank-login.net"/>
    <x v="2"/>
    <x v="2"/>
    <n v="0.40277777777777779"/>
    <d v="2026-04-01T00:00:00"/>
    <n v="4"/>
    <n v="3"/>
    <n v="2"/>
    <x v="4"/>
    <s v="Medium"/>
    <s v="Medium"/>
    <n v="1"/>
    <n v="0"/>
  </r>
  <r>
    <s v="INC-2026-13857"/>
    <d v="2026-04-01T10:03:00"/>
    <x v="0"/>
    <s v="invoice-processing.co"/>
    <x v="2"/>
    <x v="3"/>
    <n v="0.41875000000000001"/>
    <d v="2026-04-01T00:00:00"/>
    <n v="4"/>
    <n v="1"/>
    <n v="2"/>
    <x v="6"/>
    <s v="Low"/>
    <s v="Low"/>
    <n v="1"/>
    <n v="0"/>
  </r>
  <r>
    <s v="INC-2026-13302"/>
    <d v="2026-04-01T10:17:00"/>
    <x v="4"/>
    <s v="secure-bank-login.net"/>
    <x v="3"/>
    <x v="2"/>
    <n v="0.4284722222222222"/>
    <d v="2026-04-01T00:00:00"/>
    <n v="4"/>
    <n v="3"/>
    <n v="2"/>
    <x v="4"/>
    <s v="Medium"/>
    <s v="Medium"/>
    <n v="1"/>
    <n v="0"/>
  </r>
  <r>
    <s v="INC-2026-14821"/>
    <d v="2026-04-01T10:44:00"/>
    <x v="1"/>
    <s v="invoice-processing.co"/>
    <x v="1"/>
    <x v="3"/>
    <n v="0.44722222222222224"/>
    <d v="2026-04-01T00:00:00"/>
    <n v="4"/>
    <n v="1"/>
    <n v="2"/>
    <x v="6"/>
    <s v="Low"/>
    <s v="Low"/>
    <n v="1"/>
    <n v="0"/>
  </r>
  <r>
    <s v="INC-2026-11173"/>
    <d v="2026-04-01T11:02:00"/>
    <x v="3"/>
    <s v="hr-benefits-portal.org"/>
    <x v="0"/>
    <x v="3"/>
    <n v="0.4597222222222222"/>
    <d v="2026-04-01T00:00:00"/>
    <n v="4"/>
    <n v="5"/>
    <n v="2"/>
    <x v="3"/>
    <s v="Medium"/>
    <s v="Medium"/>
    <n v="1"/>
    <n v="0"/>
  </r>
  <r>
    <s v="INC-2026-14576"/>
    <d v="2026-04-01T11:43:00"/>
    <x v="4"/>
    <s v="micros0ft-security.com"/>
    <x v="2"/>
    <x v="3"/>
    <n v="0.48819444444444443"/>
    <d v="2026-04-01T00:00:00"/>
    <n v="4"/>
    <n v="3"/>
    <n v="2"/>
    <x v="4"/>
    <s v="Medium"/>
    <s v="Medium"/>
    <n v="1"/>
    <n v="0"/>
  </r>
  <r>
    <s v="INC-2026-14222"/>
    <d v="2026-04-01T12:14:00"/>
    <x v="2"/>
    <s v="invoice-processing.co"/>
    <x v="1"/>
    <x v="2"/>
    <n v="0.50972222222222219"/>
    <d v="2026-04-01T00:00:00"/>
    <n v="4"/>
    <n v="3"/>
    <n v="2"/>
    <x v="4"/>
    <s v="Medium"/>
    <s v="Medium"/>
    <n v="1"/>
    <n v="0"/>
  </r>
  <r>
    <s v="INC-2026-13143"/>
    <d v="2026-04-01T12:52:00"/>
    <x v="4"/>
    <s v="micros0ft-security.com"/>
    <x v="2"/>
    <x v="3"/>
    <n v="0.53611111111111109"/>
    <d v="2026-04-01T00:00:00"/>
    <n v="4"/>
    <n v="3"/>
    <n v="2"/>
    <x v="4"/>
    <s v="Medium"/>
    <s v="Medium"/>
    <n v="1"/>
    <n v="0"/>
  </r>
  <r>
    <s v="INC-2026-10292"/>
    <d v="2026-04-01T13:41:00"/>
    <x v="2"/>
    <s v="secure-bank-login.net"/>
    <x v="1"/>
    <x v="1"/>
    <n v="0.57013888888888886"/>
    <d v="2026-04-01T00:00:00"/>
    <n v="4"/>
    <n v="3"/>
    <n v="4"/>
    <x v="5"/>
    <s v="High"/>
    <s v="High"/>
    <n v="1"/>
    <n v="1"/>
  </r>
  <r>
    <s v="INC-2026-14292"/>
    <d v="2026-04-01T14:09:00"/>
    <x v="1"/>
    <s v="hr-benefits-portal.org"/>
    <x v="3"/>
    <x v="3"/>
    <n v="0.58958333333333335"/>
    <d v="2026-04-01T00:00:00"/>
    <n v="4"/>
    <n v="1"/>
    <n v="2"/>
    <x v="6"/>
    <s v="Low"/>
    <s v="Low"/>
    <n v="1"/>
    <n v="0"/>
  </r>
  <r>
    <s v="INC-2026-10943"/>
    <d v="2026-04-01T15:00:00"/>
    <x v="3"/>
    <s v="hr-benefits-portal.org"/>
    <x v="0"/>
    <x v="2"/>
    <n v="0.625"/>
    <d v="2026-04-01T00:00:00"/>
    <n v="4"/>
    <n v="5"/>
    <n v="2"/>
    <x v="3"/>
    <s v="Medium"/>
    <s v="Medium"/>
    <n v="1"/>
    <n v="0"/>
  </r>
  <r>
    <s v="INC-2026-13615"/>
    <d v="2026-04-01T15:21:00"/>
    <x v="4"/>
    <s v="secure-bank-login.net"/>
    <x v="2"/>
    <x v="2"/>
    <n v="0.63958333333333328"/>
    <d v="2026-04-01T00:00:00"/>
    <n v="4"/>
    <n v="3"/>
    <n v="2"/>
    <x v="4"/>
    <s v="Medium"/>
    <s v="Medium"/>
    <n v="1"/>
    <n v="0"/>
  </r>
  <r>
    <s v="INC-2026-10102"/>
    <d v="2026-04-01T15:40:00"/>
    <x v="0"/>
    <s v="invoice-processing.co"/>
    <x v="3"/>
    <x v="3"/>
    <n v="0.65277777777777779"/>
    <d v="2026-04-01T00:00:00"/>
    <n v="4"/>
    <n v="1"/>
    <n v="2"/>
    <x v="6"/>
    <s v="Low"/>
    <s v="Low"/>
    <n v="1"/>
    <n v="0"/>
  </r>
  <r>
    <s v="INC-2026-13400"/>
    <d v="2026-04-01T15:41:00"/>
    <x v="1"/>
    <s v="hr-benefits-portal.org"/>
    <x v="1"/>
    <x v="0"/>
    <n v="0.65347222222222223"/>
    <d v="2026-04-01T00:00:00"/>
    <n v="4"/>
    <n v="1"/>
    <n v="1"/>
    <x v="0"/>
    <s v="Low"/>
    <s v="Low"/>
    <n v="1"/>
    <n v="0"/>
  </r>
  <r>
    <s v="INC-2026-11620"/>
    <d v="2026-04-01T15:58:00"/>
    <x v="0"/>
    <s v="hr-benefits-portal.org"/>
    <x v="2"/>
    <x v="2"/>
    <n v="0.66527777777777775"/>
    <d v="2026-04-01T00:00:00"/>
    <n v="4"/>
    <n v="1"/>
    <n v="2"/>
    <x v="6"/>
    <s v="Low"/>
    <s v="Low"/>
    <n v="1"/>
    <n v="0"/>
  </r>
  <r>
    <s v="INC-2026-10511"/>
    <d v="2026-04-01T16:01:00"/>
    <x v="3"/>
    <s v="hr-benefits-portal.org"/>
    <x v="0"/>
    <x v="0"/>
    <n v="0.66736111111111107"/>
    <d v="2026-04-01T00:00:00"/>
    <n v="4"/>
    <n v="5"/>
    <n v="1"/>
    <x v="8"/>
    <s v="Medium"/>
    <s v="Medium"/>
    <n v="1"/>
    <n v="0"/>
  </r>
  <r>
    <s v="INC-2026-13253"/>
    <d v="2026-04-01T17:46:00"/>
    <x v="4"/>
    <s v="secure-bank-login.net"/>
    <x v="3"/>
    <x v="3"/>
    <n v="0.74027777777777781"/>
    <d v="2026-04-01T00:00:00"/>
    <n v="4"/>
    <n v="3"/>
    <n v="2"/>
    <x v="4"/>
    <s v="Medium"/>
    <s v="Medium"/>
    <n v="1"/>
    <n v="0"/>
  </r>
  <r>
    <s v="INC-2026-13969"/>
    <d v="2026-04-01T18:15:00"/>
    <x v="0"/>
    <s v="micros0ft-security.com"/>
    <x v="1"/>
    <x v="1"/>
    <n v="0.76041666666666663"/>
    <d v="2026-04-01T00:00:00"/>
    <n v="4"/>
    <n v="1"/>
    <n v="4"/>
    <x v="1"/>
    <s v="Low"/>
    <s v="Low"/>
    <n v="1"/>
    <n v="1"/>
  </r>
  <r>
    <s v="INC-2026-14164"/>
    <d v="2026-04-01T18:19:00"/>
    <x v="4"/>
    <s v="micros0ft-security.com"/>
    <x v="2"/>
    <x v="3"/>
    <n v="0.7631944444444444"/>
    <d v="2026-04-01T00:00:00"/>
    <n v="4"/>
    <n v="3"/>
    <n v="2"/>
    <x v="4"/>
    <s v="Medium"/>
    <s v="Medium"/>
    <n v="1"/>
    <n v="0"/>
  </r>
  <r>
    <s v="INC-2026-10843"/>
    <d v="2026-04-01T18:39:00"/>
    <x v="4"/>
    <s v="secure-bank-login.net"/>
    <x v="2"/>
    <x v="2"/>
    <n v="0.77708333333333335"/>
    <d v="2026-04-01T00:00:00"/>
    <n v="4"/>
    <n v="3"/>
    <n v="2"/>
    <x v="4"/>
    <s v="Medium"/>
    <s v="Medium"/>
    <n v="1"/>
    <n v="0"/>
  </r>
  <r>
    <s v="INC-2026-11900"/>
    <d v="2026-04-01T19:48:00"/>
    <x v="5"/>
    <s v="invoice-processing.co"/>
    <x v="1"/>
    <x v="3"/>
    <n v="0.82499999999999996"/>
    <d v="2026-04-01T00:00:00"/>
    <n v="4"/>
    <n v="1"/>
    <n v="2"/>
    <x v="6"/>
    <s v="Low"/>
    <s v="Low"/>
    <n v="1"/>
    <n v="0"/>
  </r>
  <r>
    <s v="INC-2026-12381"/>
    <d v="2026-04-01T19:50:00"/>
    <x v="4"/>
    <s v="micros0ft-security.com"/>
    <x v="2"/>
    <x v="2"/>
    <n v="0.82638888888888884"/>
    <d v="2026-04-01T00:00:00"/>
    <n v="4"/>
    <n v="3"/>
    <n v="2"/>
    <x v="4"/>
    <s v="Medium"/>
    <s v="Medium"/>
    <n v="1"/>
    <n v="0"/>
  </r>
  <r>
    <s v="INC-2026-12685"/>
    <d v="2026-04-01T20:17:00"/>
    <x v="1"/>
    <s v="micros0ft-security.com"/>
    <x v="2"/>
    <x v="3"/>
    <n v="0.84513888888888888"/>
    <d v="2026-04-01T00:00:00"/>
    <n v="4"/>
    <n v="1"/>
    <n v="2"/>
    <x v="6"/>
    <s v="Low"/>
    <s v="Low"/>
    <n v="1"/>
    <n v="0"/>
  </r>
  <r>
    <s v="INC-2026-12264"/>
    <d v="2026-04-01T20:19:00"/>
    <x v="4"/>
    <s v="invoice-processing.co"/>
    <x v="2"/>
    <x v="3"/>
    <n v="0.84652777777777777"/>
    <d v="2026-04-01T00:00:00"/>
    <n v="4"/>
    <n v="3"/>
    <n v="2"/>
    <x v="4"/>
    <s v="Medium"/>
    <s v="Medium"/>
    <n v="1"/>
    <n v="0"/>
  </r>
  <r>
    <s v="INC-2026-13153"/>
    <d v="2026-04-01T20:21:00"/>
    <x v="4"/>
    <s v="hr-benefits-portal.org"/>
    <x v="2"/>
    <x v="2"/>
    <n v="0.84791666666666665"/>
    <d v="2026-04-01T00:00:00"/>
    <n v="4"/>
    <n v="3"/>
    <n v="2"/>
    <x v="4"/>
    <s v="Medium"/>
    <s v="Medium"/>
    <n v="1"/>
    <n v="0"/>
  </r>
  <r>
    <s v="INC-2026-12534"/>
    <d v="2026-04-01T20:31:00"/>
    <x v="4"/>
    <s v="invoice-processing.co"/>
    <x v="2"/>
    <x v="3"/>
    <n v="0.85486111111111107"/>
    <d v="2026-04-01T00:00:00"/>
    <n v="4"/>
    <n v="3"/>
    <n v="2"/>
    <x v="4"/>
    <s v="Medium"/>
    <s v="Medium"/>
    <n v="1"/>
    <n v="0"/>
  </r>
  <r>
    <s v="INC-2026-12886"/>
    <d v="2026-04-01T20:35:00"/>
    <x v="4"/>
    <s v="secure-bank-login.net"/>
    <x v="2"/>
    <x v="2"/>
    <n v="0.85763888888888884"/>
    <d v="2026-04-01T00:00:00"/>
    <n v="4"/>
    <n v="3"/>
    <n v="2"/>
    <x v="4"/>
    <s v="Medium"/>
    <s v="Medium"/>
    <n v="1"/>
    <n v="0"/>
  </r>
  <r>
    <s v="INC-2026-13586"/>
    <d v="2026-04-01T21:04:00"/>
    <x v="4"/>
    <s v="hr-benefits-portal.org"/>
    <x v="2"/>
    <x v="3"/>
    <n v="0.87777777777777777"/>
    <d v="2026-04-01T00:00:00"/>
    <n v="4"/>
    <n v="3"/>
    <n v="2"/>
    <x v="4"/>
    <s v="Medium"/>
    <s v="Medium"/>
    <n v="1"/>
    <n v="0"/>
  </r>
  <r>
    <s v="INC-2026-11134"/>
    <d v="2026-04-01T21:14:00"/>
    <x v="0"/>
    <s v="hr-benefits-portal.org"/>
    <x v="0"/>
    <x v="3"/>
    <n v="0.88472222222222219"/>
    <d v="2026-04-01T00:00:00"/>
    <n v="4"/>
    <n v="1"/>
    <n v="2"/>
    <x v="6"/>
    <s v="Low"/>
    <s v="Low"/>
    <n v="1"/>
    <n v="0"/>
  </r>
  <r>
    <s v="INC-2026-14247"/>
    <d v="2026-04-01T21:21:00"/>
    <x v="5"/>
    <s v="secure-bank-login.net"/>
    <x v="1"/>
    <x v="4"/>
    <n v="0.88958333333333328"/>
    <d v="2026-04-01T00:00:00"/>
    <n v="4"/>
    <n v="1"/>
    <n v="5"/>
    <x v="8"/>
    <s v="Medium"/>
    <s v="Medium"/>
    <n v="1"/>
    <n v="1"/>
  </r>
  <r>
    <s v="INC-2026-13631"/>
    <d v="2026-04-01T21:34:00"/>
    <x v="4"/>
    <s v="secure-bank-login.net"/>
    <x v="2"/>
    <x v="2"/>
    <n v="0.89861111111111114"/>
    <d v="2026-04-01T00:00:00"/>
    <n v="4"/>
    <n v="3"/>
    <n v="2"/>
    <x v="4"/>
    <s v="Medium"/>
    <s v="Medium"/>
    <n v="1"/>
    <n v="0"/>
  </r>
  <r>
    <s v="INC-2026-13839"/>
    <d v="2026-04-01T22:09:00"/>
    <x v="0"/>
    <s v="invoice-processing.co"/>
    <x v="2"/>
    <x v="2"/>
    <n v="0.92291666666666672"/>
    <d v="2026-04-01T00:00:00"/>
    <n v="4"/>
    <n v="1"/>
    <n v="2"/>
    <x v="6"/>
    <s v="Low"/>
    <s v="Low"/>
    <n v="1"/>
    <n v="0"/>
  </r>
  <r>
    <s v="INC-2026-11212"/>
    <d v="2026-04-01T22:21:00"/>
    <x v="4"/>
    <s v="secure-bank-login.net"/>
    <x v="2"/>
    <x v="0"/>
    <n v="0.93125000000000002"/>
    <d v="2026-04-01T00:00:00"/>
    <n v="4"/>
    <n v="3"/>
    <n v="1"/>
    <x v="2"/>
    <s v="Low"/>
    <s v="Low"/>
    <n v="1"/>
    <n v="0"/>
  </r>
  <r>
    <s v="INC-2026-11937"/>
    <d v="2026-04-01T22:40:00"/>
    <x v="2"/>
    <s v="hr-benefits-portal.org"/>
    <x v="3"/>
    <x v="2"/>
    <n v="0.94444444444444442"/>
    <d v="2026-04-01T00:00:00"/>
    <n v="4"/>
    <n v="3"/>
    <n v="2"/>
    <x v="4"/>
    <s v="Medium"/>
    <s v="Medium"/>
    <n v="1"/>
    <n v="0"/>
  </r>
  <r>
    <s v="INC-2026-14572"/>
    <d v="2026-04-01T22:40:00"/>
    <x v="4"/>
    <s v="invoice-processing.co"/>
    <x v="0"/>
    <x v="2"/>
    <n v="0.94444444444444442"/>
    <d v="2026-04-01T00:00:00"/>
    <n v="4"/>
    <n v="3"/>
    <n v="2"/>
    <x v="4"/>
    <s v="Medium"/>
    <s v="Medium"/>
    <n v="1"/>
    <n v="0"/>
  </r>
  <r>
    <s v="INC-2026-14460"/>
    <d v="2026-04-01T22:59:00"/>
    <x v="1"/>
    <s v="hr-benefits-portal.org"/>
    <x v="2"/>
    <x v="3"/>
    <n v="0.95763888888888893"/>
    <d v="2026-04-01T00:00:00"/>
    <n v="4"/>
    <n v="1"/>
    <n v="2"/>
    <x v="6"/>
    <s v="Low"/>
    <s v="Low"/>
    <n v="1"/>
    <n v="0"/>
  </r>
  <r>
    <s v="INC-2026-11713"/>
    <d v="2026-04-01T23:25:00"/>
    <x v="4"/>
    <s v="secure-bank-login.net"/>
    <x v="2"/>
    <x v="3"/>
    <n v="0.97569444444444442"/>
    <d v="2026-04-01T00:00:00"/>
    <n v="4"/>
    <n v="3"/>
    <n v="2"/>
    <x v="4"/>
    <s v="Medium"/>
    <s v="Medium"/>
    <n v="1"/>
    <n v="0"/>
  </r>
  <r>
    <s v="INC-2026-14960"/>
    <d v="2026-04-01T23:31:00"/>
    <x v="3"/>
    <s v="invoice-processing.co"/>
    <x v="0"/>
    <x v="0"/>
    <n v="0.97986111111111107"/>
    <d v="2026-04-01T00:00:00"/>
    <n v="4"/>
    <n v="5"/>
    <n v="1"/>
    <x v="8"/>
    <s v="Medium"/>
    <s v="Medium"/>
    <n v="1"/>
    <n v="0"/>
  </r>
  <r>
    <s v="INC-2026-10745"/>
    <d v="2026-04-01T23:35:00"/>
    <x v="1"/>
    <s v="hr-benefits-portal.org"/>
    <x v="1"/>
    <x v="1"/>
    <n v="0.98263888888888884"/>
    <d v="2026-04-01T00:00:00"/>
    <n v="4"/>
    <n v="1"/>
    <n v="4"/>
    <x v="1"/>
    <s v="Low"/>
    <s v="Low"/>
    <n v="1"/>
    <n v="1"/>
  </r>
  <r>
    <s v="INC-2026-10559"/>
    <d v="2026-04-01T23:52:00"/>
    <x v="1"/>
    <s v="secure-bank-login.net"/>
    <x v="2"/>
    <x v="3"/>
    <n v="0.99444444444444446"/>
    <d v="2026-04-01T00:00:00"/>
    <n v="4"/>
    <n v="1"/>
    <n v="2"/>
    <x v="6"/>
    <s v="Low"/>
    <s v="Low"/>
    <n v="1"/>
    <n v="0"/>
  </r>
  <r>
    <s v="INC-2026-13562"/>
    <d v="2026-04-01T23:58:00"/>
    <x v="4"/>
    <s v="invoice-processing.co"/>
    <x v="1"/>
    <x v="2"/>
    <n v="0.99861111111111112"/>
    <d v="2026-04-01T00:00:00"/>
    <n v="4"/>
    <n v="3"/>
    <n v="2"/>
    <x v="4"/>
    <s v="Medium"/>
    <s v="Medium"/>
    <n v="1"/>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x v="0"/>
  </r>
  <r>
    <x v="1"/>
  </r>
  <r>
    <x v="0"/>
  </r>
  <r>
    <x v="2"/>
  </r>
  <r>
    <x v="2"/>
  </r>
  <r>
    <x v="1"/>
  </r>
  <r>
    <x v="3"/>
  </r>
  <r>
    <x v="2"/>
  </r>
  <r>
    <x v="1"/>
  </r>
  <r>
    <x v="3"/>
  </r>
  <r>
    <x v="2"/>
  </r>
  <r>
    <x v="1"/>
  </r>
  <r>
    <x v="2"/>
  </r>
  <r>
    <x v="3"/>
  </r>
  <r>
    <x v="2"/>
  </r>
  <r>
    <x v="3"/>
  </r>
  <r>
    <x v="3"/>
  </r>
  <r>
    <x v="0"/>
  </r>
  <r>
    <x v="3"/>
  </r>
  <r>
    <x v="3"/>
  </r>
  <r>
    <x v="3"/>
  </r>
  <r>
    <x v="2"/>
  </r>
  <r>
    <x v="3"/>
  </r>
  <r>
    <x v="2"/>
  </r>
  <r>
    <x v="1"/>
  </r>
  <r>
    <x v="4"/>
  </r>
  <r>
    <x v="0"/>
  </r>
  <r>
    <x v="3"/>
  </r>
  <r>
    <x v="3"/>
  </r>
  <r>
    <x v="0"/>
  </r>
  <r>
    <x v="3"/>
  </r>
  <r>
    <x v="3"/>
  </r>
  <r>
    <x v="0"/>
  </r>
  <r>
    <x v="3"/>
  </r>
  <r>
    <x v="1"/>
  </r>
  <r>
    <x v="3"/>
  </r>
  <r>
    <x v="3"/>
  </r>
  <r>
    <x v="3"/>
  </r>
  <r>
    <x v="3"/>
  </r>
  <r>
    <x v="3"/>
  </r>
  <r>
    <x v="0"/>
  </r>
  <r>
    <x v="1"/>
  </r>
  <r>
    <x v="0"/>
  </r>
  <r>
    <x v="1"/>
  </r>
  <r>
    <x v="0"/>
  </r>
  <r>
    <x v="1"/>
  </r>
  <r>
    <x v="1"/>
  </r>
  <r>
    <x v="3"/>
  </r>
  <r>
    <x v="3"/>
  </r>
  <r>
    <x v="3"/>
  </r>
  <r>
    <x v="2"/>
  </r>
  <r>
    <x v="3"/>
  </r>
  <r>
    <x v="2"/>
  </r>
  <r>
    <x v="3"/>
  </r>
  <r>
    <x v="2"/>
  </r>
  <r>
    <x v="3"/>
  </r>
  <r>
    <x v="3"/>
  </r>
  <r>
    <x v="3"/>
  </r>
  <r>
    <x v="4"/>
  </r>
  <r>
    <x v="3"/>
  </r>
  <r>
    <x v="3"/>
  </r>
  <r>
    <x v="0"/>
  </r>
  <r>
    <x v="2"/>
  </r>
  <r>
    <x v="2"/>
  </r>
  <r>
    <x v="3"/>
  </r>
  <r>
    <x v="2"/>
  </r>
  <r>
    <x v="3"/>
  </r>
  <r>
    <x v="3"/>
  </r>
  <r>
    <x v="0"/>
  </r>
  <r>
    <x v="2"/>
  </r>
  <r>
    <x v="0"/>
  </r>
  <r>
    <x v="2"/>
  </r>
  <r>
    <x v="3"/>
  </r>
  <r>
    <x v="3"/>
  </r>
  <r>
    <x v="2"/>
  </r>
  <r>
    <x v="3"/>
  </r>
  <r>
    <x v="3"/>
  </r>
  <r>
    <x v="0"/>
  </r>
  <r>
    <x v="3"/>
  </r>
  <r>
    <x v="2"/>
  </r>
  <r>
    <x v="0"/>
  </r>
  <r>
    <x v="3"/>
  </r>
  <r>
    <x v="3"/>
  </r>
  <r>
    <x v="2"/>
  </r>
  <r>
    <x v="3"/>
  </r>
  <r>
    <x v="0"/>
  </r>
  <r>
    <x v="1"/>
  </r>
  <r>
    <x v="0"/>
  </r>
  <r>
    <x v="2"/>
  </r>
  <r>
    <x v="4"/>
  </r>
  <r>
    <x v="3"/>
  </r>
  <r>
    <x v="2"/>
  </r>
  <r>
    <x v="3"/>
  </r>
  <r>
    <x v="3"/>
  </r>
  <r>
    <x v="3"/>
  </r>
  <r>
    <x v="1"/>
  </r>
  <r>
    <x v="3"/>
  </r>
  <r>
    <x v="2"/>
  </r>
  <r>
    <x v="2"/>
  </r>
  <r>
    <x v="3"/>
  </r>
  <r>
    <x v="3"/>
  </r>
  <r>
    <x v="1"/>
  </r>
  <r>
    <x v="2"/>
  </r>
  <r>
    <x v="1"/>
  </r>
  <r>
    <x v="2"/>
  </r>
  <r>
    <x v="3"/>
  </r>
  <r>
    <x v="0"/>
  </r>
  <r>
    <x v="3"/>
  </r>
  <r>
    <x v="1"/>
  </r>
  <r>
    <x v="2"/>
  </r>
  <r>
    <x v="2"/>
  </r>
  <r>
    <x v="0"/>
  </r>
  <r>
    <x v="2"/>
  </r>
  <r>
    <x v="3"/>
  </r>
  <r>
    <x v="4"/>
  </r>
  <r>
    <x v="2"/>
  </r>
  <r>
    <x v="3"/>
  </r>
  <r>
    <x v="3"/>
  </r>
  <r>
    <x v="3"/>
  </r>
  <r>
    <x v="2"/>
  </r>
  <r>
    <x v="4"/>
  </r>
  <r>
    <x v="2"/>
  </r>
  <r>
    <x v="4"/>
  </r>
  <r>
    <x v="1"/>
  </r>
  <r>
    <x v="2"/>
  </r>
  <r>
    <x v="3"/>
  </r>
  <r>
    <x v="2"/>
  </r>
  <r>
    <x v="3"/>
  </r>
  <r>
    <x v="3"/>
  </r>
  <r>
    <x v="0"/>
  </r>
  <r>
    <x v="3"/>
  </r>
  <r>
    <x v="2"/>
  </r>
  <r>
    <x v="0"/>
  </r>
  <r>
    <x v="0"/>
  </r>
  <r>
    <x v="3"/>
  </r>
  <r>
    <x v="3"/>
  </r>
  <r>
    <x v="3"/>
  </r>
  <r>
    <x v="2"/>
  </r>
  <r>
    <x v="4"/>
  </r>
  <r>
    <x v="3"/>
  </r>
  <r>
    <x v="0"/>
  </r>
  <r>
    <x v="1"/>
  </r>
  <r>
    <x v="3"/>
  </r>
  <r>
    <x v="0"/>
  </r>
  <r>
    <x v="2"/>
  </r>
  <r>
    <x v="2"/>
  </r>
  <r>
    <x v="3"/>
  </r>
  <r>
    <x v="1"/>
  </r>
  <r>
    <x v="2"/>
  </r>
  <r>
    <x v="3"/>
  </r>
  <r>
    <x v="3"/>
  </r>
  <r>
    <x v="2"/>
  </r>
  <r>
    <x v="3"/>
  </r>
  <r>
    <x v="1"/>
  </r>
  <r>
    <x v="0"/>
  </r>
  <r>
    <x v="0"/>
  </r>
  <r>
    <x v="0"/>
  </r>
  <r>
    <x v="0"/>
  </r>
  <r>
    <x v="0"/>
  </r>
  <r>
    <x v="0"/>
  </r>
  <r>
    <x v="0"/>
  </r>
  <r>
    <x v="0"/>
  </r>
  <r>
    <x v="1"/>
  </r>
  <r>
    <x v="2"/>
  </r>
  <r>
    <x v="1"/>
  </r>
  <r>
    <x v="1"/>
  </r>
  <r>
    <x v="2"/>
  </r>
  <r>
    <x v="3"/>
  </r>
  <r>
    <x v="0"/>
  </r>
  <r>
    <x v="3"/>
  </r>
  <r>
    <x v="3"/>
  </r>
  <r>
    <x v="1"/>
  </r>
  <r>
    <x v="0"/>
  </r>
  <r>
    <x v="0"/>
  </r>
  <r>
    <x v="1"/>
  </r>
  <r>
    <x v="3"/>
  </r>
  <r>
    <x v="2"/>
  </r>
  <r>
    <x v="3"/>
  </r>
  <r>
    <x v="3"/>
  </r>
  <r>
    <x v="3"/>
  </r>
  <r>
    <x v="0"/>
  </r>
  <r>
    <x v="3"/>
  </r>
  <r>
    <x v="2"/>
  </r>
  <r>
    <x v="3"/>
  </r>
  <r>
    <x v="3"/>
  </r>
  <r>
    <x v="3"/>
  </r>
  <r>
    <x v="3"/>
  </r>
  <r>
    <x v="3"/>
  </r>
  <r>
    <x v="3"/>
  </r>
  <r>
    <x v="2"/>
  </r>
  <r>
    <x v="3"/>
  </r>
  <r>
    <x v="2"/>
  </r>
  <r>
    <x v="4"/>
  </r>
  <r>
    <x v="1"/>
  </r>
  <r>
    <x v="3"/>
  </r>
  <r>
    <x v="3"/>
  </r>
  <r>
    <x v="2"/>
  </r>
  <r>
    <x v="0"/>
  </r>
  <r>
    <x v="3"/>
  </r>
  <r>
    <x v="0"/>
  </r>
  <r>
    <x v="3"/>
  </r>
  <r>
    <x v="3"/>
  </r>
  <r>
    <x v="3"/>
  </r>
  <r>
    <x v="3"/>
  </r>
  <r>
    <x v="2"/>
  </r>
  <r>
    <x v="2"/>
  </r>
  <r>
    <x v="1"/>
  </r>
  <r>
    <x v="3"/>
  </r>
  <r>
    <x v="2"/>
  </r>
  <r>
    <x v="0"/>
  </r>
  <r>
    <x v="0"/>
  </r>
  <r>
    <x v="3"/>
  </r>
  <r>
    <x v="1"/>
  </r>
  <r>
    <x v="1"/>
  </r>
  <r>
    <x v="0"/>
  </r>
  <r>
    <x v="4"/>
  </r>
  <r>
    <x v="3"/>
  </r>
  <r>
    <x v="3"/>
  </r>
  <r>
    <x v="0"/>
  </r>
  <r>
    <x v="1"/>
  </r>
  <r>
    <x v="1"/>
  </r>
  <r>
    <x v="3"/>
  </r>
  <r>
    <x v="2"/>
  </r>
  <r>
    <x v="3"/>
  </r>
  <r>
    <x v="2"/>
  </r>
  <r>
    <x v="0"/>
  </r>
  <r>
    <x v="3"/>
  </r>
  <r>
    <x v="0"/>
  </r>
  <r>
    <x v="2"/>
  </r>
  <r>
    <x v="3"/>
  </r>
  <r>
    <x v="2"/>
  </r>
  <r>
    <x v="3"/>
  </r>
  <r>
    <x v="0"/>
  </r>
  <r>
    <x v="2"/>
  </r>
  <r>
    <x v="3"/>
  </r>
  <r>
    <x v="2"/>
  </r>
  <r>
    <x v="3"/>
  </r>
  <r>
    <x v="2"/>
  </r>
  <r>
    <x v="3"/>
  </r>
  <r>
    <x v="2"/>
  </r>
  <r>
    <x v="0"/>
  </r>
  <r>
    <x v="3"/>
  </r>
  <r>
    <x v="3"/>
  </r>
  <r>
    <x v="3"/>
  </r>
  <r>
    <x v="1"/>
  </r>
  <r>
    <x v="2"/>
  </r>
  <r>
    <x v="3"/>
  </r>
  <r>
    <x v="3"/>
  </r>
  <r>
    <x v="3"/>
  </r>
  <r>
    <x v="0"/>
  </r>
  <r>
    <x v="3"/>
  </r>
  <r>
    <x v="3"/>
  </r>
  <r>
    <x v="3"/>
  </r>
  <r>
    <x v="1"/>
  </r>
  <r>
    <x v="3"/>
  </r>
  <r>
    <x v="2"/>
  </r>
  <r>
    <x v="3"/>
  </r>
  <r>
    <x v="3"/>
  </r>
  <r>
    <x v="2"/>
  </r>
  <r>
    <x v="3"/>
  </r>
  <r>
    <x v="3"/>
  </r>
  <r>
    <x v="0"/>
  </r>
  <r>
    <x v="2"/>
  </r>
  <r>
    <x v="0"/>
  </r>
  <r>
    <x v="3"/>
  </r>
  <r>
    <x v="3"/>
  </r>
  <r>
    <x v="2"/>
  </r>
  <r>
    <x v="3"/>
  </r>
  <r>
    <x v="3"/>
  </r>
  <r>
    <x v="2"/>
  </r>
  <r>
    <x v="1"/>
  </r>
  <r>
    <x v="2"/>
  </r>
  <r>
    <x v="3"/>
  </r>
  <r>
    <x v="0"/>
  </r>
  <r>
    <x v="1"/>
  </r>
  <r>
    <x v="3"/>
  </r>
  <r>
    <x v="3"/>
  </r>
  <r>
    <x v="2"/>
  </r>
  <r>
    <x v="2"/>
  </r>
  <r>
    <x v="0"/>
  </r>
  <r>
    <x v="0"/>
  </r>
  <r>
    <x v="2"/>
  </r>
  <r>
    <x v="2"/>
  </r>
  <r>
    <x v="3"/>
  </r>
  <r>
    <x v="2"/>
  </r>
  <r>
    <x v="3"/>
  </r>
  <r>
    <x v="3"/>
  </r>
  <r>
    <x v="3"/>
  </r>
  <r>
    <x v="2"/>
  </r>
  <r>
    <x v="2"/>
  </r>
  <r>
    <x v="1"/>
  </r>
  <r>
    <x v="2"/>
  </r>
  <r>
    <x v="3"/>
  </r>
  <r>
    <x v="3"/>
  </r>
  <r>
    <x v="3"/>
  </r>
  <r>
    <x v="2"/>
  </r>
  <r>
    <x v="3"/>
  </r>
  <r>
    <x v="3"/>
  </r>
  <r>
    <x v="3"/>
  </r>
  <r>
    <x v="1"/>
  </r>
  <r>
    <x v="3"/>
  </r>
  <r>
    <x v="3"/>
  </r>
  <r>
    <x v="4"/>
  </r>
  <r>
    <x v="2"/>
  </r>
  <r>
    <x v="4"/>
  </r>
  <r>
    <x v="3"/>
  </r>
  <r>
    <x v="2"/>
  </r>
  <r>
    <x v="3"/>
  </r>
  <r>
    <x v="3"/>
  </r>
  <r>
    <x v="2"/>
  </r>
  <r>
    <x v="0"/>
  </r>
  <r>
    <x v="3"/>
  </r>
  <r>
    <x v="2"/>
  </r>
  <r>
    <x v="2"/>
  </r>
  <r>
    <x v="3"/>
  </r>
  <r>
    <x v="2"/>
  </r>
  <r>
    <x v="2"/>
  </r>
  <r>
    <x v="2"/>
  </r>
  <r>
    <x v="2"/>
  </r>
  <r>
    <x v="2"/>
  </r>
  <r>
    <x v="3"/>
  </r>
  <r>
    <x v="4"/>
  </r>
  <r>
    <x v="2"/>
  </r>
  <r>
    <x v="1"/>
  </r>
  <r>
    <x v="2"/>
  </r>
  <r>
    <x v="2"/>
  </r>
  <r>
    <x v="0"/>
  </r>
  <r>
    <x v="2"/>
  </r>
  <r>
    <x v="0"/>
  </r>
  <r>
    <x v="3"/>
  </r>
  <r>
    <x v="3"/>
  </r>
  <r>
    <x v="0"/>
  </r>
  <r>
    <x v="0"/>
  </r>
  <r>
    <x v="3"/>
  </r>
  <r>
    <x v="0"/>
  </r>
  <r>
    <x v="3"/>
  </r>
  <r>
    <x v="1"/>
  </r>
  <r>
    <x v="3"/>
  </r>
  <r>
    <x v="3"/>
  </r>
  <r>
    <x v="3"/>
  </r>
  <r>
    <x v="2"/>
  </r>
  <r>
    <x v="2"/>
  </r>
  <r>
    <x v="1"/>
  </r>
  <r>
    <x v="3"/>
  </r>
  <r>
    <x v="2"/>
  </r>
  <r>
    <x v="0"/>
  </r>
  <r>
    <x v="0"/>
  </r>
  <r>
    <x v="3"/>
  </r>
  <r>
    <x v="3"/>
  </r>
  <r>
    <x v="2"/>
  </r>
  <r>
    <x v="2"/>
  </r>
  <r>
    <x v="3"/>
  </r>
  <r>
    <x v="1"/>
  </r>
  <r>
    <x v="2"/>
  </r>
  <r>
    <x v="0"/>
  </r>
  <r>
    <x v="3"/>
  </r>
  <r>
    <x v="0"/>
  </r>
  <r>
    <x v="2"/>
  </r>
  <r>
    <x v="1"/>
  </r>
  <r>
    <x v="4"/>
  </r>
  <r>
    <x v="2"/>
  </r>
  <r>
    <x v="0"/>
  </r>
  <r>
    <x v="2"/>
  </r>
  <r>
    <x v="3"/>
  </r>
  <r>
    <x v="3"/>
  </r>
  <r>
    <x v="2"/>
  </r>
  <r>
    <x v="3"/>
  </r>
  <r>
    <x v="2"/>
  </r>
  <r>
    <x v="2"/>
  </r>
  <r>
    <x v="3"/>
  </r>
  <r>
    <x v="0"/>
  </r>
  <r>
    <x v="1"/>
  </r>
  <r>
    <x v="3"/>
  </r>
  <r>
    <x v="3"/>
  </r>
  <r>
    <x v="2"/>
  </r>
  <r>
    <x v="3"/>
  </r>
  <r>
    <x v="3"/>
  </r>
  <r>
    <x v="1"/>
  </r>
  <r>
    <x v="2"/>
  </r>
  <r>
    <x v="3"/>
  </r>
  <r>
    <x v="3"/>
  </r>
  <r>
    <x v="3"/>
  </r>
  <r>
    <x v="3"/>
  </r>
  <r>
    <x v="0"/>
  </r>
  <r>
    <x v="1"/>
  </r>
  <r>
    <x v="4"/>
  </r>
  <r>
    <x v="3"/>
  </r>
  <r>
    <x v="0"/>
  </r>
  <r>
    <x v="2"/>
  </r>
  <r>
    <x v="3"/>
  </r>
  <r>
    <x v="1"/>
  </r>
  <r>
    <x v="3"/>
  </r>
  <r>
    <x v="2"/>
  </r>
  <r>
    <x v="3"/>
  </r>
  <r>
    <x v="3"/>
  </r>
  <r>
    <x v="3"/>
  </r>
  <r>
    <x v="0"/>
  </r>
  <r>
    <x v="0"/>
  </r>
  <r>
    <x v="3"/>
  </r>
  <r>
    <x v="3"/>
  </r>
  <r>
    <x v="3"/>
  </r>
  <r>
    <x v="3"/>
  </r>
  <r>
    <x v="1"/>
  </r>
  <r>
    <x v="3"/>
  </r>
  <r>
    <x v="2"/>
  </r>
  <r>
    <x v="3"/>
  </r>
  <r>
    <x v="2"/>
  </r>
  <r>
    <x v="3"/>
  </r>
  <r>
    <x v="0"/>
  </r>
  <r>
    <x v="2"/>
  </r>
  <r>
    <x v="3"/>
  </r>
  <r>
    <x v="2"/>
  </r>
  <r>
    <x v="1"/>
  </r>
  <r>
    <x v="2"/>
  </r>
  <r>
    <x v="0"/>
  </r>
  <r>
    <x v="0"/>
  </r>
  <r>
    <x v="2"/>
  </r>
  <r>
    <x v="0"/>
  </r>
  <r>
    <x v="3"/>
  </r>
  <r>
    <x v="3"/>
  </r>
  <r>
    <x v="3"/>
  </r>
  <r>
    <x v="3"/>
  </r>
  <r>
    <x v="2"/>
  </r>
  <r>
    <x v="3"/>
  </r>
  <r>
    <x v="3"/>
  </r>
  <r>
    <x v="0"/>
  </r>
  <r>
    <x v="0"/>
  </r>
  <r>
    <x v="0"/>
  </r>
  <r>
    <x v="3"/>
  </r>
  <r>
    <x v="3"/>
  </r>
  <r>
    <x v="0"/>
  </r>
  <r>
    <x v="2"/>
  </r>
  <r>
    <x v="0"/>
  </r>
  <r>
    <x v="3"/>
  </r>
  <r>
    <x v="2"/>
  </r>
  <r>
    <x v="2"/>
  </r>
  <r>
    <x v="1"/>
  </r>
  <r>
    <x v="2"/>
  </r>
  <r>
    <x v="3"/>
  </r>
  <r>
    <x v="3"/>
  </r>
  <r>
    <x v="2"/>
  </r>
  <r>
    <x v="2"/>
  </r>
  <r>
    <x v="3"/>
  </r>
  <r>
    <x v="0"/>
  </r>
  <r>
    <x v="4"/>
  </r>
  <r>
    <x v="0"/>
  </r>
  <r>
    <x v="4"/>
  </r>
  <r>
    <x v="2"/>
  </r>
  <r>
    <x v="0"/>
  </r>
  <r>
    <x v="3"/>
  </r>
  <r>
    <x v="2"/>
  </r>
  <r>
    <x v="2"/>
  </r>
  <r>
    <x v="3"/>
  </r>
  <r>
    <x v="3"/>
  </r>
  <r>
    <x v="4"/>
  </r>
  <r>
    <x v="2"/>
  </r>
  <r>
    <x v="3"/>
  </r>
  <r>
    <x v="1"/>
  </r>
  <r>
    <x v="3"/>
  </r>
  <r>
    <x v="4"/>
  </r>
  <r>
    <x v="0"/>
  </r>
  <r>
    <x v="4"/>
  </r>
  <r>
    <x v="3"/>
  </r>
  <r>
    <x v="2"/>
  </r>
  <r>
    <x v="3"/>
  </r>
  <r>
    <x v="0"/>
  </r>
  <r>
    <x v="3"/>
  </r>
  <r>
    <x v="2"/>
  </r>
  <r>
    <x v="1"/>
  </r>
  <r>
    <x v="2"/>
  </r>
  <r>
    <x v="3"/>
  </r>
  <r>
    <x v="2"/>
  </r>
  <r>
    <x v="3"/>
  </r>
  <r>
    <x v="3"/>
  </r>
  <r>
    <x v="2"/>
  </r>
  <r>
    <x v="3"/>
  </r>
  <r>
    <x v="2"/>
  </r>
  <r>
    <x v="1"/>
  </r>
  <r>
    <x v="0"/>
  </r>
  <r>
    <x v="1"/>
  </r>
  <r>
    <x v="0"/>
  </r>
  <r>
    <x v="3"/>
  </r>
  <r>
    <x v="3"/>
  </r>
  <r>
    <x v="3"/>
  </r>
  <r>
    <x v="3"/>
  </r>
  <r>
    <x v="3"/>
  </r>
  <r>
    <x v="3"/>
  </r>
  <r>
    <x v="1"/>
  </r>
  <r>
    <x v="0"/>
  </r>
  <r>
    <x v="4"/>
  </r>
  <r>
    <x v="2"/>
  </r>
  <r>
    <x v="3"/>
  </r>
  <r>
    <x v="1"/>
  </r>
  <r>
    <x v="2"/>
  </r>
  <r>
    <x v="2"/>
  </r>
  <r>
    <x v="3"/>
  </r>
  <r>
    <x v="3"/>
  </r>
  <r>
    <x v="3"/>
  </r>
  <r>
    <x v="2"/>
  </r>
  <r>
    <x v="0"/>
  </r>
  <r>
    <x v="3"/>
  </r>
  <r>
    <x v="1"/>
  </r>
  <r>
    <x v="2"/>
  </r>
  <r>
    <x v="3"/>
  </r>
  <r>
    <x v="3"/>
  </r>
  <r>
    <x v="3"/>
  </r>
  <r>
    <x v="2"/>
  </r>
  <r>
    <x v="3"/>
  </r>
  <r>
    <x v="1"/>
  </r>
  <r>
    <x v="2"/>
  </r>
  <r>
    <x v="3"/>
  </r>
  <r>
    <x v="2"/>
  </r>
  <r>
    <x v="2"/>
  </r>
  <r>
    <x v="3"/>
  </r>
  <r>
    <x v="3"/>
  </r>
  <r>
    <x v="4"/>
  </r>
  <r>
    <x v="3"/>
  </r>
  <r>
    <x v="3"/>
  </r>
  <r>
    <x v="3"/>
  </r>
  <r>
    <x v="2"/>
  </r>
  <r>
    <x v="3"/>
  </r>
  <r>
    <x v="3"/>
  </r>
  <r>
    <x v="3"/>
  </r>
  <r>
    <x v="0"/>
  </r>
  <r>
    <x v="2"/>
  </r>
  <r>
    <x v="1"/>
  </r>
  <r>
    <x v="3"/>
  </r>
  <r>
    <x v="2"/>
  </r>
  <r>
    <x v="3"/>
  </r>
  <r>
    <x v="3"/>
  </r>
  <r>
    <x v="3"/>
  </r>
  <r>
    <x v="2"/>
  </r>
  <r>
    <x v="3"/>
  </r>
  <r>
    <x v="3"/>
  </r>
  <r>
    <x v="3"/>
  </r>
  <r>
    <x v="0"/>
  </r>
  <r>
    <x v="1"/>
  </r>
  <r>
    <x v="4"/>
  </r>
  <r>
    <x v="1"/>
  </r>
  <r>
    <x v="3"/>
  </r>
  <r>
    <x v="1"/>
  </r>
  <r>
    <x v="2"/>
  </r>
  <r>
    <x v="3"/>
  </r>
  <r>
    <x v="2"/>
  </r>
  <r>
    <x v="2"/>
  </r>
  <r>
    <x v="0"/>
  </r>
  <r>
    <x v="3"/>
  </r>
  <r>
    <x v="0"/>
  </r>
  <r>
    <x v="2"/>
  </r>
  <r>
    <x v="3"/>
  </r>
  <r>
    <x v="0"/>
  </r>
  <r>
    <x v="0"/>
  </r>
  <r>
    <x v="3"/>
  </r>
  <r>
    <x v="3"/>
  </r>
  <r>
    <x v="2"/>
  </r>
  <r>
    <x v="1"/>
  </r>
  <r>
    <x v="3"/>
  </r>
  <r>
    <x v="1"/>
  </r>
  <r>
    <x v="3"/>
  </r>
  <r>
    <x v="3"/>
  </r>
  <r>
    <x v="0"/>
  </r>
  <r>
    <x v="3"/>
  </r>
  <r>
    <x v="3"/>
  </r>
  <r>
    <x v="3"/>
  </r>
  <r>
    <x v="1"/>
  </r>
  <r>
    <x v="0"/>
  </r>
  <r>
    <x v="2"/>
  </r>
  <r>
    <x v="3"/>
  </r>
  <r>
    <x v="0"/>
  </r>
  <r>
    <x v="3"/>
  </r>
  <r>
    <x v="0"/>
  </r>
  <r>
    <x v="4"/>
  </r>
  <r>
    <x v="3"/>
  </r>
  <r>
    <x v="1"/>
  </r>
  <r>
    <x v="3"/>
  </r>
  <r>
    <x v="2"/>
  </r>
  <r>
    <x v="2"/>
  </r>
  <r>
    <x v="1"/>
  </r>
  <r>
    <x v="2"/>
  </r>
  <r>
    <x v="2"/>
  </r>
  <r>
    <x v="0"/>
  </r>
  <r>
    <x v="2"/>
  </r>
  <r>
    <x v="3"/>
  </r>
  <r>
    <x v="3"/>
  </r>
  <r>
    <x v="2"/>
  </r>
  <r>
    <x v="2"/>
  </r>
  <r>
    <x v="3"/>
  </r>
  <r>
    <x v="2"/>
  </r>
  <r>
    <x v="2"/>
  </r>
  <r>
    <x v="2"/>
  </r>
  <r>
    <x v="3"/>
  </r>
  <r>
    <x v="3"/>
  </r>
  <r>
    <x v="3"/>
  </r>
  <r>
    <x v="2"/>
  </r>
  <r>
    <x v="3"/>
  </r>
  <r>
    <x v="1"/>
  </r>
  <r>
    <x v="2"/>
  </r>
  <r>
    <x v="0"/>
  </r>
  <r>
    <x v="3"/>
  </r>
  <r>
    <x v="0"/>
  </r>
  <r>
    <x v="3"/>
  </r>
  <r>
    <x v="0"/>
  </r>
  <r>
    <x v="2"/>
  </r>
  <r>
    <x v="0"/>
  </r>
  <r>
    <x v="2"/>
  </r>
  <r>
    <x v="2"/>
  </r>
  <r>
    <x v="4"/>
  </r>
  <r>
    <x v="2"/>
  </r>
  <r>
    <x v="3"/>
  </r>
  <r>
    <x v="2"/>
  </r>
  <r>
    <x v="1"/>
  </r>
  <r>
    <x v="2"/>
  </r>
  <r>
    <x v="2"/>
  </r>
  <r>
    <x v="0"/>
  </r>
  <r>
    <x v="2"/>
  </r>
  <r>
    <x v="3"/>
  </r>
  <r>
    <x v="0"/>
  </r>
  <r>
    <x v="2"/>
  </r>
  <r>
    <x v="3"/>
  </r>
  <r>
    <x v="3"/>
  </r>
  <r>
    <x v="1"/>
  </r>
  <r>
    <x v="4"/>
  </r>
  <r>
    <x v="0"/>
  </r>
  <r>
    <x v="2"/>
  </r>
  <r>
    <x v="2"/>
  </r>
  <r>
    <x v="3"/>
  </r>
  <r>
    <x v="0"/>
  </r>
  <r>
    <x v="1"/>
  </r>
  <r>
    <x v="0"/>
  </r>
  <r>
    <x v="2"/>
  </r>
  <r>
    <x v="3"/>
  </r>
  <r>
    <x v="0"/>
  </r>
  <r>
    <x v="2"/>
  </r>
  <r>
    <x v="1"/>
  </r>
  <r>
    <x v="2"/>
  </r>
  <r>
    <x v="2"/>
  </r>
  <r>
    <x v="2"/>
  </r>
  <r>
    <x v="0"/>
  </r>
  <r>
    <x v="3"/>
  </r>
  <r>
    <x v="1"/>
  </r>
  <r>
    <x v="0"/>
  </r>
  <r>
    <x v="2"/>
  </r>
  <r>
    <x v="2"/>
  </r>
  <r>
    <x v="0"/>
  </r>
  <r>
    <x v="3"/>
  </r>
  <r>
    <x v="3"/>
  </r>
  <r>
    <x v="4"/>
  </r>
  <r>
    <x v="3"/>
  </r>
  <r>
    <x v="2"/>
  </r>
  <r>
    <x v="0"/>
  </r>
  <r>
    <x v="3"/>
  </r>
  <r>
    <x v="0"/>
  </r>
  <r>
    <x v="4"/>
  </r>
  <r>
    <x v="2"/>
  </r>
  <r>
    <x v="3"/>
  </r>
  <r>
    <x v="2"/>
  </r>
  <r>
    <x v="3"/>
  </r>
  <r>
    <x v="3"/>
  </r>
  <r>
    <x v="2"/>
  </r>
  <r>
    <x v="3"/>
  </r>
  <r>
    <x v="3"/>
  </r>
  <r>
    <x v="1"/>
  </r>
  <r>
    <x v="4"/>
  </r>
  <r>
    <x v="0"/>
  </r>
  <r>
    <x v="0"/>
  </r>
  <r>
    <x v="0"/>
  </r>
  <r>
    <x v="3"/>
  </r>
  <r>
    <x v="3"/>
  </r>
  <r>
    <x v="0"/>
  </r>
  <r>
    <x v="0"/>
  </r>
  <r>
    <x v="2"/>
  </r>
  <r>
    <x v="1"/>
  </r>
  <r>
    <x v="2"/>
  </r>
  <r>
    <x v="4"/>
  </r>
  <r>
    <x v="3"/>
  </r>
  <r>
    <x v="1"/>
  </r>
  <r>
    <x v="3"/>
  </r>
  <r>
    <x v="2"/>
  </r>
  <r>
    <x v="3"/>
  </r>
  <r>
    <x v="0"/>
  </r>
  <r>
    <x v="2"/>
  </r>
  <r>
    <x v="2"/>
  </r>
  <r>
    <x v="2"/>
  </r>
  <r>
    <x v="0"/>
  </r>
  <r>
    <x v="0"/>
  </r>
  <r>
    <x v="2"/>
  </r>
  <r>
    <x v="3"/>
  </r>
  <r>
    <x v="2"/>
  </r>
  <r>
    <x v="1"/>
  </r>
  <r>
    <x v="3"/>
  </r>
  <r>
    <x v="3"/>
  </r>
  <r>
    <x v="4"/>
  </r>
  <r>
    <x v="1"/>
  </r>
  <r>
    <x v="3"/>
  </r>
  <r>
    <x v="3"/>
  </r>
  <r>
    <x v="2"/>
  </r>
  <r>
    <x v="3"/>
  </r>
  <r>
    <x v="3"/>
  </r>
  <r>
    <x v="3"/>
  </r>
  <r>
    <x v="3"/>
  </r>
  <r>
    <x v="1"/>
  </r>
  <r>
    <x v="0"/>
  </r>
  <r>
    <x v="2"/>
  </r>
  <r>
    <x v="2"/>
  </r>
  <r>
    <x v="2"/>
  </r>
  <r>
    <x v="3"/>
  </r>
  <r>
    <x v="2"/>
  </r>
  <r>
    <x v="4"/>
  </r>
  <r>
    <x v="0"/>
  </r>
  <r>
    <x v="2"/>
  </r>
  <r>
    <x v="2"/>
  </r>
  <r>
    <x v="3"/>
  </r>
  <r>
    <x v="3"/>
  </r>
  <r>
    <x v="2"/>
  </r>
  <r>
    <x v="0"/>
  </r>
  <r>
    <x v="4"/>
  </r>
  <r>
    <x v="3"/>
  </r>
  <r>
    <x v="0"/>
  </r>
  <r>
    <x v="2"/>
  </r>
  <r>
    <x v="3"/>
  </r>
  <r>
    <x v="3"/>
  </r>
  <r>
    <x v="0"/>
  </r>
  <r>
    <x v="2"/>
  </r>
  <r>
    <x v="2"/>
  </r>
  <r>
    <x v="2"/>
  </r>
  <r>
    <x v="1"/>
  </r>
  <r>
    <x v="2"/>
  </r>
  <r>
    <x v="3"/>
  </r>
  <r>
    <x v="1"/>
  </r>
  <r>
    <x v="3"/>
  </r>
  <r>
    <x v="3"/>
  </r>
  <r>
    <x v="3"/>
  </r>
  <r>
    <x v="0"/>
  </r>
  <r>
    <x v="3"/>
  </r>
  <r>
    <x v="1"/>
  </r>
  <r>
    <x v="2"/>
  </r>
  <r>
    <x v="2"/>
  </r>
  <r>
    <x v="3"/>
  </r>
  <r>
    <x v="1"/>
  </r>
  <r>
    <x v="2"/>
  </r>
  <r>
    <x v="2"/>
  </r>
  <r>
    <x v="2"/>
  </r>
  <r>
    <x v="2"/>
  </r>
  <r>
    <x v="2"/>
  </r>
  <r>
    <x v="2"/>
  </r>
  <r>
    <x v="3"/>
  </r>
  <r>
    <x v="0"/>
  </r>
  <r>
    <x v="2"/>
  </r>
  <r>
    <x v="2"/>
  </r>
  <r>
    <x v="1"/>
  </r>
  <r>
    <x v="2"/>
  </r>
  <r>
    <x v="3"/>
  </r>
  <r>
    <x v="2"/>
  </r>
  <r>
    <x v="0"/>
  </r>
  <r>
    <x v="3"/>
  </r>
  <r>
    <x v="3"/>
  </r>
  <r>
    <x v="2"/>
  </r>
  <r>
    <x v="1"/>
  </r>
  <r>
    <x v="0"/>
  </r>
  <r>
    <x v="2"/>
  </r>
  <r>
    <x v="0"/>
  </r>
  <r>
    <x v="2"/>
  </r>
  <r>
    <x v="0"/>
  </r>
  <r>
    <x v="4"/>
  </r>
  <r>
    <x v="3"/>
  </r>
  <r>
    <x v="1"/>
  </r>
  <r>
    <x v="3"/>
  </r>
  <r>
    <x v="3"/>
  </r>
  <r>
    <x v="1"/>
  </r>
  <r>
    <x v="3"/>
  </r>
  <r>
    <x v="3"/>
  </r>
  <r>
    <x v="3"/>
  </r>
  <r>
    <x v="3"/>
  </r>
  <r>
    <x v="3"/>
  </r>
  <r>
    <x v="3"/>
  </r>
  <r>
    <x v="3"/>
  </r>
  <r>
    <x v="3"/>
  </r>
  <r>
    <x v="2"/>
  </r>
  <r>
    <x v="3"/>
  </r>
  <r>
    <x v="3"/>
  </r>
  <r>
    <x v="2"/>
  </r>
  <r>
    <x v="2"/>
  </r>
  <r>
    <x v="2"/>
  </r>
  <r>
    <x v="0"/>
  </r>
  <r>
    <x v="1"/>
  </r>
  <r>
    <x v="2"/>
  </r>
  <r>
    <x v="0"/>
  </r>
  <r>
    <x v="3"/>
  </r>
  <r>
    <x v="2"/>
  </r>
  <r>
    <x v="3"/>
  </r>
  <r>
    <x v="3"/>
  </r>
  <r>
    <x v="0"/>
  </r>
  <r>
    <x v="3"/>
  </r>
  <r>
    <x v="1"/>
  </r>
  <r>
    <x v="2"/>
  </r>
  <r>
    <x v="2"/>
  </r>
  <r>
    <x v="1"/>
  </r>
  <r>
    <x v="0"/>
  </r>
  <r>
    <x v="3"/>
  </r>
  <r>
    <x v="2"/>
  </r>
  <r>
    <x v="3"/>
  </r>
  <r>
    <x v="0"/>
  </r>
  <r>
    <x v="3"/>
  </r>
  <r>
    <x v="2"/>
  </r>
  <r>
    <x v="3"/>
  </r>
  <r>
    <x v="0"/>
  </r>
  <r>
    <x v="0"/>
  </r>
  <r>
    <x v="3"/>
  </r>
  <r>
    <x v="3"/>
  </r>
  <r>
    <x v="2"/>
  </r>
  <r>
    <x v="0"/>
  </r>
  <r>
    <x v="4"/>
  </r>
  <r>
    <x v="2"/>
  </r>
  <r>
    <x v="3"/>
  </r>
  <r>
    <x v="2"/>
  </r>
  <r>
    <x v="1"/>
  </r>
  <r>
    <x v="3"/>
  </r>
  <r>
    <x v="3"/>
  </r>
  <r>
    <x v="0"/>
  </r>
  <r>
    <x v="1"/>
  </r>
  <r>
    <x v="3"/>
  </r>
  <r>
    <x v="2"/>
  </r>
  <r>
    <x v="3"/>
  </r>
  <r>
    <x v="2"/>
  </r>
  <r>
    <x v="2"/>
  </r>
  <r>
    <x v="2"/>
  </r>
  <r>
    <x v="0"/>
  </r>
  <r>
    <x v="3"/>
  </r>
  <r>
    <x v="2"/>
  </r>
  <r>
    <x v="3"/>
  </r>
  <r>
    <x v="0"/>
  </r>
  <r>
    <x v="3"/>
  </r>
  <r>
    <x v="2"/>
  </r>
  <r>
    <x v="2"/>
  </r>
  <r>
    <x v="0"/>
  </r>
  <r>
    <x v="3"/>
  </r>
  <r>
    <x v="0"/>
  </r>
  <r>
    <x v="3"/>
  </r>
  <r>
    <x v="1"/>
  </r>
  <r>
    <x v="1"/>
  </r>
  <r>
    <x v="3"/>
  </r>
  <r>
    <x v="2"/>
  </r>
  <r>
    <x v="1"/>
  </r>
  <r>
    <x v="3"/>
  </r>
  <r>
    <x v="3"/>
  </r>
  <r>
    <x v="1"/>
  </r>
  <r>
    <x v="1"/>
  </r>
  <r>
    <x v="3"/>
  </r>
  <r>
    <x v="0"/>
  </r>
  <r>
    <x v="0"/>
  </r>
  <r>
    <x v="3"/>
  </r>
  <r>
    <x v="0"/>
  </r>
  <r>
    <x v="2"/>
  </r>
  <r>
    <x v="2"/>
  </r>
  <r>
    <x v="4"/>
  </r>
  <r>
    <x v="3"/>
  </r>
  <r>
    <x v="3"/>
  </r>
  <r>
    <x v="4"/>
  </r>
  <r>
    <x v="1"/>
  </r>
  <r>
    <x v="0"/>
  </r>
  <r>
    <x v="3"/>
  </r>
  <r>
    <x v="2"/>
  </r>
  <r>
    <x v="3"/>
  </r>
  <r>
    <x v="1"/>
  </r>
  <r>
    <x v="3"/>
  </r>
  <r>
    <x v="3"/>
  </r>
  <r>
    <x v="1"/>
  </r>
  <r>
    <x v="3"/>
  </r>
  <r>
    <x v="1"/>
  </r>
  <r>
    <x v="3"/>
  </r>
  <r>
    <x v="2"/>
  </r>
  <r>
    <x v="2"/>
  </r>
  <r>
    <x v="1"/>
  </r>
  <r>
    <x v="3"/>
  </r>
  <r>
    <x v="2"/>
  </r>
  <r>
    <x v="0"/>
  </r>
  <r>
    <x v="3"/>
  </r>
  <r>
    <x v="2"/>
  </r>
  <r>
    <x v="3"/>
  </r>
  <r>
    <x v="1"/>
  </r>
  <r>
    <x v="2"/>
  </r>
  <r>
    <x v="2"/>
  </r>
  <r>
    <x v="2"/>
  </r>
  <r>
    <x v="3"/>
  </r>
  <r>
    <x v="3"/>
  </r>
  <r>
    <x v="3"/>
  </r>
  <r>
    <x v="0"/>
  </r>
  <r>
    <x v="1"/>
  </r>
  <r>
    <x v="0"/>
  </r>
  <r>
    <x v="1"/>
  </r>
  <r>
    <x v="3"/>
  </r>
  <r>
    <x v="0"/>
  </r>
  <r>
    <x v="3"/>
  </r>
  <r>
    <x v="0"/>
  </r>
  <r>
    <x v="3"/>
  </r>
  <r>
    <x v="0"/>
  </r>
  <r>
    <x v="0"/>
  </r>
  <r>
    <x v="0"/>
  </r>
  <r>
    <x v="4"/>
  </r>
  <r>
    <x v="3"/>
  </r>
  <r>
    <x v="1"/>
  </r>
  <r>
    <x v="3"/>
  </r>
  <r>
    <x v="3"/>
  </r>
  <r>
    <x v="0"/>
  </r>
  <r>
    <x v="2"/>
  </r>
  <r>
    <x v="2"/>
  </r>
  <r>
    <x v="2"/>
  </r>
  <r>
    <x v="3"/>
  </r>
  <r>
    <x v="3"/>
  </r>
  <r>
    <x v="3"/>
  </r>
  <r>
    <x v="1"/>
  </r>
  <r>
    <x v="0"/>
  </r>
  <r>
    <x v="3"/>
  </r>
  <r>
    <x v="3"/>
  </r>
  <r>
    <x v="3"/>
  </r>
  <r>
    <x v="3"/>
  </r>
  <r>
    <x v="3"/>
  </r>
  <r>
    <x v="3"/>
  </r>
  <r>
    <x v="3"/>
  </r>
  <r>
    <x v="3"/>
  </r>
  <r>
    <x v="0"/>
  </r>
  <r>
    <x v="1"/>
  </r>
  <r>
    <x v="3"/>
  </r>
  <r>
    <x v="2"/>
  </r>
  <r>
    <x v="4"/>
  </r>
  <r>
    <x v="3"/>
  </r>
  <r>
    <x v="2"/>
  </r>
  <r>
    <x v="1"/>
  </r>
  <r>
    <x v="1"/>
  </r>
  <r>
    <x v="3"/>
  </r>
  <r>
    <x v="3"/>
  </r>
  <r>
    <x v="0"/>
  </r>
  <r>
    <x v="3"/>
  </r>
  <r>
    <x v="3"/>
  </r>
  <r>
    <x v="3"/>
  </r>
  <r>
    <x v="2"/>
  </r>
  <r>
    <x v="0"/>
  </r>
  <r>
    <x v="3"/>
  </r>
  <r>
    <x v="1"/>
  </r>
  <r>
    <x v="2"/>
  </r>
  <r>
    <x v="0"/>
  </r>
  <r>
    <x v="3"/>
  </r>
  <r>
    <x v="3"/>
  </r>
  <r>
    <x v="3"/>
  </r>
  <r>
    <x v="0"/>
  </r>
  <r>
    <x v="0"/>
  </r>
  <r>
    <x v="2"/>
  </r>
  <r>
    <x v="0"/>
  </r>
  <r>
    <x v="2"/>
  </r>
  <r>
    <x v="3"/>
  </r>
  <r>
    <x v="2"/>
  </r>
  <r>
    <x v="3"/>
  </r>
  <r>
    <x v="2"/>
  </r>
  <r>
    <x v="4"/>
  </r>
  <r>
    <x v="3"/>
  </r>
  <r>
    <x v="2"/>
  </r>
  <r>
    <x v="4"/>
  </r>
  <r>
    <x v="2"/>
  </r>
  <r>
    <x v="0"/>
  </r>
  <r>
    <x v="2"/>
  </r>
  <r>
    <x v="2"/>
  </r>
  <r>
    <x v="3"/>
  </r>
  <r>
    <x v="0"/>
  </r>
  <r>
    <x v="0"/>
  </r>
  <r>
    <x v="0"/>
  </r>
  <r>
    <x v="3"/>
  </r>
  <r>
    <x v="2"/>
  </r>
  <r>
    <x v="2"/>
  </r>
  <r>
    <x v="1"/>
  </r>
  <r>
    <x v="2"/>
  </r>
  <r>
    <x v="0"/>
  </r>
  <r>
    <x v="0"/>
  </r>
  <r>
    <x v="3"/>
  </r>
  <r>
    <x v="3"/>
  </r>
  <r>
    <x v="1"/>
  </r>
  <r>
    <x v="2"/>
  </r>
  <r>
    <x v="2"/>
  </r>
  <r>
    <x v="1"/>
  </r>
  <r>
    <x v="3"/>
  </r>
  <r>
    <x v="1"/>
  </r>
  <r>
    <x v="3"/>
  </r>
  <r>
    <x v="2"/>
  </r>
  <r>
    <x v="2"/>
  </r>
  <r>
    <x v="3"/>
  </r>
  <r>
    <x v="2"/>
  </r>
  <r>
    <x v="0"/>
  </r>
  <r>
    <x v="1"/>
  </r>
  <r>
    <x v="2"/>
  </r>
  <r>
    <x v="0"/>
  </r>
  <r>
    <x v="2"/>
  </r>
  <r>
    <x v="2"/>
  </r>
  <r>
    <x v="2"/>
  </r>
  <r>
    <x v="3"/>
  </r>
  <r>
    <x v="0"/>
  </r>
  <r>
    <x v="1"/>
  </r>
  <r>
    <x v="1"/>
  </r>
  <r>
    <x v="2"/>
  </r>
  <r>
    <x v="4"/>
  </r>
  <r>
    <x v="3"/>
  </r>
  <r>
    <x v="0"/>
  </r>
  <r>
    <x v="4"/>
  </r>
  <r>
    <x v="2"/>
  </r>
  <r>
    <x v="3"/>
  </r>
  <r>
    <x v="2"/>
  </r>
  <r>
    <x v="2"/>
  </r>
  <r>
    <x v="2"/>
  </r>
  <r>
    <x v="3"/>
  </r>
  <r>
    <x v="1"/>
  </r>
  <r>
    <x v="2"/>
  </r>
  <r>
    <x v="3"/>
  </r>
  <r>
    <x v="3"/>
  </r>
  <r>
    <x v="0"/>
  </r>
  <r>
    <x v="0"/>
  </r>
  <r>
    <x v="0"/>
  </r>
  <r>
    <x v="2"/>
  </r>
  <r>
    <x v="3"/>
  </r>
  <r>
    <x v="3"/>
  </r>
  <r>
    <x v="0"/>
  </r>
  <r>
    <x v="3"/>
  </r>
  <r>
    <x v="0"/>
  </r>
  <r>
    <x v="1"/>
  </r>
  <r>
    <x v="3"/>
  </r>
  <r>
    <x v="3"/>
  </r>
  <r>
    <x v="3"/>
  </r>
  <r>
    <x v="2"/>
  </r>
  <r>
    <x v="0"/>
  </r>
  <r>
    <x v="3"/>
  </r>
  <r>
    <x v="1"/>
  </r>
  <r>
    <x v="3"/>
  </r>
  <r>
    <x v="0"/>
  </r>
  <r>
    <x v="0"/>
  </r>
  <r>
    <x v="2"/>
  </r>
  <r>
    <x v="3"/>
  </r>
  <r>
    <x v="3"/>
  </r>
  <r>
    <x v="3"/>
  </r>
  <r>
    <x v="2"/>
  </r>
  <r>
    <x v="2"/>
  </r>
  <r>
    <x v="1"/>
  </r>
  <r>
    <x v="1"/>
  </r>
  <r>
    <x v="3"/>
  </r>
  <r>
    <x v="3"/>
  </r>
  <r>
    <x v="2"/>
  </r>
  <r>
    <x v="2"/>
  </r>
  <r>
    <x v="0"/>
  </r>
  <r>
    <x v="3"/>
  </r>
  <r>
    <x v="3"/>
  </r>
  <r>
    <x v="3"/>
  </r>
  <r>
    <x v="0"/>
  </r>
  <r>
    <x v="3"/>
  </r>
  <r>
    <x v="3"/>
  </r>
  <r>
    <x v="0"/>
  </r>
  <r>
    <x v="3"/>
  </r>
  <r>
    <x v="3"/>
  </r>
  <r>
    <x v="2"/>
  </r>
  <r>
    <x v="3"/>
  </r>
  <r>
    <x v="1"/>
  </r>
  <r>
    <x v="3"/>
  </r>
  <r>
    <x v="2"/>
  </r>
  <r>
    <x v="0"/>
  </r>
  <r>
    <x v="3"/>
  </r>
  <r>
    <x v="2"/>
  </r>
  <r>
    <x v="3"/>
  </r>
  <r>
    <x v="2"/>
  </r>
  <r>
    <x v="0"/>
  </r>
  <r>
    <x v="3"/>
  </r>
  <r>
    <x v="4"/>
  </r>
  <r>
    <x v="3"/>
  </r>
  <r>
    <x v="3"/>
  </r>
  <r>
    <x v="3"/>
  </r>
  <r>
    <x v="2"/>
  </r>
  <r>
    <x v="2"/>
  </r>
  <r>
    <x v="0"/>
  </r>
  <r>
    <x v="4"/>
  </r>
  <r>
    <x v="1"/>
  </r>
  <r>
    <x v="1"/>
  </r>
  <r>
    <x v="1"/>
  </r>
  <r>
    <x v="2"/>
  </r>
  <r>
    <x v="4"/>
  </r>
  <r>
    <x v="3"/>
  </r>
  <r>
    <x v="3"/>
  </r>
  <r>
    <x v="2"/>
  </r>
  <r>
    <x v="1"/>
  </r>
  <r>
    <x v="2"/>
  </r>
  <r>
    <x v="3"/>
  </r>
  <r>
    <x v="4"/>
  </r>
  <r>
    <x v="1"/>
  </r>
  <r>
    <x v="2"/>
  </r>
  <r>
    <x v="0"/>
  </r>
  <r>
    <x v="3"/>
  </r>
  <r>
    <x v="2"/>
  </r>
  <r>
    <x v="3"/>
  </r>
  <r>
    <x v="2"/>
  </r>
  <r>
    <x v="0"/>
  </r>
  <r>
    <x v="2"/>
  </r>
  <r>
    <x v="2"/>
  </r>
  <r>
    <x v="3"/>
  </r>
  <r>
    <x v="2"/>
  </r>
  <r>
    <x v="3"/>
  </r>
  <r>
    <x v="1"/>
  </r>
  <r>
    <x v="3"/>
  </r>
  <r>
    <x v="2"/>
  </r>
  <r>
    <x v="3"/>
  </r>
  <r>
    <x v="3"/>
  </r>
  <r>
    <x v="1"/>
  </r>
  <r>
    <x v="2"/>
  </r>
  <r>
    <x v="1"/>
  </r>
  <r>
    <x v="0"/>
  </r>
  <r>
    <x v="3"/>
  </r>
  <r>
    <x v="2"/>
  </r>
  <r>
    <x v="2"/>
  </r>
  <r>
    <x v="1"/>
  </r>
  <r>
    <x v="4"/>
  </r>
  <r>
    <x v="2"/>
  </r>
  <r>
    <x v="4"/>
  </r>
  <r>
    <x v="1"/>
  </r>
  <r>
    <x v="3"/>
  </r>
  <r>
    <x v="3"/>
  </r>
  <r>
    <x v="1"/>
  </r>
  <r>
    <x v="0"/>
  </r>
  <r>
    <x v="3"/>
  </r>
  <r>
    <x v="0"/>
  </r>
  <r>
    <x v="2"/>
  </r>
  <r>
    <x v="0"/>
  </r>
  <r>
    <x v="4"/>
  </r>
  <r>
    <x v="2"/>
  </r>
  <r>
    <x v="2"/>
  </r>
  <r>
    <x v="1"/>
  </r>
  <r>
    <x v="3"/>
  </r>
  <r>
    <x v="3"/>
  </r>
  <r>
    <x v="0"/>
  </r>
  <r>
    <x v="3"/>
  </r>
  <r>
    <x v="3"/>
  </r>
  <r>
    <x v="3"/>
  </r>
  <r>
    <x v="3"/>
  </r>
  <r>
    <x v="3"/>
  </r>
  <r>
    <x v="4"/>
  </r>
  <r>
    <x v="4"/>
  </r>
  <r>
    <x v="2"/>
  </r>
  <r>
    <x v="2"/>
  </r>
  <r>
    <x v="2"/>
  </r>
  <r>
    <x v="3"/>
  </r>
  <r>
    <x v="3"/>
  </r>
  <r>
    <x v="3"/>
  </r>
  <r>
    <x v="3"/>
  </r>
  <r>
    <x v="3"/>
  </r>
  <r>
    <x v="3"/>
  </r>
  <r>
    <x v="2"/>
  </r>
  <r>
    <x v="3"/>
  </r>
  <r>
    <x v="3"/>
  </r>
  <r>
    <x v="0"/>
  </r>
  <r>
    <x v="3"/>
  </r>
  <r>
    <x v="0"/>
  </r>
  <r>
    <x v="0"/>
  </r>
  <r>
    <x v="3"/>
  </r>
  <r>
    <x v="3"/>
  </r>
  <r>
    <x v="3"/>
  </r>
  <r>
    <x v="3"/>
  </r>
  <r>
    <x v="3"/>
  </r>
  <r>
    <x v="1"/>
  </r>
  <r>
    <x v="3"/>
  </r>
  <r>
    <x v="3"/>
  </r>
  <r>
    <x v="2"/>
  </r>
  <r>
    <x v="0"/>
  </r>
  <r>
    <x v="3"/>
  </r>
  <r>
    <x v="3"/>
  </r>
  <r>
    <x v="2"/>
  </r>
  <r>
    <x v="0"/>
  </r>
  <r>
    <x v="3"/>
  </r>
  <r>
    <x v="0"/>
  </r>
  <r>
    <x v="1"/>
  </r>
  <r>
    <x v="3"/>
  </r>
  <r>
    <x v="2"/>
  </r>
  <r>
    <x v="1"/>
  </r>
  <r>
    <x v="2"/>
  </r>
  <r>
    <x v="1"/>
  </r>
  <r>
    <x v="3"/>
  </r>
  <r>
    <x v="1"/>
  </r>
  <r>
    <x v="3"/>
  </r>
  <r>
    <x v="2"/>
  </r>
  <r>
    <x v="3"/>
  </r>
  <r>
    <x v="3"/>
  </r>
  <r>
    <x v="3"/>
  </r>
  <r>
    <x v="2"/>
  </r>
  <r>
    <x v="3"/>
  </r>
  <r>
    <x v="2"/>
  </r>
  <r>
    <x v="3"/>
  </r>
  <r>
    <x v="4"/>
  </r>
  <r>
    <x v="2"/>
  </r>
  <r>
    <x v="0"/>
  </r>
  <r>
    <x v="3"/>
  </r>
  <r>
    <x v="0"/>
  </r>
  <r>
    <x v="3"/>
  </r>
  <r>
    <x v="3"/>
  </r>
  <r>
    <x v="2"/>
  </r>
  <r>
    <x v="0"/>
  </r>
  <r>
    <x v="3"/>
  </r>
  <r>
    <x v="1"/>
  </r>
  <r>
    <x v="0"/>
  </r>
  <r>
    <x v="1"/>
  </r>
  <r>
    <x v="2"/>
  </r>
  <r>
    <x v="2"/>
  </r>
  <r>
    <x v="2"/>
  </r>
  <r>
    <x v="2"/>
  </r>
  <r>
    <x v="2"/>
  </r>
  <r>
    <x v="2"/>
  </r>
  <r>
    <x v="3"/>
  </r>
  <r>
    <x v="3"/>
  </r>
  <r>
    <x v="2"/>
  </r>
  <r>
    <x v="0"/>
  </r>
  <r>
    <x v="3"/>
  </r>
  <r>
    <x v="3"/>
  </r>
  <r>
    <x v="2"/>
  </r>
  <r>
    <x v="2"/>
  </r>
  <r>
    <x v="4"/>
  </r>
  <r>
    <x v="3"/>
  </r>
  <r>
    <x v="0"/>
  </r>
  <r>
    <x v="1"/>
  </r>
  <r>
    <x v="2"/>
  </r>
  <r>
    <x v="3"/>
  </r>
  <r>
    <x v="1"/>
  </r>
  <r>
    <x v="2"/>
  </r>
  <r>
    <x v="4"/>
  </r>
  <r>
    <x v="0"/>
  </r>
  <r>
    <x v="3"/>
  </r>
  <r>
    <x v="2"/>
  </r>
  <r>
    <x v="3"/>
  </r>
  <r>
    <x v="3"/>
  </r>
  <r>
    <x v="3"/>
  </r>
  <r>
    <x v="3"/>
  </r>
  <r>
    <x v="0"/>
  </r>
  <r>
    <x v="0"/>
  </r>
  <r>
    <x v="3"/>
  </r>
  <r>
    <x v="3"/>
  </r>
  <r>
    <x v="2"/>
  </r>
  <r>
    <x v="2"/>
  </r>
  <r>
    <x v="2"/>
  </r>
  <r>
    <x v="2"/>
  </r>
  <r>
    <x v="3"/>
  </r>
  <r>
    <x v="0"/>
  </r>
  <r>
    <x v="3"/>
  </r>
  <r>
    <x v="3"/>
  </r>
  <r>
    <x v="2"/>
  </r>
  <r>
    <x v="2"/>
  </r>
  <r>
    <x v="3"/>
  </r>
  <r>
    <x v="2"/>
  </r>
  <r>
    <x v="2"/>
  </r>
  <r>
    <x v="0"/>
  </r>
  <r>
    <x v="2"/>
  </r>
  <r>
    <x v="2"/>
  </r>
  <r>
    <x v="3"/>
  </r>
  <r>
    <x v="1"/>
  </r>
  <r>
    <x v="2"/>
  </r>
  <r>
    <x v="4"/>
  </r>
  <r>
    <x v="3"/>
  </r>
  <r>
    <x v="2"/>
  </r>
  <r>
    <x v="3"/>
  </r>
  <r>
    <x v="1"/>
  </r>
  <r>
    <x v="0"/>
  </r>
  <r>
    <x v="3"/>
  </r>
  <r>
    <x v="3"/>
  </r>
  <r>
    <x v="3"/>
  </r>
  <r>
    <x v="3"/>
  </r>
  <r>
    <x v="3"/>
  </r>
  <r>
    <x v="3"/>
  </r>
  <r>
    <x v="1"/>
  </r>
  <r>
    <x v="1"/>
  </r>
  <r>
    <x v="3"/>
  </r>
  <r>
    <x v="4"/>
  </r>
  <r>
    <x v="4"/>
  </r>
  <r>
    <x v="2"/>
  </r>
  <r>
    <x v="3"/>
  </r>
  <r>
    <x v="3"/>
  </r>
  <r>
    <x v="2"/>
  </r>
  <r>
    <x v="3"/>
  </r>
  <r>
    <x v="4"/>
  </r>
  <r>
    <x v="3"/>
  </r>
  <r>
    <x v="3"/>
  </r>
  <r>
    <x v="2"/>
  </r>
  <r>
    <x v="2"/>
  </r>
  <r>
    <x v="2"/>
  </r>
  <r>
    <x v="0"/>
  </r>
  <r>
    <x v="2"/>
  </r>
  <r>
    <x v="3"/>
  </r>
  <r>
    <x v="0"/>
  </r>
  <r>
    <x v="3"/>
  </r>
  <r>
    <x v="3"/>
  </r>
  <r>
    <x v="3"/>
  </r>
  <r>
    <x v="0"/>
  </r>
  <r>
    <x v="2"/>
  </r>
  <r>
    <x v="2"/>
  </r>
  <r>
    <x v="3"/>
  </r>
  <r>
    <x v="2"/>
  </r>
  <r>
    <x v="1"/>
  </r>
  <r>
    <x v="0"/>
  </r>
  <r>
    <x v="3"/>
  </r>
  <r>
    <x v="3"/>
  </r>
  <r>
    <x v="2"/>
  </r>
  <r>
    <x v="3"/>
  </r>
  <r>
    <x v="2"/>
  </r>
  <r>
    <x v="2"/>
  </r>
  <r>
    <x v="3"/>
  </r>
  <r>
    <x v="0"/>
  </r>
  <r>
    <x v="2"/>
  </r>
  <r>
    <x v="4"/>
  </r>
  <r>
    <x v="3"/>
  </r>
  <r>
    <x v="2"/>
  </r>
  <r>
    <x v="3"/>
  </r>
  <r>
    <x v="2"/>
  </r>
  <r>
    <x v="3"/>
  </r>
  <r>
    <x v="2"/>
  </r>
  <r>
    <x v="3"/>
  </r>
  <r>
    <x v="3"/>
  </r>
  <r>
    <x v="1"/>
  </r>
  <r>
    <x v="0"/>
  </r>
  <r>
    <x v="3"/>
  </r>
  <r>
    <x v="2"/>
  </r>
  <r>
    <x v="3"/>
  </r>
  <r>
    <x v="3"/>
  </r>
  <r>
    <x v="3"/>
  </r>
  <r>
    <x v="1"/>
  </r>
  <r>
    <x v="2"/>
  </r>
  <r>
    <x v="3"/>
  </r>
  <r>
    <x v="0"/>
  </r>
  <r>
    <x v="3"/>
  </r>
  <r>
    <x v="3"/>
  </r>
  <r>
    <x v="0"/>
  </r>
  <r>
    <x v="0"/>
  </r>
  <r>
    <x v="0"/>
  </r>
  <r>
    <x v="1"/>
  </r>
  <r>
    <x v="3"/>
  </r>
  <r>
    <x v="2"/>
  </r>
  <r>
    <x v="1"/>
  </r>
  <r>
    <x v="0"/>
  </r>
  <r>
    <x v="2"/>
  </r>
  <r>
    <x v="2"/>
  </r>
  <r>
    <x v="2"/>
  </r>
  <r>
    <x v="0"/>
  </r>
  <r>
    <x v="1"/>
  </r>
  <r>
    <x v="2"/>
  </r>
  <r>
    <x v="3"/>
  </r>
  <r>
    <x v="3"/>
  </r>
  <r>
    <x v="2"/>
  </r>
  <r>
    <x v="3"/>
  </r>
  <r>
    <x v="1"/>
  </r>
  <r>
    <x v="0"/>
  </r>
  <r>
    <x v="2"/>
  </r>
  <r>
    <x v="3"/>
  </r>
  <r>
    <x v="1"/>
  </r>
  <r>
    <x v="2"/>
  </r>
  <r>
    <x v="4"/>
  </r>
  <r>
    <x v="1"/>
  </r>
  <r>
    <x v="2"/>
  </r>
  <r>
    <x v="3"/>
  </r>
  <r>
    <x v="3"/>
  </r>
  <r>
    <x v="3"/>
  </r>
  <r>
    <x v="1"/>
  </r>
  <r>
    <x v="2"/>
  </r>
  <r>
    <x v="1"/>
  </r>
  <r>
    <x v="3"/>
  </r>
  <r>
    <x v="2"/>
  </r>
  <r>
    <x v="1"/>
  </r>
  <r>
    <x v="1"/>
  </r>
  <r>
    <x v="3"/>
  </r>
  <r>
    <x v="3"/>
  </r>
  <r>
    <x v="3"/>
  </r>
  <r>
    <x v="2"/>
  </r>
  <r>
    <x v="0"/>
  </r>
  <r>
    <x v="3"/>
  </r>
  <r>
    <x v="3"/>
  </r>
  <r>
    <x v="2"/>
  </r>
  <r>
    <x v="0"/>
  </r>
  <r>
    <x v="0"/>
  </r>
  <r>
    <x v="3"/>
  </r>
  <r>
    <x v="1"/>
  </r>
  <r>
    <x v="0"/>
  </r>
  <r>
    <x v="2"/>
  </r>
  <r>
    <x v="0"/>
  </r>
  <r>
    <x v="3"/>
  </r>
  <r>
    <x v="2"/>
  </r>
  <r>
    <x v="3"/>
  </r>
  <r>
    <x v="3"/>
  </r>
  <r>
    <x v="0"/>
  </r>
  <r>
    <x v="3"/>
  </r>
  <r>
    <x v="2"/>
  </r>
  <r>
    <x v="3"/>
  </r>
  <r>
    <x v="2"/>
  </r>
  <r>
    <x v="1"/>
  </r>
  <r>
    <x v="2"/>
  </r>
  <r>
    <x v="3"/>
  </r>
  <r>
    <x v="4"/>
  </r>
  <r>
    <x v="3"/>
  </r>
  <r>
    <x v="4"/>
  </r>
  <r>
    <x v="0"/>
  </r>
  <r>
    <x v="3"/>
  </r>
  <r>
    <x v="0"/>
  </r>
  <r>
    <x v="0"/>
  </r>
  <r>
    <x v="2"/>
  </r>
  <r>
    <x v="2"/>
  </r>
  <r>
    <x v="0"/>
  </r>
  <r>
    <x v="0"/>
  </r>
  <r>
    <x v="2"/>
  </r>
  <r>
    <x v="1"/>
  </r>
  <r>
    <x v="4"/>
  </r>
  <r>
    <x v="0"/>
  </r>
  <r>
    <x v="2"/>
  </r>
  <r>
    <x v="0"/>
  </r>
  <r>
    <x v="1"/>
  </r>
  <r>
    <x v="3"/>
  </r>
  <r>
    <x v="2"/>
  </r>
  <r>
    <x v="0"/>
  </r>
  <r>
    <x v="2"/>
  </r>
  <r>
    <x v="0"/>
  </r>
  <r>
    <x v="1"/>
  </r>
  <r>
    <x v="3"/>
  </r>
  <r>
    <x v="3"/>
  </r>
  <r>
    <x v="3"/>
  </r>
  <r>
    <x v="0"/>
  </r>
  <r>
    <x v="2"/>
  </r>
  <r>
    <x v="2"/>
  </r>
  <r>
    <x v="3"/>
  </r>
  <r>
    <x v="1"/>
  </r>
  <r>
    <x v="3"/>
  </r>
  <r>
    <x v="3"/>
  </r>
  <r>
    <x v="3"/>
  </r>
  <r>
    <x v="2"/>
  </r>
  <r>
    <x v="3"/>
  </r>
  <r>
    <x v="2"/>
  </r>
  <r>
    <x v="2"/>
  </r>
  <r>
    <x v="3"/>
  </r>
  <r>
    <x v="4"/>
  </r>
  <r>
    <x v="2"/>
  </r>
  <r>
    <x v="3"/>
  </r>
  <r>
    <x v="3"/>
  </r>
  <r>
    <x v="2"/>
  </r>
  <r>
    <x v="1"/>
  </r>
  <r>
    <x v="1"/>
  </r>
  <r>
    <x v="3"/>
  </r>
  <r>
    <x v="1"/>
  </r>
  <r>
    <x v="2"/>
  </r>
  <r>
    <x v="2"/>
  </r>
  <r>
    <x v="0"/>
  </r>
  <r>
    <x v="3"/>
  </r>
  <r>
    <x v="3"/>
  </r>
  <r>
    <x v="3"/>
  </r>
  <r>
    <x v="3"/>
  </r>
  <r>
    <x v="2"/>
  </r>
  <r>
    <x v="3"/>
  </r>
  <r>
    <x v="3"/>
  </r>
  <r>
    <x v="3"/>
  </r>
  <r>
    <x v="3"/>
  </r>
  <r>
    <x v="3"/>
  </r>
  <r>
    <x v="3"/>
  </r>
  <r>
    <x v="3"/>
  </r>
  <r>
    <x v="3"/>
  </r>
  <r>
    <x v="2"/>
  </r>
  <r>
    <x v="4"/>
  </r>
  <r>
    <x v="4"/>
  </r>
  <r>
    <x v="2"/>
  </r>
  <r>
    <x v="3"/>
  </r>
  <r>
    <x v="3"/>
  </r>
  <r>
    <x v="3"/>
  </r>
  <r>
    <x v="1"/>
  </r>
  <r>
    <x v="2"/>
  </r>
  <r>
    <x v="3"/>
  </r>
  <r>
    <x v="3"/>
  </r>
  <r>
    <x v="3"/>
  </r>
  <r>
    <x v="2"/>
  </r>
  <r>
    <x v="1"/>
  </r>
  <r>
    <x v="0"/>
  </r>
  <r>
    <x v="3"/>
  </r>
  <r>
    <x v="0"/>
  </r>
  <r>
    <x v="1"/>
  </r>
  <r>
    <x v="0"/>
  </r>
  <r>
    <x v="4"/>
  </r>
  <r>
    <x v="3"/>
  </r>
  <r>
    <x v="3"/>
  </r>
  <r>
    <x v="3"/>
  </r>
  <r>
    <x v="2"/>
  </r>
  <r>
    <x v="2"/>
  </r>
  <r>
    <x v="2"/>
  </r>
  <r>
    <x v="3"/>
  </r>
  <r>
    <x v="3"/>
  </r>
  <r>
    <x v="2"/>
  </r>
  <r>
    <x v="1"/>
  </r>
  <r>
    <x v="2"/>
  </r>
  <r>
    <x v="0"/>
  </r>
  <r>
    <x v="3"/>
  </r>
  <r>
    <x v="1"/>
  </r>
  <r>
    <x v="4"/>
  </r>
  <r>
    <x v="2"/>
  </r>
  <r>
    <x v="0"/>
  </r>
  <r>
    <x v="1"/>
  </r>
  <r>
    <x v="3"/>
  </r>
  <r>
    <x v="3"/>
  </r>
  <r>
    <x v="2"/>
  </r>
  <r>
    <x v="3"/>
  </r>
  <r>
    <x v="3"/>
  </r>
  <r>
    <x v="3"/>
  </r>
  <r>
    <x v="3"/>
  </r>
  <r>
    <x v="2"/>
  </r>
  <r>
    <x v="4"/>
  </r>
  <r>
    <x v="1"/>
  </r>
  <r>
    <x v="2"/>
  </r>
  <r>
    <x v="3"/>
  </r>
  <r>
    <x v="3"/>
  </r>
  <r>
    <x v="3"/>
  </r>
  <r>
    <x v="3"/>
  </r>
  <r>
    <x v="3"/>
  </r>
  <r>
    <x v="1"/>
  </r>
  <r>
    <x v="3"/>
  </r>
  <r>
    <x v="2"/>
  </r>
  <r>
    <x v="1"/>
  </r>
  <r>
    <x v="3"/>
  </r>
  <r>
    <x v="3"/>
  </r>
  <r>
    <x v="0"/>
  </r>
  <r>
    <x v="3"/>
  </r>
  <r>
    <x v="4"/>
  </r>
  <r>
    <x v="3"/>
  </r>
  <r>
    <x v="0"/>
  </r>
  <r>
    <x v="3"/>
  </r>
  <r>
    <x v="2"/>
  </r>
  <r>
    <x v="2"/>
  </r>
  <r>
    <x v="3"/>
  </r>
  <r>
    <x v="3"/>
  </r>
  <r>
    <x v="1"/>
  </r>
  <r>
    <x v="0"/>
  </r>
  <r>
    <x v="2"/>
  </r>
  <r>
    <x v="3"/>
  </r>
  <r>
    <x v="3"/>
  </r>
  <r>
    <x v="3"/>
  </r>
  <r>
    <x v="3"/>
  </r>
  <r>
    <x v="3"/>
  </r>
  <r>
    <x v="3"/>
  </r>
  <r>
    <x v="0"/>
  </r>
  <r>
    <x v="2"/>
  </r>
  <r>
    <x v="0"/>
  </r>
  <r>
    <x v="0"/>
  </r>
  <r>
    <x v="2"/>
  </r>
  <r>
    <x v="2"/>
  </r>
  <r>
    <x v="2"/>
  </r>
  <r>
    <x v="2"/>
  </r>
  <r>
    <x v="1"/>
  </r>
  <r>
    <x v="3"/>
  </r>
  <r>
    <x v="2"/>
  </r>
  <r>
    <x v="0"/>
  </r>
  <r>
    <x v="1"/>
  </r>
  <r>
    <x v="3"/>
  </r>
  <r>
    <x v="1"/>
  </r>
  <r>
    <x v="2"/>
  </r>
  <r>
    <x v="3"/>
  </r>
  <r>
    <x v="0"/>
  </r>
  <r>
    <x v="1"/>
  </r>
  <r>
    <x v="3"/>
  </r>
  <r>
    <x v="1"/>
  </r>
  <r>
    <x v="3"/>
  </r>
  <r>
    <x v="2"/>
  </r>
  <r>
    <x v="0"/>
  </r>
  <r>
    <x v="2"/>
  </r>
  <r>
    <x v="3"/>
  </r>
  <r>
    <x v="3"/>
  </r>
  <r>
    <x v="2"/>
  </r>
  <r>
    <x v="2"/>
  </r>
  <r>
    <x v="1"/>
  </r>
  <r>
    <x v="4"/>
  </r>
  <r>
    <x v="0"/>
  </r>
  <r>
    <x v="3"/>
  </r>
  <r>
    <x v="3"/>
  </r>
  <r>
    <x v="0"/>
  </r>
  <r>
    <x v="0"/>
  </r>
  <r>
    <x v="0"/>
  </r>
  <r>
    <x v="3"/>
  </r>
  <r>
    <x v="0"/>
  </r>
  <r>
    <x v="3"/>
  </r>
  <r>
    <x v="2"/>
  </r>
  <r>
    <x v="3"/>
  </r>
  <r>
    <x v="3"/>
  </r>
  <r>
    <x v="3"/>
  </r>
  <r>
    <x v="2"/>
  </r>
  <r>
    <x v="0"/>
  </r>
  <r>
    <x v="0"/>
  </r>
  <r>
    <x v="3"/>
  </r>
  <r>
    <x v="3"/>
  </r>
  <r>
    <x v="3"/>
  </r>
  <r>
    <x v="1"/>
  </r>
  <r>
    <x v="2"/>
  </r>
  <r>
    <x v="2"/>
  </r>
  <r>
    <x v="2"/>
  </r>
  <r>
    <x v="4"/>
  </r>
  <r>
    <x v="2"/>
  </r>
  <r>
    <x v="0"/>
  </r>
  <r>
    <x v="2"/>
  </r>
  <r>
    <x v="3"/>
  </r>
  <r>
    <x v="3"/>
  </r>
  <r>
    <x v="3"/>
  </r>
  <r>
    <x v="1"/>
  </r>
  <r>
    <x v="1"/>
  </r>
  <r>
    <x v="1"/>
  </r>
  <r>
    <x v="3"/>
  </r>
  <r>
    <x v="3"/>
  </r>
  <r>
    <x v="2"/>
  </r>
  <r>
    <x v="1"/>
  </r>
  <r>
    <x v="0"/>
  </r>
  <r>
    <x v="1"/>
  </r>
  <r>
    <x v="2"/>
  </r>
  <r>
    <x v="3"/>
  </r>
  <r>
    <x v="0"/>
  </r>
  <r>
    <x v="0"/>
  </r>
  <r>
    <x v="3"/>
  </r>
  <r>
    <x v="3"/>
  </r>
  <r>
    <x v="3"/>
  </r>
  <r>
    <x v="3"/>
  </r>
  <r>
    <x v="3"/>
  </r>
  <r>
    <x v="2"/>
  </r>
  <r>
    <x v="1"/>
  </r>
  <r>
    <x v="0"/>
  </r>
  <r>
    <x v="2"/>
  </r>
  <r>
    <x v="0"/>
  </r>
  <r>
    <x v="1"/>
  </r>
  <r>
    <x v="1"/>
  </r>
  <r>
    <x v="3"/>
  </r>
  <r>
    <x v="2"/>
  </r>
  <r>
    <x v="3"/>
  </r>
  <r>
    <x v="3"/>
  </r>
  <r>
    <x v="3"/>
  </r>
  <r>
    <x v="2"/>
  </r>
  <r>
    <x v="4"/>
  </r>
  <r>
    <x v="1"/>
  </r>
  <r>
    <x v="2"/>
  </r>
  <r>
    <x v="2"/>
  </r>
  <r>
    <x v="3"/>
  </r>
  <r>
    <x v="0"/>
  </r>
  <r>
    <x v="0"/>
  </r>
  <r>
    <x v="2"/>
  </r>
  <r>
    <x v="3"/>
  </r>
  <r>
    <x v="2"/>
  </r>
  <r>
    <x v="3"/>
  </r>
  <r>
    <x v="4"/>
  </r>
  <r>
    <x v="2"/>
  </r>
  <r>
    <x v="2"/>
  </r>
  <r>
    <x v="2"/>
  </r>
  <r>
    <x v="0"/>
  </r>
  <r>
    <x v="0"/>
  </r>
  <r>
    <x v="0"/>
  </r>
  <r>
    <x v="3"/>
  </r>
  <r>
    <x v="3"/>
  </r>
  <r>
    <x v="0"/>
  </r>
  <r>
    <x v="3"/>
  </r>
  <r>
    <x v="1"/>
  </r>
  <r>
    <x v="3"/>
  </r>
  <r>
    <x v="1"/>
  </r>
  <r>
    <x v="2"/>
  </r>
  <r>
    <x v="1"/>
  </r>
  <r>
    <x v="2"/>
  </r>
  <r>
    <x v="0"/>
  </r>
  <r>
    <x v="3"/>
  </r>
  <r>
    <x v="2"/>
  </r>
  <r>
    <x v="1"/>
  </r>
  <r>
    <x v="2"/>
  </r>
  <r>
    <x v="0"/>
  </r>
  <r>
    <x v="3"/>
  </r>
  <r>
    <x v="3"/>
  </r>
  <r>
    <x v="1"/>
  </r>
  <r>
    <x v="1"/>
  </r>
  <r>
    <x v="3"/>
  </r>
  <r>
    <x v="3"/>
  </r>
  <r>
    <x v="3"/>
  </r>
  <r>
    <x v="3"/>
  </r>
  <r>
    <x v="2"/>
  </r>
  <r>
    <x v="3"/>
  </r>
  <r>
    <x v="4"/>
  </r>
  <r>
    <x v="0"/>
  </r>
  <r>
    <x v="3"/>
  </r>
  <r>
    <x v="4"/>
  </r>
  <r>
    <x v="2"/>
  </r>
  <r>
    <x v="3"/>
  </r>
  <r>
    <x v="2"/>
  </r>
  <r>
    <x v="0"/>
  </r>
  <r>
    <x v="3"/>
  </r>
  <r>
    <x v="3"/>
  </r>
  <r>
    <x v="1"/>
  </r>
  <r>
    <x v="2"/>
  </r>
  <r>
    <x v="3"/>
  </r>
  <r>
    <x v="3"/>
  </r>
  <r>
    <x v="3"/>
  </r>
  <r>
    <x v="3"/>
  </r>
  <r>
    <x v="2"/>
  </r>
  <r>
    <x v="2"/>
  </r>
  <r>
    <x v="2"/>
  </r>
  <r>
    <x v="0"/>
  </r>
  <r>
    <x v="1"/>
  </r>
  <r>
    <x v="0"/>
  </r>
  <r>
    <x v="2"/>
  </r>
  <r>
    <x v="3"/>
  </r>
  <r>
    <x v="1"/>
  </r>
  <r>
    <x v="3"/>
  </r>
  <r>
    <x v="1"/>
  </r>
  <r>
    <x v="0"/>
  </r>
  <r>
    <x v="2"/>
  </r>
  <r>
    <x v="1"/>
  </r>
  <r>
    <x v="0"/>
  </r>
  <r>
    <x v="2"/>
  </r>
  <r>
    <x v="4"/>
  </r>
  <r>
    <x v="0"/>
  </r>
  <r>
    <x v="2"/>
  </r>
  <r>
    <x v="1"/>
  </r>
  <r>
    <x v="1"/>
  </r>
  <r>
    <x v="3"/>
  </r>
  <r>
    <x v="2"/>
  </r>
  <r>
    <x v="0"/>
  </r>
  <r>
    <x v="3"/>
  </r>
  <r>
    <x v="2"/>
  </r>
  <r>
    <x v="1"/>
  </r>
  <r>
    <x v="2"/>
  </r>
  <r>
    <x v="3"/>
  </r>
  <r>
    <x v="4"/>
  </r>
  <r>
    <x v="0"/>
  </r>
  <r>
    <x v="2"/>
  </r>
  <r>
    <x v="1"/>
  </r>
  <r>
    <x v="2"/>
  </r>
  <r>
    <x v="2"/>
  </r>
  <r>
    <x v="3"/>
  </r>
  <r>
    <x v="2"/>
  </r>
  <r>
    <x v="3"/>
  </r>
  <r>
    <x v="0"/>
  </r>
  <r>
    <x v="3"/>
  </r>
  <r>
    <x v="0"/>
  </r>
  <r>
    <x v="3"/>
  </r>
  <r>
    <x v="1"/>
  </r>
  <r>
    <x v="3"/>
  </r>
  <r>
    <x v="3"/>
  </r>
  <r>
    <x v="3"/>
  </r>
  <r>
    <x v="2"/>
  </r>
  <r>
    <x v="0"/>
  </r>
  <r>
    <x v="4"/>
  </r>
  <r>
    <x v="1"/>
  </r>
  <r>
    <x v="3"/>
  </r>
  <r>
    <x v="1"/>
  </r>
  <r>
    <x v="3"/>
  </r>
  <r>
    <x v="0"/>
  </r>
  <r>
    <x v="3"/>
  </r>
  <r>
    <x v="3"/>
  </r>
  <r>
    <x v="3"/>
  </r>
  <r>
    <x v="3"/>
  </r>
  <r>
    <x v="2"/>
  </r>
  <r>
    <x v="3"/>
  </r>
  <r>
    <x v="0"/>
  </r>
  <r>
    <x v="3"/>
  </r>
  <r>
    <x v="2"/>
  </r>
  <r>
    <x v="3"/>
  </r>
  <r>
    <x v="3"/>
  </r>
  <r>
    <x v="0"/>
  </r>
  <r>
    <x v="1"/>
  </r>
  <r>
    <x v="3"/>
  </r>
  <r>
    <x v="3"/>
  </r>
  <r>
    <x v="2"/>
  </r>
  <r>
    <x v="1"/>
  </r>
  <r>
    <x v="2"/>
  </r>
  <r>
    <x v="2"/>
  </r>
  <r>
    <x v="0"/>
  </r>
  <r>
    <x v="3"/>
  </r>
  <r>
    <x v="0"/>
  </r>
  <r>
    <x v="4"/>
  </r>
  <r>
    <x v="2"/>
  </r>
  <r>
    <x v="2"/>
  </r>
  <r>
    <x v="2"/>
  </r>
  <r>
    <x v="2"/>
  </r>
  <r>
    <x v="2"/>
  </r>
  <r>
    <x v="2"/>
  </r>
  <r>
    <x v="1"/>
  </r>
  <r>
    <x v="2"/>
  </r>
  <r>
    <x v="3"/>
  </r>
  <r>
    <x v="2"/>
  </r>
  <r>
    <x v="0"/>
  </r>
  <r>
    <x v="3"/>
  </r>
  <r>
    <x v="3"/>
  </r>
  <r>
    <x v="0"/>
  </r>
  <r>
    <x v="4"/>
  </r>
  <r>
    <x v="0"/>
  </r>
  <r>
    <x v="3"/>
  </r>
  <r>
    <x v="3"/>
  </r>
  <r>
    <x v="3"/>
  </r>
  <r>
    <x v="4"/>
  </r>
  <r>
    <x v="1"/>
  </r>
  <r>
    <x v="2"/>
  </r>
  <r>
    <x v="3"/>
  </r>
  <r>
    <x v="3"/>
  </r>
  <r>
    <x v="3"/>
  </r>
  <r>
    <x v="0"/>
  </r>
  <r>
    <x v="1"/>
  </r>
  <r>
    <x v="1"/>
  </r>
  <r>
    <x v="1"/>
  </r>
  <r>
    <x v="2"/>
  </r>
  <r>
    <x v="0"/>
  </r>
  <r>
    <x v="0"/>
  </r>
  <r>
    <x v="3"/>
  </r>
  <r>
    <x v="3"/>
  </r>
  <r>
    <x v="2"/>
  </r>
  <r>
    <x v="3"/>
  </r>
  <r>
    <x v="3"/>
  </r>
  <r>
    <x v="2"/>
  </r>
  <r>
    <x v="3"/>
  </r>
  <r>
    <x v="2"/>
  </r>
  <r>
    <x v="2"/>
  </r>
  <r>
    <x v="2"/>
  </r>
  <r>
    <x v="0"/>
  </r>
  <r>
    <x v="3"/>
  </r>
  <r>
    <x v="1"/>
  </r>
  <r>
    <x v="4"/>
  </r>
  <r>
    <x v="3"/>
  </r>
  <r>
    <x v="2"/>
  </r>
  <r>
    <x v="3"/>
  </r>
  <r>
    <x v="2"/>
  </r>
  <r>
    <x v="3"/>
  </r>
  <r>
    <x v="3"/>
  </r>
  <r>
    <x v="2"/>
  </r>
  <r>
    <x v="1"/>
  </r>
  <r>
    <x v="0"/>
  </r>
  <r>
    <x v="3"/>
  </r>
  <r>
    <x v="2"/>
  </r>
  <r>
    <x v="2"/>
  </r>
  <r>
    <x v="0"/>
  </r>
  <r>
    <x v="3"/>
  </r>
  <r>
    <x v="2"/>
  </r>
  <r>
    <x v="0"/>
  </r>
  <r>
    <x v="2"/>
  </r>
  <r>
    <x v="0"/>
  </r>
  <r>
    <x v="0"/>
  </r>
  <r>
    <x v="0"/>
  </r>
  <r>
    <x v="2"/>
  </r>
  <r>
    <x v="1"/>
  </r>
  <r>
    <x v="2"/>
  </r>
  <r>
    <x v="4"/>
  </r>
  <r>
    <x v="0"/>
  </r>
  <r>
    <x v="2"/>
  </r>
  <r>
    <x v="3"/>
  </r>
  <r>
    <x v="3"/>
  </r>
  <r>
    <x v="2"/>
  </r>
  <r>
    <x v="2"/>
  </r>
  <r>
    <x v="1"/>
  </r>
  <r>
    <x v="1"/>
  </r>
  <r>
    <x v="2"/>
  </r>
  <r>
    <x v="2"/>
  </r>
  <r>
    <x v="3"/>
  </r>
  <r>
    <x v="2"/>
  </r>
  <r>
    <x v="3"/>
  </r>
  <r>
    <x v="4"/>
  </r>
  <r>
    <x v="3"/>
  </r>
  <r>
    <x v="3"/>
  </r>
  <r>
    <x v="2"/>
  </r>
  <r>
    <x v="1"/>
  </r>
  <r>
    <x v="2"/>
  </r>
  <r>
    <x v="3"/>
  </r>
  <r>
    <x v="0"/>
  </r>
  <r>
    <x v="0"/>
  </r>
  <r>
    <x v="2"/>
  </r>
  <r>
    <x v="2"/>
  </r>
  <r>
    <x v="0"/>
  </r>
  <r>
    <x v="0"/>
  </r>
  <r>
    <x v="3"/>
  </r>
  <r>
    <x v="3"/>
  </r>
  <r>
    <x v="2"/>
  </r>
  <r>
    <x v="2"/>
  </r>
  <r>
    <x v="0"/>
  </r>
  <r>
    <x v="2"/>
  </r>
  <r>
    <x v="0"/>
  </r>
  <r>
    <x v="2"/>
  </r>
  <r>
    <x v="2"/>
  </r>
  <r>
    <x v="0"/>
  </r>
  <r>
    <x v="3"/>
  </r>
  <r>
    <x v="4"/>
  </r>
  <r>
    <x v="3"/>
  </r>
  <r>
    <x v="1"/>
  </r>
  <r>
    <x v="0"/>
  </r>
  <r>
    <x v="0"/>
  </r>
  <r>
    <x v="3"/>
  </r>
  <r>
    <x v="0"/>
  </r>
  <r>
    <x v="3"/>
  </r>
  <r>
    <x v="3"/>
  </r>
  <r>
    <x v="2"/>
  </r>
  <r>
    <x v="3"/>
  </r>
  <r>
    <x v="1"/>
  </r>
  <r>
    <x v="2"/>
  </r>
  <r>
    <x v="3"/>
  </r>
  <r>
    <x v="3"/>
  </r>
  <r>
    <x v="1"/>
  </r>
  <r>
    <x v="2"/>
  </r>
  <r>
    <x v="3"/>
  </r>
  <r>
    <x v="3"/>
  </r>
  <r>
    <x v="0"/>
  </r>
  <r>
    <x v="2"/>
  </r>
  <r>
    <x v="0"/>
  </r>
  <r>
    <x v="4"/>
  </r>
  <r>
    <x v="0"/>
  </r>
  <r>
    <x v="0"/>
  </r>
  <r>
    <x v="0"/>
  </r>
  <r>
    <x v="2"/>
  </r>
  <r>
    <x v="3"/>
  </r>
  <r>
    <x v="3"/>
  </r>
  <r>
    <x v="4"/>
  </r>
  <r>
    <x v="0"/>
  </r>
  <r>
    <x v="1"/>
  </r>
  <r>
    <x v="2"/>
  </r>
  <r>
    <x v="2"/>
  </r>
  <r>
    <x v="3"/>
  </r>
  <r>
    <x v="0"/>
  </r>
  <r>
    <x v="1"/>
  </r>
  <r>
    <x v="2"/>
  </r>
  <r>
    <x v="0"/>
  </r>
  <r>
    <x v="0"/>
  </r>
  <r>
    <x v="2"/>
  </r>
  <r>
    <x v="0"/>
  </r>
  <r>
    <x v="3"/>
  </r>
  <r>
    <x v="2"/>
  </r>
  <r>
    <x v="3"/>
  </r>
  <r>
    <x v="3"/>
  </r>
  <r>
    <x v="0"/>
  </r>
  <r>
    <x v="3"/>
  </r>
  <r>
    <x v="3"/>
  </r>
  <r>
    <x v="3"/>
  </r>
  <r>
    <x v="2"/>
  </r>
  <r>
    <x v="3"/>
  </r>
  <r>
    <x v="1"/>
  </r>
  <r>
    <x v="3"/>
  </r>
  <r>
    <x v="0"/>
  </r>
  <r>
    <x v="2"/>
  </r>
  <r>
    <x v="2"/>
  </r>
  <r>
    <x v="3"/>
  </r>
  <r>
    <x v="0"/>
  </r>
  <r>
    <x v="0"/>
  </r>
  <r>
    <x v="3"/>
  </r>
  <r>
    <x v="0"/>
  </r>
  <r>
    <x v="3"/>
  </r>
  <r>
    <x v="2"/>
  </r>
  <r>
    <x v="0"/>
  </r>
  <r>
    <x v="3"/>
  </r>
  <r>
    <x v="2"/>
  </r>
  <r>
    <x v="3"/>
  </r>
  <r>
    <x v="3"/>
  </r>
  <r>
    <x v="2"/>
  </r>
  <r>
    <x v="0"/>
  </r>
  <r>
    <x v="3"/>
  </r>
  <r>
    <x v="3"/>
  </r>
  <r>
    <x v="3"/>
  </r>
  <r>
    <x v="0"/>
  </r>
  <r>
    <x v="2"/>
  </r>
  <r>
    <x v="0"/>
  </r>
  <r>
    <x v="2"/>
  </r>
  <r>
    <x v="0"/>
  </r>
  <r>
    <x v="1"/>
  </r>
  <r>
    <x v="2"/>
  </r>
  <r>
    <x v="3"/>
  </r>
  <r>
    <x v="0"/>
  </r>
  <r>
    <x v="3"/>
  </r>
  <r>
    <x v="3"/>
  </r>
  <r>
    <x v="0"/>
  </r>
  <r>
    <x v="3"/>
  </r>
  <r>
    <x v="3"/>
  </r>
  <r>
    <x v="3"/>
  </r>
  <r>
    <x v="2"/>
  </r>
  <r>
    <x v="2"/>
  </r>
  <r>
    <x v="3"/>
  </r>
  <r>
    <x v="3"/>
  </r>
  <r>
    <x v="3"/>
  </r>
  <r>
    <x v="3"/>
  </r>
  <r>
    <x v="2"/>
  </r>
  <r>
    <x v="2"/>
  </r>
  <r>
    <x v="3"/>
  </r>
  <r>
    <x v="1"/>
  </r>
  <r>
    <x v="2"/>
  </r>
  <r>
    <x v="0"/>
  </r>
  <r>
    <x v="2"/>
  </r>
  <r>
    <x v="0"/>
  </r>
  <r>
    <x v="2"/>
  </r>
  <r>
    <x v="2"/>
  </r>
  <r>
    <x v="0"/>
  </r>
  <r>
    <x v="2"/>
  </r>
  <r>
    <x v="3"/>
  </r>
  <r>
    <x v="0"/>
  </r>
  <r>
    <x v="3"/>
  </r>
  <r>
    <x v="3"/>
  </r>
  <r>
    <x v="3"/>
  </r>
  <r>
    <x v="4"/>
  </r>
  <r>
    <x v="3"/>
  </r>
  <r>
    <x v="1"/>
  </r>
  <r>
    <x v="2"/>
  </r>
  <r>
    <x v="1"/>
  </r>
  <r>
    <x v="2"/>
  </r>
  <r>
    <x v="0"/>
  </r>
  <r>
    <x v="2"/>
  </r>
  <r>
    <x v="3"/>
  </r>
  <r>
    <x v="4"/>
  </r>
  <r>
    <x v="3"/>
  </r>
  <r>
    <x v="3"/>
  </r>
  <r>
    <x v="2"/>
  </r>
  <r>
    <x v="3"/>
  </r>
  <r>
    <x v="3"/>
  </r>
  <r>
    <x v="2"/>
  </r>
  <r>
    <x v="2"/>
  </r>
  <r>
    <x v="3"/>
  </r>
  <r>
    <x v="2"/>
  </r>
  <r>
    <x v="2"/>
  </r>
  <r>
    <x v="3"/>
  </r>
  <r>
    <x v="1"/>
  </r>
  <r>
    <x v="3"/>
  </r>
  <r>
    <x v="0"/>
  </r>
  <r>
    <x v="2"/>
  </r>
  <r>
    <x v="0"/>
  </r>
  <r>
    <x v="0"/>
  </r>
  <r>
    <x v="2"/>
  </r>
  <r>
    <x v="3"/>
  </r>
  <r>
    <x v="2"/>
  </r>
  <r>
    <x v="0"/>
  </r>
  <r>
    <x v="0"/>
  </r>
  <r>
    <x v="2"/>
  </r>
  <r>
    <x v="2"/>
  </r>
  <r>
    <x v="3"/>
  </r>
  <r>
    <x v="3"/>
  </r>
  <r>
    <x v="3"/>
  </r>
  <r>
    <x v="2"/>
  </r>
  <r>
    <x v="3"/>
  </r>
  <r>
    <x v="3"/>
  </r>
  <r>
    <x v="3"/>
  </r>
  <r>
    <x v="1"/>
  </r>
  <r>
    <x v="2"/>
  </r>
  <r>
    <x v="1"/>
  </r>
  <r>
    <x v="3"/>
  </r>
  <r>
    <x v="3"/>
  </r>
  <r>
    <x v="3"/>
  </r>
  <r>
    <x v="2"/>
  </r>
  <r>
    <x v="2"/>
  </r>
  <r>
    <x v="3"/>
  </r>
  <r>
    <x v="0"/>
  </r>
  <r>
    <x v="3"/>
  </r>
  <r>
    <x v="2"/>
  </r>
  <r>
    <x v="3"/>
  </r>
  <r>
    <x v="3"/>
  </r>
  <r>
    <x v="2"/>
  </r>
  <r>
    <x v="3"/>
  </r>
  <r>
    <x v="3"/>
  </r>
  <r>
    <x v="3"/>
  </r>
  <r>
    <x v="2"/>
  </r>
  <r>
    <x v="2"/>
  </r>
  <r>
    <x v="0"/>
  </r>
  <r>
    <x v="2"/>
  </r>
  <r>
    <x v="2"/>
  </r>
  <r>
    <x v="0"/>
  </r>
  <r>
    <x v="2"/>
  </r>
  <r>
    <x v="3"/>
  </r>
  <r>
    <x v="0"/>
  </r>
  <r>
    <x v="3"/>
  </r>
  <r>
    <x v="2"/>
  </r>
  <r>
    <x v="2"/>
  </r>
  <r>
    <x v="3"/>
  </r>
  <r>
    <x v="2"/>
  </r>
  <r>
    <x v="2"/>
  </r>
  <r>
    <x v="3"/>
  </r>
  <r>
    <x v="2"/>
  </r>
  <r>
    <x v="1"/>
  </r>
  <r>
    <x v="3"/>
  </r>
  <r>
    <x v="2"/>
  </r>
  <r>
    <x v="1"/>
  </r>
  <r>
    <x v="1"/>
  </r>
  <r>
    <x v="1"/>
  </r>
  <r>
    <x v="2"/>
  </r>
  <r>
    <x v="3"/>
  </r>
  <r>
    <x v="2"/>
  </r>
  <r>
    <x v="1"/>
  </r>
  <r>
    <x v="3"/>
  </r>
  <r>
    <x v="0"/>
  </r>
  <r>
    <x v="2"/>
  </r>
  <r>
    <x v="1"/>
  </r>
  <r>
    <x v="3"/>
  </r>
  <r>
    <x v="3"/>
  </r>
  <r>
    <x v="1"/>
  </r>
  <r>
    <x v="3"/>
  </r>
  <r>
    <x v="0"/>
  </r>
  <r>
    <x v="0"/>
  </r>
  <r>
    <x v="2"/>
  </r>
  <r>
    <x v="2"/>
  </r>
  <r>
    <x v="0"/>
  </r>
  <r>
    <x v="2"/>
  </r>
  <r>
    <x v="1"/>
  </r>
  <r>
    <x v="0"/>
  </r>
  <r>
    <x v="2"/>
  </r>
  <r>
    <x v="4"/>
  </r>
  <r>
    <x v="2"/>
  </r>
  <r>
    <x v="2"/>
  </r>
  <r>
    <x v="1"/>
  </r>
  <r>
    <x v="2"/>
  </r>
  <r>
    <x v="3"/>
  </r>
  <r>
    <x v="2"/>
  </r>
  <r>
    <x v="2"/>
  </r>
  <r>
    <x v="3"/>
  </r>
  <r>
    <x v="3"/>
  </r>
  <r>
    <x v="3"/>
  </r>
  <r>
    <x v="3"/>
  </r>
  <r>
    <x v="3"/>
  </r>
  <r>
    <x v="3"/>
  </r>
  <r>
    <x v="3"/>
  </r>
  <r>
    <x v="0"/>
  </r>
  <r>
    <x v="0"/>
  </r>
  <r>
    <x v="2"/>
  </r>
  <r>
    <x v="2"/>
  </r>
  <r>
    <x v="0"/>
  </r>
  <r>
    <x v="0"/>
  </r>
  <r>
    <x v="1"/>
  </r>
  <r>
    <x v="2"/>
  </r>
  <r>
    <x v="3"/>
  </r>
  <r>
    <x v="3"/>
  </r>
  <r>
    <x v="2"/>
  </r>
  <r>
    <x v="1"/>
  </r>
  <r>
    <x v="0"/>
  </r>
  <r>
    <x v="3"/>
  </r>
  <r>
    <x v="3"/>
  </r>
  <r>
    <x v="1"/>
  </r>
  <r>
    <x v="2"/>
  </r>
  <r>
    <x v="2"/>
  </r>
  <r>
    <x v="0"/>
  </r>
  <r>
    <x v="2"/>
  </r>
  <r>
    <x v="0"/>
  </r>
  <r>
    <x v="2"/>
  </r>
  <r>
    <x v="3"/>
  </r>
  <r>
    <x v="1"/>
  </r>
  <r>
    <x v="3"/>
  </r>
  <r>
    <x v="3"/>
  </r>
  <r>
    <x v="3"/>
  </r>
  <r>
    <x v="3"/>
  </r>
  <r>
    <x v="3"/>
  </r>
  <r>
    <x v="2"/>
  </r>
  <r>
    <x v="0"/>
  </r>
  <r>
    <x v="2"/>
  </r>
  <r>
    <x v="2"/>
  </r>
  <r>
    <x v="0"/>
  </r>
  <r>
    <x v="0"/>
  </r>
  <r>
    <x v="3"/>
  </r>
  <r>
    <x v="3"/>
  </r>
  <r>
    <x v="1"/>
  </r>
  <r>
    <x v="2"/>
  </r>
  <r>
    <x v="3"/>
  </r>
  <r>
    <x v="2"/>
  </r>
  <r>
    <x v="0"/>
  </r>
  <r>
    <x v="2"/>
  </r>
  <r>
    <x v="2"/>
  </r>
  <r>
    <x v="3"/>
  </r>
  <r>
    <x v="2"/>
  </r>
  <r>
    <x v="2"/>
  </r>
  <r>
    <x v="3"/>
  </r>
  <r>
    <x v="3"/>
  </r>
  <r>
    <x v="2"/>
  </r>
  <r>
    <x v="3"/>
  </r>
  <r>
    <x v="1"/>
  </r>
  <r>
    <x v="2"/>
  </r>
  <r>
    <x v="3"/>
  </r>
  <r>
    <x v="3"/>
  </r>
  <r>
    <x v="2"/>
  </r>
  <r>
    <x v="3"/>
  </r>
  <r>
    <x v="3"/>
  </r>
  <r>
    <x v="1"/>
  </r>
  <r>
    <x v="1"/>
  </r>
  <r>
    <x v="2"/>
  </r>
  <r>
    <x v="3"/>
  </r>
  <r>
    <x v="2"/>
  </r>
  <r>
    <x v="0"/>
  </r>
  <r>
    <x v="1"/>
  </r>
  <r>
    <x v="3"/>
  </r>
  <r>
    <x v="3"/>
  </r>
  <r>
    <x v="3"/>
  </r>
  <r>
    <x v="0"/>
  </r>
  <r>
    <x v="3"/>
  </r>
  <r>
    <x v="2"/>
  </r>
  <r>
    <x v="1"/>
  </r>
  <r>
    <x v="2"/>
  </r>
  <r>
    <x v="2"/>
  </r>
  <r>
    <x v="3"/>
  </r>
  <r>
    <x v="0"/>
  </r>
  <r>
    <x v="2"/>
  </r>
  <r>
    <x v="2"/>
  </r>
  <r>
    <x v="4"/>
  </r>
  <r>
    <x v="3"/>
  </r>
  <r>
    <x v="0"/>
  </r>
  <r>
    <x v="2"/>
  </r>
  <r>
    <x v="2"/>
  </r>
  <r>
    <x v="2"/>
  </r>
  <r>
    <x v="1"/>
  </r>
  <r>
    <x v="1"/>
  </r>
  <r>
    <x v="0"/>
  </r>
  <r>
    <x v="2"/>
  </r>
  <r>
    <x v="3"/>
  </r>
  <r>
    <x v="3"/>
  </r>
  <r>
    <x v="3"/>
  </r>
  <r>
    <x v="3"/>
  </r>
  <r>
    <x v="2"/>
  </r>
  <r>
    <x v="2"/>
  </r>
  <r>
    <x v="1"/>
  </r>
  <r>
    <x v="0"/>
  </r>
  <r>
    <x v="3"/>
  </r>
  <r>
    <x v="3"/>
  </r>
  <r>
    <x v="3"/>
  </r>
  <r>
    <x v="0"/>
  </r>
  <r>
    <x v="1"/>
  </r>
  <r>
    <x v="0"/>
  </r>
  <r>
    <x v="3"/>
  </r>
  <r>
    <x v="3"/>
  </r>
  <r>
    <x v="2"/>
  </r>
  <r>
    <x v="3"/>
  </r>
  <r>
    <x v="3"/>
  </r>
  <r>
    <x v="2"/>
  </r>
  <r>
    <x v="2"/>
  </r>
  <r>
    <x v="2"/>
  </r>
  <r>
    <x v="2"/>
  </r>
  <r>
    <x v="3"/>
  </r>
  <r>
    <x v="0"/>
  </r>
  <r>
    <x v="3"/>
  </r>
  <r>
    <x v="1"/>
  </r>
  <r>
    <x v="3"/>
  </r>
  <r>
    <x v="3"/>
  </r>
  <r>
    <x v="4"/>
  </r>
  <r>
    <x v="3"/>
  </r>
  <r>
    <x v="3"/>
  </r>
  <r>
    <x v="2"/>
  </r>
  <r>
    <x v="3"/>
  </r>
  <r>
    <x v="1"/>
  </r>
  <r>
    <x v="0"/>
  </r>
  <r>
    <x v="2"/>
  </r>
  <r>
    <x v="3"/>
  </r>
  <r>
    <x v="3"/>
  </r>
  <r>
    <x v="0"/>
  </r>
  <r>
    <x v="0"/>
  </r>
  <r>
    <x v="3"/>
  </r>
  <r>
    <x v="1"/>
  </r>
  <r>
    <x v="0"/>
  </r>
  <r>
    <x v="3"/>
  </r>
  <r>
    <x v="0"/>
  </r>
  <r>
    <x v="2"/>
  </r>
  <r>
    <x v="4"/>
  </r>
  <r>
    <x v="0"/>
  </r>
  <r>
    <x v="2"/>
  </r>
  <r>
    <x v="4"/>
  </r>
  <r>
    <x v="4"/>
  </r>
  <r>
    <x v="0"/>
  </r>
  <r>
    <x v="3"/>
  </r>
  <r>
    <x v="2"/>
  </r>
  <r>
    <x v="3"/>
  </r>
  <r>
    <x v="4"/>
  </r>
  <r>
    <x v="4"/>
  </r>
  <r>
    <x v="3"/>
  </r>
  <r>
    <x v="2"/>
  </r>
  <r>
    <x v="3"/>
  </r>
  <r>
    <x v="0"/>
  </r>
  <r>
    <x v="1"/>
  </r>
  <r>
    <x v="2"/>
  </r>
  <r>
    <x v="3"/>
  </r>
  <r>
    <x v="1"/>
  </r>
  <r>
    <x v="0"/>
  </r>
  <r>
    <x v="1"/>
  </r>
  <r>
    <x v="0"/>
  </r>
  <r>
    <x v="2"/>
  </r>
  <r>
    <x v="0"/>
  </r>
  <r>
    <x v="0"/>
  </r>
  <r>
    <x v="3"/>
  </r>
  <r>
    <x v="2"/>
  </r>
  <r>
    <x v="0"/>
  </r>
  <r>
    <x v="1"/>
  </r>
  <r>
    <x v="3"/>
  </r>
  <r>
    <x v="3"/>
  </r>
  <r>
    <x v="2"/>
  </r>
  <r>
    <x v="3"/>
  </r>
  <r>
    <x v="2"/>
  </r>
  <r>
    <x v="2"/>
  </r>
  <r>
    <x v="0"/>
  </r>
  <r>
    <x v="0"/>
  </r>
  <r>
    <x v="2"/>
  </r>
  <r>
    <x v="2"/>
  </r>
  <r>
    <x v="3"/>
  </r>
  <r>
    <x v="1"/>
  </r>
  <r>
    <x v="3"/>
  </r>
  <r>
    <x v="0"/>
  </r>
  <r>
    <x v="2"/>
  </r>
  <r>
    <x v="3"/>
  </r>
  <r>
    <x v="3"/>
  </r>
  <r>
    <x v="3"/>
  </r>
  <r>
    <x v="0"/>
  </r>
  <r>
    <x v="3"/>
  </r>
  <r>
    <x v="3"/>
  </r>
  <r>
    <x v="0"/>
  </r>
  <r>
    <x v="3"/>
  </r>
  <r>
    <x v="2"/>
  </r>
  <r>
    <x v="0"/>
  </r>
  <r>
    <x v="2"/>
  </r>
  <r>
    <x v="2"/>
  </r>
  <r>
    <x v="0"/>
  </r>
  <r>
    <x v="3"/>
  </r>
  <r>
    <x v="3"/>
  </r>
  <r>
    <x v="2"/>
  </r>
  <r>
    <x v="3"/>
  </r>
  <r>
    <x v="3"/>
  </r>
  <r>
    <x v="0"/>
  </r>
  <r>
    <x v="2"/>
  </r>
  <r>
    <x v="0"/>
  </r>
  <r>
    <x v="3"/>
  </r>
  <r>
    <x v="2"/>
  </r>
  <r>
    <x v="3"/>
  </r>
  <r>
    <x v="1"/>
  </r>
  <r>
    <x v="2"/>
  </r>
  <r>
    <x v="3"/>
  </r>
  <r>
    <x v="2"/>
  </r>
  <r>
    <x v="3"/>
  </r>
  <r>
    <x v="2"/>
  </r>
  <r>
    <x v="3"/>
  </r>
  <r>
    <x v="2"/>
  </r>
  <r>
    <x v="3"/>
  </r>
  <r>
    <x v="1"/>
  </r>
  <r>
    <x v="4"/>
  </r>
  <r>
    <x v="3"/>
  </r>
  <r>
    <x v="3"/>
  </r>
  <r>
    <x v="2"/>
  </r>
  <r>
    <x v="2"/>
  </r>
  <r>
    <x v="0"/>
  </r>
  <r>
    <x v="3"/>
  </r>
  <r>
    <x v="3"/>
  </r>
  <r>
    <x v="2"/>
  </r>
  <r>
    <x v="2"/>
  </r>
  <r>
    <x v="3"/>
  </r>
  <r>
    <x v="0"/>
  </r>
  <r>
    <x v="3"/>
  </r>
  <r>
    <x v="1"/>
  </r>
  <r>
    <x v="1"/>
  </r>
  <r>
    <x v="2"/>
  </r>
  <r>
    <x v="3"/>
  </r>
  <r>
    <x v="1"/>
  </r>
  <r>
    <x v="3"/>
  </r>
  <r>
    <x v="3"/>
  </r>
  <r>
    <x v="2"/>
  </r>
  <r>
    <x v="2"/>
  </r>
  <r>
    <x v="1"/>
  </r>
  <r>
    <x v="3"/>
  </r>
  <r>
    <x v="0"/>
  </r>
  <r>
    <x v="2"/>
  </r>
  <r>
    <x v="0"/>
  </r>
  <r>
    <x v="3"/>
  </r>
  <r>
    <x v="2"/>
  </r>
  <r>
    <x v="2"/>
  </r>
  <r>
    <x v="1"/>
  </r>
  <r>
    <x v="0"/>
  </r>
  <r>
    <x v="3"/>
  </r>
  <r>
    <x v="3"/>
  </r>
  <r>
    <x v="4"/>
  </r>
  <r>
    <x v="3"/>
  </r>
  <r>
    <x v="3"/>
  </r>
  <r>
    <x v="2"/>
  </r>
  <r>
    <x v="3"/>
  </r>
  <r>
    <x v="3"/>
  </r>
  <r>
    <x v="2"/>
  </r>
  <r>
    <x v="1"/>
  </r>
  <r>
    <x v="3"/>
  </r>
  <r>
    <x v="2"/>
  </r>
  <r>
    <x v="2"/>
  </r>
  <r>
    <x v="2"/>
  </r>
  <r>
    <x v="4"/>
  </r>
  <r>
    <x v="3"/>
  </r>
  <r>
    <x v="2"/>
  </r>
  <r>
    <x v="3"/>
  </r>
  <r>
    <x v="3"/>
  </r>
  <r>
    <x v="3"/>
  </r>
  <r>
    <x v="1"/>
  </r>
  <r>
    <x v="2"/>
  </r>
  <r>
    <x v="3"/>
  </r>
  <r>
    <x v="4"/>
  </r>
  <r>
    <x v="2"/>
  </r>
  <r>
    <x v="2"/>
  </r>
  <r>
    <x v="3"/>
  </r>
  <r>
    <x v="1"/>
  </r>
  <r>
    <x v="3"/>
  </r>
  <r>
    <x v="3"/>
  </r>
  <r>
    <x v="2"/>
  </r>
  <r>
    <x v="3"/>
  </r>
  <r>
    <x v="3"/>
  </r>
  <r>
    <x v="3"/>
  </r>
  <r>
    <x v="0"/>
  </r>
  <r>
    <x v="3"/>
  </r>
  <r>
    <x v="2"/>
  </r>
  <r>
    <x v="3"/>
  </r>
  <r>
    <x v="1"/>
  </r>
  <r>
    <x v="3"/>
  </r>
  <r>
    <x v="3"/>
  </r>
  <r>
    <x v="0"/>
  </r>
  <r>
    <x v="3"/>
  </r>
  <r>
    <x v="3"/>
  </r>
  <r>
    <x v="2"/>
  </r>
  <r>
    <x v="0"/>
  </r>
  <r>
    <x v="4"/>
  </r>
  <r>
    <x v="3"/>
  </r>
  <r>
    <x v="2"/>
  </r>
  <r>
    <x v="1"/>
  </r>
  <r>
    <x v="3"/>
  </r>
  <r>
    <x v="2"/>
  </r>
  <r>
    <x v="2"/>
  </r>
  <r>
    <x v="2"/>
  </r>
  <r>
    <x v="0"/>
  </r>
  <r>
    <x v="2"/>
  </r>
  <r>
    <x v="3"/>
  </r>
  <r>
    <x v="3"/>
  </r>
  <r>
    <x v="2"/>
  </r>
  <r>
    <x v="0"/>
  </r>
  <r>
    <x v="1"/>
  </r>
  <r>
    <x v="2"/>
  </r>
  <r>
    <x v="1"/>
  </r>
  <r>
    <x v="2"/>
  </r>
  <r>
    <x v="3"/>
  </r>
  <r>
    <x v="2"/>
  </r>
  <r>
    <x v="0"/>
  </r>
  <r>
    <x v="3"/>
  </r>
  <r>
    <x v="3"/>
  </r>
  <r>
    <x v="1"/>
  </r>
  <r>
    <x v="2"/>
  </r>
  <r>
    <x v="2"/>
  </r>
  <r>
    <x v="3"/>
  </r>
  <r>
    <x v="0"/>
  </r>
  <r>
    <x v="3"/>
  </r>
  <r>
    <x v="3"/>
  </r>
  <r>
    <x v="3"/>
  </r>
  <r>
    <x v="1"/>
  </r>
  <r>
    <x v="3"/>
  </r>
  <r>
    <x v="3"/>
  </r>
  <r>
    <x v="3"/>
  </r>
  <r>
    <x v="0"/>
  </r>
  <r>
    <x v="2"/>
  </r>
  <r>
    <x v="3"/>
  </r>
  <r>
    <x v="3"/>
  </r>
  <r>
    <x v="2"/>
  </r>
  <r>
    <x v="1"/>
  </r>
  <r>
    <x v="2"/>
  </r>
  <r>
    <x v="3"/>
  </r>
  <r>
    <x v="3"/>
  </r>
  <r>
    <x v="3"/>
  </r>
  <r>
    <x v="3"/>
  </r>
  <r>
    <x v="3"/>
  </r>
  <r>
    <x v="3"/>
  </r>
  <r>
    <x v="3"/>
  </r>
  <r>
    <x v="2"/>
  </r>
  <r>
    <x v="3"/>
  </r>
  <r>
    <x v="0"/>
  </r>
  <r>
    <x v="3"/>
  </r>
  <r>
    <x v="2"/>
  </r>
  <r>
    <x v="1"/>
  </r>
  <r>
    <x v="3"/>
  </r>
  <r>
    <x v="2"/>
  </r>
  <r>
    <x v="0"/>
  </r>
  <r>
    <x v="1"/>
  </r>
  <r>
    <x v="2"/>
  </r>
  <r>
    <x v="3"/>
  </r>
  <r>
    <x v="1"/>
  </r>
  <r>
    <x v="3"/>
  </r>
  <r>
    <x v="3"/>
  </r>
  <r>
    <x v="1"/>
  </r>
  <r>
    <x v="0"/>
  </r>
  <r>
    <x v="2"/>
  </r>
  <r>
    <x v="3"/>
  </r>
  <r>
    <x v="0"/>
  </r>
  <r>
    <x v="0"/>
  </r>
  <r>
    <x v="3"/>
  </r>
  <r>
    <x v="3"/>
  </r>
  <r>
    <x v="3"/>
  </r>
  <r>
    <x v="0"/>
  </r>
  <r>
    <x v="3"/>
  </r>
  <r>
    <x v="2"/>
  </r>
  <r>
    <x v="3"/>
  </r>
  <r>
    <x v="0"/>
  </r>
  <r>
    <x v="3"/>
  </r>
  <r>
    <x v="0"/>
  </r>
  <r>
    <x v="2"/>
  </r>
  <r>
    <x v="3"/>
  </r>
  <r>
    <x v="3"/>
  </r>
  <r>
    <x v="3"/>
  </r>
  <r>
    <x v="3"/>
  </r>
  <r>
    <x v="1"/>
  </r>
  <r>
    <x v="0"/>
  </r>
  <r>
    <x v="1"/>
  </r>
  <r>
    <x v="0"/>
  </r>
  <r>
    <x v="3"/>
  </r>
  <r>
    <x v="4"/>
  </r>
  <r>
    <x v="0"/>
  </r>
  <r>
    <x v="2"/>
  </r>
  <r>
    <x v="3"/>
  </r>
  <r>
    <x v="4"/>
  </r>
  <r>
    <x v="1"/>
  </r>
  <r>
    <x v="3"/>
  </r>
  <r>
    <x v="3"/>
  </r>
  <r>
    <x v="2"/>
  </r>
  <r>
    <x v="4"/>
  </r>
  <r>
    <x v="3"/>
  </r>
  <r>
    <x v="1"/>
  </r>
  <r>
    <x v="3"/>
  </r>
  <r>
    <x v="2"/>
  </r>
  <r>
    <x v="0"/>
  </r>
  <r>
    <x v="0"/>
  </r>
  <r>
    <x v="3"/>
  </r>
  <r>
    <x v="3"/>
  </r>
  <r>
    <x v="2"/>
  </r>
  <r>
    <x v="1"/>
  </r>
  <r>
    <x v="2"/>
  </r>
  <r>
    <x v="3"/>
  </r>
  <r>
    <x v="2"/>
  </r>
  <r>
    <x v="2"/>
  </r>
  <r>
    <x v="3"/>
  </r>
  <r>
    <x v="3"/>
  </r>
  <r>
    <x v="1"/>
  </r>
  <r>
    <x v="0"/>
  </r>
  <r>
    <x v="2"/>
  </r>
  <r>
    <x v="2"/>
  </r>
  <r>
    <x v="3"/>
  </r>
  <r>
    <x v="3"/>
  </r>
  <r>
    <x v="2"/>
  </r>
  <r>
    <x v="3"/>
  </r>
  <r>
    <x v="3"/>
  </r>
  <r>
    <x v="3"/>
  </r>
  <r>
    <x v="1"/>
  </r>
  <r>
    <x v="3"/>
  </r>
  <r>
    <x v="3"/>
  </r>
  <r>
    <x v="3"/>
  </r>
  <r>
    <x v="3"/>
  </r>
  <r>
    <x v="3"/>
  </r>
  <r>
    <x v="3"/>
  </r>
  <r>
    <x v="0"/>
  </r>
  <r>
    <x v="3"/>
  </r>
  <r>
    <x v="2"/>
  </r>
  <r>
    <x v="0"/>
  </r>
  <r>
    <x v="3"/>
  </r>
  <r>
    <x v="3"/>
  </r>
  <r>
    <x v="3"/>
  </r>
  <r>
    <x v="2"/>
  </r>
  <r>
    <x v="4"/>
  </r>
  <r>
    <x v="2"/>
  </r>
  <r>
    <x v="3"/>
  </r>
  <r>
    <x v="0"/>
  </r>
  <r>
    <x v="0"/>
  </r>
  <r>
    <x v="1"/>
  </r>
  <r>
    <x v="3"/>
  </r>
  <r>
    <x v="2"/>
  </r>
  <r>
    <x v="2"/>
  </r>
  <r>
    <x v="0"/>
  </r>
  <r>
    <x v="0"/>
  </r>
  <r>
    <x v="0"/>
  </r>
  <r>
    <x v="3"/>
  </r>
  <r>
    <x v="3"/>
  </r>
  <r>
    <x v="0"/>
  </r>
  <r>
    <x v="3"/>
  </r>
  <r>
    <x v="2"/>
  </r>
  <r>
    <x v="3"/>
  </r>
  <r>
    <x v="3"/>
  </r>
  <r>
    <x v="0"/>
  </r>
  <r>
    <x v="0"/>
  </r>
  <r>
    <x v="2"/>
  </r>
  <r>
    <x v="3"/>
  </r>
  <r>
    <x v="2"/>
  </r>
  <r>
    <x v="2"/>
  </r>
  <r>
    <x v="3"/>
  </r>
  <r>
    <x v="3"/>
  </r>
  <r>
    <x v="0"/>
  </r>
  <r>
    <x v="3"/>
  </r>
  <r>
    <x v="3"/>
  </r>
  <r>
    <x v="3"/>
  </r>
  <r>
    <x v="1"/>
  </r>
  <r>
    <x v="4"/>
  </r>
  <r>
    <x v="1"/>
  </r>
  <r>
    <x v="3"/>
  </r>
  <r>
    <x v="0"/>
  </r>
  <r>
    <x v="3"/>
  </r>
  <r>
    <x v="3"/>
  </r>
  <r>
    <x v="0"/>
  </r>
  <r>
    <x v="1"/>
  </r>
  <r>
    <x v="0"/>
  </r>
  <r>
    <x v="2"/>
  </r>
  <r>
    <x v="0"/>
  </r>
  <r>
    <x v="2"/>
  </r>
  <r>
    <x v="2"/>
  </r>
  <r>
    <x v="2"/>
  </r>
  <r>
    <x v="4"/>
  </r>
  <r>
    <x v="2"/>
  </r>
  <r>
    <x v="2"/>
  </r>
  <r>
    <x v="3"/>
  </r>
  <r>
    <x v="3"/>
  </r>
  <r>
    <x v="0"/>
  </r>
  <r>
    <x v="3"/>
  </r>
  <r>
    <x v="0"/>
  </r>
  <r>
    <x v="2"/>
  </r>
  <r>
    <x v="2"/>
  </r>
  <r>
    <x v="3"/>
  </r>
  <r>
    <x v="2"/>
  </r>
  <r>
    <x v="3"/>
  </r>
  <r>
    <x v="3"/>
  </r>
  <r>
    <x v="0"/>
  </r>
  <r>
    <x v="3"/>
  </r>
  <r>
    <x v="2"/>
  </r>
  <r>
    <x v="2"/>
  </r>
  <r>
    <x v="0"/>
  </r>
  <r>
    <x v="3"/>
  </r>
  <r>
    <x v="3"/>
  </r>
  <r>
    <x v="0"/>
  </r>
  <r>
    <x v="0"/>
  </r>
  <r>
    <x v="3"/>
  </r>
  <r>
    <x v="1"/>
  </r>
  <r>
    <x v="3"/>
  </r>
  <r>
    <x v="0"/>
  </r>
  <r>
    <x v="0"/>
  </r>
  <r>
    <x v="2"/>
  </r>
  <r>
    <x v="2"/>
  </r>
  <r>
    <x v="2"/>
  </r>
  <r>
    <x v="3"/>
  </r>
  <r>
    <x v="1"/>
  </r>
  <r>
    <x v="3"/>
  </r>
  <r>
    <x v="3"/>
  </r>
  <r>
    <x v="3"/>
  </r>
  <r>
    <x v="3"/>
  </r>
  <r>
    <x v="3"/>
  </r>
  <r>
    <x v="2"/>
  </r>
  <r>
    <x v="0"/>
  </r>
  <r>
    <x v="3"/>
  </r>
  <r>
    <x v="2"/>
  </r>
  <r>
    <x v="3"/>
  </r>
  <r>
    <x v="2"/>
  </r>
  <r>
    <x v="4"/>
  </r>
  <r>
    <x v="3"/>
  </r>
  <r>
    <x v="2"/>
  </r>
  <r>
    <x v="2"/>
  </r>
  <r>
    <x v="0"/>
  </r>
  <r>
    <x v="2"/>
  </r>
  <r>
    <x v="3"/>
  </r>
  <r>
    <x v="2"/>
  </r>
  <r>
    <x v="3"/>
  </r>
  <r>
    <x v="0"/>
  </r>
  <r>
    <x v="1"/>
  </r>
  <r>
    <x v="2"/>
  </r>
  <r>
    <x v="3"/>
  </r>
  <r>
    <x v="3"/>
  </r>
  <r>
    <x v="3"/>
  </r>
  <r>
    <x v="0"/>
  </r>
  <r>
    <x v="2"/>
  </r>
  <r>
    <x v="3"/>
  </r>
  <r>
    <x v="0"/>
  </r>
  <r>
    <x v="3"/>
  </r>
  <r>
    <x v="2"/>
  </r>
  <r>
    <x v="3"/>
  </r>
  <r>
    <x v="2"/>
  </r>
  <r>
    <x v="1"/>
  </r>
  <r>
    <x v="3"/>
  </r>
  <r>
    <x v="2"/>
  </r>
  <r>
    <x v="0"/>
  </r>
  <r>
    <x v="3"/>
  </r>
  <r>
    <x v="3"/>
  </r>
  <r>
    <x v="3"/>
  </r>
  <r>
    <x v="4"/>
  </r>
  <r>
    <x v="3"/>
  </r>
  <r>
    <x v="2"/>
  </r>
  <r>
    <x v="3"/>
  </r>
  <r>
    <x v="2"/>
  </r>
  <r>
    <x v="3"/>
  </r>
  <r>
    <x v="2"/>
  </r>
  <r>
    <x v="3"/>
  </r>
  <r>
    <x v="0"/>
  </r>
  <r>
    <x v="3"/>
  </r>
  <r>
    <x v="3"/>
  </r>
  <r>
    <x v="1"/>
  </r>
  <r>
    <x v="3"/>
  </r>
  <r>
    <x v="3"/>
  </r>
  <r>
    <x v="2"/>
  </r>
  <r>
    <x v="3"/>
  </r>
  <r>
    <x v="2"/>
  </r>
  <r>
    <x v="1"/>
  </r>
  <r>
    <x v="2"/>
  </r>
  <r>
    <x v="2"/>
  </r>
  <r>
    <x v="2"/>
  </r>
  <r>
    <x v="4"/>
  </r>
  <r>
    <x v="0"/>
  </r>
  <r>
    <x v="2"/>
  </r>
  <r>
    <x v="1"/>
  </r>
  <r>
    <x v="0"/>
  </r>
  <r>
    <x v="3"/>
  </r>
  <r>
    <x v="3"/>
  </r>
  <r>
    <x v="3"/>
  </r>
  <r>
    <x v="2"/>
  </r>
  <r>
    <x v="3"/>
  </r>
  <r>
    <x v="3"/>
  </r>
  <r>
    <x v="1"/>
  </r>
  <r>
    <x v="0"/>
  </r>
  <r>
    <x v="2"/>
  </r>
  <r>
    <x v="2"/>
  </r>
  <r>
    <x v="3"/>
  </r>
  <r>
    <x v="1"/>
  </r>
  <r>
    <x v="2"/>
  </r>
  <r>
    <x v="3"/>
  </r>
  <r>
    <x v="3"/>
  </r>
  <r>
    <x v="4"/>
  </r>
  <r>
    <x v="2"/>
  </r>
  <r>
    <x v="2"/>
  </r>
  <r>
    <x v="4"/>
  </r>
  <r>
    <x v="3"/>
  </r>
  <r>
    <x v="2"/>
  </r>
  <r>
    <x v="0"/>
  </r>
  <r>
    <x v="3"/>
  </r>
  <r>
    <x v="2"/>
  </r>
  <r>
    <x v="2"/>
  </r>
  <r>
    <x v="2"/>
  </r>
  <r>
    <x v="3"/>
  </r>
  <r>
    <x v="3"/>
  </r>
  <r>
    <x v="3"/>
  </r>
  <r>
    <x v="2"/>
  </r>
  <r>
    <x v="3"/>
  </r>
  <r>
    <x v="2"/>
  </r>
  <r>
    <x v="2"/>
  </r>
  <r>
    <x v="3"/>
  </r>
  <r>
    <x v="2"/>
  </r>
  <r>
    <x v="2"/>
  </r>
  <r>
    <x v="2"/>
  </r>
  <r>
    <x v="2"/>
  </r>
  <r>
    <x v="1"/>
  </r>
  <r>
    <x v="3"/>
  </r>
  <r>
    <x v="2"/>
  </r>
  <r>
    <x v="3"/>
  </r>
  <r>
    <x v="1"/>
  </r>
  <r>
    <x v="2"/>
  </r>
  <r>
    <x v="3"/>
  </r>
  <r>
    <x v="1"/>
  </r>
  <r>
    <x v="2"/>
  </r>
  <r>
    <x v="3"/>
  </r>
  <r>
    <x v="3"/>
  </r>
  <r>
    <x v="2"/>
  </r>
  <r>
    <x v="3"/>
  </r>
  <r>
    <x v="3"/>
  </r>
  <r>
    <x v="3"/>
  </r>
  <r>
    <x v="2"/>
  </r>
  <r>
    <x v="3"/>
  </r>
  <r>
    <x v="1"/>
  </r>
  <r>
    <x v="3"/>
  </r>
  <r>
    <x v="1"/>
  </r>
  <r>
    <x v="3"/>
  </r>
  <r>
    <x v="0"/>
  </r>
  <r>
    <x v="3"/>
  </r>
  <r>
    <x v="2"/>
  </r>
  <r>
    <x v="2"/>
  </r>
  <r>
    <x v="3"/>
  </r>
  <r>
    <x v="1"/>
  </r>
  <r>
    <x v="4"/>
  </r>
  <r>
    <x v="2"/>
  </r>
  <r>
    <x v="3"/>
  </r>
  <r>
    <x v="3"/>
  </r>
  <r>
    <x v="2"/>
  </r>
  <r>
    <x v="3"/>
  </r>
  <r>
    <x v="0"/>
  </r>
  <r>
    <x v="1"/>
  </r>
  <r>
    <x v="0"/>
  </r>
  <r>
    <x v="2"/>
  </r>
  <r>
    <x v="1"/>
  </r>
  <r>
    <x v="2"/>
  </r>
  <r>
    <x v="3"/>
  </r>
  <r>
    <x v="2"/>
  </r>
  <r>
    <x v="1"/>
  </r>
  <r>
    <x v="4"/>
  </r>
  <r>
    <x v="2"/>
  </r>
  <r>
    <x v="0"/>
  </r>
  <r>
    <x v="2"/>
  </r>
  <r>
    <x v="3"/>
  </r>
  <r>
    <x v="0"/>
  </r>
  <r>
    <x v="3"/>
  </r>
  <r>
    <x v="0"/>
  </r>
  <r>
    <x v="2"/>
  </r>
  <r>
    <x v="3"/>
  </r>
  <r>
    <x v="2"/>
  </r>
  <r>
    <x v="2"/>
  </r>
  <r>
    <x v="3"/>
  </r>
  <r>
    <x v="3"/>
  </r>
  <r>
    <x v="3"/>
  </r>
  <r>
    <x v="3"/>
  </r>
  <r>
    <x v="0"/>
  </r>
  <r>
    <x v="3"/>
  </r>
  <r>
    <x v="0"/>
  </r>
  <r>
    <x v="1"/>
  </r>
  <r>
    <x v="1"/>
  </r>
  <r>
    <x v="3"/>
  </r>
  <r>
    <x v="0"/>
  </r>
  <r>
    <x v="3"/>
  </r>
  <r>
    <x v="1"/>
  </r>
  <r>
    <x v="3"/>
  </r>
  <r>
    <x v="2"/>
  </r>
  <r>
    <x v="3"/>
  </r>
  <r>
    <x v="3"/>
  </r>
  <r>
    <x v="3"/>
  </r>
  <r>
    <x v="0"/>
  </r>
  <r>
    <x v="4"/>
  </r>
  <r>
    <x v="1"/>
  </r>
  <r>
    <x v="1"/>
  </r>
  <r>
    <x v="3"/>
  </r>
  <r>
    <x v="2"/>
  </r>
  <r>
    <x v="1"/>
  </r>
  <r>
    <x v="3"/>
  </r>
  <r>
    <x v="2"/>
  </r>
  <r>
    <x v="2"/>
  </r>
  <r>
    <x v="2"/>
  </r>
  <r>
    <x v="2"/>
  </r>
  <r>
    <x v="3"/>
  </r>
  <r>
    <x v="2"/>
  </r>
  <r>
    <x v="0"/>
  </r>
  <r>
    <x v="2"/>
  </r>
  <r>
    <x v="0"/>
  </r>
  <r>
    <x v="3"/>
  </r>
  <r>
    <x v="3"/>
  </r>
  <r>
    <x v="3"/>
  </r>
  <r>
    <x v="1"/>
  </r>
  <r>
    <x v="2"/>
  </r>
  <r>
    <x v="3"/>
  </r>
  <r>
    <x v="2"/>
  </r>
  <r>
    <x v="2"/>
  </r>
  <r>
    <x v="3"/>
  </r>
  <r>
    <x v="3"/>
  </r>
  <r>
    <x v="1"/>
  </r>
  <r>
    <x v="3"/>
  </r>
  <r>
    <x v="0"/>
  </r>
  <r>
    <x v="2"/>
  </r>
  <r>
    <x v="3"/>
  </r>
  <r>
    <x v="3"/>
  </r>
  <r>
    <x v="2"/>
  </r>
  <r>
    <x v="0"/>
  </r>
  <r>
    <x v="1"/>
  </r>
  <r>
    <x v="3"/>
  </r>
  <r>
    <x v="0"/>
  </r>
  <r>
    <x v="4"/>
  </r>
  <r>
    <x v="2"/>
  </r>
  <r>
    <x v="3"/>
  </r>
  <r>
    <x v="3"/>
  </r>
  <r>
    <x v="0"/>
  </r>
  <r>
    <x v="0"/>
  </r>
  <r>
    <x v="0"/>
  </r>
  <r>
    <x v="2"/>
  </r>
  <r>
    <x v="0"/>
  </r>
  <r>
    <x v="3"/>
  </r>
  <r>
    <x v="2"/>
  </r>
  <r>
    <x v="2"/>
  </r>
  <r>
    <x v="0"/>
  </r>
  <r>
    <x v="2"/>
  </r>
  <r>
    <x v="3"/>
  </r>
  <r>
    <x v="1"/>
  </r>
  <r>
    <x v="3"/>
  </r>
  <r>
    <x v="3"/>
  </r>
  <r>
    <x v="3"/>
  </r>
  <r>
    <x v="3"/>
  </r>
  <r>
    <x v="2"/>
  </r>
  <r>
    <x v="3"/>
  </r>
  <r>
    <x v="2"/>
  </r>
  <r>
    <x v="2"/>
  </r>
  <r>
    <x v="2"/>
  </r>
  <r>
    <x v="3"/>
  </r>
  <r>
    <x v="0"/>
  </r>
  <r>
    <x v="2"/>
  </r>
  <r>
    <x v="0"/>
  </r>
  <r>
    <x v="1"/>
  </r>
  <r>
    <x v="1"/>
  </r>
  <r>
    <x v="2"/>
  </r>
  <r>
    <x v="0"/>
  </r>
  <r>
    <x v="0"/>
  </r>
  <r>
    <x v="2"/>
  </r>
  <r>
    <x v="1"/>
  </r>
  <r>
    <x v="3"/>
  </r>
  <r>
    <x v="2"/>
  </r>
  <r>
    <x v="1"/>
  </r>
  <r>
    <x v="1"/>
  </r>
  <r>
    <x v="2"/>
  </r>
  <r>
    <x v="3"/>
  </r>
  <r>
    <x v="3"/>
  </r>
  <r>
    <x v="2"/>
  </r>
  <r>
    <x v="2"/>
  </r>
  <r>
    <x v="2"/>
  </r>
  <r>
    <x v="3"/>
  </r>
  <r>
    <x v="3"/>
  </r>
  <r>
    <x v="1"/>
  </r>
  <r>
    <x v="2"/>
  </r>
  <r>
    <x v="0"/>
  </r>
  <r>
    <x v="2"/>
  </r>
  <r>
    <x v="0"/>
  </r>
  <r>
    <x v="1"/>
  </r>
  <r>
    <x v="2"/>
  </r>
  <r>
    <x v="2"/>
  </r>
  <r>
    <x v="4"/>
  </r>
  <r>
    <x v="0"/>
  </r>
  <r>
    <x v="2"/>
  </r>
  <r>
    <x v="2"/>
  </r>
  <r>
    <x v="3"/>
  </r>
  <r>
    <x v="2"/>
  </r>
  <r>
    <x v="0"/>
  </r>
  <r>
    <x v="3"/>
  </r>
  <r>
    <x v="3"/>
  </r>
  <r>
    <x v="3"/>
  </r>
  <r>
    <x v="0"/>
  </r>
  <r>
    <x v="0"/>
  </r>
  <r>
    <x v="1"/>
  </r>
  <r>
    <x v="1"/>
  </r>
  <r>
    <x v="3"/>
  </r>
  <r>
    <x v="3"/>
  </r>
  <r>
    <x v="3"/>
  </r>
  <r>
    <x v="0"/>
  </r>
  <r>
    <x v="1"/>
  </r>
  <r>
    <x v="3"/>
  </r>
  <r>
    <x v="2"/>
  </r>
  <r>
    <x v="3"/>
  </r>
  <r>
    <x v="2"/>
  </r>
  <r>
    <x v="0"/>
  </r>
  <r>
    <x v="0"/>
  </r>
  <r>
    <x v="3"/>
  </r>
  <r>
    <x v="3"/>
  </r>
  <r>
    <x v="0"/>
  </r>
  <r>
    <x v="0"/>
  </r>
  <r>
    <x v="1"/>
  </r>
  <r>
    <x v="3"/>
  </r>
  <r>
    <x v="3"/>
  </r>
  <r>
    <x v="3"/>
  </r>
  <r>
    <x v="2"/>
  </r>
  <r>
    <x v="3"/>
  </r>
  <r>
    <x v="3"/>
  </r>
  <r>
    <x v="2"/>
  </r>
  <r>
    <x v="2"/>
  </r>
  <r>
    <x v="2"/>
  </r>
  <r>
    <x v="0"/>
  </r>
  <r>
    <x v="2"/>
  </r>
  <r>
    <x v="0"/>
  </r>
  <r>
    <x v="2"/>
  </r>
  <r>
    <x v="2"/>
  </r>
  <r>
    <x v="2"/>
  </r>
  <r>
    <x v="2"/>
  </r>
  <r>
    <x v="3"/>
  </r>
  <r>
    <x v="3"/>
  </r>
  <r>
    <x v="4"/>
  </r>
  <r>
    <x v="1"/>
  </r>
  <r>
    <x v="3"/>
  </r>
  <r>
    <x v="2"/>
  </r>
  <r>
    <x v="3"/>
  </r>
  <r>
    <x v="2"/>
  </r>
  <r>
    <x v="3"/>
  </r>
  <r>
    <x v="3"/>
  </r>
  <r>
    <x v="0"/>
  </r>
  <r>
    <x v="3"/>
  </r>
  <r>
    <x v="2"/>
  </r>
  <r>
    <x v="1"/>
  </r>
  <r>
    <x v="0"/>
  </r>
  <r>
    <x v="2"/>
  </r>
  <r>
    <x v="3"/>
  </r>
  <r>
    <x v="2"/>
  </r>
  <r>
    <x v="3"/>
  </r>
  <r>
    <x v="4"/>
  </r>
  <r>
    <x v="0"/>
  </r>
  <r>
    <x v="4"/>
  </r>
  <r>
    <x v="3"/>
  </r>
  <r>
    <x v="3"/>
  </r>
  <r>
    <x v="3"/>
  </r>
  <r>
    <x v="2"/>
  </r>
  <r>
    <x v="1"/>
  </r>
  <r>
    <x v="0"/>
  </r>
  <r>
    <x v="2"/>
  </r>
  <r>
    <x v="3"/>
  </r>
  <r>
    <x v="0"/>
  </r>
  <r>
    <x v="3"/>
  </r>
  <r>
    <x v="3"/>
  </r>
  <r>
    <x v="3"/>
  </r>
  <r>
    <x v="2"/>
  </r>
  <r>
    <x v="0"/>
  </r>
  <r>
    <x v="3"/>
  </r>
  <r>
    <x v="2"/>
  </r>
  <r>
    <x v="0"/>
  </r>
  <r>
    <x v="3"/>
  </r>
  <r>
    <x v="2"/>
  </r>
  <r>
    <x v="2"/>
  </r>
  <r>
    <x v="3"/>
  </r>
  <r>
    <x v="2"/>
  </r>
  <r>
    <x v="1"/>
  </r>
  <r>
    <x v="3"/>
  </r>
  <r>
    <x v="3"/>
  </r>
  <r>
    <x v="3"/>
  </r>
  <r>
    <x v="1"/>
  </r>
  <r>
    <x v="2"/>
  </r>
  <r>
    <x v="2"/>
  </r>
  <r>
    <x v="3"/>
  </r>
  <r>
    <x v="3"/>
  </r>
  <r>
    <x v="2"/>
  </r>
  <r>
    <x v="3"/>
  </r>
  <r>
    <x v="0"/>
  </r>
  <r>
    <x v="1"/>
  </r>
  <r>
    <x v="3"/>
  </r>
  <r>
    <x v="2"/>
  </r>
  <r>
    <x v="1"/>
  </r>
  <r>
    <x v="2"/>
  </r>
  <r>
    <x v="1"/>
  </r>
  <r>
    <x v="2"/>
  </r>
  <r>
    <x v="2"/>
  </r>
  <r>
    <x v="1"/>
  </r>
  <r>
    <x v="3"/>
  </r>
  <r>
    <x v="1"/>
  </r>
  <r>
    <x v="2"/>
  </r>
  <r>
    <x v="2"/>
  </r>
  <r>
    <x v="3"/>
  </r>
  <r>
    <x v="2"/>
  </r>
  <r>
    <x v="0"/>
  </r>
  <r>
    <x v="2"/>
  </r>
  <r>
    <x v="3"/>
  </r>
  <r>
    <x v="3"/>
  </r>
  <r>
    <x v="3"/>
  </r>
  <r>
    <x v="0"/>
  </r>
  <r>
    <x v="0"/>
  </r>
  <r>
    <x v="3"/>
  </r>
  <r>
    <x v="2"/>
  </r>
  <r>
    <x v="3"/>
  </r>
  <r>
    <x v="2"/>
  </r>
  <r>
    <x v="2"/>
  </r>
  <r>
    <x v="2"/>
  </r>
  <r>
    <x v="3"/>
  </r>
  <r>
    <x v="3"/>
  </r>
  <r>
    <x v="1"/>
  </r>
  <r>
    <x v="3"/>
  </r>
  <r>
    <x v="4"/>
  </r>
  <r>
    <x v="3"/>
  </r>
  <r>
    <x v="3"/>
  </r>
  <r>
    <x v="1"/>
  </r>
  <r>
    <x v="2"/>
  </r>
  <r>
    <x v="3"/>
  </r>
  <r>
    <x v="2"/>
  </r>
  <r>
    <x v="1"/>
  </r>
  <r>
    <x v="3"/>
  </r>
  <r>
    <x v="2"/>
  </r>
  <r>
    <x v="3"/>
  </r>
  <r>
    <x v="1"/>
  </r>
  <r>
    <x v="3"/>
  </r>
  <r>
    <x v="3"/>
  </r>
  <r>
    <x v="1"/>
  </r>
  <r>
    <x v="3"/>
  </r>
  <r>
    <x v="3"/>
  </r>
  <r>
    <x v="0"/>
  </r>
  <r>
    <x v="3"/>
  </r>
  <r>
    <x v="2"/>
  </r>
  <r>
    <x v="3"/>
  </r>
  <r>
    <x v="3"/>
  </r>
  <r>
    <x v="2"/>
  </r>
  <r>
    <x v="2"/>
  </r>
  <r>
    <x v="1"/>
  </r>
  <r>
    <x v="3"/>
  </r>
  <r>
    <x v="3"/>
  </r>
  <r>
    <x v="3"/>
  </r>
  <r>
    <x v="2"/>
  </r>
  <r>
    <x v="3"/>
  </r>
  <r>
    <x v="3"/>
  </r>
  <r>
    <x v="3"/>
  </r>
  <r>
    <x v="2"/>
  </r>
  <r>
    <x v="0"/>
  </r>
  <r>
    <x v="2"/>
  </r>
  <r>
    <x v="0"/>
  </r>
  <r>
    <x v="0"/>
  </r>
  <r>
    <x v="0"/>
  </r>
  <r>
    <x v="1"/>
  </r>
  <r>
    <x v="0"/>
  </r>
  <r>
    <x v="4"/>
  </r>
  <r>
    <x v="1"/>
  </r>
  <r>
    <x v="2"/>
  </r>
  <r>
    <x v="1"/>
  </r>
  <r>
    <x v="3"/>
  </r>
  <r>
    <x v="2"/>
  </r>
  <r>
    <x v="3"/>
  </r>
  <r>
    <x v="2"/>
  </r>
  <r>
    <x v="0"/>
  </r>
  <r>
    <x v="3"/>
  </r>
  <r>
    <x v="2"/>
  </r>
  <r>
    <x v="1"/>
  </r>
  <r>
    <x v="2"/>
  </r>
  <r>
    <x v="2"/>
  </r>
  <r>
    <x v="2"/>
  </r>
  <r>
    <x v="2"/>
  </r>
  <r>
    <x v="2"/>
  </r>
  <r>
    <x v="3"/>
  </r>
  <r>
    <x v="3"/>
  </r>
  <r>
    <x v="2"/>
  </r>
  <r>
    <x v="3"/>
  </r>
  <r>
    <x v="2"/>
  </r>
  <r>
    <x v="3"/>
  </r>
  <r>
    <x v="4"/>
  </r>
  <r>
    <x v="2"/>
  </r>
  <r>
    <x v="3"/>
  </r>
  <r>
    <x v="3"/>
  </r>
  <r>
    <x v="3"/>
  </r>
  <r>
    <x v="3"/>
  </r>
  <r>
    <x v="2"/>
  </r>
  <r>
    <x v="2"/>
  </r>
  <r>
    <x v="1"/>
  </r>
  <r>
    <x v="3"/>
  </r>
  <r>
    <x v="2"/>
  </r>
  <r>
    <x v="3"/>
  </r>
  <r>
    <x v="3"/>
  </r>
  <r>
    <x v="2"/>
  </r>
  <r>
    <x v="1"/>
  </r>
  <r>
    <x v="1"/>
  </r>
  <r>
    <x v="3"/>
  </r>
  <r>
    <x v="3"/>
  </r>
  <r>
    <x v="3"/>
  </r>
  <r>
    <x v="4"/>
  </r>
  <r>
    <x v="3"/>
  </r>
  <r>
    <x v="3"/>
  </r>
  <r>
    <x v="2"/>
  </r>
  <r>
    <x v="3"/>
  </r>
  <r>
    <x v="2"/>
  </r>
  <r>
    <x v="2"/>
  </r>
  <r>
    <x v="0"/>
  </r>
  <r>
    <x v="1"/>
  </r>
  <r>
    <x v="4"/>
  </r>
  <r>
    <x v="3"/>
  </r>
  <r>
    <x v="2"/>
  </r>
  <r>
    <x v="2"/>
  </r>
  <r>
    <x v="2"/>
  </r>
  <r>
    <x v="1"/>
  </r>
  <r>
    <x v="0"/>
  </r>
  <r>
    <x v="3"/>
  </r>
  <r>
    <x v="1"/>
  </r>
  <r>
    <x v="1"/>
  </r>
  <r>
    <x v="0"/>
  </r>
  <r>
    <x v="1"/>
  </r>
  <r>
    <x v="3"/>
  </r>
  <r>
    <x v="3"/>
  </r>
  <r>
    <x v="2"/>
  </r>
  <r>
    <x v="0"/>
  </r>
  <r>
    <x v="3"/>
  </r>
  <r>
    <x v="3"/>
  </r>
  <r>
    <x v="4"/>
  </r>
  <r>
    <x v="2"/>
  </r>
  <r>
    <x v="4"/>
  </r>
  <r>
    <x v="1"/>
  </r>
  <r>
    <x v="1"/>
  </r>
  <r>
    <x v="3"/>
  </r>
  <r>
    <x v="3"/>
  </r>
  <r>
    <x v="3"/>
  </r>
  <r>
    <x v="3"/>
  </r>
  <r>
    <x v="0"/>
  </r>
  <r>
    <x v="3"/>
  </r>
  <r>
    <x v="0"/>
  </r>
  <r>
    <x v="3"/>
  </r>
  <r>
    <x v="2"/>
  </r>
  <r>
    <x v="3"/>
  </r>
  <r>
    <x v="2"/>
  </r>
  <r>
    <x v="2"/>
  </r>
  <r>
    <x v="3"/>
  </r>
  <r>
    <x v="1"/>
  </r>
  <r>
    <x v="1"/>
  </r>
  <r>
    <x v="3"/>
  </r>
  <r>
    <x v="0"/>
  </r>
  <r>
    <x v="1"/>
  </r>
  <r>
    <x v="2"/>
  </r>
  <r>
    <x v="3"/>
  </r>
  <r>
    <x v="3"/>
  </r>
  <r>
    <x v="3"/>
  </r>
  <r>
    <x v="2"/>
  </r>
  <r>
    <x v="0"/>
  </r>
  <r>
    <x v="2"/>
  </r>
  <r>
    <x v="2"/>
  </r>
  <r>
    <x v="1"/>
  </r>
  <r>
    <x v="2"/>
  </r>
  <r>
    <x v="3"/>
  </r>
  <r>
    <x v="2"/>
  </r>
  <r>
    <x v="0"/>
  </r>
  <r>
    <x v="2"/>
  </r>
  <r>
    <x v="3"/>
  </r>
  <r>
    <x v="2"/>
  </r>
  <r>
    <x v="0"/>
  </r>
  <r>
    <x v="2"/>
  </r>
  <r>
    <x v="2"/>
  </r>
  <r>
    <x v="1"/>
  </r>
  <r>
    <x v="3"/>
  </r>
  <r>
    <x v="2"/>
  </r>
  <r>
    <x v="3"/>
  </r>
  <r>
    <x v="2"/>
  </r>
  <r>
    <x v="0"/>
  </r>
  <r>
    <x v="4"/>
  </r>
  <r>
    <x v="2"/>
  </r>
  <r>
    <x v="2"/>
  </r>
  <r>
    <x v="0"/>
  </r>
  <r>
    <x v="3"/>
  </r>
  <r>
    <x v="3"/>
  </r>
  <r>
    <x v="4"/>
  </r>
  <r>
    <x v="1"/>
  </r>
  <r>
    <x v="3"/>
  </r>
  <r>
    <x v="3"/>
  </r>
  <r>
    <x v="0"/>
  </r>
  <r>
    <x v="3"/>
  </r>
  <r>
    <x v="2"/>
  </r>
  <r>
    <x v="2"/>
  </r>
  <r>
    <x v="3"/>
  </r>
  <r>
    <x v="1"/>
  </r>
  <r>
    <x v="3"/>
  </r>
  <r>
    <x v="1"/>
  </r>
  <r>
    <x v="3"/>
  </r>
  <r>
    <x v="0"/>
  </r>
  <r>
    <x v="3"/>
  </r>
  <r>
    <x v="3"/>
  </r>
  <r>
    <x v="4"/>
  </r>
  <r>
    <x v="2"/>
  </r>
  <r>
    <x v="0"/>
  </r>
  <r>
    <x v="3"/>
  </r>
  <r>
    <x v="3"/>
  </r>
  <r>
    <x v="2"/>
  </r>
  <r>
    <x v="3"/>
  </r>
  <r>
    <x v="1"/>
  </r>
  <r>
    <x v="1"/>
  </r>
  <r>
    <x v="3"/>
  </r>
  <r>
    <x v="2"/>
  </r>
  <r>
    <x v="0"/>
  </r>
  <r>
    <x v="1"/>
  </r>
  <r>
    <x v="2"/>
  </r>
  <r>
    <x v="3"/>
  </r>
  <r>
    <x v="0"/>
  </r>
  <r>
    <x v="3"/>
  </r>
  <r>
    <x v="3"/>
  </r>
  <r>
    <x v="3"/>
  </r>
  <r>
    <x v="3"/>
  </r>
  <r>
    <x v="3"/>
  </r>
  <r>
    <x v="0"/>
  </r>
  <r>
    <x v="1"/>
  </r>
  <r>
    <x v="0"/>
  </r>
  <r>
    <x v="2"/>
  </r>
  <r>
    <x v="2"/>
  </r>
  <r>
    <x v="3"/>
  </r>
  <r>
    <x v="2"/>
  </r>
  <r>
    <x v="4"/>
  </r>
  <r>
    <x v="0"/>
  </r>
  <r>
    <x v="3"/>
  </r>
  <r>
    <x v="2"/>
  </r>
  <r>
    <x v="2"/>
  </r>
  <r>
    <x v="3"/>
  </r>
  <r>
    <x v="1"/>
  </r>
  <r>
    <x v="2"/>
  </r>
  <r>
    <x v="0"/>
  </r>
  <r>
    <x v="3"/>
  </r>
  <r>
    <x v="3"/>
  </r>
  <r>
    <x v="2"/>
  </r>
  <r>
    <x v="1"/>
  </r>
  <r>
    <x v="3"/>
  </r>
  <r>
    <x v="1"/>
  </r>
  <r>
    <x v="3"/>
  </r>
  <r>
    <x v="3"/>
  </r>
  <r>
    <x v="3"/>
  </r>
  <r>
    <x v="0"/>
  </r>
  <r>
    <x v="0"/>
  </r>
  <r>
    <x v="0"/>
  </r>
  <r>
    <x v="0"/>
  </r>
  <r>
    <x v="1"/>
  </r>
  <r>
    <x v="0"/>
  </r>
  <r>
    <x v="0"/>
  </r>
  <r>
    <x v="0"/>
  </r>
  <r>
    <x v="3"/>
  </r>
  <r>
    <x v="2"/>
  </r>
  <r>
    <x v="3"/>
  </r>
  <r>
    <x v="0"/>
  </r>
  <r>
    <x v="2"/>
  </r>
  <r>
    <x v="4"/>
  </r>
  <r>
    <x v="3"/>
  </r>
  <r>
    <x v="0"/>
  </r>
  <r>
    <x v="3"/>
  </r>
  <r>
    <x v="3"/>
  </r>
  <r>
    <x v="3"/>
  </r>
  <r>
    <x v="2"/>
  </r>
  <r>
    <x v="3"/>
  </r>
  <r>
    <x v="0"/>
  </r>
  <r>
    <x v="3"/>
  </r>
  <r>
    <x v="3"/>
  </r>
  <r>
    <x v="0"/>
  </r>
  <r>
    <x v="2"/>
  </r>
  <r>
    <x v="2"/>
  </r>
  <r>
    <x v="0"/>
  </r>
  <r>
    <x v="3"/>
  </r>
  <r>
    <x v="0"/>
  </r>
  <r>
    <x v="3"/>
  </r>
  <r>
    <x v="3"/>
  </r>
  <r>
    <x v="3"/>
  </r>
  <r>
    <x v="3"/>
  </r>
  <r>
    <x v="3"/>
  </r>
  <r>
    <x v="0"/>
  </r>
  <r>
    <x v="2"/>
  </r>
  <r>
    <x v="2"/>
  </r>
  <r>
    <x v="2"/>
  </r>
  <r>
    <x v="1"/>
  </r>
  <r>
    <x v="0"/>
  </r>
  <r>
    <x v="1"/>
  </r>
  <r>
    <x v="2"/>
  </r>
  <r>
    <x v="0"/>
  </r>
  <r>
    <x v="2"/>
  </r>
  <r>
    <x v="3"/>
  </r>
  <r>
    <x v="0"/>
  </r>
  <r>
    <x v="2"/>
  </r>
  <r>
    <x v="2"/>
  </r>
  <r>
    <x v="0"/>
  </r>
  <r>
    <x v="2"/>
  </r>
  <r>
    <x v="0"/>
  </r>
  <r>
    <x v="3"/>
  </r>
  <r>
    <x v="3"/>
  </r>
  <r>
    <x v="2"/>
  </r>
  <r>
    <x v="1"/>
  </r>
  <r>
    <x v="0"/>
  </r>
  <r>
    <x v="3"/>
  </r>
  <r>
    <x v="3"/>
  </r>
  <r>
    <x v="1"/>
  </r>
  <r>
    <x v="1"/>
  </r>
  <r>
    <x v="2"/>
  </r>
  <r>
    <x v="3"/>
  </r>
  <r>
    <x v="0"/>
  </r>
  <r>
    <x v="3"/>
  </r>
  <r>
    <x v="0"/>
  </r>
  <r>
    <x v="2"/>
  </r>
  <r>
    <x v="0"/>
  </r>
  <r>
    <x v="3"/>
  </r>
  <r>
    <x v="3"/>
  </r>
  <r>
    <x v="2"/>
  </r>
  <r>
    <x v="3"/>
  </r>
  <r>
    <x v="0"/>
  </r>
  <r>
    <x v="3"/>
  </r>
  <r>
    <x v="2"/>
  </r>
  <r>
    <x v="2"/>
  </r>
  <r>
    <x v="2"/>
  </r>
  <r>
    <x v="0"/>
  </r>
  <r>
    <x v="3"/>
  </r>
  <r>
    <x v="2"/>
  </r>
  <r>
    <x v="2"/>
  </r>
  <r>
    <x v="3"/>
  </r>
  <r>
    <x v="1"/>
  </r>
  <r>
    <x v="2"/>
  </r>
  <r>
    <x v="2"/>
  </r>
  <r>
    <x v="2"/>
  </r>
  <r>
    <x v="3"/>
  </r>
  <r>
    <x v="3"/>
  </r>
  <r>
    <x v="1"/>
  </r>
  <r>
    <x v="3"/>
  </r>
  <r>
    <x v="2"/>
  </r>
  <r>
    <x v="3"/>
  </r>
  <r>
    <x v="2"/>
  </r>
  <r>
    <x v="1"/>
  </r>
  <r>
    <x v="2"/>
  </r>
  <r>
    <x v="1"/>
  </r>
  <r>
    <x v="4"/>
  </r>
  <r>
    <x v="1"/>
  </r>
  <r>
    <x v="1"/>
  </r>
  <r>
    <x v="3"/>
  </r>
  <r>
    <x v="1"/>
  </r>
  <r>
    <x v="2"/>
  </r>
  <r>
    <x v="2"/>
  </r>
  <r>
    <x v="2"/>
  </r>
  <r>
    <x v="2"/>
  </r>
  <r>
    <x v="3"/>
  </r>
  <r>
    <x v="0"/>
  </r>
  <r>
    <x v="3"/>
  </r>
  <r>
    <x v="2"/>
  </r>
  <r>
    <x v="2"/>
  </r>
  <r>
    <x v="3"/>
  </r>
  <r>
    <x v="1"/>
  </r>
  <r>
    <x v="3"/>
  </r>
  <r>
    <x v="3"/>
  </r>
  <r>
    <x v="2"/>
  </r>
  <r>
    <x v="3"/>
  </r>
  <r>
    <x v="1"/>
  </r>
  <r>
    <x v="1"/>
  </r>
  <r>
    <x v="1"/>
  </r>
  <r>
    <x v="0"/>
  </r>
  <r>
    <x v="0"/>
  </r>
  <r>
    <x v="1"/>
  </r>
  <r>
    <x v="2"/>
  </r>
  <r>
    <x v="3"/>
  </r>
  <r>
    <x v="3"/>
  </r>
  <r>
    <x v="1"/>
  </r>
  <r>
    <x v="2"/>
  </r>
  <r>
    <x v="2"/>
  </r>
  <r>
    <x v="2"/>
  </r>
  <r>
    <x v="3"/>
  </r>
  <r>
    <x v="3"/>
  </r>
  <r>
    <x v="2"/>
  </r>
  <r>
    <x v="3"/>
  </r>
  <r>
    <x v="3"/>
  </r>
  <r>
    <x v="0"/>
  </r>
  <r>
    <x v="3"/>
  </r>
  <r>
    <x v="4"/>
  </r>
  <r>
    <x v="2"/>
  </r>
  <r>
    <x v="2"/>
  </r>
  <r>
    <x v="4"/>
  </r>
  <r>
    <x v="3"/>
  </r>
  <r>
    <x v="3"/>
  </r>
  <r>
    <x v="2"/>
  </r>
  <r>
    <x v="3"/>
  </r>
  <r>
    <x v="2"/>
  </r>
  <r>
    <x v="3"/>
  </r>
  <r>
    <x v="1"/>
  </r>
  <r>
    <x v="2"/>
  </r>
  <r>
    <x v="2"/>
  </r>
  <r>
    <x v="2"/>
  </r>
  <r>
    <x v="3"/>
  </r>
  <r>
    <x v="1"/>
  </r>
  <r>
    <x v="3"/>
  </r>
  <r>
    <x v="0"/>
  </r>
  <r>
    <x v="2"/>
  </r>
  <r>
    <x v="3"/>
  </r>
  <r>
    <x v="0"/>
  </r>
  <r>
    <x v="2"/>
  </r>
  <r>
    <x v="2"/>
  </r>
  <r>
    <x v="3"/>
  </r>
  <r>
    <x v="3"/>
  </r>
  <r>
    <x v="2"/>
  </r>
  <r>
    <x v="0"/>
  </r>
  <r>
    <x v="3"/>
  </r>
  <r>
    <x v="3"/>
  </r>
  <r>
    <x v="3"/>
  </r>
  <r>
    <x v="2"/>
  </r>
  <r>
    <x v="0"/>
  </r>
  <r>
    <x v="2"/>
  </r>
  <r>
    <x v="3"/>
  </r>
  <r>
    <x v="3"/>
  </r>
  <r>
    <x v="2"/>
  </r>
  <r>
    <x v="2"/>
  </r>
  <r>
    <x v="0"/>
  </r>
  <r>
    <x v="2"/>
  </r>
  <r>
    <x v="0"/>
  </r>
  <r>
    <x v="3"/>
  </r>
  <r>
    <x v="3"/>
  </r>
  <r>
    <x v="3"/>
  </r>
  <r>
    <x v="3"/>
  </r>
  <r>
    <x v="3"/>
  </r>
  <r>
    <x v="2"/>
  </r>
  <r>
    <x v="1"/>
  </r>
  <r>
    <x v="3"/>
  </r>
  <r>
    <x v="0"/>
  </r>
  <r>
    <x v="3"/>
  </r>
  <r>
    <x v="3"/>
  </r>
  <r>
    <x v="1"/>
  </r>
  <r>
    <x v="0"/>
  </r>
  <r>
    <x v="3"/>
  </r>
  <r>
    <x v="1"/>
  </r>
  <r>
    <x v="1"/>
  </r>
  <r>
    <x v="3"/>
  </r>
  <r>
    <x v="3"/>
  </r>
  <r>
    <x v="2"/>
  </r>
  <r>
    <x v="2"/>
  </r>
  <r>
    <x v="0"/>
  </r>
  <r>
    <x v="2"/>
  </r>
  <r>
    <x v="3"/>
  </r>
  <r>
    <x v="3"/>
  </r>
  <r>
    <x v="2"/>
  </r>
  <r>
    <x v="3"/>
  </r>
  <r>
    <x v="3"/>
  </r>
  <r>
    <x v="3"/>
  </r>
  <r>
    <x v="1"/>
  </r>
  <r>
    <x v="3"/>
  </r>
  <r>
    <x v="1"/>
  </r>
  <r>
    <x v="1"/>
  </r>
  <r>
    <x v="0"/>
  </r>
  <r>
    <x v="2"/>
  </r>
  <r>
    <x v="1"/>
  </r>
  <r>
    <x v="3"/>
  </r>
  <r>
    <x v="3"/>
  </r>
  <r>
    <x v="3"/>
  </r>
  <r>
    <x v="3"/>
  </r>
  <r>
    <x v="1"/>
  </r>
  <r>
    <x v="0"/>
  </r>
  <r>
    <x v="3"/>
  </r>
  <r>
    <x v="2"/>
  </r>
  <r>
    <x v="2"/>
  </r>
  <r>
    <x v="2"/>
  </r>
  <r>
    <x v="2"/>
  </r>
  <r>
    <x v="3"/>
  </r>
  <r>
    <x v="0"/>
  </r>
  <r>
    <x v="3"/>
  </r>
  <r>
    <x v="1"/>
  </r>
  <r>
    <x v="2"/>
  </r>
  <r>
    <x v="3"/>
  </r>
  <r>
    <x v="2"/>
  </r>
  <r>
    <x v="4"/>
  </r>
  <r>
    <x v="3"/>
  </r>
  <r>
    <x v="2"/>
  </r>
  <r>
    <x v="3"/>
  </r>
  <r>
    <x v="2"/>
  </r>
  <r>
    <x v="2"/>
  </r>
  <r>
    <x v="3"/>
  </r>
  <r>
    <x v="2"/>
  </r>
  <r>
    <x v="3"/>
  </r>
  <r>
    <x v="2"/>
  </r>
  <r>
    <x v="1"/>
  </r>
  <r>
    <x v="0"/>
  </r>
  <r>
    <x v="3"/>
  </r>
  <r>
    <x v="2"/>
  </r>
  <r>
    <x v="1"/>
  </r>
  <r>
    <x v="2"/>
  </r>
  <r>
    <x v="2"/>
  </r>
  <r>
    <x v="3"/>
  </r>
  <r>
    <x v="3"/>
  </r>
  <r>
    <x v="3"/>
  </r>
  <r>
    <x v="3"/>
  </r>
  <r>
    <x v="0"/>
  </r>
  <r>
    <x v="2"/>
  </r>
  <r>
    <x v="0"/>
  </r>
  <r>
    <x v="0"/>
  </r>
  <r>
    <x v="1"/>
  </r>
  <r>
    <x v="3"/>
  </r>
  <r>
    <x v="4"/>
  </r>
  <r>
    <x v="1"/>
  </r>
  <r>
    <x v="2"/>
  </r>
  <r>
    <x v="3"/>
  </r>
  <r>
    <x v="4"/>
  </r>
  <r>
    <x v="3"/>
  </r>
  <r>
    <x v="3"/>
  </r>
  <r>
    <x v="3"/>
  </r>
  <r>
    <x v="2"/>
  </r>
  <r>
    <x v="3"/>
  </r>
  <r>
    <x v="2"/>
  </r>
  <r>
    <x v="3"/>
  </r>
  <r>
    <x v="0"/>
  </r>
  <r>
    <x v="3"/>
  </r>
  <r>
    <x v="1"/>
  </r>
  <r>
    <x v="2"/>
  </r>
  <r>
    <x v="2"/>
  </r>
  <r>
    <x v="3"/>
  </r>
  <r>
    <x v="0"/>
  </r>
  <r>
    <x v="2"/>
  </r>
  <r>
    <x v="1"/>
  </r>
  <r>
    <x v="1"/>
  </r>
  <r>
    <x v="2"/>
  </r>
  <r>
    <x v="0"/>
  </r>
  <r>
    <x v="1"/>
  </r>
  <r>
    <x v="4"/>
  </r>
  <r>
    <x v="0"/>
  </r>
  <r>
    <x v="3"/>
  </r>
  <r>
    <x v="0"/>
  </r>
  <r>
    <x v="2"/>
  </r>
  <r>
    <x v="3"/>
  </r>
  <r>
    <x v="0"/>
  </r>
  <r>
    <x v="2"/>
  </r>
  <r>
    <x v="0"/>
  </r>
  <r>
    <x v="1"/>
  </r>
  <r>
    <x v="2"/>
  </r>
  <r>
    <x v="0"/>
  </r>
  <r>
    <x v="3"/>
  </r>
  <r>
    <x v="0"/>
  </r>
  <r>
    <x v="1"/>
  </r>
  <r>
    <x v="3"/>
  </r>
  <r>
    <x v="1"/>
  </r>
  <r>
    <x v="2"/>
  </r>
  <r>
    <x v="3"/>
  </r>
  <r>
    <x v="2"/>
  </r>
  <r>
    <x v="3"/>
  </r>
  <r>
    <x v="2"/>
  </r>
  <r>
    <x v="2"/>
  </r>
  <r>
    <x v="0"/>
  </r>
  <r>
    <x v="2"/>
  </r>
  <r>
    <x v="1"/>
  </r>
  <r>
    <x v="2"/>
  </r>
  <r>
    <x v="2"/>
  </r>
  <r>
    <x v="3"/>
  </r>
  <r>
    <x v="3"/>
  </r>
  <r>
    <x v="2"/>
  </r>
  <r>
    <x v="0"/>
  </r>
  <r>
    <x v="3"/>
  </r>
  <r>
    <x v="0"/>
  </r>
  <r>
    <x v="1"/>
  </r>
  <r>
    <x v="1"/>
  </r>
  <r>
    <x v="2"/>
  </r>
  <r>
    <x v="0"/>
  </r>
  <r>
    <x v="1"/>
  </r>
  <r>
    <x v="2"/>
  </r>
  <r>
    <x v="0"/>
  </r>
  <r>
    <x v="2"/>
  </r>
  <r>
    <x v="1"/>
  </r>
  <r>
    <x v="1"/>
  </r>
  <r>
    <x v="3"/>
  </r>
  <r>
    <x v="0"/>
  </r>
  <r>
    <x v="0"/>
  </r>
  <r>
    <x v="0"/>
  </r>
  <r>
    <x v="3"/>
  </r>
  <r>
    <x v="2"/>
  </r>
  <r>
    <x v="2"/>
  </r>
  <r>
    <x v="2"/>
  </r>
  <r>
    <x v="2"/>
  </r>
  <r>
    <x v="0"/>
  </r>
  <r>
    <x v="2"/>
  </r>
  <r>
    <x v="3"/>
  </r>
  <r>
    <x v="0"/>
  </r>
  <r>
    <x v="2"/>
  </r>
  <r>
    <x v="2"/>
  </r>
  <r>
    <x v="2"/>
  </r>
  <r>
    <x v="0"/>
  </r>
  <r>
    <x v="3"/>
  </r>
  <r>
    <x v="3"/>
  </r>
  <r>
    <x v="2"/>
  </r>
  <r>
    <x v="2"/>
  </r>
  <r>
    <x v="1"/>
  </r>
  <r>
    <x v="3"/>
  </r>
  <r>
    <x v="4"/>
  </r>
  <r>
    <x v="1"/>
  </r>
  <r>
    <x v="0"/>
  </r>
  <r>
    <x v="2"/>
  </r>
  <r>
    <x v="3"/>
  </r>
  <r>
    <x v="3"/>
  </r>
  <r>
    <x v="3"/>
  </r>
  <r>
    <x v="0"/>
  </r>
  <r>
    <x v="1"/>
  </r>
  <r>
    <x v="2"/>
  </r>
  <r>
    <x v="3"/>
  </r>
  <r>
    <x v="2"/>
  </r>
  <r>
    <x v="0"/>
  </r>
  <r>
    <x v="0"/>
  </r>
  <r>
    <x v="2"/>
  </r>
  <r>
    <x v="4"/>
  </r>
  <r>
    <x v="3"/>
  </r>
  <r>
    <x v="0"/>
  </r>
  <r>
    <x v="3"/>
  </r>
  <r>
    <x v="4"/>
  </r>
  <r>
    <x v="3"/>
  </r>
  <r>
    <x v="3"/>
  </r>
  <r>
    <x v="0"/>
  </r>
  <r>
    <x v="0"/>
  </r>
  <r>
    <x v="2"/>
  </r>
  <r>
    <x v="1"/>
  </r>
  <r>
    <x v="0"/>
  </r>
  <r>
    <x v="3"/>
  </r>
  <r>
    <x v="2"/>
  </r>
  <r>
    <x v="1"/>
  </r>
  <r>
    <x v="1"/>
  </r>
  <r>
    <x v="3"/>
  </r>
  <r>
    <x v="4"/>
  </r>
  <r>
    <x v="3"/>
  </r>
  <r>
    <x v="2"/>
  </r>
  <r>
    <x v="2"/>
  </r>
  <r>
    <x v="0"/>
  </r>
  <r>
    <x v="1"/>
  </r>
  <r>
    <x v="0"/>
  </r>
  <r>
    <x v="3"/>
  </r>
  <r>
    <x v="1"/>
  </r>
  <r>
    <x v="2"/>
  </r>
  <r>
    <x v="1"/>
  </r>
  <r>
    <x v="2"/>
  </r>
  <r>
    <x v="3"/>
  </r>
  <r>
    <x v="2"/>
  </r>
  <r>
    <x v="3"/>
  </r>
  <r>
    <x v="2"/>
  </r>
  <r>
    <x v="2"/>
  </r>
  <r>
    <x v="2"/>
  </r>
  <r>
    <x v="2"/>
  </r>
  <r>
    <x v="2"/>
  </r>
  <r>
    <x v="0"/>
  </r>
  <r>
    <x v="0"/>
  </r>
  <r>
    <x v="2"/>
  </r>
  <r>
    <x v="1"/>
  </r>
  <r>
    <x v="3"/>
  </r>
  <r>
    <x v="2"/>
  </r>
  <r>
    <x v="3"/>
  </r>
  <r>
    <x v="2"/>
  </r>
  <r>
    <x v="2"/>
  </r>
  <r>
    <x v="1"/>
  </r>
  <r>
    <x v="3"/>
  </r>
  <r>
    <x v="0"/>
  </r>
  <r>
    <x v="3"/>
  </r>
  <r>
    <x v="0"/>
  </r>
  <r>
    <x v="1"/>
  </r>
  <r>
    <x v="2"/>
  </r>
  <r>
    <x v="0"/>
  </r>
  <r>
    <x v="3"/>
  </r>
  <r>
    <x v="3"/>
  </r>
  <r>
    <x v="1"/>
  </r>
  <r>
    <x v="0"/>
  </r>
  <r>
    <x v="3"/>
  </r>
  <r>
    <x v="3"/>
  </r>
  <r>
    <x v="0"/>
  </r>
  <r>
    <x v="1"/>
  </r>
  <r>
    <x v="1"/>
  </r>
  <r>
    <x v="2"/>
  </r>
  <r>
    <x v="4"/>
  </r>
  <r>
    <x v="1"/>
  </r>
  <r>
    <x v="3"/>
  </r>
  <r>
    <x v="3"/>
  </r>
  <r>
    <x v="0"/>
  </r>
  <r>
    <x v="2"/>
  </r>
  <r>
    <x v="3"/>
  </r>
  <r>
    <x v="0"/>
  </r>
  <r>
    <x v="1"/>
  </r>
  <r>
    <x v="2"/>
  </r>
  <r>
    <x v="2"/>
  </r>
  <r>
    <x v="3"/>
  </r>
  <r>
    <x v="2"/>
  </r>
  <r>
    <x v="0"/>
  </r>
  <r>
    <x v="2"/>
  </r>
  <r>
    <x v="1"/>
  </r>
  <r>
    <x v="1"/>
  </r>
  <r>
    <x v="3"/>
  </r>
  <r>
    <x v="2"/>
  </r>
  <r>
    <x v="2"/>
  </r>
  <r>
    <x v="3"/>
  </r>
  <r>
    <x v="3"/>
  </r>
  <r>
    <x v="3"/>
  </r>
  <r>
    <x v="3"/>
  </r>
  <r>
    <x v="2"/>
  </r>
  <r>
    <x v="3"/>
  </r>
  <r>
    <x v="2"/>
  </r>
  <r>
    <x v="3"/>
  </r>
  <r>
    <x v="0"/>
  </r>
  <r>
    <x v="3"/>
  </r>
  <r>
    <x v="2"/>
  </r>
  <r>
    <x v="3"/>
  </r>
  <r>
    <x v="0"/>
  </r>
  <r>
    <x v="3"/>
  </r>
  <r>
    <x v="4"/>
  </r>
  <r>
    <x v="3"/>
  </r>
  <r>
    <x v="3"/>
  </r>
  <r>
    <x v="4"/>
  </r>
  <r>
    <x v="3"/>
  </r>
  <r>
    <x v="3"/>
  </r>
  <r>
    <x v="2"/>
  </r>
  <r>
    <x v="3"/>
  </r>
  <r>
    <x v="1"/>
  </r>
  <r>
    <x v="0"/>
  </r>
  <r>
    <x v="0"/>
  </r>
  <r>
    <x v="3"/>
  </r>
  <r>
    <x v="0"/>
  </r>
  <r>
    <x v="2"/>
  </r>
  <r>
    <x v="3"/>
  </r>
  <r>
    <x v="2"/>
  </r>
  <r>
    <x v="3"/>
  </r>
  <r>
    <x v="3"/>
  </r>
  <r>
    <x v="3"/>
  </r>
  <r>
    <x v="4"/>
  </r>
  <r>
    <x v="2"/>
  </r>
  <r>
    <x v="3"/>
  </r>
  <r>
    <x v="3"/>
  </r>
  <r>
    <x v="3"/>
  </r>
  <r>
    <x v="1"/>
  </r>
  <r>
    <x v="1"/>
  </r>
  <r>
    <x v="2"/>
  </r>
  <r>
    <x v="0"/>
  </r>
  <r>
    <x v="3"/>
  </r>
  <r>
    <x v="0"/>
  </r>
  <r>
    <x v="3"/>
  </r>
  <r>
    <x v="3"/>
  </r>
  <r>
    <x v="3"/>
  </r>
  <r>
    <x v="2"/>
  </r>
  <r>
    <x v="3"/>
  </r>
  <r>
    <x v="3"/>
  </r>
  <r>
    <x v="3"/>
  </r>
  <r>
    <x v="0"/>
  </r>
  <r>
    <x v="2"/>
  </r>
  <r>
    <x v="3"/>
  </r>
  <r>
    <x v="2"/>
  </r>
  <r>
    <x v="2"/>
  </r>
  <r>
    <x v="3"/>
  </r>
  <r>
    <x v="4"/>
  </r>
  <r>
    <x v="2"/>
  </r>
  <r>
    <x v="0"/>
  </r>
  <r>
    <x v="3"/>
  </r>
  <r>
    <x v="3"/>
  </r>
  <r>
    <x v="2"/>
  </r>
  <r>
    <x v="3"/>
  </r>
  <r>
    <x v="3"/>
  </r>
  <r>
    <x v="2"/>
  </r>
  <r>
    <x v="3"/>
  </r>
  <r>
    <x v="3"/>
  </r>
  <r>
    <x v="2"/>
  </r>
  <r>
    <x v="1"/>
  </r>
  <r>
    <x v="2"/>
  </r>
  <r>
    <x v="2"/>
  </r>
  <r>
    <x v="2"/>
  </r>
  <r>
    <x v="1"/>
  </r>
  <r>
    <x v="1"/>
  </r>
  <r>
    <x v="3"/>
  </r>
  <r>
    <x v="2"/>
  </r>
  <r>
    <x v="1"/>
  </r>
  <r>
    <x v="3"/>
  </r>
  <r>
    <x v="2"/>
  </r>
  <r>
    <x v="1"/>
  </r>
  <r>
    <x v="2"/>
  </r>
  <r>
    <x v="2"/>
  </r>
  <r>
    <x v="3"/>
  </r>
  <r>
    <x v="1"/>
  </r>
  <r>
    <x v="2"/>
  </r>
  <r>
    <x v="0"/>
  </r>
  <r>
    <x v="2"/>
  </r>
  <r>
    <x v="1"/>
  </r>
  <r>
    <x v="0"/>
  </r>
  <r>
    <x v="2"/>
  </r>
  <r>
    <x v="3"/>
  </r>
  <r>
    <x v="1"/>
  </r>
  <r>
    <x v="1"/>
  </r>
  <r>
    <x v="3"/>
  </r>
  <r>
    <x v="2"/>
  </r>
  <r>
    <x v="4"/>
  </r>
  <r>
    <x v="0"/>
  </r>
  <r>
    <x v="1"/>
  </r>
  <r>
    <x v="3"/>
  </r>
  <r>
    <x v="2"/>
  </r>
  <r>
    <x v="3"/>
  </r>
  <r>
    <x v="3"/>
  </r>
  <r>
    <x v="0"/>
  </r>
  <r>
    <x v="2"/>
  </r>
  <r>
    <x v="2"/>
  </r>
  <r>
    <x v="2"/>
  </r>
  <r>
    <x v="3"/>
  </r>
  <r>
    <x v="0"/>
  </r>
  <r>
    <x v="2"/>
  </r>
  <r>
    <x v="3"/>
  </r>
  <r>
    <x v="1"/>
  </r>
  <r>
    <x v="1"/>
  </r>
  <r>
    <x v="2"/>
  </r>
  <r>
    <x v="3"/>
  </r>
  <r>
    <x v="2"/>
  </r>
  <r>
    <x v="3"/>
  </r>
  <r>
    <x v="2"/>
  </r>
  <r>
    <x v="3"/>
  </r>
  <r>
    <x v="0"/>
  </r>
  <r>
    <x v="2"/>
  </r>
  <r>
    <x v="0"/>
  </r>
  <r>
    <x v="1"/>
  </r>
  <r>
    <x v="1"/>
  </r>
  <r>
    <x v="3"/>
  </r>
  <r>
    <x v="2"/>
  </r>
  <r>
    <x v="1"/>
  </r>
  <r>
    <x v="2"/>
  </r>
  <r>
    <x v="3"/>
  </r>
  <r>
    <x v="2"/>
  </r>
  <r>
    <x v="1"/>
  </r>
  <r>
    <x v="1"/>
  </r>
  <r>
    <x v="2"/>
  </r>
  <r>
    <x v="3"/>
  </r>
  <r>
    <x v="3"/>
  </r>
  <r>
    <x v="0"/>
  </r>
  <r>
    <x v="0"/>
  </r>
  <r>
    <x v="3"/>
  </r>
  <r>
    <x v="0"/>
  </r>
  <r>
    <x v="0"/>
  </r>
  <r>
    <x v="0"/>
  </r>
  <r>
    <x v="0"/>
  </r>
  <r>
    <x v="1"/>
  </r>
  <r>
    <x v="1"/>
  </r>
  <r>
    <x v="3"/>
  </r>
  <r>
    <x v="0"/>
  </r>
  <r>
    <x v="3"/>
  </r>
  <r>
    <x v="2"/>
  </r>
  <r>
    <x v="3"/>
  </r>
  <r>
    <x v="3"/>
  </r>
  <r>
    <x v="1"/>
  </r>
  <r>
    <x v="2"/>
  </r>
  <r>
    <x v="3"/>
  </r>
  <r>
    <x v="3"/>
  </r>
  <r>
    <x v="3"/>
  </r>
  <r>
    <x v="1"/>
  </r>
  <r>
    <x v="2"/>
  </r>
  <r>
    <x v="4"/>
  </r>
  <r>
    <x v="2"/>
  </r>
  <r>
    <x v="3"/>
  </r>
  <r>
    <x v="3"/>
  </r>
  <r>
    <x v="3"/>
  </r>
  <r>
    <x v="0"/>
  </r>
  <r>
    <x v="2"/>
  </r>
  <r>
    <x v="2"/>
  </r>
  <r>
    <x v="1"/>
  </r>
  <r>
    <x v="3"/>
  </r>
  <r>
    <x v="2"/>
  </r>
  <r>
    <x v="1"/>
  </r>
  <r>
    <x v="0"/>
  </r>
  <r>
    <x v="0"/>
  </r>
  <r>
    <x v="3"/>
  </r>
  <r>
    <x v="4"/>
  </r>
  <r>
    <x v="2"/>
  </r>
  <r>
    <x v="3"/>
  </r>
  <r>
    <x v="2"/>
  </r>
  <r>
    <x v="3"/>
  </r>
  <r>
    <x v="3"/>
  </r>
  <r>
    <x v="3"/>
  </r>
  <r>
    <x v="0"/>
  </r>
  <r>
    <x v="3"/>
  </r>
  <r>
    <x v="2"/>
  </r>
  <r>
    <x v="2"/>
  </r>
  <r>
    <x v="0"/>
  </r>
  <r>
    <x v="0"/>
  </r>
  <r>
    <x v="0"/>
  </r>
  <r>
    <x v="4"/>
  </r>
  <r>
    <x v="3"/>
  </r>
  <r>
    <x v="1"/>
  </r>
  <r>
    <x v="2"/>
  </r>
  <r>
    <x v="0"/>
  </r>
  <r>
    <x v="2"/>
  </r>
  <r>
    <x v="0"/>
  </r>
  <r>
    <x v="2"/>
  </r>
  <r>
    <x v="3"/>
  </r>
  <r>
    <x v="2"/>
  </r>
  <r>
    <x v="0"/>
  </r>
  <r>
    <x v="3"/>
  </r>
  <r>
    <x v="3"/>
  </r>
  <r>
    <x v="3"/>
  </r>
  <r>
    <x v="1"/>
  </r>
  <r>
    <x v="3"/>
  </r>
  <r>
    <x v="2"/>
  </r>
  <r>
    <x v="1"/>
  </r>
  <r>
    <x v="0"/>
  </r>
  <r>
    <x v="3"/>
  </r>
  <r>
    <x v="1"/>
  </r>
  <r>
    <x v="0"/>
  </r>
  <r>
    <x v="0"/>
  </r>
  <r>
    <x v="3"/>
  </r>
  <r>
    <x v="2"/>
  </r>
  <r>
    <x v="3"/>
  </r>
  <r>
    <x v="0"/>
  </r>
  <r>
    <x v="1"/>
  </r>
  <r>
    <x v="0"/>
  </r>
  <r>
    <x v="3"/>
  </r>
  <r>
    <x v="3"/>
  </r>
  <r>
    <x v="3"/>
  </r>
  <r>
    <x v="1"/>
  </r>
  <r>
    <x v="1"/>
  </r>
  <r>
    <x v="2"/>
  </r>
  <r>
    <x v="2"/>
  </r>
  <r>
    <x v="0"/>
  </r>
  <r>
    <x v="1"/>
  </r>
  <r>
    <x v="1"/>
  </r>
  <r>
    <x v="3"/>
  </r>
  <r>
    <x v="0"/>
  </r>
  <r>
    <x v="3"/>
  </r>
  <r>
    <x v="0"/>
  </r>
  <r>
    <x v="0"/>
  </r>
  <r>
    <x v="3"/>
  </r>
  <r>
    <x v="3"/>
  </r>
  <r>
    <x v="1"/>
  </r>
  <r>
    <x v="2"/>
  </r>
  <r>
    <x v="3"/>
  </r>
  <r>
    <x v="0"/>
  </r>
  <r>
    <x v="0"/>
  </r>
  <r>
    <x v="3"/>
  </r>
  <r>
    <x v="3"/>
  </r>
  <r>
    <x v="3"/>
  </r>
  <r>
    <x v="1"/>
  </r>
  <r>
    <x v="3"/>
  </r>
  <r>
    <x v="2"/>
  </r>
  <r>
    <x v="0"/>
  </r>
  <r>
    <x v="2"/>
  </r>
  <r>
    <x v="3"/>
  </r>
  <r>
    <x v="0"/>
  </r>
  <r>
    <x v="2"/>
  </r>
  <r>
    <x v="3"/>
  </r>
  <r>
    <x v="3"/>
  </r>
  <r>
    <x v="0"/>
  </r>
  <r>
    <x v="3"/>
  </r>
  <r>
    <x v="0"/>
  </r>
  <r>
    <x v="3"/>
  </r>
  <r>
    <x v="2"/>
  </r>
  <r>
    <x v="2"/>
  </r>
  <r>
    <x v="3"/>
  </r>
  <r>
    <x v="3"/>
  </r>
  <r>
    <x v="0"/>
  </r>
  <r>
    <x v="2"/>
  </r>
  <r>
    <x v="1"/>
  </r>
  <r>
    <x v="3"/>
  </r>
  <r>
    <x v="1"/>
  </r>
  <r>
    <x v="0"/>
  </r>
  <r>
    <x v="3"/>
  </r>
  <r>
    <x v="0"/>
  </r>
  <r>
    <x v="3"/>
  </r>
  <r>
    <x v="3"/>
  </r>
  <r>
    <x v="3"/>
  </r>
  <r>
    <x v="1"/>
  </r>
  <r>
    <x v="0"/>
  </r>
  <r>
    <x v="2"/>
  </r>
  <r>
    <x v="1"/>
  </r>
  <r>
    <x v="2"/>
  </r>
  <r>
    <x v="1"/>
  </r>
  <r>
    <x v="3"/>
  </r>
  <r>
    <x v="3"/>
  </r>
  <r>
    <x v="3"/>
  </r>
  <r>
    <x v="2"/>
  </r>
  <r>
    <x v="2"/>
  </r>
  <r>
    <x v="3"/>
  </r>
  <r>
    <x v="2"/>
  </r>
  <r>
    <x v="3"/>
  </r>
  <r>
    <x v="1"/>
  </r>
  <r>
    <x v="0"/>
  </r>
  <r>
    <x v="0"/>
  </r>
  <r>
    <x v="1"/>
  </r>
  <r>
    <x v="3"/>
  </r>
  <r>
    <x v="3"/>
  </r>
  <r>
    <x v="0"/>
  </r>
  <r>
    <x v="2"/>
  </r>
  <r>
    <x v="2"/>
  </r>
  <r>
    <x v="2"/>
  </r>
  <r>
    <x v="1"/>
  </r>
  <r>
    <x v="3"/>
  </r>
  <r>
    <x v="3"/>
  </r>
  <r>
    <x v="1"/>
  </r>
  <r>
    <x v="2"/>
  </r>
  <r>
    <x v="2"/>
  </r>
  <r>
    <x v="0"/>
  </r>
  <r>
    <x v="0"/>
  </r>
  <r>
    <x v="2"/>
  </r>
  <r>
    <x v="1"/>
  </r>
  <r>
    <x v="3"/>
  </r>
  <r>
    <x v="3"/>
  </r>
  <r>
    <x v="3"/>
  </r>
  <r>
    <x v="1"/>
  </r>
  <r>
    <x v="3"/>
  </r>
  <r>
    <x v="3"/>
  </r>
  <r>
    <x v="1"/>
  </r>
  <r>
    <x v="3"/>
  </r>
  <r>
    <x v="2"/>
  </r>
  <r>
    <x v="0"/>
  </r>
  <r>
    <x v="3"/>
  </r>
  <r>
    <x v="2"/>
  </r>
  <r>
    <x v="3"/>
  </r>
  <r>
    <x v="1"/>
  </r>
  <r>
    <x v="0"/>
  </r>
  <r>
    <x v="0"/>
  </r>
  <r>
    <x v="1"/>
  </r>
  <r>
    <x v="2"/>
  </r>
  <r>
    <x v="1"/>
  </r>
  <r>
    <x v="1"/>
  </r>
  <r>
    <x v="3"/>
  </r>
  <r>
    <x v="2"/>
  </r>
  <r>
    <x v="2"/>
  </r>
  <r>
    <x v="2"/>
  </r>
  <r>
    <x v="2"/>
  </r>
  <r>
    <x v="1"/>
  </r>
  <r>
    <x v="2"/>
  </r>
  <r>
    <x v="2"/>
  </r>
  <r>
    <x v="0"/>
  </r>
  <r>
    <x v="3"/>
  </r>
  <r>
    <x v="3"/>
  </r>
  <r>
    <x v="3"/>
  </r>
  <r>
    <x v="3"/>
  </r>
  <r>
    <x v="3"/>
  </r>
  <r>
    <x v="2"/>
  </r>
  <r>
    <x v="2"/>
  </r>
  <r>
    <x v="2"/>
  </r>
  <r>
    <x v="3"/>
  </r>
  <r>
    <x v="3"/>
  </r>
  <r>
    <x v="1"/>
  </r>
  <r>
    <x v="3"/>
  </r>
  <r>
    <x v="3"/>
  </r>
  <r>
    <x v="1"/>
  </r>
  <r>
    <x v="0"/>
  </r>
  <r>
    <x v="0"/>
  </r>
  <r>
    <x v="2"/>
  </r>
  <r>
    <x v="3"/>
  </r>
  <r>
    <x v="2"/>
  </r>
  <r>
    <x v="2"/>
  </r>
  <r>
    <x v="2"/>
  </r>
  <r>
    <x v="3"/>
  </r>
  <r>
    <x v="3"/>
  </r>
  <r>
    <x v="3"/>
  </r>
  <r>
    <x v="3"/>
  </r>
  <r>
    <x v="3"/>
  </r>
  <r>
    <x v="1"/>
  </r>
  <r>
    <x v="2"/>
  </r>
  <r>
    <x v="3"/>
  </r>
  <r>
    <x v="2"/>
  </r>
  <r>
    <x v="1"/>
  </r>
  <r>
    <x v="3"/>
  </r>
  <r>
    <x v="2"/>
  </r>
  <r>
    <x v="2"/>
  </r>
  <r>
    <x v="3"/>
  </r>
  <r>
    <x v="2"/>
  </r>
  <r>
    <x v="0"/>
  </r>
  <r>
    <x v="3"/>
  </r>
  <r>
    <x v="3"/>
  </r>
  <r>
    <x v="3"/>
  </r>
  <r>
    <x v="2"/>
  </r>
  <r>
    <x v="1"/>
  </r>
  <r>
    <x v="2"/>
  </r>
  <r>
    <x v="2"/>
  </r>
  <r>
    <x v="3"/>
  </r>
  <r>
    <x v="3"/>
  </r>
  <r>
    <x v="0"/>
  </r>
  <r>
    <x v="0"/>
  </r>
  <r>
    <x v="0"/>
  </r>
  <r>
    <x v="3"/>
  </r>
  <r>
    <x v="2"/>
  </r>
  <r>
    <x v="3"/>
  </r>
  <r>
    <x v="2"/>
  </r>
  <r>
    <x v="3"/>
  </r>
  <r>
    <x v="3"/>
  </r>
  <r>
    <x v="3"/>
  </r>
  <r>
    <x v="1"/>
  </r>
  <r>
    <x v="3"/>
  </r>
  <r>
    <x v="2"/>
  </r>
  <r>
    <x v="3"/>
  </r>
  <r>
    <x v="0"/>
  </r>
  <r>
    <x v="1"/>
  </r>
  <r>
    <x v="3"/>
  </r>
  <r>
    <x v="3"/>
  </r>
  <r>
    <x v="2"/>
  </r>
  <r>
    <x v="3"/>
  </r>
  <r>
    <x v="2"/>
  </r>
  <r>
    <x v="1"/>
  </r>
  <r>
    <x v="0"/>
  </r>
  <r>
    <x v="0"/>
  </r>
  <r>
    <x v="2"/>
  </r>
  <r>
    <x v="3"/>
  </r>
  <r>
    <x v="2"/>
  </r>
  <r>
    <x v="3"/>
  </r>
  <r>
    <x v="0"/>
  </r>
  <r>
    <x v="2"/>
  </r>
  <r>
    <x v="1"/>
  </r>
  <r>
    <x v="3"/>
  </r>
  <r>
    <x v="1"/>
  </r>
  <r>
    <x v="3"/>
  </r>
  <r>
    <x v="3"/>
  </r>
  <r>
    <x v="3"/>
  </r>
  <r>
    <x v="0"/>
  </r>
  <r>
    <x v="3"/>
  </r>
  <r>
    <x v="1"/>
  </r>
  <r>
    <x v="2"/>
  </r>
  <r>
    <x v="1"/>
  </r>
  <r>
    <x v="0"/>
  </r>
  <r>
    <x v="2"/>
  </r>
  <r>
    <x v="3"/>
  </r>
  <r>
    <x v="1"/>
  </r>
  <r>
    <x v="0"/>
  </r>
  <r>
    <x v="0"/>
  </r>
  <r>
    <x v="2"/>
  </r>
  <r>
    <x v="3"/>
  </r>
  <r>
    <x v="3"/>
  </r>
  <r>
    <x v="3"/>
  </r>
  <r>
    <x v="0"/>
  </r>
  <r>
    <x v="3"/>
  </r>
  <r>
    <x v="2"/>
  </r>
  <r>
    <x v="3"/>
  </r>
  <r>
    <x v="2"/>
  </r>
  <r>
    <x v="3"/>
  </r>
  <r>
    <x v="3"/>
  </r>
  <r>
    <x v="3"/>
  </r>
  <r>
    <x v="3"/>
  </r>
  <r>
    <x v="3"/>
  </r>
  <r>
    <x v="1"/>
  </r>
  <r>
    <x v="2"/>
  </r>
  <r>
    <x v="0"/>
  </r>
  <r>
    <x v="0"/>
  </r>
  <r>
    <x v="3"/>
  </r>
  <r>
    <x v="1"/>
  </r>
  <r>
    <x v="2"/>
  </r>
  <r>
    <x v="2"/>
  </r>
  <r>
    <x v="3"/>
  </r>
  <r>
    <x v="2"/>
  </r>
  <r>
    <x v="0"/>
  </r>
  <r>
    <x v="3"/>
  </r>
  <r>
    <x v="3"/>
  </r>
  <r>
    <x v="0"/>
  </r>
  <r>
    <x v="3"/>
  </r>
  <r>
    <x v="2"/>
  </r>
  <r>
    <x v="2"/>
  </r>
  <r>
    <x v="1"/>
  </r>
  <r>
    <x v="2"/>
  </r>
  <r>
    <x v="3"/>
  </r>
  <r>
    <x v="3"/>
  </r>
  <r>
    <x v="3"/>
  </r>
  <r>
    <x v="2"/>
  </r>
  <r>
    <x v="1"/>
  </r>
  <r>
    <x v="2"/>
  </r>
  <r>
    <x v="4"/>
  </r>
  <r>
    <x v="2"/>
  </r>
  <r>
    <x v="3"/>
  </r>
  <r>
    <x v="3"/>
  </r>
  <r>
    <x v="2"/>
  </r>
  <r>
    <x v="3"/>
  </r>
  <r>
    <x v="0"/>
  </r>
  <r>
    <x v="0"/>
  </r>
  <r>
    <x v="2"/>
  </r>
  <r>
    <x v="3"/>
  </r>
  <r>
    <x v="3"/>
  </r>
  <r>
    <x v="3"/>
  </r>
  <r>
    <x v="2"/>
  </r>
  <r>
    <x v="3"/>
  </r>
  <r>
    <x v="2"/>
  </r>
  <r>
    <x v="3"/>
  </r>
  <r>
    <x v="0"/>
  </r>
  <r>
    <x v="3"/>
  </r>
  <r>
    <x v="2"/>
  </r>
  <r>
    <x v="0"/>
  </r>
  <r>
    <x v="2"/>
  </r>
  <r>
    <x v="0"/>
  </r>
  <r>
    <x v="0"/>
  </r>
  <r>
    <x v="3"/>
  </r>
  <r>
    <x v="2"/>
  </r>
  <r>
    <x v="0"/>
  </r>
  <r>
    <x v="4"/>
  </r>
  <r>
    <x v="2"/>
  </r>
  <r>
    <x v="2"/>
  </r>
  <r>
    <x v="1"/>
  </r>
  <r>
    <x v="4"/>
  </r>
  <r>
    <x v="0"/>
  </r>
  <r>
    <x v="0"/>
  </r>
  <r>
    <x v="0"/>
  </r>
  <r>
    <x v="0"/>
  </r>
  <r>
    <x v="2"/>
  </r>
  <r>
    <x v="2"/>
  </r>
  <r>
    <x v="2"/>
  </r>
  <r>
    <x v="2"/>
  </r>
  <r>
    <x v="3"/>
  </r>
  <r>
    <x v="1"/>
  </r>
  <r>
    <x v="2"/>
  </r>
  <r>
    <x v="3"/>
  </r>
  <r>
    <x v="3"/>
  </r>
  <r>
    <x v="2"/>
  </r>
  <r>
    <x v="3"/>
  </r>
  <r>
    <x v="0"/>
  </r>
  <r>
    <x v="2"/>
  </r>
  <r>
    <x v="4"/>
  </r>
  <r>
    <x v="0"/>
  </r>
  <r>
    <x v="1"/>
  </r>
  <r>
    <x v="0"/>
  </r>
  <r>
    <x v="1"/>
  </r>
  <r>
    <x v="3"/>
  </r>
  <r>
    <x v="3"/>
  </r>
  <r>
    <x v="3"/>
  </r>
  <r>
    <x v="3"/>
  </r>
  <r>
    <x v="3"/>
  </r>
  <r>
    <x v="3"/>
  </r>
  <r>
    <x v="2"/>
  </r>
  <r>
    <x v="2"/>
  </r>
  <r>
    <x v="3"/>
  </r>
  <r>
    <x v="3"/>
  </r>
  <r>
    <x v="4"/>
  </r>
  <r>
    <x v="3"/>
  </r>
  <r>
    <x v="2"/>
  </r>
  <r>
    <x v="3"/>
  </r>
  <r>
    <x v="3"/>
  </r>
  <r>
    <x v="2"/>
  </r>
  <r>
    <x v="0"/>
  </r>
  <r>
    <x v="2"/>
  </r>
  <r>
    <x v="4"/>
  </r>
  <r>
    <x v="2"/>
  </r>
  <r>
    <x v="1"/>
  </r>
  <r>
    <x v="0"/>
  </r>
  <r>
    <x v="0"/>
  </r>
  <r>
    <x v="4"/>
  </r>
  <r>
    <x v="1"/>
  </r>
  <r>
    <x v="1"/>
  </r>
  <r>
    <x v="1"/>
  </r>
  <r>
    <x v="4"/>
  </r>
  <r>
    <x v="1"/>
  </r>
  <r>
    <x v="2"/>
  </r>
  <r>
    <x v="3"/>
  </r>
  <r>
    <x v="3"/>
  </r>
  <r>
    <x v="4"/>
  </r>
  <r>
    <x v="0"/>
  </r>
  <r>
    <x v="3"/>
  </r>
  <r>
    <x v="3"/>
  </r>
  <r>
    <x v="2"/>
  </r>
  <r>
    <x v="1"/>
  </r>
  <r>
    <x v="3"/>
  </r>
  <r>
    <x v="3"/>
  </r>
  <r>
    <x v="2"/>
  </r>
  <r>
    <x v="3"/>
  </r>
  <r>
    <x v="0"/>
  </r>
  <r>
    <x v="0"/>
  </r>
  <r>
    <x v="3"/>
  </r>
  <r>
    <x v="3"/>
  </r>
  <r>
    <x v="3"/>
  </r>
  <r>
    <x v="3"/>
  </r>
  <r>
    <x v="2"/>
  </r>
  <r>
    <x v="2"/>
  </r>
  <r>
    <x v="3"/>
  </r>
  <r>
    <x v="0"/>
  </r>
  <r>
    <x v="2"/>
  </r>
  <r>
    <x v="0"/>
  </r>
  <r>
    <x v="1"/>
  </r>
  <r>
    <x v="0"/>
  </r>
  <r>
    <x v="0"/>
  </r>
  <r>
    <x v="3"/>
  </r>
  <r>
    <x v="1"/>
  </r>
  <r>
    <x v="3"/>
  </r>
  <r>
    <x v="0"/>
  </r>
  <r>
    <x v="3"/>
  </r>
  <r>
    <x v="3"/>
  </r>
  <r>
    <x v="1"/>
  </r>
  <r>
    <x v="3"/>
  </r>
  <r>
    <x v="3"/>
  </r>
  <r>
    <x v="3"/>
  </r>
  <r>
    <x v="2"/>
  </r>
  <r>
    <x v="4"/>
  </r>
  <r>
    <x v="3"/>
  </r>
  <r>
    <x v="3"/>
  </r>
  <r>
    <x v="2"/>
  </r>
  <r>
    <x v="3"/>
  </r>
  <r>
    <x v="2"/>
  </r>
  <r>
    <x v="3"/>
  </r>
  <r>
    <x v="0"/>
  </r>
  <r>
    <x v="2"/>
  </r>
  <r>
    <x v="2"/>
  </r>
  <r>
    <x v="3"/>
  </r>
  <r>
    <x v="1"/>
  </r>
  <r>
    <x v="3"/>
  </r>
  <r>
    <x v="1"/>
  </r>
  <r>
    <x v="3"/>
  </r>
  <r>
    <x v="2"/>
  </r>
  <r>
    <x v="2"/>
  </r>
  <r>
    <x v="1"/>
  </r>
  <r>
    <x v="3"/>
  </r>
  <r>
    <x v="3"/>
  </r>
  <r>
    <x v="2"/>
  </r>
  <r>
    <x v="3"/>
  </r>
  <r>
    <x v="3"/>
  </r>
  <r>
    <x v="3"/>
  </r>
  <r>
    <x v="2"/>
  </r>
  <r>
    <x v="3"/>
  </r>
  <r>
    <x v="3"/>
  </r>
  <r>
    <x v="3"/>
  </r>
  <r>
    <x v="0"/>
  </r>
  <r>
    <x v="3"/>
  </r>
  <r>
    <x v="3"/>
  </r>
  <r>
    <x v="1"/>
  </r>
  <r>
    <x v="3"/>
  </r>
  <r>
    <x v="3"/>
  </r>
  <r>
    <x v="0"/>
  </r>
  <r>
    <x v="3"/>
  </r>
  <r>
    <x v="2"/>
  </r>
  <r>
    <x v="3"/>
  </r>
  <r>
    <x v="0"/>
  </r>
  <r>
    <x v="1"/>
  </r>
  <r>
    <x v="3"/>
  </r>
  <r>
    <x v="2"/>
  </r>
  <r>
    <x v="3"/>
  </r>
  <r>
    <x v="3"/>
  </r>
  <r>
    <x v="3"/>
  </r>
  <r>
    <x v="3"/>
  </r>
  <r>
    <x v="3"/>
  </r>
  <r>
    <x v="0"/>
  </r>
  <r>
    <x v="1"/>
  </r>
  <r>
    <x v="3"/>
  </r>
  <r>
    <x v="4"/>
  </r>
  <r>
    <x v="2"/>
  </r>
  <r>
    <x v="1"/>
  </r>
  <r>
    <x v="3"/>
  </r>
  <r>
    <x v="3"/>
  </r>
  <r>
    <x v="2"/>
  </r>
  <r>
    <x v="0"/>
  </r>
  <r>
    <x v="3"/>
  </r>
  <r>
    <x v="1"/>
  </r>
  <r>
    <x v="3"/>
  </r>
  <r>
    <x v="1"/>
  </r>
  <r>
    <x v="1"/>
  </r>
  <r>
    <x v="3"/>
  </r>
  <r>
    <x v="3"/>
  </r>
  <r>
    <x v="0"/>
  </r>
  <r>
    <x v="3"/>
  </r>
  <r>
    <x v="2"/>
  </r>
  <r>
    <x v="0"/>
  </r>
  <r>
    <x v="1"/>
  </r>
  <r>
    <x v="2"/>
  </r>
  <r>
    <x v="3"/>
  </r>
  <r>
    <x v="3"/>
  </r>
  <r>
    <x v="0"/>
  </r>
  <r>
    <x v="3"/>
  </r>
  <r>
    <x v="3"/>
  </r>
  <r>
    <x v="2"/>
  </r>
  <r>
    <x v="3"/>
  </r>
  <r>
    <x v="1"/>
  </r>
  <r>
    <x v="0"/>
  </r>
  <r>
    <x v="1"/>
  </r>
  <r>
    <x v="3"/>
  </r>
  <r>
    <x v="3"/>
  </r>
  <r>
    <x v="1"/>
  </r>
  <r>
    <x v="2"/>
  </r>
  <r>
    <x v="3"/>
  </r>
  <r>
    <x v="2"/>
  </r>
  <r>
    <x v="3"/>
  </r>
  <r>
    <x v="3"/>
  </r>
  <r>
    <x v="2"/>
  </r>
  <r>
    <x v="0"/>
  </r>
  <r>
    <x v="2"/>
  </r>
  <r>
    <x v="0"/>
  </r>
  <r>
    <x v="2"/>
  </r>
  <r>
    <x v="4"/>
  </r>
  <r>
    <x v="2"/>
  </r>
  <r>
    <x v="2"/>
  </r>
  <r>
    <x v="2"/>
  </r>
  <r>
    <x v="4"/>
  </r>
  <r>
    <x v="3"/>
  </r>
  <r>
    <x v="2"/>
  </r>
  <r>
    <x v="3"/>
  </r>
  <r>
    <x v="1"/>
  </r>
  <r>
    <x v="1"/>
  </r>
  <r>
    <x v="3"/>
  </r>
  <r>
    <x v="1"/>
  </r>
  <r>
    <x v="2"/>
  </r>
  <r>
    <x v="0"/>
  </r>
  <r>
    <x v="3"/>
  </r>
  <r>
    <x v="2"/>
  </r>
  <r>
    <x v="3"/>
  </r>
  <r>
    <x v="3"/>
  </r>
  <r>
    <x v="2"/>
  </r>
  <r>
    <x v="1"/>
  </r>
  <r>
    <x v="2"/>
  </r>
  <r>
    <x v="2"/>
  </r>
  <r>
    <x v="2"/>
  </r>
  <r>
    <x v="3"/>
  </r>
  <r>
    <x v="3"/>
  </r>
  <r>
    <x v="1"/>
  </r>
  <r>
    <x v="2"/>
  </r>
  <r>
    <x v="2"/>
  </r>
  <r>
    <x v="2"/>
  </r>
  <r>
    <x v="0"/>
  </r>
  <r>
    <x v="2"/>
  </r>
  <r>
    <x v="3"/>
  </r>
  <r>
    <x v="4"/>
  </r>
  <r>
    <x v="1"/>
  </r>
  <r>
    <x v="4"/>
  </r>
  <r>
    <x v="3"/>
  </r>
  <r>
    <x v="3"/>
  </r>
  <r>
    <x v="3"/>
  </r>
  <r>
    <x v="2"/>
  </r>
  <r>
    <x v="0"/>
  </r>
  <r>
    <x v="3"/>
  </r>
  <r>
    <x v="3"/>
  </r>
  <r>
    <x v="2"/>
  </r>
  <r>
    <x v="3"/>
  </r>
  <r>
    <x v="3"/>
  </r>
  <r>
    <x v="0"/>
  </r>
  <r>
    <x v="2"/>
  </r>
  <r>
    <x v="2"/>
  </r>
  <r>
    <x v="3"/>
  </r>
  <r>
    <x v="1"/>
  </r>
  <r>
    <x v="3"/>
  </r>
  <r>
    <x v="3"/>
  </r>
  <r>
    <x v="3"/>
  </r>
  <r>
    <x v="3"/>
  </r>
  <r>
    <x v="2"/>
  </r>
  <r>
    <x v="2"/>
  </r>
  <r>
    <x v="3"/>
  </r>
  <r>
    <x v="3"/>
  </r>
  <r>
    <x v="3"/>
  </r>
  <r>
    <x v="0"/>
  </r>
  <r>
    <x v="0"/>
  </r>
  <r>
    <x v="0"/>
  </r>
  <r>
    <x v="2"/>
  </r>
  <r>
    <x v="0"/>
  </r>
  <r>
    <x v="0"/>
  </r>
  <r>
    <x v="3"/>
  </r>
  <r>
    <x v="1"/>
  </r>
  <r>
    <x v="2"/>
  </r>
  <r>
    <x v="1"/>
  </r>
  <r>
    <x v="3"/>
  </r>
  <r>
    <x v="1"/>
  </r>
  <r>
    <x v="2"/>
  </r>
  <r>
    <x v="2"/>
  </r>
  <r>
    <x v="2"/>
  </r>
  <r>
    <x v="0"/>
  </r>
  <r>
    <x v="3"/>
  </r>
  <r>
    <x v="3"/>
  </r>
  <r>
    <x v="0"/>
  </r>
  <r>
    <x v="3"/>
  </r>
  <r>
    <x v="1"/>
  </r>
  <r>
    <x v="3"/>
  </r>
  <r>
    <x v="2"/>
  </r>
  <r>
    <x v="2"/>
  </r>
  <r>
    <x v="2"/>
  </r>
  <r>
    <x v="3"/>
  </r>
  <r>
    <x v="0"/>
  </r>
  <r>
    <x v="3"/>
  </r>
  <r>
    <x v="1"/>
  </r>
  <r>
    <x v="3"/>
  </r>
  <r>
    <x v="3"/>
  </r>
  <r>
    <x v="3"/>
  </r>
  <r>
    <x v="3"/>
  </r>
  <r>
    <x v="2"/>
  </r>
  <r>
    <x v="0"/>
  </r>
  <r>
    <x v="3"/>
  </r>
  <r>
    <x v="1"/>
  </r>
  <r>
    <x v="2"/>
  </r>
  <r>
    <x v="2"/>
  </r>
  <r>
    <x v="3"/>
  </r>
  <r>
    <x v="0"/>
  </r>
  <r>
    <x v="2"/>
  </r>
  <r>
    <x v="4"/>
  </r>
  <r>
    <x v="3"/>
  </r>
  <r>
    <x v="3"/>
  </r>
  <r>
    <x v="1"/>
  </r>
  <r>
    <x v="0"/>
  </r>
  <r>
    <x v="2"/>
  </r>
  <r>
    <x v="2"/>
  </r>
  <r>
    <x v="0"/>
  </r>
  <r>
    <x v="3"/>
  </r>
  <r>
    <x v="0"/>
  </r>
  <r>
    <x v="3"/>
  </r>
  <r>
    <x v="2"/>
  </r>
  <r>
    <x v="3"/>
  </r>
  <r>
    <x v="2"/>
  </r>
  <r>
    <x v="2"/>
  </r>
  <r>
    <x v="3"/>
  </r>
  <r>
    <x v="3"/>
  </r>
  <r>
    <x v="0"/>
  </r>
  <r>
    <x v="3"/>
  </r>
  <r>
    <x v="3"/>
  </r>
  <r>
    <x v="0"/>
  </r>
  <r>
    <x v="3"/>
  </r>
  <r>
    <x v="3"/>
  </r>
  <r>
    <x v="3"/>
  </r>
  <r>
    <x v="3"/>
  </r>
  <r>
    <x v="2"/>
  </r>
  <r>
    <x v="2"/>
  </r>
  <r>
    <x v="3"/>
  </r>
  <r>
    <x v="0"/>
  </r>
  <r>
    <x v="3"/>
  </r>
  <r>
    <x v="3"/>
  </r>
  <r>
    <x v="3"/>
  </r>
  <r>
    <x v="3"/>
  </r>
  <r>
    <x v="2"/>
  </r>
  <r>
    <x v="3"/>
  </r>
  <r>
    <x v="3"/>
  </r>
  <r>
    <x v="4"/>
  </r>
  <r>
    <x v="3"/>
  </r>
  <r>
    <x v="2"/>
  </r>
  <r>
    <x v="3"/>
  </r>
  <r>
    <x v="0"/>
  </r>
  <r>
    <x v="3"/>
  </r>
  <r>
    <x v="3"/>
  </r>
  <r>
    <x v="2"/>
  </r>
  <r>
    <x v="0"/>
  </r>
  <r>
    <x v="2"/>
  </r>
  <r>
    <x v="3"/>
  </r>
  <r>
    <x v="3"/>
  </r>
  <r>
    <x v="1"/>
  </r>
  <r>
    <x v="3"/>
  </r>
  <r>
    <x v="0"/>
  </r>
  <r>
    <x v="3"/>
  </r>
  <r>
    <x v="2"/>
  </r>
  <r>
    <x v="0"/>
  </r>
  <r>
    <x v="2"/>
  </r>
  <r>
    <x v="2"/>
  </r>
  <r>
    <x v="3"/>
  </r>
  <r>
    <x v="1"/>
  </r>
  <r>
    <x v="2"/>
  </r>
  <r>
    <x v="0"/>
  </r>
  <r>
    <x v="0"/>
  </r>
  <r>
    <x v="1"/>
  </r>
  <r>
    <x v="3"/>
  </r>
  <r>
    <x v="3"/>
  </r>
  <r>
    <x v="3"/>
  </r>
  <r>
    <x v="3"/>
  </r>
  <r>
    <x v="0"/>
  </r>
  <r>
    <x v="1"/>
  </r>
  <r>
    <x v="1"/>
  </r>
  <r>
    <x v="0"/>
  </r>
  <r>
    <x v="1"/>
  </r>
  <r>
    <x v="2"/>
  </r>
  <r>
    <x v="3"/>
  </r>
  <r>
    <x v="0"/>
  </r>
  <r>
    <x v="1"/>
  </r>
  <r>
    <x v="4"/>
  </r>
  <r>
    <x v="3"/>
  </r>
  <r>
    <x v="1"/>
  </r>
  <r>
    <x v="2"/>
  </r>
  <r>
    <x v="2"/>
  </r>
  <r>
    <x v="3"/>
  </r>
  <r>
    <x v="3"/>
  </r>
  <r>
    <x v="4"/>
  </r>
  <r>
    <x v="3"/>
  </r>
  <r>
    <x v="0"/>
  </r>
  <r>
    <x v="1"/>
  </r>
  <r>
    <x v="2"/>
  </r>
  <r>
    <x v="3"/>
  </r>
  <r>
    <x v="3"/>
  </r>
  <r>
    <x v="3"/>
  </r>
  <r>
    <x v="0"/>
  </r>
  <r>
    <x v="3"/>
  </r>
  <r>
    <x v="2"/>
  </r>
  <r>
    <x v="4"/>
  </r>
  <r>
    <x v="1"/>
  </r>
  <r>
    <x v="2"/>
  </r>
  <r>
    <x v="3"/>
  </r>
  <r>
    <x v="2"/>
  </r>
  <r>
    <x v="1"/>
  </r>
  <r>
    <x v="3"/>
  </r>
  <r>
    <x v="2"/>
  </r>
  <r>
    <x v="3"/>
  </r>
  <r>
    <x v="3"/>
  </r>
  <r>
    <x v="2"/>
  </r>
  <r>
    <x v="2"/>
  </r>
  <r>
    <x v="4"/>
  </r>
  <r>
    <x v="0"/>
  </r>
  <r>
    <x v="2"/>
  </r>
  <r>
    <x v="3"/>
  </r>
  <r>
    <x v="2"/>
  </r>
  <r>
    <x v="1"/>
  </r>
  <r>
    <x v="3"/>
  </r>
  <r>
    <x v="2"/>
  </r>
  <r>
    <x v="2"/>
  </r>
  <r>
    <x v="3"/>
  </r>
  <r>
    <x v="2"/>
  </r>
  <r>
    <x v="0"/>
  </r>
  <r>
    <x v="3"/>
  </r>
  <r>
    <x v="3"/>
  </r>
  <r>
    <x v="0"/>
  </r>
  <r>
    <x v="3"/>
  </r>
  <r>
    <x v="0"/>
  </r>
  <r>
    <x v="2"/>
  </r>
  <r>
    <x v="0"/>
  </r>
  <r>
    <x v="2"/>
  </r>
  <r>
    <x v="3"/>
  </r>
  <r>
    <x v="0"/>
  </r>
  <r>
    <x v="2"/>
  </r>
  <r>
    <x v="0"/>
  </r>
  <r>
    <x v="3"/>
  </r>
  <r>
    <x v="3"/>
  </r>
  <r>
    <x v="0"/>
  </r>
  <r>
    <x v="3"/>
  </r>
  <r>
    <x v="4"/>
  </r>
  <r>
    <x v="2"/>
  </r>
  <r>
    <x v="0"/>
  </r>
  <r>
    <x v="4"/>
  </r>
  <r>
    <x v="3"/>
  </r>
  <r>
    <x v="2"/>
  </r>
  <r>
    <x v="2"/>
  </r>
  <r>
    <x v="3"/>
  </r>
  <r>
    <x v="3"/>
  </r>
  <r>
    <x v="2"/>
  </r>
  <r>
    <x v="0"/>
  </r>
  <r>
    <x v="0"/>
  </r>
  <r>
    <x v="3"/>
  </r>
  <r>
    <x v="1"/>
  </r>
  <r>
    <x v="2"/>
  </r>
  <r>
    <x v="3"/>
  </r>
  <r>
    <x v="3"/>
  </r>
  <r>
    <x v="2"/>
  </r>
  <r>
    <x v="3"/>
  </r>
  <r>
    <x v="0"/>
  </r>
  <r>
    <x v="2"/>
  </r>
  <r>
    <x v="3"/>
  </r>
  <r>
    <x v="2"/>
  </r>
  <r>
    <x v="3"/>
  </r>
  <r>
    <x v="0"/>
  </r>
  <r>
    <x v="3"/>
  </r>
  <r>
    <x v="1"/>
  </r>
  <r>
    <x v="2"/>
  </r>
  <r>
    <x v="0"/>
  </r>
  <r>
    <x v="3"/>
  </r>
  <r>
    <x v="0"/>
  </r>
  <r>
    <x v="3"/>
  </r>
  <r>
    <x v="3"/>
  </r>
  <r>
    <x v="3"/>
  </r>
  <r>
    <x v="3"/>
  </r>
  <r>
    <x v="4"/>
  </r>
  <r>
    <x v="3"/>
  </r>
  <r>
    <x v="3"/>
  </r>
  <r>
    <x v="3"/>
  </r>
  <r>
    <x v="0"/>
  </r>
  <r>
    <x v="3"/>
  </r>
  <r>
    <x v="0"/>
  </r>
  <r>
    <x v="3"/>
  </r>
  <r>
    <x v="3"/>
  </r>
  <r>
    <x v="3"/>
  </r>
  <r>
    <x v="2"/>
  </r>
  <r>
    <x v="0"/>
  </r>
  <r>
    <x v="2"/>
  </r>
  <r>
    <x v="0"/>
  </r>
  <r>
    <x v="3"/>
  </r>
  <r>
    <x v="1"/>
  </r>
  <r>
    <x v="0"/>
  </r>
  <r>
    <x v="3"/>
  </r>
  <r>
    <x v="2"/>
  </r>
  <r>
    <x v="3"/>
  </r>
  <r>
    <x v="2"/>
  </r>
  <r>
    <x v="4"/>
  </r>
  <r>
    <x v="3"/>
  </r>
  <r>
    <x v="3"/>
  </r>
  <r>
    <x v="3"/>
  </r>
  <r>
    <x v="2"/>
  </r>
  <r>
    <x v="2"/>
  </r>
  <r>
    <x v="4"/>
  </r>
  <r>
    <x v="3"/>
  </r>
  <r>
    <x v="2"/>
  </r>
  <r>
    <x v="1"/>
  </r>
  <r>
    <x v="0"/>
  </r>
  <r>
    <x v="3"/>
  </r>
  <r>
    <x v="3"/>
  </r>
  <r>
    <x v="3"/>
  </r>
  <r>
    <x v="2"/>
  </r>
  <r>
    <x v="2"/>
  </r>
  <r>
    <x v="0"/>
  </r>
  <r>
    <x v="2"/>
  </r>
  <r>
    <x v="3"/>
  </r>
  <r>
    <x v="2"/>
  </r>
  <r>
    <x v="3"/>
  </r>
  <r>
    <x v="2"/>
  </r>
  <r>
    <x v="1"/>
  </r>
  <r>
    <x v="0"/>
  </r>
  <r>
    <x v="3"/>
  </r>
  <r>
    <x v="4"/>
  </r>
  <r>
    <x v="0"/>
  </r>
  <r>
    <x v="0"/>
  </r>
  <r>
    <x v="3"/>
  </r>
  <r>
    <x v="2"/>
  </r>
  <r>
    <x v="1"/>
  </r>
  <r>
    <x v="0"/>
  </r>
  <r>
    <x v="2"/>
  </r>
  <r>
    <x v="3"/>
  </r>
  <r>
    <x v="2"/>
  </r>
  <r>
    <x v="3"/>
  </r>
  <r>
    <x v="2"/>
  </r>
  <r>
    <x v="0"/>
  </r>
  <r>
    <x v="0"/>
  </r>
  <r>
    <x v="1"/>
  </r>
  <r>
    <x v="3"/>
  </r>
  <r>
    <x v="0"/>
  </r>
  <r>
    <x v="3"/>
  </r>
  <r>
    <x v="2"/>
  </r>
  <r>
    <x v="1"/>
  </r>
  <r>
    <x v="1"/>
  </r>
  <r>
    <x v="2"/>
  </r>
  <r>
    <x v="2"/>
  </r>
  <r>
    <x v="0"/>
  </r>
  <r>
    <x v="3"/>
  </r>
  <r>
    <x v="1"/>
  </r>
  <r>
    <x v="3"/>
  </r>
  <r>
    <x v="3"/>
  </r>
  <r>
    <x v="2"/>
  </r>
  <r>
    <x v="3"/>
  </r>
  <r>
    <x v="0"/>
  </r>
  <r>
    <x v="2"/>
  </r>
  <r>
    <x v="3"/>
  </r>
  <r>
    <x v="3"/>
  </r>
  <r>
    <x v="3"/>
  </r>
  <r>
    <x v="3"/>
  </r>
  <r>
    <x v="3"/>
  </r>
  <r>
    <x v="3"/>
  </r>
  <r>
    <x v="2"/>
  </r>
  <r>
    <x v="3"/>
  </r>
  <r>
    <x v="3"/>
  </r>
  <r>
    <x v="2"/>
  </r>
  <r>
    <x v="3"/>
  </r>
  <r>
    <x v="2"/>
  </r>
  <r>
    <x v="3"/>
  </r>
  <r>
    <x v="3"/>
  </r>
  <r>
    <x v="3"/>
  </r>
  <r>
    <x v="3"/>
  </r>
  <r>
    <x v="1"/>
  </r>
  <r>
    <x v="0"/>
  </r>
  <r>
    <x v="2"/>
  </r>
  <r>
    <x v="2"/>
  </r>
  <r>
    <x v="3"/>
  </r>
  <r>
    <x v="2"/>
  </r>
  <r>
    <x v="3"/>
  </r>
  <r>
    <x v="3"/>
  </r>
  <r>
    <x v="3"/>
  </r>
  <r>
    <x v="2"/>
  </r>
  <r>
    <x v="0"/>
  </r>
  <r>
    <x v="2"/>
  </r>
  <r>
    <x v="3"/>
  </r>
  <r>
    <x v="3"/>
  </r>
  <r>
    <x v="3"/>
  </r>
  <r>
    <x v="3"/>
  </r>
  <r>
    <x v="1"/>
  </r>
  <r>
    <x v="1"/>
  </r>
  <r>
    <x v="2"/>
  </r>
  <r>
    <x v="3"/>
  </r>
  <r>
    <x v="3"/>
  </r>
  <r>
    <x v="3"/>
  </r>
  <r>
    <x v="0"/>
  </r>
  <r>
    <x v="1"/>
  </r>
  <r>
    <x v="3"/>
  </r>
  <r>
    <x v="3"/>
  </r>
  <r>
    <x v="1"/>
  </r>
  <r>
    <x v="3"/>
  </r>
  <r>
    <x v="4"/>
  </r>
  <r>
    <x v="2"/>
  </r>
  <r>
    <x v="3"/>
  </r>
  <r>
    <x v="3"/>
  </r>
  <r>
    <x v="3"/>
  </r>
  <r>
    <x v="0"/>
  </r>
  <r>
    <x v="3"/>
  </r>
  <r>
    <x v="3"/>
  </r>
  <r>
    <x v="2"/>
  </r>
  <r>
    <x v="0"/>
  </r>
  <r>
    <x v="3"/>
  </r>
  <r>
    <x v="1"/>
  </r>
  <r>
    <x v="3"/>
  </r>
  <r>
    <x v="3"/>
  </r>
  <r>
    <x v="1"/>
  </r>
  <r>
    <x v="3"/>
  </r>
  <r>
    <x v="3"/>
  </r>
  <r>
    <x v="1"/>
  </r>
  <r>
    <x v="3"/>
  </r>
  <r>
    <x v="1"/>
  </r>
  <r>
    <x v="3"/>
  </r>
  <r>
    <x v="3"/>
  </r>
  <r>
    <x v="3"/>
  </r>
  <r>
    <x v="2"/>
  </r>
  <r>
    <x v="2"/>
  </r>
  <r>
    <x v="3"/>
  </r>
  <r>
    <x v="2"/>
  </r>
  <r>
    <x v="2"/>
  </r>
  <r>
    <x v="3"/>
  </r>
  <r>
    <x v="3"/>
  </r>
  <r>
    <x v="0"/>
  </r>
  <r>
    <x v="2"/>
  </r>
  <r>
    <x v="3"/>
  </r>
  <r>
    <x v="2"/>
  </r>
  <r>
    <x v="0"/>
  </r>
  <r>
    <x v="3"/>
  </r>
  <r>
    <x v="2"/>
  </r>
  <r>
    <x v="3"/>
  </r>
  <r>
    <x v="3"/>
  </r>
  <r>
    <x v="0"/>
  </r>
  <r>
    <x v="2"/>
  </r>
  <r>
    <x v="2"/>
  </r>
  <r>
    <x v="0"/>
  </r>
  <r>
    <x v="2"/>
  </r>
  <r>
    <x v="0"/>
  </r>
  <r>
    <x v="3"/>
  </r>
  <r>
    <x v="1"/>
  </r>
  <r>
    <x v="2"/>
  </r>
  <r>
    <x v="0"/>
  </r>
  <r>
    <x v="3"/>
  </r>
  <r>
    <x v="1"/>
  </r>
  <r>
    <x v="3"/>
  </r>
  <r>
    <x v="3"/>
  </r>
  <r>
    <x v="3"/>
  </r>
  <r>
    <x v="3"/>
  </r>
  <r>
    <x v="2"/>
  </r>
  <r>
    <x v="2"/>
  </r>
  <r>
    <x v="3"/>
  </r>
  <r>
    <x v="1"/>
  </r>
  <r>
    <x v="1"/>
  </r>
  <r>
    <x v="1"/>
  </r>
  <r>
    <x v="0"/>
  </r>
  <r>
    <x v="2"/>
  </r>
  <r>
    <x v="4"/>
  </r>
  <r>
    <x v="1"/>
  </r>
  <r>
    <x v="2"/>
  </r>
  <r>
    <x v="3"/>
  </r>
  <r>
    <x v="0"/>
  </r>
  <r>
    <x v="2"/>
  </r>
  <r>
    <x v="2"/>
  </r>
  <r>
    <x v="3"/>
  </r>
  <r>
    <x v="3"/>
  </r>
  <r>
    <x v="0"/>
  </r>
  <r>
    <x v="0"/>
  </r>
  <r>
    <x v="2"/>
  </r>
  <r>
    <x v="3"/>
  </r>
  <r>
    <x v="0"/>
  </r>
  <r>
    <x v="3"/>
  </r>
  <r>
    <x v="2"/>
  </r>
  <r>
    <x v="1"/>
  </r>
  <r>
    <x v="2"/>
  </r>
  <r>
    <x v="3"/>
  </r>
  <r>
    <x v="3"/>
  </r>
  <r>
    <x v="3"/>
  </r>
  <r>
    <x v="2"/>
  </r>
  <r>
    <x v="3"/>
  </r>
  <r>
    <x v="1"/>
  </r>
  <r>
    <x v="3"/>
  </r>
  <r>
    <x v="2"/>
  </r>
  <r>
    <x v="1"/>
  </r>
  <r>
    <x v="0"/>
  </r>
  <r>
    <x v="2"/>
  </r>
  <r>
    <x v="2"/>
  </r>
  <r>
    <x v="3"/>
  </r>
  <r>
    <x v="1"/>
  </r>
  <r>
    <x v="0"/>
  </r>
  <r>
    <x v="3"/>
  </r>
  <r>
    <x v="3"/>
  </r>
  <r>
    <x v="3"/>
  </r>
  <r>
    <x v="3"/>
  </r>
  <r>
    <x v="2"/>
  </r>
  <r>
    <x v="3"/>
  </r>
  <r>
    <x v="2"/>
  </r>
  <r>
    <x v="0"/>
  </r>
  <r>
    <x v="3"/>
  </r>
  <r>
    <x v="1"/>
  </r>
  <r>
    <x v="2"/>
  </r>
  <r>
    <x v="3"/>
  </r>
  <r>
    <x v="0"/>
  </r>
  <r>
    <x v="3"/>
  </r>
  <r>
    <x v="2"/>
  </r>
  <r>
    <x v="3"/>
  </r>
  <r>
    <x v="2"/>
  </r>
  <r>
    <x v="3"/>
  </r>
  <r>
    <x v="1"/>
  </r>
  <r>
    <x v="1"/>
  </r>
  <r>
    <x v="3"/>
  </r>
  <r>
    <x v="1"/>
  </r>
  <r>
    <x v="2"/>
  </r>
  <r>
    <x v="2"/>
  </r>
  <r>
    <x v="1"/>
  </r>
  <r>
    <x v="0"/>
  </r>
  <r>
    <x v="1"/>
  </r>
  <r>
    <x v="1"/>
  </r>
  <r>
    <x v="3"/>
  </r>
  <r>
    <x v="3"/>
  </r>
  <r>
    <x v="0"/>
  </r>
  <r>
    <x v="2"/>
  </r>
  <r>
    <x v="3"/>
  </r>
  <r>
    <x v="2"/>
  </r>
  <r>
    <x v="2"/>
  </r>
  <r>
    <x v="3"/>
  </r>
  <r>
    <x v="0"/>
  </r>
  <r>
    <x v="1"/>
  </r>
  <r>
    <x v="3"/>
  </r>
  <r>
    <x v="2"/>
  </r>
  <r>
    <x v="2"/>
  </r>
  <r>
    <x v="2"/>
  </r>
  <r>
    <x v="1"/>
  </r>
  <r>
    <x v="0"/>
  </r>
  <r>
    <x v="3"/>
  </r>
  <r>
    <x v="2"/>
  </r>
  <r>
    <x v="1"/>
  </r>
  <r>
    <x v="2"/>
  </r>
  <r>
    <x v="0"/>
  </r>
  <r>
    <x v="1"/>
  </r>
  <r>
    <x v="2"/>
  </r>
  <r>
    <x v="2"/>
  </r>
  <r>
    <x v="3"/>
  </r>
  <r>
    <x v="4"/>
  </r>
  <r>
    <x v="3"/>
  </r>
  <r>
    <x v="2"/>
  </r>
  <r>
    <x v="1"/>
  </r>
  <r>
    <x v="0"/>
  </r>
  <r>
    <x v="3"/>
  </r>
  <r>
    <x v="2"/>
  </r>
  <r>
    <x v="3"/>
  </r>
  <r>
    <x v="3"/>
  </r>
  <r>
    <x v="3"/>
  </r>
  <r>
    <x v="2"/>
  </r>
  <r>
    <x v="3"/>
  </r>
  <r>
    <x v="3"/>
  </r>
  <r>
    <x v="2"/>
  </r>
  <r>
    <x v="2"/>
  </r>
  <r>
    <x v="1"/>
  </r>
  <r>
    <x v="2"/>
  </r>
  <r>
    <x v="0"/>
  </r>
  <r>
    <x v="3"/>
  </r>
  <r>
    <x v="2"/>
  </r>
  <r>
    <x v="3"/>
  </r>
  <r>
    <x v="3"/>
  </r>
  <r>
    <x v="3"/>
  </r>
  <r>
    <x v="0"/>
  </r>
  <r>
    <x v="3"/>
  </r>
  <r>
    <x v="0"/>
  </r>
  <r>
    <x v="4"/>
  </r>
  <r>
    <x v="3"/>
  </r>
  <r>
    <x v="2"/>
  </r>
  <r>
    <x v="0"/>
  </r>
  <r>
    <x v="3"/>
  </r>
  <r>
    <x v="3"/>
  </r>
  <r>
    <x v="3"/>
  </r>
  <r>
    <x v="0"/>
  </r>
  <r>
    <x v="3"/>
  </r>
  <r>
    <x v="3"/>
  </r>
  <r>
    <x v="1"/>
  </r>
  <r>
    <x v="3"/>
  </r>
  <r>
    <x v="1"/>
  </r>
  <r>
    <x v="3"/>
  </r>
  <r>
    <x v="2"/>
  </r>
  <r>
    <x v="3"/>
  </r>
  <r>
    <x v="0"/>
  </r>
  <r>
    <x v="0"/>
  </r>
  <r>
    <x v="3"/>
  </r>
  <r>
    <x v="2"/>
  </r>
  <r>
    <x v="3"/>
  </r>
  <r>
    <x v="3"/>
  </r>
  <r>
    <x v="3"/>
  </r>
  <r>
    <x v="3"/>
  </r>
  <r>
    <x v="4"/>
  </r>
  <r>
    <x v="3"/>
  </r>
  <r>
    <x v="3"/>
  </r>
  <r>
    <x v="2"/>
  </r>
  <r>
    <x v="2"/>
  </r>
  <r>
    <x v="3"/>
  </r>
  <r>
    <x v="2"/>
  </r>
  <r>
    <x v="3"/>
  </r>
  <r>
    <x v="3"/>
  </r>
  <r>
    <x v="3"/>
  </r>
  <r>
    <x v="2"/>
  </r>
  <r>
    <x v="3"/>
  </r>
  <r>
    <x v="1"/>
  </r>
  <r>
    <x v="3"/>
  </r>
  <r>
    <x v="2"/>
  </r>
  <r>
    <x v="2"/>
  </r>
  <r>
    <x v="3"/>
  </r>
  <r>
    <x v="0"/>
  </r>
  <r>
    <x v="2"/>
  </r>
  <r>
    <x v="0"/>
  </r>
  <r>
    <x v="3"/>
  </r>
  <r>
    <x v="1"/>
  </r>
  <r>
    <x v="3"/>
  </r>
  <r>
    <x v="2"/>
  </r>
  <r>
    <x v="3"/>
  </r>
  <r>
    <x v="2"/>
  </r>
  <r>
    <x v="3"/>
  </r>
  <r>
    <x v="3"/>
  </r>
  <r>
    <x v="2"/>
  </r>
  <r>
    <x v="3"/>
  </r>
  <r>
    <x v="2"/>
  </r>
  <r>
    <x v="3"/>
  </r>
  <r>
    <x v="3"/>
  </r>
  <r>
    <x v="4"/>
  </r>
  <r>
    <x v="2"/>
  </r>
  <r>
    <x v="2"/>
  </r>
  <r>
    <x v="0"/>
  </r>
  <r>
    <x v="2"/>
  </r>
  <r>
    <x v="2"/>
  </r>
  <r>
    <x v="3"/>
  </r>
  <r>
    <x v="3"/>
  </r>
  <r>
    <x v="0"/>
  </r>
  <r>
    <x v="1"/>
  </r>
  <r>
    <x v="3"/>
  </r>
  <r>
    <x v="2"/>
  </r>
  <r>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99FE5E-E07D-41AB-B3B0-0262C59EC37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ment" colHeaderCaption="Employee Action">
  <location ref="I18:O26" firstHeaderRow="1" firstDataRow="2" firstDataCol="1"/>
  <pivotFields count="17">
    <pivotField showAll="0"/>
    <pivotField numFmtId="22" showAll="0"/>
    <pivotField name="Department" axis="axisRow" showAll="0" sortType="descending">
      <items count="8">
        <item x="3"/>
        <item x="4"/>
        <item x="0"/>
        <item x="2"/>
        <item x="5"/>
        <item x="1"/>
        <item m="1" x="6"/>
        <item t="default"/>
      </items>
      <autoSortScope>
        <pivotArea dataOnly="0" outline="0" fieldPosition="0">
          <references count="1">
            <reference field="4294967294" count="1" selected="0">
              <x v="0"/>
            </reference>
          </references>
        </pivotArea>
      </autoSortScope>
    </pivotField>
    <pivotField showAll="0"/>
    <pivotField showAll="0"/>
    <pivotField axis="axisCol" dataField="1" showAll="0" sortType="descending">
      <items count="6">
        <item x="0"/>
        <item x="3"/>
        <item x="4"/>
        <item x="2"/>
        <item x="1"/>
        <item t="default"/>
      </items>
      <autoSortScope>
        <pivotArea dataOnly="0" outline="0" fieldPosition="0">
          <references count="1">
            <reference field="4294967294" count="1" selected="0">
              <x v="0"/>
            </reference>
          </references>
        </pivotArea>
      </autoSortScope>
    </pivotField>
    <pivotField showAll="0"/>
    <pivotField numFmtId="22"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7">
    <i>
      <x v="1"/>
    </i>
    <i>
      <x v="3"/>
    </i>
    <i>
      <x/>
    </i>
    <i>
      <x v="5"/>
    </i>
    <i>
      <x v="2"/>
    </i>
    <i>
      <x v="4"/>
    </i>
    <i t="grand">
      <x/>
    </i>
  </rowItems>
  <colFields count="1">
    <field x="5"/>
  </colFields>
  <colItems count="6">
    <i>
      <x v="1"/>
    </i>
    <i>
      <x v="3"/>
    </i>
    <i>
      <x/>
    </i>
    <i>
      <x v="4"/>
    </i>
    <i>
      <x v="2"/>
    </i>
    <i t="grand">
      <x/>
    </i>
  </colItems>
  <dataFields count="1">
    <dataField name=" " fld="5" subtotal="count" baseField="0" baseItem="0"/>
  </dataFields>
  <formats count="1">
    <format dxfId="21">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29B602-88F7-46A1-BF80-FB8AD1BF8D3B}" name="FrequencyAn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4:B11" firstHeaderRow="1" firstDataRow="1" firstDataCol="1"/>
  <pivotFields count="18">
    <pivotField showAll="0"/>
    <pivotField numFmtId="22" showAll="0">
      <items count="49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t="default"/>
      </items>
    </pivotField>
    <pivotField name="Targeted Department" axis="axisRow" showAll="0" sortType="descending">
      <items count="7">
        <item x="3"/>
        <item x="4"/>
        <item x="0"/>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items count="1405">
        <item x="1138"/>
        <item x="841"/>
        <item x="1099"/>
        <item x="387"/>
        <item x="959"/>
        <item x="0"/>
        <item x="820"/>
        <item x="260"/>
        <item x="1110"/>
        <item x="1324"/>
        <item x="821"/>
        <item x="470"/>
        <item x="388"/>
        <item x="842"/>
        <item x="1203"/>
        <item x="261"/>
        <item x="1204"/>
        <item x="171"/>
        <item x="575"/>
        <item x="262"/>
        <item x="822"/>
        <item x="986"/>
        <item x="998"/>
        <item x="123"/>
        <item x="960"/>
        <item x="938"/>
        <item x="1205"/>
        <item x="1181"/>
        <item x="1376"/>
        <item x="1122"/>
        <item x="632"/>
        <item x="661"/>
        <item x="1100"/>
        <item x="341"/>
        <item x="124"/>
        <item x="971"/>
        <item x="999"/>
        <item x="1041"/>
        <item x="1"/>
        <item x="471"/>
        <item x="923"/>
        <item x="756"/>
        <item x="1354"/>
        <item x="472"/>
        <item x="1247"/>
        <item x="1123"/>
        <item x="728"/>
        <item x="1385"/>
        <item x="633"/>
        <item x="881"/>
        <item x="1242"/>
        <item x="62"/>
        <item x="1000"/>
        <item x="2"/>
        <item x="389"/>
        <item x="311"/>
        <item x="390"/>
        <item x="172"/>
        <item x="216"/>
        <item x="63"/>
        <item x="1054"/>
        <item x="217"/>
        <item x="342"/>
        <item x="218"/>
        <item x="125"/>
        <item x="433"/>
        <item x="1206"/>
        <item x="899"/>
        <item x="662"/>
        <item x="602"/>
        <item x="3"/>
        <item x="391"/>
        <item x="312"/>
        <item x="1367"/>
        <item x="1313"/>
        <item x="313"/>
        <item x="1273"/>
        <item x="473"/>
        <item x="392"/>
        <item x="4"/>
        <item x="434"/>
        <item x="1147"/>
        <item x="534"/>
        <item x="843"/>
        <item x="863"/>
        <item x="729"/>
        <item x="1288"/>
        <item x="603"/>
        <item x="219"/>
        <item x="1339"/>
        <item x="939"/>
        <item x="1055"/>
        <item x="663"/>
        <item x="263"/>
        <item x="5"/>
        <item x="1182"/>
        <item x="634"/>
        <item x="126"/>
        <item x="664"/>
        <item x="220"/>
        <item x="972"/>
        <item x="635"/>
        <item x="823"/>
        <item x="535"/>
        <item x="536"/>
        <item x="665"/>
        <item x="924"/>
        <item x="1207"/>
        <item x="824"/>
        <item x="537"/>
        <item x="1345"/>
        <item x="393"/>
        <item x="787"/>
        <item x="221"/>
        <item x="576"/>
        <item x="692"/>
        <item x="666"/>
        <item x="64"/>
        <item x="1042"/>
        <item x="1183"/>
        <item x="314"/>
        <item x="604"/>
        <item x="435"/>
        <item x="1068"/>
        <item x="65"/>
        <item x="1175"/>
        <item x="1386"/>
        <item x="127"/>
        <item x="1325"/>
        <item x="394"/>
        <item x="1258"/>
        <item x="900"/>
        <item x="222"/>
        <item x="395"/>
        <item x="1087"/>
        <item x="1398"/>
        <item x="315"/>
        <item x="6"/>
        <item x="128"/>
        <item x="605"/>
        <item x="1374"/>
        <item x="606"/>
        <item x="864"/>
        <item x="693"/>
        <item x="436"/>
        <item x="844"/>
        <item x="1248"/>
        <item x="343"/>
        <item x="396"/>
        <item x="607"/>
        <item x="577"/>
        <item x="1025"/>
        <item x="845"/>
        <item x="1160"/>
        <item x="1346"/>
        <item x="608"/>
        <item x="316"/>
        <item x="344"/>
        <item x="66"/>
        <item x="1289"/>
        <item x="846"/>
        <item x="1069"/>
        <item x="345"/>
        <item x="973"/>
        <item x="1230"/>
        <item x="7"/>
        <item x="1026"/>
        <item x="1305"/>
        <item x="173"/>
        <item x="437"/>
        <item x="538"/>
        <item x="505"/>
        <item x="901"/>
        <item x="757"/>
        <item x="1139"/>
        <item x="474"/>
        <item x="223"/>
        <item x="925"/>
        <item x="1161"/>
        <item x="667"/>
        <item x="636"/>
        <item x="129"/>
        <item x="730"/>
        <item x="609"/>
        <item x="1070"/>
        <item x="1259"/>
        <item x="578"/>
        <item x="174"/>
        <item x="758"/>
        <item x="67"/>
        <item x="1231"/>
        <item x="539"/>
        <item x="264"/>
        <item x="731"/>
        <item x="68"/>
        <item x="438"/>
        <item x="8"/>
        <item x="610"/>
        <item x="1001"/>
        <item x="9"/>
        <item x="10"/>
        <item x="882"/>
        <item x="1191"/>
        <item x="1002"/>
        <item x="317"/>
        <item x="1362"/>
        <item x="130"/>
        <item x="987"/>
        <item x="926"/>
        <item x="11"/>
        <item x="611"/>
        <item x="540"/>
        <item x="318"/>
        <item x="265"/>
        <item x="1389"/>
        <item x="759"/>
        <item x="397"/>
        <item x="12"/>
        <item x="847"/>
        <item x="1314"/>
        <item x="1393"/>
        <item x="69"/>
        <item x="175"/>
        <item x="1027"/>
        <item x="1260"/>
        <item x="637"/>
        <item x="1348"/>
        <item x="579"/>
        <item x="506"/>
        <item x="638"/>
        <item x="70"/>
        <item x="346"/>
        <item x="347"/>
        <item x="865"/>
        <item x="940"/>
        <item x="541"/>
        <item x="176"/>
        <item x="612"/>
        <item x="1003"/>
        <item x="439"/>
        <item x="266"/>
        <item x="927"/>
        <item x="319"/>
        <item x="941"/>
        <item x="1184"/>
        <item x="177"/>
        <item x="440"/>
        <item x="348"/>
        <item x="613"/>
        <item x="178"/>
        <item x="942"/>
        <item x="13"/>
        <item x="825"/>
        <item x="788"/>
        <item x="1208"/>
        <item x="14"/>
        <item x="398"/>
        <item x="732"/>
        <item x="1056"/>
        <item x="789"/>
        <item x="1192"/>
        <item x="507"/>
        <item x="320"/>
        <item x="1232"/>
        <item x="267"/>
        <item x="475"/>
        <item x="694"/>
        <item x="349"/>
        <item x="508"/>
        <item x="441"/>
        <item x="268"/>
        <item x="733"/>
        <item x="790"/>
        <item x="902"/>
        <item x="71"/>
        <item x="350"/>
        <item x="131"/>
        <item x="695"/>
        <item x="1088"/>
        <item x="961"/>
        <item x="1394"/>
        <item x="269"/>
        <item x="943"/>
        <item x="696"/>
        <item x="1209"/>
        <item x="883"/>
        <item x="1089"/>
        <item x="270"/>
        <item x="179"/>
        <item x="974"/>
        <item x="72"/>
        <item x="697"/>
        <item x="399"/>
        <item x="442"/>
        <item x="271"/>
        <item x="760"/>
        <item x="351"/>
        <item x="509"/>
        <item x="73"/>
        <item x="1330"/>
        <item x="866"/>
        <item x="272"/>
        <item x="132"/>
        <item x="74"/>
        <item x="1320"/>
        <item x="1297"/>
        <item x="1090"/>
        <item x="639"/>
        <item x="1057"/>
        <item x="1058"/>
        <item x="761"/>
        <item x="791"/>
        <item x="1004"/>
        <item x="224"/>
        <item x="734"/>
        <item x="542"/>
        <item x="1028"/>
        <item x="792"/>
        <item x="15"/>
        <item x="867"/>
        <item x="762"/>
        <item x="1005"/>
        <item x="763"/>
        <item x="614"/>
        <item x="1233"/>
        <item x="1216"/>
        <item x="1029"/>
        <item x="640"/>
        <item x="180"/>
        <item x="944"/>
        <item x="476"/>
        <item x="903"/>
        <item x="793"/>
        <item x="75"/>
        <item x="352"/>
        <item x="1043"/>
        <item x="641"/>
        <item x="1071"/>
        <item x="400"/>
        <item x="1030"/>
        <item x="698"/>
        <item x="735"/>
        <item x="1249"/>
        <item x="699"/>
        <item x="1059"/>
        <item x="962"/>
        <item x="945"/>
        <item x="1250"/>
        <item x="225"/>
        <item x="1072"/>
        <item x="543"/>
        <item x="477"/>
        <item x="1148"/>
        <item x="946"/>
        <item x="133"/>
        <item x="868"/>
        <item x="401"/>
        <item x="353"/>
        <item x="544"/>
        <item x="273"/>
        <item x="1370"/>
        <item x="76"/>
        <item x="478"/>
        <item x="479"/>
        <item x="16"/>
        <item x="134"/>
        <item x="1221"/>
        <item x="181"/>
        <item x="975"/>
        <item x="668"/>
        <item x="274"/>
        <item x="642"/>
        <item x="510"/>
        <item x="1162"/>
        <item x="226"/>
        <item x="736"/>
        <item x="669"/>
        <item x="1282"/>
        <item x="615"/>
        <item x="869"/>
        <item x="1331"/>
        <item x="947"/>
        <item x="17"/>
        <item x="794"/>
        <item x="1185"/>
        <item x="700"/>
        <item x="643"/>
        <item x="443"/>
        <item x="870"/>
        <item x="354"/>
        <item x="1318"/>
        <item x="580"/>
        <item x="1163"/>
        <item x="1243"/>
        <item x="511"/>
        <item x="355"/>
        <item x="1387"/>
        <item x="321"/>
        <item x="402"/>
        <item x="1060"/>
        <item x="18"/>
        <item x="19"/>
        <item x="444"/>
        <item x="403"/>
        <item x="701"/>
        <item x="182"/>
        <item x="1390"/>
        <item x="404"/>
        <item x="512"/>
        <item x="764"/>
        <item x="545"/>
        <item x="826"/>
        <item x="581"/>
        <item x="135"/>
        <item x="871"/>
        <item x="1315"/>
        <item x="513"/>
        <item x="1193"/>
        <item x="670"/>
        <item x="1217"/>
        <item x="1073"/>
        <item x="20"/>
        <item x="1031"/>
        <item x="405"/>
        <item x="275"/>
        <item x="702"/>
        <item x="765"/>
        <item x="227"/>
        <item x="795"/>
        <item x="445"/>
        <item x="1306"/>
        <item x="671"/>
        <item x="827"/>
        <item x="796"/>
        <item x="1298"/>
        <item x="1061"/>
        <item x="1074"/>
        <item x="276"/>
        <item x="1274"/>
        <item x="1275"/>
        <item x="21"/>
        <item x="872"/>
        <item x="737"/>
        <item x="1340"/>
        <item x="582"/>
        <item x="797"/>
        <item x="277"/>
        <item x="1006"/>
        <item x="22"/>
        <item x="672"/>
        <item x="1251"/>
        <item x="1290"/>
        <item x="23"/>
        <item x="356"/>
        <item x="183"/>
        <item x="1210"/>
        <item x="184"/>
        <item x="616"/>
        <item x="1299"/>
        <item x="904"/>
        <item x="278"/>
        <item x="77"/>
        <item x="703"/>
        <item x="948"/>
        <item x="1319"/>
        <item x="1176"/>
        <item x="357"/>
        <item x="884"/>
        <item x="617"/>
        <item x="738"/>
        <item x="949"/>
        <item x="873"/>
        <item x="1194"/>
        <item x="673"/>
        <item x="136"/>
        <item x="674"/>
        <item x="950"/>
        <item x="1261"/>
        <item x="406"/>
        <item x="1310"/>
        <item x="1149"/>
        <item x="1244"/>
        <item x="704"/>
        <item x="1195"/>
        <item x="1245"/>
        <item x="546"/>
        <item x="137"/>
        <item x="705"/>
        <item x="1326"/>
        <item x="24"/>
        <item x="766"/>
        <item x="767"/>
        <item x="25"/>
        <item x="905"/>
        <item x="798"/>
        <item x="480"/>
        <item x="799"/>
        <item x="279"/>
        <item x="138"/>
        <item x="906"/>
        <item x="1252"/>
        <item x="26"/>
        <item x="739"/>
        <item x="1032"/>
        <item x="644"/>
        <item x="1294"/>
        <item x="1111"/>
        <item x="583"/>
        <item x="1112"/>
        <item x="280"/>
        <item x="322"/>
        <item x="481"/>
        <item x="1349"/>
        <item x="675"/>
        <item x="139"/>
        <item x="676"/>
        <item x="1276"/>
        <item x="1044"/>
        <item x="584"/>
        <item x="78"/>
        <item x="407"/>
        <item x="828"/>
        <item x="740"/>
        <item x="1399"/>
        <item x="140"/>
        <item x="1140"/>
        <item x="185"/>
        <item x="186"/>
        <item x="1196"/>
        <item x="1150"/>
        <item x="547"/>
        <item x="874"/>
        <item x="514"/>
        <item x="141"/>
        <item x="548"/>
        <item x="358"/>
        <item x="142"/>
        <item x="645"/>
        <item x="706"/>
        <item x="976"/>
        <item x="482"/>
        <item x="27"/>
        <item x="977"/>
        <item x="848"/>
        <item x="187"/>
        <item x="79"/>
        <item x="28"/>
        <item x="988"/>
        <item x="1211"/>
        <item x="768"/>
        <item x="885"/>
        <item x="359"/>
        <item x="188"/>
        <item x="515"/>
        <item x="281"/>
        <item x="29"/>
        <item x="1355"/>
        <item x="1164"/>
        <item x="1368"/>
        <item x="1307"/>
        <item x="516"/>
        <item x="549"/>
        <item x="1332"/>
        <item x="989"/>
        <item x="80"/>
        <item x="408"/>
        <item x="1287"/>
        <item x="990"/>
        <item x="707"/>
        <item x="189"/>
        <item x="618"/>
        <item x="1007"/>
        <item x="741"/>
        <item x="886"/>
        <item x="1008"/>
        <item x="951"/>
        <item x="228"/>
        <item x="190"/>
        <item x="360"/>
        <item x="875"/>
        <item x="677"/>
        <item x="1186"/>
        <item x="1197"/>
        <item x="483"/>
        <item x="517"/>
        <item x="1401"/>
        <item x="1311"/>
        <item x="446"/>
        <item x="1333"/>
        <item x="619"/>
        <item x="1165"/>
        <item x="30"/>
        <item x="742"/>
        <item x="585"/>
        <item x="409"/>
        <item x="282"/>
        <item x="1262"/>
        <item x="800"/>
        <item x="191"/>
        <item x="143"/>
        <item x="978"/>
        <item x="646"/>
        <item x="928"/>
        <item x="929"/>
        <item x="930"/>
        <item x="229"/>
        <item x="1187"/>
        <item x="550"/>
        <item x="586"/>
        <item x="410"/>
        <item x="801"/>
        <item x="1113"/>
        <item x="620"/>
        <item x="1091"/>
        <item x="230"/>
        <item x="1291"/>
        <item x="1234"/>
        <item x="1141"/>
        <item x="952"/>
        <item x="31"/>
        <item x="283"/>
        <item x="887"/>
        <item x="708"/>
        <item x="284"/>
        <item x="1009"/>
        <item x="1142"/>
        <item x="953"/>
        <item x="32"/>
        <item x="802"/>
        <item x="411"/>
        <item x="285"/>
        <item x="231"/>
        <item x="621"/>
        <item x="1350"/>
        <item x="1101"/>
        <item x="1235"/>
        <item x="33"/>
        <item x="361"/>
        <item x="518"/>
        <item x="81"/>
        <item x="144"/>
        <item x="34"/>
        <item x="232"/>
        <item x="803"/>
        <item x="587"/>
        <item x="1236"/>
        <item x="1352"/>
        <item x="647"/>
        <item x="954"/>
        <item x="769"/>
        <item x="412"/>
        <item x="770"/>
        <item x="1277"/>
        <item x="484"/>
        <item x="82"/>
        <item x="648"/>
        <item x="771"/>
        <item x="979"/>
        <item x="233"/>
        <item x="955"/>
        <item x="804"/>
        <item x="1151"/>
        <item x="35"/>
        <item x="1010"/>
        <item x="980"/>
        <item x="1124"/>
        <item x="519"/>
        <item x="551"/>
        <item x="1075"/>
        <item x="1166"/>
        <item x="1062"/>
        <item x="323"/>
        <item x="907"/>
        <item x="362"/>
        <item x="1188"/>
        <item x="829"/>
        <item x="588"/>
        <item x="447"/>
        <item x="876"/>
        <item x="1125"/>
        <item x="772"/>
        <item x="1278"/>
        <item x="552"/>
        <item x="413"/>
        <item x="145"/>
        <item x="1341"/>
        <item x="773"/>
        <item x="286"/>
        <item x="908"/>
        <item x="234"/>
        <item x="709"/>
        <item x="649"/>
        <item x="363"/>
        <item x="1295"/>
        <item x="192"/>
        <item x="1198"/>
        <item x="287"/>
        <item x="235"/>
        <item x="1222"/>
        <item x="83"/>
        <item x="84"/>
        <item x="1265"/>
        <item x="589"/>
        <item x="1395"/>
        <item x="1126"/>
        <item x="85"/>
        <item x="414"/>
        <item x="710"/>
        <item x="324"/>
        <item x="1379"/>
        <item x="36"/>
        <item x="1076"/>
        <item x="774"/>
        <item x="743"/>
        <item x="1033"/>
        <item x="991"/>
        <item x="1045"/>
        <item x="1308"/>
        <item x="909"/>
        <item x="86"/>
        <item x="37"/>
        <item x="1223"/>
        <item x="1321"/>
        <item x="678"/>
        <item x="1152"/>
        <item x="1127"/>
        <item x="1218"/>
        <item x="805"/>
        <item x="553"/>
        <item x="1011"/>
        <item x="1128"/>
        <item x="364"/>
        <item x="1283"/>
        <item x="679"/>
        <item x="38"/>
        <item x="931"/>
        <item x="1199"/>
        <item x="744"/>
        <item x="485"/>
        <item x="554"/>
        <item x="1114"/>
        <item x="1012"/>
        <item x="1092"/>
        <item x="288"/>
        <item x="1391"/>
        <item x="193"/>
        <item x="1351"/>
        <item x="325"/>
        <item x="365"/>
        <item x="555"/>
        <item x="236"/>
        <item x="289"/>
        <item x="237"/>
        <item x="39"/>
        <item x="40"/>
        <item x="1279"/>
        <item x="1115"/>
        <item x="830"/>
        <item x="194"/>
        <item x="556"/>
        <item x="1129"/>
        <item x="41"/>
        <item x="195"/>
        <item x="849"/>
        <item x="1130"/>
        <item x="650"/>
        <item x="1153"/>
        <item x="1280"/>
        <item x="146"/>
        <item x="520"/>
        <item x="196"/>
        <item x="1342"/>
        <item x="448"/>
        <item x="775"/>
        <item x="557"/>
        <item x="290"/>
        <item x="558"/>
        <item x="291"/>
        <item x="888"/>
        <item x="1116"/>
        <item x="1093"/>
        <item x="932"/>
        <item x="326"/>
        <item x="831"/>
        <item x="910"/>
        <item x="745"/>
        <item x="1167"/>
        <item x="622"/>
        <item x="147"/>
        <item x="197"/>
        <item x="148"/>
        <item x="1034"/>
        <item x="238"/>
        <item x="149"/>
        <item x="87"/>
        <item x="198"/>
        <item x="806"/>
        <item x="590"/>
        <item x="88"/>
        <item x="559"/>
        <item x="832"/>
        <item x="486"/>
        <item x="150"/>
        <item x="1177"/>
        <item x="911"/>
        <item x="415"/>
        <item x="711"/>
        <item x="487"/>
        <item x="449"/>
        <item x="1266"/>
        <item x="712"/>
        <item x="1077"/>
        <item x="416"/>
        <item x="746"/>
        <item x="521"/>
        <item x="889"/>
        <item x="1035"/>
        <item x="713"/>
        <item x="151"/>
        <item x="450"/>
        <item x="714"/>
        <item x="1357"/>
        <item x="1063"/>
        <item x="42"/>
        <item x="1267"/>
        <item x="1013"/>
        <item x="1263"/>
        <item x="451"/>
        <item x="488"/>
        <item x="1117"/>
        <item x="366"/>
        <item x="43"/>
        <item x="199"/>
        <item x="1036"/>
        <item x="833"/>
        <item x="1380"/>
        <item x="1037"/>
        <item x="890"/>
        <item x="1014"/>
        <item x="1102"/>
        <item x="1347"/>
        <item x="1131"/>
        <item x="850"/>
        <item x="651"/>
        <item x="1154"/>
        <item x="1381"/>
        <item x="1281"/>
        <item x="367"/>
        <item x="239"/>
        <item x="1078"/>
        <item x="1103"/>
        <item x="1322"/>
        <item x="807"/>
        <item x="992"/>
        <item x="152"/>
        <item x="834"/>
        <item x="368"/>
        <item x="652"/>
        <item x="747"/>
        <item x="1237"/>
        <item x="851"/>
        <item x="560"/>
        <item x="715"/>
        <item x="1292"/>
        <item x="1268"/>
        <item x="1079"/>
        <item x="1369"/>
        <item x="1327"/>
        <item x="993"/>
        <item x="1300"/>
        <item x="1224"/>
        <item x="1168"/>
        <item x="240"/>
        <item x="1363"/>
        <item x="1382"/>
        <item x="1225"/>
        <item x="561"/>
        <item x="153"/>
        <item x="369"/>
        <item x="912"/>
        <item x="452"/>
        <item x="44"/>
        <item x="1364"/>
        <item x="45"/>
        <item x="1212"/>
        <item x="1080"/>
        <item x="776"/>
        <item x="89"/>
        <item x="653"/>
        <item x="453"/>
        <item x="680"/>
        <item x="562"/>
        <item x="1226"/>
        <item x="522"/>
        <item x="154"/>
        <item x="1402"/>
        <item x="200"/>
        <item x="201"/>
        <item x="1296"/>
        <item x="913"/>
        <item x="623"/>
        <item x="46"/>
        <item x="47"/>
        <item x="1132"/>
        <item x="1328"/>
        <item x="1046"/>
        <item x="241"/>
        <item x="852"/>
        <item x="654"/>
        <item x="1178"/>
        <item x="454"/>
        <item x="914"/>
        <item x="242"/>
        <item x="716"/>
        <item x="1309"/>
        <item x="1094"/>
        <item x="1377"/>
        <item x="1397"/>
        <item x="1081"/>
        <item x="1343"/>
        <item x="202"/>
        <item x="523"/>
        <item x="292"/>
        <item x="489"/>
        <item x="370"/>
        <item x="455"/>
        <item x="963"/>
        <item x="490"/>
        <item x="777"/>
        <item x="327"/>
        <item x="48"/>
        <item x="293"/>
        <item x="808"/>
        <item x="853"/>
        <item x="1104"/>
        <item x="854"/>
        <item x="491"/>
        <item x="809"/>
        <item x="1047"/>
        <item x="591"/>
        <item x="1365"/>
        <item x="456"/>
        <item x="243"/>
        <item x="717"/>
        <item x="1015"/>
        <item x="417"/>
        <item x="524"/>
        <item x="90"/>
        <item x="49"/>
        <item x="50"/>
        <item x="891"/>
        <item x="1169"/>
        <item x="592"/>
        <item x="810"/>
        <item x="748"/>
        <item x="328"/>
        <item x="1316"/>
        <item x="492"/>
        <item x="418"/>
        <item x="203"/>
        <item x="51"/>
        <item x="493"/>
        <item x="593"/>
        <item x="91"/>
        <item x="204"/>
        <item x="563"/>
        <item x="294"/>
        <item x="92"/>
        <item x="205"/>
        <item x="329"/>
        <item x="1016"/>
        <item x="1082"/>
        <item x="52"/>
        <item x="718"/>
        <item x="1155"/>
        <item x="1143"/>
        <item x="93"/>
        <item x="371"/>
        <item x="719"/>
        <item x="749"/>
        <item x="94"/>
        <item x="915"/>
        <item x="419"/>
        <item x="594"/>
        <item x="457"/>
        <item x="1170"/>
        <item x="330"/>
        <item x="564"/>
        <item x="916"/>
        <item x="778"/>
        <item x="964"/>
        <item x="1083"/>
        <item x="155"/>
        <item x="624"/>
        <item x="855"/>
        <item x="331"/>
        <item x="1017"/>
        <item x="1038"/>
        <item x="295"/>
        <item x="244"/>
        <item x="1039"/>
        <item x="458"/>
        <item x="811"/>
        <item x="95"/>
        <item x="892"/>
        <item x="96"/>
        <item x="97"/>
        <item x="1238"/>
        <item x="98"/>
        <item x="525"/>
        <item x="1084"/>
        <item x="835"/>
        <item x="1064"/>
        <item x="1301"/>
        <item x="655"/>
        <item x="1065"/>
        <item x="595"/>
        <item x="565"/>
        <item x="779"/>
        <item x="681"/>
        <item x="933"/>
        <item x="372"/>
        <item x="1189"/>
        <item x="934"/>
        <item x="332"/>
        <item x="780"/>
        <item x="750"/>
        <item x="1213"/>
        <item x="156"/>
        <item x="1239"/>
        <item x="1264"/>
        <item x="1284"/>
        <item x="373"/>
        <item x="566"/>
        <item x="333"/>
        <item x="245"/>
        <item x="99"/>
        <item x="836"/>
        <item x="751"/>
        <item x="334"/>
        <item x="994"/>
        <item x="1156"/>
        <item x="157"/>
        <item x="494"/>
        <item x="856"/>
        <item x="935"/>
        <item x="1334"/>
        <item x="1253"/>
        <item x="296"/>
        <item x="1302"/>
        <item x="625"/>
        <item x="1133"/>
        <item x="1227"/>
        <item x="495"/>
        <item x="682"/>
        <item x="936"/>
        <item x="53"/>
        <item x="374"/>
        <item x="459"/>
        <item x="460"/>
        <item x="158"/>
        <item x="206"/>
        <item x="207"/>
        <item x="1018"/>
        <item x="683"/>
        <item x="1048"/>
        <item x="1190"/>
        <item x="857"/>
        <item x="208"/>
        <item x="858"/>
        <item x="246"/>
        <item x="247"/>
        <item x="335"/>
        <item x="596"/>
        <item x="159"/>
        <item x="100"/>
        <item x="981"/>
        <item x="54"/>
        <item x="496"/>
        <item x="656"/>
        <item x="1378"/>
        <item x="375"/>
        <item x="657"/>
        <item x="917"/>
        <item x="918"/>
        <item x="1118"/>
        <item x="752"/>
        <item x="55"/>
        <item x="1303"/>
        <item x="1105"/>
        <item x="626"/>
        <item x="376"/>
        <item x="1019"/>
        <item x="1228"/>
        <item x="160"/>
        <item x="627"/>
        <item x="567"/>
        <item x="1095"/>
        <item x="209"/>
        <item x="1106"/>
        <item x="1335"/>
        <item x="837"/>
        <item x="1020"/>
        <item x="956"/>
        <item x="1179"/>
        <item x="838"/>
        <item x="1344"/>
        <item x="1323"/>
        <item x="161"/>
        <item x="568"/>
        <item x="248"/>
        <item x="420"/>
        <item x="893"/>
        <item x="210"/>
        <item x="526"/>
        <item x="569"/>
        <item x="658"/>
        <item x="1066"/>
        <item x="421"/>
        <item x="422"/>
        <item x="812"/>
        <item x="1371"/>
        <item x="957"/>
        <item x="297"/>
        <item x="1304"/>
        <item x="1040"/>
        <item x="423"/>
        <item x="813"/>
        <item x="570"/>
        <item x="1229"/>
        <item x="101"/>
        <item x="1021"/>
        <item x="1049"/>
        <item x="1254"/>
        <item x="720"/>
        <item x="527"/>
        <item x="298"/>
        <item x="1107"/>
        <item x="377"/>
        <item x="877"/>
        <item x="1108"/>
        <item x="336"/>
        <item x="1096"/>
        <item x="878"/>
        <item x="684"/>
        <item x="1269"/>
        <item x="424"/>
        <item x="839"/>
        <item x="1050"/>
        <item x="1392"/>
        <item x="894"/>
        <item x="337"/>
        <item x="378"/>
        <item x="1219"/>
        <item x="1119"/>
        <item x="1312"/>
        <item x="628"/>
        <item x="1356"/>
        <item x="1120"/>
        <item x="965"/>
        <item x="379"/>
        <item x="879"/>
        <item x="211"/>
        <item x="1359"/>
        <item x="425"/>
        <item x="1384"/>
        <item x="1255"/>
        <item x="685"/>
        <item x="338"/>
        <item x="1134"/>
        <item x="1396"/>
        <item x="686"/>
        <item x="1366"/>
        <item x="299"/>
        <item x="1200"/>
        <item x="597"/>
        <item x="895"/>
        <item x="814"/>
        <item x="426"/>
        <item x="753"/>
        <item x="102"/>
        <item x="103"/>
        <item x="1051"/>
        <item x="1171"/>
        <item x="380"/>
        <item x="958"/>
        <item x="966"/>
        <item x="104"/>
        <item x="1172"/>
        <item x="967"/>
        <item x="880"/>
        <item x="1173"/>
        <item x="339"/>
        <item x="1336"/>
        <item x="919"/>
        <item x="300"/>
        <item x="937"/>
        <item x="598"/>
        <item x="1375"/>
        <item x="301"/>
        <item x="629"/>
        <item x="302"/>
        <item x="1372"/>
        <item x="1337"/>
        <item x="721"/>
        <item x="249"/>
        <item x="1180"/>
        <item x="968"/>
        <item x="303"/>
        <item x="920"/>
        <item x="687"/>
        <item x="304"/>
        <item x="1109"/>
        <item x="1293"/>
        <item x="659"/>
        <item x="1052"/>
        <item x="381"/>
        <item x="722"/>
        <item x="1067"/>
        <item x="162"/>
        <item x="1329"/>
        <item x="1157"/>
        <item x="781"/>
        <item x="859"/>
        <item x="1097"/>
        <item x="1085"/>
        <item x="599"/>
        <item x="600"/>
        <item x="601"/>
        <item x="815"/>
        <item x="1121"/>
        <item x="250"/>
        <item x="1388"/>
        <item x="1338"/>
        <item x="497"/>
        <item x="498"/>
        <item x="163"/>
        <item x="995"/>
        <item x="461"/>
        <item x="896"/>
        <item x="462"/>
        <item x="251"/>
        <item x="499"/>
        <item x="105"/>
        <item x="528"/>
        <item x="382"/>
        <item x="212"/>
        <item x="305"/>
        <item x="106"/>
        <item x="1270"/>
        <item x="1403"/>
        <item x="1285"/>
        <item x="427"/>
        <item x="428"/>
        <item x="107"/>
        <item x="688"/>
        <item x="816"/>
        <item x="108"/>
        <item x="1201"/>
        <item x="109"/>
        <item x="213"/>
        <item x="1353"/>
        <item x="110"/>
        <item x="164"/>
        <item x="500"/>
        <item x="571"/>
        <item x="723"/>
        <item x="1373"/>
        <item x="1383"/>
        <item x="782"/>
        <item x="111"/>
        <item x="56"/>
        <item x="529"/>
        <item x="783"/>
        <item x="724"/>
        <item x="1214"/>
        <item x="463"/>
        <item x="725"/>
        <item x="112"/>
        <item x="1022"/>
        <item x="113"/>
        <item x="1023"/>
        <item x="1256"/>
        <item x="306"/>
        <item x="340"/>
        <item x="726"/>
        <item x="165"/>
        <item x="57"/>
        <item x="754"/>
        <item x="1257"/>
        <item x="982"/>
        <item x="114"/>
        <item x="1086"/>
        <item x="921"/>
        <item x="689"/>
        <item x="784"/>
        <item x="630"/>
        <item x="572"/>
        <item x="58"/>
        <item x="727"/>
        <item x="755"/>
        <item x="530"/>
        <item x="860"/>
        <item x="1240"/>
        <item x="1144"/>
        <item x="785"/>
        <item x="307"/>
        <item x="1358"/>
        <item x="501"/>
        <item x="1135"/>
        <item x="59"/>
        <item x="1215"/>
        <item x="166"/>
        <item x="817"/>
        <item x="631"/>
        <item x="115"/>
        <item x="996"/>
        <item x="252"/>
        <item x="1360"/>
        <item x="167"/>
        <item x="116"/>
        <item x="983"/>
        <item x="1024"/>
        <item x="383"/>
        <item x="897"/>
        <item x="969"/>
        <item x="253"/>
        <item x="60"/>
        <item x="117"/>
        <item x="118"/>
        <item x="464"/>
        <item x="119"/>
        <item x="168"/>
        <item x="61"/>
        <item x="254"/>
        <item x="1361"/>
        <item x="502"/>
        <item x="1174"/>
        <item x="255"/>
        <item x="429"/>
        <item x="861"/>
        <item x="214"/>
        <item x="169"/>
        <item x="465"/>
        <item x="531"/>
        <item x="308"/>
        <item x="1145"/>
        <item x="984"/>
        <item x="532"/>
        <item x="503"/>
        <item x="997"/>
        <item x="1098"/>
        <item x="1317"/>
        <item x="1158"/>
        <item x="840"/>
        <item x="256"/>
        <item x="818"/>
        <item x="786"/>
        <item x="573"/>
        <item x="574"/>
        <item x="1286"/>
        <item x="1246"/>
        <item x="1159"/>
        <item x="1136"/>
        <item x="309"/>
        <item x="1271"/>
        <item x="466"/>
        <item x="430"/>
        <item x="310"/>
        <item x="504"/>
        <item x="120"/>
        <item x="384"/>
        <item x="1146"/>
        <item x="467"/>
        <item x="1241"/>
        <item x="1137"/>
        <item x="170"/>
        <item x="985"/>
        <item x="1053"/>
        <item x="121"/>
        <item x="660"/>
        <item x="690"/>
        <item x="468"/>
        <item x="970"/>
        <item x="922"/>
        <item x="215"/>
        <item x="257"/>
        <item x="1272"/>
        <item x="533"/>
        <item x="431"/>
        <item x="819"/>
        <item x="862"/>
        <item x="1400"/>
        <item x="258"/>
        <item x="691"/>
        <item x="1202"/>
        <item x="898"/>
        <item x="432"/>
        <item x="1220"/>
        <item x="385"/>
        <item x="122"/>
        <item x="259"/>
        <item x="469"/>
        <item x="386"/>
        <item t="default"/>
      </items>
    </pivotField>
    <pivotField numFmtId="14" showAll="0"/>
    <pivotField dataField="1"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7">
    <i>
      <x v="1"/>
    </i>
    <i>
      <x v="3"/>
    </i>
    <i>
      <x/>
    </i>
    <i>
      <x v="5"/>
    </i>
    <i>
      <x v="2"/>
    </i>
    <i>
      <x v="4"/>
    </i>
    <i t="grand">
      <x/>
    </i>
  </rowItems>
  <colItems count="1">
    <i/>
  </colItems>
  <dataFields count="1">
    <dataField name="Count" fld="8" subtotal="count" baseField="2"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A73899-9C70-4D36-A096-017EE9398BEB}" name="tbl_frequency_domai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Department" colHeaderCaption="Domain Name">
  <location ref="E3:J11" firstHeaderRow="1" firstDataRow="2" firstDataCol="1"/>
  <pivotFields count="18">
    <pivotField showAll="0"/>
    <pivotField numFmtId="22" showAll="0">
      <items count="49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t="default"/>
      </items>
    </pivotField>
    <pivotField axis="axisRow" showAll="0" sortType="descending">
      <items count="7">
        <item x="3"/>
        <item x="4"/>
        <item x="0"/>
        <item x="2"/>
        <item x="5"/>
        <item x="1"/>
        <item t="default"/>
      </items>
      <autoSortScope>
        <pivotArea dataOnly="0" outline="0" fieldPosition="0">
          <references count="1">
            <reference field="4294967294" count="1" selected="0">
              <x v="0"/>
            </reference>
          </references>
        </pivotArea>
      </autoSortScope>
    </pivotField>
    <pivotField axis="axisCol" dataField="1" showAll="0" sortType="descending" countASubtotal="1">
      <items count="5">
        <item x="0"/>
        <item x="1"/>
        <item x="2"/>
        <item x="3"/>
        <item t="countA"/>
      </items>
      <autoSortScope>
        <pivotArea dataOnly="0" outline="0" fieldPosition="0">
          <references count="1">
            <reference field="4294967294" count="1" selected="0">
              <x v="0"/>
            </reference>
          </references>
        </pivotArea>
      </autoSortScope>
    </pivotField>
    <pivotField showAll="0"/>
    <pivotField showAll="0"/>
    <pivotField numFmtId="164" showAll="0">
      <items count="1405">
        <item x="1138"/>
        <item x="841"/>
        <item x="1099"/>
        <item x="387"/>
        <item x="959"/>
        <item x="0"/>
        <item x="820"/>
        <item x="260"/>
        <item x="1110"/>
        <item x="1324"/>
        <item x="821"/>
        <item x="470"/>
        <item x="388"/>
        <item x="842"/>
        <item x="1203"/>
        <item x="261"/>
        <item x="1204"/>
        <item x="171"/>
        <item x="575"/>
        <item x="262"/>
        <item x="822"/>
        <item x="986"/>
        <item x="998"/>
        <item x="123"/>
        <item x="960"/>
        <item x="938"/>
        <item x="1205"/>
        <item x="1181"/>
        <item x="1376"/>
        <item x="1122"/>
        <item x="632"/>
        <item x="661"/>
        <item x="1100"/>
        <item x="341"/>
        <item x="124"/>
        <item x="971"/>
        <item x="999"/>
        <item x="1041"/>
        <item x="1"/>
        <item x="471"/>
        <item x="923"/>
        <item x="756"/>
        <item x="1354"/>
        <item x="472"/>
        <item x="1247"/>
        <item x="1123"/>
        <item x="728"/>
        <item x="1385"/>
        <item x="633"/>
        <item x="881"/>
        <item x="1242"/>
        <item x="62"/>
        <item x="1000"/>
        <item x="2"/>
        <item x="389"/>
        <item x="311"/>
        <item x="390"/>
        <item x="172"/>
        <item x="216"/>
        <item x="63"/>
        <item x="1054"/>
        <item x="217"/>
        <item x="342"/>
        <item x="218"/>
        <item x="125"/>
        <item x="433"/>
        <item x="1206"/>
        <item x="899"/>
        <item x="662"/>
        <item x="602"/>
        <item x="3"/>
        <item x="391"/>
        <item x="312"/>
        <item x="1367"/>
        <item x="1313"/>
        <item x="313"/>
        <item x="1273"/>
        <item x="473"/>
        <item x="392"/>
        <item x="4"/>
        <item x="434"/>
        <item x="1147"/>
        <item x="534"/>
        <item x="843"/>
        <item x="863"/>
        <item x="729"/>
        <item x="1288"/>
        <item x="603"/>
        <item x="219"/>
        <item x="1339"/>
        <item x="939"/>
        <item x="1055"/>
        <item x="663"/>
        <item x="263"/>
        <item x="5"/>
        <item x="1182"/>
        <item x="634"/>
        <item x="126"/>
        <item x="664"/>
        <item x="220"/>
        <item x="972"/>
        <item x="635"/>
        <item x="823"/>
        <item x="535"/>
        <item x="536"/>
        <item x="665"/>
        <item x="924"/>
        <item x="1207"/>
        <item x="824"/>
        <item x="537"/>
        <item x="1345"/>
        <item x="393"/>
        <item x="787"/>
        <item x="221"/>
        <item x="576"/>
        <item x="692"/>
        <item x="666"/>
        <item x="64"/>
        <item x="1042"/>
        <item x="1183"/>
        <item x="314"/>
        <item x="604"/>
        <item x="435"/>
        <item x="1068"/>
        <item x="65"/>
        <item x="1175"/>
        <item x="1386"/>
        <item x="127"/>
        <item x="1325"/>
        <item x="394"/>
        <item x="1258"/>
        <item x="900"/>
        <item x="222"/>
        <item x="395"/>
        <item x="1087"/>
        <item x="1398"/>
        <item x="315"/>
        <item x="6"/>
        <item x="128"/>
        <item x="605"/>
        <item x="1374"/>
        <item x="606"/>
        <item x="864"/>
        <item x="693"/>
        <item x="436"/>
        <item x="844"/>
        <item x="1248"/>
        <item x="343"/>
        <item x="396"/>
        <item x="607"/>
        <item x="577"/>
        <item x="1025"/>
        <item x="845"/>
        <item x="1160"/>
        <item x="1346"/>
        <item x="608"/>
        <item x="316"/>
        <item x="344"/>
        <item x="66"/>
        <item x="1289"/>
        <item x="846"/>
        <item x="1069"/>
        <item x="345"/>
        <item x="973"/>
        <item x="1230"/>
        <item x="7"/>
        <item x="1026"/>
        <item x="1305"/>
        <item x="173"/>
        <item x="437"/>
        <item x="538"/>
        <item x="505"/>
        <item x="901"/>
        <item x="757"/>
        <item x="1139"/>
        <item x="474"/>
        <item x="223"/>
        <item x="925"/>
        <item x="1161"/>
        <item x="667"/>
        <item x="636"/>
        <item x="129"/>
        <item x="730"/>
        <item x="609"/>
        <item x="1070"/>
        <item x="1259"/>
        <item x="578"/>
        <item x="174"/>
        <item x="758"/>
        <item x="67"/>
        <item x="1231"/>
        <item x="539"/>
        <item x="264"/>
        <item x="731"/>
        <item x="68"/>
        <item x="438"/>
        <item x="8"/>
        <item x="610"/>
        <item x="1001"/>
        <item x="9"/>
        <item x="10"/>
        <item x="882"/>
        <item x="1191"/>
        <item x="1002"/>
        <item x="317"/>
        <item x="1362"/>
        <item x="130"/>
        <item x="987"/>
        <item x="926"/>
        <item x="11"/>
        <item x="611"/>
        <item x="540"/>
        <item x="318"/>
        <item x="265"/>
        <item x="1389"/>
        <item x="759"/>
        <item x="397"/>
        <item x="12"/>
        <item x="847"/>
        <item x="1314"/>
        <item x="1393"/>
        <item x="69"/>
        <item x="175"/>
        <item x="1027"/>
        <item x="1260"/>
        <item x="637"/>
        <item x="1348"/>
        <item x="579"/>
        <item x="506"/>
        <item x="638"/>
        <item x="70"/>
        <item x="346"/>
        <item x="347"/>
        <item x="865"/>
        <item x="940"/>
        <item x="541"/>
        <item x="176"/>
        <item x="612"/>
        <item x="1003"/>
        <item x="439"/>
        <item x="266"/>
        <item x="927"/>
        <item x="319"/>
        <item x="941"/>
        <item x="1184"/>
        <item x="177"/>
        <item x="440"/>
        <item x="348"/>
        <item x="613"/>
        <item x="178"/>
        <item x="942"/>
        <item x="13"/>
        <item x="825"/>
        <item x="788"/>
        <item x="1208"/>
        <item x="14"/>
        <item x="398"/>
        <item x="732"/>
        <item x="1056"/>
        <item x="789"/>
        <item x="1192"/>
        <item x="507"/>
        <item x="320"/>
        <item x="1232"/>
        <item x="267"/>
        <item x="475"/>
        <item x="694"/>
        <item x="349"/>
        <item x="508"/>
        <item x="441"/>
        <item x="268"/>
        <item x="733"/>
        <item x="790"/>
        <item x="902"/>
        <item x="71"/>
        <item x="350"/>
        <item x="131"/>
        <item x="695"/>
        <item x="1088"/>
        <item x="961"/>
        <item x="1394"/>
        <item x="269"/>
        <item x="943"/>
        <item x="696"/>
        <item x="1209"/>
        <item x="883"/>
        <item x="1089"/>
        <item x="270"/>
        <item x="179"/>
        <item x="974"/>
        <item x="72"/>
        <item x="697"/>
        <item x="399"/>
        <item x="442"/>
        <item x="271"/>
        <item x="760"/>
        <item x="351"/>
        <item x="509"/>
        <item x="73"/>
        <item x="1330"/>
        <item x="866"/>
        <item x="272"/>
        <item x="132"/>
        <item x="74"/>
        <item x="1320"/>
        <item x="1297"/>
        <item x="1090"/>
        <item x="639"/>
        <item x="1057"/>
        <item x="1058"/>
        <item x="761"/>
        <item x="791"/>
        <item x="1004"/>
        <item x="224"/>
        <item x="734"/>
        <item x="542"/>
        <item x="1028"/>
        <item x="792"/>
        <item x="15"/>
        <item x="867"/>
        <item x="762"/>
        <item x="1005"/>
        <item x="763"/>
        <item x="614"/>
        <item x="1233"/>
        <item x="1216"/>
        <item x="1029"/>
        <item x="640"/>
        <item x="180"/>
        <item x="944"/>
        <item x="476"/>
        <item x="903"/>
        <item x="793"/>
        <item x="75"/>
        <item x="352"/>
        <item x="1043"/>
        <item x="641"/>
        <item x="1071"/>
        <item x="400"/>
        <item x="1030"/>
        <item x="698"/>
        <item x="735"/>
        <item x="1249"/>
        <item x="699"/>
        <item x="1059"/>
        <item x="962"/>
        <item x="945"/>
        <item x="1250"/>
        <item x="225"/>
        <item x="1072"/>
        <item x="543"/>
        <item x="477"/>
        <item x="1148"/>
        <item x="946"/>
        <item x="133"/>
        <item x="868"/>
        <item x="401"/>
        <item x="353"/>
        <item x="544"/>
        <item x="273"/>
        <item x="1370"/>
        <item x="76"/>
        <item x="478"/>
        <item x="479"/>
        <item x="16"/>
        <item x="134"/>
        <item x="1221"/>
        <item x="181"/>
        <item x="975"/>
        <item x="668"/>
        <item x="274"/>
        <item x="642"/>
        <item x="510"/>
        <item x="1162"/>
        <item x="226"/>
        <item x="736"/>
        <item x="669"/>
        <item x="1282"/>
        <item x="615"/>
        <item x="869"/>
        <item x="1331"/>
        <item x="947"/>
        <item x="17"/>
        <item x="794"/>
        <item x="1185"/>
        <item x="700"/>
        <item x="643"/>
        <item x="443"/>
        <item x="870"/>
        <item x="354"/>
        <item x="1318"/>
        <item x="580"/>
        <item x="1163"/>
        <item x="1243"/>
        <item x="511"/>
        <item x="355"/>
        <item x="1387"/>
        <item x="321"/>
        <item x="402"/>
        <item x="1060"/>
        <item x="18"/>
        <item x="19"/>
        <item x="444"/>
        <item x="403"/>
        <item x="701"/>
        <item x="182"/>
        <item x="1390"/>
        <item x="404"/>
        <item x="512"/>
        <item x="764"/>
        <item x="545"/>
        <item x="826"/>
        <item x="581"/>
        <item x="135"/>
        <item x="871"/>
        <item x="1315"/>
        <item x="513"/>
        <item x="1193"/>
        <item x="670"/>
        <item x="1217"/>
        <item x="1073"/>
        <item x="20"/>
        <item x="1031"/>
        <item x="405"/>
        <item x="275"/>
        <item x="702"/>
        <item x="765"/>
        <item x="227"/>
        <item x="795"/>
        <item x="445"/>
        <item x="1306"/>
        <item x="671"/>
        <item x="827"/>
        <item x="796"/>
        <item x="1298"/>
        <item x="1061"/>
        <item x="1074"/>
        <item x="276"/>
        <item x="1274"/>
        <item x="1275"/>
        <item x="21"/>
        <item x="872"/>
        <item x="737"/>
        <item x="1340"/>
        <item x="582"/>
        <item x="797"/>
        <item x="277"/>
        <item x="1006"/>
        <item x="22"/>
        <item x="672"/>
        <item x="1251"/>
        <item x="1290"/>
        <item x="23"/>
        <item x="356"/>
        <item x="183"/>
        <item x="1210"/>
        <item x="184"/>
        <item x="616"/>
        <item x="1299"/>
        <item x="904"/>
        <item x="278"/>
        <item x="77"/>
        <item x="703"/>
        <item x="948"/>
        <item x="1319"/>
        <item x="1176"/>
        <item x="357"/>
        <item x="884"/>
        <item x="617"/>
        <item x="738"/>
        <item x="949"/>
        <item x="873"/>
        <item x="1194"/>
        <item x="673"/>
        <item x="136"/>
        <item x="674"/>
        <item x="950"/>
        <item x="1261"/>
        <item x="406"/>
        <item x="1310"/>
        <item x="1149"/>
        <item x="1244"/>
        <item x="704"/>
        <item x="1195"/>
        <item x="1245"/>
        <item x="546"/>
        <item x="137"/>
        <item x="705"/>
        <item x="1326"/>
        <item x="24"/>
        <item x="766"/>
        <item x="767"/>
        <item x="25"/>
        <item x="905"/>
        <item x="798"/>
        <item x="480"/>
        <item x="799"/>
        <item x="279"/>
        <item x="138"/>
        <item x="906"/>
        <item x="1252"/>
        <item x="26"/>
        <item x="739"/>
        <item x="1032"/>
        <item x="644"/>
        <item x="1294"/>
        <item x="1111"/>
        <item x="583"/>
        <item x="1112"/>
        <item x="280"/>
        <item x="322"/>
        <item x="481"/>
        <item x="1349"/>
        <item x="675"/>
        <item x="139"/>
        <item x="676"/>
        <item x="1276"/>
        <item x="1044"/>
        <item x="584"/>
        <item x="78"/>
        <item x="407"/>
        <item x="828"/>
        <item x="740"/>
        <item x="1399"/>
        <item x="140"/>
        <item x="1140"/>
        <item x="185"/>
        <item x="186"/>
        <item x="1196"/>
        <item x="1150"/>
        <item x="547"/>
        <item x="874"/>
        <item x="514"/>
        <item x="141"/>
        <item x="548"/>
        <item x="358"/>
        <item x="142"/>
        <item x="645"/>
        <item x="706"/>
        <item x="976"/>
        <item x="482"/>
        <item x="27"/>
        <item x="977"/>
        <item x="848"/>
        <item x="187"/>
        <item x="79"/>
        <item x="28"/>
        <item x="988"/>
        <item x="1211"/>
        <item x="768"/>
        <item x="885"/>
        <item x="359"/>
        <item x="188"/>
        <item x="515"/>
        <item x="281"/>
        <item x="29"/>
        <item x="1355"/>
        <item x="1164"/>
        <item x="1368"/>
        <item x="1307"/>
        <item x="516"/>
        <item x="549"/>
        <item x="1332"/>
        <item x="989"/>
        <item x="80"/>
        <item x="408"/>
        <item x="1287"/>
        <item x="990"/>
        <item x="707"/>
        <item x="189"/>
        <item x="618"/>
        <item x="1007"/>
        <item x="741"/>
        <item x="886"/>
        <item x="1008"/>
        <item x="951"/>
        <item x="228"/>
        <item x="190"/>
        <item x="360"/>
        <item x="875"/>
        <item x="677"/>
        <item x="1186"/>
        <item x="1197"/>
        <item x="483"/>
        <item x="517"/>
        <item x="1401"/>
        <item x="1311"/>
        <item x="446"/>
        <item x="1333"/>
        <item x="619"/>
        <item x="1165"/>
        <item x="30"/>
        <item x="742"/>
        <item x="585"/>
        <item x="409"/>
        <item x="282"/>
        <item x="1262"/>
        <item x="800"/>
        <item x="191"/>
        <item x="143"/>
        <item x="978"/>
        <item x="646"/>
        <item x="928"/>
        <item x="929"/>
        <item x="930"/>
        <item x="229"/>
        <item x="1187"/>
        <item x="550"/>
        <item x="586"/>
        <item x="410"/>
        <item x="801"/>
        <item x="1113"/>
        <item x="620"/>
        <item x="1091"/>
        <item x="230"/>
        <item x="1291"/>
        <item x="1234"/>
        <item x="1141"/>
        <item x="952"/>
        <item x="31"/>
        <item x="283"/>
        <item x="887"/>
        <item x="708"/>
        <item x="284"/>
        <item x="1009"/>
        <item x="1142"/>
        <item x="953"/>
        <item x="32"/>
        <item x="802"/>
        <item x="411"/>
        <item x="285"/>
        <item x="231"/>
        <item x="621"/>
        <item x="1350"/>
        <item x="1101"/>
        <item x="1235"/>
        <item x="33"/>
        <item x="361"/>
        <item x="518"/>
        <item x="81"/>
        <item x="144"/>
        <item x="34"/>
        <item x="232"/>
        <item x="803"/>
        <item x="587"/>
        <item x="1236"/>
        <item x="1352"/>
        <item x="647"/>
        <item x="954"/>
        <item x="769"/>
        <item x="412"/>
        <item x="770"/>
        <item x="1277"/>
        <item x="484"/>
        <item x="82"/>
        <item x="648"/>
        <item x="771"/>
        <item x="979"/>
        <item x="233"/>
        <item x="955"/>
        <item x="804"/>
        <item x="1151"/>
        <item x="35"/>
        <item x="1010"/>
        <item x="980"/>
        <item x="1124"/>
        <item x="519"/>
        <item x="551"/>
        <item x="1075"/>
        <item x="1166"/>
        <item x="1062"/>
        <item x="323"/>
        <item x="907"/>
        <item x="362"/>
        <item x="1188"/>
        <item x="829"/>
        <item x="588"/>
        <item x="447"/>
        <item x="876"/>
        <item x="1125"/>
        <item x="772"/>
        <item x="1278"/>
        <item x="552"/>
        <item x="413"/>
        <item x="145"/>
        <item x="1341"/>
        <item x="773"/>
        <item x="286"/>
        <item x="908"/>
        <item x="234"/>
        <item x="709"/>
        <item x="649"/>
        <item x="363"/>
        <item x="1295"/>
        <item x="192"/>
        <item x="1198"/>
        <item x="287"/>
        <item x="235"/>
        <item x="1222"/>
        <item x="83"/>
        <item x="84"/>
        <item x="1265"/>
        <item x="589"/>
        <item x="1395"/>
        <item x="1126"/>
        <item x="85"/>
        <item x="414"/>
        <item x="710"/>
        <item x="324"/>
        <item x="1379"/>
        <item x="36"/>
        <item x="1076"/>
        <item x="774"/>
        <item x="743"/>
        <item x="1033"/>
        <item x="991"/>
        <item x="1045"/>
        <item x="1308"/>
        <item x="909"/>
        <item x="86"/>
        <item x="37"/>
        <item x="1223"/>
        <item x="1321"/>
        <item x="678"/>
        <item x="1152"/>
        <item x="1127"/>
        <item x="1218"/>
        <item x="805"/>
        <item x="553"/>
        <item x="1011"/>
        <item x="1128"/>
        <item x="364"/>
        <item x="1283"/>
        <item x="679"/>
        <item x="38"/>
        <item x="931"/>
        <item x="1199"/>
        <item x="744"/>
        <item x="485"/>
        <item x="554"/>
        <item x="1114"/>
        <item x="1012"/>
        <item x="1092"/>
        <item x="288"/>
        <item x="1391"/>
        <item x="193"/>
        <item x="1351"/>
        <item x="325"/>
        <item x="365"/>
        <item x="555"/>
        <item x="236"/>
        <item x="289"/>
        <item x="237"/>
        <item x="39"/>
        <item x="40"/>
        <item x="1279"/>
        <item x="1115"/>
        <item x="830"/>
        <item x="194"/>
        <item x="556"/>
        <item x="1129"/>
        <item x="41"/>
        <item x="195"/>
        <item x="849"/>
        <item x="1130"/>
        <item x="650"/>
        <item x="1153"/>
        <item x="1280"/>
        <item x="146"/>
        <item x="520"/>
        <item x="196"/>
        <item x="1342"/>
        <item x="448"/>
        <item x="775"/>
        <item x="557"/>
        <item x="290"/>
        <item x="558"/>
        <item x="291"/>
        <item x="888"/>
        <item x="1116"/>
        <item x="1093"/>
        <item x="932"/>
        <item x="326"/>
        <item x="831"/>
        <item x="910"/>
        <item x="745"/>
        <item x="1167"/>
        <item x="622"/>
        <item x="147"/>
        <item x="197"/>
        <item x="148"/>
        <item x="1034"/>
        <item x="238"/>
        <item x="149"/>
        <item x="87"/>
        <item x="198"/>
        <item x="806"/>
        <item x="590"/>
        <item x="88"/>
        <item x="559"/>
        <item x="832"/>
        <item x="486"/>
        <item x="150"/>
        <item x="1177"/>
        <item x="911"/>
        <item x="415"/>
        <item x="711"/>
        <item x="487"/>
        <item x="449"/>
        <item x="1266"/>
        <item x="712"/>
        <item x="1077"/>
        <item x="416"/>
        <item x="746"/>
        <item x="521"/>
        <item x="889"/>
        <item x="1035"/>
        <item x="713"/>
        <item x="151"/>
        <item x="450"/>
        <item x="714"/>
        <item x="1357"/>
        <item x="1063"/>
        <item x="42"/>
        <item x="1267"/>
        <item x="1013"/>
        <item x="1263"/>
        <item x="451"/>
        <item x="488"/>
        <item x="1117"/>
        <item x="366"/>
        <item x="43"/>
        <item x="199"/>
        <item x="1036"/>
        <item x="833"/>
        <item x="1380"/>
        <item x="1037"/>
        <item x="890"/>
        <item x="1014"/>
        <item x="1102"/>
        <item x="1347"/>
        <item x="1131"/>
        <item x="850"/>
        <item x="651"/>
        <item x="1154"/>
        <item x="1381"/>
        <item x="1281"/>
        <item x="367"/>
        <item x="239"/>
        <item x="1078"/>
        <item x="1103"/>
        <item x="1322"/>
        <item x="807"/>
        <item x="992"/>
        <item x="152"/>
        <item x="834"/>
        <item x="368"/>
        <item x="652"/>
        <item x="747"/>
        <item x="1237"/>
        <item x="851"/>
        <item x="560"/>
        <item x="715"/>
        <item x="1292"/>
        <item x="1268"/>
        <item x="1079"/>
        <item x="1369"/>
        <item x="1327"/>
        <item x="993"/>
        <item x="1300"/>
        <item x="1224"/>
        <item x="1168"/>
        <item x="240"/>
        <item x="1363"/>
        <item x="1382"/>
        <item x="1225"/>
        <item x="561"/>
        <item x="153"/>
        <item x="369"/>
        <item x="912"/>
        <item x="452"/>
        <item x="44"/>
        <item x="1364"/>
        <item x="45"/>
        <item x="1212"/>
        <item x="1080"/>
        <item x="776"/>
        <item x="89"/>
        <item x="653"/>
        <item x="453"/>
        <item x="680"/>
        <item x="562"/>
        <item x="1226"/>
        <item x="522"/>
        <item x="154"/>
        <item x="1402"/>
        <item x="200"/>
        <item x="201"/>
        <item x="1296"/>
        <item x="913"/>
        <item x="623"/>
        <item x="46"/>
        <item x="47"/>
        <item x="1132"/>
        <item x="1328"/>
        <item x="1046"/>
        <item x="241"/>
        <item x="852"/>
        <item x="654"/>
        <item x="1178"/>
        <item x="454"/>
        <item x="914"/>
        <item x="242"/>
        <item x="716"/>
        <item x="1309"/>
        <item x="1094"/>
        <item x="1377"/>
        <item x="1397"/>
        <item x="1081"/>
        <item x="1343"/>
        <item x="202"/>
        <item x="523"/>
        <item x="292"/>
        <item x="489"/>
        <item x="370"/>
        <item x="455"/>
        <item x="963"/>
        <item x="490"/>
        <item x="777"/>
        <item x="327"/>
        <item x="48"/>
        <item x="293"/>
        <item x="808"/>
        <item x="853"/>
        <item x="1104"/>
        <item x="854"/>
        <item x="491"/>
        <item x="809"/>
        <item x="1047"/>
        <item x="591"/>
        <item x="1365"/>
        <item x="456"/>
        <item x="243"/>
        <item x="717"/>
        <item x="1015"/>
        <item x="417"/>
        <item x="524"/>
        <item x="90"/>
        <item x="49"/>
        <item x="50"/>
        <item x="891"/>
        <item x="1169"/>
        <item x="592"/>
        <item x="810"/>
        <item x="748"/>
        <item x="328"/>
        <item x="1316"/>
        <item x="492"/>
        <item x="418"/>
        <item x="203"/>
        <item x="51"/>
        <item x="493"/>
        <item x="593"/>
        <item x="91"/>
        <item x="204"/>
        <item x="563"/>
        <item x="294"/>
        <item x="92"/>
        <item x="205"/>
        <item x="329"/>
        <item x="1016"/>
        <item x="1082"/>
        <item x="52"/>
        <item x="718"/>
        <item x="1155"/>
        <item x="1143"/>
        <item x="93"/>
        <item x="371"/>
        <item x="719"/>
        <item x="749"/>
        <item x="94"/>
        <item x="915"/>
        <item x="419"/>
        <item x="594"/>
        <item x="457"/>
        <item x="1170"/>
        <item x="330"/>
        <item x="564"/>
        <item x="916"/>
        <item x="778"/>
        <item x="964"/>
        <item x="1083"/>
        <item x="155"/>
        <item x="624"/>
        <item x="855"/>
        <item x="331"/>
        <item x="1017"/>
        <item x="1038"/>
        <item x="295"/>
        <item x="244"/>
        <item x="1039"/>
        <item x="458"/>
        <item x="811"/>
        <item x="95"/>
        <item x="892"/>
        <item x="96"/>
        <item x="97"/>
        <item x="1238"/>
        <item x="98"/>
        <item x="525"/>
        <item x="1084"/>
        <item x="835"/>
        <item x="1064"/>
        <item x="1301"/>
        <item x="655"/>
        <item x="1065"/>
        <item x="595"/>
        <item x="565"/>
        <item x="779"/>
        <item x="681"/>
        <item x="933"/>
        <item x="372"/>
        <item x="1189"/>
        <item x="934"/>
        <item x="332"/>
        <item x="780"/>
        <item x="750"/>
        <item x="1213"/>
        <item x="156"/>
        <item x="1239"/>
        <item x="1264"/>
        <item x="1284"/>
        <item x="373"/>
        <item x="566"/>
        <item x="333"/>
        <item x="245"/>
        <item x="99"/>
        <item x="836"/>
        <item x="751"/>
        <item x="334"/>
        <item x="994"/>
        <item x="1156"/>
        <item x="157"/>
        <item x="494"/>
        <item x="856"/>
        <item x="935"/>
        <item x="1334"/>
        <item x="1253"/>
        <item x="296"/>
        <item x="1302"/>
        <item x="625"/>
        <item x="1133"/>
        <item x="1227"/>
        <item x="495"/>
        <item x="682"/>
        <item x="936"/>
        <item x="53"/>
        <item x="374"/>
        <item x="459"/>
        <item x="460"/>
        <item x="158"/>
        <item x="206"/>
        <item x="207"/>
        <item x="1018"/>
        <item x="683"/>
        <item x="1048"/>
        <item x="1190"/>
        <item x="857"/>
        <item x="208"/>
        <item x="858"/>
        <item x="246"/>
        <item x="247"/>
        <item x="335"/>
        <item x="596"/>
        <item x="159"/>
        <item x="100"/>
        <item x="981"/>
        <item x="54"/>
        <item x="496"/>
        <item x="656"/>
        <item x="1378"/>
        <item x="375"/>
        <item x="657"/>
        <item x="917"/>
        <item x="918"/>
        <item x="1118"/>
        <item x="752"/>
        <item x="55"/>
        <item x="1303"/>
        <item x="1105"/>
        <item x="626"/>
        <item x="376"/>
        <item x="1019"/>
        <item x="1228"/>
        <item x="160"/>
        <item x="627"/>
        <item x="567"/>
        <item x="1095"/>
        <item x="209"/>
        <item x="1106"/>
        <item x="1335"/>
        <item x="837"/>
        <item x="1020"/>
        <item x="956"/>
        <item x="1179"/>
        <item x="838"/>
        <item x="1344"/>
        <item x="1323"/>
        <item x="161"/>
        <item x="568"/>
        <item x="248"/>
        <item x="420"/>
        <item x="893"/>
        <item x="210"/>
        <item x="526"/>
        <item x="569"/>
        <item x="658"/>
        <item x="1066"/>
        <item x="421"/>
        <item x="422"/>
        <item x="812"/>
        <item x="1371"/>
        <item x="957"/>
        <item x="297"/>
        <item x="1304"/>
        <item x="1040"/>
        <item x="423"/>
        <item x="813"/>
        <item x="570"/>
        <item x="1229"/>
        <item x="101"/>
        <item x="1021"/>
        <item x="1049"/>
        <item x="1254"/>
        <item x="720"/>
        <item x="527"/>
        <item x="298"/>
        <item x="1107"/>
        <item x="377"/>
        <item x="877"/>
        <item x="1108"/>
        <item x="336"/>
        <item x="1096"/>
        <item x="878"/>
        <item x="684"/>
        <item x="1269"/>
        <item x="424"/>
        <item x="839"/>
        <item x="1050"/>
        <item x="1392"/>
        <item x="894"/>
        <item x="337"/>
        <item x="378"/>
        <item x="1219"/>
        <item x="1119"/>
        <item x="1312"/>
        <item x="628"/>
        <item x="1356"/>
        <item x="1120"/>
        <item x="965"/>
        <item x="379"/>
        <item x="879"/>
        <item x="211"/>
        <item x="1359"/>
        <item x="425"/>
        <item x="1384"/>
        <item x="1255"/>
        <item x="685"/>
        <item x="338"/>
        <item x="1134"/>
        <item x="1396"/>
        <item x="686"/>
        <item x="1366"/>
        <item x="299"/>
        <item x="1200"/>
        <item x="597"/>
        <item x="895"/>
        <item x="814"/>
        <item x="426"/>
        <item x="753"/>
        <item x="102"/>
        <item x="103"/>
        <item x="1051"/>
        <item x="1171"/>
        <item x="380"/>
        <item x="958"/>
        <item x="966"/>
        <item x="104"/>
        <item x="1172"/>
        <item x="967"/>
        <item x="880"/>
        <item x="1173"/>
        <item x="339"/>
        <item x="1336"/>
        <item x="919"/>
        <item x="300"/>
        <item x="937"/>
        <item x="598"/>
        <item x="1375"/>
        <item x="301"/>
        <item x="629"/>
        <item x="302"/>
        <item x="1372"/>
        <item x="1337"/>
        <item x="721"/>
        <item x="249"/>
        <item x="1180"/>
        <item x="968"/>
        <item x="303"/>
        <item x="920"/>
        <item x="687"/>
        <item x="304"/>
        <item x="1109"/>
        <item x="1293"/>
        <item x="659"/>
        <item x="1052"/>
        <item x="381"/>
        <item x="722"/>
        <item x="1067"/>
        <item x="162"/>
        <item x="1329"/>
        <item x="1157"/>
        <item x="781"/>
        <item x="859"/>
        <item x="1097"/>
        <item x="1085"/>
        <item x="599"/>
        <item x="600"/>
        <item x="601"/>
        <item x="815"/>
        <item x="1121"/>
        <item x="250"/>
        <item x="1388"/>
        <item x="1338"/>
        <item x="497"/>
        <item x="498"/>
        <item x="163"/>
        <item x="995"/>
        <item x="461"/>
        <item x="896"/>
        <item x="462"/>
        <item x="251"/>
        <item x="499"/>
        <item x="105"/>
        <item x="528"/>
        <item x="382"/>
        <item x="212"/>
        <item x="305"/>
        <item x="106"/>
        <item x="1270"/>
        <item x="1403"/>
        <item x="1285"/>
        <item x="427"/>
        <item x="428"/>
        <item x="107"/>
        <item x="688"/>
        <item x="816"/>
        <item x="108"/>
        <item x="1201"/>
        <item x="109"/>
        <item x="213"/>
        <item x="1353"/>
        <item x="110"/>
        <item x="164"/>
        <item x="500"/>
        <item x="571"/>
        <item x="723"/>
        <item x="1373"/>
        <item x="1383"/>
        <item x="782"/>
        <item x="111"/>
        <item x="56"/>
        <item x="529"/>
        <item x="783"/>
        <item x="724"/>
        <item x="1214"/>
        <item x="463"/>
        <item x="725"/>
        <item x="112"/>
        <item x="1022"/>
        <item x="113"/>
        <item x="1023"/>
        <item x="1256"/>
        <item x="306"/>
        <item x="340"/>
        <item x="726"/>
        <item x="165"/>
        <item x="57"/>
        <item x="754"/>
        <item x="1257"/>
        <item x="982"/>
        <item x="114"/>
        <item x="1086"/>
        <item x="921"/>
        <item x="689"/>
        <item x="784"/>
        <item x="630"/>
        <item x="572"/>
        <item x="58"/>
        <item x="727"/>
        <item x="755"/>
        <item x="530"/>
        <item x="860"/>
        <item x="1240"/>
        <item x="1144"/>
        <item x="785"/>
        <item x="307"/>
        <item x="1358"/>
        <item x="501"/>
        <item x="1135"/>
        <item x="59"/>
        <item x="1215"/>
        <item x="166"/>
        <item x="817"/>
        <item x="631"/>
        <item x="115"/>
        <item x="996"/>
        <item x="252"/>
        <item x="1360"/>
        <item x="167"/>
        <item x="116"/>
        <item x="983"/>
        <item x="1024"/>
        <item x="383"/>
        <item x="897"/>
        <item x="969"/>
        <item x="253"/>
        <item x="60"/>
        <item x="117"/>
        <item x="118"/>
        <item x="464"/>
        <item x="119"/>
        <item x="168"/>
        <item x="61"/>
        <item x="254"/>
        <item x="1361"/>
        <item x="502"/>
        <item x="1174"/>
        <item x="255"/>
        <item x="429"/>
        <item x="861"/>
        <item x="214"/>
        <item x="169"/>
        <item x="465"/>
        <item x="531"/>
        <item x="308"/>
        <item x="1145"/>
        <item x="984"/>
        <item x="532"/>
        <item x="503"/>
        <item x="997"/>
        <item x="1098"/>
        <item x="1317"/>
        <item x="1158"/>
        <item x="840"/>
        <item x="256"/>
        <item x="818"/>
        <item x="786"/>
        <item x="573"/>
        <item x="574"/>
        <item x="1286"/>
        <item x="1246"/>
        <item x="1159"/>
        <item x="1136"/>
        <item x="309"/>
        <item x="1271"/>
        <item x="466"/>
        <item x="430"/>
        <item x="310"/>
        <item x="504"/>
        <item x="120"/>
        <item x="384"/>
        <item x="1146"/>
        <item x="467"/>
        <item x="1241"/>
        <item x="1137"/>
        <item x="170"/>
        <item x="985"/>
        <item x="1053"/>
        <item x="121"/>
        <item x="660"/>
        <item x="690"/>
        <item x="468"/>
        <item x="970"/>
        <item x="922"/>
        <item x="215"/>
        <item x="257"/>
        <item x="1272"/>
        <item x="533"/>
        <item x="431"/>
        <item x="819"/>
        <item x="862"/>
        <item x="1400"/>
        <item x="258"/>
        <item x="691"/>
        <item x="1202"/>
        <item x="898"/>
        <item x="432"/>
        <item x="1220"/>
        <item x="385"/>
        <item x="122"/>
        <item x="259"/>
        <item x="469"/>
        <item x="386"/>
        <item t="default"/>
      </items>
    </pivotField>
    <pivotField numFmtId="14"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2"/>
  </rowFields>
  <rowItems count="7">
    <i>
      <x v="1"/>
    </i>
    <i>
      <x v="3"/>
    </i>
    <i>
      <x/>
    </i>
    <i>
      <x v="5"/>
    </i>
    <i>
      <x v="2"/>
    </i>
    <i>
      <x v="4"/>
    </i>
    <i t="grand">
      <x/>
    </i>
  </rowItems>
  <colFields count="1">
    <field x="3"/>
  </colFields>
  <colItems count="5">
    <i>
      <x v="2"/>
    </i>
    <i>
      <x v="1"/>
    </i>
    <i>
      <x/>
    </i>
    <i>
      <x v="3"/>
    </i>
    <i t="grand">
      <x/>
    </i>
  </colItems>
  <dataFields count="1">
    <dataField name=" " fld="3" subtotal="count" baseField="0" baseItem="0"/>
  </dataFields>
  <formats count="1">
    <format dxfId="22">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4B42C5-78E2-4479-9029-7BFA24ACDE10}" name="tbl_ResponseAna" cacheId="2"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3" rowHeaderCaption="Response Type" colHeaderCaption="Employee Action">
  <location ref="A18:B24" firstHeaderRow="1" firstDataRow="1" firstDataCol="1"/>
  <pivotFields count="1">
    <pivotField axis="axisRow" dataField="1" showAll="0" sortType="descending" countASubtotal="1">
      <items count="7">
        <item x="1"/>
        <item x="2"/>
        <item x="4"/>
        <item x="3"/>
        <item x="0"/>
        <item h="1" x="5"/>
        <item t="countA"/>
      </items>
      <autoSortScope>
        <pivotArea dataOnly="0" outline="0" fieldPosition="0">
          <references count="1">
            <reference field="4294967294" count="1" selected="0">
              <x v="0"/>
            </reference>
          </references>
        </pivotArea>
      </autoSortScope>
    </pivotField>
  </pivotFields>
  <rowFields count="1">
    <field x="0"/>
  </rowFields>
  <rowItems count="6">
    <i>
      <x v="3"/>
    </i>
    <i>
      <x v="1"/>
    </i>
    <i>
      <x v="4"/>
    </i>
    <i>
      <x/>
    </i>
    <i>
      <x v="2"/>
    </i>
    <i t="grand">
      <x/>
    </i>
  </rowItems>
  <colItems count="1">
    <i/>
  </colItems>
  <dataFields count="1">
    <dataField name=" " fld="0" subtotal="count" baseField="0" baseItem="0"/>
  </dataFields>
  <formats count="2">
    <format dxfId="24">
      <pivotArea type="origin" dataOnly="0" labelOnly="1" outline="0" fieldPosition="0"/>
    </format>
    <format dxfId="23">
      <pivotArea type="topRight" dataOnly="0" labelOnly="1" outline="0" fieldPosition="0"/>
    </format>
  </formats>
  <chartFormats count="12">
    <chartFormat chart="1" format="0" series="1">
      <pivotArea type="data" outline="0" fieldPosition="0">
        <references count="2">
          <reference field="4294967294" count="1" selected="0">
            <x v="0"/>
          </reference>
          <reference field="0" count="1" selected="0">
            <x v="3"/>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4"/>
          </reference>
        </references>
      </pivotArea>
    </chartFormat>
    <chartFormat chart="1" format="3" series="1">
      <pivotArea type="data" outline="0" fieldPosition="0">
        <references count="2">
          <reference field="4294967294" count="1" selected="0">
            <x v="0"/>
          </reference>
          <reference field="0" count="1" selected="0">
            <x v="0"/>
          </reference>
        </references>
      </pivotArea>
    </chartFormat>
    <chartFormat chart="1" format="4" series="1">
      <pivotArea type="data" outline="0" fieldPosition="0">
        <references count="2">
          <reference field="4294967294" count="1" selected="0">
            <x v="0"/>
          </reference>
          <reference field="0" count="1" selected="0">
            <x v="2"/>
          </reference>
        </references>
      </pivotArea>
    </chartFormat>
    <chartFormat chart="1" format="5" series="1">
      <pivotArea type="data" outline="0" fieldPosition="0">
        <references count="2">
          <reference field="4294967294" count="1" selected="0">
            <x v="0"/>
          </reference>
          <reference field="0" count="1" selected="0">
            <x v="5"/>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0" count="1" selected="0">
            <x v="3"/>
          </reference>
        </references>
      </pivotArea>
    </chartFormat>
    <chartFormat chart="1" format="8">
      <pivotArea type="data" outline="0" fieldPosition="0">
        <references count="2">
          <reference field="4294967294" count="1" selected="0">
            <x v="0"/>
          </reference>
          <reference field="0" count="1" selected="0">
            <x v="1"/>
          </reference>
        </references>
      </pivotArea>
    </chartFormat>
    <chartFormat chart="1" format="9">
      <pivotArea type="data" outline="0" fieldPosition="0">
        <references count="2">
          <reference field="4294967294" count="1" selected="0">
            <x v="0"/>
          </reference>
          <reference field="0" count="1" selected="0">
            <x v="2"/>
          </reference>
        </references>
      </pivotArea>
    </chartFormat>
    <chartFormat chart="1" format="10">
      <pivotArea type="data" outline="0" fieldPosition="0">
        <references count="2">
          <reference field="4294967294" count="1" selected="0">
            <x v="0"/>
          </reference>
          <reference field="0" count="1" selected="0">
            <x v="0"/>
          </reference>
        </references>
      </pivotArea>
    </chartFormat>
    <chartFormat chart="1" format="1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2B754F-AD1A-4E0D-93F8-F56FE7929151}" name="tbl_domain_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omains" colHeaderCaption="Attack Type">
  <location ref="A62:F68" firstHeaderRow="1" firstDataRow="2" firstDataCol="1"/>
  <pivotFields count="18">
    <pivotField showAll="0"/>
    <pivotField numFmtId="22" showAll="0">
      <items count="49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t="default"/>
      </items>
    </pivotField>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axis="axisCol" dataField="1"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numFmtId="164" showAll="0">
      <items count="1405">
        <item x="1138"/>
        <item x="841"/>
        <item x="1099"/>
        <item x="387"/>
        <item x="959"/>
        <item x="0"/>
        <item x="820"/>
        <item x="260"/>
        <item x="1110"/>
        <item x="1324"/>
        <item x="821"/>
        <item x="470"/>
        <item x="388"/>
        <item x="842"/>
        <item x="1203"/>
        <item x="261"/>
        <item x="1204"/>
        <item x="171"/>
        <item x="575"/>
        <item x="262"/>
        <item x="822"/>
        <item x="986"/>
        <item x="998"/>
        <item x="123"/>
        <item x="960"/>
        <item x="938"/>
        <item x="1205"/>
        <item x="1181"/>
        <item x="1376"/>
        <item x="1122"/>
        <item x="632"/>
        <item x="661"/>
        <item x="1100"/>
        <item x="341"/>
        <item x="124"/>
        <item x="971"/>
        <item x="999"/>
        <item x="1041"/>
        <item x="1"/>
        <item x="471"/>
        <item x="923"/>
        <item x="756"/>
        <item x="1354"/>
        <item x="472"/>
        <item x="1247"/>
        <item x="1123"/>
        <item x="728"/>
        <item x="1385"/>
        <item x="633"/>
        <item x="881"/>
        <item x="1242"/>
        <item x="62"/>
        <item x="1000"/>
        <item x="2"/>
        <item x="389"/>
        <item x="311"/>
        <item x="390"/>
        <item x="172"/>
        <item x="216"/>
        <item x="63"/>
        <item x="1054"/>
        <item x="217"/>
        <item x="342"/>
        <item x="218"/>
        <item x="125"/>
        <item x="433"/>
        <item x="1206"/>
        <item x="899"/>
        <item x="662"/>
        <item x="602"/>
        <item x="3"/>
        <item x="391"/>
        <item x="312"/>
        <item x="1367"/>
        <item x="1313"/>
        <item x="313"/>
        <item x="1273"/>
        <item x="473"/>
        <item x="392"/>
        <item x="4"/>
        <item x="434"/>
        <item x="1147"/>
        <item x="534"/>
        <item x="843"/>
        <item x="863"/>
        <item x="729"/>
        <item x="1288"/>
        <item x="603"/>
        <item x="219"/>
        <item x="1339"/>
        <item x="939"/>
        <item x="1055"/>
        <item x="663"/>
        <item x="263"/>
        <item x="5"/>
        <item x="1182"/>
        <item x="634"/>
        <item x="126"/>
        <item x="664"/>
        <item x="220"/>
        <item x="972"/>
        <item x="635"/>
        <item x="823"/>
        <item x="535"/>
        <item x="536"/>
        <item x="665"/>
        <item x="924"/>
        <item x="1207"/>
        <item x="824"/>
        <item x="537"/>
        <item x="1345"/>
        <item x="393"/>
        <item x="787"/>
        <item x="221"/>
        <item x="576"/>
        <item x="692"/>
        <item x="666"/>
        <item x="64"/>
        <item x="1042"/>
        <item x="1183"/>
        <item x="314"/>
        <item x="604"/>
        <item x="435"/>
        <item x="1068"/>
        <item x="65"/>
        <item x="1175"/>
        <item x="1386"/>
        <item x="127"/>
        <item x="1325"/>
        <item x="394"/>
        <item x="1258"/>
        <item x="900"/>
        <item x="222"/>
        <item x="395"/>
        <item x="1087"/>
        <item x="1398"/>
        <item x="315"/>
        <item x="6"/>
        <item x="128"/>
        <item x="605"/>
        <item x="1374"/>
        <item x="606"/>
        <item x="864"/>
        <item x="693"/>
        <item x="436"/>
        <item x="844"/>
        <item x="1248"/>
        <item x="343"/>
        <item x="396"/>
        <item x="607"/>
        <item x="577"/>
        <item x="1025"/>
        <item x="845"/>
        <item x="1160"/>
        <item x="1346"/>
        <item x="608"/>
        <item x="316"/>
        <item x="344"/>
        <item x="66"/>
        <item x="1289"/>
        <item x="846"/>
        <item x="1069"/>
        <item x="345"/>
        <item x="973"/>
        <item x="1230"/>
        <item x="7"/>
        <item x="1026"/>
        <item x="1305"/>
        <item x="173"/>
        <item x="437"/>
        <item x="538"/>
        <item x="505"/>
        <item x="901"/>
        <item x="757"/>
        <item x="1139"/>
        <item x="474"/>
        <item x="223"/>
        <item x="925"/>
        <item x="1161"/>
        <item x="667"/>
        <item x="636"/>
        <item x="129"/>
        <item x="730"/>
        <item x="609"/>
        <item x="1070"/>
        <item x="1259"/>
        <item x="578"/>
        <item x="174"/>
        <item x="758"/>
        <item x="67"/>
        <item x="1231"/>
        <item x="539"/>
        <item x="264"/>
        <item x="731"/>
        <item x="68"/>
        <item x="438"/>
        <item x="8"/>
        <item x="610"/>
        <item x="1001"/>
        <item x="9"/>
        <item x="10"/>
        <item x="882"/>
        <item x="1191"/>
        <item x="1002"/>
        <item x="317"/>
        <item x="1362"/>
        <item x="130"/>
        <item x="987"/>
        <item x="926"/>
        <item x="11"/>
        <item x="611"/>
        <item x="540"/>
        <item x="318"/>
        <item x="265"/>
        <item x="1389"/>
        <item x="759"/>
        <item x="397"/>
        <item x="12"/>
        <item x="847"/>
        <item x="1314"/>
        <item x="1393"/>
        <item x="69"/>
        <item x="175"/>
        <item x="1027"/>
        <item x="1260"/>
        <item x="637"/>
        <item x="1348"/>
        <item x="579"/>
        <item x="506"/>
        <item x="638"/>
        <item x="70"/>
        <item x="346"/>
        <item x="347"/>
        <item x="865"/>
        <item x="940"/>
        <item x="541"/>
        <item x="176"/>
        <item x="612"/>
        <item x="1003"/>
        <item x="439"/>
        <item x="266"/>
        <item x="927"/>
        <item x="319"/>
        <item x="941"/>
        <item x="1184"/>
        <item x="177"/>
        <item x="440"/>
        <item x="348"/>
        <item x="613"/>
        <item x="178"/>
        <item x="942"/>
        <item x="13"/>
        <item x="825"/>
        <item x="788"/>
        <item x="1208"/>
        <item x="14"/>
        <item x="398"/>
        <item x="732"/>
        <item x="1056"/>
        <item x="789"/>
        <item x="1192"/>
        <item x="507"/>
        <item x="320"/>
        <item x="1232"/>
        <item x="267"/>
        <item x="475"/>
        <item x="694"/>
        <item x="349"/>
        <item x="508"/>
        <item x="441"/>
        <item x="268"/>
        <item x="733"/>
        <item x="790"/>
        <item x="902"/>
        <item x="71"/>
        <item x="350"/>
        <item x="131"/>
        <item x="695"/>
        <item x="1088"/>
        <item x="961"/>
        <item x="1394"/>
        <item x="269"/>
        <item x="943"/>
        <item x="696"/>
        <item x="1209"/>
        <item x="883"/>
        <item x="1089"/>
        <item x="270"/>
        <item x="179"/>
        <item x="974"/>
        <item x="72"/>
        <item x="697"/>
        <item x="399"/>
        <item x="442"/>
        <item x="271"/>
        <item x="760"/>
        <item x="351"/>
        <item x="509"/>
        <item x="73"/>
        <item x="1330"/>
        <item x="866"/>
        <item x="272"/>
        <item x="132"/>
        <item x="74"/>
        <item x="1320"/>
        <item x="1297"/>
        <item x="1090"/>
        <item x="639"/>
        <item x="1057"/>
        <item x="1058"/>
        <item x="761"/>
        <item x="791"/>
        <item x="1004"/>
        <item x="224"/>
        <item x="734"/>
        <item x="542"/>
        <item x="1028"/>
        <item x="792"/>
        <item x="15"/>
        <item x="867"/>
        <item x="762"/>
        <item x="1005"/>
        <item x="763"/>
        <item x="614"/>
        <item x="1233"/>
        <item x="1216"/>
        <item x="1029"/>
        <item x="640"/>
        <item x="180"/>
        <item x="944"/>
        <item x="476"/>
        <item x="903"/>
        <item x="793"/>
        <item x="75"/>
        <item x="352"/>
        <item x="1043"/>
        <item x="641"/>
        <item x="1071"/>
        <item x="400"/>
        <item x="1030"/>
        <item x="698"/>
        <item x="735"/>
        <item x="1249"/>
        <item x="699"/>
        <item x="1059"/>
        <item x="962"/>
        <item x="945"/>
        <item x="1250"/>
        <item x="225"/>
        <item x="1072"/>
        <item x="543"/>
        <item x="477"/>
        <item x="1148"/>
        <item x="946"/>
        <item x="133"/>
        <item x="868"/>
        <item x="401"/>
        <item x="353"/>
        <item x="544"/>
        <item x="273"/>
        <item x="1370"/>
        <item x="76"/>
        <item x="478"/>
        <item x="479"/>
        <item x="16"/>
        <item x="134"/>
        <item x="1221"/>
        <item x="181"/>
        <item x="975"/>
        <item x="668"/>
        <item x="274"/>
        <item x="642"/>
        <item x="510"/>
        <item x="1162"/>
        <item x="226"/>
        <item x="736"/>
        <item x="669"/>
        <item x="1282"/>
        <item x="615"/>
        <item x="869"/>
        <item x="1331"/>
        <item x="947"/>
        <item x="17"/>
        <item x="794"/>
        <item x="1185"/>
        <item x="700"/>
        <item x="643"/>
        <item x="443"/>
        <item x="870"/>
        <item x="354"/>
        <item x="1318"/>
        <item x="580"/>
        <item x="1163"/>
        <item x="1243"/>
        <item x="511"/>
        <item x="355"/>
        <item x="1387"/>
        <item x="321"/>
        <item x="402"/>
        <item x="1060"/>
        <item x="18"/>
        <item x="19"/>
        <item x="444"/>
        <item x="403"/>
        <item x="701"/>
        <item x="182"/>
        <item x="1390"/>
        <item x="404"/>
        <item x="512"/>
        <item x="764"/>
        <item x="545"/>
        <item x="826"/>
        <item x="581"/>
        <item x="135"/>
        <item x="871"/>
        <item x="1315"/>
        <item x="513"/>
        <item x="1193"/>
        <item x="670"/>
        <item x="1217"/>
        <item x="1073"/>
        <item x="20"/>
        <item x="1031"/>
        <item x="405"/>
        <item x="275"/>
        <item x="702"/>
        <item x="765"/>
        <item x="227"/>
        <item x="795"/>
        <item x="445"/>
        <item x="1306"/>
        <item x="671"/>
        <item x="827"/>
        <item x="796"/>
        <item x="1298"/>
        <item x="1061"/>
        <item x="1074"/>
        <item x="276"/>
        <item x="1274"/>
        <item x="1275"/>
        <item x="21"/>
        <item x="872"/>
        <item x="737"/>
        <item x="1340"/>
        <item x="582"/>
        <item x="797"/>
        <item x="277"/>
        <item x="1006"/>
        <item x="22"/>
        <item x="672"/>
        <item x="1251"/>
        <item x="1290"/>
        <item x="23"/>
        <item x="356"/>
        <item x="183"/>
        <item x="1210"/>
        <item x="184"/>
        <item x="616"/>
        <item x="1299"/>
        <item x="904"/>
        <item x="278"/>
        <item x="77"/>
        <item x="703"/>
        <item x="948"/>
        <item x="1319"/>
        <item x="1176"/>
        <item x="357"/>
        <item x="884"/>
        <item x="617"/>
        <item x="738"/>
        <item x="949"/>
        <item x="873"/>
        <item x="1194"/>
        <item x="673"/>
        <item x="136"/>
        <item x="674"/>
        <item x="950"/>
        <item x="1261"/>
        <item x="406"/>
        <item x="1310"/>
        <item x="1149"/>
        <item x="1244"/>
        <item x="704"/>
        <item x="1195"/>
        <item x="1245"/>
        <item x="546"/>
        <item x="137"/>
        <item x="705"/>
        <item x="1326"/>
        <item x="24"/>
        <item x="766"/>
        <item x="767"/>
        <item x="25"/>
        <item x="905"/>
        <item x="798"/>
        <item x="480"/>
        <item x="799"/>
        <item x="279"/>
        <item x="138"/>
        <item x="906"/>
        <item x="1252"/>
        <item x="26"/>
        <item x="739"/>
        <item x="1032"/>
        <item x="644"/>
        <item x="1294"/>
        <item x="1111"/>
        <item x="583"/>
        <item x="1112"/>
        <item x="280"/>
        <item x="322"/>
        <item x="481"/>
        <item x="1349"/>
        <item x="675"/>
        <item x="139"/>
        <item x="676"/>
        <item x="1276"/>
        <item x="1044"/>
        <item x="584"/>
        <item x="78"/>
        <item x="407"/>
        <item x="828"/>
        <item x="740"/>
        <item x="1399"/>
        <item x="140"/>
        <item x="1140"/>
        <item x="185"/>
        <item x="186"/>
        <item x="1196"/>
        <item x="1150"/>
        <item x="547"/>
        <item x="874"/>
        <item x="514"/>
        <item x="141"/>
        <item x="548"/>
        <item x="358"/>
        <item x="142"/>
        <item x="645"/>
        <item x="706"/>
        <item x="976"/>
        <item x="482"/>
        <item x="27"/>
        <item x="977"/>
        <item x="848"/>
        <item x="187"/>
        <item x="79"/>
        <item x="28"/>
        <item x="988"/>
        <item x="1211"/>
        <item x="768"/>
        <item x="885"/>
        <item x="359"/>
        <item x="188"/>
        <item x="515"/>
        <item x="281"/>
        <item x="29"/>
        <item x="1355"/>
        <item x="1164"/>
        <item x="1368"/>
        <item x="1307"/>
        <item x="516"/>
        <item x="549"/>
        <item x="1332"/>
        <item x="989"/>
        <item x="80"/>
        <item x="408"/>
        <item x="1287"/>
        <item x="990"/>
        <item x="707"/>
        <item x="189"/>
        <item x="618"/>
        <item x="1007"/>
        <item x="741"/>
        <item x="886"/>
        <item x="1008"/>
        <item x="951"/>
        <item x="228"/>
        <item x="190"/>
        <item x="360"/>
        <item x="875"/>
        <item x="677"/>
        <item x="1186"/>
        <item x="1197"/>
        <item x="483"/>
        <item x="517"/>
        <item x="1401"/>
        <item x="1311"/>
        <item x="446"/>
        <item x="1333"/>
        <item x="619"/>
        <item x="1165"/>
        <item x="30"/>
        <item x="742"/>
        <item x="585"/>
        <item x="409"/>
        <item x="282"/>
        <item x="1262"/>
        <item x="800"/>
        <item x="191"/>
        <item x="143"/>
        <item x="978"/>
        <item x="646"/>
        <item x="928"/>
        <item x="929"/>
        <item x="930"/>
        <item x="229"/>
        <item x="1187"/>
        <item x="550"/>
        <item x="586"/>
        <item x="410"/>
        <item x="801"/>
        <item x="1113"/>
        <item x="620"/>
        <item x="1091"/>
        <item x="230"/>
        <item x="1291"/>
        <item x="1234"/>
        <item x="1141"/>
        <item x="952"/>
        <item x="31"/>
        <item x="283"/>
        <item x="887"/>
        <item x="708"/>
        <item x="284"/>
        <item x="1009"/>
        <item x="1142"/>
        <item x="953"/>
        <item x="32"/>
        <item x="802"/>
        <item x="411"/>
        <item x="285"/>
        <item x="231"/>
        <item x="621"/>
        <item x="1350"/>
        <item x="1101"/>
        <item x="1235"/>
        <item x="33"/>
        <item x="361"/>
        <item x="518"/>
        <item x="81"/>
        <item x="144"/>
        <item x="34"/>
        <item x="232"/>
        <item x="803"/>
        <item x="587"/>
        <item x="1236"/>
        <item x="1352"/>
        <item x="647"/>
        <item x="954"/>
        <item x="769"/>
        <item x="412"/>
        <item x="770"/>
        <item x="1277"/>
        <item x="484"/>
        <item x="82"/>
        <item x="648"/>
        <item x="771"/>
        <item x="979"/>
        <item x="233"/>
        <item x="955"/>
        <item x="804"/>
        <item x="1151"/>
        <item x="35"/>
        <item x="1010"/>
        <item x="980"/>
        <item x="1124"/>
        <item x="519"/>
        <item x="551"/>
        <item x="1075"/>
        <item x="1166"/>
        <item x="1062"/>
        <item x="323"/>
        <item x="907"/>
        <item x="362"/>
        <item x="1188"/>
        <item x="829"/>
        <item x="588"/>
        <item x="447"/>
        <item x="876"/>
        <item x="1125"/>
        <item x="772"/>
        <item x="1278"/>
        <item x="552"/>
        <item x="413"/>
        <item x="145"/>
        <item x="1341"/>
        <item x="773"/>
        <item x="286"/>
        <item x="908"/>
        <item x="234"/>
        <item x="709"/>
        <item x="649"/>
        <item x="363"/>
        <item x="1295"/>
        <item x="192"/>
        <item x="1198"/>
        <item x="287"/>
        <item x="235"/>
        <item x="1222"/>
        <item x="83"/>
        <item x="84"/>
        <item x="1265"/>
        <item x="589"/>
        <item x="1395"/>
        <item x="1126"/>
        <item x="85"/>
        <item x="414"/>
        <item x="710"/>
        <item x="324"/>
        <item x="1379"/>
        <item x="36"/>
        <item x="1076"/>
        <item x="774"/>
        <item x="743"/>
        <item x="1033"/>
        <item x="991"/>
        <item x="1045"/>
        <item x="1308"/>
        <item x="909"/>
        <item x="86"/>
        <item x="37"/>
        <item x="1223"/>
        <item x="1321"/>
        <item x="678"/>
        <item x="1152"/>
        <item x="1127"/>
        <item x="1218"/>
        <item x="805"/>
        <item x="553"/>
        <item x="1011"/>
        <item x="1128"/>
        <item x="364"/>
        <item x="1283"/>
        <item x="679"/>
        <item x="38"/>
        <item x="931"/>
        <item x="1199"/>
        <item x="744"/>
        <item x="485"/>
        <item x="554"/>
        <item x="1114"/>
        <item x="1012"/>
        <item x="1092"/>
        <item x="288"/>
        <item x="1391"/>
        <item x="193"/>
        <item x="1351"/>
        <item x="325"/>
        <item x="365"/>
        <item x="555"/>
        <item x="236"/>
        <item x="289"/>
        <item x="237"/>
        <item x="39"/>
        <item x="40"/>
        <item x="1279"/>
        <item x="1115"/>
        <item x="830"/>
        <item x="194"/>
        <item x="556"/>
        <item x="1129"/>
        <item x="41"/>
        <item x="195"/>
        <item x="849"/>
        <item x="1130"/>
        <item x="650"/>
        <item x="1153"/>
        <item x="1280"/>
        <item x="146"/>
        <item x="520"/>
        <item x="196"/>
        <item x="1342"/>
        <item x="448"/>
        <item x="775"/>
        <item x="557"/>
        <item x="290"/>
        <item x="558"/>
        <item x="291"/>
        <item x="888"/>
        <item x="1116"/>
        <item x="1093"/>
        <item x="932"/>
        <item x="326"/>
        <item x="831"/>
        <item x="910"/>
        <item x="745"/>
        <item x="1167"/>
        <item x="622"/>
        <item x="147"/>
        <item x="197"/>
        <item x="148"/>
        <item x="1034"/>
        <item x="238"/>
        <item x="149"/>
        <item x="87"/>
        <item x="198"/>
        <item x="806"/>
        <item x="590"/>
        <item x="88"/>
        <item x="559"/>
        <item x="832"/>
        <item x="486"/>
        <item x="150"/>
        <item x="1177"/>
        <item x="911"/>
        <item x="415"/>
        <item x="711"/>
        <item x="487"/>
        <item x="449"/>
        <item x="1266"/>
        <item x="712"/>
        <item x="1077"/>
        <item x="416"/>
        <item x="746"/>
        <item x="521"/>
        <item x="889"/>
        <item x="1035"/>
        <item x="713"/>
        <item x="151"/>
        <item x="450"/>
        <item x="714"/>
        <item x="1357"/>
        <item x="1063"/>
        <item x="42"/>
        <item x="1267"/>
        <item x="1013"/>
        <item x="1263"/>
        <item x="451"/>
        <item x="488"/>
        <item x="1117"/>
        <item x="366"/>
        <item x="43"/>
        <item x="199"/>
        <item x="1036"/>
        <item x="833"/>
        <item x="1380"/>
        <item x="1037"/>
        <item x="890"/>
        <item x="1014"/>
        <item x="1102"/>
        <item x="1347"/>
        <item x="1131"/>
        <item x="850"/>
        <item x="651"/>
        <item x="1154"/>
        <item x="1381"/>
        <item x="1281"/>
        <item x="367"/>
        <item x="239"/>
        <item x="1078"/>
        <item x="1103"/>
        <item x="1322"/>
        <item x="807"/>
        <item x="992"/>
        <item x="152"/>
        <item x="834"/>
        <item x="368"/>
        <item x="652"/>
        <item x="747"/>
        <item x="1237"/>
        <item x="851"/>
        <item x="560"/>
        <item x="715"/>
        <item x="1292"/>
        <item x="1268"/>
        <item x="1079"/>
        <item x="1369"/>
        <item x="1327"/>
        <item x="993"/>
        <item x="1300"/>
        <item x="1224"/>
        <item x="1168"/>
        <item x="240"/>
        <item x="1363"/>
        <item x="1382"/>
        <item x="1225"/>
        <item x="561"/>
        <item x="153"/>
        <item x="369"/>
        <item x="912"/>
        <item x="452"/>
        <item x="44"/>
        <item x="1364"/>
        <item x="45"/>
        <item x="1212"/>
        <item x="1080"/>
        <item x="776"/>
        <item x="89"/>
        <item x="653"/>
        <item x="453"/>
        <item x="680"/>
        <item x="562"/>
        <item x="1226"/>
        <item x="522"/>
        <item x="154"/>
        <item x="1402"/>
        <item x="200"/>
        <item x="201"/>
        <item x="1296"/>
        <item x="913"/>
        <item x="623"/>
        <item x="46"/>
        <item x="47"/>
        <item x="1132"/>
        <item x="1328"/>
        <item x="1046"/>
        <item x="241"/>
        <item x="852"/>
        <item x="654"/>
        <item x="1178"/>
        <item x="454"/>
        <item x="914"/>
        <item x="242"/>
        <item x="716"/>
        <item x="1309"/>
        <item x="1094"/>
        <item x="1377"/>
        <item x="1397"/>
        <item x="1081"/>
        <item x="1343"/>
        <item x="202"/>
        <item x="523"/>
        <item x="292"/>
        <item x="489"/>
        <item x="370"/>
        <item x="455"/>
        <item x="963"/>
        <item x="490"/>
        <item x="777"/>
        <item x="327"/>
        <item x="48"/>
        <item x="293"/>
        <item x="808"/>
        <item x="853"/>
        <item x="1104"/>
        <item x="854"/>
        <item x="491"/>
        <item x="809"/>
        <item x="1047"/>
        <item x="591"/>
        <item x="1365"/>
        <item x="456"/>
        <item x="243"/>
        <item x="717"/>
        <item x="1015"/>
        <item x="417"/>
        <item x="524"/>
        <item x="90"/>
        <item x="49"/>
        <item x="50"/>
        <item x="891"/>
        <item x="1169"/>
        <item x="592"/>
        <item x="810"/>
        <item x="748"/>
        <item x="328"/>
        <item x="1316"/>
        <item x="492"/>
        <item x="418"/>
        <item x="203"/>
        <item x="51"/>
        <item x="493"/>
        <item x="593"/>
        <item x="91"/>
        <item x="204"/>
        <item x="563"/>
        <item x="294"/>
        <item x="92"/>
        <item x="205"/>
        <item x="329"/>
        <item x="1016"/>
        <item x="1082"/>
        <item x="52"/>
        <item x="718"/>
        <item x="1155"/>
        <item x="1143"/>
        <item x="93"/>
        <item x="371"/>
        <item x="719"/>
        <item x="749"/>
        <item x="94"/>
        <item x="915"/>
        <item x="419"/>
        <item x="594"/>
        <item x="457"/>
        <item x="1170"/>
        <item x="330"/>
        <item x="564"/>
        <item x="916"/>
        <item x="778"/>
        <item x="964"/>
        <item x="1083"/>
        <item x="155"/>
        <item x="624"/>
        <item x="855"/>
        <item x="331"/>
        <item x="1017"/>
        <item x="1038"/>
        <item x="295"/>
        <item x="244"/>
        <item x="1039"/>
        <item x="458"/>
        <item x="811"/>
        <item x="95"/>
        <item x="892"/>
        <item x="96"/>
        <item x="97"/>
        <item x="1238"/>
        <item x="98"/>
        <item x="525"/>
        <item x="1084"/>
        <item x="835"/>
        <item x="1064"/>
        <item x="1301"/>
        <item x="655"/>
        <item x="1065"/>
        <item x="595"/>
        <item x="565"/>
        <item x="779"/>
        <item x="681"/>
        <item x="933"/>
        <item x="372"/>
        <item x="1189"/>
        <item x="934"/>
        <item x="332"/>
        <item x="780"/>
        <item x="750"/>
        <item x="1213"/>
        <item x="156"/>
        <item x="1239"/>
        <item x="1264"/>
        <item x="1284"/>
        <item x="373"/>
        <item x="566"/>
        <item x="333"/>
        <item x="245"/>
        <item x="99"/>
        <item x="836"/>
        <item x="751"/>
        <item x="334"/>
        <item x="994"/>
        <item x="1156"/>
        <item x="157"/>
        <item x="494"/>
        <item x="856"/>
        <item x="935"/>
        <item x="1334"/>
        <item x="1253"/>
        <item x="296"/>
        <item x="1302"/>
        <item x="625"/>
        <item x="1133"/>
        <item x="1227"/>
        <item x="495"/>
        <item x="682"/>
        <item x="936"/>
        <item x="53"/>
        <item x="374"/>
        <item x="459"/>
        <item x="460"/>
        <item x="158"/>
        <item x="206"/>
        <item x="207"/>
        <item x="1018"/>
        <item x="683"/>
        <item x="1048"/>
        <item x="1190"/>
        <item x="857"/>
        <item x="208"/>
        <item x="858"/>
        <item x="246"/>
        <item x="247"/>
        <item x="335"/>
        <item x="596"/>
        <item x="159"/>
        <item x="100"/>
        <item x="981"/>
        <item x="54"/>
        <item x="496"/>
        <item x="656"/>
        <item x="1378"/>
        <item x="375"/>
        <item x="657"/>
        <item x="917"/>
        <item x="918"/>
        <item x="1118"/>
        <item x="752"/>
        <item x="55"/>
        <item x="1303"/>
        <item x="1105"/>
        <item x="626"/>
        <item x="376"/>
        <item x="1019"/>
        <item x="1228"/>
        <item x="160"/>
        <item x="627"/>
        <item x="567"/>
        <item x="1095"/>
        <item x="209"/>
        <item x="1106"/>
        <item x="1335"/>
        <item x="837"/>
        <item x="1020"/>
        <item x="956"/>
        <item x="1179"/>
        <item x="838"/>
        <item x="1344"/>
        <item x="1323"/>
        <item x="161"/>
        <item x="568"/>
        <item x="248"/>
        <item x="420"/>
        <item x="893"/>
        <item x="210"/>
        <item x="526"/>
        <item x="569"/>
        <item x="658"/>
        <item x="1066"/>
        <item x="421"/>
        <item x="422"/>
        <item x="812"/>
        <item x="1371"/>
        <item x="957"/>
        <item x="297"/>
        <item x="1304"/>
        <item x="1040"/>
        <item x="423"/>
        <item x="813"/>
        <item x="570"/>
        <item x="1229"/>
        <item x="101"/>
        <item x="1021"/>
        <item x="1049"/>
        <item x="1254"/>
        <item x="720"/>
        <item x="527"/>
        <item x="298"/>
        <item x="1107"/>
        <item x="377"/>
        <item x="877"/>
        <item x="1108"/>
        <item x="336"/>
        <item x="1096"/>
        <item x="878"/>
        <item x="684"/>
        <item x="1269"/>
        <item x="424"/>
        <item x="839"/>
        <item x="1050"/>
        <item x="1392"/>
        <item x="894"/>
        <item x="337"/>
        <item x="378"/>
        <item x="1219"/>
        <item x="1119"/>
        <item x="1312"/>
        <item x="628"/>
        <item x="1356"/>
        <item x="1120"/>
        <item x="965"/>
        <item x="379"/>
        <item x="879"/>
        <item x="211"/>
        <item x="1359"/>
        <item x="425"/>
        <item x="1384"/>
        <item x="1255"/>
        <item x="685"/>
        <item x="338"/>
        <item x="1134"/>
        <item x="1396"/>
        <item x="686"/>
        <item x="1366"/>
        <item x="299"/>
        <item x="1200"/>
        <item x="597"/>
        <item x="895"/>
        <item x="814"/>
        <item x="426"/>
        <item x="753"/>
        <item x="102"/>
        <item x="103"/>
        <item x="1051"/>
        <item x="1171"/>
        <item x="380"/>
        <item x="958"/>
        <item x="966"/>
        <item x="104"/>
        <item x="1172"/>
        <item x="967"/>
        <item x="880"/>
        <item x="1173"/>
        <item x="339"/>
        <item x="1336"/>
        <item x="919"/>
        <item x="300"/>
        <item x="937"/>
        <item x="598"/>
        <item x="1375"/>
        <item x="301"/>
        <item x="629"/>
        <item x="302"/>
        <item x="1372"/>
        <item x="1337"/>
        <item x="721"/>
        <item x="249"/>
        <item x="1180"/>
        <item x="968"/>
        <item x="303"/>
        <item x="920"/>
        <item x="687"/>
        <item x="304"/>
        <item x="1109"/>
        <item x="1293"/>
        <item x="659"/>
        <item x="1052"/>
        <item x="381"/>
        <item x="722"/>
        <item x="1067"/>
        <item x="162"/>
        <item x="1329"/>
        <item x="1157"/>
        <item x="781"/>
        <item x="859"/>
        <item x="1097"/>
        <item x="1085"/>
        <item x="599"/>
        <item x="600"/>
        <item x="601"/>
        <item x="815"/>
        <item x="1121"/>
        <item x="250"/>
        <item x="1388"/>
        <item x="1338"/>
        <item x="497"/>
        <item x="498"/>
        <item x="163"/>
        <item x="995"/>
        <item x="461"/>
        <item x="896"/>
        <item x="462"/>
        <item x="251"/>
        <item x="499"/>
        <item x="105"/>
        <item x="528"/>
        <item x="382"/>
        <item x="212"/>
        <item x="305"/>
        <item x="106"/>
        <item x="1270"/>
        <item x="1403"/>
        <item x="1285"/>
        <item x="427"/>
        <item x="428"/>
        <item x="107"/>
        <item x="688"/>
        <item x="816"/>
        <item x="108"/>
        <item x="1201"/>
        <item x="109"/>
        <item x="213"/>
        <item x="1353"/>
        <item x="110"/>
        <item x="164"/>
        <item x="500"/>
        <item x="571"/>
        <item x="723"/>
        <item x="1373"/>
        <item x="1383"/>
        <item x="782"/>
        <item x="111"/>
        <item x="56"/>
        <item x="529"/>
        <item x="783"/>
        <item x="724"/>
        <item x="1214"/>
        <item x="463"/>
        <item x="725"/>
        <item x="112"/>
        <item x="1022"/>
        <item x="113"/>
        <item x="1023"/>
        <item x="1256"/>
        <item x="306"/>
        <item x="340"/>
        <item x="726"/>
        <item x="165"/>
        <item x="57"/>
        <item x="754"/>
        <item x="1257"/>
        <item x="982"/>
        <item x="114"/>
        <item x="1086"/>
        <item x="921"/>
        <item x="689"/>
        <item x="784"/>
        <item x="630"/>
        <item x="572"/>
        <item x="58"/>
        <item x="727"/>
        <item x="755"/>
        <item x="530"/>
        <item x="860"/>
        <item x="1240"/>
        <item x="1144"/>
        <item x="785"/>
        <item x="307"/>
        <item x="1358"/>
        <item x="501"/>
        <item x="1135"/>
        <item x="59"/>
        <item x="1215"/>
        <item x="166"/>
        <item x="817"/>
        <item x="631"/>
        <item x="115"/>
        <item x="996"/>
        <item x="252"/>
        <item x="1360"/>
        <item x="167"/>
        <item x="116"/>
        <item x="983"/>
        <item x="1024"/>
        <item x="383"/>
        <item x="897"/>
        <item x="969"/>
        <item x="253"/>
        <item x="60"/>
        <item x="117"/>
        <item x="118"/>
        <item x="464"/>
        <item x="119"/>
        <item x="168"/>
        <item x="61"/>
        <item x="254"/>
        <item x="1361"/>
        <item x="502"/>
        <item x="1174"/>
        <item x="255"/>
        <item x="429"/>
        <item x="861"/>
        <item x="214"/>
        <item x="169"/>
        <item x="465"/>
        <item x="531"/>
        <item x="308"/>
        <item x="1145"/>
        <item x="984"/>
        <item x="532"/>
        <item x="503"/>
        <item x="997"/>
        <item x="1098"/>
        <item x="1317"/>
        <item x="1158"/>
        <item x="840"/>
        <item x="256"/>
        <item x="818"/>
        <item x="786"/>
        <item x="573"/>
        <item x="574"/>
        <item x="1286"/>
        <item x="1246"/>
        <item x="1159"/>
        <item x="1136"/>
        <item x="309"/>
        <item x="1271"/>
        <item x="466"/>
        <item x="430"/>
        <item x="310"/>
        <item x="504"/>
        <item x="120"/>
        <item x="384"/>
        <item x="1146"/>
        <item x="467"/>
        <item x="1241"/>
        <item x="1137"/>
        <item x="170"/>
        <item x="985"/>
        <item x="1053"/>
        <item x="121"/>
        <item x="660"/>
        <item x="690"/>
        <item x="468"/>
        <item x="970"/>
        <item x="922"/>
        <item x="215"/>
        <item x="257"/>
        <item x="1272"/>
        <item x="533"/>
        <item x="431"/>
        <item x="819"/>
        <item x="862"/>
        <item x="1400"/>
        <item x="258"/>
        <item x="691"/>
        <item x="1202"/>
        <item x="898"/>
        <item x="432"/>
        <item x="1220"/>
        <item x="385"/>
        <item x="122"/>
        <item x="259"/>
        <item x="469"/>
        <item x="386"/>
        <item t="default"/>
      </items>
    </pivotField>
    <pivotField numFmtId="14"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3"/>
  </rowFields>
  <rowItems count="5">
    <i>
      <x v="1"/>
    </i>
    <i>
      <x v="2"/>
    </i>
    <i>
      <x v="3"/>
    </i>
    <i>
      <x/>
    </i>
    <i t="grand">
      <x/>
    </i>
  </rowItems>
  <colFields count="1">
    <field x="4"/>
  </colFields>
  <colItems count="5">
    <i>
      <x v="3"/>
    </i>
    <i>
      <x/>
    </i>
    <i>
      <x v="1"/>
    </i>
    <i>
      <x v="2"/>
    </i>
    <i t="grand">
      <x/>
    </i>
  </colItems>
  <dataFields count="1">
    <dataField name="Count of Phishing_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3595CE-D8EE-455F-8355-4B195ED0549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73:M80" firstHeaderRow="0" firstDataRow="1" firstDataCol="1"/>
  <pivotFields count="17">
    <pivotField showAll="0"/>
    <pivotField numFmtId="22" showAll="0"/>
    <pivotField axis="axisRow" showAll="0" sortType="descending">
      <items count="8">
        <item x="3"/>
        <item x="4"/>
        <item x="0"/>
        <item x="2"/>
        <item x="5"/>
        <item x="1"/>
        <item m="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2" showAll="0"/>
    <pivotField showAll="0"/>
    <pivotField showAll="0"/>
    <pivotField showAll="0"/>
    <pivotField dataField="1" showAll="0">
      <items count="12">
        <item x="0"/>
        <item x="6"/>
        <item x="2"/>
        <item x="1"/>
        <item x="8"/>
        <item x="4"/>
        <item x="3"/>
        <item x="5"/>
        <item x="9"/>
        <item x="10"/>
        <item x="7"/>
        <item t="default"/>
      </items>
    </pivotField>
    <pivotField showAll="0"/>
    <pivotField showAll="0"/>
    <pivotField dataField="1" showAll="0"/>
    <pivotField showAll="0"/>
    <pivotField dataField="1" dragToRow="0" dragToCol="0" dragToPage="0" showAll="0" defaultSubtotal="0"/>
  </pivotFields>
  <rowFields count="1">
    <field x="2"/>
  </rowFields>
  <rowItems count="7">
    <i>
      <x v="1"/>
    </i>
    <i>
      <x/>
    </i>
    <i>
      <x v="3"/>
    </i>
    <i>
      <x v="5"/>
    </i>
    <i>
      <x v="2"/>
    </i>
    <i>
      <x v="4"/>
    </i>
    <i t="grand">
      <x/>
    </i>
  </rowItems>
  <colFields count="1">
    <field x="-2"/>
  </colFields>
  <colItems count="3">
    <i>
      <x/>
    </i>
    <i i="1">
      <x v="1"/>
    </i>
    <i i="2">
      <x v="2"/>
    </i>
  </colItems>
  <dataFields count="3">
    <dataField name="Sum of Total Score" fld="11" baseField="0" baseItem="0"/>
    <dataField name="Sum of Total_Attacks" fld="14" baseField="0" baseItem="0"/>
    <dataField name="Sum of Breach Rate" fld="16" baseField="0" baseItem="0" numFmtId="10"/>
  </dataFields>
  <formats count="1">
    <format dxfId="25">
      <pivotArea outline="0" collapsedLevelsAreSubtotals="1" fieldPosition="0">
        <references count="1">
          <reference field="4294967294" count="1" selected="0">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E79543-51BC-4B06-A9CE-92313533B22B}" name="tbl_domain_succes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Email">
  <location ref="A75:B80" firstHeaderRow="1" firstDataRow="1" firstDataCol="1" rowPageCount="1" colPageCount="1"/>
  <pivotFields count="18">
    <pivotField showAll="0"/>
    <pivotField numFmtId="22" showAll="0">
      <items count="49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t="default"/>
      </items>
    </pivotField>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name="Clicked or Downloaded" axis="axisPage" dataField="1" multipleItemSelectionAllowed="1" showAll="0">
      <items count="6">
        <item x="1"/>
        <item h="1" x="2"/>
        <item x="4"/>
        <item h="1" x="3"/>
        <item h="1" x="0"/>
        <item t="default"/>
      </items>
    </pivotField>
    <pivotField numFmtId="164" showAll="0">
      <items count="1405">
        <item x="1138"/>
        <item x="841"/>
        <item x="1099"/>
        <item x="387"/>
        <item x="959"/>
        <item x="0"/>
        <item x="820"/>
        <item x="260"/>
        <item x="1110"/>
        <item x="1324"/>
        <item x="821"/>
        <item x="470"/>
        <item x="388"/>
        <item x="842"/>
        <item x="1203"/>
        <item x="261"/>
        <item x="1204"/>
        <item x="171"/>
        <item x="575"/>
        <item x="262"/>
        <item x="822"/>
        <item x="986"/>
        <item x="998"/>
        <item x="123"/>
        <item x="960"/>
        <item x="938"/>
        <item x="1205"/>
        <item x="1181"/>
        <item x="1376"/>
        <item x="1122"/>
        <item x="632"/>
        <item x="661"/>
        <item x="1100"/>
        <item x="341"/>
        <item x="124"/>
        <item x="971"/>
        <item x="999"/>
        <item x="1041"/>
        <item x="1"/>
        <item x="471"/>
        <item x="923"/>
        <item x="756"/>
        <item x="1354"/>
        <item x="472"/>
        <item x="1247"/>
        <item x="1123"/>
        <item x="728"/>
        <item x="1385"/>
        <item x="633"/>
        <item x="881"/>
        <item x="1242"/>
        <item x="62"/>
        <item x="1000"/>
        <item x="2"/>
        <item x="389"/>
        <item x="311"/>
        <item x="390"/>
        <item x="172"/>
        <item x="216"/>
        <item x="63"/>
        <item x="1054"/>
        <item x="217"/>
        <item x="342"/>
        <item x="218"/>
        <item x="125"/>
        <item x="433"/>
        <item x="1206"/>
        <item x="899"/>
        <item x="662"/>
        <item x="602"/>
        <item x="3"/>
        <item x="391"/>
        <item x="312"/>
        <item x="1367"/>
        <item x="1313"/>
        <item x="313"/>
        <item x="1273"/>
        <item x="473"/>
        <item x="392"/>
        <item x="4"/>
        <item x="434"/>
        <item x="1147"/>
        <item x="534"/>
        <item x="843"/>
        <item x="863"/>
        <item x="729"/>
        <item x="1288"/>
        <item x="603"/>
        <item x="219"/>
        <item x="1339"/>
        <item x="939"/>
        <item x="1055"/>
        <item x="663"/>
        <item x="263"/>
        <item x="5"/>
        <item x="1182"/>
        <item x="634"/>
        <item x="126"/>
        <item x="664"/>
        <item x="220"/>
        <item x="972"/>
        <item x="635"/>
        <item x="823"/>
        <item x="535"/>
        <item x="536"/>
        <item x="665"/>
        <item x="924"/>
        <item x="1207"/>
        <item x="824"/>
        <item x="537"/>
        <item x="1345"/>
        <item x="393"/>
        <item x="787"/>
        <item x="221"/>
        <item x="576"/>
        <item x="692"/>
        <item x="666"/>
        <item x="64"/>
        <item x="1042"/>
        <item x="1183"/>
        <item x="314"/>
        <item x="604"/>
        <item x="435"/>
        <item x="1068"/>
        <item x="65"/>
        <item x="1175"/>
        <item x="1386"/>
        <item x="127"/>
        <item x="1325"/>
        <item x="394"/>
        <item x="1258"/>
        <item x="900"/>
        <item x="222"/>
        <item x="395"/>
        <item x="1087"/>
        <item x="1398"/>
        <item x="315"/>
        <item x="6"/>
        <item x="128"/>
        <item x="605"/>
        <item x="1374"/>
        <item x="606"/>
        <item x="864"/>
        <item x="693"/>
        <item x="436"/>
        <item x="844"/>
        <item x="1248"/>
        <item x="343"/>
        <item x="396"/>
        <item x="607"/>
        <item x="577"/>
        <item x="1025"/>
        <item x="845"/>
        <item x="1160"/>
        <item x="1346"/>
        <item x="608"/>
        <item x="316"/>
        <item x="344"/>
        <item x="66"/>
        <item x="1289"/>
        <item x="846"/>
        <item x="1069"/>
        <item x="345"/>
        <item x="973"/>
        <item x="1230"/>
        <item x="7"/>
        <item x="1026"/>
        <item x="1305"/>
        <item x="173"/>
        <item x="437"/>
        <item x="538"/>
        <item x="505"/>
        <item x="901"/>
        <item x="757"/>
        <item x="1139"/>
        <item x="474"/>
        <item x="223"/>
        <item x="925"/>
        <item x="1161"/>
        <item x="667"/>
        <item x="636"/>
        <item x="129"/>
        <item x="730"/>
        <item x="609"/>
        <item x="1070"/>
        <item x="1259"/>
        <item x="578"/>
        <item x="174"/>
        <item x="758"/>
        <item x="67"/>
        <item x="1231"/>
        <item x="539"/>
        <item x="264"/>
        <item x="731"/>
        <item x="68"/>
        <item x="438"/>
        <item x="8"/>
        <item x="610"/>
        <item x="1001"/>
        <item x="9"/>
        <item x="10"/>
        <item x="882"/>
        <item x="1191"/>
        <item x="1002"/>
        <item x="317"/>
        <item x="1362"/>
        <item x="130"/>
        <item x="987"/>
        <item x="926"/>
        <item x="11"/>
        <item x="611"/>
        <item x="540"/>
        <item x="318"/>
        <item x="265"/>
        <item x="1389"/>
        <item x="759"/>
        <item x="397"/>
        <item x="12"/>
        <item x="847"/>
        <item x="1314"/>
        <item x="1393"/>
        <item x="69"/>
        <item x="175"/>
        <item x="1027"/>
        <item x="1260"/>
        <item x="637"/>
        <item x="1348"/>
        <item x="579"/>
        <item x="506"/>
        <item x="638"/>
        <item x="70"/>
        <item x="346"/>
        <item x="347"/>
        <item x="865"/>
        <item x="940"/>
        <item x="541"/>
        <item x="176"/>
        <item x="612"/>
        <item x="1003"/>
        <item x="439"/>
        <item x="266"/>
        <item x="927"/>
        <item x="319"/>
        <item x="941"/>
        <item x="1184"/>
        <item x="177"/>
        <item x="440"/>
        <item x="348"/>
        <item x="613"/>
        <item x="178"/>
        <item x="942"/>
        <item x="13"/>
        <item x="825"/>
        <item x="788"/>
        <item x="1208"/>
        <item x="14"/>
        <item x="398"/>
        <item x="732"/>
        <item x="1056"/>
        <item x="789"/>
        <item x="1192"/>
        <item x="507"/>
        <item x="320"/>
        <item x="1232"/>
        <item x="267"/>
        <item x="475"/>
        <item x="694"/>
        <item x="349"/>
        <item x="508"/>
        <item x="441"/>
        <item x="268"/>
        <item x="733"/>
        <item x="790"/>
        <item x="902"/>
        <item x="71"/>
        <item x="350"/>
        <item x="131"/>
        <item x="695"/>
        <item x="1088"/>
        <item x="961"/>
        <item x="1394"/>
        <item x="269"/>
        <item x="943"/>
        <item x="696"/>
        <item x="1209"/>
        <item x="883"/>
        <item x="1089"/>
        <item x="270"/>
        <item x="179"/>
        <item x="974"/>
        <item x="72"/>
        <item x="697"/>
        <item x="399"/>
        <item x="442"/>
        <item x="271"/>
        <item x="760"/>
        <item x="351"/>
        <item x="509"/>
        <item x="73"/>
        <item x="1330"/>
        <item x="866"/>
        <item x="272"/>
        <item x="132"/>
        <item x="74"/>
        <item x="1320"/>
        <item x="1297"/>
        <item x="1090"/>
        <item x="639"/>
        <item x="1057"/>
        <item x="1058"/>
        <item x="761"/>
        <item x="791"/>
        <item x="1004"/>
        <item x="224"/>
        <item x="734"/>
        <item x="542"/>
        <item x="1028"/>
        <item x="792"/>
        <item x="15"/>
        <item x="867"/>
        <item x="762"/>
        <item x="1005"/>
        <item x="763"/>
        <item x="614"/>
        <item x="1233"/>
        <item x="1216"/>
        <item x="1029"/>
        <item x="640"/>
        <item x="180"/>
        <item x="944"/>
        <item x="476"/>
        <item x="903"/>
        <item x="793"/>
        <item x="75"/>
        <item x="352"/>
        <item x="1043"/>
        <item x="641"/>
        <item x="1071"/>
        <item x="400"/>
        <item x="1030"/>
        <item x="698"/>
        <item x="735"/>
        <item x="1249"/>
        <item x="699"/>
        <item x="1059"/>
        <item x="962"/>
        <item x="945"/>
        <item x="1250"/>
        <item x="225"/>
        <item x="1072"/>
        <item x="543"/>
        <item x="477"/>
        <item x="1148"/>
        <item x="946"/>
        <item x="133"/>
        <item x="868"/>
        <item x="401"/>
        <item x="353"/>
        <item x="544"/>
        <item x="273"/>
        <item x="1370"/>
        <item x="76"/>
        <item x="478"/>
        <item x="479"/>
        <item x="16"/>
        <item x="134"/>
        <item x="1221"/>
        <item x="181"/>
        <item x="975"/>
        <item x="668"/>
        <item x="274"/>
        <item x="642"/>
        <item x="510"/>
        <item x="1162"/>
        <item x="226"/>
        <item x="736"/>
        <item x="669"/>
        <item x="1282"/>
        <item x="615"/>
        <item x="869"/>
        <item x="1331"/>
        <item x="947"/>
        <item x="17"/>
        <item x="794"/>
        <item x="1185"/>
        <item x="700"/>
        <item x="643"/>
        <item x="443"/>
        <item x="870"/>
        <item x="354"/>
        <item x="1318"/>
        <item x="580"/>
        <item x="1163"/>
        <item x="1243"/>
        <item x="511"/>
        <item x="355"/>
        <item x="1387"/>
        <item x="321"/>
        <item x="402"/>
        <item x="1060"/>
        <item x="18"/>
        <item x="19"/>
        <item x="444"/>
        <item x="403"/>
        <item x="701"/>
        <item x="182"/>
        <item x="1390"/>
        <item x="404"/>
        <item x="512"/>
        <item x="764"/>
        <item x="545"/>
        <item x="826"/>
        <item x="581"/>
        <item x="135"/>
        <item x="871"/>
        <item x="1315"/>
        <item x="513"/>
        <item x="1193"/>
        <item x="670"/>
        <item x="1217"/>
        <item x="1073"/>
        <item x="20"/>
        <item x="1031"/>
        <item x="405"/>
        <item x="275"/>
        <item x="702"/>
        <item x="765"/>
        <item x="227"/>
        <item x="795"/>
        <item x="445"/>
        <item x="1306"/>
        <item x="671"/>
        <item x="827"/>
        <item x="796"/>
        <item x="1298"/>
        <item x="1061"/>
        <item x="1074"/>
        <item x="276"/>
        <item x="1274"/>
        <item x="1275"/>
        <item x="21"/>
        <item x="872"/>
        <item x="737"/>
        <item x="1340"/>
        <item x="582"/>
        <item x="797"/>
        <item x="277"/>
        <item x="1006"/>
        <item x="22"/>
        <item x="672"/>
        <item x="1251"/>
        <item x="1290"/>
        <item x="23"/>
        <item x="356"/>
        <item x="183"/>
        <item x="1210"/>
        <item x="184"/>
        <item x="616"/>
        <item x="1299"/>
        <item x="904"/>
        <item x="278"/>
        <item x="77"/>
        <item x="703"/>
        <item x="948"/>
        <item x="1319"/>
        <item x="1176"/>
        <item x="357"/>
        <item x="884"/>
        <item x="617"/>
        <item x="738"/>
        <item x="949"/>
        <item x="873"/>
        <item x="1194"/>
        <item x="673"/>
        <item x="136"/>
        <item x="674"/>
        <item x="950"/>
        <item x="1261"/>
        <item x="406"/>
        <item x="1310"/>
        <item x="1149"/>
        <item x="1244"/>
        <item x="704"/>
        <item x="1195"/>
        <item x="1245"/>
        <item x="546"/>
        <item x="137"/>
        <item x="705"/>
        <item x="1326"/>
        <item x="24"/>
        <item x="766"/>
        <item x="767"/>
        <item x="25"/>
        <item x="905"/>
        <item x="798"/>
        <item x="480"/>
        <item x="799"/>
        <item x="279"/>
        <item x="138"/>
        <item x="906"/>
        <item x="1252"/>
        <item x="26"/>
        <item x="739"/>
        <item x="1032"/>
        <item x="644"/>
        <item x="1294"/>
        <item x="1111"/>
        <item x="583"/>
        <item x="1112"/>
        <item x="280"/>
        <item x="322"/>
        <item x="481"/>
        <item x="1349"/>
        <item x="675"/>
        <item x="139"/>
        <item x="676"/>
        <item x="1276"/>
        <item x="1044"/>
        <item x="584"/>
        <item x="78"/>
        <item x="407"/>
        <item x="828"/>
        <item x="740"/>
        <item x="1399"/>
        <item x="140"/>
        <item x="1140"/>
        <item x="185"/>
        <item x="186"/>
        <item x="1196"/>
        <item x="1150"/>
        <item x="547"/>
        <item x="874"/>
        <item x="514"/>
        <item x="141"/>
        <item x="548"/>
        <item x="358"/>
        <item x="142"/>
        <item x="645"/>
        <item x="706"/>
        <item x="976"/>
        <item x="482"/>
        <item x="27"/>
        <item x="977"/>
        <item x="848"/>
        <item x="187"/>
        <item x="79"/>
        <item x="28"/>
        <item x="988"/>
        <item x="1211"/>
        <item x="768"/>
        <item x="885"/>
        <item x="359"/>
        <item x="188"/>
        <item x="515"/>
        <item x="281"/>
        <item x="29"/>
        <item x="1355"/>
        <item x="1164"/>
        <item x="1368"/>
        <item x="1307"/>
        <item x="516"/>
        <item x="549"/>
        <item x="1332"/>
        <item x="989"/>
        <item x="80"/>
        <item x="408"/>
        <item x="1287"/>
        <item x="990"/>
        <item x="707"/>
        <item x="189"/>
        <item x="618"/>
        <item x="1007"/>
        <item x="741"/>
        <item x="886"/>
        <item x="1008"/>
        <item x="951"/>
        <item x="228"/>
        <item x="190"/>
        <item x="360"/>
        <item x="875"/>
        <item x="677"/>
        <item x="1186"/>
        <item x="1197"/>
        <item x="483"/>
        <item x="517"/>
        <item x="1401"/>
        <item x="1311"/>
        <item x="446"/>
        <item x="1333"/>
        <item x="619"/>
        <item x="1165"/>
        <item x="30"/>
        <item x="742"/>
        <item x="585"/>
        <item x="409"/>
        <item x="282"/>
        <item x="1262"/>
        <item x="800"/>
        <item x="191"/>
        <item x="143"/>
        <item x="978"/>
        <item x="646"/>
        <item x="928"/>
        <item x="929"/>
        <item x="930"/>
        <item x="229"/>
        <item x="1187"/>
        <item x="550"/>
        <item x="586"/>
        <item x="410"/>
        <item x="801"/>
        <item x="1113"/>
        <item x="620"/>
        <item x="1091"/>
        <item x="230"/>
        <item x="1291"/>
        <item x="1234"/>
        <item x="1141"/>
        <item x="952"/>
        <item x="31"/>
        <item x="283"/>
        <item x="887"/>
        <item x="708"/>
        <item x="284"/>
        <item x="1009"/>
        <item x="1142"/>
        <item x="953"/>
        <item x="32"/>
        <item x="802"/>
        <item x="411"/>
        <item x="285"/>
        <item x="231"/>
        <item x="621"/>
        <item x="1350"/>
        <item x="1101"/>
        <item x="1235"/>
        <item x="33"/>
        <item x="361"/>
        <item x="518"/>
        <item x="81"/>
        <item x="144"/>
        <item x="34"/>
        <item x="232"/>
        <item x="803"/>
        <item x="587"/>
        <item x="1236"/>
        <item x="1352"/>
        <item x="647"/>
        <item x="954"/>
        <item x="769"/>
        <item x="412"/>
        <item x="770"/>
        <item x="1277"/>
        <item x="484"/>
        <item x="82"/>
        <item x="648"/>
        <item x="771"/>
        <item x="979"/>
        <item x="233"/>
        <item x="955"/>
        <item x="804"/>
        <item x="1151"/>
        <item x="35"/>
        <item x="1010"/>
        <item x="980"/>
        <item x="1124"/>
        <item x="519"/>
        <item x="551"/>
        <item x="1075"/>
        <item x="1166"/>
        <item x="1062"/>
        <item x="323"/>
        <item x="907"/>
        <item x="362"/>
        <item x="1188"/>
        <item x="829"/>
        <item x="588"/>
        <item x="447"/>
        <item x="876"/>
        <item x="1125"/>
        <item x="772"/>
        <item x="1278"/>
        <item x="552"/>
        <item x="413"/>
        <item x="145"/>
        <item x="1341"/>
        <item x="773"/>
        <item x="286"/>
        <item x="908"/>
        <item x="234"/>
        <item x="709"/>
        <item x="649"/>
        <item x="363"/>
        <item x="1295"/>
        <item x="192"/>
        <item x="1198"/>
        <item x="287"/>
        <item x="235"/>
        <item x="1222"/>
        <item x="83"/>
        <item x="84"/>
        <item x="1265"/>
        <item x="589"/>
        <item x="1395"/>
        <item x="1126"/>
        <item x="85"/>
        <item x="414"/>
        <item x="710"/>
        <item x="324"/>
        <item x="1379"/>
        <item x="36"/>
        <item x="1076"/>
        <item x="774"/>
        <item x="743"/>
        <item x="1033"/>
        <item x="991"/>
        <item x="1045"/>
        <item x="1308"/>
        <item x="909"/>
        <item x="86"/>
        <item x="37"/>
        <item x="1223"/>
        <item x="1321"/>
        <item x="678"/>
        <item x="1152"/>
        <item x="1127"/>
        <item x="1218"/>
        <item x="805"/>
        <item x="553"/>
        <item x="1011"/>
        <item x="1128"/>
        <item x="364"/>
        <item x="1283"/>
        <item x="679"/>
        <item x="38"/>
        <item x="931"/>
        <item x="1199"/>
        <item x="744"/>
        <item x="485"/>
        <item x="554"/>
        <item x="1114"/>
        <item x="1012"/>
        <item x="1092"/>
        <item x="288"/>
        <item x="1391"/>
        <item x="193"/>
        <item x="1351"/>
        <item x="325"/>
        <item x="365"/>
        <item x="555"/>
        <item x="236"/>
        <item x="289"/>
        <item x="237"/>
        <item x="39"/>
        <item x="40"/>
        <item x="1279"/>
        <item x="1115"/>
        <item x="830"/>
        <item x="194"/>
        <item x="556"/>
        <item x="1129"/>
        <item x="41"/>
        <item x="195"/>
        <item x="849"/>
        <item x="1130"/>
        <item x="650"/>
        <item x="1153"/>
        <item x="1280"/>
        <item x="146"/>
        <item x="520"/>
        <item x="196"/>
        <item x="1342"/>
        <item x="448"/>
        <item x="775"/>
        <item x="557"/>
        <item x="290"/>
        <item x="558"/>
        <item x="291"/>
        <item x="888"/>
        <item x="1116"/>
        <item x="1093"/>
        <item x="932"/>
        <item x="326"/>
        <item x="831"/>
        <item x="910"/>
        <item x="745"/>
        <item x="1167"/>
        <item x="622"/>
        <item x="147"/>
        <item x="197"/>
        <item x="148"/>
        <item x="1034"/>
        <item x="238"/>
        <item x="149"/>
        <item x="87"/>
        <item x="198"/>
        <item x="806"/>
        <item x="590"/>
        <item x="88"/>
        <item x="559"/>
        <item x="832"/>
        <item x="486"/>
        <item x="150"/>
        <item x="1177"/>
        <item x="911"/>
        <item x="415"/>
        <item x="711"/>
        <item x="487"/>
        <item x="449"/>
        <item x="1266"/>
        <item x="712"/>
        <item x="1077"/>
        <item x="416"/>
        <item x="746"/>
        <item x="521"/>
        <item x="889"/>
        <item x="1035"/>
        <item x="713"/>
        <item x="151"/>
        <item x="450"/>
        <item x="714"/>
        <item x="1357"/>
        <item x="1063"/>
        <item x="42"/>
        <item x="1267"/>
        <item x="1013"/>
        <item x="1263"/>
        <item x="451"/>
        <item x="488"/>
        <item x="1117"/>
        <item x="366"/>
        <item x="43"/>
        <item x="199"/>
        <item x="1036"/>
        <item x="833"/>
        <item x="1380"/>
        <item x="1037"/>
        <item x="890"/>
        <item x="1014"/>
        <item x="1102"/>
        <item x="1347"/>
        <item x="1131"/>
        <item x="850"/>
        <item x="651"/>
        <item x="1154"/>
        <item x="1381"/>
        <item x="1281"/>
        <item x="367"/>
        <item x="239"/>
        <item x="1078"/>
        <item x="1103"/>
        <item x="1322"/>
        <item x="807"/>
        <item x="992"/>
        <item x="152"/>
        <item x="834"/>
        <item x="368"/>
        <item x="652"/>
        <item x="747"/>
        <item x="1237"/>
        <item x="851"/>
        <item x="560"/>
        <item x="715"/>
        <item x="1292"/>
        <item x="1268"/>
        <item x="1079"/>
        <item x="1369"/>
        <item x="1327"/>
        <item x="993"/>
        <item x="1300"/>
        <item x="1224"/>
        <item x="1168"/>
        <item x="240"/>
        <item x="1363"/>
        <item x="1382"/>
        <item x="1225"/>
        <item x="561"/>
        <item x="153"/>
        <item x="369"/>
        <item x="912"/>
        <item x="452"/>
        <item x="44"/>
        <item x="1364"/>
        <item x="45"/>
        <item x="1212"/>
        <item x="1080"/>
        <item x="776"/>
        <item x="89"/>
        <item x="653"/>
        <item x="453"/>
        <item x="680"/>
        <item x="562"/>
        <item x="1226"/>
        <item x="522"/>
        <item x="154"/>
        <item x="1402"/>
        <item x="200"/>
        <item x="201"/>
        <item x="1296"/>
        <item x="913"/>
        <item x="623"/>
        <item x="46"/>
        <item x="47"/>
        <item x="1132"/>
        <item x="1328"/>
        <item x="1046"/>
        <item x="241"/>
        <item x="852"/>
        <item x="654"/>
        <item x="1178"/>
        <item x="454"/>
        <item x="914"/>
        <item x="242"/>
        <item x="716"/>
        <item x="1309"/>
        <item x="1094"/>
        <item x="1377"/>
        <item x="1397"/>
        <item x="1081"/>
        <item x="1343"/>
        <item x="202"/>
        <item x="523"/>
        <item x="292"/>
        <item x="489"/>
        <item x="370"/>
        <item x="455"/>
        <item x="963"/>
        <item x="490"/>
        <item x="777"/>
        <item x="327"/>
        <item x="48"/>
        <item x="293"/>
        <item x="808"/>
        <item x="853"/>
        <item x="1104"/>
        <item x="854"/>
        <item x="491"/>
        <item x="809"/>
        <item x="1047"/>
        <item x="591"/>
        <item x="1365"/>
        <item x="456"/>
        <item x="243"/>
        <item x="717"/>
        <item x="1015"/>
        <item x="417"/>
        <item x="524"/>
        <item x="90"/>
        <item x="49"/>
        <item x="50"/>
        <item x="891"/>
        <item x="1169"/>
        <item x="592"/>
        <item x="810"/>
        <item x="748"/>
        <item x="328"/>
        <item x="1316"/>
        <item x="492"/>
        <item x="418"/>
        <item x="203"/>
        <item x="51"/>
        <item x="493"/>
        <item x="593"/>
        <item x="91"/>
        <item x="204"/>
        <item x="563"/>
        <item x="294"/>
        <item x="92"/>
        <item x="205"/>
        <item x="329"/>
        <item x="1016"/>
        <item x="1082"/>
        <item x="52"/>
        <item x="718"/>
        <item x="1155"/>
        <item x="1143"/>
        <item x="93"/>
        <item x="371"/>
        <item x="719"/>
        <item x="749"/>
        <item x="94"/>
        <item x="915"/>
        <item x="419"/>
        <item x="594"/>
        <item x="457"/>
        <item x="1170"/>
        <item x="330"/>
        <item x="564"/>
        <item x="916"/>
        <item x="778"/>
        <item x="964"/>
        <item x="1083"/>
        <item x="155"/>
        <item x="624"/>
        <item x="855"/>
        <item x="331"/>
        <item x="1017"/>
        <item x="1038"/>
        <item x="295"/>
        <item x="244"/>
        <item x="1039"/>
        <item x="458"/>
        <item x="811"/>
        <item x="95"/>
        <item x="892"/>
        <item x="96"/>
        <item x="97"/>
        <item x="1238"/>
        <item x="98"/>
        <item x="525"/>
        <item x="1084"/>
        <item x="835"/>
        <item x="1064"/>
        <item x="1301"/>
        <item x="655"/>
        <item x="1065"/>
        <item x="595"/>
        <item x="565"/>
        <item x="779"/>
        <item x="681"/>
        <item x="933"/>
        <item x="372"/>
        <item x="1189"/>
        <item x="934"/>
        <item x="332"/>
        <item x="780"/>
        <item x="750"/>
        <item x="1213"/>
        <item x="156"/>
        <item x="1239"/>
        <item x="1264"/>
        <item x="1284"/>
        <item x="373"/>
        <item x="566"/>
        <item x="333"/>
        <item x="245"/>
        <item x="99"/>
        <item x="836"/>
        <item x="751"/>
        <item x="334"/>
        <item x="994"/>
        <item x="1156"/>
        <item x="157"/>
        <item x="494"/>
        <item x="856"/>
        <item x="935"/>
        <item x="1334"/>
        <item x="1253"/>
        <item x="296"/>
        <item x="1302"/>
        <item x="625"/>
        <item x="1133"/>
        <item x="1227"/>
        <item x="495"/>
        <item x="682"/>
        <item x="936"/>
        <item x="53"/>
        <item x="374"/>
        <item x="459"/>
        <item x="460"/>
        <item x="158"/>
        <item x="206"/>
        <item x="207"/>
        <item x="1018"/>
        <item x="683"/>
        <item x="1048"/>
        <item x="1190"/>
        <item x="857"/>
        <item x="208"/>
        <item x="858"/>
        <item x="246"/>
        <item x="247"/>
        <item x="335"/>
        <item x="596"/>
        <item x="159"/>
        <item x="100"/>
        <item x="981"/>
        <item x="54"/>
        <item x="496"/>
        <item x="656"/>
        <item x="1378"/>
        <item x="375"/>
        <item x="657"/>
        <item x="917"/>
        <item x="918"/>
        <item x="1118"/>
        <item x="752"/>
        <item x="55"/>
        <item x="1303"/>
        <item x="1105"/>
        <item x="626"/>
        <item x="376"/>
        <item x="1019"/>
        <item x="1228"/>
        <item x="160"/>
        <item x="627"/>
        <item x="567"/>
        <item x="1095"/>
        <item x="209"/>
        <item x="1106"/>
        <item x="1335"/>
        <item x="837"/>
        <item x="1020"/>
        <item x="956"/>
        <item x="1179"/>
        <item x="838"/>
        <item x="1344"/>
        <item x="1323"/>
        <item x="161"/>
        <item x="568"/>
        <item x="248"/>
        <item x="420"/>
        <item x="893"/>
        <item x="210"/>
        <item x="526"/>
        <item x="569"/>
        <item x="658"/>
        <item x="1066"/>
        <item x="421"/>
        <item x="422"/>
        <item x="812"/>
        <item x="1371"/>
        <item x="957"/>
        <item x="297"/>
        <item x="1304"/>
        <item x="1040"/>
        <item x="423"/>
        <item x="813"/>
        <item x="570"/>
        <item x="1229"/>
        <item x="101"/>
        <item x="1021"/>
        <item x="1049"/>
        <item x="1254"/>
        <item x="720"/>
        <item x="527"/>
        <item x="298"/>
        <item x="1107"/>
        <item x="377"/>
        <item x="877"/>
        <item x="1108"/>
        <item x="336"/>
        <item x="1096"/>
        <item x="878"/>
        <item x="684"/>
        <item x="1269"/>
        <item x="424"/>
        <item x="839"/>
        <item x="1050"/>
        <item x="1392"/>
        <item x="894"/>
        <item x="337"/>
        <item x="378"/>
        <item x="1219"/>
        <item x="1119"/>
        <item x="1312"/>
        <item x="628"/>
        <item x="1356"/>
        <item x="1120"/>
        <item x="965"/>
        <item x="379"/>
        <item x="879"/>
        <item x="211"/>
        <item x="1359"/>
        <item x="425"/>
        <item x="1384"/>
        <item x="1255"/>
        <item x="685"/>
        <item x="338"/>
        <item x="1134"/>
        <item x="1396"/>
        <item x="686"/>
        <item x="1366"/>
        <item x="299"/>
        <item x="1200"/>
        <item x="597"/>
        <item x="895"/>
        <item x="814"/>
        <item x="426"/>
        <item x="753"/>
        <item x="102"/>
        <item x="103"/>
        <item x="1051"/>
        <item x="1171"/>
        <item x="380"/>
        <item x="958"/>
        <item x="966"/>
        <item x="104"/>
        <item x="1172"/>
        <item x="967"/>
        <item x="880"/>
        <item x="1173"/>
        <item x="339"/>
        <item x="1336"/>
        <item x="919"/>
        <item x="300"/>
        <item x="937"/>
        <item x="598"/>
        <item x="1375"/>
        <item x="301"/>
        <item x="629"/>
        <item x="302"/>
        <item x="1372"/>
        <item x="1337"/>
        <item x="721"/>
        <item x="249"/>
        <item x="1180"/>
        <item x="968"/>
        <item x="303"/>
        <item x="920"/>
        <item x="687"/>
        <item x="304"/>
        <item x="1109"/>
        <item x="1293"/>
        <item x="659"/>
        <item x="1052"/>
        <item x="381"/>
        <item x="722"/>
        <item x="1067"/>
        <item x="162"/>
        <item x="1329"/>
        <item x="1157"/>
        <item x="781"/>
        <item x="859"/>
        <item x="1097"/>
        <item x="1085"/>
        <item x="599"/>
        <item x="600"/>
        <item x="601"/>
        <item x="815"/>
        <item x="1121"/>
        <item x="250"/>
        <item x="1388"/>
        <item x="1338"/>
        <item x="497"/>
        <item x="498"/>
        <item x="163"/>
        <item x="995"/>
        <item x="461"/>
        <item x="896"/>
        <item x="462"/>
        <item x="251"/>
        <item x="499"/>
        <item x="105"/>
        <item x="528"/>
        <item x="382"/>
        <item x="212"/>
        <item x="305"/>
        <item x="106"/>
        <item x="1270"/>
        <item x="1403"/>
        <item x="1285"/>
        <item x="427"/>
        <item x="428"/>
        <item x="107"/>
        <item x="688"/>
        <item x="816"/>
        <item x="108"/>
        <item x="1201"/>
        <item x="109"/>
        <item x="213"/>
        <item x="1353"/>
        <item x="110"/>
        <item x="164"/>
        <item x="500"/>
        <item x="571"/>
        <item x="723"/>
        <item x="1373"/>
        <item x="1383"/>
        <item x="782"/>
        <item x="111"/>
        <item x="56"/>
        <item x="529"/>
        <item x="783"/>
        <item x="724"/>
        <item x="1214"/>
        <item x="463"/>
        <item x="725"/>
        <item x="112"/>
        <item x="1022"/>
        <item x="113"/>
        <item x="1023"/>
        <item x="1256"/>
        <item x="306"/>
        <item x="340"/>
        <item x="726"/>
        <item x="165"/>
        <item x="57"/>
        <item x="754"/>
        <item x="1257"/>
        <item x="982"/>
        <item x="114"/>
        <item x="1086"/>
        <item x="921"/>
        <item x="689"/>
        <item x="784"/>
        <item x="630"/>
        <item x="572"/>
        <item x="58"/>
        <item x="727"/>
        <item x="755"/>
        <item x="530"/>
        <item x="860"/>
        <item x="1240"/>
        <item x="1144"/>
        <item x="785"/>
        <item x="307"/>
        <item x="1358"/>
        <item x="501"/>
        <item x="1135"/>
        <item x="59"/>
        <item x="1215"/>
        <item x="166"/>
        <item x="817"/>
        <item x="631"/>
        <item x="115"/>
        <item x="996"/>
        <item x="252"/>
        <item x="1360"/>
        <item x="167"/>
        <item x="116"/>
        <item x="983"/>
        <item x="1024"/>
        <item x="383"/>
        <item x="897"/>
        <item x="969"/>
        <item x="253"/>
        <item x="60"/>
        <item x="117"/>
        <item x="118"/>
        <item x="464"/>
        <item x="119"/>
        <item x="168"/>
        <item x="61"/>
        <item x="254"/>
        <item x="1361"/>
        <item x="502"/>
        <item x="1174"/>
        <item x="255"/>
        <item x="429"/>
        <item x="861"/>
        <item x="214"/>
        <item x="169"/>
        <item x="465"/>
        <item x="531"/>
        <item x="308"/>
        <item x="1145"/>
        <item x="984"/>
        <item x="532"/>
        <item x="503"/>
        <item x="997"/>
        <item x="1098"/>
        <item x="1317"/>
        <item x="1158"/>
        <item x="840"/>
        <item x="256"/>
        <item x="818"/>
        <item x="786"/>
        <item x="573"/>
        <item x="574"/>
        <item x="1286"/>
        <item x="1246"/>
        <item x="1159"/>
        <item x="1136"/>
        <item x="309"/>
        <item x="1271"/>
        <item x="466"/>
        <item x="430"/>
        <item x="310"/>
        <item x="504"/>
        <item x="120"/>
        <item x="384"/>
        <item x="1146"/>
        <item x="467"/>
        <item x="1241"/>
        <item x="1137"/>
        <item x="170"/>
        <item x="985"/>
        <item x="1053"/>
        <item x="121"/>
        <item x="660"/>
        <item x="690"/>
        <item x="468"/>
        <item x="970"/>
        <item x="922"/>
        <item x="215"/>
        <item x="257"/>
        <item x="1272"/>
        <item x="533"/>
        <item x="431"/>
        <item x="819"/>
        <item x="862"/>
        <item x="1400"/>
        <item x="258"/>
        <item x="691"/>
        <item x="1202"/>
        <item x="898"/>
        <item x="432"/>
        <item x="1220"/>
        <item x="385"/>
        <item x="122"/>
        <item x="259"/>
        <item x="469"/>
        <item x="386"/>
        <item t="default"/>
      </items>
    </pivotField>
    <pivotField numFmtId="14"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3"/>
  </rowFields>
  <rowItems count="5">
    <i>
      <x v="1"/>
    </i>
    <i>
      <x v="2"/>
    </i>
    <i>
      <x v="3"/>
    </i>
    <i>
      <x/>
    </i>
    <i t="grand">
      <x/>
    </i>
  </rowItems>
  <colItems count="1">
    <i/>
  </colItems>
  <pageFields count="1">
    <pageField fld="5" hier="-1"/>
  </pageFields>
  <dataFields count="1">
    <dataField name="Count of Employee_Action"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EAC6A9-B4FB-49BA-BA5D-8A1259536644}" name="tbl_Trendby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colHeaderCaption="Hour (Time of day)">
  <location ref="A31:B56" firstHeaderRow="1" firstDataRow="1" firstDataCol="1"/>
  <pivotFields count="18">
    <pivotField dataField="1" showAll="0"/>
    <pivotField numFmtId="22" showAll="0">
      <items count="49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t="default"/>
      </items>
    </pivotField>
    <pivotField showAll="0"/>
    <pivotField showAll="0"/>
    <pivotField showAll="0"/>
    <pivotField showAll="0"/>
    <pivotField numFmtId="164" showAll="0">
      <items count="1405">
        <item x="1138"/>
        <item x="841"/>
        <item x="1099"/>
        <item x="387"/>
        <item x="959"/>
        <item x="0"/>
        <item x="820"/>
        <item x="260"/>
        <item x="1110"/>
        <item x="1324"/>
        <item x="821"/>
        <item x="470"/>
        <item x="388"/>
        <item x="842"/>
        <item x="1203"/>
        <item x="261"/>
        <item x="1204"/>
        <item x="171"/>
        <item x="575"/>
        <item x="262"/>
        <item x="822"/>
        <item x="986"/>
        <item x="998"/>
        <item x="123"/>
        <item x="960"/>
        <item x="938"/>
        <item x="1205"/>
        <item x="1181"/>
        <item x="1376"/>
        <item x="1122"/>
        <item x="632"/>
        <item x="661"/>
        <item x="1100"/>
        <item x="341"/>
        <item x="124"/>
        <item x="971"/>
        <item x="999"/>
        <item x="1041"/>
        <item x="1"/>
        <item x="471"/>
        <item x="923"/>
        <item x="756"/>
        <item x="1354"/>
        <item x="472"/>
        <item x="1247"/>
        <item x="1123"/>
        <item x="728"/>
        <item x="1385"/>
        <item x="633"/>
        <item x="881"/>
        <item x="1242"/>
        <item x="62"/>
        <item x="1000"/>
        <item x="2"/>
        <item x="389"/>
        <item x="311"/>
        <item x="390"/>
        <item x="172"/>
        <item x="216"/>
        <item x="63"/>
        <item x="1054"/>
        <item x="217"/>
        <item x="342"/>
        <item x="218"/>
        <item x="125"/>
        <item x="433"/>
        <item x="1206"/>
        <item x="899"/>
        <item x="662"/>
        <item x="602"/>
        <item x="3"/>
        <item x="391"/>
        <item x="312"/>
        <item x="1367"/>
        <item x="1313"/>
        <item x="313"/>
        <item x="1273"/>
        <item x="473"/>
        <item x="392"/>
        <item x="4"/>
        <item x="434"/>
        <item x="1147"/>
        <item x="534"/>
        <item x="843"/>
        <item x="863"/>
        <item x="729"/>
        <item x="1288"/>
        <item x="603"/>
        <item x="219"/>
        <item x="1339"/>
        <item x="939"/>
        <item x="1055"/>
        <item x="663"/>
        <item x="263"/>
        <item x="5"/>
        <item x="1182"/>
        <item x="634"/>
        <item x="126"/>
        <item x="664"/>
        <item x="220"/>
        <item x="972"/>
        <item x="635"/>
        <item x="823"/>
        <item x="535"/>
        <item x="536"/>
        <item x="665"/>
        <item x="924"/>
        <item x="1207"/>
        <item x="824"/>
        <item x="537"/>
        <item x="1345"/>
        <item x="393"/>
        <item x="787"/>
        <item x="221"/>
        <item x="576"/>
        <item x="692"/>
        <item x="666"/>
        <item x="64"/>
        <item x="1042"/>
        <item x="1183"/>
        <item x="314"/>
        <item x="604"/>
        <item x="435"/>
        <item x="1068"/>
        <item x="65"/>
        <item x="1175"/>
        <item x="1386"/>
        <item x="127"/>
        <item x="1325"/>
        <item x="394"/>
        <item x="1258"/>
        <item x="900"/>
        <item x="222"/>
        <item x="395"/>
        <item x="1087"/>
        <item x="1398"/>
        <item x="315"/>
        <item x="6"/>
        <item x="128"/>
        <item x="605"/>
        <item x="1374"/>
        <item x="606"/>
        <item x="864"/>
        <item x="693"/>
        <item x="436"/>
        <item x="844"/>
        <item x="1248"/>
        <item x="343"/>
        <item x="396"/>
        <item x="607"/>
        <item x="577"/>
        <item x="1025"/>
        <item x="845"/>
        <item x="1160"/>
        <item x="1346"/>
        <item x="608"/>
        <item x="316"/>
        <item x="344"/>
        <item x="66"/>
        <item x="1289"/>
        <item x="846"/>
        <item x="1069"/>
        <item x="345"/>
        <item x="973"/>
        <item x="1230"/>
        <item x="7"/>
        <item x="1026"/>
        <item x="1305"/>
        <item x="173"/>
        <item x="437"/>
        <item x="538"/>
        <item x="505"/>
        <item x="901"/>
        <item x="757"/>
        <item x="1139"/>
        <item x="474"/>
        <item x="223"/>
        <item x="925"/>
        <item x="1161"/>
        <item x="667"/>
        <item x="636"/>
        <item x="129"/>
        <item x="730"/>
        <item x="609"/>
        <item x="1070"/>
        <item x="1259"/>
        <item x="578"/>
        <item x="174"/>
        <item x="758"/>
        <item x="67"/>
        <item x="1231"/>
        <item x="539"/>
        <item x="264"/>
        <item x="731"/>
        <item x="68"/>
        <item x="438"/>
        <item x="8"/>
        <item x="610"/>
        <item x="1001"/>
        <item x="9"/>
        <item x="10"/>
        <item x="882"/>
        <item x="1191"/>
        <item x="1002"/>
        <item x="317"/>
        <item x="1362"/>
        <item x="130"/>
        <item x="987"/>
        <item x="926"/>
        <item x="11"/>
        <item x="611"/>
        <item x="540"/>
        <item x="318"/>
        <item x="265"/>
        <item x="1389"/>
        <item x="759"/>
        <item x="397"/>
        <item x="12"/>
        <item x="847"/>
        <item x="1314"/>
        <item x="1393"/>
        <item x="69"/>
        <item x="175"/>
        <item x="1027"/>
        <item x="1260"/>
        <item x="637"/>
        <item x="1348"/>
        <item x="579"/>
        <item x="506"/>
        <item x="638"/>
        <item x="70"/>
        <item x="346"/>
        <item x="347"/>
        <item x="865"/>
        <item x="940"/>
        <item x="541"/>
        <item x="176"/>
        <item x="612"/>
        <item x="1003"/>
        <item x="439"/>
        <item x="266"/>
        <item x="927"/>
        <item x="319"/>
        <item x="941"/>
        <item x="1184"/>
        <item x="177"/>
        <item x="440"/>
        <item x="348"/>
        <item x="613"/>
        <item x="178"/>
        <item x="942"/>
        <item x="13"/>
        <item x="825"/>
        <item x="788"/>
        <item x="1208"/>
        <item x="14"/>
        <item x="398"/>
        <item x="732"/>
        <item x="1056"/>
        <item x="789"/>
        <item x="1192"/>
        <item x="507"/>
        <item x="320"/>
        <item x="1232"/>
        <item x="267"/>
        <item x="475"/>
        <item x="694"/>
        <item x="349"/>
        <item x="508"/>
        <item x="441"/>
        <item x="268"/>
        <item x="733"/>
        <item x="790"/>
        <item x="902"/>
        <item x="71"/>
        <item x="350"/>
        <item x="131"/>
        <item x="695"/>
        <item x="1088"/>
        <item x="961"/>
        <item x="1394"/>
        <item x="269"/>
        <item x="943"/>
        <item x="696"/>
        <item x="1209"/>
        <item x="883"/>
        <item x="1089"/>
        <item x="270"/>
        <item x="179"/>
        <item x="974"/>
        <item x="72"/>
        <item x="697"/>
        <item x="399"/>
        <item x="442"/>
        <item x="271"/>
        <item x="760"/>
        <item x="351"/>
        <item x="509"/>
        <item x="73"/>
        <item x="1330"/>
        <item x="866"/>
        <item x="272"/>
        <item x="132"/>
        <item x="74"/>
        <item x="1320"/>
        <item x="1297"/>
        <item x="1090"/>
        <item x="639"/>
        <item x="1057"/>
        <item x="1058"/>
        <item x="761"/>
        <item x="791"/>
        <item x="1004"/>
        <item x="224"/>
        <item x="734"/>
        <item x="542"/>
        <item x="1028"/>
        <item x="792"/>
        <item x="15"/>
        <item x="867"/>
        <item x="762"/>
        <item x="1005"/>
        <item x="763"/>
        <item x="614"/>
        <item x="1233"/>
        <item x="1216"/>
        <item x="1029"/>
        <item x="640"/>
        <item x="180"/>
        <item x="944"/>
        <item x="476"/>
        <item x="903"/>
        <item x="793"/>
        <item x="75"/>
        <item x="352"/>
        <item x="1043"/>
        <item x="641"/>
        <item x="1071"/>
        <item x="400"/>
        <item x="1030"/>
        <item x="698"/>
        <item x="735"/>
        <item x="1249"/>
        <item x="699"/>
        <item x="1059"/>
        <item x="962"/>
        <item x="945"/>
        <item x="1250"/>
        <item x="225"/>
        <item x="1072"/>
        <item x="543"/>
        <item x="477"/>
        <item x="1148"/>
        <item x="946"/>
        <item x="133"/>
        <item x="868"/>
        <item x="401"/>
        <item x="353"/>
        <item x="544"/>
        <item x="273"/>
        <item x="1370"/>
        <item x="76"/>
        <item x="478"/>
        <item x="479"/>
        <item x="16"/>
        <item x="134"/>
        <item x="1221"/>
        <item x="181"/>
        <item x="975"/>
        <item x="668"/>
        <item x="274"/>
        <item x="642"/>
        <item x="510"/>
        <item x="1162"/>
        <item x="226"/>
        <item x="736"/>
        <item x="669"/>
        <item x="1282"/>
        <item x="615"/>
        <item x="869"/>
        <item x="1331"/>
        <item x="947"/>
        <item x="17"/>
        <item x="794"/>
        <item x="1185"/>
        <item x="700"/>
        <item x="643"/>
        <item x="443"/>
        <item x="870"/>
        <item x="354"/>
        <item x="1318"/>
        <item x="580"/>
        <item x="1163"/>
        <item x="1243"/>
        <item x="511"/>
        <item x="355"/>
        <item x="1387"/>
        <item x="321"/>
        <item x="402"/>
        <item x="1060"/>
        <item x="18"/>
        <item x="19"/>
        <item x="444"/>
        <item x="403"/>
        <item x="701"/>
        <item x="182"/>
        <item x="1390"/>
        <item x="404"/>
        <item x="512"/>
        <item x="764"/>
        <item x="545"/>
        <item x="826"/>
        <item x="581"/>
        <item x="135"/>
        <item x="871"/>
        <item x="1315"/>
        <item x="513"/>
        <item x="1193"/>
        <item x="670"/>
        <item x="1217"/>
        <item x="1073"/>
        <item x="20"/>
        <item x="1031"/>
        <item x="405"/>
        <item x="275"/>
        <item x="702"/>
        <item x="765"/>
        <item x="227"/>
        <item x="795"/>
        <item x="445"/>
        <item x="1306"/>
        <item x="671"/>
        <item x="827"/>
        <item x="796"/>
        <item x="1298"/>
        <item x="1061"/>
        <item x="1074"/>
        <item x="276"/>
        <item x="1274"/>
        <item x="1275"/>
        <item x="21"/>
        <item x="872"/>
        <item x="737"/>
        <item x="1340"/>
        <item x="582"/>
        <item x="797"/>
        <item x="277"/>
        <item x="1006"/>
        <item x="22"/>
        <item x="672"/>
        <item x="1251"/>
        <item x="1290"/>
        <item x="23"/>
        <item x="356"/>
        <item x="183"/>
        <item x="1210"/>
        <item x="184"/>
        <item x="616"/>
        <item x="1299"/>
        <item x="904"/>
        <item x="278"/>
        <item x="77"/>
        <item x="703"/>
        <item x="948"/>
        <item x="1319"/>
        <item x="1176"/>
        <item x="357"/>
        <item x="884"/>
        <item x="617"/>
        <item x="738"/>
        <item x="949"/>
        <item x="873"/>
        <item x="1194"/>
        <item x="673"/>
        <item x="136"/>
        <item x="674"/>
        <item x="950"/>
        <item x="1261"/>
        <item x="406"/>
        <item x="1310"/>
        <item x="1149"/>
        <item x="1244"/>
        <item x="704"/>
        <item x="1195"/>
        <item x="1245"/>
        <item x="546"/>
        <item x="137"/>
        <item x="705"/>
        <item x="1326"/>
        <item x="24"/>
        <item x="766"/>
        <item x="767"/>
        <item x="25"/>
        <item x="905"/>
        <item x="798"/>
        <item x="480"/>
        <item x="799"/>
        <item x="279"/>
        <item x="138"/>
        <item x="906"/>
        <item x="1252"/>
        <item x="26"/>
        <item x="739"/>
        <item x="1032"/>
        <item x="644"/>
        <item x="1294"/>
        <item x="1111"/>
        <item x="583"/>
        <item x="1112"/>
        <item x="280"/>
        <item x="322"/>
        <item x="481"/>
        <item x="1349"/>
        <item x="675"/>
        <item x="139"/>
        <item x="676"/>
        <item x="1276"/>
        <item x="1044"/>
        <item x="584"/>
        <item x="78"/>
        <item x="407"/>
        <item x="828"/>
        <item x="740"/>
        <item x="1399"/>
        <item x="140"/>
        <item x="1140"/>
        <item x="185"/>
        <item x="186"/>
        <item x="1196"/>
        <item x="1150"/>
        <item x="547"/>
        <item x="874"/>
        <item x="514"/>
        <item x="141"/>
        <item x="548"/>
        <item x="358"/>
        <item x="142"/>
        <item x="645"/>
        <item x="706"/>
        <item x="976"/>
        <item x="482"/>
        <item x="27"/>
        <item x="977"/>
        <item x="848"/>
        <item x="187"/>
        <item x="79"/>
        <item x="28"/>
        <item x="988"/>
        <item x="1211"/>
        <item x="768"/>
        <item x="885"/>
        <item x="359"/>
        <item x="188"/>
        <item x="515"/>
        <item x="281"/>
        <item x="29"/>
        <item x="1355"/>
        <item x="1164"/>
        <item x="1368"/>
        <item x="1307"/>
        <item x="516"/>
        <item x="549"/>
        <item x="1332"/>
        <item x="989"/>
        <item x="80"/>
        <item x="408"/>
        <item x="1287"/>
        <item x="990"/>
        <item x="707"/>
        <item x="189"/>
        <item x="618"/>
        <item x="1007"/>
        <item x="741"/>
        <item x="886"/>
        <item x="1008"/>
        <item x="951"/>
        <item x="228"/>
        <item x="190"/>
        <item x="360"/>
        <item x="875"/>
        <item x="677"/>
        <item x="1186"/>
        <item x="1197"/>
        <item x="483"/>
        <item x="517"/>
        <item x="1401"/>
        <item x="1311"/>
        <item x="446"/>
        <item x="1333"/>
        <item x="619"/>
        <item x="1165"/>
        <item x="30"/>
        <item x="742"/>
        <item x="585"/>
        <item x="409"/>
        <item x="282"/>
        <item x="1262"/>
        <item x="800"/>
        <item x="191"/>
        <item x="143"/>
        <item x="978"/>
        <item x="646"/>
        <item x="928"/>
        <item x="929"/>
        <item x="930"/>
        <item x="229"/>
        <item x="1187"/>
        <item x="550"/>
        <item x="586"/>
        <item x="410"/>
        <item x="801"/>
        <item x="1113"/>
        <item x="620"/>
        <item x="1091"/>
        <item x="230"/>
        <item x="1291"/>
        <item x="1234"/>
        <item x="1141"/>
        <item x="952"/>
        <item x="31"/>
        <item x="283"/>
        <item x="887"/>
        <item x="708"/>
        <item x="284"/>
        <item x="1009"/>
        <item x="1142"/>
        <item x="953"/>
        <item x="32"/>
        <item x="802"/>
        <item x="411"/>
        <item x="285"/>
        <item x="231"/>
        <item x="621"/>
        <item x="1350"/>
        <item x="1101"/>
        <item x="1235"/>
        <item x="33"/>
        <item x="361"/>
        <item x="518"/>
        <item x="81"/>
        <item x="144"/>
        <item x="34"/>
        <item x="232"/>
        <item x="803"/>
        <item x="587"/>
        <item x="1236"/>
        <item x="1352"/>
        <item x="647"/>
        <item x="954"/>
        <item x="769"/>
        <item x="412"/>
        <item x="770"/>
        <item x="1277"/>
        <item x="484"/>
        <item x="82"/>
        <item x="648"/>
        <item x="771"/>
        <item x="979"/>
        <item x="233"/>
        <item x="955"/>
        <item x="804"/>
        <item x="1151"/>
        <item x="35"/>
        <item x="1010"/>
        <item x="980"/>
        <item x="1124"/>
        <item x="519"/>
        <item x="551"/>
        <item x="1075"/>
        <item x="1166"/>
        <item x="1062"/>
        <item x="323"/>
        <item x="907"/>
        <item x="362"/>
        <item x="1188"/>
        <item x="829"/>
        <item x="588"/>
        <item x="447"/>
        <item x="876"/>
        <item x="1125"/>
        <item x="772"/>
        <item x="1278"/>
        <item x="552"/>
        <item x="413"/>
        <item x="145"/>
        <item x="1341"/>
        <item x="773"/>
        <item x="286"/>
        <item x="908"/>
        <item x="234"/>
        <item x="709"/>
        <item x="649"/>
        <item x="363"/>
        <item x="1295"/>
        <item x="192"/>
        <item x="1198"/>
        <item x="287"/>
        <item x="235"/>
        <item x="1222"/>
        <item x="83"/>
        <item x="84"/>
        <item x="1265"/>
        <item x="589"/>
        <item x="1395"/>
        <item x="1126"/>
        <item x="85"/>
        <item x="414"/>
        <item x="710"/>
        <item x="324"/>
        <item x="1379"/>
        <item x="36"/>
        <item x="1076"/>
        <item x="774"/>
        <item x="743"/>
        <item x="1033"/>
        <item x="991"/>
        <item x="1045"/>
        <item x="1308"/>
        <item x="909"/>
        <item x="86"/>
        <item x="37"/>
        <item x="1223"/>
        <item x="1321"/>
        <item x="678"/>
        <item x="1152"/>
        <item x="1127"/>
        <item x="1218"/>
        <item x="805"/>
        <item x="553"/>
        <item x="1011"/>
        <item x="1128"/>
        <item x="364"/>
        <item x="1283"/>
        <item x="679"/>
        <item x="38"/>
        <item x="931"/>
        <item x="1199"/>
        <item x="744"/>
        <item x="485"/>
        <item x="554"/>
        <item x="1114"/>
        <item x="1012"/>
        <item x="1092"/>
        <item x="288"/>
        <item x="1391"/>
        <item x="193"/>
        <item x="1351"/>
        <item x="325"/>
        <item x="365"/>
        <item x="555"/>
        <item x="236"/>
        <item x="289"/>
        <item x="237"/>
        <item x="39"/>
        <item x="40"/>
        <item x="1279"/>
        <item x="1115"/>
        <item x="830"/>
        <item x="194"/>
        <item x="556"/>
        <item x="1129"/>
        <item x="41"/>
        <item x="195"/>
        <item x="849"/>
        <item x="1130"/>
        <item x="650"/>
        <item x="1153"/>
        <item x="1280"/>
        <item x="146"/>
        <item x="520"/>
        <item x="196"/>
        <item x="1342"/>
        <item x="448"/>
        <item x="775"/>
        <item x="557"/>
        <item x="290"/>
        <item x="558"/>
        <item x="291"/>
        <item x="888"/>
        <item x="1116"/>
        <item x="1093"/>
        <item x="932"/>
        <item x="326"/>
        <item x="831"/>
        <item x="910"/>
        <item x="745"/>
        <item x="1167"/>
        <item x="622"/>
        <item x="147"/>
        <item x="197"/>
        <item x="148"/>
        <item x="1034"/>
        <item x="238"/>
        <item x="149"/>
        <item x="87"/>
        <item x="198"/>
        <item x="806"/>
        <item x="590"/>
        <item x="88"/>
        <item x="559"/>
        <item x="832"/>
        <item x="486"/>
        <item x="150"/>
        <item x="1177"/>
        <item x="911"/>
        <item x="415"/>
        <item x="711"/>
        <item x="487"/>
        <item x="449"/>
        <item x="1266"/>
        <item x="712"/>
        <item x="1077"/>
        <item x="416"/>
        <item x="746"/>
        <item x="521"/>
        <item x="889"/>
        <item x="1035"/>
        <item x="713"/>
        <item x="151"/>
        <item x="450"/>
        <item x="714"/>
        <item x="1357"/>
        <item x="1063"/>
        <item x="42"/>
        <item x="1267"/>
        <item x="1013"/>
        <item x="1263"/>
        <item x="451"/>
        <item x="488"/>
        <item x="1117"/>
        <item x="366"/>
        <item x="43"/>
        <item x="199"/>
        <item x="1036"/>
        <item x="833"/>
        <item x="1380"/>
        <item x="1037"/>
        <item x="890"/>
        <item x="1014"/>
        <item x="1102"/>
        <item x="1347"/>
        <item x="1131"/>
        <item x="850"/>
        <item x="651"/>
        <item x="1154"/>
        <item x="1381"/>
        <item x="1281"/>
        <item x="367"/>
        <item x="239"/>
        <item x="1078"/>
        <item x="1103"/>
        <item x="1322"/>
        <item x="807"/>
        <item x="992"/>
        <item x="152"/>
        <item x="834"/>
        <item x="368"/>
        <item x="652"/>
        <item x="747"/>
        <item x="1237"/>
        <item x="851"/>
        <item x="560"/>
        <item x="715"/>
        <item x="1292"/>
        <item x="1268"/>
        <item x="1079"/>
        <item x="1369"/>
        <item x="1327"/>
        <item x="993"/>
        <item x="1300"/>
        <item x="1224"/>
        <item x="1168"/>
        <item x="240"/>
        <item x="1363"/>
        <item x="1382"/>
        <item x="1225"/>
        <item x="561"/>
        <item x="153"/>
        <item x="369"/>
        <item x="912"/>
        <item x="452"/>
        <item x="44"/>
        <item x="1364"/>
        <item x="45"/>
        <item x="1212"/>
        <item x="1080"/>
        <item x="776"/>
        <item x="89"/>
        <item x="653"/>
        <item x="453"/>
        <item x="680"/>
        <item x="562"/>
        <item x="1226"/>
        <item x="522"/>
        <item x="154"/>
        <item x="1402"/>
        <item x="200"/>
        <item x="201"/>
        <item x="1296"/>
        <item x="913"/>
        <item x="623"/>
        <item x="46"/>
        <item x="47"/>
        <item x="1132"/>
        <item x="1328"/>
        <item x="1046"/>
        <item x="241"/>
        <item x="852"/>
        <item x="654"/>
        <item x="1178"/>
        <item x="454"/>
        <item x="914"/>
        <item x="242"/>
        <item x="716"/>
        <item x="1309"/>
        <item x="1094"/>
        <item x="1377"/>
        <item x="1397"/>
        <item x="1081"/>
        <item x="1343"/>
        <item x="202"/>
        <item x="523"/>
        <item x="292"/>
        <item x="489"/>
        <item x="370"/>
        <item x="455"/>
        <item x="963"/>
        <item x="490"/>
        <item x="777"/>
        <item x="327"/>
        <item x="48"/>
        <item x="293"/>
        <item x="808"/>
        <item x="853"/>
        <item x="1104"/>
        <item x="854"/>
        <item x="491"/>
        <item x="809"/>
        <item x="1047"/>
        <item x="591"/>
        <item x="1365"/>
        <item x="456"/>
        <item x="243"/>
        <item x="717"/>
        <item x="1015"/>
        <item x="417"/>
        <item x="524"/>
        <item x="90"/>
        <item x="49"/>
        <item x="50"/>
        <item x="891"/>
        <item x="1169"/>
        <item x="592"/>
        <item x="810"/>
        <item x="748"/>
        <item x="328"/>
        <item x="1316"/>
        <item x="492"/>
        <item x="418"/>
        <item x="203"/>
        <item x="51"/>
        <item x="493"/>
        <item x="593"/>
        <item x="91"/>
        <item x="204"/>
        <item x="563"/>
        <item x="294"/>
        <item x="92"/>
        <item x="205"/>
        <item x="329"/>
        <item x="1016"/>
        <item x="1082"/>
        <item x="52"/>
        <item x="718"/>
        <item x="1155"/>
        <item x="1143"/>
        <item x="93"/>
        <item x="371"/>
        <item x="719"/>
        <item x="749"/>
        <item x="94"/>
        <item x="915"/>
        <item x="419"/>
        <item x="594"/>
        <item x="457"/>
        <item x="1170"/>
        <item x="330"/>
        <item x="564"/>
        <item x="916"/>
        <item x="778"/>
        <item x="964"/>
        <item x="1083"/>
        <item x="155"/>
        <item x="624"/>
        <item x="855"/>
        <item x="331"/>
        <item x="1017"/>
        <item x="1038"/>
        <item x="295"/>
        <item x="244"/>
        <item x="1039"/>
        <item x="458"/>
        <item x="811"/>
        <item x="95"/>
        <item x="892"/>
        <item x="96"/>
        <item x="97"/>
        <item x="1238"/>
        <item x="98"/>
        <item x="525"/>
        <item x="1084"/>
        <item x="835"/>
        <item x="1064"/>
        <item x="1301"/>
        <item x="655"/>
        <item x="1065"/>
        <item x="595"/>
        <item x="565"/>
        <item x="779"/>
        <item x="681"/>
        <item x="933"/>
        <item x="372"/>
        <item x="1189"/>
        <item x="934"/>
        <item x="332"/>
        <item x="780"/>
        <item x="750"/>
        <item x="1213"/>
        <item x="156"/>
        <item x="1239"/>
        <item x="1264"/>
        <item x="1284"/>
        <item x="373"/>
        <item x="566"/>
        <item x="333"/>
        <item x="245"/>
        <item x="99"/>
        <item x="836"/>
        <item x="751"/>
        <item x="334"/>
        <item x="994"/>
        <item x="1156"/>
        <item x="157"/>
        <item x="494"/>
        <item x="856"/>
        <item x="935"/>
        <item x="1334"/>
        <item x="1253"/>
        <item x="296"/>
        <item x="1302"/>
        <item x="625"/>
        <item x="1133"/>
        <item x="1227"/>
        <item x="495"/>
        <item x="682"/>
        <item x="936"/>
        <item x="53"/>
        <item x="374"/>
        <item x="459"/>
        <item x="460"/>
        <item x="158"/>
        <item x="206"/>
        <item x="207"/>
        <item x="1018"/>
        <item x="683"/>
        <item x="1048"/>
        <item x="1190"/>
        <item x="857"/>
        <item x="208"/>
        <item x="858"/>
        <item x="246"/>
        <item x="247"/>
        <item x="335"/>
        <item x="596"/>
        <item x="159"/>
        <item x="100"/>
        <item x="981"/>
        <item x="54"/>
        <item x="496"/>
        <item x="656"/>
        <item x="1378"/>
        <item x="375"/>
        <item x="657"/>
        <item x="917"/>
        <item x="918"/>
        <item x="1118"/>
        <item x="752"/>
        <item x="55"/>
        <item x="1303"/>
        <item x="1105"/>
        <item x="626"/>
        <item x="376"/>
        <item x="1019"/>
        <item x="1228"/>
        <item x="160"/>
        <item x="627"/>
        <item x="567"/>
        <item x="1095"/>
        <item x="209"/>
        <item x="1106"/>
        <item x="1335"/>
        <item x="837"/>
        <item x="1020"/>
        <item x="956"/>
        <item x="1179"/>
        <item x="838"/>
        <item x="1344"/>
        <item x="1323"/>
        <item x="161"/>
        <item x="568"/>
        <item x="248"/>
        <item x="420"/>
        <item x="893"/>
        <item x="210"/>
        <item x="526"/>
        <item x="569"/>
        <item x="658"/>
        <item x="1066"/>
        <item x="421"/>
        <item x="422"/>
        <item x="812"/>
        <item x="1371"/>
        <item x="957"/>
        <item x="297"/>
        <item x="1304"/>
        <item x="1040"/>
        <item x="423"/>
        <item x="813"/>
        <item x="570"/>
        <item x="1229"/>
        <item x="101"/>
        <item x="1021"/>
        <item x="1049"/>
        <item x="1254"/>
        <item x="720"/>
        <item x="527"/>
        <item x="298"/>
        <item x="1107"/>
        <item x="377"/>
        <item x="877"/>
        <item x="1108"/>
        <item x="336"/>
        <item x="1096"/>
        <item x="878"/>
        <item x="684"/>
        <item x="1269"/>
        <item x="424"/>
        <item x="839"/>
        <item x="1050"/>
        <item x="1392"/>
        <item x="894"/>
        <item x="337"/>
        <item x="378"/>
        <item x="1219"/>
        <item x="1119"/>
        <item x="1312"/>
        <item x="628"/>
        <item x="1356"/>
        <item x="1120"/>
        <item x="965"/>
        <item x="379"/>
        <item x="879"/>
        <item x="211"/>
        <item x="1359"/>
        <item x="425"/>
        <item x="1384"/>
        <item x="1255"/>
        <item x="685"/>
        <item x="338"/>
        <item x="1134"/>
        <item x="1396"/>
        <item x="686"/>
        <item x="1366"/>
        <item x="299"/>
        <item x="1200"/>
        <item x="597"/>
        <item x="895"/>
        <item x="814"/>
        <item x="426"/>
        <item x="753"/>
        <item x="102"/>
        <item x="103"/>
        <item x="1051"/>
        <item x="1171"/>
        <item x="380"/>
        <item x="958"/>
        <item x="966"/>
        <item x="104"/>
        <item x="1172"/>
        <item x="967"/>
        <item x="880"/>
        <item x="1173"/>
        <item x="339"/>
        <item x="1336"/>
        <item x="919"/>
        <item x="300"/>
        <item x="937"/>
        <item x="598"/>
        <item x="1375"/>
        <item x="301"/>
        <item x="629"/>
        <item x="302"/>
        <item x="1372"/>
        <item x="1337"/>
        <item x="721"/>
        <item x="249"/>
        <item x="1180"/>
        <item x="968"/>
        <item x="303"/>
        <item x="920"/>
        <item x="687"/>
        <item x="304"/>
        <item x="1109"/>
        <item x="1293"/>
        <item x="659"/>
        <item x="1052"/>
        <item x="381"/>
        <item x="722"/>
        <item x="1067"/>
        <item x="162"/>
        <item x="1329"/>
        <item x="1157"/>
        <item x="781"/>
        <item x="859"/>
        <item x="1097"/>
        <item x="1085"/>
        <item x="599"/>
        <item x="600"/>
        <item x="601"/>
        <item x="815"/>
        <item x="1121"/>
        <item x="250"/>
        <item x="1388"/>
        <item x="1338"/>
        <item x="497"/>
        <item x="498"/>
        <item x="163"/>
        <item x="995"/>
        <item x="461"/>
        <item x="896"/>
        <item x="462"/>
        <item x="251"/>
        <item x="499"/>
        <item x="105"/>
        <item x="528"/>
        <item x="382"/>
        <item x="212"/>
        <item x="305"/>
        <item x="106"/>
        <item x="1270"/>
        <item x="1403"/>
        <item x="1285"/>
        <item x="427"/>
        <item x="428"/>
        <item x="107"/>
        <item x="688"/>
        <item x="816"/>
        <item x="108"/>
        <item x="1201"/>
        <item x="109"/>
        <item x="213"/>
        <item x="1353"/>
        <item x="110"/>
        <item x="164"/>
        <item x="500"/>
        <item x="571"/>
        <item x="723"/>
        <item x="1373"/>
        <item x="1383"/>
        <item x="782"/>
        <item x="111"/>
        <item x="56"/>
        <item x="529"/>
        <item x="783"/>
        <item x="724"/>
        <item x="1214"/>
        <item x="463"/>
        <item x="725"/>
        <item x="112"/>
        <item x="1022"/>
        <item x="113"/>
        <item x="1023"/>
        <item x="1256"/>
        <item x="306"/>
        <item x="340"/>
        <item x="726"/>
        <item x="165"/>
        <item x="57"/>
        <item x="754"/>
        <item x="1257"/>
        <item x="982"/>
        <item x="114"/>
        <item x="1086"/>
        <item x="921"/>
        <item x="689"/>
        <item x="784"/>
        <item x="630"/>
        <item x="572"/>
        <item x="58"/>
        <item x="727"/>
        <item x="755"/>
        <item x="530"/>
        <item x="860"/>
        <item x="1240"/>
        <item x="1144"/>
        <item x="785"/>
        <item x="307"/>
        <item x="1358"/>
        <item x="501"/>
        <item x="1135"/>
        <item x="59"/>
        <item x="1215"/>
        <item x="166"/>
        <item x="817"/>
        <item x="631"/>
        <item x="115"/>
        <item x="996"/>
        <item x="252"/>
        <item x="1360"/>
        <item x="167"/>
        <item x="116"/>
        <item x="983"/>
        <item x="1024"/>
        <item x="383"/>
        <item x="897"/>
        <item x="969"/>
        <item x="253"/>
        <item x="60"/>
        <item x="117"/>
        <item x="118"/>
        <item x="464"/>
        <item x="119"/>
        <item x="168"/>
        <item x="61"/>
        <item x="254"/>
        <item x="1361"/>
        <item x="502"/>
        <item x="1174"/>
        <item x="255"/>
        <item x="429"/>
        <item x="861"/>
        <item x="214"/>
        <item x="169"/>
        <item x="465"/>
        <item x="531"/>
        <item x="308"/>
        <item x="1145"/>
        <item x="984"/>
        <item x="532"/>
        <item x="503"/>
        <item x="997"/>
        <item x="1098"/>
        <item x="1317"/>
        <item x="1158"/>
        <item x="840"/>
        <item x="256"/>
        <item x="818"/>
        <item x="786"/>
        <item x="573"/>
        <item x="574"/>
        <item x="1286"/>
        <item x="1246"/>
        <item x="1159"/>
        <item x="1136"/>
        <item x="309"/>
        <item x="1271"/>
        <item x="466"/>
        <item x="430"/>
        <item x="310"/>
        <item x="504"/>
        <item x="120"/>
        <item x="384"/>
        <item x="1146"/>
        <item x="467"/>
        <item x="1241"/>
        <item x="1137"/>
        <item x="170"/>
        <item x="985"/>
        <item x="1053"/>
        <item x="121"/>
        <item x="660"/>
        <item x="690"/>
        <item x="468"/>
        <item x="970"/>
        <item x="922"/>
        <item x="215"/>
        <item x="257"/>
        <item x="1272"/>
        <item x="533"/>
        <item x="431"/>
        <item x="819"/>
        <item x="862"/>
        <item x="1400"/>
        <item x="258"/>
        <item x="691"/>
        <item x="1202"/>
        <item x="898"/>
        <item x="432"/>
        <item x="1220"/>
        <item x="385"/>
        <item x="122"/>
        <item x="259"/>
        <item x="469"/>
        <item x="386"/>
        <item t="default"/>
      </items>
    </pivotField>
    <pivotField numFmtId="14"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7"/>
  </rowFields>
  <rowItems count="25">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fld="0" subtotal="count" baseField="0" baseItem="0"/>
  </dataFields>
  <formats count="3">
    <format dxfId="28">
      <pivotArea type="origin" dataOnly="0" labelOnly="1" outline="0" offset="A1" fieldPosition="0"/>
    </format>
    <format dxfId="27">
      <pivotArea type="origin" dataOnly="0" labelOnly="1" outline="0" offset="A2" fieldPosition="0"/>
    </format>
    <format dxfId="26">
      <pivotArea type="topRight" dataOnly="0" labelOnly="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A11B7F-8B48-4B93-8957-DC25CCB0B0F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3:H80" firstHeaderRow="0" firstDataRow="1" firstDataCol="1"/>
  <pivotFields count="17">
    <pivotField showAll="0"/>
    <pivotField showAll="0"/>
    <pivotField axis="axisRow" showAll="0" sortType="descending">
      <items count="8">
        <item x="3"/>
        <item x="4"/>
        <item x="0"/>
        <item x="2"/>
        <item x="5"/>
        <item x="1"/>
        <item m="1" x="6"/>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dragToRow="0" dragToCol="0" dragToPage="0" showAll="0" defaultSubtotal="0"/>
  </pivotFields>
  <rowFields count="1">
    <field x="2"/>
  </rowFields>
  <rowItems count="7">
    <i>
      <x v="5"/>
    </i>
    <i>
      <x v="2"/>
    </i>
    <i>
      <x v="1"/>
    </i>
    <i>
      <x/>
    </i>
    <i>
      <x v="4"/>
    </i>
    <i>
      <x v="3"/>
    </i>
    <i t="grand">
      <x/>
    </i>
  </rowItems>
  <colFields count="1">
    <field x="-2"/>
  </colFields>
  <colItems count="3">
    <i>
      <x/>
    </i>
    <i i="1">
      <x v="1"/>
    </i>
    <i i="2">
      <x v="2"/>
    </i>
  </colItems>
  <dataFields count="3">
    <dataField name="Sum of Total_Attacks" fld="14" baseField="0" baseItem="0"/>
    <dataField name="Sum of Is_Beached" fld="15" baseField="0" baseItem="0"/>
    <dataField name="Sum of Breach Rate" fld="16" baseField="0" baseItem="0"/>
  </dataFields>
  <formats count="2">
    <format dxfId="30">
      <pivotArea collapsedLevelsAreSubtotals="1" fieldPosition="0">
        <references count="2">
          <reference field="4294967294" count="1" selected="0">
            <x v="2"/>
          </reference>
          <reference field="2" count="0"/>
        </references>
      </pivotArea>
    </format>
    <format dxfId="29">
      <pivotArea field="2"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9CFC8C-9A81-4719-8D56-15AD1062C45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87:I94" firstHeaderRow="1" firstDataRow="1" firstDataCol="1"/>
  <pivotFields count="17">
    <pivotField showAll="0"/>
    <pivotField numFmtId="22" showAll="0"/>
    <pivotField axis="axisRow" showAll="0" sortType="descending">
      <items count="8">
        <item x="3"/>
        <item x="4"/>
        <item x="0"/>
        <item x="2"/>
        <item x="5"/>
        <item x="1"/>
        <item m="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2" showAll="0"/>
    <pivotField showAll="0"/>
    <pivotField showAll="0"/>
    <pivotField showAll="0"/>
    <pivotField dataField="1" showAll="0"/>
    <pivotField showAll="0"/>
    <pivotField showAll="0"/>
    <pivotField showAll="0"/>
    <pivotField showAll="0"/>
    <pivotField dragToRow="0" dragToCol="0" dragToPage="0" showAll="0" defaultSubtotal="0"/>
  </pivotFields>
  <rowFields count="1">
    <field x="2"/>
  </rowFields>
  <rowItems count="7">
    <i>
      <x/>
    </i>
    <i>
      <x v="3"/>
    </i>
    <i>
      <x v="1"/>
    </i>
    <i>
      <x v="4"/>
    </i>
    <i>
      <x v="2"/>
    </i>
    <i>
      <x v="5"/>
    </i>
    <i t="grand">
      <x/>
    </i>
  </rowItems>
  <colItems count="1">
    <i/>
  </colItems>
  <dataFields count="1">
    <dataField name="Max of Total Score" fld="11" subtotal="max" baseField="2" baseItem="0"/>
  </dataFields>
  <conditionalFormats count="2">
    <conditionalFormat priority="1">
      <pivotAreas count="1">
        <pivotArea type="data" collapsedLevelsAreSubtotals="1" fieldPosition="0">
          <references count="2">
            <reference field="4294967294" count="1" selected="0">
              <x v="0"/>
            </reference>
            <reference field="2" count="6">
              <x v="0"/>
              <x v="1"/>
              <x v="2"/>
              <x v="3"/>
              <x v="4"/>
              <x v="5"/>
            </reference>
          </references>
        </pivotArea>
      </pivotAreas>
    </conditionalFormat>
    <conditionalFormat priority="2">
      <pivotAreas count="1">
        <pivotArea type="data" collapsedLevelsAreSubtotals="1" fieldPosition="0">
          <references count="2">
            <reference field="4294967294" count="1" selected="0">
              <x v="0"/>
            </reference>
            <reference field="2" count="5">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79D82B-03DB-41B4-B8D4-BC5DB14BCB5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s" colHeaderCaption="Attacks">
  <location ref="A87:F95" firstHeaderRow="1" firstDataRow="2" firstDataCol="1" rowPageCount="1" colPageCount="1"/>
  <pivotFields count="17">
    <pivotField showAll="0"/>
    <pivotField numFmtId="22" showAll="0"/>
    <pivotField axis="axisRow" showAll="0" sortType="descending">
      <items count="8">
        <item x="3"/>
        <item x="4"/>
        <item x="0"/>
        <item x="2"/>
        <item x="5"/>
        <item x="1"/>
        <item m="1" x="6"/>
        <item t="default"/>
      </items>
      <autoSortScope>
        <pivotArea dataOnly="0" outline="0" fieldPosition="0">
          <references count="1">
            <reference field="4294967294" count="1" selected="0">
              <x v="0"/>
            </reference>
          </references>
        </pivotArea>
      </autoSortScope>
    </pivotField>
    <pivotField showAll="0"/>
    <pivotField axis="axisCol"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name="Clicked or downloaded" axis="axisPage" dataField="1" multipleItemSelectionAllowed="1" showAll="0">
      <items count="6">
        <item x="1"/>
        <item h="1" x="2"/>
        <item x="4"/>
        <item h="1" x="3"/>
        <item h="1" x="0"/>
        <item t="default"/>
      </items>
    </pivotField>
    <pivotField showAll="0"/>
    <pivotField numFmtId="22"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7">
    <i>
      <x v="1"/>
    </i>
    <i>
      <x v="5"/>
    </i>
    <i>
      <x/>
    </i>
    <i>
      <x v="2"/>
    </i>
    <i>
      <x v="4"/>
    </i>
    <i>
      <x v="3"/>
    </i>
    <i t="grand">
      <x/>
    </i>
  </rowItems>
  <colFields count="1">
    <field x="4"/>
  </colFields>
  <colItems count="5">
    <i>
      <x v="3"/>
    </i>
    <i>
      <x/>
    </i>
    <i>
      <x v="1"/>
    </i>
    <i>
      <x v="2"/>
    </i>
    <i t="grand">
      <x/>
    </i>
  </colItems>
  <pageFields count="1">
    <pageField fld="5" hier="-1"/>
  </pageFields>
  <dataFields count="1">
    <dataField name=" " fld="5" subtotal="count" baseField="0" baseItem="0"/>
  </dataFields>
  <chartFormats count="4">
    <chartFormat chart="0" format="0" series="1">
      <pivotArea type="data" outline="0" fieldPosition="0">
        <references count="2">
          <reference field="4294967294" count="1" selected="0">
            <x v="0"/>
          </reference>
          <reference field="4" count="1" selected="0">
            <x v="3"/>
          </reference>
        </references>
      </pivotArea>
    </chartFormat>
    <chartFormat chart="0" format="1" series="1">
      <pivotArea type="data" outline="0" fieldPosition="0">
        <references count="2">
          <reference field="4294967294" count="1" selected="0">
            <x v="0"/>
          </reference>
          <reference field="4" count="1" selected="0">
            <x v="0"/>
          </reference>
        </references>
      </pivotArea>
    </chartFormat>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2452DB76-D808-4A7B-8384-B1524B72924D}" autoFormatId="16" applyNumberFormats="0" applyBorderFormats="0" applyFontFormats="0" applyPatternFormats="0" applyAlignmentFormats="0" applyWidthHeightFormats="0">
  <queryTableRefresh nextId="17">
    <queryTableFields count="16">
      <queryTableField id="1" name="Incident_ID" tableColumnId="1"/>
      <queryTableField id="2" name="Timestamp" tableColumnId="2"/>
      <queryTableField id="3" name="Target_Department" tableColumnId="3"/>
      <queryTableField id="4" name="Sender_Domain" tableColumnId="4"/>
      <queryTableField id="5" name="Phishing_Type" tableColumnId="5"/>
      <queryTableField id="6" name="Employee_Action" tableColumnId="6"/>
      <queryTableField id="7" name="Time" tableColumnId="7"/>
      <queryTableField id="8" name="Date" tableColumnId="8"/>
      <queryTableField id="9" name="Month" tableColumnId="9"/>
      <queryTableField id="10" name="Impact Score" tableColumnId="10"/>
      <queryTableField id="11" name="Response Multiplier" tableColumnId="11"/>
      <queryTableField id="12" name="Total Score" tableColumnId="12"/>
      <queryTableField id="13" name="NIST" tableColumnId="13"/>
      <queryTableField id="14" name="ISO 27005" tableColumnId="14"/>
      <queryTableField id="15" name="Total_Attacks" tableColumnId="15"/>
      <queryTableField id="16" name="Is_Beached"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CCAF9EB0-EA1B-4C20-8EEC-704110533DBE}" autoFormatId="16" applyNumberFormats="0" applyBorderFormats="0" applyFontFormats="0" applyPatternFormats="0" applyAlignmentFormats="0" applyWidthHeightFormats="0">
  <queryTableRefresh nextId="15" unboundColumnsRight="5">
    <queryTableFields count="14">
      <queryTableField id="1" name="Incident_ID" tableColumnId="1"/>
      <queryTableField id="2" name="Timestamp" tableColumnId="2"/>
      <queryTableField id="3" name="Target_Department" tableColumnId="3"/>
      <queryTableField id="4" name="Sender_Domain" tableColumnId="4"/>
      <queryTableField id="5" name="Phishing_Type" tableColumnId="5"/>
      <queryTableField id="6" name="Employee_Action" tableColumnId="6"/>
      <queryTableField id="7" name="Time" tableColumnId="7"/>
      <queryTableField id="8" name="Date" tableColumnId="8"/>
      <queryTableField id="9" name="Month" tableColumnId="9"/>
      <queryTableField id="10" dataBound="0" tableColumnId="10"/>
      <queryTableField id="11" dataBound="0" tableColumnId="11"/>
      <queryTableField id="12" dataBound="0" tableColumnId="12"/>
      <queryTableField id="13" dataBound="0" tableColumnId="13"/>
      <queryTableField id="14" dataBound="0"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7C59DE1F-2396-469A-AA7B-D625F1D01E2C}" autoFormatId="16" applyNumberFormats="0" applyBorderFormats="0" applyFontFormats="0" applyPatternFormats="0" applyAlignmentFormats="0" applyWidthHeightFormats="0">
  <queryTableRefresh nextId="7">
    <queryTableFields count="6">
      <queryTableField id="1" name="Incident_ID" tableColumnId="1"/>
      <queryTableField id="2" name="Timestamp" tableColumnId="2"/>
      <queryTableField id="3" name="Target_Department" tableColumnId="3"/>
      <queryTableField id="4" name="Sender_Domain" tableColumnId="4"/>
      <queryTableField id="5" name="Phishing_Type" tableColumnId="5"/>
      <queryTableField id="6" name="Employee_Action"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4EEC376-E609-432D-81F0-FFC3C4BAFFDA}" name="tbl_logs_helper" displayName="tbl_logs_helper" ref="A1:P5001" tableType="queryTable">
  <autoFilter ref="A1:P5001" xr:uid="{54EEC376-E609-432D-81F0-FFC3C4BAFFDA}"/>
  <tableColumns count="16">
    <tableColumn id="1" xr3:uid="{CC81F914-705D-442A-B2D0-5A436C9DEE12}" uniqueName="1" name="Incident_ID" totalsRowLabel="Total" queryTableFieldId="1" dataDxfId="53"/>
    <tableColumn id="2" xr3:uid="{74C3BF32-9886-428D-A95A-5AE8A0F6228B}" uniqueName="2" name="Timestamp" queryTableFieldId="2" dataDxfId="52"/>
    <tableColumn id="3" xr3:uid="{09988A7F-2356-42FA-A86F-D0256F6EEF4E}" uniqueName="3" name="Target_Department" queryTableFieldId="3" dataDxfId="51"/>
    <tableColumn id="4" xr3:uid="{64A36AEC-D734-4113-BC5B-2257F82C9CD1}" uniqueName="4" name="Sender_Domain" queryTableFieldId="4" dataDxfId="50"/>
    <tableColumn id="5" xr3:uid="{62ABC69F-21E9-4091-AF78-EBC1A38ED3E7}" uniqueName="5" name="Phishing_Type" queryTableFieldId="5" dataDxfId="49"/>
    <tableColumn id="6" xr3:uid="{AF68789F-F3AB-4817-85F0-CA3DC3BEEFD5}" uniqueName="6" name="Employee_Action" queryTableFieldId="6" dataDxfId="48"/>
    <tableColumn id="7" xr3:uid="{FF85DFBF-F904-43E5-B85B-58646261A7AE}" uniqueName="7" name="Time" queryTableFieldId="7"/>
    <tableColumn id="8" xr3:uid="{AA71900B-DAE5-46CD-9B38-E3E0FF666A55}" uniqueName="8" name="Date" queryTableFieldId="8" dataDxfId="47"/>
    <tableColumn id="9" xr3:uid="{6F679F9F-F50E-44FD-8E1D-33EC2CBFA48F}" uniqueName="9" name="Month" queryTableFieldId="9"/>
    <tableColumn id="10" xr3:uid="{088CE2C1-2C1F-4218-A409-0C1D382124A0}" uniqueName="10" name="Impact Score" queryTableFieldId="10"/>
    <tableColumn id="11" xr3:uid="{C6A9904C-CCCB-4005-A775-73F2C8290422}" uniqueName="11" name="Response Multiplier" queryTableFieldId="11"/>
    <tableColumn id="12" xr3:uid="{EB8E1C20-7B66-4CB2-BBE0-596C1DD3CF7C}" uniqueName="12" name="Total Score" queryTableFieldId="12"/>
    <tableColumn id="13" xr3:uid="{4ABD23D6-85E4-4EA1-ADFB-9F411C883BE3}" uniqueName="13" name="NIST" queryTableFieldId="13" dataDxfId="46"/>
    <tableColumn id="14" xr3:uid="{1E1F3816-3CE4-4E78-97B0-0D8796DF77DF}" uniqueName="14" name="ISO 27005" queryTableFieldId="14" dataDxfId="45"/>
    <tableColumn id="15" xr3:uid="{FFB05C0A-9E0C-45B7-8932-35B89A3B324E}" uniqueName="15" name="Total_Attacks" queryTableFieldId="15"/>
    <tableColumn id="16" xr3:uid="{0066B05E-1E0B-42C6-BA6A-DA9805067A19}" uniqueName="16" name="Is_Beached" totalsRowFunction="sum"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927F45-6073-4827-AFD8-BD0DFD7AD166}" name="tbl_logs" displayName="tbl_logs" ref="A1:N5002" tableType="queryTable" totalsRowCount="1">
  <autoFilter ref="A1:N5001" xr:uid="{C1927F45-6073-4827-AFD8-BD0DFD7AD166}"/>
  <tableColumns count="14">
    <tableColumn id="1" xr3:uid="{CA79DE41-8CAC-49D2-AA69-BEF369B38434}" uniqueName="1" name="Incident_ID" totalsRowLabel="Total" queryTableFieldId="1" dataDxfId="44"/>
    <tableColumn id="2" xr3:uid="{DEFB5EBC-E087-42CD-B4E0-84373D9E9B39}" uniqueName="2" name="Timestamp" queryTableFieldId="2" dataDxfId="43"/>
    <tableColumn id="3" xr3:uid="{5A6321D6-1586-46EF-A3E1-273905B03229}" uniqueName="3" name="Target_Department" queryTableFieldId="3" dataDxfId="42"/>
    <tableColumn id="4" xr3:uid="{C283DE07-6220-4599-8E78-0014DDAF0CA2}" uniqueName="4" name="Sender_Domain" queryTableFieldId="4" dataDxfId="41"/>
    <tableColumn id="5" xr3:uid="{C3CE295E-DA09-4732-BC4D-F8C54A69DD70}" uniqueName="5" name="Phishing_Type" queryTableFieldId="5" dataDxfId="40"/>
    <tableColumn id="6" xr3:uid="{3CB10A4E-B10C-47C1-A1A1-63691FDC90E5}" uniqueName="6" name="Employee_Action" queryTableFieldId="6" dataDxfId="39"/>
    <tableColumn id="7" xr3:uid="{34406212-C93F-4D16-BF8E-A007EB8B214A}" uniqueName="7" name="Time" queryTableFieldId="7" dataDxfId="38"/>
    <tableColumn id="8" xr3:uid="{26E6CF07-6395-4A40-9EBF-03F38210D5D1}" uniqueName="8" name="Date" queryTableFieldId="8" dataDxfId="37"/>
    <tableColumn id="9" xr3:uid="{47B82109-858E-4115-AE23-ECFF6CDFE4C0}" uniqueName="9" name="Month" totalsRowFunction="count" queryTableFieldId="9"/>
    <tableColumn id="10" xr3:uid="{712C29E6-8A45-41EC-AC17-F885C77E9242}" uniqueName="10" name="Impact Score" queryTableFieldId="10" dataDxfId="36">
      <calculatedColumnFormula>_xlfn.XLOOKUP(tbl_logs[[#This Row],[Target_Department]],tbl_DeptWeight[Department], tbl_DeptWeight[Impact Score])</calculatedColumnFormula>
    </tableColumn>
    <tableColumn id="11" xr3:uid="{FD6D0369-65BD-455A-A67F-2EE123D843D8}" uniqueName="11" name="Response Multiplier" queryTableFieldId="11" dataDxfId="35">
      <calculatedColumnFormula>_xlfn.XLOOKUP(tbl_logs[[#This Row],[Employee_Action]],tbl_ResponseLikelihood[Employee Action],tbl_ResponseLikelihood[Likelihood Score])</calculatedColumnFormula>
    </tableColumn>
    <tableColumn id="12" xr3:uid="{4A7E4A74-55C4-42C9-B040-E4A0674D372B}" uniqueName="12" name="Total Score" queryTableFieldId="12" dataDxfId="34">
      <calculatedColumnFormula>tbl_logs[[#This Row],[Impact Score]]*tbl_logs[[#This Row],[Response Multiplier]]</calculatedColumnFormula>
    </tableColumn>
    <tableColumn id="13" xr3:uid="{86032397-46B6-4D26-827D-62BA594441EB}" uniqueName="13" name="NIST" queryTableFieldId="13" dataDxfId="33">
      <calculatedColumnFormula array="1">_xlfn.IFS(tbl_logs[[#This Row],[Total Score]]&lt;=4, "Low", tbl_logs[[#This Row],[Total Score]]&lt;=10, "Medium", tbl_logs[[#This Row],[Total Score]]&lt;=19, "High", tbl_logs[[#This Row],[Total Score]]&lt;=25, "Very High")</calculatedColumnFormula>
    </tableColumn>
    <tableColumn id="14" xr3:uid="{538A5DE6-9324-48C3-8AB5-8C44553D8125}" uniqueName="14" name="ISO 27005" queryTableFieldId="14" dataDxfId="32">
      <calculatedColumnFormula array="1">_xlfn.IFS(tbl_logs[[#This Row],[Total Score]]&lt;=4, "Low", tbl_logs[[#This Row],[Total Score]]&lt;=10, "Medium", tbl_logs[[#This Row],[Total Score]]&lt;=17, "High", tbl_logs[[#This Row],[Total Score]]&lt;=25, "Critical")</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645B64-CEFC-42E7-956A-69E02DE3C5D3}" name="tbl_DeptWeight" displayName="tbl_DeptWeight" ref="A2:B8" totalsRowShown="0">
  <autoFilter ref="A2:B8" xr:uid="{BE645B64-CEFC-42E7-956A-69E02DE3C5D3}"/>
  <sortState xmlns:xlrd2="http://schemas.microsoft.com/office/spreadsheetml/2017/richdata2" ref="A3:B8">
    <sortCondition descending="1" ref="B2:B8"/>
  </sortState>
  <tableColumns count="2">
    <tableColumn id="1" xr3:uid="{DE844B1F-1691-4B09-9459-7EBFC567D652}" name="Department"/>
    <tableColumn id="2" xr3:uid="{2839605F-D9F7-4AD7-95D0-FE338F7C025C}" name="Impact Sco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46A322-523F-45AD-9A01-F4A8048B20C5}" name="tbl_ResponseLikelihood" displayName="tbl_ResponseLikelihood" ref="A12:B17" totalsRowShown="0">
  <autoFilter ref="A12:B17" xr:uid="{7546A322-523F-45AD-9A01-F4A8048B20C5}"/>
  <tableColumns count="2">
    <tableColumn id="1" xr3:uid="{D23E2C9A-FBC0-47B3-BC70-B620DA8D851F}" name="Employee Action"/>
    <tableColumn id="2" xr3:uid="{B6EB4285-39AA-4ABB-99A0-DFDF98C47586}" name="Likelihood Scor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A8B053B-732C-4D30-83AE-07D65366EA6D}" name="tbl_RiskMatrix" displayName="tbl_RiskMatrix" ref="A21:C25" totalsRowShown="0" headerRowDxfId="20" headerRowBorderDxfId="19" tableBorderDxfId="18" totalsRowBorderDxfId="17">
  <autoFilter ref="A21:C25" xr:uid="{2A8B053B-732C-4D30-83AE-07D65366EA6D}"/>
  <tableColumns count="3">
    <tableColumn id="1" xr3:uid="{092303AC-7808-44DE-A02B-F77B4233F473}" name="Combined (L × I)" dataDxfId="16"/>
    <tableColumn id="2" xr3:uid="{0FA0E112-D025-4181-8C85-5BF1A727C179}" name="NIST Risk Rating" dataDxfId="15"/>
    <tableColumn id="3" xr3:uid="{E79F6E9C-C533-48D0-82B1-F61AE12BDCEB}" name="ISO 27005 Risk Rating" dataDxfId="1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D4F7DE-E8CB-4C02-A65A-9F96EDB10B9D}" name="synthetic_phishing_logs" displayName="synthetic_phishing_logs" ref="A1:F5001" tableType="queryTable" totalsRowShown="0">
  <autoFilter ref="A1:F5001" xr:uid="{E5D4F7DE-E8CB-4C02-A65A-9F96EDB10B9D}"/>
  <tableColumns count="6">
    <tableColumn id="1" xr3:uid="{EDE630FF-01BC-405C-8C19-12A72696FD34}" uniqueName="1" name="Incident_ID" queryTableFieldId="1" dataDxfId="13"/>
    <tableColumn id="2" xr3:uid="{43BAAEF0-F3FF-4981-8885-DF33B9B1F6A5}" uniqueName="2" name="Timestamp" queryTableFieldId="2" dataDxfId="12"/>
    <tableColumn id="3" xr3:uid="{8DE8D412-C662-49F2-9EDD-5529856F000B}" uniqueName="3" name="Target_Department" queryTableFieldId="3" dataDxfId="11"/>
    <tableColumn id="4" xr3:uid="{6BD9F1B4-BB99-4B7A-B84C-B3A39386DD04}" uniqueName="4" name="Sender_Domain" queryTableFieldId="4" dataDxfId="10"/>
    <tableColumn id="5" xr3:uid="{07B5C0BE-9BFB-4463-B8C2-DDD469265EA0}" uniqueName="5" name="Phishing_Type" queryTableFieldId="5" dataDxfId="9"/>
    <tableColumn id="6" xr3:uid="{827BD28E-59AB-4B2D-A644-9EE12C791F12}" uniqueName="6" name="Employee_Action" queryTableFieldId="6" dataDxfId="8"/>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46626-2051-4539-A4F8-424B8B751FBB}">
  <dimension ref="A1:P5001"/>
  <sheetViews>
    <sheetView workbookViewId="0">
      <selection activeCell="P2" sqref="P2"/>
    </sheetView>
  </sheetViews>
  <sheetFormatPr defaultRowHeight="14.4" x14ac:dyDescent="0.3"/>
  <cols>
    <col min="1" max="1" width="14.44140625" bestFit="1" customWidth="1"/>
    <col min="2" max="2" width="15.33203125" bestFit="1" customWidth="1"/>
    <col min="3" max="3" width="20.21875" bestFit="1" customWidth="1"/>
    <col min="4" max="4" width="21.109375" bestFit="1" customWidth="1"/>
    <col min="5" max="5" width="19.44140625" bestFit="1" customWidth="1"/>
    <col min="6" max="6" width="22.33203125" bestFit="1" customWidth="1"/>
    <col min="7" max="7" width="12" bestFit="1" customWidth="1"/>
    <col min="8" max="8" width="14.33203125" bestFit="1" customWidth="1"/>
    <col min="9" max="9" width="8.77734375" bestFit="1" customWidth="1"/>
    <col min="10" max="10" width="14.5546875" bestFit="1" customWidth="1"/>
    <col min="11" max="11" width="21.109375" bestFit="1" customWidth="1"/>
    <col min="12" max="12" width="12.88671875" bestFit="1" customWidth="1"/>
    <col min="14" max="14" width="11.5546875" bestFit="1" customWidth="1"/>
    <col min="15" max="15" width="14.6640625" bestFit="1" customWidth="1"/>
    <col min="16" max="16" width="13" bestFit="1" customWidth="1"/>
  </cols>
  <sheetData>
    <row r="1" spans="1:16" x14ac:dyDescent="0.3">
      <c r="A1" t="s">
        <v>0</v>
      </c>
      <c r="B1" t="s">
        <v>1</v>
      </c>
      <c r="C1" t="s">
        <v>2</v>
      </c>
      <c r="D1" t="s">
        <v>3</v>
      </c>
      <c r="E1" t="s">
        <v>4</v>
      </c>
      <c r="F1" t="s">
        <v>5</v>
      </c>
      <c r="G1" t="s">
        <v>5025</v>
      </c>
      <c r="H1" t="s">
        <v>5026</v>
      </c>
      <c r="I1" t="s">
        <v>5027</v>
      </c>
      <c r="J1" t="s">
        <v>5060</v>
      </c>
      <c r="K1" t="s">
        <v>5079</v>
      </c>
      <c r="L1" t="s">
        <v>5080</v>
      </c>
      <c r="M1" t="s">
        <v>5081</v>
      </c>
      <c r="N1" t="s">
        <v>5082</v>
      </c>
      <c r="O1" t="s">
        <v>5097</v>
      </c>
      <c r="P1" t="s">
        <v>5098</v>
      </c>
    </row>
    <row r="2" spans="1:16" x14ac:dyDescent="0.3">
      <c r="A2" t="s">
        <v>57</v>
      </c>
      <c r="B2" s="1">
        <v>46023.003472222219</v>
      </c>
      <c r="C2" t="s">
        <v>35</v>
      </c>
      <c r="D2" t="s">
        <v>15</v>
      </c>
      <c r="E2" t="s">
        <v>16</v>
      </c>
      <c r="F2" t="s">
        <v>13</v>
      </c>
      <c r="G2">
        <v>3.472222222222222E-3</v>
      </c>
      <c r="H2" s="1">
        <v>46023</v>
      </c>
      <c r="I2">
        <v>1</v>
      </c>
      <c r="J2">
        <v>1</v>
      </c>
      <c r="K2">
        <v>1</v>
      </c>
      <c r="L2">
        <v>1</v>
      </c>
      <c r="M2" t="s">
        <v>5069</v>
      </c>
      <c r="N2" t="s">
        <v>5069</v>
      </c>
      <c r="O2">
        <v>1</v>
      </c>
      <c r="P2">
        <v>0</v>
      </c>
    </row>
    <row r="3" spans="1:16" x14ac:dyDescent="0.3">
      <c r="A3" t="s">
        <v>4014</v>
      </c>
      <c r="B3" s="1">
        <v>46023.027083333334</v>
      </c>
      <c r="C3" t="s">
        <v>12</v>
      </c>
      <c r="D3" t="s">
        <v>18</v>
      </c>
      <c r="E3" t="s">
        <v>31</v>
      </c>
      <c r="F3" t="s">
        <v>33</v>
      </c>
      <c r="G3">
        <v>2.7083333333333334E-2</v>
      </c>
      <c r="H3" s="1">
        <v>46023</v>
      </c>
      <c r="I3">
        <v>1</v>
      </c>
      <c r="J3">
        <v>1</v>
      </c>
      <c r="K3">
        <v>4</v>
      </c>
      <c r="L3">
        <v>4</v>
      </c>
      <c r="M3" t="s">
        <v>5069</v>
      </c>
      <c r="N3" t="s">
        <v>5069</v>
      </c>
      <c r="O3">
        <v>1</v>
      </c>
      <c r="P3">
        <v>1</v>
      </c>
    </row>
    <row r="4" spans="1:16" x14ac:dyDescent="0.3">
      <c r="A4" t="s">
        <v>3545</v>
      </c>
      <c r="B4" s="1">
        <v>46023.038888888892</v>
      </c>
      <c r="C4" t="s">
        <v>26</v>
      </c>
      <c r="D4" t="s">
        <v>18</v>
      </c>
      <c r="E4" t="s">
        <v>19</v>
      </c>
      <c r="F4" t="s">
        <v>13</v>
      </c>
      <c r="G4">
        <v>3.888888888888889E-2</v>
      </c>
      <c r="H4" s="1">
        <v>46023</v>
      </c>
      <c r="I4">
        <v>1</v>
      </c>
      <c r="J4">
        <v>3</v>
      </c>
      <c r="K4">
        <v>1</v>
      </c>
      <c r="L4">
        <v>3</v>
      </c>
      <c r="M4" t="s">
        <v>5069</v>
      </c>
      <c r="N4" t="s">
        <v>5069</v>
      </c>
      <c r="O4">
        <v>1</v>
      </c>
      <c r="P4">
        <v>0</v>
      </c>
    </row>
    <row r="5" spans="1:16" x14ac:dyDescent="0.3">
      <c r="A5" t="s">
        <v>2250</v>
      </c>
      <c r="B5" s="1">
        <v>46023.051388888889</v>
      </c>
      <c r="C5" t="s">
        <v>40</v>
      </c>
      <c r="D5" t="s">
        <v>18</v>
      </c>
      <c r="E5" t="s">
        <v>16</v>
      </c>
      <c r="F5" t="s">
        <v>20</v>
      </c>
      <c r="G5">
        <v>5.1388888888888887E-2</v>
      </c>
      <c r="H5" s="1">
        <v>46023</v>
      </c>
      <c r="I5">
        <v>1</v>
      </c>
      <c r="J5">
        <v>5</v>
      </c>
      <c r="K5">
        <v>2</v>
      </c>
      <c r="L5">
        <v>10</v>
      </c>
      <c r="M5" t="s">
        <v>5071</v>
      </c>
      <c r="N5" t="s">
        <v>5071</v>
      </c>
      <c r="O5">
        <v>1</v>
      </c>
      <c r="P5">
        <v>0</v>
      </c>
    </row>
    <row r="6" spans="1:16" x14ac:dyDescent="0.3">
      <c r="A6" t="s">
        <v>450</v>
      </c>
      <c r="B6" s="1">
        <v>46023.057638888888</v>
      </c>
      <c r="C6" t="s">
        <v>7</v>
      </c>
      <c r="D6" t="s">
        <v>15</v>
      </c>
      <c r="E6" t="s">
        <v>19</v>
      </c>
      <c r="F6" t="s">
        <v>20</v>
      </c>
      <c r="G6">
        <v>5.7638888888888892E-2</v>
      </c>
      <c r="H6" s="1">
        <v>46023</v>
      </c>
      <c r="I6">
        <v>1</v>
      </c>
      <c r="J6">
        <v>3</v>
      </c>
      <c r="K6">
        <v>2</v>
      </c>
      <c r="L6">
        <v>6</v>
      </c>
      <c r="M6" t="s">
        <v>5071</v>
      </c>
      <c r="N6" t="s">
        <v>5071</v>
      </c>
      <c r="O6">
        <v>1</v>
      </c>
      <c r="P6">
        <v>0</v>
      </c>
    </row>
    <row r="7" spans="1:16" x14ac:dyDescent="0.3">
      <c r="A7" t="s">
        <v>4891</v>
      </c>
      <c r="B7" s="1">
        <v>46023.068055555559</v>
      </c>
      <c r="C7" t="s">
        <v>35</v>
      </c>
      <c r="D7" t="s">
        <v>18</v>
      </c>
      <c r="E7" t="s">
        <v>31</v>
      </c>
      <c r="F7" t="s">
        <v>33</v>
      </c>
      <c r="G7">
        <v>6.805555555555555E-2</v>
      </c>
      <c r="H7" s="1">
        <v>46023</v>
      </c>
      <c r="I7">
        <v>1</v>
      </c>
      <c r="J7">
        <v>1</v>
      </c>
      <c r="K7">
        <v>4</v>
      </c>
      <c r="L7">
        <v>4</v>
      </c>
      <c r="M7" t="s">
        <v>5069</v>
      </c>
      <c r="N7" t="s">
        <v>5069</v>
      </c>
      <c r="O7">
        <v>1</v>
      </c>
      <c r="P7">
        <v>1</v>
      </c>
    </row>
    <row r="8" spans="1:16" x14ac:dyDescent="0.3">
      <c r="A8" t="s">
        <v>1340</v>
      </c>
      <c r="B8" s="1">
        <v>46023.1</v>
      </c>
      <c r="C8" t="s">
        <v>7</v>
      </c>
      <c r="D8" t="s">
        <v>18</v>
      </c>
      <c r="E8" t="s">
        <v>19</v>
      </c>
      <c r="F8" t="s">
        <v>10</v>
      </c>
      <c r="G8">
        <v>0.1</v>
      </c>
      <c r="H8" s="1">
        <v>46023</v>
      </c>
      <c r="I8">
        <v>1</v>
      </c>
      <c r="J8">
        <v>3</v>
      </c>
      <c r="K8">
        <v>2</v>
      </c>
      <c r="L8">
        <v>6</v>
      </c>
      <c r="M8" t="s">
        <v>5071</v>
      </c>
      <c r="N8" t="s">
        <v>5071</v>
      </c>
      <c r="O8">
        <v>1</v>
      </c>
      <c r="P8">
        <v>0</v>
      </c>
    </row>
    <row r="9" spans="1:16" x14ac:dyDescent="0.3">
      <c r="A9" t="s">
        <v>1886</v>
      </c>
      <c r="B9" s="1">
        <v>46023.119444444441</v>
      </c>
      <c r="C9" t="s">
        <v>7</v>
      </c>
      <c r="D9" t="s">
        <v>15</v>
      </c>
      <c r="E9" t="s">
        <v>19</v>
      </c>
      <c r="F9" t="s">
        <v>20</v>
      </c>
      <c r="G9">
        <v>0.11944444444444445</v>
      </c>
      <c r="H9" s="1">
        <v>46023</v>
      </c>
      <c r="I9">
        <v>1</v>
      </c>
      <c r="J9">
        <v>3</v>
      </c>
      <c r="K9">
        <v>2</v>
      </c>
      <c r="L9">
        <v>6</v>
      </c>
      <c r="M9" t="s">
        <v>5071</v>
      </c>
      <c r="N9" t="s">
        <v>5071</v>
      </c>
      <c r="O9">
        <v>1</v>
      </c>
      <c r="P9">
        <v>0</v>
      </c>
    </row>
    <row r="10" spans="1:16" x14ac:dyDescent="0.3">
      <c r="A10" t="s">
        <v>2193</v>
      </c>
      <c r="B10" s="1">
        <v>46023.14166666667</v>
      </c>
      <c r="C10" t="s">
        <v>26</v>
      </c>
      <c r="D10" t="s">
        <v>22</v>
      </c>
      <c r="E10" t="s">
        <v>31</v>
      </c>
      <c r="F10" t="s">
        <v>33</v>
      </c>
      <c r="G10">
        <v>0.14166666666666666</v>
      </c>
      <c r="H10" s="1">
        <v>46023</v>
      </c>
      <c r="I10">
        <v>1</v>
      </c>
      <c r="J10">
        <v>3</v>
      </c>
      <c r="K10">
        <v>4</v>
      </c>
      <c r="L10">
        <v>12</v>
      </c>
      <c r="M10" t="s">
        <v>5073</v>
      </c>
      <c r="N10" t="s">
        <v>5073</v>
      </c>
      <c r="O10">
        <v>1</v>
      </c>
      <c r="P10">
        <v>1</v>
      </c>
    </row>
    <row r="11" spans="1:16" x14ac:dyDescent="0.3">
      <c r="A11" t="s">
        <v>1212</v>
      </c>
      <c r="B11" s="1">
        <v>46023.143750000003</v>
      </c>
      <c r="C11" t="s">
        <v>12</v>
      </c>
      <c r="D11" t="s">
        <v>22</v>
      </c>
      <c r="E11" t="s">
        <v>16</v>
      </c>
      <c r="F11" t="s">
        <v>10</v>
      </c>
      <c r="G11">
        <v>0.14374999999999999</v>
      </c>
      <c r="H11" s="1">
        <v>46023</v>
      </c>
      <c r="I11">
        <v>1</v>
      </c>
      <c r="J11">
        <v>1</v>
      </c>
      <c r="K11">
        <v>2</v>
      </c>
      <c r="L11">
        <v>2</v>
      </c>
      <c r="M11" t="s">
        <v>5069</v>
      </c>
      <c r="N11" t="s">
        <v>5069</v>
      </c>
      <c r="O11">
        <v>1</v>
      </c>
      <c r="P11">
        <v>0</v>
      </c>
    </row>
    <row r="12" spans="1:16" x14ac:dyDescent="0.3">
      <c r="A12" t="s">
        <v>2039</v>
      </c>
      <c r="B12" s="1">
        <v>46023.144444444442</v>
      </c>
      <c r="C12" t="s">
        <v>7</v>
      </c>
      <c r="D12" t="s">
        <v>15</v>
      </c>
      <c r="E12" t="s">
        <v>19</v>
      </c>
      <c r="F12" t="s">
        <v>20</v>
      </c>
      <c r="G12">
        <v>0.14444444444444443</v>
      </c>
      <c r="H12" s="1">
        <v>46023</v>
      </c>
      <c r="I12">
        <v>1</v>
      </c>
      <c r="J12">
        <v>3</v>
      </c>
      <c r="K12">
        <v>2</v>
      </c>
      <c r="L12">
        <v>6</v>
      </c>
      <c r="M12" t="s">
        <v>5071</v>
      </c>
      <c r="N12" t="s">
        <v>5071</v>
      </c>
      <c r="O12">
        <v>1</v>
      </c>
      <c r="P12">
        <v>0</v>
      </c>
    </row>
    <row r="13" spans="1:16" x14ac:dyDescent="0.3">
      <c r="A13" t="s">
        <v>3263</v>
      </c>
      <c r="B13" s="1">
        <v>46023.150694444441</v>
      </c>
      <c r="C13" t="s">
        <v>26</v>
      </c>
      <c r="D13" t="s">
        <v>8</v>
      </c>
      <c r="E13" t="s">
        <v>9</v>
      </c>
      <c r="F13" t="s">
        <v>33</v>
      </c>
      <c r="G13">
        <v>0.15069444444444444</v>
      </c>
      <c r="H13" s="1">
        <v>46023</v>
      </c>
      <c r="I13">
        <v>1</v>
      </c>
      <c r="J13">
        <v>3</v>
      </c>
      <c r="K13">
        <v>4</v>
      </c>
      <c r="L13">
        <v>12</v>
      </c>
      <c r="M13" t="s">
        <v>5073</v>
      </c>
      <c r="N13" t="s">
        <v>5073</v>
      </c>
      <c r="O13">
        <v>1</v>
      </c>
      <c r="P13">
        <v>1</v>
      </c>
    </row>
    <row r="14" spans="1:16" x14ac:dyDescent="0.3">
      <c r="A14" t="s">
        <v>4800</v>
      </c>
      <c r="B14" s="1">
        <v>46023.15625</v>
      </c>
      <c r="C14" t="s">
        <v>7</v>
      </c>
      <c r="D14" t="s">
        <v>18</v>
      </c>
      <c r="E14" t="s">
        <v>19</v>
      </c>
      <c r="F14" t="s">
        <v>20</v>
      </c>
      <c r="G14">
        <v>0.15625</v>
      </c>
      <c r="H14" s="1">
        <v>46023</v>
      </c>
      <c r="I14">
        <v>1</v>
      </c>
      <c r="J14">
        <v>3</v>
      </c>
      <c r="K14">
        <v>2</v>
      </c>
      <c r="L14">
        <v>6</v>
      </c>
      <c r="M14" t="s">
        <v>5071</v>
      </c>
      <c r="N14" t="s">
        <v>5071</v>
      </c>
      <c r="O14">
        <v>1</v>
      </c>
      <c r="P14">
        <v>0</v>
      </c>
    </row>
    <row r="15" spans="1:16" x14ac:dyDescent="0.3">
      <c r="A15" t="s">
        <v>828</v>
      </c>
      <c r="B15" s="1">
        <v>46023.181250000001</v>
      </c>
      <c r="C15" t="s">
        <v>7</v>
      </c>
      <c r="D15" t="s">
        <v>8</v>
      </c>
      <c r="E15" t="s">
        <v>19</v>
      </c>
      <c r="F15" t="s">
        <v>10</v>
      </c>
      <c r="G15">
        <v>0.18124999999999999</v>
      </c>
      <c r="H15" s="1">
        <v>46023</v>
      </c>
      <c r="I15">
        <v>1</v>
      </c>
      <c r="J15">
        <v>3</v>
      </c>
      <c r="K15">
        <v>2</v>
      </c>
      <c r="L15">
        <v>6</v>
      </c>
      <c r="M15" t="s">
        <v>5071</v>
      </c>
      <c r="N15" t="s">
        <v>5071</v>
      </c>
      <c r="O15">
        <v>1</v>
      </c>
      <c r="P15">
        <v>0</v>
      </c>
    </row>
    <row r="16" spans="1:16" x14ac:dyDescent="0.3">
      <c r="A16" t="s">
        <v>2835</v>
      </c>
      <c r="B16" s="1">
        <v>46023.18472222222</v>
      </c>
      <c r="C16" t="s">
        <v>7</v>
      </c>
      <c r="D16" t="s">
        <v>15</v>
      </c>
      <c r="E16" t="s">
        <v>16</v>
      </c>
      <c r="F16" t="s">
        <v>20</v>
      </c>
      <c r="G16">
        <v>0.18472222222222223</v>
      </c>
      <c r="H16" s="1">
        <v>46023</v>
      </c>
      <c r="I16">
        <v>1</v>
      </c>
      <c r="J16">
        <v>3</v>
      </c>
      <c r="K16">
        <v>2</v>
      </c>
      <c r="L16">
        <v>6</v>
      </c>
      <c r="M16" t="s">
        <v>5071</v>
      </c>
      <c r="N16" t="s">
        <v>5071</v>
      </c>
      <c r="O16">
        <v>1</v>
      </c>
      <c r="P16">
        <v>0</v>
      </c>
    </row>
    <row r="17" spans="1:16" x14ac:dyDescent="0.3">
      <c r="A17" t="s">
        <v>4280</v>
      </c>
      <c r="B17" s="1">
        <v>46023.229166666664</v>
      </c>
      <c r="C17" t="s">
        <v>7</v>
      </c>
      <c r="D17" t="s">
        <v>15</v>
      </c>
      <c r="E17" t="s">
        <v>19</v>
      </c>
      <c r="F17" t="s">
        <v>10</v>
      </c>
      <c r="G17">
        <v>0.22916666666666666</v>
      </c>
      <c r="H17" s="1">
        <v>46023</v>
      </c>
      <c r="I17">
        <v>1</v>
      </c>
      <c r="J17">
        <v>3</v>
      </c>
      <c r="K17">
        <v>2</v>
      </c>
      <c r="L17">
        <v>6</v>
      </c>
      <c r="M17" t="s">
        <v>5071</v>
      </c>
      <c r="N17" t="s">
        <v>5071</v>
      </c>
      <c r="O17">
        <v>1</v>
      </c>
      <c r="P17">
        <v>0</v>
      </c>
    </row>
    <row r="18" spans="1:16" x14ac:dyDescent="0.3">
      <c r="A18" t="s">
        <v>1070</v>
      </c>
      <c r="B18" s="1">
        <v>46023.261805555558</v>
      </c>
      <c r="C18" t="s">
        <v>26</v>
      </c>
      <c r="D18" t="s">
        <v>18</v>
      </c>
      <c r="E18" t="s">
        <v>9</v>
      </c>
      <c r="F18" t="s">
        <v>10</v>
      </c>
      <c r="G18">
        <v>0.26180555555555557</v>
      </c>
      <c r="H18" s="1">
        <v>46023</v>
      </c>
      <c r="I18">
        <v>1</v>
      </c>
      <c r="J18">
        <v>3</v>
      </c>
      <c r="K18">
        <v>2</v>
      </c>
      <c r="L18">
        <v>6</v>
      </c>
      <c r="M18" t="s">
        <v>5071</v>
      </c>
      <c r="N18" t="s">
        <v>5071</v>
      </c>
      <c r="O18">
        <v>1</v>
      </c>
      <c r="P18">
        <v>0</v>
      </c>
    </row>
    <row r="19" spans="1:16" x14ac:dyDescent="0.3">
      <c r="A19" t="s">
        <v>2694</v>
      </c>
      <c r="B19" s="1">
        <v>46023.275000000001</v>
      </c>
      <c r="C19" t="s">
        <v>12</v>
      </c>
      <c r="D19" t="s">
        <v>18</v>
      </c>
      <c r="E19" t="s">
        <v>19</v>
      </c>
      <c r="F19" t="s">
        <v>13</v>
      </c>
      <c r="G19">
        <v>0.27500000000000002</v>
      </c>
      <c r="H19" s="1">
        <v>46023</v>
      </c>
      <c r="I19">
        <v>1</v>
      </c>
      <c r="J19">
        <v>1</v>
      </c>
      <c r="K19">
        <v>1</v>
      </c>
      <c r="L19">
        <v>1</v>
      </c>
      <c r="M19" t="s">
        <v>5069</v>
      </c>
      <c r="N19" t="s">
        <v>5069</v>
      </c>
      <c r="O19">
        <v>1</v>
      </c>
      <c r="P19">
        <v>0</v>
      </c>
    </row>
    <row r="20" spans="1:16" x14ac:dyDescent="0.3">
      <c r="A20" t="s">
        <v>367</v>
      </c>
      <c r="B20" s="1">
        <v>46023.287499999999</v>
      </c>
      <c r="C20" t="s">
        <v>12</v>
      </c>
      <c r="D20" t="s">
        <v>22</v>
      </c>
      <c r="E20" t="s">
        <v>31</v>
      </c>
      <c r="F20" t="s">
        <v>10</v>
      </c>
      <c r="G20">
        <v>0.28749999999999998</v>
      </c>
      <c r="H20" s="1">
        <v>46023</v>
      </c>
      <c r="I20">
        <v>1</v>
      </c>
      <c r="J20">
        <v>1</v>
      </c>
      <c r="K20">
        <v>2</v>
      </c>
      <c r="L20">
        <v>2</v>
      </c>
      <c r="M20" t="s">
        <v>5069</v>
      </c>
      <c r="N20" t="s">
        <v>5069</v>
      </c>
      <c r="O20">
        <v>1</v>
      </c>
      <c r="P20">
        <v>0</v>
      </c>
    </row>
    <row r="21" spans="1:16" x14ac:dyDescent="0.3">
      <c r="A21" t="s">
        <v>2995</v>
      </c>
      <c r="B21" s="1">
        <v>46023.288194444445</v>
      </c>
      <c r="C21" t="s">
        <v>7</v>
      </c>
      <c r="D21" t="s">
        <v>15</v>
      </c>
      <c r="E21" t="s">
        <v>19</v>
      </c>
      <c r="F21" t="s">
        <v>10</v>
      </c>
      <c r="G21">
        <v>0.28819444444444442</v>
      </c>
      <c r="H21" s="1">
        <v>46023</v>
      </c>
      <c r="I21">
        <v>1</v>
      </c>
      <c r="J21">
        <v>3</v>
      </c>
      <c r="K21">
        <v>2</v>
      </c>
      <c r="L21">
        <v>6</v>
      </c>
      <c r="M21" t="s">
        <v>5071</v>
      </c>
      <c r="N21" t="s">
        <v>5071</v>
      </c>
      <c r="O21">
        <v>1</v>
      </c>
      <c r="P21">
        <v>0</v>
      </c>
    </row>
    <row r="22" spans="1:16" x14ac:dyDescent="0.3">
      <c r="A22" t="s">
        <v>2425</v>
      </c>
      <c r="B22" s="1">
        <v>46023.302777777775</v>
      </c>
      <c r="C22" t="s">
        <v>35</v>
      </c>
      <c r="D22" t="s">
        <v>8</v>
      </c>
      <c r="E22" t="s">
        <v>9</v>
      </c>
      <c r="F22" t="s">
        <v>10</v>
      </c>
      <c r="G22">
        <v>0.30277777777777776</v>
      </c>
      <c r="H22" s="1">
        <v>46023</v>
      </c>
      <c r="I22">
        <v>1</v>
      </c>
      <c r="J22">
        <v>1</v>
      </c>
      <c r="K22">
        <v>2</v>
      </c>
      <c r="L22">
        <v>2</v>
      </c>
      <c r="M22" t="s">
        <v>5069</v>
      </c>
      <c r="N22" t="s">
        <v>5069</v>
      </c>
      <c r="O22">
        <v>1</v>
      </c>
      <c r="P22">
        <v>0</v>
      </c>
    </row>
    <row r="23" spans="1:16" x14ac:dyDescent="0.3">
      <c r="A23" t="s">
        <v>3205</v>
      </c>
      <c r="B23" s="1">
        <v>46023.315972222219</v>
      </c>
      <c r="C23" t="s">
        <v>40</v>
      </c>
      <c r="D23" t="s">
        <v>22</v>
      </c>
      <c r="E23" t="s">
        <v>16</v>
      </c>
      <c r="F23" t="s">
        <v>20</v>
      </c>
      <c r="G23">
        <v>0.31597222222222221</v>
      </c>
      <c r="H23" s="1">
        <v>46023</v>
      </c>
      <c r="I23">
        <v>1</v>
      </c>
      <c r="J23">
        <v>5</v>
      </c>
      <c r="K23">
        <v>2</v>
      </c>
      <c r="L23">
        <v>10</v>
      </c>
      <c r="M23" t="s">
        <v>5071</v>
      </c>
      <c r="N23" t="s">
        <v>5071</v>
      </c>
      <c r="O23">
        <v>1</v>
      </c>
      <c r="P23">
        <v>0</v>
      </c>
    </row>
    <row r="24" spans="1:16" x14ac:dyDescent="0.3">
      <c r="A24" t="s">
        <v>4073</v>
      </c>
      <c r="B24" s="1">
        <v>46023.321527777778</v>
      </c>
      <c r="C24" t="s">
        <v>7</v>
      </c>
      <c r="D24" t="s">
        <v>22</v>
      </c>
      <c r="E24" t="s">
        <v>9</v>
      </c>
      <c r="F24" t="s">
        <v>10</v>
      </c>
      <c r="G24">
        <v>0.3215277777777778</v>
      </c>
      <c r="H24" s="1">
        <v>46023</v>
      </c>
      <c r="I24">
        <v>1</v>
      </c>
      <c r="J24">
        <v>3</v>
      </c>
      <c r="K24">
        <v>2</v>
      </c>
      <c r="L24">
        <v>6</v>
      </c>
      <c r="M24" t="s">
        <v>5071</v>
      </c>
      <c r="N24" t="s">
        <v>5071</v>
      </c>
      <c r="O24">
        <v>1</v>
      </c>
      <c r="P24">
        <v>0</v>
      </c>
    </row>
    <row r="25" spans="1:16" x14ac:dyDescent="0.3">
      <c r="A25" t="s">
        <v>4458</v>
      </c>
      <c r="B25" s="1">
        <v>46023.324305555558</v>
      </c>
      <c r="C25" t="s">
        <v>47</v>
      </c>
      <c r="D25" t="s">
        <v>15</v>
      </c>
      <c r="E25" t="s">
        <v>16</v>
      </c>
      <c r="F25" t="s">
        <v>20</v>
      </c>
      <c r="G25">
        <v>0.32430555555555557</v>
      </c>
      <c r="H25" s="1">
        <v>46023</v>
      </c>
      <c r="I25">
        <v>1</v>
      </c>
      <c r="J25">
        <v>1</v>
      </c>
      <c r="K25">
        <v>2</v>
      </c>
      <c r="L25">
        <v>2</v>
      </c>
      <c r="M25" t="s">
        <v>5069</v>
      </c>
      <c r="N25" t="s">
        <v>5069</v>
      </c>
      <c r="O25">
        <v>1</v>
      </c>
      <c r="P25">
        <v>0</v>
      </c>
    </row>
    <row r="26" spans="1:16" x14ac:dyDescent="0.3">
      <c r="A26" t="s">
        <v>2818</v>
      </c>
      <c r="B26" s="1">
        <v>46023.351388888892</v>
      </c>
      <c r="C26" t="s">
        <v>12</v>
      </c>
      <c r="D26" t="s">
        <v>8</v>
      </c>
      <c r="E26" t="s">
        <v>9</v>
      </c>
      <c r="F26" t="s">
        <v>33</v>
      </c>
      <c r="G26">
        <v>0.35138888888888886</v>
      </c>
      <c r="H26" s="1">
        <v>46023</v>
      </c>
      <c r="I26">
        <v>1</v>
      </c>
      <c r="J26">
        <v>1</v>
      </c>
      <c r="K26">
        <v>4</v>
      </c>
      <c r="L26">
        <v>4</v>
      </c>
      <c r="M26" t="s">
        <v>5069</v>
      </c>
      <c r="N26" t="s">
        <v>5069</v>
      </c>
      <c r="O26">
        <v>1</v>
      </c>
      <c r="P26">
        <v>1</v>
      </c>
    </row>
    <row r="27" spans="1:16" x14ac:dyDescent="0.3">
      <c r="A27" t="s">
        <v>2328</v>
      </c>
      <c r="B27" s="1">
        <v>46023.353472222225</v>
      </c>
      <c r="C27" t="s">
        <v>40</v>
      </c>
      <c r="D27" t="s">
        <v>22</v>
      </c>
      <c r="E27" t="s">
        <v>16</v>
      </c>
      <c r="F27" t="s">
        <v>53</v>
      </c>
      <c r="G27">
        <v>0.35347222222222224</v>
      </c>
      <c r="H27" s="1">
        <v>46023</v>
      </c>
      <c r="I27">
        <v>1</v>
      </c>
      <c r="J27">
        <v>5</v>
      </c>
      <c r="K27">
        <v>5</v>
      </c>
      <c r="L27">
        <v>25</v>
      </c>
      <c r="M27" t="s">
        <v>5075</v>
      </c>
      <c r="N27" t="s">
        <v>5076</v>
      </c>
      <c r="O27">
        <v>1</v>
      </c>
      <c r="P27">
        <v>1</v>
      </c>
    </row>
    <row r="28" spans="1:16" x14ac:dyDescent="0.3">
      <c r="A28" t="s">
        <v>1859</v>
      </c>
      <c r="B28" s="1">
        <v>46023.36041666667</v>
      </c>
      <c r="C28" t="s">
        <v>40</v>
      </c>
      <c r="D28" t="s">
        <v>15</v>
      </c>
      <c r="E28" t="s">
        <v>16</v>
      </c>
      <c r="F28" t="s">
        <v>13</v>
      </c>
      <c r="G28">
        <v>0.36041666666666666</v>
      </c>
      <c r="H28" s="1">
        <v>46023</v>
      </c>
      <c r="I28">
        <v>1</v>
      </c>
      <c r="J28">
        <v>5</v>
      </c>
      <c r="K28">
        <v>1</v>
      </c>
      <c r="L28">
        <v>5</v>
      </c>
      <c r="M28" t="s">
        <v>5071</v>
      </c>
      <c r="N28" t="s">
        <v>5071</v>
      </c>
      <c r="O28">
        <v>1</v>
      </c>
      <c r="P28">
        <v>0</v>
      </c>
    </row>
    <row r="29" spans="1:16" x14ac:dyDescent="0.3">
      <c r="A29" t="s">
        <v>383</v>
      </c>
      <c r="B29" s="1">
        <v>46023.388194444444</v>
      </c>
      <c r="C29" t="s">
        <v>7</v>
      </c>
      <c r="D29" t="s">
        <v>18</v>
      </c>
      <c r="E29" t="s">
        <v>19</v>
      </c>
      <c r="F29" t="s">
        <v>10</v>
      </c>
      <c r="G29">
        <v>0.38819444444444445</v>
      </c>
      <c r="H29" s="1">
        <v>46023</v>
      </c>
      <c r="I29">
        <v>1</v>
      </c>
      <c r="J29">
        <v>3</v>
      </c>
      <c r="K29">
        <v>2</v>
      </c>
      <c r="L29">
        <v>6</v>
      </c>
      <c r="M29" t="s">
        <v>5071</v>
      </c>
      <c r="N29" t="s">
        <v>5071</v>
      </c>
      <c r="O29">
        <v>1</v>
      </c>
      <c r="P29">
        <v>0</v>
      </c>
    </row>
    <row r="30" spans="1:16" x14ac:dyDescent="0.3">
      <c r="A30" t="s">
        <v>2803</v>
      </c>
      <c r="B30" s="1">
        <v>46023.39166666667</v>
      </c>
      <c r="C30" t="s">
        <v>7</v>
      </c>
      <c r="D30" t="s">
        <v>18</v>
      </c>
      <c r="E30" t="s">
        <v>19</v>
      </c>
      <c r="F30" t="s">
        <v>10</v>
      </c>
      <c r="G30">
        <v>0.39166666666666666</v>
      </c>
      <c r="H30" s="1">
        <v>46023</v>
      </c>
      <c r="I30">
        <v>1</v>
      </c>
      <c r="J30">
        <v>3</v>
      </c>
      <c r="K30">
        <v>2</v>
      </c>
      <c r="L30">
        <v>6</v>
      </c>
      <c r="M30" t="s">
        <v>5071</v>
      </c>
      <c r="N30" t="s">
        <v>5071</v>
      </c>
      <c r="O30">
        <v>1</v>
      </c>
      <c r="P30">
        <v>0</v>
      </c>
    </row>
    <row r="31" spans="1:16" x14ac:dyDescent="0.3">
      <c r="A31" t="s">
        <v>1620</v>
      </c>
      <c r="B31" s="1">
        <v>46023.397916666669</v>
      </c>
      <c r="C31" t="s">
        <v>7</v>
      </c>
      <c r="D31" t="s">
        <v>8</v>
      </c>
      <c r="E31" t="s">
        <v>19</v>
      </c>
      <c r="F31" t="s">
        <v>13</v>
      </c>
      <c r="G31">
        <v>0.39791666666666664</v>
      </c>
      <c r="H31" s="1">
        <v>46023</v>
      </c>
      <c r="I31">
        <v>1</v>
      </c>
      <c r="J31">
        <v>3</v>
      </c>
      <c r="K31">
        <v>1</v>
      </c>
      <c r="L31">
        <v>3</v>
      </c>
      <c r="M31" t="s">
        <v>5069</v>
      </c>
      <c r="N31" t="s">
        <v>5069</v>
      </c>
      <c r="O31">
        <v>1</v>
      </c>
      <c r="P31">
        <v>0</v>
      </c>
    </row>
    <row r="32" spans="1:16" x14ac:dyDescent="0.3">
      <c r="A32" t="s">
        <v>138</v>
      </c>
      <c r="B32" s="1">
        <v>46023.42291666667</v>
      </c>
      <c r="C32" t="s">
        <v>26</v>
      </c>
      <c r="D32" t="s">
        <v>8</v>
      </c>
      <c r="E32" t="s">
        <v>31</v>
      </c>
      <c r="F32" t="s">
        <v>10</v>
      </c>
      <c r="G32">
        <v>0.42291666666666666</v>
      </c>
      <c r="H32" s="1">
        <v>46023</v>
      </c>
      <c r="I32">
        <v>1</v>
      </c>
      <c r="J32">
        <v>3</v>
      </c>
      <c r="K32">
        <v>2</v>
      </c>
      <c r="L32">
        <v>6</v>
      </c>
      <c r="M32" t="s">
        <v>5071</v>
      </c>
      <c r="N32" t="s">
        <v>5071</v>
      </c>
      <c r="O32">
        <v>1</v>
      </c>
      <c r="P32">
        <v>0</v>
      </c>
    </row>
    <row r="33" spans="1:16" x14ac:dyDescent="0.3">
      <c r="A33" t="s">
        <v>2437</v>
      </c>
      <c r="B33" s="1">
        <v>46023.442361111112</v>
      </c>
      <c r="C33" t="s">
        <v>7</v>
      </c>
      <c r="D33" t="s">
        <v>15</v>
      </c>
      <c r="E33" t="s">
        <v>19</v>
      </c>
      <c r="F33" t="s">
        <v>10</v>
      </c>
      <c r="G33">
        <v>0.44236111111111109</v>
      </c>
      <c r="H33" s="1">
        <v>46023</v>
      </c>
      <c r="I33">
        <v>1</v>
      </c>
      <c r="J33">
        <v>3</v>
      </c>
      <c r="K33">
        <v>2</v>
      </c>
      <c r="L33">
        <v>6</v>
      </c>
      <c r="M33" t="s">
        <v>5071</v>
      </c>
      <c r="N33" t="s">
        <v>5071</v>
      </c>
      <c r="O33">
        <v>1</v>
      </c>
      <c r="P33">
        <v>0</v>
      </c>
    </row>
    <row r="34" spans="1:16" x14ac:dyDescent="0.3">
      <c r="A34" t="s">
        <v>2026</v>
      </c>
      <c r="B34" s="1">
        <v>46023.447916666664</v>
      </c>
      <c r="C34" t="s">
        <v>26</v>
      </c>
      <c r="D34" t="s">
        <v>15</v>
      </c>
      <c r="E34" t="s">
        <v>19</v>
      </c>
      <c r="F34" t="s">
        <v>13</v>
      </c>
      <c r="G34">
        <v>0.44791666666666669</v>
      </c>
      <c r="H34" s="1">
        <v>46023</v>
      </c>
      <c r="I34">
        <v>1</v>
      </c>
      <c r="J34">
        <v>3</v>
      </c>
      <c r="K34">
        <v>1</v>
      </c>
      <c r="L34">
        <v>3</v>
      </c>
      <c r="M34" t="s">
        <v>5069</v>
      </c>
      <c r="N34" t="s">
        <v>5069</v>
      </c>
      <c r="O34">
        <v>1</v>
      </c>
      <c r="P34">
        <v>0</v>
      </c>
    </row>
    <row r="35" spans="1:16" x14ac:dyDescent="0.3">
      <c r="A35" t="s">
        <v>4797</v>
      </c>
      <c r="B35" s="1">
        <v>46023.45416666667</v>
      </c>
      <c r="C35" t="s">
        <v>7</v>
      </c>
      <c r="D35" t="s">
        <v>22</v>
      </c>
      <c r="E35" t="s">
        <v>19</v>
      </c>
      <c r="F35" t="s">
        <v>10</v>
      </c>
      <c r="G35">
        <v>0.45416666666666666</v>
      </c>
      <c r="H35" s="1">
        <v>46023</v>
      </c>
      <c r="I35">
        <v>1</v>
      </c>
      <c r="J35">
        <v>3</v>
      </c>
      <c r="K35">
        <v>2</v>
      </c>
      <c r="L35">
        <v>6</v>
      </c>
      <c r="M35" t="s">
        <v>5071</v>
      </c>
      <c r="N35" t="s">
        <v>5071</v>
      </c>
      <c r="O35">
        <v>1</v>
      </c>
      <c r="P35">
        <v>0</v>
      </c>
    </row>
    <row r="36" spans="1:16" x14ac:dyDescent="0.3">
      <c r="A36" t="s">
        <v>1758</v>
      </c>
      <c r="B36" s="1">
        <v>46023.457638888889</v>
      </c>
      <c r="C36" t="s">
        <v>7</v>
      </c>
      <c r="D36" t="s">
        <v>15</v>
      </c>
      <c r="E36" t="s">
        <v>9</v>
      </c>
      <c r="F36" t="s">
        <v>33</v>
      </c>
      <c r="G36">
        <v>0.45763888888888887</v>
      </c>
      <c r="H36" s="1">
        <v>46023</v>
      </c>
      <c r="I36">
        <v>1</v>
      </c>
      <c r="J36">
        <v>3</v>
      </c>
      <c r="K36">
        <v>4</v>
      </c>
      <c r="L36">
        <v>12</v>
      </c>
      <c r="M36" t="s">
        <v>5073</v>
      </c>
      <c r="N36" t="s">
        <v>5073</v>
      </c>
      <c r="O36">
        <v>1</v>
      </c>
      <c r="P36">
        <v>1</v>
      </c>
    </row>
    <row r="37" spans="1:16" x14ac:dyDescent="0.3">
      <c r="A37" t="s">
        <v>2983</v>
      </c>
      <c r="B37" s="1">
        <v>46023.473611111112</v>
      </c>
      <c r="C37" t="s">
        <v>7</v>
      </c>
      <c r="D37" t="s">
        <v>15</v>
      </c>
      <c r="E37" t="s">
        <v>19</v>
      </c>
      <c r="F37" t="s">
        <v>10</v>
      </c>
      <c r="G37">
        <v>0.47361111111111109</v>
      </c>
      <c r="H37" s="1">
        <v>46023</v>
      </c>
      <c r="I37">
        <v>1</v>
      </c>
      <c r="J37">
        <v>3</v>
      </c>
      <c r="K37">
        <v>2</v>
      </c>
      <c r="L37">
        <v>6</v>
      </c>
      <c r="M37" t="s">
        <v>5071</v>
      </c>
      <c r="N37" t="s">
        <v>5071</v>
      </c>
      <c r="O37">
        <v>1</v>
      </c>
      <c r="P37">
        <v>0</v>
      </c>
    </row>
    <row r="38" spans="1:16" x14ac:dyDescent="0.3">
      <c r="A38" t="s">
        <v>2689</v>
      </c>
      <c r="B38" s="1">
        <v>46023.508333333331</v>
      </c>
      <c r="C38" t="s">
        <v>7</v>
      </c>
      <c r="D38" t="s">
        <v>22</v>
      </c>
      <c r="E38" t="s">
        <v>19</v>
      </c>
      <c r="F38" t="s">
        <v>10</v>
      </c>
      <c r="G38">
        <v>0.5083333333333333</v>
      </c>
      <c r="H38" s="1">
        <v>46023</v>
      </c>
      <c r="I38">
        <v>1</v>
      </c>
      <c r="J38">
        <v>3</v>
      </c>
      <c r="K38">
        <v>2</v>
      </c>
      <c r="L38">
        <v>6</v>
      </c>
      <c r="M38" t="s">
        <v>5071</v>
      </c>
      <c r="N38" t="s">
        <v>5071</v>
      </c>
      <c r="O38">
        <v>1</v>
      </c>
      <c r="P38">
        <v>0</v>
      </c>
    </row>
    <row r="39" spans="1:16" x14ac:dyDescent="0.3">
      <c r="A39" t="s">
        <v>1817</v>
      </c>
      <c r="B39" s="1">
        <v>46023.515277777777</v>
      </c>
      <c r="C39" t="s">
        <v>47</v>
      </c>
      <c r="D39" t="s">
        <v>22</v>
      </c>
      <c r="E39" t="s">
        <v>19</v>
      </c>
      <c r="F39" t="s">
        <v>10</v>
      </c>
      <c r="G39">
        <v>0.51527777777777772</v>
      </c>
      <c r="H39" s="1">
        <v>46023</v>
      </c>
      <c r="I39">
        <v>1</v>
      </c>
      <c r="J39">
        <v>1</v>
      </c>
      <c r="K39">
        <v>2</v>
      </c>
      <c r="L39">
        <v>2</v>
      </c>
      <c r="M39" t="s">
        <v>5069</v>
      </c>
      <c r="N39" t="s">
        <v>5069</v>
      </c>
      <c r="O39">
        <v>1</v>
      </c>
      <c r="P39">
        <v>0</v>
      </c>
    </row>
    <row r="40" spans="1:16" x14ac:dyDescent="0.3">
      <c r="A40" t="s">
        <v>4345</v>
      </c>
      <c r="B40" s="1">
        <v>46023.525000000001</v>
      </c>
      <c r="C40" t="s">
        <v>12</v>
      </c>
      <c r="D40" t="s">
        <v>15</v>
      </c>
      <c r="E40" t="s">
        <v>31</v>
      </c>
      <c r="F40" t="s">
        <v>10</v>
      </c>
      <c r="G40">
        <v>0.52500000000000002</v>
      </c>
      <c r="H40" s="1">
        <v>46023</v>
      </c>
      <c r="I40">
        <v>1</v>
      </c>
      <c r="J40">
        <v>1</v>
      </c>
      <c r="K40">
        <v>2</v>
      </c>
      <c r="L40">
        <v>2</v>
      </c>
      <c r="M40" t="s">
        <v>5069</v>
      </c>
      <c r="N40" t="s">
        <v>5069</v>
      </c>
      <c r="O40">
        <v>1</v>
      </c>
      <c r="P40">
        <v>0</v>
      </c>
    </row>
    <row r="41" spans="1:16" x14ac:dyDescent="0.3">
      <c r="A41" t="s">
        <v>1852</v>
      </c>
      <c r="B41" s="1">
        <v>46023.538888888892</v>
      </c>
      <c r="C41" t="s">
        <v>26</v>
      </c>
      <c r="D41" t="s">
        <v>22</v>
      </c>
      <c r="E41" t="s">
        <v>31</v>
      </c>
      <c r="F41" t="s">
        <v>10</v>
      </c>
      <c r="G41">
        <v>0.53888888888888886</v>
      </c>
      <c r="H41" s="1">
        <v>46023</v>
      </c>
      <c r="I41">
        <v>1</v>
      </c>
      <c r="J41">
        <v>3</v>
      </c>
      <c r="K41">
        <v>2</v>
      </c>
      <c r="L41">
        <v>6</v>
      </c>
      <c r="M41" t="s">
        <v>5071</v>
      </c>
      <c r="N41" t="s">
        <v>5071</v>
      </c>
      <c r="O41">
        <v>1</v>
      </c>
      <c r="P41">
        <v>0</v>
      </c>
    </row>
    <row r="42" spans="1:16" x14ac:dyDescent="0.3">
      <c r="A42" t="s">
        <v>805</v>
      </c>
      <c r="B42" s="1">
        <v>46023.539583333331</v>
      </c>
      <c r="C42" t="s">
        <v>40</v>
      </c>
      <c r="D42" t="s">
        <v>8</v>
      </c>
      <c r="E42" t="s">
        <v>16</v>
      </c>
      <c r="F42" t="s">
        <v>13</v>
      </c>
      <c r="G42">
        <v>0.5395833333333333</v>
      </c>
      <c r="H42" s="1">
        <v>46023</v>
      </c>
      <c r="I42">
        <v>1</v>
      </c>
      <c r="J42">
        <v>5</v>
      </c>
      <c r="K42">
        <v>1</v>
      </c>
      <c r="L42">
        <v>5</v>
      </c>
      <c r="M42" t="s">
        <v>5071</v>
      </c>
      <c r="N42" t="s">
        <v>5071</v>
      </c>
      <c r="O42">
        <v>1</v>
      </c>
      <c r="P42">
        <v>0</v>
      </c>
    </row>
    <row r="43" spans="1:16" x14ac:dyDescent="0.3">
      <c r="A43" t="s">
        <v>1185</v>
      </c>
      <c r="B43" s="1">
        <v>46023.544444444444</v>
      </c>
      <c r="C43" t="s">
        <v>7</v>
      </c>
      <c r="D43" t="s">
        <v>18</v>
      </c>
      <c r="E43" t="s">
        <v>19</v>
      </c>
      <c r="F43" t="s">
        <v>33</v>
      </c>
      <c r="G43">
        <v>0.5444444444444444</v>
      </c>
      <c r="H43" s="1">
        <v>46023</v>
      </c>
      <c r="I43">
        <v>1</v>
      </c>
      <c r="J43">
        <v>3</v>
      </c>
      <c r="K43">
        <v>4</v>
      </c>
      <c r="L43">
        <v>12</v>
      </c>
      <c r="M43" t="s">
        <v>5073</v>
      </c>
      <c r="N43" t="s">
        <v>5073</v>
      </c>
      <c r="O43">
        <v>1</v>
      </c>
      <c r="P43">
        <v>1</v>
      </c>
    </row>
    <row r="44" spans="1:16" x14ac:dyDescent="0.3">
      <c r="A44" t="s">
        <v>2506</v>
      </c>
      <c r="B44" s="1">
        <v>46023.588888888888</v>
      </c>
      <c r="C44" t="s">
        <v>26</v>
      </c>
      <c r="D44" t="s">
        <v>15</v>
      </c>
      <c r="E44" t="s">
        <v>9</v>
      </c>
      <c r="F44" t="s">
        <v>13</v>
      </c>
      <c r="G44">
        <v>0.58888888888888891</v>
      </c>
      <c r="H44" s="1">
        <v>46023</v>
      </c>
      <c r="I44">
        <v>1</v>
      </c>
      <c r="J44">
        <v>3</v>
      </c>
      <c r="K44">
        <v>1</v>
      </c>
      <c r="L44">
        <v>3</v>
      </c>
      <c r="M44" t="s">
        <v>5069</v>
      </c>
      <c r="N44" t="s">
        <v>5069</v>
      </c>
      <c r="O44">
        <v>1</v>
      </c>
      <c r="P44">
        <v>0</v>
      </c>
    </row>
    <row r="45" spans="1:16" x14ac:dyDescent="0.3">
      <c r="A45" t="s">
        <v>2563</v>
      </c>
      <c r="B45" s="1">
        <v>46023.594444444447</v>
      </c>
      <c r="C45" t="s">
        <v>12</v>
      </c>
      <c r="D45" t="s">
        <v>22</v>
      </c>
      <c r="E45" t="s">
        <v>16</v>
      </c>
      <c r="F45" t="s">
        <v>33</v>
      </c>
      <c r="G45">
        <v>0.59444444444444444</v>
      </c>
      <c r="H45" s="1">
        <v>46023</v>
      </c>
      <c r="I45">
        <v>1</v>
      </c>
      <c r="J45">
        <v>1</v>
      </c>
      <c r="K45">
        <v>4</v>
      </c>
      <c r="L45">
        <v>4</v>
      </c>
      <c r="M45" t="s">
        <v>5069</v>
      </c>
      <c r="N45" t="s">
        <v>5069</v>
      </c>
      <c r="O45">
        <v>1</v>
      </c>
      <c r="P45">
        <v>1</v>
      </c>
    </row>
    <row r="46" spans="1:16" x14ac:dyDescent="0.3">
      <c r="A46" t="s">
        <v>1149</v>
      </c>
      <c r="B46" s="1">
        <v>46023.629166666666</v>
      </c>
      <c r="C46" t="s">
        <v>7</v>
      </c>
      <c r="D46" t="s">
        <v>18</v>
      </c>
      <c r="E46" t="s">
        <v>19</v>
      </c>
      <c r="F46" t="s">
        <v>13</v>
      </c>
      <c r="G46">
        <v>0.62916666666666665</v>
      </c>
      <c r="H46" s="1">
        <v>46023</v>
      </c>
      <c r="I46">
        <v>1</v>
      </c>
      <c r="J46">
        <v>3</v>
      </c>
      <c r="K46">
        <v>1</v>
      </c>
      <c r="L46">
        <v>3</v>
      </c>
      <c r="M46" t="s">
        <v>5069</v>
      </c>
      <c r="N46" t="s">
        <v>5069</v>
      </c>
      <c r="O46">
        <v>1</v>
      </c>
      <c r="P46">
        <v>0</v>
      </c>
    </row>
    <row r="47" spans="1:16" x14ac:dyDescent="0.3">
      <c r="A47" t="s">
        <v>4050</v>
      </c>
      <c r="B47" s="1">
        <v>46023.630555555559</v>
      </c>
      <c r="C47" t="s">
        <v>7</v>
      </c>
      <c r="D47" t="s">
        <v>22</v>
      </c>
      <c r="E47" t="s">
        <v>19</v>
      </c>
      <c r="F47" t="s">
        <v>33</v>
      </c>
      <c r="G47">
        <v>0.63055555555555554</v>
      </c>
      <c r="H47" s="1">
        <v>46023</v>
      </c>
      <c r="I47">
        <v>1</v>
      </c>
      <c r="J47">
        <v>3</v>
      </c>
      <c r="K47">
        <v>4</v>
      </c>
      <c r="L47">
        <v>12</v>
      </c>
      <c r="M47" t="s">
        <v>5073</v>
      </c>
      <c r="N47" t="s">
        <v>5073</v>
      </c>
      <c r="O47">
        <v>1</v>
      </c>
      <c r="P47">
        <v>1</v>
      </c>
    </row>
    <row r="48" spans="1:16" x14ac:dyDescent="0.3">
      <c r="A48" t="s">
        <v>494</v>
      </c>
      <c r="B48" s="1">
        <v>46023.643055555556</v>
      </c>
      <c r="C48" t="s">
        <v>26</v>
      </c>
      <c r="D48" t="s">
        <v>15</v>
      </c>
      <c r="E48" t="s">
        <v>16</v>
      </c>
      <c r="F48" t="s">
        <v>33</v>
      </c>
      <c r="G48">
        <v>0.6430555555555556</v>
      </c>
      <c r="H48" s="1">
        <v>46023</v>
      </c>
      <c r="I48">
        <v>1</v>
      </c>
      <c r="J48">
        <v>3</v>
      </c>
      <c r="K48">
        <v>4</v>
      </c>
      <c r="L48">
        <v>12</v>
      </c>
      <c r="M48" t="s">
        <v>5073</v>
      </c>
      <c r="N48" t="s">
        <v>5073</v>
      </c>
      <c r="O48">
        <v>1</v>
      </c>
      <c r="P48">
        <v>1</v>
      </c>
    </row>
    <row r="49" spans="1:16" x14ac:dyDescent="0.3">
      <c r="A49" t="s">
        <v>2839</v>
      </c>
      <c r="B49" s="1">
        <v>46023.643750000003</v>
      </c>
      <c r="C49" t="s">
        <v>12</v>
      </c>
      <c r="D49" t="s">
        <v>22</v>
      </c>
      <c r="E49" t="s">
        <v>16</v>
      </c>
      <c r="F49" t="s">
        <v>10</v>
      </c>
      <c r="G49">
        <v>0.64375000000000004</v>
      </c>
      <c r="H49" s="1">
        <v>46023</v>
      </c>
      <c r="I49">
        <v>1</v>
      </c>
      <c r="J49">
        <v>1</v>
      </c>
      <c r="K49">
        <v>2</v>
      </c>
      <c r="L49">
        <v>2</v>
      </c>
      <c r="M49" t="s">
        <v>5069</v>
      </c>
      <c r="N49" t="s">
        <v>5069</v>
      </c>
      <c r="O49">
        <v>1</v>
      </c>
      <c r="P49">
        <v>0</v>
      </c>
    </row>
    <row r="50" spans="1:16" x14ac:dyDescent="0.3">
      <c r="A50" t="s">
        <v>3995</v>
      </c>
      <c r="B50" s="1">
        <v>46023.663888888892</v>
      </c>
      <c r="C50" t="s">
        <v>47</v>
      </c>
      <c r="D50" t="s">
        <v>15</v>
      </c>
      <c r="E50" t="s">
        <v>31</v>
      </c>
      <c r="F50" t="s">
        <v>10</v>
      </c>
      <c r="G50">
        <v>0.66388888888888886</v>
      </c>
      <c r="H50" s="1">
        <v>46023</v>
      </c>
      <c r="I50">
        <v>1</v>
      </c>
      <c r="J50">
        <v>1</v>
      </c>
      <c r="K50">
        <v>2</v>
      </c>
      <c r="L50">
        <v>2</v>
      </c>
      <c r="M50" t="s">
        <v>5069</v>
      </c>
      <c r="N50" t="s">
        <v>5069</v>
      </c>
      <c r="O50">
        <v>1</v>
      </c>
      <c r="P50">
        <v>0</v>
      </c>
    </row>
    <row r="51" spans="1:16" x14ac:dyDescent="0.3">
      <c r="A51" t="s">
        <v>2908</v>
      </c>
      <c r="B51" s="1">
        <v>46023.677083333336</v>
      </c>
      <c r="C51" t="s">
        <v>7</v>
      </c>
      <c r="D51" t="s">
        <v>22</v>
      </c>
      <c r="E51" t="s">
        <v>9</v>
      </c>
      <c r="F51" t="s">
        <v>10</v>
      </c>
      <c r="G51">
        <v>0.67708333333333337</v>
      </c>
      <c r="H51" s="1">
        <v>46023</v>
      </c>
      <c r="I51">
        <v>1</v>
      </c>
      <c r="J51">
        <v>3</v>
      </c>
      <c r="K51">
        <v>2</v>
      </c>
      <c r="L51">
        <v>6</v>
      </c>
      <c r="M51" t="s">
        <v>5071</v>
      </c>
      <c r="N51" t="s">
        <v>5071</v>
      </c>
      <c r="O51">
        <v>1</v>
      </c>
      <c r="P51">
        <v>0</v>
      </c>
    </row>
    <row r="52" spans="1:16" x14ac:dyDescent="0.3">
      <c r="A52" t="s">
        <v>4405</v>
      </c>
      <c r="B52" s="1">
        <v>46023.677777777775</v>
      </c>
      <c r="C52" t="s">
        <v>7</v>
      </c>
      <c r="D52" t="s">
        <v>18</v>
      </c>
      <c r="E52" t="s">
        <v>19</v>
      </c>
      <c r="F52" t="s">
        <v>20</v>
      </c>
      <c r="G52">
        <v>0.67777777777777781</v>
      </c>
      <c r="H52" s="1">
        <v>46023</v>
      </c>
      <c r="I52">
        <v>1</v>
      </c>
      <c r="J52">
        <v>3</v>
      </c>
      <c r="K52">
        <v>2</v>
      </c>
      <c r="L52">
        <v>6</v>
      </c>
      <c r="M52" t="s">
        <v>5071</v>
      </c>
      <c r="N52" t="s">
        <v>5071</v>
      </c>
      <c r="O52">
        <v>1</v>
      </c>
      <c r="P52">
        <v>0</v>
      </c>
    </row>
    <row r="53" spans="1:16" x14ac:dyDescent="0.3">
      <c r="A53" t="s">
        <v>74</v>
      </c>
      <c r="B53" s="1">
        <v>46023.686111111114</v>
      </c>
      <c r="C53" t="s">
        <v>7</v>
      </c>
      <c r="D53" t="s">
        <v>22</v>
      </c>
      <c r="E53" t="s">
        <v>19</v>
      </c>
      <c r="F53" t="s">
        <v>10</v>
      </c>
      <c r="G53">
        <v>0.68611111111111112</v>
      </c>
      <c r="H53" s="1">
        <v>46023</v>
      </c>
      <c r="I53">
        <v>1</v>
      </c>
      <c r="J53">
        <v>3</v>
      </c>
      <c r="K53">
        <v>2</v>
      </c>
      <c r="L53">
        <v>6</v>
      </c>
      <c r="M53" t="s">
        <v>5071</v>
      </c>
      <c r="N53" t="s">
        <v>5071</v>
      </c>
      <c r="O53">
        <v>1</v>
      </c>
      <c r="P53">
        <v>0</v>
      </c>
    </row>
    <row r="54" spans="1:16" x14ac:dyDescent="0.3">
      <c r="A54" t="s">
        <v>2901</v>
      </c>
      <c r="B54" s="1">
        <v>46023.695138888892</v>
      </c>
      <c r="C54" t="s">
        <v>26</v>
      </c>
      <c r="D54" t="s">
        <v>15</v>
      </c>
      <c r="E54" t="s">
        <v>31</v>
      </c>
      <c r="F54" t="s">
        <v>20</v>
      </c>
      <c r="G54">
        <v>0.69513888888888886</v>
      </c>
      <c r="H54" s="1">
        <v>46023</v>
      </c>
      <c r="I54">
        <v>1</v>
      </c>
      <c r="J54">
        <v>3</v>
      </c>
      <c r="K54">
        <v>2</v>
      </c>
      <c r="L54">
        <v>6</v>
      </c>
      <c r="M54" t="s">
        <v>5071</v>
      </c>
      <c r="N54" t="s">
        <v>5071</v>
      </c>
      <c r="O54">
        <v>1</v>
      </c>
      <c r="P54">
        <v>0</v>
      </c>
    </row>
    <row r="55" spans="1:16" x14ac:dyDescent="0.3">
      <c r="A55" t="s">
        <v>195</v>
      </c>
      <c r="B55" s="1">
        <v>46023.754166666666</v>
      </c>
      <c r="C55" t="s">
        <v>7</v>
      </c>
      <c r="D55" t="s">
        <v>22</v>
      </c>
      <c r="E55" t="s">
        <v>19</v>
      </c>
      <c r="F55" t="s">
        <v>10</v>
      </c>
      <c r="G55">
        <v>0.75416666666666665</v>
      </c>
      <c r="H55" s="1">
        <v>46023</v>
      </c>
      <c r="I55">
        <v>1</v>
      </c>
      <c r="J55">
        <v>3</v>
      </c>
      <c r="K55">
        <v>2</v>
      </c>
      <c r="L55">
        <v>6</v>
      </c>
      <c r="M55" t="s">
        <v>5071</v>
      </c>
      <c r="N55" t="s">
        <v>5071</v>
      </c>
      <c r="O55">
        <v>1</v>
      </c>
      <c r="P55">
        <v>0</v>
      </c>
    </row>
    <row r="56" spans="1:16" x14ac:dyDescent="0.3">
      <c r="A56" t="s">
        <v>2148</v>
      </c>
      <c r="B56" s="1">
        <v>46023.768750000003</v>
      </c>
      <c r="C56" t="s">
        <v>26</v>
      </c>
      <c r="D56" t="s">
        <v>22</v>
      </c>
      <c r="E56" t="s">
        <v>31</v>
      </c>
      <c r="F56" t="s">
        <v>20</v>
      </c>
      <c r="G56">
        <v>0.76875000000000004</v>
      </c>
      <c r="H56" s="1">
        <v>46023</v>
      </c>
      <c r="I56">
        <v>1</v>
      </c>
      <c r="J56">
        <v>3</v>
      </c>
      <c r="K56">
        <v>2</v>
      </c>
      <c r="L56">
        <v>6</v>
      </c>
      <c r="M56" t="s">
        <v>5071</v>
      </c>
      <c r="N56" t="s">
        <v>5071</v>
      </c>
      <c r="O56">
        <v>1</v>
      </c>
      <c r="P56">
        <v>0</v>
      </c>
    </row>
    <row r="57" spans="1:16" x14ac:dyDescent="0.3">
      <c r="A57" t="s">
        <v>775</v>
      </c>
      <c r="B57" s="1">
        <v>46023.775694444441</v>
      </c>
      <c r="C57" t="s">
        <v>26</v>
      </c>
      <c r="D57" t="s">
        <v>15</v>
      </c>
      <c r="E57" t="s">
        <v>31</v>
      </c>
      <c r="F57" t="s">
        <v>10</v>
      </c>
      <c r="G57">
        <v>0.77569444444444446</v>
      </c>
      <c r="H57" s="1">
        <v>46023</v>
      </c>
      <c r="I57">
        <v>1</v>
      </c>
      <c r="J57">
        <v>3</v>
      </c>
      <c r="K57">
        <v>2</v>
      </c>
      <c r="L57">
        <v>6</v>
      </c>
      <c r="M57" t="s">
        <v>5071</v>
      </c>
      <c r="N57" t="s">
        <v>5071</v>
      </c>
      <c r="O57">
        <v>1</v>
      </c>
      <c r="P57">
        <v>0</v>
      </c>
    </row>
    <row r="58" spans="1:16" x14ac:dyDescent="0.3">
      <c r="A58" t="s">
        <v>3052</v>
      </c>
      <c r="B58" s="1">
        <v>46023.904166666667</v>
      </c>
      <c r="C58" t="s">
        <v>7</v>
      </c>
      <c r="D58" t="s">
        <v>22</v>
      </c>
      <c r="E58" t="s">
        <v>19</v>
      </c>
      <c r="F58" t="s">
        <v>10</v>
      </c>
      <c r="G58">
        <v>0.90416666666666667</v>
      </c>
      <c r="H58" s="1">
        <v>46023</v>
      </c>
      <c r="I58">
        <v>1</v>
      </c>
      <c r="J58">
        <v>3</v>
      </c>
      <c r="K58">
        <v>2</v>
      </c>
      <c r="L58">
        <v>6</v>
      </c>
      <c r="M58" t="s">
        <v>5071</v>
      </c>
      <c r="N58" t="s">
        <v>5071</v>
      </c>
      <c r="O58">
        <v>1</v>
      </c>
      <c r="P58">
        <v>0</v>
      </c>
    </row>
    <row r="59" spans="1:16" x14ac:dyDescent="0.3">
      <c r="A59" t="s">
        <v>1658</v>
      </c>
      <c r="B59" s="1">
        <v>46023.915277777778</v>
      </c>
      <c r="C59" t="s">
        <v>7</v>
      </c>
      <c r="D59" t="s">
        <v>22</v>
      </c>
      <c r="E59" t="s">
        <v>19</v>
      </c>
      <c r="F59" t="s">
        <v>10</v>
      </c>
      <c r="G59">
        <v>0.91527777777777775</v>
      </c>
      <c r="H59" s="1">
        <v>46023</v>
      </c>
      <c r="I59">
        <v>1</v>
      </c>
      <c r="J59">
        <v>3</v>
      </c>
      <c r="K59">
        <v>2</v>
      </c>
      <c r="L59">
        <v>6</v>
      </c>
      <c r="M59" t="s">
        <v>5071</v>
      </c>
      <c r="N59" t="s">
        <v>5071</v>
      </c>
      <c r="O59">
        <v>1</v>
      </c>
      <c r="P59">
        <v>0</v>
      </c>
    </row>
    <row r="60" spans="1:16" x14ac:dyDescent="0.3">
      <c r="A60" t="s">
        <v>4348</v>
      </c>
      <c r="B60" s="1">
        <v>46023.92291666667</v>
      </c>
      <c r="C60" t="s">
        <v>40</v>
      </c>
      <c r="D60" t="s">
        <v>15</v>
      </c>
      <c r="E60" t="s">
        <v>16</v>
      </c>
      <c r="F60" t="s">
        <v>53</v>
      </c>
      <c r="G60">
        <v>0.92291666666666672</v>
      </c>
      <c r="H60" s="1">
        <v>46023</v>
      </c>
      <c r="I60">
        <v>1</v>
      </c>
      <c r="J60">
        <v>5</v>
      </c>
      <c r="K60">
        <v>5</v>
      </c>
      <c r="L60">
        <v>25</v>
      </c>
      <c r="M60" t="s">
        <v>5075</v>
      </c>
      <c r="N60" t="s">
        <v>5076</v>
      </c>
      <c r="O60">
        <v>1</v>
      </c>
      <c r="P60">
        <v>1</v>
      </c>
    </row>
    <row r="61" spans="1:16" x14ac:dyDescent="0.3">
      <c r="A61" t="s">
        <v>4948</v>
      </c>
      <c r="B61" s="1">
        <v>46023.931250000001</v>
      </c>
      <c r="C61" t="s">
        <v>47</v>
      </c>
      <c r="D61" t="s">
        <v>15</v>
      </c>
      <c r="E61" t="s">
        <v>31</v>
      </c>
      <c r="F61" t="s">
        <v>10</v>
      </c>
      <c r="G61">
        <v>0.93125000000000002</v>
      </c>
      <c r="H61" s="1">
        <v>46023</v>
      </c>
      <c r="I61">
        <v>1</v>
      </c>
      <c r="J61">
        <v>1</v>
      </c>
      <c r="K61">
        <v>2</v>
      </c>
      <c r="L61">
        <v>2</v>
      </c>
      <c r="M61" t="s">
        <v>5069</v>
      </c>
      <c r="N61" t="s">
        <v>5069</v>
      </c>
      <c r="O61">
        <v>1</v>
      </c>
      <c r="P61">
        <v>0</v>
      </c>
    </row>
    <row r="62" spans="1:16" x14ac:dyDescent="0.3">
      <c r="A62" t="s">
        <v>1412</v>
      </c>
      <c r="B62" s="1">
        <v>46023.943749999999</v>
      </c>
      <c r="C62" t="s">
        <v>47</v>
      </c>
      <c r="D62" t="s">
        <v>18</v>
      </c>
      <c r="E62" t="s">
        <v>19</v>
      </c>
      <c r="F62" t="s">
        <v>10</v>
      </c>
      <c r="G62">
        <v>0.94374999999999998</v>
      </c>
      <c r="H62" s="1">
        <v>46023</v>
      </c>
      <c r="I62">
        <v>1</v>
      </c>
      <c r="J62">
        <v>1</v>
      </c>
      <c r="K62">
        <v>2</v>
      </c>
      <c r="L62">
        <v>2</v>
      </c>
      <c r="M62" t="s">
        <v>5069</v>
      </c>
      <c r="N62" t="s">
        <v>5069</v>
      </c>
      <c r="O62">
        <v>1</v>
      </c>
      <c r="P62">
        <v>0</v>
      </c>
    </row>
    <row r="63" spans="1:16" x14ac:dyDescent="0.3">
      <c r="A63" t="s">
        <v>640</v>
      </c>
      <c r="B63" s="1">
        <v>46023.947916666664</v>
      </c>
      <c r="C63" t="s">
        <v>40</v>
      </c>
      <c r="D63" t="s">
        <v>22</v>
      </c>
      <c r="E63" t="s">
        <v>16</v>
      </c>
      <c r="F63" t="s">
        <v>13</v>
      </c>
      <c r="G63">
        <v>0.94791666666666663</v>
      </c>
      <c r="H63" s="1">
        <v>46023</v>
      </c>
      <c r="I63">
        <v>1</v>
      </c>
      <c r="J63">
        <v>5</v>
      </c>
      <c r="K63">
        <v>1</v>
      </c>
      <c r="L63">
        <v>5</v>
      </c>
      <c r="M63" t="s">
        <v>5071</v>
      </c>
      <c r="N63" t="s">
        <v>5071</v>
      </c>
      <c r="O63">
        <v>1</v>
      </c>
      <c r="P63">
        <v>0</v>
      </c>
    </row>
    <row r="64" spans="1:16" x14ac:dyDescent="0.3">
      <c r="A64" t="s">
        <v>2138</v>
      </c>
      <c r="B64" s="1">
        <v>46024.037499999999</v>
      </c>
      <c r="C64" t="s">
        <v>35</v>
      </c>
      <c r="D64" t="s">
        <v>22</v>
      </c>
      <c r="E64" t="s">
        <v>19</v>
      </c>
      <c r="F64" t="s">
        <v>20</v>
      </c>
      <c r="G64">
        <v>3.7499999999999999E-2</v>
      </c>
      <c r="H64" s="1">
        <v>46024</v>
      </c>
      <c r="I64">
        <v>1</v>
      </c>
      <c r="J64">
        <v>1</v>
      </c>
      <c r="K64">
        <v>2</v>
      </c>
      <c r="L64">
        <v>2</v>
      </c>
      <c r="M64" t="s">
        <v>5069</v>
      </c>
      <c r="N64" t="s">
        <v>5069</v>
      </c>
      <c r="O64">
        <v>1</v>
      </c>
      <c r="P64">
        <v>0</v>
      </c>
    </row>
    <row r="65" spans="1:16" x14ac:dyDescent="0.3">
      <c r="A65" t="s">
        <v>2462</v>
      </c>
      <c r="B65" s="1">
        <v>46024.043055555558</v>
      </c>
      <c r="C65" t="s">
        <v>7</v>
      </c>
      <c r="D65" t="s">
        <v>22</v>
      </c>
      <c r="E65" t="s">
        <v>19</v>
      </c>
      <c r="F65" t="s">
        <v>20</v>
      </c>
      <c r="G65">
        <v>4.3055555555555555E-2</v>
      </c>
      <c r="H65" s="1">
        <v>46024</v>
      </c>
      <c r="I65">
        <v>1</v>
      </c>
      <c r="J65">
        <v>3</v>
      </c>
      <c r="K65">
        <v>2</v>
      </c>
      <c r="L65">
        <v>6</v>
      </c>
      <c r="M65" t="s">
        <v>5071</v>
      </c>
      <c r="N65" t="s">
        <v>5071</v>
      </c>
      <c r="O65">
        <v>1</v>
      </c>
      <c r="P65">
        <v>0</v>
      </c>
    </row>
    <row r="66" spans="1:16" x14ac:dyDescent="0.3">
      <c r="A66" t="s">
        <v>3716</v>
      </c>
      <c r="B66" s="1">
        <v>46024.084722222222</v>
      </c>
      <c r="C66" t="s">
        <v>7</v>
      </c>
      <c r="D66" t="s">
        <v>15</v>
      </c>
      <c r="E66" t="s">
        <v>19</v>
      </c>
      <c r="F66" t="s">
        <v>10</v>
      </c>
      <c r="G66">
        <v>8.4722222222222227E-2</v>
      </c>
      <c r="H66" s="1">
        <v>46024</v>
      </c>
      <c r="I66">
        <v>1</v>
      </c>
      <c r="J66">
        <v>3</v>
      </c>
      <c r="K66">
        <v>2</v>
      </c>
      <c r="L66">
        <v>6</v>
      </c>
      <c r="M66" t="s">
        <v>5071</v>
      </c>
      <c r="N66" t="s">
        <v>5071</v>
      </c>
      <c r="O66">
        <v>1</v>
      </c>
      <c r="P66">
        <v>0</v>
      </c>
    </row>
    <row r="67" spans="1:16" x14ac:dyDescent="0.3">
      <c r="A67" t="s">
        <v>1479</v>
      </c>
      <c r="B67" s="1">
        <v>46024.090277777781</v>
      </c>
      <c r="C67" t="s">
        <v>7</v>
      </c>
      <c r="D67" t="s">
        <v>18</v>
      </c>
      <c r="E67" t="s">
        <v>19</v>
      </c>
      <c r="F67" t="s">
        <v>20</v>
      </c>
      <c r="G67">
        <v>9.0277777777777776E-2</v>
      </c>
      <c r="H67" s="1">
        <v>46024</v>
      </c>
      <c r="I67">
        <v>1</v>
      </c>
      <c r="J67">
        <v>3</v>
      </c>
      <c r="K67">
        <v>2</v>
      </c>
      <c r="L67">
        <v>6</v>
      </c>
      <c r="M67" t="s">
        <v>5071</v>
      </c>
      <c r="N67" t="s">
        <v>5071</v>
      </c>
      <c r="O67">
        <v>1</v>
      </c>
      <c r="P67">
        <v>0</v>
      </c>
    </row>
    <row r="68" spans="1:16" x14ac:dyDescent="0.3">
      <c r="A68" t="s">
        <v>2630</v>
      </c>
      <c r="B68" s="1">
        <v>46024.114583333336</v>
      </c>
      <c r="C68" t="s">
        <v>47</v>
      </c>
      <c r="D68" t="s">
        <v>18</v>
      </c>
      <c r="E68" t="s">
        <v>16</v>
      </c>
      <c r="F68" t="s">
        <v>10</v>
      </c>
      <c r="G68">
        <v>0.11458333333333333</v>
      </c>
      <c r="H68" s="1">
        <v>46024</v>
      </c>
      <c r="I68">
        <v>1</v>
      </c>
      <c r="J68">
        <v>1</v>
      </c>
      <c r="K68">
        <v>2</v>
      </c>
      <c r="L68">
        <v>2</v>
      </c>
      <c r="M68" t="s">
        <v>5069</v>
      </c>
      <c r="N68" t="s">
        <v>5069</v>
      </c>
      <c r="O68">
        <v>1</v>
      </c>
      <c r="P68">
        <v>0</v>
      </c>
    </row>
    <row r="69" spans="1:16" x14ac:dyDescent="0.3">
      <c r="A69" t="s">
        <v>1763</v>
      </c>
      <c r="B69" s="1">
        <v>46024.136805555558</v>
      </c>
      <c r="C69" t="s">
        <v>7</v>
      </c>
      <c r="D69" t="s">
        <v>18</v>
      </c>
      <c r="E69" t="s">
        <v>31</v>
      </c>
      <c r="F69" t="s">
        <v>10</v>
      </c>
      <c r="G69">
        <v>0.13680555555555557</v>
      </c>
      <c r="H69" s="1">
        <v>46024</v>
      </c>
      <c r="I69">
        <v>1</v>
      </c>
      <c r="J69">
        <v>3</v>
      </c>
      <c r="K69">
        <v>2</v>
      </c>
      <c r="L69">
        <v>6</v>
      </c>
      <c r="M69" t="s">
        <v>5071</v>
      </c>
      <c r="N69" t="s">
        <v>5071</v>
      </c>
      <c r="O69">
        <v>1</v>
      </c>
      <c r="P69">
        <v>0</v>
      </c>
    </row>
    <row r="70" spans="1:16" x14ac:dyDescent="0.3">
      <c r="A70" t="s">
        <v>1686</v>
      </c>
      <c r="B70" s="1">
        <v>46024.140277777777</v>
      </c>
      <c r="C70" t="s">
        <v>7</v>
      </c>
      <c r="D70" t="s">
        <v>18</v>
      </c>
      <c r="E70" t="s">
        <v>19</v>
      </c>
      <c r="F70" t="s">
        <v>13</v>
      </c>
      <c r="G70">
        <v>0.14027777777777778</v>
      </c>
      <c r="H70" s="1">
        <v>46024</v>
      </c>
      <c r="I70">
        <v>1</v>
      </c>
      <c r="J70">
        <v>3</v>
      </c>
      <c r="K70">
        <v>1</v>
      </c>
      <c r="L70">
        <v>3</v>
      </c>
      <c r="M70" t="s">
        <v>5069</v>
      </c>
      <c r="N70" t="s">
        <v>5069</v>
      </c>
      <c r="O70">
        <v>1</v>
      </c>
      <c r="P70">
        <v>0</v>
      </c>
    </row>
    <row r="71" spans="1:16" x14ac:dyDescent="0.3">
      <c r="A71" t="s">
        <v>1061</v>
      </c>
      <c r="B71" s="1">
        <v>46024.159722222219</v>
      </c>
      <c r="C71" t="s">
        <v>47</v>
      </c>
      <c r="D71" t="s">
        <v>8</v>
      </c>
      <c r="E71" t="s">
        <v>31</v>
      </c>
      <c r="F71" t="s">
        <v>20</v>
      </c>
      <c r="G71">
        <v>0.15972222222222221</v>
      </c>
      <c r="H71" s="1">
        <v>46024</v>
      </c>
      <c r="I71">
        <v>1</v>
      </c>
      <c r="J71">
        <v>1</v>
      </c>
      <c r="K71">
        <v>2</v>
      </c>
      <c r="L71">
        <v>2</v>
      </c>
      <c r="M71" t="s">
        <v>5069</v>
      </c>
      <c r="N71" t="s">
        <v>5069</v>
      </c>
      <c r="O71">
        <v>1</v>
      </c>
      <c r="P71">
        <v>0</v>
      </c>
    </row>
    <row r="72" spans="1:16" x14ac:dyDescent="0.3">
      <c r="A72" t="s">
        <v>170</v>
      </c>
      <c r="B72" s="1">
        <v>46024.166666666664</v>
      </c>
      <c r="C72" t="s">
        <v>26</v>
      </c>
      <c r="D72" t="s">
        <v>18</v>
      </c>
      <c r="E72" t="s">
        <v>19</v>
      </c>
      <c r="F72" t="s">
        <v>13</v>
      </c>
      <c r="G72">
        <v>0.16666666666666666</v>
      </c>
      <c r="H72" s="1">
        <v>46024</v>
      </c>
      <c r="I72">
        <v>1</v>
      </c>
      <c r="J72">
        <v>3</v>
      </c>
      <c r="K72">
        <v>1</v>
      </c>
      <c r="L72">
        <v>3</v>
      </c>
      <c r="M72" t="s">
        <v>5069</v>
      </c>
      <c r="N72" t="s">
        <v>5069</v>
      </c>
      <c r="O72">
        <v>1</v>
      </c>
      <c r="P72">
        <v>0</v>
      </c>
    </row>
    <row r="73" spans="1:16" x14ac:dyDescent="0.3">
      <c r="A73" t="s">
        <v>4554</v>
      </c>
      <c r="B73" s="1">
        <v>46024.197916666664</v>
      </c>
      <c r="C73" t="s">
        <v>7</v>
      </c>
      <c r="D73" t="s">
        <v>8</v>
      </c>
      <c r="E73" t="s">
        <v>19</v>
      </c>
      <c r="F73" t="s">
        <v>20</v>
      </c>
      <c r="G73">
        <v>0.19791666666666666</v>
      </c>
      <c r="H73" s="1">
        <v>46024</v>
      </c>
      <c r="I73">
        <v>1</v>
      </c>
      <c r="J73">
        <v>3</v>
      </c>
      <c r="K73">
        <v>2</v>
      </c>
      <c r="L73">
        <v>6</v>
      </c>
      <c r="M73" t="s">
        <v>5071</v>
      </c>
      <c r="N73" t="s">
        <v>5071</v>
      </c>
      <c r="O73">
        <v>1</v>
      </c>
      <c r="P73">
        <v>0</v>
      </c>
    </row>
    <row r="74" spans="1:16" x14ac:dyDescent="0.3">
      <c r="A74" t="s">
        <v>2716</v>
      </c>
      <c r="B74" s="1">
        <v>46024.209027777775</v>
      </c>
      <c r="C74" t="s">
        <v>7</v>
      </c>
      <c r="D74" t="s">
        <v>22</v>
      </c>
      <c r="E74" t="s">
        <v>19</v>
      </c>
      <c r="F74" t="s">
        <v>10</v>
      </c>
      <c r="G74">
        <v>0.20902777777777778</v>
      </c>
      <c r="H74" s="1">
        <v>46024</v>
      </c>
      <c r="I74">
        <v>1</v>
      </c>
      <c r="J74">
        <v>3</v>
      </c>
      <c r="K74">
        <v>2</v>
      </c>
      <c r="L74">
        <v>6</v>
      </c>
      <c r="M74" t="s">
        <v>5071</v>
      </c>
      <c r="N74" t="s">
        <v>5071</v>
      </c>
      <c r="O74">
        <v>1</v>
      </c>
      <c r="P74">
        <v>0</v>
      </c>
    </row>
    <row r="75" spans="1:16" x14ac:dyDescent="0.3">
      <c r="A75" t="s">
        <v>2269</v>
      </c>
      <c r="B75" s="1">
        <v>46024.214583333334</v>
      </c>
      <c r="C75" t="s">
        <v>35</v>
      </c>
      <c r="D75" t="s">
        <v>22</v>
      </c>
      <c r="E75" t="s">
        <v>19</v>
      </c>
      <c r="F75" t="s">
        <v>10</v>
      </c>
      <c r="G75">
        <v>0.21458333333333332</v>
      </c>
      <c r="H75" s="1">
        <v>46024</v>
      </c>
      <c r="I75">
        <v>1</v>
      </c>
      <c r="J75">
        <v>1</v>
      </c>
      <c r="K75">
        <v>2</v>
      </c>
      <c r="L75">
        <v>2</v>
      </c>
      <c r="M75" t="s">
        <v>5069</v>
      </c>
      <c r="N75" t="s">
        <v>5069</v>
      </c>
      <c r="O75">
        <v>1</v>
      </c>
      <c r="P75">
        <v>0</v>
      </c>
    </row>
    <row r="76" spans="1:16" x14ac:dyDescent="0.3">
      <c r="A76" t="s">
        <v>4337</v>
      </c>
      <c r="B76" s="1">
        <v>46024.218055555553</v>
      </c>
      <c r="C76" t="s">
        <v>7</v>
      </c>
      <c r="D76" t="s">
        <v>18</v>
      </c>
      <c r="E76" t="s">
        <v>19</v>
      </c>
      <c r="F76" t="s">
        <v>20</v>
      </c>
      <c r="G76">
        <v>0.21805555555555556</v>
      </c>
      <c r="H76" s="1">
        <v>46024</v>
      </c>
      <c r="I76">
        <v>1</v>
      </c>
      <c r="J76">
        <v>3</v>
      </c>
      <c r="K76">
        <v>2</v>
      </c>
      <c r="L76">
        <v>6</v>
      </c>
      <c r="M76" t="s">
        <v>5071</v>
      </c>
      <c r="N76" t="s">
        <v>5071</v>
      </c>
      <c r="O76">
        <v>1</v>
      </c>
      <c r="P76">
        <v>0</v>
      </c>
    </row>
    <row r="77" spans="1:16" x14ac:dyDescent="0.3">
      <c r="A77" t="s">
        <v>3215</v>
      </c>
      <c r="B77" s="1">
        <v>46024.229166666664</v>
      </c>
      <c r="C77" t="s">
        <v>35</v>
      </c>
      <c r="D77" t="s">
        <v>15</v>
      </c>
      <c r="E77" t="s">
        <v>9</v>
      </c>
      <c r="F77" t="s">
        <v>10</v>
      </c>
      <c r="G77">
        <v>0.22916666666666666</v>
      </c>
      <c r="H77" s="1">
        <v>46024</v>
      </c>
      <c r="I77">
        <v>1</v>
      </c>
      <c r="J77">
        <v>1</v>
      </c>
      <c r="K77">
        <v>2</v>
      </c>
      <c r="L77">
        <v>2</v>
      </c>
      <c r="M77" t="s">
        <v>5069</v>
      </c>
      <c r="N77" t="s">
        <v>5069</v>
      </c>
      <c r="O77">
        <v>1</v>
      </c>
      <c r="P77">
        <v>0</v>
      </c>
    </row>
    <row r="78" spans="1:16" x14ac:dyDescent="0.3">
      <c r="A78" t="s">
        <v>1469</v>
      </c>
      <c r="B78" s="1">
        <v>46024.239583333336</v>
      </c>
      <c r="C78" t="s">
        <v>35</v>
      </c>
      <c r="D78" t="s">
        <v>18</v>
      </c>
      <c r="E78" t="s">
        <v>9</v>
      </c>
      <c r="F78" t="s">
        <v>10</v>
      </c>
      <c r="G78">
        <v>0.23958333333333334</v>
      </c>
      <c r="H78" s="1">
        <v>46024</v>
      </c>
      <c r="I78">
        <v>1</v>
      </c>
      <c r="J78">
        <v>1</v>
      </c>
      <c r="K78">
        <v>2</v>
      </c>
      <c r="L78">
        <v>2</v>
      </c>
      <c r="M78" t="s">
        <v>5069</v>
      </c>
      <c r="N78" t="s">
        <v>5069</v>
      </c>
      <c r="O78">
        <v>1</v>
      </c>
      <c r="P78">
        <v>0</v>
      </c>
    </row>
    <row r="79" spans="1:16" x14ac:dyDescent="0.3">
      <c r="A79" t="s">
        <v>3467</v>
      </c>
      <c r="B79" s="1">
        <v>46024.259722222225</v>
      </c>
      <c r="C79" t="s">
        <v>7</v>
      </c>
      <c r="D79" t="s">
        <v>18</v>
      </c>
      <c r="E79" t="s">
        <v>19</v>
      </c>
      <c r="F79" t="s">
        <v>13</v>
      </c>
      <c r="G79">
        <v>0.25972222222222224</v>
      </c>
      <c r="H79" s="1">
        <v>46024</v>
      </c>
      <c r="I79">
        <v>1</v>
      </c>
      <c r="J79">
        <v>3</v>
      </c>
      <c r="K79">
        <v>1</v>
      </c>
      <c r="L79">
        <v>3</v>
      </c>
      <c r="M79" t="s">
        <v>5069</v>
      </c>
      <c r="N79" t="s">
        <v>5069</v>
      </c>
      <c r="O79">
        <v>1</v>
      </c>
      <c r="P79">
        <v>0</v>
      </c>
    </row>
    <row r="80" spans="1:16" x14ac:dyDescent="0.3">
      <c r="A80" t="s">
        <v>3219</v>
      </c>
      <c r="B80" s="1">
        <v>46024.331250000003</v>
      </c>
      <c r="C80" t="s">
        <v>7</v>
      </c>
      <c r="D80" t="s">
        <v>22</v>
      </c>
      <c r="E80" t="s">
        <v>19</v>
      </c>
      <c r="F80" t="s">
        <v>10</v>
      </c>
      <c r="G80">
        <v>0.33124999999999999</v>
      </c>
      <c r="H80" s="1">
        <v>46024</v>
      </c>
      <c r="I80">
        <v>1</v>
      </c>
      <c r="J80">
        <v>3</v>
      </c>
      <c r="K80">
        <v>2</v>
      </c>
      <c r="L80">
        <v>6</v>
      </c>
      <c r="M80" t="s">
        <v>5071</v>
      </c>
      <c r="N80" t="s">
        <v>5071</v>
      </c>
      <c r="O80">
        <v>1</v>
      </c>
      <c r="P80">
        <v>0</v>
      </c>
    </row>
    <row r="81" spans="1:16" x14ac:dyDescent="0.3">
      <c r="A81" t="s">
        <v>2324</v>
      </c>
      <c r="B81" s="1">
        <v>46024.372916666667</v>
      </c>
      <c r="C81" t="s">
        <v>7</v>
      </c>
      <c r="D81" t="s">
        <v>22</v>
      </c>
      <c r="E81" t="s">
        <v>19</v>
      </c>
      <c r="F81" t="s">
        <v>20</v>
      </c>
      <c r="G81">
        <v>0.37291666666666667</v>
      </c>
      <c r="H81" s="1">
        <v>46024</v>
      </c>
      <c r="I81">
        <v>1</v>
      </c>
      <c r="J81">
        <v>3</v>
      </c>
      <c r="K81">
        <v>2</v>
      </c>
      <c r="L81">
        <v>6</v>
      </c>
      <c r="M81" t="s">
        <v>5071</v>
      </c>
      <c r="N81" t="s">
        <v>5071</v>
      </c>
      <c r="O81">
        <v>1</v>
      </c>
      <c r="P81">
        <v>0</v>
      </c>
    </row>
    <row r="82" spans="1:16" x14ac:dyDescent="0.3">
      <c r="A82" t="s">
        <v>3935</v>
      </c>
      <c r="B82" s="1">
        <v>46024.390972222223</v>
      </c>
      <c r="C82" t="s">
        <v>12</v>
      </c>
      <c r="D82" t="s">
        <v>15</v>
      </c>
      <c r="E82" t="s">
        <v>16</v>
      </c>
      <c r="F82" t="s">
        <v>13</v>
      </c>
      <c r="G82">
        <v>0.39097222222222222</v>
      </c>
      <c r="H82" s="1">
        <v>46024</v>
      </c>
      <c r="I82">
        <v>1</v>
      </c>
      <c r="J82">
        <v>1</v>
      </c>
      <c r="K82">
        <v>1</v>
      </c>
      <c r="L82">
        <v>1</v>
      </c>
      <c r="M82" t="s">
        <v>5069</v>
      </c>
      <c r="N82" t="s">
        <v>5069</v>
      </c>
      <c r="O82">
        <v>1</v>
      </c>
      <c r="P82">
        <v>0</v>
      </c>
    </row>
    <row r="83" spans="1:16" x14ac:dyDescent="0.3">
      <c r="A83" t="s">
        <v>1746</v>
      </c>
      <c r="B83" s="1">
        <v>46024.404166666667</v>
      </c>
      <c r="C83" t="s">
        <v>47</v>
      </c>
      <c r="D83" t="s">
        <v>18</v>
      </c>
      <c r="E83" t="s">
        <v>16</v>
      </c>
      <c r="F83" t="s">
        <v>10</v>
      </c>
      <c r="G83">
        <v>0.40416666666666667</v>
      </c>
      <c r="H83" s="1">
        <v>46024</v>
      </c>
      <c r="I83">
        <v>1</v>
      </c>
      <c r="J83">
        <v>1</v>
      </c>
      <c r="K83">
        <v>2</v>
      </c>
      <c r="L83">
        <v>2</v>
      </c>
      <c r="M83" t="s">
        <v>5069</v>
      </c>
      <c r="N83" t="s">
        <v>5069</v>
      </c>
      <c r="O83">
        <v>1</v>
      </c>
      <c r="P83">
        <v>0</v>
      </c>
    </row>
    <row r="84" spans="1:16" x14ac:dyDescent="0.3">
      <c r="A84" t="s">
        <v>4223</v>
      </c>
      <c r="B84" s="1">
        <v>46024.45416666667</v>
      </c>
      <c r="C84" t="s">
        <v>7</v>
      </c>
      <c r="D84" t="s">
        <v>8</v>
      </c>
      <c r="E84" t="s">
        <v>19</v>
      </c>
      <c r="F84" t="s">
        <v>10</v>
      </c>
      <c r="G84">
        <v>0.45416666666666666</v>
      </c>
      <c r="H84" s="1">
        <v>46024</v>
      </c>
      <c r="I84">
        <v>1</v>
      </c>
      <c r="J84">
        <v>3</v>
      </c>
      <c r="K84">
        <v>2</v>
      </c>
      <c r="L84">
        <v>6</v>
      </c>
      <c r="M84" t="s">
        <v>5071</v>
      </c>
      <c r="N84" t="s">
        <v>5071</v>
      </c>
      <c r="O84">
        <v>1</v>
      </c>
      <c r="P84">
        <v>0</v>
      </c>
    </row>
    <row r="85" spans="1:16" x14ac:dyDescent="0.3">
      <c r="A85" t="s">
        <v>606</v>
      </c>
      <c r="B85" s="1">
        <v>46024.456250000003</v>
      </c>
      <c r="C85" t="s">
        <v>26</v>
      </c>
      <c r="D85" t="s">
        <v>22</v>
      </c>
      <c r="E85" t="s">
        <v>16</v>
      </c>
      <c r="F85" t="s">
        <v>20</v>
      </c>
      <c r="G85">
        <v>0.45624999999999999</v>
      </c>
      <c r="H85" s="1">
        <v>46024</v>
      </c>
      <c r="I85">
        <v>1</v>
      </c>
      <c r="J85">
        <v>3</v>
      </c>
      <c r="K85">
        <v>2</v>
      </c>
      <c r="L85">
        <v>6</v>
      </c>
      <c r="M85" t="s">
        <v>5071</v>
      </c>
      <c r="N85" t="s">
        <v>5071</v>
      </c>
      <c r="O85">
        <v>1</v>
      </c>
      <c r="P85">
        <v>0</v>
      </c>
    </row>
    <row r="86" spans="1:16" x14ac:dyDescent="0.3">
      <c r="A86" t="s">
        <v>368</v>
      </c>
      <c r="B86" s="1">
        <v>46024.467361111114</v>
      </c>
      <c r="C86" t="s">
        <v>26</v>
      </c>
      <c r="D86" t="s">
        <v>18</v>
      </c>
      <c r="E86" t="s">
        <v>19</v>
      </c>
      <c r="F86" t="s">
        <v>10</v>
      </c>
      <c r="G86">
        <v>0.46736111111111112</v>
      </c>
      <c r="H86" s="1">
        <v>46024</v>
      </c>
      <c r="I86">
        <v>1</v>
      </c>
      <c r="J86">
        <v>3</v>
      </c>
      <c r="K86">
        <v>2</v>
      </c>
      <c r="L86">
        <v>6</v>
      </c>
      <c r="M86" t="s">
        <v>5071</v>
      </c>
      <c r="N86" t="s">
        <v>5071</v>
      </c>
      <c r="O86">
        <v>1</v>
      </c>
      <c r="P86">
        <v>0</v>
      </c>
    </row>
    <row r="87" spans="1:16" x14ac:dyDescent="0.3">
      <c r="A87" t="s">
        <v>3946</v>
      </c>
      <c r="B87" s="1">
        <v>46024.5</v>
      </c>
      <c r="C87" t="s">
        <v>7</v>
      </c>
      <c r="D87" t="s">
        <v>18</v>
      </c>
      <c r="E87" t="s">
        <v>9</v>
      </c>
      <c r="F87" t="s">
        <v>13</v>
      </c>
      <c r="G87">
        <v>0.5</v>
      </c>
      <c r="H87" s="1">
        <v>46024</v>
      </c>
      <c r="I87">
        <v>1</v>
      </c>
      <c r="J87">
        <v>3</v>
      </c>
      <c r="K87">
        <v>1</v>
      </c>
      <c r="L87">
        <v>3</v>
      </c>
      <c r="M87" t="s">
        <v>5069</v>
      </c>
      <c r="N87" t="s">
        <v>5069</v>
      </c>
      <c r="O87">
        <v>1</v>
      </c>
      <c r="P87">
        <v>0</v>
      </c>
    </row>
    <row r="88" spans="1:16" x14ac:dyDescent="0.3">
      <c r="A88" t="s">
        <v>560</v>
      </c>
      <c r="B88" s="1">
        <v>46024.500694444447</v>
      </c>
      <c r="C88" t="s">
        <v>35</v>
      </c>
      <c r="D88" t="s">
        <v>18</v>
      </c>
      <c r="E88" t="s">
        <v>31</v>
      </c>
      <c r="F88" t="s">
        <v>33</v>
      </c>
      <c r="G88">
        <v>0.50069444444444444</v>
      </c>
      <c r="H88" s="1">
        <v>46024</v>
      </c>
      <c r="I88">
        <v>1</v>
      </c>
      <c r="J88">
        <v>1</v>
      </c>
      <c r="K88">
        <v>4</v>
      </c>
      <c r="L88">
        <v>4</v>
      </c>
      <c r="M88" t="s">
        <v>5069</v>
      </c>
      <c r="N88" t="s">
        <v>5069</v>
      </c>
      <c r="O88">
        <v>1</v>
      </c>
      <c r="P88">
        <v>1</v>
      </c>
    </row>
    <row r="89" spans="1:16" x14ac:dyDescent="0.3">
      <c r="A89" t="s">
        <v>4525</v>
      </c>
      <c r="B89" s="1">
        <v>46024.504861111112</v>
      </c>
      <c r="C89" t="s">
        <v>7</v>
      </c>
      <c r="D89" t="s">
        <v>18</v>
      </c>
      <c r="E89" t="s">
        <v>19</v>
      </c>
      <c r="F89" t="s">
        <v>13</v>
      </c>
      <c r="G89">
        <v>0.50486111111111109</v>
      </c>
      <c r="H89" s="1">
        <v>46024</v>
      </c>
      <c r="I89">
        <v>1</v>
      </c>
      <c r="J89">
        <v>3</v>
      </c>
      <c r="K89">
        <v>1</v>
      </c>
      <c r="L89">
        <v>3</v>
      </c>
      <c r="M89" t="s">
        <v>5069</v>
      </c>
      <c r="N89" t="s">
        <v>5069</v>
      </c>
      <c r="O89">
        <v>1</v>
      </c>
      <c r="P89">
        <v>0</v>
      </c>
    </row>
    <row r="90" spans="1:16" x14ac:dyDescent="0.3">
      <c r="A90" t="s">
        <v>454</v>
      </c>
      <c r="B90" s="1">
        <v>46024.504861111112</v>
      </c>
      <c r="C90" t="s">
        <v>47</v>
      </c>
      <c r="D90" t="s">
        <v>15</v>
      </c>
      <c r="E90" t="s">
        <v>31</v>
      </c>
      <c r="F90" t="s">
        <v>20</v>
      </c>
      <c r="G90">
        <v>0.50486111111111109</v>
      </c>
      <c r="H90" s="1">
        <v>46024</v>
      </c>
      <c r="I90">
        <v>1</v>
      </c>
      <c r="J90">
        <v>1</v>
      </c>
      <c r="K90">
        <v>2</v>
      </c>
      <c r="L90">
        <v>2</v>
      </c>
      <c r="M90" t="s">
        <v>5069</v>
      </c>
      <c r="N90" t="s">
        <v>5069</v>
      </c>
      <c r="O90">
        <v>1</v>
      </c>
      <c r="P90">
        <v>0</v>
      </c>
    </row>
    <row r="91" spans="1:16" x14ac:dyDescent="0.3">
      <c r="A91" t="s">
        <v>4845</v>
      </c>
      <c r="B91" s="1">
        <v>46024.51458333333</v>
      </c>
      <c r="C91" t="s">
        <v>7</v>
      </c>
      <c r="D91" t="s">
        <v>18</v>
      </c>
      <c r="E91" t="s">
        <v>19</v>
      </c>
      <c r="F91" t="s">
        <v>53</v>
      </c>
      <c r="G91">
        <v>0.51458333333333328</v>
      </c>
      <c r="H91" s="1">
        <v>46024</v>
      </c>
      <c r="I91">
        <v>1</v>
      </c>
      <c r="J91">
        <v>3</v>
      </c>
      <c r="K91">
        <v>5</v>
      </c>
      <c r="L91">
        <v>15</v>
      </c>
      <c r="M91" t="s">
        <v>5073</v>
      </c>
      <c r="N91" t="s">
        <v>5073</v>
      </c>
      <c r="O91">
        <v>1</v>
      </c>
      <c r="P91">
        <v>1</v>
      </c>
    </row>
    <row r="92" spans="1:16" x14ac:dyDescent="0.3">
      <c r="A92" t="s">
        <v>755</v>
      </c>
      <c r="B92" s="1">
        <v>46024.568055555559</v>
      </c>
      <c r="C92" t="s">
        <v>7</v>
      </c>
      <c r="D92" t="s">
        <v>8</v>
      </c>
      <c r="E92" t="s">
        <v>19</v>
      </c>
      <c r="F92" t="s">
        <v>10</v>
      </c>
      <c r="G92">
        <v>0.56805555555555554</v>
      </c>
      <c r="H92" s="1">
        <v>46024</v>
      </c>
      <c r="I92">
        <v>1</v>
      </c>
      <c r="J92">
        <v>3</v>
      </c>
      <c r="K92">
        <v>2</v>
      </c>
      <c r="L92">
        <v>6</v>
      </c>
      <c r="M92" t="s">
        <v>5071</v>
      </c>
      <c r="N92" t="s">
        <v>5071</v>
      </c>
      <c r="O92">
        <v>1</v>
      </c>
      <c r="P92">
        <v>0</v>
      </c>
    </row>
    <row r="93" spans="1:16" x14ac:dyDescent="0.3">
      <c r="A93" t="s">
        <v>495</v>
      </c>
      <c r="B93" s="1">
        <v>46024.570833333331</v>
      </c>
      <c r="C93" t="s">
        <v>26</v>
      </c>
      <c r="D93" t="s">
        <v>18</v>
      </c>
      <c r="E93" t="s">
        <v>16</v>
      </c>
      <c r="F93" t="s">
        <v>20</v>
      </c>
      <c r="G93">
        <v>0.5708333333333333</v>
      </c>
      <c r="H93" s="1">
        <v>46024</v>
      </c>
      <c r="I93">
        <v>1</v>
      </c>
      <c r="J93">
        <v>3</v>
      </c>
      <c r="K93">
        <v>2</v>
      </c>
      <c r="L93">
        <v>6</v>
      </c>
      <c r="M93" t="s">
        <v>5071</v>
      </c>
      <c r="N93" t="s">
        <v>5071</v>
      </c>
      <c r="O93">
        <v>1</v>
      </c>
      <c r="P93">
        <v>0</v>
      </c>
    </row>
    <row r="94" spans="1:16" x14ac:dyDescent="0.3">
      <c r="A94" t="s">
        <v>2917</v>
      </c>
      <c r="B94" s="1">
        <v>46024.633333333331</v>
      </c>
      <c r="C94" t="s">
        <v>12</v>
      </c>
      <c r="D94" t="s">
        <v>18</v>
      </c>
      <c r="E94" t="s">
        <v>16</v>
      </c>
      <c r="F94" t="s">
        <v>10</v>
      </c>
      <c r="G94">
        <v>0.6333333333333333</v>
      </c>
      <c r="H94" s="1">
        <v>46024</v>
      </c>
      <c r="I94">
        <v>1</v>
      </c>
      <c r="J94">
        <v>1</v>
      </c>
      <c r="K94">
        <v>2</v>
      </c>
      <c r="L94">
        <v>2</v>
      </c>
      <c r="M94" t="s">
        <v>5069</v>
      </c>
      <c r="N94" t="s">
        <v>5069</v>
      </c>
      <c r="O94">
        <v>1</v>
      </c>
      <c r="P94">
        <v>0</v>
      </c>
    </row>
    <row r="95" spans="1:16" x14ac:dyDescent="0.3">
      <c r="A95" t="s">
        <v>3505</v>
      </c>
      <c r="B95" s="1">
        <v>46024.676388888889</v>
      </c>
      <c r="C95" t="s">
        <v>26</v>
      </c>
      <c r="D95" t="s">
        <v>18</v>
      </c>
      <c r="E95" t="s">
        <v>31</v>
      </c>
      <c r="F95" t="s">
        <v>10</v>
      </c>
      <c r="G95">
        <v>0.67638888888888893</v>
      </c>
      <c r="H95" s="1">
        <v>46024</v>
      </c>
      <c r="I95">
        <v>1</v>
      </c>
      <c r="J95">
        <v>3</v>
      </c>
      <c r="K95">
        <v>2</v>
      </c>
      <c r="L95">
        <v>6</v>
      </c>
      <c r="M95" t="s">
        <v>5071</v>
      </c>
      <c r="N95" t="s">
        <v>5071</v>
      </c>
      <c r="O95">
        <v>1</v>
      </c>
      <c r="P95">
        <v>0</v>
      </c>
    </row>
    <row r="96" spans="1:16" x14ac:dyDescent="0.3">
      <c r="A96" t="s">
        <v>3674</v>
      </c>
      <c r="B96" s="1">
        <v>46024.676388888889</v>
      </c>
      <c r="C96" t="s">
        <v>35</v>
      </c>
      <c r="D96" t="s">
        <v>15</v>
      </c>
      <c r="E96" t="s">
        <v>16</v>
      </c>
      <c r="F96" t="s">
        <v>10</v>
      </c>
      <c r="G96">
        <v>0.67638888888888893</v>
      </c>
      <c r="H96" s="1">
        <v>46024</v>
      </c>
      <c r="I96">
        <v>1</v>
      </c>
      <c r="J96">
        <v>1</v>
      </c>
      <c r="K96">
        <v>2</v>
      </c>
      <c r="L96">
        <v>2</v>
      </c>
      <c r="M96" t="s">
        <v>5069</v>
      </c>
      <c r="N96" t="s">
        <v>5069</v>
      </c>
      <c r="O96">
        <v>1</v>
      </c>
      <c r="P96">
        <v>0</v>
      </c>
    </row>
    <row r="97" spans="1:16" x14ac:dyDescent="0.3">
      <c r="A97" t="s">
        <v>411</v>
      </c>
      <c r="B97" s="1">
        <v>46024.688194444447</v>
      </c>
      <c r="C97" t="s">
        <v>7</v>
      </c>
      <c r="D97" t="s">
        <v>18</v>
      </c>
      <c r="E97" t="s">
        <v>19</v>
      </c>
      <c r="F97" t="s">
        <v>33</v>
      </c>
      <c r="G97">
        <v>0.68819444444444444</v>
      </c>
      <c r="H97" s="1">
        <v>46024</v>
      </c>
      <c r="I97">
        <v>1</v>
      </c>
      <c r="J97">
        <v>3</v>
      </c>
      <c r="K97">
        <v>4</v>
      </c>
      <c r="L97">
        <v>12</v>
      </c>
      <c r="M97" t="s">
        <v>5073</v>
      </c>
      <c r="N97" t="s">
        <v>5073</v>
      </c>
      <c r="O97">
        <v>1</v>
      </c>
      <c r="P97">
        <v>1</v>
      </c>
    </row>
    <row r="98" spans="1:16" x14ac:dyDescent="0.3">
      <c r="A98" t="s">
        <v>845</v>
      </c>
      <c r="B98" s="1">
        <v>46024.690972222219</v>
      </c>
      <c r="C98" t="s">
        <v>26</v>
      </c>
      <c r="D98" t="s">
        <v>15</v>
      </c>
      <c r="E98" t="s">
        <v>16</v>
      </c>
      <c r="F98" t="s">
        <v>10</v>
      </c>
      <c r="G98">
        <v>0.69097222222222221</v>
      </c>
      <c r="H98" s="1">
        <v>46024</v>
      </c>
      <c r="I98">
        <v>1</v>
      </c>
      <c r="J98">
        <v>3</v>
      </c>
      <c r="K98">
        <v>2</v>
      </c>
      <c r="L98">
        <v>6</v>
      </c>
      <c r="M98" t="s">
        <v>5071</v>
      </c>
      <c r="N98" t="s">
        <v>5071</v>
      </c>
      <c r="O98">
        <v>1</v>
      </c>
      <c r="P98">
        <v>0</v>
      </c>
    </row>
    <row r="99" spans="1:16" x14ac:dyDescent="0.3">
      <c r="A99" t="s">
        <v>2517</v>
      </c>
      <c r="B99" s="1">
        <v>46024.697916666664</v>
      </c>
      <c r="C99" t="s">
        <v>7</v>
      </c>
      <c r="D99" t="s">
        <v>22</v>
      </c>
      <c r="E99" t="s">
        <v>19</v>
      </c>
      <c r="F99" t="s">
        <v>20</v>
      </c>
      <c r="G99">
        <v>0.69791666666666663</v>
      </c>
      <c r="H99" s="1">
        <v>46024</v>
      </c>
      <c r="I99">
        <v>1</v>
      </c>
      <c r="J99">
        <v>3</v>
      </c>
      <c r="K99">
        <v>2</v>
      </c>
      <c r="L99">
        <v>6</v>
      </c>
      <c r="M99" t="s">
        <v>5071</v>
      </c>
      <c r="N99" t="s">
        <v>5071</v>
      </c>
      <c r="O99">
        <v>1</v>
      </c>
      <c r="P99">
        <v>0</v>
      </c>
    </row>
    <row r="100" spans="1:16" x14ac:dyDescent="0.3">
      <c r="A100" t="s">
        <v>2011</v>
      </c>
      <c r="B100" s="1">
        <v>46024.700694444444</v>
      </c>
      <c r="C100" t="s">
        <v>7</v>
      </c>
      <c r="D100" t="s">
        <v>8</v>
      </c>
      <c r="E100" t="s">
        <v>19</v>
      </c>
      <c r="F100" t="s">
        <v>20</v>
      </c>
      <c r="G100">
        <v>0.7006944444444444</v>
      </c>
      <c r="H100" s="1">
        <v>46024</v>
      </c>
      <c r="I100">
        <v>1</v>
      </c>
      <c r="J100">
        <v>3</v>
      </c>
      <c r="K100">
        <v>2</v>
      </c>
      <c r="L100">
        <v>6</v>
      </c>
      <c r="M100" t="s">
        <v>5071</v>
      </c>
      <c r="N100" t="s">
        <v>5071</v>
      </c>
      <c r="O100">
        <v>1</v>
      </c>
      <c r="P100">
        <v>0</v>
      </c>
    </row>
    <row r="101" spans="1:16" x14ac:dyDescent="0.3">
      <c r="A101" t="s">
        <v>4520</v>
      </c>
      <c r="B101" s="1">
        <v>46024.716666666667</v>
      </c>
      <c r="C101" t="s">
        <v>47</v>
      </c>
      <c r="D101" t="s">
        <v>22</v>
      </c>
      <c r="E101" t="s">
        <v>9</v>
      </c>
      <c r="F101" t="s">
        <v>10</v>
      </c>
      <c r="G101">
        <v>0.71666666666666667</v>
      </c>
      <c r="H101" s="1">
        <v>46024</v>
      </c>
      <c r="I101">
        <v>1</v>
      </c>
      <c r="J101">
        <v>1</v>
      </c>
      <c r="K101">
        <v>2</v>
      </c>
      <c r="L101">
        <v>2</v>
      </c>
      <c r="M101" t="s">
        <v>5069</v>
      </c>
      <c r="N101" t="s">
        <v>5069</v>
      </c>
      <c r="O101">
        <v>1</v>
      </c>
      <c r="P101">
        <v>0</v>
      </c>
    </row>
    <row r="102" spans="1:16" x14ac:dyDescent="0.3">
      <c r="A102" t="s">
        <v>406</v>
      </c>
      <c r="B102" s="1">
        <v>46024.718055555553</v>
      </c>
      <c r="C102" t="s">
        <v>7</v>
      </c>
      <c r="D102" t="s">
        <v>15</v>
      </c>
      <c r="E102" t="s">
        <v>19</v>
      </c>
      <c r="F102" t="s">
        <v>10</v>
      </c>
      <c r="G102">
        <v>0.71805555555555556</v>
      </c>
      <c r="H102" s="1">
        <v>46024</v>
      </c>
      <c r="I102">
        <v>1</v>
      </c>
      <c r="J102">
        <v>3</v>
      </c>
      <c r="K102">
        <v>2</v>
      </c>
      <c r="L102">
        <v>6</v>
      </c>
      <c r="M102" t="s">
        <v>5071</v>
      </c>
      <c r="N102" t="s">
        <v>5071</v>
      </c>
      <c r="O102">
        <v>1</v>
      </c>
      <c r="P102">
        <v>0</v>
      </c>
    </row>
    <row r="103" spans="1:16" x14ac:dyDescent="0.3">
      <c r="A103" t="s">
        <v>3204</v>
      </c>
      <c r="B103" s="1">
        <v>46024.71875</v>
      </c>
      <c r="C103" t="s">
        <v>12</v>
      </c>
      <c r="D103" t="s">
        <v>18</v>
      </c>
      <c r="E103" t="s">
        <v>9</v>
      </c>
      <c r="F103" t="s">
        <v>33</v>
      </c>
      <c r="G103">
        <v>0.71875</v>
      </c>
      <c r="H103" s="1">
        <v>46024</v>
      </c>
      <c r="I103">
        <v>1</v>
      </c>
      <c r="J103">
        <v>1</v>
      </c>
      <c r="K103">
        <v>4</v>
      </c>
      <c r="L103">
        <v>4</v>
      </c>
      <c r="M103" t="s">
        <v>5069</v>
      </c>
      <c r="N103" t="s">
        <v>5069</v>
      </c>
      <c r="O103">
        <v>1</v>
      </c>
      <c r="P103">
        <v>1</v>
      </c>
    </row>
    <row r="104" spans="1:16" x14ac:dyDescent="0.3">
      <c r="A104" t="s">
        <v>1336</v>
      </c>
      <c r="B104" s="1">
        <v>46024.720138888886</v>
      </c>
      <c r="C104" t="s">
        <v>26</v>
      </c>
      <c r="D104" t="s">
        <v>15</v>
      </c>
      <c r="E104" t="s">
        <v>9</v>
      </c>
      <c r="F104" t="s">
        <v>20</v>
      </c>
      <c r="G104">
        <v>0.72013888888888888</v>
      </c>
      <c r="H104" s="1">
        <v>46024</v>
      </c>
      <c r="I104">
        <v>1</v>
      </c>
      <c r="J104">
        <v>3</v>
      </c>
      <c r="K104">
        <v>2</v>
      </c>
      <c r="L104">
        <v>6</v>
      </c>
      <c r="M104" t="s">
        <v>5071</v>
      </c>
      <c r="N104" t="s">
        <v>5071</v>
      </c>
      <c r="O104">
        <v>1</v>
      </c>
      <c r="P104">
        <v>0</v>
      </c>
    </row>
    <row r="105" spans="1:16" x14ac:dyDescent="0.3">
      <c r="A105" t="s">
        <v>2150</v>
      </c>
      <c r="B105" s="1">
        <v>46024.740277777775</v>
      </c>
      <c r="C105" t="s">
        <v>7</v>
      </c>
      <c r="D105" t="s">
        <v>18</v>
      </c>
      <c r="E105" t="s">
        <v>19</v>
      </c>
      <c r="F105" t="s">
        <v>33</v>
      </c>
      <c r="G105">
        <v>0.74027777777777781</v>
      </c>
      <c r="H105" s="1">
        <v>46024</v>
      </c>
      <c r="I105">
        <v>1</v>
      </c>
      <c r="J105">
        <v>3</v>
      </c>
      <c r="K105">
        <v>4</v>
      </c>
      <c r="L105">
        <v>12</v>
      </c>
      <c r="M105" t="s">
        <v>5073</v>
      </c>
      <c r="N105" t="s">
        <v>5073</v>
      </c>
      <c r="O105">
        <v>1</v>
      </c>
      <c r="P105">
        <v>1</v>
      </c>
    </row>
    <row r="106" spans="1:16" x14ac:dyDescent="0.3">
      <c r="A106" t="s">
        <v>1874</v>
      </c>
      <c r="B106" s="1">
        <v>46024.767361111109</v>
      </c>
      <c r="C106" t="s">
        <v>7</v>
      </c>
      <c r="D106" t="s">
        <v>15</v>
      </c>
      <c r="E106" t="s">
        <v>19</v>
      </c>
      <c r="F106" t="s">
        <v>20</v>
      </c>
      <c r="G106">
        <v>0.76736111111111116</v>
      </c>
      <c r="H106" s="1">
        <v>46024</v>
      </c>
      <c r="I106">
        <v>1</v>
      </c>
      <c r="J106">
        <v>3</v>
      </c>
      <c r="K106">
        <v>2</v>
      </c>
      <c r="L106">
        <v>6</v>
      </c>
      <c r="M106" t="s">
        <v>5071</v>
      </c>
      <c r="N106" t="s">
        <v>5071</v>
      </c>
      <c r="O106">
        <v>1</v>
      </c>
      <c r="P106">
        <v>0</v>
      </c>
    </row>
    <row r="107" spans="1:16" x14ac:dyDescent="0.3">
      <c r="A107" t="s">
        <v>4835</v>
      </c>
      <c r="B107" s="1">
        <v>46024.806250000001</v>
      </c>
      <c r="C107" t="s">
        <v>12</v>
      </c>
      <c r="D107" t="s">
        <v>18</v>
      </c>
      <c r="E107" t="s">
        <v>16</v>
      </c>
      <c r="F107" t="s">
        <v>10</v>
      </c>
      <c r="G107">
        <v>0.80625000000000002</v>
      </c>
      <c r="H107" s="1">
        <v>46024</v>
      </c>
      <c r="I107">
        <v>1</v>
      </c>
      <c r="J107">
        <v>1</v>
      </c>
      <c r="K107">
        <v>2</v>
      </c>
      <c r="L107">
        <v>2</v>
      </c>
      <c r="M107" t="s">
        <v>5069</v>
      </c>
      <c r="N107" t="s">
        <v>5069</v>
      </c>
      <c r="O107">
        <v>1</v>
      </c>
      <c r="P107">
        <v>0</v>
      </c>
    </row>
    <row r="108" spans="1:16" x14ac:dyDescent="0.3">
      <c r="A108" t="s">
        <v>1387</v>
      </c>
      <c r="B108" s="1">
        <v>46024.84097222222</v>
      </c>
      <c r="C108" t="s">
        <v>40</v>
      </c>
      <c r="D108" t="s">
        <v>18</v>
      </c>
      <c r="E108" t="s">
        <v>16</v>
      </c>
      <c r="F108" t="s">
        <v>13</v>
      </c>
      <c r="G108">
        <v>0.84097222222222223</v>
      </c>
      <c r="H108" s="1">
        <v>46024</v>
      </c>
      <c r="I108">
        <v>1</v>
      </c>
      <c r="J108">
        <v>5</v>
      </c>
      <c r="K108">
        <v>1</v>
      </c>
      <c r="L108">
        <v>5</v>
      </c>
      <c r="M108" t="s">
        <v>5071</v>
      </c>
      <c r="N108" t="s">
        <v>5071</v>
      </c>
      <c r="O108">
        <v>1</v>
      </c>
      <c r="P108">
        <v>0</v>
      </c>
    </row>
    <row r="109" spans="1:16" x14ac:dyDescent="0.3">
      <c r="A109" t="s">
        <v>3754</v>
      </c>
      <c r="B109" s="1">
        <v>46024.841666666667</v>
      </c>
      <c r="C109" t="s">
        <v>7</v>
      </c>
      <c r="D109" t="s">
        <v>15</v>
      </c>
      <c r="E109" t="s">
        <v>19</v>
      </c>
      <c r="F109" t="s">
        <v>10</v>
      </c>
      <c r="G109">
        <v>0.84166666666666667</v>
      </c>
      <c r="H109" s="1">
        <v>46024</v>
      </c>
      <c r="I109">
        <v>1</v>
      </c>
      <c r="J109">
        <v>3</v>
      </c>
      <c r="K109">
        <v>2</v>
      </c>
      <c r="L109">
        <v>6</v>
      </c>
      <c r="M109" t="s">
        <v>5071</v>
      </c>
      <c r="N109" t="s">
        <v>5071</v>
      </c>
      <c r="O109">
        <v>1</v>
      </c>
      <c r="P109">
        <v>0</v>
      </c>
    </row>
    <row r="110" spans="1:16" x14ac:dyDescent="0.3">
      <c r="A110" t="s">
        <v>1205</v>
      </c>
      <c r="B110" s="1">
        <v>46024.845833333333</v>
      </c>
      <c r="C110" t="s">
        <v>12</v>
      </c>
      <c r="D110" t="s">
        <v>8</v>
      </c>
      <c r="E110" t="s">
        <v>9</v>
      </c>
      <c r="F110" t="s">
        <v>33</v>
      </c>
      <c r="G110">
        <v>0.84583333333333333</v>
      </c>
      <c r="H110" s="1">
        <v>46024</v>
      </c>
      <c r="I110">
        <v>1</v>
      </c>
      <c r="J110">
        <v>1</v>
      </c>
      <c r="K110">
        <v>4</v>
      </c>
      <c r="L110">
        <v>4</v>
      </c>
      <c r="M110" t="s">
        <v>5069</v>
      </c>
      <c r="N110" t="s">
        <v>5069</v>
      </c>
      <c r="O110">
        <v>1</v>
      </c>
      <c r="P110">
        <v>1</v>
      </c>
    </row>
    <row r="111" spans="1:16" x14ac:dyDescent="0.3">
      <c r="A111" t="s">
        <v>886</v>
      </c>
      <c r="B111" s="1">
        <v>46024.884722222225</v>
      </c>
      <c r="C111" t="s">
        <v>47</v>
      </c>
      <c r="D111" t="s">
        <v>8</v>
      </c>
      <c r="E111" t="s">
        <v>16</v>
      </c>
      <c r="F111" t="s">
        <v>20</v>
      </c>
      <c r="G111">
        <v>0.88472222222222219</v>
      </c>
      <c r="H111" s="1">
        <v>46024</v>
      </c>
      <c r="I111">
        <v>1</v>
      </c>
      <c r="J111">
        <v>1</v>
      </c>
      <c r="K111">
        <v>2</v>
      </c>
      <c r="L111">
        <v>2</v>
      </c>
      <c r="M111" t="s">
        <v>5069</v>
      </c>
      <c r="N111" t="s">
        <v>5069</v>
      </c>
      <c r="O111">
        <v>1</v>
      </c>
      <c r="P111">
        <v>0</v>
      </c>
    </row>
    <row r="112" spans="1:16" x14ac:dyDescent="0.3">
      <c r="A112" t="s">
        <v>4671</v>
      </c>
      <c r="B112" s="1">
        <v>46024.888194444444</v>
      </c>
      <c r="C112" t="s">
        <v>7</v>
      </c>
      <c r="D112" t="s">
        <v>15</v>
      </c>
      <c r="E112" t="s">
        <v>19</v>
      </c>
      <c r="F112" t="s">
        <v>20</v>
      </c>
      <c r="G112">
        <v>0.8881944444444444</v>
      </c>
      <c r="H112" s="1">
        <v>46024</v>
      </c>
      <c r="I112">
        <v>1</v>
      </c>
      <c r="J112">
        <v>3</v>
      </c>
      <c r="K112">
        <v>2</v>
      </c>
      <c r="L112">
        <v>6</v>
      </c>
      <c r="M112" t="s">
        <v>5071</v>
      </c>
      <c r="N112" t="s">
        <v>5071</v>
      </c>
      <c r="O112">
        <v>1</v>
      </c>
      <c r="P112">
        <v>0</v>
      </c>
    </row>
    <row r="113" spans="1:16" x14ac:dyDescent="0.3">
      <c r="A113" t="s">
        <v>3900</v>
      </c>
      <c r="B113" s="1">
        <v>46024.892361111109</v>
      </c>
      <c r="C113" t="s">
        <v>7</v>
      </c>
      <c r="D113" t="s">
        <v>15</v>
      </c>
      <c r="E113" t="s">
        <v>19</v>
      </c>
      <c r="F113" t="s">
        <v>13</v>
      </c>
      <c r="G113">
        <v>0.89236111111111116</v>
      </c>
      <c r="H113" s="1">
        <v>46024</v>
      </c>
      <c r="I113">
        <v>1</v>
      </c>
      <c r="J113">
        <v>3</v>
      </c>
      <c r="K113">
        <v>1</v>
      </c>
      <c r="L113">
        <v>3</v>
      </c>
      <c r="M113" t="s">
        <v>5069</v>
      </c>
      <c r="N113" t="s">
        <v>5069</v>
      </c>
      <c r="O113">
        <v>1</v>
      </c>
      <c r="P113">
        <v>0</v>
      </c>
    </row>
    <row r="114" spans="1:16" x14ac:dyDescent="0.3">
      <c r="A114" t="s">
        <v>940</v>
      </c>
      <c r="B114" s="1">
        <v>46024.894444444442</v>
      </c>
      <c r="C114" t="s">
        <v>7</v>
      </c>
      <c r="D114" t="s">
        <v>15</v>
      </c>
      <c r="E114" t="s">
        <v>19</v>
      </c>
      <c r="F114" t="s">
        <v>20</v>
      </c>
      <c r="G114">
        <v>0.89444444444444449</v>
      </c>
      <c r="H114" s="1">
        <v>46024</v>
      </c>
      <c r="I114">
        <v>1</v>
      </c>
      <c r="J114">
        <v>3</v>
      </c>
      <c r="K114">
        <v>2</v>
      </c>
      <c r="L114">
        <v>6</v>
      </c>
      <c r="M114" t="s">
        <v>5071</v>
      </c>
      <c r="N114" t="s">
        <v>5071</v>
      </c>
      <c r="O114">
        <v>1</v>
      </c>
      <c r="P114">
        <v>0</v>
      </c>
    </row>
    <row r="115" spans="1:16" x14ac:dyDescent="0.3">
      <c r="A115" t="s">
        <v>581</v>
      </c>
      <c r="B115" s="1">
        <v>46024.895833333336</v>
      </c>
      <c r="C115" t="s">
        <v>7</v>
      </c>
      <c r="D115" t="s">
        <v>22</v>
      </c>
      <c r="E115" t="s">
        <v>19</v>
      </c>
      <c r="F115" t="s">
        <v>10</v>
      </c>
      <c r="G115">
        <v>0.89583333333333337</v>
      </c>
      <c r="H115" s="1">
        <v>46024</v>
      </c>
      <c r="I115">
        <v>1</v>
      </c>
      <c r="J115">
        <v>3</v>
      </c>
      <c r="K115">
        <v>2</v>
      </c>
      <c r="L115">
        <v>6</v>
      </c>
      <c r="M115" t="s">
        <v>5071</v>
      </c>
      <c r="N115" t="s">
        <v>5071</v>
      </c>
      <c r="O115">
        <v>1</v>
      </c>
      <c r="P115">
        <v>0</v>
      </c>
    </row>
    <row r="116" spans="1:16" x14ac:dyDescent="0.3">
      <c r="A116" t="s">
        <v>670</v>
      </c>
      <c r="B116" s="1">
        <v>46024.897916666669</v>
      </c>
      <c r="C116" t="s">
        <v>40</v>
      </c>
      <c r="D116" t="s">
        <v>15</v>
      </c>
      <c r="E116" t="s">
        <v>16</v>
      </c>
      <c r="F116" t="s">
        <v>53</v>
      </c>
      <c r="G116">
        <v>0.8979166666666667</v>
      </c>
      <c r="H116" s="1">
        <v>46024</v>
      </c>
      <c r="I116">
        <v>1</v>
      </c>
      <c r="J116">
        <v>5</v>
      </c>
      <c r="K116">
        <v>5</v>
      </c>
      <c r="L116">
        <v>25</v>
      </c>
      <c r="M116" t="s">
        <v>5075</v>
      </c>
      <c r="N116" t="s">
        <v>5076</v>
      </c>
      <c r="O116">
        <v>1</v>
      </c>
      <c r="P116">
        <v>1</v>
      </c>
    </row>
    <row r="117" spans="1:16" x14ac:dyDescent="0.3">
      <c r="A117" t="s">
        <v>1098</v>
      </c>
      <c r="B117" s="1">
        <v>46024.90347222222</v>
      </c>
      <c r="C117" t="s">
        <v>26</v>
      </c>
      <c r="D117" t="s">
        <v>22</v>
      </c>
      <c r="E117" t="s">
        <v>31</v>
      </c>
      <c r="F117" t="s">
        <v>20</v>
      </c>
      <c r="G117">
        <v>0.90347222222222223</v>
      </c>
      <c r="H117" s="1">
        <v>46024</v>
      </c>
      <c r="I117">
        <v>1</v>
      </c>
      <c r="J117">
        <v>3</v>
      </c>
      <c r="K117">
        <v>2</v>
      </c>
      <c r="L117">
        <v>6</v>
      </c>
      <c r="M117" t="s">
        <v>5071</v>
      </c>
      <c r="N117" t="s">
        <v>5071</v>
      </c>
      <c r="O117">
        <v>1</v>
      </c>
      <c r="P117">
        <v>0</v>
      </c>
    </row>
    <row r="118" spans="1:16" x14ac:dyDescent="0.3">
      <c r="A118" t="s">
        <v>1741</v>
      </c>
      <c r="B118" s="1">
        <v>46024.90902777778</v>
      </c>
      <c r="C118" t="s">
        <v>7</v>
      </c>
      <c r="D118" t="s">
        <v>18</v>
      </c>
      <c r="E118" t="s">
        <v>19</v>
      </c>
      <c r="F118" t="s">
        <v>10</v>
      </c>
      <c r="G118">
        <v>0.90902777777777777</v>
      </c>
      <c r="H118" s="1">
        <v>46024</v>
      </c>
      <c r="I118">
        <v>1</v>
      </c>
      <c r="J118">
        <v>3</v>
      </c>
      <c r="K118">
        <v>2</v>
      </c>
      <c r="L118">
        <v>6</v>
      </c>
      <c r="M118" t="s">
        <v>5071</v>
      </c>
      <c r="N118" t="s">
        <v>5071</v>
      </c>
      <c r="O118">
        <v>1</v>
      </c>
      <c r="P118">
        <v>0</v>
      </c>
    </row>
    <row r="119" spans="1:16" x14ac:dyDescent="0.3">
      <c r="A119" t="s">
        <v>4338</v>
      </c>
      <c r="B119" s="1">
        <v>46024.910416666666</v>
      </c>
      <c r="C119" t="s">
        <v>35</v>
      </c>
      <c r="D119" t="s">
        <v>15</v>
      </c>
      <c r="E119" t="s">
        <v>31</v>
      </c>
      <c r="F119" t="s">
        <v>10</v>
      </c>
      <c r="G119">
        <v>0.91041666666666665</v>
      </c>
      <c r="H119" s="1">
        <v>46024</v>
      </c>
      <c r="I119">
        <v>1</v>
      </c>
      <c r="J119">
        <v>1</v>
      </c>
      <c r="K119">
        <v>2</v>
      </c>
      <c r="L119">
        <v>2</v>
      </c>
      <c r="M119" t="s">
        <v>5069</v>
      </c>
      <c r="N119" t="s">
        <v>5069</v>
      </c>
      <c r="O119">
        <v>1</v>
      </c>
      <c r="P119">
        <v>0</v>
      </c>
    </row>
    <row r="120" spans="1:16" x14ac:dyDescent="0.3">
      <c r="A120" t="s">
        <v>1754</v>
      </c>
      <c r="B120" s="1">
        <v>46024.918055555558</v>
      </c>
      <c r="C120" t="s">
        <v>7</v>
      </c>
      <c r="D120" t="s">
        <v>22</v>
      </c>
      <c r="E120" t="s">
        <v>19</v>
      </c>
      <c r="F120" t="s">
        <v>10</v>
      </c>
      <c r="G120">
        <v>0.91805555555555551</v>
      </c>
      <c r="H120" s="1">
        <v>46024</v>
      </c>
      <c r="I120">
        <v>1</v>
      </c>
      <c r="J120">
        <v>3</v>
      </c>
      <c r="K120">
        <v>2</v>
      </c>
      <c r="L120">
        <v>6</v>
      </c>
      <c r="M120" t="s">
        <v>5071</v>
      </c>
      <c r="N120" t="s">
        <v>5071</v>
      </c>
      <c r="O120">
        <v>1</v>
      </c>
      <c r="P120">
        <v>0</v>
      </c>
    </row>
    <row r="121" spans="1:16" x14ac:dyDescent="0.3">
      <c r="A121" t="s">
        <v>4032</v>
      </c>
      <c r="B121" s="1">
        <v>46024.93472222222</v>
      </c>
      <c r="C121" t="s">
        <v>26</v>
      </c>
      <c r="D121" t="s">
        <v>15</v>
      </c>
      <c r="E121" t="s">
        <v>16</v>
      </c>
      <c r="F121" t="s">
        <v>20</v>
      </c>
      <c r="G121">
        <v>0.93472222222222223</v>
      </c>
      <c r="H121" s="1">
        <v>46024</v>
      </c>
      <c r="I121">
        <v>1</v>
      </c>
      <c r="J121">
        <v>3</v>
      </c>
      <c r="K121">
        <v>2</v>
      </c>
      <c r="L121">
        <v>6</v>
      </c>
      <c r="M121" t="s">
        <v>5071</v>
      </c>
      <c r="N121" t="s">
        <v>5071</v>
      </c>
      <c r="O121">
        <v>1</v>
      </c>
      <c r="P121">
        <v>0</v>
      </c>
    </row>
    <row r="122" spans="1:16" x14ac:dyDescent="0.3">
      <c r="A122" t="s">
        <v>173</v>
      </c>
      <c r="B122" s="1">
        <v>46024.938888888886</v>
      </c>
      <c r="C122" t="s">
        <v>26</v>
      </c>
      <c r="D122" t="s">
        <v>18</v>
      </c>
      <c r="E122" t="s">
        <v>19</v>
      </c>
      <c r="F122" t="s">
        <v>53</v>
      </c>
      <c r="G122">
        <v>0.93888888888888888</v>
      </c>
      <c r="H122" s="1">
        <v>46024</v>
      </c>
      <c r="I122">
        <v>1</v>
      </c>
      <c r="J122">
        <v>3</v>
      </c>
      <c r="K122">
        <v>5</v>
      </c>
      <c r="L122">
        <v>15</v>
      </c>
      <c r="M122" t="s">
        <v>5073</v>
      </c>
      <c r="N122" t="s">
        <v>5073</v>
      </c>
      <c r="O122">
        <v>1</v>
      </c>
      <c r="P122">
        <v>1</v>
      </c>
    </row>
    <row r="123" spans="1:16" x14ac:dyDescent="0.3">
      <c r="A123" t="s">
        <v>2104</v>
      </c>
      <c r="B123" s="1">
        <v>46024.944444444445</v>
      </c>
      <c r="C123" t="s">
        <v>7</v>
      </c>
      <c r="D123" t="s">
        <v>22</v>
      </c>
      <c r="E123" t="s">
        <v>16</v>
      </c>
      <c r="F123" t="s">
        <v>20</v>
      </c>
      <c r="G123">
        <v>0.94444444444444442</v>
      </c>
      <c r="H123" s="1">
        <v>46024</v>
      </c>
      <c r="I123">
        <v>1</v>
      </c>
      <c r="J123">
        <v>3</v>
      </c>
      <c r="K123">
        <v>2</v>
      </c>
      <c r="L123">
        <v>6</v>
      </c>
      <c r="M123" t="s">
        <v>5071</v>
      </c>
      <c r="N123" t="s">
        <v>5071</v>
      </c>
      <c r="O123">
        <v>1</v>
      </c>
      <c r="P123">
        <v>0</v>
      </c>
    </row>
    <row r="124" spans="1:16" x14ac:dyDescent="0.3">
      <c r="A124" t="s">
        <v>1398</v>
      </c>
      <c r="B124" s="1">
        <v>46024.945138888892</v>
      </c>
      <c r="C124" t="s">
        <v>35</v>
      </c>
      <c r="D124" t="s">
        <v>18</v>
      </c>
      <c r="E124" t="s">
        <v>31</v>
      </c>
      <c r="F124" t="s">
        <v>53</v>
      </c>
      <c r="G124">
        <v>0.94513888888888886</v>
      </c>
      <c r="H124" s="1">
        <v>46024</v>
      </c>
      <c r="I124">
        <v>1</v>
      </c>
      <c r="J124">
        <v>1</v>
      </c>
      <c r="K124">
        <v>5</v>
      </c>
      <c r="L124">
        <v>5</v>
      </c>
      <c r="M124" t="s">
        <v>5071</v>
      </c>
      <c r="N124" t="s">
        <v>5071</v>
      </c>
      <c r="O124">
        <v>1</v>
      </c>
      <c r="P124">
        <v>1</v>
      </c>
    </row>
    <row r="125" spans="1:16" x14ac:dyDescent="0.3">
      <c r="A125" t="s">
        <v>4616</v>
      </c>
      <c r="B125" s="1">
        <v>46024.946527777778</v>
      </c>
      <c r="C125" t="s">
        <v>40</v>
      </c>
      <c r="D125" t="s">
        <v>22</v>
      </c>
      <c r="E125" t="s">
        <v>16</v>
      </c>
      <c r="F125" t="s">
        <v>33</v>
      </c>
      <c r="G125">
        <v>0.94652777777777775</v>
      </c>
      <c r="H125" s="1">
        <v>46024</v>
      </c>
      <c r="I125">
        <v>1</v>
      </c>
      <c r="J125">
        <v>5</v>
      </c>
      <c r="K125">
        <v>4</v>
      </c>
      <c r="L125">
        <v>20</v>
      </c>
      <c r="M125" t="s">
        <v>5075</v>
      </c>
      <c r="N125" t="s">
        <v>5076</v>
      </c>
      <c r="O125">
        <v>1</v>
      </c>
      <c r="P125">
        <v>1</v>
      </c>
    </row>
    <row r="126" spans="1:16" x14ac:dyDescent="0.3">
      <c r="A126" t="s">
        <v>4443</v>
      </c>
      <c r="B126" s="1">
        <v>46024.974999999999</v>
      </c>
      <c r="C126" t="s">
        <v>35</v>
      </c>
      <c r="D126" t="s">
        <v>8</v>
      </c>
      <c r="E126" t="s">
        <v>19</v>
      </c>
      <c r="F126" t="s">
        <v>20</v>
      </c>
      <c r="G126">
        <v>0.97499999999999998</v>
      </c>
      <c r="H126" s="1">
        <v>46024</v>
      </c>
      <c r="I126">
        <v>1</v>
      </c>
      <c r="J126">
        <v>1</v>
      </c>
      <c r="K126">
        <v>2</v>
      </c>
      <c r="L126">
        <v>2</v>
      </c>
      <c r="M126" t="s">
        <v>5069</v>
      </c>
      <c r="N126" t="s">
        <v>5069</v>
      </c>
      <c r="O126">
        <v>1</v>
      </c>
      <c r="P126">
        <v>0</v>
      </c>
    </row>
    <row r="127" spans="1:16" x14ac:dyDescent="0.3">
      <c r="A127" t="s">
        <v>4522</v>
      </c>
      <c r="B127" s="1">
        <v>46024.982638888891</v>
      </c>
      <c r="C127" t="s">
        <v>35</v>
      </c>
      <c r="D127" t="s">
        <v>18</v>
      </c>
      <c r="E127" t="s">
        <v>9</v>
      </c>
      <c r="F127" t="s">
        <v>10</v>
      </c>
      <c r="G127">
        <v>0.98263888888888884</v>
      </c>
      <c r="H127" s="1">
        <v>46024</v>
      </c>
      <c r="I127">
        <v>1</v>
      </c>
      <c r="J127">
        <v>1</v>
      </c>
      <c r="K127">
        <v>2</v>
      </c>
      <c r="L127">
        <v>2</v>
      </c>
      <c r="M127" t="s">
        <v>5069</v>
      </c>
      <c r="N127" t="s">
        <v>5069</v>
      </c>
      <c r="O127">
        <v>1</v>
      </c>
      <c r="P127">
        <v>0</v>
      </c>
    </row>
    <row r="128" spans="1:16" x14ac:dyDescent="0.3">
      <c r="A128" t="s">
        <v>4799</v>
      </c>
      <c r="B128" s="1">
        <v>46024.99722222222</v>
      </c>
      <c r="C128" t="s">
        <v>7</v>
      </c>
      <c r="D128" t="s">
        <v>8</v>
      </c>
      <c r="E128" t="s">
        <v>19</v>
      </c>
      <c r="F128" t="s">
        <v>20</v>
      </c>
      <c r="G128">
        <v>0.99722222222222223</v>
      </c>
      <c r="H128" s="1">
        <v>46024</v>
      </c>
      <c r="I128">
        <v>1</v>
      </c>
      <c r="J128">
        <v>3</v>
      </c>
      <c r="K128">
        <v>2</v>
      </c>
      <c r="L128">
        <v>6</v>
      </c>
      <c r="M128" t="s">
        <v>5071</v>
      </c>
      <c r="N128" t="s">
        <v>5071</v>
      </c>
      <c r="O128">
        <v>1</v>
      </c>
      <c r="P128">
        <v>0</v>
      </c>
    </row>
    <row r="129" spans="1:16" x14ac:dyDescent="0.3">
      <c r="A129" t="s">
        <v>3648</v>
      </c>
      <c r="B129" s="1">
        <v>46024.99722222222</v>
      </c>
      <c r="C129" t="s">
        <v>26</v>
      </c>
      <c r="D129" t="s">
        <v>18</v>
      </c>
      <c r="E129" t="s">
        <v>31</v>
      </c>
      <c r="F129" t="s">
        <v>10</v>
      </c>
      <c r="G129">
        <v>0.99722222222222223</v>
      </c>
      <c r="H129" s="1">
        <v>46024</v>
      </c>
      <c r="I129">
        <v>1</v>
      </c>
      <c r="J129">
        <v>3</v>
      </c>
      <c r="K129">
        <v>2</v>
      </c>
      <c r="L129">
        <v>6</v>
      </c>
      <c r="M129" t="s">
        <v>5071</v>
      </c>
      <c r="N129" t="s">
        <v>5071</v>
      </c>
      <c r="O129">
        <v>1</v>
      </c>
      <c r="P129">
        <v>0</v>
      </c>
    </row>
    <row r="130" spans="1:16" x14ac:dyDescent="0.3">
      <c r="A130" t="s">
        <v>3643</v>
      </c>
      <c r="B130" s="1">
        <v>46025.015972222223</v>
      </c>
      <c r="C130" t="s">
        <v>7</v>
      </c>
      <c r="D130" t="s">
        <v>22</v>
      </c>
      <c r="E130" t="s">
        <v>19</v>
      </c>
      <c r="F130" t="s">
        <v>10</v>
      </c>
      <c r="G130">
        <v>1.5972222222222221E-2</v>
      </c>
      <c r="H130" s="1">
        <v>46025</v>
      </c>
      <c r="I130">
        <v>1</v>
      </c>
      <c r="J130">
        <v>3</v>
      </c>
      <c r="K130">
        <v>2</v>
      </c>
      <c r="L130">
        <v>6</v>
      </c>
      <c r="M130" t="s">
        <v>5071</v>
      </c>
      <c r="N130" t="s">
        <v>5071</v>
      </c>
      <c r="O130">
        <v>1</v>
      </c>
      <c r="P130">
        <v>0</v>
      </c>
    </row>
    <row r="131" spans="1:16" x14ac:dyDescent="0.3">
      <c r="A131" t="s">
        <v>1476</v>
      </c>
      <c r="B131" s="1">
        <v>46025.024305555555</v>
      </c>
      <c r="C131" t="s">
        <v>7</v>
      </c>
      <c r="D131" t="s">
        <v>18</v>
      </c>
      <c r="E131" t="s">
        <v>19</v>
      </c>
      <c r="F131" t="s">
        <v>13</v>
      </c>
      <c r="G131">
        <v>2.4305555555555556E-2</v>
      </c>
      <c r="H131" s="1">
        <v>46025</v>
      </c>
      <c r="I131">
        <v>1</v>
      </c>
      <c r="J131">
        <v>3</v>
      </c>
      <c r="K131">
        <v>1</v>
      </c>
      <c r="L131">
        <v>3</v>
      </c>
      <c r="M131" t="s">
        <v>5069</v>
      </c>
      <c r="N131" t="s">
        <v>5069</v>
      </c>
      <c r="O131">
        <v>1</v>
      </c>
      <c r="P131">
        <v>0</v>
      </c>
    </row>
    <row r="132" spans="1:16" x14ac:dyDescent="0.3">
      <c r="A132" t="s">
        <v>2084</v>
      </c>
      <c r="B132" s="1">
        <v>46025.027083333334</v>
      </c>
      <c r="C132" t="s">
        <v>7</v>
      </c>
      <c r="D132" t="s">
        <v>18</v>
      </c>
      <c r="E132" t="s">
        <v>19</v>
      </c>
      <c r="F132" t="s">
        <v>10</v>
      </c>
      <c r="G132">
        <v>2.7083333333333334E-2</v>
      </c>
      <c r="H132" s="1">
        <v>46025</v>
      </c>
      <c r="I132">
        <v>1</v>
      </c>
      <c r="J132">
        <v>3</v>
      </c>
      <c r="K132">
        <v>2</v>
      </c>
      <c r="L132">
        <v>6</v>
      </c>
      <c r="M132" t="s">
        <v>5071</v>
      </c>
      <c r="N132" t="s">
        <v>5071</v>
      </c>
      <c r="O132">
        <v>1</v>
      </c>
      <c r="P132">
        <v>0</v>
      </c>
    </row>
    <row r="133" spans="1:16" x14ac:dyDescent="0.3">
      <c r="A133" t="s">
        <v>689</v>
      </c>
      <c r="B133" s="1">
        <v>46025.046527777777</v>
      </c>
      <c r="C133" t="s">
        <v>40</v>
      </c>
      <c r="D133" t="s">
        <v>15</v>
      </c>
      <c r="E133" t="s">
        <v>16</v>
      </c>
      <c r="F133" t="s">
        <v>20</v>
      </c>
      <c r="G133">
        <v>4.6527777777777779E-2</v>
      </c>
      <c r="H133" s="1">
        <v>46025</v>
      </c>
      <c r="I133">
        <v>1</v>
      </c>
      <c r="J133">
        <v>5</v>
      </c>
      <c r="K133">
        <v>2</v>
      </c>
      <c r="L133">
        <v>10</v>
      </c>
      <c r="M133" t="s">
        <v>5071</v>
      </c>
      <c r="N133" t="s">
        <v>5071</v>
      </c>
      <c r="O133">
        <v>1</v>
      </c>
      <c r="P133">
        <v>0</v>
      </c>
    </row>
    <row r="134" spans="1:16" x14ac:dyDescent="0.3">
      <c r="A134" t="s">
        <v>2392</v>
      </c>
      <c r="B134" s="1">
        <v>46025.051388888889</v>
      </c>
      <c r="C134" t="s">
        <v>7</v>
      </c>
      <c r="D134" t="s">
        <v>22</v>
      </c>
      <c r="E134" t="s">
        <v>9</v>
      </c>
      <c r="F134" t="s">
        <v>13</v>
      </c>
      <c r="G134">
        <v>5.1388888888888887E-2</v>
      </c>
      <c r="H134" s="1">
        <v>46025</v>
      </c>
      <c r="I134">
        <v>1</v>
      </c>
      <c r="J134">
        <v>3</v>
      </c>
      <c r="K134">
        <v>1</v>
      </c>
      <c r="L134">
        <v>3</v>
      </c>
      <c r="M134" t="s">
        <v>5069</v>
      </c>
      <c r="N134" t="s">
        <v>5069</v>
      </c>
      <c r="O134">
        <v>1</v>
      </c>
      <c r="P134">
        <v>0</v>
      </c>
    </row>
    <row r="135" spans="1:16" x14ac:dyDescent="0.3">
      <c r="A135" t="s">
        <v>4024</v>
      </c>
      <c r="B135" s="1">
        <v>46025.070138888892</v>
      </c>
      <c r="C135" t="s">
        <v>7</v>
      </c>
      <c r="D135" t="s">
        <v>15</v>
      </c>
      <c r="E135" t="s">
        <v>19</v>
      </c>
      <c r="F135" t="s">
        <v>13</v>
      </c>
      <c r="G135">
        <v>7.013888888888889E-2</v>
      </c>
      <c r="H135" s="1">
        <v>46025</v>
      </c>
      <c r="I135">
        <v>1</v>
      </c>
      <c r="J135">
        <v>3</v>
      </c>
      <c r="K135">
        <v>1</v>
      </c>
      <c r="L135">
        <v>3</v>
      </c>
      <c r="M135" t="s">
        <v>5069</v>
      </c>
      <c r="N135" t="s">
        <v>5069</v>
      </c>
      <c r="O135">
        <v>1</v>
      </c>
      <c r="P135">
        <v>0</v>
      </c>
    </row>
    <row r="136" spans="1:16" x14ac:dyDescent="0.3">
      <c r="A136" t="s">
        <v>2827</v>
      </c>
      <c r="B136" s="1">
        <v>46025.092361111114</v>
      </c>
      <c r="C136" t="s">
        <v>7</v>
      </c>
      <c r="D136" t="s">
        <v>18</v>
      </c>
      <c r="E136" t="s">
        <v>19</v>
      </c>
      <c r="F136" t="s">
        <v>10</v>
      </c>
      <c r="G136">
        <v>9.2361111111111116E-2</v>
      </c>
      <c r="H136" s="1">
        <v>46025</v>
      </c>
      <c r="I136">
        <v>1</v>
      </c>
      <c r="J136">
        <v>3</v>
      </c>
      <c r="K136">
        <v>2</v>
      </c>
      <c r="L136">
        <v>6</v>
      </c>
      <c r="M136" t="s">
        <v>5071</v>
      </c>
      <c r="N136" t="s">
        <v>5071</v>
      </c>
      <c r="O136">
        <v>1</v>
      </c>
      <c r="P136">
        <v>0</v>
      </c>
    </row>
    <row r="137" spans="1:16" x14ac:dyDescent="0.3">
      <c r="A137" t="s">
        <v>587</v>
      </c>
      <c r="B137" s="1">
        <v>46025.100694444445</v>
      </c>
      <c r="C137" t="s">
        <v>47</v>
      </c>
      <c r="D137" t="s">
        <v>15</v>
      </c>
      <c r="E137" t="s">
        <v>31</v>
      </c>
      <c r="F137" t="s">
        <v>10</v>
      </c>
      <c r="G137">
        <v>0.10069444444444445</v>
      </c>
      <c r="H137" s="1">
        <v>46025</v>
      </c>
      <c r="I137">
        <v>1</v>
      </c>
      <c r="J137">
        <v>1</v>
      </c>
      <c r="K137">
        <v>2</v>
      </c>
      <c r="L137">
        <v>2</v>
      </c>
      <c r="M137" t="s">
        <v>5069</v>
      </c>
      <c r="N137" t="s">
        <v>5069</v>
      </c>
      <c r="O137">
        <v>1</v>
      </c>
      <c r="P137">
        <v>0</v>
      </c>
    </row>
    <row r="138" spans="1:16" x14ac:dyDescent="0.3">
      <c r="A138" t="s">
        <v>372</v>
      </c>
      <c r="B138" s="1">
        <v>46025.131249999999</v>
      </c>
      <c r="C138" t="s">
        <v>26</v>
      </c>
      <c r="D138" t="s">
        <v>18</v>
      </c>
      <c r="E138" t="s">
        <v>16</v>
      </c>
      <c r="F138" t="s">
        <v>10</v>
      </c>
      <c r="G138">
        <v>0.13125000000000001</v>
      </c>
      <c r="H138" s="1">
        <v>46025</v>
      </c>
      <c r="I138">
        <v>1</v>
      </c>
      <c r="J138">
        <v>3</v>
      </c>
      <c r="K138">
        <v>2</v>
      </c>
      <c r="L138">
        <v>6</v>
      </c>
      <c r="M138" t="s">
        <v>5071</v>
      </c>
      <c r="N138" t="s">
        <v>5071</v>
      </c>
      <c r="O138">
        <v>1</v>
      </c>
      <c r="P138">
        <v>0</v>
      </c>
    </row>
    <row r="139" spans="1:16" x14ac:dyDescent="0.3">
      <c r="A139" t="s">
        <v>2692</v>
      </c>
      <c r="B139" s="1">
        <v>46025.148611111108</v>
      </c>
      <c r="C139" t="s">
        <v>35</v>
      </c>
      <c r="D139" t="s">
        <v>22</v>
      </c>
      <c r="E139" t="s">
        <v>9</v>
      </c>
      <c r="F139" t="s">
        <v>20</v>
      </c>
      <c r="G139">
        <v>0.14861111111111111</v>
      </c>
      <c r="H139" s="1">
        <v>46025</v>
      </c>
      <c r="I139">
        <v>1</v>
      </c>
      <c r="J139">
        <v>1</v>
      </c>
      <c r="K139">
        <v>2</v>
      </c>
      <c r="L139">
        <v>2</v>
      </c>
      <c r="M139" t="s">
        <v>5069</v>
      </c>
      <c r="N139" t="s">
        <v>5069</v>
      </c>
      <c r="O139">
        <v>1</v>
      </c>
      <c r="P139">
        <v>0</v>
      </c>
    </row>
    <row r="140" spans="1:16" x14ac:dyDescent="0.3">
      <c r="A140" t="s">
        <v>1739</v>
      </c>
      <c r="B140" s="1">
        <v>46025.199305555558</v>
      </c>
      <c r="C140" t="s">
        <v>7</v>
      </c>
      <c r="D140" t="s">
        <v>18</v>
      </c>
      <c r="E140" t="s">
        <v>19</v>
      </c>
      <c r="F140" t="s">
        <v>53</v>
      </c>
      <c r="G140">
        <v>0.19930555555555557</v>
      </c>
      <c r="H140" s="1">
        <v>46025</v>
      </c>
      <c r="I140">
        <v>1</v>
      </c>
      <c r="J140">
        <v>3</v>
      </c>
      <c r="K140">
        <v>5</v>
      </c>
      <c r="L140">
        <v>15</v>
      </c>
      <c r="M140" t="s">
        <v>5073</v>
      </c>
      <c r="N140" t="s">
        <v>5073</v>
      </c>
      <c r="O140">
        <v>1</v>
      </c>
      <c r="P140">
        <v>1</v>
      </c>
    </row>
    <row r="141" spans="1:16" x14ac:dyDescent="0.3">
      <c r="A141" t="s">
        <v>4842</v>
      </c>
      <c r="B141" s="1">
        <v>46025.217361111114</v>
      </c>
      <c r="C141" t="s">
        <v>7</v>
      </c>
      <c r="D141" t="s">
        <v>22</v>
      </c>
      <c r="E141" t="s">
        <v>19</v>
      </c>
      <c r="F141" t="s">
        <v>10</v>
      </c>
      <c r="G141">
        <v>0.21736111111111112</v>
      </c>
      <c r="H141" s="1">
        <v>46025</v>
      </c>
      <c r="I141">
        <v>1</v>
      </c>
      <c r="J141">
        <v>3</v>
      </c>
      <c r="K141">
        <v>2</v>
      </c>
      <c r="L141">
        <v>6</v>
      </c>
      <c r="M141" t="s">
        <v>5071</v>
      </c>
      <c r="N141" t="s">
        <v>5071</v>
      </c>
      <c r="O141">
        <v>1</v>
      </c>
      <c r="P141">
        <v>0</v>
      </c>
    </row>
    <row r="142" spans="1:16" x14ac:dyDescent="0.3">
      <c r="A142" t="s">
        <v>4228</v>
      </c>
      <c r="B142" s="1">
        <v>46025.254861111112</v>
      </c>
      <c r="C142" t="s">
        <v>7</v>
      </c>
      <c r="D142" t="s">
        <v>18</v>
      </c>
      <c r="E142" t="s">
        <v>19</v>
      </c>
      <c r="F142" t="s">
        <v>13</v>
      </c>
      <c r="G142">
        <v>0.25486111111111109</v>
      </c>
      <c r="H142" s="1">
        <v>46025</v>
      </c>
      <c r="I142">
        <v>1</v>
      </c>
      <c r="J142">
        <v>3</v>
      </c>
      <c r="K142">
        <v>1</v>
      </c>
      <c r="L142">
        <v>3</v>
      </c>
      <c r="M142" t="s">
        <v>5069</v>
      </c>
      <c r="N142" t="s">
        <v>5069</v>
      </c>
      <c r="O142">
        <v>1</v>
      </c>
      <c r="P142">
        <v>0</v>
      </c>
    </row>
    <row r="143" spans="1:16" x14ac:dyDescent="0.3">
      <c r="A143" t="s">
        <v>4697</v>
      </c>
      <c r="B143" s="1">
        <v>46025.259722222225</v>
      </c>
      <c r="C143" t="s">
        <v>7</v>
      </c>
      <c r="D143" t="s">
        <v>22</v>
      </c>
      <c r="E143" t="s">
        <v>19</v>
      </c>
      <c r="F143" t="s">
        <v>33</v>
      </c>
      <c r="G143">
        <v>0.25972222222222224</v>
      </c>
      <c r="H143" s="1">
        <v>46025</v>
      </c>
      <c r="I143">
        <v>1</v>
      </c>
      <c r="J143">
        <v>3</v>
      </c>
      <c r="K143">
        <v>4</v>
      </c>
      <c r="L143">
        <v>12</v>
      </c>
      <c r="M143" t="s">
        <v>5073</v>
      </c>
      <c r="N143" t="s">
        <v>5073</v>
      </c>
      <c r="O143">
        <v>1</v>
      </c>
      <c r="P143">
        <v>1</v>
      </c>
    </row>
    <row r="144" spans="1:16" x14ac:dyDescent="0.3">
      <c r="A144" t="s">
        <v>3206</v>
      </c>
      <c r="B144" s="1">
        <v>46025.262499999997</v>
      </c>
      <c r="C144" t="s">
        <v>35</v>
      </c>
      <c r="D144" t="s">
        <v>8</v>
      </c>
      <c r="E144" t="s">
        <v>16</v>
      </c>
      <c r="F144" t="s">
        <v>10</v>
      </c>
      <c r="G144">
        <v>0.26250000000000001</v>
      </c>
      <c r="H144" s="1">
        <v>46025</v>
      </c>
      <c r="I144">
        <v>1</v>
      </c>
      <c r="J144">
        <v>1</v>
      </c>
      <c r="K144">
        <v>2</v>
      </c>
      <c r="L144">
        <v>2</v>
      </c>
      <c r="M144" t="s">
        <v>5069</v>
      </c>
      <c r="N144" t="s">
        <v>5069</v>
      </c>
      <c r="O144">
        <v>1</v>
      </c>
      <c r="P144">
        <v>0</v>
      </c>
    </row>
    <row r="145" spans="1:16" x14ac:dyDescent="0.3">
      <c r="A145" t="s">
        <v>336</v>
      </c>
      <c r="B145" s="1">
        <v>46025.296527777777</v>
      </c>
      <c r="C145" t="s">
        <v>7</v>
      </c>
      <c r="D145" t="s">
        <v>8</v>
      </c>
      <c r="E145" t="s">
        <v>19</v>
      </c>
      <c r="F145" t="s">
        <v>13</v>
      </c>
      <c r="G145">
        <v>0.29652777777777778</v>
      </c>
      <c r="H145" s="1">
        <v>46025</v>
      </c>
      <c r="I145">
        <v>1</v>
      </c>
      <c r="J145">
        <v>3</v>
      </c>
      <c r="K145">
        <v>1</v>
      </c>
      <c r="L145">
        <v>3</v>
      </c>
      <c r="M145" t="s">
        <v>5069</v>
      </c>
      <c r="N145" t="s">
        <v>5069</v>
      </c>
      <c r="O145">
        <v>1</v>
      </c>
      <c r="P145">
        <v>0</v>
      </c>
    </row>
    <row r="146" spans="1:16" x14ac:dyDescent="0.3">
      <c r="A146" t="s">
        <v>3339</v>
      </c>
      <c r="B146" s="1">
        <v>46025.34097222222</v>
      </c>
      <c r="C146" t="s">
        <v>7</v>
      </c>
      <c r="D146" t="s">
        <v>18</v>
      </c>
      <c r="E146" t="s">
        <v>19</v>
      </c>
      <c r="F146" t="s">
        <v>20</v>
      </c>
      <c r="G146">
        <v>0.34097222222222223</v>
      </c>
      <c r="H146" s="1">
        <v>46025</v>
      </c>
      <c r="I146">
        <v>1</v>
      </c>
      <c r="J146">
        <v>3</v>
      </c>
      <c r="K146">
        <v>2</v>
      </c>
      <c r="L146">
        <v>6</v>
      </c>
      <c r="M146" t="s">
        <v>5071</v>
      </c>
      <c r="N146" t="s">
        <v>5071</v>
      </c>
      <c r="O146">
        <v>1</v>
      </c>
      <c r="P146">
        <v>0</v>
      </c>
    </row>
    <row r="147" spans="1:16" x14ac:dyDescent="0.3">
      <c r="A147" t="s">
        <v>1302</v>
      </c>
      <c r="B147" s="1">
        <v>46025.349305555559</v>
      </c>
      <c r="C147" t="s">
        <v>7</v>
      </c>
      <c r="D147" t="s">
        <v>18</v>
      </c>
      <c r="E147" t="s">
        <v>19</v>
      </c>
      <c r="F147" t="s">
        <v>20</v>
      </c>
      <c r="G147">
        <v>0.34930555555555554</v>
      </c>
      <c r="H147" s="1">
        <v>46025</v>
      </c>
      <c r="I147">
        <v>1</v>
      </c>
      <c r="J147">
        <v>3</v>
      </c>
      <c r="K147">
        <v>2</v>
      </c>
      <c r="L147">
        <v>6</v>
      </c>
      <c r="M147" t="s">
        <v>5071</v>
      </c>
      <c r="N147" t="s">
        <v>5071</v>
      </c>
      <c r="O147">
        <v>1</v>
      </c>
      <c r="P147">
        <v>0</v>
      </c>
    </row>
    <row r="148" spans="1:16" x14ac:dyDescent="0.3">
      <c r="A148" t="s">
        <v>1977</v>
      </c>
      <c r="B148" s="1">
        <v>46025.35833333333</v>
      </c>
      <c r="C148" t="s">
        <v>35</v>
      </c>
      <c r="D148" t="s">
        <v>8</v>
      </c>
      <c r="E148" t="s">
        <v>9</v>
      </c>
      <c r="F148" t="s">
        <v>10</v>
      </c>
      <c r="G148">
        <v>0.35833333333333334</v>
      </c>
      <c r="H148" s="1">
        <v>46025</v>
      </c>
      <c r="I148">
        <v>1</v>
      </c>
      <c r="J148">
        <v>1</v>
      </c>
      <c r="K148">
        <v>2</v>
      </c>
      <c r="L148">
        <v>2</v>
      </c>
      <c r="M148" t="s">
        <v>5069</v>
      </c>
      <c r="N148" t="s">
        <v>5069</v>
      </c>
      <c r="O148">
        <v>1</v>
      </c>
      <c r="P148">
        <v>0</v>
      </c>
    </row>
    <row r="149" spans="1:16" x14ac:dyDescent="0.3">
      <c r="A149" t="s">
        <v>1899</v>
      </c>
      <c r="B149" s="1">
        <v>46025.369444444441</v>
      </c>
      <c r="C149" t="s">
        <v>12</v>
      </c>
      <c r="D149" t="s">
        <v>15</v>
      </c>
      <c r="E149" t="s">
        <v>16</v>
      </c>
      <c r="F149" t="s">
        <v>33</v>
      </c>
      <c r="G149">
        <v>0.36944444444444446</v>
      </c>
      <c r="H149" s="1">
        <v>46025</v>
      </c>
      <c r="I149">
        <v>1</v>
      </c>
      <c r="J149">
        <v>1</v>
      </c>
      <c r="K149">
        <v>4</v>
      </c>
      <c r="L149">
        <v>4</v>
      </c>
      <c r="M149" t="s">
        <v>5069</v>
      </c>
      <c r="N149" t="s">
        <v>5069</v>
      </c>
      <c r="O149">
        <v>1</v>
      </c>
      <c r="P149">
        <v>1</v>
      </c>
    </row>
    <row r="150" spans="1:16" x14ac:dyDescent="0.3">
      <c r="A150" t="s">
        <v>4505</v>
      </c>
      <c r="B150" s="1">
        <v>46025.376388888886</v>
      </c>
      <c r="C150" t="s">
        <v>7</v>
      </c>
      <c r="D150" t="s">
        <v>22</v>
      </c>
      <c r="E150" t="s">
        <v>19</v>
      </c>
      <c r="F150" t="s">
        <v>20</v>
      </c>
      <c r="G150">
        <v>0.37638888888888888</v>
      </c>
      <c r="H150" s="1">
        <v>46025</v>
      </c>
      <c r="I150">
        <v>1</v>
      </c>
      <c r="J150">
        <v>3</v>
      </c>
      <c r="K150">
        <v>2</v>
      </c>
      <c r="L150">
        <v>6</v>
      </c>
      <c r="M150" t="s">
        <v>5071</v>
      </c>
      <c r="N150" t="s">
        <v>5071</v>
      </c>
      <c r="O150">
        <v>1</v>
      </c>
      <c r="P150">
        <v>0</v>
      </c>
    </row>
    <row r="151" spans="1:16" x14ac:dyDescent="0.3">
      <c r="A151" t="s">
        <v>1698</v>
      </c>
      <c r="B151" s="1">
        <v>46025.382638888892</v>
      </c>
      <c r="C151" t="s">
        <v>7</v>
      </c>
      <c r="D151" t="s">
        <v>8</v>
      </c>
      <c r="E151" t="s">
        <v>31</v>
      </c>
      <c r="F151" t="s">
        <v>10</v>
      </c>
      <c r="G151">
        <v>0.38263888888888886</v>
      </c>
      <c r="H151" s="1">
        <v>46025</v>
      </c>
      <c r="I151">
        <v>1</v>
      </c>
      <c r="J151">
        <v>3</v>
      </c>
      <c r="K151">
        <v>2</v>
      </c>
      <c r="L151">
        <v>6</v>
      </c>
      <c r="M151" t="s">
        <v>5071</v>
      </c>
      <c r="N151" t="s">
        <v>5071</v>
      </c>
      <c r="O151">
        <v>1</v>
      </c>
      <c r="P151">
        <v>0</v>
      </c>
    </row>
    <row r="152" spans="1:16" x14ac:dyDescent="0.3">
      <c r="A152" t="s">
        <v>3163</v>
      </c>
      <c r="B152" s="1">
        <v>46025.384722222225</v>
      </c>
      <c r="C152" t="s">
        <v>26</v>
      </c>
      <c r="D152" t="s">
        <v>22</v>
      </c>
      <c r="E152" t="s">
        <v>19</v>
      </c>
      <c r="F152" t="s">
        <v>10</v>
      </c>
      <c r="G152">
        <v>0.38472222222222224</v>
      </c>
      <c r="H152" s="1">
        <v>46025</v>
      </c>
      <c r="I152">
        <v>1</v>
      </c>
      <c r="J152">
        <v>3</v>
      </c>
      <c r="K152">
        <v>2</v>
      </c>
      <c r="L152">
        <v>6</v>
      </c>
      <c r="M152" t="s">
        <v>5071</v>
      </c>
      <c r="N152" t="s">
        <v>5071</v>
      </c>
      <c r="O152">
        <v>1</v>
      </c>
      <c r="P152">
        <v>0</v>
      </c>
    </row>
    <row r="153" spans="1:16" x14ac:dyDescent="0.3">
      <c r="A153" t="s">
        <v>939</v>
      </c>
      <c r="B153" s="1">
        <v>46025.428472222222</v>
      </c>
      <c r="C153" t="s">
        <v>35</v>
      </c>
      <c r="D153" t="s">
        <v>22</v>
      </c>
      <c r="E153" t="s">
        <v>31</v>
      </c>
      <c r="F153" t="s">
        <v>20</v>
      </c>
      <c r="G153">
        <v>0.4284722222222222</v>
      </c>
      <c r="H153" s="1">
        <v>46025</v>
      </c>
      <c r="I153">
        <v>1</v>
      </c>
      <c r="J153">
        <v>1</v>
      </c>
      <c r="K153">
        <v>2</v>
      </c>
      <c r="L153">
        <v>2</v>
      </c>
      <c r="M153" t="s">
        <v>5069</v>
      </c>
      <c r="N153" t="s">
        <v>5069</v>
      </c>
      <c r="O153">
        <v>1</v>
      </c>
      <c r="P153">
        <v>0</v>
      </c>
    </row>
    <row r="154" spans="1:16" x14ac:dyDescent="0.3">
      <c r="A154" t="s">
        <v>3887</v>
      </c>
      <c r="B154" s="1">
        <v>46025.456944444442</v>
      </c>
      <c r="C154" t="s">
        <v>7</v>
      </c>
      <c r="D154" t="s">
        <v>22</v>
      </c>
      <c r="E154" t="s">
        <v>9</v>
      </c>
      <c r="F154" t="s">
        <v>10</v>
      </c>
      <c r="G154">
        <v>0.45694444444444443</v>
      </c>
      <c r="H154" s="1">
        <v>46025</v>
      </c>
      <c r="I154">
        <v>1</v>
      </c>
      <c r="J154">
        <v>3</v>
      </c>
      <c r="K154">
        <v>2</v>
      </c>
      <c r="L154">
        <v>6</v>
      </c>
      <c r="M154" t="s">
        <v>5071</v>
      </c>
      <c r="N154" t="s">
        <v>5071</v>
      </c>
      <c r="O154">
        <v>1</v>
      </c>
      <c r="P154">
        <v>0</v>
      </c>
    </row>
    <row r="155" spans="1:16" x14ac:dyDescent="0.3">
      <c r="A155" t="s">
        <v>1836</v>
      </c>
      <c r="B155" s="1">
        <v>46025.489583333336</v>
      </c>
      <c r="C155" t="s">
        <v>7</v>
      </c>
      <c r="D155" t="s">
        <v>18</v>
      </c>
      <c r="E155" t="s">
        <v>19</v>
      </c>
      <c r="F155" t="s">
        <v>33</v>
      </c>
      <c r="G155">
        <v>0.48958333333333331</v>
      </c>
      <c r="H155" s="1">
        <v>46025</v>
      </c>
      <c r="I155">
        <v>1</v>
      </c>
      <c r="J155">
        <v>3</v>
      </c>
      <c r="K155">
        <v>4</v>
      </c>
      <c r="L155">
        <v>12</v>
      </c>
      <c r="M155" t="s">
        <v>5073</v>
      </c>
      <c r="N155" t="s">
        <v>5073</v>
      </c>
      <c r="O155">
        <v>1</v>
      </c>
      <c r="P155">
        <v>1</v>
      </c>
    </row>
    <row r="156" spans="1:16" x14ac:dyDescent="0.3">
      <c r="A156" t="s">
        <v>2006</v>
      </c>
      <c r="B156" s="1">
        <v>46025.549305555556</v>
      </c>
      <c r="C156" t="s">
        <v>40</v>
      </c>
      <c r="D156" t="s">
        <v>15</v>
      </c>
      <c r="E156" t="s">
        <v>16</v>
      </c>
      <c r="F156" t="s">
        <v>13</v>
      </c>
      <c r="G156">
        <v>0.5493055555555556</v>
      </c>
      <c r="H156" s="1">
        <v>46025</v>
      </c>
      <c r="I156">
        <v>1</v>
      </c>
      <c r="J156">
        <v>5</v>
      </c>
      <c r="K156">
        <v>1</v>
      </c>
      <c r="L156">
        <v>5</v>
      </c>
      <c r="M156" t="s">
        <v>5071</v>
      </c>
      <c r="N156" t="s">
        <v>5071</v>
      </c>
      <c r="O156">
        <v>1</v>
      </c>
      <c r="P156">
        <v>0</v>
      </c>
    </row>
    <row r="157" spans="1:16" x14ac:dyDescent="0.3">
      <c r="A157" t="s">
        <v>3286</v>
      </c>
      <c r="B157" s="1">
        <v>46025.563194444447</v>
      </c>
      <c r="C157" t="s">
        <v>12</v>
      </c>
      <c r="D157" t="s">
        <v>15</v>
      </c>
      <c r="E157" t="s">
        <v>31</v>
      </c>
      <c r="F157" t="s">
        <v>13</v>
      </c>
      <c r="G157">
        <v>0.56319444444444444</v>
      </c>
      <c r="H157" s="1">
        <v>46025</v>
      </c>
      <c r="I157">
        <v>1</v>
      </c>
      <c r="J157">
        <v>1</v>
      </c>
      <c r="K157">
        <v>1</v>
      </c>
      <c r="L157">
        <v>1</v>
      </c>
      <c r="M157" t="s">
        <v>5069</v>
      </c>
      <c r="N157" t="s">
        <v>5069</v>
      </c>
      <c r="O157">
        <v>1</v>
      </c>
      <c r="P157">
        <v>0</v>
      </c>
    </row>
    <row r="158" spans="1:16" x14ac:dyDescent="0.3">
      <c r="A158" t="s">
        <v>1685</v>
      </c>
      <c r="B158" s="1">
        <v>46025.56527777778</v>
      </c>
      <c r="C158" t="s">
        <v>7</v>
      </c>
      <c r="D158" t="s">
        <v>15</v>
      </c>
      <c r="E158" t="s">
        <v>19</v>
      </c>
      <c r="F158" t="s">
        <v>13</v>
      </c>
      <c r="G158">
        <v>0.56527777777777777</v>
      </c>
      <c r="H158" s="1">
        <v>46025</v>
      </c>
      <c r="I158">
        <v>1</v>
      </c>
      <c r="J158">
        <v>3</v>
      </c>
      <c r="K158">
        <v>1</v>
      </c>
      <c r="L158">
        <v>3</v>
      </c>
      <c r="M158" t="s">
        <v>5069</v>
      </c>
      <c r="N158" t="s">
        <v>5069</v>
      </c>
      <c r="O158">
        <v>1</v>
      </c>
      <c r="P158">
        <v>0</v>
      </c>
    </row>
    <row r="159" spans="1:16" x14ac:dyDescent="0.3">
      <c r="A159" t="s">
        <v>2891</v>
      </c>
      <c r="B159" s="1">
        <v>46025.567361111112</v>
      </c>
      <c r="C159" t="s">
        <v>12</v>
      </c>
      <c r="D159" t="s">
        <v>15</v>
      </c>
      <c r="E159" t="s">
        <v>19</v>
      </c>
      <c r="F159" t="s">
        <v>13</v>
      </c>
      <c r="G159">
        <v>0.56736111111111109</v>
      </c>
      <c r="H159" s="1">
        <v>46025</v>
      </c>
      <c r="I159">
        <v>1</v>
      </c>
      <c r="J159">
        <v>1</v>
      </c>
      <c r="K159">
        <v>1</v>
      </c>
      <c r="L159">
        <v>1</v>
      </c>
      <c r="M159" t="s">
        <v>5069</v>
      </c>
      <c r="N159" t="s">
        <v>5069</v>
      </c>
      <c r="O159">
        <v>1</v>
      </c>
      <c r="P159">
        <v>0</v>
      </c>
    </row>
    <row r="160" spans="1:16" x14ac:dyDescent="0.3">
      <c r="A160" t="s">
        <v>4634</v>
      </c>
      <c r="B160" s="1">
        <v>46025.573611111111</v>
      </c>
      <c r="C160" t="s">
        <v>7</v>
      </c>
      <c r="D160" t="s">
        <v>8</v>
      </c>
      <c r="E160" t="s">
        <v>19</v>
      </c>
      <c r="F160" t="s">
        <v>13</v>
      </c>
      <c r="G160">
        <v>0.57361111111111107</v>
      </c>
      <c r="H160" s="1">
        <v>46025</v>
      </c>
      <c r="I160">
        <v>1</v>
      </c>
      <c r="J160">
        <v>3</v>
      </c>
      <c r="K160">
        <v>1</v>
      </c>
      <c r="L160">
        <v>3</v>
      </c>
      <c r="M160" t="s">
        <v>5069</v>
      </c>
      <c r="N160" t="s">
        <v>5069</v>
      </c>
      <c r="O160">
        <v>1</v>
      </c>
      <c r="P160">
        <v>0</v>
      </c>
    </row>
    <row r="161" spans="1:16" x14ac:dyDescent="0.3">
      <c r="A161" t="s">
        <v>4900</v>
      </c>
      <c r="B161" s="1">
        <v>46025.585416666669</v>
      </c>
      <c r="C161" t="s">
        <v>47</v>
      </c>
      <c r="D161" t="s">
        <v>18</v>
      </c>
      <c r="E161" t="s">
        <v>16</v>
      </c>
      <c r="F161" t="s">
        <v>13</v>
      </c>
      <c r="G161">
        <v>0.5854166666666667</v>
      </c>
      <c r="H161" s="1">
        <v>46025</v>
      </c>
      <c r="I161">
        <v>1</v>
      </c>
      <c r="J161">
        <v>1</v>
      </c>
      <c r="K161">
        <v>1</v>
      </c>
      <c r="L161">
        <v>1</v>
      </c>
      <c r="M161" t="s">
        <v>5069</v>
      </c>
      <c r="N161" t="s">
        <v>5069</v>
      </c>
      <c r="O161">
        <v>1</v>
      </c>
      <c r="P161">
        <v>0</v>
      </c>
    </row>
    <row r="162" spans="1:16" x14ac:dyDescent="0.3">
      <c r="A162" t="s">
        <v>1063</v>
      </c>
      <c r="B162" s="1">
        <v>46025.61041666667</v>
      </c>
      <c r="C162" t="s">
        <v>7</v>
      </c>
      <c r="D162" t="s">
        <v>22</v>
      </c>
      <c r="E162" t="s">
        <v>9</v>
      </c>
      <c r="F162" t="s">
        <v>13</v>
      </c>
      <c r="G162">
        <v>0.61041666666666672</v>
      </c>
      <c r="H162" s="1">
        <v>46025</v>
      </c>
      <c r="I162">
        <v>1</v>
      </c>
      <c r="J162">
        <v>3</v>
      </c>
      <c r="K162">
        <v>1</v>
      </c>
      <c r="L162">
        <v>3</v>
      </c>
      <c r="M162" t="s">
        <v>5069</v>
      </c>
      <c r="N162" t="s">
        <v>5069</v>
      </c>
      <c r="O162">
        <v>1</v>
      </c>
      <c r="P162">
        <v>0</v>
      </c>
    </row>
    <row r="163" spans="1:16" x14ac:dyDescent="0.3">
      <c r="A163" t="s">
        <v>5015</v>
      </c>
      <c r="B163" s="1">
        <v>46025.626388888886</v>
      </c>
      <c r="C163" t="s">
        <v>12</v>
      </c>
      <c r="D163" t="s">
        <v>15</v>
      </c>
      <c r="E163" t="s">
        <v>16</v>
      </c>
      <c r="F163" t="s">
        <v>13</v>
      </c>
      <c r="G163">
        <v>0.62638888888888888</v>
      </c>
      <c r="H163" s="1">
        <v>46025</v>
      </c>
      <c r="I163">
        <v>1</v>
      </c>
      <c r="J163">
        <v>1</v>
      </c>
      <c r="K163">
        <v>1</v>
      </c>
      <c r="L163">
        <v>1</v>
      </c>
      <c r="M163" t="s">
        <v>5069</v>
      </c>
      <c r="N163" t="s">
        <v>5069</v>
      </c>
      <c r="O163">
        <v>1</v>
      </c>
      <c r="P163">
        <v>0</v>
      </c>
    </row>
    <row r="164" spans="1:16" x14ac:dyDescent="0.3">
      <c r="A164" t="s">
        <v>4068</v>
      </c>
      <c r="B164" s="1">
        <v>46025.638194444444</v>
      </c>
      <c r="C164" t="s">
        <v>26</v>
      </c>
      <c r="D164" t="s">
        <v>18</v>
      </c>
      <c r="E164" t="s">
        <v>9</v>
      </c>
      <c r="F164" t="s">
        <v>33</v>
      </c>
      <c r="G164">
        <v>0.6381944444444444</v>
      </c>
      <c r="H164" s="1">
        <v>46025</v>
      </c>
      <c r="I164">
        <v>1</v>
      </c>
      <c r="J164">
        <v>3</v>
      </c>
      <c r="K164">
        <v>4</v>
      </c>
      <c r="L164">
        <v>12</v>
      </c>
      <c r="M164" t="s">
        <v>5073</v>
      </c>
      <c r="N164" t="s">
        <v>5073</v>
      </c>
      <c r="O164">
        <v>1</v>
      </c>
      <c r="P164">
        <v>1</v>
      </c>
    </row>
    <row r="165" spans="1:16" x14ac:dyDescent="0.3">
      <c r="A165" t="s">
        <v>2943</v>
      </c>
      <c r="B165" s="1">
        <v>46025.709027777775</v>
      </c>
      <c r="C165" t="s">
        <v>35</v>
      </c>
      <c r="D165" t="s">
        <v>22</v>
      </c>
      <c r="E165" t="s">
        <v>16</v>
      </c>
      <c r="F165" t="s">
        <v>20</v>
      </c>
      <c r="G165">
        <v>0.70902777777777781</v>
      </c>
      <c r="H165" s="1">
        <v>46025</v>
      </c>
      <c r="I165">
        <v>1</v>
      </c>
      <c r="J165">
        <v>1</v>
      </c>
      <c r="K165">
        <v>2</v>
      </c>
      <c r="L165">
        <v>2</v>
      </c>
      <c r="M165" t="s">
        <v>5069</v>
      </c>
      <c r="N165" t="s">
        <v>5069</v>
      </c>
      <c r="O165">
        <v>1</v>
      </c>
      <c r="P165">
        <v>0</v>
      </c>
    </row>
    <row r="166" spans="1:16" x14ac:dyDescent="0.3">
      <c r="A166" t="s">
        <v>3940</v>
      </c>
      <c r="B166" s="1">
        <v>46025.734722222223</v>
      </c>
      <c r="C166" t="s">
        <v>35</v>
      </c>
      <c r="D166" t="s">
        <v>15</v>
      </c>
      <c r="E166" t="s">
        <v>19</v>
      </c>
      <c r="F166" t="s">
        <v>33</v>
      </c>
      <c r="G166">
        <v>0.73472222222222228</v>
      </c>
      <c r="H166" s="1">
        <v>46025</v>
      </c>
      <c r="I166">
        <v>1</v>
      </c>
      <c r="J166">
        <v>1</v>
      </c>
      <c r="K166">
        <v>4</v>
      </c>
      <c r="L166">
        <v>4</v>
      </c>
      <c r="M166" t="s">
        <v>5069</v>
      </c>
      <c r="N166" t="s">
        <v>5069</v>
      </c>
      <c r="O166">
        <v>1</v>
      </c>
      <c r="P166">
        <v>1</v>
      </c>
    </row>
    <row r="167" spans="1:16" x14ac:dyDescent="0.3">
      <c r="A167" t="s">
        <v>4776</v>
      </c>
      <c r="B167" s="1">
        <v>46025.744444444441</v>
      </c>
      <c r="C167" t="s">
        <v>12</v>
      </c>
      <c r="D167" t="s">
        <v>18</v>
      </c>
      <c r="E167" t="s">
        <v>19</v>
      </c>
      <c r="F167" t="s">
        <v>33</v>
      </c>
      <c r="G167">
        <v>0.74444444444444446</v>
      </c>
      <c r="H167" s="1">
        <v>46025</v>
      </c>
      <c r="I167">
        <v>1</v>
      </c>
      <c r="J167">
        <v>1</v>
      </c>
      <c r="K167">
        <v>4</v>
      </c>
      <c r="L167">
        <v>4</v>
      </c>
      <c r="M167" t="s">
        <v>5069</v>
      </c>
      <c r="N167" t="s">
        <v>5069</v>
      </c>
      <c r="O167">
        <v>1</v>
      </c>
      <c r="P167">
        <v>1</v>
      </c>
    </row>
    <row r="168" spans="1:16" x14ac:dyDescent="0.3">
      <c r="A168" t="s">
        <v>2859</v>
      </c>
      <c r="B168" s="1">
        <v>46025.756944444445</v>
      </c>
      <c r="C168" t="s">
        <v>7</v>
      </c>
      <c r="D168" t="s">
        <v>22</v>
      </c>
      <c r="E168" t="s">
        <v>19</v>
      </c>
      <c r="F168" t="s">
        <v>20</v>
      </c>
      <c r="G168">
        <v>0.75694444444444442</v>
      </c>
      <c r="H168" s="1">
        <v>46025</v>
      </c>
      <c r="I168">
        <v>1</v>
      </c>
      <c r="J168">
        <v>3</v>
      </c>
      <c r="K168">
        <v>2</v>
      </c>
      <c r="L168">
        <v>6</v>
      </c>
      <c r="M168" t="s">
        <v>5071</v>
      </c>
      <c r="N168" t="s">
        <v>5071</v>
      </c>
      <c r="O168">
        <v>1</v>
      </c>
      <c r="P168">
        <v>0</v>
      </c>
    </row>
    <row r="169" spans="1:16" x14ac:dyDescent="0.3">
      <c r="A169" t="s">
        <v>4020</v>
      </c>
      <c r="B169" s="1">
        <v>46025.76666666667</v>
      </c>
      <c r="C169" t="s">
        <v>26</v>
      </c>
      <c r="D169" t="s">
        <v>22</v>
      </c>
      <c r="E169" t="s">
        <v>31</v>
      </c>
      <c r="F169" t="s">
        <v>10</v>
      </c>
      <c r="G169">
        <v>0.76666666666666672</v>
      </c>
      <c r="H169" s="1">
        <v>46025</v>
      </c>
      <c r="I169">
        <v>1</v>
      </c>
      <c r="J169">
        <v>3</v>
      </c>
      <c r="K169">
        <v>2</v>
      </c>
      <c r="L169">
        <v>6</v>
      </c>
      <c r="M169" t="s">
        <v>5071</v>
      </c>
      <c r="N169" t="s">
        <v>5071</v>
      </c>
      <c r="O169">
        <v>1</v>
      </c>
      <c r="P169">
        <v>0</v>
      </c>
    </row>
    <row r="170" spans="1:16" x14ac:dyDescent="0.3">
      <c r="A170" t="s">
        <v>3953</v>
      </c>
      <c r="B170" s="1">
        <v>46025.780555555553</v>
      </c>
      <c r="C170" t="s">
        <v>7</v>
      </c>
      <c r="D170" t="s">
        <v>18</v>
      </c>
      <c r="E170" t="s">
        <v>19</v>
      </c>
      <c r="F170" t="s">
        <v>13</v>
      </c>
      <c r="G170">
        <v>0.78055555555555556</v>
      </c>
      <c r="H170" s="1">
        <v>46025</v>
      </c>
      <c r="I170">
        <v>1</v>
      </c>
      <c r="J170">
        <v>3</v>
      </c>
      <c r="K170">
        <v>1</v>
      </c>
      <c r="L170">
        <v>3</v>
      </c>
      <c r="M170" t="s">
        <v>5069</v>
      </c>
      <c r="N170" t="s">
        <v>5069</v>
      </c>
      <c r="O170">
        <v>1</v>
      </c>
      <c r="P170">
        <v>0</v>
      </c>
    </row>
    <row r="171" spans="1:16" x14ac:dyDescent="0.3">
      <c r="A171" t="s">
        <v>415</v>
      </c>
      <c r="B171" s="1">
        <v>46025.790972222225</v>
      </c>
      <c r="C171" t="s">
        <v>7</v>
      </c>
      <c r="D171" t="s">
        <v>15</v>
      </c>
      <c r="E171" t="s">
        <v>19</v>
      </c>
      <c r="F171" t="s">
        <v>10</v>
      </c>
      <c r="G171">
        <v>0.79097222222222219</v>
      </c>
      <c r="H171" s="1">
        <v>46025</v>
      </c>
      <c r="I171">
        <v>1</v>
      </c>
      <c r="J171">
        <v>3</v>
      </c>
      <c r="K171">
        <v>2</v>
      </c>
      <c r="L171">
        <v>6</v>
      </c>
      <c r="M171" t="s">
        <v>5071</v>
      </c>
      <c r="N171" t="s">
        <v>5071</v>
      </c>
      <c r="O171">
        <v>1</v>
      </c>
      <c r="P171">
        <v>0</v>
      </c>
    </row>
    <row r="172" spans="1:16" x14ac:dyDescent="0.3">
      <c r="A172" t="s">
        <v>3566</v>
      </c>
      <c r="B172" s="1">
        <v>46025.868055555555</v>
      </c>
      <c r="C172" t="s">
        <v>12</v>
      </c>
      <c r="D172" t="s">
        <v>22</v>
      </c>
      <c r="E172" t="s">
        <v>9</v>
      </c>
      <c r="F172" t="s">
        <v>10</v>
      </c>
      <c r="G172">
        <v>0.86805555555555558</v>
      </c>
      <c r="H172" s="1">
        <v>46025</v>
      </c>
      <c r="I172">
        <v>1</v>
      </c>
      <c r="J172">
        <v>1</v>
      </c>
      <c r="K172">
        <v>2</v>
      </c>
      <c r="L172">
        <v>2</v>
      </c>
      <c r="M172" t="s">
        <v>5069</v>
      </c>
      <c r="N172" t="s">
        <v>5069</v>
      </c>
      <c r="O172">
        <v>1</v>
      </c>
      <c r="P172">
        <v>0</v>
      </c>
    </row>
    <row r="173" spans="1:16" x14ac:dyDescent="0.3">
      <c r="A173" t="s">
        <v>1202</v>
      </c>
      <c r="B173" s="1">
        <v>46025.879861111112</v>
      </c>
      <c r="C173" t="s">
        <v>7</v>
      </c>
      <c r="D173" t="s">
        <v>22</v>
      </c>
      <c r="E173" t="s">
        <v>16</v>
      </c>
      <c r="F173" t="s">
        <v>33</v>
      </c>
      <c r="G173">
        <v>0.87986111111111109</v>
      </c>
      <c r="H173" s="1">
        <v>46025</v>
      </c>
      <c r="I173">
        <v>1</v>
      </c>
      <c r="J173">
        <v>3</v>
      </c>
      <c r="K173">
        <v>4</v>
      </c>
      <c r="L173">
        <v>12</v>
      </c>
      <c r="M173" t="s">
        <v>5073</v>
      </c>
      <c r="N173" t="s">
        <v>5073</v>
      </c>
      <c r="O173">
        <v>1</v>
      </c>
      <c r="P173">
        <v>1</v>
      </c>
    </row>
    <row r="174" spans="1:16" x14ac:dyDescent="0.3">
      <c r="A174" t="s">
        <v>1445</v>
      </c>
      <c r="B174" s="1">
        <v>46025.898611111108</v>
      </c>
      <c r="C174" t="s">
        <v>12</v>
      </c>
      <c r="D174" t="s">
        <v>18</v>
      </c>
      <c r="E174" t="s">
        <v>16</v>
      </c>
      <c r="F174" t="s">
        <v>13</v>
      </c>
      <c r="G174">
        <v>0.89861111111111114</v>
      </c>
      <c r="H174" s="1">
        <v>46025</v>
      </c>
      <c r="I174">
        <v>1</v>
      </c>
      <c r="J174">
        <v>1</v>
      </c>
      <c r="K174">
        <v>1</v>
      </c>
      <c r="L174">
        <v>1</v>
      </c>
      <c r="M174" t="s">
        <v>5069</v>
      </c>
      <c r="N174" t="s">
        <v>5069</v>
      </c>
      <c r="O174">
        <v>1</v>
      </c>
      <c r="P174">
        <v>0</v>
      </c>
    </row>
    <row r="175" spans="1:16" x14ac:dyDescent="0.3">
      <c r="A175" t="s">
        <v>2659</v>
      </c>
      <c r="B175" s="1">
        <v>46025.914583333331</v>
      </c>
      <c r="C175" t="s">
        <v>40</v>
      </c>
      <c r="D175" t="s">
        <v>8</v>
      </c>
      <c r="E175" t="s">
        <v>16</v>
      </c>
      <c r="F175" t="s">
        <v>13</v>
      </c>
      <c r="G175">
        <v>0.9145833333333333</v>
      </c>
      <c r="H175" s="1">
        <v>46025</v>
      </c>
      <c r="I175">
        <v>1</v>
      </c>
      <c r="J175">
        <v>5</v>
      </c>
      <c r="K175">
        <v>1</v>
      </c>
      <c r="L175">
        <v>5</v>
      </c>
      <c r="M175" t="s">
        <v>5071</v>
      </c>
      <c r="N175" t="s">
        <v>5071</v>
      </c>
      <c r="O175">
        <v>1</v>
      </c>
      <c r="P175">
        <v>0</v>
      </c>
    </row>
    <row r="176" spans="1:16" x14ac:dyDescent="0.3">
      <c r="A176" t="s">
        <v>1089</v>
      </c>
      <c r="B176" s="1">
        <v>46025.932638888888</v>
      </c>
      <c r="C176" t="s">
        <v>26</v>
      </c>
      <c r="D176" t="s">
        <v>15</v>
      </c>
      <c r="E176" t="s">
        <v>31</v>
      </c>
      <c r="F176" t="s">
        <v>33</v>
      </c>
      <c r="G176">
        <v>0.93263888888888891</v>
      </c>
      <c r="H176" s="1">
        <v>46025</v>
      </c>
      <c r="I176">
        <v>1</v>
      </c>
      <c r="J176">
        <v>3</v>
      </c>
      <c r="K176">
        <v>4</v>
      </c>
      <c r="L176">
        <v>12</v>
      </c>
      <c r="M176" t="s">
        <v>5073</v>
      </c>
      <c r="N176" t="s">
        <v>5073</v>
      </c>
      <c r="O176">
        <v>1</v>
      </c>
      <c r="P176">
        <v>1</v>
      </c>
    </row>
    <row r="177" spans="1:16" x14ac:dyDescent="0.3">
      <c r="A177" t="s">
        <v>108</v>
      </c>
      <c r="B177" s="1">
        <v>46025.9375</v>
      </c>
      <c r="C177" t="s">
        <v>35</v>
      </c>
      <c r="D177" t="s">
        <v>15</v>
      </c>
      <c r="E177" t="s">
        <v>19</v>
      </c>
      <c r="F177" t="s">
        <v>10</v>
      </c>
      <c r="G177">
        <v>0.9375</v>
      </c>
      <c r="H177" s="1">
        <v>46025</v>
      </c>
      <c r="I177">
        <v>1</v>
      </c>
      <c r="J177">
        <v>1</v>
      </c>
      <c r="K177">
        <v>2</v>
      </c>
      <c r="L177">
        <v>2</v>
      </c>
      <c r="M177" t="s">
        <v>5069</v>
      </c>
      <c r="N177" t="s">
        <v>5069</v>
      </c>
      <c r="O177">
        <v>1</v>
      </c>
      <c r="P177">
        <v>0</v>
      </c>
    </row>
    <row r="178" spans="1:16" x14ac:dyDescent="0.3">
      <c r="A178" t="s">
        <v>625</v>
      </c>
      <c r="B178" s="1">
        <v>46025.947222222225</v>
      </c>
      <c r="C178" t="s">
        <v>35</v>
      </c>
      <c r="D178" t="s">
        <v>22</v>
      </c>
      <c r="E178" t="s">
        <v>9</v>
      </c>
      <c r="F178" t="s">
        <v>20</v>
      </c>
      <c r="G178">
        <v>0.94722222222222219</v>
      </c>
      <c r="H178" s="1">
        <v>46025</v>
      </c>
      <c r="I178">
        <v>1</v>
      </c>
      <c r="J178">
        <v>1</v>
      </c>
      <c r="K178">
        <v>2</v>
      </c>
      <c r="L178">
        <v>2</v>
      </c>
      <c r="M178" t="s">
        <v>5069</v>
      </c>
      <c r="N178" t="s">
        <v>5069</v>
      </c>
      <c r="O178">
        <v>1</v>
      </c>
      <c r="P178">
        <v>0</v>
      </c>
    </row>
    <row r="179" spans="1:16" x14ac:dyDescent="0.3">
      <c r="A179" t="s">
        <v>1984</v>
      </c>
      <c r="B179" s="1">
        <v>46025.95416666667</v>
      </c>
      <c r="C179" t="s">
        <v>26</v>
      </c>
      <c r="D179" t="s">
        <v>15</v>
      </c>
      <c r="E179" t="s">
        <v>19</v>
      </c>
      <c r="F179" t="s">
        <v>10</v>
      </c>
      <c r="G179">
        <v>0.95416666666666672</v>
      </c>
      <c r="H179" s="1">
        <v>46025</v>
      </c>
      <c r="I179">
        <v>1</v>
      </c>
      <c r="J179">
        <v>3</v>
      </c>
      <c r="K179">
        <v>2</v>
      </c>
      <c r="L179">
        <v>6</v>
      </c>
      <c r="M179" t="s">
        <v>5071</v>
      </c>
      <c r="N179" t="s">
        <v>5071</v>
      </c>
      <c r="O179">
        <v>1</v>
      </c>
      <c r="P179">
        <v>0</v>
      </c>
    </row>
    <row r="180" spans="1:16" x14ac:dyDescent="0.3">
      <c r="A180" t="s">
        <v>3548</v>
      </c>
      <c r="B180" s="1">
        <v>46025.979861111111</v>
      </c>
      <c r="C180" t="s">
        <v>7</v>
      </c>
      <c r="D180" t="s">
        <v>18</v>
      </c>
      <c r="E180" t="s">
        <v>19</v>
      </c>
      <c r="F180" t="s">
        <v>10</v>
      </c>
      <c r="G180">
        <v>0.97986111111111107</v>
      </c>
      <c r="H180" s="1">
        <v>46025</v>
      </c>
      <c r="I180">
        <v>1</v>
      </c>
      <c r="J180">
        <v>3</v>
      </c>
      <c r="K180">
        <v>2</v>
      </c>
      <c r="L180">
        <v>6</v>
      </c>
      <c r="M180" t="s">
        <v>5071</v>
      </c>
      <c r="N180" t="s">
        <v>5071</v>
      </c>
      <c r="O180">
        <v>1</v>
      </c>
      <c r="P180">
        <v>0</v>
      </c>
    </row>
    <row r="181" spans="1:16" x14ac:dyDescent="0.3">
      <c r="A181" t="s">
        <v>4519</v>
      </c>
      <c r="B181" s="1">
        <v>46025.982638888891</v>
      </c>
      <c r="C181" t="s">
        <v>7</v>
      </c>
      <c r="D181" t="s">
        <v>8</v>
      </c>
      <c r="E181" t="s">
        <v>19</v>
      </c>
      <c r="F181" t="s">
        <v>10</v>
      </c>
      <c r="G181">
        <v>0.98263888888888884</v>
      </c>
      <c r="H181" s="1">
        <v>46025</v>
      </c>
      <c r="I181">
        <v>1</v>
      </c>
      <c r="J181">
        <v>3</v>
      </c>
      <c r="K181">
        <v>2</v>
      </c>
      <c r="L181">
        <v>6</v>
      </c>
      <c r="M181" t="s">
        <v>5071</v>
      </c>
      <c r="N181" t="s">
        <v>5071</v>
      </c>
      <c r="O181">
        <v>1</v>
      </c>
      <c r="P181">
        <v>0</v>
      </c>
    </row>
    <row r="182" spans="1:16" x14ac:dyDescent="0.3">
      <c r="A182" t="s">
        <v>3799</v>
      </c>
      <c r="B182" s="1">
        <v>46026.011805555558</v>
      </c>
      <c r="C182" t="s">
        <v>7</v>
      </c>
      <c r="D182" t="s">
        <v>15</v>
      </c>
      <c r="E182" t="s">
        <v>19</v>
      </c>
      <c r="F182" t="s">
        <v>13</v>
      </c>
      <c r="G182">
        <v>1.1805555555555555E-2</v>
      </c>
      <c r="H182" s="1">
        <v>46026</v>
      </c>
      <c r="I182">
        <v>1</v>
      </c>
      <c r="J182">
        <v>3</v>
      </c>
      <c r="K182">
        <v>1</v>
      </c>
      <c r="L182">
        <v>3</v>
      </c>
      <c r="M182" t="s">
        <v>5069</v>
      </c>
      <c r="N182" t="s">
        <v>5069</v>
      </c>
      <c r="O182">
        <v>1</v>
      </c>
      <c r="P182">
        <v>0</v>
      </c>
    </row>
    <row r="183" spans="1:16" x14ac:dyDescent="0.3">
      <c r="A183" t="s">
        <v>2078</v>
      </c>
      <c r="B183" s="1">
        <v>46026.041666666664</v>
      </c>
      <c r="C183" t="s">
        <v>7</v>
      </c>
      <c r="D183" t="s">
        <v>18</v>
      </c>
      <c r="E183" t="s">
        <v>19</v>
      </c>
      <c r="F183" t="s">
        <v>10</v>
      </c>
      <c r="G183">
        <v>4.1666666666666664E-2</v>
      </c>
      <c r="H183" s="1">
        <v>46026</v>
      </c>
      <c r="I183">
        <v>1</v>
      </c>
      <c r="J183">
        <v>3</v>
      </c>
      <c r="K183">
        <v>2</v>
      </c>
      <c r="L183">
        <v>6</v>
      </c>
      <c r="M183" t="s">
        <v>5071</v>
      </c>
      <c r="N183" t="s">
        <v>5071</v>
      </c>
      <c r="O183">
        <v>1</v>
      </c>
      <c r="P183">
        <v>0</v>
      </c>
    </row>
    <row r="184" spans="1:16" x14ac:dyDescent="0.3">
      <c r="A184" t="s">
        <v>2505</v>
      </c>
      <c r="B184" s="1">
        <v>46026.090277777781</v>
      </c>
      <c r="C184" t="s">
        <v>7</v>
      </c>
      <c r="D184" t="s">
        <v>15</v>
      </c>
      <c r="E184" t="s">
        <v>19</v>
      </c>
      <c r="F184" t="s">
        <v>20</v>
      </c>
      <c r="G184">
        <v>9.0277777777777776E-2</v>
      </c>
      <c r="H184" s="1">
        <v>46026</v>
      </c>
      <c r="I184">
        <v>1</v>
      </c>
      <c r="J184">
        <v>3</v>
      </c>
      <c r="K184">
        <v>2</v>
      </c>
      <c r="L184">
        <v>6</v>
      </c>
      <c r="M184" t="s">
        <v>5071</v>
      </c>
      <c r="N184" t="s">
        <v>5071</v>
      </c>
      <c r="O184">
        <v>1</v>
      </c>
      <c r="P184">
        <v>0</v>
      </c>
    </row>
    <row r="185" spans="1:16" x14ac:dyDescent="0.3">
      <c r="A185" t="s">
        <v>1208</v>
      </c>
      <c r="B185" s="1">
        <v>46026.121527777781</v>
      </c>
      <c r="C185" t="s">
        <v>7</v>
      </c>
      <c r="D185" t="s">
        <v>22</v>
      </c>
      <c r="E185" t="s">
        <v>16</v>
      </c>
      <c r="F185" t="s">
        <v>10</v>
      </c>
      <c r="G185">
        <v>0.12152777777777778</v>
      </c>
      <c r="H185" s="1">
        <v>46026</v>
      </c>
      <c r="I185">
        <v>1</v>
      </c>
      <c r="J185">
        <v>3</v>
      </c>
      <c r="K185">
        <v>2</v>
      </c>
      <c r="L185">
        <v>6</v>
      </c>
      <c r="M185" t="s">
        <v>5071</v>
      </c>
      <c r="N185" t="s">
        <v>5071</v>
      </c>
      <c r="O185">
        <v>1</v>
      </c>
      <c r="P185">
        <v>0</v>
      </c>
    </row>
    <row r="186" spans="1:16" x14ac:dyDescent="0.3">
      <c r="A186" t="s">
        <v>4704</v>
      </c>
      <c r="B186" s="1">
        <v>46026.135416666664</v>
      </c>
      <c r="C186" t="s">
        <v>26</v>
      </c>
      <c r="D186" t="s">
        <v>18</v>
      </c>
      <c r="E186" t="s">
        <v>16</v>
      </c>
      <c r="F186" t="s">
        <v>10</v>
      </c>
      <c r="G186">
        <v>0.13541666666666666</v>
      </c>
      <c r="H186" s="1">
        <v>46026</v>
      </c>
      <c r="I186">
        <v>1</v>
      </c>
      <c r="J186">
        <v>3</v>
      </c>
      <c r="K186">
        <v>2</v>
      </c>
      <c r="L186">
        <v>6</v>
      </c>
      <c r="M186" t="s">
        <v>5071</v>
      </c>
      <c r="N186" t="s">
        <v>5071</v>
      </c>
      <c r="O186">
        <v>1</v>
      </c>
      <c r="P186">
        <v>0</v>
      </c>
    </row>
    <row r="187" spans="1:16" x14ac:dyDescent="0.3">
      <c r="A187" t="s">
        <v>2937</v>
      </c>
      <c r="B187" s="1">
        <v>46026.160416666666</v>
      </c>
      <c r="C187" t="s">
        <v>40</v>
      </c>
      <c r="D187" t="s">
        <v>22</v>
      </c>
      <c r="E187" t="s">
        <v>16</v>
      </c>
      <c r="F187" t="s">
        <v>10</v>
      </c>
      <c r="G187">
        <v>0.16041666666666668</v>
      </c>
      <c r="H187" s="1">
        <v>46026</v>
      </c>
      <c r="I187">
        <v>1</v>
      </c>
      <c r="J187">
        <v>5</v>
      </c>
      <c r="K187">
        <v>2</v>
      </c>
      <c r="L187">
        <v>10</v>
      </c>
      <c r="M187" t="s">
        <v>5071</v>
      </c>
      <c r="N187" t="s">
        <v>5071</v>
      </c>
      <c r="O187">
        <v>1</v>
      </c>
      <c r="P187">
        <v>0</v>
      </c>
    </row>
    <row r="188" spans="1:16" x14ac:dyDescent="0.3">
      <c r="A188" t="s">
        <v>1102</v>
      </c>
      <c r="B188" s="1">
        <v>46026.17083333333</v>
      </c>
      <c r="C188" t="s">
        <v>7</v>
      </c>
      <c r="D188" t="s">
        <v>18</v>
      </c>
      <c r="E188" t="s">
        <v>19</v>
      </c>
      <c r="F188" t="s">
        <v>10</v>
      </c>
      <c r="G188">
        <v>0.17083333333333334</v>
      </c>
      <c r="H188" s="1">
        <v>46026</v>
      </c>
      <c r="I188">
        <v>1</v>
      </c>
      <c r="J188">
        <v>3</v>
      </c>
      <c r="K188">
        <v>2</v>
      </c>
      <c r="L188">
        <v>6</v>
      </c>
      <c r="M188" t="s">
        <v>5071</v>
      </c>
      <c r="N188" t="s">
        <v>5071</v>
      </c>
      <c r="O188">
        <v>1</v>
      </c>
      <c r="P188">
        <v>0</v>
      </c>
    </row>
    <row r="189" spans="1:16" x14ac:dyDescent="0.3">
      <c r="A189" t="s">
        <v>1781</v>
      </c>
      <c r="B189" s="1">
        <v>46026.177083333336</v>
      </c>
      <c r="C189" t="s">
        <v>7</v>
      </c>
      <c r="D189" t="s">
        <v>15</v>
      </c>
      <c r="E189" t="s">
        <v>19</v>
      </c>
      <c r="F189" t="s">
        <v>10</v>
      </c>
      <c r="G189">
        <v>0.17708333333333334</v>
      </c>
      <c r="H189" s="1">
        <v>46026</v>
      </c>
      <c r="I189">
        <v>1</v>
      </c>
      <c r="J189">
        <v>3</v>
      </c>
      <c r="K189">
        <v>2</v>
      </c>
      <c r="L189">
        <v>6</v>
      </c>
      <c r="M189" t="s">
        <v>5071</v>
      </c>
      <c r="N189" t="s">
        <v>5071</v>
      </c>
      <c r="O189">
        <v>1</v>
      </c>
      <c r="P189">
        <v>0</v>
      </c>
    </row>
    <row r="190" spans="1:16" x14ac:dyDescent="0.3">
      <c r="A190" t="s">
        <v>1450</v>
      </c>
      <c r="B190" s="1">
        <v>46026.179861111108</v>
      </c>
      <c r="C190" t="s">
        <v>12</v>
      </c>
      <c r="D190" t="s">
        <v>22</v>
      </c>
      <c r="E190" t="s">
        <v>31</v>
      </c>
      <c r="F190" t="s">
        <v>10</v>
      </c>
      <c r="G190">
        <v>0.17986111111111111</v>
      </c>
      <c r="H190" s="1">
        <v>46026</v>
      </c>
      <c r="I190">
        <v>1</v>
      </c>
      <c r="J190">
        <v>1</v>
      </c>
      <c r="K190">
        <v>2</v>
      </c>
      <c r="L190">
        <v>2</v>
      </c>
      <c r="M190" t="s">
        <v>5069</v>
      </c>
      <c r="N190" t="s">
        <v>5069</v>
      </c>
      <c r="O190">
        <v>1</v>
      </c>
      <c r="P190">
        <v>0</v>
      </c>
    </row>
    <row r="191" spans="1:16" x14ac:dyDescent="0.3">
      <c r="A191" t="s">
        <v>3791</v>
      </c>
      <c r="B191" s="1">
        <v>46026.207638888889</v>
      </c>
      <c r="C191" t="s">
        <v>40</v>
      </c>
      <c r="D191" t="s">
        <v>8</v>
      </c>
      <c r="E191" t="s">
        <v>16</v>
      </c>
      <c r="F191" t="s">
        <v>20</v>
      </c>
      <c r="G191">
        <v>0.2076388888888889</v>
      </c>
      <c r="H191" s="1">
        <v>46026</v>
      </c>
      <c r="I191">
        <v>1</v>
      </c>
      <c r="J191">
        <v>5</v>
      </c>
      <c r="K191">
        <v>2</v>
      </c>
      <c r="L191">
        <v>10</v>
      </c>
      <c r="M191" t="s">
        <v>5071</v>
      </c>
      <c r="N191" t="s">
        <v>5071</v>
      </c>
      <c r="O191">
        <v>1</v>
      </c>
      <c r="P191">
        <v>0</v>
      </c>
    </row>
    <row r="192" spans="1:16" x14ac:dyDescent="0.3">
      <c r="A192" t="s">
        <v>3095</v>
      </c>
      <c r="B192" s="1">
        <v>46026.236111111109</v>
      </c>
      <c r="C192" t="s">
        <v>7</v>
      </c>
      <c r="D192" t="s">
        <v>22</v>
      </c>
      <c r="E192" t="s">
        <v>19</v>
      </c>
      <c r="F192" t="s">
        <v>10</v>
      </c>
      <c r="G192">
        <v>0.2361111111111111</v>
      </c>
      <c r="H192" s="1">
        <v>46026</v>
      </c>
      <c r="I192">
        <v>1</v>
      </c>
      <c r="J192">
        <v>3</v>
      </c>
      <c r="K192">
        <v>2</v>
      </c>
      <c r="L192">
        <v>6</v>
      </c>
      <c r="M192" t="s">
        <v>5071</v>
      </c>
      <c r="N192" t="s">
        <v>5071</v>
      </c>
      <c r="O192">
        <v>1</v>
      </c>
      <c r="P192">
        <v>0</v>
      </c>
    </row>
    <row r="193" spans="1:16" x14ac:dyDescent="0.3">
      <c r="A193" t="s">
        <v>1092</v>
      </c>
      <c r="B193" s="1">
        <v>46026.263888888891</v>
      </c>
      <c r="C193" t="s">
        <v>7</v>
      </c>
      <c r="D193" t="s">
        <v>22</v>
      </c>
      <c r="E193" t="s">
        <v>31</v>
      </c>
      <c r="F193" t="s">
        <v>20</v>
      </c>
      <c r="G193">
        <v>0.2638888888888889</v>
      </c>
      <c r="H193" s="1">
        <v>46026</v>
      </c>
      <c r="I193">
        <v>1</v>
      </c>
      <c r="J193">
        <v>3</v>
      </c>
      <c r="K193">
        <v>2</v>
      </c>
      <c r="L193">
        <v>6</v>
      </c>
      <c r="M193" t="s">
        <v>5071</v>
      </c>
      <c r="N193" t="s">
        <v>5071</v>
      </c>
      <c r="O193">
        <v>1</v>
      </c>
      <c r="P193">
        <v>0</v>
      </c>
    </row>
    <row r="194" spans="1:16" x14ac:dyDescent="0.3">
      <c r="A194" t="s">
        <v>2302</v>
      </c>
      <c r="B194" s="1">
        <v>46026.290972222225</v>
      </c>
      <c r="C194" t="s">
        <v>47</v>
      </c>
      <c r="D194" t="s">
        <v>8</v>
      </c>
      <c r="E194" t="s">
        <v>31</v>
      </c>
      <c r="F194" t="s">
        <v>53</v>
      </c>
      <c r="G194">
        <v>0.29097222222222224</v>
      </c>
      <c r="H194" s="1">
        <v>46026</v>
      </c>
      <c r="I194">
        <v>1</v>
      </c>
      <c r="J194">
        <v>1</v>
      </c>
      <c r="K194">
        <v>5</v>
      </c>
      <c r="L194">
        <v>5</v>
      </c>
      <c r="M194" t="s">
        <v>5071</v>
      </c>
      <c r="N194" t="s">
        <v>5071</v>
      </c>
      <c r="O194">
        <v>1</v>
      </c>
      <c r="P194">
        <v>1</v>
      </c>
    </row>
    <row r="195" spans="1:16" x14ac:dyDescent="0.3">
      <c r="A195" t="s">
        <v>4008</v>
      </c>
      <c r="B195" s="1">
        <v>46026.325694444444</v>
      </c>
      <c r="C195" t="s">
        <v>26</v>
      </c>
      <c r="D195" t="s">
        <v>18</v>
      </c>
      <c r="E195" t="s">
        <v>31</v>
      </c>
      <c r="F195" t="s">
        <v>33</v>
      </c>
      <c r="G195">
        <v>0.32569444444444445</v>
      </c>
      <c r="H195" s="1">
        <v>46026</v>
      </c>
      <c r="I195">
        <v>1</v>
      </c>
      <c r="J195">
        <v>3</v>
      </c>
      <c r="K195">
        <v>4</v>
      </c>
      <c r="L195">
        <v>12</v>
      </c>
      <c r="M195" t="s">
        <v>5073</v>
      </c>
      <c r="N195" t="s">
        <v>5073</v>
      </c>
      <c r="O195">
        <v>1</v>
      </c>
      <c r="P195">
        <v>1</v>
      </c>
    </row>
    <row r="196" spans="1:16" x14ac:dyDescent="0.3">
      <c r="A196" t="s">
        <v>551</v>
      </c>
      <c r="B196" s="1">
        <v>46026.32708333333</v>
      </c>
      <c r="C196" t="s">
        <v>47</v>
      </c>
      <c r="D196" t="s">
        <v>22</v>
      </c>
      <c r="E196" t="s">
        <v>19</v>
      </c>
      <c r="F196" t="s">
        <v>10</v>
      </c>
      <c r="G196">
        <v>0.32708333333333334</v>
      </c>
      <c r="H196" s="1">
        <v>46026</v>
      </c>
      <c r="I196">
        <v>1</v>
      </c>
      <c r="J196">
        <v>1</v>
      </c>
      <c r="K196">
        <v>2</v>
      </c>
      <c r="L196">
        <v>2</v>
      </c>
      <c r="M196" t="s">
        <v>5069</v>
      </c>
      <c r="N196" t="s">
        <v>5069</v>
      </c>
      <c r="O196">
        <v>1</v>
      </c>
      <c r="P196">
        <v>0</v>
      </c>
    </row>
    <row r="197" spans="1:16" x14ac:dyDescent="0.3">
      <c r="A197" t="s">
        <v>1697</v>
      </c>
      <c r="B197" s="1">
        <v>46026.37777777778</v>
      </c>
      <c r="C197" t="s">
        <v>7</v>
      </c>
      <c r="D197" t="s">
        <v>15</v>
      </c>
      <c r="E197" t="s">
        <v>19</v>
      </c>
      <c r="F197" t="s">
        <v>10</v>
      </c>
      <c r="G197">
        <v>0.37777777777777777</v>
      </c>
      <c r="H197" s="1">
        <v>46026</v>
      </c>
      <c r="I197">
        <v>1</v>
      </c>
      <c r="J197">
        <v>3</v>
      </c>
      <c r="K197">
        <v>2</v>
      </c>
      <c r="L197">
        <v>6</v>
      </c>
      <c r="M197" t="s">
        <v>5071</v>
      </c>
      <c r="N197" t="s">
        <v>5071</v>
      </c>
      <c r="O197">
        <v>1</v>
      </c>
      <c r="P197">
        <v>0</v>
      </c>
    </row>
    <row r="198" spans="1:16" x14ac:dyDescent="0.3">
      <c r="A198" t="s">
        <v>189</v>
      </c>
      <c r="B198" s="1">
        <v>46026.378472222219</v>
      </c>
      <c r="C198" t="s">
        <v>7</v>
      </c>
      <c r="D198" t="s">
        <v>22</v>
      </c>
      <c r="E198" t="s">
        <v>19</v>
      </c>
      <c r="F198" t="s">
        <v>20</v>
      </c>
      <c r="G198">
        <v>0.37847222222222221</v>
      </c>
      <c r="H198" s="1">
        <v>46026</v>
      </c>
      <c r="I198">
        <v>1</v>
      </c>
      <c r="J198">
        <v>3</v>
      </c>
      <c r="K198">
        <v>2</v>
      </c>
      <c r="L198">
        <v>6</v>
      </c>
      <c r="M198" t="s">
        <v>5071</v>
      </c>
      <c r="N198" t="s">
        <v>5071</v>
      </c>
      <c r="O198">
        <v>1</v>
      </c>
      <c r="P198">
        <v>0</v>
      </c>
    </row>
    <row r="199" spans="1:16" x14ac:dyDescent="0.3">
      <c r="A199" t="s">
        <v>3135</v>
      </c>
      <c r="B199" s="1">
        <v>46026.390277777777</v>
      </c>
      <c r="C199" t="s">
        <v>47</v>
      </c>
      <c r="D199" t="s">
        <v>8</v>
      </c>
      <c r="E199" t="s">
        <v>9</v>
      </c>
      <c r="F199" t="s">
        <v>13</v>
      </c>
      <c r="G199">
        <v>0.39027777777777778</v>
      </c>
      <c r="H199" s="1">
        <v>46026</v>
      </c>
      <c r="I199">
        <v>1</v>
      </c>
      <c r="J199">
        <v>1</v>
      </c>
      <c r="K199">
        <v>1</v>
      </c>
      <c r="L199">
        <v>1</v>
      </c>
      <c r="M199" t="s">
        <v>5069</v>
      </c>
      <c r="N199" t="s">
        <v>5069</v>
      </c>
      <c r="O199">
        <v>1</v>
      </c>
      <c r="P199">
        <v>0</v>
      </c>
    </row>
    <row r="200" spans="1:16" x14ac:dyDescent="0.3">
      <c r="A200" t="s">
        <v>4197</v>
      </c>
      <c r="B200" s="1">
        <v>46026.395833333336</v>
      </c>
      <c r="C200" t="s">
        <v>7</v>
      </c>
      <c r="D200" t="s">
        <v>22</v>
      </c>
      <c r="E200" t="s">
        <v>19</v>
      </c>
      <c r="F200" t="s">
        <v>10</v>
      </c>
      <c r="G200">
        <v>0.39583333333333331</v>
      </c>
      <c r="H200" s="1">
        <v>46026</v>
      </c>
      <c r="I200">
        <v>1</v>
      </c>
      <c r="J200">
        <v>3</v>
      </c>
      <c r="K200">
        <v>2</v>
      </c>
      <c r="L200">
        <v>6</v>
      </c>
      <c r="M200" t="s">
        <v>5071</v>
      </c>
      <c r="N200" t="s">
        <v>5071</v>
      </c>
      <c r="O200">
        <v>1</v>
      </c>
      <c r="P200">
        <v>0</v>
      </c>
    </row>
    <row r="201" spans="1:16" x14ac:dyDescent="0.3">
      <c r="A201" t="s">
        <v>2854</v>
      </c>
      <c r="B201" s="1">
        <v>46026.397916666669</v>
      </c>
      <c r="C201" t="s">
        <v>47</v>
      </c>
      <c r="D201" t="s">
        <v>22</v>
      </c>
      <c r="E201" t="s">
        <v>9</v>
      </c>
      <c r="F201" t="s">
        <v>13</v>
      </c>
      <c r="G201">
        <v>0.39791666666666664</v>
      </c>
      <c r="H201" s="1">
        <v>46026</v>
      </c>
      <c r="I201">
        <v>1</v>
      </c>
      <c r="J201">
        <v>1</v>
      </c>
      <c r="K201">
        <v>1</v>
      </c>
      <c r="L201">
        <v>1</v>
      </c>
      <c r="M201" t="s">
        <v>5069</v>
      </c>
      <c r="N201" t="s">
        <v>5069</v>
      </c>
      <c r="O201">
        <v>1</v>
      </c>
      <c r="P201">
        <v>0</v>
      </c>
    </row>
    <row r="202" spans="1:16" x14ac:dyDescent="0.3">
      <c r="A202" t="s">
        <v>1049</v>
      </c>
      <c r="B202" s="1">
        <v>46026.407638888886</v>
      </c>
      <c r="C202" t="s">
        <v>26</v>
      </c>
      <c r="D202" t="s">
        <v>8</v>
      </c>
      <c r="E202" t="s">
        <v>16</v>
      </c>
      <c r="F202" t="s">
        <v>10</v>
      </c>
      <c r="G202">
        <v>0.40763888888888888</v>
      </c>
      <c r="H202" s="1">
        <v>46026</v>
      </c>
      <c r="I202">
        <v>1</v>
      </c>
      <c r="J202">
        <v>3</v>
      </c>
      <c r="K202">
        <v>2</v>
      </c>
      <c r="L202">
        <v>6</v>
      </c>
      <c r="M202" t="s">
        <v>5071</v>
      </c>
      <c r="N202" t="s">
        <v>5071</v>
      </c>
      <c r="O202">
        <v>1</v>
      </c>
      <c r="P202">
        <v>0</v>
      </c>
    </row>
    <row r="203" spans="1:16" x14ac:dyDescent="0.3">
      <c r="A203" t="s">
        <v>4518</v>
      </c>
      <c r="B203" s="1">
        <v>46026.413194444445</v>
      </c>
      <c r="C203" t="s">
        <v>7</v>
      </c>
      <c r="D203" t="s">
        <v>22</v>
      </c>
      <c r="E203" t="s">
        <v>19</v>
      </c>
      <c r="F203" t="s">
        <v>10</v>
      </c>
      <c r="G203">
        <v>0.41319444444444442</v>
      </c>
      <c r="H203" s="1">
        <v>46026</v>
      </c>
      <c r="I203">
        <v>1</v>
      </c>
      <c r="J203">
        <v>3</v>
      </c>
      <c r="K203">
        <v>2</v>
      </c>
      <c r="L203">
        <v>6</v>
      </c>
      <c r="M203" t="s">
        <v>5071</v>
      </c>
      <c r="N203" t="s">
        <v>5071</v>
      </c>
      <c r="O203">
        <v>1</v>
      </c>
      <c r="P203">
        <v>0</v>
      </c>
    </row>
    <row r="204" spans="1:16" x14ac:dyDescent="0.3">
      <c r="A204" t="s">
        <v>2982</v>
      </c>
      <c r="B204" s="1">
        <v>46026.427777777775</v>
      </c>
      <c r="C204" t="s">
        <v>40</v>
      </c>
      <c r="D204" t="s">
        <v>15</v>
      </c>
      <c r="E204" t="s">
        <v>16</v>
      </c>
      <c r="F204" t="s">
        <v>10</v>
      </c>
      <c r="G204">
        <v>0.42777777777777776</v>
      </c>
      <c r="H204" s="1">
        <v>46026</v>
      </c>
      <c r="I204">
        <v>1</v>
      </c>
      <c r="J204">
        <v>5</v>
      </c>
      <c r="K204">
        <v>2</v>
      </c>
      <c r="L204">
        <v>10</v>
      </c>
      <c r="M204" t="s">
        <v>5071</v>
      </c>
      <c r="N204" t="s">
        <v>5071</v>
      </c>
      <c r="O204">
        <v>1</v>
      </c>
      <c r="P204">
        <v>0</v>
      </c>
    </row>
    <row r="205" spans="1:16" x14ac:dyDescent="0.3">
      <c r="A205" t="s">
        <v>1251</v>
      </c>
      <c r="B205" s="1">
        <v>46026.496527777781</v>
      </c>
      <c r="C205" t="s">
        <v>7</v>
      </c>
      <c r="D205" t="s">
        <v>18</v>
      </c>
      <c r="E205" t="s">
        <v>19</v>
      </c>
      <c r="F205" t="s">
        <v>10</v>
      </c>
      <c r="G205">
        <v>0.49652777777777779</v>
      </c>
      <c r="H205" s="1">
        <v>46026</v>
      </c>
      <c r="I205">
        <v>1</v>
      </c>
      <c r="J205">
        <v>3</v>
      </c>
      <c r="K205">
        <v>2</v>
      </c>
      <c r="L205">
        <v>6</v>
      </c>
      <c r="M205" t="s">
        <v>5071</v>
      </c>
      <c r="N205" t="s">
        <v>5071</v>
      </c>
      <c r="O205">
        <v>1</v>
      </c>
      <c r="P205">
        <v>0</v>
      </c>
    </row>
    <row r="206" spans="1:16" x14ac:dyDescent="0.3">
      <c r="A206" t="s">
        <v>1348</v>
      </c>
      <c r="B206" s="1">
        <v>46026.532638888886</v>
      </c>
      <c r="C206" t="s">
        <v>47</v>
      </c>
      <c r="D206" t="s">
        <v>18</v>
      </c>
      <c r="E206" t="s">
        <v>19</v>
      </c>
      <c r="F206" t="s">
        <v>20</v>
      </c>
      <c r="G206">
        <v>0.53263888888888888</v>
      </c>
      <c r="H206" s="1">
        <v>46026</v>
      </c>
      <c r="I206">
        <v>1</v>
      </c>
      <c r="J206">
        <v>1</v>
      </c>
      <c r="K206">
        <v>2</v>
      </c>
      <c r="L206">
        <v>2</v>
      </c>
      <c r="M206" t="s">
        <v>5069</v>
      </c>
      <c r="N206" t="s">
        <v>5069</v>
      </c>
      <c r="O206">
        <v>1</v>
      </c>
      <c r="P206">
        <v>0</v>
      </c>
    </row>
    <row r="207" spans="1:16" x14ac:dyDescent="0.3">
      <c r="A207" t="s">
        <v>150</v>
      </c>
      <c r="B207" s="1">
        <v>46026.542361111111</v>
      </c>
      <c r="C207" t="s">
        <v>26</v>
      </c>
      <c r="D207" t="s">
        <v>15</v>
      </c>
      <c r="E207" t="s">
        <v>16</v>
      </c>
      <c r="F207" t="s">
        <v>20</v>
      </c>
      <c r="G207">
        <v>0.54236111111111107</v>
      </c>
      <c r="H207" s="1">
        <v>46026</v>
      </c>
      <c r="I207">
        <v>1</v>
      </c>
      <c r="J207">
        <v>3</v>
      </c>
      <c r="K207">
        <v>2</v>
      </c>
      <c r="L207">
        <v>6</v>
      </c>
      <c r="M207" t="s">
        <v>5071</v>
      </c>
      <c r="N207" t="s">
        <v>5071</v>
      </c>
      <c r="O207">
        <v>1</v>
      </c>
      <c r="P207">
        <v>0</v>
      </c>
    </row>
    <row r="208" spans="1:16" x14ac:dyDescent="0.3">
      <c r="A208" t="s">
        <v>1522</v>
      </c>
      <c r="B208" s="1">
        <v>46026.545138888891</v>
      </c>
      <c r="C208" t="s">
        <v>12</v>
      </c>
      <c r="D208" t="s">
        <v>22</v>
      </c>
      <c r="E208" t="s">
        <v>16</v>
      </c>
      <c r="F208" t="s">
        <v>33</v>
      </c>
      <c r="G208">
        <v>0.54513888888888884</v>
      </c>
      <c r="H208" s="1">
        <v>46026</v>
      </c>
      <c r="I208">
        <v>1</v>
      </c>
      <c r="J208">
        <v>1</v>
      </c>
      <c r="K208">
        <v>4</v>
      </c>
      <c r="L208">
        <v>4</v>
      </c>
      <c r="M208" t="s">
        <v>5069</v>
      </c>
      <c r="N208" t="s">
        <v>5069</v>
      </c>
      <c r="O208">
        <v>1</v>
      </c>
      <c r="P208">
        <v>1</v>
      </c>
    </row>
    <row r="209" spans="1:16" x14ac:dyDescent="0.3">
      <c r="A209" t="s">
        <v>4607</v>
      </c>
      <c r="B209" s="1">
        <v>46026.550694444442</v>
      </c>
      <c r="C209" t="s">
        <v>40</v>
      </c>
      <c r="D209" t="s">
        <v>18</v>
      </c>
      <c r="E209" t="s">
        <v>16</v>
      </c>
      <c r="F209" t="s">
        <v>10</v>
      </c>
      <c r="G209">
        <v>0.55069444444444449</v>
      </c>
      <c r="H209" s="1">
        <v>46026</v>
      </c>
      <c r="I209">
        <v>1</v>
      </c>
      <c r="J209">
        <v>5</v>
      </c>
      <c r="K209">
        <v>2</v>
      </c>
      <c r="L209">
        <v>10</v>
      </c>
      <c r="M209" t="s">
        <v>5071</v>
      </c>
      <c r="N209" t="s">
        <v>5071</v>
      </c>
      <c r="O209">
        <v>1</v>
      </c>
      <c r="P209">
        <v>0</v>
      </c>
    </row>
    <row r="210" spans="1:16" x14ac:dyDescent="0.3">
      <c r="A210" t="s">
        <v>2893</v>
      </c>
      <c r="B210" s="1">
        <v>46026.563888888886</v>
      </c>
      <c r="C210" t="s">
        <v>7</v>
      </c>
      <c r="D210" t="s">
        <v>18</v>
      </c>
      <c r="E210" t="s">
        <v>19</v>
      </c>
      <c r="F210" t="s">
        <v>20</v>
      </c>
      <c r="G210">
        <v>0.56388888888888888</v>
      </c>
      <c r="H210" s="1">
        <v>46026</v>
      </c>
      <c r="I210">
        <v>1</v>
      </c>
      <c r="J210">
        <v>3</v>
      </c>
      <c r="K210">
        <v>2</v>
      </c>
      <c r="L210">
        <v>6</v>
      </c>
      <c r="M210" t="s">
        <v>5071</v>
      </c>
      <c r="N210" t="s">
        <v>5071</v>
      </c>
      <c r="O210">
        <v>1</v>
      </c>
      <c r="P210">
        <v>0</v>
      </c>
    </row>
    <row r="211" spans="1:16" x14ac:dyDescent="0.3">
      <c r="A211" t="s">
        <v>109</v>
      </c>
      <c r="B211" s="1">
        <v>46026.568749999999</v>
      </c>
      <c r="C211" t="s">
        <v>7</v>
      </c>
      <c r="D211" t="s">
        <v>15</v>
      </c>
      <c r="E211" t="s">
        <v>16</v>
      </c>
      <c r="F211" t="s">
        <v>13</v>
      </c>
      <c r="G211">
        <v>0.56874999999999998</v>
      </c>
      <c r="H211" s="1">
        <v>46026</v>
      </c>
      <c r="I211">
        <v>1</v>
      </c>
      <c r="J211">
        <v>3</v>
      </c>
      <c r="K211">
        <v>1</v>
      </c>
      <c r="L211">
        <v>3</v>
      </c>
      <c r="M211" t="s">
        <v>5069</v>
      </c>
      <c r="N211" t="s">
        <v>5069</v>
      </c>
      <c r="O211">
        <v>1</v>
      </c>
      <c r="P211">
        <v>0</v>
      </c>
    </row>
    <row r="212" spans="1:16" x14ac:dyDescent="0.3">
      <c r="A212" t="s">
        <v>3669</v>
      </c>
      <c r="B212" s="1">
        <v>46026.595138888886</v>
      </c>
      <c r="C212" t="s">
        <v>7</v>
      </c>
      <c r="D212" t="s">
        <v>15</v>
      </c>
      <c r="E212" t="s">
        <v>19</v>
      </c>
      <c r="F212" t="s">
        <v>13</v>
      </c>
      <c r="G212">
        <v>0.59513888888888888</v>
      </c>
      <c r="H212" s="1">
        <v>46026</v>
      </c>
      <c r="I212">
        <v>1</v>
      </c>
      <c r="J212">
        <v>3</v>
      </c>
      <c r="K212">
        <v>1</v>
      </c>
      <c r="L212">
        <v>3</v>
      </c>
      <c r="M212" t="s">
        <v>5069</v>
      </c>
      <c r="N212" t="s">
        <v>5069</v>
      </c>
      <c r="O212">
        <v>1</v>
      </c>
      <c r="P212">
        <v>0</v>
      </c>
    </row>
    <row r="213" spans="1:16" x14ac:dyDescent="0.3">
      <c r="A213" t="s">
        <v>3741</v>
      </c>
      <c r="B213" s="1">
        <v>46026.63958333333</v>
      </c>
      <c r="C213" t="s">
        <v>26</v>
      </c>
      <c r="D213" t="s">
        <v>8</v>
      </c>
      <c r="E213" t="s">
        <v>31</v>
      </c>
      <c r="F213" t="s">
        <v>10</v>
      </c>
      <c r="G213">
        <v>0.63958333333333328</v>
      </c>
      <c r="H213" s="1">
        <v>46026</v>
      </c>
      <c r="I213">
        <v>1</v>
      </c>
      <c r="J213">
        <v>3</v>
      </c>
      <c r="K213">
        <v>2</v>
      </c>
      <c r="L213">
        <v>6</v>
      </c>
      <c r="M213" t="s">
        <v>5071</v>
      </c>
      <c r="N213" t="s">
        <v>5071</v>
      </c>
      <c r="O213">
        <v>1</v>
      </c>
      <c r="P213">
        <v>0</v>
      </c>
    </row>
    <row r="214" spans="1:16" x14ac:dyDescent="0.3">
      <c r="A214" t="s">
        <v>2831</v>
      </c>
      <c r="B214" s="1">
        <v>46026.640277777777</v>
      </c>
      <c r="C214" t="s">
        <v>26</v>
      </c>
      <c r="D214" t="s">
        <v>15</v>
      </c>
      <c r="E214" t="s">
        <v>9</v>
      </c>
      <c r="F214" t="s">
        <v>33</v>
      </c>
      <c r="G214">
        <v>0.64027777777777772</v>
      </c>
      <c r="H214" s="1">
        <v>46026</v>
      </c>
      <c r="I214">
        <v>1</v>
      </c>
      <c r="J214">
        <v>3</v>
      </c>
      <c r="K214">
        <v>4</v>
      </c>
      <c r="L214">
        <v>12</v>
      </c>
      <c r="M214" t="s">
        <v>5073</v>
      </c>
      <c r="N214" t="s">
        <v>5073</v>
      </c>
      <c r="O214">
        <v>1</v>
      </c>
      <c r="P214">
        <v>1</v>
      </c>
    </row>
    <row r="215" spans="1:16" x14ac:dyDescent="0.3">
      <c r="A215" t="s">
        <v>3277</v>
      </c>
      <c r="B215" s="1">
        <v>46026.65625</v>
      </c>
      <c r="C215" t="s">
        <v>7</v>
      </c>
      <c r="D215" t="s">
        <v>22</v>
      </c>
      <c r="E215" t="s">
        <v>19</v>
      </c>
      <c r="F215" t="s">
        <v>33</v>
      </c>
      <c r="G215">
        <v>0.65625</v>
      </c>
      <c r="H215" s="1">
        <v>46026</v>
      </c>
      <c r="I215">
        <v>1</v>
      </c>
      <c r="J215">
        <v>3</v>
      </c>
      <c r="K215">
        <v>4</v>
      </c>
      <c r="L215">
        <v>12</v>
      </c>
      <c r="M215" t="s">
        <v>5073</v>
      </c>
      <c r="N215" t="s">
        <v>5073</v>
      </c>
      <c r="O215">
        <v>1</v>
      </c>
      <c r="P215">
        <v>1</v>
      </c>
    </row>
    <row r="216" spans="1:16" x14ac:dyDescent="0.3">
      <c r="A216" t="s">
        <v>3737</v>
      </c>
      <c r="B216" s="1">
        <v>46026.685416666667</v>
      </c>
      <c r="C216" t="s">
        <v>7</v>
      </c>
      <c r="D216" t="s">
        <v>22</v>
      </c>
      <c r="E216" t="s">
        <v>19</v>
      </c>
      <c r="F216" t="s">
        <v>13</v>
      </c>
      <c r="G216">
        <v>0.68541666666666667</v>
      </c>
      <c r="H216" s="1">
        <v>46026</v>
      </c>
      <c r="I216">
        <v>1</v>
      </c>
      <c r="J216">
        <v>3</v>
      </c>
      <c r="K216">
        <v>1</v>
      </c>
      <c r="L216">
        <v>3</v>
      </c>
      <c r="M216" t="s">
        <v>5069</v>
      </c>
      <c r="N216" t="s">
        <v>5069</v>
      </c>
      <c r="O216">
        <v>1</v>
      </c>
      <c r="P216">
        <v>0</v>
      </c>
    </row>
    <row r="217" spans="1:16" x14ac:dyDescent="0.3">
      <c r="A217" t="s">
        <v>4806</v>
      </c>
      <c r="B217" s="1">
        <v>46026.688888888886</v>
      </c>
      <c r="C217" t="s">
        <v>7</v>
      </c>
      <c r="D217" t="s">
        <v>18</v>
      </c>
      <c r="E217" t="s">
        <v>16</v>
      </c>
      <c r="F217" t="s">
        <v>53</v>
      </c>
      <c r="G217">
        <v>0.68888888888888888</v>
      </c>
      <c r="H217" s="1">
        <v>46026</v>
      </c>
      <c r="I217">
        <v>1</v>
      </c>
      <c r="J217">
        <v>3</v>
      </c>
      <c r="K217">
        <v>5</v>
      </c>
      <c r="L217">
        <v>15</v>
      </c>
      <c r="M217" t="s">
        <v>5073</v>
      </c>
      <c r="N217" t="s">
        <v>5073</v>
      </c>
      <c r="O217">
        <v>1</v>
      </c>
      <c r="P217">
        <v>1</v>
      </c>
    </row>
    <row r="218" spans="1:16" x14ac:dyDescent="0.3">
      <c r="A218" t="s">
        <v>3651</v>
      </c>
      <c r="B218" s="1">
        <v>46026.691666666666</v>
      </c>
      <c r="C218" t="s">
        <v>12</v>
      </c>
      <c r="D218" t="s">
        <v>22</v>
      </c>
      <c r="E218" t="s">
        <v>19</v>
      </c>
      <c r="F218" t="s">
        <v>10</v>
      </c>
      <c r="G218">
        <v>0.69166666666666665</v>
      </c>
      <c r="H218" s="1">
        <v>46026</v>
      </c>
      <c r="I218">
        <v>1</v>
      </c>
      <c r="J218">
        <v>1</v>
      </c>
      <c r="K218">
        <v>2</v>
      </c>
      <c r="L218">
        <v>2</v>
      </c>
      <c r="M218" t="s">
        <v>5069</v>
      </c>
      <c r="N218" t="s">
        <v>5069</v>
      </c>
      <c r="O218">
        <v>1</v>
      </c>
      <c r="P218">
        <v>0</v>
      </c>
    </row>
    <row r="219" spans="1:16" x14ac:dyDescent="0.3">
      <c r="A219" t="s">
        <v>518</v>
      </c>
      <c r="B219" s="1">
        <v>46026.700694444444</v>
      </c>
      <c r="C219" t="s">
        <v>35</v>
      </c>
      <c r="D219" t="s">
        <v>15</v>
      </c>
      <c r="E219" t="s">
        <v>19</v>
      </c>
      <c r="F219" t="s">
        <v>10</v>
      </c>
      <c r="G219">
        <v>0.7006944444444444</v>
      </c>
      <c r="H219" s="1">
        <v>46026</v>
      </c>
      <c r="I219">
        <v>1</v>
      </c>
      <c r="J219">
        <v>1</v>
      </c>
      <c r="K219">
        <v>2</v>
      </c>
      <c r="L219">
        <v>2</v>
      </c>
      <c r="M219" t="s">
        <v>5069</v>
      </c>
      <c r="N219" t="s">
        <v>5069</v>
      </c>
      <c r="O219">
        <v>1</v>
      </c>
      <c r="P219">
        <v>0</v>
      </c>
    </row>
    <row r="220" spans="1:16" x14ac:dyDescent="0.3">
      <c r="A220" t="s">
        <v>3172</v>
      </c>
      <c r="B220" s="1">
        <v>46026.757638888892</v>
      </c>
      <c r="C220" t="s">
        <v>26</v>
      </c>
      <c r="D220" t="s">
        <v>8</v>
      </c>
      <c r="E220" t="s">
        <v>16</v>
      </c>
      <c r="F220" t="s">
        <v>13</v>
      </c>
      <c r="G220">
        <v>0.75763888888888886</v>
      </c>
      <c r="H220" s="1">
        <v>46026</v>
      </c>
      <c r="I220">
        <v>1</v>
      </c>
      <c r="J220">
        <v>3</v>
      </c>
      <c r="K220">
        <v>1</v>
      </c>
      <c r="L220">
        <v>3</v>
      </c>
      <c r="M220" t="s">
        <v>5069</v>
      </c>
      <c r="N220" t="s">
        <v>5069</v>
      </c>
      <c r="O220">
        <v>1</v>
      </c>
      <c r="P220">
        <v>0</v>
      </c>
    </row>
    <row r="221" spans="1:16" x14ac:dyDescent="0.3">
      <c r="A221" t="s">
        <v>3919</v>
      </c>
      <c r="B221" s="1">
        <v>46026.758333333331</v>
      </c>
      <c r="C221" t="s">
        <v>7</v>
      </c>
      <c r="D221" t="s">
        <v>15</v>
      </c>
      <c r="E221" t="s">
        <v>19</v>
      </c>
      <c r="F221" t="s">
        <v>33</v>
      </c>
      <c r="G221">
        <v>0.7583333333333333</v>
      </c>
      <c r="H221" s="1">
        <v>46026</v>
      </c>
      <c r="I221">
        <v>1</v>
      </c>
      <c r="J221">
        <v>3</v>
      </c>
      <c r="K221">
        <v>4</v>
      </c>
      <c r="L221">
        <v>12</v>
      </c>
      <c r="M221" t="s">
        <v>5073</v>
      </c>
      <c r="N221" t="s">
        <v>5073</v>
      </c>
      <c r="O221">
        <v>1</v>
      </c>
      <c r="P221">
        <v>1</v>
      </c>
    </row>
    <row r="222" spans="1:16" x14ac:dyDescent="0.3">
      <c r="A222" t="s">
        <v>4932</v>
      </c>
      <c r="B222" s="1">
        <v>46026.762499999997</v>
      </c>
      <c r="C222" t="s">
        <v>12</v>
      </c>
      <c r="D222" t="s">
        <v>22</v>
      </c>
      <c r="E222" t="s">
        <v>19</v>
      </c>
      <c r="F222" t="s">
        <v>33</v>
      </c>
      <c r="G222">
        <v>0.76249999999999996</v>
      </c>
      <c r="H222" s="1">
        <v>46026</v>
      </c>
      <c r="I222">
        <v>1</v>
      </c>
      <c r="J222">
        <v>1</v>
      </c>
      <c r="K222">
        <v>4</v>
      </c>
      <c r="L222">
        <v>4</v>
      </c>
      <c r="M222" t="s">
        <v>5069</v>
      </c>
      <c r="N222" t="s">
        <v>5069</v>
      </c>
      <c r="O222">
        <v>1</v>
      </c>
      <c r="P222">
        <v>1</v>
      </c>
    </row>
    <row r="223" spans="1:16" x14ac:dyDescent="0.3">
      <c r="A223" t="s">
        <v>1882</v>
      </c>
      <c r="B223" s="1">
        <v>46026.783333333333</v>
      </c>
      <c r="C223" t="s">
        <v>7</v>
      </c>
      <c r="D223" t="s">
        <v>18</v>
      </c>
      <c r="E223" t="s">
        <v>19</v>
      </c>
      <c r="F223" t="s">
        <v>10</v>
      </c>
      <c r="G223">
        <v>0.78333333333333333</v>
      </c>
      <c r="H223" s="1">
        <v>46026</v>
      </c>
      <c r="I223">
        <v>1</v>
      </c>
      <c r="J223">
        <v>3</v>
      </c>
      <c r="K223">
        <v>2</v>
      </c>
      <c r="L223">
        <v>6</v>
      </c>
      <c r="M223" t="s">
        <v>5071</v>
      </c>
      <c r="N223" t="s">
        <v>5071</v>
      </c>
      <c r="O223">
        <v>1</v>
      </c>
      <c r="P223">
        <v>0</v>
      </c>
    </row>
    <row r="224" spans="1:16" x14ac:dyDescent="0.3">
      <c r="A224" t="s">
        <v>2155</v>
      </c>
      <c r="B224" s="1">
        <v>46026.794444444444</v>
      </c>
      <c r="C224" t="s">
        <v>7</v>
      </c>
      <c r="D224" t="s">
        <v>22</v>
      </c>
      <c r="E224" t="s">
        <v>19</v>
      </c>
      <c r="F224" t="s">
        <v>20</v>
      </c>
      <c r="G224">
        <v>0.7944444444444444</v>
      </c>
      <c r="H224" s="1">
        <v>46026</v>
      </c>
      <c r="I224">
        <v>1</v>
      </c>
      <c r="J224">
        <v>3</v>
      </c>
      <c r="K224">
        <v>2</v>
      </c>
      <c r="L224">
        <v>6</v>
      </c>
      <c r="M224" t="s">
        <v>5071</v>
      </c>
      <c r="N224" t="s">
        <v>5071</v>
      </c>
      <c r="O224">
        <v>1</v>
      </c>
      <c r="P224">
        <v>0</v>
      </c>
    </row>
    <row r="225" spans="1:16" x14ac:dyDescent="0.3">
      <c r="A225" t="s">
        <v>1764</v>
      </c>
      <c r="B225" s="1">
        <v>46026.828472222223</v>
      </c>
      <c r="C225" t="s">
        <v>7</v>
      </c>
      <c r="D225" t="s">
        <v>15</v>
      </c>
      <c r="E225" t="s">
        <v>19</v>
      </c>
      <c r="F225" t="s">
        <v>10</v>
      </c>
      <c r="G225">
        <v>0.82847222222222228</v>
      </c>
      <c r="H225" s="1">
        <v>46026</v>
      </c>
      <c r="I225">
        <v>1</v>
      </c>
      <c r="J225">
        <v>3</v>
      </c>
      <c r="K225">
        <v>2</v>
      </c>
      <c r="L225">
        <v>6</v>
      </c>
      <c r="M225" t="s">
        <v>5071</v>
      </c>
      <c r="N225" t="s">
        <v>5071</v>
      </c>
      <c r="O225">
        <v>1</v>
      </c>
      <c r="P225">
        <v>0</v>
      </c>
    </row>
    <row r="226" spans="1:16" x14ac:dyDescent="0.3">
      <c r="A226" t="s">
        <v>1492</v>
      </c>
      <c r="B226" s="1">
        <v>46026.845833333333</v>
      </c>
      <c r="C226" t="s">
        <v>47</v>
      </c>
      <c r="D226" t="s">
        <v>15</v>
      </c>
      <c r="E226" t="s">
        <v>19</v>
      </c>
      <c r="F226" t="s">
        <v>20</v>
      </c>
      <c r="G226">
        <v>0.84583333333333333</v>
      </c>
      <c r="H226" s="1">
        <v>46026</v>
      </c>
      <c r="I226">
        <v>1</v>
      </c>
      <c r="J226">
        <v>1</v>
      </c>
      <c r="K226">
        <v>2</v>
      </c>
      <c r="L226">
        <v>2</v>
      </c>
      <c r="M226" t="s">
        <v>5069</v>
      </c>
      <c r="N226" t="s">
        <v>5069</v>
      </c>
      <c r="O226">
        <v>1</v>
      </c>
      <c r="P226">
        <v>0</v>
      </c>
    </row>
    <row r="227" spans="1:16" x14ac:dyDescent="0.3">
      <c r="A227" t="s">
        <v>1066</v>
      </c>
      <c r="B227" s="1">
        <v>46026.886805555558</v>
      </c>
      <c r="C227" t="s">
        <v>35</v>
      </c>
      <c r="D227" t="s">
        <v>18</v>
      </c>
      <c r="E227" t="s">
        <v>16</v>
      </c>
      <c r="F227" t="s">
        <v>13</v>
      </c>
      <c r="G227">
        <v>0.88680555555555551</v>
      </c>
      <c r="H227" s="1">
        <v>46026</v>
      </c>
      <c r="I227">
        <v>1</v>
      </c>
      <c r="J227">
        <v>1</v>
      </c>
      <c r="K227">
        <v>1</v>
      </c>
      <c r="L227">
        <v>1</v>
      </c>
      <c r="M227" t="s">
        <v>5069</v>
      </c>
      <c r="N227" t="s">
        <v>5069</v>
      </c>
      <c r="O227">
        <v>1</v>
      </c>
      <c r="P227">
        <v>0</v>
      </c>
    </row>
    <row r="228" spans="1:16" x14ac:dyDescent="0.3">
      <c r="A228" t="s">
        <v>4322</v>
      </c>
      <c r="B228" s="1">
        <v>46026.896527777775</v>
      </c>
      <c r="C228" t="s">
        <v>7</v>
      </c>
      <c r="D228" t="s">
        <v>18</v>
      </c>
      <c r="E228" t="s">
        <v>19</v>
      </c>
      <c r="F228" t="s">
        <v>10</v>
      </c>
      <c r="G228">
        <v>0.89652777777777781</v>
      </c>
      <c r="H228" s="1">
        <v>46026</v>
      </c>
      <c r="I228">
        <v>1</v>
      </c>
      <c r="J228">
        <v>3</v>
      </c>
      <c r="K228">
        <v>2</v>
      </c>
      <c r="L228">
        <v>6</v>
      </c>
      <c r="M228" t="s">
        <v>5071</v>
      </c>
      <c r="N228" t="s">
        <v>5071</v>
      </c>
      <c r="O228">
        <v>1</v>
      </c>
      <c r="P228">
        <v>0</v>
      </c>
    </row>
    <row r="229" spans="1:16" x14ac:dyDescent="0.3">
      <c r="A229" t="s">
        <v>1234</v>
      </c>
      <c r="B229" s="1">
        <v>46026.9375</v>
      </c>
      <c r="C229" t="s">
        <v>7</v>
      </c>
      <c r="D229" t="s">
        <v>15</v>
      </c>
      <c r="E229" t="s">
        <v>19</v>
      </c>
      <c r="F229" t="s">
        <v>13</v>
      </c>
      <c r="G229">
        <v>0.9375</v>
      </c>
      <c r="H229" s="1">
        <v>46026</v>
      </c>
      <c r="I229">
        <v>1</v>
      </c>
      <c r="J229">
        <v>3</v>
      </c>
      <c r="K229">
        <v>1</v>
      </c>
      <c r="L229">
        <v>3</v>
      </c>
      <c r="M229" t="s">
        <v>5069</v>
      </c>
      <c r="N229" t="s">
        <v>5069</v>
      </c>
      <c r="O229">
        <v>1</v>
      </c>
      <c r="P229">
        <v>0</v>
      </c>
    </row>
    <row r="230" spans="1:16" x14ac:dyDescent="0.3">
      <c r="A230" t="s">
        <v>1134</v>
      </c>
      <c r="B230" s="1">
        <v>46026.938888888886</v>
      </c>
      <c r="C230" t="s">
        <v>7</v>
      </c>
      <c r="D230" t="s">
        <v>15</v>
      </c>
      <c r="E230" t="s">
        <v>19</v>
      </c>
      <c r="F230" t="s">
        <v>20</v>
      </c>
      <c r="G230">
        <v>0.93888888888888888</v>
      </c>
      <c r="H230" s="1">
        <v>46026</v>
      </c>
      <c r="I230">
        <v>1</v>
      </c>
      <c r="J230">
        <v>3</v>
      </c>
      <c r="K230">
        <v>2</v>
      </c>
      <c r="L230">
        <v>6</v>
      </c>
      <c r="M230" t="s">
        <v>5071</v>
      </c>
      <c r="N230" t="s">
        <v>5071</v>
      </c>
      <c r="O230">
        <v>1</v>
      </c>
      <c r="P230">
        <v>0</v>
      </c>
    </row>
    <row r="231" spans="1:16" x14ac:dyDescent="0.3">
      <c r="A231" t="s">
        <v>3165</v>
      </c>
      <c r="B231" s="1">
        <v>46026.953472222223</v>
      </c>
      <c r="C231" t="s">
        <v>7</v>
      </c>
      <c r="D231" t="s">
        <v>8</v>
      </c>
      <c r="E231" t="s">
        <v>19</v>
      </c>
      <c r="F231" t="s">
        <v>10</v>
      </c>
      <c r="G231">
        <v>0.95347222222222228</v>
      </c>
      <c r="H231" s="1">
        <v>46026</v>
      </c>
      <c r="I231">
        <v>1</v>
      </c>
      <c r="J231">
        <v>3</v>
      </c>
      <c r="K231">
        <v>2</v>
      </c>
      <c r="L231">
        <v>6</v>
      </c>
      <c r="M231" t="s">
        <v>5071</v>
      </c>
      <c r="N231" t="s">
        <v>5071</v>
      </c>
      <c r="O231">
        <v>1</v>
      </c>
      <c r="P231">
        <v>0</v>
      </c>
    </row>
    <row r="232" spans="1:16" x14ac:dyDescent="0.3">
      <c r="A232" t="s">
        <v>4242</v>
      </c>
      <c r="B232" s="1">
        <v>46026.986805555556</v>
      </c>
      <c r="C232" t="s">
        <v>47</v>
      </c>
      <c r="D232" t="s">
        <v>15</v>
      </c>
      <c r="E232" t="s">
        <v>16</v>
      </c>
      <c r="F232" t="s">
        <v>20</v>
      </c>
      <c r="G232">
        <v>0.9868055555555556</v>
      </c>
      <c r="H232" s="1">
        <v>46026</v>
      </c>
      <c r="I232">
        <v>1</v>
      </c>
      <c r="J232">
        <v>1</v>
      </c>
      <c r="K232">
        <v>2</v>
      </c>
      <c r="L232">
        <v>2</v>
      </c>
      <c r="M232" t="s">
        <v>5069</v>
      </c>
      <c r="N232" t="s">
        <v>5069</v>
      </c>
      <c r="O232">
        <v>1</v>
      </c>
      <c r="P232">
        <v>0</v>
      </c>
    </row>
    <row r="233" spans="1:16" x14ac:dyDescent="0.3">
      <c r="A233" t="s">
        <v>1942</v>
      </c>
      <c r="B233" s="1">
        <v>46027.042361111111</v>
      </c>
      <c r="C233" t="s">
        <v>7</v>
      </c>
      <c r="D233" t="s">
        <v>15</v>
      </c>
      <c r="E233" t="s">
        <v>19</v>
      </c>
      <c r="F233" t="s">
        <v>10</v>
      </c>
      <c r="G233">
        <v>4.2361111111111113E-2</v>
      </c>
      <c r="H233" s="1">
        <v>46027</v>
      </c>
      <c r="I233">
        <v>1</v>
      </c>
      <c r="J233">
        <v>3</v>
      </c>
      <c r="K233">
        <v>2</v>
      </c>
      <c r="L233">
        <v>6</v>
      </c>
      <c r="M233" t="s">
        <v>5071</v>
      </c>
      <c r="N233" t="s">
        <v>5071</v>
      </c>
      <c r="O233">
        <v>1</v>
      </c>
      <c r="P233">
        <v>0</v>
      </c>
    </row>
    <row r="234" spans="1:16" x14ac:dyDescent="0.3">
      <c r="A234" t="s">
        <v>376</v>
      </c>
      <c r="B234" s="1">
        <v>46027.044444444444</v>
      </c>
      <c r="C234" t="s">
        <v>7</v>
      </c>
      <c r="D234" t="s">
        <v>8</v>
      </c>
      <c r="E234" t="s">
        <v>19</v>
      </c>
      <c r="F234" t="s">
        <v>13</v>
      </c>
      <c r="G234">
        <v>4.4444444444444446E-2</v>
      </c>
      <c r="H234" s="1">
        <v>46027</v>
      </c>
      <c r="I234">
        <v>1</v>
      </c>
      <c r="J234">
        <v>3</v>
      </c>
      <c r="K234">
        <v>1</v>
      </c>
      <c r="L234">
        <v>3</v>
      </c>
      <c r="M234" t="s">
        <v>5069</v>
      </c>
      <c r="N234" t="s">
        <v>5069</v>
      </c>
      <c r="O234">
        <v>1</v>
      </c>
      <c r="P234">
        <v>0</v>
      </c>
    </row>
    <row r="235" spans="1:16" x14ac:dyDescent="0.3">
      <c r="A235" t="s">
        <v>4113</v>
      </c>
      <c r="B235" s="1">
        <v>46027.04583333333</v>
      </c>
      <c r="C235" t="s">
        <v>35</v>
      </c>
      <c r="D235" t="s">
        <v>8</v>
      </c>
      <c r="E235" t="s">
        <v>16</v>
      </c>
      <c r="F235" t="s">
        <v>20</v>
      </c>
      <c r="G235">
        <v>4.583333333333333E-2</v>
      </c>
      <c r="H235" s="1">
        <v>46027</v>
      </c>
      <c r="I235">
        <v>1</v>
      </c>
      <c r="J235">
        <v>1</v>
      </c>
      <c r="K235">
        <v>2</v>
      </c>
      <c r="L235">
        <v>2</v>
      </c>
      <c r="M235" t="s">
        <v>5069</v>
      </c>
      <c r="N235" t="s">
        <v>5069</v>
      </c>
      <c r="O235">
        <v>1</v>
      </c>
      <c r="P235">
        <v>0</v>
      </c>
    </row>
    <row r="236" spans="1:16" x14ac:dyDescent="0.3">
      <c r="A236" t="s">
        <v>4262</v>
      </c>
      <c r="B236" s="1">
        <v>46027.063888888886</v>
      </c>
      <c r="C236" t="s">
        <v>7</v>
      </c>
      <c r="D236" t="s">
        <v>15</v>
      </c>
      <c r="E236" t="s">
        <v>19</v>
      </c>
      <c r="F236" t="s">
        <v>10</v>
      </c>
      <c r="G236">
        <v>6.3888888888888884E-2</v>
      </c>
      <c r="H236" s="1">
        <v>46027</v>
      </c>
      <c r="I236">
        <v>1</v>
      </c>
      <c r="J236">
        <v>3</v>
      </c>
      <c r="K236">
        <v>2</v>
      </c>
      <c r="L236">
        <v>6</v>
      </c>
      <c r="M236" t="s">
        <v>5071</v>
      </c>
      <c r="N236" t="s">
        <v>5071</v>
      </c>
      <c r="O236">
        <v>1</v>
      </c>
      <c r="P236">
        <v>0</v>
      </c>
    </row>
    <row r="237" spans="1:16" x14ac:dyDescent="0.3">
      <c r="A237" t="s">
        <v>2631</v>
      </c>
      <c r="B237" s="1">
        <v>46027.071527777778</v>
      </c>
      <c r="C237" t="s">
        <v>40</v>
      </c>
      <c r="D237" t="s">
        <v>15</v>
      </c>
      <c r="E237" t="s">
        <v>16</v>
      </c>
      <c r="F237" t="s">
        <v>20</v>
      </c>
      <c r="G237">
        <v>7.1527777777777773E-2</v>
      </c>
      <c r="H237" s="1">
        <v>46027</v>
      </c>
      <c r="I237">
        <v>1</v>
      </c>
      <c r="J237">
        <v>5</v>
      </c>
      <c r="K237">
        <v>2</v>
      </c>
      <c r="L237">
        <v>10</v>
      </c>
      <c r="M237" t="s">
        <v>5071</v>
      </c>
      <c r="N237" t="s">
        <v>5071</v>
      </c>
      <c r="O237">
        <v>1</v>
      </c>
      <c r="P237">
        <v>0</v>
      </c>
    </row>
    <row r="238" spans="1:16" x14ac:dyDescent="0.3">
      <c r="A238" t="s">
        <v>4031</v>
      </c>
      <c r="B238" s="1">
        <v>46027.081250000003</v>
      </c>
      <c r="C238" t="s">
        <v>35</v>
      </c>
      <c r="D238" t="s">
        <v>8</v>
      </c>
      <c r="E238" t="s">
        <v>19</v>
      </c>
      <c r="F238" t="s">
        <v>10</v>
      </c>
      <c r="G238">
        <v>8.1250000000000003E-2</v>
      </c>
      <c r="H238" s="1">
        <v>46027</v>
      </c>
      <c r="I238">
        <v>1</v>
      </c>
      <c r="J238">
        <v>1</v>
      </c>
      <c r="K238">
        <v>2</v>
      </c>
      <c r="L238">
        <v>2</v>
      </c>
      <c r="M238" t="s">
        <v>5069</v>
      </c>
      <c r="N238" t="s">
        <v>5069</v>
      </c>
      <c r="O238">
        <v>1</v>
      </c>
      <c r="P238">
        <v>0</v>
      </c>
    </row>
    <row r="239" spans="1:16" x14ac:dyDescent="0.3">
      <c r="A239" t="s">
        <v>824</v>
      </c>
      <c r="B239" s="1">
        <v>46027.095833333333</v>
      </c>
      <c r="C239" t="s">
        <v>7</v>
      </c>
      <c r="D239" t="s">
        <v>15</v>
      </c>
      <c r="E239" t="s">
        <v>19</v>
      </c>
      <c r="F239" t="s">
        <v>20</v>
      </c>
      <c r="G239">
        <v>9.583333333333334E-2</v>
      </c>
      <c r="H239" s="1">
        <v>46027</v>
      </c>
      <c r="I239">
        <v>1</v>
      </c>
      <c r="J239">
        <v>3</v>
      </c>
      <c r="K239">
        <v>2</v>
      </c>
      <c r="L239">
        <v>6</v>
      </c>
      <c r="M239" t="s">
        <v>5071</v>
      </c>
      <c r="N239" t="s">
        <v>5071</v>
      </c>
      <c r="O239">
        <v>1</v>
      </c>
      <c r="P239">
        <v>0</v>
      </c>
    </row>
    <row r="240" spans="1:16" x14ac:dyDescent="0.3">
      <c r="A240" t="s">
        <v>1656</v>
      </c>
      <c r="B240" s="1">
        <v>46027.127083333333</v>
      </c>
      <c r="C240" t="s">
        <v>7</v>
      </c>
      <c r="D240" t="s">
        <v>18</v>
      </c>
      <c r="E240" t="s">
        <v>16</v>
      </c>
      <c r="F240" t="s">
        <v>10</v>
      </c>
      <c r="G240">
        <v>0.12708333333333333</v>
      </c>
      <c r="H240" s="1">
        <v>46027</v>
      </c>
      <c r="I240">
        <v>1</v>
      </c>
      <c r="J240">
        <v>3</v>
      </c>
      <c r="K240">
        <v>2</v>
      </c>
      <c r="L240">
        <v>6</v>
      </c>
      <c r="M240" t="s">
        <v>5071</v>
      </c>
      <c r="N240" t="s">
        <v>5071</v>
      </c>
      <c r="O240">
        <v>1</v>
      </c>
      <c r="P240">
        <v>0</v>
      </c>
    </row>
    <row r="241" spans="1:16" x14ac:dyDescent="0.3">
      <c r="A241" t="s">
        <v>4664</v>
      </c>
      <c r="B241" s="1">
        <v>46027.207638888889</v>
      </c>
      <c r="C241" t="s">
        <v>7</v>
      </c>
      <c r="D241" t="s">
        <v>18</v>
      </c>
      <c r="E241" t="s">
        <v>19</v>
      </c>
      <c r="F241" t="s">
        <v>20</v>
      </c>
      <c r="G241">
        <v>0.2076388888888889</v>
      </c>
      <c r="H241" s="1">
        <v>46027</v>
      </c>
      <c r="I241">
        <v>1</v>
      </c>
      <c r="J241">
        <v>3</v>
      </c>
      <c r="K241">
        <v>2</v>
      </c>
      <c r="L241">
        <v>6</v>
      </c>
      <c r="M241" t="s">
        <v>5071</v>
      </c>
      <c r="N241" t="s">
        <v>5071</v>
      </c>
      <c r="O241">
        <v>1</v>
      </c>
      <c r="P241">
        <v>0</v>
      </c>
    </row>
    <row r="242" spans="1:16" x14ac:dyDescent="0.3">
      <c r="A242" t="s">
        <v>1692</v>
      </c>
      <c r="B242" s="1">
        <v>46027.224999999999</v>
      </c>
      <c r="C242" t="s">
        <v>7</v>
      </c>
      <c r="D242" t="s">
        <v>8</v>
      </c>
      <c r="E242" t="s">
        <v>19</v>
      </c>
      <c r="F242" t="s">
        <v>13</v>
      </c>
      <c r="G242">
        <v>0.22500000000000001</v>
      </c>
      <c r="H242" s="1">
        <v>46027</v>
      </c>
      <c r="I242">
        <v>1</v>
      </c>
      <c r="J242">
        <v>3</v>
      </c>
      <c r="K242">
        <v>1</v>
      </c>
      <c r="L242">
        <v>3</v>
      </c>
      <c r="M242" t="s">
        <v>5069</v>
      </c>
      <c r="N242" t="s">
        <v>5069</v>
      </c>
      <c r="O242">
        <v>1</v>
      </c>
      <c r="P242">
        <v>0</v>
      </c>
    </row>
    <row r="243" spans="1:16" x14ac:dyDescent="0.3">
      <c r="A243" t="s">
        <v>3395</v>
      </c>
      <c r="B243" s="1">
        <v>46027.25</v>
      </c>
      <c r="C243" t="s">
        <v>26</v>
      </c>
      <c r="D243" t="s">
        <v>15</v>
      </c>
      <c r="E243" t="s">
        <v>9</v>
      </c>
      <c r="F243" t="s">
        <v>10</v>
      </c>
      <c r="G243">
        <v>0.25</v>
      </c>
      <c r="H243" s="1">
        <v>46027</v>
      </c>
      <c r="I243">
        <v>1</v>
      </c>
      <c r="J243">
        <v>3</v>
      </c>
      <c r="K243">
        <v>2</v>
      </c>
      <c r="L243">
        <v>6</v>
      </c>
      <c r="M243" t="s">
        <v>5071</v>
      </c>
      <c r="N243" t="s">
        <v>5071</v>
      </c>
      <c r="O243">
        <v>1</v>
      </c>
      <c r="P243">
        <v>0</v>
      </c>
    </row>
    <row r="244" spans="1:16" x14ac:dyDescent="0.3">
      <c r="A244" t="s">
        <v>1580</v>
      </c>
      <c r="B244" s="1">
        <v>46027.269444444442</v>
      </c>
      <c r="C244" t="s">
        <v>7</v>
      </c>
      <c r="D244" t="s">
        <v>15</v>
      </c>
      <c r="E244" t="s">
        <v>19</v>
      </c>
      <c r="F244" t="s">
        <v>10</v>
      </c>
      <c r="G244">
        <v>0.26944444444444443</v>
      </c>
      <c r="H244" s="1">
        <v>46027</v>
      </c>
      <c r="I244">
        <v>1</v>
      </c>
      <c r="J244">
        <v>3</v>
      </c>
      <c r="K244">
        <v>2</v>
      </c>
      <c r="L244">
        <v>6</v>
      </c>
      <c r="M244" t="s">
        <v>5071</v>
      </c>
      <c r="N244" t="s">
        <v>5071</v>
      </c>
      <c r="O244">
        <v>1</v>
      </c>
      <c r="P244">
        <v>0</v>
      </c>
    </row>
    <row r="245" spans="1:16" x14ac:dyDescent="0.3">
      <c r="A245" t="s">
        <v>1728</v>
      </c>
      <c r="B245" s="1">
        <v>46027.306944444441</v>
      </c>
      <c r="C245" t="s">
        <v>7</v>
      </c>
      <c r="D245" t="s">
        <v>22</v>
      </c>
      <c r="E245" t="s">
        <v>19</v>
      </c>
      <c r="F245" t="s">
        <v>10</v>
      </c>
      <c r="G245">
        <v>0.30694444444444446</v>
      </c>
      <c r="H245" s="1">
        <v>46027</v>
      </c>
      <c r="I245">
        <v>1</v>
      </c>
      <c r="J245">
        <v>3</v>
      </c>
      <c r="K245">
        <v>2</v>
      </c>
      <c r="L245">
        <v>6</v>
      </c>
      <c r="M245" t="s">
        <v>5071</v>
      </c>
      <c r="N245" t="s">
        <v>5071</v>
      </c>
      <c r="O245">
        <v>1</v>
      </c>
      <c r="P245">
        <v>0</v>
      </c>
    </row>
    <row r="246" spans="1:16" x14ac:dyDescent="0.3">
      <c r="A246" t="s">
        <v>1600</v>
      </c>
      <c r="B246" s="1">
        <v>46027.324305555558</v>
      </c>
      <c r="C246" t="s">
        <v>35</v>
      </c>
      <c r="D246" t="s">
        <v>15</v>
      </c>
      <c r="E246" t="s">
        <v>31</v>
      </c>
      <c r="F246" t="s">
        <v>33</v>
      </c>
      <c r="G246">
        <v>0.32430555555555557</v>
      </c>
      <c r="H246" s="1">
        <v>46027</v>
      </c>
      <c r="I246">
        <v>1</v>
      </c>
      <c r="J246">
        <v>1</v>
      </c>
      <c r="K246">
        <v>4</v>
      </c>
      <c r="L246">
        <v>4</v>
      </c>
      <c r="M246" t="s">
        <v>5069</v>
      </c>
      <c r="N246" t="s">
        <v>5069</v>
      </c>
      <c r="O246">
        <v>1</v>
      </c>
      <c r="P246">
        <v>1</v>
      </c>
    </row>
    <row r="247" spans="1:16" x14ac:dyDescent="0.3">
      <c r="A247" t="s">
        <v>1981</v>
      </c>
      <c r="B247" s="1">
        <v>46027.37777777778</v>
      </c>
      <c r="C247" t="s">
        <v>47</v>
      </c>
      <c r="D247" t="s">
        <v>18</v>
      </c>
      <c r="E247" t="s">
        <v>19</v>
      </c>
      <c r="F247" t="s">
        <v>20</v>
      </c>
      <c r="G247">
        <v>0.37777777777777777</v>
      </c>
      <c r="H247" s="1">
        <v>46027</v>
      </c>
      <c r="I247">
        <v>1</v>
      </c>
      <c r="J247">
        <v>1</v>
      </c>
      <c r="K247">
        <v>2</v>
      </c>
      <c r="L247">
        <v>2</v>
      </c>
      <c r="M247" t="s">
        <v>5069</v>
      </c>
      <c r="N247" t="s">
        <v>5069</v>
      </c>
      <c r="O247">
        <v>1</v>
      </c>
      <c r="P247">
        <v>0</v>
      </c>
    </row>
    <row r="248" spans="1:16" x14ac:dyDescent="0.3">
      <c r="A248" t="s">
        <v>2428</v>
      </c>
      <c r="B248" s="1">
        <v>46027.412499999999</v>
      </c>
      <c r="C248" t="s">
        <v>26</v>
      </c>
      <c r="D248" t="s">
        <v>18</v>
      </c>
      <c r="E248" t="s">
        <v>19</v>
      </c>
      <c r="F248" t="s">
        <v>10</v>
      </c>
      <c r="G248">
        <v>0.41249999999999998</v>
      </c>
      <c r="H248" s="1">
        <v>46027</v>
      </c>
      <c r="I248">
        <v>1</v>
      </c>
      <c r="J248">
        <v>3</v>
      </c>
      <c r="K248">
        <v>2</v>
      </c>
      <c r="L248">
        <v>6</v>
      </c>
      <c r="M248" t="s">
        <v>5071</v>
      </c>
      <c r="N248" t="s">
        <v>5071</v>
      </c>
      <c r="O248">
        <v>1</v>
      </c>
      <c r="P248">
        <v>0</v>
      </c>
    </row>
    <row r="249" spans="1:16" x14ac:dyDescent="0.3">
      <c r="A249" t="s">
        <v>505</v>
      </c>
      <c r="B249" s="1">
        <v>46027.432638888888</v>
      </c>
      <c r="C249" t="s">
        <v>40</v>
      </c>
      <c r="D249" t="s">
        <v>15</v>
      </c>
      <c r="E249" t="s">
        <v>16</v>
      </c>
      <c r="F249" t="s">
        <v>10</v>
      </c>
      <c r="G249">
        <v>0.43263888888888891</v>
      </c>
      <c r="H249" s="1">
        <v>46027</v>
      </c>
      <c r="I249">
        <v>1</v>
      </c>
      <c r="J249">
        <v>5</v>
      </c>
      <c r="K249">
        <v>2</v>
      </c>
      <c r="L249">
        <v>10</v>
      </c>
      <c r="M249" t="s">
        <v>5071</v>
      </c>
      <c r="N249" t="s">
        <v>5071</v>
      </c>
      <c r="O249">
        <v>1</v>
      </c>
      <c r="P249">
        <v>0</v>
      </c>
    </row>
    <row r="250" spans="1:16" x14ac:dyDescent="0.3">
      <c r="A250" t="s">
        <v>2974</v>
      </c>
      <c r="B250" s="1">
        <v>46027.438888888886</v>
      </c>
      <c r="C250" t="s">
        <v>7</v>
      </c>
      <c r="D250" t="s">
        <v>8</v>
      </c>
      <c r="E250" t="s">
        <v>19</v>
      </c>
      <c r="F250" t="s">
        <v>10</v>
      </c>
      <c r="G250">
        <v>0.43888888888888888</v>
      </c>
      <c r="H250" s="1">
        <v>46027</v>
      </c>
      <c r="I250">
        <v>1</v>
      </c>
      <c r="J250">
        <v>3</v>
      </c>
      <c r="K250">
        <v>2</v>
      </c>
      <c r="L250">
        <v>6</v>
      </c>
      <c r="M250" t="s">
        <v>5071</v>
      </c>
      <c r="N250" t="s">
        <v>5071</v>
      </c>
      <c r="O250">
        <v>1</v>
      </c>
      <c r="P250">
        <v>0</v>
      </c>
    </row>
    <row r="251" spans="1:16" x14ac:dyDescent="0.3">
      <c r="A251" t="s">
        <v>1775</v>
      </c>
      <c r="B251" s="1">
        <v>46027.442361111112</v>
      </c>
      <c r="C251" t="s">
        <v>12</v>
      </c>
      <c r="D251" t="s">
        <v>8</v>
      </c>
      <c r="E251" t="s">
        <v>31</v>
      </c>
      <c r="F251" t="s">
        <v>13</v>
      </c>
      <c r="G251">
        <v>0.44236111111111109</v>
      </c>
      <c r="H251" s="1">
        <v>46027</v>
      </c>
      <c r="I251">
        <v>1</v>
      </c>
      <c r="J251">
        <v>1</v>
      </c>
      <c r="K251">
        <v>1</v>
      </c>
      <c r="L251">
        <v>1</v>
      </c>
      <c r="M251" t="s">
        <v>5069</v>
      </c>
      <c r="N251" t="s">
        <v>5069</v>
      </c>
      <c r="O251">
        <v>1</v>
      </c>
      <c r="P251">
        <v>0</v>
      </c>
    </row>
    <row r="252" spans="1:16" x14ac:dyDescent="0.3">
      <c r="A252" t="s">
        <v>3509</v>
      </c>
      <c r="B252" s="1">
        <v>46027.450694444444</v>
      </c>
      <c r="C252" t="s">
        <v>7</v>
      </c>
      <c r="D252" t="s">
        <v>8</v>
      </c>
      <c r="E252" t="s">
        <v>19</v>
      </c>
      <c r="F252" t="s">
        <v>10</v>
      </c>
      <c r="G252">
        <v>0.45069444444444445</v>
      </c>
      <c r="H252" s="1">
        <v>46027</v>
      </c>
      <c r="I252">
        <v>1</v>
      </c>
      <c r="J252">
        <v>3</v>
      </c>
      <c r="K252">
        <v>2</v>
      </c>
      <c r="L252">
        <v>6</v>
      </c>
      <c r="M252" t="s">
        <v>5071</v>
      </c>
      <c r="N252" t="s">
        <v>5071</v>
      </c>
      <c r="O252">
        <v>1</v>
      </c>
      <c r="P252">
        <v>0</v>
      </c>
    </row>
    <row r="253" spans="1:16" x14ac:dyDescent="0.3">
      <c r="A253" t="s">
        <v>4504</v>
      </c>
      <c r="B253" s="1">
        <v>46027.458333333336</v>
      </c>
      <c r="C253" t="s">
        <v>12</v>
      </c>
      <c r="D253" t="s">
        <v>8</v>
      </c>
      <c r="E253" t="s">
        <v>31</v>
      </c>
      <c r="F253" t="s">
        <v>10</v>
      </c>
      <c r="G253">
        <v>0.45833333333333331</v>
      </c>
      <c r="H253" s="1">
        <v>46027</v>
      </c>
      <c r="I253">
        <v>1</v>
      </c>
      <c r="J253">
        <v>1</v>
      </c>
      <c r="K253">
        <v>2</v>
      </c>
      <c r="L253">
        <v>2</v>
      </c>
      <c r="M253" t="s">
        <v>5069</v>
      </c>
      <c r="N253" t="s">
        <v>5069</v>
      </c>
      <c r="O253">
        <v>1</v>
      </c>
      <c r="P253">
        <v>0</v>
      </c>
    </row>
    <row r="254" spans="1:16" x14ac:dyDescent="0.3">
      <c r="A254" t="s">
        <v>2540</v>
      </c>
      <c r="B254" s="1">
        <v>46027.470138888886</v>
      </c>
      <c r="C254" t="s">
        <v>47</v>
      </c>
      <c r="D254" t="s">
        <v>8</v>
      </c>
      <c r="E254" t="s">
        <v>16</v>
      </c>
      <c r="F254" t="s">
        <v>10</v>
      </c>
      <c r="G254">
        <v>0.47013888888888888</v>
      </c>
      <c r="H254" s="1">
        <v>46027</v>
      </c>
      <c r="I254">
        <v>1</v>
      </c>
      <c r="J254">
        <v>1</v>
      </c>
      <c r="K254">
        <v>2</v>
      </c>
      <c r="L254">
        <v>2</v>
      </c>
      <c r="M254" t="s">
        <v>5069</v>
      </c>
      <c r="N254" t="s">
        <v>5069</v>
      </c>
      <c r="O254">
        <v>1</v>
      </c>
      <c r="P254">
        <v>0</v>
      </c>
    </row>
    <row r="255" spans="1:16" x14ac:dyDescent="0.3">
      <c r="A255" t="s">
        <v>1966</v>
      </c>
      <c r="B255" s="1">
        <v>46027.493055555555</v>
      </c>
      <c r="C255" t="s">
        <v>40</v>
      </c>
      <c r="D255" t="s">
        <v>22</v>
      </c>
      <c r="E255" t="s">
        <v>16</v>
      </c>
      <c r="F255" t="s">
        <v>33</v>
      </c>
      <c r="G255">
        <v>0.49305555555555558</v>
      </c>
      <c r="H255" s="1">
        <v>46027</v>
      </c>
      <c r="I255">
        <v>1</v>
      </c>
      <c r="J255">
        <v>5</v>
      </c>
      <c r="K255">
        <v>4</v>
      </c>
      <c r="L255">
        <v>20</v>
      </c>
      <c r="M255" t="s">
        <v>5075</v>
      </c>
      <c r="N255" t="s">
        <v>5076</v>
      </c>
      <c r="O255">
        <v>1</v>
      </c>
      <c r="P255">
        <v>1</v>
      </c>
    </row>
    <row r="256" spans="1:16" x14ac:dyDescent="0.3">
      <c r="A256" t="s">
        <v>1565</v>
      </c>
      <c r="B256" s="1">
        <v>46027.498611111114</v>
      </c>
      <c r="C256" t="s">
        <v>7</v>
      </c>
      <c r="D256" t="s">
        <v>18</v>
      </c>
      <c r="E256" t="s">
        <v>19</v>
      </c>
      <c r="F256" t="s">
        <v>10</v>
      </c>
      <c r="G256">
        <v>0.49861111111111112</v>
      </c>
      <c r="H256" s="1">
        <v>46027</v>
      </c>
      <c r="I256">
        <v>1</v>
      </c>
      <c r="J256">
        <v>3</v>
      </c>
      <c r="K256">
        <v>2</v>
      </c>
      <c r="L256">
        <v>6</v>
      </c>
      <c r="M256" t="s">
        <v>5071</v>
      </c>
      <c r="N256" t="s">
        <v>5071</v>
      </c>
      <c r="O256">
        <v>1</v>
      </c>
      <c r="P256">
        <v>0</v>
      </c>
    </row>
    <row r="257" spans="1:16" x14ac:dyDescent="0.3">
      <c r="A257" t="s">
        <v>1986</v>
      </c>
      <c r="B257" s="1">
        <v>46027.525000000001</v>
      </c>
      <c r="C257" t="s">
        <v>40</v>
      </c>
      <c r="D257" t="s">
        <v>22</v>
      </c>
      <c r="E257" t="s">
        <v>16</v>
      </c>
      <c r="F257" t="s">
        <v>20</v>
      </c>
      <c r="G257">
        <v>0.52500000000000002</v>
      </c>
      <c r="H257" s="1">
        <v>46027</v>
      </c>
      <c r="I257">
        <v>1</v>
      </c>
      <c r="J257">
        <v>5</v>
      </c>
      <c r="K257">
        <v>2</v>
      </c>
      <c r="L257">
        <v>10</v>
      </c>
      <c r="M257" t="s">
        <v>5071</v>
      </c>
      <c r="N257" t="s">
        <v>5071</v>
      </c>
      <c r="O257">
        <v>1</v>
      </c>
      <c r="P257">
        <v>0</v>
      </c>
    </row>
    <row r="258" spans="1:16" x14ac:dyDescent="0.3">
      <c r="A258" t="s">
        <v>675</v>
      </c>
      <c r="B258" s="1">
        <v>46027.536805555559</v>
      </c>
      <c r="C258" t="s">
        <v>35</v>
      </c>
      <c r="D258" t="s">
        <v>18</v>
      </c>
      <c r="E258" t="s">
        <v>19</v>
      </c>
      <c r="F258" t="s">
        <v>10</v>
      </c>
      <c r="G258">
        <v>0.53680555555555554</v>
      </c>
      <c r="H258" s="1">
        <v>46027</v>
      </c>
      <c r="I258">
        <v>1</v>
      </c>
      <c r="J258">
        <v>1</v>
      </c>
      <c r="K258">
        <v>2</v>
      </c>
      <c r="L258">
        <v>2</v>
      </c>
      <c r="M258" t="s">
        <v>5069</v>
      </c>
      <c r="N258" t="s">
        <v>5069</v>
      </c>
      <c r="O258">
        <v>1</v>
      </c>
      <c r="P258">
        <v>0</v>
      </c>
    </row>
    <row r="259" spans="1:16" x14ac:dyDescent="0.3">
      <c r="A259" t="s">
        <v>1946</v>
      </c>
      <c r="B259" s="1">
        <v>46027.538194444445</v>
      </c>
      <c r="C259" t="s">
        <v>40</v>
      </c>
      <c r="D259" t="s">
        <v>22</v>
      </c>
      <c r="E259" t="s">
        <v>16</v>
      </c>
      <c r="F259" t="s">
        <v>10</v>
      </c>
      <c r="G259">
        <v>0.53819444444444442</v>
      </c>
      <c r="H259" s="1">
        <v>46027</v>
      </c>
      <c r="I259">
        <v>1</v>
      </c>
      <c r="J259">
        <v>5</v>
      </c>
      <c r="K259">
        <v>2</v>
      </c>
      <c r="L259">
        <v>10</v>
      </c>
      <c r="M259" t="s">
        <v>5071</v>
      </c>
      <c r="N259" t="s">
        <v>5071</v>
      </c>
      <c r="O259">
        <v>1</v>
      </c>
      <c r="P259">
        <v>0</v>
      </c>
    </row>
    <row r="260" spans="1:16" x14ac:dyDescent="0.3">
      <c r="A260" t="s">
        <v>1539</v>
      </c>
      <c r="B260" s="1">
        <v>46027.566666666666</v>
      </c>
      <c r="C260" t="s">
        <v>7</v>
      </c>
      <c r="D260" t="s">
        <v>15</v>
      </c>
      <c r="E260" t="s">
        <v>19</v>
      </c>
      <c r="F260" t="s">
        <v>20</v>
      </c>
      <c r="G260">
        <v>0.56666666666666665</v>
      </c>
      <c r="H260" s="1">
        <v>46027</v>
      </c>
      <c r="I260">
        <v>1</v>
      </c>
      <c r="J260">
        <v>3</v>
      </c>
      <c r="K260">
        <v>2</v>
      </c>
      <c r="L260">
        <v>6</v>
      </c>
      <c r="M260" t="s">
        <v>5071</v>
      </c>
      <c r="N260" t="s">
        <v>5071</v>
      </c>
      <c r="O260">
        <v>1</v>
      </c>
      <c r="P260">
        <v>0</v>
      </c>
    </row>
    <row r="261" spans="1:16" x14ac:dyDescent="0.3">
      <c r="A261" t="s">
        <v>4605</v>
      </c>
      <c r="B261" s="1">
        <v>46027.606249999997</v>
      </c>
      <c r="C261" t="s">
        <v>40</v>
      </c>
      <c r="D261" t="s">
        <v>18</v>
      </c>
      <c r="E261" t="s">
        <v>16</v>
      </c>
      <c r="F261" t="s">
        <v>10</v>
      </c>
      <c r="G261">
        <v>0.60624999999999996</v>
      </c>
      <c r="H261" s="1">
        <v>46027</v>
      </c>
      <c r="I261">
        <v>1</v>
      </c>
      <c r="J261">
        <v>5</v>
      </c>
      <c r="K261">
        <v>2</v>
      </c>
      <c r="L261">
        <v>10</v>
      </c>
      <c r="M261" t="s">
        <v>5071</v>
      </c>
      <c r="N261" t="s">
        <v>5071</v>
      </c>
      <c r="O261">
        <v>1</v>
      </c>
      <c r="P261">
        <v>0</v>
      </c>
    </row>
    <row r="262" spans="1:16" x14ac:dyDescent="0.3">
      <c r="A262" t="s">
        <v>4870</v>
      </c>
      <c r="B262" s="1">
        <v>46027.622916666667</v>
      </c>
      <c r="C262" t="s">
        <v>7</v>
      </c>
      <c r="D262" t="s">
        <v>15</v>
      </c>
      <c r="E262" t="s">
        <v>19</v>
      </c>
      <c r="F262" t="s">
        <v>10</v>
      </c>
      <c r="G262">
        <v>0.62291666666666667</v>
      </c>
      <c r="H262" s="1">
        <v>46027</v>
      </c>
      <c r="I262">
        <v>1</v>
      </c>
      <c r="J262">
        <v>3</v>
      </c>
      <c r="K262">
        <v>2</v>
      </c>
      <c r="L262">
        <v>6</v>
      </c>
      <c r="M262" t="s">
        <v>5071</v>
      </c>
      <c r="N262" t="s">
        <v>5071</v>
      </c>
      <c r="O262">
        <v>1</v>
      </c>
      <c r="P262">
        <v>0</v>
      </c>
    </row>
    <row r="263" spans="1:16" x14ac:dyDescent="0.3">
      <c r="A263" t="s">
        <v>2142</v>
      </c>
      <c r="B263" s="1">
        <v>46027.646527777775</v>
      </c>
      <c r="C263" t="s">
        <v>47</v>
      </c>
      <c r="D263" t="s">
        <v>8</v>
      </c>
      <c r="E263" t="s">
        <v>9</v>
      </c>
      <c r="F263" t="s">
        <v>13</v>
      </c>
      <c r="G263">
        <v>0.64652777777777781</v>
      </c>
      <c r="H263" s="1">
        <v>46027</v>
      </c>
      <c r="I263">
        <v>1</v>
      </c>
      <c r="J263">
        <v>1</v>
      </c>
      <c r="K263">
        <v>1</v>
      </c>
      <c r="L263">
        <v>1</v>
      </c>
      <c r="M263" t="s">
        <v>5069</v>
      </c>
      <c r="N263" t="s">
        <v>5069</v>
      </c>
      <c r="O263">
        <v>1</v>
      </c>
      <c r="P263">
        <v>0</v>
      </c>
    </row>
    <row r="264" spans="1:16" x14ac:dyDescent="0.3">
      <c r="A264" t="s">
        <v>2037</v>
      </c>
      <c r="B264" s="1">
        <v>46027.650694444441</v>
      </c>
      <c r="C264" t="s">
        <v>7</v>
      </c>
      <c r="D264" t="s">
        <v>15</v>
      </c>
      <c r="E264" t="s">
        <v>19</v>
      </c>
      <c r="F264" t="s">
        <v>20</v>
      </c>
      <c r="G264">
        <v>0.65069444444444446</v>
      </c>
      <c r="H264" s="1">
        <v>46027</v>
      </c>
      <c r="I264">
        <v>1</v>
      </c>
      <c r="J264">
        <v>3</v>
      </c>
      <c r="K264">
        <v>2</v>
      </c>
      <c r="L264">
        <v>6</v>
      </c>
      <c r="M264" t="s">
        <v>5071</v>
      </c>
      <c r="N264" t="s">
        <v>5071</v>
      </c>
      <c r="O264">
        <v>1</v>
      </c>
      <c r="P264">
        <v>0</v>
      </c>
    </row>
    <row r="265" spans="1:16" x14ac:dyDescent="0.3">
      <c r="A265" t="s">
        <v>3162</v>
      </c>
      <c r="B265" s="1">
        <v>46027.67291666667</v>
      </c>
      <c r="C265" t="s">
        <v>7</v>
      </c>
      <c r="D265" t="s">
        <v>22</v>
      </c>
      <c r="E265" t="s">
        <v>19</v>
      </c>
      <c r="F265" t="s">
        <v>13</v>
      </c>
      <c r="G265">
        <v>0.67291666666666672</v>
      </c>
      <c r="H265" s="1">
        <v>46027</v>
      </c>
      <c r="I265">
        <v>1</v>
      </c>
      <c r="J265">
        <v>3</v>
      </c>
      <c r="K265">
        <v>1</v>
      </c>
      <c r="L265">
        <v>3</v>
      </c>
      <c r="M265" t="s">
        <v>5069</v>
      </c>
      <c r="N265" t="s">
        <v>5069</v>
      </c>
      <c r="O265">
        <v>1</v>
      </c>
      <c r="P265">
        <v>0</v>
      </c>
    </row>
    <row r="266" spans="1:16" x14ac:dyDescent="0.3">
      <c r="A266" t="s">
        <v>4164</v>
      </c>
      <c r="B266" s="1">
        <v>46027.713888888888</v>
      </c>
      <c r="C266" t="s">
        <v>40</v>
      </c>
      <c r="D266" t="s">
        <v>8</v>
      </c>
      <c r="E266" t="s">
        <v>16</v>
      </c>
      <c r="F266" t="s">
        <v>10</v>
      </c>
      <c r="G266">
        <v>0.71388888888888891</v>
      </c>
      <c r="H266" s="1">
        <v>46027</v>
      </c>
      <c r="I266">
        <v>1</v>
      </c>
      <c r="J266">
        <v>5</v>
      </c>
      <c r="K266">
        <v>2</v>
      </c>
      <c r="L266">
        <v>10</v>
      </c>
      <c r="M266" t="s">
        <v>5071</v>
      </c>
      <c r="N266" t="s">
        <v>5071</v>
      </c>
      <c r="O266">
        <v>1</v>
      </c>
      <c r="P266">
        <v>0</v>
      </c>
    </row>
    <row r="267" spans="1:16" x14ac:dyDescent="0.3">
      <c r="A267" t="s">
        <v>3468</v>
      </c>
      <c r="B267" s="1">
        <v>46027.71875</v>
      </c>
      <c r="C267" t="s">
        <v>40</v>
      </c>
      <c r="D267" t="s">
        <v>15</v>
      </c>
      <c r="E267" t="s">
        <v>16</v>
      </c>
      <c r="F267" t="s">
        <v>10</v>
      </c>
      <c r="G267">
        <v>0.71875</v>
      </c>
      <c r="H267" s="1">
        <v>46027</v>
      </c>
      <c r="I267">
        <v>1</v>
      </c>
      <c r="J267">
        <v>5</v>
      </c>
      <c r="K267">
        <v>2</v>
      </c>
      <c r="L267">
        <v>10</v>
      </c>
      <c r="M267" t="s">
        <v>5071</v>
      </c>
      <c r="N267" t="s">
        <v>5071</v>
      </c>
      <c r="O267">
        <v>1</v>
      </c>
      <c r="P267">
        <v>0</v>
      </c>
    </row>
    <row r="268" spans="1:16" x14ac:dyDescent="0.3">
      <c r="A268" t="s">
        <v>260</v>
      </c>
      <c r="B268" s="1">
        <v>46027.739583333336</v>
      </c>
      <c r="C268" t="s">
        <v>7</v>
      </c>
      <c r="D268" t="s">
        <v>15</v>
      </c>
      <c r="E268" t="s">
        <v>19</v>
      </c>
      <c r="F268" t="s">
        <v>20</v>
      </c>
      <c r="G268">
        <v>0.73958333333333337</v>
      </c>
      <c r="H268" s="1">
        <v>46027</v>
      </c>
      <c r="I268">
        <v>1</v>
      </c>
      <c r="J268">
        <v>3</v>
      </c>
      <c r="K268">
        <v>2</v>
      </c>
      <c r="L268">
        <v>6</v>
      </c>
      <c r="M268" t="s">
        <v>5071</v>
      </c>
      <c r="N268" t="s">
        <v>5071</v>
      </c>
      <c r="O268">
        <v>1</v>
      </c>
      <c r="P268">
        <v>0</v>
      </c>
    </row>
    <row r="269" spans="1:16" x14ac:dyDescent="0.3">
      <c r="A269" t="s">
        <v>4749</v>
      </c>
      <c r="B269" s="1">
        <v>46027.754166666666</v>
      </c>
      <c r="C269" t="s">
        <v>7</v>
      </c>
      <c r="D269" t="s">
        <v>22</v>
      </c>
      <c r="E269" t="s">
        <v>19</v>
      </c>
      <c r="F269" t="s">
        <v>10</v>
      </c>
      <c r="G269">
        <v>0.75416666666666665</v>
      </c>
      <c r="H269" s="1">
        <v>46027</v>
      </c>
      <c r="I269">
        <v>1</v>
      </c>
      <c r="J269">
        <v>3</v>
      </c>
      <c r="K269">
        <v>2</v>
      </c>
      <c r="L269">
        <v>6</v>
      </c>
      <c r="M269" t="s">
        <v>5071</v>
      </c>
      <c r="N269" t="s">
        <v>5071</v>
      </c>
      <c r="O269">
        <v>1</v>
      </c>
      <c r="P269">
        <v>0</v>
      </c>
    </row>
    <row r="270" spans="1:16" x14ac:dyDescent="0.3">
      <c r="A270" t="s">
        <v>3198</v>
      </c>
      <c r="B270" s="1">
        <v>46027.757638888892</v>
      </c>
      <c r="C270" t="s">
        <v>26</v>
      </c>
      <c r="D270" t="s">
        <v>22</v>
      </c>
      <c r="E270" t="s">
        <v>16</v>
      </c>
      <c r="F270" t="s">
        <v>10</v>
      </c>
      <c r="G270">
        <v>0.75763888888888886</v>
      </c>
      <c r="H270" s="1">
        <v>46027</v>
      </c>
      <c r="I270">
        <v>1</v>
      </c>
      <c r="J270">
        <v>3</v>
      </c>
      <c r="K270">
        <v>2</v>
      </c>
      <c r="L270">
        <v>6</v>
      </c>
      <c r="M270" t="s">
        <v>5071</v>
      </c>
      <c r="N270" t="s">
        <v>5071</v>
      </c>
      <c r="O270">
        <v>1</v>
      </c>
      <c r="P270">
        <v>0</v>
      </c>
    </row>
    <row r="271" spans="1:16" x14ac:dyDescent="0.3">
      <c r="A271" t="s">
        <v>3397</v>
      </c>
      <c r="B271" s="1">
        <v>46027.763888888891</v>
      </c>
      <c r="C271" t="s">
        <v>40</v>
      </c>
      <c r="D271" t="s">
        <v>8</v>
      </c>
      <c r="E271" t="s">
        <v>16</v>
      </c>
      <c r="F271" t="s">
        <v>20</v>
      </c>
      <c r="G271">
        <v>0.76388888888888884</v>
      </c>
      <c r="H271" s="1">
        <v>46027</v>
      </c>
      <c r="I271">
        <v>1</v>
      </c>
      <c r="J271">
        <v>5</v>
      </c>
      <c r="K271">
        <v>2</v>
      </c>
      <c r="L271">
        <v>10</v>
      </c>
      <c r="M271" t="s">
        <v>5071</v>
      </c>
      <c r="N271" t="s">
        <v>5071</v>
      </c>
      <c r="O271">
        <v>1</v>
      </c>
      <c r="P271">
        <v>0</v>
      </c>
    </row>
    <row r="272" spans="1:16" x14ac:dyDescent="0.3">
      <c r="A272" t="s">
        <v>624</v>
      </c>
      <c r="B272" s="1">
        <v>46027.76458333333</v>
      </c>
      <c r="C272" t="s">
        <v>40</v>
      </c>
      <c r="D272" t="s">
        <v>22</v>
      </c>
      <c r="E272" t="s">
        <v>16</v>
      </c>
      <c r="F272" t="s">
        <v>33</v>
      </c>
      <c r="G272">
        <v>0.76458333333333328</v>
      </c>
      <c r="H272" s="1">
        <v>46027</v>
      </c>
      <c r="I272">
        <v>1</v>
      </c>
      <c r="J272">
        <v>5</v>
      </c>
      <c r="K272">
        <v>4</v>
      </c>
      <c r="L272">
        <v>20</v>
      </c>
      <c r="M272" t="s">
        <v>5075</v>
      </c>
      <c r="N272" t="s">
        <v>5076</v>
      </c>
      <c r="O272">
        <v>1</v>
      </c>
      <c r="P272">
        <v>1</v>
      </c>
    </row>
    <row r="273" spans="1:16" x14ac:dyDescent="0.3">
      <c r="A273" t="s">
        <v>4360</v>
      </c>
      <c r="B273" s="1">
        <v>46027.792361111111</v>
      </c>
      <c r="C273" t="s">
        <v>7</v>
      </c>
      <c r="D273" t="s">
        <v>15</v>
      </c>
      <c r="E273" t="s">
        <v>19</v>
      </c>
      <c r="F273" t="s">
        <v>20</v>
      </c>
      <c r="G273">
        <v>0.79236111111111107</v>
      </c>
      <c r="H273" s="1">
        <v>46027</v>
      </c>
      <c r="I273">
        <v>1</v>
      </c>
      <c r="J273">
        <v>3</v>
      </c>
      <c r="K273">
        <v>2</v>
      </c>
      <c r="L273">
        <v>6</v>
      </c>
      <c r="M273" t="s">
        <v>5071</v>
      </c>
      <c r="N273" t="s">
        <v>5071</v>
      </c>
      <c r="O273">
        <v>1</v>
      </c>
      <c r="P273">
        <v>0</v>
      </c>
    </row>
    <row r="274" spans="1:16" x14ac:dyDescent="0.3">
      <c r="A274" t="s">
        <v>4650</v>
      </c>
      <c r="B274" s="1">
        <v>46027.85833333333</v>
      </c>
      <c r="C274" t="s">
        <v>35</v>
      </c>
      <c r="D274" t="s">
        <v>8</v>
      </c>
      <c r="E274" t="s">
        <v>16</v>
      </c>
      <c r="F274" t="s">
        <v>10</v>
      </c>
      <c r="G274">
        <v>0.85833333333333328</v>
      </c>
      <c r="H274" s="1">
        <v>46027</v>
      </c>
      <c r="I274">
        <v>1</v>
      </c>
      <c r="J274">
        <v>1</v>
      </c>
      <c r="K274">
        <v>2</v>
      </c>
      <c r="L274">
        <v>2</v>
      </c>
      <c r="M274" t="s">
        <v>5069</v>
      </c>
      <c r="N274" t="s">
        <v>5069</v>
      </c>
      <c r="O274">
        <v>1</v>
      </c>
      <c r="P274">
        <v>0</v>
      </c>
    </row>
    <row r="275" spans="1:16" x14ac:dyDescent="0.3">
      <c r="A275" t="s">
        <v>70</v>
      </c>
      <c r="B275" s="1">
        <v>46027.876388888886</v>
      </c>
      <c r="C275" t="s">
        <v>7</v>
      </c>
      <c r="D275" t="s">
        <v>22</v>
      </c>
      <c r="E275" t="s">
        <v>19</v>
      </c>
      <c r="F275" t="s">
        <v>13</v>
      </c>
      <c r="G275">
        <v>0.87638888888888888</v>
      </c>
      <c r="H275" s="1">
        <v>46027</v>
      </c>
      <c r="I275">
        <v>1</v>
      </c>
      <c r="J275">
        <v>3</v>
      </c>
      <c r="K275">
        <v>1</v>
      </c>
      <c r="L275">
        <v>3</v>
      </c>
      <c r="M275" t="s">
        <v>5069</v>
      </c>
      <c r="N275" t="s">
        <v>5069</v>
      </c>
      <c r="O275">
        <v>1</v>
      </c>
      <c r="P275">
        <v>0</v>
      </c>
    </row>
    <row r="276" spans="1:16" x14ac:dyDescent="0.3">
      <c r="A276" t="s">
        <v>1987</v>
      </c>
      <c r="B276" s="1">
        <v>46027.879861111112</v>
      </c>
      <c r="C276" t="s">
        <v>7</v>
      </c>
      <c r="D276" t="s">
        <v>15</v>
      </c>
      <c r="E276" t="s">
        <v>9</v>
      </c>
      <c r="F276" t="s">
        <v>33</v>
      </c>
      <c r="G276">
        <v>0.87986111111111109</v>
      </c>
      <c r="H276" s="1">
        <v>46027</v>
      </c>
      <c r="I276">
        <v>1</v>
      </c>
      <c r="J276">
        <v>3</v>
      </c>
      <c r="K276">
        <v>4</v>
      </c>
      <c r="L276">
        <v>12</v>
      </c>
      <c r="M276" t="s">
        <v>5073</v>
      </c>
      <c r="N276" t="s">
        <v>5073</v>
      </c>
      <c r="O276">
        <v>1</v>
      </c>
      <c r="P276">
        <v>1</v>
      </c>
    </row>
    <row r="277" spans="1:16" x14ac:dyDescent="0.3">
      <c r="A277" t="s">
        <v>2033</v>
      </c>
      <c r="B277" s="1">
        <v>46027.883333333331</v>
      </c>
      <c r="C277" t="s">
        <v>7</v>
      </c>
      <c r="D277" t="s">
        <v>8</v>
      </c>
      <c r="E277" t="s">
        <v>19</v>
      </c>
      <c r="F277" t="s">
        <v>10</v>
      </c>
      <c r="G277">
        <v>0.8833333333333333</v>
      </c>
      <c r="H277" s="1">
        <v>46027</v>
      </c>
      <c r="I277">
        <v>1</v>
      </c>
      <c r="J277">
        <v>3</v>
      </c>
      <c r="K277">
        <v>2</v>
      </c>
      <c r="L277">
        <v>6</v>
      </c>
      <c r="M277" t="s">
        <v>5071</v>
      </c>
      <c r="N277" t="s">
        <v>5071</v>
      </c>
      <c r="O277">
        <v>1</v>
      </c>
      <c r="P277">
        <v>0</v>
      </c>
    </row>
    <row r="278" spans="1:16" x14ac:dyDescent="0.3">
      <c r="A278" t="s">
        <v>136</v>
      </c>
      <c r="B278" s="1">
        <v>46027.936111111114</v>
      </c>
      <c r="C278" t="s">
        <v>12</v>
      </c>
      <c r="D278" t="s">
        <v>18</v>
      </c>
      <c r="E278" t="s">
        <v>9</v>
      </c>
      <c r="F278" t="s">
        <v>10</v>
      </c>
      <c r="G278">
        <v>0.93611111111111112</v>
      </c>
      <c r="H278" s="1">
        <v>46027</v>
      </c>
      <c r="I278">
        <v>1</v>
      </c>
      <c r="J278">
        <v>1</v>
      </c>
      <c r="K278">
        <v>2</v>
      </c>
      <c r="L278">
        <v>2</v>
      </c>
      <c r="M278" t="s">
        <v>5069</v>
      </c>
      <c r="N278" t="s">
        <v>5069</v>
      </c>
      <c r="O278">
        <v>1</v>
      </c>
      <c r="P278">
        <v>0</v>
      </c>
    </row>
    <row r="279" spans="1:16" x14ac:dyDescent="0.3">
      <c r="A279" t="s">
        <v>3779</v>
      </c>
      <c r="B279" s="1">
        <v>46027.943055555559</v>
      </c>
      <c r="C279" t="s">
        <v>7</v>
      </c>
      <c r="D279" t="s">
        <v>22</v>
      </c>
      <c r="E279" t="s">
        <v>19</v>
      </c>
      <c r="F279" t="s">
        <v>20</v>
      </c>
      <c r="G279">
        <v>0.94305555555555554</v>
      </c>
      <c r="H279" s="1">
        <v>46027</v>
      </c>
      <c r="I279">
        <v>1</v>
      </c>
      <c r="J279">
        <v>3</v>
      </c>
      <c r="K279">
        <v>2</v>
      </c>
      <c r="L279">
        <v>6</v>
      </c>
      <c r="M279" t="s">
        <v>5071</v>
      </c>
      <c r="N279" t="s">
        <v>5071</v>
      </c>
      <c r="O279">
        <v>1</v>
      </c>
      <c r="P279">
        <v>0</v>
      </c>
    </row>
    <row r="280" spans="1:16" x14ac:dyDescent="0.3">
      <c r="A280" t="s">
        <v>3233</v>
      </c>
      <c r="B280" s="1">
        <v>46027.948611111111</v>
      </c>
      <c r="C280" t="s">
        <v>35</v>
      </c>
      <c r="D280" t="s">
        <v>22</v>
      </c>
      <c r="E280" t="s">
        <v>16</v>
      </c>
      <c r="F280" t="s">
        <v>20</v>
      </c>
      <c r="G280">
        <v>0.94861111111111107</v>
      </c>
      <c r="H280" s="1">
        <v>46027</v>
      </c>
      <c r="I280">
        <v>1</v>
      </c>
      <c r="J280">
        <v>1</v>
      </c>
      <c r="K280">
        <v>2</v>
      </c>
      <c r="L280">
        <v>2</v>
      </c>
      <c r="M280" t="s">
        <v>5069</v>
      </c>
      <c r="N280" t="s">
        <v>5069</v>
      </c>
      <c r="O280">
        <v>1</v>
      </c>
      <c r="P280">
        <v>0</v>
      </c>
    </row>
    <row r="281" spans="1:16" x14ac:dyDescent="0.3">
      <c r="A281" t="s">
        <v>4261</v>
      </c>
      <c r="B281" s="1">
        <v>46027.951388888891</v>
      </c>
      <c r="C281" t="s">
        <v>26</v>
      </c>
      <c r="D281" t="s">
        <v>22</v>
      </c>
      <c r="E281" t="s">
        <v>19</v>
      </c>
      <c r="F281" t="s">
        <v>13</v>
      </c>
      <c r="G281">
        <v>0.95138888888888884</v>
      </c>
      <c r="H281" s="1">
        <v>46027</v>
      </c>
      <c r="I281">
        <v>1</v>
      </c>
      <c r="J281">
        <v>3</v>
      </c>
      <c r="K281">
        <v>1</v>
      </c>
      <c r="L281">
        <v>3</v>
      </c>
      <c r="M281" t="s">
        <v>5069</v>
      </c>
      <c r="N281" t="s">
        <v>5069</v>
      </c>
      <c r="O281">
        <v>1</v>
      </c>
      <c r="P281">
        <v>0</v>
      </c>
    </row>
    <row r="282" spans="1:16" x14ac:dyDescent="0.3">
      <c r="A282" t="s">
        <v>4832</v>
      </c>
      <c r="B282" s="1">
        <v>46027.963194444441</v>
      </c>
      <c r="C282" t="s">
        <v>7</v>
      </c>
      <c r="D282" t="s">
        <v>8</v>
      </c>
      <c r="E282" t="s">
        <v>19</v>
      </c>
      <c r="F282" t="s">
        <v>13</v>
      </c>
      <c r="G282">
        <v>0.96319444444444446</v>
      </c>
      <c r="H282" s="1">
        <v>46027</v>
      </c>
      <c r="I282">
        <v>1</v>
      </c>
      <c r="J282">
        <v>3</v>
      </c>
      <c r="K282">
        <v>1</v>
      </c>
      <c r="L282">
        <v>3</v>
      </c>
      <c r="M282" t="s">
        <v>5069</v>
      </c>
      <c r="N282" t="s">
        <v>5069</v>
      </c>
      <c r="O282">
        <v>1</v>
      </c>
      <c r="P282">
        <v>0</v>
      </c>
    </row>
    <row r="283" spans="1:16" x14ac:dyDescent="0.3">
      <c r="A283" t="s">
        <v>2936</v>
      </c>
      <c r="B283" s="1">
        <v>46027.987500000003</v>
      </c>
      <c r="C283" t="s">
        <v>7</v>
      </c>
      <c r="D283" t="s">
        <v>22</v>
      </c>
      <c r="E283" t="s">
        <v>19</v>
      </c>
      <c r="F283" t="s">
        <v>20</v>
      </c>
      <c r="G283">
        <v>0.98750000000000004</v>
      </c>
      <c r="H283" s="1">
        <v>46027</v>
      </c>
      <c r="I283">
        <v>1</v>
      </c>
      <c r="J283">
        <v>3</v>
      </c>
      <c r="K283">
        <v>2</v>
      </c>
      <c r="L283">
        <v>6</v>
      </c>
      <c r="M283" t="s">
        <v>5071</v>
      </c>
      <c r="N283" t="s">
        <v>5071</v>
      </c>
      <c r="O283">
        <v>1</v>
      </c>
      <c r="P283">
        <v>0</v>
      </c>
    </row>
    <row r="284" spans="1:16" x14ac:dyDescent="0.3">
      <c r="A284" t="s">
        <v>3137</v>
      </c>
      <c r="B284" s="1">
        <v>46027.992361111108</v>
      </c>
      <c r="C284" t="s">
        <v>7</v>
      </c>
      <c r="D284" t="s">
        <v>22</v>
      </c>
      <c r="E284" t="s">
        <v>19</v>
      </c>
      <c r="F284" t="s">
        <v>20</v>
      </c>
      <c r="G284">
        <v>0.99236111111111114</v>
      </c>
      <c r="H284" s="1">
        <v>46027</v>
      </c>
      <c r="I284">
        <v>1</v>
      </c>
      <c r="J284">
        <v>3</v>
      </c>
      <c r="K284">
        <v>2</v>
      </c>
      <c r="L284">
        <v>6</v>
      </c>
      <c r="M284" t="s">
        <v>5071</v>
      </c>
      <c r="N284" t="s">
        <v>5071</v>
      </c>
      <c r="O284">
        <v>1</v>
      </c>
      <c r="P284">
        <v>0</v>
      </c>
    </row>
    <row r="285" spans="1:16" x14ac:dyDescent="0.3">
      <c r="A285" t="s">
        <v>3828</v>
      </c>
      <c r="B285" s="1">
        <v>46027.997916666667</v>
      </c>
      <c r="C285" t="s">
        <v>47</v>
      </c>
      <c r="D285" t="s">
        <v>18</v>
      </c>
      <c r="E285" t="s">
        <v>19</v>
      </c>
      <c r="F285" t="s">
        <v>10</v>
      </c>
      <c r="G285">
        <v>0.99791666666666667</v>
      </c>
      <c r="H285" s="1">
        <v>46027</v>
      </c>
      <c r="I285">
        <v>1</v>
      </c>
      <c r="J285">
        <v>1</v>
      </c>
      <c r="K285">
        <v>2</v>
      </c>
      <c r="L285">
        <v>2</v>
      </c>
      <c r="M285" t="s">
        <v>5069</v>
      </c>
      <c r="N285" t="s">
        <v>5069</v>
      </c>
      <c r="O285">
        <v>1</v>
      </c>
      <c r="P285">
        <v>0</v>
      </c>
    </row>
    <row r="286" spans="1:16" x14ac:dyDescent="0.3">
      <c r="A286" t="s">
        <v>2886</v>
      </c>
      <c r="B286" s="1">
        <v>46028.004861111112</v>
      </c>
      <c r="C286" t="s">
        <v>7</v>
      </c>
      <c r="D286" t="s">
        <v>8</v>
      </c>
      <c r="E286" t="s">
        <v>19</v>
      </c>
      <c r="F286" t="s">
        <v>20</v>
      </c>
      <c r="G286">
        <v>4.8611111111111112E-3</v>
      </c>
      <c r="H286" s="1">
        <v>46028</v>
      </c>
      <c r="I286">
        <v>1</v>
      </c>
      <c r="J286">
        <v>3</v>
      </c>
      <c r="K286">
        <v>2</v>
      </c>
      <c r="L286">
        <v>6</v>
      </c>
      <c r="M286" t="s">
        <v>5071</v>
      </c>
      <c r="N286" t="s">
        <v>5071</v>
      </c>
      <c r="O286">
        <v>1</v>
      </c>
      <c r="P286">
        <v>0</v>
      </c>
    </row>
    <row r="287" spans="1:16" x14ac:dyDescent="0.3">
      <c r="A287" t="s">
        <v>3022</v>
      </c>
      <c r="B287" s="1">
        <v>46028.010416666664</v>
      </c>
      <c r="C287" t="s">
        <v>7</v>
      </c>
      <c r="D287" t="s">
        <v>22</v>
      </c>
      <c r="E287" t="s">
        <v>19</v>
      </c>
      <c r="F287" t="s">
        <v>10</v>
      </c>
      <c r="G287">
        <v>1.0416666666666666E-2</v>
      </c>
      <c r="H287" s="1">
        <v>46028</v>
      </c>
      <c r="I287">
        <v>1</v>
      </c>
      <c r="J287">
        <v>3</v>
      </c>
      <c r="K287">
        <v>2</v>
      </c>
      <c r="L287">
        <v>6</v>
      </c>
      <c r="M287" t="s">
        <v>5071</v>
      </c>
      <c r="N287" t="s">
        <v>5071</v>
      </c>
      <c r="O287">
        <v>1</v>
      </c>
      <c r="P287">
        <v>0</v>
      </c>
    </row>
    <row r="288" spans="1:16" x14ac:dyDescent="0.3">
      <c r="A288" t="s">
        <v>4225</v>
      </c>
      <c r="B288" s="1">
        <v>46028.013194444444</v>
      </c>
      <c r="C288" t="s">
        <v>7</v>
      </c>
      <c r="D288" t="s">
        <v>18</v>
      </c>
      <c r="E288" t="s">
        <v>19</v>
      </c>
      <c r="F288" t="s">
        <v>10</v>
      </c>
      <c r="G288">
        <v>1.3194444444444444E-2</v>
      </c>
      <c r="H288" s="1">
        <v>46028</v>
      </c>
      <c r="I288">
        <v>1</v>
      </c>
      <c r="J288">
        <v>3</v>
      </c>
      <c r="K288">
        <v>2</v>
      </c>
      <c r="L288">
        <v>6</v>
      </c>
      <c r="M288" t="s">
        <v>5071</v>
      </c>
      <c r="N288" t="s">
        <v>5071</v>
      </c>
      <c r="O288">
        <v>1</v>
      </c>
      <c r="P288">
        <v>0</v>
      </c>
    </row>
    <row r="289" spans="1:16" x14ac:dyDescent="0.3">
      <c r="A289" t="s">
        <v>1530</v>
      </c>
      <c r="B289" s="1">
        <v>46028.067361111112</v>
      </c>
      <c r="C289" t="s">
        <v>7</v>
      </c>
      <c r="D289" t="s">
        <v>15</v>
      </c>
      <c r="E289" t="s">
        <v>19</v>
      </c>
      <c r="F289" t="s">
        <v>10</v>
      </c>
      <c r="G289">
        <v>6.7361111111111108E-2</v>
      </c>
      <c r="H289" s="1">
        <v>46028</v>
      </c>
      <c r="I289">
        <v>1</v>
      </c>
      <c r="J289">
        <v>3</v>
      </c>
      <c r="K289">
        <v>2</v>
      </c>
      <c r="L289">
        <v>6</v>
      </c>
      <c r="M289" t="s">
        <v>5071</v>
      </c>
      <c r="N289" t="s">
        <v>5071</v>
      </c>
      <c r="O289">
        <v>1</v>
      </c>
      <c r="P289">
        <v>0</v>
      </c>
    </row>
    <row r="290" spans="1:16" x14ac:dyDescent="0.3">
      <c r="A290" t="s">
        <v>4893</v>
      </c>
      <c r="B290" s="1">
        <v>46028.138888888891</v>
      </c>
      <c r="C290" t="s">
        <v>7</v>
      </c>
      <c r="D290" t="s">
        <v>8</v>
      </c>
      <c r="E290" t="s">
        <v>19</v>
      </c>
      <c r="F290" t="s">
        <v>20</v>
      </c>
      <c r="G290">
        <v>0.1388888888888889</v>
      </c>
      <c r="H290" s="1">
        <v>46028</v>
      </c>
      <c r="I290">
        <v>1</v>
      </c>
      <c r="J290">
        <v>3</v>
      </c>
      <c r="K290">
        <v>2</v>
      </c>
      <c r="L290">
        <v>6</v>
      </c>
      <c r="M290" t="s">
        <v>5071</v>
      </c>
      <c r="N290" t="s">
        <v>5071</v>
      </c>
      <c r="O290">
        <v>1</v>
      </c>
      <c r="P290">
        <v>0</v>
      </c>
    </row>
    <row r="291" spans="1:16" x14ac:dyDescent="0.3">
      <c r="A291" t="s">
        <v>2642</v>
      </c>
      <c r="B291" s="1">
        <v>46028.15347222222</v>
      </c>
      <c r="C291" t="s">
        <v>7</v>
      </c>
      <c r="D291" t="s">
        <v>15</v>
      </c>
      <c r="E291" t="s">
        <v>19</v>
      </c>
      <c r="F291" t="s">
        <v>20</v>
      </c>
      <c r="G291">
        <v>0.15347222222222223</v>
      </c>
      <c r="H291" s="1">
        <v>46028</v>
      </c>
      <c r="I291">
        <v>1</v>
      </c>
      <c r="J291">
        <v>3</v>
      </c>
      <c r="K291">
        <v>2</v>
      </c>
      <c r="L291">
        <v>6</v>
      </c>
      <c r="M291" t="s">
        <v>5071</v>
      </c>
      <c r="N291" t="s">
        <v>5071</v>
      </c>
      <c r="O291">
        <v>1</v>
      </c>
      <c r="P291">
        <v>0</v>
      </c>
    </row>
    <row r="292" spans="1:16" x14ac:dyDescent="0.3">
      <c r="A292" t="s">
        <v>3798</v>
      </c>
      <c r="B292" s="1">
        <v>46028.173611111109</v>
      </c>
      <c r="C292" t="s">
        <v>12</v>
      </c>
      <c r="D292" t="s">
        <v>22</v>
      </c>
      <c r="E292" t="s">
        <v>9</v>
      </c>
      <c r="F292" t="s">
        <v>33</v>
      </c>
      <c r="G292">
        <v>0.1736111111111111</v>
      </c>
      <c r="H292" s="1">
        <v>46028</v>
      </c>
      <c r="I292">
        <v>1</v>
      </c>
      <c r="J292">
        <v>1</v>
      </c>
      <c r="K292">
        <v>4</v>
      </c>
      <c r="L292">
        <v>4</v>
      </c>
      <c r="M292" t="s">
        <v>5069</v>
      </c>
      <c r="N292" t="s">
        <v>5069</v>
      </c>
      <c r="O292">
        <v>1</v>
      </c>
      <c r="P292">
        <v>1</v>
      </c>
    </row>
    <row r="293" spans="1:16" x14ac:dyDescent="0.3">
      <c r="A293" t="s">
        <v>1751</v>
      </c>
      <c r="B293" s="1">
        <v>46028.190972222219</v>
      </c>
      <c r="C293" t="s">
        <v>47</v>
      </c>
      <c r="D293" t="s">
        <v>18</v>
      </c>
      <c r="E293" t="s">
        <v>9</v>
      </c>
      <c r="F293" t="s">
        <v>20</v>
      </c>
      <c r="G293">
        <v>0.19097222222222221</v>
      </c>
      <c r="H293" s="1">
        <v>46028</v>
      </c>
      <c r="I293">
        <v>1</v>
      </c>
      <c r="J293">
        <v>1</v>
      </c>
      <c r="K293">
        <v>2</v>
      </c>
      <c r="L293">
        <v>2</v>
      </c>
      <c r="M293" t="s">
        <v>5069</v>
      </c>
      <c r="N293" t="s">
        <v>5069</v>
      </c>
      <c r="O293">
        <v>1</v>
      </c>
      <c r="P293">
        <v>0</v>
      </c>
    </row>
    <row r="294" spans="1:16" x14ac:dyDescent="0.3">
      <c r="A294" t="s">
        <v>3051</v>
      </c>
      <c r="B294" s="1">
        <v>46028.195138888892</v>
      </c>
      <c r="C294" t="s">
        <v>7</v>
      </c>
      <c r="D294" t="s">
        <v>18</v>
      </c>
      <c r="E294" t="s">
        <v>19</v>
      </c>
      <c r="F294" t="s">
        <v>10</v>
      </c>
      <c r="G294">
        <v>0.19513888888888889</v>
      </c>
      <c r="H294" s="1">
        <v>46028</v>
      </c>
      <c r="I294">
        <v>1</v>
      </c>
      <c r="J294">
        <v>3</v>
      </c>
      <c r="K294">
        <v>2</v>
      </c>
      <c r="L294">
        <v>6</v>
      </c>
      <c r="M294" t="s">
        <v>5071</v>
      </c>
      <c r="N294" t="s">
        <v>5071</v>
      </c>
      <c r="O294">
        <v>1</v>
      </c>
      <c r="P294">
        <v>0</v>
      </c>
    </row>
    <row r="295" spans="1:16" x14ac:dyDescent="0.3">
      <c r="A295" t="s">
        <v>963</v>
      </c>
      <c r="B295" s="1">
        <v>46028.202777777777</v>
      </c>
      <c r="C295" t="s">
        <v>40</v>
      </c>
      <c r="D295" t="s">
        <v>22</v>
      </c>
      <c r="E295" t="s">
        <v>16</v>
      </c>
      <c r="F295" t="s">
        <v>10</v>
      </c>
      <c r="G295">
        <v>0.20277777777777778</v>
      </c>
      <c r="H295" s="1">
        <v>46028</v>
      </c>
      <c r="I295">
        <v>1</v>
      </c>
      <c r="J295">
        <v>5</v>
      </c>
      <c r="K295">
        <v>2</v>
      </c>
      <c r="L295">
        <v>10</v>
      </c>
      <c r="M295" t="s">
        <v>5071</v>
      </c>
      <c r="N295" t="s">
        <v>5071</v>
      </c>
      <c r="O295">
        <v>1</v>
      </c>
      <c r="P295">
        <v>0</v>
      </c>
    </row>
    <row r="296" spans="1:16" x14ac:dyDescent="0.3">
      <c r="A296" t="s">
        <v>62</v>
      </c>
      <c r="B296" s="1">
        <v>46028.206944444442</v>
      </c>
      <c r="C296" t="s">
        <v>26</v>
      </c>
      <c r="D296" t="s">
        <v>18</v>
      </c>
      <c r="E296" t="s">
        <v>31</v>
      </c>
      <c r="F296" t="s">
        <v>10</v>
      </c>
      <c r="G296">
        <v>0.20694444444444443</v>
      </c>
      <c r="H296" s="1">
        <v>46028</v>
      </c>
      <c r="I296">
        <v>1</v>
      </c>
      <c r="J296">
        <v>3</v>
      </c>
      <c r="K296">
        <v>2</v>
      </c>
      <c r="L296">
        <v>6</v>
      </c>
      <c r="M296" t="s">
        <v>5071</v>
      </c>
      <c r="N296" t="s">
        <v>5071</v>
      </c>
      <c r="O296">
        <v>1</v>
      </c>
      <c r="P296">
        <v>0</v>
      </c>
    </row>
    <row r="297" spans="1:16" x14ac:dyDescent="0.3">
      <c r="A297" t="s">
        <v>1224</v>
      </c>
      <c r="B297" s="1">
        <v>46028.207638888889</v>
      </c>
      <c r="C297" t="s">
        <v>26</v>
      </c>
      <c r="D297" t="s">
        <v>8</v>
      </c>
      <c r="E297" t="s">
        <v>31</v>
      </c>
      <c r="F297" t="s">
        <v>20</v>
      </c>
      <c r="G297">
        <v>0.2076388888888889</v>
      </c>
      <c r="H297" s="1">
        <v>46028</v>
      </c>
      <c r="I297">
        <v>1</v>
      </c>
      <c r="J297">
        <v>3</v>
      </c>
      <c r="K297">
        <v>2</v>
      </c>
      <c r="L297">
        <v>6</v>
      </c>
      <c r="M297" t="s">
        <v>5071</v>
      </c>
      <c r="N297" t="s">
        <v>5071</v>
      </c>
      <c r="O297">
        <v>1</v>
      </c>
      <c r="P297">
        <v>0</v>
      </c>
    </row>
    <row r="298" spans="1:16" x14ac:dyDescent="0.3">
      <c r="A298" t="s">
        <v>836</v>
      </c>
      <c r="B298" s="1">
        <v>46028.211805555555</v>
      </c>
      <c r="C298" t="s">
        <v>40</v>
      </c>
      <c r="D298" t="s">
        <v>18</v>
      </c>
      <c r="E298" t="s">
        <v>16</v>
      </c>
      <c r="F298" t="s">
        <v>10</v>
      </c>
      <c r="G298">
        <v>0.21180555555555555</v>
      </c>
      <c r="H298" s="1">
        <v>46028</v>
      </c>
      <c r="I298">
        <v>1</v>
      </c>
      <c r="J298">
        <v>5</v>
      </c>
      <c r="K298">
        <v>2</v>
      </c>
      <c r="L298">
        <v>10</v>
      </c>
      <c r="M298" t="s">
        <v>5071</v>
      </c>
      <c r="N298" t="s">
        <v>5071</v>
      </c>
      <c r="O298">
        <v>1</v>
      </c>
      <c r="P298">
        <v>0</v>
      </c>
    </row>
    <row r="299" spans="1:16" x14ac:dyDescent="0.3">
      <c r="A299" t="s">
        <v>3117</v>
      </c>
      <c r="B299" s="1">
        <v>46028.216666666667</v>
      </c>
      <c r="C299" t="s">
        <v>35</v>
      </c>
      <c r="D299" t="s">
        <v>8</v>
      </c>
      <c r="E299" t="s">
        <v>19</v>
      </c>
      <c r="F299" t="s">
        <v>10</v>
      </c>
      <c r="G299">
        <v>0.21666666666666667</v>
      </c>
      <c r="H299" s="1">
        <v>46028</v>
      </c>
      <c r="I299">
        <v>1</v>
      </c>
      <c r="J299">
        <v>1</v>
      </c>
      <c r="K299">
        <v>2</v>
      </c>
      <c r="L299">
        <v>2</v>
      </c>
      <c r="M299" t="s">
        <v>5069</v>
      </c>
      <c r="N299" t="s">
        <v>5069</v>
      </c>
      <c r="O299">
        <v>1</v>
      </c>
      <c r="P299">
        <v>0</v>
      </c>
    </row>
    <row r="300" spans="1:16" x14ac:dyDescent="0.3">
      <c r="A300" t="s">
        <v>4532</v>
      </c>
      <c r="B300" s="1">
        <v>46028.25</v>
      </c>
      <c r="C300" t="s">
        <v>7</v>
      </c>
      <c r="D300" t="s">
        <v>15</v>
      </c>
      <c r="E300" t="s">
        <v>19</v>
      </c>
      <c r="F300" t="s">
        <v>10</v>
      </c>
      <c r="G300">
        <v>0.25</v>
      </c>
      <c r="H300" s="1">
        <v>46028</v>
      </c>
      <c r="I300">
        <v>1</v>
      </c>
      <c r="J300">
        <v>3</v>
      </c>
      <c r="K300">
        <v>2</v>
      </c>
      <c r="L300">
        <v>6</v>
      </c>
      <c r="M300" t="s">
        <v>5071</v>
      </c>
      <c r="N300" t="s">
        <v>5071</v>
      </c>
      <c r="O300">
        <v>1</v>
      </c>
      <c r="P300">
        <v>0</v>
      </c>
    </row>
    <row r="301" spans="1:16" x14ac:dyDescent="0.3">
      <c r="A301" t="s">
        <v>1357</v>
      </c>
      <c r="B301" s="1">
        <v>46028.258333333331</v>
      </c>
      <c r="C301" t="s">
        <v>12</v>
      </c>
      <c r="D301" t="s">
        <v>22</v>
      </c>
      <c r="E301" t="s">
        <v>19</v>
      </c>
      <c r="F301" t="s">
        <v>33</v>
      </c>
      <c r="G301">
        <v>0.25833333333333336</v>
      </c>
      <c r="H301" s="1">
        <v>46028</v>
      </c>
      <c r="I301">
        <v>1</v>
      </c>
      <c r="J301">
        <v>1</v>
      </c>
      <c r="K301">
        <v>4</v>
      </c>
      <c r="L301">
        <v>4</v>
      </c>
      <c r="M301" t="s">
        <v>5069</v>
      </c>
      <c r="N301" t="s">
        <v>5069</v>
      </c>
      <c r="O301">
        <v>1</v>
      </c>
      <c r="P301">
        <v>1</v>
      </c>
    </row>
    <row r="302" spans="1:16" x14ac:dyDescent="0.3">
      <c r="A302" t="s">
        <v>678</v>
      </c>
      <c r="B302" s="1">
        <v>46028.26666666667</v>
      </c>
      <c r="C302" t="s">
        <v>35</v>
      </c>
      <c r="D302" t="s">
        <v>22</v>
      </c>
      <c r="E302" t="s">
        <v>16</v>
      </c>
      <c r="F302" t="s">
        <v>10</v>
      </c>
      <c r="G302">
        <v>0.26666666666666666</v>
      </c>
      <c r="H302" s="1">
        <v>46028</v>
      </c>
      <c r="I302">
        <v>1</v>
      </c>
      <c r="J302">
        <v>1</v>
      </c>
      <c r="K302">
        <v>2</v>
      </c>
      <c r="L302">
        <v>2</v>
      </c>
      <c r="M302" t="s">
        <v>5069</v>
      </c>
      <c r="N302" t="s">
        <v>5069</v>
      </c>
      <c r="O302">
        <v>1</v>
      </c>
      <c r="P302">
        <v>0</v>
      </c>
    </row>
    <row r="303" spans="1:16" x14ac:dyDescent="0.3">
      <c r="A303" t="s">
        <v>1673</v>
      </c>
      <c r="B303" s="1">
        <v>46028.26666666667</v>
      </c>
      <c r="C303" t="s">
        <v>7</v>
      </c>
      <c r="D303" t="s">
        <v>8</v>
      </c>
      <c r="E303" t="s">
        <v>19</v>
      </c>
      <c r="F303" t="s">
        <v>10</v>
      </c>
      <c r="G303">
        <v>0.26666666666666666</v>
      </c>
      <c r="H303" s="1">
        <v>46028</v>
      </c>
      <c r="I303">
        <v>1</v>
      </c>
      <c r="J303">
        <v>3</v>
      </c>
      <c r="K303">
        <v>2</v>
      </c>
      <c r="L303">
        <v>6</v>
      </c>
      <c r="M303" t="s">
        <v>5071</v>
      </c>
      <c r="N303" t="s">
        <v>5071</v>
      </c>
      <c r="O303">
        <v>1</v>
      </c>
      <c r="P303">
        <v>0</v>
      </c>
    </row>
    <row r="304" spans="1:16" x14ac:dyDescent="0.3">
      <c r="A304" t="s">
        <v>4979</v>
      </c>
      <c r="B304" s="1">
        <v>46028.304861111108</v>
      </c>
      <c r="C304" t="s">
        <v>7</v>
      </c>
      <c r="D304" t="s">
        <v>18</v>
      </c>
      <c r="E304" t="s">
        <v>19</v>
      </c>
      <c r="F304" t="s">
        <v>53</v>
      </c>
      <c r="G304">
        <v>0.30486111111111114</v>
      </c>
      <c r="H304" s="1">
        <v>46028</v>
      </c>
      <c r="I304">
        <v>1</v>
      </c>
      <c r="J304">
        <v>3</v>
      </c>
      <c r="K304">
        <v>5</v>
      </c>
      <c r="L304">
        <v>15</v>
      </c>
      <c r="M304" t="s">
        <v>5073</v>
      </c>
      <c r="N304" t="s">
        <v>5073</v>
      </c>
      <c r="O304">
        <v>1</v>
      </c>
      <c r="P304">
        <v>1</v>
      </c>
    </row>
    <row r="305" spans="1:16" x14ac:dyDescent="0.3">
      <c r="A305" t="s">
        <v>2389</v>
      </c>
      <c r="B305" s="1">
        <v>46028.313888888886</v>
      </c>
      <c r="C305" t="s">
        <v>35</v>
      </c>
      <c r="D305" t="s">
        <v>18</v>
      </c>
      <c r="E305" t="s">
        <v>16</v>
      </c>
      <c r="F305" t="s">
        <v>20</v>
      </c>
      <c r="G305">
        <v>0.31388888888888888</v>
      </c>
      <c r="H305" s="1">
        <v>46028</v>
      </c>
      <c r="I305">
        <v>1</v>
      </c>
      <c r="J305">
        <v>1</v>
      </c>
      <c r="K305">
        <v>2</v>
      </c>
      <c r="L305">
        <v>2</v>
      </c>
      <c r="M305" t="s">
        <v>5069</v>
      </c>
      <c r="N305" t="s">
        <v>5069</v>
      </c>
      <c r="O305">
        <v>1</v>
      </c>
      <c r="P305">
        <v>0</v>
      </c>
    </row>
    <row r="306" spans="1:16" x14ac:dyDescent="0.3">
      <c r="A306" t="s">
        <v>1238</v>
      </c>
      <c r="B306" s="1">
        <v>46028.320138888892</v>
      </c>
      <c r="C306" t="s">
        <v>7</v>
      </c>
      <c r="D306" t="s">
        <v>18</v>
      </c>
      <c r="E306" t="s">
        <v>19</v>
      </c>
      <c r="F306" t="s">
        <v>53</v>
      </c>
      <c r="G306">
        <v>0.32013888888888886</v>
      </c>
      <c r="H306" s="1">
        <v>46028</v>
      </c>
      <c r="I306">
        <v>1</v>
      </c>
      <c r="J306">
        <v>3</v>
      </c>
      <c r="K306">
        <v>5</v>
      </c>
      <c r="L306">
        <v>15</v>
      </c>
      <c r="M306" t="s">
        <v>5073</v>
      </c>
      <c r="N306" t="s">
        <v>5073</v>
      </c>
      <c r="O306">
        <v>1</v>
      </c>
      <c r="P306">
        <v>1</v>
      </c>
    </row>
    <row r="307" spans="1:16" x14ac:dyDescent="0.3">
      <c r="A307" t="s">
        <v>795</v>
      </c>
      <c r="B307" s="1">
        <v>46028.330555555556</v>
      </c>
      <c r="C307" t="s">
        <v>7</v>
      </c>
      <c r="D307" t="s">
        <v>8</v>
      </c>
      <c r="E307" t="s">
        <v>19</v>
      </c>
      <c r="F307" t="s">
        <v>10</v>
      </c>
      <c r="G307">
        <v>0.33055555555555555</v>
      </c>
      <c r="H307" s="1">
        <v>46028</v>
      </c>
      <c r="I307">
        <v>1</v>
      </c>
      <c r="J307">
        <v>3</v>
      </c>
      <c r="K307">
        <v>2</v>
      </c>
      <c r="L307">
        <v>6</v>
      </c>
      <c r="M307" t="s">
        <v>5071</v>
      </c>
      <c r="N307" t="s">
        <v>5071</v>
      </c>
      <c r="O307">
        <v>1</v>
      </c>
      <c r="P307">
        <v>0</v>
      </c>
    </row>
    <row r="308" spans="1:16" x14ac:dyDescent="0.3">
      <c r="A308" t="s">
        <v>2160</v>
      </c>
      <c r="B308" s="1">
        <v>46028.357638888891</v>
      </c>
      <c r="C308" t="s">
        <v>7</v>
      </c>
      <c r="D308" t="s">
        <v>15</v>
      </c>
      <c r="E308" t="s">
        <v>19</v>
      </c>
      <c r="F308" t="s">
        <v>20</v>
      </c>
      <c r="G308">
        <v>0.3576388888888889</v>
      </c>
      <c r="H308" s="1">
        <v>46028</v>
      </c>
      <c r="I308">
        <v>1</v>
      </c>
      <c r="J308">
        <v>3</v>
      </c>
      <c r="K308">
        <v>2</v>
      </c>
      <c r="L308">
        <v>6</v>
      </c>
      <c r="M308" t="s">
        <v>5071</v>
      </c>
      <c r="N308" t="s">
        <v>5071</v>
      </c>
      <c r="O308">
        <v>1</v>
      </c>
      <c r="P308">
        <v>0</v>
      </c>
    </row>
    <row r="309" spans="1:16" x14ac:dyDescent="0.3">
      <c r="A309" t="s">
        <v>3195</v>
      </c>
      <c r="B309" s="1">
        <v>46028.365972222222</v>
      </c>
      <c r="C309" t="s">
        <v>7</v>
      </c>
      <c r="D309" t="s">
        <v>8</v>
      </c>
      <c r="E309" t="s">
        <v>19</v>
      </c>
      <c r="F309" t="s">
        <v>10</v>
      </c>
      <c r="G309">
        <v>0.3659722222222222</v>
      </c>
      <c r="H309" s="1">
        <v>46028</v>
      </c>
      <c r="I309">
        <v>1</v>
      </c>
      <c r="J309">
        <v>3</v>
      </c>
      <c r="K309">
        <v>2</v>
      </c>
      <c r="L309">
        <v>6</v>
      </c>
      <c r="M309" t="s">
        <v>5071</v>
      </c>
      <c r="N309" t="s">
        <v>5071</v>
      </c>
      <c r="O309">
        <v>1</v>
      </c>
      <c r="P309">
        <v>0</v>
      </c>
    </row>
    <row r="310" spans="1:16" x14ac:dyDescent="0.3">
      <c r="A310" t="s">
        <v>1849</v>
      </c>
      <c r="B310" s="1">
        <v>46028.382638888892</v>
      </c>
      <c r="C310" t="s">
        <v>35</v>
      </c>
      <c r="D310" t="s">
        <v>8</v>
      </c>
      <c r="E310" t="s">
        <v>31</v>
      </c>
      <c r="F310" t="s">
        <v>10</v>
      </c>
      <c r="G310">
        <v>0.38263888888888886</v>
      </c>
      <c r="H310" s="1">
        <v>46028</v>
      </c>
      <c r="I310">
        <v>1</v>
      </c>
      <c r="J310">
        <v>1</v>
      </c>
      <c r="K310">
        <v>2</v>
      </c>
      <c r="L310">
        <v>2</v>
      </c>
      <c r="M310" t="s">
        <v>5069</v>
      </c>
      <c r="N310" t="s">
        <v>5069</v>
      </c>
      <c r="O310">
        <v>1</v>
      </c>
      <c r="P310">
        <v>0</v>
      </c>
    </row>
    <row r="311" spans="1:16" x14ac:dyDescent="0.3">
      <c r="A311" t="s">
        <v>2300</v>
      </c>
      <c r="B311" s="1">
        <v>46028.397222222222</v>
      </c>
      <c r="C311" t="s">
        <v>7</v>
      </c>
      <c r="D311" t="s">
        <v>22</v>
      </c>
      <c r="E311" t="s">
        <v>19</v>
      </c>
      <c r="F311" t="s">
        <v>20</v>
      </c>
      <c r="G311">
        <v>0.3972222222222222</v>
      </c>
      <c r="H311" s="1">
        <v>46028</v>
      </c>
      <c r="I311">
        <v>1</v>
      </c>
      <c r="J311">
        <v>3</v>
      </c>
      <c r="K311">
        <v>2</v>
      </c>
      <c r="L311">
        <v>6</v>
      </c>
      <c r="M311" t="s">
        <v>5071</v>
      </c>
      <c r="N311" t="s">
        <v>5071</v>
      </c>
      <c r="O311">
        <v>1</v>
      </c>
      <c r="P311">
        <v>0</v>
      </c>
    </row>
    <row r="312" spans="1:16" x14ac:dyDescent="0.3">
      <c r="A312" t="s">
        <v>4571</v>
      </c>
      <c r="B312" s="1">
        <v>46028.425694444442</v>
      </c>
      <c r="C312" t="s">
        <v>26</v>
      </c>
      <c r="D312" t="s">
        <v>22</v>
      </c>
      <c r="E312" t="s">
        <v>19</v>
      </c>
      <c r="F312" t="s">
        <v>13</v>
      </c>
      <c r="G312">
        <v>0.42569444444444443</v>
      </c>
      <c r="H312" s="1">
        <v>46028</v>
      </c>
      <c r="I312">
        <v>1</v>
      </c>
      <c r="J312">
        <v>3</v>
      </c>
      <c r="K312">
        <v>1</v>
      </c>
      <c r="L312">
        <v>3</v>
      </c>
      <c r="M312" t="s">
        <v>5069</v>
      </c>
      <c r="N312" t="s">
        <v>5069</v>
      </c>
      <c r="O312">
        <v>1</v>
      </c>
      <c r="P312">
        <v>0</v>
      </c>
    </row>
    <row r="313" spans="1:16" x14ac:dyDescent="0.3">
      <c r="A313" t="s">
        <v>2401</v>
      </c>
      <c r="B313" s="1">
        <v>46028.443055555559</v>
      </c>
      <c r="C313" t="s">
        <v>47</v>
      </c>
      <c r="D313" t="s">
        <v>18</v>
      </c>
      <c r="E313" t="s">
        <v>16</v>
      </c>
      <c r="F313" t="s">
        <v>10</v>
      </c>
      <c r="G313">
        <v>0.44305555555555554</v>
      </c>
      <c r="H313" s="1">
        <v>46028</v>
      </c>
      <c r="I313">
        <v>1</v>
      </c>
      <c r="J313">
        <v>1</v>
      </c>
      <c r="K313">
        <v>2</v>
      </c>
      <c r="L313">
        <v>2</v>
      </c>
      <c r="M313" t="s">
        <v>5069</v>
      </c>
      <c r="N313" t="s">
        <v>5069</v>
      </c>
      <c r="O313">
        <v>1</v>
      </c>
      <c r="P313">
        <v>0</v>
      </c>
    </row>
    <row r="314" spans="1:16" x14ac:dyDescent="0.3">
      <c r="A314" t="s">
        <v>2564</v>
      </c>
      <c r="B314" s="1">
        <v>46028.445138888892</v>
      </c>
      <c r="C314" t="s">
        <v>47</v>
      </c>
      <c r="D314" t="s">
        <v>22</v>
      </c>
      <c r="E314" t="s">
        <v>31</v>
      </c>
      <c r="F314" t="s">
        <v>20</v>
      </c>
      <c r="G314">
        <v>0.44513888888888886</v>
      </c>
      <c r="H314" s="1">
        <v>46028</v>
      </c>
      <c r="I314">
        <v>1</v>
      </c>
      <c r="J314">
        <v>1</v>
      </c>
      <c r="K314">
        <v>2</v>
      </c>
      <c r="L314">
        <v>2</v>
      </c>
      <c r="M314" t="s">
        <v>5069</v>
      </c>
      <c r="N314" t="s">
        <v>5069</v>
      </c>
      <c r="O314">
        <v>1</v>
      </c>
      <c r="P314">
        <v>0</v>
      </c>
    </row>
    <row r="315" spans="1:16" x14ac:dyDescent="0.3">
      <c r="A315" t="s">
        <v>167</v>
      </c>
      <c r="B315" s="1">
        <v>46028.45</v>
      </c>
      <c r="C315" t="s">
        <v>7</v>
      </c>
      <c r="D315" t="s">
        <v>8</v>
      </c>
      <c r="E315" t="s">
        <v>19</v>
      </c>
      <c r="F315" t="s">
        <v>20</v>
      </c>
      <c r="G315">
        <v>0.45</v>
      </c>
      <c r="H315" s="1">
        <v>46028</v>
      </c>
      <c r="I315">
        <v>1</v>
      </c>
      <c r="J315">
        <v>3</v>
      </c>
      <c r="K315">
        <v>2</v>
      </c>
      <c r="L315">
        <v>6</v>
      </c>
      <c r="M315" t="s">
        <v>5071</v>
      </c>
      <c r="N315" t="s">
        <v>5071</v>
      </c>
      <c r="O315">
        <v>1</v>
      </c>
      <c r="P315">
        <v>0</v>
      </c>
    </row>
    <row r="316" spans="1:16" x14ac:dyDescent="0.3">
      <c r="A316" t="s">
        <v>959</v>
      </c>
      <c r="B316" s="1">
        <v>46028.491666666669</v>
      </c>
      <c r="C316" t="s">
        <v>7</v>
      </c>
      <c r="D316" t="s">
        <v>8</v>
      </c>
      <c r="E316" t="s">
        <v>9</v>
      </c>
      <c r="F316" t="s">
        <v>10</v>
      </c>
      <c r="G316">
        <v>0.49166666666666664</v>
      </c>
      <c r="H316" s="1">
        <v>46028</v>
      </c>
      <c r="I316">
        <v>1</v>
      </c>
      <c r="J316">
        <v>3</v>
      </c>
      <c r="K316">
        <v>2</v>
      </c>
      <c r="L316">
        <v>6</v>
      </c>
      <c r="M316" t="s">
        <v>5071</v>
      </c>
      <c r="N316" t="s">
        <v>5071</v>
      </c>
      <c r="O316">
        <v>1</v>
      </c>
      <c r="P316">
        <v>0</v>
      </c>
    </row>
    <row r="317" spans="1:16" x14ac:dyDescent="0.3">
      <c r="A317" t="s">
        <v>4321</v>
      </c>
      <c r="B317" s="1">
        <v>46028.497916666667</v>
      </c>
      <c r="C317" t="s">
        <v>26</v>
      </c>
      <c r="D317" t="s">
        <v>18</v>
      </c>
      <c r="E317" t="s">
        <v>9</v>
      </c>
      <c r="F317" t="s">
        <v>20</v>
      </c>
      <c r="G317">
        <v>0.49791666666666667</v>
      </c>
      <c r="H317" s="1">
        <v>46028</v>
      </c>
      <c r="I317">
        <v>1</v>
      </c>
      <c r="J317">
        <v>3</v>
      </c>
      <c r="K317">
        <v>2</v>
      </c>
      <c r="L317">
        <v>6</v>
      </c>
      <c r="M317" t="s">
        <v>5071</v>
      </c>
      <c r="N317" t="s">
        <v>5071</v>
      </c>
      <c r="O317">
        <v>1</v>
      </c>
      <c r="P317">
        <v>0</v>
      </c>
    </row>
    <row r="318" spans="1:16" x14ac:dyDescent="0.3">
      <c r="A318" t="s">
        <v>4794</v>
      </c>
      <c r="B318" s="1">
        <v>46028.53125</v>
      </c>
      <c r="C318" t="s">
        <v>35</v>
      </c>
      <c r="D318" t="s">
        <v>15</v>
      </c>
      <c r="E318" t="s">
        <v>31</v>
      </c>
      <c r="F318" t="s">
        <v>20</v>
      </c>
      <c r="G318">
        <v>0.53125</v>
      </c>
      <c r="H318" s="1">
        <v>46028</v>
      </c>
      <c r="I318">
        <v>1</v>
      </c>
      <c r="J318">
        <v>1</v>
      </c>
      <c r="K318">
        <v>2</v>
      </c>
      <c r="L318">
        <v>2</v>
      </c>
      <c r="M318" t="s">
        <v>5069</v>
      </c>
      <c r="N318" t="s">
        <v>5069</v>
      </c>
      <c r="O318">
        <v>1</v>
      </c>
      <c r="P318">
        <v>0</v>
      </c>
    </row>
    <row r="319" spans="1:16" x14ac:dyDescent="0.3">
      <c r="A319" t="s">
        <v>1459</v>
      </c>
      <c r="B319" s="1">
        <v>46028.537499999999</v>
      </c>
      <c r="C319" t="s">
        <v>7</v>
      </c>
      <c r="D319" t="s">
        <v>22</v>
      </c>
      <c r="E319" t="s">
        <v>19</v>
      </c>
      <c r="F319" t="s">
        <v>20</v>
      </c>
      <c r="G319">
        <v>0.53749999999999998</v>
      </c>
      <c r="H319" s="1">
        <v>46028</v>
      </c>
      <c r="I319">
        <v>1</v>
      </c>
      <c r="J319">
        <v>3</v>
      </c>
      <c r="K319">
        <v>2</v>
      </c>
      <c r="L319">
        <v>6</v>
      </c>
      <c r="M319" t="s">
        <v>5071</v>
      </c>
      <c r="N319" t="s">
        <v>5071</v>
      </c>
      <c r="O319">
        <v>1</v>
      </c>
      <c r="P319">
        <v>0</v>
      </c>
    </row>
    <row r="320" spans="1:16" x14ac:dyDescent="0.3">
      <c r="A320" t="s">
        <v>4498</v>
      </c>
      <c r="B320" s="1">
        <v>46028.554166666669</v>
      </c>
      <c r="C320" t="s">
        <v>7</v>
      </c>
      <c r="D320" t="s">
        <v>15</v>
      </c>
      <c r="E320" t="s">
        <v>19</v>
      </c>
      <c r="F320" t="s">
        <v>20</v>
      </c>
      <c r="G320">
        <v>0.5541666666666667</v>
      </c>
      <c r="H320" s="1">
        <v>46028</v>
      </c>
      <c r="I320">
        <v>1</v>
      </c>
      <c r="J320">
        <v>3</v>
      </c>
      <c r="K320">
        <v>2</v>
      </c>
      <c r="L320">
        <v>6</v>
      </c>
      <c r="M320" t="s">
        <v>5071</v>
      </c>
      <c r="N320" t="s">
        <v>5071</v>
      </c>
      <c r="O320">
        <v>1</v>
      </c>
      <c r="P320">
        <v>0</v>
      </c>
    </row>
    <row r="321" spans="1:16" x14ac:dyDescent="0.3">
      <c r="A321" t="s">
        <v>1446</v>
      </c>
      <c r="B321" s="1">
        <v>46028.555555555555</v>
      </c>
      <c r="C321" t="s">
        <v>47</v>
      </c>
      <c r="D321" t="s">
        <v>15</v>
      </c>
      <c r="E321" t="s">
        <v>31</v>
      </c>
      <c r="F321" t="s">
        <v>20</v>
      </c>
      <c r="G321">
        <v>0.55555555555555558</v>
      </c>
      <c r="H321" s="1">
        <v>46028</v>
      </c>
      <c r="I321">
        <v>1</v>
      </c>
      <c r="J321">
        <v>1</v>
      </c>
      <c r="K321">
        <v>2</v>
      </c>
      <c r="L321">
        <v>2</v>
      </c>
      <c r="M321" t="s">
        <v>5069</v>
      </c>
      <c r="N321" t="s">
        <v>5069</v>
      </c>
      <c r="O321">
        <v>1</v>
      </c>
      <c r="P321">
        <v>0</v>
      </c>
    </row>
    <row r="322" spans="1:16" x14ac:dyDescent="0.3">
      <c r="A322" t="s">
        <v>2870</v>
      </c>
      <c r="B322" s="1">
        <v>46028.638194444444</v>
      </c>
      <c r="C322" t="s">
        <v>40</v>
      </c>
      <c r="D322" t="s">
        <v>22</v>
      </c>
      <c r="E322" t="s">
        <v>16</v>
      </c>
      <c r="F322" t="s">
        <v>10</v>
      </c>
      <c r="G322">
        <v>0.6381944444444444</v>
      </c>
      <c r="H322" s="1">
        <v>46028</v>
      </c>
      <c r="I322">
        <v>1</v>
      </c>
      <c r="J322">
        <v>5</v>
      </c>
      <c r="K322">
        <v>2</v>
      </c>
      <c r="L322">
        <v>10</v>
      </c>
      <c r="M322" t="s">
        <v>5071</v>
      </c>
      <c r="N322" t="s">
        <v>5071</v>
      </c>
      <c r="O322">
        <v>1</v>
      </c>
      <c r="P322">
        <v>0</v>
      </c>
    </row>
    <row r="323" spans="1:16" x14ac:dyDescent="0.3">
      <c r="A323" t="s">
        <v>1114</v>
      </c>
      <c r="B323" s="1">
        <v>46028.657638888886</v>
      </c>
      <c r="C323" t="s">
        <v>26</v>
      </c>
      <c r="D323" t="s">
        <v>18</v>
      </c>
      <c r="E323" t="s">
        <v>16</v>
      </c>
      <c r="F323" t="s">
        <v>53</v>
      </c>
      <c r="G323">
        <v>0.65763888888888888</v>
      </c>
      <c r="H323" s="1">
        <v>46028</v>
      </c>
      <c r="I323">
        <v>1</v>
      </c>
      <c r="J323">
        <v>3</v>
      </c>
      <c r="K323">
        <v>5</v>
      </c>
      <c r="L323">
        <v>15</v>
      </c>
      <c r="M323" t="s">
        <v>5073</v>
      </c>
      <c r="N323" t="s">
        <v>5073</v>
      </c>
      <c r="O323">
        <v>1</v>
      </c>
      <c r="P323">
        <v>1</v>
      </c>
    </row>
    <row r="324" spans="1:16" x14ac:dyDescent="0.3">
      <c r="A324" t="s">
        <v>3756</v>
      </c>
      <c r="B324" s="1">
        <v>46028.664583333331</v>
      </c>
      <c r="C324" t="s">
        <v>7</v>
      </c>
      <c r="D324" t="s">
        <v>15</v>
      </c>
      <c r="E324" t="s">
        <v>19</v>
      </c>
      <c r="F324" t="s">
        <v>20</v>
      </c>
      <c r="G324">
        <v>0.6645833333333333</v>
      </c>
      <c r="H324" s="1">
        <v>46028</v>
      </c>
      <c r="I324">
        <v>1</v>
      </c>
      <c r="J324">
        <v>3</v>
      </c>
      <c r="K324">
        <v>2</v>
      </c>
      <c r="L324">
        <v>6</v>
      </c>
      <c r="M324" t="s">
        <v>5071</v>
      </c>
      <c r="N324" t="s">
        <v>5071</v>
      </c>
      <c r="O324">
        <v>1</v>
      </c>
      <c r="P324">
        <v>0</v>
      </c>
    </row>
    <row r="325" spans="1:16" x14ac:dyDescent="0.3">
      <c r="A325" t="s">
        <v>4072</v>
      </c>
      <c r="B325" s="1">
        <v>46028.69027777778</v>
      </c>
      <c r="C325" t="s">
        <v>12</v>
      </c>
      <c r="D325" t="s">
        <v>18</v>
      </c>
      <c r="E325" t="s">
        <v>31</v>
      </c>
      <c r="F325" t="s">
        <v>33</v>
      </c>
      <c r="G325">
        <v>0.69027777777777777</v>
      </c>
      <c r="H325" s="1">
        <v>46028</v>
      </c>
      <c r="I325">
        <v>1</v>
      </c>
      <c r="J325">
        <v>1</v>
      </c>
      <c r="K325">
        <v>4</v>
      </c>
      <c r="L325">
        <v>4</v>
      </c>
      <c r="M325" t="s">
        <v>5069</v>
      </c>
      <c r="N325" t="s">
        <v>5069</v>
      </c>
      <c r="O325">
        <v>1</v>
      </c>
      <c r="P325">
        <v>1</v>
      </c>
    </row>
    <row r="326" spans="1:16" x14ac:dyDescent="0.3">
      <c r="A326" t="s">
        <v>2713</v>
      </c>
      <c r="B326" s="1">
        <v>46028.713194444441</v>
      </c>
      <c r="C326" t="s">
        <v>35</v>
      </c>
      <c r="D326" t="s">
        <v>22</v>
      </c>
      <c r="E326" t="s">
        <v>31</v>
      </c>
      <c r="F326" t="s">
        <v>20</v>
      </c>
      <c r="G326">
        <v>0.71319444444444446</v>
      </c>
      <c r="H326" s="1">
        <v>46028</v>
      </c>
      <c r="I326">
        <v>1</v>
      </c>
      <c r="J326">
        <v>1</v>
      </c>
      <c r="K326">
        <v>2</v>
      </c>
      <c r="L326">
        <v>2</v>
      </c>
      <c r="M326" t="s">
        <v>5069</v>
      </c>
      <c r="N326" t="s">
        <v>5069</v>
      </c>
      <c r="O326">
        <v>1</v>
      </c>
      <c r="P326">
        <v>0</v>
      </c>
    </row>
    <row r="327" spans="1:16" x14ac:dyDescent="0.3">
      <c r="A327" t="s">
        <v>1023</v>
      </c>
      <c r="B327" s="1">
        <v>46028.748611111114</v>
      </c>
      <c r="C327" t="s">
        <v>7</v>
      </c>
      <c r="D327" t="s">
        <v>18</v>
      </c>
      <c r="E327" t="s">
        <v>19</v>
      </c>
      <c r="F327" t="s">
        <v>20</v>
      </c>
      <c r="G327">
        <v>0.74861111111111112</v>
      </c>
      <c r="H327" s="1">
        <v>46028</v>
      </c>
      <c r="I327">
        <v>1</v>
      </c>
      <c r="J327">
        <v>3</v>
      </c>
      <c r="K327">
        <v>2</v>
      </c>
      <c r="L327">
        <v>6</v>
      </c>
      <c r="M327" t="s">
        <v>5071</v>
      </c>
      <c r="N327" t="s">
        <v>5071</v>
      </c>
      <c r="O327">
        <v>1</v>
      </c>
      <c r="P327">
        <v>0</v>
      </c>
    </row>
    <row r="328" spans="1:16" x14ac:dyDescent="0.3">
      <c r="A328" t="s">
        <v>3325</v>
      </c>
      <c r="B328" s="1">
        <v>46028.76458333333</v>
      </c>
      <c r="C328" t="s">
        <v>12</v>
      </c>
      <c r="D328" t="s">
        <v>18</v>
      </c>
      <c r="E328" t="s">
        <v>31</v>
      </c>
      <c r="F328" t="s">
        <v>13</v>
      </c>
      <c r="G328">
        <v>0.76458333333333328</v>
      </c>
      <c r="H328" s="1">
        <v>46028</v>
      </c>
      <c r="I328">
        <v>1</v>
      </c>
      <c r="J328">
        <v>1</v>
      </c>
      <c r="K328">
        <v>1</v>
      </c>
      <c r="L328">
        <v>1</v>
      </c>
      <c r="M328" t="s">
        <v>5069</v>
      </c>
      <c r="N328" t="s">
        <v>5069</v>
      </c>
      <c r="O328">
        <v>1</v>
      </c>
      <c r="P328">
        <v>0</v>
      </c>
    </row>
    <row r="329" spans="1:16" x14ac:dyDescent="0.3">
      <c r="A329" t="s">
        <v>2853</v>
      </c>
      <c r="B329" s="1">
        <v>46028.801388888889</v>
      </c>
      <c r="C329" t="s">
        <v>7</v>
      </c>
      <c r="D329" t="s">
        <v>15</v>
      </c>
      <c r="E329" t="s">
        <v>19</v>
      </c>
      <c r="F329" t="s">
        <v>20</v>
      </c>
      <c r="G329">
        <v>0.80138888888888893</v>
      </c>
      <c r="H329" s="1">
        <v>46028</v>
      </c>
      <c r="I329">
        <v>1</v>
      </c>
      <c r="J329">
        <v>3</v>
      </c>
      <c r="K329">
        <v>2</v>
      </c>
      <c r="L329">
        <v>6</v>
      </c>
      <c r="M329" t="s">
        <v>5071</v>
      </c>
      <c r="N329" t="s">
        <v>5071</v>
      </c>
      <c r="O329">
        <v>1</v>
      </c>
      <c r="P329">
        <v>0</v>
      </c>
    </row>
    <row r="330" spans="1:16" x14ac:dyDescent="0.3">
      <c r="A330" t="s">
        <v>1281</v>
      </c>
      <c r="B330" s="1">
        <v>46028.810416666667</v>
      </c>
      <c r="C330" t="s">
        <v>40</v>
      </c>
      <c r="D330" t="s">
        <v>22</v>
      </c>
      <c r="E330" t="s">
        <v>16</v>
      </c>
      <c r="F330" t="s">
        <v>13</v>
      </c>
      <c r="G330">
        <v>0.81041666666666667</v>
      </c>
      <c r="H330" s="1">
        <v>46028</v>
      </c>
      <c r="I330">
        <v>1</v>
      </c>
      <c r="J330">
        <v>5</v>
      </c>
      <c r="K330">
        <v>1</v>
      </c>
      <c r="L330">
        <v>5</v>
      </c>
      <c r="M330" t="s">
        <v>5071</v>
      </c>
      <c r="N330" t="s">
        <v>5071</v>
      </c>
      <c r="O330">
        <v>1</v>
      </c>
      <c r="P330">
        <v>0</v>
      </c>
    </row>
    <row r="331" spans="1:16" x14ac:dyDescent="0.3">
      <c r="A331" t="s">
        <v>446</v>
      </c>
      <c r="B331" s="1">
        <v>46028.836111111108</v>
      </c>
      <c r="C331" t="s">
        <v>12</v>
      </c>
      <c r="D331" t="s">
        <v>15</v>
      </c>
      <c r="E331" t="s">
        <v>19</v>
      </c>
      <c r="F331" t="s">
        <v>10</v>
      </c>
      <c r="G331">
        <v>0.83611111111111114</v>
      </c>
      <c r="H331" s="1">
        <v>46028</v>
      </c>
      <c r="I331">
        <v>1</v>
      </c>
      <c r="J331">
        <v>1</v>
      </c>
      <c r="K331">
        <v>2</v>
      </c>
      <c r="L331">
        <v>2</v>
      </c>
      <c r="M331" t="s">
        <v>5069</v>
      </c>
      <c r="N331" t="s">
        <v>5069</v>
      </c>
      <c r="O331">
        <v>1</v>
      </c>
      <c r="P331">
        <v>0</v>
      </c>
    </row>
    <row r="332" spans="1:16" x14ac:dyDescent="0.3">
      <c r="A332" t="s">
        <v>2272</v>
      </c>
      <c r="B332" s="1">
        <v>46028.851388888892</v>
      </c>
      <c r="C332" t="s">
        <v>26</v>
      </c>
      <c r="D332" t="s">
        <v>18</v>
      </c>
      <c r="E332" t="s">
        <v>19</v>
      </c>
      <c r="F332" t="s">
        <v>10</v>
      </c>
      <c r="G332">
        <v>0.85138888888888886</v>
      </c>
      <c r="H332" s="1">
        <v>46028</v>
      </c>
      <c r="I332">
        <v>1</v>
      </c>
      <c r="J332">
        <v>3</v>
      </c>
      <c r="K332">
        <v>2</v>
      </c>
      <c r="L332">
        <v>6</v>
      </c>
      <c r="M332" t="s">
        <v>5071</v>
      </c>
      <c r="N332" t="s">
        <v>5071</v>
      </c>
      <c r="O332">
        <v>1</v>
      </c>
      <c r="P332">
        <v>0</v>
      </c>
    </row>
    <row r="333" spans="1:16" x14ac:dyDescent="0.3">
      <c r="A333" t="s">
        <v>722</v>
      </c>
      <c r="B333" s="1">
        <v>46028.854166666664</v>
      </c>
      <c r="C333" t="s">
        <v>7</v>
      </c>
      <c r="D333" t="s">
        <v>15</v>
      </c>
      <c r="E333" t="s">
        <v>19</v>
      </c>
      <c r="F333" t="s">
        <v>13</v>
      </c>
      <c r="G333">
        <v>0.85416666666666663</v>
      </c>
      <c r="H333" s="1">
        <v>46028</v>
      </c>
      <c r="I333">
        <v>1</v>
      </c>
      <c r="J333">
        <v>3</v>
      </c>
      <c r="K333">
        <v>1</v>
      </c>
      <c r="L333">
        <v>3</v>
      </c>
      <c r="M333" t="s">
        <v>5069</v>
      </c>
      <c r="N333" t="s">
        <v>5069</v>
      </c>
      <c r="O333">
        <v>1</v>
      </c>
      <c r="P333">
        <v>0</v>
      </c>
    </row>
    <row r="334" spans="1:16" x14ac:dyDescent="0.3">
      <c r="A334" t="s">
        <v>4629</v>
      </c>
      <c r="B334" s="1">
        <v>46028.855555555558</v>
      </c>
      <c r="C334" t="s">
        <v>26</v>
      </c>
      <c r="D334" t="s">
        <v>8</v>
      </c>
      <c r="E334" t="s">
        <v>16</v>
      </c>
      <c r="F334" t="s">
        <v>13</v>
      </c>
      <c r="G334">
        <v>0.85555555555555551</v>
      </c>
      <c r="H334" s="1">
        <v>46028</v>
      </c>
      <c r="I334">
        <v>1</v>
      </c>
      <c r="J334">
        <v>3</v>
      </c>
      <c r="K334">
        <v>1</v>
      </c>
      <c r="L334">
        <v>3</v>
      </c>
      <c r="M334" t="s">
        <v>5069</v>
      </c>
      <c r="N334" t="s">
        <v>5069</v>
      </c>
      <c r="O334">
        <v>1</v>
      </c>
      <c r="P334">
        <v>0</v>
      </c>
    </row>
    <row r="335" spans="1:16" x14ac:dyDescent="0.3">
      <c r="A335" t="s">
        <v>1232</v>
      </c>
      <c r="B335" s="1">
        <v>46028.86041666667</v>
      </c>
      <c r="C335" t="s">
        <v>7</v>
      </c>
      <c r="D335" t="s">
        <v>18</v>
      </c>
      <c r="E335" t="s">
        <v>19</v>
      </c>
      <c r="F335" t="s">
        <v>10</v>
      </c>
      <c r="G335">
        <v>0.86041666666666672</v>
      </c>
      <c r="H335" s="1">
        <v>46028</v>
      </c>
      <c r="I335">
        <v>1</v>
      </c>
      <c r="J335">
        <v>3</v>
      </c>
      <c r="K335">
        <v>2</v>
      </c>
      <c r="L335">
        <v>6</v>
      </c>
      <c r="M335" t="s">
        <v>5071</v>
      </c>
      <c r="N335" t="s">
        <v>5071</v>
      </c>
      <c r="O335">
        <v>1</v>
      </c>
      <c r="P335">
        <v>0</v>
      </c>
    </row>
    <row r="336" spans="1:16" x14ac:dyDescent="0.3">
      <c r="A336" t="s">
        <v>1957</v>
      </c>
      <c r="B336" s="1">
        <v>46028.862500000003</v>
      </c>
      <c r="C336" t="s">
        <v>12</v>
      </c>
      <c r="D336" t="s">
        <v>18</v>
      </c>
      <c r="E336" t="s">
        <v>9</v>
      </c>
      <c r="F336" t="s">
        <v>13</v>
      </c>
      <c r="G336">
        <v>0.86250000000000004</v>
      </c>
      <c r="H336" s="1">
        <v>46028</v>
      </c>
      <c r="I336">
        <v>1</v>
      </c>
      <c r="J336">
        <v>1</v>
      </c>
      <c r="K336">
        <v>1</v>
      </c>
      <c r="L336">
        <v>1</v>
      </c>
      <c r="M336" t="s">
        <v>5069</v>
      </c>
      <c r="N336" t="s">
        <v>5069</v>
      </c>
      <c r="O336">
        <v>1</v>
      </c>
      <c r="P336">
        <v>0</v>
      </c>
    </row>
    <row r="337" spans="1:16" x14ac:dyDescent="0.3">
      <c r="A337" t="s">
        <v>511</v>
      </c>
      <c r="B337" s="1">
        <v>46028.887499999997</v>
      </c>
      <c r="C337" t="s">
        <v>7</v>
      </c>
      <c r="D337" t="s">
        <v>15</v>
      </c>
      <c r="E337" t="s">
        <v>19</v>
      </c>
      <c r="F337" t="s">
        <v>10</v>
      </c>
      <c r="G337">
        <v>0.88749999999999996</v>
      </c>
      <c r="H337" s="1">
        <v>46028</v>
      </c>
      <c r="I337">
        <v>1</v>
      </c>
      <c r="J337">
        <v>3</v>
      </c>
      <c r="K337">
        <v>2</v>
      </c>
      <c r="L337">
        <v>6</v>
      </c>
      <c r="M337" t="s">
        <v>5071</v>
      </c>
      <c r="N337" t="s">
        <v>5071</v>
      </c>
      <c r="O337">
        <v>1</v>
      </c>
      <c r="P337">
        <v>0</v>
      </c>
    </row>
    <row r="338" spans="1:16" x14ac:dyDescent="0.3">
      <c r="A338" t="s">
        <v>1770</v>
      </c>
      <c r="B338" s="1">
        <v>46028.892361111109</v>
      </c>
      <c r="C338" t="s">
        <v>35</v>
      </c>
      <c r="D338" t="s">
        <v>8</v>
      </c>
      <c r="E338" t="s">
        <v>16</v>
      </c>
      <c r="F338" t="s">
        <v>33</v>
      </c>
      <c r="G338">
        <v>0.89236111111111116</v>
      </c>
      <c r="H338" s="1">
        <v>46028</v>
      </c>
      <c r="I338">
        <v>1</v>
      </c>
      <c r="J338">
        <v>1</v>
      </c>
      <c r="K338">
        <v>4</v>
      </c>
      <c r="L338">
        <v>4</v>
      </c>
      <c r="M338" t="s">
        <v>5069</v>
      </c>
      <c r="N338" t="s">
        <v>5069</v>
      </c>
      <c r="O338">
        <v>1</v>
      </c>
      <c r="P338">
        <v>1</v>
      </c>
    </row>
    <row r="339" spans="1:16" x14ac:dyDescent="0.3">
      <c r="A339" t="s">
        <v>4029</v>
      </c>
      <c r="B339" s="1">
        <v>46028.910416666666</v>
      </c>
      <c r="C339" t="s">
        <v>7</v>
      </c>
      <c r="D339" t="s">
        <v>8</v>
      </c>
      <c r="E339" t="s">
        <v>19</v>
      </c>
      <c r="F339" t="s">
        <v>10</v>
      </c>
      <c r="G339">
        <v>0.91041666666666665</v>
      </c>
      <c r="H339" s="1">
        <v>46028</v>
      </c>
      <c r="I339">
        <v>1</v>
      </c>
      <c r="J339">
        <v>3</v>
      </c>
      <c r="K339">
        <v>2</v>
      </c>
      <c r="L339">
        <v>6</v>
      </c>
      <c r="M339" t="s">
        <v>5071</v>
      </c>
      <c r="N339" t="s">
        <v>5071</v>
      </c>
      <c r="O339">
        <v>1</v>
      </c>
      <c r="P339">
        <v>0</v>
      </c>
    </row>
    <row r="340" spans="1:16" x14ac:dyDescent="0.3">
      <c r="A340" t="s">
        <v>1338</v>
      </c>
      <c r="B340" s="1">
        <v>46028.910416666666</v>
      </c>
      <c r="C340" t="s">
        <v>26</v>
      </c>
      <c r="D340" t="s">
        <v>22</v>
      </c>
      <c r="E340" t="s">
        <v>31</v>
      </c>
      <c r="F340" t="s">
        <v>10</v>
      </c>
      <c r="G340">
        <v>0.91041666666666665</v>
      </c>
      <c r="H340" s="1">
        <v>46028</v>
      </c>
      <c r="I340">
        <v>1</v>
      </c>
      <c r="J340">
        <v>3</v>
      </c>
      <c r="K340">
        <v>2</v>
      </c>
      <c r="L340">
        <v>6</v>
      </c>
      <c r="M340" t="s">
        <v>5071</v>
      </c>
      <c r="N340" t="s">
        <v>5071</v>
      </c>
      <c r="O340">
        <v>1</v>
      </c>
      <c r="P340">
        <v>0</v>
      </c>
    </row>
    <row r="341" spans="1:16" x14ac:dyDescent="0.3">
      <c r="A341" t="s">
        <v>2624</v>
      </c>
      <c r="B341" s="1">
        <v>46028.912499999999</v>
      </c>
      <c r="C341" t="s">
        <v>7</v>
      </c>
      <c r="D341" t="s">
        <v>18</v>
      </c>
      <c r="E341" t="s">
        <v>19</v>
      </c>
      <c r="F341" t="s">
        <v>10</v>
      </c>
      <c r="G341">
        <v>0.91249999999999998</v>
      </c>
      <c r="H341" s="1">
        <v>46028</v>
      </c>
      <c r="I341">
        <v>1</v>
      </c>
      <c r="J341">
        <v>3</v>
      </c>
      <c r="K341">
        <v>2</v>
      </c>
      <c r="L341">
        <v>6</v>
      </c>
      <c r="M341" t="s">
        <v>5071</v>
      </c>
      <c r="N341" t="s">
        <v>5071</v>
      </c>
      <c r="O341">
        <v>1</v>
      </c>
      <c r="P341">
        <v>0</v>
      </c>
    </row>
    <row r="342" spans="1:16" x14ac:dyDescent="0.3">
      <c r="A342" t="s">
        <v>2215</v>
      </c>
      <c r="B342" s="1">
        <v>46028.928472222222</v>
      </c>
      <c r="C342" t="s">
        <v>7</v>
      </c>
      <c r="D342" t="s">
        <v>18</v>
      </c>
      <c r="E342" t="s">
        <v>19</v>
      </c>
      <c r="F342" t="s">
        <v>20</v>
      </c>
      <c r="G342">
        <v>0.92847222222222225</v>
      </c>
      <c r="H342" s="1">
        <v>46028</v>
      </c>
      <c r="I342">
        <v>1</v>
      </c>
      <c r="J342">
        <v>3</v>
      </c>
      <c r="K342">
        <v>2</v>
      </c>
      <c r="L342">
        <v>6</v>
      </c>
      <c r="M342" t="s">
        <v>5071</v>
      </c>
      <c r="N342" t="s">
        <v>5071</v>
      </c>
      <c r="O342">
        <v>1</v>
      </c>
      <c r="P342">
        <v>0</v>
      </c>
    </row>
    <row r="343" spans="1:16" x14ac:dyDescent="0.3">
      <c r="A343" t="s">
        <v>4121</v>
      </c>
      <c r="B343" s="1">
        <v>46028.956250000003</v>
      </c>
      <c r="C343" t="s">
        <v>40</v>
      </c>
      <c r="D343" t="s">
        <v>22</v>
      </c>
      <c r="E343" t="s">
        <v>16</v>
      </c>
      <c r="F343" t="s">
        <v>20</v>
      </c>
      <c r="G343">
        <v>0.95625000000000004</v>
      </c>
      <c r="H343" s="1">
        <v>46028</v>
      </c>
      <c r="I343">
        <v>1</v>
      </c>
      <c r="J343">
        <v>5</v>
      </c>
      <c r="K343">
        <v>2</v>
      </c>
      <c r="L343">
        <v>10</v>
      </c>
      <c r="M343" t="s">
        <v>5071</v>
      </c>
      <c r="N343" t="s">
        <v>5071</v>
      </c>
      <c r="O343">
        <v>1</v>
      </c>
      <c r="P343">
        <v>0</v>
      </c>
    </row>
    <row r="344" spans="1:16" x14ac:dyDescent="0.3">
      <c r="A344" t="s">
        <v>3825</v>
      </c>
      <c r="B344" s="1">
        <v>46028.970833333333</v>
      </c>
      <c r="C344" t="s">
        <v>12</v>
      </c>
      <c r="D344" t="s">
        <v>18</v>
      </c>
      <c r="E344" t="s">
        <v>9</v>
      </c>
      <c r="F344" t="s">
        <v>33</v>
      </c>
      <c r="G344">
        <v>0.97083333333333333</v>
      </c>
      <c r="H344" s="1">
        <v>46028</v>
      </c>
      <c r="I344">
        <v>1</v>
      </c>
      <c r="J344">
        <v>1</v>
      </c>
      <c r="K344">
        <v>4</v>
      </c>
      <c r="L344">
        <v>4</v>
      </c>
      <c r="M344" t="s">
        <v>5069</v>
      </c>
      <c r="N344" t="s">
        <v>5069</v>
      </c>
      <c r="O344">
        <v>1</v>
      </c>
      <c r="P344">
        <v>1</v>
      </c>
    </row>
    <row r="345" spans="1:16" x14ac:dyDescent="0.3">
      <c r="A345" t="s">
        <v>1730</v>
      </c>
      <c r="B345" s="1">
        <v>46028.970833333333</v>
      </c>
      <c r="C345" t="s">
        <v>47</v>
      </c>
      <c r="D345" t="s">
        <v>15</v>
      </c>
      <c r="E345" t="s">
        <v>9</v>
      </c>
      <c r="F345" t="s">
        <v>10</v>
      </c>
      <c r="G345">
        <v>0.97083333333333333</v>
      </c>
      <c r="H345" s="1">
        <v>46028</v>
      </c>
      <c r="I345">
        <v>1</v>
      </c>
      <c r="J345">
        <v>1</v>
      </c>
      <c r="K345">
        <v>2</v>
      </c>
      <c r="L345">
        <v>2</v>
      </c>
      <c r="M345" t="s">
        <v>5069</v>
      </c>
      <c r="N345" t="s">
        <v>5069</v>
      </c>
      <c r="O345">
        <v>1</v>
      </c>
      <c r="P345">
        <v>0</v>
      </c>
    </row>
    <row r="346" spans="1:16" x14ac:dyDescent="0.3">
      <c r="A346" t="s">
        <v>1308</v>
      </c>
      <c r="B346" s="1">
        <v>46028.973611111112</v>
      </c>
      <c r="C346" t="s">
        <v>26</v>
      </c>
      <c r="D346" t="s">
        <v>22</v>
      </c>
      <c r="E346" t="s">
        <v>19</v>
      </c>
      <c r="F346" t="s">
        <v>20</v>
      </c>
      <c r="G346">
        <v>0.97361111111111109</v>
      </c>
      <c r="H346" s="1">
        <v>46028</v>
      </c>
      <c r="I346">
        <v>1</v>
      </c>
      <c r="J346">
        <v>3</v>
      </c>
      <c r="K346">
        <v>2</v>
      </c>
      <c r="L346">
        <v>6</v>
      </c>
      <c r="M346" t="s">
        <v>5071</v>
      </c>
      <c r="N346" t="s">
        <v>5071</v>
      </c>
      <c r="O346">
        <v>1</v>
      </c>
      <c r="P346">
        <v>0</v>
      </c>
    </row>
    <row r="347" spans="1:16" x14ac:dyDescent="0.3">
      <c r="A347" t="s">
        <v>2603</v>
      </c>
      <c r="B347" s="1">
        <v>46029.040277777778</v>
      </c>
      <c r="C347" t="s">
        <v>12</v>
      </c>
      <c r="D347" t="s">
        <v>8</v>
      </c>
      <c r="E347" t="s">
        <v>9</v>
      </c>
      <c r="F347" t="s">
        <v>13</v>
      </c>
      <c r="G347">
        <v>4.027777777777778E-2</v>
      </c>
      <c r="H347" s="1">
        <v>46029</v>
      </c>
      <c r="I347">
        <v>1</v>
      </c>
      <c r="J347">
        <v>1</v>
      </c>
      <c r="K347">
        <v>1</v>
      </c>
      <c r="L347">
        <v>1</v>
      </c>
      <c r="M347" t="s">
        <v>5069</v>
      </c>
      <c r="N347" t="s">
        <v>5069</v>
      </c>
      <c r="O347">
        <v>1</v>
      </c>
      <c r="P347">
        <v>0</v>
      </c>
    </row>
    <row r="348" spans="1:16" x14ac:dyDescent="0.3">
      <c r="A348" t="s">
        <v>2586</v>
      </c>
      <c r="B348" s="1">
        <v>46029.052777777775</v>
      </c>
      <c r="C348" t="s">
        <v>12</v>
      </c>
      <c r="D348" t="s">
        <v>22</v>
      </c>
      <c r="E348" t="s">
        <v>16</v>
      </c>
      <c r="F348" t="s">
        <v>13</v>
      </c>
      <c r="G348">
        <v>5.2777777777777778E-2</v>
      </c>
      <c r="H348" s="1">
        <v>46029</v>
      </c>
      <c r="I348">
        <v>1</v>
      </c>
      <c r="J348">
        <v>1</v>
      </c>
      <c r="K348">
        <v>1</v>
      </c>
      <c r="L348">
        <v>1</v>
      </c>
      <c r="M348" t="s">
        <v>5069</v>
      </c>
      <c r="N348" t="s">
        <v>5069</v>
      </c>
      <c r="O348">
        <v>1</v>
      </c>
      <c r="P348">
        <v>0</v>
      </c>
    </row>
    <row r="349" spans="1:16" x14ac:dyDescent="0.3">
      <c r="A349" t="s">
        <v>3314</v>
      </c>
      <c r="B349" s="1">
        <v>46029.054861111108</v>
      </c>
      <c r="C349" t="s">
        <v>7</v>
      </c>
      <c r="D349" t="s">
        <v>8</v>
      </c>
      <c r="E349" t="s">
        <v>19</v>
      </c>
      <c r="F349" t="s">
        <v>10</v>
      </c>
      <c r="G349">
        <v>5.486111111111111E-2</v>
      </c>
      <c r="H349" s="1">
        <v>46029</v>
      </c>
      <c r="I349">
        <v>1</v>
      </c>
      <c r="J349">
        <v>3</v>
      </c>
      <c r="K349">
        <v>2</v>
      </c>
      <c r="L349">
        <v>6</v>
      </c>
      <c r="M349" t="s">
        <v>5071</v>
      </c>
      <c r="N349" t="s">
        <v>5071</v>
      </c>
      <c r="O349">
        <v>1</v>
      </c>
      <c r="P349">
        <v>0</v>
      </c>
    </row>
    <row r="350" spans="1:16" x14ac:dyDescent="0.3">
      <c r="A350" t="s">
        <v>4298</v>
      </c>
      <c r="B350" s="1">
        <v>46029.063888888886</v>
      </c>
      <c r="C350" t="s">
        <v>35</v>
      </c>
      <c r="D350" t="s">
        <v>8</v>
      </c>
      <c r="E350" t="s">
        <v>31</v>
      </c>
      <c r="F350" t="s">
        <v>10</v>
      </c>
      <c r="G350">
        <v>6.3888888888888884E-2</v>
      </c>
      <c r="H350" s="1">
        <v>46029</v>
      </c>
      <c r="I350">
        <v>1</v>
      </c>
      <c r="J350">
        <v>1</v>
      </c>
      <c r="K350">
        <v>2</v>
      </c>
      <c r="L350">
        <v>2</v>
      </c>
      <c r="M350" t="s">
        <v>5069</v>
      </c>
      <c r="N350" t="s">
        <v>5069</v>
      </c>
      <c r="O350">
        <v>1</v>
      </c>
      <c r="P350">
        <v>0</v>
      </c>
    </row>
    <row r="351" spans="1:16" x14ac:dyDescent="0.3">
      <c r="A351" t="s">
        <v>2096</v>
      </c>
      <c r="B351" s="1">
        <v>46029.068055555559</v>
      </c>
      <c r="C351" t="s">
        <v>7</v>
      </c>
      <c r="D351" t="s">
        <v>22</v>
      </c>
      <c r="E351" t="s">
        <v>16</v>
      </c>
      <c r="F351" t="s">
        <v>20</v>
      </c>
      <c r="G351">
        <v>6.805555555555555E-2</v>
      </c>
      <c r="H351" s="1">
        <v>46029</v>
      </c>
      <c r="I351">
        <v>1</v>
      </c>
      <c r="J351">
        <v>3</v>
      </c>
      <c r="K351">
        <v>2</v>
      </c>
      <c r="L351">
        <v>6</v>
      </c>
      <c r="M351" t="s">
        <v>5071</v>
      </c>
      <c r="N351" t="s">
        <v>5071</v>
      </c>
      <c r="O351">
        <v>1</v>
      </c>
      <c r="P351">
        <v>0</v>
      </c>
    </row>
    <row r="352" spans="1:16" x14ac:dyDescent="0.3">
      <c r="A352" t="s">
        <v>874</v>
      </c>
      <c r="B352" s="1">
        <v>46029.087500000001</v>
      </c>
      <c r="C352" t="s">
        <v>26</v>
      </c>
      <c r="D352" t="s">
        <v>18</v>
      </c>
      <c r="E352" t="s">
        <v>19</v>
      </c>
      <c r="F352" t="s">
        <v>20</v>
      </c>
      <c r="G352">
        <v>8.7499999999999994E-2</v>
      </c>
      <c r="H352" s="1">
        <v>46029</v>
      </c>
      <c r="I352">
        <v>1</v>
      </c>
      <c r="J352">
        <v>3</v>
      </c>
      <c r="K352">
        <v>2</v>
      </c>
      <c r="L352">
        <v>6</v>
      </c>
      <c r="M352" t="s">
        <v>5071</v>
      </c>
      <c r="N352" t="s">
        <v>5071</v>
      </c>
      <c r="O352">
        <v>1</v>
      </c>
      <c r="P352">
        <v>0</v>
      </c>
    </row>
    <row r="353" spans="1:16" x14ac:dyDescent="0.3">
      <c r="A353" t="s">
        <v>378</v>
      </c>
      <c r="B353" s="1">
        <v>46029.099305555559</v>
      </c>
      <c r="C353" t="s">
        <v>7</v>
      </c>
      <c r="D353" t="s">
        <v>15</v>
      </c>
      <c r="E353" t="s">
        <v>19</v>
      </c>
      <c r="F353" t="s">
        <v>10</v>
      </c>
      <c r="G353">
        <v>9.930555555555555E-2</v>
      </c>
      <c r="H353" s="1">
        <v>46029</v>
      </c>
      <c r="I353">
        <v>1</v>
      </c>
      <c r="J353">
        <v>3</v>
      </c>
      <c r="K353">
        <v>2</v>
      </c>
      <c r="L353">
        <v>6</v>
      </c>
      <c r="M353" t="s">
        <v>5071</v>
      </c>
      <c r="N353" t="s">
        <v>5071</v>
      </c>
      <c r="O353">
        <v>1</v>
      </c>
      <c r="P353">
        <v>0</v>
      </c>
    </row>
    <row r="354" spans="1:16" x14ac:dyDescent="0.3">
      <c r="A354" t="s">
        <v>1575</v>
      </c>
      <c r="B354" s="1">
        <v>46029.113194444442</v>
      </c>
      <c r="C354" t="s">
        <v>7</v>
      </c>
      <c r="D354" t="s">
        <v>15</v>
      </c>
      <c r="E354" t="s">
        <v>19</v>
      </c>
      <c r="F354" t="s">
        <v>33</v>
      </c>
      <c r="G354">
        <v>0.11319444444444444</v>
      </c>
      <c r="H354" s="1">
        <v>46029</v>
      </c>
      <c r="I354">
        <v>1</v>
      </c>
      <c r="J354">
        <v>3</v>
      </c>
      <c r="K354">
        <v>4</v>
      </c>
      <c r="L354">
        <v>12</v>
      </c>
      <c r="M354" t="s">
        <v>5073</v>
      </c>
      <c r="N354" t="s">
        <v>5073</v>
      </c>
      <c r="O354">
        <v>1</v>
      </c>
      <c r="P354">
        <v>1</v>
      </c>
    </row>
    <row r="355" spans="1:16" x14ac:dyDescent="0.3">
      <c r="A355" t="s">
        <v>3557</v>
      </c>
      <c r="B355" s="1">
        <v>46029.147222222222</v>
      </c>
      <c r="C355" t="s">
        <v>47</v>
      </c>
      <c r="D355" t="s">
        <v>8</v>
      </c>
      <c r="E355" t="s">
        <v>19</v>
      </c>
      <c r="F355" t="s">
        <v>20</v>
      </c>
      <c r="G355">
        <v>0.14722222222222223</v>
      </c>
      <c r="H355" s="1">
        <v>46029</v>
      </c>
      <c r="I355">
        <v>1</v>
      </c>
      <c r="J355">
        <v>1</v>
      </c>
      <c r="K355">
        <v>2</v>
      </c>
      <c r="L355">
        <v>2</v>
      </c>
      <c r="M355" t="s">
        <v>5069</v>
      </c>
      <c r="N355" t="s">
        <v>5069</v>
      </c>
      <c r="O355">
        <v>1</v>
      </c>
      <c r="P355">
        <v>0</v>
      </c>
    </row>
    <row r="356" spans="1:16" x14ac:dyDescent="0.3">
      <c r="A356" t="s">
        <v>851</v>
      </c>
      <c r="B356" s="1">
        <v>46029.152777777781</v>
      </c>
      <c r="C356" t="s">
        <v>7</v>
      </c>
      <c r="D356" t="s">
        <v>22</v>
      </c>
      <c r="E356" t="s">
        <v>19</v>
      </c>
      <c r="F356" t="s">
        <v>13</v>
      </c>
      <c r="G356">
        <v>0.15277777777777779</v>
      </c>
      <c r="H356" s="1">
        <v>46029</v>
      </c>
      <c r="I356">
        <v>1</v>
      </c>
      <c r="J356">
        <v>3</v>
      </c>
      <c r="K356">
        <v>1</v>
      </c>
      <c r="L356">
        <v>3</v>
      </c>
      <c r="M356" t="s">
        <v>5069</v>
      </c>
      <c r="N356" t="s">
        <v>5069</v>
      </c>
      <c r="O356">
        <v>1</v>
      </c>
      <c r="P356">
        <v>0</v>
      </c>
    </row>
    <row r="357" spans="1:16" x14ac:dyDescent="0.3">
      <c r="A357" t="s">
        <v>4145</v>
      </c>
      <c r="B357" s="1">
        <v>46029.17083333333</v>
      </c>
      <c r="C357" t="s">
        <v>7</v>
      </c>
      <c r="D357" t="s">
        <v>22</v>
      </c>
      <c r="E357" t="s">
        <v>19</v>
      </c>
      <c r="F357" t="s">
        <v>10</v>
      </c>
      <c r="G357">
        <v>0.17083333333333334</v>
      </c>
      <c r="H357" s="1">
        <v>46029</v>
      </c>
      <c r="I357">
        <v>1</v>
      </c>
      <c r="J357">
        <v>3</v>
      </c>
      <c r="K357">
        <v>2</v>
      </c>
      <c r="L357">
        <v>6</v>
      </c>
      <c r="M357" t="s">
        <v>5071</v>
      </c>
      <c r="N357" t="s">
        <v>5071</v>
      </c>
      <c r="O357">
        <v>1</v>
      </c>
      <c r="P357">
        <v>0</v>
      </c>
    </row>
    <row r="358" spans="1:16" x14ac:dyDescent="0.3">
      <c r="A358" t="s">
        <v>520</v>
      </c>
      <c r="B358" s="1">
        <v>46029.175000000003</v>
      </c>
      <c r="C358" t="s">
        <v>7</v>
      </c>
      <c r="D358" t="s">
        <v>8</v>
      </c>
      <c r="E358" t="s">
        <v>19</v>
      </c>
      <c r="F358" t="s">
        <v>13</v>
      </c>
      <c r="G358">
        <v>0.17499999999999999</v>
      </c>
      <c r="H358" s="1">
        <v>46029</v>
      </c>
      <c r="I358">
        <v>1</v>
      </c>
      <c r="J358">
        <v>3</v>
      </c>
      <c r="K358">
        <v>1</v>
      </c>
      <c r="L358">
        <v>3</v>
      </c>
      <c r="M358" t="s">
        <v>5069</v>
      </c>
      <c r="N358" t="s">
        <v>5069</v>
      </c>
      <c r="O358">
        <v>1</v>
      </c>
      <c r="P358">
        <v>0</v>
      </c>
    </row>
    <row r="359" spans="1:16" x14ac:dyDescent="0.3">
      <c r="A359" t="s">
        <v>213</v>
      </c>
      <c r="B359" s="1">
        <v>46029.189583333333</v>
      </c>
      <c r="C359" t="s">
        <v>35</v>
      </c>
      <c r="D359" t="s">
        <v>8</v>
      </c>
      <c r="E359" t="s">
        <v>16</v>
      </c>
      <c r="F359" t="s">
        <v>20</v>
      </c>
      <c r="G359">
        <v>0.18958333333333333</v>
      </c>
      <c r="H359" s="1">
        <v>46029</v>
      </c>
      <c r="I359">
        <v>1</v>
      </c>
      <c r="J359">
        <v>1</v>
      </c>
      <c r="K359">
        <v>2</v>
      </c>
      <c r="L359">
        <v>2</v>
      </c>
      <c r="M359" t="s">
        <v>5069</v>
      </c>
      <c r="N359" t="s">
        <v>5069</v>
      </c>
      <c r="O359">
        <v>1</v>
      </c>
      <c r="P359">
        <v>0</v>
      </c>
    </row>
    <row r="360" spans="1:16" x14ac:dyDescent="0.3">
      <c r="A360" t="s">
        <v>4734</v>
      </c>
      <c r="B360" s="1">
        <v>46029.285416666666</v>
      </c>
      <c r="C360" t="s">
        <v>7</v>
      </c>
      <c r="D360" t="s">
        <v>22</v>
      </c>
      <c r="E360" t="s">
        <v>19</v>
      </c>
      <c r="F360" t="s">
        <v>33</v>
      </c>
      <c r="G360">
        <v>0.28541666666666665</v>
      </c>
      <c r="H360" s="1">
        <v>46029</v>
      </c>
      <c r="I360">
        <v>1</v>
      </c>
      <c r="J360">
        <v>3</v>
      </c>
      <c r="K360">
        <v>4</v>
      </c>
      <c r="L360">
        <v>12</v>
      </c>
      <c r="M360" t="s">
        <v>5073</v>
      </c>
      <c r="N360" t="s">
        <v>5073</v>
      </c>
      <c r="O360">
        <v>1</v>
      </c>
      <c r="P360">
        <v>1</v>
      </c>
    </row>
    <row r="361" spans="1:16" x14ac:dyDescent="0.3">
      <c r="A361" t="s">
        <v>4739</v>
      </c>
      <c r="B361" s="1">
        <v>46029.365972222222</v>
      </c>
      <c r="C361" t="s">
        <v>47</v>
      </c>
      <c r="D361" t="s">
        <v>18</v>
      </c>
      <c r="E361" t="s">
        <v>16</v>
      </c>
      <c r="F361" t="s">
        <v>53</v>
      </c>
      <c r="G361">
        <v>0.3659722222222222</v>
      </c>
      <c r="H361" s="1">
        <v>46029</v>
      </c>
      <c r="I361">
        <v>1</v>
      </c>
      <c r="J361">
        <v>1</v>
      </c>
      <c r="K361">
        <v>5</v>
      </c>
      <c r="L361">
        <v>5</v>
      </c>
      <c r="M361" t="s">
        <v>5071</v>
      </c>
      <c r="N361" t="s">
        <v>5071</v>
      </c>
      <c r="O361">
        <v>1</v>
      </c>
      <c r="P361">
        <v>1</v>
      </c>
    </row>
    <row r="362" spans="1:16" x14ac:dyDescent="0.3">
      <c r="A362" t="s">
        <v>1511</v>
      </c>
      <c r="B362" s="1">
        <v>46029.366666666669</v>
      </c>
      <c r="C362" t="s">
        <v>7</v>
      </c>
      <c r="D362" t="s">
        <v>8</v>
      </c>
      <c r="E362" t="s">
        <v>19</v>
      </c>
      <c r="F362" t="s">
        <v>20</v>
      </c>
      <c r="G362">
        <v>0.36666666666666664</v>
      </c>
      <c r="H362" s="1">
        <v>46029</v>
      </c>
      <c r="I362">
        <v>1</v>
      </c>
      <c r="J362">
        <v>3</v>
      </c>
      <c r="K362">
        <v>2</v>
      </c>
      <c r="L362">
        <v>6</v>
      </c>
      <c r="M362" t="s">
        <v>5071</v>
      </c>
      <c r="N362" t="s">
        <v>5071</v>
      </c>
      <c r="O362">
        <v>1</v>
      </c>
      <c r="P362">
        <v>0</v>
      </c>
    </row>
    <row r="363" spans="1:16" x14ac:dyDescent="0.3">
      <c r="A363" t="s">
        <v>2560</v>
      </c>
      <c r="B363" s="1">
        <v>46029.432638888888</v>
      </c>
      <c r="C363" t="s">
        <v>7</v>
      </c>
      <c r="D363" t="s">
        <v>15</v>
      </c>
      <c r="E363" t="s">
        <v>19</v>
      </c>
      <c r="F363" t="s">
        <v>13</v>
      </c>
      <c r="G363">
        <v>0.43263888888888891</v>
      </c>
      <c r="H363" s="1">
        <v>46029</v>
      </c>
      <c r="I363">
        <v>1</v>
      </c>
      <c r="J363">
        <v>3</v>
      </c>
      <c r="K363">
        <v>1</v>
      </c>
      <c r="L363">
        <v>3</v>
      </c>
      <c r="M363" t="s">
        <v>5069</v>
      </c>
      <c r="N363" t="s">
        <v>5069</v>
      </c>
      <c r="O363">
        <v>1</v>
      </c>
      <c r="P363">
        <v>0</v>
      </c>
    </row>
    <row r="364" spans="1:16" x14ac:dyDescent="0.3">
      <c r="A364" t="s">
        <v>1937</v>
      </c>
      <c r="B364" s="1">
        <v>46029.480555555558</v>
      </c>
      <c r="C364" t="s">
        <v>26</v>
      </c>
      <c r="D364" t="s">
        <v>18</v>
      </c>
      <c r="E364" t="s">
        <v>16</v>
      </c>
      <c r="F364" t="s">
        <v>20</v>
      </c>
      <c r="G364">
        <v>0.48055555555555557</v>
      </c>
      <c r="H364" s="1">
        <v>46029</v>
      </c>
      <c r="I364">
        <v>1</v>
      </c>
      <c r="J364">
        <v>3</v>
      </c>
      <c r="K364">
        <v>2</v>
      </c>
      <c r="L364">
        <v>6</v>
      </c>
      <c r="M364" t="s">
        <v>5071</v>
      </c>
      <c r="N364" t="s">
        <v>5071</v>
      </c>
      <c r="O364">
        <v>1</v>
      </c>
      <c r="P364">
        <v>0</v>
      </c>
    </row>
    <row r="365" spans="1:16" x14ac:dyDescent="0.3">
      <c r="A365" t="s">
        <v>112</v>
      </c>
      <c r="B365" s="1">
        <v>46029.506944444445</v>
      </c>
      <c r="C365" t="s">
        <v>7</v>
      </c>
      <c r="D365" t="s">
        <v>15</v>
      </c>
      <c r="E365" t="s">
        <v>19</v>
      </c>
      <c r="F365" t="s">
        <v>10</v>
      </c>
      <c r="G365">
        <v>0.50694444444444442</v>
      </c>
      <c r="H365" s="1">
        <v>46029</v>
      </c>
      <c r="I365">
        <v>1</v>
      </c>
      <c r="J365">
        <v>3</v>
      </c>
      <c r="K365">
        <v>2</v>
      </c>
      <c r="L365">
        <v>6</v>
      </c>
      <c r="M365" t="s">
        <v>5071</v>
      </c>
      <c r="N365" t="s">
        <v>5071</v>
      </c>
      <c r="O365">
        <v>1</v>
      </c>
      <c r="P365">
        <v>0</v>
      </c>
    </row>
    <row r="366" spans="1:16" x14ac:dyDescent="0.3">
      <c r="A366" t="s">
        <v>830</v>
      </c>
      <c r="B366" s="1">
        <v>46029.53402777778</v>
      </c>
      <c r="C366" t="s">
        <v>7</v>
      </c>
      <c r="D366" t="s">
        <v>18</v>
      </c>
      <c r="E366" t="s">
        <v>19</v>
      </c>
      <c r="F366" t="s">
        <v>10</v>
      </c>
      <c r="G366">
        <v>0.53402777777777777</v>
      </c>
      <c r="H366" s="1">
        <v>46029</v>
      </c>
      <c r="I366">
        <v>1</v>
      </c>
      <c r="J366">
        <v>3</v>
      </c>
      <c r="K366">
        <v>2</v>
      </c>
      <c r="L366">
        <v>6</v>
      </c>
      <c r="M366" t="s">
        <v>5071</v>
      </c>
      <c r="N366" t="s">
        <v>5071</v>
      </c>
      <c r="O366">
        <v>1</v>
      </c>
      <c r="P366">
        <v>0</v>
      </c>
    </row>
    <row r="367" spans="1:16" x14ac:dyDescent="0.3">
      <c r="A367" t="s">
        <v>4708</v>
      </c>
      <c r="B367" s="1">
        <v>46029.559027777781</v>
      </c>
      <c r="C367" t="s">
        <v>47</v>
      </c>
      <c r="D367" t="s">
        <v>22</v>
      </c>
      <c r="E367" t="s">
        <v>9</v>
      </c>
      <c r="F367" t="s">
        <v>20</v>
      </c>
      <c r="G367">
        <v>0.55902777777777779</v>
      </c>
      <c r="H367" s="1">
        <v>46029</v>
      </c>
      <c r="I367">
        <v>1</v>
      </c>
      <c r="J367">
        <v>1</v>
      </c>
      <c r="K367">
        <v>2</v>
      </c>
      <c r="L367">
        <v>2</v>
      </c>
      <c r="M367" t="s">
        <v>5069</v>
      </c>
      <c r="N367" t="s">
        <v>5069</v>
      </c>
      <c r="O367">
        <v>1</v>
      </c>
      <c r="P367">
        <v>0</v>
      </c>
    </row>
    <row r="368" spans="1:16" x14ac:dyDescent="0.3">
      <c r="A368" t="s">
        <v>4149</v>
      </c>
      <c r="B368" s="1">
        <v>46029.663194444445</v>
      </c>
      <c r="C368" t="s">
        <v>40</v>
      </c>
      <c r="D368" t="s">
        <v>18</v>
      </c>
      <c r="E368" t="s">
        <v>16</v>
      </c>
      <c r="F368" t="s">
        <v>10</v>
      </c>
      <c r="G368">
        <v>0.66319444444444442</v>
      </c>
      <c r="H368" s="1">
        <v>46029</v>
      </c>
      <c r="I368">
        <v>1</v>
      </c>
      <c r="J368">
        <v>5</v>
      </c>
      <c r="K368">
        <v>2</v>
      </c>
      <c r="L368">
        <v>10</v>
      </c>
      <c r="M368" t="s">
        <v>5071</v>
      </c>
      <c r="N368" t="s">
        <v>5071</v>
      </c>
      <c r="O368">
        <v>1</v>
      </c>
      <c r="P368">
        <v>0</v>
      </c>
    </row>
    <row r="369" spans="1:16" x14ac:dyDescent="0.3">
      <c r="A369" t="s">
        <v>3784</v>
      </c>
      <c r="B369" s="1">
        <v>46029.681944444441</v>
      </c>
      <c r="C369" t="s">
        <v>7</v>
      </c>
      <c r="D369" t="s">
        <v>15</v>
      </c>
      <c r="E369" t="s">
        <v>16</v>
      </c>
      <c r="F369" t="s">
        <v>20</v>
      </c>
      <c r="G369">
        <v>0.68194444444444446</v>
      </c>
      <c r="H369" s="1">
        <v>46029</v>
      </c>
      <c r="I369">
        <v>1</v>
      </c>
      <c r="J369">
        <v>3</v>
      </c>
      <c r="K369">
        <v>2</v>
      </c>
      <c r="L369">
        <v>6</v>
      </c>
      <c r="M369" t="s">
        <v>5071</v>
      </c>
      <c r="N369" t="s">
        <v>5071</v>
      </c>
      <c r="O369">
        <v>1</v>
      </c>
      <c r="P369">
        <v>0</v>
      </c>
    </row>
    <row r="370" spans="1:16" x14ac:dyDescent="0.3">
      <c r="A370" t="s">
        <v>4895</v>
      </c>
      <c r="B370" s="1">
        <v>46029.692361111112</v>
      </c>
      <c r="C370" t="s">
        <v>7</v>
      </c>
      <c r="D370" t="s">
        <v>22</v>
      </c>
      <c r="E370" t="s">
        <v>19</v>
      </c>
      <c r="F370" t="s">
        <v>20</v>
      </c>
      <c r="G370">
        <v>0.69236111111111109</v>
      </c>
      <c r="H370" s="1">
        <v>46029</v>
      </c>
      <c r="I370">
        <v>1</v>
      </c>
      <c r="J370">
        <v>3</v>
      </c>
      <c r="K370">
        <v>2</v>
      </c>
      <c r="L370">
        <v>6</v>
      </c>
      <c r="M370" t="s">
        <v>5071</v>
      </c>
      <c r="N370" t="s">
        <v>5071</v>
      </c>
      <c r="O370">
        <v>1</v>
      </c>
      <c r="P370">
        <v>0</v>
      </c>
    </row>
    <row r="371" spans="1:16" x14ac:dyDescent="0.3">
      <c r="A371" t="s">
        <v>1460</v>
      </c>
      <c r="B371" s="1">
        <v>46029.704861111109</v>
      </c>
      <c r="C371" t="s">
        <v>7</v>
      </c>
      <c r="D371" t="s">
        <v>15</v>
      </c>
      <c r="E371" t="s">
        <v>19</v>
      </c>
      <c r="F371" t="s">
        <v>10</v>
      </c>
      <c r="G371">
        <v>0.70486111111111116</v>
      </c>
      <c r="H371" s="1">
        <v>46029</v>
      </c>
      <c r="I371">
        <v>1</v>
      </c>
      <c r="J371">
        <v>3</v>
      </c>
      <c r="K371">
        <v>2</v>
      </c>
      <c r="L371">
        <v>6</v>
      </c>
      <c r="M371" t="s">
        <v>5071</v>
      </c>
      <c r="N371" t="s">
        <v>5071</v>
      </c>
      <c r="O371">
        <v>1</v>
      </c>
      <c r="P371">
        <v>0</v>
      </c>
    </row>
    <row r="372" spans="1:16" x14ac:dyDescent="0.3">
      <c r="A372" t="s">
        <v>2912</v>
      </c>
      <c r="B372" s="1">
        <v>46029.711111111108</v>
      </c>
      <c r="C372" t="s">
        <v>40</v>
      </c>
      <c r="D372" t="s">
        <v>15</v>
      </c>
      <c r="E372" t="s">
        <v>16</v>
      </c>
      <c r="F372" t="s">
        <v>13</v>
      </c>
      <c r="G372">
        <v>0.71111111111111114</v>
      </c>
      <c r="H372" s="1">
        <v>46029</v>
      </c>
      <c r="I372">
        <v>1</v>
      </c>
      <c r="J372">
        <v>5</v>
      </c>
      <c r="K372">
        <v>1</v>
      </c>
      <c r="L372">
        <v>5</v>
      </c>
      <c r="M372" t="s">
        <v>5071</v>
      </c>
      <c r="N372" t="s">
        <v>5071</v>
      </c>
      <c r="O372">
        <v>1</v>
      </c>
      <c r="P372">
        <v>0</v>
      </c>
    </row>
    <row r="373" spans="1:16" x14ac:dyDescent="0.3">
      <c r="A373" t="s">
        <v>4035</v>
      </c>
      <c r="B373" s="1">
        <v>46029.713194444441</v>
      </c>
      <c r="C373" t="s">
        <v>12</v>
      </c>
      <c r="D373" t="s">
        <v>15</v>
      </c>
      <c r="E373" t="s">
        <v>9</v>
      </c>
      <c r="F373" t="s">
        <v>33</v>
      </c>
      <c r="G373">
        <v>0.71319444444444446</v>
      </c>
      <c r="H373" s="1">
        <v>46029</v>
      </c>
      <c r="I373">
        <v>1</v>
      </c>
      <c r="J373">
        <v>1</v>
      </c>
      <c r="K373">
        <v>4</v>
      </c>
      <c r="L373">
        <v>4</v>
      </c>
      <c r="M373" t="s">
        <v>5069</v>
      </c>
      <c r="N373" t="s">
        <v>5069</v>
      </c>
      <c r="O373">
        <v>1</v>
      </c>
      <c r="P373">
        <v>1</v>
      </c>
    </row>
    <row r="374" spans="1:16" x14ac:dyDescent="0.3">
      <c r="A374" t="s">
        <v>3982</v>
      </c>
      <c r="B374" s="1">
        <v>46029.731944444444</v>
      </c>
      <c r="C374" t="s">
        <v>7</v>
      </c>
      <c r="D374" t="s">
        <v>15</v>
      </c>
      <c r="E374" t="s">
        <v>31</v>
      </c>
      <c r="F374" t="s">
        <v>10</v>
      </c>
      <c r="G374">
        <v>0.7319444444444444</v>
      </c>
      <c r="H374" s="1">
        <v>46029</v>
      </c>
      <c r="I374">
        <v>1</v>
      </c>
      <c r="J374">
        <v>3</v>
      </c>
      <c r="K374">
        <v>2</v>
      </c>
      <c r="L374">
        <v>6</v>
      </c>
      <c r="M374" t="s">
        <v>5071</v>
      </c>
      <c r="N374" t="s">
        <v>5071</v>
      </c>
      <c r="O374">
        <v>1</v>
      </c>
      <c r="P374">
        <v>0</v>
      </c>
    </row>
    <row r="375" spans="1:16" x14ac:dyDescent="0.3">
      <c r="A375" t="s">
        <v>272</v>
      </c>
      <c r="B375" s="1">
        <v>46029.738888888889</v>
      </c>
      <c r="C375" t="s">
        <v>7</v>
      </c>
      <c r="D375" t="s">
        <v>22</v>
      </c>
      <c r="E375" t="s">
        <v>19</v>
      </c>
      <c r="F375" t="s">
        <v>10</v>
      </c>
      <c r="G375">
        <v>0.73888888888888893</v>
      </c>
      <c r="H375" s="1">
        <v>46029</v>
      </c>
      <c r="I375">
        <v>1</v>
      </c>
      <c r="J375">
        <v>3</v>
      </c>
      <c r="K375">
        <v>2</v>
      </c>
      <c r="L375">
        <v>6</v>
      </c>
      <c r="M375" t="s">
        <v>5071</v>
      </c>
      <c r="N375" t="s">
        <v>5071</v>
      </c>
      <c r="O375">
        <v>1</v>
      </c>
      <c r="P375">
        <v>0</v>
      </c>
    </row>
    <row r="376" spans="1:16" x14ac:dyDescent="0.3">
      <c r="A376" t="s">
        <v>3471</v>
      </c>
      <c r="B376" s="1">
        <v>46029.742361111108</v>
      </c>
      <c r="C376" t="s">
        <v>7</v>
      </c>
      <c r="D376" t="s">
        <v>18</v>
      </c>
      <c r="E376" t="s">
        <v>19</v>
      </c>
      <c r="F376" t="s">
        <v>20</v>
      </c>
      <c r="G376">
        <v>0.74236111111111114</v>
      </c>
      <c r="H376" s="1">
        <v>46029</v>
      </c>
      <c r="I376">
        <v>1</v>
      </c>
      <c r="J376">
        <v>3</v>
      </c>
      <c r="K376">
        <v>2</v>
      </c>
      <c r="L376">
        <v>6</v>
      </c>
      <c r="M376" t="s">
        <v>5071</v>
      </c>
      <c r="N376" t="s">
        <v>5071</v>
      </c>
      <c r="O376">
        <v>1</v>
      </c>
      <c r="P376">
        <v>0</v>
      </c>
    </row>
    <row r="377" spans="1:16" x14ac:dyDescent="0.3">
      <c r="A377" t="s">
        <v>4445</v>
      </c>
      <c r="B377" s="1">
        <v>46029.765277777777</v>
      </c>
      <c r="C377" t="s">
        <v>35</v>
      </c>
      <c r="D377" t="s">
        <v>18</v>
      </c>
      <c r="E377" t="s">
        <v>16</v>
      </c>
      <c r="F377" t="s">
        <v>10</v>
      </c>
      <c r="G377">
        <v>0.76527777777777772</v>
      </c>
      <c r="H377" s="1">
        <v>46029</v>
      </c>
      <c r="I377">
        <v>1</v>
      </c>
      <c r="J377">
        <v>1</v>
      </c>
      <c r="K377">
        <v>2</v>
      </c>
      <c r="L377">
        <v>2</v>
      </c>
      <c r="M377" t="s">
        <v>5069</v>
      </c>
      <c r="N377" t="s">
        <v>5069</v>
      </c>
      <c r="O377">
        <v>1</v>
      </c>
      <c r="P377">
        <v>0</v>
      </c>
    </row>
    <row r="378" spans="1:16" x14ac:dyDescent="0.3">
      <c r="A378" t="s">
        <v>4898</v>
      </c>
      <c r="B378" s="1">
        <v>46029.813888888886</v>
      </c>
      <c r="C378" t="s">
        <v>35</v>
      </c>
      <c r="D378" t="s">
        <v>15</v>
      </c>
      <c r="E378" t="s">
        <v>19</v>
      </c>
      <c r="F378" t="s">
        <v>10</v>
      </c>
      <c r="G378">
        <v>0.81388888888888888</v>
      </c>
      <c r="H378" s="1">
        <v>46029</v>
      </c>
      <c r="I378">
        <v>1</v>
      </c>
      <c r="J378">
        <v>1</v>
      </c>
      <c r="K378">
        <v>2</v>
      </c>
      <c r="L378">
        <v>2</v>
      </c>
      <c r="M378" t="s">
        <v>5069</v>
      </c>
      <c r="N378" t="s">
        <v>5069</v>
      </c>
      <c r="O378">
        <v>1</v>
      </c>
      <c r="P378">
        <v>0</v>
      </c>
    </row>
    <row r="379" spans="1:16" x14ac:dyDescent="0.3">
      <c r="A379" t="s">
        <v>4515</v>
      </c>
      <c r="B379" s="1">
        <v>46029.820833333331</v>
      </c>
      <c r="C379" t="s">
        <v>12</v>
      </c>
      <c r="D379" t="s">
        <v>18</v>
      </c>
      <c r="E379" t="s">
        <v>19</v>
      </c>
      <c r="F379" t="s">
        <v>33</v>
      </c>
      <c r="G379">
        <v>0.8208333333333333</v>
      </c>
      <c r="H379" s="1">
        <v>46029</v>
      </c>
      <c r="I379">
        <v>1</v>
      </c>
      <c r="J379">
        <v>1</v>
      </c>
      <c r="K379">
        <v>4</v>
      </c>
      <c r="L379">
        <v>4</v>
      </c>
      <c r="M379" t="s">
        <v>5069</v>
      </c>
      <c r="N379" t="s">
        <v>5069</v>
      </c>
      <c r="O379">
        <v>1</v>
      </c>
      <c r="P379">
        <v>1</v>
      </c>
    </row>
    <row r="380" spans="1:16" x14ac:dyDescent="0.3">
      <c r="A380" t="s">
        <v>1005</v>
      </c>
      <c r="B380" s="1">
        <v>46029.832638888889</v>
      </c>
      <c r="C380" t="s">
        <v>7</v>
      </c>
      <c r="D380" t="s">
        <v>15</v>
      </c>
      <c r="E380" t="s">
        <v>9</v>
      </c>
      <c r="F380" t="s">
        <v>20</v>
      </c>
      <c r="G380">
        <v>0.83263888888888893</v>
      </c>
      <c r="H380" s="1">
        <v>46029</v>
      </c>
      <c r="I380">
        <v>1</v>
      </c>
      <c r="J380">
        <v>3</v>
      </c>
      <c r="K380">
        <v>2</v>
      </c>
      <c r="L380">
        <v>6</v>
      </c>
      <c r="M380" t="s">
        <v>5071</v>
      </c>
      <c r="N380" t="s">
        <v>5071</v>
      </c>
      <c r="O380">
        <v>1</v>
      </c>
      <c r="P380">
        <v>0</v>
      </c>
    </row>
    <row r="381" spans="1:16" x14ac:dyDescent="0.3">
      <c r="A381" t="s">
        <v>1928</v>
      </c>
      <c r="B381" s="1">
        <v>46029.849305555559</v>
      </c>
      <c r="C381" t="s">
        <v>26</v>
      </c>
      <c r="D381" t="s">
        <v>8</v>
      </c>
      <c r="E381" t="s">
        <v>31</v>
      </c>
      <c r="F381" t="s">
        <v>10</v>
      </c>
      <c r="G381">
        <v>0.84930555555555554</v>
      </c>
      <c r="H381" s="1">
        <v>46029</v>
      </c>
      <c r="I381">
        <v>1</v>
      </c>
      <c r="J381">
        <v>3</v>
      </c>
      <c r="K381">
        <v>2</v>
      </c>
      <c r="L381">
        <v>6</v>
      </c>
      <c r="M381" t="s">
        <v>5071</v>
      </c>
      <c r="N381" t="s">
        <v>5071</v>
      </c>
      <c r="O381">
        <v>1</v>
      </c>
      <c r="P381">
        <v>0</v>
      </c>
    </row>
    <row r="382" spans="1:16" x14ac:dyDescent="0.3">
      <c r="A382" t="s">
        <v>4899</v>
      </c>
      <c r="B382" s="1">
        <v>46029.910416666666</v>
      </c>
      <c r="C382" t="s">
        <v>35</v>
      </c>
      <c r="D382" t="s">
        <v>8</v>
      </c>
      <c r="E382" t="s">
        <v>31</v>
      </c>
      <c r="F382" t="s">
        <v>10</v>
      </c>
      <c r="G382">
        <v>0.91041666666666665</v>
      </c>
      <c r="H382" s="1">
        <v>46029</v>
      </c>
      <c r="I382">
        <v>1</v>
      </c>
      <c r="J382">
        <v>1</v>
      </c>
      <c r="K382">
        <v>2</v>
      </c>
      <c r="L382">
        <v>2</v>
      </c>
      <c r="M382" t="s">
        <v>5069</v>
      </c>
      <c r="N382" t="s">
        <v>5069</v>
      </c>
      <c r="O382">
        <v>1</v>
      </c>
      <c r="P382">
        <v>0</v>
      </c>
    </row>
    <row r="383" spans="1:16" x14ac:dyDescent="0.3">
      <c r="A383" t="s">
        <v>137</v>
      </c>
      <c r="B383" s="1">
        <v>46029.913194444445</v>
      </c>
      <c r="C383" t="s">
        <v>7</v>
      </c>
      <c r="D383" t="s">
        <v>8</v>
      </c>
      <c r="E383" t="s">
        <v>19</v>
      </c>
      <c r="F383" t="s">
        <v>10</v>
      </c>
      <c r="G383">
        <v>0.91319444444444442</v>
      </c>
      <c r="H383" s="1">
        <v>46029</v>
      </c>
      <c r="I383">
        <v>1</v>
      </c>
      <c r="J383">
        <v>3</v>
      </c>
      <c r="K383">
        <v>2</v>
      </c>
      <c r="L383">
        <v>6</v>
      </c>
      <c r="M383" t="s">
        <v>5071</v>
      </c>
      <c r="N383" t="s">
        <v>5071</v>
      </c>
      <c r="O383">
        <v>1</v>
      </c>
      <c r="P383">
        <v>0</v>
      </c>
    </row>
    <row r="384" spans="1:16" x14ac:dyDescent="0.3">
      <c r="A384" t="s">
        <v>2828</v>
      </c>
      <c r="B384" s="1">
        <v>46029.92291666667</v>
      </c>
      <c r="C384" t="s">
        <v>7</v>
      </c>
      <c r="D384" t="s">
        <v>15</v>
      </c>
      <c r="E384" t="s">
        <v>19</v>
      </c>
      <c r="F384" t="s">
        <v>10</v>
      </c>
      <c r="G384">
        <v>0.92291666666666672</v>
      </c>
      <c r="H384" s="1">
        <v>46029</v>
      </c>
      <c r="I384">
        <v>1</v>
      </c>
      <c r="J384">
        <v>3</v>
      </c>
      <c r="K384">
        <v>2</v>
      </c>
      <c r="L384">
        <v>6</v>
      </c>
      <c r="M384" t="s">
        <v>5071</v>
      </c>
      <c r="N384" t="s">
        <v>5071</v>
      </c>
      <c r="O384">
        <v>1</v>
      </c>
      <c r="P384">
        <v>0</v>
      </c>
    </row>
    <row r="385" spans="1:16" x14ac:dyDescent="0.3">
      <c r="A385" t="s">
        <v>4958</v>
      </c>
      <c r="B385" s="1">
        <v>46029.948611111111</v>
      </c>
      <c r="C385" t="s">
        <v>7</v>
      </c>
      <c r="D385" t="s">
        <v>18</v>
      </c>
      <c r="E385" t="s">
        <v>19</v>
      </c>
      <c r="F385" t="s">
        <v>13</v>
      </c>
      <c r="G385">
        <v>0.94861111111111107</v>
      </c>
      <c r="H385" s="1">
        <v>46029</v>
      </c>
      <c r="I385">
        <v>1</v>
      </c>
      <c r="J385">
        <v>3</v>
      </c>
      <c r="K385">
        <v>1</v>
      </c>
      <c r="L385">
        <v>3</v>
      </c>
      <c r="M385" t="s">
        <v>5069</v>
      </c>
      <c r="N385" t="s">
        <v>5069</v>
      </c>
      <c r="O385">
        <v>1</v>
      </c>
      <c r="P385">
        <v>0</v>
      </c>
    </row>
    <row r="386" spans="1:16" x14ac:dyDescent="0.3">
      <c r="A386" t="s">
        <v>2655</v>
      </c>
      <c r="B386" s="1">
        <v>46029.956250000003</v>
      </c>
      <c r="C386" t="s">
        <v>7</v>
      </c>
      <c r="D386" t="s">
        <v>18</v>
      </c>
      <c r="E386" t="s">
        <v>19</v>
      </c>
      <c r="F386" t="s">
        <v>33</v>
      </c>
      <c r="G386">
        <v>0.95625000000000004</v>
      </c>
      <c r="H386" s="1">
        <v>46029</v>
      </c>
      <c r="I386">
        <v>1</v>
      </c>
      <c r="J386">
        <v>3</v>
      </c>
      <c r="K386">
        <v>4</v>
      </c>
      <c r="L386">
        <v>12</v>
      </c>
      <c r="M386" t="s">
        <v>5073</v>
      </c>
      <c r="N386" t="s">
        <v>5073</v>
      </c>
      <c r="O386">
        <v>1</v>
      </c>
      <c r="P386">
        <v>1</v>
      </c>
    </row>
    <row r="387" spans="1:16" x14ac:dyDescent="0.3">
      <c r="A387" t="s">
        <v>556</v>
      </c>
      <c r="B387" s="1">
        <v>46029.992361111108</v>
      </c>
      <c r="C387" t="s">
        <v>35</v>
      </c>
      <c r="D387" t="s">
        <v>8</v>
      </c>
      <c r="E387" t="s">
        <v>16</v>
      </c>
      <c r="F387" t="s">
        <v>53</v>
      </c>
      <c r="G387">
        <v>0.99236111111111114</v>
      </c>
      <c r="H387" s="1">
        <v>46029</v>
      </c>
      <c r="I387">
        <v>1</v>
      </c>
      <c r="J387">
        <v>1</v>
      </c>
      <c r="K387">
        <v>5</v>
      </c>
      <c r="L387">
        <v>5</v>
      </c>
      <c r="M387" t="s">
        <v>5071</v>
      </c>
      <c r="N387" t="s">
        <v>5071</v>
      </c>
      <c r="O387">
        <v>1</v>
      </c>
      <c r="P387">
        <v>1</v>
      </c>
    </row>
    <row r="388" spans="1:16" x14ac:dyDescent="0.3">
      <c r="A388" t="s">
        <v>4802</v>
      </c>
      <c r="B388" s="1">
        <v>46030.023611111108</v>
      </c>
      <c r="C388" t="s">
        <v>26</v>
      </c>
      <c r="D388" t="s">
        <v>18</v>
      </c>
      <c r="E388" t="s">
        <v>31</v>
      </c>
      <c r="F388" t="s">
        <v>10</v>
      </c>
      <c r="G388">
        <v>2.361111111111111E-2</v>
      </c>
      <c r="H388" s="1">
        <v>46030</v>
      </c>
      <c r="I388">
        <v>1</v>
      </c>
      <c r="J388">
        <v>3</v>
      </c>
      <c r="K388">
        <v>2</v>
      </c>
      <c r="L388">
        <v>6</v>
      </c>
      <c r="M388" t="s">
        <v>5071</v>
      </c>
      <c r="N388" t="s">
        <v>5071</v>
      </c>
      <c r="O388">
        <v>1</v>
      </c>
      <c r="P388">
        <v>0</v>
      </c>
    </row>
    <row r="389" spans="1:16" x14ac:dyDescent="0.3">
      <c r="A389" t="s">
        <v>619</v>
      </c>
      <c r="B389" s="1">
        <v>46030.045138888891</v>
      </c>
      <c r="C389" t="s">
        <v>7</v>
      </c>
      <c r="D389" t="s">
        <v>8</v>
      </c>
      <c r="E389" t="s">
        <v>19</v>
      </c>
      <c r="F389" t="s">
        <v>13</v>
      </c>
      <c r="G389">
        <v>4.5138888888888888E-2</v>
      </c>
      <c r="H389" s="1">
        <v>46030</v>
      </c>
      <c r="I389">
        <v>1</v>
      </c>
      <c r="J389">
        <v>3</v>
      </c>
      <c r="K389">
        <v>1</v>
      </c>
      <c r="L389">
        <v>3</v>
      </c>
      <c r="M389" t="s">
        <v>5069</v>
      </c>
      <c r="N389" t="s">
        <v>5069</v>
      </c>
      <c r="O389">
        <v>1</v>
      </c>
      <c r="P389">
        <v>0</v>
      </c>
    </row>
    <row r="390" spans="1:16" x14ac:dyDescent="0.3">
      <c r="A390" t="s">
        <v>588</v>
      </c>
      <c r="B390" s="1">
        <v>46030.106944444444</v>
      </c>
      <c r="C390" t="s">
        <v>26</v>
      </c>
      <c r="D390" t="s">
        <v>15</v>
      </c>
      <c r="E390" t="s">
        <v>31</v>
      </c>
      <c r="F390" t="s">
        <v>20</v>
      </c>
      <c r="G390">
        <v>0.10694444444444444</v>
      </c>
      <c r="H390" s="1">
        <v>46030</v>
      </c>
      <c r="I390">
        <v>1</v>
      </c>
      <c r="J390">
        <v>3</v>
      </c>
      <c r="K390">
        <v>2</v>
      </c>
      <c r="L390">
        <v>6</v>
      </c>
      <c r="M390" t="s">
        <v>5071</v>
      </c>
      <c r="N390" t="s">
        <v>5071</v>
      </c>
      <c r="O390">
        <v>1</v>
      </c>
      <c r="P390">
        <v>0</v>
      </c>
    </row>
    <row r="391" spans="1:16" x14ac:dyDescent="0.3">
      <c r="A391" t="s">
        <v>1475</v>
      </c>
      <c r="B391" s="1">
        <v>46030.113888888889</v>
      </c>
      <c r="C391" t="s">
        <v>7</v>
      </c>
      <c r="D391" t="s">
        <v>18</v>
      </c>
      <c r="E391" t="s">
        <v>19</v>
      </c>
      <c r="F391" t="s">
        <v>10</v>
      </c>
      <c r="G391">
        <v>0.11388888888888889</v>
      </c>
      <c r="H391" s="1">
        <v>46030</v>
      </c>
      <c r="I391">
        <v>1</v>
      </c>
      <c r="J391">
        <v>3</v>
      </c>
      <c r="K391">
        <v>2</v>
      </c>
      <c r="L391">
        <v>6</v>
      </c>
      <c r="M391" t="s">
        <v>5071</v>
      </c>
      <c r="N391" t="s">
        <v>5071</v>
      </c>
      <c r="O391">
        <v>1</v>
      </c>
      <c r="P391">
        <v>0</v>
      </c>
    </row>
    <row r="392" spans="1:16" x14ac:dyDescent="0.3">
      <c r="A392" t="s">
        <v>1716</v>
      </c>
      <c r="B392" s="1">
        <v>46030.114583333336</v>
      </c>
      <c r="C392" t="s">
        <v>12</v>
      </c>
      <c r="D392" t="s">
        <v>8</v>
      </c>
      <c r="E392" t="s">
        <v>19</v>
      </c>
      <c r="F392" t="s">
        <v>33</v>
      </c>
      <c r="G392">
        <v>0.11458333333333333</v>
      </c>
      <c r="H392" s="1">
        <v>46030</v>
      </c>
      <c r="I392">
        <v>1</v>
      </c>
      <c r="J392">
        <v>1</v>
      </c>
      <c r="K392">
        <v>4</v>
      </c>
      <c r="L392">
        <v>4</v>
      </c>
      <c r="M392" t="s">
        <v>5069</v>
      </c>
      <c r="N392" t="s">
        <v>5069</v>
      </c>
      <c r="O392">
        <v>1</v>
      </c>
      <c r="P392">
        <v>1</v>
      </c>
    </row>
    <row r="393" spans="1:16" x14ac:dyDescent="0.3">
      <c r="A393" t="s">
        <v>3477</v>
      </c>
      <c r="B393" s="1">
        <v>46030.117361111108</v>
      </c>
      <c r="C393" t="s">
        <v>40</v>
      </c>
      <c r="D393" t="s">
        <v>22</v>
      </c>
      <c r="E393" t="s">
        <v>16</v>
      </c>
      <c r="F393" t="s">
        <v>10</v>
      </c>
      <c r="G393">
        <v>0.11736111111111111</v>
      </c>
      <c r="H393" s="1">
        <v>46030</v>
      </c>
      <c r="I393">
        <v>1</v>
      </c>
      <c r="J393">
        <v>5</v>
      </c>
      <c r="K393">
        <v>2</v>
      </c>
      <c r="L393">
        <v>10</v>
      </c>
      <c r="M393" t="s">
        <v>5071</v>
      </c>
      <c r="N393" t="s">
        <v>5071</v>
      </c>
      <c r="O393">
        <v>1</v>
      </c>
      <c r="P393">
        <v>0</v>
      </c>
    </row>
    <row r="394" spans="1:16" x14ac:dyDescent="0.3">
      <c r="A394" t="s">
        <v>4380</v>
      </c>
      <c r="B394" s="1">
        <v>46030.167361111111</v>
      </c>
      <c r="C394" t="s">
        <v>40</v>
      </c>
      <c r="D394" t="s">
        <v>22</v>
      </c>
      <c r="E394" t="s">
        <v>16</v>
      </c>
      <c r="F394" t="s">
        <v>20</v>
      </c>
      <c r="G394">
        <v>0.1673611111111111</v>
      </c>
      <c r="H394" s="1">
        <v>46030</v>
      </c>
      <c r="I394">
        <v>1</v>
      </c>
      <c r="J394">
        <v>5</v>
      </c>
      <c r="K394">
        <v>2</v>
      </c>
      <c r="L394">
        <v>10</v>
      </c>
      <c r="M394" t="s">
        <v>5071</v>
      </c>
      <c r="N394" t="s">
        <v>5071</v>
      </c>
      <c r="O394">
        <v>1</v>
      </c>
      <c r="P394">
        <v>0</v>
      </c>
    </row>
    <row r="395" spans="1:16" x14ac:dyDescent="0.3">
      <c r="A395" t="s">
        <v>4927</v>
      </c>
      <c r="B395" s="1">
        <v>46030.168055555558</v>
      </c>
      <c r="C395" t="s">
        <v>40</v>
      </c>
      <c r="D395" t="s">
        <v>8</v>
      </c>
      <c r="E395" t="s">
        <v>16</v>
      </c>
      <c r="F395" t="s">
        <v>10</v>
      </c>
      <c r="G395">
        <v>0.16805555555555557</v>
      </c>
      <c r="H395" s="1">
        <v>46030</v>
      </c>
      <c r="I395">
        <v>1</v>
      </c>
      <c r="J395">
        <v>5</v>
      </c>
      <c r="K395">
        <v>2</v>
      </c>
      <c r="L395">
        <v>10</v>
      </c>
      <c r="M395" t="s">
        <v>5071</v>
      </c>
      <c r="N395" t="s">
        <v>5071</v>
      </c>
      <c r="O395">
        <v>1</v>
      </c>
      <c r="P395">
        <v>0</v>
      </c>
    </row>
    <row r="396" spans="1:16" x14ac:dyDescent="0.3">
      <c r="A396" t="s">
        <v>558</v>
      </c>
      <c r="B396" s="1">
        <v>46030.173611111109</v>
      </c>
      <c r="C396" t="s">
        <v>12</v>
      </c>
      <c r="D396" t="s">
        <v>18</v>
      </c>
      <c r="E396" t="s">
        <v>31</v>
      </c>
      <c r="F396" t="s">
        <v>10</v>
      </c>
      <c r="G396">
        <v>0.1736111111111111</v>
      </c>
      <c r="H396" s="1">
        <v>46030</v>
      </c>
      <c r="I396">
        <v>1</v>
      </c>
      <c r="J396">
        <v>1</v>
      </c>
      <c r="K396">
        <v>2</v>
      </c>
      <c r="L396">
        <v>2</v>
      </c>
      <c r="M396" t="s">
        <v>5069</v>
      </c>
      <c r="N396" t="s">
        <v>5069</v>
      </c>
      <c r="O396">
        <v>1</v>
      </c>
      <c r="P396">
        <v>0</v>
      </c>
    </row>
    <row r="397" spans="1:16" x14ac:dyDescent="0.3">
      <c r="A397" t="s">
        <v>803</v>
      </c>
      <c r="B397" s="1">
        <v>46030.178472222222</v>
      </c>
      <c r="C397" t="s">
        <v>26</v>
      </c>
      <c r="D397" t="s">
        <v>8</v>
      </c>
      <c r="E397" t="s">
        <v>31</v>
      </c>
      <c r="F397" t="s">
        <v>10</v>
      </c>
      <c r="G397">
        <v>0.17847222222222223</v>
      </c>
      <c r="H397" s="1">
        <v>46030</v>
      </c>
      <c r="I397">
        <v>1</v>
      </c>
      <c r="J397">
        <v>3</v>
      </c>
      <c r="K397">
        <v>2</v>
      </c>
      <c r="L397">
        <v>6</v>
      </c>
      <c r="M397" t="s">
        <v>5071</v>
      </c>
      <c r="N397" t="s">
        <v>5071</v>
      </c>
      <c r="O397">
        <v>1</v>
      </c>
      <c r="P397">
        <v>0</v>
      </c>
    </row>
    <row r="398" spans="1:16" x14ac:dyDescent="0.3">
      <c r="A398" t="s">
        <v>2051</v>
      </c>
      <c r="B398" s="1">
        <v>46030.190972222219</v>
      </c>
      <c r="C398" t="s">
        <v>35</v>
      </c>
      <c r="D398" t="s">
        <v>15</v>
      </c>
      <c r="E398" t="s">
        <v>31</v>
      </c>
      <c r="F398" t="s">
        <v>13</v>
      </c>
      <c r="G398">
        <v>0.19097222222222221</v>
      </c>
      <c r="H398" s="1">
        <v>46030</v>
      </c>
      <c r="I398">
        <v>1</v>
      </c>
      <c r="J398">
        <v>1</v>
      </c>
      <c r="K398">
        <v>1</v>
      </c>
      <c r="L398">
        <v>1</v>
      </c>
      <c r="M398" t="s">
        <v>5069</v>
      </c>
      <c r="N398" t="s">
        <v>5069</v>
      </c>
      <c r="O398">
        <v>1</v>
      </c>
      <c r="P398">
        <v>0</v>
      </c>
    </row>
    <row r="399" spans="1:16" x14ac:dyDescent="0.3">
      <c r="A399" t="s">
        <v>2017</v>
      </c>
      <c r="B399" s="1">
        <v>46030.193055555559</v>
      </c>
      <c r="C399" t="s">
        <v>7</v>
      </c>
      <c r="D399" t="s">
        <v>15</v>
      </c>
      <c r="E399" t="s">
        <v>19</v>
      </c>
      <c r="F399" t="s">
        <v>13</v>
      </c>
      <c r="G399">
        <v>0.19305555555555556</v>
      </c>
      <c r="H399" s="1">
        <v>46030</v>
      </c>
      <c r="I399">
        <v>1</v>
      </c>
      <c r="J399">
        <v>3</v>
      </c>
      <c r="K399">
        <v>1</v>
      </c>
      <c r="L399">
        <v>3</v>
      </c>
      <c r="M399" t="s">
        <v>5069</v>
      </c>
      <c r="N399" t="s">
        <v>5069</v>
      </c>
      <c r="O399">
        <v>1</v>
      </c>
      <c r="P399">
        <v>0</v>
      </c>
    </row>
    <row r="400" spans="1:16" x14ac:dyDescent="0.3">
      <c r="A400" t="s">
        <v>2323</v>
      </c>
      <c r="B400" s="1">
        <v>46030.198611111111</v>
      </c>
      <c r="C400" t="s">
        <v>7</v>
      </c>
      <c r="D400" t="s">
        <v>22</v>
      </c>
      <c r="E400" t="s">
        <v>19</v>
      </c>
      <c r="F400" t="s">
        <v>10</v>
      </c>
      <c r="G400">
        <v>0.1986111111111111</v>
      </c>
      <c r="H400" s="1">
        <v>46030</v>
      </c>
      <c r="I400">
        <v>1</v>
      </c>
      <c r="J400">
        <v>3</v>
      </c>
      <c r="K400">
        <v>2</v>
      </c>
      <c r="L400">
        <v>6</v>
      </c>
      <c r="M400" t="s">
        <v>5071</v>
      </c>
      <c r="N400" t="s">
        <v>5071</v>
      </c>
      <c r="O400">
        <v>1</v>
      </c>
      <c r="P400">
        <v>0</v>
      </c>
    </row>
    <row r="401" spans="1:16" x14ac:dyDescent="0.3">
      <c r="A401" t="s">
        <v>1024</v>
      </c>
      <c r="B401" s="1">
        <v>46030.213194444441</v>
      </c>
      <c r="C401" t="s">
        <v>7</v>
      </c>
      <c r="D401" t="s">
        <v>18</v>
      </c>
      <c r="E401" t="s">
        <v>19</v>
      </c>
      <c r="F401" t="s">
        <v>10</v>
      </c>
      <c r="G401">
        <v>0.21319444444444444</v>
      </c>
      <c r="H401" s="1">
        <v>46030</v>
      </c>
      <c r="I401">
        <v>1</v>
      </c>
      <c r="J401">
        <v>3</v>
      </c>
      <c r="K401">
        <v>2</v>
      </c>
      <c r="L401">
        <v>6</v>
      </c>
      <c r="M401" t="s">
        <v>5071</v>
      </c>
      <c r="N401" t="s">
        <v>5071</v>
      </c>
      <c r="O401">
        <v>1</v>
      </c>
      <c r="P401">
        <v>0</v>
      </c>
    </row>
    <row r="402" spans="1:16" x14ac:dyDescent="0.3">
      <c r="A402" t="s">
        <v>2047</v>
      </c>
      <c r="B402" s="1">
        <v>46030.214583333334</v>
      </c>
      <c r="C402" t="s">
        <v>7</v>
      </c>
      <c r="D402" t="s">
        <v>22</v>
      </c>
      <c r="E402" t="s">
        <v>19</v>
      </c>
      <c r="F402" t="s">
        <v>10</v>
      </c>
      <c r="G402">
        <v>0.21458333333333332</v>
      </c>
      <c r="H402" s="1">
        <v>46030</v>
      </c>
      <c r="I402">
        <v>1</v>
      </c>
      <c r="J402">
        <v>3</v>
      </c>
      <c r="K402">
        <v>2</v>
      </c>
      <c r="L402">
        <v>6</v>
      </c>
      <c r="M402" t="s">
        <v>5071</v>
      </c>
      <c r="N402" t="s">
        <v>5071</v>
      </c>
      <c r="O402">
        <v>1</v>
      </c>
      <c r="P402">
        <v>0</v>
      </c>
    </row>
    <row r="403" spans="1:16" x14ac:dyDescent="0.3">
      <c r="A403" t="s">
        <v>548</v>
      </c>
      <c r="B403" s="1">
        <v>46030.240277777775</v>
      </c>
      <c r="C403" t="s">
        <v>47</v>
      </c>
      <c r="D403" t="s">
        <v>8</v>
      </c>
      <c r="E403" t="s">
        <v>9</v>
      </c>
      <c r="F403" t="s">
        <v>10</v>
      </c>
      <c r="G403">
        <v>0.24027777777777778</v>
      </c>
      <c r="H403" s="1">
        <v>46030</v>
      </c>
      <c r="I403">
        <v>1</v>
      </c>
      <c r="J403">
        <v>1</v>
      </c>
      <c r="K403">
        <v>2</v>
      </c>
      <c r="L403">
        <v>2</v>
      </c>
      <c r="M403" t="s">
        <v>5069</v>
      </c>
      <c r="N403" t="s">
        <v>5069</v>
      </c>
      <c r="O403">
        <v>1</v>
      </c>
      <c r="P403">
        <v>0</v>
      </c>
    </row>
    <row r="404" spans="1:16" x14ac:dyDescent="0.3">
      <c r="A404" t="s">
        <v>2340</v>
      </c>
      <c r="B404" s="1">
        <v>46030.256944444445</v>
      </c>
      <c r="C404" t="s">
        <v>7</v>
      </c>
      <c r="D404" t="s">
        <v>22</v>
      </c>
      <c r="E404" t="s">
        <v>19</v>
      </c>
      <c r="F404" t="s">
        <v>33</v>
      </c>
      <c r="G404">
        <v>0.25694444444444442</v>
      </c>
      <c r="H404" s="1">
        <v>46030</v>
      </c>
      <c r="I404">
        <v>1</v>
      </c>
      <c r="J404">
        <v>3</v>
      </c>
      <c r="K404">
        <v>4</v>
      </c>
      <c r="L404">
        <v>12</v>
      </c>
      <c r="M404" t="s">
        <v>5073</v>
      </c>
      <c r="N404" t="s">
        <v>5073</v>
      </c>
      <c r="O404">
        <v>1</v>
      </c>
      <c r="P404">
        <v>1</v>
      </c>
    </row>
    <row r="405" spans="1:16" x14ac:dyDescent="0.3">
      <c r="A405" t="s">
        <v>3801</v>
      </c>
      <c r="B405" s="1">
        <v>46030.275000000001</v>
      </c>
      <c r="C405" t="s">
        <v>7</v>
      </c>
      <c r="D405" t="s">
        <v>22</v>
      </c>
      <c r="E405" t="s">
        <v>19</v>
      </c>
      <c r="F405" t="s">
        <v>10</v>
      </c>
      <c r="G405">
        <v>0.27500000000000002</v>
      </c>
      <c r="H405" s="1">
        <v>46030</v>
      </c>
      <c r="I405">
        <v>1</v>
      </c>
      <c r="J405">
        <v>3</v>
      </c>
      <c r="K405">
        <v>2</v>
      </c>
      <c r="L405">
        <v>6</v>
      </c>
      <c r="M405" t="s">
        <v>5071</v>
      </c>
      <c r="N405" t="s">
        <v>5071</v>
      </c>
      <c r="O405">
        <v>1</v>
      </c>
      <c r="P405">
        <v>0</v>
      </c>
    </row>
    <row r="406" spans="1:16" x14ac:dyDescent="0.3">
      <c r="A406" t="s">
        <v>4849</v>
      </c>
      <c r="B406" s="1">
        <v>46030.279861111114</v>
      </c>
      <c r="C406" t="s">
        <v>7</v>
      </c>
      <c r="D406" t="s">
        <v>22</v>
      </c>
      <c r="E406" t="s">
        <v>16</v>
      </c>
      <c r="F406" t="s">
        <v>20</v>
      </c>
      <c r="G406">
        <v>0.27986111111111112</v>
      </c>
      <c r="H406" s="1">
        <v>46030</v>
      </c>
      <c r="I406">
        <v>1</v>
      </c>
      <c r="J406">
        <v>3</v>
      </c>
      <c r="K406">
        <v>2</v>
      </c>
      <c r="L406">
        <v>6</v>
      </c>
      <c r="M406" t="s">
        <v>5071</v>
      </c>
      <c r="N406" t="s">
        <v>5071</v>
      </c>
      <c r="O406">
        <v>1</v>
      </c>
      <c r="P406">
        <v>0</v>
      </c>
    </row>
    <row r="407" spans="1:16" x14ac:dyDescent="0.3">
      <c r="A407" t="s">
        <v>3330</v>
      </c>
      <c r="B407" s="1">
        <v>46030.28402777778</v>
      </c>
      <c r="C407" t="s">
        <v>35</v>
      </c>
      <c r="D407" t="s">
        <v>15</v>
      </c>
      <c r="E407" t="s">
        <v>9</v>
      </c>
      <c r="F407" t="s">
        <v>10</v>
      </c>
      <c r="G407">
        <v>0.28402777777777777</v>
      </c>
      <c r="H407" s="1">
        <v>46030</v>
      </c>
      <c r="I407">
        <v>1</v>
      </c>
      <c r="J407">
        <v>1</v>
      </c>
      <c r="K407">
        <v>2</v>
      </c>
      <c r="L407">
        <v>2</v>
      </c>
      <c r="M407" t="s">
        <v>5069</v>
      </c>
      <c r="N407" t="s">
        <v>5069</v>
      </c>
      <c r="O407">
        <v>1</v>
      </c>
      <c r="P407">
        <v>0</v>
      </c>
    </row>
    <row r="408" spans="1:16" x14ac:dyDescent="0.3">
      <c r="A408" t="s">
        <v>121</v>
      </c>
      <c r="B408" s="1">
        <v>46030.302777777775</v>
      </c>
      <c r="C408" t="s">
        <v>7</v>
      </c>
      <c r="D408" t="s">
        <v>8</v>
      </c>
      <c r="E408" t="s">
        <v>19</v>
      </c>
      <c r="F408" t="s">
        <v>20</v>
      </c>
      <c r="G408">
        <v>0.30277777777777776</v>
      </c>
      <c r="H408" s="1">
        <v>46030</v>
      </c>
      <c r="I408">
        <v>1</v>
      </c>
      <c r="J408">
        <v>3</v>
      </c>
      <c r="K408">
        <v>2</v>
      </c>
      <c r="L408">
        <v>6</v>
      </c>
      <c r="M408" t="s">
        <v>5071</v>
      </c>
      <c r="N408" t="s">
        <v>5071</v>
      </c>
      <c r="O408">
        <v>1</v>
      </c>
      <c r="P408">
        <v>0</v>
      </c>
    </row>
    <row r="409" spans="1:16" x14ac:dyDescent="0.3">
      <c r="A409" t="s">
        <v>4259</v>
      </c>
      <c r="B409" s="1">
        <v>46030.324999999997</v>
      </c>
      <c r="C409" t="s">
        <v>12</v>
      </c>
      <c r="D409" t="s">
        <v>15</v>
      </c>
      <c r="E409" t="s">
        <v>19</v>
      </c>
      <c r="F409" t="s">
        <v>10</v>
      </c>
      <c r="G409">
        <v>0.32500000000000001</v>
      </c>
      <c r="H409" s="1">
        <v>46030</v>
      </c>
      <c r="I409">
        <v>1</v>
      </c>
      <c r="J409">
        <v>1</v>
      </c>
      <c r="K409">
        <v>2</v>
      </c>
      <c r="L409">
        <v>2</v>
      </c>
      <c r="M409" t="s">
        <v>5069</v>
      </c>
      <c r="N409" t="s">
        <v>5069</v>
      </c>
      <c r="O409">
        <v>1</v>
      </c>
      <c r="P409">
        <v>0</v>
      </c>
    </row>
    <row r="410" spans="1:16" x14ac:dyDescent="0.3">
      <c r="A410" t="s">
        <v>2955</v>
      </c>
      <c r="B410" s="1">
        <v>46030.334722222222</v>
      </c>
      <c r="C410" t="s">
        <v>12</v>
      </c>
      <c r="D410" t="s">
        <v>15</v>
      </c>
      <c r="E410" t="s">
        <v>9</v>
      </c>
      <c r="F410" t="s">
        <v>13</v>
      </c>
      <c r="G410">
        <v>0.3347222222222222</v>
      </c>
      <c r="H410" s="1">
        <v>46030</v>
      </c>
      <c r="I410">
        <v>1</v>
      </c>
      <c r="J410">
        <v>1</v>
      </c>
      <c r="K410">
        <v>1</v>
      </c>
      <c r="L410">
        <v>1</v>
      </c>
      <c r="M410" t="s">
        <v>5069</v>
      </c>
      <c r="N410" t="s">
        <v>5069</v>
      </c>
      <c r="O410">
        <v>1</v>
      </c>
      <c r="P410">
        <v>0</v>
      </c>
    </row>
    <row r="411" spans="1:16" x14ac:dyDescent="0.3">
      <c r="A411" t="s">
        <v>4618</v>
      </c>
      <c r="B411" s="1">
        <v>46030.372916666667</v>
      </c>
      <c r="C411" t="s">
        <v>7</v>
      </c>
      <c r="D411" t="s">
        <v>18</v>
      </c>
      <c r="E411" t="s">
        <v>19</v>
      </c>
      <c r="F411" t="s">
        <v>20</v>
      </c>
      <c r="G411">
        <v>0.37291666666666667</v>
      </c>
      <c r="H411" s="1">
        <v>46030</v>
      </c>
      <c r="I411">
        <v>1</v>
      </c>
      <c r="J411">
        <v>3</v>
      </c>
      <c r="K411">
        <v>2</v>
      </c>
      <c r="L411">
        <v>6</v>
      </c>
      <c r="M411" t="s">
        <v>5071</v>
      </c>
      <c r="N411" t="s">
        <v>5071</v>
      </c>
      <c r="O411">
        <v>1</v>
      </c>
      <c r="P411">
        <v>0</v>
      </c>
    </row>
    <row r="412" spans="1:16" x14ac:dyDescent="0.3">
      <c r="A412" t="s">
        <v>2996</v>
      </c>
      <c r="B412" s="1">
        <v>46030.384027777778</v>
      </c>
      <c r="C412" t="s">
        <v>7</v>
      </c>
      <c r="D412" t="s">
        <v>15</v>
      </c>
      <c r="E412" t="s">
        <v>31</v>
      </c>
      <c r="F412" t="s">
        <v>10</v>
      </c>
      <c r="G412">
        <v>0.3840277777777778</v>
      </c>
      <c r="H412" s="1">
        <v>46030</v>
      </c>
      <c r="I412">
        <v>1</v>
      </c>
      <c r="J412">
        <v>3</v>
      </c>
      <c r="K412">
        <v>2</v>
      </c>
      <c r="L412">
        <v>6</v>
      </c>
      <c r="M412" t="s">
        <v>5071</v>
      </c>
      <c r="N412" t="s">
        <v>5071</v>
      </c>
      <c r="O412">
        <v>1</v>
      </c>
      <c r="P412">
        <v>0</v>
      </c>
    </row>
    <row r="413" spans="1:16" x14ac:dyDescent="0.3">
      <c r="A413" t="s">
        <v>4171</v>
      </c>
      <c r="B413" s="1">
        <v>46030.395138888889</v>
      </c>
      <c r="C413" t="s">
        <v>7</v>
      </c>
      <c r="D413" t="s">
        <v>18</v>
      </c>
      <c r="E413" t="s">
        <v>19</v>
      </c>
      <c r="F413" t="s">
        <v>20</v>
      </c>
      <c r="G413">
        <v>0.39513888888888887</v>
      </c>
      <c r="H413" s="1">
        <v>46030</v>
      </c>
      <c r="I413">
        <v>1</v>
      </c>
      <c r="J413">
        <v>3</v>
      </c>
      <c r="K413">
        <v>2</v>
      </c>
      <c r="L413">
        <v>6</v>
      </c>
      <c r="M413" t="s">
        <v>5071</v>
      </c>
      <c r="N413" t="s">
        <v>5071</v>
      </c>
      <c r="O413">
        <v>1</v>
      </c>
      <c r="P413">
        <v>0</v>
      </c>
    </row>
    <row r="414" spans="1:16" x14ac:dyDescent="0.3">
      <c r="A414" t="s">
        <v>727</v>
      </c>
      <c r="B414" s="1">
        <v>46030.413888888892</v>
      </c>
      <c r="C414" t="s">
        <v>7</v>
      </c>
      <c r="D414" t="s">
        <v>15</v>
      </c>
      <c r="E414" t="s">
        <v>19</v>
      </c>
      <c r="F414" t="s">
        <v>33</v>
      </c>
      <c r="G414">
        <v>0.41388888888888886</v>
      </c>
      <c r="H414" s="1">
        <v>46030</v>
      </c>
      <c r="I414">
        <v>1</v>
      </c>
      <c r="J414">
        <v>3</v>
      </c>
      <c r="K414">
        <v>4</v>
      </c>
      <c r="L414">
        <v>12</v>
      </c>
      <c r="M414" t="s">
        <v>5073</v>
      </c>
      <c r="N414" t="s">
        <v>5073</v>
      </c>
      <c r="O414">
        <v>1</v>
      </c>
      <c r="P414">
        <v>1</v>
      </c>
    </row>
    <row r="415" spans="1:16" x14ac:dyDescent="0.3">
      <c r="A415" t="s">
        <v>380</v>
      </c>
      <c r="B415" s="1">
        <v>46030.42291666667</v>
      </c>
      <c r="C415" t="s">
        <v>7</v>
      </c>
      <c r="D415" t="s">
        <v>15</v>
      </c>
      <c r="E415" t="s">
        <v>19</v>
      </c>
      <c r="F415" t="s">
        <v>20</v>
      </c>
      <c r="G415">
        <v>0.42291666666666666</v>
      </c>
      <c r="H415" s="1">
        <v>46030</v>
      </c>
      <c r="I415">
        <v>1</v>
      </c>
      <c r="J415">
        <v>3</v>
      </c>
      <c r="K415">
        <v>2</v>
      </c>
      <c r="L415">
        <v>6</v>
      </c>
      <c r="M415" t="s">
        <v>5071</v>
      </c>
      <c r="N415" t="s">
        <v>5071</v>
      </c>
      <c r="O415">
        <v>1</v>
      </c>
      <c r="P415">
        <v>0</v>
      </c>
    </row>
    <row r="416" spans="1:16" x14ac:dyDescent="0.3">
      <c r="A416" t="s">
        <v>507</v>
      </c>
      <c r="B416" s="1">
        <v>46030.454861111109</v>
      </c>
      <c r="C416" t="s">
        <v>35</v>
      </c>
      <c r="D416" t="s">
        <v>8</v>
      </c>
      <c r="E416" t="s">
        <v>9</v>
      </c>
      <c r="F416" t="s">
        <v>13</v>
      </c>
      <c r="G416">
        <v>0.4548611111111111</v>
      </c>
      <c r="H416" s="1">
        <v>46030</v>
      </c>
      <c r="I416">
        <v>1</v>
      </c>
      <c r="J416">
        <v>1</v>
      </c>
      <c r="K416">
        <v>1</v>
      </c>
      <c r="L416">
        <v>1</v>
      </c>
      <c r="M416" t="s">
        <v>5069</v>
      </c>
      <c r="N416" t="s">
        <v>5069</v>
      </c>
      <c r="O416">
        <v>1</v>
      </c>
      <c r="P416">
        <v>0</v>
      </c>
    </row>
    <row r="417" spans="1:16" x14ac:dyDescent="0.3">
      <c r="A417" t="s">
        <v>2939</v>
      </c>
      <c r="B417" s="1">
        <v>46030.481944444444</v>
      </c>
      <c r="C417" t="s">
        <v>40</v>
      </c>
      <c r="D417" t="s">
        <v>15</v>
      </c>
      <c r="E417" t="s">
        <v>16</v>
      </c>
      <c r="F417" t="s">
        <v>13</v>
      </c>
      <c r="G417">
        <v>0.48194444444444445</v>
      </c>
      <c r="H417" s="1">
        <v>46030</v>
      </c>
      <c r="I417">
        <v>1</v>
      </c>
      <c r="J417">
        <v>5</v>
      </c>
      <c r="K417">
        <v>1</v>
      </c>
      <c r="L417">
        <v>5</v>
      </c>
      <c r="M417" t="s">
        <v>5071</v>
      </c>
      <c r="N417" t="s">
        <v>5071</v>
      </c>
      <c r="O417">
        <v>1</v>
      </c>
      <c r="P417">
        <v>0</v>
      </c>
    </row>
    <row r="418" spans="1:16" x14ac:dyDescent="0.3">
      <c r="A418" t="s">
        <v>4789</v>
      </c>
      <c r="B418" s="1">
        <v>46030.495138888888</v>
      </c>
      <c r="C418" t="s">
        <v>7</v>
      </c>
      <c r="D418" t="s">
        <v>8</v>
      </c>
      <c r="E418" t="s">
        <v>19</v>
      </c>
      <c r="F418" t="s">
        <v>20</v>
      </c>
      <c r="G418">
        <v>0.49513888888888891</v>
      </c>
      <c r="H418" s="1">
        <v>46030</v>
      </c>
      <c r="I418">
        <v>1</v>
      </c>
      <c r="J418">
        <v>3</v>
      </c>
      <c r="K418">
        <v>2</v>
      </c>
      <c r="L418">
        <v>6</v>
      </c>
      <c r="M418" t="s">
        <v>5071</v>
      </c>
      <c r="N418" t="s">
        <v>5071</v>
      </c>
      <c r="O418">
        <v>1</v>
      </c>
      <c r="P418">
        <v>0</v>
      </c>
    </row>
    <row r="419" spans="1:16" x14ac:dyDescent="0.3">
      <c r="A419" t="s">
        <v>2206</v>
      </c>
      <c r="B419" s="1">
        <v>46030.522916666669</v>
      </c>
      <c r="C419" t="s">
        <v>12</v>
      </c>
      <c r="D419" t="s">
        <v>18</v>
      </c>
      <c r="E419" t="s">
        <v>9</v>
      </c>
      <c r="F419" t="s">
        <v>13</v>
      </c>
      <c r="G419">
        <v>0.5229166666666667</v>
      </c>
      <c r="H419" s="1">
        <v>46030</v>
      </c>
      <c r="I419">
        <v>1</v>
      </c>
      <c r="J419">
        <v>1</v>
      </c>
      <c r="K419">
        <v>1</v>
      </c>
      <c r="L419">
        <v>1</v>
      </c>
      <c r="M419" t="s">
        <v>5069</v>
      </c>
      <c r="N419" t="s">
        <v>5069</v>
      </c>
      <c r="O419">
        <v>1</v>
      </c>
      <c r="P419">
        <v>0</v>
      </c>
    </row>
    <row r="420" spans="1:16" x14ac:dyDescent="0.3">
      <c r="A420" t="s">
        <v>2725</v>
      </c>
      <c r="B420" s="1">
        <v>46030.534722222219</v>
      </c>
      <c r="C420" t="s">
        <v>7</v>
      </c>
      <c r="D420" t="s">
        <v>18</v>
      </c>
      <c r="E420" t="s">
        <v>19</v>
      </c>
      <c r="F420" t="s">
        <v>10</v>
      </c>
      <c r="G420">
        <v>0.53472222222222221</v>
      </c>
      <c r="H420" s="1">
        <v>46030</v>
      </c>
      <c r="I420">
        <v>1</v>
      </c>
      <c r="J420">
        <v>3</v>
      </c>
      <c r="K420">
        <v>2</v>
      </c>
      <c r="L420">
        <v>6</v>
      </c>
      <c r="M420" t="s">
        <v>5071</v>
      </c>
      <c r="N420" t="s">
        <v>5071</v>
      </c>
      <c r="O420">
        <v>1</v>
      </c>
      <c r="P420">
        <v>0</v>
      </c>
    </row>
    <row r="421" spans="1:16" x14ac:dyDescent="0.3">
      <c r="A421" t="s">
        <v>2606</v>
      </c>
      <c r="B421" s="1">
        <v>46030.563194444447</v>
      </c>
      <c r="C421" t="s">
        <v>47</v>
      </c>
      <c r="D421" t="s">
        <v>15</v>
      </c>
      <c r="E421" t="s">
        <v>19</v>
      </c>
      <c r="F421" t="s">
        <v>10</v>
      </c>
      <c r="G421">
        <v>0.56319444444444444</v>
      </c>
      <c r="H421" s="1">
        <v>46030</v>
      </c>
      <c r="I421">
        <v>1</v>
      </c>
      <c r="J421">
        <v>1</v>
      </c>
      <c r="K421">
        <v>2</v>
      </c>
      <c r="L421">
        <v>2</v>
      </c>
      <c r="M421" t="s">
        <v>5069</v>
      </c>
      <c r="N421" t="s">
        <v>5069</v>
      </c>
      <c r="O421">
        <v>1</v>
      </c>
      <c r="P421">
        <v>0</v>
      </c>
    </row>
    <row r="422" spans="1:16" x14ac:dyDescent="0.3">
      <c r="A422" t="s">
        <v>2007</v>
      </c>
      <c r="B422" s="1">
        <v>46030.59375</v>
      </c>
      <c r="C422" t="s">
        <v>40</v>
      </c>
      <c r="D422" t="s">
        <v>15</v>
      </c>
      <c r="E422" t="s">
        <v>16</v>
      </c>
      <c r="F422" t="s">
        <v>10</v>
      </c>
      <c r="G422">
        <v>0.59375</v>
      </c>
      <c r="H422" s="1">
        <v>46030</v>
      </c>
      <c r="I422">
        <v>1</v>
      </c>
      <c r="J422">
        <v>5</v>
      </c>
      <c r="K422">
        <v>2</v>
      </c>
      <c r="L422">
        <v>10</v>
      </c>
      <c r="M422" t="s">
        <v>5071</v>
      </c>
      <c r="N422" t="s">
        <v>5071</v>
      </c>
      <c r="O422">
        <v>1</v>
      </c>
      <c r="P422">
        <v>0</v>
      </c>
    </row>
    <row r="423" spans="1:16" x14ac:dyDescent="0.3">
      <c r="A423" t="s">
        <v>2636</v>
      </c>
      <c r="B423" s="1">
        <v>46030.605555555558</v>
      </c>
      <c r="C423" t="s">
        <v>7</v>
      </c>
      <c r="D423" t="s">
        <v>18</v>
      </c>
      <c r="E423" t="s">
        <v>31</v>
      </c>
      <c r="F423" t="s">
        <v>10</v>
      </c>
      <c r="G423">
        <v>0.60555555555555551</v>
      </c>
      <c r="H423" s="1">
        <v>46030</v>
      </c>
      <c r="I423">
        <v>1</v>
      </c>
      <c r="J423">
        <v>3</v>
      </c>
      <c r="K423">
        <v>2</v>
      </c>
      <c r="L423">
        <v>6</v>
      </c>
      <c r="M423" t="s">
        <v>5071</v>
      </c>
      <c r="N423" t="s">
        <v>5071</v>
      </c>
      <c r="O423">
        <v>1</v>
      </c>
      <c r="P423">
        <v>0</v>
      </c>
    </row>
    <row r="424" spans="1:16" x14ac:dyDescent="0.3">
      <c r="A424" t="s">
        <v>794</v>
      </c>
      <c r="B424" s="1">
        <v>46030.611805555556</v>
      </c>
      <c r="C424" t="s">
        <v>7</v>
      </c>
      <c r="D424" t="s">
        <v>18</v>
      </c>
      <c r="E424" t="s">
        <v>19</v>
      </c>
      <c r="F424" t="s">
        <v>20</v>
      </c>
      <c r="G424">
        <v>0.6118055555555556</v>
      </c>
      <c r="H424" s="1">
        <v>46030</v>
      </c>
      <c r="I424">
        <v>1</v>
      </c>
      <c r="J424">
        <v>3</v>
      </c>
      <c r="K424">
        <v>2</v>
      </c>
      <c r="L424">
        <v>6</v>
      </c>
      <c r="M424" t="s">
        <v>5071</v>
      </c>
      <c r="N424" t="s">
        <v>5071</v>
      </c>
      <c r="O424">
        <v>1</v>
      </c>
      <c r="P424">
        <v>0</v>
      </c>
    </row>
    <row r="425" spans="1:16" x14ac:dyDescent="0.3">
      <c r="A425" t="s">
        <v>521</v>
      </c>
      <c r="B425" s="1">
        <v>46030.627083333333</v>
      </c>
      <c r="C425" t="s">
        <v>7</v>
      </c>
      <c r="D425" t="s">
        <v>8</v>
      </c>
      <c r="E425" t="s">
        <v>19</v>
      </c>
      <c r="F425" t="s">
        <v>10</v>
      </c>
      <c r="G425">
        <v>0.62708333333333333</v>
      </c>
      <c r="H425" s="1">
        <v>46030</v>
      </c>
      <c r="I425">
        <v>1</v>
      </c>
      <c r="J425">
        <v>3</v>
      </c>
      <c r="K425">
        <v>2</v>
      </c>
      <c r="L425">
        <v>6</v>
      </c>
      <c r="M425" t="s">
        <v>5071</v>
      </c>
      <c r="N425" t="s">
        <v>5071</v>
      </c>
      <c r="O425">
        <v>1</v>
      </c>
      <c r="P425">
        <v>0</v>
      </c>
    </row>
    <row r="426" spans="1:16" x14ac:dyDescent="0.3">
      <c r="A426" t="s">
        <v>3107</v>
      </c>
      <c r="B426" s="1">
        <v>46030.629166666666</v>
      </c>
      <c r="C426" t="s">
        <v>40</v>
      </c>
      <c r="D426" t="s">
        <v>15</v>
      </c>
      <c r="E426" t="s">
        <v>16</v>
      </c>
      <c r="F426" t="s">
        <v>10</v>
      </c>
      <c r="G426">
        <v>0.62916666666666665</v>
      </c>
      <c r="H426" s="1">
        <v>46030</v>
      </c>
      <c r="I426">
        <v>1</v>
      </c>
      <c r="J426">
        <v>5</v>
      </c>
      <c r="K426">
        <v>2</v>
      </c>
      <c r="L426">
        <v>10</v>
      </c>
      <c r="M426" t="s">
        <v>5071</v>
      </c>
      <c r="N426" t="s">
        <v>5071</v>
      </c>
      <c r="O426">
        <v>1</v>
      </c>
      <c r="P426">
        <v>0</v>
      </c>
    </row>
    <row r="427" spans="1:16" x14ac:dyDescent="0.3">
      <c r="A427" t="s">
        <v>2653</v>
      </c>
      <c r="B427" s="1">
        <v>46030.63958333333</v>
      </c>
      <c r="C427" t="s">
        <v>26</v>
      </c>
      <c r="D427" t="s">
        <v>18</v>
      </c>
      <c r="E427" t="s">
        <v>31</v>
      </c>
      <c r="F427" t="s">
        <v>13</v>
      </c>
      <c r="G427">
        <v>0.63958333333333328</v>
      </c>
      <c r="H427" s="1">
        <v>46030</v>
      </c>
      <c r="I427">
        <v>1</v>
      </c>
      <c r="J427">
        <v>3</v>
      </c>
      <c r="K427">
        <v>1</v>
      </c>
      <c r="L427">
        <v>3</v>
      </c>
      <c r="M427" t="s">
        <v>5069</v>
      </c>
      <c r="N427" t="s">
        <v>5069</v>
      </c>
      <c r="O427">
        <v>1</v>
      </c>
      <c r="P427">
        <v>0</v>
      </c>
    </row>
    <row r="428" spans="1:16" x14ac:dyDescent="0.3">
      <c r="A428" t="s">
        <v>4719</v>
      </c>
      <c r="B428" s="1">
        <v>46030.65625</v>
      </c>
      <c r="C428" t="s">
        <v>47</v>
      </c>
      <c r="D428" t="s">
        <v>15</v>
      </c>
      <c r="E428" t="s">
        <v>19</v>
      </c>
      <c r="F428" t="s">
        <v>13</v>
      </c>
      <c r="G428">
        <v>0.65625</v>
      </c>
      <c r="H428" s="1">
        <v>46030</v>
      </c>
      <c r="I428">
        <v>1</v>
      </c>
      <c r="J428">
        <v>1</v>
      </c>
      <c r="K428">
        <v>1</v>
      </c>
      <c r="L428">
        <v>1</v>
      </c>
      <c r="M428" t="s">
        <v>5069</v>
      </c>
      <c r="N428" t="s">
        <v>5069</v>
      </c>
      <c r="O428">
        <v>1</v>
      </c>
      <c r="P428">
        <v>0</v>
      </c>
    </row>
    <row r="429" spans="1:16" x14ac:dyDescent="0.3">
      <c r="A429" t="s">
        <v>3067</v>
      </c>
      <c r="B429" s="1">
        <v>46030.65902777778</v>
      </c>
      <c r="C429" t="s">
        <v>40</v>
      </c>
      <c r="D429" t="s">
        <v>15</v>
      </c>
      <c r="E429" t="s">
        <v>16</v>
      </c>
      <c r="F429" t="s">
        <v>13</v>
      </c>
      <c r="G429">
        <v>0.65902777777777777</v>
      </c>
      <c r="H429" s="1">
        <v>46030</v>
      </c>
      <c r="I429">
        <v>1</v>
      </c>
      <c r="J429">
        <v>5</v>
      </c>
      <c r="K429">
        <v>1</v>
      </c>
      <c r="L429">
        <v>5</v>
      </c>
      <c r="M429" t="s">
        <v>5071</v>
      </c>
      <c r="N429" t="s">
        <v>5071</v>
      </c>
      <c r="O429">
        <v>1</v>
      </c>
      <c r="P429">
        <v>0</v>
      </c>
    </row>
    <row r="430" spans="1:16" x14ac:dyDescent="0.3">
      <c r="A430" t="s">
        <v>2016</v>
      </c>
      <c r="B430" s="1">
        <v>46030.67291666667</v>
      </c>
      <c r="C430" t="s">
        <v>7</v>
      </c>
      <c r="D430" t="s">
        <v>15</v>
      </c>
      <c r="E430" t="s">
        <v>19</v>
      </c>
      <c r="F430" t="s">
        <v>10</v>
      </c>
      <c r="G430">
        <v>0.67291666666666672</v>
      </c>
      <c r="H430" s="1">
        <v>46030</v>
      </c>
      <c r="I430">
        <v>1</v>
      </c>
      <c r="J430">
        <v>3</v>
      </c>
      <c r="K430">
        <v>2</v>
      </c>
      <c r="L430">
        <v>6</v>
      </c>
      <c r="M430" t="s">
        <v>5071</v>
      </c>
      <c r="N430" t="s">
        <v>5071</v>
      </c>
      <c r="O430">
        <v>1</v>
      </c>
      <c r="P430">
        <v>0</v>
      </c>
    </row>
    <row r="431" spans="1:16" x14ac:dyDescent="0.3">
      <c r="A431" t="s">
        <v>855</v>
      </c>
      <c r="B431" s="1">
        <v>46030.676388888889</v>
      </c>
      <c r="C431" t="s">
        <v>7</v>
      </c>
      <c r="D431" t="s">
        <v>18</v>
      </c>
      <c r="E431" t="s">
        <v>19</v>
      </c>
      <c r="F431" t="s">
        <v>10</v>
      </c>
      <c r="G431">
        <v>0.67638888888888893</v>
      </c>
      <c r="H431" s="1">
        <v>46030</v>
      </c>
      <c r="I431">
        <v>1</v>
      </c>
      <c r="J431">
        <v>3</v>
      </c>
      <c r="K431">
        <v>2</v>
      </c>
      <c r="L431">
        <v>6</v>
      </c>
      <c r="M431" t="s">
        <v>5071</v>
      </c>
      <c r="N431" t="s">
        <v>5071</v>
      </c>
      <c r="O431">
        <v>1</v>
      </c>
      <c r="P431">
        <v>0</v>
      </c>
    </row>
    <row r="432" spans="1:16" x14ac:dyDescent="0.3">
      <c r="A432" t="s">
        <v>1429</v>
      </c>
      <c r="B432" s="1">
        <v>46030.698611111111</v>
      </c>
      <c r="C432" t="s">
        <v>12</v>
      </c>
      <c r="D432" t="s">
        <v>8</v>
      </c>
      <c r="E432" t="s">
        <v>9</v>
      </c>
      <c r="F432" t="s">
        <v>13</v>
      </c>
      <c r="G432">
        <v>0.69861111111111107</v>
      </c>
      <c r="H432" s="1">
        <v>46030</v>
      </c>
      <c r="I432">
        <v>1</v>
      </c>
      <c r="J432">
        <v>1</v>
      </c>
      <c r="K432">
        <v>1</v>
      </c>
      <c r="L432">
        <v>1</v>
      </c>
      <c r="M432" t="s">
        <v>5069</v>
      </c>
      <c r="N432" t="s">
        <v>5069</v>
      </c>
      <c r="O432">
        <v>1</v>
      </c>
      <c r="P432">
        <v>0</v>
      </c>
    </row>
    <row r="433" spans="1:16" x14ac:dyDescent="0.3">
      <c r="A433" t="s">
        <v>2773</v>
      </c>
      <c r="B433" s="1">
        <v>46030.729861111111</v>
      </c>
      <c r="C433" t="s">
        <v>40</v>
      </c>
      <c r="D433" t="s">
        <v>22</v>
      </c>
      <c r="E433" t="s">
        <v>16</v>
      </c>
      <c r="F433" t="s">
        <v>20</v>
      </c>
      <c r="G433">
        <v>0.72986111111111107</v>
      </c>
      <c r="H433" s="1">
        <v>46030</v>
      </c>
      <c r="I433">
        <v>1</v>
      </c>
      <c r="J433">
        <v>5</v>
      </c>
      <c r="K433">
        <v>2</v>
      </c>
      <c r="L433">
        <v>10</v>
      </c>
      <c r="M433" t="s">
        <v>5071</v>
      </c>
      <c r="N433" t="s">
        <v>5071</v>
      </c>
      <c r="O433">
        <v>1</v>
      </c>
      <c r="P433">
        <v>0</v>
      </c>
    </row>
    <row r="434" spans="1:16" x14ac:dyDescent="0.3">
      <c r="A434" t="s">
        <v>4828</v>
      </c>
      <c r="B434" s="1">
        <v>46030.734722222223</v>
      </c>
      <c r="C434" t="s">
        <v>26</v>
      </c>
      <c r="D434" t="s">
        <v>22</v>
      </c>
      <c r="E434" t="s">
        <v>19</v>
      </c>
      <c r="F434" t="s">
        <v>13</v>
      </c>
      <c r="G434">
        <v>0.73472222222222228</v>
      </c>
      <c r="H434" s="1">
        <v>46030</v>
      </c>
      <c r="I434">
        <v>1</v>
      </c>
      <c r="J434">
        <v>3</v>
      </c>
      <c r="K434">
        <v>1</v>
      </c>
      <c r="L434">
        <v>3</v>
      </c>
      <c r="M434" t="s">
        <v>5069</v>
      </c>
      <c r="N434" t="s">
        <v>5069</v>
      </c>
      <c r="O434">
        <v>1</v>
      </c>
      <c r="P434">
        <v>0</v>
      </c>
    </row>
    <row r="435" spans="1:16" x14ac:dyDescent="0.3">
      <c r="A435" t="s">
        <v>2419</v>
      </c>
      <c r="B435" s="1">
        <v>46030.734722222223</v>
      </c>
      <c r="C435" t="s">
        <v>26</v>
      </c>
      <c r="D435" t="s">
        <v>15</v>
      </c>
      <c r="E435" t="s">
        <v>31</v>
      </c>
      <c r="F435" t="s">
        <v>10</v>
      </c>
      <c r="G435">
        <v>0.73472222222222228</v>
      </c>
      <c r="H435" s="1">
        <v>46030</v>
      </c>
      <c r="I435">
        <v>1</v>
      </c>
      <c r="J435">
        <v>3</v>
      </c>
      <c r="K435">
        <v>2</v>
      </c>
      <c r="L435">
        <v>6</v>
      </c>
      <c r="M435" t="s">
        <v>5071</v>
      </c>
      <c r="N435" t="s">
        <v>5071</v>
      </c>
      <c r="O435">
        <v>1</v>
      </c>
      <c r="P435">
        <v>0</v>
      </c>
    </row>
    <row r="436" spans="1:16" x14ac:dyDescent="0.3">
      <c r="A436" t="s">
        <v>3354</v>
      </c>
      <c r="B436" s="1">
        <v>46030.737500000003</v>
      </c>
      <c r="C436" t="s">
        <v>47</v>
      </c>
      <c r="D436" t="s">
        <v>22</v>
      </c>
      <c r="E436" t="s">
        <v>19</v>
      </c>
      <c r="F436" t="s">
        <v>20</v>
      </c>
      <c r="G436">
        <v>0.73750000000000004</v>
      </c>
      <c r="H436" s="1">
        <v>46030</v>
      </c>
      <c r="I436">
        <v>1</v>
      </c>
      <c r="J436">
        <v>1</v>
      </c>
      <c r="K436">
        <v>2</v>
      </c>
      <c r="L436">
        <v>2</v>
      </c>
      <c r="M436" t="s">
        <v>5069</v>
      </c>
      <c r="N436" t="s">
        <v>5069</v>
      </c>
      <c r="O436">
        <v>1</v>
      </c>
      <c r="P436">
        <v>0</v>
      </c>
    </row>
    <row r="437" spans="1:16" x14ac:dyDescent="0.3">
      <c r="A437" t="s">
        <v>2639</v>
      </c>
      <c r="B437" s="1">
        <v>46030.754861111112</v>
      </c>
      <c r="C437" t="s">
        <v>40</v>
      </c>
      <c r="D437" t="s">
        <v>18</v>
      </c>
      <c r="E437" t="s">
        <v>16</v>
      </c>
      <c r="F437" t="s">
        <v>20</v>
      </c>
      <c r="G437">
        <v>0.75486111111111109</v>
      </c>
      <c r="H437" s="1">
        <v>46030</v>
      </c>
      <c r="I437">
        <v>1</v>
      </c>
      <c r="J437">
        <v>5</v>
      </c>
      <c r="K437">
        <v>2</v>
      </c>
      <c r="L437">
        <v>10</v>
      </c>
      <c r="M437" t="s">
        <v>5071</v>
      </c>
      <c r="N437" t="s">
        <v>5071</v>
      </c>
      <c r="O437">
        <v>1</v>
      </c>
      <c r="P437">
        <v>0</v>
      </c>
    </row>
    <row r="438" spans="1:16" x14ac:dyDescent="0.3">
      <c r="A438" t="s">
        <v>370</v>
      </c>
      <c r="B438" s="1">
        <v>46030.771527777775</v>
      </c>
      <c r="C438" t="s">
        <v>12</v>
      </c>
      <c r="D438" t="s">
        <v>8</v>
      </c>
      <c r="E438" t="s">
        <v>9</v>
      </c>
      <c r="F438" t="s">
        <v>33</v>
      </c>
      <c r="G438">
        <v>0.77152777777777781</v>
      </c>
      <c r="H438" s="1">
        <v>46030</v>
      </c>
      <c r="I438">
        <v>1</v>
      </c>
      <c r="J438">
        <v>1</v>
      </c>
      <c r="K438">
        <v>4</v>
      </c>
      <c r="L438">
        <v>4</v>
      </c>
      <c r="M438" t="s">
        <v>5069</v>
      </c>
      <c r="N438" t="s">
        <v>5069</v>
      </c>
      <c r="O438">
        <v>1</v>
      </c>
      <c r="P438">
        <v>1</v>
      </c>
    </row>
    <row r="439" spans="1:16" x14ac:dyDescent="0.3">
      <c r="A439" t="s">
        <v>144</v>
      </c>
      <c r="B439" s="1">
        <v>46030.77847222222</v>
      </c>
      <c r="C439" t="s">
        <v>26</v>
      </c>
      <c r="D439" t="s">
        <v>8</v>
      </c>
      <c r="E439" t="s">
        <v>9</v>
      </c>
      <c r="F439" t="s">
        <v>20</v>
      </c>
      <c r="G439">
        <v>0.77847222222222223</v>
      </c>
      <c r="H439" s="1">
        <v>46030</v>
      </c>
      <c r="I439">
        <v>1</v>
      </c>
      <c r="J439">
        <v>3</v>
      </c>
      <c r="K439">
        <v>2</v>
      </c>
      <c r="L439">
        <v>6</v>
      </c>
      <c r="M439" t="s">
        <v>5071</v>
      </c>
      <c r="N439" t="s">
        <v>5071</v>
      </c>
      <c r="O439">
        <v>1</v>
      </c>
      <c r="P439">
        <v>0</v>
      </c>
    </row>
    <row r="440" spans="1:16" x14ac:dyDescent="0.3">
      <c r="A440" t="s">
        <v>3490</v>
      </c>
      <c r="B440" s="1">
        <v>46030.792361111111</v>
      </c>
      <c r="C440" t="s">
        <v>47</v>
      </c>
      <c r="D440" t="s">
        <v>15</v>
      </c>
      <c r="E440" t="s">
        <v>9</v>
      </c>
      <c r="F440" t="s">
        <v>10</v>
      </c>
      <c r="G440">
        <v>0.79236111111111107</v>
      </c>
      <c r="H440" s="1">
        <v>46030</v>
      </c>
      <c r="I440">
        <v>1</v>
      </c>
      <c r="J440">
        <v>1</v>
      </c>
      <c r="K440">
        <v>2</v>
      </c>
      <c r="L440">
        <v>2</v>
      </c>
      <c r="M440" t="s">
        <v>5069</v>
      </c>
      <c r="N440" t="s">
        <v>5069</v>
      </c>
      <c r="O440">
        <v>1</v>
      </c>
      <c r="P440">
        <v>0</v>
      </c>
    </row>
    <row r="441" spans="1:16" x14ac:dyDescent="0.3">
      <c r="A441" t="s">
        <v>71</v>
      </c>
      <c r="B441" s="1">
        <v>46030.806250000001</v>
      </c>
      <c r="C441" t="s">
        <v>7</v>
      </c>
      <c r="D441" t="s">
        <v>18</v>
      </c>
      <c r="E441" t="s">
        <v>16</v>
      </c>
      <c r="F441" t="s">
        <v>10</v>
      </c>
      <c r="G441">
        <v>0.80625000000000002</v>
      </c>
      <c r="H441" s="1">
        <v>46030</v>
      </c>
      <c r="I441">
        <v>1</v>
      </c>
      <c r="J441">
        <v>3</v>
      </c>
      <c r="K441">
        <v>2</v>
      </c>
      <c r="L441">
        <v>6</v>
      </c>
      <c r="M441" t="s">
        <v>5071</v>
      </c>
      <c r="N441" t="s">
        <v>5071</v>
      </c>
      <c r="O441">
        <v>1</v>
      </c>
      <c r="P441">
        <v>0</v>
      </c>
    </row>
    <row r="442" spans="1:16" x14ac:dyDescent="0.3">
      <c r="A442" t="s">
        <v>1399</v>
      </c>
      <c r="B442" s="1">
        <v>46030.811805555553</v>
      </c>
      <c r="C442" t="s">
        <v>35</v>
      </c>
      <c r="D442" t="s">
        <v>8</v>
      </c>
      <c r="E442" t="s">
        <v>16</v>
      </c>
      <c r="F442" t="s">
        <v>20</v>
      </c>
      <c r="G442">
        <v>0.81180555555555556</v>
      </c>
      <c r="H442" s="1">
        <v>46030</v>
      </c>
      <c r="I442">
        <v>1</v>
      </c>
      <c r="J442">
        <v>1</v>
      </c>
      <c r="K442">
        <v>2</v>
      </c>
      <c r="L442">
        <v>2</v>
      </c>
      <c r="M442" t="s">
        <v>5069</v>
      </c>
      <c r="N442" t="s">
        <v>5069</v>
      </c>
      <c r="O442">
        <v>1</v>
      </c>
      <c r="P442">
        <v>0</v>
      </c>
    </row>
    <row r="443" spans="1:16" x14ac:dyDescent="0.3">
      <c r="A443" t="s">
        <v>3311</v>
      </c>
      <c r="B443" s="1">
        <v>46030.821527777778</v>
      </c>
      <c r="C443" t="s">
        <v>7</v>
      </c>
      <c r="D443" t="s">
        <v>22</v>
      </c>
      <c r="E443" t="s">
        <v>19</v>
      </c>
      <c r="F443" t="s">
        <v>20</v>
      </c>
      <c r="G443">
        <v>0.82152777777777775</v>
      </c>
      <c r="H443" s="1">
        <v>46030</v>
      </c>
      <c r="I443">
        <v>1</v>
      </c>
      <c r="J443">
        <v>3</v>
      </c>
      <c r="K443">
        <v>2</v>
      </c>
      <c r="L443">
        <v>6</v>
      </c>
      <c r="M443" t="s">
        <v>5071</v>
      </c>
      <c r="N443" t="s">
        <v>5071</v>
      </c>
      <c r="O443">
        <v>1</v>
      </c>
      <c r="P443">
        <v>0</v>
      </c>
    </row>
    <row r="444" spans="1:16" x14ac:dyDescent="0.3">
      <c r="A444" t="s">
        <v>933</v>
      </c>
      <c r="B444" s="1">
        <v>46030.82708333333</v>
      </c>
      <c r="C444" t="s">
        <v>7</v>
      </c>
      <c r="D444" t="s">
        <v>8</v>
      </c>
      <c r="E444" t="s">
        <v>19</v>
      </c>
      <c r="F444" t="s">
        <v>10</v>
      </c>
      <c r="G444">
        <v>0.82708333333333328</v>
      </c>
      <c r="H444" s="1">
        <v>46030</v>
      </c>
      <c r="I444">
        <v>1</v>
      </c>
      <c r="J444">
        <v>3</v>
      </c>
      <c r="K444">
        <v>2</v>
      </c>
      <c r="L444">
        <v>6</v>
      </c>
      <c r="M444" t="s">
        <v>5071</v>
      </c>
      <c r="N444" t="s">
        <v>5071</v>
      </c>
      <c r="O444">
        <v>1</v>
      </c>
      <c r="P444">
        <v>0</v>
      </c>
    </row>
    <row r="445" spans="1:16" x14ac:dyDescent="0.3">
      <c r="A445" t="s">
        <v>4767</v>
      </c>
      <c r="B445" s="1">
        <v>46030.832638888889</v>
      </c>
      <c r="C445" t="s">
        <v>47</v>
      </c>
      <c r="D445" t="s">
        <v>8</v>
      </c>
      <c r="E445" t="s">
        <v>16</v>
      </c>
      <c r="F445" t="s">
        <v>13</v>
      </c>
      <c r="G445">
        <v>0.83263888888888893</v>
      </c>
      <c r="H445" s="1">
        <v>46030</v>
      </c>
      <c r="I445">
        <v>1</v>
      </c>
      <c r="J445">
        <v>1</v>
      </c>
      <c r="K445">
        <v>1</v>
      </c>
      <c r="L445">
        <v>1</v>
      </c>
      <c r="M445" t="s">
        <v>5069</v>
      </c>
      <c r="N445" t="s">
        <v>5069</v>
      </c>
      <c r="O445">
        <v>1</v>
      </c>
      <c r="P445">
        <v>0</v>
      </c>
    </row>
    <row r="446" spans="1:16" x14ac:dyDescent="0.3">
      <c r="A446" t="s">
        <v>764</v>
      </c>
      <c r="B446" s="1">
        <v>46030.84375</v>
      </c>
      <c r="C446" t="s">
        <v>35</v>
      </c>
      <c r="D446" t="s">
        <v>18</v>
      </c>
      <c r="E446" t="s">
        <v>9</v>
      </c>
      <c r="F446" t="s">
        <v>53</v>
      </c>
      <c r="G446">
        <v>0.84375</v>
      </c>
      <c r="H446" s="1">
        <v>46030</v>
      </c>
      <c r="I446">
        <v>1</v>
      </c>
      <c r="J446">
        <v>1</v>
      </c>
      <c r="K446">
        <v>5</v>
      </c>
      <c r="L446">
        <v>5</v>
      </c>
      <c r="M446" t="s">
        <v>5071</v>
      </c>
      <c r="N446" t="s">
        <v>5071</v>
      </c>
      <c r="O446">
        <v>1</v>
      </c>
      <c r="P446">
        <v>1</v>
      </c>
    </row>
    <row r="447" spans="1:16" x14ac:dyDescent="0.3">
      <c r="A447" t="s">
        <v>4265</v>
      </c>
      <c r="B447" s="1">
        <v>46030.865972222222</v>
      </c>
      <c r="C447" t="s">
        <v>7</v>
      </c>
      <c r="D447" t="s">
        <v>18</v>
      </c>
      <c r="E447" t="s">
        <v>19</v>
      </c>
      <c r="F447" t="s">
        <v>13</v>
      </c>
      <c r="G447">
        <v>0.86597222222222225</v>
      </c>
      <c r="H447" s="1">
        <v>46030</v>
      </c>
      <c r="I447">
        <v>1</v>
      </c>
      <c r="J447">
        <v>3</v>
      </c>
      <c r="K447">
        <v>1</v>
      </c>
      <c r="L447">
        <v>3</v>
      </c>
      <c r="M447" t="s">
        <v>5069</v>
      </c>
      <c r="N447" t="s">
        <v>5069</v>
      </c>
      <c r="O447">
        <v>1</v>
      </c>
      <c r="P447">
        <v>0</v>
      </c>
    </row>
    <row r="448" spans="1:16" x14ac:dyDescent="0.3">
      <c r="A448" t="s">
        <v>2700</v>
      </c>
      <c r="B448" s="1">
        <v>46030.886111111111</v>
      </c>
      <c r="C448" t="s">
        <v>47</v>
      </c>
      <c r="D448" t="s">
        <v>8</v>
      </c>
      <c r="E448" t="s">
        <v>9</v>
      </c>
      <c r="F448" t="s">
        <v>53</v>
      </c>
      <c r="G448">
        <v>0.88611111111111107</v>
      </c>
      <c r="H448" s="1">
        <v>46030</v>
      </c>
      <c r="I448">
        <v>1</v>
      </c>
      <c r="J448">
        <v>1</v>
      </c>
      <c r="K448">
        <v>5</v>
      </c>
      <c r="L448">
        <v>5</v>
      </c>
      <c r="M448" t="s">
        <v>5071</v>
      </c>
      <c r="N448" t="s">
        <v>5071</v>
      </c>
      <c r="O448">
        <v>1</v>
      </c>
      <c r="P448">
        <v>1</v>
      </c>
    </row>
    <row r="449" spans="1:16" x14ac:dyDescent="0.3">
      <c r="A449" t="s">
        <v>4626</v>
      </c>
      <c r="B449" s="1">
        <v>46030.918055555558</v>
      </c>
      <c r="C449" t="s">
        <v>40</v>
      </c>
      <c r="D449" t="s">
        <v>18</v>
      </c>
      <c r="E449" t="s">
        <v>16</v>
      </c>
      <c r="F449" t="s">
        <v>20</v>
      </c>
      <c r="G449">
        <v>0.91805555555555551</v>
      </c>
      <c r="H449" s="1">
        <v>46030</v>
      </c>
      <c r="I449">
        <v>1</v>
      </c>
      <c r="J449">
        <v>5</v>
      </c>
      <c r="K449">
        <v>2</v>
      </c>
      <c r="L449">
        <v>10</v>
      </c>
      <c r="M449" t="s">
        <v>5071</v>
      </c>
      <c r="N449" t="s">
        <v>5071</v>
      </c>
      <c r="O449">
        <v>1</v>
      </c>
      <c r="P449">
        <v>0</v>
      </c>
    </row>
    <row r="450" spans="1:16" x14ac:dyDescent="0.3">
      <c r="A450" t="s">
        <v>3264</v>
      </c>
      <c r="B450" s="1">
        <v>46030.940972222219</v>
      </c>
      <c r="C450" t="s">
        <v>35</v>
      </c>
      <c r="D450" t="s">
        <v>18</v>
      </c>
      <c r="E450" t="s">
        <v>31</v>
      </c>
      <c r="F450" t="s">
        <v>13</v>
      </c>
      <c r="G450">
        <v>0.94097222222222221</v>
      </c>
      <c r="H450" s="1">
        <v>46030</v>
      </c>
      <c r="I450">
        <v>1</v>
      </c>
      <c r="J450">
        <v>1</v>
      </c>
      <c r="K450">
        <v>1</v>
      </c>
      <c r="L450">
        <v>1</v>
      </c>
      <c r="M450" t="s">
        <v>5069</v>
      </c>
      <c r="N450" t="s">
        <v>5069</v>
      </c>
      <c r="O450">
        <v>1</v>
      </c>
      <c r="P450">
        <v>0</v>
      </c>
    </row>
    <row r="451" spans="1:16" x14ac:dyDescent="0.3">
      <c r="A451" t="s">
        <v>2612</v>
      </c>
      <c r="B451" s="1">
        <v>46030.975694444445</v>
      </c>
      <c r="C451" t="s">
        <v>40</v>
      </c>
      <c r="D451" t="s">
        <v>8</v>
      </c>
      <c r="E451" t="s">
        <v>16</v>
      </c>
      <c r="F451" t="s">
        <v>10</v>
      </c>
      <c r="G451">
        <v>0.97569444444444442</v>
      </c>
      <c r="H451" s="1">
        <v>46030</v>
      </c>
      <c r="I451">
        <v>1</v>
      </c>
      <c r="J451">
        <v>5</v>
      </c>
      <c r="K451">
        <v>2</v>
      </c>
      <c r="L451">
        <v>10</v>
      </c>
      <c r="M451" t="s">
        <v>5071</v>
      </c>
      <c r="N451" t="s">
        <v>5071</v>
      </c>
      <c r="O451">
        <v>1</v>
      </c>
      <c r="P451">
        <v>0</v>
      </c>
    </row>
    <row r="452" spans="1:16" x14ac:dyDescent="0.3">
      <c r="A452" t="s">
        <v>433</v>
      </c>
      <c r="B452" s="1">
        <v>46030.996527777781</v>
      </c>
      <c r="C452" t="s">
        <v>35</v>
      </c>
      <c r="D452" t="s">
        <v>8</v>
      </c>
      <c r="E452" t="s">
        <v>19</v>
      </c>
      <c r="F452" t="s">
        <v>20</v>
      </c>
      <c r="G452">
        <v>0.99652777777777779</v>
      </c>
      <c r="H452" s="1">
        <v>46030</v>
      </c>
      <c r="I452">
        <v>1</v>
      </c>
      <c r="J452">
        <v>1</v>
      </c>
      <c r="K452">
        <v>2</v>
      </c>
      <c r="L452">
        <v>2</v>
      </c>
      <c r="M452" t="s">
        <v>5069</v>
      </c>
      <c r="N452" t="s">
        <v>5069</v>
      </c>
      <c r="O452">
        <v>1</v>
      </c>
      <c r="P452">
        <v>0</v>
      </c>
    </row>
    <row r="453" spans="1:16" x14ac:dyDescent="0.3">
      <c r="A453" t="s">
        <v>1822</v>
      </c>
      <c r="B453" s="1">
        <v>46030.999305555553</v>
      </c>
      <c r="C453" t="s">
        <v>7</v>
      </c>
      <c r="D453" t="s">
        <v>8</v>
      </c>
      <c r="E453" t="s">
        <v>19</v>
      </c>
      <c r="F453" t="s">
        <v>20</v>
      </c>
      <c r="G453">
        <v>0.99930555555555556</v>
      </c>
      <c r="H453" s="1">
        <v>46030</v>
      </c>
      <c r="I453">
        <v>1</v>
      </c>
      <c r="J453">
        <v>3</v>
      </c>
      <c r="K453">
        <v>2</v>
      </c>
      <c r="L453">
        <v>6</v>
      </c>
      <c r="M453" t="s">
        <v>5071</v>
      </c>
      <c r="N453" t="s">
        <v>5071</v>
      </c>
      <c r="O453">
        <v>1</v>
      </c>
      <c r="P453">
        <v>0</v>
      </c>
    </row>
    <row r="454" spans="1:16" x14ac:dyDescent="0.3">
      <c r="A454" t="s">
        <v>346</v>
      </c>
      <c r="B454" s="1">
        <v>46031.002083333333</v>
      </c>
      <c r="C454" t="s">
        <v>47</v>
      </c>
      <c r="D454" t="s">
        <v>15</v>
      </c>
      <c r="E454" t="s">
        <v>9</v>
      </c>
      <c r="F454" t="s">
        <v>10</v>
      </c>
      <c r="G454">
        <v>2.0833333333333333E-3</v>
      </c>
      <c r="H454" s="1">
        <v>46031</v>
      </c>
      <c r="I454">
        <v>1</v>
      </c>
      <c r="J454">
        <v>1</v>
      </c>
      <c r="K454">
        <v>2</v>
      </c>
      <c r="L454">
        <v>2</v>
      </c>
      <c r="M454" t="s">
        <v>5069</v>
      </c>
      <c r="N454" t="s">
        <v>5069</v>
      </c>
      <c r="O454">
        <v>1</v>
      </c>
      <c r="P454">
        <v>0</v>
      </c>
    </row>
    <row r="455" spans="1:16" x14ac:dyDescent="0.3">
      <c r="A455" t="s">
        <v>2186</v>
      </c>
      <c r="B455" s="1">
        <v>46031.008333333331</v>
      </c>
      <c r="C455" t="s">
        <v>7</v>
      </c>
      <c r="D455" t="s">
        <v>8</v>
      </c>
      <c r="E455" t="s">
        <v>19</v>
      </c>
      <c r="F455" t="s">
        <v>10</v>
      </c>
      <c r="G455">
        <v>8.3333333333333332E-3</v>
      </c>
      <c r="H455" s="1">
        <v>46031</v>
      </c>
      <c r="I455">
        <v>1</v>
      </c>
      <c r="J455">
        <v>3</v>
      </c>
      <c r="K455">
        <v>2</v>
      </c>
      <c r="L455">
        <v>6</v>
      </c>
      <c r="M455" t="s">
        <v>5071</v>
      </c>
      <c r="N455" t="s">
        <v>5071</v>
      </c>
      <c r="O455">
        <v>1</v>
      </c>
      <c r="P455">
        <v>0</v>
      </c>
    </row>
    <row r="456" spans="1:16" x14ac:dyDescent="0.3">
      <c r="A456" t="s">
        <v>3662</v>
      </c>
      <c r="B456" s="1">
        <v>46031.039583333331</v>
      </c>
      <c r="C456" t="s">
        <v>7</v>
      </c>
      <c r="D456" t="s">
        <v>22</v>
      </c>
      <c r="E456" t="s">
        <v>19</v>
      </c>
      <c r="F456" t="s">
        <v>53</v>
      </c>
      <c r="G456">
        <v>3.9583333333333331E-2</v>
      </c>
      <c r="H456" s="1">
        <v>46031</v>
      </c>
      <c r="I456">
        <v>1</v>
      </c>
      <c r="J456">
        <v>3</v>
      </c>
      <c r="K456">
        <v>5</v>
      </c>
      <c r="L456">
        <v>15</v>
      </c>
      <c r="M456" t="s">
        <v>5073</v>
      </c>
      <c r="N456" t="s">
        <v>5073</v>
      </c>
      <c r="O456">
        <v>1</v>
      </c>
      <c r="P456">
        <v>1</v>
      </c>
    </row>
    <row r="457" spans="1:16" x14ac:dyDescent="0.3">
      <c r="A457" t="s">
        <v>3667</v>
      </c>
      <c r="B457" s="1">
        <v>46031.040972222225</v>
      </c>
      <c r="C457" t="s">
        <v>35</v>
      </c>
      <c r="D457" t="s">
        <v>8</v>
      </c>
      <c r="E457" t="s">
        <v>31</v>
      </c>
      <c r="F457" t="s">
        <v>20</v>
      </c>
      <c r="G457">
        <v>4.0972222222222222E-2</v>
      </c>
      <c r="H457" s="1">
        <v>46031</v>
      </c>
      <c r="I457">
        <v>1</v>
      </c>
      <c r="J457">
        <v>1</v>
      </c>
      <c r="K457">
        <v>2</v>
      </c>
      <c r="L457">
        <v>2</v>
      </c>
      <c r="M457" t="s">
        <v>5069</v>
      </c>
      <c r="N457" t="s">
        <v>5069</v>
      </c>
      <c r="O457">
        <v>1</v>
      </c>
      <c r="P457">
        <v>0</v>
      </c>
    </row>
    <row r="458" spans="1:16" x14ac:dyDescent="0.3">
      <c r="A458" t="s">
        <v>3149</v>
      </c>
      <c r="B458" s="1">
        <v>46031.042361111111</v>
      </c>
      <c r="C458" t="s">
        <v>35</v>
      </c>
      <c r="D458" t="s">
        <v>15</v>
      </c>
      <c r="E458" t="s">
        <v>31</v>
      </c>
      <c r="F458" t="s">
        <v>10</v>
      </c>
      <c r="G458">
        <v>4.2361111111111113E-2</v>
      </c>
      <c r="H458" s="1">
        <v>46031</v>
      </c>
      <c r="I458">
        <v>1</v>
      </c>
      <c r="J458">
        <v>1</v>
      </c>
      <c r="K458">
        <v>2</v>
      </c>
      <c r="L458">
        <v>2</v>
      </c>
      <c r="M458" t="s">
        <v>5069</v>
      </c>
      <c r="N458" t="s">
        <v>5069</v>
      </c>
      <c r="O458">
        <v>1</v>
      </c>
      <c r="P458">
        <v>0</v>
      </c>
    </row>
    <row r="459" spans="1:16" x14ac:dyDescent="0.3">
      <c r="A459" t="s">
        <v>1277</v>
      </c>
      <c r="B459" s="1">
        <v>46031.052083333336</v>
      </c>
      <c r="C459" t="s">
        <v>12</v>
      </c>
      <c r="D459" t="s">
        <v>15</v>
      </c>
      <c r="E459" t="s">
        <v>16</v>
      </c>
      <c r="F459" t="s">
        <v>33</v>
      </c>
      <c r="G459">
        <v>5.2083333333333336E-2</v>
      </c>
      <c r="H459" s="1">
        <v>46031</v>
      </c>
      <c r="I459">
        <v>1</v>
      </c>
      <c r="J459">
        <v>1</v>
      </c>
      <c r="K459">
        <v>4</v>
      </c>
      <c r="L459">
        <v>4</v>
      </c>
      <c r="M459" t="s">
        <v>5069</v>
      </c>
      <c r="N459" t="s">
        <v>5069</v>
      </c>
      <c r="O459">
        <v>1</v>
      </c>
      <c r="P459">
        <v>1</v>
      </c>
    </row>
    <row r="460" spans="1:16" x14ac:dyDescent="0.3">
      <c r="A460" t="s">
        <v>5002</v>
      </c>
      <c r="B460" s="1">
        <v>46031.056944444441</v>
      </c>
      <c r="C460" t="s">
        <v>26</v>
      </c>
      <c r="D460" t="s">
        <v>15</v>
      </c>
      <c r="E460" t="s">
        <v>31</v>
      </c>
      <c r="F460" t="s">
        <v>10</v>
      </c>
      <c r="G460">
        <v>5.6944444444444443E-2</v>
      </c>
      <c r="H460" s="1">
        <v>46031</v>
      </c>
      <c r="I460">
        <v>1</v>
      </c>
      <c r="J460">
        <v>3</v>
      </c>
      <c r="K460">
        <v>2</v>
      </c>
      <c r="L460">
        <v>6</v>
      </c>
      <c r="M460" t="s">
        <v>5071</v>
      </c>
      <c r="N460" t="s">
        <v>5071</v>
      </c>
      <c r="O460">
        <v>1</v>
      </c>
      <c r="P460">
        <v>0</v>
      </c>
    </row>
    <row r="461" spans="1:16" x14ac:dyDescent="0.3">
      <c r="A461" t="s">
        <v>52</v>
      </c>
      <c r="B461" s="1">
        <v>46031.079861111109</v>
      </c>
      <c r="C461" t="s">
        <v>47</v>
      </c>
      <c r="D461" t="s">
        <v>15</v>
      </c>
      <c r="E461" t="s">
        <v>16</v>
      </c>
      <c r="F461" t="s">
        <v>53</v>
      </c>
      <c r="G461">
        <v>7.9861111111111105E-2</v>
      </c>
      <c r="H461" s="1">
        <v>46031</v>
      </c>
      <c r="I461">
        <v>1</v>
      </c>
      <c r="J461">
        <v>1</v>
      </c>
      <c r="K461">
        <v>5</v>
      </c>
      <c r="L461">
        <v>5</v>
      </c>
      <c r="M461" t="s">
        <v>5071</v>
      </c>
      <c r="N461" t="s">
        <v>5071</v>
      </c>
      <c r="O461">
        <v>1</v>
      </c>
      <c r="P461">
        <v>1</v>
      </c>
    </row>
    <row r="462" spans="1:16" x14ac:dyDescent="0.3">
      <c r="A462" t="s">
        <v>4063</v>
      </c>
      <c r="B462" s="1">
        <v>46031.09375</v>
      </c>
      <c r="C462" t="s">
        <v>40</v>
      </c>
      <c r="D462" t="s">
        <v>18</v>
      </c>
      <c r="E462" t="s">
        <v>16</v>
      </c>
      <c r="F462" t="s">
        <v>13</v>
      </c>
      <c r="G462">
        <v>9.375E-2</v>
      </c>
      <c r="H462" s="1">
        <v>46031</v>
      </c>
      <c r="I462">
        <v>1</v>
      </c>
      <c r="J462">
        <v>5</v>
      </c>
      <c r="K462">
        <v>1</v>
      </c>
      <c r="L462">
        <v>5</v>
      </c>
      <c r="M462" t="s">
        <v>5071</v>
      </c>
      <c r="N462" t="s">
        <v>5071</v>
      </c>
      <c r="O462">
        <v>1</v>
      </c>
      <c r="P462">
        <v>0</v>
      </c>
    </row>
    <row r="463" spans="1:16" x14ac:dyDescent="0.3">
      <c r="A463" t="s">
        <v>4401</v>
      </c>
      <c r="B463" s="1">
        <v>46031.09652777778</v>
      </c>
      <c r="C463" t="s">
        <v>7</v>
      </c>
      <c r="D463" t="s">
        <v>22</v>
      </c>
      <c r="E463" t="s">
        <v>19</v>
      </c>
      <c r="F463" t="s">
        <v>53</v>
      </c>
      <c r="G463">
        <v>9.6527777777777782E-2</v>
      </c>
      <c r="H463" s="1">
        <v>46031</v>
      </c>
      <c r="I463">
        <v>1</v>
      </c>
      <c r="J463">
        <v>3</v>
      </c>
      <c r="K463">
        <v>5</v>
      </c>
      <c r="L463">
        <v>15</v>
      </c>
      <c r="M463" t="s">
        <v>5073</v>
      </c>
      <c r="N463" t="s">
        <v>5073</v>
      </c>
      <c r="O463">
        <v>1</v>
      </c>
      <c r="P463">
        <v>1</v>
      </c>
    </row>
    <row r="464" spans="1:16" x14ac:dyDescent="0.3">
      <c r="A464" t="s">
        <v>3062</v>
      </c>
      <c r="B464" s="1">
        <v>46031.107638888891</v>
      </c>
      <c r="C464" t="s">
        <v>7</v>
      </c>
      <c r="D464" t="s">
        <v>22</v>
      </c>
      <c r="E464" t="s">
        <v>19</v>
      </c>
      <c r="F464" t="s">
        <v>10</v>
      </c>
      <c r="G464">
        <v>0.1076388888888889</v>
      </c>
      <c r="H464" s="1">
        <v>46031</v>
      </c>
      <c r="I464">
        <v>1</v>
      </c>
      <c r="J464">
        <v>3</v>
      </c>
      <c r="K464">
        <v>2</v>
      </c>
      <c r="L464">
        <v>6</v>
      </c>
      <c r="M464" t="s">
        <v>5071</v>
      </c>
      <c r="N464" t="s">
        <v>5071</v>
      </c>
      <c r="O464">
        <v>1</v>
      </c>
      <c r="P464">
        <v>0</v>
      </c>
    </row>
    <row r="465" spans="1:16" x14ac:dyDescent="0.3">
      <c r="A465" t="s">
        <v>154</v>
      </c>
      <c r="B465" s="1">
        <v>46031.113888888889</v>
      </c>
      <c r="C465" t="s">
        <v>7</v>
      </c>
      <c r="D465" t="s">
        <v>22</v>
      </c>
      <c r="E465" t="s">
        <v>19</v>
      </c>
      <c r="F465" t="s">
        <v>20</v>
      </c>
      <c r="G465">
        <v>0.11388888888888889</v>
      </c>
      <c r="H465" s="1">
        <v>46031</v>
      </c>
      <c r="I465">
        <v>1</v>
      </c>
      <c r="J465">
        <v>3</v>
      </c>
      <c r="K465">
        <v>2</v>
      </c>
      <c r="L465">
        <v>6</v>
      </c>
      <c r="M465" t="s">
        <v>5071</v>
      </c>
      <c r="N465" t="s">
        <v>5071</v>
      </c>
      <c r="O465">
        <v>1</v>
      </c>
      <c r="P465">
        <v>0</v>
      </c>
    </row>
    <row r="466" spans="1:16" x14ac:dyDescent="0.3">
      <c r="A466" t="s">
        <v>178</v>
      </c>
      <c r="B466" s="1">
        <v>46031.143750000003</v>
      </c>
      <c r="C466" t="s">
        <v>7</v>
      </c>
      <c r="D466" t="s">
        <v>18</v>
      </c>
      <c r="E466" t="s">
        <v>19</v>
      </c>
      <c r="F466" t="s">
        <v>10</v>
      </c>
      <c r="G466">
        <v>0.14374999999999999</v>
      </c>
      <c r="H466" s="1">
        <v>46031</v>
      </c>
      <c r="I466">
        <v>1</v>
      </c>
      <c r="J466">
        <v>3</v>
      </c>
      <c r="K466">
        <v>2</v>
      </c>
      <c r="L466">
        <v>6</v>
      </c>
      <c r="M466" t="s">
        <v>5071</v>
      </c>
      <c r="N466" t="s">
        <v>5071</v>
      </c>
      <c r="O466">
        <v>1</v>
      </c>
      <c r="P466">
        <v>0</v>
      </c>
    </row>
    <row r="467" spans="1:16" x14ac:dyDescent="0.3">
      <c r="A467" t="s">
        <v>2180</v>
      </c>
      <c r="B467" s="1">
        <v>46031.155555555553</v>
      </c>
      <c r="C467" t="s">
        <v>7</v>
      </c>
      <c r="D467" t="s">
        <v>8</v>
      </c>
      <c r="E467" t="s">
        <v>19</v>
      </c>
      <c r="F467" t="s">
        <v>13</v>
      </c>
      <c r="G467">
        <v>0.15555555555555556</v>
      </c>
      <c r="H467" s="1">
        <v>46031</v>
      </c>
      <c r="I467">
        <v>1</v>
      </c>
      <c r="J467">
        <v>3</v>
      </c>
      <c r="K467">
        <v>1</v>
      </c>
      <c r="L467">
        <v>3</v>
      </c>
      <c r="M467" t="s">
        <v>5069</v>
      </c>
      <c r="N467" t="s">
        <v>5069</v>
      </c>
      <c r="O467">
        <v>1</v>
      </c>
      <c r="P467">
        <v>0</v>
      </c>
    </row>
    <row r="468" spans="1:16" x14ac:dyDescent="0.3">
      <c r="A468" t="s">
        <v>1696</v>
      </c>
      <c r="B468" s="1">
        <v>46031.185416666667</v>
      </c>
      <c r="C468" t="s">
        <v>12</v>
      </c>
      <c r="D468" t="s">
        <v>8</v>
      </c>
      <c r="E468" t="s">
        <v>31</v>
      </c>
      <c r="F468" t="s">
        <v>10</v>
      </c>
      <c r="G468">
        <v>0.18541666666666667</v>
      </c>
      <c r="H468" s="1">
        <v>46031</v>
      </c>
      <c r="I468">
        <v>1</v>
      </c>
      <c r="J468">
        <v>1</v>
      </c>
      <c r="K468">
        <v>2</v>
      </c>
      <c r="L468">
        <v>2</v>
      </c>
      <c r="M468" t="s">
        <v>5069</v>
      </c>
      <c r="N468" t="s">
        <v>5069</v>
      </c>
      <c r="O468">
        <v>1</v>
      </c>
      <c r="P468">
        <v>0</v>
      </c>
    </row>
    <row r="469" spans="1:16" x14ac:dyDescent="0.3">
      <c r="A469" t="s">
        <v>1017</v>
      </c>
      <c r="B469" s="1">
        <v>46031.210416666669</v>
      </c>
      <c r="C469" t="s">
        <v>7</v>
      </c>
      <c r="D469" t="s">
        <v>15</v>
      </c>
      <c r="E469" t="s">
        <v>19</v>
      </c>
      <c r="F469" t="s">
        <v>20</v>
      </c>
      <c r="G469">
        <v>0.21041666666666667</v>
      </c>
      <c r="H469" s="1">
        <v>46031</v>
      </c>
      <c r="I469">
        <v>1</v>
      </c>
      <c r="J469">
        <v>3</v>
      </c>
      <c r="K469">
        <v>2</v>
      </c>
      <c r="L469">
        <v>6</v>
      </c>
      <c r="M469" t="s">
        <v>5071</v>
      </c>
      <c r="N469" t="s">
        <v>5071</v>
      </c>
      <c r="O469">
        <v>1</v>
      </c>
      <c r="P469">
        <v>0</v>
      </c>
    </row>
    <row r="470" spans="1:16" x14ac:dyDescent="0.3">
      <c r="A470" t="s">
        <v>1603</v>
      </c>
      <c r="B470" s="1">
        <v>46031.243055555555</v>
      </c>
      <c r="C470" t="s">
        <v>7</v>
      </c>
      <c r="D470" t="s">
        <v>18</v>
      </c>
      <c r="E470" t="s">
        <v>16</v>
      </c>
      <c r="F470" t="s">
        <v>33</v>
      </c>
      <c r="G470">
        <v>0.24305555555555555</v>
      </c>
      <c r="H470" s="1">
        <v>46031</v>
      </c>
      <c r="I470">
        <v>1</v>
      </c>
      <c r="J470">
        <v>3</v>
      </c>
      <c r="K470">
        <v>4</v>
      </c>
      <c r="L470">
        <v>12</v>
      </c>
      <c r="M470" t="s">
        <v>5073</v>
      </c>
      <c r="N470" t="s">
        <v>5073</v>
      </c>
      <c r="O470">
        <v>1</v>
      </c>
      <c r="P470">
        <v>1</v>
      </c>
    </row>
    <row r="471" spans="1:16" x14ac:dyDescent="0.3">
      <c r="A471" t="s">
        <v>1996</v>
      </c>
      <c r="B471" s="1">
        <v>46031.256249999999</v>
      </c>
      <c r="C471" t="s">
        <v>26</v>
      </c>
      <c r="D471" t="s">
        <v>15</v>
      </c>
      <c r="E471" t="s">
        <v>9</v>
      </c>
      <c r="F471" t="s">
        <v>20</v>
      </c>
      <c r="G471">
        <v>0.25624999999999998</v>
      </c>
      <c r="H471" s="1">
        <v>46031</v>
      </c>
      <c r="I471">
        <v>1</v>
      </c>
      <c r="J471">
        <v>3</v>
      </c>
      <c r="K471">
        <v>2</v>
      </c>
      <c r="L471">
        <v>6</v>
      </c>
      <c r="M471" t="s">
        <v>5071</v>
      </c>
      <c r="N471" t="s">
        <v>5071</v>
      </c>
      <c r="O471">
        <v>1</v>
      </c>
      <c r="P471">
        <v>0</v>
      </c>
    </row>
    <row r="472" spans="1:16" x14ac:dyDescent="0.3">
      <c r="A472" t="s">
        <v>3005</v>
      </c>
      <c r="B472" s="1">
        <v>46031.286111111112</v>
      </c>
      <c r="C472" t="s">
        <v>7</v>
      </c>
      <c r="D472" t="s">
        <v>18</v>
      </c>
      <c r="E472" t="s">
        <v>19</v>
      </c>
      <c r="F472" t="s">
        <v>10</v>
      </c>
      <c r="G472">
        <v>0.28611111111111109</v>
      </c>
      <c r="H472" s="1">
        <v>46031</v>
      </c>
      <c r="I472">
        <v>1</v>
      </c>
      <c r="J472">
        <v>3</v>
      </c>
      <c r="K472">
        <v>2</v>
      </c>
      <c r="L472">
        <v>6</v>
      </c>
      <c r="M472" t="s">
        <v>5071</v>
      </c>
      <c r="N472" t="s">
        <v>5071</v>
      </c>
      <c r="O472">
        <v>1</v>
      </c>
      <c r="P472">
        <v>0</v>
      </c>
    </row>
    <row r="473" spans="1:16" x14ac:dyDescent="0.3">
      <c r="A473" t="s">
        <v>814</v>
      </c>
      <c r="B473" s="1">
        <v>46031.289583333331</v>
      </c>
      <c r="C473" t="s">
        <v>7</v>
      </c>
      <c r="D473" t="s">
        <v>15</v>
      </c>
      <c r="E473" t="s">
        <v>19</v>
      </c>
      <c r="F473" t="s">
        <v>20</v>
      </c>
      <c r="G473">
        <v>0.28958333333333336</v>
      </c>
      <c r="H473" s="1">
        <v>46031</v>
      </c>
      <c r="I473">
        <v>1</v>
      </c>
      <c r="J473">
        <v>3</v>
      </c>
      <c r="K473">
        <v>2</v>
      </c>
      <c r="L473">
        <v>6</v>
      </c>
      <c r="M473" t="s">
        <v>5071</v>
      </c>
      <c r="N473" t="s">
        <v>5071</v>
      </c>
      <c r="O473">
        <v>1</v>
      </c>
      <c r="P473">
        <v>0</v>
      </c>
    </row>
    <row r="474" spans="1:16" x14ac:dyDescent="0.3">
      <c r="A474" t="s">
        <v>1145</v>
      </c>
      <c r="B474" s="1">
        <v>46031.289583333331</v>
      </c>
      <c r="C474" t="s">
        <v>7</v>
      </c>
      <c r="D474" t="s">
        <v>18</v>
      </c>
      <c r="E474" t="s">
        <v>19</v>
      </c>
      <c r="F474" t="s">
        <v>10</v>
      </c>
      <c r="G474">
        <v>0.28958333333333336</v>
      </c>
      <c r="H474" s="1">
        <v>46031</v>
      </c>
      <c r="I474">
        <v>1</v>
      </c>
      <c r="J474">
        <v>3</v>
      </c>
      <c r="K474">
        <v>2</v>
      </c>
      <c r="L474">
        <v>6</v>
      </c>
      <c r="M474" t="s">
        <v>5071</v>
      </c>
      <c r="N474" t="s">
        <v>5071</v>
      </c>
      <c r="O474">
        <v>1</v>
      </c>
      <c r="P474">
        <v>0</v>
      </c>
    </row>
    <row r="475" spans="1:16" x14ac:dyDescent="0.3">
      <c r="A475" t="s">
        <v>3515</v>
      </c>
      <c r="B475" s="1">
        <v>46031.292361111111</v>
      </c>
      <c r="C475" t="s">
        <v>35</v>
      </c>
      <c r="D475" t="s">
        <v>18</v>
      </c>
      <c r="E475" t="s">
        <v>19</v>
      </c>
      <c r="F475" t="s">
        <v>10</v>
      </c>
      <c r="G475">
        <v>0.29236111111111113</v>
      </c>
      <c r="H475" s="1">
        <v>46031</v>
      </c>
      <c r="I475">
        <v>1</v>
      </c>
      <c r="J475">
        <v>1</v>
      </c>
      <c r="K475">
        <v>2</v>
      </c>
      <c r="L475">
        <v>2</v>
      </c>
      <c r="M475" t="s">
        <v>5069</v>
      </c>
      <c r="N475" t="s">
        <v>5069</v>
      </c>
      <c r="O475">
        <v>1</v>
      </c>
      <c r="P475">
        <v>0</v>
      </c>
    </row>
    <row r="476" spans="1:16" x14ac:dyDescent="0.3">
      <c r="A476" t="s">
        <v>135</v>
      </c>
      <c r="B476" s="1">
        <v>46031.304166666669</v>
      </c>
      <c r="C476" t="s">
        <v>7</v>
      </c>
      <c r="D476" t="s">
        <v>22</v>
      </c>
      <c r="E476" t="s">
        <v>19</v>
      </c>
      <c r="F476" t="s">
        <v>20</v>
      </c>
      <c r="G476">
        <v>0.30416666666666664</v>
      </c>
      <c r="H476" s="1">
        <v>46031</v>
      </c>
      <c r="I476">
        <v>1</v>
      </c>
      <c r="J476">
        <v>3</v>
      </c>
      <c r="K476">
        <v>2</v>
      </c>
      <c r="L476">
        <v>6</v>
      </c>
      <c r="M476" t="s">
        <v>5071</v>
      </c>
      <c r="N476" t="s">
        <v>5071</v>
      </c>
      <c r="O476">
        <v>1</v>
      </c>
      <c r="P476">
        <v>0</v>
      </c>
    </row>
    <row r="477" spans="1:16" x14ac:dyDescent="0.3">
      <c r="A477" t="s">
        <v>3854</v>
      </c>
      <c r="B477" s="1">
        <v>46031.34375</v>
      </c>
      <c r="C477" t="s">
        <v>7</v>
      </c>
      <c r="D477" t="s">
        <v>18</v>
      </c>
      <c r="E477" t="s">
        <v>9</v>
      </c>
      <c r="F477" t="s">
        <v>10</v>
      </c>
      <c r="G477">
        <v>0.34375</v>
      </c>
      <c r="H477" s="1">
        <v>46031</v>
      </c>
      <c r="I477">
        <v>1</v>
      </c>
      <c r="J477">
        <v>3</v>
      </c>
      <c r="K477">
        <v>2</v>
      </c>
      <c r="L477">
        <v>6</v>
      </c>
      <c r="M477" t="s">
        <v>5071</v>
      </c>
      <c r="N477" t="s">
        <v>5071</v>
      </c>
      <c r="O477">
        <v>1</v>
      </c>
      <c r="P477">
        <v>0</v>
      </c>
    </row>
    <row r="478" spans="1:16" x14ac:dyDescent="0.3">
      <c r="A478" t="s">
        <v>5020</v>
      </c>
      <c r="B478" s="1">
        <v>46031.349305555559</v>
      </c>
      <c r="C478" t="s">
        <v>7</v>
      </c>
      <c r="D478" t="s">
        <v>8</v>
      </c>
      <c r="E478" t="s">
        <v>19</v>
      </c>
      <c r="F478" t="s">
        <v>20</v>
      </c>
      <c r="G478">
        <v>0.34930555555555554</v>
      </c>
      <c r="H478" s="1">
        <v>46031</v>
      </c>
      <c r="I478">
        <v>1</v>
      </c>
      <c r="J478">
        <v>3</v>
      </c>
      <c r="K478">
        <v>2</v>
      </c>
      <c r="L478">
        <v>6</v>
      </c>
      <c r="M478" t="s">
        <v>5071</v>
      </c>
      <c r="N478" t="s">
        <v>5071</v>
      </c>
      <c r="O478">
        <v>1</v>
      </c>
      <c r="P478">
        <v>0</v>
      </c>
    </row>
    <row r="479" spans="1:16" x14ac:dyDescent="0.3">
      <c r="A479" t="s">
        <v>3190</v>
      </c>
      <c r="B479" s="1">
        <v>46031.353472222225</v>
      </c>
      <c r="C479" t="s">
        <v>7</v>
      </c>
      <c r="D479" t="s">
        <v>22</v>
      </c>
      <c r="E479" t="s">
        <v>16</v>
      </c>
      <c r="F479" t="s">
        <v>33</v>
      </c>
      <c r="G479">
        <v>0.35347222222222224</v>
      </c>
      <c r="H479" s="1">
        <v>46031</v>
      </c>
      <c r="I479">
        <v>1</v>
      </c>
      <c r="J479">
        <v>3</v>
      </c>
      <c r="K479">
        <v>4</v>
      </c>
      <c r="L479">
        <v>12</v>
      </c>
      <c r="M479" t="s">
        <v>5073</v>
      </c>
      <c r="N479" t="s">
        <v>5073</v>
      </c>
      <c r="O479">
        <v>1</v>
      </c>
      <c r="P479">
        <v>1</v>
      </c>
    </row>
    <row r="480" spans="1:16" x14ac:dyDescent="0.3">
      <c r="A480" t="s">
        <v>3824</v>
      </c>
      <c r="B480" s="1">
        <v>46031.353472222225</v>
      </c>
      <c r="C480" t="s">
        <v>35</v>
      </c>
      <c r="D480" t="s">
        <v>18</v>
      </c>
      <c r="E480" t="s">
        <v>31</v>
      </c>
      <c r="F480" t="s">
        <v>13</v>
      </c>
      <c r="G480">
        <v>0.35347222222222224</v>
      </c>
      <c r="H480" s="1">
        <v>46031</v>
      </c>
      <c r="I480">
        <v>1</v>
      </c>
      <c r="J480">
        <v>1</v>
      </c>
      <c r="K480">
        <v>1</v>
      </c>
      <c r="L480">
        <v>1</v>
      </c>
      <c r="M480" t="s">
        <v>5069</v>
      </c>
      <c r="N480" t="s">
        <v>5069</v>
      </c>
      <c r="O480">
        <v>1</v>
      </c>
      <c r="P480">
        <v>0</v>
      </c>
    </row>
    <row r="481" spans="1:16" x14ac:dyDescent="0.3">
      <c r="A481" t="s">
        <v>3161</v>
      </c>
      <c r="B481" s="1">
        <v>46031.36041666667</v>
      </c>
      <c r="C481" t="s">
        <v>7</v>
      </c>
      <c r="D481" t="s">
        <v>22</v>
      </c>
      <c r="E481" t="s">
        <v>19</v>
      </c>
      <c r="F481" t="s">
        <v>33</v>
      </c>
      <c r="G481">
        <v>0.36041666666666666</v>
      </c>
      <c r="H481" s="1">
        <v>46031</v>
      </c>
      <c r="I481">
        <v>1</v>
      </c>
      <c r="J481">
        <v>3</v>
      </c>
      <c r="K481">
        <v>4</v>
      </c>
      <c r="L481">
        <v>12</v>
      </c>
      <c r="M481" t="s">
        <v>5073</v>
      </c>
      <c r="N481" t="s">
        <v>5073</v>
      </c>
      <c r="O481">
        <v>1</v>
      </c>
      <c r="P481">
        <v>1</v>
      </c>
    </row>
    <row r="482" spans="1:16" x14ac:dyDescent="0.3">
      <c r="A482" t="s">
        <v>55</v>
      </c>
      <c r="B482" s="1">
        <v>46031.373611111114</v>
      </c>
      <c r="C482" t="s">
        <v>12</v>
      </c>
      <c r="D482" t="s">
        <v>22</v>
      </c>
      <c r="E482" t="s">
        <v>19</v>
      </c>
      <c r="F482" t="s">
        <v>13</v>
      </c>
      <c r="G482">
        <v>0.37361111111111112</v>
      </c>
      <c r="H482" s="1">
        <v>46031</v>
      </c>
      <c r="I482">
        <v>1</v>
      </c>
      <c r="J482">
        <v>1</v>
      </c>
      <c r="K482">
        <v>1</v>
      </c>
      <c r="L482">
        <v>1</v>
      </c>
      <c r="M482" t="s">
        <v>5069</v>
      </c>
      <c r="N482" t="s">
        <v>5069</v>
      </c>
      <c r="O482">
        <v>1</v>
      </c>
      <c r="P482">
        <v>0</v>
      </c>
    </row>
    <row r="483" spans="1:16" x14ac:dyDescent="0.3">
      <c r="A483" t="s">
        <v>4313</v>
      </c>
      <c r="B483" s="1">
        <v>46031.404861111114</v>
      </c>
      <c r="C483" t="s">
        <v>47</v>
      </c>
      <c r="D483" t="s">
        <v>18</v>
      </c>
      <c r="E483" t="s">
        <v>19</v>
      </c>
      <c r="F483" t="s">
        <v>10</v>
      </c>
      <c r="G483">
        <v>0.40486111111111112</v>
      </c>
      <c r="H483" s="1">
        <v>46031</v>
      </c>
      <c r="I483">
        <v>1</v>
      </c>
      <c r="J483">
        <v>1</v>
      </c>
      <c r="K483">
        <v>2</v>
      </c>
      <c r="L483">
        <v>2</v>
      </c>
      <c r="M483" t="s">
        <v>5069</v>
      </c>
      <c r="N483" t="s">
        <v>5069</v>
      </c>
      <c r="O483">
        <v>1</v>
      </c>
      <c r="P483">
        <v>0</v>
      </c>
    </row>
    <row r="484" spans="1:16" x14ac:dyDescent="0.3">
      <c r="A484" t="s">
        <v>4384</v>
      </c>
      <c r="B484" s="1">
        <v>46031.425000000003</v>
      </c>
      <c r="C484" t="s">
        <v>47</v>
      </c>
      <c r="D484" t="s">
        <v>18</v>
      </c>
      <c r="E484" t="s">
        <v>16</v>
      </c>
      <c r="F484" t="s">
        <v>10</v>
      </c>
      <c r="G484">
        <v>0.42499999999999999</v>
      </c>
      <c r="H484" s="1">
        <v>46031</v>
      </c>
      <c r="I484">
        <v>1</v>
      </c>
      <c r="J484">
        <v>1</v>
      </c>
      <c r="K484">
        <v>2</v>
      </c>
      <c r="L484">
        <v>2</v>
      </c>
      <c r="M484" t="s">
        <v>5069</v>
      </c>
      <c r="N484" t="s">
        <v>5069</v>
      </c>
      <c r="O484">
        <v>1</v>
      </c>
      <c r="P484">
        <v>0</v>
      </c>
    </row>
    <row r="485" spans="1:16" x14ac:dyDescent="0.3">
      <c r="A485" t="s">
        <v>1509</v>
      </c>
      <c r="B485" s="1">
        <v>46031.435416666667</v>
      </c>
      <c r="C485" t="s">
        <v>7</v>
      </c>
      <c r="D485" t="s">
        <v>22</v>
      </c>
      <c r="E485" t="s">
        <v>19</v>
      </c>
      <c r="F485" t="s">
        <v>10</v>
      </c>
      <c r="G485">
        <v>0.43541666666666667</v>
      </c>
      <c r="H485" s="1">
        <v>46031</v>
      </c>
      <c r="I485">
        <v>1</v>
      </c>
      <c r="J485">
        <v>3</v>
      </c>
      <c r="K485">
        <v>2</v>
      </c>
      <c r="L485">
        <v>6</v>
      </c>
      <c r="M485" t="s">
        <v>5071</v>
      </c>
      <c r="N485" t="s">
        <v>5071</v>
      </c>
      <c r="O485">
        <v>1</v>
      </c>
      <c r="P485">
        <v>0</v>
      </c>
    </row>
    <row r="486" spans="1:16" x14ac:dyDescent="0.3">
      <c r="A486" t="s">
        <v>4122</v>
      </c>
      <c r="B486" s="1">
        <v>46031.449305555558</v>
      </c>
      <c r="C486" t="s">
        <v>7</v>
      </c>
      <c r="D486" t="s">
        <v>15</v>
      </c>
      <c r="E486" t="s">
        <v>19</v>
      </c>
      <c r="F486" t="s">
        <v>10</v>
      </c>
      <c r="G486">
        <v>0.44930555555555557</v>
      </c>
      <c r="H486" s="1">
        <v>46031</v>
      </c>
      <c r="I486">
        <v>1</v>
      </c>
      <c r="J486">
        <v>3</v>
      </c>
      <c r="K486">
        <v>2</v>
      </c>
      <c r="L486">
        <v>6</v>
      </c>
      <c r="M486" t="s">
        <v>5071</v>
      </c>
      <c r="N486" t="s">
        <v>5071</v>
      </c>
      <c r="O486">
        <v>1</v>
      </c>
      <c r="P486">
        <v>0</v>
      </c>
    </row>
    <row r="487" spans="1:16" x14ac:dyDescent="0.3">
      <c r="A487" t="s">
        <v>2953</v>
      </c>
      <c r="B487" s="1">
        <v>46031.458333333336</v>
      </c>
      <c r="C487" t="s">
        <v>40</v>
      </c>
      <c r="D487" t="s">
        <v>18</v>
      </c>
      <c r="E487" t="s">
        <v>16</v>
      </c>
      <c r="F487" t="s">
        <v>10</v>
      </c>
      <c r="G487">
        <v>0.45833333333333331</v>
      </c>
      <c r="H487" s="1">
        <v>46031</v>
      </c>
      <c r="I487">
        <v>1</v>
      </c>
      <c r="J487">
        <v>5</v>
      </c>
      <c r="K487">
        <v>2</v>
      </c>
      <c r="L487">
        <v>10</v>
      </c>
      <c r="M487" t="s">
        <v>5071</v>
      </c>
      <c r="N487" t="s">
        <v>5071</v>
      </c>
      <c r="O487">
        <v>1</v>
      </c>
      <c r="P487">
        <v>0</v>
      </c>
    </row>
    <row r="488" spans="1:16" x14ac:dyDescent="0.3">
      <c r="A488" t="s">
        <v>3097</v>
      </c>
      <c r="B488" s="1">
        <v>46031.464583333334</v>
      </c>
      <c r="C488" t="s">
        <v>7</v>
      </c>
      <c r="D488" t="s">
        <v>22</v>
      </c>
      <c r="E488" t="s">
        <v>19</v>
      </c>
      <c r="F488" t="s">
        <v>10</v>
      </c>
      <c r="G488">
        <v>0.46458333333333335</v>
      </c>
      <c r="H488" s="1">
        <v>46031</v>
      </c>
      <c r="I488">
        <v>1</v>
      </c>
      <c r="J488">
        <v>3</v>
      </c>
      <c r="K488">
        <v>2</v>
      </c>
      <c r="L488">
        <v>6</v>
      </c>
      <c r="M488" t="s">
        <v>5071</v>
      </c>
      <c r="N488" t="s">
        <v>5071</v>
      </c>
      <c r="O488">
        <v>1</v>
      </c>
      <c r="P488">
        <v>0</v>
      </c>
    </row>
    <row r="489" spans="1:16" x14ac:dyDescent="0.3">
      <c r="A489" t="s">
        <v>1230</v>
      </c>
      <c r="B489" s="1">
        <v>46031.488888888889</v>
      </c>
      <c r="C489" t="s">
        <v>40</v>
      </c>
      <c r="D489" t="s">
        <v>18</v>
      </c>
      <c r="E489" t="s">
        <v>16</v>
      </c>
      <c r="F489" t="s">
        <v>33</v>
      </c>
      <c r="G489">
        <v>0.48888888888888887</v>
      </c>
      <c r="H489" s="1">
        <v>46031</v>
      </c>
      <c r="I489">
        <v>1</v>
      </c>
      <c r="J489">
        <v>5</v>
      </c>
      <c r="K489">
        <v>4</v>
      </c>
      <c r="L489">
        <v>20</v>
      </c>
      <c r="M489" t="s">
        <v>5075</v>
      </c>
      <c r="N489" t="s">
        <v>5076</v>
      </c>
      <c r="O489">
        <v>1</v>
      </c>
      <c r="P489">
        <v>1</v>
      </c>
    </row>
    <row r="490" spans="1:16" x14ac:dyDescent="0.3">
      <c r="A490" t="s">
        <v>2869</v>
      </c>
      <c r="B490" s="1">
        <v>46031.505555555559</v>
      </c>
      <c r="C490" t="s">
        <v>26</v>
      </c>
      <c r="D490" t="s">
        <v>22</v>
      </c>
      <c r="E490" t="s">
        <v>31</v>
      </c>
      <c r="F490" t="s">
        <v>13</v>
      </c>
      <c r="G490">
        <v>0.50555555555555554</v>
      </c>
      <c r="H490" s="1">
        <v>46031</v>
      </c>
      <c r="I490">
        <v>1</v>
      </c>
      <c r="J490">
        <v>3</v>
      </c>
      <c r="K490">
        <v>1</v>
      </c>
      <c r="L490">
        <v>3</v>
      </c>
      <c r="M490" t="s">
        <v>5069</v>
      </c>
      <c r="N490" t="s">
        <v>5069</v>
      </c>
      <c r="O490">
        <v>1</v>
      </c>
      <c r="P490">
        <v>0</v>
      </c>
    </row>
    <row r="491" spans="1:16" x14ac:dyDescent="0.3">
      <c r="A491" t="s">
        <v>2500</v>
      </c>
      <c r="B491" s="1">
        <v>46031.536805555559</v>
      </c>
      <c r="C491" t="s">
        <v>7</v>
      </c>
      <c r="D491" t="s">
        <v>8</v>
      </c>
      <c r="E491" t="s">
        <v>19</v>
      </c>
      <c r="F491" t="s">
        <v>53</v>
      </c>
      <c r="G491">
        <v>0.53680555555555554</v>
      </c>
      <c r="H491" s="1">
        <v>46031</v>
      </c>
      <c r="I491">
        <v>1</v>
      </c>
      <c r="J491">
        <v>3</v>
      </c>
      <c r="K491">
        <v>5</v>
      </c>
      <c r="L491">
        <v>15</v>
      </c>
      <c r="M491" t="s">
        <v>5073</v>
      </c>
      <c r="N491" t="s">
        <v>5073</v>
      </c>
      <c r="O491">
        <v>1</v>
      </c>
      <c r="P491">
        <v>1</v>
      </c>
    </row>
    <row r="492" spans="1:16" x14ac:dyDescent="0.3">
      <c r="A492" t="s">
        <v>1705</v>
      </c>
      <c r="B492" s="1">
        <v>46031.575694444444</v>
      </c>
      <c r="C492" t="s">
        <v>7</v>
      </c>
      <c r="D492" t="s">
        <v>22</v>
      </c>
      <c r="E492" t="s">
        <v>16</v>
      </c>
      <c r="F492" t="s">
        <v>20</v>
      </c>
      <c r="G492">
        <v>0.5756944444444444</v>
      </c>
      <c r="H492" s="1">
        <v>46031</v>
      </c>
      <c r="I492">
        <v>1</v>
      </c>
      <c r="J492">
        <v>3</v>
      </c>
      <c r="K492">
        <v>2</v>
      </c>
      <c r="L492">
        <v>6</v>
      </c>
      <c r="M492" t="s">
        <v>5071</v>
      </c>
      <c r="N492" t="s">
        <v>5071</v>
      </c>
      <c r="O492">
        <v>1</v>
      </c>
      <c r="P492">
        <v>0</v>
      </c>
    </row>
    <row r="493" spans="1:16" x14ac:dyDescent="0.3">
      <c r="A493" t="s">
        <v>4751</v>
      </c>
      <c r="B493" s="1">
        <v>46031.580555555556</v>
      </c>
      <c r="C493" t="s">
        <v>7</v>
      </c>
      <c r="D493" t="s">
        <v>22</v>
      </c>
      <c r="E493" t="s">
        <v>19</v>
      </c>
      <c r="F493" t="s">
        <v>10</v>
      </c>
      <c r="G493">
        <v>0.5805555555555556</v>
      </c>
      <c r="H493" s="1">
        <v>46031</v>
      </c>
      <c r="I493">
        <v>1</v>
      </c>
      <c r="J493">
        <v>3</v>
      </c>
      <c r="K493">
        <v>2</v>
      </c>
      <c r="L493">
        <v>6</v>
      </c>
      <c r="M493" t="s">
        <v>5071</v>
      </c>
      <c r="N493" t="s">
        <v>5071</v>
      </c>
      <c r="O493">
        <v>1</v>
      </c>
      <c r="P493">
        <v>0</v>
      </c>
    </row>
    <row r="494" spans="1:16" x14ac:dyDescent="0.3">
      <c r="A494" t="s">
        <v>5011</v>
      </c>
      <c r="B494" s="1">
        <v>46031.675000000003</v>
      </c>
      <c r="C494" t="s">
        <v>35</v>
      </c>
      <c r="D494" t="s">
        <v>22</v>
      </c>
      <c r="E494" t="s">
        <v>9</v>
      </c>
      <c r="F494" t="s">
        <v>33</v>
      </c>
      <c r="G494">
        <v>0.67500000000000004</v>
      </c>
      <c r="H494" s="1">
        <v>46031</v>
      </c>
      <c r="I494">
        <v>1</v>
      </c>
      <c r="J494">
        <v>1</v>
      </c>
      <c r="K494">
        <v>4</v>
      </c>
      <c r="L494">
        <v>4</v>
      </c>
      <c r="M494" t="s">
        <v>5069</v>
      </c>
      <c r="N494" t="s">
        <v>5069</v>
      </c>
      <c r="O494">
        <v>1</v>
      </c>
      <c r="P494">
        <v>1</v>
      </c>
    </row>
    <row r="495" spans="1:16" x14ac:dyDescent="0.3">
      <c r="A495" t="s">
        <v>1461</v>
      </c>
      <c r="B495" s="1">
        <v>46031.677083333336</v>
      </c>
      <c r="C495" t="s">
        <v>7</v>
      </c>
      <c r="D495" t="s">
        <v>15</v>
      </c>
      <c r="E495" t="s">
        <v>19</v>
      </c>
      <c r="F495" t="s">
        <v>20</v>
      </c>
      <c r="G495">
        <v>0.67708333333333337</v>
      </c>
      <c r="H495" s="1">
        <v>46031</v>
      </c>
      <c r="I495">
        <v>1</v>
      </c>
      <c r="J495">
        <v>3</v>
      </c>
      <c r="K495">
        <v>2</v>
      </c>
      <c r="L495">
        <v>6</v>
      </c>
      <c r="M495" t="s">
        <v>5071</v>
      </c>
      <c r="N495" t="s">
        <v>5071</v>
      </c>
      <c r="O495">
        <v>1</v>
      </c>
      <c r="P495">
        <v>0</v>
      </c>
    </row>
    <row r="496" spans="1:16" x14ac:dyDescent="0.3">
      <c r="A496" t="s">
        <v>744</v>
      </c>
      <c r="B496" s="1">
        <v>46031.68472222222</v>
      </c>
      <c r="C496" t="s">
        <v>7</v>
      </c>
      <c r="D496" t="s">
        <v>22</v>
      </c>
      <c r="E496" t="s">
        <v>19</v>
      </c>
      <c r="F496" t="s">
        <v>20</v>
      </c>
      <c r="G496">
        <v>0.68472222222222223</v>
      </c>
      <c r="H496" s="1">
        <v>46031</v>
      </c>
      <c r="I496">
        <v>1</v>
      </c>
      <c r="J496">
        <v>3</v>
      </c>
      <c r="K496">
        <v>2</v>
      </c>
      <c r="L496">
        <v>6</v>
      </c>
      <c r="M496" t="s">
        <v>5071</v>
      </c>
      <c r="N496" t="s">
        <v>5071</v>
      </c>
      <c r="O496">
        <v>1</v>
      </c>
      <c r="P496">
        <v>0</v>
      </c>
    </row>
    <row r="497" spans="1:16" x14ac:dyDescent="0.3">
      <c r="A497" t="s">
        <v>1442</v>
      </c>
      <c r="B497" s="1">
        <v>46031.70208333333</v>
      </c>
      <c r="C497" t="s">
        <v>26</v>
      </c>
      <c r="D497" t="s">
        <v>18</v>
      </c>
      <c r="E497" t="s">
        <v>16</v>
      </c>
      <c r="F497" t="s">
        <v>10</v>
      </c>
      <c r="G497">
        <v>0.70208333333333328</v>
      </c>
      <c r="H497" s="1">
        <v>46031</v>
      </c>
      <c r="I497">
        <v>1</v>
      </c>
      <c r="J497">
        <v>3</v>
      </c>
      <c r="K497">
        <v>2</v>
      </c>
      <c r="L497">
        <v>6</v>
      </c>
      <c r="M497" t="s">
        <v>5071</v>
      </c>
      <c r="N497" t="s">
        <v>5071</v>
      </c>
      <c r="O497">
        <v>1</v>
      </c>
      <c r="P497">
        <v>0</v>
      </c>
    </row>
    <row r="498" spans="1:16" x14ac:dyDescent="0.3">
      <c r="A498" t="s">
        <v>1050</v>
      </c>
      <c r="B498" s="1">
        <v>46031.757638888892</v>
      </c>
      <c r="C498" t="s">
        <v>47</v>
      </c>
      <c r="D498" t="s">
        <v>22</v>
      </c>
      <c r="E498" t="s">
        <v>31</v>
      </c>
      <c r="F498" t="s">
        <v>10</v>
      </c>
      <c r="G498">
        <v>0.75763888888888886</v>
      </c>
      <c r="H498" s="1">
        <v>46031</v>
      </c>
      <c r="I498">
        <v>1</v>
      </c>
      <c r="J498">
        <v>1</v>
      </c>
      <c r="K498">
        <v>2</v>
      </c>
      <c r="L498">
        <v>2</v>
      </c>
      <c r="M498" t="s">
        <v>5069</v>
      </c>
      <c r="N498" t="s">
        <v>5069</v>
      </c>
      <c r="O498">
        <v>1</v>
      </c>
      <c r="P498">
        <v>0</v>
      </c>
    </row>
    <row r="499" spans="1:16" x14ac:dyDescent="0.3">
      <c r="A499" t="s">
        <v>1877</v>
      </c>
      <c r="B499" s="1">
        <v>46031.793055555558</v>
      </c>
      <c r="C499" t="s">
        <v>12</v>
      </c>
      <c r="D499" t="s">
        <v>8</v>
      </c>
      <c r="E499" t="s">
        <v>19</v>
      </c>
      <c r="F499" t="s">
        <v>10</v>
      </c>
      <c r="G499">
        <v>0.79305555555555551</v>
      </c>
      <c r="H499" s="1">
        <v>46031</v>
      </c>
      <c r="I499">
        <v>1</v>
      </c>
      <c r="J499">
        <v>1</v>
      </c>
      <c r="K499">
        <v>2</v>
      </c>
      <c r="L499">
        <v>2</v>
      </c>
      <c r="M499" t="s">
        <v>5069</v>
      </c>
      <c r="N499" t="s">
        <v>5069</v>
      </c>
      <c r="O499">
        <v>1</v>
      </c>
      <c r="P499">
        <v>0</v>
      </c>
    </row>
    <row r="500" spans="1:16" x14ac:dyDescent="0.3">
      <c r="A500" t="s">
        <v>4529</v>
      </c>
      <c r="B500" s="1">
        <v>46031.79791666667</v>
      </c>
      <c r="C500" t="s">
        <v>26</v>
      </c>
      <c r="D500" t="s">
        <v>18</v>
      </c>
      <c r="E500" t="s">
        <v>19</v>
      </c>
      <c r="F500" t="s">
        <v>20</v>
      </c>
      <c r="G500">
        <v>0.79791666666666672</v>
      </c>
      <c r="H500" s="1">
        <v>46031</v>
      </c>
      <c r="I500">
        <v>1</v>
      </c>
      <c r="J500">
        <v>3</v>
      </c>
      <c r="K500">
        <v>2</v>
      </c>
      <c r="L500">
        <v>6</v>
      </c>
      <c r="M500" t="s">
        <v>5071</v>
      </c>
      <c r="N500" t="s">
        <v>5071</v>
      </c>
      <c r="O500">
        <v>1</v>
      </c>
      <c r="P500">
        <v>0</v>
      </c>
    </row>
    <row r="501" spans="1:16" x14ac:dyDescent="0.3">
      <c r="A501" t="s">
        <v>3199</v>
      </c>
      <c r="B501" s="1">
        <v>46031.798611111109</v>
      </c>
      <c r="C501" t="s">
        <v>7</v>
      </c>
      <c r="D501" t="s">
        <v>18</v>
      </c>
      <c r="E501" t="s">
        <v>19</v>
      </c>
      <c r="F501" t="s">
        <v>13</v>
      </c>
      <c r="G501">
        <v>0.79861111111111116</v>
      </c>
      <c r="H501" s="1">
        <v>46031</v>
      </c>
      <c r="I501">
        <v>1</v>
      </c>
      <c r="J501">
        <v>3</v>
      </c>
      <c r="K501">
        <v>1</v>
      </c>
      <c r="L501">
        <v>3</v>
      </c>
      <c r="M501" t="s">
        <v>5069</v>
      </c>
      <c r="N501" t="s">
        <v>5069</v>
      </c>
      <c r="O501">
        <v>1</v>
      </c>
      <c r="P501">
        <v>0</v>
      </c>
    </row>
    <row r="502" spans="1:16" x14ac:dyDescent="0.3">
      <c r="A502" t="s">
        <v>3970</v>
      </c>
      <c r="B502" s="1">
        <v>46031.803472222222</v>
      </c>
      <c r="C502" t="s">
        <v>7</v>
      </c>
      <c r="D502" t="s">
        <v>8</v>
      </c>
      <c r="E502" t="s">
        <v>19</v>
      </c>
      <c r="F502" t="s">
        <v>10</v>
      </c>
      <c r="G502">
        <v>0.80347222222222225</v>
      </c>
      <c r="H502" s="1">
        <v>46031</v>
      </c>
      <c r="I502">
        <v>1</v>
      </c>
      <c r="J502">
        <v>3</v>
      </c>
      <c r="K502">
        <v>2</v>
      </c>
      <c r="L502">
        <v>6</v>
      </c>
      <c r="M502" t="s">
        <v>5071</v>
      </c>
      <c r="N502" t="s">
        <v>5071</v>
      </c>
      <c r="O502">
        <v>1</v>
      </c>
      <c r="P502">
        <v>0</v>
      </c>
    </row>
    <row r="503" spans="1:16" x14ac:dyDescent="0.3">
      <c r="A503" t="s">
        <v>181</v>
      </c>
      <c r="B503" s="1">
        <v>46031.817361111112</v>
      </c>
      <c r="C503" t="s">
        <v>7</v>
      </c>
      <c r="D503" t="s">
        <v>22</v>
      </c>
      <c r="E503" t="s">
        <v>19</v>
      </c>
      <c r="F503" t="s">
        <v>33</v>
      </c>
      <c r="G503">
        <v>0.81736111111111109</v>
      </c>
      <c r="H503" s="1">
        <v>46031</v>
      </c>
      <c r="I503">
        <v>1</v>
      </c>
      <c r="J503">
        <v>3</v>
      </c>
      <c r="K503">
        <v>4</v>
      </c>
      <c r="L503">
        <v>12</v>
      </c>
      <c r="M503" t="s">
        <v>5073</v>
      </c>
      <c r="N503" t="s">
        <v>5073</v>
      </c>
      <c r="O503">
        <v>1</v>
      </c>
      <c r="P503">
        <v>1</v>
      </c>
    </row>
    <row r="504" spans="1:16" x14ac:dyDescent="0.3">
      <c r="A504" t="s">
        <v>1030</v>
      </c>
      <c r="B504" s="1">
        <v>46031.829861111109</v>
      </c>
      <c r="C504" t="s">
        <v>7</v>
      </c>
      <c r="D504" t="s">
        <v>18</v>
      </c>
      <c r="E504" t="s">
        <v>19</v>
      </c>
      <c r="F504" t="s">
        <v>20</v>
      </c>
      <c r="G504">
        <v>0.82986111111111116</v>
      </c>
      <c r="H504" s="1">
        <v>46031</v>
      </c>
      <c r="I504">
        <v>1</v>
      </c>
      <c r="J504">
        <v>3</v>
      </c>
      <c r="K504">
        <v>2</v>
      </c>
      <c r="L504">
        <v>6</v>
      </c>
      <c r="M504" t="s">
        <v>5071</v>
      </c>
      <c r="N504" t="s">
        <v>5071</v>
      </c>
      <c r="O504">
        <v>1</v>
      </c>
      <c r="P504">
        <v>0</v>
      </c>
    </row>
    <row r="505" spans="1:16" x14ac:dyDescent="0.3">
      <c r="A505" t="s">
        <v>1350</v>
      </c>
      <c r="B505" s="1">
        <v>46031.839583333334</v>
      </c>
      <c r="C505" t="s">
        <v>26</v>
      </c>
      <c r="D505" t="s">
        <v>8</v>
      </c>
      <c r="E505" t="s">
        <v>16</v>
      </c>
      <c r="F505" t="s">
        <v>10</v>
      </c>
      <c r="G505">
        <v>0.83958333333333335</v>
      </c>
      <c r="H505" s="1">
        <v>46031</v>
      </c>
      <c r="I505">
        <v>1</v>
      </c>
      <c r="J505">
        <v>3</v>
      </c>
      <c r="K505">
        <v>2</v>
      </c>
      <c r="L505">
        <v>6</v>
      </c>
      <c r="M505" t="s">
        <v>5071</v>
      </c>
      <c r="N505" t="s">
        <v>5071</v>
      </c>
      <c r="O505">
        <v>1</v>
      </c>
      <c r="P505">
        <v>0</v>
      </c>
    </row>
    <row r="506" spans="1:16" x14ac:dyDescent="0.3">
      <c r="A506" t="s">
        <v>4902</v>
      </c>
      <c r="B506" s="1">
        <v>46031.865972222222</v>
      </c>
      <c r="C506" t="s">
        <v>7</v>
      </c>
      <c r="D506" t="s">
        <v>8</v>
      </c>
      <c r="E506" t="s">
        <v>16</v>
      </c>
      <c r="F506" t="s">
        <v>10</v>
      </c>
      <c r="G506">
        <v>0.86597222222222225</v>
      </c>
      <c r="H506" s="1">
        <v>46031</v>
      </c>
      <c r="I506">
        <v>1</v>
      </c>
      <c r="J506">
        <v>3</v>
      </c>
      <c r="K506">
        <v>2</v>
      </c>
      <c r="L506">
        <v>6</v>
      </c>
      <c r="M506" t="s">
        <v>5071</v>
      </c>
      <c r="N506" t="s">
        <v>5071</v>
      </c>
      <c r="O506">
        <v>1</v>
      </c>
      <c r="P506">
        <v>0</v>
      </c>
    </row>
    <row r="507" spans="1:16" x14ac:dyDescent="0.3">
      <c r="A507" t="s">
        <v>3971</v>
      </c>
      <c r="B507" s="1">
        <v>46031.890972222223</v>
      </c>
      <c r="C507" t="s">
        <v>26</v>
      </c>
      <c r="D507" t="s">
        <v>15</v>
      </c>
      <c r="E507" t="s">
        <v>31</v>
      </c>
      <c r="F507" t="s">
        <v>10</v>
      </c>
      <c r="G507">
        <v>0.89097222222222228</v>
      </c>
      <c r="H507" s="1">
        <v>46031</v>
      </c>
      <c r="I507">
        <v>1</v>
      </c>
      <c r="J507">
        <v>3</v>
      </c>
      <c r="K507">
        <v>2</v>
      </c>
      <c r="L507">
        <v>6</v>
      </c>
      <c r="M507" t="s">
        <v>5071</v>
      </c>
      <c r="N507" t="s">
        <v>5071</v>
      </c>
      <c r="O507">
        <v>1</v>
      </c>
      <c r="P507">
        <v>0</v>
      </c>
    </row>
    <row r="508" spans="1:16" x14ac:dyDescent="0.3">
      <c r="A508" t="s">
        <v>250</v>
      </c>
      <c r="B508" s="1">
        <v>46031.89166666667</v>
      </c>
      <c r="C508" t="s">
        <v>7</v>
      </c>
      <c r="D508" t="s">
        <v>15</v>
      </c>
      <c r="E508" t="s">
        <v>19</v>
      </c>
      <c r="F508" t="s">
        <v>20</v>
      </c>
      <c r="G508">
        <v>0.89166666666666672</v>
      </c>
      <c r="H508" s="1">
        <v>46031</v>
      </c>
      <c r="I508">
        <v>1</v>
      </c>
      <c r="J508">
        <v>3</v>
      </c>
      <c r="K508">
        <v>2</v>
      </c>
      <c r="L508">
        <v>6</v>
      </c>
      <c r="M508" t="s">
        <v>5071</v>
      </c>
      <c r="N508" t="s">
        <v>5071</v>
      </c>
      <c r="O508">
        <v>1</v>
      </c>
      <c r="P508">
        <v>0</v>
      </c>
    </row>
    <row r="509" spans="1:16" x14ac:dyDescent="0.3">
      <c r="A509" t="s">
        <v>1907</v>
      </c>
      <c r="B509" s="1">
        <v>46031.9375</v>
      </c>
      <c r="C509" t="s">
        <v>7</v>
      </c>
      <c r="D509" t="s">
        <v>18</v>
      </c>
      <c r="E509" t="s">
        <v>19</v>
      </c>
      <c r="F509" t="s">
        <v>10</v>
      </c>
      <c r="G509">
        <v>0.9375</v>
      </c>
      <c r="H509" s="1">
        <v>46031</v>
      </c>
      <c r="I509">
        <v>1</v>
      </c>
      <c r="J509">
        <v>3</v>
      </c>
      <c r="K509">
        <v>2</v>
      </c>
      <c r="L509">
        <v>6</v>
      </c>
      <c r="M509" t="s">
        <v>5071</v>
      </c>
      <c r="N509" t="s">
        <v>5071</v>
      </c>
      <c r="O509">
        <v>1</v>
      </c>
      <c r="P509">
        <v>0</v>
      </c>
    </row>
    <row r="510" spans="1:16" x14ac:dyDescent="0.3">
      <c r="A510" t="s">
        <v>3989</v>
      </c>
      <c r="B510" s="1">
        <v>46031.947222222225</v>
      </c>
      <c r="C510" t="s">
        <v>35</v>
      </c>
      <c r="D510" t="s">
        <v>18</v>
      </c>
      <c r="E510" t="s">
        <v>9</v>
      </c>
      <c r="F510" t="s">
        <v>33</v>
      </c>
      <c r="G510">
        <v>0.94722222222222219</v>
      </c>
      <c r="H510" s="1">
        <v>46031</v>
      </c>
      <c r="I510">
        <v>1</v>
      </c>
      <c r="J510">
        <v>1</v>
      </c>
      <c r="K510">
        <v>4</v>
      </c>
      <c r="L510">
        <v>4</v>
      </c>
      <c r="M510" t="s">
        <v>5069</v>
      </c>
      <c r="N510" t="s">
        <v>5069</v>
      </c>
      <c r="O510">
        <v>1</v>
      </c>
      <c r="P510">
        <v>1</v>
      </c>
    </row>
    <row r="511" spans="1:16" x14ac:dyDescent="0.3">
      <c r="A511" t="s">
        <v>2697</v>
      </c>
      <c r="B511" s="1">
        <v>46031.95208333333</v>
      </c>
      <c r="C511" t="s">
        <v>7</v>
      </c>
      <c r="D511" t="s">
        <v>22</v>
      </c>
      <c r="E511" t="s">
        <v>31</v>
      </c>
      <c r="F511" t="s">
        <v>20</v>
      </c>
      <c r="G511">
        <v>0.95208333333333328</v>
      </c>
      <c r="H511" s="1">
        <v>46031</v>
      </c>
      <c r="I511">
        <v>1</v>
      </c>
      <c r="J511">
        <v>3</v>
      </c>
      <c r="K511">
        <v>2</v>
      </c>
      <c r="L511">
        <v>6</v>
      </c>
      <c r="M511" t="s">
        <v>5071</v>
      </c>
      <c r="N511" t="s">
        <v>5071</v>
      </c>
      <c r="O511">
        <v>1</v>
      </c>
      <c r="P511">
        <v>0</v>
      </c>
    </row>
    <row r="512" spans="1:16" x14ac:dyDescent="0.3">
      <c r="A512" t="s">
        <v>3984</v>
      </c>
      <c r="B512" s="1">
        <v>46031.972916666666</v>
      </c>
      <c r="C512" t="s">
        <v>12</v>
      </c>
      <c r="D512" t="s">
        <v>15</v>
      </c>
      <c r="E512" t="s">
        <v>9</v>
      </c>
      <c r="F512" t="s">
        <v>10</v>
      </c>
      <c r="G512">
        <v>0.97291666666666665</v>
      </c>
      <c r="H512" s="1">
        <v>46031</v>
      </c>
      <c r="I512">
        <v>1</v>
      </c>
      <c r="J512">
        <v>1</v>
      </c>
      <c r="K512">
        <v>2</v>
      </c>
      <c r="L512">
        <v>2</v>
      </c>
      <c r="M512" t="s">
        <v>5069</v>
      </c>
      <c r="N512" t="s">
        <v>5069</v>
      </c>
      <c r="O512">
        <v>1</v>
      </c>
      <c r="P512">
        <v>0</v>
      </c>
    </row>
    <row r="513" spans="1:16" x14ac:dyDescent="0.3">
      <c r="A513" t="s">
        <v>1691</v>
      </c>
      <c r="B513" s="1">
        <v>46031.989583333336</v>
      </c>
      <c r="C513" t="s">
        <v>40</v>
      </c>
      <c r="D513" t="s">
        <v>22</v>
      </c>
      <c r="E513" t="s">
        <v>16</v>
      </c>
      <c r="F513" t="s">
        <v>20</v>
      </c>
      <c r="G513">
        <v>0.98958333333333337</v>
      </c>
      <c r="H513" s="1">
        <v>46031</v>
      </c>
      <c r="I513">
        <v>1</v>
      </c>
      <c r="J513">
        <v>5</v>
      </c>
      <c r="K513">
        <v>2</v>
      </c>
      <c r="L513">
        <v>10</v>
      </c>
      <c r="M513" t="s">
        <v>5071</v>
      </c>
      <c r="N513" t="s">
        <v>5071</v>
      </c>
      <c r="O513">
        <v>1</v>
      </c>
      <c r="P513">
        <v>0</v>
      </c>
    </row>
    <row r="514" spans="1:16" x14ac:dyDescent="0.3">
      <c r="A514" t="s">
        <v>1391</v>
      </c>
      <c r="B514" s="1">
        <v>46031.995138888888</v>
      </c>
      <c r="C514" t="s">
        <v>7</v>
      </c>
      <c r="D514" t="s">
        <v>15</v>
      </c>
      <c r="E514" t="s">
        <v>19</v>
      </c>
      <c r="F514" t="s">
        <v>20</v>
      </c>
      <c r="G514">
        <v>0.99513888888888891</v>
      </c>
      <c r="H514" s="1">
        <v>46031</v>
      </c>
      <c r="I514">
        <v>1</v>
      </c>
      <c r="J514">
        <v>3</v>
      </c>
      <c r="K514">
        <v>2</v>
      </c>
      <c r="L514">
        <v>6</v>
      </c>
      <c r="M514" t="s">
        <v>5071</v>
      </c>
      <c r="N514" t="s">
        <v>5071</v>
      </c>
      <c r="O514">
        <v>1</v>
      </c>
      <c r="P514">
        <v>0</v>
      </c>
    </row>
    <row r="515" spans="1:16" x14ac:dyDescent="0.3">
      <c r="A515" t="s">
        <v>4099</v>
      </c>
      <c r="B515" s="1">
        <v>46031.997916666667</v>
      </c>
      <c r="C515" t="s">
        <v>26</v>
      </c>
      <c r="D515" t="s">
        <v>15</v>
      </c>
      <c r="E515" t="s">
        <v>31</v>
      </c>
      <c r="F515" t="s">
        <v>10</v>
      </c>
      <c r="G515">
        <v>0.99791666666666667</v>
      </c>
      <c r="H515" s="1">
        <v>46031</v>
      </c>
      <c r="I515">
        <v>1</v>
      </c>
      <c r="J515">
        <v>3</v>
      </c>
      <c r="K515">
        <v>2</v>
      </c>
      <c r="L515">
        <v>6</v>
      </c>
      <c r="M515" t="s">
        <v>5071</v>
      </c>
      <c r="N515" t="s">
        <v>5071</v>
      </c>
      <c r="O515">
        <v>1</v>
      </c>
      <c r="P515">
        <v>0</v>
      </c>
    </row>
    <row r="516" spans="1:16" x14ac:dyDescent="0.3">
      <c r="A516" t="s">
        <v>358</v>
      </c>
      <c r="B516" s="1">
        <v>46032.047222222223</v>
      </c>
      <c r="C516" t="s">
        <v>7</v>
      </c>
      <c r="D516" t="s">
        <v>22</v>
      </c>
      <c r="E516" t="s">
        <v>19</v>
      </c>
      <c r="F516" t="s">
        <v>10</v>
      </c>
      <c r="G516">
        <v>4.7222222222222221E-2</v>
      </c>
      <c r="H516" s="1">
        <v>46032</v>
      </c>
      <c r="I516">
        <v>1</v>
      </c>
      <c r="J516">
        <v>3</v>
      </c>
      <c r="K516">
        <v>2</v>
      </c>
      <c r="L516">
        <v>6</v>
      </c>
      <c r="M516" t="s">
        <v>5071</v>
      </c>
      <c r="N516" t="s">
        <v>5071</v>
      </c>
      <c r="O516">
        <v>1</v>
      </c>
      <c r="P516">
        <v>0</v>
      </c>
    </row>
    <row r="517" spans="1:16" x14ac:dyDescent="0.3">
      <c r="A517" t="s">
        <v>982</v>
      </c>
      <c r="B517" s="1">
        <v>46032.057638888888</v>
      </c>
      <c r="C517" t="s">
        <v>7</v>
      </c>
      <c r="D517" t="s">
        <v>22</v>
      </c>
      <c r="E517" t="s">
        <v>19</v>
      </c>
      <c r="F517" t="s">
        <v>53</v>
      </c>
      <c r="G517">
        <v>5.7638888888888892E-2</v>
      </c>
      <c r="H517" s="1">
        <v>46032</v>
      </c>
      <c r="I517">
        <v>1</v>
      </c>
      <c r="J517">
        <v>3</v>
      </c>
      <c r="K517">
        <v>5</v>
      </c>
      <c r="L517">
        <v>15</v>
      </c>
      <c r="M517" t="s">
        <v>5073</v>
      </c>
      <c r="N517" t="s">
        <v>5073</v>
      </c>
      <c r="O517">
        <v>1</v>
      </c>
      <c r="P517">
        <v>1</v>
      </c>
    </row>
    <row r="518" spans="1:16" x14ac:dyDescent="0.3">
      <c r="A518" t="s">
        <v>5007</v>
      </c>
      <c r="B518" s="1">
        <v>46032.058333333334</v>
      </c>
      <c r="C518" t="s">
        <v>26</v>
      </c>
      <c r="D518" t="s">
        <v>8</v>
      </c>
      <c r="E518" t="s">
        <v>16</v>
      </c>
      <c r="F518" t="s">
        <v>10</v>
      </c>
      <c r="G518">
        <v>5.8333333333333334E-2</v>
      </c>
      <c r="H518" s="1">
        <v>46032</v>
      </c>
      <c r="I518">
        <v>1</v>
      </c>
      <c r="J518">
        <v>3</v>
      </c>
      <c r="K518">
        <v>2</v>
      </c>
      <c r="L518">
        <v>6</v>
      </c>
      <c r="M518" t="s">
        <v>5071</v>
      </c>
      <c r="N518" t="s">
        <v>5071</v>
      </c>
      <c r="O518">
        <v>1</v>
      </c>
      <c r="P518">
        <v>0</v>
      </c>
    </row>
    <row r="519" spans="1:16" x14ac:dyDescent="0.3">
      <c r="A519" t="s">
        <v>4917</v>
      </c>
      <c r="B519" s="1">
        <v>46032.063888888886</v>
      </c>
      <c r="C519" t="s">
        <v>7</v>
      </c>
      <c r="D519" t="s">
        <v>8</v>
      </c>
      <c r="E519" t="s">
        <v>19</v>
      </c>
      <c r="F519" t="s">
        <v>10</v>
      </c>
      <c r="G519">
        <v>6.3888888888888884E-2</v>
      </c>
      <c r="H519" s="1">
        <v>46032</v>
      </c>
      <c r="I519">
        <v>1</v>
      </c>
      <c r="J519">
        <v>3</v>
      </c>
      <c r="K519">
        <v>2</v>
      </c>
      <c r="L519">
        <v>6</v>
      </c>
      <c r="M519" t="s">
        <v>5071</v>
      </c>
      <c r="N519" t="s">
        <v>5071</v>
      </c>
      <c r="O519">
        <v>1</v>
      </c>
      <c r="P519">
        <v>0</v>
      </c>
    </row>
    <row r="520" spans="1:16" x14ac:dyDescent="0.3">
      <c r="A520" t="s">
        <v>3512</v>
      </c>
      <c r="B520" s="1">
        <v>46032.088888888888</v>
      </c>
      <c r="C520" t="s">
        <v>35</v>
      </c>
      <c r="D520" t="s">
        <v>8</v>
      </c>
      <c r="E520" t="s">
        <v>19</v>
      </c>
      <c r="F520" t="s">
        <v>10</v>
      </c>
      <c r="G520">
        <v>8.8888888888888892E-2</v>
      </c>
      <c r="H520" s="1">
        <v>46032</v>
      </c>
      <c r="I520">
        <v>1</v>
      </c>
      <c r="J520">
        <v>1</v>
      </c>
      <c r="K520">
        <v>2</v>
      </c>
      <c r="L520">
        <v>2</v>
      </c>
      <c r="M520" t="s">
        <v>5069</v>
      </c>
      <c r="N520" t="s">
        <v>5069</v>
      </c>
      <c r="O520">
        <v>1</v>
      </c>
      <c r="P520">
        <v>0</v>
      </c>
    </row>
    <row r="521" spans="1:16" x14ac:dyDescent="0.3">
      <c r="A521" t="s">
        <v>1725</v>
      </c>
      <c r="B521" s="1">
        <v>46032.104861111111</v>
      </c>
      <c r="C521" t="s">
        <v>7</v>
      </c>
      <c r="D521" t="s">
        <v>18</v>
      </c>
      <c r="E521" t="s">
        <v>19</v>
      </c>
      <c r="F521" t="s">
        <v>20</v>
      </c>
      <c r="G521">
        <v>0.10486111111111111</v>
      </c>
      <c r="H521" s="1">
        <v>46032</v>
      </c>
      <c r="I521">
        <v>1</v>
      </c>
      <c r="J521">
        <v>3</v>
      </c>
      <c r="K521">
        <v>2</v>
      </c>
      <c r="L521">
        <v>6</v>
      </c>
      <c r="M521" t="s">
        <v>5071</v>
      </c>
      <c r="N521" t="s">
        <v>5071</v>
      </c>
      <c r="O521">
        <v>1</v>
      </c>
      <c r="P521">
        <v>0</v>
      </c>
    </row>
    <row r="522" spans="1:16" x14ac:dyDescent="0.3">
      <c r="A522" t="s">
        <v>1640</v>
      </c>
      <c r="B522" s="1">
        <v>46032.12222222222</v>
      </c>
      <c r="C522" t="s">
        <v>7</v>
      </c>
      <c r="D522" t="s">
        <v>18</v>
      </c>
      <c r="E522" t="s">
        <v>19</v>
      </c>
      <c r="F522" t="s">
        <v>10</v>
      </c>
      <c r="G522">
        <v>0.12222222222222222</v>
      </c>
      <c r="H522" s="1">
        <v>46032</v>
      </c>
      <c r="I522">
        <v>1</v>
      </c>
      <c r="J522">
        <v>3</v>
      </c>
      <c r="K522">
        <v>2</v>
      </c>
      <c r="L522">
        <v>6</v>
      </c>
      <c r="M522" t="s">
        <v>5071</v>
      </c>
      <c r="N522" t="s">
        <v>5071</v>
      </c>
      <c r="O522">
        <v>1</v>
      </c>
      <c r="P522">
        <v>0</v>
      </c>
    </row>
    <row r="523" spans="1:16" x14ac:dyDescent="0.3">
      <c r="A523" t="s">
        <v>489</v>
      </c>
      <c r="B523" s="1">
        <v>46032.140972222223</v>
      </c>
      <c r="C523" t="s">
        <v>7</v>
      </c>
      <c r="D523" t="s">
        <v>18</v>
      </c>
      <c r="E523" t="s">
        <v>19</v>
      </c>
      <c r="F523" t="s">
        <v>10</v>
      </c>
      <c r="G523">
        <v>0.14097222222222222</v>
      </c>
      <c r="H523" s="1">
        <v>46032</v>
      </c>
      <c r="I523">
        <v>1</v>
      </c>
      <c r="J523">
        <v>3</v>
      </c>
      <c r="K523">
        <v>2</v>
      </c>
      <c r="L523">
        <v>6</v>
      </c>
      <c r="M523" t="s">
        <v>5071</v>
      </c>
      <c r="N523" t="s">
        <v>5071</v>
      </c>
      <c r="O523">
        <v>1</v>
      </c>
      <c r="P523">
        <v>0</v>
      </c>
    </row>
    <row r="524" spans="1:16" x14ac:dyDescent="0.3">
      <c r="A524" t="s">
        <v>3131</v>
      </c>
      <c r="B524" s="1">
        <v>46032.17291666667</v>
      </c>
      <c r="C524" t="s">
        <v>7</v>
      </c>
      <c r="D524" t="s">
        <v>18</v>
      </c>
      <c r="E524" t="s">
        <v>19</v>
      </c>
      <c r="F524" t="s">
        <v>10</v>
      </c>
      <c r="G524">
        <v>0.17291666666666666</v>
      </c>
      <c r="H524" s="1">
        <v>46032</v>
      </c>
      <c r="I524">
        <v>1</v>
      </c>
      <c r="J524">
        <v>3</v>
      </c>
      <c r="K524">
        <v>2</v>
      </c>
      <c r="L524">
        <v>6</v>
      </c>
      <c r="M524" t="s">
        <v>5071</v>
      </c>
      <c r="N524" t="s">
        <v>5071</v>
      </c>
      <c r="O524">
        <v>1</v>
      </c>
      <c r="P524">
        <v>0</v>
      </c>
    </row>
    <row r="525" spans="1:16" x14ac:dyDescent="0.3">
      <c r="A525" t="s">
        <v>4293</v>
      </c>
      <c r="B525" s="1">
        <v>46032.177777777775</v>
      </c>
      <c r="C525" t="s">
        <v>7</v>
      </c>
      <c r="D525" t="s">
        <v>15</v>
      </c>
      <c r="E525" t="s">
        <v>19</v>
      </c>
      <c r="F525" t="s">
        <v>13</v>
      </c>
      <c r="G525">
        <v>0.17777777777777778</v>
      </c>
      <c r="H525" s="1">
        <v>46032</v>
      </c>
      <c r="I525">
        <v>1</v>
      </c>
      <c r="J525">
        <v>3</v>
      </c>
      <c r="K525">
        <v>1</v>
      </c>
      <c r="L525">
        <v>3</v>
      </c>
      <c r="M525" t="s">
        <v>5069</v>
      </c>
      <c r="N525" t="s">
        <v>5069</v>
      </c>
      <c r="O525">
        <v>1</v>
      </c>
      <c r="P525">
        <v>0</v>
      </c>
    </row>
    <row r="526" spans="1:16" x14ac:dyDescent="0.3">
      <c r="A526" t="s">
        <v>177</v>
      </c>
      <c r="B526" s="1">
        <v>46032.194444444445</v>
      </c>
      <c r="C526" t="s">
        <v>47</v>
      </c>
      <c r="D526" t="s">
        <v>18</v>
      </c>
      <c r="E526" t="s">
        <v>19</v>
      </c>
      <c r="F526" t="s">
        <v>20</v>
      </c>
      <c r="G526">
        <v>0.19444444444444445</v>
      </c>
      <c r="H526" s="1">
        <v>46032</v>
      </c>
      <c r="I526">
        <v>1</v>
      </c>
      <c r="J526">
        <v>1</v>
      </c>
      <c r="K526">
        <v>2</v>
      </c>
      <c r="L526">
        <v>2</v>
      </c>
      <c r="M526" t="s">
        <v>5069</v>
      </c>
      <c r="N526" t="s">
        <v>5069</v>
      </c>
      <c r="O526">
        <v>1</v>
      </c>
      <c r="P526">
        <v>0</v>
      </c>
    </row>
    <row r="527" spans="1:16" x14ac:dyDescent="0.3">
      <c r="A527" t="s">
        <v>1990</v>
      </c>
      <c r="B527" s="1">
        <v>46032.195138888892</v>
      </c>
      <c r="C527" t="s">
        <v>40</v>
      </c>
      <c r="D527" t="s">
        <v>8</v>
      </c>
      <c r="E527" t="s">
        <v>16</v>
      </c>
      <c r="F527" t="s">
        <v>33</v>
      </c>
      <c r="G527">
        <v>0.19513888888888889</v>
      </c>
      <c r="H527" s="1">
        <v>46032</v>
      </c>
      <c r="I527">
        <v>1</v>
      </c>
      <c r="J527">
        <v>5</v>
      </c>
      <c r="K527">
        <v>4</v>
      </c>
      <c r="L527">
        <v>20</v>
      </c>
      <c r="M527" t="s">
        <v>5075</v>
      </c>
      <c r="N527" t="s">
        <v>5076</v>
      </c>
      <c r="O527">
        <v>1</v>
      </c>
      <c r="P527">
        <v>1</v>
      </c>
    </row>
    <row r="528" spans="1:16" x14ac:dyDescent="0.3">
      <c r="A528" t="s">
        <v>498</v>
      </c>
      <c r="B528" s="1">
        <v>46032.211111111108</v>
      </c>
      <c r="C528" t="s">
        <v>47</v>
      </c>
      <c r="D528" t="s">
        <v>18</v>
      </c>
      <c r="E528" t="s">
        <v>31</v>
      </c>
      <c r="F528" t="s">
        <v>10</v>
      </c>
      <c r="G528">
        <v>0.21111111111111111</v>
      </c>
      <c r="H528" s="1">
        <v>46032</v>
      </c>
      <c r="I528">
        <v>1</v>
      </c>
      <c r="J528">
        <v>1</v>
      </c>
      <c r="K528">
        <v>2</v>
      </c>
      <c r="L528">
        <v>2</v>
      </c>
      <c r="M528" t="s">
        <v>5069</v>
      </c>
      <c r="N528" t="s">
        <v>5069</v>
      </c>
      <c r="O528">
        <v>1</v>
      </c>
      <c r="P528">
        <v>0</v>
      </c>
    </row>
    <row r="529" spans="1:16" x14ac:dyDescent="0.3">
      <c r="A529" t="s">
        <v>4954</v>
      </c>
      <c r="B529" s="1">
        <v>46032.27847222222</v>
      </c>
      <c r="C529" t="s">
        <v>7</v>
      </c>
      <c r="D529" t="s">
        <v>18</v>
      </c>
      <c r="E529" t="s">
        <v>19</v>
      </c>
      <c r="F529" t="s">
        <v>20</v>
      </c>
      <c r="G529">
        <v>0.27847222222222223</v>
      </c>
      <c r="H529" s="1">
        <v>46032</v>
      </c>
      <c r="I529">
        <v>1</v>
      </c>
      <c r="J529">
        <v>3</v>
      </c>
      <c r="K529">
        <v>2</v>
      </c>
      <c r="L529">
        <v>6</v>
      </c>
      <c r="M529" t="s">
        <v>5071</v>
      </c>
      <c r="N529" t="s">
        <v>5071</v>
      </c>
      <c r="O529">
        <v>1</v>
      </c>
      <c r="P529">
        <v>0</v>
      </c>
    </row>
    <row r="530" spans="1:16" x14ac:dyDescent="0.3">
      <c r="A530" t="s">
        <v>3892</v>
      </c>
      <c r="B530" s="1">
        <v>46032.285416666666</v>
      </c>
      <c r="C530" t="s">
        <v>47</v>
      </c>
      <c r="D530" t="s">
        <v>8</v>
      </c>
      <c r="E530" t="s">
        <v>16</v>
      </c>
      <c r="F530" t="s">
        <v>10</v>
      </c>
      <c r="G530">
        <v>0.28541666666666665</v>
      </c>
      <c r="H530" s="1">
        <v>46032</v>
      </c>
      <c r="I530">
        <v>1</v>
      </c>
      <c r="J530">
        <v>1</v>
      </c>
      <c r="K530">
        <v>2</v>
      </c>
      <c r="L530">
        <v>2</v>
      </c>
      <c r="M530" t="s">
        <v>5069</v>
      </c>
      <c r="N530" t="s">
        <v>5069</v>
      </c>
      <c r="O530">
        <v>1</v>
      </c>
      <c r="P530">
        <v>0</v>
      </c>
    </row>
    <row r="531" spans="1:16" x14ac:dyDescent="0.3">
      <c r="A531" t="s">
        <v>1921</v>
      </c>
      <c r="B531" s="1">
        <v>46032.288888888892</v>
      </c>
      <c r="C531" t="s">
        <v>7</v>
      </c>
      <c r="D531" t="s">
        <v>15</v>
      </c>
      <c r="E531" t="s">
        <v>19</v>
      </c>
      <c r="F531" t="s">
        <v>10</v>
      </c>
      <c r="G531">
        <v>0.28888888888888886</v>
      </c>
      <c r="H531" s="1">
        <v>46032</v>
      </c>
      <c r="I531">
        <v>1</v>
      </c>
      <c r="J531">
        <v>3</v>
      </c>
      <c r="K531">
        <v>2</v>
      </c>
      <c r="L531">
        <v>6</v>
      </c>
      <c r="M531" t="s">
        <v>5071</v>
      </c>
      <c r="N531" t="s">
        <v>5071</v>
      </c>
      <c r="O531">
        <v>1</v>
      </c>
      <c r="P531">
        <v>0</v>
      </c>
    </row>
    <row r="532" spans="1:16" x14ac:dyDescent="0.3">
      <c r="A532" t="s">
        <v>3769</v>
      </c>
      <c r="B532" s="1">
        <v>46032.308333333334</v>
      </c>
      <c r="C532" t="s">
        <v>40</v>
      </c>
      <c r="D532" t="s">
        <v>22</v>
      </c>
      <c r="E532" t="s">
        <v>16</v>
      </c>
      <c r="F532" t="s">
        <v>10</v>
      </c>
      <c r="G532">
        <v>0.30833333333333335</v>
      </c>
      <c r="H532" s="1">
        <v>46032</v>
      </c>
      <c r="I532">
        <v>1</v>
      </c>
      <c r="J532">
        <v>5</v>
      </c>
      <c r="K532">
        <v>2</v>
      </c>
      <c r="L532">
        <v>10</v>
      </c>
      <c r="M532" t="s">
        <v>5071</v>
      </c>
      <c r="N532" t="s">
        <v>5071</v>
      </c>
      <c r="O532">
        <v>1</v>
      </c>
      <c r="P532">
        <v>0</v>
      </c>
    </row>
    <row r="533" spans="1:16" x14ac:dyDescent="0.3">
      <c r="A533" t="s">
        <v>1099</v>
      </c>
      <c r="B533" s="1">
        <v>46032.420138888891</v>
      </c>
      <c r="C533" t="s">
        <v>26</v>
      </c>
      <c r="D533" t="s">
        <v>18</v>
      </c>
      <c r="E533" t="s">
        <v>19</v>
      </c>
      <c r="F533" t="s">
        <v>20</v>
      </c>
      <c r="G533">
        <v>0.4201388888888889</v>
      </c>
      <c r="H533" s="1">
        <v>46032</v>
      </c>
      <c r="I533">
        <v>1</v>
      </c>
      <c r="J533">
        <v>3</v>
      </c>
      <c r="K533">
        <v>2</v>
      </c>
      <c r="L533">
        <v>6</v>
      </c>
      <c r="M533" t="s">
        <v>5071</v>
      </c>
      <c r="N533" t="s">
        <v>5071</v>
      </c>
      <c r="O533">
        <v>1</v>
      </c>
      <c r="P533">
        <v>0</v>
      </c>
    </row>
    <row r="534" spans="1:16" x14ac:dyDescent="0.3">
      <c r="A534" t="s">
        <v>3227</v>
      </c>
      <c r="B534" s="1">
        <v>46032.427777777775</v>
      </c>
      <c r="C534" t="s">
        <v>47</v>
      </c>
      <c r="D534" t="s">
        <v>18</v>
      </c>
      <c r="E534" t="s">
        <v>19</v>
      </c>
      <c r="F534" t="s">
        <v>10</v>
      </c>
      <c r="G534">
        <v>0.42777777777777776</v>
      </c>
      <c r="H534" s="1">
        <v>46032</v>
      </c>
      <c r="I534">
        <v>1</v>
      </c>
      <c r="J534">
        <v>1</v>
      </c>
      <c r="K534">
        <v>2</v>
      </c>
      <c r="L534">
        <v>2</v>
      </c>
      <c r="M534" t="s">
        <v>5069</v>
      </c>
      <c r="N534" t="s">
        <v>5069</v>
      </c>
      <c r="O534">
        <v>1</v>
      </c>
      <c r="P534">
        <v>0</v>
      </c>
    </row>
    <row r="535" spans="1:16" x14ac:dyDescent="0.3">
      <c r="A535" t="s">
        <v>3444</v>
      </c>
      <c r="B535" s="1">
        <v>46032.449305555558</v>
      </c>
      <c r="C535" t="s">
        <v>7</v>
      </c>
      <c r="D535" t="s">
        <v>18</v>
      </c>
      <c r="E535" t="s">
        <v>31</v>
      </c>
      <c r="F535" t="s">
        <v>10</v>
      </c>
      <c r="G535">
        <v>0.44930555555555557</v>
      </c>
      <c r="H535" s="1">
        <v>46032</v>
      </c>
      <c r="I535">
        <v>1</v>
      </c>
      <c r="J535">
        <v>3</v>
      </c>
      <c r="K535">
        <v>2</v>
      </c>
      <c r="L535">
        <v>6</v>
      </c>
      <c r="M535" t="s">
        <v>5071</v>
      </c>
      <c r="N535" t="s">
        <v>5071</v>
      </c>
      <c r="O535">
        <v>1</v>
      </c>
      <c r="P535">
        <v>0</v>
      </c>
    </row>
    <row r="536" spans="1:16" x14ac:dyDescent="0.3">
      <c r="A536" t="s">
        <v>3049</v>
      </c>
      <c r="B536" s="1">
        <v>46032.484722222223</v>
      </c>
      <c r="C536" t="s">
        <v>7</v>
      </c>
      <c r="D536" t="s">
        <v>8</v>
      </c>
      <c r="E536" t="s">
        <v>19</v>
      </c>
      <c r="F536" t="s">
        <v>10</v>
      </c>
      <c r="G536">
        <v>0.48472222222222222</v>
      </c>
      <c r="H536" s="1">
        <v>46032</v>
      </c>
      <c r="I536">
        <v>1</v>
      </c>
      <c r="J536">
        <v>3</v>
      </c>
      <c r="K536">
        <v>2</v>
      </c>
      <c r="L536">
        <v>6</v>
      </c>
      <c r="M536" t="s">
        <v>5071</v>
      </c>
      <c r="N536" t="s">
        <v>5071</v>
      </c>
      <c r="O536">
        <v>1</v>
      </c>
      <c r="P536">
        <v>0</v>
      </c>
    </row>
    <row r="537" spans="1:16" x14ac:dyDescent="0.3">
      <c r="A537" t="s">
        <v>2376</v>
      </c>
      <c r="B537" s="1">
        <v>46032.508333333331</v>
      </c>
      <c r="C537" t="s">
        <v>47</v>
      </c>
      <c r="D537" t="s">
        <v>8</v>
      </c>
      <c r="E537" t="s">
        <v>9</v>
      </c>
      <c r="F537" t="s">
        <v>13</v>
      </c>
      <c r="G537">
        <v>0.5083333333333333</v>
      </c>
      <c r="H537" s="1">
        <v>46032</v>
      </c>
      <c r="I537">
        <v>1</v>
      </c>
      <c r="J537">
        <v>1</v>
      </c>
      <c r="K537">
        <v>1</v>
      </c>
      <c r="L537">
        <v>1</v>
      </c>
      <c r="M537" t="s">
        <v>5069</v>
      </c>
      <c r="N537" t="s">
        <v>5069</v>
      </c>
      <c r="O537">
        <v>1</v>
      </c>
      <c r="P537">
        <v>0</v>
      </c>
    </row>
    <row r="538" spans="1:16" x14ac:dyDescent="0.3">
      <c r="A538" t="s">
        <v>1300</v>
      </c>
      <c r="B538" s="1">
        <v>46032.525000000001</v>
      </c>
      <c r="C538" t="s">
        <v>7</v>
      </c>
      <c r="D538" t="s">
        <v>8</v>
      </c>
      <c r="E538" t="s">
        <v>19</v>
      </c>
      <c r="F538" t="s">
        <v>33</v>
      </c>
      <c r="G538">
        <v>0.52500000000000002</v>
      </c>
      <c r="H538" s="1">
        <v>46032</v>
      </c>
      <c r="I538">
        <v>1</v>
      </c>
      <c r="J538">
        <v>3</v>
      </c>
      <c r="K538">
        <v>4</v>
      </c>
      <c r="L538">
        <v>12</v>
      </c>
      <c r="M538" t="s">
        <v>5073</v>
      </c>
      <c r="N538" t="s">
        <v>5073</v>
      </c>
      <c r="O538">
        <v>1</v>
      </c>
      <c r="P538">
        <v>1</v>
      </c>
    </row>
    <row r="539" spans="1:16" x14ac:dyDescent="0.3">
      <c r="A539" t="s">
        <v>3822</v>
      </c>
      <c r="B539" s="1">
        <v>46032.552083333336</v>
      </c>
      <c r="C539" t="s">
        <v>7</v>
      </c>
      <c r="D539" t="s">
        <v>18</v>
      </c>
      <c r="E539" t="s">
        <v>19</v>
      </c>
      <c r="F539" t="s">
        <v>53</v>
      </c>
      <c r="G539">
        <v>0.55208333333333337</v>
      </c>
      <c r="H539" s="1">
        <v>46032</v>
      </c>
      <c r="I539">
        <v>1</v>
      </c>
      <c r="J539">
        <v>3</v>
      </c>
      <c r="K539">
        <v>5</v>
      </c>
      <c r="L539">
        <v>15</v>
      </c>
      <c r="M539" t="s">
        <v>5073</v>
      </c>
      <c r="N539" t="s">
        <v>5073</v>
      </c>
      <c r="O539">
        <v>1</v>
      </c>
      <c r="P539">
        <v>1</v>
      </c>
    </row>
    <row r="540" spans="1:16" x14ac:dyDescent="0.3">
      <c r="A540" t="s">
        <v>1241</v>
      </c>
      <c r="B540" s="1">
        <v>46032.575694444444</v>
      </c>
      <c r="C540" t="s">
        <v>7</v>
      </c>
      <c r="D540" t="s">
        <v>22</v>
      </c>
      <c r="E540" t="s">
        <v>19</v>
      </c>
      <c r="F540" t="s">
        <v>33</v>
      </c>
      <c r="G540">
        <v>0.5756944444444444</v>
      </c>
      <c r="H540" s="1">
        <v>46032</v>
      </c>
      <c r="I540">
        <v>1</v>
      </c>
      <c r="J540">
        <v>3</v>
      </c>
      <c r="K540">
        <v>4</v>
      </c>
      <c r="L540">
        <v>12</v>
      </c>
      <c r="M540" t="s">
        <v>5073</v>
      </c>
      <c r="N540" t="s">
        <v>5073</v>
      </c>
      <c r="O540">
        <v>1</v>
      </c>
      <c r="P540">
        <v>1</v>
      </c>
    </row>
    <row r="541" spans="1:16" x14ac:dyDescent="0.3">
      <c r="A541" t="s">
        <v>4436</v>
      </c>
      <c r="B541" s="1">
        <v>46032.577777777777</v>
      </c>
      <c r="C541" t="s">
        <v>7</v>
      </c>
      <c r="D541" t="s">
        <v>8</v>
      </c>
      <c r="E541" t="s">
        <v>19</v>
      </c>
      <c r="F541" t="s">
        <v>10</v>
      </c>
      <c r="G541">
        <v>0.57777777777777772</v>
      </c>
      <c r="H541" s="1">
        <v>46032</v>
      </c>
      <c r="I541">
        <v>1</v>
      </c>
      <c r="J541">
        <v>3</v>
      </c>
      <c r="K541">
        <v>2</v>
      </c>
      <c r="L541">
        <v>6</v>
      </c>
      <c r="M541" t="s">
        <v>5071</v>
      </c>
      <c r="N541" t="s">
        <v>5071</v>
      </c>
      <c r="O541">
        <v>1</v>
      </c>
      <c r="P541">
        <v>0</v>
      </c>
    </row>
    <row r="542" spans="1:16" x14ac:dyDescent="0.3">
      <c r="A542" t="s">
        <v>2336</v>
      </c>
      <c r="B542" s="1">
        <v>46032.586111111108</v>
      </c>
      <c r="C542" t="s">
        <v>12</v>
      </c>
      <c r="D542" t="s">
        <v>8</v>
      </c>
      <c r="E542" t="s">
        <v>19</v>
      </c>
      <c r="F542" t="s">
        <v>33</v>
      </c>
      <c r="G542">
        <v>0.58611111111111114</v>
      </c>
      <c r="H542" s="1">
        <v>46032</v>
      </c>
      <c r="I542">
        <v>1</v>
      </c>
      <c r="J542">
        <v>1</v>
      </c>
      <c r="K542">
        <v>4</v>
      </c>
      <c r="L542">
        <v>4</v>
      </c>
      <c r="M542" t="s">
        <v>5069</v>
      </c>
      <c r="N542" t="s">
        <v>5069</v>
      </c>
      <c r="O542">
        <v>1</v>
      </c>
      <c r="P542">
        <v>1</v>
      </c>
    </row>
    <row r="543" spans="1:16" x14ac:dyDescent="0.3">
      <c r="A543" t="s">
        <v>2319</v>
      </c>
      <c r="B543" s="1">
        <v>46032.591666666667</v>
      </c>
      <c r="C543" t="s">
        <v>26</v>
      </c>
      <c r="D543" t="s">
        <v>18</v>
      </c>
      <c r="E543" t="s">
        <v>16</v>
      </c>
      <c r="F543" t="s">
        <v>20</v>
      </c>
      <c r="G543">
        <v>0.59166666666666667</v>
      </c>
      <c r="H543" s="1">
        <v>46032</v>
      </c>
      <c r="I543">
        <v>1</v>
      </c>
      <c r="J543">
        <v>3</v>
      </c>
      <c r="K543">
        <v>2</v>
      </c>
      <c r="L543">
        <v>6</v>
      </c>
      <c r="M543" t="s">
        <v>5071</v>
      </c>
      <c r="N543" t="s">
        <v>5071</v>
      </c>
      <c r="O543">
        <v>1</v>
      </c>
      <c r="P543">
        <v>0</v>
      </c>
    </row>
    <row r="544" spans="1:16" x14ac:dyDescent="0.3">
      <c r="A544" t="s">
        <v>2263</v>
      </c>
      <c r="B544" s="1">
        <v>46032.628472222219</v>
      </c>
      <c r="C544" t="s">
        <v>7</v>
      </c>
      <c r="D544" t="s">
        <v>8</v>
      </c>
      <c r="E544" t="s">
        <v>19</v>
      </c>
      <c r="F544" t="s">
        <v>10</v>
      </c>
      <c r="G544">
        <v>0.62847222222222221</v>
      </c>
      <c r="H544" s="1">
        <v>46032</v>
      </c>
      <c r="I544">
        <v>1</v>
      </c>
      <c r="J544">
        <v>3</v>
      </c>
      <c r="K544">
        <v>2</v>
      </c>
      <c r="L544">
        <v>6</v>
      </c>
      <c r="M544" t="s">
        <v>5071</v>
      </c>
      <c r="N544" t="s">
        <v>5071</v>
      </c>
      <c r="O544">
        <v>1</v>
      </c>
      <c r="P544">
        <v>0</v>
      </c>
    </row>
    <row r="545" spans="1:16" x14ac:dyDescent="0.3">
      <c r="A545" t="s">
        <v>1171</v>
      </c>
      <c r="B545" s="1">
        <v>46032.634722222225</v>
      </c>
      <c r="C545" t="s">
        <v>7</v>
      </c>
      <c r="D545" t="s">
        <v>8</v>
      </c>
      <c r="E545" t="s">
        <v>19</v>
      </c>
      <c r="F545" t="s">
        <v>20</v>
      </c>
      <c r="G545">
        <v>0.63472222222222219</v>
      </c>
      <c r="H545" s="1">
        <v>46032</v>
      </c>
      <c r="I545">
        <v>1</v>
      </c>
      <c r="J545">
        <v>3</v>
      </c>
      <c r="K545">
        <v>2</v>
      </c>
      <c r="L545">
        <v>6</v>
      </c>
      <c r="M545" t="s">
        <v>5071</v>
      </c>
      <c r="N545" t="s">
        <v>5071</v>
      </c>
      <c r="O545">
        <v>1</v>
      </c>
      <c r="P545">
        <v>0</v>
      </c>
    </row>
    <row r="546" spans="1:16" x14ac:dyDescent="0.3">
      <c r="A546" t="s">
        <v>2258</v>
      </c>
      <c r="B546" s="1">
        <v>46032.649305555555</v>
      </c>
      <c r="C546" t="s">
        <v>7</v>
      </c>
      <c r="D546" t="s">
        <v>8</v>
      </c>
      <c r="E546" t="s">
        <v>19</v>
      </c>
      <c r="F546" t="s">
        <v>20</v>
      </c>
      <c r="G546">
        <v>0.64930555555555558</v>
      </c>
      <c r="H546" s="1">
        <v>46032</v>
      </c>
      <c r="I546">
        <v>1</v>
      </c>
      <c r="J546">
        <v>3</v>
      </c>
      <c r="K546">
        <v>2</v>
      </c>
      <c r="L546">
        <v>6</v>
      </c>
      <c r="M546" t="s">
        <v>5071</v>
      </c>
      <c r="N546" t="s">
        <v>5071</v>
      </c>
      <c r="O546">
        <v>1</v>
      </c>
      <c r="P546">
        <v>0</v>
      </c>
    </row>
    <row r="547" spans="1:16" x14ac:dyDescent="0.3">
      <c r="A547" t="s">
        <v>210</v>
      </c>
      <c r="B547" s="1">
        <v>46032.649305555555</v>
      </c>
      <c r="C547" t="s">
        <v>35</v>
      </c>
      <c r="D547" t="s">
        <v>18</v>
      </c>
      <c r="E547" t="s">
        <v>16</v>
      </c>
      <c r="F547" t="s">
        <v>13</v>
      </c>
      <c r="G547">
        <v>0.64930555555555558</v>
      </c>
      <c r="H547" s="1">
        <v>46032</v>
      </c>
      <c r="I547">
        <v>1</v>
      </c>
      <c r="J547">
        <v>1</v>
      </c>
      <c r="K547">
        <v>1</v>
      </c>
      <c r="L547">
        <v>1</v>
      </c>
      <c r="M547" t="s">
        <v>5069</v>
      </c>
      <c r="N547" t="s">
        <v>5069</v>
      </c>
      <c r="O547">
        <v>1</v>
      </c>
      <c r="P547">
        <v>0</v>
      </c>
    </row>
    <row r="548" spans="1:16" x14ac:dyDescent="0.3">
      <c r="A548" t="s">
        <v>2322</v>
      </c>
      <c r="B548" s="1">
        <v>46032.659722222219</v>
      </c>
      <c r="C548" t="s">
        <v>47</v>
      </c>
      <c r="D548" t="s">
        <v>22</v>
      </c>
      <c r="E548" t="s">
        <v>16</v>
      </c>
      <c r="F548" t="s">
        <v>10</v>
      </c>
      <c r="G548">
        <v>0.65972222222222221</v>
      </c>
      <c r="H548" s="1">
        <v>46032</v>
      </c>
      <c r="I548">
        <v>1</v>
      </c>
      <c r="J548">
        <v>1</v>
      </c>
      <c r="K548">
        <v>2</v>
      </c>
      <c r="L548">
        <v>2</v>
      </c>
      <c r="M548" t="s">
        <v>5069</v>
      </c>
      <c r="N548" t="s">
        <v>5069</v>
      </c>
      <c r="O548">
        <v>1</v>
      </c>
      <c r="P548">
        <v>0</v>
      </c>
    </row>
    <row r="549" spans="1:16" x14ac:dyDescent="0.3">
      <c r="A549" t="s">
        <v>4859</v>
      </c>
      <c r="B549" s="1">
        <v>46032.672222222223</v>
      </c>
      <c r="C549" t="s">
        <v>40</v>
      </c>
      <c r="D549" t="s">
        <v>15</v>
      </c>
      <c r="E549" t="s">
        <v>16</v>
      </c>
      <c r="F549" t="s">
        <v>13</v>
      </c>
      <c r="G549">
        <v>0.67222222222222228</v>
      </c>
      <c r="H549" s="1">
        <v>46032</v>
      </c>
      <c r="I549">
        <v>1</v>
      </c>
      <c r="J549">
        <v>5</v>
      </c>
      <c r="K549">
        <v>1</v>
      </c>
      <c r="L549">
        <v>5</v>
      </c>
      <c r="M549" t="s">
        <v>5071</v>
      </c>
      <c r="N549" t="s">
        <v>5071</v>
      </c>
      <c r="O549">
        <v>1</v>
      </c>
      <c r="P549">
        <v>0</v>
      </c>
    </row>
    <row r="550" spans="1:16" x14ac:dyDescent="0.3">
      <c r="A550" t="s">
        <v>1339</v>
      </c>
      <c r="B550" s="1">
        <v>46032.69027777778</v>
      </c>
      <c r="C550" t="s">
        <v>40</v>
      </c>
      <c r="D550" t="s">
        <v>22</v>
      </c>
      <c r="E550" t="s">
        <v>16</v>
      </c>
      <c r="F550" t="s">
        <v>20</v>
      </c>
      <c r="G550">
        <v>0.69027777777777777</v>
      </c>
      <c r="H550" s="1">
        <v>46032</v>
      </c>
      <c r="I550">
        <v>1</v>
      </c>
      <c r="J550">
        <v>5</v>
      </c>
      <c r="K550">
        <v>2</v>
      </c>
      <c r="L550">
        <v>10</v>
      </c>
      <c r="M550" t="s">
        <v>5071</v>
      </c>
      <c r="N550" t="s">
        <v>5071</v>
      </c>
      <c r="O550">
        <v>1</v>
      </c>
      <c r="P550">
        <v>0</v>
      </c>
    </row>
    <row r="551" spans="1:16" x14ac:dyDescent="0.3">
      <c r="A551" t="s">
        <v>1776</v>
      </c>
      <c r="B551" s="1">
        <v>46032.700694444444</v>
      </c>
      <c r="C551" t="s">
        <v>35</v>
      </c>
      <c r="D551" t="s">
        <v>8</v>
      </c>
      <c r="E551" t="s">
        <v>9</v>
      </c>
      <c r="F551" t="s">
        <v>10</v>
      </c>
      <c r="G551">
        <v>0.7006944444444444</v>
      </c>
      <c r="H551" s="1">
        <v>46032</v>
      </c>
      <c r="I551">
        <v>1</v>
      </c>
      <c r="J551">
        <v>1</v>
      </c>
      <c r="K551">
        <v>2</v>
      </c>
      <c r="L551">
        <v>2</v>
      </c>
      <c r="M551" t="s">
        <v>5069</v>
      </c>
      <c r="N551" t="s">
        <v>5069</v>
      </c>
      <c r="O551">
        <v>1</v>
      </c>
      <c r="P551">
        <v>0</v>
      </c>
    </row>
    <row r="552" spans="1:16" x14ac:dyDescent="0.3">
      <c r="A552" t="s">
        <v>4340</v>
      </c>
      <c r="B552" s="1">
        <v>46032.703472222223</v>
      </c>
      <c r="C552" t="s">
        <v>26</v>
      </c>
      <c r="D552" t="s">
        <v>8</v>
      </c>
      <c r="E552" t="s">
        <v>9</v>
      </c>
      <c r="F552" t="s">
        <v>13</v>
      </c>
      <c r="G552">
        <v>0.70347222222222228</v>
      </c>
      <c r="H552" s="1">
        <v>46032</v>
      </c>
      <c r="I552">
        <v>1</v>
      </c>
      <c r="J552">
        <v>3</v>
      </c>
      <c r="K552">
        <v>1</v>
      </c>
      <c r="L552">
        <v>3</v>
      </c>
      <c r="M552" t="s">
        <v>5069</v>
      </c>
      <c r="N552" t="s">
        <v>5069</v>
      </c>
      <c r="O552">
        <v>1</v>
      </c>
      <c r="P552">
        <v>0</v>
      </c>
    </row>
    <row r="553" spans="1:16" x14ac:dyDescent="0.3">
      <c r="A553" t="s">
        <v>4555</v>
      </c>
      <c r="B553" s="1">
        <v>46032.715277777781</v>
      </c>
      <c r="C553" t="s">
        <v>7</v>
      </c>
      <c r="D553" t="s">
        <v>22</v>
      </c>
      <c r="E553" t="s">
        <v>19</v>
      </c>
      <c r="F553" t="s">
        <v>13</v>
      </c>
      <c r="G553">
        <v>0.71527777777777779</v>
      </c>
      <c r="H553" s="1">
        <v>46032</v>
      </c>
      <c r="I553">
        <v>1</v>
      </c>
      <c r="J553">
        <v>3</v>
      </c>
      <c r="K553">
        <v>1</v>
      </c>
      <c r="L553">
        <v>3</v>
      </c>
      <c r="M553" t="s">
        <v>5069</v>
      </c>
      <c r="N553" t="s">
        <v>5069</v>
      </c>
      <c r="O553">
        <v>1</v>
      </c>
      <c r="P553">
        <v>0</v>
      </c>
    </row>
    <row r="554" spans="1:16" x14ac:dyDescent="0.3">
      <c r="A554" t="s">
        <v>1704</v>
      </c>
      <c r="B554" s="1">
        <v>46032.731944444444</v>
      </c>
      <c r="C554" t="s">
        <v>7</v>
      </c>
      <c r="D554" t="s">
        <v>15</v>
      </c>
      <c r="E554" t="s">
        <v>19</v>
      </c>
      <c r="F554" t="s">
        <v>10</v>
      </c>
      <c r="G554">
        <v>0.7319444444444444</v>
      </c>
      <c r="H554" s="1">
        <v>46032</v>
      </c>
      <c r="I554">
        <v>1</v>
      </c>
      <c r="J554">
        <v>3</v>
      </c>
      <c r="K554">
        <v>2</v>
      </c>
      <c r="L554">
        <v>6</v>
      </c>
      <c r="M554" t="s">
        <v>5071</v>
      </c>
      <c r="N554" t="s">
        <v>5071</v>
      </c>
      <c r="O554">
        <v>1</v>
      </c>
      <c r="P554">
        <v>0</v>
      </c>
    </row>
    <row r="555" spans="1:16" x14ac:dyDescent="0.3">
      <c r="A555" t="s">
        <v>4524</v>
      </c>
      <c r="B555" s="1">
        <v>46032.755555555559</v>
      </c>
      <c r="C555" t="s">
        <v>7</v>
      </c>
      <c r="D555" t="s">
        <v>8</v>
      </c>
      <c r="E555" t="s">
        <v>19</v>
      </c>
      <c r="F555" t="s">
        <v>10</v>
      </c>
      <c r="G555">
        <v>0.75555555555555554</v>
      </c>
      <c r="H555" s="1">
        <v>46032</v>
      </c>
      <c r="I555">
        <v>1</v>
      </c>
      <c r="J555">
        <v>3</v>
      </c>
      <c r="K555">
        <v>2</v>
      </c>
      <c r="L555">
        <v>6</v>
      </c>
      <c r="M555" t="s">
        <v>5071</v>
      </c>
      <c r="N555" t="s">
        <v>5071</v>
      </c>
      <c r="O555">
        <v>1</v>
      </c>
      <c r="P555">
        <v>0</v>
      </c>
    </row>
    <row r="556" spans="1:16" x14ac:dyDescent="0.3">
      <c r="A556" t="s">
        <v>1318</v>
      </c>
      <c r="B556" s="1">
        <v>46032.756249999999</v>
      </c>
      <c r="C556" t="s">
        <v>35</v>
      </c>
      <c r="D556" t="s">
        <v>8</v>
      </c>
      <c r="E556" t="s">
        <v>16</v>
      </c>
      <c r="F556" t="s">
        <v>20</v>
      </c>
      <c r="G556">
        <v>0.75624999999999998</v>
      </c>
      <c r="H556" s="1">
        <v>46032</v>
      </c>
      <c r="I556">
        <v>1</v>
      </c>
      <c r="J556">
        <v>1</v>
      </c>
      <c r="K556">
        <v>2</v>
      </c>
      <c r="L556">
        <v>2</v>
      </c>
      <c r="M556" t="s">
        <v>5069</v>
      </c>
      <c r="N556" t="s">
        <v>5069</v>
      </c>
      <c r="O556">
        <v>1</v>
      </c>
      <c r="P556">
        <v>0</v>
      </c>
    </row>
    <row r="557" spans="1:16" x14ac:dyDescent="0.3">
      <c r="A557" t="s">
        <v>3058</v>
      </c>
      <c r="B557" s="1">
        <v>46032.821527777778</v>
      </c>
      <c r="C557" t="s">
        <v>26</v>
      </c>
      <c r="D557" t="s">
        <v>22</v>
      </c>
      <c r="E557" t="s">
        <v>16</v>
      </c>
      <c r="F557" t="s">
        <v>33</v>
      </c>
      <c r="G557">
        <v>0.82152777777777775</v>
      </c>
      <c r="H557" s="1">
        <v>46032</v>
      </c>
      <c r="I557">
        <v>1</v>
      </c>
      <c r="J557">
        <v>3</v>
      </c>
      <c r="K557">
        <v>4</v>
      </c>
      <c r="L557">
        <v>12</v>
      </c>
      <c r="M557" t="s">
        <v>5073</v>
      </c>
      <c r="N557" t="s">
        <v>5073</v>
      </c>
      <c r="O557">
        <v>1</v>
      </c>
      <c r="P557">
        <v>1</v>
      </c>
    </row>
    <row r="558" spans="1:16" x14ac:dyDescent="0.3">
      <c r="A558" t="s">
        <v>2234</v>
      </c>
      <c r="B558" s="1">
        <v>46032.84375</v>
      </c>
      <c r="C558" t="s">
        <v>7</v>
      </c>
      <c r="D558" t="s">
        <v>8</v>
      </c>
      <c r="E558" t="s">
        <v>9</v>
      </c>
      <c r="F558" t="s">
        <v>10</v>
      </c>
      <c r="G558">
        <v>0.84375</v>
      </c>
      <c r="H558" s="1">
        <v>46032</v>
      </c>
      <c r="I558">
        <v>1</v>
      </c>
      <c r="J558">
        <v>3</v>
      </c>
      <c r="K558">
        <v>2</v>
      </c>
      <c r="L558">
        <v>6</v>
      </c>
      <c r="M558" t="s">
        <v>5071</v>
      </c>
      <c r="N558" t="s">
        <v>5071</v>
      </c>
      <c r="O558">
        <v>1</v>
      </c>
      <c r="P558">
        <v>0</v>
      </c>
    </row>
    <row r="559" spans="1:16" x14ac:dyDescent="0.3">
      <c r="A559" t="s">
        <v>3930</v>
      </c>
      <c r="B559" s="1">
        <v>46032.855555555558</v>
      </c>
      <c r="C559" t="s">
        <v>7</v>
      </c>
      <c r="D559" t="s">
        <v>15</v>
      </c>
      <c r="E559" t="s">
        <v>19</v>
      </c>
      <c r="F559" t="s">
        <v>33</v>
      </c>
      <c r="G559">
        <v>0.85555555555555551</v>
      </c>
      <c r="H559" s="1">
        <v>46032</v>
      </c>
      <c r="I559">
        <v>1</v>
      </c>
      <c r="J559">
        <v>3</v>
      </c>
      <c r="K559">
        <v>4</v>
      </c>
      <c r="L559">
        <v>12</v>
      </c>
      <c r="M559" t="s">
        <v>5073</v>
      </c>
      <c r="N559" t="s">
        <v>5073</v>
      </c>
      <c r="O559">
        <v>1</v>
      </c>
      <c r="P559">
        <v>1</v>
      </c>
    </row>
    <row r="560" spans="1:16" x14ac:dyDescent="0.3">
      <c r="A560" t="s">
        <v>4976</v>
      </c>
      <c r="B560" s="1">
        <v>46032.862500000003</v>
      </c>
      <c r="C560" t="s">
        <v>47</v>
      </c>
      <c r="D560" t="s">
        <v>18</v>
      </c>
      <c r="E560" t="s">
        <v>16</v>
      </c>
      <c r="F560" t="s">
        <v>10</v>
      </c>
      <c r="G560">
        <v>0.86250000000000004</v>
      </c>
      <c r="H560" s="1">
        <v>46032</v>
      </c>
      <c r="I560">
        <v>1</v>
      </c>
      <c r="J560">
        <v>1</v>
      </c>
      <c r="K560">
        <v>2</v>
      </c>
      <c r="L560">
        <v>2</v>
      </c>
      <c r="M560" t="s">
        <v>5069</v>
      </c>
      <c r="N560" t="s">
        <v>5069</v>
      </c>
      <c r="O560">
        <v>1</v>
      </c>
      <c r="P560">
        <v>0</v>
      </c>
    </row>
    <row r="561" spans="1:16" x14ac:dyDescent="0.3">
      <c r="A561" t="s">
        <v>1260</v>
      </c>
      <c r="B561" s="1">
        <v>46032.868055555555</v>
      </c>
      <c r="C561" t="s">
        <v>47</v>
      </c>
      <c r="D561" t="s">
        <v>18</v>
      </c>
      <c r="E561" t="s">
        <v>16</v>
      </c>
      <c r="F561" t="s">
        <v>10</v>
      </c>
      <c r="G561">
        <v>0.86805555555555558</v>
      </c>
      <c r="H561" s="1">
        <v>46032</v>
      </c>
      <c r="I561">
        <v>1</v>
      </c>
      <c r="J561">
        <v>1</v>
      </c>
      <c r="K561">
        <v>2</v>
      </c>
      <c r="L561">
        <v>2</v>
      </c>
      <c r="M561" t="s">
        <v>5069</v>
      </c>
      <c r="N561" t="s">
        <v>5069</v>
      </c>
      <c r="O561">
        <v>1</v>
      </c>
      <c r="P561">
        <v>0</v>
      </c>
    </row>
    <row r="562" spans="1:16" x14ac:dyDescent="0.3">
      <c r="A562" t="s">
        <v>893</v>
      </c>
      <c r="B562" s="1">
        <v>46032.881249999999</v>
      </c>
      <c r="C562" t="s">
        <v>12</v>
      </c>
      <c r="D562" t="s">
        <v>18</v>
      </c>
      <c r="E562" t="s">
        <v>31</v>
      </c>
      <c r="F562" t="s">
        <v>13</v>
      </c>
      <c r="G562">
        <v>0.88124999999999998</v>
      </c>
      <c r="H562" s="1">
        <v>46032</v>
      </c>
      <c r="I562">
        <v>1</v>
      </c>
      <c r="J562">
        <v>1</v>
      </c>
      <c r="K562">
        <v>1</v>
      </c>
      <c r="L562">
        <v>1</v>
      </c>
      <c r="M562" t="s">
        <v>5069</v>
      </c>
      <c r="N562" t="s">
        <v>5069</v>
      </c>
      <c r="O562">
        <v>1</v>
      </c>
      <c r="P562">
        <v>0</v>
      </c>
    </row>
    <row r="563" spans="1:16" x14ac:dyDescent="0.3">
      <c r="A563" t="s">
        <v>738</v>
      </c>
      <c r="B563" s="1">
        <v>46032.882638888892</v>
      </c>
      <c r="C563" t="s">
        <v>7</v>
      </c>
      <c r="D563" t="s">
        <v>15</v>
      </c>
      <c r="E563" t="s">
        <v>19</v>
      </c>
      <c r="F563" t="s">
        <v>10</v>
      </c>
      <c r="G563">
        <v>0.88263888888888886</v>
      </c>
      <c r="H563" s="1">
        <v>46032</v>
      </c>
      <c r="I563">
        <v>1</v>
      </c>
      <c r="J563">
        <v>3</v>
      </c>
      <c r="K563">
        <v>2</v>
      </c>
      <c r="L563">
        <v>6</v>
      </c>
      <c r="M563" t="s">
        <v>5071</v>
      </c>
      <c r="N563" t="s">
        <v>5071</v>
      </c>
      <c r="O563">
        <v>1</v>
      </c>
      <c r="P563">
        <v>0</v>
      </c>
    </row>
    <row r="564" spans="1:16" x14ac:dyDescent="0.3">
      <c r="A564" t="s">
        <v>4379</v>
      </c>
      <c r="B564" s="1">
        <v>46032.904166666667</v>
      </c>
      <c r="C564" t="s">
        <v>35</v>
      </c>
      <c r="D564" t="s">
        <v>22</v>
      </c>
      <c r="E564" t="s">
        <v>16</v>
      </c>
      <c r="F564" t="s">
        <v>10</v>
      </c>
      <c r="G564">
        <v>0.90416666666666667</v>
      </c>
      <c r="H564" s="1">
        <v>46032</v>
      </c>
      <c r="I564">
        <v>1</v>
      </c>
      <c r="J564">
        <v>1</v>
      </c>
      <c r="K564">
        <v>2</v>
      </c>
      <c r="L564">
        <v>2</v>
      </c>
      <c r="M564" t="s">
        <v>5069</v>
      </c>
      <c r="N564" t="s">
        <v>5069</v>
      </c>
      <c r="O564">
        <v>1</v>
      </c>
      <c r="P564">
        <v>0</v>
      </c>
    </row>
    <row r="565" spans="1:16" x14ac:dyDescent="0.3">
      <c r="A565" t="s">
        <v>641</v>
      </c>
      <c r="B565" s="1">
        <v>46032.907638888886</v>
      </c>
      <c r="C565" t="s">
        <v>40</v>
      </c>
      <c r="D565" t="s">
        <v>8</v>
      </c>
      <c r="E565" t="s">
        <v>16</v>
      </c>
      <c r="F565" t="s">
        <v>10</v>
      </c>
      <c r="G565">
        <v>0.90763888888888888</v>
      </c>
      <c r="H565" s="1">
        <v>46032</v>
      </c>
      <c r="I565">
        <v>1</v>
      </c>
      <c r="J565">
        <v>5</v>
      </c>
      <c r="K565">
        <v>2</v>
      </c>
      <c r="L565">
        <v>10</v>
      </c>
      <c r="M565" t="s">
        <v>5071</v>
      </c>
      <c r="N565" t="s">
        <v>5071</v>
      </c>
      <c r="O565">
        <v>1</v>
      </c>
      <c r="P565">
        <v>0</v>
      </c>
    </row>
    <row r="566" spans="1:16" x14ac:dyDescent="0.3">
      <c r="A566" t="s">
        <v>3211</v>
      </c>
      <c r="B566" s="1">
        <v>46032.945833333331</v>
      </c>
      <c r="C566" t="s">
        <v>7</v>
      </c>
      <c r="D566" t="s">
        <v>8</v>
      </c>
      <c r="E566" t="s">
        <v>19</v>
      </c>
      <c r="F566" t="s">
        <v>33</v>
      </c>
      <c r="G566">
        <v>0.9458333333333333</v>
      </c>
      <c r="H566" s="1">
        <v>46032</v>
      </c>
      <c r="I566">
        <v>1</v>
      </c>
      <c r="J566">
        <v>3</v>
      </c>
      <c r="K566">
        <v>4</v>
      </c>
      <c r="L566">
        <v>12</v>
      </c>
      <c r="M566" t="s">
        <v>5073</v>
      </c>
      <c r="N566" t="s">
        <v>5073</v>
      </c>
      <c r="O566">
        <v>1</v>
      </c>
      <c r="P566">
        <v>1</v>
      </c>
    </row>
    <row r="567" spans="1:16" x14ac:dyDescent="0.3">
      <c r="A567" t="s">
        <v>1481</v>
      </c>
      <c r="B567" s="1">
        <v>46032.954861111109</v>
      </c>
      <c r="C567" t="s">
        <v>7</v>
      </c>
      <c r="D567" t="s">
        <v>8</v>
      </c>
      <c r="E567" t="s">
        <v>19</v>
      </c>
      <c r="F567" t="s">
        <v>13</v>
      </c>
      <c r="G567">
        <v>0.95486111111111116</v>
      </c>
      <c r="H567" s="1">
        <v>46032</v>
      </c>
      <c r="I567">
        <v>1</v>
      </c>
      <c r="J567">
        <v>3</v>
      </c>
      <c r="K567">
        <v>1</v>
      </c>
      <c r="L567">
        <v>3</v>
      </c>
      <c r="M567" t="s">
        <v>5069</v>
      </c>
      <c r="N567" t="s">
        <v>5069</v>
      </c>
      <c r="O567">
        <v>1</v>
      </c>
      <c r="P567">
        <v>0</v>
      </c>
    </row>
    <row r="568" spans="1:16" x14ac:dyDescent="0.3">
      <c r="A568" t="s">
        <v>924</v>
      </c>
      <c r="B568" s="1">
        <v>46032.972222222219</v>
      </c>
      <c r="C568" t="s">
        <v>7</v>
      </c>
      <c r="D568" t="s">
        <v>15</v>
      </c>
      <c r="E568" t="s">
        <v>19</v>
      </c>
      <c r="F568" t="s">
        <v>20</v>
      </c>
      <c r="G568">
        <v>0.97222222222222221</v>
      </c>
      <c r="H568" s="1">
        <v>46032</v>
      </c>
      <c r="I568">
        <v>1</v>
      </c>
      <c r="J568">
        <v>3</v>
      </c>
      <c r="K568">
        <v>2</v>
      </c>
      <c r="L568">
        <v>6</v>
      </c>
      <c r="M568" t="s">
        <v>5071</v>
      </c>
      <c r="N568" t="s">
        <v>5071</v>
      </c>
      <c r="O568">
        <v>1</v>
      </c>
      <c r="P568">
        <v>0</v>
      </c>
    </row>
    <row r="569" spans="1:16" x14ac:dyDescent="0.3">
      <c r="A569" t="s">
        <v>3316</v>
      </c>
      <c r="B569" s="1">
        <v>46032.977777777778</v>
      </c>
      <c r="C569" t="s">
        <v>7</v>
      </c>
      <c r="D569" t="s">
        <v>18</v>
      </c>
      <c r="E569" t="s">
        <v>16</v>
      </c>
      <c r="F569" t="s">
        <v>10</v>
      </c>
      <c r="G569">
        <v>0.97777777777777775</v>
      </c>
      <c r="H569" s="1">
        <v>46032</v>
      </c>
      <c r="I569">
        <v>1</v>
      </c>
      <c r="J569">
        <v>3</v>
      </c>
      <c r="K569">
        <v>2</v>
      </c>
      <c r="L569">
        <v>6</v>
      </c>
      <c r="M569" t="s">
        <v>5071</v>
      </c>
      <c r="N569" t="s">
        <v>5071</v>
      </c>
      <c r="O569">
        <v>1</v>
      </c>
      <c r="P569">
        <v>0</v>
      </c>
    </row>
    <row r="570" spans="1:16" x14ac:dyDescent="0.3">
      <c r="A570" t="s">
        <v>4640</v>
      </c>
      <c r="B570" s="1">
        <v>46032.984722222223</v>
      </c>
      <c r="C570" t="s">
        <v>47</v>
      </c>
      <c r="D570" t="s">
        <v>15</v>
      </c>
      <c r="E570" t="s">
        <v>31</v>
      </c>
      <c r="F570" t="s">
        <v>13</v>
      </c>
      <c r="G570">
        <v>0.98472222222222228</v>
      </c>
      <c r="H570" s="1">
        <v>46032</v>
      </c>
      <c r="I570">
        <v>1</v>
      </c>
      <c r="J570">
        <v>1</v>
      </c>
      <c r="K570">
        <v>1</v>
      </c>
      <c r="L570">
        <v>1</v>
      </c>
      <c r="M570" t="s">
        <v>5069</v>
      </c>
      <c r="N570" t="s">
        <v>5069</v>
      </c>
      <c r="O570">
        <v>1</v>
      </c>
      <c r="P570">
        <v>0</v>
      </c>
    </row>
    <row r="571" spans="1:16" x14ac:dyDescent="0.3">
      <c r="A571" t="s">
        <v>3979</v>
      </c>
      <c r="B571" s="1">
        <v>46032.996527777781</v>
      </c>
      <c r="C571" t="s">
        <v>7</v>
      </c>
      <c r="D571" t="s">
        <v>8</v>
      </c>
      <c r="E571" t="s">
        <v>19</v>
      </c>
      <c r="F571" t="s">
        <v>10</v>
      </c>
      <c r="G571">
        <v>0.99652777777777779</v>
      </c>
      <c r="H571" s="1">
        <v>46032</v>
      </c>
      <c r="I571">
        <v>1</v>
      </c>
      <c r="J571">
        <v>3</v>
      </c>
      <c r="K571">
        <v>2</v>
      </c>
      <c r="L571">
        <v>6</v>
      </c>
      <c r="M571" t="s">
        <v>5071</v>
      </c>
      <c r="N571" t="s">
        <v>5071</v>
      </c>
      <c r="O571">
        <v>1</v>
      </c>
      <c r="P571">
        <v>0</v>
      </c>
    </row>
    <row r="572" spans="1:16" x14ac:dyDescent="0.3">
      <c r="A572" t="s">
        <v>4910</v>
      </c>
      <c r="B572" s="1">
        <v>46032.998611111114</v>
      </c>
      <c r="C572" t="s">
        <v>12</v>
      </c>
      <c r="D572" t="s">
        <v>22</v>
      </c>
      <c r="E572" t="s">
        <v>19</v>
      </c>
      <c r="F572" t="s">
        <v>13</v>
      </c>
      <c r="G572">
        <v>0.99861111111111112</v>
      </c>
      <c r="H572" s="1">
        <v>46032</v>
      </c>
      <c r="I572">
        <v>1</v>
      </c>
      <c r="J572">
        <v>1</v>
      </c>
      <c r="K572">
        <v>1</v>
      </c>
      <c r="L572">
        <v>1</v>
      </c>
      <c r="M572" t="s">
        <v>5069</v>
      </c>
      <c r="N572" t="s">
        <v>5069</v>
      </c>
      <c r="O572">
        <v>1</v>
      </c>
      <c r="P572">
        <v>0</v>
      </c>
    </row>
    <row r="573" spans="1:16" x14ac:dyDescent="0.3">
      <c r="A573" t="s">
        <v>2510</v>
      </c>
      <c r="B573" s="1">
        <v>46033.007638888892</v>
      </c>
      <c r="C573" t="s">
        <v>26</v>
      </c>
      <c r="D573" t="s">
        <v>22</v>
      </c>
      <c r="E573" t="s">
        <v>16</v>
      </c>
      <c r="F573" t="s">
        <v>53</v>
      </c>
      <c r="G573">
        <v>7.6388888888888886E-3</v>
      </c>
      <c r="H573" s="1">
        <v>46033</v>
      </c>
      <c r="I573">
        <v>1</v>
      </c>
      <c r="J573">
        <v>3</v>
      </c>
      <c r="K573">
        <v>5</v>
      </c>
      <c r="L573">
        <v>15</v>
      </c>
      <c r="M573" t="s">
        <v>5073</v>
      </c>
      <c r="N573" t="s">
        <v>5073</v>
      </c>
      <c r="O573">
        <v>1</v>
      </c>
      <c r="P573">
        <v>1</v>
      </c>
    </row>
    <row r="574" spans="1:16" x14ac:dyDescent="0.3">
      <c r="A574" t="s">
        <v>4801</v>
      </c>
      <c r="B574" s="1">
        <v>46033.027777777781</v>
      </c>
      <c r="C574" t="s">
        <v>7</v>
      </c>
      <c r="D574" t="s">
        <v>18</v>
      </c>
      <c r="E574" t="s">
        <v>16</v>
      </c>
      <c r="F574" t="s">
        <v>10</v>
      </c>
      <c r="G574">
        <v>2.7777777777777776E-2</v>
      </c>
      <c r="H574" s="1">
        <v>46033</v>
      </c>
      <c r="I574">
        <v>1</v>
      </c>
      <c r="J574">
        <v>3</v>
      </c>
      <c r="K574">
        <v>2</v>
      </c>
      <c r="L574">
        <v>6</v>
      </c>
      <c r="M574" t="s">
        <v>5071</v>
      </c>
      <c r="N574" t="s">
        <v>5071</v>
      </c>
      <c r="O574">
        <v>1</v>
      </c>
      <c r="P574">
        <v>0</v>
      </c>
    </row>
    <row r="575" spans="1:16" x14ac:dyDescent="0.3">
      <c r="A575" t="s">
        <v>4207</v>
      </c>
      <c r="B575" s="1">
        <v>46033.030555555553</v>
      </c>
      <c r="C575" t="s">
        <v>12</v>
      </c>
      <c r="D575" t="s">
        <v>22</v>
      </c>
      <c r="E575" t="s">
        <v>31</v>
      </c>
      <c r="F575" t="s">
        <v>33</v>
      </c>
      <c r="G575">
        <v>3.0555555555555555E-2</v>
      </c>
      <c r="H575" s="1">
        <v>46033</v>
      </c>
      <c r="I575">
        <v>1</v>
      </c>
      <c r="J575">
        <v>1</v>
      </c>
      <c r="K575">
        <v>4</v>
      </c>
      <c r="L575">
        <v>4</v>
      </c>
      <c r="M575" t="s">
        <v>5069</v>
      </c>
      <c r="N575" t="s">
        <v>5069</v>
      </c>
      <c r="O575">
        <v>1</v>
      </c>
      <c r="P575">
        <v>1</v>
      </c>
    </row>
    <row r="576" spans="1:16" x14ac:dyDescent="0.3">
      <c r="A576" t="s">
        <v>1622</v>
      </c>
      <c r="B576" s="1">
        <v>46033.046527777777</v>
      </c>
      <c r="C576" t="s">
        <v>35</v>
      </c>
      <c r="D576" t="s">
        <v>15</v>
      </c>
      <c r="E576" t="s">
        <v>16</v>
      </c>
      <c r="F576" t="s">
        <v>10</v>
      </c>
      <c r="G576">
        <v>4.6527777777777779E-2</v>
      </c>
      <c r="H576" s="1">
        <v>46033</v>
      </c>
      <c r="I576">
        <v>1</v>
      </c>
      <c r="J576">
        <v>1</v>
      </c>
      <c r="K576">
        <v>2</v>
      </c>
      <c r="L576">
        <v>2</v>
      </c>
      <c r="M576" t="s">
        <v>5069</v>
      </c>
      <c r="N576" t="s">
        <v>5069</v>
      </c>
      <c r="O576">
        <v>1</v>
      </c>
      <c r="P576">
        <v>0</v>
      </c>
    </row>
    <row r="577" spans="1:16" x14ac:dyDescent="0.3">
      <c r="A577" t="s">
        <v>3261</v>
      </c>
      <c r="B577" s="1">
        <v>46033.056250000001</v>
      </c>
      <c r="C577" t="s">
        <v>35</v>
      </c>
      <c r="D577" t="s">
        <v>15</v>
      </c>
      <c r="E577" t="s">
        <v>9</v>
      </c>
      <c r="F577" t="s">
        <v>20</v>
      </c>
      <c r="G577">
        <v>5.6250000000000001E-2</v>
      </c>
      <c r="H577" s="1">
        <v>46033</v>
      </c>
      <c r="I577">
        <v>1</v>
      </c>
      <c r="J577">
        <v>1</v>
      </c>
      <c r="K577">
        <v>2</v>
      </c>
      <c r="L577">
        <v>2</v>
      </c>
      <c r="M577" t="s">
        <v>5069</v>
      </c>
      <c r="N577" t="s">
        <v>5069</v>
      </c>
      <c r="O577">
        <v>1</v>
      </c>
      <c r="P577">
        <v>0</v>
      </c>
    </row>
    <row r="578" spans="1:16" x14ac:dyDescent="0.3">
      <c r="A578" t="s">
        <v>3680</v>
      </c>
      <c r="B578" s="1">
        <v>46033.058333333334</v>
      </c>
      <c r="C578" t="s">
        <v>7</v>
      </c>
      <c r="D578" t="s">
        <v>22</v>
      </c>
      <c r="E578" t="s">
        <v>19</v>
      </c>
      <c r="F578" t="s">
        <v>20</v>
      </c>
      <c r="G578">
        <v>5.8333333333333334E-2</v>
      </c>
      <c r="H578" s="1">
        <v>46033</v>
      </c>
      <c r="I578">
        <v>1</v>
      </c>
      <c r="J578">
        <v>3</v>
      </c>
      <c r="K578">
        <v>2</v>
      </c>
      <c r="L578">
        <v>6</v>
      </c>
      <c r="M578" t="s">
        <v>5071</v>
      </c>
      <c r="N578" t="s">
        <v>5071</v>
      </c>
      <c r="O578">
        <v>1</v>
      </c>
      <c r="P578">
        <v>0</v>
      </c>
    </row>
    <row r="579" spans="1:16" x14ac:dyDescent="0.3">
      <c r="A579" t="s">
        <v>1693</v>
      </c>
      <c r="B579" s="1">
        <v>46033.126388888886</v>
      </c>
      <c r="C579" t="s">
        <v>7</v>
      </c>
      <c r="D579" t="s">
        <v>15</v>
      </c>
      <c r="E579" t="s">
        <v>19</v>
      </c>
      <c r="F579" t="s">
        <v>33</v>
      </c>
      <c r="G579">
        <v>0.12638888888888888</v>
      </c>
      <c r="H579" s="1">
        <v>46033</v>
      </c>
      <c r="I579">
        <v>1</v>
      </c>
      <c r="J579">
        <v>3</v>
      </c>
      <c r="K579">
        <v>4</v>
      </c>
      <c r="L579">
        <v>12</v>
      </c>
      <c r="M579" t="s">
        <v>5073</v>
      </c>
      <c r="N579" t="s">
        <v>5073</v>
      </c>
      <c r="O579">
        <v>1</v>
      </c>
      <c r="P579">
        <v>1</v>
      </c>
    </row>
    <row r="580" spans="1:16" x14ac:dyDescent="0.3">
      <c r="A580" t="s">
        <v>4199</v>
      </c>
      <c r="B580" s="1">
        <v>46033.173611111109</v>
      </c>
      <c r="C580" t="s">
        <v>7</v>
      </c>
      <c r="D580" t="s">
        <v>15</v>
      </c>
      <c r="E580" t="s">
        <v>19</v>
      </c>
      <c r="F580" t="s">
        <v>20</v>
      </c>
      <c r="G580">
        <v>0.1736111111111111</v>
      </c>
      <c r="H580" s="1">
        <v>46033</v>
      </c>
      <c r="I580">
        <v>1</v>
      </c>
      <c r="J580">
        <v>3</v>
      </c>
      <c r="K580">
        <v>2</v>
      </c>
      <c r="L580">
        <v>6</v>
      </c>
      <c r="M580" t="s">
        <v>5071</v>
      </c>
      <c r="N580" t="s">
        <v>5071</v>
      </c>
      <c r="O580">
        <v>1</v>
      </c>
      <c r="P580">
        <v>0</v>
      </c>
    </row>
    <row r="581" spans="1:16" x14ac:dyDescent="0.3">
      <c r="A581" t="s">
        <v>404</v>
      </c>
      <c r="B581" s="1">
        <v>46033.191666666666</v>
      </c>
      <c r="C581" t="s">
        <v>40</v>
      </c>
      <c r="D581" t="s">
        <v>8</v>
      </c>
      <c r="E581" t="s">
        <v>16</v>
      </c>
      <c r="F581" t="s">
        <v>20</v>
      </c>
      <c r="G581">
        <v>0.19166666666666668</v>
      </c>
      <c r="H581" s="1">
        <v>46033</v>
      </c>
      <c r="I581">
        <v>1</v>
      </c>
      <c r="J581">
        <v>5</v>
      </c>
      <c r="K581">
        <v>2</v>
      </c>
      <c r="L581">
        <v>10</v>
      </c>
      <c r="M581" t="s">
        <v>5071</v>
      </c>
      <c r="N581" t="s">
        <v>5071</v>
      </c>
      <c r="O581">
        <v>1</v>
      </c>
      <c r="P581">
        <v>0</v>
      </c>
    </row>
    <row r="582" spans="1:16" x14ac:dyDescent="0.3">
      <c r="A582" t="s">
        <v>848</v>
      </c>
      <c r="B582" s="1">
        <v>46033.237500000003</v>
      </c>
      <c r="C582" t="s">
        <v>40</v>
      </c>
      <c r="D582" t="s">
        <v>15</v>
      </c>
      <c r="E582" t="s">
        <v>16</v>
      </c>
      <c r="F582" t="s">
        <v>13</v>
      </c>
      <c r="G582">
        <v>0.23749999999999999</v>
      </c>
      <c r="H582" s="1">
        <v>46033</v>
      </c>
      <c r="I582">
        <v>1</v>
      </c>
      <c r="J582">
        <v>5</v>
      </c>
      <c r="K582">
        <v>1</v>
      </c>
      <c r="L582">
        <v>5</v>
      </c>
      <c r="M582" t="s">
        <v>5071</v>
      </c>
      <c r="N582" t="s">
        <v>5071</v>
      </c>
      <c r="O582">
        <v>1</v>
      </c>
      <c r="P582">
        <v>0</v>
      </c>
    </row>
    <row r="583" spans="1:16" x14ac:dyDescent="0.3">
      <c r="A583" t="s">
        <v>69</v>
      </c>
      <c r="B583" s="1">
        <v>46033.25277777778</v>
      </c>
      <c r="C583" t="s">
        <v>7</v>
      </c>
      <c r="D583" t="s">
        <v>22</v>
      </c>
      <c r="E583" t="s">
        <v>19</v>
      </c>
      <c r="F583" t="s">
        <v>20</v>
      </c>
      <c r="G583">
        <v>0.25277777777777777</v>
      </c>
      <c r="H583" s="1">
        <v>46033</v>
      </c>
      <c r="I583">
        <v>1</v>
      </c>
      <c r="J583">
        <v>3</v>
      </c>
      <c r="K583">
        <v>2</v>
      </c>
      <c r="L583">
        <v>6</v>
      </c>
      <c r="M583" t="s">
        <v>5071</v>
      </c>
      <c r="N583" t="s">
        <v>5071</v>
      </c>
      <c r="O583">
        <v>1</v>
      </c>
      <c r="P583">
        <v>0</v>
      </c>
    </row>
    <row r="584" spans="1:16" x14ac:dyDescent="0.3">
      <c r="A584" t="s">
        <v>3125</v>
      </c>
      <c r="B584" s="1">
        <v>46033.260416666664</v>
      </c>
      <c r="C584" t="s">
        <v>35</v>
      </c>
      <c r="D584" t="s">
        <v>18</v>
      </c>
      <c r="E584" t="s">
        <v>31</v>
      </c>
      <c r="F584" t="s">
        <v>10</v>
      </c>
      <c r="G584">
        <v>0.26041666666666669</v>
      </c>
      <c r="H584" s="1">
        <v>46033</v>
      </c>
      <c r="I584">
        <v>1</v>
      </c>
      <c r="J584">
        <v>1</v>
      </c>
      <c r="K584">
        <v>2</v>
      </c>
      <c r="L584">
        <v>2</v>
      </c>
      <c r="M584" t="s">
        <v>5069</v>
      </c>
      <c r="N584" t="s">
        <v>5069</v>
      </c>
      <c r="O584">
        <v>1</v>
      </c>
      <c r="P584">
        <v>0</v>
      </c>
    </row>
    <row r="585" spans="1:16" x14ac:dyDescent="0.3">
      <c r="A585" t="s">
        <v>1742</v>
      </c>
      <c r="B585" s="1">
        <v>46033.261111111111</v>
      </c>
      <c r="C585" t="s">
        <v>7</v>
      </c>
      <c r="D585" t="s">
        <v>22</v>
      </c>
      <c r="E585" t="s">
        <v>19</v>
      </c>
      <c r="F585" t="s">
        <v>10</v>
      </c>
      <c r="G585">
        <v>0.26111111111111113</v>
      </c>
      <c r="H585" s="1">
        <v>46033</v>
      </c>
      <c r="I585">
        <v>1</v>
      </c>
      <c r="J585">
        <v>3</v>
      </c>
      <c r="K585">
        <v>2</v>
      </c>
      <c r="L585">
        <v>6</v>
      </c>
      <c r="M585" t="s">
        <v>5071</v>
      </c>
      <c r="N585" t="s">
        <v>5071</v>
      </c>
      <c r="O585">
        <v>1</v>
      </c>
      <c r="P585">
        <v>0</v>
      </c>
    </row>
    <row r="586" spans="1:16" x14ac:dyDescent="0.3">
      <c r="A586" t="s">
        <v>4278</v>
      </c>
      <c r="B586" s="1">
        <v>46033.356249999997</v>
      </c>
      <c r="C586" t="s">
        <v>7</v>
      </c>
      <c r="D586" t="s">
        <v>22</v>
      </c>
      <c r="E586" t="s">
        <v>19</v>
      </c>
      <c r="F586" t="s">
        <v>20</v>
      </c>
      <c r="G586">
        <v>0.35625000000000001</v>
      </c>
      <c r="H586" s="1">
        <v>46033</v>
      </c>
      <c r="I586">
        <v>1</v>
      </c>
      <c r="J586">
        <v>3</v>
      </c>
      <c r="K586">
        <v>2</v>
      </c>
      <c r="L586">
        <v>6</v>
      </c>
      <c r="M586" t="s">
        <v>5071</v>
      </c>
      <c r="N586" t="s">
        <v>5071</v>
      </c>
      <c r="O586">
        <v>1</v>
      </c>
      <c r="P586">
        <v>0</v>
      </c>
    </row>
    <row r="587" spans="1:16" x14ac:dyDescent="0.3">
      <c r="A587" t="s">
        <v>3677</v>
      </c>
      <c r="B587" s="1">
        <v>46033.367361111108</v>
      </c>
      <c r="C587" t="s">
        <v>7</v>
      </c>
      <c r="D587" t="s">
        <v>22</v>
      </c>
      <c r="E587" t="s">
        <v>19</v>
      </c>
      <c r="F587" t="s">
        <v>20</v>
      </c>
      <c r="G587">
        <v>0.36736111111111114</v>
      </c>
      <c r="H587" s="1">
        <v>46033</v>
      </c>
      <c r="I587">
        <v>1</v>
      </c>
      <c r="J587">
        <v>3</v>
      </c>
      <c r="K587">
        <v>2</v>
      </c>
      <c r="L587">
        <v>6</v>
      </c>
      <c r="M587" t="s">
        <v>5071</v>
      </c>
      <c r="N587" t="s">
        <v>5071</v>
      </c>
      <c r="O587">
        <v>1</v>
      </c>
      <c r="P587">
        <v>0</v>
      </c>
    </row>
    <row r="588" spans="1:16" x14ac:dyDescent="0.3">
      <c r="A588" t="s">
        <v>1247</v>
      </c>
      <c r="B588" s="1">
        <v>46033.37777777778</v>
      </c>
      <c r="C588" t="s">
        <v>12</v>
      </c>
      <c r="D588" t="s">
        <v>8</v>
      </c>
      <c r="E588" t="s">
        <v>19</v>
      </c>
      <c r="F588" t="s">
        <v>10</v>
      </c>
      <c r="G588">
        <v>0.37777777777777777</v>
      </c>
      <c r="H588" s="1">
        <v>46033</v>
      </c>
      <c r="I588">
        <v>1</v>
      </c>
      <c r="J588">
        <v>1</v>
      </c>
      <c r="K588">
        <v>2</v>
      </c>
      <c r="L588">
        <v>2</v>
      </c>
      <c r="M588" t="s">
        <v>5069</v>
      </c>
      <c r="N588" t="s">
        <v>5069</v>
      </c>
      <c r="O588">
        <v>1</v>
      </c>
      <c r="P588">
        <v>0</v>
      </c>
    </row>
    <row r="589" spans="1:16" x14ac:dyDescent="0.3">
      <c r="A589" t="s">
        <v>1709</v>
      </c>
      <c r="B589" s="1">
        <v>46033.387499999997</v>
      </c>
      <c r="C589" t="s">
        <v>40</v>
      </c>
      <c r="D589" t="s">
        <v>22</v>
      </c>
      <c r="E589" t="s">
        <v>16</v>
      </c>
      <c r="F589" t="s">
        <v>20</v>
      </c>
      <c r="G589">
        <v>0.38750000000000001</v>
      </c>
      <c r="H589" s="1">
        <v>46033</v>
      </c>
      <c r="I589">
        <v>1</v>
      </c>
      <c r="J589">
        <v>5</v>
      </c>
      <c r="K589">
        <v>2</v>
      </c>
      <c r="L589">
        <v>10</v>
      </c>
      <c r="M589" t="s">
        <v>5071</v>
      </c>
      <c r="N589" t="s">
        <v>5071</v>
      </c>
      <c r="O589">
        <v>1</v>
      </c>
      <c r="P589">
        <v>0</v>
      </c>
    </row>
    <row r="590" spans="1:16" x14ac:dyDescent="0.3">
      <c r="A590" t="s">
        <v>4266</v>
      </c>
      <c r="B590" s="1">
        <v>46033.397222222222</v>
      </c>
      <c r="C590" t="s">
        <v>40</v>
      </c>
      <c r="D590" t="s">
        <v>22</v>
      </c>
      <c r="E590" t="s">
        <v>16</v>
      </c>
      <c r="F590" t="s">
        <v>20</v>
      </c>
      <c r="G590">
        <v>0.3972222222222222</v>
      </c>
      <c r="H590" s="1">
        <v>46033</v>
      </c>
      <c r="I590">
        <v>1</v>
      </c>
      <c r="J590">
        <v>5</v>
      </c>
      <c r="K590">
        <v>2</v>
      </c>
      <c r="L590">
        <v>10</v>
      </c>
      <c r="M590" t="s">
        <v>5071</v>
      </c>
      <c r="N590" t="s">
        <v>5071</v>
      </c>
      <c r="O590">
        <v>1</v>
      </c>
      <c r="P590">
        <v>0</v>
      </c>
    </row>
    <row r="591" spans="1:16" x14ac:dyDescent="0.3">
      <c r="A591" t="s">
        <v>377</v>
      </c>
      <c r="B591" s="1">
        <v>46033.412499999999</v>
      </c>
      <c r="C591" t="s">
        <v>40</v>
      </c>
      <c r="D591" t="s">
        <v>22</v>
      </c>
      <c r="E591" t="s">
        <v>16</v>
      </c>
      <c r="F591" t="s">
        <v>20</v>
      </c>
      <c r="G591">
        <v>0.41249999999999998</v>
      </c>
      <c r="H591" s="1">
        <v>46033</v>
      </c>
      <c r="I591">
        <v>1</v>
      </c>
      <c r="J591">
        <v>5</v>
      </c>
      <c r="K591">
        <v>2</v>
      </c>
      <c r="L591">
        <v>10</v>
      </c>
      <c r="M591" t="s">
        <v>5071</v>
      </c>
      <c r="N591" t="s">
        <v>5071</v>
      </c>
      <c r="O591">
        <v>1</v>
      </c>
      <c r="P591">
        <v>0</v>
      </c>
    </row>
    <row r="592" spans="1:16" x14ac:dyDescent="0.3">
      <c r="A592" t="s">
        <v>2755</v>
      </c>
      <c r="B592" s="1">
        <v>46033.417361111111</v>
      </c>
      <c r="C592" t="s">
        <v>7</v>
      </c>
      <c r="D592" t="s">
        <v>15</v>
      </c>
      <c r="E592" t="s">
        <v>9</v>
      </c>
      <c r="F592" t="s">
        <v>10</v>
      </c>
      <c r="G592">
        <v>0.41736111111111113</v>
      </c>
      <c r="H592" s="1">
        <v>46033</v>
      </c>
      <c r="I592">
        <v>1</v>
      </c>
      <c r="J592">
        <v>3</v>
      </c>
      <c r="K592">
        <v>2</v>
      </c>
      <c r="L592">
        <v>6</v>
      </c>
      <c r="M592" t="s">
        <v>5071</v>
      </c>
      <c r="N592" t="s">
        <v>5071</v>
      </c>
      <c r="O592">
        <v>1</v>
      </c>
      <c r="P592">
        <v>0</v>
      </c>
    </row>
    <row r="593" spans="1:16" x14ac:dyDescent="0.3">
      <c r="A593" t="s">
        <v>2262</v>
      </c>
      <c r="B593" s="1">
        <v>46033.442361111112</v>
      </c>
      <c r="C593" t="s">
        <v>7</v>
      </c>
      <c r="D593" t="s">
        <v>8</v>
      </c>
      <c r="E593" t="s">
        <v>19</v>
      </c>
      <c r="F593" t="s">
        <v>10</v>
      </c>
      <c r="G593">
        <v>0.44236111111111109</v>
      </c>
      <c r="H593" s="1">
        <v>46033</v>
      </c>
      <c r="I593">
        <v>1</v>
      </c>
      <c r="J593">
        <v>3</v>
      </c>
      <c r="K593">
        <v>2</v>
      </c>
      <c r="L593">
        <v>6</v>
      </c>
      <c r="M593" t="s">
        <v>5071</v>
      </c>
      <c r="N593" t="s">
        <v>5071</v>
      </c>
      <c r="O593">
        <v>1</v>
      </c>
      <c r="P593">
        <v>0</v>
      </c>
    </row>
    <row r="594" spans="1:16" x14ac:dyDescent="0.3">
      <c r="A594" t="s">
        <v>3454</v>
      </c>
      <c r="B594" s="1">
        <v>46033.466666666667</v>
      </c>
      <c r="C594" t="s">
        <v>12</v>
      </c>
      <c r="D594" t="s">
        <v>22</v>
      </c>
      <c r="E594" t="s">
        <v>31</v>
      </c>
      <c r="F594" t="s">
        <v>10</v>
      </c>
      <c r="G594">
        <v>0.46666666666666667</v>
      </c>
      <c r="H594" s="1">
        <v>46033</v>
      </c>
      <c r="I594">
        <v>1</v>
      </c>
      <c r="J594">
        <v>1</v>
      </c>
      <c r="K594">
        <v>2</v>
      </c>
      <c r="L594">
        <v>2</v>
      </c>
      <c r="M594" t="s">
        <v>5069</v>
      </c>
      <c r="N594" t="s">
        <v>5069</v>
      </c>
      <c r="O594">
        <v>1</v>
      </c>
      <c r="P594">
        <v>0</v>
      </c>
    </row>
    <row r="595" spans="1:16" x14ac:dyDescent="0.3">
      <c r="A595" t="s">
        <v>4301</v>
      </c>
      <c r="B595" s="1">
        <v>46033.488888888889</v>
      </c>
      <c r="C595" t="s">
        <v>7</v>
      </c>
      <c r="D595" t="s">
        <v>22</v>
      </c>
      <c r="E595" t="s">
        <v>31</v>
      </c>
      <c r="F595" t="s">
        <v>20</v>
      </c>
      <c r="G595">
        <v>0.48888888888888887</v>
      </c>
      <c r="H595" s="1">
        <v>46033</v>
      </c>
      <c r="I595">
        <v>1</v>
      </c>
      <c r="J595">
        <v>3</v>
      </c>
      <c r="K595">
        <v>2</v>
      </c>
      <c r="L595">
        <v>6</v>
      </c>
      <c r="M595" t="s">
        <v>5071</v>
      </c>
      <c r="N595" t="s">
        <v>5071</v>
      </c>
      <c r="O595">
        <v>1</v>
      </c>
      <c r="P595">
        <v>0</v>
      </c>
    </row>
    <row r="596" spans="1:16" x14ac:dyDescent="0.3">
      <c r="A596" t="s">
        <v>1477</v>
      </c>
      <c r="B596" s="1">
        <v>46033.5</v>
      </c>
      <c r="C596" t="s">
        <v>7</v>
      </c>
      <c r="D596" t="s">
        <v>15</v>
      </c>
      <c r="E596" t="s">
        <v>19</v>
      </c>
      <c r="F596" t="s">
        <v>10</v>
      </c>
      <c r="G596">
        <v>0.5</v>
      </c>
      <c r="H596" s="1">
        <v>46033</v>
      </c>
      <c r="I596">
        <v>1</v>
      </c>
      <c r="J596">
        <v>3</v>
      </c>
      <c r="K596">
        <v>2</v>
      </c>
      <c r="L596">
        <v>6</v>
      </c>
      <c r="M596" t="s">
        <v>5071</v>
      </c>
      <c r="N596" t="s">
        <v>5071</v>
      </c>
      <c r="O596">
        <v>1</v>
      </c>
      <c r="P596">
        <v>0</v>
      </c>
    </row>
    <row r="597" spans="1:16" x14ac:dyDescent="0.3">
      <c r="A597" t="s">
        <v>460</v>
      </c>
      <c r="B597" s="1">
        <v>46033.527777777781</v>
      </c>
      <c r="C597" t="s">
        <v>12</v>
      </c>
      <c r="D597" t="s">
        <v>22</v>
      </c>
      <c r="E597" t="s">
        <v>31</v>
      </c>
      <c r="F597" t="s">
        <v>33</v>
      </c>
      <c r="G597">
        <v>0.52777777777777779</v>
      </c>
      <c r="H597" s="1">
        <v>46033</v>
      </c>
      <c r="I597">
        <v>1</v>
      </c>
      <c r="J597">
        <v>1</v>
      </c>
      <c r="K597">
        <v>4</v>
      </c>
      <c r="L597">
        <v>4</v>
      </c>
      <c r="M597" t="s">
        <v>5069</v>
      </c>
      <c r="N597" t="s">
        <v>5069</v>
      </c>
      <c r="O597">
        <v>1</v>
      </c>
      <c r="P597">
        <v>1</v>
      </c>
    </row>
    <row r="598" spans="1:16" x14ac:dyDescent="0.3">
      <c r="A598" t="s">
        <v>1778</v>
      </c>
      <c r="B598" s="1">
        <v>46033.544444444444</v>
      </c>
      <c r="C598" t="s">
        <v>7</v>
      </c>
      <c r="D598" t="s">
        <v>15</v>
      </c>
      <c r="E598" t="s">
        <v>19</v>
      </c>
      <c r="F598" t="s">
        <v>20</v>
      </c>
      <c r="G598">
        <v>0.5444444444444444</v>
      </c>
      <c r="H598" s="1">
        <v>46033</v>
      </c>
      <c r="I598">
        <v>1</v>
      </c>
      <c r="J598">
        <v>3</v>
      </c>
      <c r="K598">
        <v>2</v>
      </c>
      <c r="L598">
        <v>6</v>
      </c>
      <c r="M598" t="s">
        <v>5071</v>
      </c>
      <c r="N598" t="s">
        <v>5071</v>
      </c>
      <c r="O598">
        <v>1</v>
      </c>
      <c r="P598">
        <v>0</v>
      </c>
    </row>
    <row r="599" spans="1:16" x14ac:dyDescent="0.3">
      <c r="A599" t="s">
        <v>4727</v>
      </c>
      <c r="B599" s="1">
        <v>46033.555555555555</v>
      </c>
      <c r="C599" t="s">
        <v>12</v>
      </c>
      <c r="D599" t="s">
        <v>8</v>
      </c>
      <c r="E599" t="s">
        <v>9</v>
      </c>
      <c r="F599" t="s">
        <v>13</v>
      </c>
      <c r="G599">
        <v>0.55555555555555558</v>
      </c>
      <c r="H599" s="1">
        <v>46033</v>
      </c>
      <c r="I599">
        <v>1</v>
      </c>
      <c r="J599">
        <v>1</v>
      </c>
      <c r="K599">
        <v>1</v>
      </c>
      <c r="L599">
        <v>1</v>
      </c>
      <c r="M599" t="s">
        <v>5069</v>
      </c>
      <c r="N599" t="s">
        <v>5069</v>
      </c>
      <c r="O599">
        <v>1</v>
      </c>
      <c r="P599">
        <v>0</v>
      </c>
    </row>
    <row r="600" spans="1:16" x14ac:dyDescent="0.3">
      <c r="A600" t="s">
        <v>3974</v>
      </c>
      <c r="B600" s="1">
        <v>46033.572916666664</v>
      </c>
      <c r="C600" t="s">
        <v>7</v>
      </c>
      <c r="D600" t="s">
        <v>18</v>
      </c>
      <c r="E600" t="s">
        <v>19</v>
      </c>
      <c r="F600" t="s">
        <v>10</v>
      </c>
      <c r="G600">
        <v>0.57291666666666663</v>
      </c>
      <c r="H600" s="1">
        <v>46033</v>
      </c>
      <c r="I600">
        <v>1</v>
      </c>
      <c r="J600">
        <v>3</v>
      </c>
      <c r="K600">
        <v>2</v>
      </c>
      <c r="L600">
        <v>6</v>
      </c>
      <c r="M600" t="s">
        <v>5071</v>
      </c>
      <c r="N600" t="s">
        <v>5071</v>
      </c>
      <c r="O600">
        <v>1</v>
      </c>
      <c r="P600">
        <v>0</v>
      </c>
    </row>
    <row r="601" spans="1:16" x14ac:dyDescent="0.3">
      <c r="A601" t="s">
        <v>2305</v>
      </c>
      <c r="B601" s="1">
        <v>46033.57708333333</v>
      </c>
      <c r="C601" t="s">
        <v>7</v>
      </c>
      <c r="D601" t="s">
        <v>18</v>
      </c>
      <c r="E601" t="s">
        <v>19</v>
      </c>
      <c r="F601" t="s">
        <v>13</v>
      </c>
      <c r="G601">
        <v>0.57708333333333328</v>
      </c>
      <c r="H601" s="1">
        <v>46033</v>
      </c>
      <c r="I601">
        <v>1</v>
      </c>
      <c r="J601">
        <v>3</v>
      </c>
      <c r="K601">
        <v>1</v>
      </c>
      <c r="L601">
        <v>3</v>
      </c>
      <c r="M601" t="s">
        <v>5069</v>
      </c>
      <c r="N601" t="s">
        <v>5069</v>
      </c>
      <c r="O601">
        <v>1</v>
      </c>
      <c r="P601">
        <v>0</v>
      </c>
    </row>
    <row r="602" spans="1:16" x14ac:dyDescent="0.3">
      <c r="A602" t="s">
        <v>1690</v>
      </c>
      <c r="B602" s="1">
        <v>46033.592361111114</v>
      </c>
      <c r="C602" t="s">
        <v>7</v>
      </c>
      <c r="D602" t="s">
        <v>22</v>
      </c>
      <c r="E602" t="s">
        <v>19</v>
      </c>
      <c r="F602" t="s">
        <v>10</v>
      </c>
      <c r="G602">
        <v>0.59236111111111112</v>
      </c>
      <c r="H602" s="1">
        <v>46033</v>
      </c>
      <c r="I602">
        <v>1</v>
      </c>
      <c r="J602">
        <v>3</v>
      </c>
      <c r="K602">
        <v>2</v>
      </c>
      <c r="L602">
        <v>6</v>
      </c>
      <c r="M602" t="s">
        <v>5071</v>
      </c>
      <c r="N602" t="s">
        <v>5071</v>
      </c>
      <c r="O602">
        <v>1</v>
      </c>
      <c r="P602">
        <v>0</v>
      </c>
    </row>
    <row r="603" spans="1:16" x14ac:dyDescent="0.3">
      <c r="A603" t="s">
        <v>1983</v>
      </c>
      <c r="B603" s="1">
        <v>46033.606249999997</v>
      </c>
      <c r="C603" t="s">
        <v>26</v>
      </c>
      <c r="D603" t="s">
        <v>8</v>
      </c>
      <c r="E603" t="s">
        <v>16</v>
      </c>
      <c r="F603" t="s">
        <v>13</v>
      </c>
      <c r="G603">
        <v>0.60624999999999996</v>
      </c>
      <c r="H603" s="1">
        <v>46033</v>
      </c>
      <c r="I603">
        <v>1</v>
      </c>
      <c r="J603">
        <v>3</v>
      </c>
      <c r="K603">
        <v>1</v>
      </c>
      <c r="L603">
        <v>3</v>
      </c>
      <c r="M603" t="s">
        <v>5069</v>
      </c>
      <c r="N603" t="s">
        <v>5069</v>
      </c>
      <c r="O603">
        <v>1</v>
      </c>
      <c r="P603">
        <v>0</v>
      </c>
    </row>
    <row r="604" spans="1:16" x14ac:dyDescent="0.3">
      <c r="A604" t="s">
        <v>2534</v>
      </c>
      <c r="B604" s="1">
        <v>46033.629166666666</v>
      </c>
      <c r="C604" t="s">
        <v>7</v>
      </c>
      <c r="D604" t="s">
        <v>22</v>
      </c>
      <c r="E604" t="s">
        <v>19</v>
      </c>
      <c r="F604" t="s">
        <v>20</v>
      </c>
      <c r="G604">
        <v>0.62916666666666665</v>
      </c>
      <c r="H604" s="1">
        <v>46033</v>
      </c>
      <c r="I604">
        <v>1</v>
      </c>
      <c r="J604">
        <v>3</v>
      </c>
      <c r="K604">
        <v>2</v>
      </c>
      <c r="L604">
        <v>6</v>
      </c>
      <c r="M604" t="s">
        <v>5071</v>
      </c>
      <c r="N604" t="s">
        <v>5071</v>
      </c>
      <c r="O604">
        <v>1</v>
      </c>
      <c r="P604">
        <v>0</v>
      </c>
    </row>
    <row r="605" spans="1:16" x14ac:dyDescent="0.3">
      <c r="A605" t="s">
        <v>1111</v>
      </c>
      <c r="B605" s="1">
        <v>46033.633333333331</v>
      </c>
      <c r="C605" t="s">
        <v>12</v>
      </c>
      <c r="D605" t="s">
        <v>22</v>
      </c>
      <c r="E605" t="s">
        <v>9</v>
      </c>
      <c r="F605" t="s">
        <v>13</v>
      </c>
      <c r="G605">
        <v>0.6333333333333333</v>
      </c>
      <c r="H605" s="1">
        <v>46033</v>
      </c>
      <c r="I605">
        <v>1</v>
      </c>
      <c r="J605">
        <v>1</v>
      </c>
      <c r="K605">
        <v>1</v>
      </c>
      <c r="L605">
        <v>1</v>
      </c>
      <c r="M605" t="s">
        <v>5069</v>
      </c>
      <c r="N605" t="s">
        <v>5069</v>
      </c>
      <c r="O605">
        <v>1</v>
      </c>
      <c r="P605">
        <v>0</v>
      </c>
    </row>
    <row r="606" spans="1:16" x14ac:dyDescent="0.3">
      <c r="A606" t="s">
        <v>3960</v>
      </c>
      <c r="B606" s="1">
        <v>46033.638194444444</v>
      </c>
      <c r="C606" t="s">
        <v>7</v>
      </c>
      <c r="D606" t="s">
        <v>8</v>
      </c>
      <c r="E606" t="s">
        <v>19</v>
      </c>
      <c r="F606" t="s">
        <v>20</v>
      </c>
      <c r="G606">
        <v>0.6381944444444444</v>
      </c>
      <c r="H606" s="1">
        <v>46033</v>
      </c>
      <c r="I606">
        <v>1</v>
      </c>
      <c r="J606">
        <v>3</v>
      </c>
      <c r="K606">
        <v>2</v>
      </c>
      <c r="L606">
        <v>6</v>
      </c>
      <c r="M606" t="s">
        <v>5071</v>
      </c>
      <c r="N606" t="s">
        <v>5071</v>
      </c>
      <c r="O606">
        <v>1</v>
      </c>
      <c r="P606">
        <v>0</v>
      </c>
    </row>
    <row r="607" spans="1:16" x14ac:dyDescent="0.3">
      <c r="A607" t="s">
        <v>3943</v>
      </c>
      <c r="B607" s="1">
        <v>46033.638194444444</v>
      </c>
      <c r="C607" t="s">
        <v>47</v>
      </c>
      <c r="D607" t="s">
        <v>22</v>
      </c>
      <c r="E607" t="s">
        <v>19</v>
      </c>
      <c r="F607" t="s">
        <v>20</v>
      </c>
      <c r="G607">
        <v>0.6381944444444444</v>
      </c>
      <c r="H607" s="1">
        <v>46033</v>
      </c>
      <c r="I607">
        <v>1</v>
      </c>
      <c r="J607">
        <v>1</v>
      </c>
      <c r="K607">
        <v>2</v>
      </c>
      <c r="L607">
        <v>2</v>
      </c>
      <c r="M607" t="s">
        <v>5069</v>
      </c>
      <c r="N607" t="s">
        <v>5069</v>
      </c>
      <c r="O607">
        <v>1</v>
      </c>
      <c r="P607">
        <v>0</v>
      </c>
    </row>
    <row r="608" spans="1:16" x14ac:dyDescent="0.3">
      <c r="A608" t="s">
        <v>4536</v>
      </c>
      <c r="B608" s="1">
        <v>46033.658333333333</v>
      </c>
      <c r="C608" t="s">
        <v>40</v>
      </c>
      <c r="D608" t="s">
        <v>15</v>
      </c>
      <c r="E608" t="s">
        <v>16</v>
      </c>
      <c r="F608" t="s">
        <v>53</v>
      </c>
      <c r="G608">
        <v>0.65833333333333333</v>
      </c>
      <c r="H608" s="1">
        <v>46033</v>
      </c>
      <c r="I608">
        <v>1</v>
      </c>
      <c r="J608">
        <v>5</v>
      </c>
      <c r="K608">
        <v>5</v>
      </c>
      <c r="L608">
        <v>25</v>
      </c>
      <c r="M608" t="s">
        <v>5075</v>
      </c>
      <c r="N608" t="s">
        <v>5076</v>
      </c>
      <c r="O608">
        <v>1</v>
      </c>
      <c r="P608">
        <v>1</v>
      </c>
    </row>
    <row r="609" spans="1:16" x14ac:dyDescent="0.3">
      <c r="A609" t="s">
        <v>4350</v>
      </c>
      <c r="B609" s="1">
        <v>46033.661111111112</v>
      </c>
      <c r="C609" t="s">
        <v>40</v>
      </c>
      <c r="D609" t="s">
        <v>15</v>
      </c>
      <c r="E609" t="s">
        <v>16</v>
      </c>
      <c r="F609" t="s">
        <v>20</v>
      </c>
      <c r="G609">
        <v>0.66111111111111109</v>
      </c>
      <c r="H609" s="1">
        <v>46033</v>
      </c>
      <c r="I609">
        <v>1</v>
      </c>
      <c r="J609">
        <v>5</v>
      </c>
      <c r="K609">
        <v>2</v>
      </c>
      <c r="L609">
        <v>10</v>
      </c>
      <c r="M609" t="s">
        <v>5071</v>
      </c>
      <c r="N609" t="s">
        <v>5071</v>
      </c>
      <c r="O609">
        <v>1</v>
      </c>
      <c r="P609">
        <v>0</v>
      </c>
    </row>
    <row r="610" spans="1:16" x14ac:dyDescent="0.3">
      <c r="A610" t="s">
        <v>2356</v>
      </c>
      <c r="B610" s="1">
        <v>46033.668055555558</v>
      </c>
      <c r="C610" t="s">
        <v>7</v>
      </c>
      <c r="D610" t="s">
        <v>15</v>
      </c>
      <c r="E610" t="s">
        <v>19</v>
      </c>
      <c r="F610" t="s">
        <v>10</v>
      </c>
      <c r="G610">
        <v>0.66805555555555551</v>
      </c>
      <c r="H610" s="1">
        <v>46033</v>
      </c>
      <c r="I610">
        <v>1</v>
      </c>
      <c r="J610">
        <v>3</v>
      </c>
      <c r="K610">
        <v>2</v>
      </c>
      <c r="L610">
        <v>6</v>
      </c>
      <c r="M610" t="s">
        <v>5071</v>
      </c>
      <c r="N610" t="s">
        <v>5071</v>
      </c>
      <c r="O610">
        <v>1</v>
      </c>
      <c r="P610">
        <v>0</v>
      </c>
    </row>
    <row r="611" spans="1:16" x14ac:dyDescent="0.3">
      <c r="A611" t="s">
        <v>4901</v>
      </c>
      <c r="B611" s="1">
        <v>46033.683333333334</v>
      </c>
      <c r="C611" t="s">
        <v>40</v>
      </c>
      <c r="D611" t="s">
        <v>22</v>
      </c>
      <c r="E611" t="s">
        <v>16</v>
      </c>
      <c r="F611" t="s">
        <v>20</v>
      </c>
      <c r="G611">
        <v>0.68333333333333335</v>
      </c>
      <c r="H611" s="1">
        <v>46033</v>
      </c>
      <c r="I611">
        <v>1</v>
      </c>
      <c r="J611">
        <v>5</v>
      </c>
      <c r="K611">
        <v>2</v>
      </c>
      <c r="L611">
        <v>10</v>
      </c>
      <c r="M611" t="s">
        <v>5071</v>
      </c>
      <c r="N611" t="s">
        <v>5071</v>
      </c>
      <c r="O611">
        <v>1</v>
      </c>
      <c r="P611">
        <v>0</v>
      </c>
    </row>
    <row r="612" spans="1:16" x14ac:dyDescent="0.3">
      <c r="A612" t="s">
        <v>3835</v>
      </c>
      <c r="B612" s="1">
        <v>46033.686805555553</v>
      </c>
      <c r="C612" t="s">
        <v>7</v>
      </c>
      <c r="D612" t="s">
        <v>22</v>
      </c>
      <c r="E612" t="s">
        <v>19</v>
      </c>
      <c r="F612" t="s">
        <v>33</v>
      </c>
      <c r="G612">
        <v>0.68680555555555556</v>
      </c>
      <c r="H612" s="1">
        <v>46033</v>
      </c>
      <c r="I612">
        <v>1</v>
      </c>
      <c r="J612">
        <v>3</v>
      </c>
      <c r="K612">
        <v>4</v>
      </c>
      <c r="L612">
        <v>12</v>
      </c>
      <c r="M612" t="s">
        <v>5073</v>
      </c>
      <c r="N612" t="s">
        <v>5073</v>
      </c>
      <c r="O612">
        <v>1</v>
      </c>
      <c r="P612">
        <v>1</v>
      </c>
    </row>
    <row r="613" spans="1:16" x14ac:dyDescent="0.3">
      <c r="A613" t="s">
        <v>37</v>
      </c>
      <c r="B613" s="1">
        <v>46033.69027777778</v>
      </c>
      <c r="C613" t="s">
        <v>26</v>
      </c>
      <c r="D613" t="s">
        <v>22</v>
      </c>
      <c r="E613" t="s">
        <v>16</v>
      </c>
      <c r="F613" t="s">
        <v>20</v>
      </c>
      <c r="G613">
        <v>0.69027777777777777</v>
      </c>
      <c r="H613" s="1">
        <v>46033</v>
      </c>
      <c r="I613">
        <v>1</v>
      </c>
      <c r="J613">
        <v>3</v>
      </c>
      <c r="K613">
        <v>2</v>
      </c>
      <c r="L613">
        <v>6</v>
      </c>
      <c r="M613" t="s">
        <v>5071</v>
      </c>
      <c r="N613" t="s">
        <v>5071</v>
      </c>
      <c r="O613">
        <v>1</v>
      </c>
      <c r="P613">
        <v>0</v>
      </c>
    </row>
    <row r="614" spans="1:16" x14ac:dyDescent="0.3">
      <c r="A614" t="s">
        <v>4256</v>
      </c>
      <c r="B614" s="1">
        <v>46033.740277777775</v>
      </c>
      <c r="C614" t="s">
        <v>7</v>
      </c>
      <c r="D614" t="s">
        <v>8</v>
      </c>
      <c r="E614" t="s">
        <v>19</v>
      </c>
      <c r="F614" t="s">
        <v>20</v>
      </c>
      <c r="G614">
        <v>0.74027777777777781</v>
      </c>
      <c r="H614" s="1">
        <v>46033</v>
      </c>
      <c r="I614">
        <v>1</v>
      </c>
      <c r="J614">
        <v>3</v>
      </c>
      <c r="K614">
        <v>2</v>
      </c>
      <c r="L614">
        <v>6</v>
      </c>
      <c r="M614" t="s">
        <v>5071</v>
      </c>
      <c r="N614" t="s">
        <v>5071</v>
      </c>
      <c r="O614">
        <v>1</v>
      </c>
      <c r="P614">
        <v>0</v>
      </c>
    </row>
    <row r="615" spans="1:16" x14ac:dyDescent="0.3">
      <c r="A615" t="s">
        <v>1304</v>
      </c>
      <c r="B615" s="1">
        <v>46033.745138888888</v>
      </c>
      <c r="C615" t="s">
        <v>26</v>
      </c>
      <c r="D615" t="s">
        <v>22</v>
      </c>
      <c r="E615" t="s">
        <v>31</v>
      </c>
      <c r="F615" t="s">
        <v>13</v>
      </c>
      <c r="G615">
        <v>0.74513888888888891</v>
      </c>
      <c r="H615" s="1">
        <v>46033</v>
      </c>
      <c r="I615">
        <v>1</v>
      </c>
      <c r="J615">
        <v>3</v>
      </c>
      <c r="K615">
        <v>1</v>
      </c>
      <c r="L615">
        <v>3</v>
      </c>
      <c r="M615" t="s">
        <v>5069</v>
      </c>
      <c r="N615" t="s">
        <v>5069</v>
      </c>
      <c r="O615">
        <v>1</v>
      </c>
      <c r="P615">
        <v>0</v>
      </c>
    </row>
    <row r="616" spans="1:16" x14ac:dyDescent="0.3">
      <c r="A616" t="s">
        <v>382</v>
      </c>
      <c r="B616" s="1">
        <v>46033.752083333333</v>
      </c>
      <c r="C616" t="s">
        <v>7</v>
      </c>
      <c r="D616" t="s">
        <v>15</v>
      </c>
      <c r="E616" t="s">
        <v>19</v>
      </c>
      <c r="F616" t="s">
        <v>20</v>
      </c>
      <c r="G616">
        <v>0.75208333333333333</v>
      </c>
      <c r="H616" s="1">
        <v>46033</v>
      </c>
      <c r="I616">
        <v>1</v>
      </c>
      <c r="J616">
        <v>3</v>
      </c>
      <c r="K616">
        <v>2</v>
      </c>
      <c r="L616">
        <v>6</v>
      </c>
      <c r="M616" t="s">
        <v>5071</v>
      </c>
      <c r="N616" t="s">
        <v>5071</v>
      </c>
      <c r="O616">
        <v>1</v>
      </c>
      <c r="P616">
        <v>0</v>
      </c>
    </row>
    <row r="617" spans="1:16" x14ac:dyDescent="0.3">
      <c r="A617" t="s">
        <v>1857</v>
      </c>
      <c r="B617" s="1">
        <v>46033.769444444442</v>
      </c>
      <c r="C617" t="s">
        <v>26</v>
      </c>
      <c r="D617" t="s">
        <v>8</v>
      </c>
      <c r="E617" t="s">
        <v>16</v>
      </c>
      <c r="F617" t="s">
        <v>10</v>
      </c>
      <c r="G617">
        <v>0.76944444444444449</v>
      </c>
      <c r="H617" s="1">
        <v>46033</v>
      </c>
      <c r="I617">
        <v>1</v>
      </c>
      <c r="J617">
        <v>3</v>
      </c>
      <c r="K617">
        <v>2</v>
      </c>
      <c r="L617">
        <v>6</v>
      </c>
      <c r="M617" t="s">
        <v>5071</v>
      </c>
      <c r="N617" t="s">
        <v>5071</v>
      </c>
      <c r="O617">
        <v>1</v>
      </c>
      <c r="P617">
        <v>0</v>
      </c>
    </row>
    <row r="618" spans="1:16" x14ac:dyDescent="0.3">
      <c r="A618" t="s">
        <v>2057</v>
      </c>
      <c r="B618" s="1">
        <v>46033.878472222219</v>
      </c>
      <c r="C618" t="s">
        <v>35</v>
      </c>
      <c r="D618" t="s">
        <v>8</v>
      </c>
      <c r="E618" t="s">
        <v>16</v>
      </c>
      <c r="F618" t="s">
        <v>13</v>
      </c>
      <c r="G618">
        <v>0.87847222222222221</v>
      </c>
      <c r="H618" s="1">
        <v>46033</v>
      </c>
      <c r="I618">
        <v>1</v>
      </c>
      <c r="J618">
        <v>1</v>
      </c>
      <c r="K618">
        <v>1</v>
      </c>
      <c r="L618">
        <v>1</v>
      </c>
      <c r="M618" t="s">
        <v>5069</v>
      </c>
      <c r="N618" t="s">
        <v>5069</v>
      </c>
      <c r="O618">
        <v>1</v>
      </c>
      <c r="P618">
        <v>0</v>
      </c>
    </row>
    <row r="619" spans="1:16" x14ac:dyDescent="0.3">
      <c r="A619" t="s">
        <v>1978</v>
      </c>
      <c r="B619" s="1">
        <v>46033.879166666666</v>
      </c>
      <c r="C619" t="s">
        <v>26</v>
      </c>
      <c r="D619" t="s">
        <v>15</v>
      </c>
      <c r="E619" t="s">
        <v>19</v>
      </c>
      <c r="F619" t="s">
        <v>20</v>
      </c>
      <c r="G619">
        <v>0.87916666666666665</v>
      </c>
      <c r="H619" s="1">
        <v>46033</v>
      </c>
      <c r="I619">
        <v>1</v>
      </c>
      <c r="J619">
        <v>3</v>
      </c>
      <c r="K619">
        <v>2</v>
      </c>
      <c r="L619">
        <v>6</v>
      </c>
      <c r="M619" t="s">
        <v>5071</v>
      </c>
      <c r="N619" t="s">
        <v>5071</v>
      </c>
      <c r="O619">
        <v>1</v>
      </c>
      <c r="P619">
        <v>0</v>
      </c>
    </row>
    <row r="620" spans="1:16" x14ac:dyDescent="0.3">
      <c r="A620" t="s">
        <v>254</v>
      </c>
      <c r="B620" s="1">
        <v>46033.884027777778</v>
      </c>
      <c r="C620" t="s">
        <v>7</v>
      </c>
      <c r="D620" t="s">
        <v>22</v>
      </c>
      <c r="E620" t="s">
        <v>19</v>
      </c>
      <c r="F620" t="s">
        <v>10</v>
      </c>
      <c r="G620">
        <v>0.88402777777777775</v>
      </c>
      <c r="H620" s="1">
        <v>46033</v>
      </c>
      <c r="I620">
        <v>1</v>
      </c>
      <c r="J620">
        <v>3</v>
      </c>
      <c r="K620">
        <v>2</v>
      </c>
      <c r="L620">
        <v>6</v>
      </c>
      <c r="M620" t="s">
        <v>5071</v>
      </c>
      <c r="N620" t="s">
        <v>5071</v>
      </c>
      <c r="O620">
        <v>1</v>
      </c>
      <c r="P620">
        <v>0</v>
      </c>
    </row>
    <row r="621" spans="1:16" x14ac:dyDescent="0.3">
      <c r="A621" t="s">
        <v>123</v>
      </c>
      <c r="B621" s="1">
        <v>46033.899305555555</v>
      </c>
      <c r="C621" t="s">
        <v>35</v>
      </c>
      <c r="D621" t="s">
        <v>18</v>
      </c>
      <c r="E621" t="s">
        <v>9</v>
      </c>
      <c r="F621" t="s">
        <v>10</v>
      </c>
      <c r="G621">
        <v>0.89930555555555558</v>
      </c>
      <c r="H621" s="1">
        <v>46033</v>
      </c>
      <c r="I621">
        <v>1</v>
      </c>
      <c r="J621">
        <v>1</v>
      </c>
      <c r="K621">
        <v>2</v>
      </c>
      <c r="L621">
        <v>2</v>
      </c>
      <c r="M621" t="s">
        <v>5069</v>
      </c>
      <c r="N621" t="s">
        <v>5069</v>
      </c>
      <c r="O621">
        <v>1</v>
      </c>
      <c r="P621">
        <v>0</v>
      </c>
    </row>
    <row r="622" spans="1:16" x14ac:dyDescent="0.3">
      <c r="A622" t="s">
        <v>1064</v>
      </c>
      <c r="B622" s="1">
        <v>46033.929861111108</v>
      </c>
      <c r="C622" t="s">
        <v>7</v>
      </c>
      <c r="D622" t="s">
        <v>8</v>
      </c>
      <c r="E622" t="s">
        <v>19</v>
      </c>
      <c r="F622" t="s">
        <v>33</v>
      </c>
      <c r="G622">
        <v>0.92986111111111114</v>
      </c>
      <c r="H622" s="1">
        <v>46033</v>
      </c>
      <c r="I622">
        <v>1</v>
      </c>
      <c r="J622">
        <v>3</v>
      </c>
      <c r="K622">
        <v>4</v>
      </c>
      <c r="L622">
        <v>12</v>
      </c>
      <c r="M622" t="s">
        <v>5073</v>
      </c>
      <c r="N622" t="s">
        <v>5073</v>
      </c>
      <c r="O622">
        <v>1</v>
      </c>
      <c r="P622">
        <v>1</v>
      </c>
    </row>
    <row r="623" spans="1:16" x14ac:dyDescent="0.3">
      <c r="A623" t="s">
        <v>2145</v>
      </c>
      <c r="B623" s="1">
        <v>46033.938888888886</v>
      </c>
      <c r="C623" t="s">
        <v>7</v>
      </c>
      <c r="D623" t="s">
        <v>15</v>
      </c>
      <c r="E623" t="s">
        <v>19</v>
      </c>
      <c r="F623" t="s">
        <v>53</v>
      </c>
      <c r="G623">
        <v>0.93888888888888888</v>
      </c>
      <c r="H623" s="1">
        <v>46033</v>
      </c>
      <c r="I623">
        <v>1</v>
      </c>
      <c r="J623">
        <v>3</v>
      </c>
      <c r="K623">
        <v>5</v>
      </c>
      <c r="L623">
        <v>15</v>
      </c>
      <c r="M623" t="s">
        <v>5073</v>
      </c>
      <c r="N623" t="s">
        <v>5073</v>
      </c>
      <c r="O623">
        <v>1</v>
      </c>
      <c r="P623">
        <v>1</v>
      </c>
    </row>
    <row r="624" spans="1:16" x14ac:dyDescent="0.3">
      <c r="A624" t="s">
        <v>1432</v>
      </c>
      <c r="B624" s="1">
        <v>46033.943055555559</v>
      </c>
      <c r="C624" t="s">
        <v>35</v>
      </c>
      <c r="D624" t="s">
        <v>18</v>
      </c>
      <c r="E624" t="s">
        <v>31</v>
      </c>
      <c r="F624" t="s">
        <v>13</v>
      </c>
      <c r="G624">
        <v>0.94305555555555554</v>
      </c>
      <c r="H624" s="1">
        <v>46033</v>
      </c>
      <c r="I624">
        <v>1</v>
      </c>
      <c r="J624">
        <v>1</v>
      </c>
      <c r="K624">
        <v>1</v>
      </c>
      <c r="L624">
        <v>1</v>
      </c>
      <c r="M624" t="s">
        <v>5069</v>
      </c>
      <c r="N624" t="s">
        <v>5069</v>
      </c>
      <c r="O624">
        <v>1</v>
      </c>
      <c r="P624">
        <v>0</v>
      </c>
    </row>
    <row r="625" spans="1:16" x14ac:dyDescent="0.3">
      <c r="A625" t="s">
        <v>1634</v>
      </c>
      <c r="B625" s="1">
        <v>46033.95</v>
      </c>
      <c r="C625" t="s">
        <v>7</v>
      </c>
      <c r="D625" t="s">
        <v>8</v>
      </c>
      <c r="E625" t="s">
        <v>9</v>
      </c>
      <c r="F625" t="s">
        <v>20</v>
      </c>
      <c r="G625">
        <v>0.95</v>
      </c>
      <c r="H625" s="1">
        <v>46033</v>
      </c>
      <c r="I625">
        <v>1</v>
      </c>
      <c r="J625">
        <v>3</v>
      </c>
      <c r="K625">
        <v>2</v>
      </c>
      <c r="L625">
        <v>6</v>
      </c>
      <c r="M625" t="s">
        <v>5071</v>
      </c>
      <c r="N625" t="s">
        <v>5071</v>
      </c>
      <c r="O625">
        <v>1</v>
      </c>
      <c r="P625">
        <v>0</v>
      </c>
    </row>
    <row r="626" spans="1:16" x14ac:dyDescent="0.3">
      <c r="A626" t="s">
        <v>883</v>
      </c>
      <c r="B626" s="1">
        <v>46033.959027777775</v>
      </c>
      <c r="C626" t="s">
        <v>7</v>
      </c>
      <c r="D626" t="s">
        <v>15</v>
      </c>
      <c r="E626" t="s">
        <v>31</v>
      </c>
      <c r="F626" t="s">
        <v>20</v>
      </c>
      <c r="G626">
        <v>0.95902777777777781</v>
      </c>
      <c r="H626" s="1">
        <v>46033</v>
      </c>
      <c r="I626">
        <v>1</v>
      </c>
      <c r="J626">
        <v>3</v>
      </c>
      <c r="K626">
        <v>2</v>
      </c>
      <c r="L626">
        <v>6</v>
      </c>
      <c r="M626" t="s">
        <v>5071</v>
      </c>
      <c r="N626" t="s">
        <v>5071</v>
      </c>
      <c r="O626">
        <v>1</v>
      </c>
      <c r="P626">
        <v>0</v>
      </c>
    </row>
    <row r="627" spans="1:16" x14ac:dyDescent="0.3">
      <c r="A627" t="s">
        <v>4306</v>
      </c>
      <c r="B627" s="1">
        <v>46033.974305555559</v>
      </c>
      <c r="C627" t="s">
        <v>7</v>
      </c>
      <c r="D627" t="s">
        <v>8</v>
      </c>
      <c r="E627" t="s">
        <v>19</v>
      </c>
      <c r="F627" t="s">
        <v>10</v>
      </c>
      <c r="G627">
        <v>0.97430555555555554</v>
      </c>
      <c r="H627" s="1">
        <v>46033</v>
      </c>
      <c r="I627">
        <v>1</v>
      </c>
      <c r="J627">
        <v>3</v>
      </c>
      <c r="K627">
        <v>2</v>
      </c>
      <c r="L627">
        <v>6</v>
      </c>
      <c r="M627" t="s">
        <v>5071</v>
      </c>
      <c r="N627" t="s">
        <v>5071</v>
      </c>
      <c r="O627">
        <v>1</v>
      </c>
      <c r="P627">
        <v>0</v>
      </c>
    </row>
    <row r="628" spans="1:16" x14ac:dyDescent="0.3">
      <c r="A628" t="s">
        <v>231</v>
      </c>
      <c r="B628" s="1">
        <v>46033.974999999999</v>
      </c>
      <c r="C628" t="s">
        <v>7</v>
      </c>
      <c r="D628" t="s">
        <v>8</v>
      </c>
      <c r="E628" t="s">
        <v>19</v>
      </c>
      <c r="F628" t="s">
        <v>13</v>
      </c>
      <c r="G628">
        <v>0.97499999999999998</v>
      </c>
      <c r="H628" s="1">
        <v>46033</v>
      </c>
      <c r="I628">
        <v>1</v>
      </c>
      <c r="J628">
        <v>3</v>
      </c>
      <c r="K628">
        <v>1</v>
      </c>
      <c r="L628">
        <v>3</v>
      </c>
      <c r="M628" t="s">
        <v>5069</v>
      </c>
      <c r="N628" t="s">
        <v>5069</v>
      </c>
      <c r="O628">
        <v>1</v>
      </c>
      <c r="P628">
        <v>0</v>
      </c>
    </row>
    <row r="629" spans="1:16" x14ac:dyDescent="0.3">
      <c r="A629" t="s">
        <v>5014</v>
      </c>
      <c r="B629" s="1">
        <v>46034.007638888892</v>
      </c>
      <c r="C629" t="s">
        <v>12</v>
      </c>
      <c r="D629" t="s">
        <v>18</v>
      </c>
      <c r="E629" t="s">
        <v>9</v>
      </c>
      <c r="F629" t="s">
        <v>33</v>
      </c>
      <c r="G629">
        <v>7.6388888888888886E-3</v>
      </c>
      <c r="H629" s="1">
        <v>46034</v>
      </c>
      <c r="I629">
        <v>1</v>
      </c>
      <c r="J629">
        <v>1</v>
      </c>
      <c r="K629">
        <v>4</v>
      </c>
      <c r="L629">
        <v>4</v>
      </c>
      <c r="M629" t="s">
        <v>5069</v>
      </c>
      <c r="N629" t="s">
        <v>5069</v>
      </c>
      <c r="O629">
        <v>1</v>
      </c>
      <c r="P629">
        <v>1</v>
      </c>
    </row>
    <row r="630" spans="1:16" x14ac:dyDescent="0.3">
      <c r="A630" t="s">
        <v>4177</v>
      </c>
      <c r="B630" s="1">
        <v>46034.043055555558</v>
      </c>
      <c r="C630" t="s">
        <v>7</v>
      </c>
      <c r="D630" t="s">
        <v>8</v>
      </c>
      <c r="E630" t="s">
        <v>19</v>
      </c>
      <c r="F630" t="s">
        <v>13</v>
      </c>
      <c r="G630">
        <v>4.3055555555555555E-2</v>
      </c>
      <c r="H630" s="1">
        <v>46034</v>
      </c>
      <c r="I630">
        <v>1</v>
      </c>
      <c r="J630">
        <v>3</v>
      </c>
      <c r="K630">
        <v>1</v>
      </c>
      <c r="L630">
        <v>3</v>
      </c>
      <c r="M630" t="s">
        <v>5069</v>
      </c>
      <c r="N630" t="s">
        <v>5069</v>
      </c>
      <c r="O630">
        <v>1</v>
      </c>
      <c r="P630">
        <v>0</v>
      </c>
    </row>
    <row r="631" spans="1:16" x14ac:dyDescent="0.3">
      <c r="A631" t="s">
        <v>843</v>
      </c>
      <c r="B631" s="1">
        <v>46034.123611111114</v>
      </c>
      <c r="C631" t="s">
        <v>26</v>
      </c>
      <c r="D631" t="s">
        <v>22</v>
      </c>
      <c r="E631" t="s">
        <v>16</v>
      </c>
      <c r="F631" t="s">
        <v>20</v>
      </c>
      <c r="G631">
        <v>0.12361111111111112</v>
      </c>
      <c r="H631" s="1">
        <v>46034</v>
      </c>
      <c r="I631">
        <v>1</v>
      </c>
      <c r="J631">
        <v>3</v>
      </c>
      <c r="K631">
        <v>2</v>
      </c>
      <c r="L631">
        <v>6</v>
      </c>
      <c r="M631" t="s">
        <v>5071</v>
      </c>
      <c r="N631" t="s">
        <v>5071</v>
      </c>
      <c r="O631">
        <v>1</v>
      </c>
      <c r="P631">
        <v>0</v>
      </c>
    </row>
    <row r="632" spans="1:16" x14ac:dyDescent="0.3">
      <c r="A632" t="s">
        <v>4017</v>
      </c>
      <c r="B632" s="1">
        <v>46034.165277777778</v>
      </c>
      <c r="C632" t="s">
        <v>7</v>
      </c>
      <c r="D632" t="s">
        <v>22</v>
      </c>
      <c r="E632" t="s">
        <v>16</v>
      </c>
      <c r="F632" t="s">
        <v>10</v>
      </c>
      <c r="G632">
        <v>0.16527777777777777</v>
      </c>
      <c r="H632" s="1">
        <v>46034</v>
      </c>
      <c r="I632">
        <v>1</v>
      </c>
      <c r="J632">
        <v>3</v>
      </c>
      <c r="K632">
        <v>2</v>
      </c>
      <c r="L632">
        <v>6</v>
      </c>
      <c r="M632" t="s">
        <v>5071</v>
      </c>
      <c r="N632" t="s">
        <v>5071</v>
      </c>
      <c r="O632">
        <v>1</v>
      </c>
      <c r="P632">
        <v>0</v>
      </c>
    </row>
    <row r="633" spans="1:16" x14ac:dyDescent="0.3">
      <c r="A633" t="s">
        <v>749</v>
      </c>
      <c r="B633" s="1">
        <v>46034.188888888886</v>
      </c>
      <c r="C633" t="s">
        <v>40</v>
      </c>
      <c r="D633" t="s">
        <v>18</v>
      </c>
      <c r="E633" t="s">
        <v>16</v>
      </c>
      <c r="F633" t="s">
        <v>13</v>
      </c>
      <c r="G633">
        <v>0.18888888888888888</v>
      </c>
      <c r="H633" s="1">
        <v>46034</v>
      </c>
      <c r="I633">
        <v>1</v>
      </c>
      <c r="J633">
        <v>5</v>
      </c>
      <c r="K633">
        <v>1</v>
      </c>
      <c r="L633">
        <v>5</v>
      </c>
      <c r="M633" t="s">
        <v>5071</v>
      </c>
      <c r="N633" t="s">
        <v>5071</v>
      </c>
      <c r="O633">
        <v>1</v>
      </c>
      <c r="P633">
        <v>0</v>
      </c>
    </row>
    <row r="634" spans="1:16" x14ac:dyDescent="0.3">
      <c r="A634" t="s">
        <v>598</v>
      </c>
      <c r="B634" s="1">
        <v>46034.193749999999</v>
      </c>
      <c r="C634" t="s">
        <v>40</v>
      </c>
      <c r="D634" t="s">
        <v>22</v>
      </c>
      <c r="E634" t="s">
        <v>16</v>
      </c>
      <c r="F634" t="s">
        <v>20</v>
      </c>
      <c r="G634">
        <v>0.19375000000000001</v>
      </c>
      <c r="H634" s="1">
        <v>46034</v>
      </c>
      <c r="I634">
        <v>1</v>
      </c>
      <c r="J634">
        <v>5</v>
      </c>
      <c r="K634">
        <v>2</v>
      </c>
      <c r="L634">
        <v>10</v>
      </c>
      <c r="M634" t="s">
        <v>5071</v>
      </c>
      <c r="N634" t="s">
        <v>5071</v>
      </c>
      <c r="O634">
        <v>1</v>
      </c>
      <c r="P634">
        <v>0</v>
      </c>
    </row>
    <row r="635" spans="1:16" x14ac:dyDescent="0.3">
      <c r="A635" t="s">
        <v>1048</v>
      </c>
      <c r="B635" s="1">
        <v>46034.213888888888</v>
      </c>
      <c r="C635" t="s">
        <v>7</v>
      </c>
      <c r="D635" t="s">
        <v>18</v>
      </c>
      <c r="E635" t="s">
        <v>9</v>
      </c>
      <c r="F635" t="s">
        <v>33</v>
      </c>
      <c r="G635">
        <v>0.21388888888888888</v>
      </c>
      <c r="H635" s="1">
        <v>46034</v>
      </c>
      <c r="I635">
        <v>1</v>
      </c>
      <c r="J635">
        <v>3</v>
      </c>
      <c r="K635">
        <v>4</v>
      </c>
      <c r="L635">
        <v>12</v>
      </c>
      <c r="M635" t="s">
        <v>5073</v>
      </c>
      <c r="N635" t="s">
        <v>5073</v>
      </c>
      <c r="O635">
        <v>1</v>
      </c>
      <c r="P635">
        <v>1</v>
      </c>
    </row>
    <row r="636" spans="1:16" x14ac:dyDescent="0.3">
      <c r="A636" t="s">
        <v>1608</v>
      </c>
      <c r="B636" s="1">
        <v>46034.268055555556</v>
      </c>
      <c r="C636" t="s">
        <v>40</v>
      </c>
      <c r="D636" t="s">
        <v>18</v>
      </c>
      <c r="E636" t="s">
        <v>16</v>
      </c>
      <c r="F636" t="s">
        <v>20</v>
      </c>
      <c r="G636">
        <v>0.26805555555555555</v>
      </c>
      <c r="H636" s="1">
        <v>46034</v>
      </c>
      <c r="I636">
        <v>1</v>
      </c>
      <c r="J636">
        <v>5</v>
      </c>
      <c r="K636">
        <v>2</v>
      </c>
      <c r="L636">
        <v>10</v>
      </c>
      <c r="M636" t="s">
        <v>5071</v>
      </c>
      <c r="N636" t="s">
        <v>5071</v>
      </c>
      <c r="O636">
        <v>1</v>
      </c>
      <c r="P636">
        <v>0</v>
      </c>
    </row>
    <row r="637" spans="1:16" x14ac:dyDescent="0.3">
      <c r="A637" t="s">
        <v>2502</v>
      </c>
      <c r="B637" s="1">
        <v>46034.283333333333</v>
      </c>
      <c r="C637" t="s">
        <v>47</v>
      </c>
      <c r="D637" t="s">
        <v>15</v>
      </c>
      <c r="E637" t="s">
        <v>9</v>
      </c>
      <c r="F637" t="s">
        <v>20</v>
      </c>
      <c r="G637">
        <v>0.28333333333333333</v>
      </c>
      <c r="H637" s="1">
        <v>46034</v>
      </c>
      <c r="I637">
        <v>1</v>
      </c>
      <c r="J637">
        <v>1</v>
      </c>
      <c r="K637">
        <v>2</v>
      </c>
      <c r="L637">
        <v>2</v>
      </c>
      <c r="M637" t="s">
        <v>5069</v>
      </c>
      <c r="N637" t="s">
        <v>5069</v>
      </c>
      <c r="O637">
        <v>1</v>
      </c>
      <c r="P637">
        <v>0</v>
      </c>
    </row>
    <row r="638" spans="1:16" x14ac:dyDescent="0.3">
      <c r="A638" t="s">
        <v>1761</v>
      </c>
      <c r="B638" s="1">
        <v>46034.293055555558</v>
      </c>
      <c r="C638" t="s">
        <v>7</v>
      </c>
      <c r="D638" t="s">
        <v>8</v>
      </c>
      <c r="E638" t="s">
        <v>19</v>
      </c>
      <c r="F638" t="s">
        <v>20</v>
      </c>
      <c r="G638">
        <v>0.29305555555555557</v>
      </c>
      <c r="H638" s="1">
        <v>46034</v>
      </c>
      <c r="I638">
        <v>1</v>
      </c>
      <c r="J638">
        <v>3</v>
      </c>
      <c r="K638">
        <v>2</v>
      </c>
      <c r="L638">
        <v>6</v>
      </c>
      <c r="M638" t="s">
        <v>5071</v>
      </c>
      <c r="N638" t="s">
        <v>5071</v>
      </c>
      <c r="O638">
        <v>1</v>
      </c>
      <c r="P638">
        <v>0</v>
      </c>
    </row>
    <row r="639" spans="1:16" x14ac:dyDescent="0.3">
      <c r="A639" t="s">
        <v>344</v>
      </c>
      <c r="B639" s="1">
        <v>46034.299305555556</v>
      </c>
      <c r="C639" t="s">
        <v>7</v>
      </c>
      <c r="D639" t="s">
        <v>15</v>
      </c>
      <c r="E639" t="s">
        <v>19</v>
      </c>
      <c r="F639" t="s">
        <v>13</v>
      </c>
      <c r="G639">
        <v>0.29930555555555555</v>
      </c>
      <c r="H639" s="1">
        <v>46034</v>
      </c>
      <c r="I639">
        <v>1</v>
      </c>
      <c r="J639">
        <v>3</v>
      </c>
      <c r="K639">
        <v>1</v>
      </c>
      <c r="L639">
        <v>3</v>
      </c>
      <c r="M639" t="s">
        <v>5069</v>
      </c>
      <c r="N639" t="s">
        <v>5069</v>
      </c>
      <c r="O639">
        <v>1</v>
      </c>
      <c r="P639">
        <v>0</v>
      </c>
    </row>
    <row r="640" spans="1:16" x14ac:dyDescent="0.3">
      <c r="A640" t="s">
        <v>1989</v>
      </c>
      <c r="B640" s="1">
        <v>46034.381944444445</v>
      </c>
      <c r="C640" t="s">
        <v>40</v>
      </c>
      <c r="D640" t="s">
        <v>22</v>
      </c>
      <c r="E640" t="s">
        <v>16</v>
      </c>
      <c r="F640" t="s">
        <v>10</v>
      </c>
      <c r="G640">
        <v>0.38194444444444442</v>
      </c>
      <c r="H640" s="1">
        <v>46034</v>
      </c>
      <c r="I640">
        <v>1</v>
      </c>
      <c r="J640">
        <v>5</v>
      </c>
      <c r="K640">
        <v>2</v>
      </c>
      <c r="L640">
        <v>10</v>
      </c>
      <c r="M640" t="s">
        <v>5071</v>
      </c>
      <c r="N640" t="s">
        <v>5071</v>
      </c>
      <c r="O640">
        <v>1</v>
      </c>
      <c r="P640">
        <v>0</v>
      </c>
    </row>
    <row r="641" spans="1:16" x14ac:dyDescent="0.3">
      <c r="A641" t="s">
        <v>4564</v>
      </c>
      <c r="B641" s="1">
        <v>46034.390277777777</v>
      </c>
      <c r="C641" t="s">
        <v>12</v>
      </c>
      <c r="D641" t="s">
        <v>15</v>
      </c>
      <c r="E641" t="s">
        <v>9</v>
      </c>
      <c r="F641" t="s">
        <v>33</v>
      </c>
      <c r="G641">
        <v>0.39027777777777778</v>
      </c>
      <c r="H641" s="1">
        <v>46034</v>
      </c>
      <c r="I641">
        <v>1</v>
      </c>
      <c r="J641">
        <v>1</v>
      </c>
      <c r="K641">
        <v>4</v>
      </c>
      <c r="L641">
        <v>4</v>
      </c>
      <c r="M641" t="s">
        <v>5069</v>
      </c>
      <c r="N641" t="s">
        <v>5069</v>
      </c>
      <c r="O641">
        <v>1</v>
      </c>
      <c r="P641">
        <v>1</v>
      </c>
    </row>
    <row r="642" spans="1:16" x14ac:dyDescent="0.3">
      <c r="A642" t="s">
        <v>1895</v>
      </c>
      <c r="B642" s="1">
        <v>46034.396527777775</v>
      </c>
      <c r="C642" t="s">
        <v>7</v>
      </c>
      <c r="D642" t="s">
        <v>8</v>
      </c>
      <c r="E642" t="s">
        <v>19</v>
      </c>
      <c r="F642" t="s">
        <v>13</v>
      </c>
      <c r="G642">
        <v>0.39652777777777776</v>
      </c>
      <c r="H642" s="1">
        <v>46034</v>
      </c>
      <c r="I642">
        <v>1</v>
      </c>
      <c r="J642">
        <v>3</v>
      </c>
      <c r="K642">
        <v>1</v>
      </c>
      <c r="L642">
        <v>3</v>
      </c>
      <c r="M642" t="s">
        <v>5069</v>
      </c>
      <c r="N642" t="s">
        <v>5069</v>
      </c>
      <c r="O642">
        <v>1</v>
      </c>
      <c r="P642">
        <v>0</v>
      </c>
    </row>
    <row r="643" spans="1:16" x14ac:dyDescent="0.3">
      <c r="A643" t="s">
        <v>4003</v>
      </c>
      <c r="B643" s="1">
        <v>46034.401388888888</v>
      </c>
      <c r="C643" t="s">
        <v>7</v>
      </c>
      <c r="D643" t="s">
        <v>15</v>
      </c>
      <c r="E643" t="s">
        <v>19</v>
      </c>
      <c r="F643" t="s">
        <v>20</v>
      </c>
      <c r="G643">
        <v>0.40138888888888891</v>
      </c>
      <c r="H643" s="1">
        <v>46034</v>
      </c>
      <c r="I643">
        <v>1</v>
      </c>
      <c r="J643">
        <v>3</v>
      </c>
      <c r="K643">
        <v>2</v>
      </c>
      <c r="L643">
        <v>6</v>
      </c>
      <c r="M643" t="s">
        <v>5071</v>
      </c>
      <c r="N643" t="s">
        <v>5071</v>
      </c>
      <c r="O643">
        <v>1</v>
      </c>
      <c r="P643">
        <v>0</v>
      </c>
    </row>
    <row r="644" spans="1:16" x14ac:dyDescent="0.3">
      <c r="A644" t="s">
        <v>2478</v>
      </c>
      <c r="B644" s="1">
        <v>46034.417361111111</v>
      </c>
      <c r="C644" t="s">
        <v>7</v>
      </c>
      <c r="D644" t="s">
        <v>18</v>
      </c>
      <c r="E644" t="s">
        <v>31</v>
      </c>
      <c r="F644" t="s">
        <v>20</v>
      </c>
      <c r="G644">
        <v>0.41736111111111113</v>
      </c>
      <c r="H644" s="1">
        <v>46034</v>
      </c>
      <c r="I644">
        <v>1</v>
      </c>
      <c r="J644">
        <v>3</v>
      </c>
      <c r="K644">
        <v>2</v>
      </c>
      <c r="L644">
        <v>6</v>
      </c>
      <c r="M644" t="s">
        <v>5071</v>
      </c>
      <c r="N644" t="s">
        <v>5071</v>
      </c>
      <c r="O644">
        <v>1</v>
      </c>
      <c r="P644">
        <v>0</v>
      </c>
    </row>
    <row r="645" spans="1:16" x14ac:dyDescent="0.3">
      <c r="A645" t="s">
        <v>2851</v>
      </c>
      <c r="B645" s="1">
        <v>46034.418055555558</v>
      </c>
      <c r="C645" t="s">
        <v>35</v>
      </c>
      <c r="D645" t="s">
        <v>22</v>
      </c>
      <c r="E645" t="s">
        <v>16</v>
      </c>
      <c r="F645" t="s">
        <v>13</v>
      </c>
      <c r="G645">
        <v>0.41805555555555557</v>
      </c>
      <c r="H645" s="1">
        <v>46034</v>
      </c>
      <c r="I645">
        <v>1</v>
      </c>
      <c r="J645">
        <v>1</v>
      </c>
      <c r="K645">
        <v>1</v>
      </c>
      <c r="L645">
        <v>1</v>
      </c>
      <c r="M645" t="s">
        <v>5069</v>
      </c>
      <c r="N645" t="s">
        <v>5069</v>
      </c>
      <c r="O645">
        <v>1</v>
      </c>
      <c r="P645">
        <v>0</v>
      </c>
    </row>
    <row r="646" spans="1:16" x14ac:dyDescent="0.3">
      <c r="A646" t="s">
        <v>3743</v>
      </c>
      <c r="B646" s="1">
        <v>46034.455555555556</v>
      </c>
      <c r="C646" t="s">
        <v>7</v>
      </c>
      <c r="D646" t="s">
        <v>18</v>
      </c>
      <c r="E646" t="s">
        <v>19</v>
      </c>
      <c r="F646" t="s">
        <v>10</v>
      </c>
      <c r="G646">
        <v>0.45555555555555555</v>
      </c>
      <c r="H646" s="1">
        <v>46034</v>
      </c>
      <c r="I646">
        <v>1</v>
      </c>
      <c r="J646">
        <v>3</v>
      </c>
      <c r="K646">
        <v>2</v>
      </c>
      <c r="L646">
        <v>6</v>
      </c>
      <c r="M646" t="s">
        <v>5071</v>
      </c>
      <c r="N646" t="s">
        <v>5071</v>
      </c>
      <c r="O646">
        <v>1</v>
      </c>
      <c r="P646">
        <v>0</v>
      </c>
    </row>
    <row r="647" spans="1:16" x14ac:dyDescent="0.3">
      <c r="A647" t="s">
        <v>3541</v>
      </c>
      <c r="B647" s="1">
        <v>46034.476388888892</v>
      </c>
      <c r="C647" t="s">
        <v>7</v>
      </c>
      <c r="D647" t="s">
        <v>15</v>
      </c>
      <c r="E647" t="s">
        <v>19</v>
      </c>
      <c r="F647" t="s">
        <v>10</v>
      </c>
      <c r="G647">
        <v>0.47638888888888886</v>
      </c>
      <c r="H647" s="1">
        <v>46034</v>
      </c>
      <c r="I647">
        <v>1</v>
      </c>
      <c r="J647">
        <v>3</v>
      </c>
      <c r="K647">
        <v>2</v>
      </c>
      <c r="L647">
        <v>6</v>
      </c>
      <c r="M647" t="s">
        <v>5071</v>
      </c>
      <c r="N647" t="s">
        <v>5071</v>
      </c>
      <c r="O647">
        <v>1</v>
      </c>
      <c r="P647">
        <v>0</v>
      </c>
    </row>
    <row r="648" spans="1:16" x14ac:dyDescent="0.3">
      <c r="A648" t="s">
        <v>3150</v>
      </c>
      <c r="B648" s="1">
        <v>46034.55</v>
      </c>
      <c r="C648" t="s">
        <v>35</v>
      </c>
      <c r="D648" t="s">
        <v>18</v>
      </c>
      <c r="E648" t="s">
        <v>31</v>
      </c>
      <c r="F648" t="s">
        <v>53</v>
      </c>
      <c r="G648">
        <v>0.55000000000000004</v>
      </c>
      <c r="H648" s="1">
        <v>46034</v>
      </c>
      <c r="I648">
        <v>1</v>
      </c>
      <c r="J648">
        <v>1</v>
      </c>
      <c r="K648">
        <v>5</v>
      </c>
      <c r="L648">
        <v>5</v>
      </c>
      <c r="M648" t="s">
        <v>5071</v>
      </c>
      <c r="N648" t="s">
        <v>5071</v>
      </c>
      <c r="O648">
        <v>1</v>
      </c>
      <c r="P648">
        <v>1</v>
      </c>
    </row>
    <row r="649" spans="1:16" x14ac:dyDescent="0.3">
      <c r="A649" t="s">
        <v>569</v>
      </c>
      <c r="B649" s="1">
        <v>46034.582638888889</v>
      </c>
      <c r="C649" t="s">
        <v>7</v>
      </c>
      <c r="D649" t="s">
        <v>8</v>
      </c>
      <c r="E649" t="s">
        <v>19</v>
      </c>
      <c r="F649" t="s">
        <v>10</v>
      </c>
      <c r="G649">
        <v>0.58263888888888893</v>
      </c>
      <c r="H649" s="1">
        <v>46034</v>
      </c>
      <c r="I649">
        <v>1</v>
      </c>
      <c r="J649">
        <v>3</v>
      </c>
      <c r="K649">
        <v>2</v>
      </c>
      <c r="L649">
        <v>6</v>
      </c>
      <c r="M649" t="s">
        <v>5071</v>
      </c>
      <c r="N649" t="s">
        <v>5071</v>
      </c>
      <c r="O649">
        <v>1</v>
      </c>
      <c r="P649">
        <v>0</v>
      </c>
    </row>
    <row r="650" spans="1:16" x14ac:dyDescent="0.3">
      <c r="A650" t="s">
        <v>2086</v>
      </c>
      <c r="B650" s="1">
        <v>46034.592361111114</v>
      </c>
      <c r="C650" t="s">
        <v>47</v>
      </c>
      <c r="D650" t="s">
        <v>8</v>
      </c>
      <c r="E650" t="s">
        <v>31</v>
      </c>
      <c r="F650" t="s">
        <v>20</v>
      </c>
      <c r="G650">
        <v>0.59236111111111112</v>
      </c>
      <c r="H650" s="1">
        <v>46034</v>
      </c>
      <c r="I650">
        <v>1</v>
      </c>
      <c r="J650">
        <v>1</v>
      </c>
      <c r="K650">
        <v>2</v>
      </c>
      <c r="L650">
        <v>2</v>
      </c>
      <c r="M650" t="s">
        <v>5069</v>
      </c>
      <c r="N650" t="s">
        <v>5069</v>
      </c>
      <c r="O650">
        <v>1</v>
      </c>
      <c r="P650">
        <v>0</v>
      </c>
    </row>
    <row r="651" spans="1:16" x14ac:dyDescent="0.3">
      <c r="A651" t="s">
        <v>4331</v>
      </c>
      <c r="B651" s="1">
        <v>46034.606249999997</v>
      </c>
      <c r="C651" t="s">
        <v>7</v>
      </c>
      <c r="D651" t="s">
        <v>8</v>
      </c>
      <c r="E651" t="s">
        <v>19</v>
      </c>
      <c r="F651" t="s">
        <v>13</v>
      </c>
      <c r="G651">
        <v>0.60624999999999996</v>
      </c>
      <c r="H651" s="1">
        <v>46034</v>
      </c>
      <c r="I651">
        <v>1</v>
      </c>
      <c r="J651">
        <v>3</v>
      </c>
      <c r="K651">
        <v>1</v>
      </c>
      <c r="L651">
        <v>3</v>
      </c>
      <c r="M651" t="s">
        <v>5069</v>
      </c>
      <c r="N651" t="s">
        <v>5069</v>
      </c>
      <c r="O651">
        <v>1</v>
      </c>
      <c r="P651">
        <v>0</v>
      </c>
    </row>
    <row r="652" spans="1:16" x14ac:dyDescent="0.3">
      <c r="A652" t="s">
        <v>3203</v>
      </c>
      <c r="B652" s="1">
        <v>46034.637499999997</v>
      </c>
      <c r="C652" t="s">
        <v>47</v>
      </c>
      <c r="D652" t="s">
        <v>15</v>
      </c>
      <c r="E652" t="s">
        <v>31</v>
      </c>
      <c r="F652" t="s">
        <v>10</v>
      </c>
      <c r="G652">
        <v>0.63749999999999996</v>
      </c>
      <c r="H652" s="1">
        <v>46034</v>
      </c>
      <c r="I652">
        <v>1</v>
      </c>
      <c r="J652">
        <v>1</v>
      </c>
      <c r="K652">
        <v>2</v>
      </c>
      <c r="L652">
        <v>2</v>
      </c>
      <c r="M652" t="s">
        <v>5069</v>
      </c>
      <c r="N652" t="s">
        <v>5069</v>
      </c>
      <c r="O652">
        <v>1</v>
      </c>
      <c r="P652">
        <v>0</v>
      </c>
    </row>
    <row r="653" spans="1:16" x14ac:dyDescent="0.3">
      <c r="A653" t="s">
        <v>3142</v>
      </c>
      <c r="B653" s="1">
        <v>46034.656944444447</v>
      </c>
      <c r="C653" t="s">
        <v>26</v>
      </c>
      <c r="D653" t="s">
        <v>22</v>
      </c>
      <c r="E653" t="s">
        <v>9</v>
      </c>
      <c r="F653" t="s">
        <v>13</v>
      </c>
      <c r="G653">
        <v>0.65694444444444444</v>
      </c>
      <c r="H653" s="1">
        <v>46034</v>
      </c>
      <c r="I653">
        <v>1</v>
      </c>
      <c r="J653">
        <v>3</v>
      </c>
      <c r="K653">
        <v>1</v>
      </c>
      <c r="L653">
        <v>3</v>
      </c>
      <c r="M653" t="s">
        <v>5069</v>
      </c>
      <c r="N653" t="s">
        <v>5069</v>
      </c>
      <c r="O653">
        <v>1</v>
      </c>
      <c r="P653">
        <v>0</v>
      </c>
    </row>
    <row r="654" spans="1:16" x14ac:dyDescent="0.3">
      <c r="A654" t="s">
        <v>1162</v>
      </c>
      <c r="B654" s="1">
        <v>46034.675694444442</v>
      </c>
      <c r="C654" t="s">
        <v>7</v>
      </c>
      <c r="D654" t="s">
        <v>22</v>
      </c>
      <c r="E654" t="s">
        <v>19</v>
      </c>
      <c r="F654" t="s">
        <v>53</v>
      </c>
      <c r="G654">
        <v>0.67569444444444449</v>
      </c>
      <c r="H654" s="1">
        <v>46034</v>
      </c>
      <c r="I654">
        <v>1</v>
      </c>
      <c r="J654">
        <v>3</v>
      </c>
      <c r="K654">
        <v>5</v>
      </c>
      <c r="L654">
        <v>15</v>
      </c>
      <c r="M654" t="s">
        <v>5073</v>
      </c>
      <c r="N654" t="s">
        <v>5073</v>
      </c>
      <c r="O654">
        <v>1</v>
      </c>
      <c r="P654">
        <v>1</v>
      </c>
    </row>
    <row r="655" spans="1:16" x14ac:dyDescent="0.3">
      <c r="A655" t="s">
        <v>1755</v>
      </c>
      <c r="B655" s="1">
        <v>46034.688888888886</v>
      </c>
      <c r="C655" t="s">
        <v>7</v>
      </c>
      <c r="D655" t="s">
        <v>8</v>
      </c>
      <c r="E655" t="s">
        <v>9</v>
      </c>
      <c r="F655" t="s">
        <v>20</v>
      </c>
      <c r="G655">
        <v>0.68888888888888888</v>
      </c>
      <c r="H655" s="1">
        <v>46034</v>
      </c>
      <c r="I655">
        <v>1</v>
      </c>
      <c r="J655">
        <v>3</v>
      </c>
      <c r="K655">
        <v>2</v>
      </c>
      <c r="L655">
        <v>6</v>
      </c>
      <c r="M655" t="s">
        <v>5071</v>
      </c>
      <c r="N655" t="s">
        <v>5071</v>
      </c>
      <c r="O655">
        <v>1</v>
      </c>
      <c r="P655">
        <v>0</v>
      </c>
    </row>
    <row r="656" spans="1:16" x14ac:dyDescent="0.3">
      <c r="A656" t="s">
        <v>867</v>
      </c>
      <c r="B656" s="1">
        <v>46034.720833333333</v>
      </c>
      <c r="C656" t="s">
        <v>7</v>
      </c>
      <c r="D656" t="s">
        <v>22</v>
      </c>
      <c r="E656" t="s">
        <v>19</v>
      </c>
      <c r="F656" t="s">
        <v>10</v>
      </c>
      <c r="G656">
        <v>0.72083333333333333</v>
      </c>
      <c r="H656" s="1">
        <v>46034</v>
      </c>
      <c r="I656">
        <v>1</v>
      </c>
      <c r="J656">
        <v>3</v>
      </c>
      <c r="K656">
        <v>2</v>
      </c>
      <c r="L656">
        <v>6</v>
      </c>
      <c r="M656" t="s">
        <v>5071</v>
      </c>
      <c r="N656" t="s">
        <v>5071</v>
      </c>
      <c r="O656">
        <v>1</v>
      </c>
      <c r="P656">
        <v>0</v>
      </c>
    </row>
    <row r="657" spans="1:16" x14ac:dyDescent="0.3">
      <c r="A657" t="s">
        <v>2760</v>
      </c>
      <c r="B657" s="1">
        <v>46034.783333333333</v>
      </c>
      <c r="C657" t="s">
        <v>7</v>
      </c>
      <c r="D657" t="s">
        <v>22</v>
      </c>
      <c r="E657" t="s">
        <v>19</v>
      </c>
      <c r="F657" t="s">
        <v>20</v>
      </c>
      <c r="G657">
        <v>0.78333333333333333</v>
      </c>
      <c r="H657" s="1">
        <v>46034</v>
      </c>
      <c r="I657">
        <v>1</v>
      </c>
      <c r="J657">
        <v>3</v>
      </c>
      <c r="K657">
        <v>2</v>
      </c>
      <c r="L657">
        <v>6</v>
      </c>
      <c r="M657" t="s">
        <v>5071</v>
      </c>
      <c r="N657" t="s">
        <v>5071</v>
      </c>
      <c r="O657">
        <v>1</v>
      </c>
      <c r="P657">
        <v>0</v>
      </c>
    </row>
    <row r="658" spans="1:16" x14ac:dyDescent="0.3">
      <c r="A658" t="s">
        <v>2283</v>
      </c>
      <c r="B658" s="1">
        <v>46034.795138888891</v>
      </c>
      <c r="C658" t="s">
        <v>7</v>
      </c>
      <c r="D658" t="s">
        <v>8</v>
      </c>
      <c r="E658" t="s">
        <v>19</v>
      </c>
      <c r="F658" t="s">
        <v>10</v>
      </c>
      <c r="G658">
        <v>0.79513888888888884</v>
      </c>
      <c r="H658" s="1">
        <v>46034</v>
      </c>
      <c r="I658">
        <v>1</v>
      </c>
      <c r="J658">
        <v>3</v>
      </c>
      <c r="K658">
        <v>2</v>
      </c>
      <c r="L658">
        <v>6</v>
      </c>
      <c r="M658" t="s">
        <v>5071</v>
      </c>
      <c r="N658" t="s">
        <v>5071</v>
      </c>
      <c r="O658">
        <v>1</v>
      </c>
      <c r="P658">
        <v>0</v>
      </c>
    </row>
    <row r="659" spans="1:16" x14ac:dyDescent="0.3">
      <c r="A659" t="s">
        <v>91</v>
      </c>
      <c r="B659" s="1">
        <v>46034.80972222222</v>
      </c>
      <c r="C659" t="s">
        <v>35</v>
      </c>
      <c r="D659" t="s">
        <v>18</v>
      </c>
      <c r="E659" t="s">
        <v>31</v>
      </c>
      <c r="F659" t="s">
        <v>10</v>
      </c>
      <c r="G659">
        <v>0.80972222222222223</v>
      </c>
      <c r="H659" s="1">
        <v>46034</v>
      </c>
      <c r="I659">
        <v>1</v>
      </c>
      <c r="J659">
        <v>1</v>
      </c>
      <c r="K659">
        <v>2</v>
      </c>
      <c r="L659">
        <v>2</v>
      </c>
      <c r="M659" t="s">
        <v>5069</v>
      </c>
      <c r="N659" t="s">
        <v>5069</v>
      </c>
      <c r="O659">
        <v>1</v>
      </c>
      <c r="P659">
        <v>0</v>
      </c>
    </row>
    <row r="660" spans="1:16" x14ac:dyDescent="0.3">
      <c r="A660" t="s">
        <v>3777</v>
      </c>
      <c r="B660" s="1">
        <v>46034.885416666664</v>
      </c>
      <c r="C660" t="s">
        <v>26</v>
      </c>
      <c r="D660" t="s">
        <v>18</v>
      </c>
      <c r="E660" t="s">
        <v>19</v>
      </c>
      <c r="F660" t="s">
        <v>20</v>
      </c>
      <c r="G660">
        <v>0.88541666666666663</v>
      </c>
      <c r="H660" s="1">
        <v>46034</v>
      </c>
      <c r="I660">
        <v>1</v>
      </c>
      <c r="J660">
        <v>3</v>
      </c>
      <c r="K660">
        <v>2</v>
      </c>
      <c r="L660">
        <v>6</v>
      </c>
      <c r="M660" t="s">
        <v>5071</v>
      </c>
      <c r="N660" t="s">
        <v>5071</v>
      </c>
      <c r="O660">
        <v>1</v>
      </c>
      <c r="P660">
        <v>0</v>
      </c>
    </row>
    <row r="661" spans="1:16" x14ac:dyDescent="0.3">
      <c r="A661" t="s">
        <v>981</v>
      </c>
      <c r="B661" s="1">
        <v>46034.904861111114</v>
      </c>
      <c r="C661" t="s">
        <v>7</v>
      </c>
      <c r="D661" t="s">
        <v>8</v>
      </c>
      <c r="E661" t="s">
        <v>19</v>
      </c>
      <c r="F661" t="s">
        <v>10</v>
      </c>
      <c r="G661">
        <v>0.90486111111111112</v>
      </c>
      <c r="H661" s="1">
        <v>46034</v>
      </c>
      <c r="I661">
        <v>1</v>
      </c>
      <c r="J661">
        <v>3</v>
      </c>
      <c r="K661">
        <v>2</v>
      </c>
      <c r="L661">
        <v>6</v>
      </c>
      <c r="M661" t="s">
        <v>5071</v>
      </c>
      <c r="N661" t="s">
        <v>5071</v>
      </c>
      <c r="O661">
        <v>1</v>
      </c>
      <c r="P661">
        <v>0</v>
      </c>
    </row>
    <row r="662" spans="1:16" x14ac:dyDescent="0.3">
      <c r="A662" t="s">
        <v>1161</v>
      </c>
      <c r="B662" s="1">
        <v>46034.925000000003</v>
      </c>
      <c r="C662" t="s">
        <v>26</v>
      </c>
      <c r="D662" t="s">
        <v>22</v>
      </c>
      <c r="E662" t="s">
        <v>19</v>
      </c>
      <c r="F662" t="s">
        <v>10</v>
      </c>
      <c r="G662">
        <v>0.92500000000000004</v>
      </c>
      <c r="H662" s="1">
        <v>46034</v>
      </c>
      <c r="I662">
        <v>1</v>
      </c>
      <c r="J662">
        <v>3</v>
      </c>
      <c r="K662">
        <v>2</v>
      </c>
      <c r="L662">
        <v>6</v>
      </c>
      <c r="M662" t="s">
        <v>5071</v>
      </c>
      <c r="N662" t="s">
        <v>5071</v>
      </c>
      <c r="O662">
        <v>1</v>
      </c>
      <c r="P662">
        <v>0</v>
      </c>
    </row>
    <row r="663" spans="1:16" x14ac:dyDescent="0.3">
      <c r="A663" t="s">
        <v>4844</v>
      </c>
      <c r="B663" s="1">
        <v>46034.925000000003</v>
      </c>
      <c r="C663" t="s">
        <v>35</v>
      </c>
      <c r="D663" t="s">
        <v>22</v>
      </c>
      <c r="E663" t="s">
        <v>19</v>
      </c>
      <c r="F663" t="s">
        <v>33</v>
      </c>
      <c r="G663">
        <v>0.92500000000000004</v>
      </c>
      <c r="H663" s="1">
        <v>46034</v>
      </c>
      <c r="I663">
        <v>1</v>
      </c>
      <c r="J663">
        <v>1</v>
      </c>
      <c r="K663">
        <v>4</v>
      </c>
      <c r="L663">
        <v>4</v>
      </c>
      <c r="M663" t="s">
        <v>5069</v>
      </c>
      <c r="N663" t="s">
        <v>5069</v>
      </c>
      <c r="O663">
        <v>1</v>
      </c>
      <c r="P663">
        <v>1</v>
      </c>
    </row>
    <row r="664" spans="1:16" x14ac:dyDescent="0.3">
      <c r="A664" t="s">
        <v>1597</v>
      </c>
      <c r="B664" s="1">
        <v>46034.955555555556</v>
      </c>
      <c r="C664" t="s">
        <v>7</v>
      </c>
      <c r="D664" t="s">
        <v>22</v>
      </c>
      <c r="E664" t="s">
        <v>19</v>
      </c>
      <c r="F664" t="s">
        <v>53</v>
      </c>
      <c r="G664">
        <v>0.9555555555555556</v>
      </c>
      <c r="H664" s="1">
        <v>46034</v>
      </c>
      <c r="I664">
        <v>1</v>
      </c>
      <c r="J664">
        <v>3</v>
      </c>
      <c r="K664">
        <v>5</v>
      </c>
      <c r="L664">
        <v>15</v>
      </c>
      <c r="M664" t="s">
        <v>5073</v>
      </c>
      <c r="N664" t="s">
        <v>5073</v>
      </c>
      <c r="O664">
        <v>1</v>
      </c>
      <c r="P664">
        <v>1</v>
      </c>
    </row>
    <row r="665" spans="1:16" x14ac:dyDescent="0.3">
      <c r="A665" t="s">
        <v>1368</v>
      </c>
      <c r="B665" s="1">
        <v>46034.958333333336</v>
      </c>
      <c r="C665" t="s">
        <v>40</v>
      </c>
      <c r="D665" t="s">
        <v>22</v>
      </c>
      <c r="E665" t="s">
        <v>16</v>
      </c>
      <c r="F665" t="s">
        <v>13</v>
      </c>
      <c r="G665">
        <v>0.95833333333333337</v>
      </c>
      <c r="H665" s="1">
        <v>46034</v>
      </c>
      <c r="I665">
        <v>1</v>
      </c>
      <c r="J665">
        <v>5</v>
      </c>
      <c r="K665">
        <v>1</v>
      </c>
      <c r="L665">
        <v>5</v>
      </c>
      <c r="M665" t="s">
        <v>5071</v>
      </c>
      <c r="N665" t="s">
        <v>5071</v>
      </c>
      <c r="O665">
        <v>1</v>
      </c>
      <c r="P665">
        <v>0</v>
      </c>
    </row>
    <row r="666" spans="1:16" x14ac:dyDescent="0.3">
      <c r="A666" t="s">
        <v>4056</v>
      </c>
      <c r="B666" s="1">
        <v>46034.988888888889</v>
      </c>
      <c r="C666" t="s">
        <v>7</v>
      </c>
      <c r="D666" t="s">
        <v>18</v>
      </c>
      <c r="E666" t="s">
        <v>19</v>
      </c>
      <c r="F666" t="s">
        <v>13</v>
      </c>
      <c r="G666">
        <v>0.98888888888888893</v>
      </c>
      <c r="H666" s="1">
        <v>46034</v>
      </c>
      <c r="I666">
        <v>1</v>
      </c>
      <c r="J666">
        <v>3</v>
      </c>
      <c r="K666">
        <v>1</v>
      </c>
      <c r="L666">
        <v>3</v>
      </c>
      <c r="M666" t="s">
        <v>5069</v>
      </c>
      <c r="N666" t="s">
        <v>5069</v>
      </c>
      <c r="O666">
        <v>1</v>
      </c>
      <c r="P666">
        <v>0</v>
      </c>
    </row>
    <row r="667" spans="1:16" x14ac:dyDescent="0.3">
      <c r="A667" t="s">
        <v>2783</v>
      </c>
      <c r="B667" s="1">
        <v>46035.05972222222</v>
      </c>
      <c r="C667" t="s">
        <v>40</v>
      </c>
      <c r="D667" t="s">
        <v>15</v>
      </c>
      <c r="E667" t="s">
        <v>16</v>
      </c>
      <c r="F667" t="s">
        <v>13</v>
      </c>
      <c r="G667">
        <v>5.9722222222222225E-2</v>
      </c>
      <c r="H667" s="1">
        <v>46035</v>
      </c>
      <c r="I667">
        <v>1</v>
      </c>
      <c r="J667">
        <v>5</v>
      </c>
      <c r="K667">
        <v>1</v>
      </c>
      <c r="L667">
        <v>5</v>
      </c>
      <c r="M667" t="s">
        <v>5071</v>
      </c>
      <c r="N667" t="s">
        <v>5071</v>
      </c>
      <c r="O667">
        <v>1</v>
      </c>
      <c r="P667">
        <v>0</v>
      </c>
    </row>
    <row r="668" spans="1:16" x14ac:dyDescent="0.3">
      <c r="A668" t="s">
        <v>3736</v>
      </c>
      <c r="B668" s="1">
        <v>46035.074305555558</v>
      </c>
      <c r="C668" t="s">
        <v>47</v>
      </c>
      <c r="D668" t="s">
        <v>18</v>
      </c>
      <c r="E668" t="s">
        <v>19</v>
      </c>
      <c r="F668" t="s">
        <v>10</v>
      </c>
      <c r="G668">
        <v>7.4305555555555555E-2</v>
      </c>
      <c r="H668" s="1">
        <v>46035</v>
      </c>
      <c r="I668">
        <v>1</v>
      </c>
      <c r="J668">
        <v>1</v>
      </c>
      <c r="K668">
        <v>2</v>
      </c>
      <c r="L668">
        <v>2</v>
      </c>
      <c r="M668" t="s">
        <v>5069</v>
      </c>
      <c r="N668" t="s">
        <v>5069</v>
      </c>
      <c r="O668">
        <v>1</v>
      </c>
      <c r="P668">
        <v>0</v>
      </c>
    </row>
    <row r="669" spans="1:16" x14ac:dyDescent="0.3">
      <c r="A669" t="s">
        <v>36</v>
      </c>
      <c r="B669" s="1">
        <v>46035.074999999997</v>
      </c>
      <c r="C669" t="s">
        <v>7</v>
      </c>
      <c r="D669" t="s">
        <v>8</v>
      </c>
      <c r="E669" t="s">
        <v>19</v>
      </c>
      <c r="F669" t="s">
        <v>10</v>
      </c>
      <c r="G669">
        <v>7.4999999999999997E-2</v>
      </c>
      <c r="H669" s="1">
        <v>46035</v>
      </c>
      <c r="I669">
        <v>1</v>
      </c>
      <c r="J669">
        <v>3</v>
      </c>
      <c r="K669">
        <v>2</v>
      </c>
      <c r="L669">
        <v>6</v>
      </c>
      <c r="M669" t="s">
        <v>5071</v>
      </c>
      <c r="N669" t="s">
        <v>5071</v>
      </c>
      <c r="O669">
        <v>1</v>
      </c>
      <c r="P669">
        <v>0</v>
      </c>
    </row>
    <row r="670" spans="1:16" x14ac:dyDescent="0.3">
      <c r="A670" t="s">
        <v>3351</v>
      </c>
      <c r="B670" s="1">
        <v>46035.078472222223</v>
      </c>
      <c r="C670" t="s">
        <v>7</v>
      </c>
      <c r="D670" t="s">
        <v>8</v>
      </c>
      <c r="E670" t="s">
        <v>19</v>
      </c>
      <c r="F670" t="s">
        <v>13</v>
      </c>
      <c r="G670">
        <v>7.8472222222222221E-2</v>
      </c>
      <c r="H670" s="1">
        <v>46035</v>
      </c>
      <c r="I670">
        <v>1</v>
      </c>
      <c r="J670">
        <v>3</v>
      </c>
      <c r="K670">
        <v>1</v>
      </c>
      <c r="L670">
        <v>3</v>
      </c>
      <c r="M670" t="s">
        <v>5069</v>
      </c>
      <c r="N670" t="s">
        <v>5069</v>
      </c>
      <c r="O670">
        <v>1</v>
      </c>
      <c r="P670">
        <v>0</v>
      </c>
    </row>
    <row r="671" spans="1:16" x14ac:dyDescent="0.3">
      <c r="A671" t="s">
        <v>4666</v>
      </c>
      <c r="B671" s="1">
        <v>46035.09375</v>
      </c>
      <c r="C671" t="s">
        <v>47</v>
      </c>
      <c r="D671" t="s">
        <v>8</v>
      </c>
      <c r="E671" t="s">
        <v>9</v>
      </c>
      <c r="F671" t="s">
        <v>13</v>
      </c>
      <c r="G671">
        <v>9.375E-2</v>
      </c>
      <c r="H671" s="1">
        <v>46035</v>
      </c>
      <c r="I671">
        <v>1</v>
      </c>
      <c r="J671">
        <v>1</v>
      </c>
      <c r="K671">
        <v>1</v>
      </c>
      <c r="L671">
        <v>1</v>
      </c>
      <c r="M671" t="s">
        <v>5069</v>
      </c>
      <c r="N671" t="s">
        <v>5069</v>
      </c>
      <c r="O671">
        <v>1</v>
      </c>
      <c r="P671">
        <v>0</v>
      </c>
    </row>
    <row r="672" spans="1:16" x14ac:dyDescent="0.3">
      <c r="A672" t="s">
        <v>2388</v>
      </c>
      <c r="B672" s="1">
        <v>46035.122916666667</v>
      </c>
      <c r="C672" t="s">
        <v>47</v>
      </c>
      <c r="D672" t="s">
        <v>8</v>
      </c>
      <c r="E672" t="s">
        <v>19</v>
      </c>
      <c r="F672" t="s">
        <v>20</v>
      </c>
      <c r="G672">
        <v>0.12291666666666666</v>
      </c>
      <c r="H672" s="1">
        <v>46035</v>
      </c>
      <c r="I672">
        <v>1</v>
      </c>
      <c r="J672">
        <v>1</v>
      </c>
      <c r="K672">
        <v>2</v>
      </c>
      <c r="L672">
        <v>2</v>
      </c>
      <c r="M672" t="s">
        <v>5069</v>
      </c>
      <c r="N672" t="s">
        <v>5069</v>
      </c>
      <c r="O672">
        <v>1</v>
      </c>
      <c r="P672">
        <v>0</v>
      </c>
    </row>
    <row r="673" spans="1:16" x14ac:dyDescent="0.3">
      <c r="A673" t="s">
        <v>4588</v>
      </c>
      <c r="B673" s="1">
        <v>46035.138194444444</v>
      </c>
      <c r="C673" t="s">
        <v>12</v>
      </c>
      <c r="D673" t="s">
        <v>18</v>
      </c>
      <c r="E673" t="s">
        <v>9</v>
      </c>
      <c r="F673" t="s">
        <v>33</v>
      </c>
      <c r="G673">
        <v>0.13819444444444445</v>
      </c>
      <c r="H673" s="1">
        <v>46035</v>
      </c>
      <c r="I673">
        <v>1</v>
      </c>
      <c r="J673">
        <v>1</v>
      </c>
      <c r="K673">
        <v>4</v>
      </c>
      <c r="L673">
        <v>4</v>
      </c>
      <c r="M673" t="s">
        <v>5069</v>
      </c>
      <c r="N673" t="s">
        <v>5069</v>
      </c>
      <c r="O673">
        <v>1</v>
      </c>
      <c r="P673">
        <v>1</v>
      </c>
    </row>
    <row r="674" spans="1:16" x14ac:dyDescent="0.3">
      <c r="A674" t="s">
        <v>1621</v>
      </c>
      <c r="B674" s="1">
        <v>46035.140972222223</v>
      </c>
      <c r="C674" t="s">
        <v>35</v>
      </c>
      <c r="D674" t="s">
        <v>8</v>
      </c>
      <c r="E674" t="s">
        <v>9</v>
      </c>
      <c r="F674" t="s">
        <v>20</v>
      </c>
      <c r="G674">
        <v>0.14097222222222222</v>
      </c>
      <c r="H674" s="1">
        <v>46035</v>
      </c>
      <c r="I674">
        <v>1</v>
      </c>
      <c r="J674">
        <v>1</v>
      </c>
      <c r="K674">
        <v>2</v>
      </c>
      <c r="L674">
        <v>2</v>
      </c>
      <c r="M674" t="s">
        <v>5069</v>
      </c>
      <c r="N674" t="s">
        <v>5069</v>
      </c>
      <c r="O674">
        <v>1</v>
      </c>
      <c r="P674">
        <v>0</v>
      </c>
    </row>
    <row r="675" spans="1:16" x14ac:dyDescent="0.3">
      <c r="A675" t="s">
        <v>1605</v>
      </c>
      <c r="B675" s="1">
        <v>46035.152083333334</v>
      </c>
      <c r="C675" t="s">
        <v>40</v>
      </c>
      <c r="D675" t="s">
        <v>22</v>
      </c>
      <c r="E675" t="s">
        <v>16</v>
      </c>
      <c r="F675" t="s">
        <v>53</v>
      </c>
      <c r="G675">
        <v>0.15208333333333332</v>
      </c>
      <c r="H675" s="1">
        <v>46035</v>
      </c>
      <c r="I675">
        <v>1</v>
      </c>
      <c r="J675">
        <v>5</v>
      </c>
      <c r="K675">
        <v>5</v>
      </c>
      <c r="L675">
        <v>25</v>
      </c>
      <c r="M675" t="s">
        <v>5075</v>
      </c>
      <c r="N675" t="s">
        <v>5076</v>
      </c>
      <c r="O675">
        <v>1</v>
      </c>
      <c r="P675">
        <v>1</v>
      </c>
    </row>
    <row r="676" spans="1:16" x14ac:dyDescent="0.3">
      <c r="A676" t="s">
        <v>4862</v>
      </c>
      <c r="B676" s="1">
        <v>46035.170138888891</v>
      </c>
      <c r="C676" t="s">
        <v>35</v>
      </c>
      <c r="D676" t="s">
        <v>22</v>
      </c>
      <c r="E676" t="s">
        <v>31</v>
      </c>
      <c r="F676" t="s">
        <v>10</v>
      </c>
      <c r="G676">
        <v>0.1701388888888889</v>
      </c>
      <c r="H676" s="1">
        <v>46035</v>
      </c>
      <c r="I676">
        <v>1</v>
      </c>
      <c r="J676">
        <v>1</v>
      </c>
      <c r="K676">
        <v>2</v>
      </c>
      <c r="L676">
        <v>2</v>
      </c>
      <c r="M676" t="s">
        <v>5069</v>
      </c>
      <c r="N676" t="s">
        <v>5069</v>
      </c>
      <c r="O676">
        <v>1</v>
      </c>
      <c r="P676">
        <v>0</v>
      </c>
    </row>
    <row r="677" spans="1:16" x14ac:dyDescent="0.3">
      <c r="A677" t="s">
        <v>1703</v>
      </c>
      <c r="B677" s="1">
        <v>46035.226388888892</v>
      </c>
      <c r="C677" t="s">
        <v>12</v>
      </c>
      <c r="D677" t="s">
        <v>18</v>
      </c>
      <c r="E677" t="s">
        <v>31</v>
      </c>
      <c r="F677" t="s">
        <v>33</v>
      </c>
      <c r="G677">
        <v>0.22638888888888889</v>
      </c>
      <c r="H677" s="1">
        <v>46035</v>
      </c>
      <c r="I677">
        <v>1</v>
      </c>
      <c r="J677">
        <v>1</v>
      </c>
      <c r="K677">
        <v>4</v>
      </c>
      <c r="L677">
        <v>4</v>
      </c>
      <c r="M677" t="s">
        <v>5069</v>
      </c>
      <c r="N677" t="s">
        <v>5069</v>
      </c>
      <c r="O677">
        <v>1</v>
      </c>
      <c r="P677">
        <v>1</v>
      </c>
    </row>
    <row r="678" spans="1:16" x14ac:dyDescent="0.3">
      <c r="A678" t="s">
        <v>2583</v>
      </c>
      <c r="B678" s="1">
        <v>46035.226388888892</v>
      </c>
      <c r="C678" t="s">
        <v>35</v>
      </c>
      <c r="D678" t="s">
        <v>18</v>
      </c>
      <c r="E678" t="s">
        <v>19</v>
      </c>
      <c r="F678" t="s">
        <v>10</v>
      </c>
      <c r="G678">
        <v>0.22638888888888889</v>
      </c>
      <c r="H678" s="1">
        <v>46035</v>
      </c>
      <c r="I678">
        <v>1</v>
      </c>
      <c r="J678">
        <v>1</v>
      </c>
      <c r="K678">
        <v>2</v>
      </c>
      <c r="L678">
        <v>2</v>
      </c>
      <c r="M678" t="s">
        <v>5069</v>
      </c>
      <c r="N678" t="s">
        <v>5069</v>
      </c>
      <c r="O678">
        <v>1</v>
      </c>
      <c r="P678">
        <v>0</v>
      </c>
    </row>
    <row r="679" spans="1:16" x14ac:dyDescent="0.3">
      <c r="A679" t="s">
        <v>3582</v>
      </c>
      <c r="B679" s="1">
        <v>46035.237500000003</v>
      </c>
      <c r="C679" t="s">
        <v>7</v>
      </c>
      <c r="D679" t="s">
        <v>15</v>
      </c>
      <c r="E679" t="s">
        <v>19</v>
      </c>
      <c r="F679" t="s">
        <v>20</v>
      </c>
      <c r="G679">
        <v>0.23749999999999999</v>
      </c>
      <c r="H679" s="1">
        <v>46035</v>
      </c>
      <c r="I679">
        <v>1</v>
      </c>
      <c r="J679">
        <v>3</v>
      </c>
      <c r="K679">
        <v>2</v>
      </c>
      <c r="L679">
        <v>6</v>
      </c>
      <c r="M679" t="s">
        <v>5071</v>
      </c>
      <c r="N679" t="s">
        <v>5071</v>
      </c>
      <c r="O679">
        <v>1</v>
      </c>
      <c r="P679">
        <v>0</v>
      </c>
    </row>
    <row r="680" spans="1:16" x14ac:dyDescent="0.3">
      <c r="A680" t="s">
        <v>1188</v>
      </c>
      <c r="B680" s="1">
        <v>46035.252083333333</v>
      </c>
      <c r="C680" t="s">
        <v>26</v>
      </c>
      <c r="D680" t="s">
        <v>8</v>
      </c>
      <c r="E680" t="s">
        <v>31</v>
      </c>
      <c r="F680" t="s">
        <v>10</v>
      </c>
      <c r="G680">
        <v>0.25208333333333333</v>
      </c>
      <c r="H680" s="1">
        <v>46035</v>
      </c>
      <c r="I680">
        <v>1</v>
      </c>
      <c r="J680">
        <v>3</v>
      </c>
      <c r="K680">
        <v>2</v>
      </c>
      <c r="L680">
        <v>6</v>
      </c>
      <c r="M680" t="s">
        <v>5071</v>
      </c>
      <c r="N680" t="s">
        <v>5071</v>
      </c>
      <c r="O680">
        <v>1</v>
      </c>
      <c r="P680">
        <v>0</v>
      </c>
    </row>
    <row r="681" spans="1:16" x14ac:dyDescent="0.3">
      <c r="A681" t="s">
        <v>4453</v>
      </c>
      <c r="B681" s="1">
        <v>46035.257638888892</v>
      </c>
      <c r="C681" t="s">
        <v>47</v>
      </c>
      <c r="D681" t="s">
        <v>22</v>
      </c>
      <c r="E681" t="s">
        <v>19</v>
      </c>
      <c r="F681" t="s">
        <v>13</v>
      </c>
      <c r="G681">
        <v>0.25763888888888886</v>
      </c>
      <c r="H681" s="1">
        <v>46035</v>
      </c>
      <c r="I681">
        <v>1</v>
      </c>
      <c r="J681">
        <v>1</v>
      </c>
      <c r="K681">
        <v>1</v>
      </c>
      <c r="L681">
        <v>1</v>
      </c>
      <c r="M681" t="s">
        <v>5069</v>
      </c>
      <c r="N681" t="s">
        <v>5069</v>
      </c>
      <c r="O681">
        <v>1</v>
      </c>
      <c r="P681">
        <v>0</v>
      </c>
    </row>
    <row r="682" spans="1:16" x14ac:dyDescent="0.3">
      <c r="A682" t="s">
        <v>3335</v>
      </c>
      <c r="B682" s="1">
        <v>46035.294444444444</v>
      </c>
      <c r="C682" t="s">
        <v>7</v>
      </c>
      <c r="D682" t="s">
        <v>18</v>
      </c>
      <c r="E682" t="s">
        <v>19</v>
      </c>
      <c r="F682" t="s">
        <v>20</v>
      </c>
      <c r="G682">
        <v>0.29444444444444445</v>
      </c>
      <c r="H682" s="1">
        <v>46035</v>
      </c>
      <c r="I682">
        <v>1</v>
      </c>
      <c r="J682">
        <v>3</v>
      </c>
      <c r="K682">
        <v>2</v>
      </c>
      <c r="L682">
        <v>6</v>
      </c>
      <c r="M682" t="s">
        <v>5071</v>
      </c>
      <c r="N682" t="s">
        <v>5071</v>
      </c>
      <c r="O682">
        <v>1</v>
      </c>
      <c r="P682">
        <v>0</v>
      </c>
    </row>
    <row r="683" spans="1:16" x14ac:dyDescent="0.3">
      <c r="A683" t="s">
        <v>2650</v>
      </c>
      <c r="B683" s="1">
        <v>46035.348611111112</v>
      </c>
      <c r="C683" t="s">
        <v>7</v>
      </c>
      <c r="D683" t="s">
        <v>18</v>
      </c>
      <c r="E683" t="s">
        <v>19</v>
      </c>
      <c r="F683" t="s">
        <v>20</v>
      </c>
      <c r="G683">
        <v>0.34861111111111109</v>
      </c>
      <c r="H683" s="1">
        <v>46035</v>
      </c>
      <c r="I683">
        <v>1</v>
      </c>
      <c r="J683">
        <v>3</v>
      </c>
      <c r="K683">
        <v>2</v>
      </c>
      <c r="L683">
        <v>6</v>
      </c>
      <c r="M683" t="s">
        <v>5071</v>
      </c>
      <c r="N683" t="s">
        <v>5071</v>
      </c>
      <c r="O683">
        <v>1</v>
      </c>
      <c r="P683">
        <v>0</v>
      </c>
    </row>
    <row r="684" spans="1:16" x14ac:dyDescent="0.3">
      <c r="A684" t="s">
        <v>4416</v>
      </c>
      <c r="B684" s="1">
        <v>46035.380555555559</v>
      </c>
      <c r="C684" t="s">
        <v>40</v>
      </c>
      <c r="D684" t="s">
        <v>15</v>
      </c>
      <c r="E684" t="s">
        <v>16</v>
      </c>
      <c r="F684" t="s">
        <v>20</v>
      </c>
      <c r="G684">
        <v>0.38055555555555554</v>
      </c>
      <c r="H684" s="1">
        <v>46035</v>
      </c>
      <c r="I684">
        <v>1</v>
      </c>
      <c r="J684">
        <v>5</v>
      </c>
      <c r="K684">
        <v>2</v>
      </c>
      <c r="L684">
        <v>10</v>
      </c>
      <c r="M684" t="s">
        <v>5071</v>
      </c>
      <c r="N684" t="s">
        <v>5071</v>
      </c>
      <c r="O684">
        <v>1</v>
      </c>
      <c r="P684">
        <v>0</v>
      </c>
    </row>
    <row r="685" spans="1:16" x14ac:dyDescent="0.3">
      <c r="A685" t="s">
        <v>2539</v>
      </c>
      <c r="B685" s="1">
        <v>46035.383333333331</v>
      </c>
      <c r="C685" t="s">
        <v>7</v>
      </c>
      <c r="D685" t="s">
        <v>8</v>
      </c>
      <c r="E685" t="s">
        <v>19</v>
      </c>
      <c r="F685" t="s">
        <v>13</v>
      </c>
      <c r="G685">
        <v>0.38333333333333336</v>
      </c>
      <c r="H685" s="1">
        <v>46035</v>
      </c>
      <c r="I685">
        <v>1</v>
      </c>
      <c r="J685">
        <v>3</v>
      </c>
      <c r="K685">
        <v>1</v>
      </c>
      <c r="L685">
        <v>3</v>
      </c>
      <c r="M685" t="s">
        <v>5069</v>
      </c>
      <c r="N685" t="s">
        <v>5069</v>
      </c>
      <c r="O685">
        <v>1</v>
      </c>
      <c r="P685">
        <v>0</v>
      </c>
    </row>
    <row r="686" spans="1:16" x14ac:dyDescent="0.3">
      <c r="A686" t="s">
        <v>831</v>
      </c>
      <c r="B686" s="1">
        <v>46035.397222222222</v>
      </c>
      <c r="C686" t="s">
        <v>40</v>
      </c>
      <c r="D686" t="s">
        <v>18</v>
      </c>
      <c r="E686" t="s">
        <v>16</v>
      </c>
      <c r="F686" t="s">
        <v>13</v>
      </c>
      <c r="G686">
        <v>0.3972222222222222</v>
      </c>
      <c r="H686" s="1">
        <v>46035</v>
      </c>
      <c r="I686">
        <v>1</v>
      </c>
      <c r="J686">
        <v>5</v>
      </c>
      <c r="K686">
        <v>1</v>
      </c>
      <c r="L686">
        <v>5</v>
      </c>
      <c r="M686" t="s">
        <v>5071</v>
      </c>
      <c r="N686" t="s">
        <v>5071</v>
      </c>
      <c r="O686">
        <v>1</v>
      </c>
      <c r="P686">
        <v>0</v>
      </c>
    </row>
    <row r="687" spans="1:16" x14ac:dyDescent="0.3">
      <c r="A687" t="s">
        <v>2621</v>
      </c>
      <c r="B687" s="1">
        <v>46035.401388888888</v>
      </c>
      <c r="C687" t="s">
        <v>7</v>
      </c>
      <c r="D687" t="s">
        <v>18</v>
      </c>
      <c r="E687" t="s">
        <v>19</v>
      </c>
      <c r="F687" t="s">
        <v>20</v>
      </c>
      <c r="G687">
        <v>0.40138888888888891</v>
      </c>
      <c r="H687" s="1">
        <v>46035</v>
      </c>
      <c r="I687">
        <v>1</v>
      </c>
      <c r="J687">
        <v>3</v>
      </c>
      <c r="K687">
        <v>2</v>
      </c>
      <c r="L687">
        <v>6</v>
      </c>
      <c r="M687" t="s">
        <v>5071</v>
      </c>
      <c r="N687" t="s">
        <v>5071</v>
      </c>
      <c r="O687">
        <v>1</v>
      </c>
      <c r="P687">
        <v>0</v>
      </c>
    </row>
    <row r="688" spans="1:16" x14ac:dyDescent="0.3">
      <c r="A688" t="s">
        <v>1679</v>
      </c>
      <c r="B688" s="1">
        <v>46035.402083333334</v>
      </c>
      <c r="C688" t="s">
        <v>40</v>
      </c>
      <c r="D688" t="s">
        <v>22</v>
      </c>
      <c r="E688" t="s">
        <v>16</v>
      </c>
      <c r="F688" t="s">
        <v>10</v>
      </c>
      <c r="G688">
        <v>0.40208333333333335</v>
      </c>
      <c r="H688" s="1">
        <v>46035</v>
      </c>
      <c r="I688">
        <v>1</v>
      </c>
      <c r="J688">
        <v>5</v>
      </c>
      <c r="K688">
        <v>2</v>
      </c>
      <c r="L688">
        <v>10</v>
      </c>
      <c r="M688" t="s">
        <v>5071</v>
      </c>
      <c r="N688" t="s">
        <v>5071</v>
      </c>
      <c r="O688">
        <v>1</v>
      </c>
      <c r="P688">
        <v>0</v>
      </c>
    </row>
    <row r="689" spans="1:16" x14ac:dyDescent="0.3">
      <c r="A689" t="s">
        <v>2929</v>
      </c>
      <c r="B689" s="1">
        <v>46035.427777777775</v>
      </c>
      <c r="C689" t="s">
        <v>47</v>
      </c>
      <c r="D689" t="s">
        <v>18</v>
      </c>
      <c r="E689" t="s">
        <v>16</v>
      </c>
      <c r="F689" t="s">
        <v>20</v>
      </c>
      <c r="G689">
        <v>0.42777777777777776</v>
      </c>
      <c r="H689" s="1">
        <v>46035</v>
      </c>
      <c r="I689">
        <v>1</v>
      </c>
      <c r="J689">
        <v>1</v>
      </c>
      <c r="K689">
        <v>2</v>
      </c>
      <c r="L689">
        <v>2</v>
      </c>
      <c r="M689" t="s">
        <v>5069</v>
      </c>
      <c r="N689" t="s">
        <v>5069</v>
      </c>
      <c r="O689">
        <v>1</v>
      </c>
      <c r="P689">
        <v>0</v>
      </c>
    </row>
    <row r="690" spans="1:16" x14ac:dyDescent="0.3">
      <c r="A690" t="s">
        <v>192</v>
      </c>
      <c r="B690" s="1">
        <v>46035.434027777781</v>
      </c>
      <c r="C690" t="s">
        <v>12</v>
      </c>
      <c r="D690" t="s">
        <v>18</v>
      </c>
      <c r="E690" t="s">
        <v>31</v>
      </c>
      <c r="F690" t="s">
        <v>33</v>
      </c>
      <c r="G690">
        <v>0.43402777777777779</v>
      </c>
      <c r="H690" s="1">
        <v>46035</v>
      </c>
      <c r="I690">
        <v>1</v>
      </c>
      <c r="J690">
        <v>1</v>
      </c>
      <c r="K690">
        <v>4</v>
      </c>
      <c r="L690">
        <v>4</v>
      </c>
      <c r="M690" t="s">
        <v>5069</v>
      </c>
      <c r="N690" t="s">
        <v>5069</v>
      </c>
      <c r="O690">
        <v>1</v>
      </c>
      <c r="P690">
        <v>1</v>
      </c>
    </row>
    <row r="691" spans="1:16" x14ac:dyDescent="0.3">
      <c r="A691" t="s">
        <v>3426</v>
      </c>
      <c r="B691" s="1">
        <v>46035.45416666667</v>
      </c>
      <c r="C691" t="s">
        <v>12</v>
      </c>
      <c r="D691" t="s">
        <v>18</v>
      </c>
      <c r="E691" t="s">
        <v>31</v>
      </c>
      <c r="F691" t="s">
        <v>10</v>
      </c>
      <c r="G691">
        <v>0.45416666666666666</v>
      </c>
      <c r="H691" s="1">
        <v>46035</v>
      </c>
      <c r="I691">
        <v>1</v>
      </c>
      <c r="J691">
        <v>1</v>
      </c>
      <c r="K691">
        <v>2</v>
      </c>
      <c r="L691">
        <v>2</v>
      </c>
      <c r="M691" t="s">
        <v>5069</v>
      </c>
      <c r="N691" t="s">
        <v>5069</v>
      </c>
      <c r="O691">
        <v>1</v>
      </c>
      <c r="P691">
        <v>0</v>
      </c>
    </row>
    <row r="692" spans="1:16" x14ac:dyDescent="0.3">
      <c r="A692" t="s">
        <v>3959</v>
      </c>
      <c r="B692" s="1">
        <v>46035.455555555556</v>
      </c>
      <c r="C692" t="s">
        <v>47</v>
      </c>
      <c r="D692" t="s">
        <v>8</v>
      </c>
      <c r="E692" t="s">
        <v>31</v>
      </c>
      <c r="F692" t="s">
        <v>10</v>
      </c>
      <c r="G692">
        <v>0.45555555555555555</v>
      </c>
      <c r="H692" s="1">
        <v>46035</v>
      </c>
      <c r="I692">
        <v>1</v>
      </c>
      <c r="J692">
        <v>1</v>
      </c>
      <c r="K692">
        <v>2</v>
      </c>
      <c r="L692">
        <v>2</v>
      </c>
      <c r="M692" t="s">
        <v>5069</v>
      </c>
      <c r="N692" t="s">
        <v>5069</v>
      </c>
      <c r="O692">
        <v>1</v>
      </c>
      <c r="P692">
        <v>0</v>
      </c>
    </row>
    <row r="693" spans="1:16" x14ac:dyDescent="0.3">
      <c r="A693" t="s">
        <v>3730</v>
      </c>
      <c r="B693" s="1">
        <v>46035.477083333331</v>
      </c>
      <c r="C693" t="s">
        <v>7</v>
      </c>
      <c r="D693" t="s">
        <v>22</v>
      </c>
      <c r="E693" t="s">
        <v>16</v>
      </c>
      <c r="F693" t="s">
        <v>53</v>
      </c>
      <c r="G693">
        <v>0.47708333333333336</v>
      </c>
      <c r="H693" s="1">
        <v>46035</v>
      </c>
      <c r="I693">
        <v>1</v>
      </c>
      <c r="J693">
        <v>3</v>
      </c>
      <c r="K693">
        <v>5</v>
      </c>
      <c r="L693">
        <v>15</v>
      </c>
      <c r="M693" t="s">
        <v>5073</v>
      </c>
      <c r="N693" t="s">
        <v>5073</v>
      </c>
      <c r="O693">
        <v>1</v>
      </c>
      <c r="P693">
        <v>1</v>
      </c>
    </row>
    <row r="694" spans="1:16" x14ac:dyDescent="0.3">
      <c r="A694" t="s">
        <v>2196</v>
      </c>
      <c r="B694" s="1">
        <v>46035.488194444442</v>
      </c>
      <c r="C694" t="s">
        <v>7</v>
      </c>
      <c r="D694" t="s">
        <v>22</v>
      </c>
      <c r="E694" t="s">
        <v>19</v>
      </c>
      <c r="F694" t="s">
        <v>33</v>
      </c>
      <c r="G694">
        <v>0.48819444444444443</v>
      </c>
      <c r="H694" s="1">
        <v>46035</v>
      </c>
      <c r="I694">
        <v>1</v>
      </c>
      <c r="J694">
        <v>3</v>
      </c>
      <c r="K694">
        <v>4</v>
      </c>
      <c r="L694">
        <v>12</v>
      </c>
      <c r="M694" t="s">
        <v>5073</v>
      </c>
      <c r="N694" t="s">
        <v>5073</v>
      </c>
      <c r="O694">
        <v>1</v>
      </c>
      <c r="P694">
        <v>1</v>
      </c>
    </row>
    <row r="695" spans="1:16" x14ac:dyDescent="0.3">
      <c r="A695" t="s">
        <v>2948</v>
      </c>
      <c r="B695" s="1">
        <v>46035.488194444442</v>
      </c>
      <c r="C695" t="s">
        <v>7</v>
      </c>
      <c r="D695" t="s">
        <v>18</v>
      </c>
      <c r="E695" t="s">
        <v>19</v>
      </c>
      <c r="F695" t="s">
        <v>10</v>
      </c>
      <c r="G695">
        <v>0.48819444444444443</v>
      </c>
      <c r="H695" s="1">
        <v>46035</v>
      </c>
      <c r="I695">
        <v>1</v>
      </c>
      <c r="J695">
        <v>3</v>
      </c>
      <c r="K695">
        <v>2</v>
      </c>
      <c r="L695">
        <v>6</v>
      </c>
      <c r="M695" t="s">
        <v>5071</v>
      </c>
      <c r="N695" t="s">
        <v>5071</v>
      </c>
      <c r="O695">
        <v>1</v>
      </c>
      <c r="P695">
        <v>0</v>
      </c>
    </row>
    <row r="696" spans="1:16" x14ac:dyDescent="0.3">
      <c r="A696" t="s">
        <v>3826</v>
      </c>
      <c r="B696" s="1">
        <v>46035.488888888889</v>
      </c>
      <c r="C696" t="s">
        <v>7</v>
      </c>
      <c r="D696" t="s">
        <v>15</v>
      </c>
      <c r="E696" t="s">
        <v>16</v>
      </c>
      <c r="F696" t="s">
        <v>10</v>
      </c>
      <c r="G696">
        <v>0.48888888888888887</v>
      </c>
      <c r="H696" s="1">
        <v>46035</v>
      </c>
      <c r="I696">
        <v>1</v>
      </c>
      <c r="J696">
        <v>3</v>
      </c>
      <c r="K696">
        <v>2</v>
      </c>
      <c r="L696">
        <v>6</v>
      </c>
      <c r="M696" t="s">
        <v>5071</v>
      </c>
      <c r="N696" t="s">
        <v>5071</v>
      </c>
      <c r="O696">
        <v>1</v>
      </c>
      <c r="P696">
        <v>0</v>
      </c>
    </row>
    <row r="697" spans="1:16" x14ac:dyDescent="0.3">
      <c r="A697" t="s">
        <v>2526</v>
      </c>
      <c r="B697" s="1">
        <v>46035.520833333336</v>
      </c>
      <c r="C697" t="s">
        <v>26</v>
      </c>
      <c r="D697" t="s">
        <v>15</v>
      </c>
      <c r="E697" t="s">
        <v>9</v>
      </c>
      <c r="F697" t="s">
        <v>20</v>
      </c>
      <c r="G697">
        <v>0.52083333333333337</v>
      </c>
      <c r="H697" s="1">
        <v>46035</v>
      </c>
      <c r="I697">
        <v>1</v>
      </c>
      <c r="J697">
        <v>3</v>
      </c>
      <c r="K697">
        <v>2</v>
      </c>
      <c r="L697">
        <v>6</v>
      </c>
      <c r="M697" t="s">
        <v>5071</v>
      </c>
      <c r="N697" t="s">
        <v>5071</v>
      </c>
      <c r="O697">
        <v>1</v>
      </c>
      <c r="P697">
        <v>0</v>
      </c>
    </row>
    <row r="698" spans="1:16" x14ac:dyDescent="0.3">
      <c r="A698" t="s">
        <v>3758</v>
      </c>
      <c r="B698" s="1">
        <v>46035.527777777781</v>
      </c>
      <c r="C698" t="s">
        <v>12</v>
      </c>
      <c r="D698" t="s">
        <v>15</v>
      </c>
      <c r="E698" t="s">
        <v>31</v>
      </c>
      <c r="F698" t="s">
        <v>10</v>
      </c>
      <c r="G698">
        <v>0.52777777777777779</v>
      </c>
      <c r="H698" s="1">
        <v>46035</v>
      </c>
      <c r="I698">
        <v>1</v>
      </c>
      <c r="J698">
        <v>1</v>
      </c>
      <c r="K698">
        <v>2</v>
      </c>
      <c r="L698">
        <v>2</v>
      </c>
      <c r="M698" t="s">
        <v>5069</v>
      </c>
      <c r="N698" t="s">
        <v>5069</v>
      </c>
      <c r="O698">
        <v>1</v>
      </c>
      <c r="P698">
        <v>0</v>
      </c>
    </row>
    <row r="699" spans="1:16" x14ac:dyDescent="0.3">
      <c r="A699" t="s">
        <v>1721</v>
      </c>
      <c r="B699" s="1">
        <v>46035.52847222222</v>
      </c>
      <c r="C699" t="s">
        <v>40</v>
      </c>
      <c r="D699" t="s">
        <v>15</v>
      </c>
      <c r="E699" t="s">
        <v>16</v>
      </c>
      <c r="F699" t="s">
        <v>10</v>
      </c>
      <c r="G699">
        <v>0.52847222222222223</v>
      </c>
      <c r="H699" s="1">
        <v>46035</v>
      </c>
      <c r="I699">
        <v>1</v>
      </c>
      <c r="J699">
        <v>5</v>
      </c>
      <c r="K699">
        <v>2</v>
      </c>
      <c r="L699">
        <v>10</v>
      </c>
      <c r="M699" t="s">
        <v>5071</v>
      </c>
      <c r="N699" t="s">
        <v>5071</v>
      </c>
      <c r="O699">
        <v>1</v>
      </c>
      <c r="P699">
        <v>0</v>
      </c>
    </row>
    <row r="700" spans="1:16" x14ac:dyDescent="0.3">
      <c r="A700" t="s">
        <v>1940</v>
      </c>
      <c r="B700" s="1">
        <v>46035.536111111112</v>
      </c>
      <c r="C700" t="s">
        <v>26</v>
      </c>
      <c r="D700" t="s">
        <v>18</v>
      </c>
      <c r="E700" t="s">
        <v>16</v>
      </c>
      <c r="F700" t="s">
        <v>10</v>
      </c>
      <c r="G700">
        <v>0.53611111111111109</v>
      </c>
      <c r="H700" s="1">
        <v>46035</v>
      </c>
      <c r="I700">
        <v>1</v>
      </c>
      <c r="J700">
        <v>3</v>
      </c>
      <c r="K700">
        <v>2</v>
      </c>
      <c r="L700">
        <v>6</v>
      </c>
      <c r="M700" t="s">
        <v>5071</v>
      </c>
      <c r="N700" t="s">
        <v>5071</v>
      </c>
      <c r="O700">
        <v>1</v>
      </c>
      <c r="P700">
        <v>0</v>
      </c>
    </row>
    <row r="701" spans="1:16" x14ac:dyDescent="0.3">
      <c r="A701" t="s">
        <v>4343</v>
      </c>
      <c r="B701" s="1">
        <v>46035.543055555558</v>
      </c>
      <c r="C701" t="s">
        <v>35</v>
      </c>
      <c r="D701" t="s">
        <v>15</v>
      </c>
      <c r="E701" t="s">
        <v>9</v>
      </c>
      <c r="F701" t="s">
        <v>10</v>
      </c>
      <c r="G701">
        <v>0.54305555555555551</v>
      </c>
      <c r="H701" s="1">
        <v>46035</v>
      </c>
      <c r="I701">
        <v>1</v>
      </c>
      <c r="J701">
        <v>1</v>
      </c>
      <c r="K701">
        <v>2</v>
      </c>
      <c r="L701">
        <v>2</v>
      </c>
      <c r="M701" t="s">
        <v>5069</v>
      </c>
      <c r="N701" t="s">
        <v>5069</v>
      </c>
      <c r="O701">
        <v>1</v>
      </c>
      <c r="P701">
        <v>0</v>
      </c>
    </row>
    <row r="702" spans="1:16" x14ac:dyDescent="0.3">
      <c r="A702" t="s">
        <v>1101</v>
      </c>
      <c r="B702" s="1">
        <v>46035.553472222222</v>
      </c>
      <c r="C702" t="s">
        <v>7</v>
      </c>
      <c r="D702" t="s">
        <v>22</v>
      </c>
      <c r="E702" t="s">
        <v>19</v>
      </c>
      <c r="F702" t="s">
        <v>33</v>
      </c>
      <c r="G702">
        <v>0.55347222222222225</v>
      </c>
      <c r="H702" s="1">
        <v>46035</v>
      </c>
      <c r="I702">
        <v>1</v>
      </c>
      <c r="J702">
        <v>3</v>
      </c>
      <c r="K702">
        <v>4</v>
      </c>
      <c r="L702">
        <v>12</v>
      </c>
      <c r="M702" t="s">
        <v>5073</v>
      </c>
      <c r="N702" t="s">
        <v>5073</v>
      </c>
      <c r="O702">
        <v>1</v>
      </c>
      <c r="P702">
        <v>1</v>
      </c>
    </row>
    <row r="703" spans="1:16" x14ac:dyDescent="0.3">
      <c r="A703" t="s">
        <v>3069</v>
      </c>
      <c r="B703" s="1">
        <v>46035.554861111108</v>
      </c>
      <c r="C703" t="s">
        <v>12</v>
      </c>
      <c r="D703" t="s">
        <v>18</v>
      </c>
      <c r="E703" t="s">
        <v>19</v>
      </c>
      <c r="F703" t="s">
        <v>13</v>
      </c>
      <c r="G703">
        <v>0.55486111111111114</v>
      </c>
      <c r="H703" s="1">
        <v>46035</v>
      </c>
      <c r="I703">
        <v>1</v>
      </c>
      <c r="J703">
        <v>1</v>
      </c>
      <c r="K703">
        <v>1</v>
      </c>
      <c r="L703">
        <v>1</v>
      </c>
      <c r="M703" t="s">
        <v>5069</v>
      </c>
      <c r="N703" t="s">
        <v>5069</v>
      </c>
      <c r="O703">
        <v>1</v>
      </c>
      <c r="P703">
        <v>0</v>
      </c>
    </row>
    <row r="704" spans="1:16" x14ac:dyDescent="0.3">
      <c r="A704" t="s">
        <v>327</v>
      </c>
      <c r="B704" s="1">
        <v>46035.571527777778</v>
      </c>
      <c r="C704" t="s">
        <v>40</v>
      </c>
      <c r="D704" t="s">
        <v>15</v>
      </c>
      <c r="E704" t="s">
        <v>16</v>
      </c>
      <c r="F704" t="s">
        <v>20</v>
      </c>
      <c r="G704">
        <v>0.57152777777777775</v>
      </c>
      <c r="H704" s="1">
        <v>46035</v>
      </c>
      <c r="I704">
        <v>1</v>
      </c>
      <c r="J704">
        <v>5</v>
      </c>
      <c r="K704">
        <v>2</v>
      </c>
      <c r="L704">
        <v>10</v>
      </c>
      <c r="M704" t="s">
        <v>5071</v>
      </c>
      <c r="N704" t="s">
        <v>5071</v>
      </c>
      <c r="O704">
        <v>1</v>
      </c>
      <c r="P704">
        <v>0</v>
      </c>
    </row>
    <row r="705" spans="1:16" x14ac:dyDescent="0.3">
      <c r="A705" t="s">
        <v>1619</v>
      </c>
      <c r="B705" s="1">
        <v>46035.615277777775</v>
      </c>
      <c r="C705" t="s">
        <v>7</v>
      </c>
      <c r="D705" t="s">
        <v>8</v>
      </c>
      <c r="E705" t="s">
        <v>19</v>
      </c>
      <c r="F705" t="s">
        <v>20</v>
      </c>
      <c r="G705">
        <v>0.61527777777777781</v>
      </c>
      <c r="H705" s="1">
        <v>46035</v>
      </c>
      <c r="I705">
        <v>1</v>
      </c>
      <c r="J705">
        <v>3</v>
      </c>
      <c r="K705">
        <v>2</v>
      </c>
      <c r="L705">
        <v>6</v>
      </c>
      <c r="M705" t="s">
        <v>5071</v>
      </c>
      <c r="N705" t="s">
        <v>5071</v>
      </c>
      <c r="O705">
        <v>1</v>
      </c>
      <c r="P705">
        <v>0</v>
      </c>
    </row>
    <row r="706" spans="1:16" x14ac:dyDescent="0.3">
      <c r="A706" t="s">
        <v>3666</v>
      </c>
      <c r="B706" s="1">
        <v>46035.625694444447</v>
      </c>
      <c r="C706" t="s">
        <v>26</v>
      </c>
      <c r="D706" t="s">
        <v>8</v>
      </c>
      <c r="E706" t="s">
        <v>19</v>
      </c>
      <c r="F706" t="s">
        <v>20</v>
      </c>
      <c r="G706">
        <v>0.62569444444444444</v>
      </c>
      <c r="H706" s="1">
        <v>46035</v>
      </c>
      <c r="I706">
        <v>1</v>
      </c>
      <c r="J706">
        <v>3</v>
      </c>
      <c r="K706">
        <v>2</v>
      </c>
      <c r="L706">
        <v>6</v>
      </c>
      <c r="M706" t="s">
        <v>5071</v>
      </c>
      <c r="N706" t="s">
        <v>5071</v>
      </c>
      <c r="O706">
        <v>1</v>
      </c>
      <c r="P706">
        <v>0</v>
      </c>
    </row>
    <row r="707" spans="1:16" x14ac:dyDescent="0.3">
      <c r="A707" t="s">
        <v>3175</v>
      </c>
      <c r="B707" s="1">
        <v>46035.636111111111</v>
      </c>
      <c r="C707" t="s">
        <v>7</v>
      </c>
      <c r="D707" t="s">
        <v>8</v>
      </c>
      <c r="E707" t="s">
        <v>16</v>
      </c>
      <c r="F707" t="s">
        <v>10</v>
      </c>
      <c r="G707">
        <v>0.63611111111111107</v>
      </c>
      <c r="H707" s="1">
        <v>46035</v>
      </c>
      <c r="I707">
        <v>1</v>
      </c>
      <c r="J707">
        <v>3</v>
      </c>
      <c r="K707">
        <v>2</v>
      </c>
      <c r="L707">
        <v>6</v>
      </c>
      <c r="M707" t="s">
        <v>5071</v>
      </c>
      <c r="N707" t="s">
        <v>5071</v>
      </c>
      <c r="O707">
        <v>1</v>
      </c>
      <c r="P707">
        <v>0</v>
      </c>
    </row>
    <row r="708" spans="1:16" x14ac:dyDescent="0.3">
      <c r="A708" t="s">
        <v>3324</v>
      </c>
      <c r="B708" s="1">
        <v>46035.689583333333</v>
      </c>
      <c r="C708" t="s">
        <v>7</v>
      </c>
      <c r="D708" t="s">
        <v>15</v>
      </c>
      <c r="E708" t="s">
        <v>19</v>
      </c>
      <c r="F708" t="s">
        <v>20</v>
      </c>
      <c r="G708">
        <v>0.68958333333333333</v>
      </c>
      <c r="H708" s="1">
        <v>46035</v>
      </c>
      <c r="I708">
        <v>1</v>
      </c>
      <c r="J708">
        <v>3</v>
      </c>
      <c r="K708">
        <v>2</v>
      </c>
      <c r="L708">
        <v>6</v>
      </c>
      <c r="M708" t="s">
        <v>5071</v>
      </c>
      <c r="N708" t="s">
        <v>5071</v>
      </c>
      <c r="O708">
        <v>1</v>
      </c>
      <c r="P708">
        <v>0</v>
      </c>
    </row>
    <row r="709" spans="1:16" x14ac:dyDescent="0.3">
      <c r="A709" t="s">
        <v>4161</v>
      </c>
      <c r="B709" s="1">
        <v>46035.704861111109</v>
      </c>
      <c r="C709" t="s">
        <v>47</v>
      </c>
      <c r="D709" t="s">
        <v>22</v>
      </c>
      <c r="E709" t="s">
        <v>31</v>
      </c>
      <c r="F709" t="s">
        <v>53</v>
      </c>
      <c r="G709">
        <v>0.70486111111111116</v>
      </c>
      <c r="H709" s="1">
        <v>46035</v>
      </c>
      <c r="I709">
        <v>1</v>
      </c>
      <c r="J709">
        <v>1</v>
      </c>
      <c r="K709">
        <v>5</v>
      </c>
      <c r="L709">
        <v>5</v>
      </c>
      <c r="M709" t="s">
        <v>5071</v>
      </c>
      <c r="N709" t="s">
        <v>5071</v>
      </c>
      <c r="O709">
        <v>1</v>
      </c>
      <c r="P709">
        <v>1</v>
      </c>
    </row>
    <row r="710" spans="1:16" x14ac:dyDescent="0.3">
      <c r="A710" t="s">
        <v>3646</v>
      </c>
      <c r="B710" s="1">
        <v>46035.705555555556</v>
      </c>
      <c r="C710" t="s">
        <v>12</v>
      </c>
      <c r="D710" t="s">
        <v>22</v>
      </c>
      <c r="E710" t="s">
        <v>16</v>
      </c>
      <c r="F710" t="s">
        <v>13</v>
      </c>
      <c r="G710">
        <v>0.7055555555555556</v>
      </c>
      <c r="H710" s="1">
        <v>46035</v>
      </c>
      <c r="I710">
        <v>1</v>
      </c>
      <c r="J710">
        <v>1</v>
      </c>
      <c r="K710">
        <v>1</v>
      </c>
      <c r="L710">
        <v>1</v>
      </c>
      <c r="M710" t="s">
        <v>5069</v>
      </c>
      <c r="N710" t="s">
        <v>5069</v>
      </c>
      <c r="O710">
        <v>1</v>
      </c>
      <c r="P710">
        <v>0</v>
      </c>
    </row>
    <row r="711" spans="1:16" x14ac:dyDescent="0.3">
      <c r="A711" t="s">
        <v>3914</v>
      </c>
      <c r="B711" s="1">
        <v>46035.726388888892</v>
      </c>
      <c r="C711" t="s">
        <v>35</v>
      </c>
      <c r="D711" t="s">
        <v>15</v>
      </c>
      <c r="E711" t="s">
        <v>19</v>
      </c>
      <c r="F711" t="s">
        <v>20</v>
      </c>
      <c r="G711">
        <v>0.72638888888888886</v>
      </c>
      <c r="H711" s="1">
        <v>46035</v>
      </c>
      <c r="I711">
        <v>1</v>
      </c>
      <c r="J711">
        <v>1</v>
      </c>
      <c r="K711">
        <v>2</v>
      </c>
      <c r="L711">
        <v>2</v>
      </c>
      <c r="M711" t="s">
        <v>5069</v>
      </c>
      <c r="N711" t="s">
        <v>5069</v>
      </c>
      <c r="O711">
        <v>1</v>
      </c>
      <c r="P711">
        <v>0</v>
      </c>
    </row>
    <row r="712" spans="1:16" x14ac:dyDescent="0.3">
      <c r="A712" t="s">
        <v>2809</v>
      </c>
      <c r="B712" s="1">
        <v>46035.738194444442</v>
      </c>
      <c r="C712" t="s">
        <v>7</v>
      </c>
      <c r="D712" t="s">
        <v>22</v>
      </c>
      <c r="E712" t="s">
        <v>19</v>
      </c>
      <c r="F712" t="s">
        <v>20</v>
      </c>
      <c r="G712">
        <v>0.73819444444444449</v>
      </c>
      <c r="H712" s="1">
        <v>46035</v>
      </c>
      <c r="I712">
        <v>1</v>
      </c>
      <c r="J712">
        <v>3</v>
      </c>
      <c r="K712">
        <v>2</v>
      </c>
      <c r="L712">
        <v>6</v>
      </c>
      <c r="M712" t="s">
        <v>5071</v>
      </c>
      <c r="N712" t="s">
        <v>5071</v>
      </c>
      <c r="O712">
        <v>1</v>
      </c>
      <c r="P712">
        <v>0</v>
      </c>
    </row>
    <row r="713" spans="1:16" x14ac:dyDescent="0.3">
      <c r="A713" t="s">
        <v>3629</v>
      </c>
      <c r="B713" s="1">
        <v>46035.744444444441</v>
      </c>
      <c r="C713" t="s">
        <v>7</v>
      </c>
      <c r="D713" t="s">
        <v>18</v>
      </c>
      <c r="E713" t="s">
        <v>19</v>
      </c>
      <c r="F713" t="s">
        <v>10</v>
      </c>
      <c r="G713">
        <v>0.74444444444444446</v>
      </c>
      <c r="H713" s="1">
        <v>46035</v>
      </c>
      <c r="I713">
        <v>1</v>
      </c>
      <c r="J713">
        <v>3</v>
      </c>
      <c r="K713">
        <v>2</v>
      </c>
      <c r="L713">
        <v>6</v>
      </c>
      <c r="M713" t="s">
        <v>5071</v>
      </c>
      <c r="N713" t="s">
        <v>5071</v>
      </c>
      <c r="O713">
        <v>1</v>
      </c>
      <c r="P713">
        <v>0</v>
      </c>
    </row>
    <row r="714" spans="1:16" x14ac:dyDescent="0.3">
      <c r="A714" t="s">
        <v>686</v>
      </c>
      <c r="B714" s="1">
        <v>46035.781944444447</v>
      </c>
      <c r="C714" t="s">
        <v>7</v>
      </c>
      <c r="D714" t="s">
        <v>15</v>
      </c>
      <c r="E714" t="s">
        <v>19</v>
      </c>
      <c r="F714" t="s">
        <v>10</v>
      </c>
      <c r="G714">
        <v>0.78194444444444444</v>
      </c>
      <c r="H714" s="1">
        <v>46035</v>
      </c>
      <c r="I714">
        <v>1</v>
      </c>
      <c r="J714">
        <v>3</v>
      </c>
      <c r="K714">
        <v>2</v>
      </c>
      <c r="L714">
        <v>6</v>
      </c>
      <c r="M714" t="s">
        <v>5071</v>
      </c>
      <c r="N714" t="s">
        <v>5071</v>
      </c>
      <c r="O714">
        <v>1</v>
      </c>
      <c r="P714">
        <v>0</v>
      </c>
    </row>
    <row r="715" spans="1:16" x14ac:dyDescent="0.3">
      <c r="A715" t="s">
        <v>4111</v>
      </c>
      <c r="B715" s="1">
        <v>46035.791666666664</v>
      </c>
      <c r="C715" t="s">
        <v>7</v>
      </c>
      <c r="D715" t="s">
        <v>8</v>
      </c>
      <c r="E715" t="s">
        <v>19</v>
      </c>
      <c r="F715" t="s">
        <v>20</v>
      </c>
      <c r="G715">
        <v>0.79166666666666663</v>
      </c>
      <c r="H715" s="1">
        <v>46035</v>
      </c>
      <c r="I715">
        <v>1</v>
      </c>
      <c r="J715">
        <v>3</v>
      </c>
      <c r="K715">
        <v>2</v>
      </c>
      <c r="L715">
        <v>6</v>
      </c>
      <c r="M715" t="s">
        <v>5071</v>
      </c>
      <c r="N715" t="s">
        <v>5071</v>
      </c>
      <c r="O715">
        <v>1</v>
      </c>
      <c r="P715">
        <v>0</v>
      </c>
    </row>
    <row r="716" spans="1:16" x14ac:dyDescent="0.3">
      <c r="A716" t="s">
        <v>2660</v>
      </c>
      <c r="B716" s="1">
        <v>46035.79583333333</v>
      </c>
      <c r="C716" t="s">
        <v>35</v>
      </c>
      <c r="D716" t="s">
        <v>22</v>
      </c>
      <c r="E716" t="s">
        <v>9</v>
      </c>
      <c r="F716" t="s">
        <v>13</v>
      </c>
      <c r="G716">
        <v>0.79583333333333328</v>
      </c>
      <c r="H716" s="1">
        <v>46035</v>
      </c>
      <c r="I716">
        <v>1</v>
      </c>
      <c r="J716">
        <v>1</v>
      </c>
      <c r="K716">
        <v>1</v>
      </c>
      <c r="L716">
        <v>1</v>
      </c>
      <c r="M716" t="s">
        <v>5069</v>
      </c>
      <c r="N716" t="s">
        <v>5069</v>
      </c>
      <c r="O716">
        <v>1</v>
      </c>
      <c r="P716">
        <v>0</v>
      </c>
    </row>
    <row r="717" spans="1:16" x14ac:dyDescent="0.3">
      <c r="A717" t="s">
        <v>3521</v>
      </c>
      <c r="B717" s="1">
        <v>46035.804861111108</v>
      </c>
      <c r="C717" t="s">
        <v>7</v>
      </c>
      <c r="D717" t="s">
        <v>15</v>
      </c>
      <c r="E717" t="s">
        <v>19</v>
      </c>
      <c r="F717" t="s">
        <v>53</v>
      </c>
      <c r="G717">
        <v>0.80486111111111114</v>
      </c>
      <c r="H717" s="1">
        <v>46035</v>
      </c>
      <c r="I717">
        <v>1</v>
      </c>
      <c r="J717">
        <v>3</v>
      </c>
      <c r="K717">
        <v>5</v>
      </c>
      <c r="L717">
        <v>15</v>
      </c>
      <c r="M717" t="s">
        <v>5073</v>
      </c>
      <c r="N717" t="s">
        <v>5073</v>
      </c>
      <c r="O717">
        <v>1</v>
      </c>
      <c r="P717">
        <v>1</v>
      </c>
    </row>
    <row r="718" spans="1:16" x14ac:dyDescent="0.3">
      <c r="A718" t="s">
        <v>733</v>
      </c>
      <c r="B718" s="1">
        <v>46035.836111111108</v>
      </c>
      <c r="C718" t="s">
        <v>35</v>
      </c>
      <c r="D718" t="s">
        <v>22</v>
      </c>
      <c r="E718" t="s">
        <v>9</v>
      </c>
      <c r="F718" t="s">
        <v>10</v>
      </c>
      <c r="G718">
        <v>0.83611111111111114</v>
      </c>
      <c r="H718" s="1">
        <v>46035</v>
      </c>
      <c r="I718">
        <v>1</v>
      </c>
      <c r="J718">
        <v>1</v>
      </c>
      <c r="K718">
        <v>2</v>
      </c>
      <c r="L718">
        <v>2</v>
      </c>
      <c r="M718" t="s">
        <v>5069</v>
      </c>
      <c r="N718" t="s">
        <v>5069</v>
      </c>
      <c r="O718">
        <v>1</v>
      </c>
      <c r="P718">
        <v>0</v>
      </c>
    </row>
    <row r="719" spans="1:16" x14ac:dyDescent="0.3">
      <c r="A719" t="s">
        <v>3068</v>
      </c>
      <c r="B719" s="1">
        <v>46035.9</v>
      </c>
      <c r="C719" t="s">
        <v>47</v>
      </c>
      <c r="D719" t="s">
        <v>22</v>
      </c>
      <c r="E719" t="s">
        <v>16</v>
      </c>
      <c r="F719" t="s">
        <v>13</v>
      </c>
      <c r="G719">
        <v>0.9</v>
      </c>
      <c r="H719" s="1">
        <v>46035</v>
      </c>
      <c r="I719">
        <v>1</v>
      </c>
      <c r="J719">
        <v>1</v>
      </c>
      <c r="K719">
        <v>1</v>
      </c>
      <c r="L719">
        <v>1</v>
      </c>
      <c r="M719" t="s">
        <v>5069</v>
      </c>
      <c r="N719" t="s">
        <v>5069</v>
      </c>
      <c r="O719">
        <v>1</v>
      </c>
      <c r="P719">
        <v>0</v>
      </c>
    </row>
    <row r="720" spans="1:16" x14ac:dyDescent="0.3">
      <c r="A720" t="s">
        <v>1927</v>
      </c>
      <c r="B720" s="1">
        <v>46035.922222222223</v>
      </c>
      <c r="C720" t="s">
        <v>7</v>
      </c>
      <c r="D720" t="s">
        <v>8</v>
      </c>
      <c r="E720" t="s">
        <v>19</v>
      </c>
      <c r="F720" t="s">
        <v>20</v>
      </c>
      <c r="G720">
        <v>0.92222222222222228</v>
      </c>
      <c r="H720" s="1">
        <v>46035</v>
      </c>
      <c r="I720">
        <v>1</v>
      </c>
      <c r="J720">
        <v>3</v>
      </c>
      <c r="K720">
        <v>2</v>
      </c>
      <c r="L720">
        <v>6</v>
      </c>
      <c r="M720" t="s">
        <v>5071</v>
      </c>
      <c r="N720" t="s">
        <v>5071</v>
      </c>
      <c r="O720">
        <v>1</v>
      </c>
      <c r="P720">
        <v>0</v>
      </c>
    </row>
    <row r="721" spans="1:16" x14ac:dyDescent="0.3">
      <c r="A721" t="s">
        <v>4109</v>
      </c>
      <c r="B721" s="1">
        <v>46035.922222222223</v>
      </c>
      <c r="C721" t="s">
        <v>26</v>
      </c>
      <c r="D721" t="s">
        <v>8</v>
      </c>
      <c r="E721" t="s">
        <v>9</v>
      </c>
      <c r="F721" t="s">
        <v>10</v>
      </c>
      <c r="G721">
        <v>0.92222222222222228</v>
      </c>
      <c r="H721" s="1">
        <v>46035</v>
      </c>
      <c r="I721">
        <v>1</v>
      </c>
      <c r="J721">
        <v>3</v>
      </c>
      <c r="K721">
        <v>2</v>
      </c>
      <c r="L721">
        <v>6</v>
      </c>
      <c r="M721" t="s">
        <v>5071</v>
      </c>
      <c r="N721" t="s">
        <v>5071</v>
      </c>
      <c r="O721">
        <v>1</v>
      </c>
      <c r="P721">
        <v>0</v>
      </c>
    </row>
    <row r="722" spans="1:16" x14ac:dyDescent="0.3">
      <c r="A722" t="s">
        <v>1236</v>
      </c>
      <c r="B722" s="1">
        <v>46035.945138888892</v>
      </c>
      <c r="C722" t="s">
        <v>47</v>
      </c>
      <c r="D722" t="s">
        <v>15</v>
      </c>
      <c r="E722" t="s">
        <v>9</v>
      </c>
      <c r="F722" t="s">
        <v>10</v>
      </c>
      <c r="G722">
        <v>0.94513888888888886</v>
      </c>
      <c r="H722" s="1">
        <v>46035</v>
      </c>
      <c r="I722">
        <v>1</v>
      </c>
      <c r="J722">
        <v>1</v>
      </c>
      <c r="K722">
        <v>2</v>
      </c>
      <c r="L722">
        <v>2</v>
      </c>
      <c r="M722" t="s">
        <v>5069</v>
      </c>
      <c r="N722" t="s">
        <v>5069</v>
      </c>
      <c r="O722">
        <v>1</v>
      </c>
      <c r="P722">
        <v>0</v>
      </c>
    </row>
    <row r="723" spans="1:16" x14ac:dyDescent="0.3">
      <c r="A723" t="s">
        <v>467</v>
      </c>
      <c r="B723" s="1">
        <v>46035.96597222222</v>
      </c>
      <c r="C723" t="s">
        <v>7</v>
      </c>
      <c r="D723" t="s">
        <v>15</v>
      </c>
      <c r="E723" t="s">
        <v>19</v>
      </c>
      <c r="F723" t="s">
        <v>13</v>
      </c>
      <c r="G723">
        <v>0.96597222222222223</v>
      </c>
      <c r="H723" s="1">
        <v>46035</v>
      </c>
      <c r="I723">
        <v>1</v>
      </c>
      <c r="J723">
        <v>3</v>
      </c>
      <c r="K723">
        <v>1</v>
      </c>
      <c r="L723">
        <v>3</v>
      </c>
      <c r="M723" t="s">
        <v>5069</v>
      </c>
      <c r="N723" t="s">
        <v>5069</v>
      </c>
      <c r="O723">
        <v>1</v>
      </c>
      <c r="P723">
        <v>0</v>
      </c>
    </row>
    <row r="724" spans="1:16" x14ac:dyDescent="0.3">
      <c r="A724" t="s">
        <v>571</v>
      </c>
      <c r="B724" s="1">
        <v>46035.966666666667</v>
      </c>
      <c r="C724" t="s">
        <v>40</v>
      </c>
      <c r="D724" t="s">
        <v>8</v>
      </c>
      <c r="E724" t="s">
        <v>16</v>
      </c>
      <c r="F724" t="s">
        <v>20</v>
      </c>
      <c r="G724">
        <v>0.96666666666666667</v>
      </c>
      <c r="H724" s="1">
        <v>46035</v>
      </c>
      <c r="I724">
        <v>1</v>
      </c>
      <c r="J724">
        <v>5</v>
      </c>
      <c r="K724">
        <v>2</v>
      </c>
      <c r="L724">
        <v>10</v>
      </c>
      <c r="M724" t="s">
        <v>5071</v>
      </c>
      <c r="N724" t="s">
        <v>5071</v>
      </c>
      <c r="O724">
        <v>1</v>
      </c>
      <c r="P724">
        <v>0</v>
      </c>
    </row>
    <row r="725" spans="1:16" x14ac:dyDescent="0.3">
      <c r="A725" t="s">
        <v>1791</v>
      </c>
      <c r="B725" s="1">
        <v>46036.012499999997</v>
      </c>
      <c r="C725" t="s">
        <v>35</v>
      </c>
      <c r="D725" t="s">
        <v>8</v>
      </c>
      <c r="E725" t="s">
        <v>31</v>
      </c>
      <c r="F725" t="s">
        <v>20</v>
      </c>
      <c r="G725">
        <v>1.2500000000000001E-2</v>
      </c>
      <c r="H725" s="1">
        <v>46036</v>
      </c>
      <c r="I725">
        <v>1</v>
      </c>
      <c r="J725">
        <v>1</v>
      </c>
      <c r="K725">
        <v>2</v>
      </c>
      <c r="L725">
        <v>2</v>
      </c>
      <c r="M725" t="s">
        <v>5069</v>
      </c>
      <c r="N725" t="s">
        <v>5069</v>
      </c>
      <c r="O725">
        <v>1</v>
      </c>
      <c r="P725">
        <v>0</v>
      </c>
    </row>
    <row r="726" spans="1:16" x14ac:dyDescent="0.3">
      <c r="A726" t="s">
        <v>2048</v>
      </c>
      <c r="B726" s="1">
        <v>46036.081944444442</v>
      </c>
      <c r="C726" t="s">
        <v>7</v>
      </c>
      <c r="D726" t="s">
        <v>22</v>
      </c>
      <c r="E726" t="s">
        <v>19</v>
      </c>
      <c r="F726" t="s">
        <v>20</v>
      </c>
      <c r="G726">
        <v>8.1944444444444445E-2</v>
      </c>
      <c r="H726" s="1">
        <v>46036</v>
      </c>
      <c r="I726">
        <v>1</v>
      </c>
      <c r="J726">
        <v>3</v>
      </c>
      <c r="K726">
        <v>2</v>
      </c>
      <c r="L726">
        <v>6</v>
      </c>
      <c r="M726" t="s">
        <v>5071</v>
      </c>
      <c r="N726" t="s">
        <v>5071</v>
      </c>
      <c r="O726">
        <v>1</v>
      </c>
      <c r="P726">
        <v>0</v>
      </c>
    </row>
    <row r="727" spans="1:16" x14ac:dyDescent="0.3">
      <c r="A727" t="s">
        <v>3482</v>
      </c>
      <c r="B727" s="1">
        <v>46036.109027777777</v>
      </c>
      <c r="C727" t="s">
        <v>7</v>
      </c>
      <c r="D727" t="s">
        <v>22</v>
      </c>
      <c r="E727" t="s">
        <v>19</v>
      </c>
      <c r="F727" t="s">
        <v>33</v>
      </c>
      <c r="G727">
        <v>0.10902777777777778</v>
      </c>
      <c r="H727" s="1">
        <v>46036</v>
      </c>
      <c r="I727">
        <v>1</v>
      </c>
      <c r="J727">
        <v>3</v>
      </c>
      <c r="K727">
        <v>4</v>
      </c>
      <c r="L727">
        <v>12</v>
      </c>
      <c r="M727" t="s">
        <v>5073</v>
      </c>
      <c r="N727" t="s">
        <v>5073</v>
      </c>
      <c r="O727">
        <v>1</v>
      </c>
      <c r="P727">
        <v>1</v>
      </c>
    </row>
    <row r="728" spans="1:16" x14ac:dyDescent="0.3">
      <c r="A728" t="s">
        <v>3065</v>
      </c>
      <c r="B728" s="1">
        <v>46036.134722222225</v>
      </c>
      <c r="C728" t="s">
        <v>7</v>
      </c>
      <c r="D728" t="s">
        <v>18</v>
      </c>
      <c r="E728" t="s">
        <v>19</v>
      </c>
      <c r="F728" t="s">
        <v>20</v>
      </c>
      <c r="G728">
        <v>0.13472222222222222</v>
      </c>
      <c r="H728" s="1">
        <v>46036</v>
      </c>
      <c r="I728">
        <v>1</v>
      </c>
      <c r="J728">
        <v>3</v>
      </c>
      <c r="K728">
        <v>2</v>
      </c>
      <c r="L728">
        <v>6</v>
      </c>
      <c r="M728" t="s">
        <v>5071</v>
      </c>
      <c r="N728" t="s">
        <v>5071</v>
      </c>
      <c r="O728">
        <v>1</v>
      </c>
      <c r="P728">
        <v>0</v>
      </c>
    </row>
    <row r="729" spans="1:16" x14ac:dyDescent="0.3">
      <c r="A729" t="s">
        <v>1083</v>
      </c>
      <c r="B729" s="1">
        <v>46036.150694444441</v>
      </c>
      <c r="C729" t="s">
        <v>7</v>
      </c>
      <c r="D729" t="s">
        <v>15</v>
      </c>
      <c r="E729" t="s">
        <v>19</v>
      </c>
      <c r="F729" t="s">
        <v>10</v>
      </c>
      <c r="G729">
        <v>0.15069444444444444</v>
      </c>
      <c r="H729" s="1">
        <v>46036</v>
      </c>
      <c r="I729">
        <v>1</v>
      </c>
      <c r="J729">
        <v>3</v>
      </c>
      <c r="K729">
        <v>2</v>
      </c>
      <c r="L729">
        <v>6</v>
      </c>
      <c r="M729" t="s">
        <v>5071</v>
      </c>
      <c r="N729" t="s">
        <v>5071</v>
      </c>
      <c r="O729">
        <v>1</v>
      </c>
      <c r="P729">
        <v>0</v>
      </c>
    </row>
    <row r="730" spans="1:16" x14ac:dyDescent="0.3">
      <c r="A730" t="s">
        <v>1923</v>
      </c>
      <c r="B730" s="1">
        <v>46036.164583333331</v>
      </c>
      <c r="C730" t="s">
        <v>40</v>
      </c>
      <c r="D730" t="s">
        <v>18</v>
      </c>
      <c r="E730" t="s">
        <v>16</v>
      </c>
      <c r="F730" t="s">
        <v>33</v>
      </c>
      <c r="G730">
        <v>0.16458333333333333</v>
      </c>
      <c r="H730" s="1">
        <v>46036</v>
      </c>
      <c r="I730">
        <v>1</v>
      </c>
      <c r="J730">
        <v>5</v>
      </c>
      <c r="K730">
        <v>4</v>
      </c>
      <c r="L730">
        <v>20</v>
      </c>
      <c r="M730" t="s">
        <v>5075</v>
      </c>
      <c r="N730" t="s">
        <v>5076</v>
      </c>
      <c r="O730">
        <v>1</v>
      </c>
      <c r="P730">
        <v>1</v>
      </c>
    </row>
    <row r="731" spans="1:16" x14ac:dyDescent="0.3">
      <c r="A731" t="s">
        <v>1334</v>
      </c>
      <c r="B731" s="1">
        <v>46036.261111111111</v>
      </c>
      <c r="C731" t="s">
        <v>47</v>
      </c>
      <c r="D731" t="s">
        <v>8</v>
      </c>
      <c r="E731" t="s">
        <v>19</v>
      </c>
      <c r="F731" t="s">
        <v>10</v>
      </c>
      <c r="G731">
        <v>0.26111111111111113</v>
      </c>
      <c r="H731" s="1">
        <v>46036</v>
      </c>
      <c r="I731">
        <v>1</v>
      </c>
      <c r="J731">
        <v>1</v>
      </c>
      <c r="K731">
        <v>2</v>
      </c>
      <c r="L731">
        <v>2</v>
      </c>
      <c r="M731" t="s">
        <v>5069</v>
      </c>
      <c r="N731" t="s">
        <v>5069</v>
      </c>
      <c r="O731">
        <v>1</v>
      </c>
      <c r="P731">
        <v>0</v>
      </c>
    </row>
    <row r="732" spans="1:16" x14ac:dyDescent="0.3">
      <c r="A732" t="s">
        <v>3283</v>
      </c>
      <c r="B732" s="1">
        <v>46036.27847222222</v>
      </c>
      <c r="C732" t="s">
        <v>7</v>
      </c>
      <c r="D732" t="s">
        <v>18</v>
      </c>
      <c r="E732" t="s">
        <v>19</v>
      </c>
      <c r="F732" t="s">
        <v>10</v>
      </c>
      <c r="G732">
        <v>0.27847222222222223</v>
      </c>
      <c r="H732" s="1">
        <v>46036</v>
      </c>
      <c r="I732">
        <v>1</v>
      </c>
      <c r="J732">
        <v>3</v>
      </c>
      <c r="K732">
        <v>2</v>
      </c>
      <c r="L732">
        <v>6</v>
      </c>
      <c r="M732" t="s">
        <v>5071</v>
      </c>
      <c r="N732" t="s">
        <v>5071</v>
      </c>
      <c r="O732">
        <v>1</v>
      </c>
      <c r="P732">
        <v>0</v>
      </c>
    </row>
    <row r="733" spans="1:16" x14ac:dyDescent="0.3">
      <c r="A733" t="s">
        <v>4890</v>
      </c>
      <c r="B733" s="1">
        <v>46036.28125</v>
      </c>
      <c r="C733" t="s">
        <v>7</v>
      </c>
      <c r="D733" t="s">
        <v>15</v>
      </c>
      <c r="E733" t="s">
        <v>19</v>
      </c>
      <c r="F733" t="s">
        <v>10</v>
      </c>
      <c r="G733">
        <v>0.28125</v>
      </c>
      <c r="H733" s="1">
        <v>46036</v>
      </c>
      <c r="I733">
        <v>1</v>
      </c>
      <c r="J733">
        <v>3</v>
      </c>
      <c r="K733">
        <v>2</v>
      </c>
      <c r="L733">
        <v>6</v>
      </c>
      <c r="M733" t="s">
        <v>5071</v>
      </c>
      <c r="N733" t="s">
        <v>5071</v>
      </c>
      <c r="O733">
        <v>1</v>
      </c>
      <c r="P733">
        <v>0</v>
      </c>
    </row>
    <row r="734" spans="1:16" x14ac:dyDescent="0.3">
      <c r="A734" t="s">
        <v>4084</v>
      </c>
      <c r="B734" s="1">
        <v>46036.283333333333</v>
      </c>
      <c r="C734" t="s">
        <v>35</v>
      </c>
      <c r="D734" t="s">
        <v>15</v>
      </c>
      <c r="E734" t="s">
        <v>16</v>
      </c>
      <c r="F734" t="s">
        <v>13</v>
      </c>
      <c r="G734">
        <v>0.28333333333333333</v>
      </c>
      <c r="H734" s="1">
        <v>46036</v>
      </c>
      <c r="I734">
        <v>1</v>
      </c>
      <c r="J734">
        <v>1</v>
      </c>
      <c r="K734">
        <v>1</v>
      </c>
      <c r="L734">
        <v>1</v>
      </c>
      <c r="M734" t="s">
        <v>5069</v>
      </c>
      <c r="N734" t="s">
        <v>5069</v>
      </c>
      <c r="O734">
        <v>1</v>
      </c>
      <c r="P734">
        <v>0</v>
      </c>
    </row>
    <row r="735" spans="1:16" x14ac:dyDescent="0.3">
      <c r="A735" t="s">
        <v>2553</v>
      </c>
      <c r="B735" s="1">
        <v>46036.289583333331</v>
      </c>
      <c r="C735" t="s">
        <v>7</v>
      </c>
      <c r="D735" t="s">
        <v>18</v>
      </c>
      <c r="E735" t="s">
        <v>19</v>
      </c>
      <c r="F735" t="s">
        <v>10</v>
      </c>
      <c r="G735">
        <v>0.28958333333333336</v>
      </c>
      <c r="H735" s="1">
        <v>46036</v>
      </c>
      <c r="I735">
        <v>1</v>
      </c>
      <c r="J735">
        <v>3</v>
      </c>
      <c r="K735">
        <v>2</v>
      </c>
      <c r="L735">
        <v>6</v>
      </c>
      <c r="M735" t="s">
        <v>5071</v>
      </c>
      <c r="N735" t="s">
        <v>5071</v>
      </c>
      <c r="O735">
        <v>1</v>
      </c>
      <c r="P735">
        <v>0</v>
      </c>
    </row>
    <row r="736" spans="1:16" x14ac:dyDescent="0.3">
      <c r="A736" t="s">
        <v>2701</v>
      </c>
      <c r="B736" s="1">
        <v>46036.29583333333</v>
      </c>
      <c r="C736" t="s">
        <v>7</v>
      </c>
      <c r="D736" t="s">
        <v>15</v>
      </c>
      <c r="E736" t="s">
        <v>16</v>
      </c>
      <c r="F736" t="s">
        <v>33</v>
      </c>
      <c r="G736">
        <v>0.29583333333333334</v>
      </c>
      <c r="H736" s="1">
        <v>46036</v>
      </c>
      <c r="I736">
        <v>1</v>
      </c>
      <c r="J736">
        <v>3</v>
      </c>
      <c r="K736">
        <v>4</v>
      </c>
      <c r="L736">
        <v>12</v>
      </c>
      <c r="M736" t="s">
        <v>5073</v>
      </c>
      <c r="N736" t="s">
        <v>5073</v>
      </c>
      <c r="O736">
        <v>1</v>
      </c>
      <c r="P736">
        <v>1</v>
      </c>
    </row>
    <row r="737" spans="1:16" x14ac:dyDescent="0.3">
      <c r="A737" t="s">
        <v>752</v>
      </c>
      <c r="B737" s="1">
        <v>46036.318749999999</v>
      </c>
      <c r="C737" t="s">
        <v>40</v>
      </c>
      <c r="D737" t="s">
        <v>8</v>
      </c>
      <c r="E737" t="s">
        <v>16</v>
      </c>
      <c r="F737" t="s">
        <v>20</v>
      </c>
      <c r="G737">
        <v>0.31874999999999998</v>
      </c>
      <c r="H737" s="1">
        <v>46036</v>
      </c>
      <c r="I737">
        <v>1</v>
      </c>
      <c r="J737">
        <v>5</v>
      </c>
      <c r="K737">
        <v>2</v>
      </c>
      <c r="L737">
        <v>10</v>
      </c>
      <c r="M737" t="s">
        <v>5071</v>
      </c>
      <c r="N737" t="s">
        <v>5071</v>
      </c>
      <c r="O737">
        <v>1</v>
      </c>
      <c r="P737">
        <v>0</v>
      </c>
    </row>
    <row r="738" spans="1:16" x14ac:dyDescent="0.3">
      <c r="A738" t="s">
        <v>302</v>
      </c>
      <c r="B738" s="1">
        <v>46036.320138888892</v>
      </c>
      <c r="C738" t="s">
        <v>7</v>
      </c>
      <c r="D738" t="s">
        <v>18</v>
      </c>
      <c r="E738" t="s">
        <v>19</v>
      </c>
      <c r="F738" t="s">
        <v>20</v>
      </c>
      <c r="G738">
        <v>0.32013888888888886</v>
      </c>
      <c r="H738" s="1">
        <v>46036</v>
      </c>
      <c r="I738">
        <v>1</v>
      </c>
      <c r="J738">
        <v>3</v>
      </c>
      <c r="K738">
        <v>2</v>
      </c>
      <c r="L738">
        <v>6</v>
      </c>
      <c r="M738" t="s">
        <v>5071</v>
      </c>
      <c r="N738" t="s">
        <v>5071</v>
      </c>
      <c r="O738">
        <v>1</v>
      </c>
      <c r="P738">
        <v>0</v>
      </c>
    </row>
    <row r="739" spans="1:16" x14ac:dyDescent="0.3">
      <c r="A739" t="s">
        <v>1591</v>
      </c>
      <c r="B739" s="1">
        <v>46036.325694444444</v>
      </c>
      <c r="C739" t="s">
        <v>7</v>
      </c>
      <c r="D739" t="s">
        <v>18</v>
      </c>
      <c r="E739" t="s">
        <v>19</v>
      </c>
      <c r="F739" t="s">
        <v>10</v>
      </c>
      <c r="G739">
        <v>0.32569444444444445</v>
      </c>
      <c r="H739" s="1">
        <v>46036</v>
      </c>
      <c r="I739">
        <v>1</v>
      </c>
      <c r="J739">
        <v>3</v>
      </c>
      <c r="K739">
        <v>2</v>
      </c>
      <c r="L739">
        <v>6</v>
      </c>
      <c r="M739" t="s">
        <v>5071</v>
      </c>
      <c r="N739" t="s">
        <v>5071</v>
      </c>
      <c r="O739">
        <v>1</v>
      </c>
      <c r="P739">
        <v>0</v>
      </c>
    </row>
    <row r="740" spans="1:16" x14ac:dyDescent="0.3">
      <c r="A740" t="s">
        <v>4483</v>
      </c>
      <c r="B740" s="1">
        <v>46036.364583333336</v>
      </c>
      <c r="C740" t="s">
        <v>7</v>
      </c>
      <c r="D740" t="s">
        <v>15</v>
      </c>
      <c r="E740" t="s">
        <v>19</v>
      </c>
      <c r="F740" t="s">
        <v>33</v>
      </c>
      <c r="G740">
        <v>0.36458333333333331</v>
      </c>
      <c r="H740" s="1">
        <v>46036</v>
      </c>
      <c r="I740">
        <v>1</v>
      </c>
      <c r="J740">
        <v>3</v>
      </c>
      <c r="K740">
        <v>4</v>
      </c>
      <c r="L740">
        <v>12</v>
      </c>
      <c r="M740" t="s">
        <v>5073</v>
      </c>
      <c r="N740" t="s">
        <v>5073</v>
      </c>
      <c r="O740">
        <v>1</v>
      </c>
      <c r="P740">
        <v>1</v>
      </c>
    </row>
    <row r="741" spans="1:16" x14ac:dyDescent="0.3">
      <c r="A741" t="s">
        <v>951</v>
      </c>
      <c r="B741" s="1">
        <v>46036.37222222222</v>
      </c>
      <c r="C741" t="s">
        <v>7</v>
      </c>
      <c r="D741" t="s">
        <v>18</v>
      </c>
      <c r="E741" t="s">
        <v>19</v>
      </c>
      <c r="F741" t="s">
        <v>20</v>
      </c>
      <c r="G741">
        <v>0.37222222222222223</v>
      </c>
      <c r="H741" s="1">
        <v>46036</v>
      </c>
      <c r="I741">
        <v>1</v>
      </c>
      <c r="J741">
        <v>3</v>
      </c>
      <c r="K741">
        <v>2</v>
      </c>
      <c r="L741">
        <v>6</v>
      </c>
      <c r="M741" t="s">
        <v>5071</v>
      </c>
      <c r="N741" t="s">
        <v>5071</v>
      </c>
      <c r="O741">
        <v>1</v>
      </c>
      <c r="P741">
        <v>0</v>
      </c>
    </row>
    <row r="742" spans="1:16" x14ac:dyDescent="0.3">
      <c r="A742" t="s">
        <v>29</v>
      </c>
      <c r="B742" s="1">
        <v>46036.424305555556</v>
      </c>
      <c r="C742" t="s">
        <v>7</v>
      </c>
      <c r="D742" t="s">
        <v>15</v>
      </c>
      <c r="E742" t="s">
        <v>19</v>
      </c>
      <c r="F742" t="s">
        <v>20</v>
      </c>
      <c r="G742">
        <v>0.42430555555555555</v>
      </c>
      <c r="H742" s="1">
        <v>46036</v>
      </c>
      <c r="I742">
        <v>1</v>
      </c>
      <c r="J742">
        <v>3</v>
      </c>
      <c r="K742">
        <v>2</v>
      </c>
      <c r="L742">
        <v>6</v>
      </c>
      <c r="M742" t="s">
        <v>5071</v>
      </c>
      <c r="N742" t="s">
        <v>5071</v>
      </c>
      <c r="O742">
        <v>1</v>
      </c>
      <c r="P742">
        <v>0</v>
      </c>
    </row>
    <row r="743" spans="1:16" x14ac:dyDescent="0.3">
      <c r="A743" t="s">
        <v>1317</v>
      </c>
      <c r="B743" s="1">
        <v>46036.434027777781</v>
      </c>
      <c r="C743" t="s">
        <v>7</v>
      </c>
      <c r="D743" t="s">
        <v>15</v>
      </c>
      <c r="E743" t="s">
        <v>19</v>
      </c>
      <c r="F743" t="s">
        <v>20</v>
      </c>
      <c r="G743">
        <v>0.43402777777777779</v>
      </c>
      <c r="H743" s="1">
        <v>46036</v>
      </c>
      <c r="I743">
        <v>1</v>
      </c>
      <c r="J743">
        <v>3</v>
      </c>
      <c r="K743">
        <v>2</v>
      </c>
      <c r="L743">
        <v>6</v>
      </c>
      <c r="M743" t="s">
        <v>5071</v>
      </c>
      <c r="N743" t="s">
        <v>5071</v>
      </c>
      <c r="O743">
        <v>1</v>
      </c>
      <c r="P743">
        <v>0</v>
      </c>
    </row>
    <row r="744" spans="1:16" x14ac:dyDescent="0.3">
      <c r="A744" t="s">
        <v>3197</v>
      </c>
      <c r="B744" s="1">
        <v>46036.43472222222</v>
      </c>
      <c r="C744" t="s">
        <v>35</v>
      </c>
      <c r="D744" t="s">
        <v>22</v>
      </c>
      <c r="E744" t="s">
        <v>19</v>
      </c>
      <c r="F744" t="s">
        <v>20</v>
      </c>
      <c r="G744">
        <v>0.43472222222222223</v>
      </c>
      <c r="H744" s="1">
        <v>46036</v>
      </c>
      <c r="I744">
        <v>1</v>
      </c>
      <c r="J744">
        <v>1</v>
      </c>
      <c r="K744">
        <v>2</v>
      </c>
      <c r="L744">
        <v>2</v>
      </c>
      <c r="M744" t="s">
        <v>5069</v>
      </c>
      <c r="N744" t="s">
        <v>5069</v>
      </c>
      <c r="O744">
        <v>1</v>
      </c>
      <c r="P744">
        <v>0</v>
      </c>
    </row>
    <row r="745" spans="1:16" x14ac:dyDescent="0.3">
      <c r="A745" t="s">
        <v>3141</v>
      </c>
      <c r="B745" s="1">
        <v>46036.438888888886</v>
      </c>
      <c r="C745" t="s">
        <v>47</v>
      </c>
      <c r="D745" t="s">
        <v>18</v>
      </c>
      <c r="E745" t="s">
        <v>31</v>
      </c>
      <c r="F745" t="s">
        <v>20</v>
      </c>
      <c r="G745">
        <v>0.43888888888888888</v>
      </c>
      <c r="H745" s="1">
        <v>46036</v>
      </c>
      <c r="I745">
        <v>1</v>
      </c>
      <c r="J745">
        <v>1</v>
      </c>
      <c r="K745">
        <v>2</v>
      </c>
      <c r="L745">
        <v>2</v>
      </c>
      <c r="M745" t="s">
        <v>5069</v>
      </c>
      <c r="N745" t="s">
        <v>5069</v>
      </c>
      <c r="O745">
        <v>1</v>
      </c>
      <c r="P745">
        <v>0</v>
      </c>
    </row>
    <row r="746" spans="1:16" x14ac:dyDescent="0.3">
      <c r="A746" t="s">
        <v>2219</v>
      </c>
      <c r="B746" s="1">
        <v>46036.450694444444</v>
      </c>
      <c r="C746" t="s">
        <v>7</v>
      </c>
      <c r="D746" t="s">
        <v>22</v>
      </c>
      <c r="E746" t="s">
        <v>19</v>
      </c>
      <c r="F746" t="s">
        <v>20</v>
      </c>
      <c r="G746">
        <v>0.45069444444444445</v>
      </c>
      <c r="H746" s="1">
        <v>46036</v>
      </c>
      <c r="I746">
        <v>1</v>
      </c>
      <c r="J746">
        <v>3</v>
      </c>
      <c r="K746">
        <v>2</v>
      </c>
      <c r="L746">
        <v>6</v>
      </c>
      <c r="M746" t="s">
        <v>5071</v>
      </c>
      <c r="N746" t="s">
        <v>5071</v>
      </c>
      <c r="O746">
        <v>1</v>
      </c>
      <c r="P746">
        <v>0</v>
      </c>
    </row>
    <row r="747" spans="1:16" x14ac:dyDescent="0.3">
      <c r="A747" t="s">
        <v>3331</v>
      </c>
      <c r="B747" s="1">
        <v>46036.459722222222</v>
      </c>
      <c r="C747" t="s">
        <v>7</v>
      </c>
      <c r="D747" t="s">
        <v>15</v>
      </c>
      <c r="E747" t="s">
        <v>19</v>
      </c>
      <c r="F747" t="s">
        <v>10</v>
      </c>
      <c r="G747">
        <v>0.4597222222222222</v>
      </c>
      <c r="H747" s="1">
        <v>46036</v>
      </c>
      <c r="I747">
        <v>1</v>
      </c>
      <c r="J747">
        <v>3</v>
      </c>
      <c r="K747">
        <v>2</v>
      </c>
      <c r="L747">
        <v>6</v>
      </c>
      <c r="M747" t="s">
        <v>5071</v>
      </c>
      <c r="N747" t="s">
        <v>5071</v>
      </c>
      <c r="O747">
        <v>1</v>
      </c>
      <c r="P747">
        <v>0</v>
      </c>
    </row>
    <row r="748" spans="1:16" x14ac:dyDescent="0.3">
      <c r="A748" t="s">
        <v>2513</v>
      </c>
      <c r="B748" s="1">
        <v>46036.484027777777</v>
      </c>
      <c r="C748" t="s">
        <v>7</v>
      </c>
      <c r="D748" t="s">
        <v>15</v>
      </c>
      <c r="E748" t="s">
        <v>19</v>
      </c>
      <c r="F748" t="s">
        <v>13</v>
      </c>
      <c r="G748">
        <v>0.48402777777777778</v>
      </c>
      <c r="H748" s="1">
        <v>46036</v>
      </c>
      <c r="I748">
        <v>1</v>
      </c>
      <c r="J748">
        <v>3</v>
      </c>
      <c r="K748">
        <v>1</v>
      </c>
      <c r="L748">
        <v>3</v>
      </c>
      <c r="M748" t="s">
        <v>5069</v>
      </c>
      <c r="N748" t="s">
        <v>5069</v>
      </c>
      <c r="O748">
        <v>1</v>
      </c>
      <c r="P748">
        <v>0</v>
      </c>
    </row>
    <row r="749" spans="1:16" x14ac:dyDescent="0.3">
      <c r="A749" t="s">
        <v>1440</v>
      </c>
      <c r="B749" s="1">
        <v>46036.502083333333</v>
      </c>
      <c r="C749" t="s">
        <v>7</v>
      </c>
      <c r="D749" t="s">
        <v>8</v>
      </c>
      <c r="E749" t="s">
        <v>19</v>
      </c>
      <c r="F749" t="s">
        <v>20</v>
      </c>
      <c r="G749">
        <v>0.50208333333333333</v>
      </c>
      <c r="H749" s="1">
        <v>46036</v>
      </c>
      <c r="I749">
        <v>1</v>
      </c>
      <c r="J749">
        <v>3</v>
      </c>
      <c r="K749">
        <v>2</v>
      </c>
      <c r="L749">
        <v>6</v>
      </c>
      <c r="M749" t="s">
        <v>5071</v>
      </c>
      <c r="N749" t="s">
        <v>5071</v>
      </c>
      <c r="O749">
        <v>1</v>
      </c>
      <c r="P749">
        <v>0</v>
      </c>
    </row>
    <row r="750" spans="1:16" x14ac:dyDescent="0.3">
      <c r="A750" t="s">
        <v>3700</v>
      </c>
      <c r="B750" s="1">
        <v>46036.506944444445</v>
      </c>
      <c r="C750" t="s">
        <v>35</v>
      </c>
      <c r="D750" t="s">
        <v>15</v>
      </c>
      <c r="E750" t="s">
        <v>19</v>
      </c>
      <c r="F750" t="s">
        <v>20</v>
      </c>
      <c r="G750">
        <v>0.50694444444444442</v>
      </c>
      <c r="H750" s="1">
        <v>46036</v>
      </c>
      <c r="I750">
        <v>1</v>
      </c>
      <c r="J750">
        <v>1</v>
      </c>
      <c r="K750">
        <v>2</v>
      </c>
      <c r="L750">
        <v>2</v>
      </c>
      <c r="M750" t="s">
        <v>5069</v>
      </c>
      <c r="N750" t="s">
        <v>5069</v>
      </c>
      <c r="O750">
        <v>1</v>
      </c>
      <c r="P750">
        <v>0</v>
      </c>
    </row>
    <row r="751" spans="1:16" x14ac:dyDescent="0.3">
      <c r="A751" t="s">
        <v>3703</v>
      </c>
      <c r="B751" s="1">
        <v>46036.570138888892</v>
      </c>
      <c r="C751" t="s">
        <v>12</v>
      </c>
      <c r="D751" t="s">
        <v>8</v>
      </c>
      <c r="E751" t="s">
        <v>16</v>
      </c>
      <c r="F751" t="s">
        <v>33</v>
      </c>
      <c r="G751">
        <v>0.57013888888888886</v>
      </c>
      <c r="H751" s="1">
        <v>46036</v>
      </c>
      <c r="I751">
        <v>1</v>
      </c>
      <c r="J751">
        <v>1</v>
      </c>
      <c r="K751">
        <v>4</v>
      </c>
      <c r="L751">
        <v>4</v>
      </c>
      <c r="M751" t="s">
        <v>5069</v>
      </c>
      <c r="N751" t="s">
        <v>5069</v>
      </c>
      <c r="O751">
        <v>1</v>
      </c>
      <c r="P751">
        <v>1</v>
      </c>
    </row>
    <row r="752" spans="1:16" x14ac:dyDescent="0.3">
      <c r="A752" t="s">
        <v>550</v>
      </c>
      <c r="B752" s="1">
        <v>46036.585416666669</v>
      </c>
      <c r="C752" t="s">
        <v>7</v>
      </c>
      <c r="D752" t="s">
        <v>18</v>
      </c>
      <c r="E752" t="s">
        <v>19</v>
      </c>
      <c r="F752" t="s">
        <v>20</v>
      </c>
      <c r="G752">
        <v>0.5854166666666667</v>
      </c>
      <c r="H752" s="1">
        <v>46036</v>
      </c>
      <c r="I752">
        <v>1</v>
      </c>
      <c r="J752">
        <v>3</v>
      </c>
      <c r="K752">
        <v>2</v>
      </c>
      <c r="L752">
        <v>6</v>
      </c>
      <c r="M752" t="s">
        <v>5071</v>
      </c>
      <c r="N752" t="s">
        <v>5071</v>
      </c>
      <c r="O752">
        <v>1</v>
      </c>
      <c r="P752">
        <v>0</v>
      </c>
    </row>
    <row r="753" spans="1:16" x14ac:dyDescent="0.3">
      <c r="A753" t="s">
        <v>2529</v>
      </c>
      <c r="B753" s="1">
        <v>46036.638194444444</v>
      </c>
      <c r="C753" t="s">
        <v>7</v>
      </c>
      <c r="D753" t="s">
        <v>15</v>
      </c>
      <c r="E753" t="s">
        <v>19</v>
      </c>
      <c r="F753" t="s">
        <v>10</v>
      </c>
      <c r="G753">
        <v>0.6381944444444444</v>
      </c>
      <c r="H753" s="1">
        <v>46036</v>
      </c>
      <c r="I753">
        <v>1</v>
      </c>
      <c r="J753">
        <v>3</v>
      </c>
      <c r="K753">
        <v>2</v>
      </c>
      <c r="L753">
        <v>6</v>
      </c>
      <c r="M753" t="s">
        <v>5071</v>
      </c>
      <c r="N753" t="s">
        <v>5071</v>
      </c>
      <c r="O753">
        <v>1</v>
      </c>
      <c r="P753">
        <v>0</v>
      </c>
    </row>
    <row r="754" spans="1:16" x14ac:dyDescent="0.3">
      <c r="A754" t="s">
        <v>2495</v>
      </c>
      <c r="B754" s="1">
        <v>46036.65902777778</v>
      </c>
      <c r="C754" t="s">
        <v>26</v>
      </c>
      <c r="D754" t="s">
        <v>8</v>
      </c>
      <c r="E754" t="s">
        <v>19</v>
      </c>
      <c r="F754" t="s">
        <v>20</v>
      </c>
      <c r="G754">
        <v>0.65902777777777777</v>
      </c>
      <c r="H754" s="1">
        <v>46036</v>
      </c>
      <c r="I754">
        <v>1</v>
      </c>
      <c r="J754">
        <v>3</v>
      </c>
      <c r="K754">
        <v>2</v>
      </c>
      <c r="L754">
        <v>6</v>
      </c>
      <c r="M754" t="s">
        <v>5071</v>
      </c>
      <c r="N754" t="s">
        <v>5071</v>
      </c>
      <c r="O754">
        <v>1</v>
      </c>
      <c r="P754">
        <v>0</v>
      </c>
    </row>
    <row r="755" spans="1:16" x14ac:dyDescent="0.3">
      <c r="A755" t="s">
        <v>4856</v>
      </c>
      <c r="B755" s="1">
        <v>46036.664583333331</v>
      </c>
      <c r="C755" t="s">
        <v>12</v>
      </c>
      <c r="D755" t="s">
        <v>8</v>
      </c>
      <c r="E755" t="s">
        <v>16</v>
      </c>
      <c r="F755" t="s">
        <v>13</v>
      </c>
      <c r="G755">
        <v>0.6645833333333333</v>
      </c>
      <c r="H755" s="1">
        <v>46036</v>
      </c>
      <c r="I755">
        <v>1</v>
      </c>
      <c r="J755">
        <v>1</v>
      </c>
      <c r="K755">
        <v>1</v>
      </c>
      <c r="L755">
        <v>1</v>
      </c>
      <c r="M755" t="s">
        <v>5069</v>
      </c>
      <c r="N755" t="s">
        <v>5069</v>
      </c>
      <c r="O755">
        <v>1</v>
      </c>
      <c r="P755">
        <v>0</v>
      </c>
    </row>
    <row r="756" spans="1:16" x14ac:dyDescent="0.3">
      <c r="A756" t="s">
        <v>4186</v>
      </c>
      <c r="B756" s="1">
        <v>46036.67083333333</v>
      </c>
      <c r="C756" t="s">
        <v>7</v>
      </c>
      <c r="D756" t="s">
        <v>18</v>
      </c>
      <c r="E756" t="s">
        <v>19</v>
      </c>
      <c r="F756" t="s">
        <v>10</v>
      </c>
      <c r="G756">
        <v>0.67083333333333328</v>
      </c>
      <c r="H756" s="1">
        <v>46036</v>
      </c>
      <c r="I756">
        <v>1</v>
      </c>
      <c r="J756">
        <v>3</v>
      </c>
      <c r="K756">
        <v>2</v>
      </c>
      <c r="L756">
        <v>6</v>
      </c>
      <c r="M756" t="s">
        <v>5071</v>
      </c>
      <c r="N756" t="s">
        <v>5071</v>
      </c>
      <c r="O756">
        <v>1</v>
      </c>
      <c r="P756">
        <v>0</v>
      </c>
    </row>
    <row r="757" spans="1:16" x14ac:dyDescent="0.3">
      <c r="A757" t="s">
        <v>3583</v>
      </c>
      <c r="B757" s="1">
        <v>46036.672222222223</v>
      </c>
      <c r="C757" t="s">
        <v>12</v>
      </c>
      <c r="D757" t="s">
        <v>8</v>
      </c>
      <c r="E757" t="s">
        <v>19</v>
      </c>
      <c r="F757" t="s">
        <v>10</v>
      </c>
      <c r="G757">
        <v>0.67222222222222228</v>
      </c>
      <c r="H757" s="1">
        <v>46036</v>
      </c>
      <c r="I757">
        <v>1</v>
      </c>
      <c r="J757">
        <v>1</v>
      </c>
      <c r="K757">
        <v>2</v>
      </c>
      <c r="L757">
        <v>2</v>
      </c>
      <c r="M757" t="s">
        <v>5069</v>
      </c>
      <c r="N757" t="s">
        <v>5069</v>
      </c>
      <c r="O757">
        <v>1</v>
      </c>
      <c r="P757">
        <v>0</v>
      </c>
    </row>
    <row r="758" spans="1:16" x14ac:dyDescent="0.3">
      <c r="A758" t="s">
        <v>1652</v>
      </c>
      <c r="B758" s="1">
        <v>46036.677083333336</v>
      </c>
      <c r="C758" t="s">
        <v>7</v>
      </c>
      <c r="D758" t="s">
        <v>22</v>
      </c>
      <c r="E758" t="s">
        <v>19</v>
      </c>
      <c r="F758" t="s">
        <v>20</v>
      </c>
      <c r="G758">
        <v>0.67708333333333337</v>
      </c>
      <c r="H758" s="1">
        <v>46036</v>
      </c>
      <c r="I758">
        <v>1</v>
      </c>
      <c r="J758">
        <v>3</v>
      </c>
      <c r="K758">
        <v>2</v>
      </c>
      <c r="L758">
        <v>6</v>
      </c>
      <c r="M758" t="s">
        <v>5071</v>
      </c>
      <c r="N758" t="s">
        <v>5071</v>
      </c>
      <c r="O758">
        <v>1</v>
      </c>
      <c r="P758">
        <v>0</v>
      </c>
    </row>
    <row r="759" spans="1:16" x14ac:dyDescent="0.3">
      <c r="A759" t="s">
        <v>2860</v>
      </c>
      <c r="B759" s="1">
        <v>46036.677083333336</v>
      </c>
      <c r="C759" t="s">
        <v>7</v>
      </c>
      <c r="D759" t="s">
        <v>18</v>
      </c>
      <c r="E759" t="s">
        <v>19</v>
      </c>
      <c r="F759" t="s">
        <v>33</v>
      </c>
      <c r="G759">
        <v>0.67708333333333337</v>
      </c>
      <c r="H759" s="1">
        <v>46036</v>
      </c>
      <c r="I759">
        <v>1</v>
      </c>
      <c r="J759">
        <v>3</v>
      </c>
      <c r="K759">
        <v>4</v>
      </c>
      <c r="L759">
        <v>12</v>
      </c>
      <c r="M759" t="s">
        <v>5073</v>
      </c>
      <c r="N759" t="s">
        <v>5073</v>
      </c>
      <c r="O759">
        <v>1</v>
      </c>
      <c r="P759">
        <v>1</v>
      </c>
    </row>
    <row r="760" spans="1:16" x14ac:dyDescent="0.3">
      <c r="A760" t="s">
        <v>4829</v>
      </c>
      <c r="B760" s="1">
        <v>46036.679861111108</v>
      </c>
      <c r="C760" t="s">
        <v>12</v>
      </c>
      <c r="D760" t="s">
        <v>15</v>
      </c>
      <c r="E760" t="s">
        <v>19</v>
      </c>
      <c r="F760" t="s">
        <v>13</v>
      </c>
      <c r="G760">
        <v>0.67986111111111114</v>
      </c>
      <c r="H760" s="1">
        <v>46036</v>
      </c>
      <c r="I760">
        <v>1</v>
      </c>
      <c r="J760">
        <v>1</v>
      </c>
      <c r="K760">
        <v>1</v>
      </c>
      <c r="L760">
        <v>1</v>
      </c>
      <c r="M760" t="s">
        <v>5069</v>
      </c>
      <c r="N760" t="s">
        <v>5069</v>
      </c>
      <c r="O760">
        <v>1</v>
      </c>
      <c r="P760">
        <v>0</v>
      </c>
    </row>
    <row r="761" spans="1:16" x14ac:dyDescent="0.3">
      <c r="A761" t="s">
        <v>299</v>
      </c>
      <c r="B761" s="1">
        <v>46036.6875</v>
      </c>
      <c r="C761" t="s">
        <v>35</v>
      </c>
      <c r="D761" t="s">
        <v>8</v>
      </c>
      <c r="E761" t="s">
        <v>16</v>
      </c>
      <c r="F761" t="s">
        <v>20</v>
      </c>
      <c r="G761">
        <v>0.6875</v>
      </c>
      <c r="H761" s="1">
        <v>46036</v>
      </c>
      <c r="I761">
        <v>1</v>
      </c>
      <c r="J761">
        <v>1</v>
      </c>
      <c r="K761">
        <v>2</v>
      </c>
      <c r="L761">
        <v>2</v>
      </c>
      <c r="M761" t="s">
        <v>5069</v>
      </c>
      <c r="N761" t="s">
        <v>5069</v>
      </c>
      <c r="O761">
        <v>1</v>
      </c>
      <c r="P761">
        <v>0</v>
      </c>
    </row>
    <row r="762" spans="1:16" x14ac:dyDescent="0.3">
      <c r="A762" t="s">
        <v>4246</v>
      </c>
      <c r="B762" s="1">
        <v>46036.700694444444</v>
      </c>
      <c r="C762" t="s">
        <v>47</v>
      </c>
      <c r="D762" t="s">
        <v>8</v>
      </c>
      <c r="E762" t="s">
        <v>9</v>
      </c>
      <c r="F762" t="s">
        <v>13</v>
      </c>
      <c r="G762">
        <v>0.7006944444444444</v>
      </c>
      <c r="H762" s="1">
        <v>46036</v>
      </c>
      <c r="I762">
        <v>1</v>
      </c>
      <c r="J762">
        <v>1</v>
      </c>
      <c r="K762">
        <v>1</v>
      </c>
      <c r="L762">
        <v>1</v>
      </c>
      <c r="M762" t="s">
        <v>5069</v>
      </c>
      <c r="N762" t="s">
        <v>5069</v>
      </c>
      <c r="O762">
        <v>1</v>
      </c>
      <c r="P762">
        <v>0</v>
      </c>
    </row>
    <row r="763" spans="1:16" x14ac:dyDescent="0.3">
      <c r="A763" t="s">
        <v>2280</v>
      </c>
      <c r="B763" s="1">
        <v>46036.702777777777</v>
      </c>
      <c r="C763" t="s">
        <v>7</v>
      </c>
      <c r="D763" t="s">
        <v>18</v>
      </c>
      <c r="E763" t="s">
        <v>19</v>
      </c>
      <c r="F763" t="s">
        <v>20</v>
      </c>
      <c r="G763">
        <v>0.70277777777777772</v>
      </c>
      <c r="H763" s="1">
        <v>46036</v>
      </c>
      <c r="I763">
        <v>1</v>
      </c>
      <c r="J763">
        <v>3</v>
      </c>
      <c r="K763">
        <v>2</v>
      </c>
      <c r="L763">
        <v>6</v>
      </c>
      <c r="M763" t="s">
        <v>5071</v>
      </c>
      <c r="N763" t="s">
        <v>5071</v>
      </c>
      <c r="O763">
        <v>1</v>
      </c>
      <c r="P763">
        <v>0</v>
      </c>
    </row>
    <row r="764" spans="1:16" x14ac:dyDescent="0.3">
      <c r="A764" t="s">
        <v>1626</v>
      </c>
      <c r="B764" s="1">
        <v>46036.725694444445</v>
      </c>
      <c r="C764" t="s">
        <v>40</v>
      </c>
      <c r="D764" t="s">
        <v>8</v>
      </c>
      <c r="E764" t="s">
        <v>16</v>
      </c>
      <c r="F764" t="s">
        <v>13</v>
      </c>
      <c r="G764">
        <v>0.72569444444444442</v>
      </c>
      <c r="H764" s="1">
        <v>46036</v>
      </c>
      <c r="I764">
        <v>1</v>
      </c>
      <c r="J764">
        <v>5</v>
      </c>
      <c r="K764">
        <v>1</v>
      </c>
      <c r="L764">
        <v>5</v>
      </c>
      <c r="M764" t="s">
        <v>5071</v>
      </c>
      <c r="N764" t="s">
        <v>5071</v>
      </c>
      <c r="O764">
        <v>1</v>
      </c>
      <c r="P764">
        <v>0</v>
      </c>
    </row>
    <row r="765" spans="1:16" x14ac:dyDescent="0.3">
      <c r="A765" t="s">
        <v>3452</v>
      </c>
      <c r="B765" s="1">
        <v>46036.739583333336</v>
      </c>
      <c r="C765" t="s">
        <v>7</v>
      </c>
      <c r="D765" t="s">
        <v>8</v>
      </c>
      <c r="E765" t="s">
        <v>19</v>
      </c>
      <c r="F765" t="s">
        <v>53</v>
      </c>
      <c r="G765">
        <v>0.73958333333333337</v>
      </c>
      <c r="H765" s="1">
        <v>46036</v>
      </c>
      <c r="I765">
        <v>1</v>
      </c>
      <c r="J765">
        <v>3</v>
      </c>
      <c r="K765">
        <v>5</v>
      </c>
      <c r="L765">
        <v>15</v>
      </c>
      <c r="M765" t="s">
        <v>5073</v>
      </c>
      <c r="N765" t="s">
        <v>5073</v>
      </c>
      <c r="O765">
        <v>1</v>
      </c>
      <c r="P765">
        <v>1</v>
      </c>
    </row>
    <row r="766" spans="1:16" x14ac:dyDescent="0.3">
      <c r="A766" t="s">
        <v>2383</v>
      </c>
      <c r="B766" s="1">
        <v>46036.765972222223</v>
      </c>
      <c r="C766" t="s">
        <v>12</v>
      </c>
      <c r="D766" t="s">
        <v>15</v>
      </c>
      <c r="E766" t="s">
        <v>19</v>
      </c>
      <c r="F766" t="s">
        <v>10</v>
      </c>
      <c r="G766">
        <v>0.76597222222222228</v>
      </c>
      <c r="H766" s="1">
        <v>46036</v>
      </c>
      <c r="I766">
        <v>1</v>
      </c>
      <c r="J766">
        <v>1</v>
      </c>
      <c r="K766">
        <v>2</v>
      </c>
      <c r="L766">
        <v>2</v>
      </c>
      <c r="M766" t="s">
        <v>5069</v>
      </c>
      <c r="N766" t="s">
        <v>5069</v>
      </c>
      <c r="O766">
        <v>1</v>
      </c>
      <c r="P766">
        <v>0</v>
      </c>
    </row>
    <row r="767" spans="1:16" x14ac:dyDescent="0.3">
      <c r="A767" t="s">
        <v>97</v>
      </c>
      <c r="B767" s="1">
        <v>46036.775694444441</v>
      </c>
      <c r="C767" t="s">
        <v>7</v>
      </c>
      <c r="D767" t="s">
        <v>15</v>
      </c>
      <c r="E767" t="s">
        <v>19</v>
      </c>
      <c r="F767" t="s">
        <v>33</v>
      </c>
      <c r="G767">
        <v>0.77569444444444446</v>
      </c>
      <c r="H767" s="1">
        <v>46036</v>
      </c>
      <c r="I767">
        <v>1</v>
      </c>
      <c r="J767">
        <v>3</v>
      </c>
      <c r="K767">
        <v>4</v>
      </c>
      <c r="L767">
        <v>12</v>
      </c>
      <c r="M767" t="s">
        <v>5073</v>
      </c>
      <c r="N767" t="s">
        <v>5073</v>
      </c>
      <c r="O767">
        <v>1</v>
      </c>
      <c r="P767">
        <v>1</v>
      </c>
    </row>
    <row r="768" spans="1:16" x14ac:dyDescent="0.3">
      <c r="A768" t="s">
        <v>3078</v>
      </c>
      <c r="B768" s="1">
        <v>46036.793055555558</v>
      </c>
      <c r="C768" t="s">
        <v>12</v>
      </c>
      <c r="D768" t="s">
        <v>8</v>
      </c>
      <c r="E768" t="s">
        <v>16</v>
      </c>
      <c r="F768" t="s">
        <v>10</v>
      </c>
      <c r="G768">
        <v>0.79305555555555551</v>
      </c>
      <c r="H768" s="1">
        <v>46036</v>
      </c>
      <c r="I768">
        <v>1</v>
      </c>
      <c r="J768">
        <v>1</v>
      </c>
      <c r="K768">
        <v>2</v>
      </c>
      <c r="L768">
        <v>2</v>
      </c>
      <c r="M768" t="s">
        <v>5069</v>
      </c>
      <c r="N768" t="s">
        <v>5069</v>
      </c>
      <c r="O768">
        <v>1</v>
      </c>
      <c r="P768">
        <v>0</v>
      </c>
    </row>
    <row r="769" spans="1:16" x14ac:dyDescent="0.3">
      <c r="A769" t="s">
        <v>2271</v>
      </c>
      <c r="B769" s="1">
        <v>46036.795138888891</v>
      </c>
      <c r="C769" t="s">
        <v>40</v>
      </c>
      <c r="D769" t="s">
        <v>22</v>
      </c>
      <c r="E769" t="s">
        <v>16</v>
      </c>
      <c r="F769" t="s">
        <v>10</v>
      </c>
      <c r="G769">
        <v>0.79513888888888884</v>
      </c>
      <c r="H769" s="1">
        <v>46036</v>
      </c>
      <c r="I769">
        <v>1</v>
      </c>
      <c r="J769">
        <v>5</v>
      </c>
      <c r="K769">
        <v>2</v>
      </c>
      <c r="L769">
        <v>10</v>
      </c>
      <c r="M769" t="s">
        <v>5071</v>
      </c>
      <c r="N769" t="s">
        <v>5071</v>
      </c>
      <c r="O769">
        <v>1</v>
      </c>
      <c r="P769">
        <v>0</v>
      </c>
    </row>
    <row r="770" spans="1:16" x14ac:dyDescent="0.3">
      <c r="A770" t="s">
        <v>3017</v>
      </c>
      <c r="B770" s="1">
        <v>46036.837500000001</v>
      </c>
      <c r="C770" t="s">
        <v>35</v>
      </c>
      <c r="D770" t="s">
        <v>22</v>
      </c>
      <c r="E770" t="s">
        <v>9</v>
      </c>
      <c r="F770" t="s">
        <v>33</v>
      </c>
      <c r="G770">
        <v>0.83750000000000002</v>
      </c>
      <c r="H770" s="1">
        <v>46036</v>
      </c>
      <c r="I770">
        <v>1</v>
      </c>
      <c r="J770">
        <v>1</v>
      </c>
      <c r="K770">
        <v>4</v>
      </c>
      <c r="L770">
        <v>4</v>
      </c>
      <c r="M770" t="s">
        <v>5069</v>
      </c>
      <c r="N770" t="s">
        <v>5069</v>
      </c>
      <c r="O770">
        <v>1</v>
      </c>
      <c r="P770">
        <v>1</v>
      </c>
    </row>
    <row r="771" spans="1:16" x14ac:dyDescent="0.3">
      <c r="A771" t="s">
        <v>832</v>
      </c>
      <c r="B771" s="1">
        <v>46036.852777777778</v>
      </c>
      <c r="C771" t="s">
        <v>47</v>
      </c>
      <c r="D771" t="s">
        <v>18</v>
      </c>
      <c r="E771" t="s">
        <v>9</v>
      </c>
      <c r="F771" t="s">
        <v>10</v>
      </c>
      <c r="G771">
        <v>0.85277777777777775</v>
      </c>
      <c r="H771" s="1">
        <v>46036</v>
      </c>
      <c r="I771">
        <v>1</v>
      </c>
      <c r="J771">
        <v>1</v>
      </c>
      <c r="K771">
        <v>2</v>
      </c>
      <c r="L771">
        <v>2</v>
      </c>
      <c r="M771" t="s">
        <v>5069</v>
      </c>
      <c r="N771" t="s">
        <v>5069</v>
      </c>
      <c r="O771">
        <v>1</v>
      </c>
      <c r="P771">
        <v>0</v>
      </c>
    </row>
    <row r="772" spans="1:16" x14ac:dyDescent="0.3">
      <c r="A772" t="s">
        <v>3242</v>
      </c>
      <c r="B772" s="1">
        <v>46036.872916666667</v>
      </c>
      <c r="C772" t="s">
        <v>7</v>
      </c>
      <c r="D772" t="s">
        <v>15</v>
      </c>
      <c r="E772" t="s">
        <v>19</v>
      </c>
      <c r="F772" t="s">
        <v>10</v>
      </c>
      <c r="G772">
        <v>0.87291666666666667</v>
      </c>
      <c r="H772" s="1">
        <v>46036</v>
      </c>
      <c r="I772">
        <v>1</v>
      </c>
      <c r="J772">
        <v>3</v>
      </c>
      <c r="K772">
        <v>2</v>
      </c>
      <c r="L772">
        <v>6</v>
      </c>
      <c r="M772" t="s">
        <v>5071</v>
      </c>
      <c r="N772" t="s">
        <v>5071</v>
      </c>
      <c r="O772">
        <v>1</v>
      </c>
      <c r="P772">
        <v>0</v>
      </c>
    </row>
    <row r="773" spans="1:16" x14ac:dyDescent="0.3">
      <c r="A773" t="s">
        <v>63</v>
      </c>
      <c r="B773" s="1">
        <v>46036.873611111114</v>
      </c>
      <c r="C773" t="s">
        <v>12</v>
      </c>
      <c r="D773" t="s">
        <v>22</v>
      </c>
      <c r="E773" t="s">
        <v>16</v>
      </c>
      <c r="F773" t="s">
        <v>10</v>
      </c>
      <c r="G773">
        <v>0.87361111111111112</v>
      </c>
      <c r="H773" s="1">
        <v>46036</v>
      </c>
      <c r="I773">
        <v>1</v>
      </c>
      <c r="J773">
        <v>1</v>
      </c>
      <c r="K773">
        <v>2</v>
      </c>
      <c r="L773">
        <v>2</v>
      </c>
      <c r="M773" t="s">
        <v>5069</v>
      </c>
      <c r="N773" t="s">
        <v>5069</v>
      </c>
      <c r="O773">
        <v>1</v>
      </c>
      <c r="P773">
        <v>0</v>
      </c>
    </row>
    <row r="774" spans="1:16" x14ac:dyDescent="0.3">
      <c r="A774" t="s">
        <v>4046</v>
      </c>
      <c r="B774" s="1">
        <v>46036.874305555553</v>
      </c>
      <c r="C774" t="s">
        <v>7</v>
      </c>
      <c r="D774" t="s">
        <v>22</v>
      </c>
      <c r="E774" t="s">
        <v>19</v>
      </c>
      <c r="F774" t="s">
        <v>10</v>
      </c>
      <c r="G774">
        <v>0.87430555555555556</v>
      </c>
      <c r="H774" s="1">
        <v>46036</v>
      </c>
      <c r="I774">
        <v>1</v>
      </c>
      <c r="J774">
        <v>3</v>
      </c>
      <c r="K774">
        <v>2</v>
      </c>
      <c r="L774">
        <v>6</v>
      </c>
      <c r="M774" t="s">
        <v>5071</v>
      </c>
      <c r="N774" t="s">
        <v>5071</v>
      </c>
      <c r="O774">
        <v>1</v>
      </c>
      <c r="P774">
        <v>0</v>
      </c>
    </row>
    <row r="775" spans="1:16" x14ac:dyDescent="0.3">
      <c r="A775" t="s">
        <v>1931</v>
      </c>
      <c r="B775" s="1">
        <v>46036.884027777778</v>
      </c>
      <c r="C775" t="s">
        <v>7</v>
      </c>
      <c r="D775" t="s">
        <v>15</v>
      </c>
      <c r="E775" t="s">
        <v>19</v>
      </c>
      <c r="F775" t="s">
        <v>10</v>
      </c>
      <c r="G775">
        <v>0.88402777777777775</v>
      </c>
      <c r="H775" s="1">
        <v>46036</v>
      </c>
      <c r="I775">
        <v>1</v>
      </c>
      <c r="J775">
        <v>3</v>
      </c>
      <c r="K775">
        <v>2</v>
      </c>
      <c r="L775">
        <v>6</v>
      </c>
      <c r="M775" t="s">
        <v>5071</v>
      </c>
      <c r="N775" t="s">
        <v>5071</v>
      </c>
      <c r="O775">
        <v>1</v>
      </c>
      <c r="P775">
        <v>0</v>
      </c>
    </row>
    <row r="776" spans="1:16" x14ac:dyDescent="0.3">
      <c r="A776" t="s">
        <v>2020</v>
      </c>
      <c r="B776" s="1">
        <v>46036.884722222225</v>
      </c>
      <c r="C776" t="s">
        <v>7</v>
      </c>
      <c r="D776" t="s">
        <v>15</v>
      </c>
      <c r="E776" t="s">
        <v>19</v>
      </c>
      <c r="F776" t="s">
        <v>10</v>
      </c>
      <c r="G776">
        <v>0.88472222222222219</v>
      </c>
      <c r="H776" s="1">
        <v>46036</v>
      </c>
      <c r="I776">
        <v>1</v>
      </c>
      <c r="J776">
        <v>3</v>
      </c>
      <c r="K776">
        <v>2</v>
      </c>
      <c r="L776">
        <v>6</v>
      </c>
      <c r="M776" t="s">
        <v>5071</v>
      </c>
      <c r="N776" t="s">
        <v>5071</v>
      </c>
      <c r="O776">
        <v>1</v>
      </c>
      <c r="P776">
        <v>0</v>
      </c>
    </row>
    <row r="777" spans="1:16" x14ac:dyDescent="0.3">
      <c r="A777" t="s">
        <v>6</v>
      </c>
      <c r="B777" s="1">
        <v>46036.886805555558</v>
      </c>
      <c r="C777" t="s">
        <v>7</v>
      </c>
      <c r="D777" t="s">
        <v>8</v>
      </c>
      <c r="E777" t="s">
        <v>9</v>
      </c>
      <c r="F777" t="s">
        <v>10</v>
      </c>
      <c r="G777">
        <v>0.88680555555555551</v>
      </c>
      <c r="H777" s="1">
        <v>46036</v>
      </c>
      <c r="I777">
        <v>1</v>
      </c>
      <c r="J777">
        <v>3</v>
      </c>
      <c r="K777">
        <v>2</v>
      </c>
      <c r="L777">
        <v>6</v>
      </c>
      <c r="M777" t="s">
        <v>5071</v>
      </c>
      <c r="N777" t="s">
        <v>5071</v>
      </c>
      <c r="O777">
        <v>1</v>
      </c>
      <c r="P777">
        <v>0</v>
      </c>
    </row>
    <row r="778" spans="1:16" x14ac:dyDescent="0.3">
      <c r="A778" t="s">
        <v>3074</v>
      </c>
      <c r="B778" s="1">
        <v>46036.928472222222</v>
      </c>
      <c r="C778" t="s">
        <v>7</v>
      </c>
      <c r="D778" t="s">
        <v>22</v>
      </c>
      <c r="E778" t="s">
        <v>19</v>
      </c>
      <c r="F778" t="s">
        <v>10</v>
      </c>
      <c r="G778">
        <v>0.92847222222222225</v>
      </c>
      <c r="H778" s="1">
        <v>46036</v>
      </c>
      <c r="I778">
        <v>1</v>
      </c>
      <c r="J778">
        <v>3</v>
      </c>
      <c r="K778">
        <v>2</v>
      </c>
      <c r="L778">
        <v>6</v>
      </c>
      <c r="M778" t="s">
        <v>5071</v>
      </c>
      <c r="N778" t="s">
        <v>5071</v>
      </c>
      <c r="O778">
        <v>1</v>
      </c>
      <c r="P778">
        <v>0</v>
      </c>
    </row>
    <row r="779" spans="1:16" x14ac:dyDescent="0.3">
      <c r="A779" t="s">
        <v>1197</v>
      </c>
      <c r="B779" s="1">
        <v>46036.946527777778</v>
      </c>
      <c r="C779" t="s">
        <v>26</v>
      </c>
      <c r="D779" t="s">
        <v>18</v>
      </c>
      <c r="E779" t="s">
        <v>31</v>
      </c>
      <c r="F779" t="s">
        <v>20</v>
      </c>
      <c r="G779">
        <v>0.94652777777777775</v>
      </c>
      <c r="H779" s="1">
        <v>46036</v>
      </c>
      <c r="I779">
        <v>1</v>
      </c>
      <c r="J779">
        <v>3</v>
      </c>
      <c r="K779">
        <v>2</v>
      </c>
      <c r="L779">
        <v>6</v>
      </c>
      <c r="M779" t="s">
        <v>5071</v>
      </c>
      <c r="N779" t="s">
        <v>5071</v>
      </c>
      <c r="O779">
        <v>1</v>
      </c>
      <c r="P779">
        <v>0</v>
      </c>
    </row>
    <row r="780" spans="1:16" x14ac:dyDescent="0.3">
      <c r="A780" t="s">
        <v>4391</v>
      </c>
      <c r="B780" s="1">
        <v>46036.973611111112</v>
      </c>
      <c r="C780" t="s">
        <v>7</v>
      </c>
      <c r="D780" t="s">
        <v>8</v>
      </c>
      <c r="E780" t="s">
        <v>19</v>
      </c>
      <c r="F780" t="s">
        <v>10</v>
      </c>
      <c r="G780">
        <v>0.97361111111111109</v>
      </c>
      <c r="H780" s="1">
        <v>46036</v>
      </c>
      <c r="I780">
        <v>1</v>
      </c>
      <c r="J780">
        <v>3</v>
      </c>
      <c r="K780">
        <v>2</v>
      </c>
      <c r="L780">
        <v>6</v>
      </c>
      <c r="M780" t="s">
        <v>5071</v>
      </c>
      <c r="N780" t="s">
        <v>5071</v>
      </c>
      <c r="O780">
        <v>1</v>
      </c>
      <c r="P780">
        <v>0</v>
      </c>
    </row>
    <row r="781" spans="1:16" x14ac:dyDescent="0.3">
      <c r="A781" t="s">
        <v>3011</v>
      </c>
      <c r="B781" s="1">
        <v>46037.050694444442</v>
      </c>
      <c r="C781" t="s">
        <v>35</v>
      </c>
      <c r="D781" t="s">
        <v>22</v>
      </c>
      <c r="E781" t="s">
        <v>9</v>
      </c>
      <c r="F781" t="s">
        <v>10</v>
      </c>
      <c r="G781">
        <v>5.0694444444444445E-2</v>
      </c>
      <c r="H781" s="1">
        <v>46037</v>
      </c>
      <c r="I781">
        <v>1</v>
      </c>
      <c r="J781">
        <v>1</v>
      </c>
      <c r="K781">
        <v>2</v>
      </c>
      <c r="L781">
        <v>2</v>
      </c>
      <c r="M781" t="s">
        <v>5069</v>
      </c>
      <c r="N781" t="s">
        <v>5069</v>
      </c>
      <c r="O781">
        <v>1</v>
      </c>
      <c r="P781">
        <v>0</v>
      </c>
    </row>
    <row r="782" spans="1:16" x14ac:dyDescent="0.3">
      <c r="A782" t="s">
        <v>894</v>
      </c>
      <c r="B782" s="1">
        <v>46037.063194444447</v>
      </c>
      <c r="C782" t="s">
        <v>7</v>
      </c>
      <c r="D782" t="s">
        <v>22</v>
      </c>
      <c r="E782" t="s">
        <v>9</v>
      </c>
      <c r="F782" t="s">
        <v>20</v>
      </c>
      <c r="G782">
        <v>6.3194444444444442E-2</v>
      </c>
      <c r="H782" s="1">
        <v>46037</v>
      </c>
      <c r="I782">
        <v>1</v>
      </c>
      <c r="J782">
        <v>3</v>
      </c>
      <c r="K782">
        <v>2</v>
      </c>
      <c r="L782">
        <v>6</v>
      </c>
      <c r="M782" t="s">
        <v>5071</v>
      </c>
      <c r="N782" t="s">
        <v>5071</v>
      </c>
      <c r="O782">
        <v>1</v>
      </c>
      <c r="P782">
        <v>0</v>
      </c>
    </row>
    <row r="783" spans="1:16" x14ac:dyDescent="0.3">
      <c r="A783" t="s">
        <v>4587</v>
      </c>
      <c r="B783" s="1">
        <v>46037.088194444441</v>
      </c>
      <c r="C783" t="s">
        <v>7</v>
      </c>
      <c r="D783" t="s">
        <v>8</v>
      </c>
      <c r="E783" t="s">
        <v>19</v>
      </c>
      <c r="F783" t="s">
        <v>20</v>
      </c>
      <c r="G783">
        <v>8.819444444444445E-2</v>
      </c>
      <c r="H783" s="1">
        <v>46037</v>
      </c>
      <c r="I783">
        <v>1</v>
      </c>
      <c r="J783">
        <v>3</v>
      </c>
      <c r="K783">
        <v>2</v>
      </c>
      <c r="L783">
        <v>6</v>
      </c>
      <c r="M783" t="s">
        <v>5071</v>
      </c>
      <c r="N783" t="s">
        <v>5071</v>
      </c>
      <c r="O783">
        <v>1</v>
      </c>
      <c r="P783">
        <v>0</v>
      </c>
    </row>
    <row r="784" spans="1:16" x14ac:dyDescent="0.3">
      <c r="A784" t="s">
        <v>687</v>
      </c>
      <c r="B784" s="1">
        <v>46037.101388888892</v>
      </c>
      <c r="C784" t="s">
        <v>35</v>
      </c>
      <c r="D784" t="s">
        <v>18</v>
      </c>
      <c r="E784" t="s">
        <v>31</v>
      </c>
      <c r="F784" t="s">
        <v>20</v>
      </c>
      <c r="G784">
        <v>0.10138888888888889</v>
      </c>
      <c r="H784" s="1">
        <v>46037</v>
      </c>
      <c r="I784">
        <v>1</v>
      </c>
      <c r="J784">
        <v>1</v>
      </c>
      <c r="K784">
        <v>2</v>
      </c>
      <c r="L784">
        <v>2</v>
      </c>
      <c r="M784" t="s">
        <v>5069</v>
      </c>
      <c r="N784" t="s">
        <v>5069</v>
      </c>
      <c r="O784">
        <v>1</v>
      </c>
      <c r="P784">
        <v>0</v>
      </c>
    </row>
    <row r="785" spans="1:16" x14ac:dyDescent="0.3">
      <c r="A785" t="s">
        <v>2316</v>
      </c>
      <c r="B785" s="1">
        <v>46037.102777777778</v>
      </c>
      <c r="C785" t="s">
        <v>7</v>
      </c>
      <c r="D785" t="s">
        <v>22</v>
      </c>
      <c r="E785" t="s">
        <v>19</v>
      </c>
      <c r="F785" t="s">
        <v>13</v>
      </c>
      <c r="G785">
        <v>0.10277777777777777</v>
      </c>
      <c r="H785" s="1">
        <v>46037</v>
      </c>
      <c r="I785">
        <v>1</v>
      </c>
      <c r="J785">
        <v>3</v>
      </c>
      <c r="K785">
        <v>1</v>
      </c>
      <c r="L785">
        <v>3</v>
      </c>
      <c r="M785" t="s">
        <v>5069</v>
      </c>
      <c r="N785" t="s">
        <v>5069</v>
      </c>
      <c r="O785">
        <v>1</v>
      </c>
      <c r="P785">
        <v>0</v>
      </c>
    </row>
    <row r="786" spans="1:16" x14ac:dyDescent="0.3">
      <c r="A786" t="s">
        <v>3241</v>
      </c>
      <c r="B786" s="1">
        <v>46037.10833333333</v>
      </c>
      <c r="C786" t="s">
        <v>26</v>
      </c>
      <c r="D786" t="s">
        <v>22</v>
      </c>
      <c r="E786" t="s">
        <v>31</v>
      </c>
      <c r="F786" t="s">
        <v>33</v>
      </c>
      <c r="G786">
        <v>0.10833333333333334</v>
      </c>
      <c r="H786" s="1">
        <v>46037</v>
      </c>
      <c r="I786">
        <v>1</v>
      </c>
      <c r="J786">
        <v>3</v>
      </c>
      <c r="K786">
        <v>4</v>
      </c>
      <c r="L786">
        <v>12</v>
      </c>
      <c r="M786" t="s">
        <v>5073</v>
      </c>
      <c r="N786" t="s">
        <v>5073</v>
      </c>
      <c r="O786">
        <v>1</v>
      </c>
      <c r="P786">
        <v>1</v>
      </c>
    </row>
    <row r="787" spans="1:16" x14ac:dyDescent="0.3">
      <c r="A787" t="s">
        <v>1195</v>
      </c>
      <c r="B787" s="1">
        <v>46037.112500000003</v>
      </c>
      <c r="C787" t="s">
        <v>35</v>
      </c>
      <c r="D787" t="s">
        <v>18</v>
      </c>
      <c r="E787" t="s">
        <v>19</v>
      </c>
      <c r="F787" t="s">
        <v>20</v>
      </c>
      <c r="G787">
        <v>0.1125</v>
      </c>
      <c r="H787" s="1">
        <v>46037</v>
      </c>
      <c r="I787">
        <v>1</v>
      </c>
      <c r="J787">
        <v>1</v>
      </c>
      <c r="K787">
        <v>2</v>
      </c>
      <c r="L787">
        <v>2</v>
      </c>
      <c r="M787" t="s">
        <v>5069</v>
      </c>
      <c r="N787" t="s">
        <v>5069</v>
      </c>
      <c r="O787">
        <v>1</v>
      </c>
      <c r="P787">
        <v>0</v>
      </c>
    </row>
    <row r="788" spans="1:16" x14ac:dyDescent="0.3">
      <c r="A788" t="s">
        <v>2260</v>
      </c>
      <c r="B788" s="1">
        <v>46037.127083333333</v>
      </c>
      <c r="C788" t="s">
        <v>7</v>
      </c>
      <c r="D788" t="s">
        <v>18</v>
      </c>
      <c r="E788" t="s">
        <v>19</v>
      </c>
      <c r="F788" t="s">
        <v>13</v>
      </c>
      <c r="G788">
        <v>0.12708333333333333</v>
      </c>
      <c r="H788" s="1">
        <v>46037</v>
      </c>
      <c r="I788">
        <v>1</v>
      </c>
      <c r="J788">
        <v>3</v>
      </c>
      <c r="K788">
        <v>1</v>
      </c>
      <c r="L788">
        <v>3</v>
      </c>
      <c r="M788" t="s">
        <v>5069</v>
      </c>
      <c r="N788" t="s">
        <v>5069</v>
      </c>
      <c r="O788">
        <v>1</v>
      </c>
      <c r="P788">
        <v>0</v>
      </c>
    </row>
    <row r="789" spans="1:16" x14ac:dyDescent="0.3">
      <c r="A789" t="s">
        <v>3174</v>
      </c>
      <c r="B789" s="1">
        <v>46037.132638888892</v>
      </c>
      <c r="C789" t="s">
        <v>7</v>
      </c>
      <c r="D789" t="s">
        <v>8</v>
      </c>
      <c r="E789" t="s">
        <v>19</v>
      </c>
      <c r="F789" t="s">
        <v>10</v>
      </c>
      <c r="G789">
        <v>0.13263888888888889</v>
      </c>
      <c r="H789" s="1">
        <v>46037</v>
      </c>
      <c r="I789">
        <v>1</v>
      </c>
      <c r="J789">
        <v>3</v>
      </c>
      <c r="K789">
        <v>2</v>
      </c>
      <c r="L789">
        <v>6</v>
      </c>
      <c r="M789" t="s">
        <v>5071</v>
      </c>
      <c r="N789" t="s">
        <v>5071</v>
      </c>
      <c r="O789">
        <v>1</v>
      </c>
      <c r="P789">
        <v>0</v>
      </c>
    </row>
    <row r="790" spans="1:16" x14ac:dyDescent="0.3">
      <c r="A790" t="s">
        <v>3046</v>
      </c>
      <c r="B790" s="1">
        <v>46037.142361111109</v>
      </c>
      <c r="C790" t="s">
        <v>7</v>
      </c>
      <c r="D790" t="s">
        <v>18</v>
      </c>
      <c r="E790" t="s">
        <v>19</v>
      </c>
      <c r="F790" t="s">
        <v>20</v>
      </c>
      <c r="G790">
        <v>0.1423611111111111</v>
      </c>
      <c r="H790" s="1">
        <v>46037</v>
      </c>
      <c r="I790">
        <v>1</v>
      </c>
      <c r="J790">
        <v>3</v>
      </c>
      <c r="K790">
        <v>2</v>
      </c>
      <c r="L790">
        <v>6</v>
      </c>
      <c r="M790" t="s">
        <v>5071</v>
      </c>
      <c r="N790" t="s">
        <v>5071</v>
      </c>
      <c r="O790">
        <v>1</v>
      </c>
      <c r="P790">
        <v>0</v>
      </c>
    </row>
    <row r="791" spans="1:16" x14ac:dyDescent="0.3">
      <c r="A791" t="s">
        <v>4319</v>
      </c>
      <c r="B791" s="1">
        <v>46037.151388888888</v>
      </c>
      <c r="C791" t="s">
        <v>35</v>
      </c>
      <c r="D791" t="s">
        <v>22</v>
      </c>
      <c r="E791" t="s">
        <v>16</v>
      </c>
      <c r="F791" t="s">
        <v>10</v>
      </c>
      <c r="G791">
        <v>0.15138888888888888</v>
      </c>
      <c r="H791" s="1">
        <v>46037</v>
      </c>
      <c r="I791">
        <v>1</v>
      </c>
      <c r="J791">
        <v>1</v>
      </c>
      <c r="K791">
        <v>2</v>
      </c>
      <c r="L791">
        <v>2</v>
      </c>
      <c r="M791" t="s">
        <v>5069</v>
      </c>
      <c r="N791" t="s">
        <v>5069</v>
      </c>
      <c r="O791">
        <v>1</v>
      </c>
      <c r="P791">
        <v>0</v>
      </c>
    </row>
    <row r="792" spans="1:16" x14ac:dyDescent="0.3">
      <c r="A792" t="s">
        <v>318</v>
      </c>
      <c r="B792" s="1">
        <v>46037.155555555553</v>
      </c>
      <c r="C792" t="s">
        <v>7</v>
      </c>
      <c r="D792" t="s">
        <v>8</v>
      </c>
      <c r="E792" t="s">
        <v>19</v>
      </c>
      <c r="F792" t="s">
        <v>10</v>
      </c>
      <c r="G792">
        <v>0.15555555555555556</v>
      </c>
      <c r="H792" s="1">
        <v>46037</v>
      </c>
      <c r="I792">
        <v>1</v>
      </c>
      <c r="J792">
        <v>3</v>
      </c>
      <c r="K792">
        <v>2</v>
      </c>
      <c r="L792">
        <v>6</v>
      </c>
      <c r="M792" t="s">
        <v>5071</v>
      </c>
      <c r="N792" t="s">
        <v>5071</v>
      </c>
      <c r="O792">
        <v>1</v>
      </c>
      <c r="P792">
        <v>0</v>
      </c>
    </row>
    <row r="793" spans="1:16" x14ac:dyDescent="0.3">
      <c r="A793" t="s">
        <v>2934</v>
      </c>
      <c r="B793" s="1">
        <v>46037.171527777777</v>
      </c>
      <c r="C793" t="s">
        <v>7</v>
      </c>
      <c r="D793" t="s">
        <v>22</v>
      </c>
      <c r="E793" t="s">
        <v>31</v>
      </c>
      <c r="F793" t="s">
        <v>13</v>
      </c>
      <c r="G793">
        <v>0.17152777777777778</v>
      </c>
      <c r="H793" s="1">
        <v>46037</v>
      </c>
      <c r="I793">
        <v>1</v>
      </c>
      <c r="J793">
        <v>3</v>
      </c>
      <c r="K793">
        <v>1</v>
      </c>
      <c r="L793">
        <v>3</v>
      </c>
      <c r="M793" t="s">
        <v>5069</v>
      </c>
      <c r="N793" t="s">
        <v>5069</v>
      </c>
      <c r="O793">
        <v>1</v>
      </c>
      <c r="P793">
        <v>0</v>
      </c>
    </row>
    <row r="794" spans="1:16" x14ac:dyDescent="0.3">
      <c r="A794" t="s">
        <v>669</v>
      </c>
      <c r="B794" s="1">
        <v>46037.173611111109</v>
      </c>
      <c r="C794" t="s">
        <v>7</v>
      </c>
      <c r="D794" t="s">
        <v>18</v>
      </c>
      <c r="E794" t="s">
        <v>19</v>
      </c>
      <c r="F794" t="s">
        <v>10</v>
      </c>
      <c r="G794">
        <v>0.1736111111111111</v>
      </c>
      <c r="H794" s="1">
        <v>46037</v>
      </c>
      <c r="I794">
        <v>1</v>
      </c>
      <c r="J794">
        <v>3</v>
      </c>
      <c r="K794">
        <v>2</v>
      </c>
      <c r="L794">
        <v>6</v>
      </c>
      <c r="M794" t="s">
        <v>5071</v>
      </c>
      <c r="N794" t="s">
        <v>5071</v>
      </c>
      <c r="O794">
        <v>1</v>
      </c>
      <c r="P794">
        <v>0</v>
      </c>
    </row>
    <row r="795" spans="1:16" x14ac:dyDescent="0.3">
      <c r="A795" t="s">
        <v>2596</v>
      </c>
      <c r="B795" s="1">
        <v>46037.179166666669</v>
      </c>
      <c r="C795" t="s">
        <v>12</v>
      </c>
      <c r="D795" t="s">
        <v>15</v>
      </c>
      <c r="E795" t="s">
        <v>31</v>
      </c>
      <c r="F795" t="s">
        <v>33</v>
      </c>
      <c r="G795">
        <v>0.17916666666666667</v>
      </c>
      <c r="H795" s="1">
        <v>46037</v>
      </c>
      <c r="I795">
        <v>1</v>
      </c>
      <c r="J795">
        <v>1</v>
      </c>
      <c r="K795">
        <v>4</v>
      </c>
      <c r="L795">
        <v>4</v>
      </c>
      <c r="M795" t="s">
        <v>5069</v>
      </c>
      <c r="N795" t="s">
        <v>5069</v>
      </c>
      <c r="O795">
        <v>1</v>
      </c>
      <c r="P795">
        <v>1</v>
      </c>
    </row>
    <row r="796" spans="1:16" x14ac:dyDescent="0.3">
      <c r="A796" t="s">
        <v>3152</v>
      </c>
      <c r="B796" s="1">
        <v>46037.179861111108</v>
      </c>
      <c r="C796" t="s">
        <v>7</v>
      </c>
      <c r="D796" t="s">
        <v>8</v>
      </c>
      <c r="E796" t="s">
        <v>19</v>
      </c>
      <c r="F796" t="s">
        <v>20</v>
      </c>
      <c r="G796">
        <v>0.17986111111111111</v>
      </c>
      <c r="H796" s="1">
        <v>46037</v>
      </c>
      <c r="I796">
        <v>1</v>
      </c>
      <c r="J796">
        <v>3</v>
      </c>
      <c r="K796">
        <v>2</v>
      </c>
      <c r="L796">
        <v>6</v>
      </c>
      <c r="M796" t="s">
        <v>5071</v>
      </c>
      <c r="N796" t="s">
        <v>5071</v>
      </c>
      <c r="O796">
        <v>1</v>
      </c>
      <c r="P796">
        <v>0</v>
      </c>
    </row>
    <row r="797" spans="1:16" x14ac:dyDescent="0.3">
      <c r="A797" t="s">
        <v>2266</v>
      </c>
      <c r="B797" s="1">
        <v>46037.232638888891</v>
      </c>
      <c r="C797" t="s">
        <v>40</v>
      </c>
      <c r="D797" t="s">
        <v>18</v>
      </c>
      <c r="E797" t="s">
        <v>16</v>
      </c>
      <c r="F797" t="s">
        <v>20</v>
      </c>
      <c r="G797">
        <v>0.2326388888888889</v>
      </c>
      <c r="H797" s="1">
        <v>46037</v>
      </c>
      <c r="I797">
        <v>1</v>
      </c>
      <c r="J797">
        <v>5</v>
      </c>
      <c r="K797">
        <v>2</v>
      </c>
      <c r="L797">
        <v>10</v>
      </c>
      <c r="M797" t="s">
        <v>5071</v>
      </c>
      <c r="N797" t="s">
        <v>5071</v>
      </c>
      <c r="O797">
        <v>1</v>
      </c>
      <c r="P797">
        <v>0</v>
      </c>
    </row>
    <row r="798" spans="1:16" x14ac:dyDescent="0.3">
      <c r="A798" t="s">
        <v>2249</v>
      </c>
      <c r="B798" s="1">
        <v>46037.258333333331</v>
      </c>
      <c r="C798" t="s">
        <v>7</v>
      </c>
      <c r="D798" t="s">
        <v>18</v>
      </c>
      <c r="E798" t="s">
        <v>19</v>
      </c>
      <c r="F798" t="s">
        <v>33</v>
      </c>
      <c r="G798">
        <v>0.25833333333333336</v>
      </c>
      <c r="H798" s="1">
        <v>46037</v>
      </c>
      <c r="I798">
        <v>1</v>
      </c>
      <c r="J798">
        <v>3</v>
      </c>
      <c r="K798">
        <v>4</v>
      </c>
      <c r="L798">
        <v>12</v>
      </c>
      <c r="M798" t="s">
        <v>5073</v>
      </c>
      <c r="N798" t="s">
        <v>5073</v>
      </c>
      <c r="O798">
        <v>1</v>
      </c>
      <c r="P798">
        <v>1</v>
      </c>
    </row>
    <row r="799" spans="1:16" x14ac:dyDescent="0.3">
      <c r="A799" t="s">
        <v>1800</v>
      </c>
      <c r="B799" s="1">
        <v>46037.260416666664</v>
      </c>
      <c r="C799" t="s">
        <v>7</v>
      </c>
      <c r="D799" t="s">
        <v>15</v>
      </c>
      <c r="E799" t="s">
        <v>19</v>
      </c>
      <c r="F799" t="s">
        <v>13</v>
      </c>
      <c r="G799">
        <v>0.26041666666666669</v>
      </c>
      <c r="H799" s="1">
        <v>46037</v>
      </c>
      <c r="I799">
        <v>1</v>
      </c>
      <c r="J799">
        <v>3</v>
      </c>
      <c r="K799">
        <v>1</v>
      </c>
      <c r="L799">
        <v>3</v>
      </c>
      <c r="M799" t="s">
        <v>5069</v>
      </c>
      <c r="N799" t="s">
        <v>5069</v>
      </c>
      <c r="O799">
        <v>1</v>
      </c>
      <c r="P799">
        <v>0</v>
      </c>
    </row>
    <row r="800" spans="1:16" x14ac:dyDescent="0.3">
      <c r="A800" t="s">
        <v>4572</v>
      </c>
      <c r="B800" s="1">
        <v>46037.272222222222</v>
      </c>
      <c r="C800" t="s">
        <v>7</v>
      </c>
      <c r="D800" t="s">
        <v>18</v>
      </c>
      <c r="E800" t="s">
        <v>19</v>
      </c>
      <c r="F800" t="s">
        <v>10</v>
      </c>
      <c r="G800">
        <v>0.2722222222222222</v>
      </c>
      <c r="H800" s="1">
        <v>46037</v>
      </c>
      <c r="I800">
        <v>1</v>
      </c>
      <c r="J800">
        <v>3</v>
      </c>
      <c r="K800">
        <v>2</v>
      </c>
      <c r="L800">
        <v>6</v>
      </c>
      <c r="M800" t="s">
        <v>5071</v>
      </c>
      <c r="N800" t="s">
        <v>5071</v>
      </c>
      <c r="O800">
        <v>1</v>
      </c>
      <c r="P800">
        <v>0</v>
      </c>
    </row>
    <row r="801" spans="1:16" x14ac:dyDescent="0.3">
      <c r="A801" t="s">
        <v>3087</v>
      </c>
      <c r="B801" s="1">
        <v>46037.327777777777</v>
      </c>
      <c r="C801" t="s">
        <v>7</v>
      </c>
      <c r="D801" t="s">
        <v>22</v>
      </c>
      <c r="E801" t="s">
        <v>19</v>
      </c>
      <c r="F801" t="s">
        <v>20</v>
      </c>
      <c r="G801">
        <v>0.32777777777777778</v>
      </c>
      <c r="H801" s="1">
        <v>46037</v>
      </c>
      <c r="I801">
        <v>1</v>
      </c>
      <c r="J801">
        <v>3</v>
      </c>
      <c r="K801">
        <v>2</v>
      </c>
      <c r="L801">
        <v>6</v>
      </c>
      <c r="M801" t="s">
        <v>5071</v>
      </c>
      <c r="N801" t="s">
        <v>5071</v>
      </c>
      <c r="O801">
        <v>1</v>
      </c>
      <c r="P801">
        <v>0</v>
      </c>
    </row>
    <row r="802" spans="1:16" x14ac:dyDescent="0.3">
      <c r="A802" t="s">
        <v>1153</v>
      </c>
      <c r="B802" s="1">
        <v>46037.336111111108</v>
      </c>
      <c r="C802" t="s">
        <v>7</v>
      </c>
      <c r="D802" t="s">
        <v>18</v>
      </c>
      <c r="E802" t="s">
        <v>16</v>
      </c>
      <c r="F802" t="s">
        <v>10</v>
      </c>
      <c r="G802">
        <v>0.33611111111111114</v>
      </c>
      <c r="H802" s="1">
        <v>46037</v>
      </c>
      <c r="I802">
        <v>1</v>
      </c>
      <c r="J802">
        <v>3</v>
      </c>
      <c r="K802">
        <v>2</v>
      </c>
      <c r="L802">
        <v>6</v>
      </c>
      <c r="M802" t="s">
        <v>5071</v>
      </c>
      <c r="N802" t="s">
        <v>5071</v>
      </c>
      <c r="O802">
        <v>1</v>
      </c>
      <c r="P802">
        <v>0</v>
      </c>
    </row>
    <row r="803" spans="1:16" x14ac:dyDescent="0.3">
      <c r="A803" t="s">
        <v>1265</v>
      </c>
      <c r="B803" s="1">
        <v>46037.34097222222</v>
      </c>
      <c r="C803" t="s">
        <v>7</v>
      </c>
      <c r="D803" t="s">
        <v>8</v>
      </c>
      <c r="E803" t="s">
        <v>19</v>
      </c>
      <c r="F803" t="s">
        <v>13</v>
      </c>
      <c r="G803">
        <v>0.34097222222222223</v>
      </c>
      <c r="H803" s="1">
        <v>46037</v>
      </c>
      <c r="I803">
        <v>1</v>
      </c>
      <c r="J803">
        <v>3</v>
      </c>
      <c r="K803">
        <v>1</v>
      </c>
      <c r="L803">
        <v>3</v>
      </c>
      <c r="M803" t="s">
        <v>5069</v>
      </c>
      <c r="N803" t="s">
        <v>5069</v>
      </c>
      <c r="O803">
        <v>1</v>
      </c>
      <c r="P803">
        <v>0</v>
      </c>
    </row>
    <row r="804" spans="1:16" x14ac:dyDescent="0.3">
      <c r="A804" t="s">
        <v>4533</v>
      </c>
      <c r="B804" s="1">
        <v>46037.37222222222</v>
      </c>
      <c r="C804" t="s">
        <v>7</v>
      </c>
      <c r="D804" t="s">
        <v>22</v>
      </c>
      <c r="E804" t="s">
        <v>19</v>
      </c>
      <c r="F804" t="s">
        <v>10</v>
      </c>
      <c r="G804">
        <v>0.37222222222222223</v>
      </c>
      <c r="H804" s="1">
        <v>46037</v>
      </c>
      <c r="I804">
        <v>1</v>
      </c>
      <c r="J804">
        <v>3</v>
      </c>
      <c r="K804">
        <v>2</v>
      </c>
      <c r="L804">
        <v>6</v>
      </c>
      <c r="M804" t="s">
        <v>5071</v>
      </c>
      <c r="N804" t="s">
        <v>5071</v>
      </c>
      <c r="O804">
        <v>1</v>
      </c>
      <c r="P804">
        <v>0</v>
      </c>
    </row>
    <row r="805" spans="1:16" x14ac:dyDescent="0.3">
      <c r="A805" t="s">
        <v>3688</v>
      </c>
      <c r="B805" s="1">
        <v>46037.408333333333</v>
      </c>
      <c r="C805" t="s">
        <v>26</v>
      </c>
      <c r="D805" t="s">
        <v>8</v>
      </c>
      <c r="E805" t="s">
        <v>19</v>
      </c>
      <c r="F805" t="s">
        <v>20</v>
      </c>
      <c r="G805">
        <v>0.40833333333333333</v>
      </c>
      <c r="H805" s="1">
        <v>46037</v>
      </c>
      <c r="I805">
        <v>1</v>
      </c>
      <c r="J805">
        <v>3</v>
      </c>
      <c r="K805">
        <v>2</v>
      </c>
      <c r="L805">
        <v>6</v>
      </c>
      <c r="M805" t="s">
        <v>5071</v>
      </c>
      <c r="N805" t="s">
        <v>5071</v>
      </c>
      <c r="O805">
        <v>1</v>
      </c>
      <c r="P805">
        <v>0</v>
      </c>
    </row>
    <row r="806" spans="1:16" x14ac:dyDescent="0.3">
      <c r="A806" t="s">
        <v>4442</v>
      </c>
      <c r="B806" s="1">
        <v>46037.421527777777</v>
      </c>
      <c r="C806" t="s">
        <v>35</v>
      </c>
      <c r="D806" t="s">
        <v>18</v>
      </c>
      <c r="E806" t="s">
        <v>9</v>
      </c>
      <c r="F806" t="s">
        <v>10</v>
      </c>
      <c r="G806">
        <v>0.42152777777777778</v>
      </c>
      <c r="H806" s="1">
        <v>46037</v>
      </c>
      <c r="I806">
        <v>1</v>
      </c>
      <c r="J806">
        <v>1</v>
      </c>
      <c r="K806">
        <v>2</v>
      </c>
      <c r="L806">
        <v>2</v>
      </c>
      <c r="M806" t="s">
        <v>5069</v>
      </c>
      <c r="N806" t="s">
        <v>5069</v>
      </c>
      <c r="O806">
        <v>1</v>
      </c>
      <c r="P806">
        <v>0</v>
      </c>
    </row>
    <row r="807" spans="1:16" x14ac:dyDescent="0.3">
      <c r="A807" t="s">
        <v>436</v>
      </c>
      <c r="B807" s="1">
        <v>46037.4375</v>
      </c>
      <c r="C807" t="s">
        <v>7</v>
      </c>
      <c r="D807" t="s">
        <v>15</v>
      </c>
      <c r="E807" t="s">
        <v>19</v>
      </c>
      <c r="F807" t="s">
        <v>13</v>
      </c>
      <c r="G807">
        <v>0.4375</v>
      </c>
      <c r="H807" s="1">
        <v>46037</v>
      </c>
      <c r="I807">
        <v>1</v>
      </c>
      <c r="J807">
        <v>3</v>
      </c>
      <c r="K807">
        <v>1</v>
      </c>
      <c r="L807">
        <v>3</v>
      </c>
      <c r="M807" t="s">
        <v>5069</v>
      </c>
      <c r="N807" t="s">
        <v>5069</v>
      </c>
      <c r="O807">
        <v>1</v>
      </c>
      <c r="P807">
        <v>0</v>
      </c>
    </row>
    <row r="808" spans="1:16" x14ac:dyDescent="0.3">
      <c r="A808" t="s">
        <v>429</v>
      </c>
      <c r="B808" s="1">
        <v>46037.451388888891</v>
      </c>
      <c r="C808" t="s">
        <v>7</v>
      </c>
      <c r="D808" t="s">
        <v>18</v>
      </c>
      <c r="E808" t="s">
        <v>19</v>
      </c>
      <c r="F808" t="s">
        <v>13</v>
      </c>
      <c r="G808">
        <v>0.4513888888888889</v>
      </c>
      <c r="H808" s="1">
        <v>46037</v>
      </c>
      <c r="I808">
        <v>1</v>
      </c>
      <c r="J808">
        <v>3</v>
      </c>
      <c r="K808">
        <v>1</v>
      </c>
      <c r="L808">
        <v>3</v>
      </c>
      <c r="M808" t="s">
        <v>5069</v>
      </c>
      <c r="N808" t="s">
        <v>5069</v>
      </c>
      <c r="O808">
        <v>1</v>
      </c>
      <c r="P808">
        <v>0</v>
      </c>
    </row>
    <row r="809" spans="1:16" x14ac:dyDescent="0.3">
      <c r="A809" t="s">
        <v>4474</v>
      </c>
      <c r="B809" s="1">
        <v>46037.504861111112</v>
      </c>
      <c r="C809" t="s">
        <v>35</v>
      </c>
      <c r="D809" t="s">
        <v>8</v>
      </c>
      <c r="E809" t="s">
        <v>31</v>
      </c>
      <c r="F809" t="s">
        <v>10</v>
      </c>
      <c r="G809">
        <v>0.50486111111111109</v>
      </c>
      <c r="H809" s="1">
        <v>46037</v>
      </c>
      <c r="I809">
        <v>1</v>
      </c>
      <c r="J809">
        <v>1</v>
      </c>
      <c r="K809">
        <v>2</v>
      </c>
      <c r="L809">
        <v>2</v>
      </c>
      <c r="M809" t="s">
        <v>5069</v>
      </c>
      <c r="N809" t="s">
        <v>5069</v>
      </c>
      <c r="O809">
        <v>1</v>
      </c>
      <c r="P809">
        <v>0</v>
      </c>
    </row>
    <row r="810" spans="1:16" x14ac:dyDescent="0.3">
      <c r="A810" t="s">
        <v>1683</v>
      </c>
      <c r="B810" s="1">
        <v>46037.5625</v>
      </c>
      <c r="C810" t="s">
        <v>7</v>
      </c>
      <c r="D810" t="s">
        <v>15</v>
      </c>
      <c r="E810" t="s">
        <v>16</v>
      </c>
      <c r="F810" t="s">
        <v>10</v>
      </c>
      <c r="G810">
        <v>0.5625</v>
      </c>
      <c r="H810" s="1">
        <v>46037</v>
      </c>
      <c r="I810">
        <v>1</v>
      </c>
      <c r="J810">
        <v>3</v>
      </c>
      <c r="K810">
        <v>2</v>
      </c>
      <c r="L810">
        <v>6</v>
      </c>
      <c r="M810" t="s">
        <v>5071</v>
      </c>
      <c r="N810" t="s">
        <v>5071</v>
      </c>
      <c r="O810">
        <v>1</v>
      </c>
      <c r="P810">
        <v>0</v>
      </c>
    </row>
    <row r="811" spans="1:16" x14ac:dyDescent="0.3">
      <c r="A811" t="s">
        <v>4235</v>
      </c>
      <c r="B811" s="1">
        <v>46037.642361111109</v>
      </c>
      <c r="C811" t="s">
        <v>7</v>
      </c>
      <c r="D811" t="s">
        <v>8</v>
      </c>
      <c r="E811" t="s">
        <v>31</v>
      </c>
      <c r="F811" t="s">
        <v>20</v>
      </c>
      <c r="G811">
        <v>0.64236111111111116</v>
      </c>
      <c r="H811" s="1">
        <v>46037</v>
      </c>
      <c r="I811">
        <v>1</v>
      </c>
      <c r="J811">
        <v>3</v>
      </c>
      <c r="K811">
        <v>2</v>
      </c>
      <c r="L811">
        <v>6</v>
      </c>
      <c r="M811" t="s">
        <v>5071</v>
      </c>
      <c r="N811" t="s">
        <v>5071</v>
      </c>
      <c r="O811">
        <v>1</v>
      </c>
      <c r="P811">
        <v>0</v>
      </c>
    </row>
    <row r="812" spans="1:16" x14ac:dyDescent="0.3">
      <c r="A812" t="s">
        <v>3975</v>
      </c>
      <c r="B812" s="1">
        <v>46037.709722222222</v>
      </c>
      <c r="C812" t="s">
        <v>7</v>
      </c>
      <c r="D812" t="s">
        <v>22</v>
      </c>
      <c r="E812" t="s">
        <v>19</v>
      </c>
      <c r="F812" t="s">
        <v>13</v>
      </c>
      <c r="G812">
        <v>0.70972222222222225</v>
      </c>
      <c r="H812" s="1">
        <v>46037</v>
      </c>
      <c r="I812">
        <v>1</v>
      </c>
      <c r="J812">
        <v>3</v>
      </c>
      <c r="K812">
        <v>1</v>
      </c>
      <c r="L812">
        <v>3</v>
      </c>
      <c r="M812" t="s">
        <v>5069</v>
      </c>
      <c r="N812" t="s">
        <v>5069</v>
      </c>
      <c r="O812">
        <v>1</v>
      </c>
      <c r="P812">
        <v>0</v>
      </c>
    </row>
    <row r="813" spans="1:16" x14ac:dyDescent="0.3">
      <c r="A813" t="s">
        <v>3274</v>
      </c>
      <c r="B813" s="1">
        <v>46037.738888888889</v>
      </c>
      <c r="C813" t="s">
        <v>7</v>
      </c>
      <c r="D813" t="s">
        <v>22</v>
      </c>
      <c r="E813" t="s">
        <v>19</v>
      </c>
      <c r="F813" t="s">
        <v>53</v>
      </c>
      <c r="G813">
        <v>0.73888888888888893</v>
      </c>
      <c r="H813" s="1">
        <v>46037</v>
      </c>
      <c r="I813">
        <v>1</v>
      </c>
      <c r="J813">
        <v>3</v>
      </c>
      <c r="K813">
        <v>5</v>
      </c>
      <c r="L813">
        <v>15</v>
      </c>
      <c r="M813" t="s">
        <v>5073</v>
      </c>
      <c r="N813" t="s">
        <v>5073</v>
      </c>
      <c r="O813">
        <v>1</v>
      </c>
      <c r="P813">
        <v>1</v>
      </c>
    </row>
    <row r="814" spans="1:16" x14ac:dyDescent="0.3">
      <c r="A814" t="s">
        <v>1219</v>
      </c>
      <c r="B814" s="1">
        <v>46037.744444444441</v>
      </c>
      <c r="C814" t="s">
        <v>40</v>
      </c>
      <c r="D814" t="s">
        <v>15</v>
      </c>
      <c r="E814" t="s">
        <v>16</v>
      </c>
      <c r="F814" t="s">
        <v>20</v>
      </c>
      <c r="G814">
        <v>0.74444444444444446</v>
      </c>
      <c r="H814" s="1">
        <v>46037</v>
      </c>
      <c r="I814">
        <v>1</v>
      </c>
      <c r="J814">
        <v>5</v>
      </c>
      <c r="K814">
        <v>2</v>
      </c>
      <c r="L814">
        <v>10</v>
      </c>
      <c r="M814" t="s">
        <v>5071</v>
      </c>
      <c r="N814" t="s">
        <v>5071</v>
      </c>
      <c r="O814">
        <v>1</v>
      </c>
      <c r="P814">
        <v>0</v>
      </c>
    </row>
    <row r="815" spans="1:16" x14ac:dyDescent="0.3">
      <c r="A815" t="s">
        <v>3113</v>
      </c>
      <c r="B815" s="1">
        <v>46037.75</v>
      </c>
      <c r="C815" t="s">
        <v>40</v>
      </c>
      <c r="D815" t="s">
        <v>15</v>
      </c>
      <c r="E815" t="s">
        <v>16</v>
      </c>
      <c r="F815" t="s">
        <v>10</v>
      </c>
      <c r="G815">
        <v>0.75</v>
      </c>
      <c r="H815" s="1">
        <v>46037</v>
      </c>
      <c r="I815">
        <v>1</v>
      </c>
      <c r="J815">
        <v>5</v>
      </c>
      <c r="K815">
        <v>2</v>
      </c>
      <c r="L815">
        <v>10</v>
      </c>
      <c r="M815" t="s">
        <v>5071</v>
      </c>
      <c r="N815" t="s">
        <v>5071</v>
      </c>
      <c r="O815">
        <v>1</v>
      </c>
      <c r="P815">
        <v>0</v>
      </c>
    </row>
    <row r="816" spans="1:16" x14ac:dyDescent="0.3">
      <c r="A816" t="s">
        <v>3002</v>
      </c>
      <c r="B816" s="1">
        <v>46037.777777777781</v>
      </c>
      <c r="C816" t="s">
        <v>40</v>
      </c>
      <c r="D816" t="s">
        <v>18</v>
      </c>
      <c r="E816" t="s">
        <v>16</v>
      </c>
      <c r="F816" t="s">
        <v>20</v>
      </c>
      <c r="G816">
        <v>0.77777777777777779</v>
      </c>
      <c r="H816" s="1">
        <v>46037</v>
      </c>
      <c r="I816">
        <v>1</v>
      </c>
      <c r="J816">
        <v>5</v>
      </c>
      <c r="K816">
        <v>2</v>
      </c>
      <c r="L816">
        <v>10</v>
      </c>
      <c r="M816" t="s">
        <v>5071</v>
      </c>
      <c r="N816" t="s">
        <v>5071</v>
      </c>
      <c r="O816">
        <v>1</v>
      </c>
      <c r="P816">
        <v>0</v>
      </c>
    </row>
    <row r="817" spans="1:16" x14ac:dyDescent="0.3">
      <c r="A817" t="s">
        <v>1496</v>
      </c>
      <c r="B817" s="1">
        <v>46037.78125</v>
      </c>
      <c r="C817" t="s">
        <v>7</v>
      </c>
      <c r="D817" t="s">
        <v>22</v>
      </c>
      <c r="E817" t="s">
        <v>19</v>
      </c>
      <c r="F817" t="s">
        <v>33</v>
      </c>
      <c r="G817">
        <v>0.78125</v>
      </c>
      <c r="H817" s="1">
        <v>46037</v>
      </c>
      <c r="I817">
        <v>1</v>
      </c>
      <c r="J817">
        <v>3</v>
      </c>
      <c r="K817">
        <v>4</v>
      </c>
      <c r="L817">
        <v>12</v>
      </c>
      <c r="M817" t="s">
        <v>5073</v>
      </c>
      <c r="N817" t="s">
        <v>5073</v>
      </c>
      <c r="O817">
        <v>1</v>
      </c>
      <c r="P817">
        <v>1</v>
      </c>
    </row>
    <row r="818" spans="1:16" x14ac:dyDescent="0.3">
      <c r="A818" t="s">
        <v>2136</v>
      </c>
      <c r="B818" s="1">
        <v>46037.824305555558</v>
      </c>
      <c r="C818" t="s">
        <v>35</v>
      </c>
      <c r="D818" t="s">
        <v>22</v>
      </c>
      <c r="E818" t="s">
        <v>31</v>
      </c>
      <c r="F818" t="s">
        <v>10</v>
      </c>
      <c r="G818">
        <v>0.82430555555555551</v>
      </c>
      <c r="H818" s="1">
        <v>46037</v>
      </c>
      <c r="I818">
        <v>1</v>
      </c>
      <c r="J818">
        <v>1</v>
      </c>
      <c r="K818">
        <v>2</v>
      </c>
      <c r="L818">
        <v>2</v>
      </c>
      <c r="M818" t="s">
        <v>5069</v>
      </c>
      <c r="N818" t="s">
        <v>5069</v>
      </c>
      <c r="O818">
        <v>1</v>
      </c>
      <c r="P818">
        <v>0</v>
      </c>
    </row>
    <row r="819" spans="1:16" x14ac:dyDescent="0.3">
      <c r="A819" t="s">
        <v>4387</v>
      </c>
      <c r="B819" s="1">
        <v>46037.839583333334</v>
      </c>
      <c r="C819" t="s">
        <v>40</v>
      </c>
      <c r="D819" t="s">
        <v>8</v>
      </c>
      <c r="E819" t="s">
        <v>16</v>
      </c>
      <c r="F819" t="s">
        <v>10</v>
      </c>
      <c r="G819">
        <v>0.83958333333333335</v>
      </c>
      <c r="H819" s="1">
        <v>46037</v>
      </c>
      <c r="I819">
        <v>1</v>
      </c>
      <c r="J819">
        <v>5</v>
      </c>
      <c r="K819">
        <v>2</v>
      </c>
      <c r="L819">
        <v>10</v>
      </c>
      <c r="M819" t="s">
        <v>5071</v>
      </c>
      <c r="N819" t="s">
        <v>5071</v>
      </c>
      <c r="O819">
        <v>1</v>
      </c>
      <c r="P819">
        <v>0</v>
      </c>
    </row>
    <row r="820" spans="1:16" x14ac:dyDescent="0.3">
      <c r="A820" t="s">
        <v>4302</v>
      </c>
      <c r="B820" s="1">
        <v>46037.854861111111</v>
      </c>
      <c r="C820" t="s">
        <v>7</v>
      </c>
      <c r="D820" t="s">
        <v>15</v>
      </c>
      <c r="E820" t="s">
        <v>19</v>
      </c>
      <c r="F820" t="s">
        <v>13</v>
      </c>
      <c r="G820">
        <v>0.85486111111111107</v>
      </c>
      <c r="H820" s="1">
        <v>46037</v>
      </c>
      <c r="I820">
        <v>1</v>
      </c>
      <c r="J820">
        <v>3</v>
      </c>
      <c r="K820">
        <v>1</v>
      </c>
      <c r="L820">
        <v>3</v>
      </c>
      <c r="M820" t="s">
        <v>5069</v>
      </c>
      <c r="N820" t="s">
        <v>5069</v>
      </c>
      <c r="O820">
        <v>1</v>
      </c>
      <c r="P820">
        <v>0</v>
      </c>
    </row>
    <row r="821" spans="1:16" x14ac:dyDescent="0.3">
      <c r="A821" t="s">
        <v>1483</v>
      </c>
      <c r="B821" s="1">
        <v>46037.918055555558</v>
      </c>
      <c r="C821" t="s">
        <v>7</v>
      </c>
      <c r="D821" t="s">
        <v>15</v>
      </c>
      <c r="E821" t="s">
        <v>19</v>
      </c>
      <c r="F821" t="s">
        <v>33</v>
      </c>
      <c r="G821">
        <v>0.91805555555555551</v>
      </c>
      <c r="H821" s="1">
        <v>46037</v>
      </c>
      <c r="I821">
        <v>1</v>
      </c>
      <c r="J821">
        <v>3</v>
      </c>
      <c r="K821">
        <v>4</v>
      </c>
      <c r="L821">
        <v>12</v>
      </c>
      <c r="M821" t="s">
        <v>5073</v>
      </c>
      <c r="N821" t="s">
        <v>5073</v>
      </c>
      <c r="O821">
        <v>1</v>
      </c>
      <c r="P821">
        <v>1</v>
      </c>
    </row>
    <row r="822" spans="1:16" x14ac:dyDescent="0.3">
      <c r="A822" t="s">
        <v>1200</v>
      </c>
      <c r="B822" s="1">
        <v>46037.921527777777</v>
      </c>
      <c r="C822" t="s">
        <v>7</v>
      </c>
      <c r="D822" t="s">
        <v>22</v>
      </c>
      <c r="E822" t="s">
        <v>9</v>
      </c>
      <c r="F822" t="s">
        <v>10</v>
      </c>
      <c r="G822">
        <v>0.92152777777777772</v>
      </c>
      <c r="H822" s="1">
        <v>46037</v>
      </c>
      <c r="I822">
        <v>1</v>
      </c>
      <c r="J822">
        <v>3</v>
      </c>
      <c r="K822">
        <v>2</v>
      </c>
      <c r="L822">
        <v>6</v>
      </c>
      <c r="M822" t="s">
        <v>5071</v>
      </c>
      <c r="N822" t="s">
        <v>5071</v>
      </c>
      <c r="O822">
        <v>1</v>
      </c>
      <c r="P822">
        <v>0</v>
      </c>
    </row>
    <row r="823" spans="1:16" x14ac:dyDescent="0.3">
      <c r="A823" t="s">
        <v>3297</v>
      </c>
      <c r="B823" s="1">
        <v>46037.934027777781</v>
      </c>
      <c r="C823" t="s">
        <v>40</v>
      </c>
      <c r="D823" t="s">
        <v>8</v>
      </c>
      <c r="E823" t="s">
        <v>16</v>
      </c>
      <c r="F823" t="s">
        <v>20</v>
      </c>
      <c r="G823">
        <v>0.93402777777777779</v>
      </c>
      <c r="H823" s="1">
        <v>46037</v>
      </c>
      <c r="I823">
        <v>1</v>
      </c>
      <c r="J823">
        <v>5</v>
      </c>
      <c r="K823">
        <v>2</v>
      </c>
      <c r="L823">
        <v>10</v>
      </c>
      <c r="M823" t="s">
        <v>5071</v>
      </c>
      <c r="N823" t="s">
        <v>5071</v>
      </c>
      <c r="O823">
        <v>1</v>
      </c>
      <c r="P823">
        <v>0</v>
      </c>
    </row>
    <row r="824" spans="1:16" x14ac:dyDescent="0.3">
      <c r="A824" t="s">
        <v>3792</v>
      </c>
      <c r="B824" s="1">
        <v>46038.004861111112</v>
      </c>
      <c r="C824" t="s">
        <v>7</v>
      </c>
      <c r="D824" t="s">
        <v>18</v>
      </c>
      <c r="E824" t="s">
        <v>19</v>
      </c>
      <c r="F824" t="s">
        <v>10</v>
      </c>
      <c r="G824">
        <v>4.8611111111111112E-3</v>
      </c>
      <c r="H824" s="1">
        <v>46038</v>
      </c>
      <c r="I824">
        <v>1</v>
      </c>
      <c r="J824">
        <v>3</v>
      </c>
      <c r="K824">
        <v>2</v>
      </c>
      <c r="L824">
        <v>6</v>
      </c>
      <c r="M824" t="s">
        <v>5071</v>
      </c>
      <c r="N824" t="s">
        <v>5071</v>
      </c>
      <c r="O824">
        <v>1</v>
      </c>
      <c r="P824">
        <v>0</v>
      </c>
    </row>
    <row r="825" spans="1:16" x14ac:dyDescent="0.3">
      <c r="A825" t="s">
        <v>4992</v>
      </c>
      <c r="B825" s="1">
        <v>46038.021527777775</v>
      </c>
      <c r="C825" t="s">
        <v>7</v>
      </c>
      <c r="D825" t="s">
        <v>22</v>
      </c>
      <c r="E825" t="s">
        <v>19</v>
      </c>
      <c r="F825" t="s">
        <v>20</v>
      </c>
      <c r="G825">
        <v>2.1527777777777778E-2</v>
      </c>
      <c r="H825" s="1">
        <v>46038</v>
      </c>
      <c r="I825">
        <v>1</v>
      </c>
      <c r="J825">
        <v>3</v>
      </c>
      <c r="K825">
        <v>2</v>
      </c>
      <c r="L825">
        <v>6</v>
      </c>
      <c r="M825" t="s">
        <v>5071</v>
      </c>
      <c r="N825" t="s">
        <v>5071</v>
      </c>
      <c r="O825">
        <v>1</v>
      </c>
      <c r="P825">
        <v>0</v>
      </c>
    </row>
    <row r="826" spans="1:16" x14ac:dyDescent="0.3">
      <c r="A826" t="s">
        <v>3345</v>
      </c>
      <c r="B826" s="1">
        <v>46038.035416666666</v>
      </c>
      <c r="C826" t="s">
        <v>7</v>
      </c>
      <c r="D826" t="s">
        <v>22</v>
      </c>
      <c r="E826" t="s">
        <v>19</v>
      </c>
      <c r="F826" t="s">
        <v>20</v>
      </c>
      <c r="G826">
        <v>3.5416666666666666E-2</v>
      </c>
      <c r="H826" s="1">
        <v>46038</v>
      </c>
      <c r="I826">
        <v>1</v>
      </c>
      <c r="J826">
        <v>3</v>
      </c>
      <c r="K826">
        <v>2</v>
      </c>
      <c r="L826">
        <v>6</v>
      </c>
      <c r="M826" t="s">
        <v>5071</v>
      </c>
      <c r="N826" t="s">
        <v>5071</v>
      </c>
      <c r="O826">
        <v>1</v>
      </c>
      <c r="P826">
        <v>0</v>
      </c>
    </row>
    <row r="827" spans="1:16" x14ac:dyDescent="0.3">
      <c r="A827" t="s">
        <v>2237</v>
      </c>
      <c r="B827" s="1">
        <v>46038.068055555559</v>
      </c>
      <c r="C827" t="s">
        <v>7</v>
      </c>
      <c r="D827" t="s">
        <v>22</v>
      </c>
      <c r="E827" t="s">
        <v>19</v>
      </c>
      <c r="F827" t="s">
        <v>20</v>
      </c>
      <c r="G827">
        <v>6.805555555555555E-2</v>
      </c>
      <c r="H827" s="1">
        <v>46038</v>
      </c>
      <c r="I827">
        <v>1</v>
      </c>
      <c r="J827">
        <v>3</v>
      </c>
      <c r="K827">
        <v>2</v>
      </c>
      <c r="L827">
        <v>6</v>
      </c>
      <c r="M827" t="s">
        <v>5071</v>
      </c>
      <c r="N827" t="s">
        <v>5071</v>
      </c>
      <c r="O827">
        <v>1</v>
      </c>
      <c r="P827">
        <v>0</v>
      </c>
    </row>
    <row r="828" spans="1:16" x14ac:dyDescent="0.3">
      <c r="A828" t="s">
        <v>1118</v>
      </c>
      <c r="B828" s="1">
        <v>46038.069444444445</v>
      </c>
      <c r="C828" t="s">
        <v>35</v>
      </c>
      <c r="D828" t="s">
        <v>8</v>
      </c>
      <c r="E828" t="s">
        <v>19</v>
      </c>
      <c r="F828" t="s">
        <v>13</v>
      </c>
      <c r="G828">
        <v>6.9444444444444448E-2</v>
      </c>
      <c r="H828" s="1">
        <v>46038</v>
      </c>
      <c r="I828">
        <v>1</v>
      </c>
      <c r="J828">
        <v>1</v>
      </c>
      <c r="K828">
        <v>1</v>
      </c>
      <c r="L828">
        <v>1</v>
      </c>
      <c r="M828" t="s">
        <v>5069</v>
      </c>
      <c r="N828" t="s">
        <v>5069</v>
      </c>
      <c r="O828">
        <v>1</v>
      </c>
      <c r="P828">
        <v>0</v>
      </c>
    </row>
    <row r="829" spans="1:16" x14ac:dyDescent="0.3">
      <c r="A829" t="s">
        <v>1613</v>
      </c>
      <c r="B829" s="1">
        <v>46038.072916666664</v>
      </c>
      <c r="C829" t="s">
        <v>47</v>
      </c>
      <c r="D829" t="s">
        <v>15</v>
      </c>
      <c r="E829" t="s">
        <v>16</v>
      </c>
      <c r="F829" t="s">
        <v>10</v>
      </c>
      <c r="G829">
        <v>7.2916666666666671E-2</v>
      </c>
      <c r="H829" s="1">
        <v>46038</v>
      </c>
      <c r="I829">
        <v>1</v>
      </c>
      <c r="J829">
        <v>1</v>
      </c>
      <c r="K829">
        <v>2</v>
      </c>
      <c r="L829">
        <v>2</v>
      </c>
      <c r="M829" t="s">
        <v>5069</v>
      </c>
      <c r="N829" t="s">
        <v>5069</v>
      </c>
      <c r="O829">
        <v>1</v>
      </c>
      <c r="P829">
        <v>0</v>
      </c>
    </row>
    <row r="830" spans="1:16" x14ac:dyDescent="0.3">
      <c r="A830" t="s">
        <v>2942</v>
      </c>
      <c r="B830" s="1">
        <v>46038.081944444442</v>
      </c>
      <c r="C830" t="s">
        <v>7</v>
      </c>
      <c r="D830" t="s">
        <v>8</v>
      </c>
      <c r="E830" t="s">
        <v>19</v>
      </c>
      <c r="F830" t="s">
        <v>20</v>
      </c>
      <c r="G830">
        <v>8.1944444444444445E-2</v>
      </c>
      <c r="H830" s="1">
        <v>46038</v>
      </c>
      <c r="I830">
        <v>1</v>
      </c>
      <c r="J830">
        <v>3</v>
      </c>
      <c r="K830">
        <v>2</v>
      </c>
      <c r="L830">
        <v>6</v>
      </c>
      <c r="M830" t="s">
        <v>5071</v>
      </c>
      <c r="N830" t="s">
        <v>5071</v>
      </c>
      <c r="O830">
        <v>1</v>
      </c>
      <c r="P830">
        <v>0</v>
      </c>
    </row>
    <row r="831" spans="1:16" x14ac:dyDescent="0.3">
      <c r="A831" t="s">
        <v>1636</v>
      </c>
      <c r="B831" s="1">
        <v>46038.117361111108</v>
      </c>
      <c r="C831" t="s">
        <v>40</v>
      </c>
      <c r="D831" t="s">
        <v>22</v>
      </c>
      <c r="E831" t="s">
        <v>16</v>
      </c>
      <c r="F831" t="s">
        <v>10</v>
      </c>
      <c r="G831">
        <v>0.11736111111111111</v>
      </c>
      <c r="H831" s="1">
        <v>46038</v>
      </c>
      <c r="I831">
        <v>1</v>
      </c>
      <c r="J831">
        <v>5</v>
      </c>
      <c r="K831">
        <v>2</v>
      </c>
      <c r="L831">
        <v>10</v>
      </c>
      <c r="M831" t="s">
        <v>5071</v>
      </c>
      <c r="N831" t="s">
        <v>5071</v>
      </c>
      <c r="O831">
        <v>1</v>
      </c>
      <c r="P831">
        <v>0</v>
      </c>
    </row>
    <row r="832" spans="1:16" x14ac:dyDescent="0.3">
      <c r="A832" t="s">
        <v>456</v>
      </c>
      <c r="B832" s="1">
        <v>46038.130555555559</v>
      </c>
      <c r="C832" t="s">
        <v>7</v>
      </c>
      <c r="D832" t="s">
        <v>22</v>
      </c>
      <c r="E832" t="s">
        <v>19</v>
      </c>
      <c r="F832" t="s">
        <v>13</v>
      </c>
      <c r="G832">
        <v>0.13055555555555556</v>
      </c>
      <c r="H832" s="1">
        <v>46038</v>
      </c>
      <c r="I832">
        <v>1</v>
      </c>
      <c r="J832">
        <v>3</v>
      </c>
      <c r="K832">
        <v>1</v>
      </c>
      <c r="L832">
        <v>3</v>
      </c>
      <c r="M832" t="s">
        <v>5069</v>
      </c>
      <c r="N832" t="s">
        <v>5069</v>
      </c>
      <c r="O832">
        <v>1</v>
      </c>
      <c r="P832">
        <v>0</v>
      </c>
    </row>
    <row r="833" spans="1:16" x14ac:dyDescent="0.3">
      <c r="A833" t="s">
        <v>3778</v>
      </c>
      <c r="B833" s="1">
        <v>46038.163194444445</v>
      </c>
      <c r="C833" t="s">
        <v>26</v>
      </c>
      <c r="D833" t="s">
        <v>15</v>
      </c>
      <c r="E833" t="s">
        <v>31</v>
      </c>
      <c r="F833" t="s">
        <v>10</v>
      </c>
      <c r="G833">
        <v>0.16319444444444445</v>
      </c>
      <c r="H833" s="1">
        <v>46038</v>
      </c>
      <c r="I833">
        <v>1</v>
      </c>
      <c r="J833">
        <v>3</v>
      </c>
      <c r="K833">
        <v>2</v>
      </c>
      <c r="L833">
        <v>6</v>
      </c>
      <c r="M833" t="s">
        <v>5071</v>
      </c>
      <c r="N833" t="s">
        <v>5071</v>
      </c>
      <c r="O833">
        <v>1</v>
      </c>
      <c r="P833">
        <v>0</v>
      </c>
    </row>
    <row r="834" spans="1:16" x14ac:dyDescent="0.3">
      <c r="A834" t="s">
        <v>4174</v>
      </c>
      <c r="B834" s="1">
        <v>46038.165972222225</v>
      </c>
      <c r="C834" t="s">
        <v>7</v>
      </c>
      <c r="D834" t="s">
        <v>18</v>
      </c>
      <c r="E834" t="s">
        <v>19</v>
      </c>
      <c r="F834" t="s">
        <v>20</v>
      </c>
      <c r="G834">
        <v>0.16597222222222222</v>
      </c>
      <c r="H834" s="1">
        <v>46038</v>
      </c>
      <c r="I834">
        <v>1</v>
      </c>
      <c r="J834">
        <v>3</v>
      </c>
      <c r="K834">
        <v>2</v>
      </c>
      <c r="L834">
        <v>6</v>
      </c>
      <c r="M834" t="s">
        <v>5071</v>
      </c>
      <c r="N834" t="s">
        <v>5071</v>
      </c>
      <c r="O834">
        <v>1</v>
      </c>
      <c r="P834">
        <v>0</v>
      </c>
    </row>
    <row r="835" spans="1:16" x14ac:dyDescent="0.3">
      <c r="A835" t="s">
        <v>4654</v>
      </c>
      <c r="B835" s="1">
        <v>46038.198611111111</v>
      </c>
      <c r="C835" t="s">
        <v>26</v>
      </c>
      <c r="D835" t="s">
        <v>8</v>
      </c>
      <c r="E835" t="s">
        <v>31</v>
      </c>
      <c r="F835" t="s">
        <v>20</v>
      </c>
      <c r="G835">
        <v>0.1986111111111111</v>
      </c>
      <c r="H835" s="1">
        <v>46038</v>
      </c>
      <c r="I835">
        <v>1</v>
      </c>
      <c r="J835">
        <v>3</v>
      </c>
      <c r="K835">
        <v>2</v>
      </c>
      <c r="L835">
        <v>6</v>
      </c>
      <c r="M835" t="s">
        <v>5071</v>
      </c>
      <c r="N835" t="s">
        <v>5071</v>
      </c>
      <c r="O835">
        <v>1</v>
      </c>
      <c r="P835">
        <v>0</v>
      </c>
    </row>
    <row r="836" spans="1:16" x14ac:dyDescent="0.3">
      <c r="A836" t="s">
        <v>2593</v>
      </c>
      <c r="B836" s="1">
        <v>46038.220833333333</v>
      </c>
      <c r="C836" t="s">
        <v>7</v>
      </c>
      <c r="D836" t="s">
        <v>18</v>
      </c>
      <c r="E836" t="s">
        <v>19</v>
      </c>
      <c r="F836" t="s">
        <v>13</v>
      </c>
      <c r="G836">
        <v>0.22083333333333333</v>
      </c>
      <c r="H836" s="1">
        <v>46038</v>
      </c>
      <c r="I836">
        <v>1</v>
      </c>
      <c r="J836">
        <v>3</v>
      </c>
      <c r="K836">
        <v>1</v>
      </c>
      <c r="L836">
        <v>3</v>
      </c>
      <c r="M836" t="s">
        <v>5069</v>
      </c>
      <c r="N836" t="s">
        <v>5069</v>
      </c>
      <c r="O836">
        <v>1</v>
      </c>
      <c r="P836">
        <v>0</v>
      </c>
    </row>
    <row r="837" spans="1:16" x14ac:dyDescent="0.3">
      <c r="A837" t="s">
        <v>3101</v>
      </c>
      <c r="B837" s="1">
        <v>46038.226388888892</v>
      </c>
      <c r="C837" t="s">
        <v>40</v>
      </c>
      <c r="D837" t="s">
        <v>18</v>
      </c>
      <c r="E837" t="s">
        <v>16</v>
      </c>
      <c r="F837" t="s">
        <v>10</v>
      </c>
      <c r="G837">
        <v>0.22638888888888889</v>
      </c>
      <c r="H837" s="1">
        <v>46038</v>
      </c>
      <c r="I837">
        <v>1</v>
      </c>
      <c r="J837">
        <v>5</v>
      </c>
      <c r="K837">
        <v>2</v>
      </c>
      <c r="L837">
        <v>10</v>
      </c>
      <c r="M837" t="s">
        <v>5071</v>
      </c>
      <c r="N837" t="s">
        <v>5071</v>
      </c>
      <c r="O837">
        <v>1</v>
      </c>
      <c r="P837">
        <v>0</v>
      </c>
    </row>
    <row r="838" spans="1:16" x14ac:dyDescent="0.3">
      <c r="A838" t="s">
        <v>4159</v>
      </c>
      <c r="B838" s="1">
        <v>46038.23541666667</v>
      </c>
      <c r="C838" t="s">
        <v>7</v>
      </c>
      <c r="D838" t="s">
        <v>15</v>
      </c>
      <c r="E838" t="s">
        <v>19</v>
      </c>
      <c r="F838" t="s">
        <v>13</v>
      </c>
      <c r="G838">
        <v>0.23541666666666666</v>
      </c>
      <c r="H838" s="1">
        <v>46038</v>
      </c>
      <c r="I838">
        <v>1</v>
      </c>
      <c r="J838">
        <v>3</v>
      </c>
      <c r="K838">
        <v>1</v>
      </c>
      <c r="L838">
        <v>3</v>
      </c>
      <c r="M838" t="s">
        <v>5069</v>
      </c>
      <c r="N838" t="s">
        <v>5069</v>
      </c>
      <c r="O838">
        <v>1</v>
      </c>
      <c r="P838">
        <v>0</v>
      </c>
    </row>
    <row r="839" spans="1:16" x14ac:dyDescent="0.3">
      <c r="A839" t="s">
        <v>3498</v>
      </c>
      <c r="B839" s="1">
        <v>46038.241666666669</v>
      </c>
      <c r="C839" t="s">
        <v>12</v>
      </c>
      <c r="D839" t="s">
        <v>22</v>
      </c>
      <c r="E839" t="s">
        <v>31</v>
      </c>
      <c r="F839" t="s">
        <v>10</v>
      </c>
      <c r="G839">
        <v>0.24166666666666667</v>
      </c>
      <c r="H839" s="1">
        <v>46038</v>
      </c>
      <c r="I839">
        <v>1</v>
      </c>
      <c r="J839">
        <v>1</v>
      </c>
      <c r="K839">
        <v>2</v>
      </c>
      <c r="L839">
        <v>2</v>
      </c>
      <c r="M839" t="s">
        <v>5069</v>
      </c>
      <c r="N839" t="s">
        <v>5069</v>
      </c>
      <c r="O839">
        <v>1</v>
      </c>
      <c r="P839">
        <v>0</v>
      </c>
    </row>
    <row r="840" spans="1:16" x14ac:dyDescent="0.3">
      <c r="A840" t="s">
        <v>4083</v>
      </c>
      <c r="B840" s="1">
        <v>46038.259722222225</v>
      </c>
      <c r="C840" t="s">
        <v>12</v>
      </c>
      <c r="D840" t="s">
        <v>22</v>
      </c>
      <c r="E840" t="s">
        <v>19</v>
      </c>
      <c r="F840" t="s">
        <v>33</v>
      </c>
      <c r="G840">
        <v>0.25972222222222224</v>
      </c>
      <c r="H840" s="1">
        <v>46038</v>
      </c>
      <c r="I840">
        <v>1</v>
      </c>
      <c r="J840">
        <v>1</v>
      </c>
      <c r="K840">
        <v>4</v>
      </c>
      <c r="L840">
        <v>4</v>
      </c>
      <c r="M840" t="s">
        <v>5069</v>
      </c>
      <c r="N840" t="s">
        <v>5069</v>
      </c>
      <c r="O840">
        <v>1</v>
      </c>
      <c r="P840">
        <v>1</v>
      </c>
    </row>
    <row r="841" spans="1:16" x14ac:dyDescent="0.3">
      <c r="A841" t="s">
        <v>3306</v>
      </c>
      <c r="B841" s="1">
        <v>46038.267361111109</v>
      </c>
      <c r="C841" t="s">
        <v>7</v>
      </c>
      <c r="D841" t="s">
        <v>15</v>
      </c>
      <c r="E841" t="s">
        <v>19</v>
      </c>
      <c r="F841" t="s">
        <v>33</v>
      </c>
      <c r="G841">
        <v>0.2673611111111111</v>
      </c>
      <c r="H841" s="1">
        <v>46038</v>
      </c>
      <c r="I841">
        <v>1</v>
      </c>
      <c r="J841">
        <v>3</v>
      </c>
      <c r="K841">
        <v>4</v>
      </c>
      <c r="L841">
        <v>12</v>
      </c>
      <c r="M841" t="s">
        <v>5073</v>
      </c>
      <c r="N841" t="s">
        <v>5073</v>
      </c>
      <c r="O841">
        <v>1</v>
      </c>
      <c r="P841">
        <v>1</v>
      </c>
    </row>
    <row r="842" spans="1:16" x14ac:dyDescent="0.3">
      <c r="A842" t="s">
        <v>2623</v>
      </c>
      <c r="B842" s="1">
        <v>46038.275000000001</v>
      </c>
      <c r="C842" t="s">
        <v>26</v>
      </c>
      <c r="D842" t="s">
        <v>22</v>
      </c>
      <c r="E842" t="s">
        <v>31</v>
      </c>
      <c r="F842" t="s">
        <v>10</v>
      </c>
      <c r="G842">
        <v>0.27500000000000002</v>
      </c>
      <c r="H842" s="1">
        <v>46038</v>
      </c>
      <c r="I842">
        <v>1</v>
      </c>
      <c r="J842">
        <v>3</v>
      </c>
      <c r="K842">
        <v>2</v>
      </c>
      <c r="L842">
        <v>6</v>
      </c>
      <c r="M842" t="s">
        <v>5071</v>
      </c>
      <c r="N842" t="s">
        <v>5071</v>
      </c>
      <c r="O842">
        <v>1</v>
      </c>
      <c r="P842">
        <v>0</v>
      </c>
    </row>
    <row r="843" spans="1:16" x14ac:dyDescent="0.3">
      <c r="A843" t="s">
        <v>4139</v>
      </c>
      <c r="B843" s="1">
        <v>46038.277777777781</v>
      </c>
      <c r="C843" t="s">
        <v>47</v>
      </c>
      <c r="D843" t="s">
        <v>15</v>
      </c>
      <c r="E843" t="s">
        <v>16</v>
      </c>
      <c r="F843" t="s">
        <v>20</v>
      </c>
      <c r="G843">
        <v>0.27777777777777779</v>
      </c>
      <c r="H843" s="1">
        <v>46038</v>
      </c>
      <c r="I843">
        <v>1</v>
      </c>
      <c r="J843">
        <v>1</v>
      </c>
      <c r="K843">
        <v>2</v>
      </c>
      <c r="L843">
        <v>2</v>
      </c>
      <c r="M843" t="s">
        <v>5069</v>
      </c>
      <c r="N843" t="s">
        <v>5069</v>
      </c>
      <c r="O843">
        <v>1</v>
      </c>
      <c r="P843">
        <v>0</v>
      </c>
    </row>
    <row r="844" spans="1:16" x14ac:dyDescent="0.3">
      <c r="A844" t="s">
        <v>2403</v>
      </c>
      <c r="B844" s="1">
        <v>46038.362500000003</v>
      </c>
      <c r="C844" t="s">
        <v>26</v>
      </c>
      <c r="D844" t="s">
        <v>15</v>
      </c>
      <c r="E844" t="s">
        <v>19</v>
      </c>
      <c r="F844" t="s">
        <v>33</v>
      </c>
      <c r="G844">
        <v>0.36249999999999999</v>
      </c>
      <c r="H844" s="1">
        <v>46038</v>
      </c>
      <c r="I844">
        <v>1</v>
      </c>
      <c r="J844">
        <v>3</v>
      </c>
      <c r="K844">
        <v>4</v>
      </c>
      <c r="L844">
        <v>12</v>
      </c>
      <c r="M844" t="s">
        <v>5073</v>
      </c>
      <c r="N844" t="s">
        <v>5073</v>
      </c>
      <c r="O844">
        <v>1</v>
      </c>
      <c r="P844">
        <v>1</v>
      </c>
    </row>
    <row r="845" spans="1:16" x14ac:dyDescent="0.3">
      <c r="A845" t="s">
        <v>3524</v>
      </c>
      <c r="B845" s="1">
        <v>46038.376388888886</v>
      </c>
      <c r="C845" t="s">
        <v>26</v>
      </c>
      <c r="D845" t="s">
        <v>8</v>
      </c>
      <c r="E845" t="s">
        <v>31</v>
      </c>
      <c r="F845" t="s">
        <v>10</v>
      </c>
      <c r="G845">
        <v>0.37638888888888888</v>
      </c>
      <c r="H845" s="1">
        <v>46038</v>
      </c>
      <c r="I845">
        <v>1</v>
      </c>
      <c r="J845">
        <v>3</v>
      </c>
      <c r="K845">
        <v>2</v>
      </c>
      <c r="L845">
        <v>6</v>
      </c>
      <c r="M845" t="s">
        <v>5071</v>
      </c>
      <c r="N845" t="s">
        <v>5071</v>
      </c>
      <c r="O845">
        <v>1</v>
      </c>
      <c r="P845">
        <v>0</v>
      </c>
    </row>
    <row r="846" spans="1:16" x14ac:dyDescent="0.3">
      <c r="A846" t="s">
        <v>4568</v>
      </c>
      <c r="B846" s="1">
        <v>46038.385416666664</v>
      </c>
      <c r="C846" t="s">
        <v>7</v>
      </c>
      <c r="D846" t="s">
        <v>22</v>
      </c>
      <c r="E846" t="s">
        <v>19</v>
      </c>
      <c r="F846" t="s">
        <v>10</v>
      </c>
      <c r="G846">
        <v>0.38541666666666669</v>
      </c>
      <c r="H846" s="1">
        <v>46038</v>
      </c>
      <c r="I846">
        <v>1</v>
      </c>
      <c r="J846">
        <v>3</v>
      </c>
      <c r="K846">
        <v>2</v>
      </c>
      <c r="L846">
        <v>6</v>
      </c>
      <c r="M846" t="s">
        <v>5071</v>
      </c>
      <c r="N846" t="s">
        <v>5071</v>
      </c>
      <c r="O846">
        <v>1</v>
      </c>
      <c r="P846">
        <v>0</v>
      </c>
    </row>
    <row r="847" spans="1:16" x14ac:dyDescent="0.3">
      <c r="A847" t="s">
        <v>82</v>
      </c>
      <c r="B847" s="1">
        <v>46038.427777777775</v>
      </c>
      <c r="C847" t="s">
        <v>7</v>
      </c>
      <c r="D847" t="s">
        <v>18</v>
      </c>
      <c r="E847" t="s">
        <v>31</v>
      </c>
      <c r="F847" t="s">
        <v>33</v>
      </c>
      <c r="G847">
        <v>0.42777777777777776</v>
      </c>
      <c r="H847" s="1">
        <v>46038</v>
      </c>
      <c r="I847">
        <v>1</v>
      </c>
      <c r="J847">
        <v>3</v>
      </c>
      <c r="K847">
        <v>4</v>
      </c>
      <c r="L847">
        <v>12</v>
      </c>
      <c r="M847" t="s">
        <v>5073</v>
      </c>
      <c r="N847" t="s">
        <v>5073</v>
      </c>
      <c r="O847">
        <v>1</v>
      </c>
      <c r="P847">
        <v>1</v>
      </c>
    </row>
    <row r="848" spans="1:16" x14ac:dyDescent="0.3">
      <c r="A848" t="s">
        <v>3507</v>
      </c>
      <c r="B848" s="1">
        <v>46038.429861111108</v>
      </c>
      <c r="C848" t="s">
        <v>35</v>
      </c>
      <c r="D848" t="s">
        <v>18</v>
      </c>
      <c r="E848" t="s">
        <v>31</v>
      </c>
      <c r="F848" t="s">
        <v>33</v>
      </c>
      <c r="G848">
        <v>0.42986111111111114</v>
      </c>
      <c r="H848" s="1">
        <v>46038</v>
      </c>
      <c r="I848">
        <v>1</v>
      </c>
      <c r="J848">
        <v>1</v>
      </c>
      <c r="K848">
        <v>4</v>
      </c>
      <c r="L848">
        <v>4</v>
      </c>
      <c r="M848" t="s">
        <v>5069</v>
      </c>
      <c r="N848" t="s">
        <v>5069</v>
      </c>
      <c r="O848">
        <v>1</v>
      </c>
      <c r="P848">
        <v>1</v>
      </c>
    </row>
    <row r="849" spans="1:16" x14ac:dyDescent="0.3">
      <c r="A849" t="s">
        <v>1549</v>
      </c>
      <c r="B849" s="1">
        <v>46038.445138888892</v>
      </c>
      <c r="C849" t="s">
        <v>7</v>
      </c>
      <c r="D849" t="s">
        <v>18</v>
      </c>
      <c r="E849" t="s">
        <v>19</v>
      </c>
      <c r="F849" t="s">
        <v>10</v>
      </c>
      <c r="G849">
        <v>0.44513888888888886</v>
      </c>
      <c r="H849" s="1">
        <v>46038</v>
      </c>
      <c r="I849">
        <v>1</v>
      </c>
      <c r="J849">
        <v>3</v>
      </c>
      <c r="K849">
        <v>2</v>
      </c>
      <c r="L849">
        <v>6</v>
      </c>
      <c r="M849" t="s">
        <v>5071</v>
      </c>
      <c r="N849" t="s">
        <v>5071</v>
      </c>
      <c r="O849">
        <v>1</v>
      </c>
      <c r="P849">
        <v>0</v>
      </c>
    </row>
    <row r="850" spans="1:16" x14ac:dyDescent="0.3">
      <c r="A850" t="s">
        <v>4514</v>
      </c>
      <c r="B850" s="1">
        <v>46038.462500000001</v>
      </c>
      <c r="C850" t="s">
        <v>47</v>
      </c>
      <c r="D850" t="s">
        <v>18</v>
      </c>
      <c r="E850" t="s">
        <v>16</v>
      </c>
      <c r="F850" t="s">
        <v>13</v>
      </c>
      <c r="G850">
        <v>0.46250000000000002</v>
      </c>
      <c r="H850" s="1">
        <v>46038</v>
      </c>
      <c r="I850">
        <v>1</v>
      </c>
      <c r="J850">
        <v>1</v>
      </c>
      <c r="K850">
        <v>1</v>
      </c>
      <c r="L850">
        <v>1</v>
      </c>
      <c r="M850" t="s">
        <v>5069</v>
      </c>
      <c r="N850" t="s">
        <v>5069</v>
      </c>
      <c r="O850">
        <v>1</v>
      </c>
      <c r="P850">
        <v>0</v>
      </c>
    </row>
    <row r="851" spans="1:16" x14ac:dyDescent="0.3">
      <c r="A851" t="s">
        <v>3508</v>
      </c>
      <c r="B851" s="1">
        <v>46038.468055555553</v>
      </c>
      <c r="C851" t="s">
        <v>7</v>
      </c>
      <c r="D851" t="s">
        <v>8</v>
      </c>
      <c r="E851" t="s">
        <v>16</v>
      </c>
      <c r="F851" t="s">
        <v>13</v>
      </c>
      <c r="G851">
        <v>0.46805555555555556</v>
      </c>
      <c r="H851" s="1">
        <v>46038</v>
      </c>
      <c r="I851">
        <v>1</v>
      </c>
      <c r="J851">
        <v>3</v>
      </c>
      <c r="K851">
        <v>1</v>
      </c>
      <c r="L851">
        <v>3</v>
      </c>
      <c r="M851" t="s">
        <v>5069</v>
      </c>
      <c r="N851" t="s">
        <v>5069</v>
      </c>
      <c r="O851">
        <v>1</v>
      </c>
      <c r="P851">
        <v>0</v>
      </c>
    </row>
    <row r="852" spans="1:16" x14ac:dyDescent="0.3">
      <c r="A852" t="s">
        <v>986</v>
      </c>
      <c r="B852" s="1">
        <v>46038.494444444441</v>
      </c>
      <c r="C852" t="s">
        <v>7</v>
      </c>
      <c r="D852" t="s">
        <v>18</v>
      </c>
      <c r="E852" t="s">
        <v>19</v>
      </c>
      <c r="F852" t="s">
        <v>10</v>
      </c>
      <c r="G852">
        <v>0.49444444444444446</v>
      </c>
      <c r="H852" s="1">
        <v>46038</v>
      </c>
      <c r="I852">
        <v>1</v>
      </c>
      <c r="J852">
        <v>3</v>
      </c>
      <c r="K852">
        <v>2</v>
      </c>
      <c r="L852">
        <v>6</v>
      </c>
      <c r="M852" t="s">
        <v>5071</v>
      </c>
      <c r="N852" t="s">
        <v>5071</v>
      </c>
      <c r="O852">
        <v>1</v>
      </c>
      <c r="P852">
        <v>0</v>
      </c>
    </row>
    <row r="853" spans="1:16" x14ac:dyDescent="0.3">
      <c r="A853" t="s">
        <v>66</v>
      </c>
      <c r="B853" s="1">
        <v>46038.547222222223</v>
      </c>
      <c r="C853" t="s">
        <v>47</v>
      </c>
      <c r="D853" t="s">
        <v>22</v>
      </c>
      <c r="E853" t="s">
        <v>31</v>
      </c>
      <c r="F853" t="s">
        <v>13</v>
      </c>
      <c r="G853">
        <v>0.54722222222222228</v>
      </c>
      <c r="H853" s="1">
        <v>46038</v>
      </c>
      <c r="I853">
        <v>1</v>
      </c>
      <c r="J853">
        <v>1</v>
      </c>
      <c r="K853">
        <v>1</v>
      </c>
      <c r="L853">
        <v>1</v>
      </c>
      <c r="M853" t="s">
        <v>5069</v>
      </c>
      <c r="N853" t="s">
        <v>5069</v>
      </c>
      <c r="O853">
        <v>1</v>
      </c>
      <c r="P853">
        <v>0</v>
      </c>
    </row>
    <row r="854" spans="1:16" x14ac:dyDescent="0.3">
      <c r="A854" t="s">
        <v>2931</v>
      </c>
      <c r="B854" s="1">
        <v>46038.602777777778</v>
      </c>
      <c r="C854" t="s">
        <v>7</v>
      </c>
      <c r="D854" t="s">
        <v>15</v>
      </c>
      <c r="E854" t="s">
        <v>19</v>
      </c>
      <c r="F854" t="s">
        <v>20</v>
      </c>
      <c r="G854">
        <v>0.60277777777777775</v>
      </c>
      <c r="H854" s="1">
        <v>46038</v>
      </c>
      <c r="I854">
        <v>1</v>
      </c>
      <c r="J854">
        <v>3</v>
      </c>
      <c r="K854">
        <v>2</v>
      </c>
      <c r="L854">
        <v>6</v>
      </c>
      <c r="M854" t="s">
        <v>5071</v>
      </c>
      <c r="N854" t="s">
        <v>5071</v>
      </c>
      <c r="O854">
        <v>1</v>
      </c>
      <c r="P854">
        <v>0</v>
      </c>
    </row>
    <row r="855" spans="1:16" x14ac:dyDescent="0.3">
      <c r="A855" t="s">
        <v>3497</v>
      </c>
      <c r="B855" s="1">
        <v>46038.612500000003</v>
      </c>
      <c r="C855" t="s">
        <v>26</v>
      </c>
      <c r="D855" t="s">
        <v>8</v>
      </c>
      <c r="E855" t="s">
        <v>16</v>
      </c>
      <c r="F855" t="s">
        <v>20</v>
      </c>
      <c r="G855">
        <v>0.61250000000000004</v>
      </c>
      <c r="H855" s="1">
        <v>46038</v>
      </c>
      <c r="I855">
        <v>1</v>
      </c>
      <c r="J855">
        <v>3</v>
      </c>
      <c r="K855">
        <v>2</v>
      </c>
      <c r="L855">
        <v>6</v>
      </c>
      <c r="M855" t="s">
        <v>5071</v>
      </c>
      <c r="N855" t="s">
        <v>5071</v>
      </c>
      <c r="O855">
        <v>1</v>
      </c>
      <c r="P855">
        <v>0</v>
      </c>
    </row>
    <row r="856" spans="1:16" x14ac:dyDescent="0.3">
      <c r="A856" t="s">
        <v>579</v>
      </c>
      <c r="B856" s="1">
        <v>46038.634027777778</v>
      </c>
      <c r="C856" t="s">
        <v>7</v>
      </c>
      <c r="D856" t="s">
        <v>15</v>
      </c>
      <c r="E856" t="s">
        <v>19</v>
      </c>
      <c r="F856" t="s">
        <v>53</v>
      </c>
      <c r="G856">
        <v>0.63402777777777775</v>
      </c>
      <c r="H856" s="1">
        <v>46038</v>
      </c>
      <c r="I856">
        <v>1</v>
      </c>
      <c r="J856">
        <v>3</v>
      </c>
      <c r="K856">
        <v>5</v>
      </c>
      <c r="L856">
        <v>15</v>
      </c>
      <c r="M856" t="s">
        <v>5073</v>
      </c>
      <c r="N856" t="s">
        <v>5073</v>
      </c>
      <c r="O856">
        <v>1</v>
      </c>
      <c r="P856">
        <v>1</v>
      </c>
    </row>
    <row r="857" spans="1:16" x14ac:dyDescent="0.3">
      <c r="A857" t="s">
        <v>3239</v>
      </c>
      <c r="B857" s="1">
        <v>46038.638194444444</v>
      </c>
      <c r="C857" t="s">
        <v>7</v>
      </c>
      <c r="D857" t="s">
        <v>15</v>
      </c>
      <c r="E857" t="s">
        <v>19</v>
      </c>
      <c r="F857" t="s">
        <v>10</v>
      </c>
      <c r="G857">
        <v>0.6381944444444444</v>
      </c>
      <c r="H857" s="1">
        <v>46038</v>
      </c>
      <c r="I857">
        <v>1</v>
      </c>
      <c r="J857">
        <v>3</v>
      </c>
      <c r="K857">
        <v>2</v>
      </c>
      <c r="L857">
        <v>6</v>
      </c>
      <c r="M857" t="s">
        <v>5071</v>
      </c>
      <c r="N857" t="s">
        <v>5071</v>
      </c>
      <c r="O857">
        <v>1</v>
      </c>
      <c r="P857">
        <v>0</v>
      </c>
    </row>
    <row r="858" spans="1:16" x14ac:dyDescent="0.3">
      <c r="A858" t="s">
        <v>3103</v>
      </c>
      <c r="B858" s="1">
        <v>46038.647916666669</v>
      </c>
      <c r="C858" t="s">
        <v>35</v>
      </c>
      <c r="D858" t="s">
        <v>18</v>
      </c>
      <c r="E858" t="s">
        <v>16</v>
      </c>
      <c r="F858" t="s">
        <v>10</v>
      </c>
      <c r="G858">
        <v>0.6479166666666667</v>
      </c>
      <c r="H858" s="1">
        <v>46038</v>
      </c>
      <c r="I858">
        <v>1</v>
      </c>
      <c r="J858">
        <v>1</v>
      </c>
      <c r="K858">
        <v>2</v>
      </c>
      <c r="L858">
        <v>2</v>
      </c>
      <c r="M858" t="s">
        <v>5069</v>
      </c>
      <c r="N858" t="s">
        <v>5069</v>
      </c>
      <c r="O858">
        <v>1</v>
      </c>
      <c r="P858">
        <v>0</v>
      </c>
    </row>
    <row r="859" spans="1:16" x14ac:dyDescent="0.3">
      <c r="A859" t="s">
        <v>2930</v>
      </c>
      <c r="B859" s="1">
        <v>46038.685416666667</v>
      </c>
      <c r="C859" t="s">
        <v>7</v>
      </c>
      <c r="D859" t="s">
        <v>15</v>
      </c>
      <c r="E859" t="s">
        <v>19</v>
      </c>
      <c r="F859" t="s">
        <v>53</v>
      </c>
      <c r="G859">
        <v>0.68541666666666667</v>
      </c>
      <c r="H859" s="1">
        <v>46038</v>
      </c>
      <c r="I859">
        <v>1</v>
      </c>
      <c r="J859">
        <v>3</v>
      </c>
      <c r="K859">
        <v>5</v>
      </c>
      <c r="L859">
        <v>15</v>
      </c>
      <c r="M859" t="s">
        <v>5073</v>
      </c>
      <c r="N859" t="s">
        <v>5073</v>
      </c>
      <c r="O859">
        <v>1</v>
      </c>
      <c r="P859">
        <v>1</v>
      </c>
    </row>
    <row r="860" spans="1:16" x14ac:dyDescent="0.3">
      <c r="A860" t="s">
        <v>2954</v>
      </c>
      <c r="B860" s="1">
        <v>46038.716666666667</v>
      </c>
      <c r="C860" t="s">
        <v>35</v>
      </c>
      <c r="D860" t="s">
        <v>18</v>
      </c>
      <c r="E860" t="s">
        <v>31</v>
      </c>
      <c r="F860" t="s">
        <v>33</v>
      </c>
      <c r="G860">
        <v>0.71666666666666667</v>
      </c>
      <c r="H860" s="1">
        <v>46038</v>
      </c>
      <c r="I860">
        <v>1</v>
      </c>
      <c r="J860">
        <v>1</v>
      </c>
      <c r="K860">
        <v>4</v>
      </c>
      <c r="L860">
        <v>4</v>
      </c>
      <c r="M860" t="s">
        <v>5069</v>
      </c>
      <c r="N860" t="s">
        <v>5069</v>
      </c>
      <c r="O860">
        <v>1</v>
      </c>
      <c r="P860">
        <v>1</v>
      </c>
    </row>
    <row r="861" spans="1:16" x14ac:dyDescent="0.3">
      <c r="A861" t="s">
        <v>1771</v>
      </c>
      <c r="B861" s="1">
        <v>46038.724305555559</v>
      </c>
      <c r="C861" t="s">
        <v>7</v>
      </c>
      <c r="D861" t="s">
        <v>15</v>
      </c>
      <c r="E861" t="s">
        <v>19</v>
      </c>
      <c r="F861" t="s">
        <v>13</v>
      </c>
      <c r="G861">
        <v>0.72430555555555554</v>
      </c>
      <c r="H861" s="1">
        <v>46038</v>
      </c>
      <c r="I861">
        <v>1</v>
      </c>
      <c r="J861">
        <v>3</v>
      </c>
      <c r="K861">
        <v>1</v>
      </c>
      <c r="L861">
        <v>3</v>
      </c>
      <c r="M861" t="s">
        <v>5069</v>
      </c>
      <c r="N861" t="s">
        <v>5069</v>
      </c>
      <c r="O861">
        <v>1</v>
      </c>
      <c r="P861">
        <v>0</v>
      </c>
    </row>
    <row r="862" spans="1:16" x14ac:dyDescent="0.3">
      <c r="A862" t="s">
        <v>4783</v>
      </c>
      <c r="B862" s="1">
        <v>46038.734722222223</v>
      </c>
      <c r="C862" t="s">
        <v>35</v>
      </c>
      <c r="D862" t="s">
        <v>15</v>
      </c>
      <c r="E862" t="s">
        <v>31</v>
      </c>
      <c r="F862" t="s">
        <v>10</v>
      </c>
      <c r="G862">
        <v>0.73472222222222228</v>
      </c>
      <c r="H862" s="1">
        <v>46038</v>
      </c>
      <c r="I862">
        <v>1</v>
      </c>
      <c r="J862">
        <v>1</v>
      </c>
      <c r="K862">
        <v>2</v>
      </c>
      <c r="L862">
        <v>2</v>
      </c>
      <c r="M862" t="s">
        <v>5069</v>
      </c>
      <c r="N862" t="s">
        <v>5069</v>
      </c>
      <c r="O862">
        <v>1</v>
      </c>
      <c r="P862">
        <v>0</v>
      </c>
    </row>
    <row r="863" spans="1:16" x14ac:dyDescent="0.3">
      <c r="A863" t="s">
        <v>1120</v>
      </c>
      <c r="B863" s="1">
        <v>46038.770138888889</v>
      </c>
      <c r="C863" t="s">
        <v>7</v>
      </c>
      <c r="D863" t="s">
        <v>18</v>
      </c>
      <c r="E863" t="s">
        <v>19</v>
      </c>
      <c r="F863" t="s">
        <v>20</v>
      </c>
      <c r="G863">
        <v>0.77013888888888893</v>
      </c>
      <c r="H863" s="1">
        <v>46038</v>
      </c>
      <c r="I863">
        <v>1</v>
      </c>
      <c r="J863">
        <v>3</v>
      </c>
      <c r="K863">
        <v>2</v>
      </c>
      <c r="L863">
        <v>6</v>
      </c>
      <c r="M863" t="s">
        <v>5071</v>
      </c>
      <c r="N863" t="s">
        <v>5071</v>
      </c>
      <c r="O863">
        <v>1</v>
      </c>
      <c r="P863">
        <v>0</v>
      </c>
    </row>
    <row r="864" spans="1:16" x14ac:dyDescent="0.3">
      <c r="A864" t="s">
        <v>1199</v>
      </c>
      <c r="B864" s="1">
        <v>46038.772222222222</v>
      </c>
      <c r="C864" t="s">
        <v>7</v>
      </c>
      <c r="D864" t="s">
        <v>18</v>
      </c>
      <c r="E864" t="s">
        <v>19</v>
      </c>
      <c r="F864" t="s">
        <v>10</v>
      </c>
      <c r="G864">
        <v>0.77222222222222225</v>
      </c>
      <c r="H864" s="1">
        <v>46038</v>
      </c>
      <c r="I864">
        <v>1</v>
      </c>
      <c r="J864">
        <v>3</v>
      </c>
      <c r="K864">
        <v>2</v>
      </c>
      <c r="L864">
        <v>6</v>
      </c>
      <c r="M864" t="s">
        <v>5071</v>
      </c>
      <c r="N864" t="s">
        <v>5071</v>
      </c>
      <c r="O864">
        <v>1</v>
      </c>
      <c r="P864">
        <v>0</v>
      </c>
    </row>
    <row r="865" spans="1:16" x14ac:dyDescent="0.3">
      <c r="A865" t="s">
        <v>4726</v>
      </c>
      <c r="B865" s="1">
        <v>46038.795138888891</v>
      </c>
      <c r="C865" t="s">
        <v>35</v>
      </c>
      <c r="D865" t="s">
        <v>18</v>
      </c>
      <c r="E865" t="s">
        <v>9</v>
      </c>
      <c r="F865" t="s">
        <v>33</v>
      </c>
      <c r="G865">
        <v>0.79513888888888884</v>
      </c>
      <c r="H865" s="1">
        <v>46038</v>
      </c>
      <c r="I865">
        <v>1</v>
      </c>
      <c r="J865">
        <v>1</v>
      </c>
      <c r="K865">
        <v>4</v>
      </c>
      <c r="L865">
        <v>4</v>
      </c>
      <c r="M865" t="s">
        <v>5069</v>
      </c>
      <c r="N865" t="s">
        <v>5069</v>
      </c>
      <c r="O865">
        <v>1</v>
      </c>
      <c r="P865">
        <v>1</v>
      </c>
    </row>
    <row r="866" spans="1:16" x14ac:dyDescent="0.3">
      <c r="A866" t="s">
        <v>3707</v>
      </c>
      <c r="B866" s="1">
        <v>46038.796527777777</v>
      </c>
      <c r="C866" t="s">
        <v>40</v>
      </c>
      <c r="D866" t="s">
        <v>18</v>
      </c>
      <c r="E866" t="s">
        <v>16</v>
      </c>
      <c r="F866" t="s">
        <v>10</v>
      </c>
      <c r="G866">
        <v>0.79652777777777772</v>
      </c>
      <c r="H866" s="1">
        <v>46038</v>
      </c>
      <c r="I866">
        <v>1</v>
      </c>
      <c r="J866">
        <v>5</v>
      </c>
      <c r="K866">
        <v>2</v>
      </c>
      <c r="L866">
        <v>10</v>
      </c>
      <c r="M866" t="s">
        <v>5071</v>
      </c>
      <c r="N866" t="s">
        <v>5071</v>
      </c>
      <c r="O866">
        <v>1</v>
      </c>
      <c r="P866">
        <v>0</v>
      </c>
    </row>
    <row r="867" spans="1:16" x14ac:dyDescent="0.3">
      <c r="A867" t="s">
        <v>1164</v>
      </c>
      <c r="B867" s="1">
        <v>46038.839583333334</v>
      </c>
      <c r="C867" t="s">
        <v>7</v>
      </c>
      <c r="D867" t="s">
        <v>18</v>
      </c>
      <c r="E867" t="s">
        <v>19</v>
      </c>
      <c r="F867" t="s">
        <v>10</v>
      </c>
      <c r="G867">
        <v>0.83958333333333335</v>
      </c>
      <c r="H867" s="1">
        <v>46038</v>
      </c>
      <c r="I867">
        <v>1</v>
      </c>
      <c r="J867">
        <v>3</v>
      </c>
      <c r="K867">
        <v>2</v>
      </c>
      <c r="L867">
        <v>6</v>
      </c>
      <c r="M867" t="s">
        <v>5071</v>
      </c>
      <c r="N867" t="s">
        <v>5071</v>
      </c>
      <c r="O867">
        <v>1</v>
      </c>
      <c r="P867">
        <v>0</v>
      </c>
    </row>
    <row r="868" spans="1:16" x14ac:dyDescent="0.3">
      <c r="A868" t="s">
        <v>4001</v>
      </c>
      <c r="B868" s="1">
        <v>46038.864583333336</v>
      </c>
      <c r="C868" t="s">
        <v>7</v>
      </c>
      <c r="D868" t="s">
        <v>22</v>
      </c>
      <c r="E868" t="s">
        <v>19</v>
      </c>
      <c r="F868" t="s">
        <v>33</v>
      </c>
      <c r="G868">
        <v>0.86458333333333337</v>
      </c>
      <c r="H868" s="1">
        <v>46038</v>
      </c>
      <c r="I868">
        <v>1</v>
      </c>
      <c r="J868">
        <v>3</v>
      </c>
      <c r="K868">
        <v>4</v>
      </c>
      <c r="L868">
        <v>12</v>
      </c>
      <c r="M868" t="s">
        <v>5073</v>
      </c>
      <c r="N868" t="s">
        <v>5073</v>
      </c>
      <c r="O868">
        <v>1</v>
      </c>
      <c r="P868">
        <v>1</v>
      </c>
    </row>
    <row r="869" spans="1:16" x14ac:dyDescent="0.3">
      <c r="A869" t="s">
        <v>2969</v>
      </c>
      <c r="B869" s="1">
        <v>46038.98333333333</v>
      </c>
      <c r="C869" t="s">
        <v>7</v>
      </c>
      <c r="D869" t="s">
        <v>15</v>
      </c>
      <c r="E869" t="s">
        <v>19</v>
      </c>
      <c r="F869" t="s">
        <v>10</v>
      </c>
      <c r="G869">
        <v>0.98333333333333328</v>
      </c>
      <c r="H869" s="1">
        <v>46038</v>
      </c>
      <c r="I869">
        <v>1</v>
      </c>
      <c r="J869">
        <v>3</v>
      </c>
      <c r="K869">
        <v>2</v>
      </c>
      <c r="L869">
        <v>6</v>
      </c>
      <c r="M869" t="s">
        <v>5071</v>
      </c>
      <c r="N869" t="s">
        <v>5071</v>
      </c>
      <c r="O869">
        <v>1</v>
      </c>
      <c r="P869">
        <v>0</v>
      </c>
    </row>
    <row r="870" spans="1:16" x14ac:dyDescent="0.3">
      <c r="A870" t="s">
        <v>2459</v>
      </c>
      <c r="B870" s="1">
        <v>46039.022222222222</v>
      </c>
      <c r="C870" t="s">
        <v>7</v>
      </c>
      <c r="D870" t="s">
        <v>22</v>
      </c>
      <c r="E870" t="s">
        <v>16</v>
      </c>
      <c r="F870" t="s">
        <v>33</v>
      </c>
      <c r="G870">
        <v>2.2222222222222223E-2</v>
      </c>
      <c r="H870" s="1">
        <v>46039</v>
      </c>
      <c r="I870">
        <v>1</v>
      </c>
      <c r="J870">
        <v>3</v>
      </c>
      <c r="K870">
        <v>4</v>
      </c>
      <c r="L870">
        <v>12</v>
      </c>
      <c r="M870" t="s">
        <v>5073</v>
      </c>
      <c r="N870" t="s">
        <v>5073</v>
      </c>
      <c r="O870">
        <v>1</v>
      </c>
      <c r="P870">
        <v>1</v>
      </c>
    </row>
    <row r="871" spans="1:16" x14ac:dyDescent="0.3">
      <c r="A871" t="s">
        <v>4414</v>
      </c>
      <c r="B871" s="1">
        <v>46039.027083333334</v>
      </c>
      <c r="C871" t="s">
        <v>47</v>
      </c>
      <c r="D871" t="s">
        <v>22</v>
      </c>
      <c r="E871" t="s">
        <v>9</v>
      </c>
      <c r="F871" t="s">
        <v>10</v>
      </c>
      <c r="G871">
        <v>2.7083333333333334E-2</v>
      </c>
      <c r="H871" s="1">
        <v>46039</v>
      </c>
      <c r="I871">
        <v>1</v>
      </c>
      <c r="J871">
        <v>1</v>
      </c>
      <c r="K871">
        <v>2</v>
      </c>
      <c r="L871">
        <v>2</v>
      </c>
      <c r="M871" t="s">
        <v>5069</v>
      </c>
      <c r="N871" t="s">
        <v>5069</v>
      </c>
      <c r="O871">
        <v>1</v>
      </c>
      <c r="P871">
        <v>0</v>
      </c>
    </row>
    <row r="872" spans="1:16" x14ac:dyDescent="0.3">
      <c r="A872" t="s">
        <v>4475</v>
      </c>
      <c r="B872" s="1">
        <v>46039.040972222225</v>
      </c>
      <c r="C872" t="s">
        <v>40</v>
      </c>
      <c r="D872" t="s">
        <v>8</v>
      </c>
      <c r="E872" t="s">
        <v>16</v>
      </c>
      <c r="F872" t="s">
        <v>20</v>
      </c>
      <c r="G872">
        <v>4.0972222222222222E-2</v>
      </c>
      <c r="H872" s="1">
        <v>46039</v>
      </c>
      <c r="I872">
        <v>1</v>
      </c>
      <c r="J872">
        <v>5</v>
      </c>
      <c r="K872">
        <v>2</v>
      </c>
      <c r="L872">
        <v>10</v>
      </c>
      <c r="M872" t="s">
        <v>5071</v>
      </c>
      <c r="N872" t="s">
        <v>5071</v>
      </c>
      <c r="O872">
        <v>1</v>
      </c>
      <c r="P872">
        <v>0</v>
      </c>
    </row>
    <row r="873" spans="1:16" x14ac:dyDescent="0.3">
      <c r="A873" t="s">
        <v>2687</v>
      </c>
      <c r="B873" s="1">
        <v>46039.049305555556</v>
      </c>
      <c r="C873" t="s">
        <v>7</v>
      </c>
      <c r="D873" t="s">
        <v>18</v>
      </c>
      <c r="E873" t="s">
        <v>19</v>
      </c>
      <c r="F873" t="s">
        <v>20</v>
      </c>
      <c r="G873">
        <v>4.9305555555555554E-2</v>
      </c>
      <c r="H873" s="1">
        <v>46039</v>
      </c>
      <c r="I873">
        <v>1</v>
      </c>
      <c r="J873">
        <v>3</v>
      </c>
      <c r="K873">
        <v>2</v>
      </c>
      <c r="L873">
        <v>6</v>
      </c>
      <c r="M873" t="s">
        <v>5071</v>
      </c>
      <c r="N873" t="s">
        <v>5071</v>
      </c>
      <c r="O873">
        <v>1</v>
      </c>
      <c r="P873">
        <v>0</v>
      </c>
    </row>
    <row r="874" spans="1:16" x14ac:dyDescent="0.3">
      <c r="A874" t="s">
        <v>525</v>
      </c>
      <c r="B874" s="1">
        <v>46039.058333333334</v>
      </c>
      <c r="C874" t="s">
        <v>35</v>
      </c>
      <c r="D874" t="s">
        <v>8</v>
      </c>
      <c r="E874" t="s">
        <v>31</v>
      </c>
      <c r="F874" t="s">
        <v>33</v>
      </c>
      <c r="G874">
        <v>5.8333333333333334E-2</v>
      </c>
      <c r="H874" s="1">
        <v>46039</v>
      </c>
      <c r="I874">
        <v>1</v>
      </c>
      <c r="J874">
        <v>1</v>
      </c>
      <c r="K874">
        <v>4</v>
      </c>
      <c r="L874">
        <v>4</v>
      </c>
      <c r="M874" t="s">
        <v>5069</v>
      </c>
      <c r="N874" t="s">
        <v>5069</v>
      </c>
      <c r="O874">
        <v>1</v>
      </c>
      <c r="P874">
        <v>1</v>
      </c>
    </row>
    <row r="875" spans="1:16" x14ac:dyDescent="0.3">
      <c r="A875" t="s">
        <v>1976</v>
      </c>
      <c r="B875" s="1">
        <v>46039.066666666666</v>
      </c>
      <c r="C875" t="s">
        <v>47</v>
      </c>
      <c r="D875" t="s">
        <v>15</v>
      </c>
      <c r="E875" t="s">
        <v>16</v>
      </c>
      <c r="F875" t="s">
        <v>10</v>
      </c>
      <c r="G875">
        <v>6.6666666666666666E-2</v>
      </c>
      <c r="H875" s="1">
        <v>46039</v>
      </c>
      <c r="I875">
        <v>1</v>
      </c>
      <c r="J875">
        <v>1</v>
      </c>
      <c r="K875">
        <v>2</v>
      </c>
      <c r="L875">
        <v>2</v>
      </c>
      <c r="M875" t="s">
        <v>5069</v>
      </c>
      <c r="N875" t="s">
        <v>5069</v>
      </c>
      <c r="O875">
        <v>1</v>
      </c>
      <c r="P875">
        <v>0</v>
      </c>
    </row>
    <row r="876" spans="1:16" x14ac:dyDescent="0.3">
      <c r="A876" t="s">
        <v>4194</v>
      </c>
      <c r="B876" s="1">
        <v>46039.070833333331</v>
      </c>
      <c r="C876" t="s">
        <v>47</v>
      </c>
      <c r="D876" t="s">
        <v>22</v>
      </c>
      <c r="E876" t="s">
        <v>16</v>
      </c>
      <c r="F876" t="s">
        <v>20</v>
      </c>
      <c r="G876">
        <v>7.0833333333333331E-2</v>
      </c>
      <c r="H876" s="1">
        <v>46039</v>
      </c>
      <c r="I876">
        <v>1</v>
      </c>
      <c r="J876">
        <v>1</v>
      </c>
      <c r="K876">
        <v>2</v>
      </c>
      <c r="L876">
        <v>2</v>
      </c>
      <c r="M876" t="s">
        <v>5069</v>
      </c>
      <c r="N876" t="s">
        <v>5069</v>
      </c>
      <c r="O876">
        <v>1</v>
      </c>
      <c r="P876">
        <v>0</v>
      </c>
    </row>
    <row r="877" spans="1:16" x14ac:dyDescent="0.3">
      <c r="A877" t="s">
        <v>2531</v>
      </c>
      <c r="B877" s="1">
        <v>46039.075694444444</v>
      </c>
      <c r="C877" t="s">
        <v>35</v>
      </c>
      <c r="D877" t="s">
        <v>8</v>
      </c>
      <c r="E877" t="s">
        <v>31</v>
      </c>
      <c r="F877" t="s">
        <v>13</v>
      </c>
      <c r="G877">
        <v>7.5694444444444439E-2</v>
      </c>
      <c r="H877" s="1">
        <v>46039</v>
      </c>
      <c r="I877">
        <v>1</v>
      </c>
      <c r="J877">
        <v>1</v>
      </c>
      <c r="K877">
        <v>1</v>
      </c>
      <c r="L877">
        <v>1</v>
      </c>
      <c r="M877" t="s">
        <v>5069</v>
      </c>
      <c r="N877" t="s">
        <v>5069</v>
      </c>
      <c r="O877">
        <v>1</v>
      </c>
      <c r="P877">
        <v>0</v>
      </c>
    </row>
    <row r="878" spans="1:16" x14ac:dyDescent="0.3">
      <c r="A878" t="s">
        <v>4183</v>
      </c>
      <c r="B878" s="1">
        <v>46039.084027777775</v>
      </c>
      <c r="C878" t="s">
        <v>7</v>
      </c>
      <c r="D878" t="s">
        <v>15</v>
      </c>
      <c r="E878" t="s">
        <v>19</v>
      </c>
      <c r="F878" t="s">
        <v>10</v>
      </c>
      <c r="G878">
        <v>8.4027777777777785E-2</v>
      </c>
      <c r="H878" s="1">
        <v>46039</v>
      </c>
      <c r="I878">
        <v>1</v>
      </c>
      <c r="J878">
        <v>3</v>
      </c>
      <c r="K878">
        <v>2</v>
      </c>
      <c r="L878">
        <v>6</v>
      </c>
      <c r="M878" t="s">
        <v>5071</v>
      </c>
      <c r="N878" t="s">
        <v>5071</v>
      </c>
      <c r="O878">
        <v>1</v>
      </c>
      <c r="P878">
        <v>0</v>
      </c>
    </row>
    <row r="879" spans="1:16" x14ac:dyDescent="0.3">
      <c r="A879" t="s">
        <v>3701</v>
      </c>
      <c r="B879" s="1">
        <v>46039.100694444445</v>
      </c>
      <c r="C879" t="s">
        <v>7</v>
      </c>
      <c r="D879" t="s">
        <v>22</v>
      </c>
      <c r="E879" t="s">
        <v>19</v>
      </c>
      <c r="F879" t="s">
        <v>20</v>
      </c>
      <c r="G879">
        <v>0.10069444444444445</v>
      </c>
      <c r="H879" s="1">
        <v>46039</v>
      </c>
      <c r="I879">
        <v>1</v>
      </c>
      <c r="J879">
        <v>3</v>
      </c>
      <c r="K879">
        <v>2</v>
      </c>
      <c r="L879">
        <v>6</v>
      </c>
      <c r="M879" t="s">
        <v>5071</v>
      </c>
      <c r="N879" t="s">
        <v>5071</v>
      </c>
      <c r="O879">
        <v>1</v>
      </c>
      <c r="P879">
        <v>0</v>
      </c>
    </row>
    <row r="880" spans="1:16" x14ac:dyDescent="0.3">
      <c r="A880" t="s">
        <v>4206</v>
      </c>
      <c r="B880" s="1">
        <v>46039.129861111112</v>
      </c>
      <c r="C880" t="s">
        <v>7</v>
      </c>
      <c r="D880" t="s">
        <v>15</v>
      </c>
      <c r="E880" t="s">
        <v>19</v>
      </c>
      <c r="F880" t="s">
        <v>10</v>
      </c>
      <c r="G880">
        <v>0.12986111111111112</v>
      </c>
      <c r="H880" s="1">
        <v>46039</v>
      </c>
      <c r="I880">
        <v>1</v>
      </c>
      <c r="J880">
        <v>3</v>
      </c>
      <c r="K880">
        <v>2</v>
      </c>
      <c r="L880">
        <v>6</v>
      </c>
      <c r="M880" t="s">
        <v>5071</v>
      </c>
      <c r="N880" t="s">
        <v>5071</v>
      </c>
      <c r="O880">
        <v>1</v>
      </c>
      <c r="P880">
        <v>0</v>
      </c>
    </row>
    <row r="881" spans="1:16" x14ac:dyDescent="0.3">
      <c r="A881" t="s">
        <v>919</v>
      </c>
      <c r="B881" s="1">
        <v>46039.189583333333</v>
      </c>
      <c r="C881" t="s">
        <v>7</v>
      </c>
      <c r="D881" t="s">
        <v>18</v>
      </c>
      <c r="E881" t="s">
        <v>31</v>
      </c>
      <c r="F881" t="s">
        <v>33</v>
      </c>
      <c r="G881">
        <v>0.18958333333333333</v>
      </c>
      <c r="H881" s="1">
        <v>46039</v>
      </c>
      <c r="I881">
        <v>1</v>
      </c>
      <c r="J881">
        <v>3</v>
      </c>
      <c r="K881">
        <v>4</v>
      </c>
      <c r="L881">
        <v>12</v>
      </c>
      <c r="M881" t="s">
        <v>5073</v>
      </c>
      <c r="N881" t="s">
        <v>5073</v>
      </c>
      <c r="O881">
        <v>1</v>
      </c>
      <c r="P881">
        <v>1</v>
      </c>
    </row>
    <row r="882" spans="1:16" x14ac:dyDescent="0.3">
      <c r="A882" t="s">
        <v>1767</v>
      </c>
      <c r="B882" s="1">
        <v>46039.256249999999</v>
      </c>
      <c r="C882" t="s">
        <v>26</v>
      </c>
      <c r="D882" t="s">
        <v>22</v>
      </c>
      <c r="E882" t="s">
        <v>19</v>
      </c>
      <c r="F882" t="s">
        <v>20</v>
      </c>
      <c r="G882">
        <v>0.25624999999999998</v>
      </c>
      <c r="H882" s="1">
        <v>46039</v>
      </c>
      <c r="I882">
        <v>1</v>
      </c>
      <c r="J882">
        <v>3</v>
      </c>
      <c r="K882">
        <v>2</v>
      </c>
      <c r="L882">
        <v>6</v>
      </c>
      <c r="M882" t="s">
        <v>5071</v>
      </c>
      <c r="N882" t="s">
        <v>5071</v>
      </c>
      <c r="O882">
        <v>1</v>
      </c>
      <c r="P882">
        <v>0</v>
      </c>
    </row>
    <row r="883" spans="1:16" x14ac:dyDescent="0.3">
      <c r="A883" t="s">
        <v>2733</v>
      </c>
      <c r="B883" s="1">
        <v>46039.265972222223</v>
      </c>
      <c r="C883" t="s">
        <v>35</v>
      </c>
      <c r="D883" t="s">
        <v>18</v>
      </c>
      <c r="E883" t="s">
        <v>9</v>
      </c>
      <c r="F883" t="s">
        <v>20</v>
      </c>
      <c r="G883">
        <v>0.26597222222222222</v>
      </c>
      <c r="H883" s="1">
        <v>46039</v>
      </c>
      <c r="I883">
        <v>1</v>
      </c>
      <c r="J883">
        <v>1</v>
      </c>
      <c r="K883">
        <v>2</v>
      </c>
      <c r="L883">
        <v>2</v>
      </c>
      <c r="M883" t="s">
        <v>5069</v>
      </c>
      <c r="N883" t="s">
        <v>5069</v>
      </c>
      <c r="O883">
        <v>1</v>
      </c>
      <c r="P883">
        <v>0</v>
      </c>
    </row>
    <row r="884" spans="1:16" x14ac:dyDescent="0.3">
      <c r="A884" t="s">
        <v>2386</v>
      </c>
      <c r="B884" s="1">
        <v>46039.270833333336</v>
      </c>
      <c r="C884" t="s">
        <v>26</v>
      </c>
      <c r="D884" t="s">
        <v>15</v>
      </c>
      <c r="E884" t="s">
        <v>9</v>
      </c>
      <c r="F884" t="s">
        <v>20</v>
      </c>
      <c r="G884">
        <v>0.27083333333333331</v>
      </c>
      <c r="H884" s="1">
        <v>46039</v>
      </c>
      <c r="I884">
        <v>1</v>
      </c>
      <c r="J884">
        <v>3</v>
      </c>
      <c r="K884">
        <v>2</v>
      </c>
      <c r="L884">
        <v>6</v>
      </c>
      <c r="M884" t="s">
        <v>5071</v>
      </c>
      <c r="N884" t="s">
        <v>5071</v>
      </c>
      <c r="O884">
        <v>1</v>
      </c>
      <c r="P884">
        <v>0</v>
      </c>
    </row>
    <row r="885" spans="1:16" x14ac:dyDescent="0.3">
      <c r="A885" t="s">
        <v>2043</v>
      </c>
      <c r="B885" s="1">
        <v>46039.272222222222</v>
      </c>
      <c r="C885" t="s">
        <v>26</v>
      </c>
      <c r="D885" t="s">
        <v>18</v>
      </c>
      <c r="E885" t="s">
        <v>19</v>
      </c>
      <c r="F885" t="s">
        <v>10</v>
      </c>
      <c r="G885">
        <v>0.2722222222222222</v>
      </c>
      <c r="H885" s="1">
        <v>46039</v>
      </c>
      <c r="I885">
        <v>1</v>
      </c>
      <c r="J885">
        <v>3</v>
      </c>
      <c r="K885">
        <v>2</v>
      </c>
      <c r="L885">
        <v>6</v>
      </c>
      <c r="M885" t="s">
        <v>5071</v>
      </c>
      <c r="N885" t="s">
        <v>5071</v>
      </c>
      <c r="O885">
        <v>1</v>
      </c>
      <c r="P885">
        <v>0</v>
      </c>
    </row>
    <row r="886" spans="1:16" x14ac:dyDescent="0.3">
      <c r="A886" t="s">
        <v>829</v>
      </c>
      <c r="B886" s="1">
        <v>46039.300694444442</v>
      </c>
      <c r="C886" t="s">
        <v>26</v>
      </c>
      <c r="D886" t="s">
        <v>15</v>
      </c>
      <c r="E886" t="s">
        <v>19</v>
      </c>
      <c r="F886" t="s">
        <v>10</v>
      </c>
      <c r="G886">
        <v>0.30069444444444443</v>
      </c>
      <c r="H886" s="1">
        <v>46039</v>
      </c>
      <c r="I886">
        <v>1</v>
      </c>
      <c r="J886">
        <v>3</v>
      </c>
      <c r="K886">
        <v>2</v>
      </c>
      <c r="L886">
        <v>6</v>
      </c>
      <c r="M886" t="s">
        <v>5071</v>
      </c>
      <c r="N886" t="s">
        <v>5071</v>
      </c>
      <c r="O886">
        <v>1</v>
      </c>
      <c r="P886">
        <v>0</v>
      </c>
    </row>
    <row r="887" spans="1:16" x14ac:dyDescent="0.3">
      <c r="A887" t="s">
        <v>3123</v>
      </c>
      <c r="B887" s="1">
        <v>46039.304166666669</v>
      </c>
      <c r="C887" t="s">
        <v>7</v>
      </c>
      <c r="D887" t="s">
        <v>15</v>
      </c>
      <c r="E887" t="s">
        <v>19</v>
      </c>
      <c r="F887" t="s">
        <v>10</v>
      </c>
      <c r="G887">
        <v>0.30416666666666664</v>
      </c>
      <c r="H887" s="1">
        <v>46039</v>
      </c>
      <c r="I887">
        <v>1</v>
      </c>
      <c r="J887">
        <v>3</v>
      </c>
      <c r="K887">
        <v>2</v>
      </c>
      <c r="L887">
        <v>6</v>
      </c>
      <c r="M887" t="s">
        <v>5071</v>
      </c>
      <c r="N887" t="s">
        <v>5071</v>
      </c>
      <c r="O887">
        <v>1</v>
      </c>
      <c r="P887">
        <v>0</v>
      </c>
    </row>
    <row r="888" spans="1:16" x14ac:dyDescent="0.3">
      <c r="A888" t="s">
        <v>2029</v>
      </c>
      <c r="B888" s="1">
        <v>46039.30972222222</v>
      </c>
      <c r="C888" t="s">
        <v>7</v>
      </c>
      <c r="D888" t="s">
        <v>8</v>
      </c>
      <c r="E888" t="s">
        <v>19</v>
      </c>
      <c r="F888" t="s">
        <v>13</v>
      </c>
      <c r="G888">
        <v>0.30972222222222223</v>
      </c>
      <c r="H888" s="1">
        <v>46039</v>
      </c>
      <c r="I888">
        <v>1</v>
      </c>
      <c r="J888">
        <v>3</v>
      </c>
      <c r="K888">
        <v>1</v>
      </c>
      <c r="L888">
        <v>3</v>
      </c>
      <c r="M888" t="s">
        <v>5069</v>
      </c>
      <c r="N888" t="s">
        <v>5069</v>
      </c>
      <c r="O888">
        <v>1</v>
      </c>
      <c r="P888">
        <v>0</v>
      </c>
    </row>
    <row r="889" spans="1:16" x14ac:dyDescent="0.3">
      <c r="A889" t="s">
        <v>5009</v>
      </c>
      <c r="B889" s="1">
        <v>46039.322222222225</v>
      </c>
      <c r="C889" t="s">
        <v>47</v>
      </c>
      <c r="D889" t="s">
        <v>15</v>
      </c>
      <c r="E889" t="s">
        <v>19</v>
      </c>
      <c r="F889" t="s">
        <v>33</v>
      </c>
      <c r="G889">
        <v>0.32222222222222224</v>
      </c>
      <c r="H889" s="1">
        <v>46039</v>
      </c>
      <c r="I889">
        <v>1</v>
      </c>
      <c r="J889">
        <v>1</v>
      </c>
      <c r="K889">
        <v>4</v>
      </c>
      <c r="L889">
        <v>4</v>
      </c>
      <c r="M889" t="s">
        <v>5069</v>
      </c>
      <c r="N889" t="s">
        <v>5069</v>
      </c>
      <c r="O889">
        <v>1</v>
      </c>
      <c r="P889">
        <v>1</v>
      </c>
    </row>
    <row r="890" spans="1:16" x14ac:dyDescent="0.3">
      <c r="A890" t="s">
        <v>2334</v>
      </c>
      <c r="B890" s="1">
        <v>46039.324305555558</v>
      </c>
      <c r="C890" t="s">
        <v>12</v>
      </c>
      <c r="D890" t="s">
        <v>8</v>
      </c>
      <c r="E890" t="s">
        <v>31</v>
      </c>
      <c r="F890" t="s">
        <v>13</v>
      </c>
      <c r="G890">
        <v>0.32430555555555557</v>
      </c>
      <c r="H890" s="1">
        <v>46039</v>
      </c>
      <c r="I890">
        <v>1</v>
      </c>
      <c r="J890">
        <v>1</v>
      </c>
      <c r="K890">
        <v>1</v>
      </c>
      <c r="L890">
        <v>1</v>
      </c>
      <c r="M890" t="s">
        <v>5069</v>
      </c>
      <c r="N890" t="s">
        <v>5069</v>
      </c>
      <c r="O890">
        <v>1</v>
      </c>
      <c r="P890">
        <v>0</v>
      </c>
    </row>
    <row r="891" spans="1:16" x14ac:dyDescent="0.3">
      <c r="A891" t="s">
        <v>4959</v>
      </c>
      <c r="B891" s="1">
        <v>46039.340277777781</v>
      </c>
      <c r="C891" t="s">
        <v>12</v>
      </c>
      <c r="D891" t="s">
        <v>8</v>
      </c>
      <c r="E891" t="s">
        <v>31</v>
      </c>
      <c r="F891" t="s">
        <v>33</v>
      </c>
      <c r="G891">
        <v>0.34027777777777779</v>
      </c>
      <c r="H891" s="1">
        <v>46039</v>
      </c>
      <c r="I891">
        <v>1</v>
      </c>
      <c r="J891">
        <v>1</v>
      </c>
      <c r="K891">
        <v>4</v>
      </c>
      <c r="L891">
        <v>4</v>
      </c>
      <c r="M891" t="s">
        <v>5069</v>
      </c>
      <c r="N891" t="s">
        <v>5069</v>
      </c>
      <c r="O891">
        <v>1</v>
      </c>
      <c r="P891">
        <v>1</v>
      </c>
    </row>
    <row r="892" spans="1:16" x14ac:dyDescent="0.3">
      <c r="A892" t="s">
        <v>392</v>
      </c>
      <c r="B892" s="1">
        <v>46039.341666666667</v>
      </c>
      <c r="C892" t="s">
        <v>40</v>
      </c>
      <c r="D892" t="s">
        <v>18</v>
      </c>
      <c r="E892" t="s">
        <v>16</v>
      </c>
      <c r="F892" t="s">
        <v>10</v>
      </c>
      <c r="G892">
        <v>0.34166666666666667</v>
      </c>
      <c r="H892" s="1">
        <v>46039</v>
      </c>
      <c r="I892">
        <v>1</v>
      </c>
      <c r="J892">
        <v>5</v>
      </c>
      <c r="K892">
        <v>2</v>
      </c>
      <c r="L892">
        <v>10</v>
      </c>
      <c r="M892" t="s">
        <v>5071</v>
      </c>
      <c r="N892" t="s">
        <v>5071</v>
      </c>
      <c r="O892">
        <v>1</v>
      </c>
      <c r="P892">
        <v>0</v>
      </c>
    </row>
    <row r="893" spans="1:16" x14ac:dyDescent="0.3">
      <c r="A893" t="s">
        <v>3735</v>
      </c>
      <c r="B893" s="1">
        <v>46039.349305555559</v>
      </c>
      <c r="C893" t="s">
        <v>7</v>
      </c>
      <c r="D893" t="s">
        <v>18</v>
      </c>
      <c r="E893" t="s">
        <v>19</v>
      </c>
      <c r="F893" t="s">
        <v>13</v>
      </c>
      <c r="G893">
        <v>0.34930555555555554</v>
      </c>
      <c r="H893" s="1">
        <v>46039</v>
      </c>
      <c r="I893">
        <v>1</v>
      </c>
      <c r="J893">
        <v>3</v>
      </c>
      <c r="K893">
        <v>1</v>
      </c>
      <c r="L893">
        <v>3</v>
      </c>
      <c r="M893" t="s">
        <v>5069</v>
      </c>
      <c r="N893" t="s">
        <v>5069</v>
      </c>
      <c r="O893">
        <v>1</v>
      </c>
      <c r="P893">
        <v>0</v>
      </c>
    </row>
    <row r="894" spans="1:16" x14ac:dyDescent="0.3">
      <c r="A894" t="s">
        <v>644</v>
      </c>
      <c r="B894" s="1">
        <v>46039.368750000001</v>
      </c>
      <c r="C894" t="s">
        <v>7</v>
      </c>
      <c r="D894" t="s">
        <v>15</v>
      </c>
      <c r="E894" t="s">
        <v>9</v>
      </c>
      <c r="F894" t="s">
        <v>10</v>
      </c>
      <c r="G894">
        <v>0.36875000000000002</v>
      </c>
      <c r="H894" s="1">
        <v>46039</v>
      </c>
      <c r="I894">
        <v>1</v>
      </c>
      <c r="J894">
        <v>3</v>
      </c>
      <c r="K894">
        <v>2</v>
      </c>
      <c r="L894">
        <v>6</v>
      </c>
      <c r="M894" t="s">
        <v>5071</v>
      </c>
      <c r="N894" t="s">
        <v>5071</v>
      </c>
      <c r="O894">
        <v>1</v>
      </c>
      <c r="P894">
        <v>0</v>
      </c>
    </row>
    <row r="895" spans="1:16" x14ac:dyDescent="0.3">
      <c r="A895" t="s">
        <v>4527</v>
      </c>
      <c r="B895" s="1">
        <v>46039.370138888888</v>
      </c>
      <c r="C895" t="s">
        <v>7</v>
      </c>
      <c r="D895" t="s">
        <v>22</v>
      </c>
      <c r="E895" t="s">
        <v>9</v>
      </c>
      <c r="F895" t="s">
        <v>13</v>
      </c>
      <c r="G895">
        <v>0.37013888888888891</v>
      </c>
      <c r="H895" s="1">
        <v>46039</v>
      </c>
      <c r="I895">
        <v>1</v>
      </c>
      <c r="J895">
        <v>3</v>
      </c>
      <c r="K895">
        <v>1</v>
      </c>
      <c r="L895">
        <v>3</v>
      </c>
      <c r="M895" t="s">
        <v>5069</v>
      </c>
      <c r="N895" t="s">
        <v>5069</v>
      </c>
      <c r="O895">
        <v>1</v>
      </c>
      <c r="P895">
        <v>0</v>
      </c>
    </row>
    <row r="896" spans="1:16" x14ac:dyDescent="0.3">
      <c r="A896" t="s">
        <v>4995</v>
      </c>
      <c r="B896" s="1">
        <v>46039.415277777778</v>
      </c>
      <c r="C896" t="s">
        <v>40</v>
      </c>
      <c r="D896" t="s">
        <v>18</v>
      </c>
      <c r="E896" t="s">
        <v>16</v>
      </c>
      <c r="F896" t="s">
        <v>10</v>
      </c>
      <c r="G896">
        <v>0.4152777777777778</v>
      </c>
      <c r="H896" s="1">
        <v>46039</v>
      </c>
      <c r="I896">
        <v>1</v>
      </c>
      <c r="J896">
        <v>5</v>
      </c>
      <c r="K896">
        <v>2</v>
      </c>
      <c r="L896">
        <v>10</v>
      </c>
      <c r="M896" t="s">
        <v>5071</v>
      </c>
      <c r="N896" t="s">
        <v>5071</v>
      </c>
      <c r="O896">
        <v>1</v>
      </c>
      <c r="P896">
        <v>0</v>
      </c>
    </row>
    <row r="897" spans="1:16" x14ac:dyDescent="0.3">
      <c r="A897" t="s">
        <v>2163</v>
      </c>
      <c r="B897" s="1">
        <v>46039.425694444442</v>
      </c>
      <c r="C897" t="s">
        <v>26</v>
      </c>
      <c r="D897" t="s">
        <v>18</v>
      </c>
      <c r="E897" t="s">
        <v>16</v>
      </c>
      <c r="F897" t="s">
        <v>13</v>
      </c>
      <c r="G897">
        <v>0.42569444444444443</v>
      </c>
      <c r="H897" s="1">
        <v>46039</v>
      </c>
      <c r="I897">
        <v>1</v>
      </c>
      <c r="J897">
        <v>3</v>
      </c>
      <c r="K897">
        <v>1</v>
      </c>
      <c r="L897">
        <v>3</v>
      </c>
      <c r="M897" t="s">
        <v>5069</v>
      </c>
      <c r="N897" t="s">
        <v>5069</v>
      </c>
      <c r="O897">
        <v>1</v>
      </c>
      <c r="P897">
        <v>0</v>
      </c>
    </row>
    <row r="898" spans="1:16" x14ac:dyDescent="0.3">
      <c r="A898" t="s">
        <v>2775</v>
      </c>
      <c r="B898" s="1">
        <v>46039.464583333334</v>
      </c>
      <c r="C898" t="s">
        <v>47</v>
      </c>
      <c r="D898" t="s">
        <v>18</v>
      </c>
      <c r="E898" t="s">
        <v>16</v>
      </c>
      <c r="F898" t="s">
        <v>13</v>
      </c>
      <c r="G898">
        <v>0.46458333333333335</v>
      </c>
      <c r="H898" s="1">
        <v>46039</v>
      </c>
      <c r="I898">
        <v>1</v>
      </c>
      <c r="J898">
        <v>1</v>
      </c>
      <c r="K898">
        <v>1</v>
      </c>
      <c r="L898">
        <v>1</v>
      </c>
      <c r="M898" t="s">
        <v>5069</v>
      </c>
      <c r="N898" t="s">
        <v>5069</v>
      </c>
      <c r="O898">
        <v>1</v>
      </c>
      <c r="P898">
        <v>0</v>
      </c>
    </row>
    <row r="899" spans="1:16" x14ac:dyDescent="0.3">
      <c r="A899" t="s">
        <v>1451</v>
      </c>
      <c r="B899" s="1">
        <v>46039.488194444442</v>
      </c>
      <c r="C899" t="s">
        <v>7</v>
      </c>
      <c r="D899" t="s">
        <v>22</v>
      </c>
      <c r="E899" t="s">
        <v>19</v>
      </c>
      <c r="F899" t="s">
        <v>13</v>
      </c>
      <c r="G899">
        <v>0.48819444444444443</v>
      </c>
      <c r="H899" s="1">
        <v>46039</v>
      </c>
      <c r="I899">
        <v>1</v>
      </c>
      <c r="J899">
        <v>3</v>
      </c>
      <c r="K899">
        <v>1</v>
      </c>
      <c r="L899">
        <v>3</v>
      </c>
      <c r="M899" t="s">
        <v>5069</v>
      </c>
      <c r="N899" t="s">
        <v>5069</v>
      </c>
      <c r="O899">
        <v>1</v>
      </c>
      <c r="P899">
        <v>0</v>
      </c>
    </row>
    <row r="900" spans="1:16" x14ac:dyDescent="0.3">
      <c r="A900" t="s">
        <v>4880</v>
      </c>
      <c r="B900" s="1">
        <v>46039.494444444441</v>
      </c>
      <c r="C900" t="s">
        <v>35</v>
      </c>
      <c r="D900" t="s">
        <v>22</v>
      </c>
      <c r="E900" t="s">
        <v>19</v>
      </c>
      <c r="F900" t="s">
        <v>53</v>
      </c>
      <c r="G900">
        <v>0.49444444444444446</v>
      </c>
      <c r="H900" s="1">
        <v>46039</v>
      </c>
      <c r="I900">
        <v>1</v>
      </c>
      <c r="J900">
        <v>1</v>
      </c>
      <c r="K900">
        <v>5</v>
      </c>
      <c r="L900">
        <v>5</v>
      </c>
      <c r="M900" t="s">
        <v>5071</v>
      </c>
      <c r="N900" t="s">
        <v>5071</v>
      </c>
      <c r="O900">
        <v>1</v>
      </c>
      <c r="P900">
        <v>1</v>
      </c>
    </row>
    <row r="901" spans="1:16" x14ac:dyDescent="0.3">
      <c r="A901" t="s">
        <v>2979</v>
      </c>
      <c r="B901" s="1">
        <v>46039.496527777781</v>
      </c>
      <c r="C901" t="s">
        <v>7</v>
      </c>
      <c r="D901" t="s">
        <v>22</v>
      </c>
      <c r="E901" t="s">
        <v>19</v>
      </c>
      <c r="F901" t="s">
        <v>10</v>
      </c>
      <c r="G901">
        <v>0.49652777777777779</v>
      </c>
      <c r="H901" s="1">
        <v>46039</v>
      </c>
      <c r="I901">
        <v>1</v>
      </c>
      <c r="J901">
        <v>3</v>
      </c>
      <c r="K901">
        <v>2</v>
      </c>
      <c r="L901">
        <v>6</v>
      </c>
      <c r="M901" t="s">
        <v>5071</v>
      </c>
      <c r="N901" t="s">
        <v>5071</v>
      </c>
      <c r="O901">
        <v>1</v>
      </c>
      <c r="P901">
        <v>0</v>
      </c>
    </row>
    <row r="902" spans="1:16" x14ac:dyDescent="0.3">
      <c r="A902" t="s">
        <v>3654</v>
      </c>
      <c r="B902" s="1">
        <v>46039.517361111109</v>
      </c>
      <c r="C902" t="s">
        <v>7</v>
      </c>
      <c r="D902" t="s">
        <v>22</v>
      </c>
      <c r="E902" t="s">
        <v>19</v>
      </c>
      <c r="F902" t="s">
        <v>33</v>
      </c>
      <c r="G902">
        <v>0.51736111111111116</v>
      </c>
      <c r="H902" s="1">
        <v>46039</v>
      </c>
      <c r="I902">
        <v>1</v>
      </c>
      <c r="J902">
        <v>3</v>
      </c>
      <c r="K902">
        <v>4</v>
      </c>
      <c r="L902">
        <v>12</v>
      </c>
      <c r="M902" t="s">
        <v>5073</v>
      </c>
      <c r="N902" t="s">
        <v>5073</v>
      </c>
      <c r="O902">
        <v>1</v>
      </c>
      <c r="P902">
        <v>1</v>
      </c>
    </row>
    <row r="903" spans="1:16" x14ac:dyDescent="0.3">
      <c r="A903" t="s">
        <v>1484</v>
      </c>
      <c r="B903" s="1">
        <v>46039.524305555555</v>
      </c>
      <c r="C903" t="s">
        <v>47</v>
      </c>
      <c r="D903" t="s">
        <v>22</v>
      </c>
      <c r="E903" t="s">
        <v>19</v>
      </c>
      <c r="F903" t="s">
        <v>10</v>
      </c>
      <c r="G903">
        <v>0.52430555555555558</v>
      </c>
      <c r="H903" s="1">
        <v>46039</v>
      </c>
      <c r="I903">
        <v>1</v>
      </c>
      <c r="J903">
        <v>1</v>
      </c>
      <c r="K903">
        <v>2</v>
      </c>
      <c r="L903">
        <v>2</v>
      </c>
      <c r="M903" t="s">
        <v>5069</v>
      </c>
      <c r="N903" t="s">
        <v>5069</v>
      </c>
      <c r="O903">
        <v>1</v>
      </c>
      <c r="P903">
        <v>0</v>
      </c>
    </row>
    <row r="904" spans="1:16" x14ac:dyDescent="0.3">
      <c r="A904" t="s">
        <v>1573</v>
      </c>
      <c r="B904" s="1">
        <v>46039.635416666664</v>
      </c>
      <c r="C904" t="s">
        <v>7</v>
      </c>
      <c r="D904" t="s">
        <v>15</v>
      </c>
      <c r="E904" t="s">
        <v>19</v>
      </c>
      <c r="F904" t="s">
        <v>10</v>
      </c>
      <c r="G904">
        <v>0.63541666666666663</v>
      </c>
      <c r="H904" s="1">
        <v>46039</v>
      </c>
      <c r="I904">
        <v>1</v>
      </c>
      <c r="J904">
        <v>3</v>
      </c>
      <c r="K904">
        <v>2</v>
      </c>
      <c r="L904">
        <v>6</v>
      </c>
      <c r="M904" t="s">
        <v>5071</v>
      </c>
      <c r="N904" t="s">
        <v>5071</v>
      </c>
      <c r="O904">
        <v>1</v>
      </c>
      <c r="P904">
        <v>0</v>
      </c>
    </row>
    <row r="905" spans="1:16" x14ac:dyDescent="0.3">
      <c r="A905" t="s">
        <v>4398</v>
      </c>
      <c r="B905" s="1">
        <v>46039.728472222225</v>
      </c>
      <c r="C905" t="s">
        <v>47</v>
      </c>
      <c r="D905" t="s">
        <v>8</v>
      </c>
      <c r="E905" t="s">
        <v>9</v>
      </c>
      <c r="F905" t="s">
        <v>13</v>
      </c>
      <c r="G905">
        <v>0.72847222222222219</v>
      </c>
      <c r="H905" s="1">
        <v>46039</v>
      </c>
      <c r="I905">
        <v>1</v>
      </c>
      <c r="J905">
        <v>1</v>
      </c>
      <c r="K905">
        <v>1</v>
      </c>
      <c r="L905">
        <v>1</v>
      </c>
      <c r="M905" t="s">
        <v>5069</v>
      </c>
      <c r="N905" t="s">
        <v>5069</v>
      </c>
      <c r="O905">
        <v>1</v>
      </c>
      <c r="P905">
        <v>0</v>
      </c>
    </row>
    <row r="906" spans="1:16" x14ac:dyDescent="0.3">
      <c r="A906" t="s">
        <v>523</v>
      </c>
      <c r="B906" s="1">
        <v>46039.734722222223</v>
      </c>
      <c r="C906" t="s">
        <v>7</v>
      </c>
      <c r="D906" t="s">
        <v>18</v>
      </c>
      <c r="E906" t="s">
        <v>19</v>
      </c>
      <c r="F906" t="s">
        <v>20</v>
      </c>
      <c r="G906">
        <v>0.73472222222222228</v>
      </c>
      <c r="H906" s="1">
        <v>46039</v>
      </c>
      <c r="I906">
        <v>1</v>
      </c>
      <c r="J906">
        <v>3</v>
      </c>
      <c r="K906">
        <v>2</v>
      </c>
      <c r="L906">
        <v>6</v>
      </c>
      <c r="M906" t="s">
        <v>5071</v>
      </c>
      <c r="N906" t="s">
        <v>5071</v>
      </c>
      <c r="O906">
        <v>1</v>
      </c>
      <c r="P906">
        <v>0</v>
      </c>
    </row>
    <row r="907" spans="1:16" x14ac:dyDescent="0.3">
      <c r="A907" t="s">
        <v>3221</v>
      </c>
      <c r="B907" s="1">
        <v>46039.75277777778</v>
      </c>
      <c r="C907" t="s">
        <v>7</v>
      </c>
      <c r="D907" t="s">
        <v>18</v>
      </c>
      <c r="E907" t="s">
        <v>19</v>
      </c>
      <c r="F907" t="s">
        <v>20</v>
      </c>
      <c r="G907">
        <v>0.75277777777777777</v>
      </c>
      <c r="H907" s="1">
        <v>46039</v>
      </c>
      <c r="I907">
        <v>1</v>
      </c>
      <c r="J907">
        <v>3</v>
      </c>
      <c r="K907">
        <v>2</v>
      </c>
      <c r="L907">
        <v>6</v>
      </c>
      <c r="M907" t="s">
        <v>5071</v>
      </c>
      <c r="N907" t="s">
        <v>5071</v>
      </c>
      <c r="O907">
        <v>1</v>
      </c>
      <c r="P907">
        <v>0</v>
      </c>
    </row>
    <row r="908" spans="1:16" x14ac:dyDescent="0.3">
      <c r="A908" t="s">
        <v>3671</v>
      </c>
      <c r="B908" s="1">
        <v>46039.756944444445</v>
      </c>
      <c r="C908" t="s">
        <v>7</v>
      </c>
      <c r="D908" t="s">
        <v>18</v>
      </c>
      <c r="E908" t="s">
        <v>19</v>
      </c>
      <c r="F908" t="s">
        <v>20</v>
      </c>
      <c r="G908">
        <v>0.75694444444444442</v>
      </c>
      <c r="H908" s="1">
        <v>46039</v>
      </c>
      <c r="I908">
        <v>1</v>
      </c>
      <c r="J908">
        <v>3</v>
      </c>
      <c r="K908">
        <v>2</v>
      </c>
      <c r="L908">
        <v>6</v>
      </c>
      <c r="M908" t="s">
        <v>5071</v>
      </c>
      <c r="N908" t="s">
        <v>5071</v>
      </c>
      <c r="O908">
        <v>1</v>
      </c>
      <c r="P908">
        <v>0</v>
      </c>
    </row>
    <row r="909" spans="1:16" x14ac:dyDescent="0.3">
      <c r="A909" t="s">
        <v>334</v>
      </c>
      <c r="B909" s="1">
        <v>46039.759722222225</v>
      </c>
      <c r="C909" t="s">
        <v>26</v>
      </c>
      <c r="D909" t="s">
        <v>8</v>
      </c>
      <c r="E909" t="s">
        <v>19</v>
      </c>
      <c r="F909" t="s">
        <v>10</v>
      </c>
      <c r="G909">
        <v>0.75972222222222219</v>
      </c>
      <c r="H909" s="1">
        <v>46039</v>
      </c>
      <c r="I909">
        <v>1</v>
      </c>
      <c r="J909">
        <v>3</v>
      </c>
      <c r="K909">
        <v>2</v>
      </c>
      <c r="L909">
        <v>6</v>
      </c>
      <c r="M909" t="s">
        <v>5071</v>
      </c>
      <c r="N909" t="s">
        <v>5071</v>
      </c>
      <c r="O909">
        <v>1</v>
      </c>
      <c r="P909">
        <v>0</v>
      </c>
    </row>
    <row r="910" spans="1:16" x14ac:dyDescent="0.3">
      <c r="A910" t="s">
        <v>1760</v>
      </c>
      <c r="B910" s="1">
        <v>46039.796527777777</v>
      </c>
      <c r="C910" t="s">
        <v>47</v>
      </c>
      <c r="D910" t="s">
        <v>15</v>
      </c>
      <c r="E910" t="s">
        <v>9</v>
      </c>
      <c r="F910" t="s">
        <v>10</v>
      </c>
      <c r="G910">
        <v>0.79652777777777772</v>
      </c>
      <c r="H910" s="1">
        <v>46039</v>
      </c>
      <c r="I910">
        <v>1</v>
      </c>
      <c r="J910">
        <v>1</v>
      </c>
      <c r="K910">
        <v>2</v>
      </c>
      <c r="L910">
        <v>2</v>
      </c>
      <c r="M910" t="s">
        <v>5069</v>
      </c>
      <c r="N910" t="s">
        <v>5069</v>
      </c>
      <c r="O910">
        <v>1</v>
      </c>
      <c r="P910">
        <v>0</v>
      </c>
    </row>
    <row r="911" spans="1:16" x14ac:dyDescent="0.3">
      <c r="A911" t="s">
        <v>4276</v>
      </c>
      <c r="B911" s="1">
        <v>46039.815972222219</v>
      </c>
      <c r="C911" t="s">
        <v>40</v>
      </c>
      <c r="D911" t="s">
        <v>15</v>
      </c>
      <c r="E911" t="s">
        <v>16</v>
      </c>
      <c r="F911" t="s">
        <v>10</v>
      </c>
      <c r="G911">
        <v>0.81597222222222221</v>
      </c>
      <c r="H911" s="1">
        <v>46039</v>
      </c>
      <c r="I911">
        <v>1</v>
      </c>
      <c r="J911">
        <v>5</v>
      </c>
      <c r="K911">
        <v>2</v>
      </c>
      <c r="L911">
        <v>10</v>
      </c>
      <c r="M911" t="s">
        <v>5071</v>
      </c>
      <c r="N911" t="s">
        <v>5071</v>
      </c>
      <c r="O911">
        <v>1</v>
      </c>
      <c r="P911">
        <v>0</v>
      </c>
    </row>
    <row r="912" spans="1:16" x14ac:dyDescent="0.3">
      <c r="A912" t="s">
        <v>4232</v>
      </c>
      <c r="B912" s="1">
        <v>46039.831944444442</v>
      </c>
      <c r="C912" t="s">
        <v>26</v>
      </c>
      <c r="D912" t="s">
        <v>8</v>
      </c>
      <c r="E912" t="s">
        <v>9</v>
      </c>
      <c r="F912" t="s">
        <v>33</v>
      </c>
      <c r="G912">
        <v>0.83194444444444449</v>
      </c>
      <c r="H912" s="1">
        <v>46039</v>
      </c>
      <c r="I912">
        <v>1</v>
      </c>
      <c r="J912">
        <v>3</v>
      </c>
      <c r="K912">
        <v>4</v>
      </c>
      <c r="L912">
        <v>12</v>
      </c>
      <c r="M912" t="s">
        <v>5073</v>
      </c>
      <c r="N912" t="s">
        <v>5073</v>
      </c>
      <c r="O912">
        <v>1</v>
      </c>
      <c r="P912">
        <v>1</v>
      </c>
    </row>
    <row r="913" spans="1:16" x14ac:dyDescent="0.3">
      <c r="A913" t="s">
        <v>2325</v>
      </c>
      <c r="B913" s="1">
        <v>46039.834722222222</v>
      </c>
      <c r="C913" t="s">
        <v>7</v>
      </c>
      <c r="D913" t="s">
        <v>15</v>
      </c>
      <c r="E913" t="s">
        <v>19</v>
      </c>
      <c r="F913" t="s">
        <v>13</v>
      </c>
      <c r="G913">
        <v>0.83472222222222225</v>
      </c>
      <c r="H913" s="1">
        <v>46039</v>
      </c>
      <c r="I913">
        <v>1</v>
      </c>
      <c r="J913">
        <v>3</v>
      </c>
      <c r="K913">
        <v>1</v>
      </c>
      <c r="L913">
        <v>3</v>
      </c>
      <c r="M913" t="s">
        <v>5069</v>
      </c>
      <c r="N913" t="s">
        <v>5069</v>
      </c>
      <c r="O913">
        <v>1</v>
      </c>
      <c r="P913">
        <v>0</v>
      </c>
    </row>
    <row r="914" spans="1:16" x14ac:dyDescent="0.3">
      <c r="A914" t="s">
        <v>4305</v>
      </c>
      <c r="B914" s="1">
        <v>46039.861805555556</v>
      </c>
      <c r="C914" t="s">
        <v>7</v>
      </c>
      <c r="D914" t="s">
        <v>18</v>
      </c>
      <c r="E914" t="s">
        <v>19</v>
      </c>
      <c r="F914" t="s">
        <v>10</v>
      </c>
      <c r="G914">
        <v>0.8618055555555556</v>
      </c>
      <c r="H914" s="1">
        <v>46039</v>
      </c>
      <c r="I914">
        <v>1</v>
      </c>
      <c r="J914">
        <v>3</v>
      </c>
      <c r="K914">
        <v>2</v>
      </c>
      <c r="L914">
        <v>6</v>
      </c>
      <c r="M914" t="s">
        <v>5071</v>
      </c>
      <c r="N914" t="s">
        <v>5071</v>
      </c>
      <c r="O914">
        <v>1</v>
      </c>
      <c r="P914">
        <v>0</v>
      </c>
    </row>
    <row r="915" spans="1:16" x14ac:dyDescent="0.3">
      <c r="A915" t="s">
        <v>3921</v>
      </c>
      <c r="B915" s="1">
        <v>46039.884722222225</v>
      </c>
      <c r="C915" t="s">
        <v>7</v>
      </c>
      <c r="D915" t="s">
        <v>22</v>
      </c>
      <c r="E915" t="s">
        <v>31</v>
      </c>
      <c r="F915" t="s">
        <v>10</v>
      </c>
      <c r="G915">
        <v>0.88472222222222219</v>
      </c>
      <c r="H915" s="1">
        <v>46039</v>
      </c>
      <c r="I915">
        <v>1</v>
      </c>
      <c r="J915">
        <v>3</v>
      </c>
      <c r="K915">
        <v>2</v>
      </c>
      <c r="L915">
        <v>6</v>
      </c>
      <c r="M915" t="s">
        <v>5071</v>
      </c>
      <c r="N915" t="s">
        <v>5071</v>
      </c>
      <c r="O915">
        <v>1</v>
      </c>
      <c r="P915">
        <v>0</v>
      </c>
    </row>
    <row r="916" spans="1:16" x14ac:dyDescent="0.3">
      <c r="A916" t="s">
        <v>3114</v>
      </c>
      <c r="B916" s="1">
        <v>46039.893055555556</v>
      </c>
      <c r="C916" t="s">
        <v>7</v>
      </c>
      <c r="D916" t="s">
        <v>22</v>
      </c>
      <c r="E916" t="s">
        <v>19</v>
      </c>
      <c r="F916" t="s">
        <v>10</v>
      </c>
      <c r="G916">
        <v>0.8930555555555556</v>
      </c>
      <c r="H916" s="1">
        <v>46039</v>
      </c>
      <c r="I916">
        <v>1</v>
      </c>
      <c r="J916">
        <v>3</v>
      </c>
      <c r="K916">
        <v>2</v>
      </c>
      <c r="L916">
        <v>6</v>
      </c>
      <c r="M916" t="s">
        <v>5071</v>
      </c>
      <c r="N916" t="s">
        <v>5071</v>
      </c>
      <c r="O916">
        <v>1</v>
      </c>
      <c r="P916">
        <v>0</v>
      </c>
    </row>
    <row r="917" spans="1:16" x14ac:dyDescent="0.3">
      <c r="A917" t="s">
        <v>5000</v>
      </c>
      <c r="B917" s="1">
        <v>46039.920138888891</v>
      </c>
      <c r="C917" t="s">
        <v>7</v>
      </c>
      <c r="D917" t="s">
        <v>15</v>
      </c>
      <c r="E917" t="s">
        <v>19</v>
      </c>
      <c r="F917" t="s">
        <v>10</v>
      </c>
      <c r="G917">
        <v>0.92013888888888884</v>
      </c>
      <c r="H917" s="1">
        <v>46039</v>
      </c>
      <c r="I917">
        <v>1</v>
      </c>
      <c r="J917">
        <v>3</v>
      </c>
      <c r="K917">
        <v>2</v>
      </c>
      <c r="L917">
        <v>6</v>
      </c>
      <c r="M917" t="s">
        <v>5071</v>
      </c>
      <c r="N917" t="s">
        <v>5071</v>
      </c>
      <c r="O917">
        <v>1</v>
      </c>
      <c r="P917">
        <v>0</v>
      </c>
    </row>
    <row r="918" spans="1:16" x14ac:dyDescent="0.3">
      <c r="A918" t="s">
        <v>3153</v>
      </c>
      <c r="B918" s="1">
        <v>46039.943055555559</v>
      </c>
      <c r="C918" t="s">
        <v>7</v>
      </c>
      <c r="D918" t="s">
        <v>8</v>
      </c>
      <c r="E918" t="s">
        <v>19</v>
      </c>
      <c r="F918" t="s">
        <v>10</v>
      </c>
      <c r="G918">
        <v>0.94305555555555554</v>
      </c>
      <c r="H918" s="1">
        <v>46039</v>
      </c>
      <c r="I918">
        <v>1</v>
      </c>
      <c r="J918">
        <v>3</v>
      </c>
      <c r="K918">
        <v>2</v>
      </c>
      <c r="L918">
        <v>6</v>
      </c>
      <c r="M918" t="s">
        <v>5071</v>
      </c>
      <c r="N918" t="s">
        <v>5071</v>
      </c>
      <c r="O918">
        <v>1</v>
      </c>
      <c r="P918">
        <v>0</v>
      </c>
    </row>
    <row r="919" spans="1:16" x14ac:dyDescent="0.3">
      <c r="A919" t="s">
        <v>2040</v>
      </c>
      <c r="B919" s="1">
        <v>46039.953472222223</v>
      </c>
      <c r="C919" t="s">
        <v>7</v>
      </c>
      <c r="D919" t="s">
        <v>15</v>
      </c>
      <c r="E919" t="s">
        <v>19</v>
      </c>
      <c r="F919" t="s">
        <v>10</v>
      </c>
      <c r="G919">
        <v>0.95347222222222228</v>
      </c>
      <c r="H919" s="1">
        <v>46039</v>
      </c>
      <c r="I919">
        <v>1</v>
      </c>
      <c r="J919">
        <v>3</v>
      </c>
      <c r="K919">
        <v>2</v>
      </c>
      <c r="L919">
        <v>6</v>
      </c>
      <c r="M919" t="s">
        <v>5071</v>
      </c>
      <c r="N919" t="s">
        <v>5071</v>
      </c>
      <c r="O919">
        <v>1</v>
      </c>
      <c r="P919">
        <v>0</v>
      </c>
    </row>
    <row r="920" spans="1:16" x14ac:dyDescent="0.3">
      <c r="A920" t="s">
        <v>2557</v>
      </c>
      <c r="B920" s="1">
        <v>46039.953472222223</v>
      </c>
      <c r="C920" t="s">
        <v>7</v>
      </c>
      <c r="D920" t="s">
        <v>8</v>
      </c>
      <c r="E920" t="s">
        <v>9</v>
      </c>
      <c r="F920" t="s">
        <v>10</v>
      </c>
      <c r="G920">
        <v>0.95347222222222228</v>
      </c>
      <c r="H920" s="1">
        <v>46039</v>
      </c>
      <c r="I920">
        <v>1</v>
      </c>
      <c r="J920">
        <v>3</v>
      </c>
      <c r="K920">
        <v>2</v>
      </c>
      <c r="L920">
        <v>6</v>
      </c>
      <c r="M920" t="s">
        <v>5071</v>
      </c>
      <c r="N920" t="s">
        <v>5071</v>
      </c>
      <c r="O920">
        <v>1</v>
      </c>
      <c r="P920">
        <v>0</v>
      </c>
    </row>
    <row r="921" spans="1:16" x14ac:dyDescent="0.3">
      <c r="A921" t="s">
        <v>4509</v>
      </c>
      <c r="B921" s="1">
        <v>46039.963194444441</v>
      </c>
      <c r="C921" t="s">
        <v>7</v>
      </c>
      <c r="D921" t="s">
        <v>15</v>
      </c>
      <c r="E921" t="s">
        <v>19</v>
      </c>
      <c r="F921" t="s">
        <v>10</v>
      </c>
      <c r="G921">
        <v>0.96319444444444446</v>
      </c>
      <c r="H921" s="1">
        <v>46039</v>
      </c>
      <c r="I921">
        <v>1</v>
      </c>
      <c r="J921">
        <v>3</v>
      </c>
      <c r="K921">
        <v>2</v>
      </c>
      <c r="L921">
        <v>6</v>
      </c>
      <c r="M921" t="s">
        <v>5071</v>
      </c>
      <c r="N921" t="s">
        <v>5071</v>
      </c>
      <c r="O921">
        <v>1</v>
      </c>
      <c r="P921">
        <v>0</v>
      </c>
    </row>
    <row r="922" spans="1:16" x14ac:dyDescent="0.3">
      <c r="A922" t="s">
        <v>3698</v>
      </c>
      <c r="B922" s="1">
        <v>46039.984027777777</v>
      </c>
      <c r="C922" t="s">
        <v>7</v>
      </c>
      <c r="D922" t="s">
        <v>22</v>
      </c>
      <c r="E922" t="s">
        <v>19</v>
      </c>
      <c r="F922" t="s">
        <v>13</v>
      </c>
      <c r="G922">
        <v>0.98402777777777772</v>
      </c>
      <c r="H922" s="1">
        <v>46039</v>
      </c>
      <c r="I922">
        <v>1</v>
      </c>
      <c r="J922">
        <v>3</v>
      </c>
      <c r="K922">
        <v>1</v>
      </c>
      <c r="L922">
        <v>3</v>
      </c>
      <c r="M922" t="s">
        <v>5069</v>
      </c>
      <c r="N922" t="s">
        <v>5069</v>
      </c>
      <c r="O922">
        <v>1</v>
      </c>
      <c r="P922">
        <v>0</v>
      </c>
    </row>
    <row r="923" spans="1:16" x14ac:dyDescent="0.3">
      <c r="A923" t="s">
        <v>4041</v>
      </c>
      <c r="B923" s="1">
        <v>46039.993055555555</v>
      </c>
      <c r="C923" t="s">
        <v>35</v>
      </c>
      <c r="D923" t="s">
        <v>15</v>
      </c>
      <c r="E923" t="s">
        <v>31</v>
      </c>
      <c r="F923" t="s">
        <v>33</v>
      </c>
      <c r="G923">
        <v>0.99305555555555558</v>
      </c>
      <c r="H923" s="1">
        <v>46039</v>
      </c>
      <c r="I923">
        <v>1</v>
      </c>
      <c r="J923">
        <v>1</v>
      </c>
      <c r="K923">
        <v>4</v>
      </c>
      <c r="L923">
        <v>4</v>
      </c>
      <c r="M923" t="s">
        <v>5069</v>
      </c>
      <c r="N923" t="s">
        <v>5069</v>
      </c>
      <c r="O923">
        <v>1</v>
      </c>
      <c r="P923">
        <v>1</v>
      </c>
    </row>
    <row r="924" spans="1:16" x14ac:dyDescent="0.3">
      <c r="A924" t="s">
        <v>2520</v>
      </c>
      <c r="B924" s="1">
        <v>46040.082638888889</v>
      </c>
      <c r="C924" t="s">
        <v>26</v>
      </c>
      <c r="D924" t="s">
        <v>22</v>
      </c>
      <c r="E924" t="s">
        <v>31</v>
      </c>
      <c r="F924" t="s">
        <v>10</v>
      </c>
      <c r="G924">
        <v>8.2638888888888887E-2</v>
      </c>
      <c r="H924" s="1">
        <v>46040</v>
      </c>
      <c r="I924">
        <v>1</v>
      </c>
      <c r="J924">
        <v>3</v>
      </c>
      <c r="K924">
        <v>2</v>
      </c>
      <c r="L924">
        <v>6</v>
      </c>
      <c r="M924" t="s">
        <v>5071</v>
      </c>
      <c r="N924" t="s">
        <v>5071</v>
      </c>
      <c r="O924">
        <v>1</v>
      </c>
      <c r="P924">
        <v>0</v>
      </c>
    </row>
    <row r="925" spans="1:16" x14ac:dyDescent="0.3">
      <c r="A925" t="s">
        <v>94</v>
      </c>
      <c r="B925" s="1">
        <v>46040.104166666664</v>
      </c>
      <c r="C925" t="s">
        <v>35</v>
      </c>
      <c r="D925" t="s">
        <v>8</v>
      </c>
      <c r="E925" t="s">
        <v>31</v>
      </c>
      <c r="F925" t="s">
        <v>20</v>
      </c>
      <c r="G925">
        <v>0.10416666666666667</v>
      </c>
      <c r="H925" s="1">
        <v>46040</v>
      </c>
      <c r="I925">
        <v>1</v>
      </c>
      <c r="J925">
        <v>1</v>
      </c>
      <c r="K925">
        <v>2</v>
      </c>
      <c r="L925">
        <v>2</v>
      </c>
      <c r="M925" t="s">
        <v>5069</v>
      </c>
      <c r="N925" t="s">
        <v>5069</v>
      </c>
      <c r="O925">
        <v>1</v>
      </c>
      <c r="P925">
        <v>0</v>
      </c>
    </row>
    <row r="926" spans="1:16" x14ac:dyDescent="0.3">
      <c r="A926" t="s">
        <v>4162</v>
      </c>
      <c r="B926" s="1">
        <v>46040.138194444444</v>
      </c>
      <c r="C926" t="s">
        <v>7</v>
      </c>
      <c r="D926" t="s">
        <v>15</v>
      </c>
      <c r="E926" t="s">
        <v>16</v>
      </c>
      <c r="F926" t="s">
        <v>53</v>
      </c>
      <c r="G926">
        <v>0.13819444444444445</v>
      </c>
      <c r="H926" s="1">
        <v>46040</v>
      </c>
      <c r="I926">
        <v>1</v>
      </c>
      <c r="J926">
        <v>3</v>
      </c>
      <c r="K926">
        <v>5</v>
      </c>
      <c r="L926">
        <v>15</v>
      </c>
      <c r="M926" t="s">
        <v>5073</v>
      </c>
      <c r="N926" t="s">
        <v>5073</v>
      </c>
      <c r="O926">
        <v>1</v>
      </c>
      <c r="P926">
        <v>1</v>
      </c>
    </row>
    <row r="927" spans="1:16" x14ac:dyDescent="0.3">
      <c r="A927" t="s">
        <v>1970</v>
      </c>
      <c r="B927" s="1">
        <v>46040.192361111112</v>
      </c>
      <c r="C927" t="s">
        <v>40</v>
      </c>
      <c r="D927" t="s">
        <v>15</v>
      </c>
      <c r="E927" t="s">
        <v>16</v>
      </c>
      <c r="F927" t="s">
        <v>10</v>
      </c>
      <c r="G927">
        <v>0.19236111111111112</v>
      </c>
      <c r="H927" s="1">
        <v>46040</v>
      </c>
      <c r="I927">
        <v>1</v>
      </c>
      <c r="J927">
        <v>5</v>
      </c>
      <c r="K927">
        <v>2</v>
      </c>
      <c r="L927">
        <v>10</v>
      </c>
      <c r="M927" t="s">
        <v>5071</v>
      </c>
      <c r="N927" t="s">
        <v>5071</v>
      </c>
      <c r="O927">
        <v>1</v>
      </c>
      <c r="P927">
        <v>0</v>
      </c>
    </row>
    <row r="928" spans="1:16" x14ac:dyDescent="0.3">
      <c r="A928" t="s">
        <v>4916</v>
      </c>
      <c r="B928" s="1">
        <v>46040.2</v>
      </c>
      <c r="C928" t="s">
        <v>7</v>
      </c>
      <c r="D928" t="s">
        <v>22</v>
      </c>
      <c r="E928" t="s">
        <v>9</v>
      </c>
      <c r="F928" t="s">
        <v>20</v>
      </c>
      <c r="G928">
        <v>0.2</v>
      </c>
      <c r="H928" s="1">
        <v>46040</v>
      </c>
      <c r="I928">
        <v>1</v>
      </c>
      <c r="J928">
        <v>3</v>
      </c>
      <c r="K928">
        <v>2</v>
      </c>
      <c r="L928">
        <v>6</v>
      </c>
      <c r="M928" t="s">
        <v>5071</v>
      </c>
      <c r="N928" t="s">
        <v>5071</v>
      </c>
      <c r="O928">
        <v>1</v>
      </c>
      <c r="P928">
        <v>0</v>
      </c>
    </row>
    <row r="929" spans="1:16" x14ac:dyDescent="0.3">
      <c r="A929" t="s">
        <v>1815</v>
      </c>
      <c r="B929" s="1">
        <v>46040.20416666667</v>
      </c>
      <c r="C929" t="s">
        <v>7</v>
      </c>
      <c r="D929" t="s">
        <v>22</v>
      </c>
      <c r="E929" t="s">
        <v>19</v>
      </c>
      <c r="F929" t="s">
        <v>33</v>
      </c>
      <c r="G929">
        <v>0.20416666666666666</v>
      </c>
      <c r="H929" s="1">
        <v>46040</v>
      </c>
      <c r="I929">
        <v>1</v>
      </c>
      <c r="J929">
        <v>3</v>
      </c>
      <c r="K929">
        <v>4</v>
      </c>
      <c r="L929">
        <v>12</v>
      </c>
      <c r="M929" t="s">
        <v>5073</v>
      </c>
      <c r="N929" t="s">
        <v>5073</v>
      </c>
      <c r="O929">
        <v>1</v>
      </c>
      <c r="P929">
        <v>1</v>
      </c>
    </row>
    <row r="930" spans="1:16" x14ac:dyDescent="0.3">
      <c r="A930" t="s">
        <v>2815</v>
      </c>
      <c r="B930" s="1">
        <v>46040.209027777775</v>
      </c>
      <c r="C930" t="s">
        <v>12</v>
      </c>
      <c r="D930" t="s">
        <v>15</v>
      </c>
      <c r="E930" t="s">
        <v>16</v>
      </c>
      <c r="F930" t="s">
        <v>33</v>
      </c>
      <c r="G930">
        <v>0.20902777777777778</v>
      </c>
      <c r="H930" s="1">
        <v>46040</v>
      </c>
      <c r="I930">
        <v>1</v>
      </c>
      <c r="J930">
        <v>1</v>
      </c>
      <c r="K930">
        <v>4</v>
      </c>
      <c r="L930">
        <v>4</v>
      </c>
      <c r="M930" t="s">
        <v>5069</v>
      </c>
      <c r="N930" t="s">
        <v>5069</v>
      </c>
      <c r="O930">
        <v>1</v>
      </c>
      <c r="P930">
        <v>1</v>
      </c>
    </row>
    <row r="931" spans="1:16" x14ac:dyDescent="0.3">
      <c r="A931" t="s">
        <v>3767</v>
      </c>
      <c r="B931" s="1">
        <v>46040.209722222222</v>
      </c>
      <c r="C931" t="s">
        <v>26</v>
      </c>
      <c r="D931" t="s">
        <v>15</v>
      </c>
      <c r="E931" t="s">
        <v>19</v>
      </c>
      <c r="F931" t="s">
        <v>10</v>
      </c>
      <c r="G931">
        <v>0.20972222222222223</v>
      </c>
      <c r="H931" s="1">
        <v>46040</v>
      </c>
      <c r="I931">
        <v>1</v>
      </c>
      <c r="J931">
        <v>3</v>
      </c>
      <c r="K931">
        <v>2</v>
      </c>
      <c r="L931">
        <v>6</v>
      </c>
      <c r="M931" t="s">
        <v>5071</v>
      </c>
      <c r="N931" t="s">
        <v>5071</v>
      </c>
      <c r="O931">
        <v>1</v>
      </c>
      <c r="P931">
        <v>0</v>
      </c>
    </row>
    <row r="932" spans="1:16" x14ac:dyDescent="0.3">
      <c r="A932" t="s">
        <v>3726</v>
      </c>
      <c r="B932" s="1">
        <v>46040.244444444441</v>
      </c>
      <c r="C932" t="s">
        <v>7</v>
      </c>
      <c r="D932" t="s">
        <v>18</v>
      </c>
      <c r="E932" t="s">
        <v>19</v>
      </c>
      <c r="F932" t="s">
        <v>10</v>
      </c>
      <c r="G932">
        <v>0.24444444444444444</v>
      </c>
      <c r="H932" s="1">
        <v>46040</v>
      </c>
      <c r="I932">
        <v>1</v>
      </c>
      <c r="J932">
        <v>3</v>
      </c>
      <c r="K932">
        <v>2</v>
      </c>
      <c r="L932">
        <v>6</v>
      </c>
      <c r="M932" t="s">
        <v>5071</v>
      </c>
      <c r="N932" t="s">
        <v>5071</v>
      </c>
      <c r="O932">
        <v>1</v>
      </c>
      <c r="P932">
        <v>0</v>
      </c>
    </row>
    <row r="933" spans="1:16" x14ac:dyDescent="0.3">
      <c r="A933" t="s">
        <v>2420</v>
      </c>
      <c r="B933" s="1">
        <v>46040.246527777781</v>
      </c>
      <c r="C933" t="s">
        <v>7</v>
      </c>
      <c r="D933" t="s">
        <v>15</v>
      </c>
      <c r="E933" t="s">
        <v>19</v>
      </c>
      <c r="F933" t="s">
        <v>13</v>
      </c>
      <c r="G933">
        <v>0.24652777777777779</v>
      </c>
      <c r="H933" s="1">
        <v>46040</v>
      </c>
      <c r="I933">
        <v>1</v>
      </c>
      <c r="J933">
        <v>3</v>
      </c>
      <c r="K933">
        <v>1</v>
      </c>
      <c r="L933">
        <v>3</v>
      </c>
      <c r="M933" t="s">
        <v>5069</v>
      </c>
      <c r="N933" t="s">
        <v>5069</v>
      </c>
      <c r="O933">
        <v>1</v>
      </c>
      <c r="P933">
        <v>0</v>
      </c>
    </row>
    <row r="934" spans="1:16" x14ac:dyDescent="0.3">
      <c r="A934" t="s">
        <v>1979</v>
      </c>
      <c r="B934" s="1">
        <v>46040.257638888892</v>
      </c>
      <c r="C934" t="s">
        <v>40</v>
      </c>
      <c r="D934" t="s">
        <v>8</v>
      </c>
      <c r="E934" t="s">
        <v>16</v>
      </c>
      <c r="F934" t="s">
        <v>10</v>
      </c>
      <c r="G934">
        <v>0.25763888888888886</v>
      </c>
      <c r="H934" s="1">
        <v>46040</v>
      </c>
      <c r="I934">
        <v>1</v>
      </c>
      <c r="J934">
        <v>5</v>
      </c>
      <c r="K934">
        <v>2</v>
      </c>
      <c r="L934">
        <v>10</v>
      </c>
      <c r="M934" t="s">
        <v>5071</v>
      </c>
      <c r="N934" t="s">
        <v>5071</v>
      </c>
      <c r="O934">
        <v>1</v>
      </c>
      <c r="P934">
        <v>0</v>
      </c>
    </row>
    <row r="935" spans="1:16" x14ac:dyDescent="0.3">
      <c r="A935" t="s">
        <v>999</v>
      </c>
      <c r="B935" s="1">
        <v>46040.260416666664</v>
      </c>
      <c r="C935" t="s">
        <v>7</v>
      </c>
      <c r="D935" t="s">
        <v>8</v>
      </c>
      <c r="E935" t="s">
        <v>19</v>
      </c>
      <c r="F935" t="s">
        <v>10</v>
      </c>
      <c r="G935">
        <v>0.26041666666666669</v>
      </c>
      <c r="H935" s="1">
        <v>46040</v>
      </c>
      <c r="I935">
        <v>1</v>
      </c>
      <c r="J935">
        <v>3</v>
      </c>
      <c r="K935">
        <v>2</v>
      </c>
      <c r="L935">
        <v>6</v>
      </c>
      <c r="M935" t="s">
        <v>5071</v>
      </c>
      <c r="N935" t="s">
        <v>5071</v>
      </c>
      <c r="O935">
        <v>1</v>
      </c>
      <c r="P935">
        <v>0</v>
      </c>
    </row>
    <row r="936" spans="1:16" x14ac:dyDescent="0.3">
      <c r="A936" t="s">
        <v>2663</v>
      </c>
      <c r="B936" s="1">
        <v>46040.275000000001</v>
      </c>
      <c r="C936" t="s">
        <v>7</v>
      </c>
      <c r="D936" t="s">
        <v>22</v>
      </c>
      <c r="E936" t="s">
        <v>19</v>
      </c>
      <c r="F936" t="s">
        <v>10</v>
      </c>
      <c r="G936">
        <v>0.27500000000000002</v>
      </c>
      <c r="H936" s="1">
        <v>46040</v>
      </c>
      <c r="I936">
        <v>1</v>
      </c>
      <c r="J936">
        <v>3</v>
      </c>
      <c r="K936">
        <v>2</v>
      </c>
      <c r="L936">
        <v>6</v>
      </c>
      <c r="M936" t="s">
        <v>5071</v>
      </c>
      <c r="N936" t="s">
        <v>5071</v>
      </c>
      <c r="O936">
        <v>1</v>
      </c>
      <c r="P936">
        <v>0</v>
      </c>
    </row>
    <row r="937" spans="1:16" x14ac:dyDescent="0.3">
      <c r="A937" t="s">
        <v>163</v>
      </c>
      <c r="B937" s="1">
        <v>46040.277083333334</v>
      </c>
      <c r="C937" t="s">
        <v>7</v>
      </c>
      <c r="D937" t="s">
        <v>18</v>
      </c>
      <c r="E937" t="s">
        <v>19</v>
      </c>
      <c r="F937" t="s">
        <v>20</v>
      </c>
      <c r="G937">
        <v>0.27708333333333335</v>
      </c>
      <c r="H937" s="1">
        <v>46040</v>
      </c>
      <c r="I937">
        <v>1</v>
      </c>
      <c r="J937">
        <v>3</v>
      </c>
      <c r="K937">
        <v>2</v>
      </c>
      <c r="L937">
        <v>6</v>
      </c>
      <c r="M937" t="s">
        <v>5071</v>
      </c>
      <c r="N937" t="s">
        <v>5071</v>
      </c>
      <c r="O937">
        <v>1</v>
      </c>
      <c r="P937">
        <v>0</v>
      </c>
    </row>
    <row r="938" spans="1:16" x14ac:dyDescent="0.3">
      <c r="A938" t="s">
        <v>4997</v>
      </c>
      <c r="B938" s="1">
        <v>46040.290277777778</v>
      </c>
      <c r="C938" t="s">
        <v>12</v>
      </c>
      <c r="D938" t="s">
        <v>15</v>
      </c>
      <c r="E938" t="s">
        <v>19</v>
      </c>
      <c r="F938" t="s">
        <v>13</v>
      </c>
      <c r="G938">
        <v>0.2902777777777778</v>
      </c>
      <c r="H938" s="1">
        <v>46040</v>
      </c>
      <c r="I938">
        <v>1</v>
      </c>
      <c r="J938">
        <v>1</v>
      </c>
      <c r="K938">
        <v>1</v>
      </c>
      <c r="L938">
        <v>1</v>
      </c>
      <c r="M938" t="s">
        <v>5069</v>
      </c>
      <c r="N938" t="s">
        <v>5069</v>
      </c>
      <c r="O938">
        <v>1</v>
      </c>
      <c r="P938">
        <v>0</v>
      </c>
    </row>
    <row r="939" spans="1:16" x14ac:dyDescent="0.3">
      <c r="A939" t="s">
        <v>3588</v>
      </c>
      <c r="B939" s="1">
        <v>46040.305555555555</v>
      </c>
      <c r="C939" t="s">
        <v>7</v>
      </c>
      <c r="D939" t="s">
        <v>8</v>
      </c>
      <c r="E939" t="s">
        <v>19</v>
      </c>
      <c r="F939" t="s">
        <v>10</v>
      </c>
      <c r="G939">
        <v>0.30555555555555558</v>
      </c>
      <c r="H939" s="1">
        <v>46040</v>
      </c>
      <c r="I939">
        <v>1</v>
      </c>
      <c r="J939">
        <v>3</v>
      </c>
      <c r="K939">
        <v>2</v>
      </c>
      <c r="L939">
        <v>6</v>
      </c>
      <c r="M939" t="s">
        <v>5071</v>
      </c>
      <c r="N939" t="s">
        <v>5071</v>
      </c>
      <c r="O939">
        <v>1</v>
      </c>
      <c r="P939">
        <v>0</v>
      </c>
    </row>
    <row r="940" spans="1:16" x14ac:dyDescent="0.3">
      <c r="A940" t="s">
        <v>572</v>
      </c>
      <c r="B940" s="1">
        <v>46040.331944444442</v>
      </c>
      <c r="C940" t="s">
        <v>12</v>
      </c>
      <c r="D940" t="s">
        <v>15</v>
      </c>
      <c r="E940" t="s">
        <v>9</v>
      </c>
      <c r="F940" t="s">
        <v>33</v>
      </c>
      <c r="G940">
        <v>0.33194444444444443</v>
      </c>
      <c r="H940" s="1">
        <v>46040</v>
      </c>
      <c r="I940">
        <v>1</v>
      </c>
      <c r="J940">
        <v>1</v>
      </c>
      <c r="K940">
        <v>4</v>
      </c>
      <c r="L940">
        <v>4</v>
      </c>
      <c r="M940" t="s">
        <v>5069</v>
      </c>
      <c r="N940" t="s">
        <v>5069</v>
      </c>
      <c r="O940">
        <v>1</v>
      </c>
      <c r="P940">
        <v>1</v>
      </c>
    </row>
    <row r="941" spans="1:16" x14ac:dyDescent="0.3">
      <c r="A941" t="s">
        <v>1390</v>
      </c>
      <c r="B941" s="1">
        <v>46040.34652777778</v>
      </c>
      <c r="C941" t="s">
        <v>7</v>
      </c>
      <c r="D941" t="s">
        <v>18</v>
      </c>
      <c r="E941" t="s">
        <v>19</v>
      </c>
      <c r="F941" t="s">
        <v>20</v>
      </c>
      <c r="G941">
        <v>0.34652777777777777</v>
      </c>
      <c r="H941" s="1">
        <v>46040</v>
      </c>
      <c r="I941">
        <v>1</v>
      </c>
      <c r="J941">
        <v>3</v>
      </c>
      <c r="K941">
        <v>2</v>
      </c>
      <c r="L941">
        <v>6</v>
      </c>
      <c r="M941" t="s">
        <v>5071</v>
      </c>
      <c r="N941" t="s">
        <v>5071</v>
      </c>
      <c r="O941">
        <v>1</v>
      </c>
      <c r="P941">
        <v>0</v>
      </c>
    </row>
    <row r="942" spans="1:16" x14ac:dyDescent="0.3">
      <c r="A942" t="s">
        <v>2242</v>
      </c>
      <c r="B942" s="1">
        <v>46040.35</v>
      </c>
      <c r="C942" t="s">
        <v>7</v>
      </c>
      <c r="D942" t="s">
        <v>15</v>
      </c>
      <c r="E942" t="s">
        <v>19</v>
      </c>
      <c r="F942" t="s">
        <v>13</v>
      </c>
      <c r="G942">
        <v>0.35</v>
      </c>
      <c r="H942" s="1">
        <v>46040</v>
      </c>
      <c r="I942">
        <v>1</v>
      </c>
      <c r="J942">
        <v>3</v>
      </c>
      <c r="K942">
        <v>1</v>
      </c>
      <c r="L942">
        <v>3</v>
      </c>
      <c r="M942" t="s">
        <v>5069</v>
      </c>
      <c r="N942" t="s">
        <v>5069</v>
      </c>
      <c r="O942">
        <v>1</v>
      </c>
      <c r="P942">
        <v>0</v>
      </c>
    </row>
    <row r="943" spans="1:16" x14ac:dyDescent="0.3">
      <c r="A943" t="s">
        <v>992</v>
      </c>
      <c r="B943" s="1">
        <v>46040.364583333336</v>
      </c>
      <c r="C943" t="s">
        <v>7</v>
      </c>
      <c r="D943" t="s">
        <v>18</v>
      </c>
      <c r="E943" t="s">
        <v>19</v>
      </c>
      <c r="F943" t="s">
        <v>10</v>
      </c>
      <c r="G943">
        <v>0.36458333333333331</v>
      </c>
      <c r="H943" s="1">
        <v>46040</v>
      </c>
      <c r="I943">
        <v>1</v>
      </c>
      <c r="J943">
        <v>3</v>
      </c>
      <c r="K943">
        <v>2</v>
      </c>
      <c r="L943">
        <v>6</v>
      </c>
      <c r="M943" t="s">
        <v>5071</v>
      </c>
      <c r="N943" t="s">
        <v>5071</v>
      </c>
      <c r="O943">
        <v>1</v>
      </c>
      <c r="P943">
        <v>0</v>
      </c>
    </row>
    <row r="944" spans="1:16" x14ac:dyDescent="0.3">
      <c r="A944" t="s">
        <v>2601</v>
      </c>
      <c r="B944" s="1">
        <v>46040.386111111111</v>
      </c>
      <c r="C944" t="s">
        <v>35</v>
      </c>
      <c r="D944" t="s">
        <v>18</v>
      </c>
      <c r="E944" t="s">
        <v>19</v>
      </c>
      <c r="F944" t="s">
        <v>10</v>
      </c>
      <c r="G944">
        <v>0.38611111111111113</v>
      </c>
      <c r="H944" s="1">
        <v>46040</v>
      </c>
      <c r="I944">
        <v>1</v>
      </c>
      <c r="J944">
        <v>1</v>
      </c>
      <c r="K944">
        <v>2</v>
      </c>
      <c r="L944">
        <v>2</v>
      </c>
      <c r="M944" t="s">
        <v>5069</v>
      </c>
      <c r="N944" t="s">
        <v>5069</v>
      </c>
      <c r="O944">
        <v>1</v>
      </c>
      <c r="P944">
        <v>0</v>
      </c>
    </row>
    <row r="945" spans="1:16" x14ac:dyDescent="0.3">
      <c r="A945" t="s">
        <v>3228</v>
      </c>
      <c r="B945" s="1">
        <v>46040.395138888889</v>
      </c>
      <c r="C945" t="s">
        <v>40</v>
      </c>
      <c r="D945" t="s">
        <v>22</v>
      </c>
      <c r="E945" t="s">
        <v>16</v>
      </c>
      <c r="F945" t="s">
        <v>10</v>
      </c>
      <c r="G945">
        <v>0.39513888888888887</v>
      </c>
      <c r="H945" s="1">
        <v>46040</v>
      </c>
      <c r="I945">
        <v>1</v>
      </c>
      <c r="J945">
        <v>5</v>
      </c>
      <c r="K945">
        <v>2</v>
      </c>
      <c r="L945">
        <v>10</v>
      </c>
      <c r="M945" t="s">
        <v>5071</v>
      </c>
      <c r="N945" t="s">
        <v>5071</v>
      </c>
      <c r="O945">
        <v>1</v>
      </c>
      <c r="P945">
        <v>0</v>
      </c>
    </row>
    <row r="946" spans="1:16" x14ac:dyDescent="0.3">
      <c r="A946" t="s">
        <v>3877</v>
      </c>
      <c r="B946" s="1">
        <v>46040.406944444447</v>
      </c>
      <c r="C946" t="s">
        <v>12</v>
      </c>
      <c r="D946" t="s">
        <v>8</v>
      </c>
      <c r="E946" t="s">
        <v>9</v>
      </c>
      <c r="F946" t="s">
        <v>13</v>
      </c>
      <c r="G946">
        <v>0.40694444444444444</v>
      </c>
      <c r="H946" s="1">
        <v>46040</v>
      </c>
      <c r="I946">
        <v>1</v>
      </c>
      <c r="J946">
        <v>1</v>
      </c>
      <c r="K946">
        <v>1</v>
      </c>
      <c r="L946">
        <v>1</v>
      </c>
      <c r="M946" t="s">
        <v>5069</v>
      </c>
      <c r="N946" t="s">
        <v>5069</v>
      </c>
      <c r="O946">
        <v>1</v>
      </c>
      <c r="P946">
        <v>0</v>
      </c>
    </row>
    <row r="947" spans="1:16" x14ac:dyDescent="0.3">
      <c r="A947" t="s">
        <v>948</v>
      </c>
      <c r="B947" s="1">
        <v>46040.444444444445</v>
      </c>
      <c r="C947" t="s">
        <v>35</v>
      </c>
      <c r="D947" t="s">
        <v>15</v>
      </c>
      <c r="E947" t="s">
        <v>9</v>
      </c>
      <c r="F947" t="s">
        <v>13</v>
      </c>
      <c r="G947">
        <v>0.44444444444444442</v>
      </c>
      <c r="H947" s="1">
        <v>46040</v>
      </c>
      <c r="I947">
        <v>1</v>
      </c>
      <c r="J947">
        <v>1</v>
      </c>
      <c r="K947">
        <v>1</v>
      </c>
      <c r="L947">
        <v>1</v>
      </c>
      <c r="M947" t="s">
        <v>5069</v>
      </c>
      <c r="N947" t="s">
        <v>5069</v>
      </c>
      <c r="O947">
        <v>1</v>
      </c>
      <c r="P947">
        <v>0</v>
      </c>
    </row>
    <row r="948" spans="1:16" x14ac:dyDescent="0.3">
      <c r="A948" t="s">
        <v>3660</v>
      </c>
      <c r="B948" s="1">
        <v>46040.464583333334</v>
      </c>
      <c r="C948" t="s">
        <v>7</v>
      </c>
      <c r="D948" t="s">
        <v>8</v>
      </c>
      <c r="E948" t="s">
        <v>19</v>
      </c>
      <c r="F948" t="s">
        <v>20</v>
      </c>
      <c r="G948">
        <v>0.46458333333333335</v>
      </c>
      <c r="H948" s="1">
        <v>46040</v>
      </c>
      <c r="I948">
        <v>1</v>
      </c>
      <c r="J948">
        <v>3</v>
      </c>
      <c r="K948">
        <v>2</v>
      </c>
      <c r="L948">
        <v>6</v>
      </c>
      <c r="M948" t="s">
        <v>5071</v>
      </c>
      <c r="N948" t="s">
        <v>5071</v>
      </c>
      <c r="O948">
        <v>1</v>
      </c>
      <c r="P948">
        <v>0</v>
      </c>
    </row>
    <row r="949" spans="1:16" x14ac:dyDescent="0.3">
      <c r="A949" t="s">
        <v>3520</v>
      </c>
      <c r="B949" s="1">
        <v>46040.493750000001</v>
      </c>
      <c r="C949" t="s">
        <v>12</v>
      </c>
      <c r="D949" t="s">
        <v>18</v>
      </c>
      <c r="E949" t="s">
        <v>9</v>
      </c>
      <c r="F949" t="s">
        <v>13</v>
      </c>
      <c r="G949">
        <v>0.49375000000000002</v>
      </c>
      <c r="H949" s="1">
        <v>46040</v>
      </c>
      <c r="I949">
        <v>1</v>
      </c>
      <c r="J949">
        <v>1</v>
      </c>
      <c r="K949">
        <v>1</v>
      </c>
      <c r="L949">
        <v>1</v>
      </c>
      <c r="M949" t="s">
        <v>5069</v>
      </c>
      <c r="N949" t="s">
        <v>5069</v>
      </c>
      <c r="O949">
        <v>1</v>
      </c>
      <c r="P949">
        <v>0</v>
      </c>
    </row>
    <row r="950" spans="1:16" x14ac:dyDescent="0.3">
      <c r="A950" t="s">
        <v>1448</v>
      </c>
      <c r="B950" s="1">
        <v>46040.506249999999</v>
      </c>
      <c r="C950" t="s">
        <v>26</v>
      </c>
      <c r="D950" t="s">
        <v>18</v>
      </c>
      <c r="E950" t="s">
        <v>9</v>
      </c>
      <c r="F950" t="s">
        <v>20</v>
      </c>
      <c r="G950">
        <v>0.50624999999999998</v>
      </c>
      <c r="H950" s="1">
        <v>46040</v>
      </c>
      <c r="I950">
        <v>1</v>
      </c>
      <c r="J950">
        <v>3</v>
      </c>
      <c r="K950">
        <v>2</v>
      </c>
      <c r="L950">
        <v>6</v>
      </c>
      <c r="M950" t="s">
        <v>5071</v>
      </c>
      <c r="N950" t="s">
        <v>5071</v>
      </c>
      <c r="O950">
        <v>1</v>
      </c>
      <c r="P950">
        <v>0</v>
      </c>
    </row>
    <row r="951" spans="1:16" x14ac:dyDescent="0.3">
      <c r="A951" t="s">
        <v>882</v>
      </c>
      <c r="B951" s="1">
        <v>46040.534722222219</v>
      </c>
      <c r="C951" t="s">
        <v>40</v>
      </c>
      <c r="D951" t="s">
        <v>22</v>
      </c>
      <c r="E951" t="s">
        <v>16</v>
      </c>
      <c r="F951" t="s">
        <v>10</v>
      </c>
      <c r="G951">
        <v>0.53472222222222221</v>
      </c>
      <c r="H951" s="1">
        <v>46040</v>
      </c>
      <c r="I951">
        <v>1</v>
      </c>
      <c r="J951">
        <v>5</v>
      </c>
      <c r="K951">
        <v>2</v>
      </c>
      <c r="L951">
        <v>10</v>
      </c>
      <c r="M951" t="s">
        <v>5071</v>
      </c>
      <c r="N951" t="s">
        <v>5071</v>
      </c>
      <c r="O951">
        <v>1</v>
      </c>
      <c r="P951">
        <v>0</v>
      </c>
    </row>
    <row r="952" spans="1:16" x14ac:dyDescent="0.3">
      <c r="A952" t="s">
        <v>3796</v>
      </c>
      <c r="B952" s="1">
        <v>46040.559027777781</v>
      </c>
      <c r="C952" t="s">
        <v>7</v>
      </c>
      <c r="D952" t="s">
        <v>8</v>
      </c>
      <c r="E952" t="s">
        <v>31</v>
      </c>
      <c r="F952" t="s">
        <v>20</v>
      </c>
      <c r="G952">
        <v>0.55902777777777779</v>
      </c>
      <c r="H952" s="1">
        <v>46040</v>
      </c>
      <c r="I952">
        <v>1</v>
      </c>
      <c r="J952">
        <v>3</v>
      </c>
      <c r="K952">
        <v>2</v>
      </c>
      <c r="L952">
        <v>6</v>
      </c>
      <c r="M952" t="s">
        <v>5071</v>
      </c>
      <c r="N952" t="s">
        <v>5071</v>
      </c>
      <c r="O952">
        <v>1</v>
      </c>
      <c r="P952">
        <v>0</v>
      </c>
    </row>
    <row r="953" spans="1:16" x14ac:dyDescent="0.3">
      <c r="A953" t="s">
        <v>987</v>
      </c>
      <c r="B953" s="1">
        <v>46040.576388888891</v>
      </c>
      <c r="C953" t="s">
        <v>12</v>
      </c>
      <c r="D953" t="s">
        <v>8</v>
      </c>
      <c r="E953" t="s">
        <v>9</v>
      </c>
      <c r="F953" t="s">
        <v>10</v>
      </c>
      <c r="G953">
        <v>0.57638888888888884</v>
      </c>
      <c r="H953" s="1">
        <v>46040</v>
      </c>
      <c r="I953">
        <v>1</v>
      </c>
      <c r="J953">
        <v>1</v>
      </c>
      <c r="K953">
        <v>2</v>
      </c>
      <c r="L953">
        <v>2</v>
      </c>
      <c r="M953" t="s">
        <v>5069</v>
      </c>
      <c r="N953" t="s">
        <v>5069</v>
      </c>
      <c r="O953">
        <v>1</v>
      </c>
      <c r="P953">
        <v>0</v>
      </c>
    </row>
    <row r="954" spans="1:16" x14ac:dyDescent="0.3">
      <c r="A954" t="s">
        <v>4397</v>
      </c>
      <c r="B954" s="1">
        <v>46040.57916666667</v>
      </c>
      <c r="C954" t="s">
        <v>7</v>
      </c>
      <c r="D954" t="s">
        <v>8</v>
      </c>
      <c r="E954" t="s">
        <v>19</v>
      </c>
      <c r="F954" t="s">
        <v>20</v>
      </c>
      <c r="G954">
        <v>0.57916666666666672</v>
      </c>
      <c r="H954" s="1">
        <v>46040</v>
      </c>
      <c r="I954">
        <v>1</v>
      </c>
      <c r="J954">
        <v>3</v>
      </c>
      <c r="K954">
        <v>2</v>
      </c>
      <c r="L954">
        <v>6</v>
      </c>
      <c r="M954" t="s">
        <v>5071</v>
      </c>
      <c r="N954" t="s">
        <v>5071</v>
      </c>
      <c r="O954">
        <v>1</v>
      </c>
      <c r="P954">
        <v>0</v>
      </c>
    </row>
    <row r="955" spans="1:16" x14ac:dyDescent="0.3">
      <c r="A955" t="s">
        <v>4465</v>
      </c>
      <c r="B955" s="1">
        <v>46040.584722222222</v>
      </c>
      <c r="C955" t="s">
        <v>7</v>
      </c>
      <c r="D955" t="s">
        <v>22</v>
      </c>
      <c r="E955" t="s">
        <v>19</v>
      </c>
      <c r="F955" t="s">
        <v>53</v>
      </c>
      <c r="G955">
        <v>0.58472222222222225</v>
      </c>
      <c r="H955" s="1">
        <v>46040</v>
      </c>
      <c r="I955">
        <v>1</v>
      </c>
      <c r="J955">
        <v>3</v>
      </c>
      <c r="K955">
        <v>5</v>
      </c>
      <c r="L955">
        <v>15</v>
      </c>
      <c r="M955" t="s">
        <v>5073</v>
      </c>
      <c r="N955" t="s">
        <v>5073</v>
      </c>
      <c r="O955">
        <v>1</v>
      </c>
      <c r="P955">
        <v>1</v>
      </c>
    </row>
    <row r="956" spans="1:16" x14ac:dyDescent="0.3">
      <c r="A956" t="s">
        <v>4204</v>
      </c>
      <c r="B956" s="1">
        <v>46040.586805555555</v>
      </c>
      <c r="C956" t="s">
        <v>7</v>
      </c>
      <c r="D956" t="s">
        <v>15</v>
      </c>
      <c r="E956" t="s">
        <v>19</v>
      </c>
      <c r="F956" t="s">
        <v>10</v>
      </c>
      <c r="G956">
        <v>0.58680555555555558</v>
      </c>
      <c r="H956" s="1">
        <v>46040</v>
      </c>
      <c r="I956">
        <v>1</v>
      </c>
      <c r="J956">
        <v>3</v>
      </c>
      <c r="K956">
        <v>2</v>
      </c>
      <c r="L956">
        <v>6</v>
      </c>
      <c r="M956" t="s">
        <v>5071</v>
      </c>
      <c r="N956" t="s">
        <v>5071</v>
      </c>
      <c r="O956">
        <v>1</v>
      </c>
      <c r="P956">
        <v>0</v>
      </c>
    </row>
    <row r="957" spans="1:16" x14ac:dyDescent="0.3">
      <c r="A957" t="s">
        <v>3679</v>
      </c>
      <c r="B957" s="1">
        <v>46040.615972222222</v>
      </c>
      <c r="C957" t="s">
        <v>7</v>
      </c>
      <c r="D957" t="s">
        <v>8</v>
      </c>
      <c r="E957" t="s">
        <v>19</v>
      </c>
      <c r="F957" t="s">
        <v>20</v>
      </c>
      <c r="G957">
        <v>0.61597222222222225</v>
      </c>
      <c r="H957" s="1">
        <v>46040</v>
      </c>
      <c r="I957">
        <v>1</v>
      </c>
      <c r="J957">
        <v>3</v>
      </c>
      <c r="K957">
        <v>2</v>
      </c>
      <c r="L957">
        <v>6</v>
      </c>
      <c r="M957" t="s">
        <v>5071</v>
      </c>
      <c r="N957" t="s">
        <v>5071</v>
      </c>
      <c r="O957">
        <v>1</v>
      </c>
      <c r="P957">
        <v>0</v>
      </c>
    </row>
    <row r="958" spans="1:16" x14ac:dyDescent="0.3">
      <c r="A958" t="s">
        <v>3715</v>
      </c>
      <c r="B958" s="1">
        <v>46040.622916666667</v>
      </c>
      <c r="C958" t="s">
        <v>7</v>
      </c>
      <c r="D958" t="s">
        <v>8</v>
      </c>
      <c r="E958" t="s">
        <v>19</v>
      </c>
      <c r="F958" t="s">
        <v>53</v>
      </c>
      <c r="G958">
        <v>0.62291666666666667</v>
      </c>
      <c r="H958" s="1">
        <v>46040</v>
      </c>
      <c r="I958">
        <v>1</v>
      </c>
      <c r="J958">
        <v>3</v>
      </c>
      <c r="K958">
        <v>5</v>
      </c>
      <c r="L958">
        <v>15</v>
      </c>
      <c r="M958" t="s">
        <v>5073</v>
      </c>
      <c r="N958" t="s">
        <v>5073</v>
      </c>
      <c r="O958">
        <v>1</v>
      </c>
      <c r="P958">
        <v>1</v>
      </c>
    </row>
    <row r="959" spans="1:16" x14ac:dyDescent="0.3">
      <c r="A959" t="s">
        <v>1901</v>
      </c>
      <c r="B959" s="1">
        <v>46040.651388888888</v>
      </c>
      <c r="C959" t="s">
        <v>26</v>
      </c>
      <c r="D959" t="s">
        <v>18</v>
      </c>
      <c r="E959" t="s">
        <v>9</v>
      </c>
      <c r="F959" t="s">
        <v>20</v>
      </c>
      <c r="G959">
        <v>0.65138888888888891</v>
      </c>
      <c r="H959" s="1">
        <v>46040</v>
      </c>
      <c r="I959">
        <v>1</v>
      </c>
      <c r="J959">
        <v>3</v>
      </c>
      <c r="K959">
        <v>2</v>
      </c>
      <c r="L959">
        <v>6</v>
      </c>
      <c r="M959" t="s">
        <v>5071</v>
      </c>
      <c r="N959" t="s">
        <v>5071</v>
      </c>
      <c r="O959">
        <v>1</v>
      </c>
      <c r="P959">
        <v>0</v>
      </c>
    </row>
    <row r="960" spans="1:16" x14ac:dyDescent="0.3">
      <c r="A960" t="s">
        <v>4299</v>
      </c>
      <c r="B960" s="1">
        <v>46040.673611111109</v>
      </c>
      <c r="C960" t="s">
        <v>12</v>
      </c>
      <c r="D960" t="s">
        <v>8</v>
      </c>
      <c r="E960" t="s">
        <v>31</v>
      </c>
      <c r="F960" t="s">
        <v>13</v>
      </c>
      <c r="G960">
        <v>0.67361111111111116</v>
      </c>
      <c r="H960" s="1">
        <v>46040</v>
      </c>
      <c r="I960">
        <v>1</v>
      </c>
      <c r="J960">
        <v>1</v>
      </c>
      <c r="K960">
        <v>1</v>
      </c>
      <c r="L960">
        <v>1</v>
      </c>
      <c r="M960" t="s">
        <v>5069</v>
      </c>
      <c r="N960" t="s">
        <v>5069</v>
      </c>
      <c r="O960">
        <v>1</v>
      </c>
      <c r="P960">
        <v>0</v>
      </c>
    </row>
    <row r="961" spans="1:16" x14ac:dyDescent="0.3">
      <c r="A961" t="s">
        <v>2111</v>
      </c>
      <c r="B961" s="1">
        <v>46040.695833333331</v>
      </c>
      <c r="C961" t="s">
        <v>7</v>
      </c>
      <c r="D961" t="s">
        <v>22</v>
      </c>
      <c r="E961" t="s">
        <v>19</v>
      </c>
      <c r="F961" t="s">
        <v>20</v>
      </c>
      <c r="G961">
        <v>0.6958333333333333</v>
      </c>
      <c r="H961" s="1">
        <v>46040</v>
      </c>
      <c r="I961">
        <v>1</v>
      </c>
      <c r="J961">
        <v>3</v>
      </c>
      <c r="K961">
        <v>2</v>
      </c>
      <c r="L961">
        <v>6</v>
      </c>
      <c r="M961" t="s">
        <v>5071</v>
      </c>
      <c r="N961" t="s">
        <v>5071</v>
      </c>
      <c r="O961">
        <v>1</v>
      </c>
      <c r="P961">
        <v>0</v>
      </c>
    </row>
    <row r="962" spans="1:16" x14ac:dyDescent="0.3">
      <c r="A962" t="s">
        <v>4257</v>
      </c>
      <c r="B962" s="1">
        <v>46040.699305555558</v>
      </c>
      <c r="C962" t="s">
        <v>26</v>
      </c>
      <c r="D962" t="s">
        <v>15</v>
      </c>
      <c r="E962" t="s">
        <v>31</v>
      </c>
      <c r="F962" t="s">
        <v>20</v>
      </c>
      <c r="G962">
        <v>0.69930555555555551</v>
      </c>
      <c r="H962" s="1">
        <v>46040</v>
      </c>
      <c r="I962">
        <v>1</v>
      </c>
      <c r="J962">
        <v>3</v>
      </c>
      <c r="K962">
        <v>2</v>
      </c>
      <c r="L962">
        <v>6</v>
      </c>
      <c r="M962" t="s">
        <v>5071</v>
      </c>
      <c r="N962" t="s">
        <v>5071</v>
      </c>
      <c r="O962">
        <v>1</v>
      </c>
      <c r="P962">
        <v>0</v>
      </c>
    </row>
    <row r="963" spans="1:16" x14ac:dyDescent="0.3">
      <c r="A963" t="s">
        <v>4769</v>
      </c>
      <c r="B963" s="1">
        <v>46040.703472222223</v>
      </c>
      <c r="C963" t="s">
        <v>7</v>
      </c>
      <c r="D963" t="s">
        <v>18</v>
      </c>
      <c r="E963" t="s">
        <v>19</v>
      </c>
      <c r="F963" t="s">
        <v>10</v>
      </c>
      <c r="G963">
        <v>0.70347222222222228</v>
      </c>
      <c r="H963" s="1">
        <v>46040</v>
      </c>
      <c r="I963">
        <v>1</v>
      </c>
      <c r="J963">
        <v>3</v>
      </c>
      <c r="K963">
        <v>2</v>
      </c>
      <c r="L963">
        <v>6</v>
      </c>
      <c r="M963" t="s">
        <v>5071</v>
      </c>
      <c r="N963" t="s">
        <v>5071</v>
      </c>
      <c r="O963">
        <v>1</v>
      </c>
      <c r="P963">
        <v>0</v>
      </c>
    </row>
    <row r="964" spans="1:16" x14ac:dyDescent="0.3">
      <c r="A964" t="s">
        <v>1883</v>
      </c>
      <c r="B964" s="1">
        <v>46040.703472222223</v>
      </c>
      <c r="C964" t="s">
        <v>26</v>
      </c>
      <c r="D964" t="s">
        <v>8</v>
      </c>
      <c r="E964" t="s">
        <v>9</v>
      </c>
      <c r="F964" t="s">
        <v>13</v>
      </c>
      <c r="G964">
        <v>0.70347222222222228</v>
      </c>
      <c r="H964" s="1">
        <v>46040</v>
      </c>
      <c r="I964">
        <v>1</v>
      </c>
      <c r="J964">
        <v>3</v>
      </c>
      <c r="K964">
        <v>1</v>
      </c>
      <c r="L964">
        <v>3</v>
      </c>
      <c r="M964" t="s">
        <v>5069</v>
      </c>
      <c r="N964" t="s">
        <v>5069</v>
      </c>
      <c r="O964">
        <v>1</v>
      </c>
      <c r="P964">
        <v>0</v>
      </c>
    </row>
    <row r="965" spans="1:16" x14ac:dyDescent="0.3">
      <c r="A965" t="s">
        <v>728</v>
      </c>
      <c r="B965" s="1">
        <v>46040.713194444441</v>
      </c>
      <c r="C965" t="s">
        <v>47</v>
      </c>
      <c r="D965" t="s">
        <v>8</v>
      </c>
      <c r="E965" t="s">
        <v>31</v>
      </c>
      <c r="F965" t="s">
        <v>13</v>
      </c>
      <c r="G965">
        <v>0.71319444444444446</v>
      </c>
      <c r="H965" s="1">
        <v>46040</v>
      </c>
      <c r="I965">
        <v>1</v>
      </c>
      <c r="J965">
        <v>1</v>
      </c>
      <c r="K965">
        <v>1</v>
      </c>
      <c r="L965">
        <v>1</v>
      </c>
      <c r="M965" t="s">
        <v>5069</v>
      </c>
      <c r="N965" t="s">
        <v>5069</v>
      </c>
      <c r="O965">
        <v>1</v>
      </c>
      <c r="P965">
        <v>0</v>
      </c>
    </row>
    <row r="966" spans="1:16" x14ac:dyDescent="0.3">
      <c r="A966" t="s">
        <v>1332</v>
      </c>
      <c r="B966" s="1">
        <v>46040.731944444444</v>
      </c>
      <c r="C966" t="s">
        <v>7</v>
      </c>
      <c r="D966" t="s">
        <v>15</v>
      </c>
      <c r="E966" t="s">
        <v>19</v>
      </c>
      <c r="F966" t="s">
        <v>13</v>
      </c>
      <c r="G966">
        <v>0.7319444444444444</v>
      </c>
      <c r="H966" s="1">
        <v>46040</v>
      </c>
      <c r="I966">
        <v>1</v>
      </c>
      <c r="J966">
        <v>3</v>
      </c>
      <c r="K966">
        <v>1</v>
      </c>
      <c r="L966">
        <v>3</v>
      </c>
      <c r="M966" t="s">
        <v>5069</v>
      </c>
      <c r="N966" t="s">
        <v>5069</v>
      </c>
      <c r="O966">
        <v>1</v>
      </c>
      <c r="P966">
        <v>0</v>
      </c>
    </row>
    <row r="967" spans="1:16" x14ac:dyDescent="0.3">
      <c r="A967" t="s">
        <v>2933</v>
      </c>
      <c r="B967" s="1">
        <v>46040.757638888892</v>
      </c>
      <c r="C967" t="s">
        <v>7</v>
      </c>
      <c r="D967" t="s">
        <v>18</v>
      </c>
      <c r="E967" t="s">
        <v>19</v>
      </c>
      <c r="F967" t="s">
        <v>10</v>
      </c>
      <c r="G967">
        <v>0.75763888888888886</v>
      </c>
      <c r="H967" s="1">
        <v>46040</v>
      </c>
      <c r="I967">
        <v>1</v>
      </c>
      <c r="J967">
        <v>3</v>
      </c>
      <c r="K967">
        <v>2</v>
      </c>
      <c r="L967">
        <v>6</v>
      </c>
      <c r="M967" t="s">
        <v>5071</v>
      </c>
      <c r="N967" t="s">
        <v>5071</v>
      </c>
      <c r="O967">
        <v>1</v>
      </c>
      <c r="P967">
        <v>0</v>
      </c>
    </row>
    <row r="968" spans="1:16" x14ac:dyDescent="0.3">
      <c r="A968" t="s">
        <v>949</v>
      </c>
      <c r="B968" s="1">
        <v>46040.780555555553</v>
      </c>
      <c r="C968" t="s">
        <v>7</v>
      </c>
      <c r="D968" t="s">
        <v>8</v>
      </c>
      <c r="E968" t="s">
        <v>19</v>
      </c>
      <c r="F968" t="s">
        <v>20</v>
      </c>
      <c r="G968">
        <v>0.78055555555555556</v>
      </c>
      <c r="H968" s="1">
        <v>46040</v>
      </c>
      <c r="I968">
        <v>1</v>
      </c>
      <c r="J968">
        <v>3</v>
      </c>
      <c r="K968">
        <v>2</v>
      </c>
      <c r="L968">
        <v>6</v>
      </c>
      <c r="M968" t="s">
        <v>5071</v>
      </c>
      <c r="N968" t="s">
        <v>5071</v>
      </c>
      <c r="O968">
        <v>1</v>
      </c>
      <c r="P968">
        <v>0</v>
      </c>
    </row>
    <row r="969" spans="1:16" x14ac:dyDescent="0.3">
      <c r="A969" t="s">
        <v>4624</v>
      </c>
      <c r="B969" s="1">
        <v>46040.790972222225</v>
      </c>
      <c r="C969" t="s">
        <v>47</v>
      </c>
      <c r="D969" t="s">
        <v>8</v>
      </c>
      <c r="E969" t="s">
        <v>9</v>
      </c>
      <c r="F969" t="s">
        <v>20</v>
      </c>
      <c r="G969">
        <v>0.79097222222222219</v>
      </c>
      <c r="H969" s="1">
        <v>46040</v>
      </c>
      <c r="I969">
        <v>1</v>
      </c>
      <c r="J969">
        <v>1</v>
      </c>
      <c r="K969">
        <v>2</v>
      </c>
      <c r="L969">
        <v>2</v>
      </c>
      <c r="M969" t="s">
        <v>5069</v>
      </c>
      <c r="N969" t="s">
        <v>5069</v>
      </c>
      <c r="O969">
        <v>1</v>
      </c>
      <c r="P969">
        <v>0</v>
      </c>
    </row>
    <row r="970" spans="1:16" x14ac:dyDescent="0.3">
      <c r="A970" t="s">
        <v>4309</v>
      </c>
      <c r="B970" s="1">
        <v>46040.809027777781</v>
      </c>
      <c r="C970" t="s">
        <v>7</v>
      </c>
      <c r="D970" t="s">
        <v>15</v>
      </c>
      <c r="E970" t="s">
        <v>19</v>
      </c>
      <c r="F970" t="s">
        <v>33</v>
      </c>
      <c r="G970">
        <v>0.80902777777777779</v>
      </c>
      <c r="H970" s="1">
        <v>46040</v>
      </c>
      <c r="I970">
        <v>1</v>
      </c>
      <c r="J970">
        <v>3</v>
      </c>
      <c r="K970">
        <v>4</v>
      </c>
      <c r="L970">
        <v>12</v>
      </c>
      <c r="M970" t="s">
        <v>5073</v>
      </c>
      <c r="N970" t="s">
        <v>5073</v>
      </c>
      <c r="O970">
        <v>1</v>
      </c>
      <c r="P970">
        <v>1</v>
      </c>
    </row>
    <row r="971" spans="1:16" x14ac:dyDescent="0.3">
      <c r="A971" t="s">
        <v>3329</v>
      </c>
      <c r="B971" s="1">
        <v>46040.810416666667</v>
      </c>
      <c r="C971" t="s">
        <v>35</v>
      </c>
      <c r="D971" t="s">
        <v>15</v>
      </c>
      <c r="E971" t="s">
        <v>19</v>
      </c>
      <c r="F971" t="s">
        <v>20</v>
      </c>
      <c r="G971">
        <v>0.81041666666666667</v>
      </c>
      <c r="H971" s="1">
        <v>46040</v>
      </c>
      <c r="I971">
        <v>1</v>
      </c>
      <c r="J971">
        <v>1</v>
      </c>
      <c r="K971">
        <v>2</v>
      </c>
      <c r="L971">
        <v>2</v>
      </c>
      <c r="M971" t="s">
        <v>5069</v>
      </c>
      <c r="N971" t="s">
        <v>5069</v>
      </c>
      <c r="O971">
        <v>1</v>
      </c>
      <c r="P971">
        <v>0</v>
      </c>
    </row>
    <row r="972" spans="1:16" x14ac:dyDescent="0.3">
      <c r="A972" t="s">
        <v>4239</v>
      </c>
      <c r="B972" s="1">
        <v>46040.84097222222</v>
      </c>
      <c r="C972" t="s">
        <v>40</v>
      </c>
      <c r="D972" t="s">
        <v>22</v>
      </c>
      <c r="E972" t="s">
        <v>16</v>
      </c>
      <c r="F972" t="s">
        <v>13</v>
      </c>
      <c r="G972">
        <v>0.84097222222222223</v>
      </c>
      <c r="H972" s="1">
        <v>46040</v>
      </c>
      <c r="I972">
        <v>1</v>
      </c>
      <c r="J972">
        <v>5</v>
      </c>
      <c r="K972">
        <v>1</v>
      </c>
      <c r="L972">
        <v>5</v>
      </c>
      <c r="M972" t="s">
        <v>5071</v>
      </c>
      <c r="N972" t="s">
        <v>5071</v>
      </c>
      <c r="O972">
        <v>1</v>
      </c>
      <c r="P972">
        <v>0</v>
      </c>
    </row>
    <row r="973" spans="1:16" x14ac:dyDescent="0.3">
      <c r="A973" t="s">
        <v>1731</v>
      </c>
      <c r="B973" s="1">
        <v>46040.849305555559</v>
      </c>
      <c r="C973" t="s">
        <v>7</v>
      </c>
      <c r="D973" t="s">
        <v>18</v>
      </c>
      <c r="E973" t="s">
        <v>19</v>
      </c>
      <c r="F973" t="s">
        <v>13</v>
      </c>
      <c r="G973">
        <v>0.84930555555555554</v>
      </c>
      <c r="H973" s="1">
        <v>46040</v>
      </c>
      <c r="I973">
        <v>1</v>
      </c>
      <c r="J973">
        <v>3</v>
      </c>
      <c r="K973">
        <v>1</v>
      </c>
      <c r="L973">
        <v>3</v>
      </c>
      <c r="M973" t="s">
        <v>5069</v>
      </c>
      <c r="N973" t="s">
        <v>5069</v>
      </c>
      <c r="O973">
        <v>1</v>
      </c>
      <c r="P973">
        <v>0</v>
      </c>
    </row>
    <row r="974" spans="1:16" x14ac:dyDescent="0.3">
      <c r="A974" t="s">
        <v>1910</v>
      </c>
      <c r="B974" s="1">
        <v>46040.857638888891</v>
      </c>
      <c r="C974" t="s">
        <v>47</v>
      </c>
      <c r="D974" t="s">
        <v>18</v>
      </c>
      <c r="E974" t="s">
        <v>16</v>
      </c>
      <c r="F974" t="s">
        <v>10</v>
      </c>
      <c r="G974">
        <v>0.85763888888888884</v>
      </c>
      <c r="H974" s="1">
        <v>46040</v>
      </c>
      <c r="I974">
        <v>1</v>
      </c>
      <c r="J974">
        <v>1</v>
      </c>
      <c r="K974">
        <v>2</v>
      </c>
      <c r="L974">
        <v>2</v>
      </c>
      <c r="M974" t="s">
        <v>5069</v>
      </c>
      <c r="N974" t="s">
        <v>5069</v>
      </c>
      <c r="O974">
        <v>1</v>
      </c>
      <c r="P974">
        <v>0</v>
      </c>
    </row>
    <row r="975" spans="1:16" x14ac:dyDescent="0.3">
      <c r="A975" t="s">
        <v>4187</v>
      </c>
      <c r="B975" s="1">
        <v>46040.866666666669</v>
      </c>
      <c r="C975" t="s">
        <v>35</v>
      </c>
      <c r="D975" t="s">
        <v>18</v>
      </c>
      <c r="E975" t="s">
        <v>19</v>
      </c>
      <c r="F975" t="s">
        <v>10</v>
      </c>
      <c r="G975">
        <v>0.8666666666666667</v>
      </c>
      <c r="H975" s="1">
        <v>46040</v>
      </c>
      <c r="I975">
        <v>1</v>
      </c>
      <c r="J975">
        <v>1</v>
      </c>
      <c r="K975">
        <v>2</v>
      </c>
      <c r="L975">
        <v>2</v>
      </c>
      <c r="M975" t="s">
        <v>5069</v>
      </c>
      <c r="N975" t="s">
        <v>5069</v>
      </c>
      <c r="O975">
        <v>1</v>
      </c>
      <c r="P975">
        <v>0</v>
      </c>
    </row>
    <row r="976" spans="1:16" x14ac:dyDescent="0.3">
      <c r="A976" t="s">
        <v>2119</v>
      </c>
      <c r="B976" s="1">
        <v>46040.900694444441</v>
      </c>
      <c r="C976" t="s">
        <v>7</v>
      </c>
      <c r="D976" t="s">
        <v>18</v>
      </c>
      <c r="E976" t="s">
        <v>19</v>
      </c>
      <c r="F976" t="s">
        <v>33</v>
      </c>
      <c r="G976">
        <v>0.90069444444444446</v>
      </c>
      <c r="H976" s="1">
        <v>46040</v>
      </c>
      <c r="I976">
        <v>1</v>
      </c>
      <c r="J976">
        <v>3</v>
      </c>
      <c r="K976">
        <v>4</v>
      </c>
      <c r="L976">
        <v>12</v>
      </c>
      <c r="M976" t="s">
        <v>5073</v>
      </c>
      <c r="N976" t="s">
        <v>5073</v>
      </c>
      <c r="O976">
        <v>1</v>
      </c>
      <c r="P976">
        <v>1</v>
      </c>
    </row>
    <row r="977" spans="1:16" x14ac:dyDescent="0.3">
      <c r="A977" t="s">
        <v>1789</v>
      </c>
      <c r="B977" s="1">
        <v>46040.90625</v>
      </c>
      <c r="C977" t="s">
        <v>7</v>
      </c>
      <c r="D977" t="s">
        <v>8</v>
      </c>
      <c r="E977" t="s">
        <v>19</v>
      </c>
      <c r="F977" t="s">
        <v>20</v>
      </c>
      <c r="G977">
        <v>0.90625</v>
      </c>
      <c r="H977" s="1">
        <v>46040</v>
      </c>
      <c r="I977">
        <v>1</v>
      </c>
      <c r="J977">
        <v>3</v>
      </c>
      <c r="K977">
        <v>2</v>
      </c>
      <c r="L977">
        <v>6</v>
      </c>
      <c r="M977" t="s">
        <v>5071</v>
      </c>
      <c r="N977" t="s">
        <v>5071</v>
      </c>
      <c r="O977">
        <v>1</v>
      </c>
      <c r="P977">
        <v>0</v>
      </c>
    </row>
    <row r="978" spans="1:16" x14ac:dyDescent="0.3">
      <c r="A978" t="s">
        <v>3441</v>
      </c>
      <c r="B978" s="1">
        <v>46040.908333333333</v>
      </c>
      <c r="C978" t="s">
        <v>47</v>
      </c>
      <c r="D978" t="s">
        <v>18</v>
      </c>
      <c r="E978" t="s">
        <v>16</v>
      </c>
      <c r="F978" t="s">
        <v>20</v>
      </c>
      <c r="G978">
        <v>0.90833333333333333</v>
      </c>
      <c r="H978" s="1">
        <v>46040</v>
      </c>
      <c r="I978">
        <v>1</v>
      </c>
      <c r="J978">
        <v>1</v>
      </c>
      <c r="K978">
        <v>2</v>
      </c>
      <c r="L978">
        <v>2</v>
      </c>
      <c r="M978" t="s">
        <v>5069</v>
      </c>
      <c r="N978" t="s">
        <v>5069</v>
      </c>
      <c r="O978">
        <v>1</v>
      </c>
      <c r="P978">
        <v>0</v>
      </c>
    </row>
    <row r="979" spans="1:16" x14ac:dyDescent="0.3">
      <c r="A979" t="s">
        <v>388</v>
      </c>
      <c r="B979" s="1">
        <v>46040.913888888892</v>
      </c>
      <c r="C979" t="s">
        <v>40</v>
      </c>
      <c r="D979" t="s">
        <v>22</v>
      </c>
      <c r="E979" t="s">
        <v>16</v>
      </c>
      <c r="F979" t="s">
        <v>33</v>
      </c>
      <c r="G979">
        <v>0.91388888888888886</v>
      </c>
      <c r="H979" s="1">
        <v>46040</v>
      </c>
      <c r="I979">
        <v>1</v>
      </c>
      <c r="J979">
        <v>5</v>
      </c>
      <c r="K979">
        <v>4</v>
      </c>
      <c r="L979">
        <v>20</v>
      </c>
      <c r="M979" t="s">
        <v>5075</v>
      </c>
      <c r="N979" t="s">
        <v>5076</v>
      </c>
      <c r="O979">
        <v>1</v>
      </c>
      <c r="P979">
        <v>1</v>
      </c>
    </row>
    <row r="980" spans="1:16" x14ac:dyDescent="0.3">
      <c r="A980" t="s">
        <v>176</v>
      </c>
      <c r="B980" s="1">
        <v>46040.923611111109</v>
      </c>
      <c r="C980" t="s">
        <v>7</v>
      </c>
      <c r="D980" t="s">
        <v>18</v>
      </c>
      <c r="E980" t="s">
        <v>19</v>
      </c>
      <c r="F980" t="s">
        <v>10</v>
      </c>
      <c r="G980">
        <v>0.92361111111111116</v>
      </c>
      <c r="H980" s="1">
        <v>46040</v>
      </c>
      <c r="I980">
        <v>1</v>
      </c>
      <c r="J980">
        <v>3</v>
      </c>
      <c r="K980">
        <v>2</v>
      </c>
      <c r="L980">
        <v>6</v>
      </c>
      <c r="M980" t="s">
        <v>5071</v>
      </c>
      <c r="N980" t="s">
        <v>5071</v>
      </c>
      <c r="O980">
        <v>1</v>
      </c>
      <c r="P980">
        <v>0</v>
      </c>
    </row>
    <row r="981" spans="1:16" x14ac:dyDescent="0.3">
      <c r="A981" t="s">
        <v>4495</v>
      </c>
      <c r="B981" s="1">
        <v>46040.972916666666</v>
      </c>
      <c r="C981" t="s">
        <v>12</v>
      </c>
      <c r="D981" t="s">
        <v>15</v>
      </c>
      <c r="E981" t="s">
        <v>31</v>
      </c>
      <c r="F981" t="s">
        <v>33</v>
      </c>
      <c r="G981">
        <v>0.97291666666666665</v>
      </c>
      <c r="H981" s="1">
        <v>46040</v>
      </c>
      <c r="I981">
        <v>1</v>
      </c>
      <c r="J981">
        <v>1</v>
      </c>
      <c r="K981">
        <v>4</v>
      </c>
      <c r="L981">
        <v>4</v>
      </c>
      <c r="M981" t="s">
        <v>5069</v>
      </c>
      <c r="N981" t="s">
        <v>5069</v>
      </c>
      <c r="O981">
        <v>1</v>
      </c>
      <c r="P981">
        <v>1</v>
      </c>
    </row>
    <row r="982" spans="1:16" x14ac:dyDescent="0.3">
      <c r="A982" t="s">
        <v>4227</v>
      </c>
      <c r="B982" s="1">
        <v>46041.033333333333</v>
      </c>
      <c r="C982" t="s">
        <v>35</v>
      </c>
      <c r="D982" t="s">
        <v>18</v>
      </c>
      <c r="E982" t="s">
        <v>19</v>
      </c>
      <c r="F982" t="s">
        <v>10</v>
      </c>
      <c r="G982">
        <v>3.3333333333333333E-2</v>
      </c>
      <c r="H982" s="1">
        <v>46041</v>
      </c>
      <c r="I982">
        <v>1</v>
      </c>
      <c r="J982">
        <v>1</v>
      </c>
      <c r="K982">
        <v>2</v>
      </c>
      <c r="L982">
        <v>2</v>
      </c>
      <c r="M982" t="s">
        <v>5069</v>
      </c>
      <c r="N982" t="s">
        <v>5069</v>
      </c>
      <c r="O982">
        <v>1</v>
      </c>
      <c r="P982">
        <v>0</v>
      </c>
    </row>
    <row r="983" spans="1:16" x14ac:dyDescent="0.3">
      <c r="A983" t="s">
        <v>2292</v>
      </c>
      <c r="B983" s="1">
        <v>46041.061805555553</v>
      </c>
      <c r="C983" t="s">
        <v>35</v>
      </c>
      <c r="D983" t="s">
        <v>22</v>
      </c>
      <c r="E983" t="s">
        <v>16</v>
      </c>
      <c r="F983" t="s">
        <v>20</v>
      </c>
      <c r="G983">
        <v>6.1805555555555558E-2</v>
      </c>
      <c r="H983" s="1">
        <v>46041</v>
      </c>
      <c r="I983">
        <v>1</v>
      </c>
      <c r="J983">
        <v>1</v>
      </c>
      <c r="K983">
        <v>2</v>
      </c>
      <c r="L983">
        <v>2</v>
      </c>
      <c r="M983" t="s">
        <v>5069</v>
      </c>
      <c r="N983" t="s">
        <v>5069</v>
      </c>
      <c r="O983">
        <v>1</v>
      </c>
      <c r="P983">
        <v>0</v>
      </c>
    </row>
    <row r="984" spans="1:16" x14ac:dyDescent="0.3">
      <c r="A984" t="s">
        <v>890</v>
      </c>
      <c r="B984" s="1">
        <v>46041.072916666664</v>
      </c>
      <c r="C984" t="s">
        <v>7</v>
      </c>
      <c r="D984" t="s">
        <v>22</v>
      </c>
      <c r="E984" t="s">
        <v>19</v>
      </c>
      <c r="F984" t="s">
        <v>20</v>
      </c>
      <c r="G984">
        <v>7.2916666666666671E-2</v>
      </c>
      <c r="H984" s="1">
        <v>46041</v>
      </c>
      <c r="I984">
        <v>1</v>
      </c>
      <c r="J984">
        <v>3</v>
      </c>
      <c r="K984">
        <v>2</v>
      </c>
      <c r="L984">
        <v>6</v>
      </c>
      <c r="M984" t="s">
        <v>5071</v>
      </c>
      <c r="N984" t="s">
        <v>5071</v>
      </c>
      <c r="O984">
        <v>1</v>
      </c>
      <c r="P984">
        <v>0</v>
      </c>
    </row>
    <row r="985" spans="1:16" x14ac:dyDescent="0.3">
      <c r="A985" t="s">
        <v>3937</v>
      </c>
      <c r="B985" s="1">
        <v>46041.079861111109</v>
      </c>
      <c r="C985" t="s">
        <v>7</v>
      </c>
      <c r="D985" t="s">
        <v>15</v>
      </c>
      <c r="E985" t="s">
        <v>19</v>
      </c>
      <c r="F985" t="s">
        <v>10</v>
      </c>
      <c r="G985">
        <v>7.9861111111111105E-2</v>
      </c>
      <c r="H985" s="1">
        <v>46041</v>
      </c>
      <c r="I985">
        <v>1</v>
      </c>
      <c r="J985">
        <v>3</v>
      </c>
      <c r="K985">
        <v>2</v>
      </c>
      <c r="L985">
        <v>6</v>
      </c>
      <c r="M985" t="s">
        <v>5071</v>
      </c>
      <c r="N985" t="s">
        <v>5071</v>
      </c>
      <c r="O985">
        <v>1</v>
      </c>
      <c r="P985">
        <v>0</v>
      </c>
    </row>
    <row r="986" spans="1:16" x14ac:dyDescent="0.3">
      <c r="A986" t="s">
        <v>3189</v>
      </c>
      <c r="B986" s="1">
        <v>46041.121527777781</v>
      </c>
      <c r="C986" t="s">
        <v>40</v>
      </c>
      <c r="D986" t="s">
        <v>15</v>
      </c>
      <c r="E986" t="s">
        <v>16</v>
      </c>
      <c r="F986" t="s">
        <v>20</v>
      </c>
      <c r="G986">
        <v>0.12152777777777778</v>
      </c>
      <c r="H986" s="1">
        <v>46041</v>
      </c>
      <c r="I986">
        <v>1</v>
      </c>
      <c r="J986">
        <v>5</v>
      </c>
      <c r="K986">
        <v>2</v>
      </c>
      <c r="L986">
        <v>10</v>
      </c>
      <c r="M986" t="s">
        <v>5071</v>
      </c>
      <c r="N986" t="s">
        <v>5071</v>
      </c>
      <c r="O986">
        <v>1</v>
      </c>
      <c r="P986">
        <v>0</v>
      </c>
    </row>
    <row r="987" spans="1:16" x14ac:dyDescent="0.3">
      <c r="A987" t="s">
        <v>1084</v>
      </c>
      <c r="B987" s="1">
        <v>46041.131944444445</v>
      </c>
      <c r="C987" t="s">
        <v>35</v>
      </c>
      <c r="D987" t="s">
        <v>15</v>
      </c>
      <c r="E987" t="s">
        <v>16</v>
      </c>
      <c r="F987" t="s">
        <v>13</v>
      </c>
      <c r="G987">
        <v>0.13194444444444445</v>
      </c>
      <c r="H987" s="1">
        <v>46041</v>
      </c>
      <c r="I987">
        <v>1</v>
      </c>
      <c r="J987">
        <v>1</v>
      </c>
      <c r="K987">
        <v>1</v>
      </c>
      <c r="L987">
        <v>1</v>
      </c>
      <c r="M987" t="s">
        <v>5069</v>
      </c>
      <c r="N987" t="s">
        <v>5069</v>
      </c>
      <c r="O987">
        <v>1</v>
      </c>
      <c r="P987">
        <v>0</v>
      </c>
    </row>
    <row r="988" spans="1:16" x14ac:dyDescent="0.3">
      <c r="A988" t="s">
        <v>3972</v>
      </c>
      <c r="B988" s="1">
        <v>46041.13958333333</v>
      </c>
      <c r="C988" t="s">
        <v>40</v>
      </c>
      <c r="D988" t="s">
        <v>18</v>
      </c>
      <c r="E988" t="s">
        <v>16</v>
      </c>
      <c r="F988" t="s">
        <v>33</v>
      </c>
      <c r="G988">
        <v>0.13958333333333334</v>
      </c>
      <c r="H988" s="1">
        <v>46041</v>
      </c>
      <c r="I988">
        <v>1</v>
      </c>
      <c r="J988">
        <v>5</v>
      </c>
      <c r="K988">
        <v>4</v>
      </c>
      <c r="L988">
        <v>20</v>
      </c>
      <c r="M988" t="s">
        <v>5075</v>
      </c>
      <c r="N988" t="s">
        <v>5076</v>
      </c>
      <c r="O988">
        <v>1</v>
      </c>
      <c r="P988">
        <v>1</v>
      </c>
    </row>
    <row r="989" spans="1:16" x14ac:dyDescent="0.3">
      <c r="A989" t="s">
        <v>3686</v>
      </c>
      <c r="B989" s="1">
        <v>46041.186111111114</v>
      </c>
      <c r="C989" t="s">
        <v>7</v>
      </c>
      <c r="D989" t="s">
        <v>8</v>
      </c>
      <c r="E989" t="s">
        <v>19</v>
      </c>
      <c r="F989" t="s">
        <v>20</v>
      </c>
      <c r="G989">
        <v>0.18611111111111112</v>
      </c>
      <c r="H989" s="1">
        <v>46041</v>
      </c>
      <c r="I989">
        <v>1</v>
      </c>
      <c r="J989">
        <v>3</v>
      </c>
      <c r="K989">
        <v>2</v>
      </c>
      <c r="L989">
        <v>6</v>
      </c>
      <c r="M989" t="s">
        <v>5071</v>
      </c>
      <c r="N989" t="s">
        <v>5071</v>
      </c>
      <c r="O989">
        <v>1</v>
      </c>
      <c r="P989">
        <v>0</v>
      </c>
    </row>
    <row r="990" spans="1:16" x14ac:dyDescent="0.3">
      <c r="A990" t="s">
        <v>4125</v>
      </c>
      <c r="B990" s="1">
        <v>46041.188888888886</v>
      </c>
      <c r="C990" t="s">
        <v>7</v>
      </c>
      <c r="D990" t="s">
        <v>22</v>
      </c>
      <c r="E990" t="s">
        <v>9</v>
      </c>
      <c r="F990" t="s">
        <v>13</v>
      </c>
      <c r="G990">
        <v>0.18888888888888888</v>
      </c>
      <c r="H990" s="1">
        <v>46041</v>
      </c>
      <c r="I990">
        <v>1</v>
      </c>
      <c r="J990">
        <v>3</v>
      </c>
      <c r="K990">
        <v>1</v>
      </c>
      <c r="L990">
        <v>3</v>
      </c>
      <c r="M990" t="s">
        <v>5069</v>
      </c>
      <c r="N990" t="s">
        <v>5069</v>
      </c>
      <c r="O990">
        <v>1</v>
      </c>
      <c r="P990">
        <v>0</v>
      </c>
    </row>
    <row r="991" spans="1:16" x14ac:dyDescent="0.3">
      <c r="A991" t="s">
        <v>3039</v>
      </c>
      <c r="B991" s="1">
        <v>46041.195833333331</v>
      </c>
      <c r="C991" t="s">
        <v>7</v>
      </c>
      <c r="D991" t="s">
        <v>22</v>
      </c>
      <c r="E991" t="s">
        <v>19</v>
      </c>
      <c r="F991" t="s">
        <v>20</v>
      </c>
      <c r="G991">
        <v>0.19583333333333333</v>
      </c>
      <c r="H991" s="1">
        <v>46041</v>
      </c>
      <c r="I991">
        <v>1</v>
      </c>
      <c r="J991">
        <v>3</v>
      </c>
      <c r="K991">
        <v>2</v>
      </c>
      <c r="L991">
        <v>6</v>
      </c>
      <c r="M991" t="s">
        <v>5071</v>
      </c>
      <c r="N991" t="s">
        <v>5071</v>
      </c>
      <c r="O991">
        <v>1</v>
      </c>
      <c r="P991">
        <v>0</v>
      </c>
    </row>
    <row r="992" spans="1:16" x14ac:dyDescent="0.3">
      <c r="A992" t="s">
        <v>3342</v>
      </c>
      <c r="B992" s="1">
        <v>46041.225694444445</v>
      </c>
      <c r="C992" t="s">
        <v>35</v>
      </c>
      <c r="D992" t="s">
        <v>18</v>
      </c>
      <c r="E992" t="s">
        <v>31</v>
      </c>
      <c r="F992" t="s">
        <v>20</v>
      </c>
      <c r="G992">
        <v>0.22569444444444445</v>
      </c>
      <c r="H992" s="1">
        <v>46041</v>
      </c>
      <c r="I992">
        <v>1</v>
      </c>
      <c r="J992">
        <v>1</v>
      </c>
      <c r="K992">
        <v>2</v>
      </c>
      <c r="L992">
        <v>2</v>
      </c>
      <c r="M992" t="s">
        <v>5069</v>
      </c>
      <c r="N992" t="s">
        <v>5069</v>
      </c>
      <c r="O992">
        <v>1</v>
      </c>
      <c r="P992">
        <v>0</v>
      </c>
    </row>
    <row r="993" spans="1:16" x14ac:dyDescent="0.3">
      <c r="A993" t="s">
        <v>2125</v>
      </c>
      <c r="B993" s="1">
        <v>46041.232638888891</v>
      </c>
      <c r="C993" t="s">
        <v>7</v>
      </c>
      <c r="D993" t="s">
        <v>18</v>
      </c>
      <c r="E993" t="s">
        <v>19</v>
      </c>
      <c r="F993" t="s">
        <v>20</v>
      </c>
      <c r="G993">
        <v>0.2326388888888889</v>
      </c>
      <c r="H993" s="1">
        <v>46041</v>
      </c>
      <c r="I993">
        <v>1</v>
      </c>
      <c r="J993">
        <v>3</v>
      </c>
      <c r="K993">
        <v>2</v>
      </c>
      <c r="L993">
        <v>6</v>
      </c>
      <c r="M993" t="s">
        <v>5071</v>
      </c>
      <c r="N993" t="s">
        <v>5071</v>
      </c>
      <c r="O993">
        <v>1</v>
      </c>
      <c r="P993">
        <v>0</v>
      </c>
    </row>
    <row r="994" spans="1:16" x14ac:dyDescent="0.3">
      <c r="A994" t="s">
        <v>2304</v>
      </c>
      <c r="B994" s="1">
        <v>46041.245138888888</v>
      </c>
      <c r="C994" t="s">
        <v>7</v>
      </c>
      <c r="D994" t="s">
        <v>8</v>
      </c>
      <c r="E994" t="s">
        <v>19</v>
      </c>
      <c r="F994" t="s">
        <v>10</v>
      </c>
      <c r="G994">
        <v>0.24513888888888888</v>
      </c>
      <c r="H994" s="1">
        <v>46041</v>
      </c>
      <c r="I994">
        <v>1</v>
      </c>
      <c r="J994">
        <v>3</v>
      </c>
      <c r="K994">
        <v>2</v>
      </c>
      <c r="L994">
        <v>6</v>
      </c>
      <c r="M994" t="s">
        <v>5071</v>
      </c>
      <c r="N994" t="s">
        <v>5071</v>
      </c>
      <c r="O994">
        <v>1</v>
      </c>
      <c r="P994">
        <v>0</v>
      </c>
    </row>
    <row r="995" spans="1:16" x14ac:dyDescent="0.3">
      <c r="A995" t="s">
        <v>293</v>
      </c>
      <c r="B995" s="1">
        <v>46041.246527777781</v>
      </c>
      <c r="C995" t="s">
        <v>35</v>
      </c>
      <c r="D995" t="s">
        <v>15</v>
      </c>
      <c r="E995" t="s">
        <v>31</v>
      </c>
      <c r="F995" t="s">
        <v>13</v>
      </c>
      <c r="G995">
        <v>0.24652777777777779</v>
      </c>
      <c r="H995" s="1">
        <v>46041</v>
      </c>
      <c r="I995">
        <v>1</v>
      </c>
      <c r="J995">
        <v>1</v>
      </c>
      <c r="K995">
        <v>1</v>
      </c>
      <c r="L995">
        <v>1</v>
      </c>
      <c r="M995" t="s">
        <v>5069</v>
      </c>
      <c r="N995" t="s">
        <v>5069</v>
      </c>
      <c r="O995">
        <v>1</v>
      </c>
      <c r="P995">
        <v>0</v>
      </c>
    </row>
    <row r="996" spans="1:16" x14ac:dyDescent="0.3">
      <c r="A996" t="s">
        <v>903</v>
      </c>
      <c r="B996" s="1">
        <v>46041.261805555558</v>
      </c>
      <c r="C996" t="s">
        <v>7</v>
      </c>
      <c r="D996" t="s">
        <v>18</v>
      </c>
      <c r="E996" t="s">
        <v>19</v>
      </c>
      <c r="F996" t="s">
        <v>33</v>
      </c>
      <c r="G996">
        <v>0.26180555555555557</v>
      </c>
      <c r="H996" s="1">
        <v>46041</v>
      </c>
      <c r="I996">
        <v>1</v>
      </c>
      <c r="J996">
        <v>3</v>
      </c>
      <c r="K996">
        <v>4</v>
      </c>
      <c r="L996">
        <v>12</v>
      </c>
      <c r="M996" t="s">
        <v>5073</v>
      </c>
      <c r="N996" t="s">
        <v>5073</v>
      </c>
      <c r="O996">
        <v>1</v>
      </c>
      <c r="P996">
        <v>1</v>
      </c>
    </row>
    <row r="997" spans="1:16" x14ac:dyDescent="0.3">
      <c r="A997" t="s">
        <v>1689</v>
      </c>
      <c r="B997" s="1">
        <v>46041.270138888889</v>
      </c>
      <c r="C997" t="s">
        <v>12</v>
      </c>
      <c r="D997" t="s">
        <v>18</v>
      </c>
      <c r="E997" t="s">
        <v>9</v>
      </c>
      <c r="F997" t="s">
        <v>33</v>
      </c>
      <c r="G997">
        <v>0.27013888888888887</v>
      </c>
      <c r="H997" s="1">
        <v>46041</v>
      </c>
      <c r="I997">
        <v>1</v>
      </c>
      <c r="J997">
        <v>1</v>
      </c>
      <c r="K997">
        <v>4</v>
      </c>
      <c r="L997">
        <v>4</v>
      </c>
      <c r="M997" t="s">
        <v>5069</v>
      </c>
      <c r="N997" t="s">
        <v>5069</v>
      </c>
      <c r="O997">
        <v>1</v>
      </c>
      <c r="P997">
        <v>1</v>
      </c>
    </row>
    <row r="998" spans="1:16" x14ac:dyDescent="0.3">
      <c r="A998" t="s">
        <v>4596</v>
      </c>
      <c r="B998" s="1">
        <v>46041.299305555556</v>
      </c>
      <c r="C998" t="s">
        <v>26</v>
      </c>
      <c r="D998" t="s">
        <v>22</v>
      </c>
      <c r="E998" t="s">
        <v>31</v>
      </c>
      <c r="F998" t="s">
        <v>20</v>
      </c>
      <c r="G998">
        <v>0.29930555555555555</v>
      </c>
      <c r="H998" s="1">
        <v>46041</v>
      </c>
      <c r="I998">
        <v>1</v>
      </c>
      <c r="J998">
        <v>3</v>
      </c>
      <c r="K998">
        <v>2</v>
      </c>
      <c r="L998">
        <v>6</v>
      </c>
      <c r="M998" t="s">
        <v>5071</v>
      </c>
      <c r="N998" t="s">
        <v>5071</v>
      </c>
      <c r="O998">
        <v>1</v>
      </c>
      <c r="P998">
        <v>0</v>
      </c>
    </row>
    <row r="999" spans="1:16" x14ac:dyDescent="0.3">
      <c r="A999" t="s">
        <v>2152</v>
      </c>
      <c r="B999" s="1">
        <v>46041.317361111112</v>
      </c>
      <c r="C999" t="s">
        <v>26</v>
      </c>
      <c r="D999" t="s">
        <v>18</v>
      </c>
      <c r="E999" t="s">
        <v>31</v>
      </c>
      <c r="F999" t="s">
        <v>53</v>
      </c>
      <c r="G999">
        <v>0.31736111111111109</v>
      </c>
      <c r="H999" s="1">
        <v>46041</v>
      </c>
      <c r="I999">
        <v>1</v>
      </c>
      <c r="J999">
        <v>3</v>
      </c>
      <c r="K999">
        <v>5</v>
      </c>
      <c r="L999">
        <v>15</v>
      </c>
      <c r="M999" t="s">
        <v>5073</v>
      </c>
      <c r="N999" t="s">
        <v>5073</v>
      </c>
      <c r="O999">
        <v>1</v>
      </c>
      <c r="P999">
        <v>1</v>
      </c>
    </row>
    <row r="1000" spans="1:16" x14ac:dyDescent="0.3">
      <c r="A1000" t="s">
        <v>1085</v>
      </c>
      <c r="B1000" s="1">
        <v>46041.337500000001</v>
      </c>
      <c r="C1000" t="s">
        <v>40</v>
      </c>
      <c r="D1000" t="s">
        <v>22</v>
      </c>
      <c r="E1000" t="s">
        <v>16</v>
      </c>
      <c r="F1000" t="s">
        <v>10</v>
      </c>
      <c r="G1000">
        <v>0.33750000000000002</v>
      </c>
      <c r="H1000" s="1">
        <v>46041</v>
      </c>
      <c r="I1000">
        <v>1</v>
      </c>
      <c r="J1000">
        <v>5</v>
      </c>
      <c r="K1000">
        <v>2</v>
      </c>
      <c r="L1000">
        <v>10</v>
      </c>
      <c r="M1000" t="s">
        <v>5071</v>
      </c>
      <c r="N1000" t="s">
        <v>5071</v>
      </c>
      <c r="O1000">
        <v>1</v>
      </c>
      <c r="P1000">
        <v>0</v>
      </c>
    </row>
    <row r="1001" spans="1:16" x14ac:dyDescent="0.3">
      <c r="A1001" t="s">
        <v>87</v>
      </c>
      <c r="B1001" s="1">
        <v>46041.349305555559</v>
      </c>
      <c r="C1001" t="s">
        <v>40</v>
      </c>
      <c r="D1001" t="s">
        <v>8</v>
      </c>
      <c r="E1001" t="s">
        <v>16</v>
      </c>
      <c r="F1001" t="s">
        <v>13</v>
      </c>
      <c r="G1001">
        <v>0.34930555555555554</v>
      </c>
      <c r="H1001" s="1">
        <v>46041</v>
      </c>
      <c r="I1001">
        <v>1</v>
      </c>
      <c r="J1001">
        <v>5</v>
      </c>
      <c r="K1001">
        <v>1</v>
      </c>
      <c r="L1001">
        <v>5</v>
      </c>
      <c r="M1001" t="s">
        <v>5071</v>
      </c>
      <c r="N1001" t="s">
        <v>5071</v>
      </c>
      <c r="O1001">
        <v>1</v>
      </c>
      <c r="P1001">
        <v>0</v>
      </c>
    </row>
    <row r="1002" spans="1:16" x14ac:dyDescent="0.3">
      <c r="A1002" t="s">
        <v>2278</v>
      </c>
      <c r="B1002" s="1">
        <v>46041.361111111109</v>
      </c>
      <c r="C1002" t="s">
        <v>7</v>
      </c>
      <c r="D1002" t="s">
        <v>15</v>
      </c>
      <c r="E1002" t="s">
        <v>19</v>
      </c>
      <c r="F1002" t="s">
        <v>53</v>
      </c>
      <c r="G1002">
        <v>0.3611111111111111</v>
      </c>
      <c r="H1002" s="1">
        <v>46041</v>
      </c>
      <c r="I1002">
        <v>1</v>
      </c>
      <c r="J1002">
        <v>3</v>
      </c>
      <c r="K1002">
        <v>5</v>
      </c>
      <c r="L1002">
        <v>15</v>
      </c>
      <c r="M1002" t="s">
        <v>5073</v>
      </c>
      <c r="N1002" t="s">
        <v>5073</v>
      </c>
      <c r="O1002">
        <v>1</v>
      </c>
      <c r="P1002">
        <v>1</v>
      </c>
    </row>
    <row r="1003" spans="1:16" x14ac:dyDescent="0.3">
      <c r="A1003" t="s">
        <v>4517</v>
      </c>
      <c r="B1003" s="1">
        <v>46041.375</v>
      </c>
      <c r="C1003" t="s">
        <v>7</v>
      </c>
      <c r="D1003" t="s">
        <v>18</v>
      </c>
      <c r="E1003" t="s">
        <v>19</v>
      </c>
      <c r="F1003" t="s">
        <v>20</v>
      </c>
      <c r="G1003">
        <v>0.375</v>
      </c>
      <c r="H1003" s="1">
        <v>46041</v>
      </c>
      <c r="I1003">
        <v>1</v>
      </c>
      <c r="J1003">
        <v>3</v>
      </c>
      <c r="K1003">
        <v>2</v>
      </c>
      <c r="L1003">
        <v>6</v>
      </c>
      <c r="M1003" t="s">
        <v>5071</v>
      </c>
      <c r="N1003" t="s">
        <v>5071</v>
      </c>
      <c r="O1003">
        <v>1</v>
      </c>
      <c r="P1003">
        <v>0</v>
      </c>
    </row>
    <row r="1004" spans="1:16" x14ac:dyDescent="0.3">
      <c r="A1004" t="s">
        <v>4714</v>
      </c>
      <c r="B1004" s="1">
        <v>46041.382638888892</v>
      </c>
      <c r="C1004" t="s">
        <v>7</v>
      </c>
      <c r="D1004" t="s">
        <v>18</v>
      </c>
      <c r="E1004" t="s">
        <v>19</v>
      </c>
      <c r="F1004" t="s">
        <v>10</v>
      </c>
      <c r="G1004">
        <v>0.38263888888888886</v>
      </c>
      <c r="H1004" s="1">
        <v>46041</v>
      </c>
      <c r="I1004">
        <v>1</v>
      </c>
      <c r="J1004">
        <v>3</v>
      </c>
      <c r="K1004">
        <v>2</v>
      </c>
      <c r="L1004">
        <v>6</v>
      </c>
      <c r="M1004" t="s">
        <v>5071</v>
      </c>
      <c r="N1004" t="s">
        <v>5071</v>
      </c>
      <c r="O1004">
        <v>1</v>
      </c>
      <c r="P1004">
        <v>0</v>
      </c>
    </row>
    <row r="1005" spans="1:16" x14ac:dyDescent="0.3">
      <c r="A1005" t="s">
        <v>4209</v>
      </c>
      <c r="B1005" s="1">
        <v>46041.409722222219</v>
      </c>
      <c r="C1005" t="s">
        <v>7</v>
      </c>
      <c r="D1005" t="s">
        <v>8</v>
      </c>
      <c r="E1005" t="s">
        <v>31</v>
      </c>
      <c r="F1005" t="s">
        <v>20</v>
      </c>
      <c r="G1005">
        <v>0.40972222222222221</v>
      </c>
      <c r="H1005" s="1">
        <v>46041</v>
      </c>
      <c r="I1005">
        <v>1</v>
      </c>
      <c r="J1005">
        <v>3</v>
      </c>
      <c r="K1005">
        <v>2</v>
      </c>
      <c r="L1005">
        <v>6</v>
      </c>
      <c r="M1005" t="s">
        <v>5071</v>
      </c>
      <c r="N1005" t="s">
        <v>5071</v>
      </c>
      <c r="O1005">
        <v>1</v>
      </c>
      <c r="P1005">
        <v>0</v>
      </c>
    </row>
    <row r="1006" spans="1:16" x14ac:dyDescent="0.3">
      <c r="A1006" t="s">
        <v>699</v>
      </c>
      <c r="B1006" s="1">
        <v>46041.423611111109</v>
      </c>
      <c r="C1006" t="s">
        <v>7</v>
      </c>
      <c r="D1006" t="s">
        <v>8</v>
      </c>
      <c r="E1006" t="s">
        <v>19</v>
      </c>
      <c r="F1006" t="s">
        <v>20</v>
      </c>
      <c r="G1006">
        <v>0.4236111111111111</v>
      </c>
      <c r="H1006" s="1">
        <v>46041</v>
      </c>
      <c r="I1006">
        <v>1</v>
      </c>
      <c r="J1006">
        <v>3</v>
      </c>
      <c r="K1006">
        <v>2</v>
      </c>
      <c r="L1006">
        <v>6</v>
      </c>
      <c r="M1006" t="s">
        <v>5071</v>
      </c>
      <c r="N1006" t="s">
        <v>5071</v>
      </c>
      <c r="O1006">
        <v>1</v>
      </c>
      <c r="P1006">
        <v>0</v>
      </c>
    </row>
    <row r="1007" spans="1:16" x14ac:dyDescent="0.3">
      <c r="A1007" t="s">
        <v>2359</v>
      </c>
      <c r="B1007" s="1">
        <v>46041.424305555556</v>
      </c>
      <c r="C1007" t="s">
        <v>26</v>
      </c>
      <c r="D1007" t="s">
        <v>22</v>
      </c>
      <c r="E1007" t="s">
        <v>19</v>
      </c>
      <c r="F1007" t="s">
        <v>20</v>
      </c>
      <c r="G1007">
        <v>0.42430555555555555</v>
      </c>
      <c r="H1007" s="1">
        <v>46041</v>
      </c>
      <c r="I1007">
        <v>1</v>
      </c>
      <c r="J1007">
        <v>3</v>
      </c>
      <c r="K1007">
        <v>2</v>
      </c>
      <c r="L1007">
        <v>6</v>
      </c>
      <c r="M1007" t="s">
        <v>5071</v>
      </c>
      <c r="N1007" t="s">
        <v>5071</v>
      </c>
      <c r="O1007">
        <v>1</v>
      </c>
      <c r="P1007">
        <v>0</v>
      </c>
    </row>
    <row r="1008" spans="1:16" x14ac:dyDescent="0.3">
      <c r="A1008" t="s">
        <v>695</v>
      </c>
      <c r="B1008" s="1">
        <v>46041.498611111114</v>
      </c>
      <c r="C1008" t="s">
        <v>7</v>
      </c>
      <c r="D1008" t="s">
        <v>18</v>
      </c>
      <c r="E1008" t="s">
        <v>19</v>
      </c>
      <c r="F1008" t="s">
        <v>10</v>
      </c>
      <c r="G1008">
        <v>0.49861111111111112</v>
      </c>
      <c r="H1008" s="1">
        <v>46041</v>
      </c>
      <c r="I1008">
        <v>1</v>
      </c>
      <c r="J1008">
        <v>3</v>
      </c>
      <c r="K1008">
        <v>2</v>
      </c>
      <c r="L1008">
        <v>6</v>
      </c>
      <c r="M1008" t="s">
        <v>5071</v>
      </c>
      <c r="N1008" t="s">
        <v>5071</v>
      </c>
      <c r="O1008">
        <v>1</v>
      </c>
      <c r="P1008">
        <v>0</v>
      </c>
    </row>
    <row r="1009" spans="1:16" x14ac:dyDescent="0.3">
      <c r="A1009" t="s">
        <v>4481</v>
      </c>
      <c r="B1009" s="1">
        <v>46041.510416666664</v>
      </c>
      <c r="C1009" t="s">
        <v>47</v>
      </c>
      <c r="D1009" t="s">
        <v>15</v>
      </c>
      <c r="E1009" t="s">
        <v>31</v>
      </c>
      <c r="F1009" t="s">
        <v>33</v>
      </c>
      <c r="G1009">
        <v>0.51041666666666663</v>
      </c>
      <c r="H1009" s="1">
        <v>46041</v>
      </c>
      <c r="I1009">
        <v>1</v>
      </c>
      <c r="J1009">
        <v>1</v>
      </c>
      <c r="K1009">
        <v>4</v>
      </c>
      <c r="L1009">
        <v>4</v>
      </c>
      <c r="M1009" t="s">
        <v>5069</v>
      </c>
      <c r="N1009" t="s">
        <v>5069</v>
      </c>
      <c r="O1009">
        <v>1</v>
      </c>
      <c r="P1009">
        <v>1</v>
      </c>
    </row>
    <row r="1010" spans="1:16" x14ac:dyDescent="0.3">
      <c r="A1010" t="s">
        <v>3681</v>
      </c>
      <c r="B1010" s="1">
        <v>46041.527083333334</v>
      </c>
      <c r="C1010" t="s">
        <v>7</v>
      </c>
      <c r="D1010" t="s">
        <v>15</v>
      </c>
      <c r="E1010" t="s">
        <v>19</v>
      </c>
      <c r="F1010" t="s">
        <v>20</v>
      </c>
      <c r="G1010">
        <v>0.52708333333333335</v>
      </c>
      <c r="H1010" s="1">
        <v>46041</v>
      </c>
      <c r="I1010">
        <v>1</v>
      </c>
      <c r="J1010">
        <v>3</v>
      </c>
      <c r="K1010">
        <v>2</v>
      </c>
      <c r="L1010">
        <v>6</v>
      </c>
      <c r="M1010" t="s">
        <v>5071</v>
      </c>
      <c r="N1010" t="s">
        <v>5071</v>
      </c>
      <c r="O1010">
        <v>1</v>
      </c>
      <c r="P1010">
        <v>0</v>
      </c>
    </row>
    <row r="1011" spans="1:16" x14ac:dyDescent="0.3">
      <c r="A1011" t="s">
        <v>349</v>
      </c>
      <c r="B1011" s="1">
        <v>46041.55</v>
      </c>
      <c r="C1011" t="s">
        <v>40</v>
      </c>
      <c r="D1011" t="s">
        <v>8</v>
      </c>
      <c r="E1011" t="s">
        <v>16</v>
      </c>
      <c r="F1011" t="s">
        <v>10</v>
      </c>
      <c r="G1011">
        <v>0.55000000000000004</v>
      </c>
      <c r="H1011" s="1">
        <v>46041</v>
      </c>
      <c r="I1011">
        <v>1</v>
      </c>
      <c r="J1011">
        <v>5</v>
      </c>
      <c r="K1011">
        <v>2</v>
      </c>
      <c r="L1011">
        <v>10</v>
      </c>
      <c r="M1011" t="s">
        <v>5071</v>
      </c>
      <c r="N1011" t="s">
        <v>5071</v>
      </c>
      <c r="O1011">
        <v>1</v>
      </c>
      <c r="P1011">
        <v>0</v>
      </c>
    </row>
    <row r="1012" spans="1:16" x14ac:dyDescent="0.3">
      <c r="A1012" t="s">
        <v>688</v>
      </c>
      <c r="B1012" s="1">
        <v>46041.561111111114</v>
      </c>
      <c r="C1012" t="s">
        <v>7</v>
      </c>
      <c r="D1012" t="s">
        <v>8</v>
      </c>
      <c r="E1012" t="s">
        <v>19</v>
      </c>
      <c r="F1012" t="s">
        <v>10</v>
      </c>
      <c r="G1012">
        <v>0.56111111111111112</v>
      </c>
      <c r="H1012" s="1">
        <v>46041</v>
      </c>
      <c r="I1012">
        <v>1</v>
      </c>
      <c r="J1012">
        <v>3</v>
      </c>
      <c r="K1012">
        <v>2</v>
      </c>
      <c r="L1012">
        <v>6</v>
      </c>
      <c r="M1012" t="s">
        <v>5071</v>
      </c>
      <c r="N1012" t="s">
        <v>5071</v>
      </c>
      <c r="O1012">
        <v>1</v>
      </c>
      <c r="P1012">
        <v>0</v>
      </c>
    </row>
    <row r="1013" spans="1:16" x14ac:dyDescent="0.3">
      <c r="A1013" t="s">
        <v>275</v>
      </c>
      <c r="B1013" s="1">
        <v>46041.580555555556</v>
      </c>
      <c r="C1013" t="s">
        <v>35</v>
      </c>
      <c r="D1013" t="s">
        <v>22</v>
      </c>
      <c r="E1013" t="s">
        <v>9</v>
      </c>
      <c r="F1013" t="s">
        <v>13</v>
      </c>
      <c r="G1013">
        <v>0.5805555555555556</v>
      </c>
      <c r="H1013" s="1">
        <v>46041</v>
      </c>
      <c r="I1013">
        <v>1</v>
      </c>
      <c r="J1013">
        <v>1</v>
      </c>
      <c r="K1013">
        <v>1</v>
      </c>
      <c r="L1013">
        <v>1</v>
      </c>
      <c r="M1013" t="s">
        <v>5069</v>
      </c>
      <c r="N1013" t="s">
        <v>5069</v>
      </c>
      <c r="O1013">
        <v>1</v>
      </c>
      <c r="P1013">
        <v>0</v>
      </c>
    </row>
    <row r="1014" spans="1:16" x14ac:dyDescent="0.3">
      <c r="A1014" t="s">
        <v>106</v>
      </c>
      <c r="B1014" s="1">
        <v>46041.581250000003</v>
      </c>
      <c r="C1014" t="s">
        <v>7</v>
      </c>
      <c r="D1014" t="s">
        <v>15</v>
      </c>
      <c r="E1014" t="s">
        <v>9</v>
      </c>
      <c r="F1014" t="s">
        <v>13</v>
      </c>
      <c r="G1014">
        <v>0.58125000000000004</v>
      </c>
      <c r="H1014" s="1">
        <v>46041</v>
      </c>
      <c r="I1014">
        <v>1</v>
      </c>
      <c r="J1014">
        <v>3</v>
      </c>
      <c r="K1014">
        <v>1</v>
      </c>
      <c r="L1014">
        <v>3</v>
      </c>
      <c r="M1014" t="s">
        <v>5069</v>
      </c>
      <c r="N1014" t="s">
        <v>5069</v>
      </c>
      <c r="O1014">
        <v>1</v>
      </c>
      <c r="P1014">
        <v>0</v>
      </c>
    </row>
    <row r="1015" spans="1:16" x14ac:dyDescent="0.3">
      <c r="A1015" t="s">
        <v>1117</v>
      </c>
      <c r="B1015" s="1">
        <v>46041.602777777778</v>
      </c>
      <c r="C1015" t="s">
        <v>40</v>
      </c>
      <c r="D1015" t="s">
        <v>15</v>
      </c>
      <c r="E1015" t="s">
        <v>16</v>
      </c>
      <c r="F1015" t="s">
        <v>13</v>
      </c>
      <c r="G1015">
        <v>0.60277777777777775</v>
      </c>
      <c r="H1015" s="1">
        <v>46041</v>
      </c>
      <c r="I1015">
        <v>1</v>
      </c>
      <c r="J1015">
        <v>5</v>
      </c>
      <c r="K1015">
        <v>1</v>
      </c>
      <c r="L1015">
        <v>5</v>
      </c>
      <c r="M1015" t="s">
        <v>5071</v>
      </c>
      <c r="N1015" t="s">
        <v>5071</v>
      </c>
      <c r="O1015">
        <v>1</v>
      </c>
      <c r="P1015">
        <v>0</v>
      </c>
    </row>
    <row r="1016" spans="1:16" x14ac:dyDescent="0.3">
      <c r="A1016" t="s">
        <v>4838</v>
      </c>
      <c r="B1016" s="1">
        <v>46041.605555555558</v>
      </c>
      <c r="C1016" t="s">
        <v>7</v>
      </c>
      <c r="D1016" t="s">
        <v>22</v>
      </c>
      <c r="E1016" t="s">
        <v>31</v>
      </c>
      <c r="F1016" t="s">
        <v>20</v>
      </c>
      <c r="G1016">
        <v>0.60555555555555551</v>
      </c>
      <c r="H1016" s="1">
        <v>46041</v>
      </c>
      <c r="I1016">
        <v>1</v>
      </c>
      <c r="J1016">
        <v>3</v>
      </c>
      <c r="K1016">
        <v>2</v>
      </c>
      <c r="L1016">
        <v>6</v>
      </c>
      <c r="M1016" t="s">
        <v>5071</v>
      </c>
      <c r="N1016" t="s">
        <v>5071</v>
      </c>
      <c r="O1016">
        <v>1</v>
      </c>
      <c r="P1016">
        <v>0</v>
      </c>
    </row>
    <row r="1017" spans="1:16" x14ac:dyDescent="0.3">
      <c r="A1017" t="s">
        <v>1521</v>
      </c>
      <c r="B1017" s="1">
        <v>46041.613194444442</v>
      </c>
      <c r="C1017" t="s">
        <v>7</v>
      </c>
      <c r="D1017" t="s">
        <v>22</v>
      </c>
      <c r="E1017" t="s">
        <v>19</v>
      </c>
      <c r="F1017" t="s">
        <v>10</v>
      </c>
      <c r="G1017">
        <v>0.61319444444444449</v>
      </c>
      <c r="H1017" s="1">
        <v>46041</v>
      </c>
      <c r="I1017">
        <v>1</v>
      </c>
      <c r="J1017">
        <v>3</v>
      </c>
      <c r="K1017">
        <v>2</v>
      </c>
      <c r="L1017">
        <v>6</v>
      </c>
      <c r="M1017" t="s">
        <v>5071</v>
      </c>
      <c r="N1017" t="s">
        <v>5071</v>
      </c>
      <c r="O1017">
        <v>1</v>
      </c>
      <c r="P1017">
        <v>0</v>
      </c>
    </row>
    <row r="1018" spans="1:16" x14ac:dyDescent="0.3">
      <c r="A1018" t="s">
        <v>1529</v>
      </c>
      <c r="B1018" s="1">
        <v>46041.633333333331</v>
      </c>
      <c r="C1018" t="s">
        <v>7</v>
      </c>
      <c r="D1018" t="s">
        <v>18</v>
      </c>
      <c r="E1018" t="s">
        <v>19</v>
      </c>
      <c r="F1018" t="s">
        <v>10</v>
      </c>
      <c r="G1018">
        <v>0.6333333333333333</v>
      </c>
      <c r="H1018" s="1">
        <v>46041</v>
      </c>
      <c r="I1018">
        <v>1</v>
      </c>
      <c r="J1018">
        <v>3</v>
      </c>
      <c r="K1018">
        <v>2</v>
      </c>
      <c r="L1018">
        <v>6</v>
      </c>
      <c r="M1018" t="s">
        <v>5071</v>
      </c>
      <c r="N1018" t="s">
        <v>5071</v>
      </c>
      <c r="O1018">
        <v>1</v>
      </c>
      <c r="P1018">
        <v>0</v>
      </c>
    </row>
    <row r="1019" spans="1:16" x14ac:dyDescent="0.3">
      <c r="A1019" t="s">
        <v>3829</v>
      </c>
      <c r="B1019" s="1">
        <v>46041.635416666664</v>
      </c>
      <c r="C1019" t="s">
        <v>12</v>
      </c>
      <c r="D1019" t="s">
        <v>8</v>
      </c>
      <c r="E1019" t="s">
        <v>31</v>
      </c>
      <c r="F1019" t="s">
        <v>13</v>
      </c>
      <c r="G1019">
        <v>0.63541666666666663</v>
      </c>
      <c r="H1019" s="1">
        <v>46041</v>
      </c>
      <c r="I1019">
        <v>1</v>
      </c>
      <c r="J1019">
        <v>1</v>
      </c>
      <c r="K1019">
        <v>1</v>
      </c>
      <c r="L1019">
        <v>1</v>
      </c>
      <c r="M1019" t="s">
        <v>5069</v>
      </c>
      <c r="N1019" t="s">
        <v>5069</v>
      </c>
      <c r="O1019">
        <v>1</v>
      </c>
      <c r="P1019">
        <v>0</v>
      </c>
    </row>
    <row r="1020" spans="1:16" x14ac:dyDescent="0.3">
      <c r="A1020" t="s">
        <v>1029</v>
      </c>
      <c r="B1020" s="1">
        <v>46041.638194444444</v>
      </c>
      <c r="C1020" t="s">
        <v>40</v>
      </c>
      <c r="D1020" t="s">
        <v>15</v>
      </c>
      <c r="E1020" t="s">
        <v>16</v>
      </c>
      <c r="F1020" t="s">
        <v>10</v>
      </c>
      <c r="G1020">
        <v>0.6381944444444444</v>
      </c>
      <c r="H1020" s="1">
        <v>46041</v>
      </c>
      <c r="I1020">
        <v>1</v>
      </c>
      <c r="J1020">
        <v>5</v>
      </c>
      <c r="K1020">
        <v>2</v>
      </c>
      <c r="L1020">
        <v>10</v>
      </c>
      <c r="M1020" t="s">
        <v>5071</v>
      </c>
      <c r="N1020" t="s">
        <v>5071</v>
      </c>
      <c r="O1020">
        <v>1</v>
      </c>
      <c r="P1020">
        <v>0</v>
      </c>
    </row>
    <row r="1021" spans="1:16" x14ac:dyDescent="0.3">
      <c r="A1021" t="s">
        <v>4963</v>
      </c>
      <c r="B1021" s="1">
        <v>46041.681250000001</v>
      </c>
      <c r="C1021" t="s">
        <v>7</v>
      </c>
      <c r="D1021" t="s">
        <v>22</v>
      </c>
      <c r="E1021" t="s">
        <v>19</v>
      </c>
      <c r="F1021" t="s">
        <v>13</v>
      </c>
      <c r="G1021">
        <v>0.68125000000000002</v>
      </c>
      <c r="H1021" s="1">
        <v>46041</v>
      </c>
      <c r="I1021">
        <v>1</v>
      </c>
      <c r="J1021">
        <v>3</v>
      </c>
      <c r="K1021">
        <v>1</v>
      </c>
      <c r="L1021">
        <v>3</v>
      </c>
      <c r="M1021" t="s">
        <v>5069</v>
      </c>
      <c r="N1021" t="s">
        <v>5069</v>
      </c>
      <c r="O1021">
        <v>1</v>
      </c>
      <c r="P1021">
        <v>0</v>
      </c>
    </row>
    <row r="1022" spans="1:16" x14ac:dyDescent="0.3">
      <c r="A1022" t="s">
        <v>3156</v>
      </c>
      <c r="B1022" s="1">
        <v>46041.7</v>
      </c>
      <c r="C1022" t="s">
        <v>12</v>
      </c>
      <c r="D1022" t="s">
        <v>18</v>
      </c>
      <c r="E1022" t="s">
        <v>31</v>
      </c>
      <c r="F1022" t="s">
        <v>33</v>
      </c>
      <c r="G1022">
        <v>0.7</v>
      </c>
      <c r="H1022" s="1">
        <v>46041</v>
      </c>
      <c r="I1022">
        <v>1</v>
      </c>
      <c r="J1022">
        <v>1</v>
      </c>
      <c r="K1022">
        <v>4</v>
      </c>
      <c r="L1022">
        <v>4</v>
      </c>
      <c r="M1022" t="s">
        <v>5069</v>
      </c>
      <c r="N1022" t="s">
        <v>5069</v>
      </c>
      <c r="O1022">
        <v>1</v>
      </c>
      <c r="P1022">
        <v>1</v>
      </c>
    </row>
    <row r="1023" spans="1:16" x14ac:dyDescent="0.3">
      <c r="A1023" t="s">
        <v>3208</v>
      </c>
      <c r="B1023" s="1">
        <v>46041.703472222223</v>
      </c>
      <c r="C1023" t="s">
        <v>35</v>
      </c>
      <c r="D1023" t="s">
        <v>15</v>
      </c>
      <c r="E1023" t="s">
        <v>19</v>
      </c>
      <c r="F1023" t="s">
        <v>10</v>
      </c>
      <c r="G1023">
        <v>0.70347222222222228</v>
      </c>
      <c r="H1023" s="1">
        <v>46041</v>
      </c>
      <c r="I1023">
        <v>1</v>
      </c>
      <c r="J1023">
        <v>1</v>
      </c>
      <c r="K1023">
        <v>2</v>
      </c>
      <c r="L1023">
        <v>2</v>
      </c>
      <c r="M1023" t="s">
        <v>5069</v>
      </c>
      <c r="N1023" t="s">
        <v>5069</v>
      </c>
      <c r="O1023">
        <v>1</v>
      </c>
      <c r="P1023">
        <v>0</v>
      </c>
    </row>
    <row r="1024" spans="1:16" x14ac:dyDescent="0.3">
      <c r="A1024" t="s">
        <v>3243</v>
      </c>
      <c r="B1024" s="1">
        <v>46041.709722222222</v>
      </c>
      <c r="C1024" t="s">
        <v>35</v>
      </c>
      <c r="D1024" t="s">
        <v>15</v>
      </c>
      <c r="E1024" t="s">
        <v>31</v>
      </c>
      <c r="F1024" t="s">
        <v>10</v>
      </c>
      <c r="G1024">
        <v>0.70972222222222225</v>
      </c>
      <c r="H1024" s="1">
        <v>46041</v>
      </c>
      <c r="I1024">
        <v>1</v>
      </c>
      <c r="J1024">
        <v>1</v>
      </c>
      <c r="K1024">
        <v>2</v>
      </c>
      <c r="L1024">
        <v>2</v>
      </c>
      <c r="M1024" t="s">
        <v>5069</v>
      </c>
      <c r="N1024" t="s">
        <v>5069</v>
      </c>
      <c r="O1024">
        <v>1</v>
      </c>
      <c r="P1024">
        <v>0</v>
      </c>
    </row>
    <row r="1025" spans="1:16" x14ac:dyDescent="0.3">
      <c r="A1025" t="s">
        <v>2164</v>
      </c>
      <c r="B1025" s="1">
        <v>46041.709722222222</v>
      </c>
      <c r="C1025" t="s">
        <v>7</v>
      </c>
      <c r="D1025" t="s">
        <v>8</v>
      </c>
      <c r="E1025" t="s">
        <v>19</v>
      </c>
      <c r="F1025" t="s">
        <v>10</v>
      </c>
      <c r="G1025">
        <v>0.70972222222222225</v>
      </c>
      <c r="H1025" s="1">
        <v>46041</v>
      </c>
      <c r="I1025">
        <v>1</v>
      </c>
      <c r="J1025">
        <v>3</v>
      </c>
      <c r="K1025">
        <v>2</v>
      </c>
      <c r="L1025">
        <v>6</v>
      </c>
      <c r="M1025" t="s">
        <v>5071</v>
      </c>
      <c r="N1025" t="s">
        <v>5071</v>
      </c>
      <c r="O1025">
        <v>1</v>
      </c>
      <c r="P1025">
        <v>0</v>
      </c>
    </row>
    <row r="1026" spans="1:16" x14ac:dyDescent="0.3">
      <c r="A1026" t="s">
        <v>1354</v>
      </c>
      <c r="B1026" s="1">
        <v>46041.73333333333</v>
      </c>
      <c r="C1026" t="s">
        <v>7</v>
      </c>
      <c r="D1026" t="s">
        <v>22</v>
      </c>
      <c r="E1026" t="s">
        <v>19</v>
      </c>
      <c r="F1026" t="s">
        <v>20</v>
      </c>
      <c r="G1026">
        <v>0.73333333333333328</v>
      </c>
      <c r="H1026" s="1">
        <v>46041</v>
      </c>
      <c r="I1026">
        <v>1</v>
      </c>
      <c r="J1026">
        <v>3</v>
      </c>
      <c r="K1026">
        <v>2</v>
      </c>
      <c r="L1026">
        <v>6</v>
      </c>
      <c r="M1026" t="s">
        <v>5071</v>
      </c>
      <c r="N1026" t="s">
        <v>5071</v>
      </c>
      <c r="O1026">
        <v>1</v>
      </c>
      <c r="P1026">
        <v>0</v>
      </c>
    </row>
    <row r="1027" spans="1:16" x14ac:dyDescent="0.3">
      <c r="A1027" t="s">
        <v>637</v>
      </c>
      <c r="B1027" s="1">
        <v>46041.741666666669</v>
      </c>
      <c r="C1027" t="s">
        <v>7</v>
      </c>
      <c r="D1027" t="s">
        <v>18</v>
      </c>
      <c r="E1027" t="s">
        <v>19</v>
      </c>
      <c r="F1027" t="s">
        <v>13</v>
      </c>
      <c r="G1027">
        <v>0.7416666666666667</v>
      </c>
      <c r="H1027" s="1">
        <v>46041</v>
      </c>
      <c r="I1027">
        <v>1</v>
      </c>
      <c r="J1027">
        <v>3</v>
      </c>
      <c r="K1027">
        <v>1</v>
      </c>
      <c r="L1027">
        <v>3</v>
      </c>
      <c r="M1027" t="s">
        <v>5069</v>
      </c>
      <c r="N1027" t="s">
        <v>5069</v>
      </c>
      <c r="O1027">
        <v>1</v>
      </c>
      <c r="P1027">
        <v>0</v>
      </c>
    </row>
    <row r="1028" spans="1:16" x14ac:dyDescent="0.3">
      <c r="A1028" t="s">
        <v>305</v>
      </c>
      <c r="B1028" s="1">
        <v>46041.754166666666</v>
      </c>
      <c r="C1028" t="s">
        <v>12</v>
      </c>
      <c r="D1028" t="s">
        <v>15</v>
      </c>
      <c r="E1028" t="s">
        <v>16</v>
      </c>
      <c r="F1028" t="s">
        <v>10</v>
      </c>
      <c r="G1028">
        <v>0.75416666666666665</v>
      </c>
      <c r="H1028" s="1">
        <v>46041</v>
      </c>
      <c r="I1028">
        <v>1</v>
      </c>
      <c r="J1028">
        <v>1</v>
      </c>
      <c r="K1028">
        <v>2</v>
      </c>
      <c r="L1028">
        <v>2</v>
      </c>
      <c r="M1028" t="s">
        <v>5069</v>
      </c>
      <c r="N1028" t="s">
        <v>5069</v>
      </c>
      <c r="O1028">
        <v>1</v>
      </c>
      <c r="P1028">
        <v>0</v>
      </c>
    </row>
    <row r="1029" spans="1:16" x14ac:dyDescent="0.3">
      <c r="A1029" t="s">
        <v>4713</v>
      </c>
      <c r="B1029" s="1">
        <v>46041.775000000001</v>
      </c>
      <c r="C1029" t="s">
        <v>7</v>
      </c>
      <c r="D1029" t="s">
        <v>8</v>
      </c>
      <c r="E1029" t="s">
        <v>9</v>
      </c>
      <c r="F1029" t="s">
        <v>33</v>
      </c>
      <c r="G1029">
        <v>0.77500000000000002</v>
      </c>
      <c r="H1029" s="1">
        <v>46041</v>
      </c>
      <c r="I1029">
        <v>1</v>
      </c>
      <c r="J1029">
        <v>3</v>
      </c>
      <c r="K1029">
        <v>4</v>
      </c>
      <c r="L1029">
        <v>12</v>
      </c>
      <c r="M1029" t="s">
        <v>5073</v>
      </c>
      <c r="N1029" t="s">
        <v>5073</v>
      </c>
      <c r="O1029">
        <v>1</v>
      </c>
      <c r="P1029">
        <v>1</v>
      </c>
    </row>
    <row r="1030" spans="1:16" x14ac:dyDescent="0.3">
      <c r="A1030" t="s">
        <v>1344</v>
      </c>
      <c r="B1030" s="1">
        <v>46041.775000000001</v>
      </c>
      <c r="C1030" t="s">
        <v>47</v>
      </c>
      <c r="D1030" t="s">
        <v>8</v>
      </c>
      <c r="E1030" t="s">
        <v>9</v>
      </c>
      <c r="F1030" t="s">
        <v>10</v>
      </c>
      <c r="G1030">
        <v>0.77500000000000002</v>
      </c>
      <c r="H1030" s="1">
        <v>46041</v>
      </c>
      <c r="I1030">
        <v>1</v>
      </c>
      <c r="J1030">
        <v>1</v>
      </c>
      <c r="K1030">
        <v>2</v>
      </c>
      <c r="L1030">
        <v>2</v>
      </c>
      <c r="M1030" t="s">
        <v>5069</v>
      </c>
      <c r="N1030" t="s">
        <v>5069</v>
      </c>
      <c r="O1030">
        <v>1</v>
      </c>
      <c r="P1030">
        <v>0</v>
      </c>
    </row>
    <row r="1031" spans="1:16" x14ac:dyDescent="0.3">
      <c r="A1031" t="s">
        <v>2224</v>
      </c>
      <c r="B1031" s="1">
        <v>46041.840277777781</v>
      </c>
      <c r="C1031" t="s">
        <v>7</v>
      </c>
      <c r="D1031" t="s">
        <v>8</v>
      </c>
      <c r="E1031" t="s">
        <v>19</v>
      </c>
      <c r="F1031" t="s">
        <v>13</v>
      </c>
      <c r="G1031">
        <v>0.84027777777777779</v>
      </c>
      <c r="H1031" s="1">
        <v>46041</v>
      </c>
      <c r="I1031">
        <v>1</v>
      </c>
      <c r="J1031">
        <v>3</v>
      </c>
      <c r="K1031">
        <v>1</v>
      </c>
      <c r="L1031">
        <v>3</v>
      </c>
      <c r="M1031" t="s">
        <v>5069</v>
      </c>
      <c r="N1031" t="s">
        <v>5069</v>
      </c>
      <c r="O1031">
        <v>1</v>
      </c>
      <c r="P1031">
        <v>0</v>
      </c>
    </row>
    <row r="1032" spans="1:16" x14ac:dyDescent="0.3">
      <c r="A1032" t="s">
        <v>4839</v>
      </c>
      <c r="B1032" s="1">
        <v>46041.874305555553</v>
      </c>
      <c r="C1032" t="s">
        <v>7</v>
      </c>
      <c r="D1032" t="s">
        <v>8</v>
      </c>
      <c r="E1032" t="s">
        <v>19</v>
      </c>
      <c r="F1032" t="s">
        <v>13</v>
      </c>
      <c r="G1032">
        <v>0.87430555555555556</v>
      </c>
      <c r="H1032" s="1">
        <v>46041</v>
      </c>
      <c r="I1032">
        <v>1</v>
      </c>
      <c r="J1032">
        <v>3</v>
      </c>
      <c r="K1032">
        <v>1</v>
      </c>
      <c r="L1032">
        <v>3</v>
      </c>
      <c r="M1032" t="s">
        <v>5069</v>
      </c>
      <c r="N1032" t="s">
        <v>5069</v>
      </c>
      <c r="O1032">
        <v>1</v>
      </c>
      <c r="P1032">
        <v>0</v>
      </c>
    </row>
    <row r="1033" spans="1:16" x14ac:dyDescent="0.3">
      <c r="A1033" t="s">
        <v>4805</v>
      </c>
      <c r="B1033" s="1">
        <v>46041.886805555558</v>
      </c>
      <c r="C1033" t="s">
        <v>7</v>
      </c>
      <c r="D1033" t="s">
        <v>8</v>
      </c>
      <c r="E1033" t="s">
        <v>19</v>
      </c>
      <c r="F1033" t="s">
        <v>20</v>
      </c>
      <c r="G1033">
        <v>0.88680555555555551</v>
      </c>
      <c r="H1033" s="1">
        <v>46041</v>
      </c>
      <c r="I1033">
        <v>1</v>
      </c>
      <c r="J1033">
        <v>3</v>
      </c>
      <c r="K1033">
        <v>2</v>
      </c>
      <c r="L1033">
        <v>6</v>
      </c>
      <c r="M1033" t="s">
        <v>5071</v>
      </c>
      <c r="N1033" t="s">
        <v>5071</v>
      </c>
      <c r="O1033">
        <v>1</v>
      </c>
      <c r="P1033">
        <v>0</v>
      </c>
    </row>
    <row r="1034" spans="1:16" x14ac:dyDescent="0.3">
      <c r="A1034" t="s">
        <v>4715</v>
      </c>
      <c r="B1034" s="1">
        <v>46041.913888888892</v>
      </c>
      <c r="C1034" t="s">
        <v>7</v>
      </c>
      <c r="D1034" t="s">
        <v>22</v>
      </c>
      <c r="E1034" t="s">
        <v>31</v>
      </c>
      <c r="F1034" t="s">
        <v>10</v>
      </c>
      <c r="G1034">
        <v>0.91388888888888886</v>
      </c>
      <c r="H1034" s="1">
        <v>46041</v>
      </c>
      <c r="I1034">
        <v>1</v>
      </c>
      <c r="J1034">
        <v>3</v>
      </c>
      <c r="K1034">
        <v>2</v>
      </c>
      <c r="L1034">
        <v>6</v>
      </c>
      <c r="M1034" t="s">
        <v>5071</v>
      </c>
      <c r="N1034" t="s">
        <v>5071</v>
      </c>
      <c r="O1034">
        <v>1</v>
      </c>
      <c r="P1034">
        <v>0</v>
      </c>
    </row>
    <row r="1035" spans="1:16" x14ac:dyDescent="0.3">
      <c r="A1035" t="s">
        <v>2108</v>
      </c>
      <c r="B1035" s="1">
        <v>46041.915972222225</v>
      </c>
      <c r="C1035" t="s">
        <v>40</v>
      </c>
      <c r="D1035" t="s">
        <v>8</v>
      </c>
      <c r="E1035" t="s">
        <v>16</v>
      </c>
      <c r="F1035" t="s">
        <v>10</v>
      </c>
      <c r="G1035">
        <v>0.91597222222222219</v>
      </c>
      <c r="H1035" s="1">
        <v>46041</v>
      </c>
      <c r="I1035">
        <v>1</v>
      </c>
      <c r="J1035">
        <v>5</v>
      </c>
      <c r="K1035">
        <v>2</v>
      </c>
      <c r="L1035">
        <v>10</v>
      </c>
      <c r="M1035" t="s">
        <v>5071</v>
      </c>
      <c r="N1035" t="s">
        <v>5071</v>
      </c>
      <c r="O1035">
        <v>1</v>
      </c>
      <c r="P1035">
        <v>0</v>
      </c>
    </row>
    <row r="1036" spans="1:16" x14ac:dyDescent="0.3">
      <c r="A1036" t="s">
        <v>4129</v>
      </c>
      <c r="B1036" s="1">
        <v>46041.924305555556</v>
      </c>
      <c r="C1036" t="s">
        <v>35</v>
      </c>
      <c r="D1036" t="s">
        <v>18</v>
      </c>
      <c r="E1036" t="s">
        <v>19</v>
      </c>
      <c r="F1036" t="s">
        <v>10</v>
      </c>
      <c r="G1036">
        <v>0.9243055555555556</v>
      </c>
      <c r="H1036" s="1">
        <v>46041</v>
      </c>
      <c r="I1036">
        <v>1</v>
      </c>
      <c r="J1036">
        <v>1</v>
      </c>
      <c r="K1036">
        <v>2</v>
      </c>
      <c r="L1036">
        <v>2</v>
      </c>
      <c r="M1036" t="s">
        <v>5069</v>
      </c>
      <c r="N1036" t="s">
        <v>5069</v>
      </c>
      <c r="O1036">
        <v>1</v>
      </c>
      <c r="P1036">
        <v>0</v>
      </c>
    </row>
    <row r="1037" spans="1:16" x14ac:dyDescent="0.3">
      <c r="A1037" t="s">
        <v>4987</v>
      </c>
      <c r="B1037" s="1">
        <v>46041.973611111112</v>
      </c>
      <c r="C1037" t="s">
        <v>7</v>
      </c>
      <c r="D1037" t="s">
        <v>22</v>
      </c>
      <c r="E1037" t="s">
        <v>19</v>
      </c>
      <c r="F1037" t="s">
        <v>20</v>
      </c>
      <c r="G1037">
        <v>0.97361111111111109</v>
      </c>
      <c r="H1037" s="1">
        <v>46041</v>
      </c>
      <c r="I1037">
        <v>1</v>
      </c>
      <c r="J1037">
        <v>3</v>
      </c>
      <c r="K1037">
        <v>2</v>
      </c>
      <c r="L1037">
        <v>6</v>
      </c>
      <c r="M1037" t="s">
        <v>5071</v>
      </c>
      <c r="N1037" t="s">
        <v>5071</v>
      </c>
      <c r="O1037">
        <v>1</v>
      </c>
      <c r="P1037">
        <v>0</v>
      </c>
    </row>
    <row r="1038" spans="1:16" x14ac:dyDescent="0.3">
      <c r="A1038" t="s">
        <v>2209</v>
      </c>
      <c r="B1038" s="1">
        <v>46042.021527777775</v>
      </c>
      <c r="C1038" t="s">
        <v>40</v>
      </c>
      <c r="D1038" t="s">
        <v>18</v>
      </c>
      <c r="E1038" t="s">
        <v>16</v>
      </c>
      <c r="F1038" t="s">
        <v>20</v>
      </c>
      <c r="G1038">
        <v>2.1527777777777778E-2</v>
      </c>
      <c r="H1038" s="1">
        <v>46042</v>
      </c>
      <c r="I1038">
        <v>1</v>
      </c>
      <c r="J1038">
        <v>5</v>
      </c>
      <c r="K1038">
        <v>2</v>
      </c>
      <c r="L1038">
        <v>10</v>
      </c>
      <c r="M1038" t="s">
        <v>5071</v>
      </c>
      <c r="N1038" t="s">
        <v>5071</v>
      </c>
      <c r="O1038">
        <v>1</v>
      </c>
      <c r="P1038">
        <v>0</v>
      </c>
    </row>
    <row r="1039" spans="1:16" x14ac:dyDescent="0.3">
      <c r="A1039" t="s">
        <v>3635</v>
      </c>
      <c r="B1039" s="1">
        <v>46042.029166666667</v>
      </c>
      <c r="C1039" t="s">
        <v>47</v>
      </c>
      <c r="D1039" t="s">
        <v>18</v>
      </c>
      <c r="E1039" t="s">
        <v>31</v>
      </c>
      <c r="F1039" t="s">
        <v>33</v>
      </c>
      <c r="G1039">
        <v>2.9166666666666667E-2</v>
      </c>
      <c r="H1039" s="1">
        <v>46042</v>
      </c>
      <c r="I1039">
        <v>1</v>
      </c>
      <c r="J1039">
        <v>1</v>
      </c>
      <c r="K1039">
        <v>4</v>
      </c>
      <c r="L1039">
        <v>4</v>
      </c>
      <c r="M1039" t="s">
        <v>5069</v>
      </c>
      <c r="N1039" t="s">
        <v>5069</v>
      </c>
      <c r="O1039">
        <v>1</v>
      </c>
      <c r="P1039">
        <v>1</v>
      </c>
    </row>
    <row r="1040" spans="1:16" x14ac:dyDescent="0.3">
      <c r="A1040" t="s">
        <v>1587</v>
      </c>
      <c r="B1040" s="1">
        <v>46042.102777777778</v>
      </c>
      <c r="C1040" t="s">
        <v>7</v>
      </c>
      <c r="D1040" t="s">
        <v>18</v>
      </c>
      <c r="E1040" t="s">
        <v>19</v>
      </c>
      <c r="F1040" t="s">
        <v>33</v>
      </c>
      <c r="G1040">
        <v>0.10277777777777777</v>
      </c>
      <c r="H1040" s="1">
        <v>46042</v>
      </c>
      <c r="I1040">
        <v>1</v>
      </c>
      <c r="J1040">
        <v>3</v>
      </c>
      <c r="K1040">
        <v>4</v>
      </c>
      <c r="L1040">
        <v>12</v>
      </c>
      <c r="M1040" t="s">
        <v>5073</v>
      </c>
      <c r="N1040" t="s">
        <v>5073</v>
      </c>
      <c r="O1040">
        <v>1</v>
      </c>
      <c r="P1040">
        <v>1</v>
      </c>
    </row>
    <row r="1041" spans="1:16" x14ac:dyDescent="0.3">
      <c r="A1041" t="s">
        <v>2866</v>
      </c>
      <c r="B1041" s="1">
        <v>46042.125</v>
      </c>
      <c r="C1041" t="s">
        <v>40</v>
      </c>
      <c r="D1041" t="s">
        <v>22</v>
      </c>
      <c r="E1041" t="s">
        <v>16</v>
      </c>
      <c r="F1041" t="s">
        <v>10</v>
      </c>
      <c r="G1041">
        <v>0.125</v>
      </c>
      <c r="H1041" s="1">
        <v>46042</v>
      </c>
      <c r="I1041">
        <v>1</v>
      </c>
      <c r="J1041">
        <v>5</v>
      </c>
      <c r="K1041">
        <v>2</v>
      </c>
      <c r="L1041">
        <v>10</v>
      </c>
      <c r="M1041" t="s">
        <v>5071</v>
      </c>
      <c r="N1041" t="s">
        <v>5071</v>
      </c>
      <c r="O1041">
        <v>1</v>
      </c>
      <c r="P1041">
        <v>0</v>
      </c>
    </row>
    <row r="1042" spans="1:16" x14ac:dyDescent="0.3">
      <c r="A1042" t="s">
        <v>679</v>
      </c>
      <c r="B1042" s="1">
        <v>46042.136111111111</v>
      </c>
      <c r="C1042" t="s">
        <v>26</v>
      </c>
      <c r="D1042" t="s">
        <v>18</v>
      </c>
      <c r="E1042" t="s">
        <v>19</v>
      </c>
      <c r="F1042" t="s">
        <v>10</v>
      </c>
      <c r="G1042">
        <v>0.1361111111111111</v>
      </c>
      <c r="H1042" s="1">
        <v>46042</v>
      </c>
      <c r="I1042">
        <v>1</v>
      </c>
      <c r="J1042">
        <v>3</v>
      </c>
      <c r="K1042">
        <v>2</v>
      </c>
      <c r="L1042">
        <v>6</v>
      </c>
      <c r="M1042" t="s">
        <v>5071</v>
      </c>
      <c r="N1042" t="s">
        <v>5071</v>
      </c>
      <c r="O1042">
        <v>1</v>
      </c>
      <c r="P1042">
        <v>0</v>
      </c>
    </row>
    <row r="1043" spans="1:16" x14ac:dyDescent="0.3">
      <c r="A1043" t="s">
        <v>291</v>
      </c>
      <c r="B1043" s="1">
        <v>46042.154861111114</v>
      </c>
      <c r="C1043" t="s">
        <v>26</v>
      </c>
      <c r="D1043" t="s">
        <v>15</v>
      </c>
      <c r="E1043" t="s">
        <v>16</v>
      </c>
      <c r="F1043" t="s">
        <v>20</v>
      </c>
      <c r="G1043">
        <v>0.15486111111111112</v>
      </c>
      <c r="H1043" s="1">
        <v>46042</v>
      </c>
      <c r="I1043">
        <v>1</v>
      </c>
      <c r="J1043">
        <v>3</v>
      </c>
      <c r="K1043">
        <v>2</v>
      </c>
      <c r="L1043">
        <v>6</v>
      </c>
      <c r="M1043" t="s">
        <v>5071</v>
      </c>
      <c r="N1043" t="s">
        <v>5071</v>
      </c>
      <c r="O1043">
        <v>1</v>
      </c>
      <c r="P1043">
        <v>0</v>
      </c>
    </row>
    <row r="1044" spans="1:16" x14ac:dyDescent="0.3">
      <c r="A1044" t="s">
        <v>3044</v>
      </c>
      <c r="B1044" s="1">
        <v>46042.159722222219</v>
      </c>
      <c r="C1044" t="s">
        <v>7</v>
      </c>
      <c r="D1044" t="s">
        <v>22</v>
      </c>
      <c r="E1044" t="s">
        <v>19</v>
      </c>
      <c r="F1044" t="s">
        <v>20</v>
      </c>
      <c r="G1044">
        <v>0.15972222222222221</v>
      </c>
      <c r="H1044" s="1">
        <v>46042</v>
      </c>
      <c r="I1044">
        <v>1</v>
      </c>
      <c r="J1044">
        <v>3</v>
      </c>
      <c r="K1044">
        <v>2</v>
      </c>
      <c r="L1044">
        <v>6</v>
      </c>
      <c r="M1044" t="s">
        <v>5071</v>
      </c>
      <c r="N1044" t="s">
        <v>5071</v>
      </c>
      <c r="O1044">
        <v>1</v>
      </c>
      <c r="P1044">
        <v>0</v>
      </c>
    </row>
    <row r="1045" spans="1:16" x14ac:dyDescent="0.3">
      <c r="A1045" t="s">
        <v>2498</v>
      </c>
      <c r="B1045" s="1">
        <v>46042.165277777778</v>
      </c>
      <c r="C1045" t="s">
        <v>7</v>
      </c>
      <c r="D1045" t="s">
        <v>8</v>
      </c>
      <c r="E1045" t="s">
        <v>31</v>
      </c>
      <c r="F1045" t="s">
        <v>13</v>
      </c>
      <c r="G1045">
        <v>0.16527777777777777</v>
      </c>
      <c r="H1045" s="1">
        <v>46042</v>
      </c>
      <c r="I1045">
        <v>1</v>
      </c>
      <c r="J1045">
        <v>3</v>
      </c>
      <c r="K1045">
        <v>1</v>
      </c>
      <c r="L1045">
        <v>3</v>
      </c>
      <c r="M1045" t="s">
        <v>5069</v>
      </c>
      <c r="N1045" t="s">
        <v>5069</v>
      </c>
      <c r="O1045">
        <v>1</v>
      </c>
      <c r="P1045">
        <v>0</v>
      </c>
    </row>
    <row r="1046" spans="1:16" x14ac:dyDescent="0.3">
      <c r="A1046" t="s">
        <v>3810</v>
      </c>
      <c r="B1046" s="1">
        <v>46042.198611111111</v>
      </c>
      <c r="C1046" t="s">
        <v>35</v>
      </c>
      <c r="D1046" t="s">
        <v>15</v>
      </c>
      <c r="E1046" t="s">
        <v>31</v>
      </c>
      <c r="F1046" t="s">
        <v>10</v>
      </c>
      <c r="G1046">
        <v>0.1986111111111111</v>
      </c>
      <c r="H1046" s="1">
        <v>46042</v>
      </c>
      <c r="I1046">
        <v>1</v>
      </c>
      <c r="J1046">
        <v>1</v>
      </c>
      <c r="K1046">
        <v>2</v>
      </c>
      <c r="L1046">
        <v>2</v>
      </c>
      <c r="M1046" t="s">
        <v>5069</v>
      </c>
      <c r="N1046" t="s">
        <v>5069</v>
      </c>
      <c r="O1046">
        <v>1</v>
      </c>
      <c r="P1046">
        <v>0</v>
      </c>
    </row>
    <row r="1047" spans="1:16" x14ac:dyDescent="0.3">
      <c r="A1047" t="s">
        <v>570</v>
      </c>
      <c r="B1047" s="1">
        <v>46042.199305555558</v>
      </c>
      <c r="C1047" t="s">
        <v>7</v>
      </c>
      <c r="D1047" t="s">
        <v>15</v>
      </c>
      <c r="E1047" t="s">
        <v>19</v>
      </c>
      <c r="F1047" t="s">
        <v>10</v>
      </c>
      <c r="G1047">
        <v>0.19930555555555557</v>
      </c>
      <c r="H1047" s="1">
        <v>46042</v>
      </c>
      <c r="I1047">
        <v>1</v>
      </c>
      <c r="J1047">
        <v>3</v>
      </c>
      <c r="K1047">
        <v>2</v>
      </c>
      <c r="L1047">
        <v>6</v>
      </c>
      <c r="M1047" t="s">
        <v>5071</v>
      </c>
      <c r="N1047" t="s">
        <v>5071</v>
      </c>
      <c r="O1047">
        <v>1</v>
      </c>
      <c r="P1047">
        <v>0</v>
      </c>
    </row>
    <row r="1048" spans="1:16" x14ac:dyDescent="0.3">
      <c r="A1048" t="s">
        <v>692</v>
      </c>
      <c r="B1048" s="1">
        <v>46042.20416666667</v>
      </c>
      <c r="C1048" t="s">
        <v>35</v>
      </c>
      <c r="D1048" t="s">
        <v>15</v>
      </c>
      <c r="E1048" t="s">
        <v>16</v>
      </c>
      <c r="F1048" t="s">
        <v>10</v>
      </c>
      <c r="G1048">
        <v>0.20416666666666666</v>
      </c>
      <c r="H1048" s="1">
        <v>46042</v>
      </c>
      <c r="I1048">
        <v>1</v>
      </c>
      <c r="J1048">
        <v>1</v>
      </c>
      <c r="K1048">
        <v>2</v>
      </c>
      <c r="L1048">
        <v>2</v>
      </c>
      <c r="M1048" t="s">
        <v>5069</v>
      </c>
      <c r="N1048" t="s">
        <v>5069</v>
      </c>
      <c r="O1048">
        <v>1</v>
      </c>
      <c r="P1048">
        <v>0</v>
      </c>
    </row>
    <row r="1049" spans="1:16" x14ac:dyDescent="0.3">
      <c r="A1049" t="s">
        <v>4214</v>
      </c>
      <c r="B1049" s="1">
        <v>46042.209722222222</v>
      </c>
      <c r="C1049" t="s">
        <v>35</v>
      </c>
      <c r="D1049" t="s">
        <v>8</v>
      </c>
      <c r="E1049" t="s">
        <v>9</v>
      </c>
      <c r="F1049" t="s">
        <v>13</v>
      </c>
      <c r="G1049">
        <v>0.20972222222222223</v>
      </c>
      <c r="H1049" s="1">
        <v>46042</v>
      </c>
      <c r="I1049">
        <v>1</v>
      </c>
      <c r="J1049">
        <v>1</v>
      </c>
      <c r="K1049">
        <v>1</v>
      </c>
      <c r="L1049">
        <v>1</v>
      </c>
      <c r="M1049" t="s">
        <v>5069</v>
      </c>
      <c r="N1049" t="s">
        <v>5069</v>
      </c>
      <c r="O1049">
        <v>1</v>
      </c>
      <c r="P1049">
        <v>0</v>
      </c>
    </row>
    <row r="1050" spans="1:16" x14ac:dyDescent="0.3">
      <c r="A1050" t="s">
        <v>564</v>
      </c>
      <c r="B1050" s="1">
        <v>46042.212500000001</v>
      </c>
      <c r="C1050" t="s">
        <v>7</v>
      </c>
      <c r="D1050" t="s">
        <v>15</v>
      </c>
      <c r="E1050" t="s">
        <v>19</v>
      </c>
      <c r="F1050" t="s">
        <v>10</v>
      </c>
      <c r="G1050">
        <v>0.21249999999999999</v>
      </c>
      <c r="H1050" s="1">
        <v>46042</v>
      </c>
      <c r="I1050">
        <v>1</v>
      </c>
      <c r="J1050">
        <v>3</v>
      </c>
      <c r="K1050">
        <v>2</v>
      </c>
      <c r="L1050">
        <v>6</v>
      </c>
      <c r="M1050" t="s">
        <v>5071</v>
      </c>
      <c r="N1050" t="s">
        <v>5071</v>
      </c>
      <c r="O1050">
        <v>1</v>
      </c>
      <c r="P1050">
        <v>0</v>
      </c>
    </row>
    <row r="1051" spans="1:16" x14ac:dyDescent="0.3">
      <c r="A1051" t="s">
        <v>2724</v>
      </c>
      <c r="B1051" s="1">
        <v>46042.222916666666</v>
      </c>
      <c r="C1051" t="s">
        <v>7</v>
      </c>
      <c r="D1051" t="s">
        <v>22</v>
      </c>
      <c r="E1051" t="s">
        <v>16</v>
      </c>
      <c r="F1051" t="s">
        <v>10</v>
      </c>
      <c r="G1051">
        <v>0.22291666666666668</v>
      </c>
      <c r="H1051" s="1">
        <v>46042</v>
      </c>
      <c r="I1051">
        <v>1</v>
      </c>
      <c r="J1051">
        <v>3</v>
      </c>
      <c r="K1051">
        <v>2</v>
      </c>
      <c r="L1051">
        <v>6</v>
      </c>
      <c r="M1051" t="s">
        <v>5071</v>
      </c>
      <c r="N1051" t="s">
        <v>5071</v>
      </c>
      <c r="O1051">
        <v>1</v>
      </c>
      <c r="P1051">
        <v>0</v>
      </c>
    </row>
    <row r="1052" spans="1:16" x14ac:dyDescent="0.3">
      <c r="A1052" t="s">
        <v>14</v>
      </c>
      <c r="B1052" s="1">
        <v>46042.230555555558</v>
      </c>
      <c r="C1052" t="s">
        <v>12</v>
      </c>
      <c r="D1052" t="s">
        <v>15</v>
      </c>
      <c r="E1052" t="s">
        <v>16</v>
      </c>
      <c r="F1052" t="s">
        <v>13</v>
      </c>
      <c r="G1052">
        <v>0.23055555555555557</v>
      </c>
      <c r="H1052" s="1">
        <v>46042</v>
      </c>
      <c r="I1052">
        <v>1</v>
      </c>
      <c r="J1052">
        <v>1</v>
      </c>
      <c r="K1052">
        <v>1</v>
      </c>
      <c r="L1052">
        <v>1</v>
      </c>
      <c r="M1052" t="s">
        <v>5069</v>
      </c>
      <c r="N1052" t="s">
        <v>5069</v>
      </c>
      <c r="O1052">
        <v>1</v>
      </c>
      <c r="P1052">
        <v>0</v>
      </c>
    </row>
    <row r="1053" spans="1:16" x14ac:dyDescent="0.3">
      <c r="A1053" t="s">
        <v>1734</v>
      </c>
      <c r="B1053" s="1">
        <v>46042.231944444444</v>
      </c>
      <c r="C1053" t="s">
        <v>7</v>
      </c>
      <c r="D1053" t="s">
        <v>22</v>
      </c>
      <c r="E1053" t="s">
        <v>19</v>
      </c>
      <c r="F1053" t="s">
        <v>10</v>
      </c>
      <c r="G1053">
        <v>0.23194444444444445</v>
      </c>
      <c r="H1053" s="1">
        <v>46042</v>
      </c>
      <c r="I1053">
        <v>1</v>
      </c>
      <c r="J1053">
        <v>3</v>
      </c>
      <c r="K1053">
        <v>2</v>
      </c>
      <c r="L1053">
        <v>6</v>
      </c>
      <c r="M1053" t="s">
        <v>5071</v>
      </c>
      <c r="N1053" t="s">
        <v>5071</v>
      </c>
      <c r="O1053">
        <v>1</v>
      </c>
      <c r="P1053">
        <v>0</v>
      </c>
    </row>
    <row r="1054" spans="1:16" x14ac:dyDescent="0.3">
      <c r="A1054" t="s">
        <v>4058</v>
      </c>
      <c r="B1054" s="1">
        <v>46042.25277777778</v>
      </c>
      <c r="C1054" t="s">
        <v>26</v>
      </c>
      <c r="D1054" t="s">
        <v>15</v>
      </c>
      <c r="E1054" t="s">
        <v>19</v>
      </c>
      <c r="F1054" t="s">
        <v>10</v>
      </c>
      <c r="G1054">
        <v>0.25277777777777777</v>
      </c>
      <c r="H1054" s="1">
        <v>46042</v>
      </c>
      <c r="I1054">
        <v>1</v>
      </c>
      <c r="J1054">
        <v>3</v>
      </c>
      <c r="K1054">
        <v>2</v>
      </c>
      <c r="L1054">
        <v>6</v>
      </c>
      <c r="M1054" t="s">
        <v>5071</v>
      </c>
      <c r="N1054" t="s">
        <v>5071</v>
      </c>
      <c r="O1054">
        <v>1</v>
      </c>
      <c r="P1054">
        <v>0</v>
      </c>
    </row>
    <row r="1055" spans="1:16" x14ac:dyDescent="0.3">
      <c r="A1055" t="s">
        <v>3729</v>
      </c>
      <c r="B1055" s="1">
        <v>46042.288194444445</v>
      </c>
      <c r="C1055" t="s">
        <v>7</v>
      </c>
      <c r="D1055" t="s">
        <v>8</v>
      </c>
      <c r="E1055" t="s">
        <v>19</v>
      </c>
      <c r="F1055" t="s">
        <v>20</v>
      </c>
      <c r="G1055">
        <v>0.28819444444444442</v>
      </c>
      <c r="H1055" s="1">
        <v>46042</v>
      </c>
      <c r="I1055">
        <v>1</v>
      </c>
      <c r="J1055">
        <v>3</v>
      </c>
      <c r="K1055">
        <v>2</v>
      </c>
      <c r="L1055">
        <v>6</v>
      </c>
      <c r="M1055" t="s">
        <v>5071</v>
      </c>
      <c r="N1055" t="s">
        <v>5071</v>
      </c>
      <c r="O1055">
        <v>1</v>
      </c>
      <c r="P1055">
        <v>0</v>
      </c>
    </row>
    <row r="1056" spans="1:16" x14ac:dyDescent="0.3">
      <c r="A1056" t="s">
        <v>1598</v>
      </c>
      <c r="B1056" s="1">
        <v>46042.293749999997</v>
      </c>
      <c r="C1056" t="s">
        <v>40</v>
      </c>
      <c r="D1056" t="s">
        <v>15</v>
      </c>
      <c r="E1056" t="s">
        <v>16</v>
      </c>
      <c r="F1056" t="s">
        <v>10</v>
      </c>
      <c r="G1056">
        <v>0.29375000000000001</v>
      </c>
      <c r="H1056" s="1">
        <v>46042</v>
      </c>
      <c r="I1056">
        <v>1</v>
      </c>
      <c r="J1056">
        <v>5</v>
      </c>
      <c r="K1056">
        <v>2</v>
      </c>
      <c r="L1056">
        <v>10</v>
      </c>
      <c r="M1056" t="s">
        <v>5071</v>
      </c>
      <c r="N1056" t="s">
        <v>5071</v>
      </c>
      <c r="O1056">
        <v>1</v>
      </c>
      <c r="P1056">
        <v>0</v>
      </c>
    </row>
    <row r="1057" spans="1:16" x14ac:dyDescent="0.3">
      <c r="A1057" t="s">
        <v>817</v>
      </c>
      <c r="B1057" s="1">
        <v>46042.305555555555</v>
      </c>
      <c r="C1057" t="s">
        <v>7</v>
      </c>
      <c r="D1057" t="s">
        <v>15</v>
      </c>
      <c r="E1057" t="s">
        <v>9</v>
      </c>
      <c r="F1057" t="s">
        <v>33</v>
      </c>
      <c r="G1057">
        <v>0.30555555555555558</v>
      </c>
      <c r="H1057" s="1">
        <v>46042</v>
      </c>
      <c r="I1057">
        <v>1</v>
      </c>
      <c r="J1057">
        <v>3</v>
      </c>
      <c r="K1057">
        <v>4</v>
      </c>
      <c r="L1057">
        <v>12</v>
      </c>
      <c r="M1057" t="s">
        <v>5073</v>
      </c>
      <c r="N1057" t="s">
        <v>5073</v>
      </c>
      <c r="O1057">
        <v>1</v>
      </c>
      <c r="P1057">
        <v>1</v>
      </c>
    </row>
    <row r="1058" spans="1:16" x14ac:dyDescent="0.3">
      <c r="A1058" t="s">
        <v>1632</v>
      </c>
      <c r="B1058" s="1">
        <v>46042.306250000001</v>
      </c>
      <c r="C1058" t="s">
        <v>35</v>
      </c>
      <c r="D1058" t="s">
        <v>18</v>
      </c>
      <c r="E1058" t="s">
        <v>9</v>
      </c>
      <c r="F1058" t="s">
        <v>10</v>
      </c>
      <c r="G1058">
        <v>0.30625000000000002</v>
      </c>
      <c r="H1058" s="1">
        <v>46042</v>
      </c>
      <c r="I1058">
        <v>1</v>
      </c>
      <c r="J1058">
        <v>1</v>
      </c>
      <c r="K1058">
        <v>2</v>
      </c>
      <c r="L1058">
        <v>2</v>
      </c>
      <c r="M1058" t="s">
        <v>5069</v>
      </c>
      <c r="N1058" t="s">
        <v>5069</v>
      </c>
      <c r="O1058">
        <v>1</v>
      </c>
      <c r="P1058">
        <v>0</v>
      </c>
    </row>
    <row r="1059" spans="1:16" x14ac:dyDescent="0.3">
      <c r="A1059" t="s">
        <v>4544</v>
      </c>
      <c r="B1059" s="1">
        <v>46042.320138888892</v>
      </c>
      <c r="C1059" t="s">
        <v>7</v>
      </c>
      <c r="D1059" t="s">
        <v>8</v>
      </c>
      <c r="E1059" t="s">
        <v>19</v>
      </c>
      <c r="F1059" t="s">
        <v>20</v>
      </c>
      <c r="G1059">
        <v>0.32013888888888886</v>
      </c>
      <c r="H1059" s="1">
        <v>46042</v>
      </c>
      <c r="I1059">
        <v>1</v>
      </c>
      <c r="J1059">
        <v>3</v>
      </c>
      <c r="K1059">
        <v>2</v>
      </c>
      <c r="L1059">
        <v>6</v>
      </c>
      <c r="M1059" t="s">
        <v>5071</v>
      </c>
      <c r="N1059" t="s">
        <v>5071</v>
      </c>
      <c r="O1059">
        <v>1</v>
      </c>
      <c r="P1059">
        <v>0</v>
      </c>
    </row>
    <row r="1060" spans="1:16" x14ac:dyDescent="0.3">
      <c r="A1060" t="s">
        <v>4725</v>
      </c>
      <c r="B1060" s="1">
        <v>46042.330555555556</v>
      </c>
      <c r="C1060" t="s">
        <v>12</v>
      </c>
      <c r="D1060" t="s">
        <v>8</v>
      </c>
      <c r="E1060" t="s">
        <v>19</v>
      </c>
      <c r="F1060" t="s">
        <v>13</v>
      </c>
      <c r="G1060">
        <v>0.33055555555555555</v>
      </c>
      <c r="H1060" s="1">
        <v>46042</v>
      </c>
      <c r="I1060">
        <v>1</v>
      </c>
      <c r="J1060">
        <v>1</v>
      </c>
      <c r="K1060">
        <v>1</v>
      </c>
      <c r="L1060">
        <v>1</v>
      </c>
      <c r="M1060" t="s">
        <v>5069</v>
      </c>
      <c r="N1060" t="s">
        <v>5069</v>
      </c>
      <c r="O1060">
        <v>1</v>
      </c>
      <c r="P1060">
        <v>0</v>
      </c>
    </row>
    <row r="1061" spans="1:16" x14ac:dyDescent="0.3">
      <c r="A1061" t="s">
        <v>1793</v>
      </c>
      <c r="B1061" s="1">
        <v>46042.352083333331</v>
      </c>
      <c r="C1061" t="s">
        <v>12</v>
      </c>
      <c r="D1061" t="s">
        <v>15</v>
      </c>
      <c r="E1061" t="s">
        <v>19</v>
      </c>
      <c r="F1061" t="s">
        <v>10</v>
      </c>
      <c r="G1061">
        <v>0.35208333333333336</v>
      </c>
      <c r="H1061" s="1">
        <v>46042</v>
      </c>
      <c r="I1061">
        <v>1</v>
      </c>
      <c r="J1061">
        <v>1</v>
      </c>
      <c r="K1061">
        <v>2</v>
      </c>
      <c r="L1061">
        <v>2</v>
      </c>
      <c r="M1061" t="s">
        <v>5069</v>
      </c>
      <c r="N1061" t="s">
        <v>5069</v>
      </c>
      <c r="O1061">
        <v>1</v>
      </c>
      <c r="P1061">
        <v>0</v>
      </c>
    </row>
    <row r="1062" spans="1:16" x14ac:dyDescent="0.3">
      <c r="A1062" t="s">
        <v>1211</v>
      </c>
      <c r="B1062" s="1">
        <v>46042.352777777778</v>
      </c>
      <c r="C1062" t="s">
        <v>40</v>
      </c>
      <c r="D1062" t="s">
        <v>22</v>
      </c>
      <c r="E1062" t="s">
        <v>16</v>
      </c>
      <c r="F1062" t="s">
        <v>20</v>
      </c>
      <c r="G1062">
        <v>0.3527777777777778</v>
      </c>
      <c r="H1062" s="1">
        <v>46042</v>
      </c>
      <c r="I1062">
        <v>1</v>
      </c>
      <c r="J1062">
        <v>5</v>
      </c>
      <c r="K1062">
        <v>2</v>
      </c>
      <c r="L1062">
        <v>10</v>
      </c>
      <c r="M1062" t="s">
        <v>5071</v>
      </c>
      <c r="N1062" t="s">
        <v>5071</v>
      </c>
      <c r="O1062">
        <v>1</v>
      </c>
      <c r="P1062">
        <v>0</v>
      </c>
    </row>
    <row r="1063" spans="1:16" x14ac:dyDescent="0.3">
      <c r="A1063" t="s">
        <v>3816</v>
      </c>
      <c r="B1063" s="1">
        <v>46042.393750000003</v>
      </c>
      <c r="C1063" t="s">
        <v>35</v>
      </c>
      <c r="D1063" t="s">
        <v>15</v>
      </c>
      <c r="E1063" t="s">
        <v>19</v>
      </c>
      <c r="F1063" t="s">
        <v>10</v>
      </c>
      <c r="G1063">
        <v>0.39374999999999999</v>
      </c>
      <c r="H1063" s="1">
        <v>46042</v>
      </c>
      <c r="I1063">
        <v>1</v>
      </c>
      <c r="J1063">
        <v>1</v>
      </c>
      <c r="K1063">
        <v>2</v>
      </c>
      <c r="L1063">
        <v>2</v>
      </c>
      <c r="M1063" t="s">
        <v>5069</v>
      </c>
      <c r="N1063" t="s">
        <v>5069</v>
      </c>
      <c r="O1063">
        <v>1</v>
      </c>
      <c r="P1063">
        <v>0</v>
      </c>
    </row>
    <row r="1064" spans="1:16" x14ac:dyDescent="0.3">
      <c r="A1064" t="s">
        <v>1720</v>
      </c>
      <c r="B1064" s="1">
        <v>46042.413888888892</v>
      </c>
      <c r="C1064" t="s">
        <v>7</v>
      </c>
      <c r="D1064" t="s">
        <v>22</v>
      </c>
      <c r="E1064" t="s">
        <v>19</v>
      </c>
      <c r="F1064" t="s">
        <v>20</v>
      </c>
      <c r="G1064">
        <v>0.41388888888888886</v>
      </c>
      <c r="H1064" s="1">
        <v>46042</v>
      </c>
      <c r="I1064">
        <v>1</v>
      </c>
      <c r="J1064">
        <v>3</v>
      </c>
      <c r="K1064">
        <v>2</v>
      </c>
      <c r="L1064">
        <v>6</v>
      </c>
      <c r="M1064" t="s">
        <v>5071</v>
      </c>
      <c r="N1064" t="s">
        <v>5071</v>
      </c>
      <c r="O1064">
        <v>1</v>
      </c>
      <c r="P1064">
        <v>0</v>
      </c>
    </row>
    <row r="1065" spans="1:16" x14ac:dyDescent="0.3">
      <c r="A1065" t="s">
        <v>4310</v>
      </c>
      <c r="B1065" s="1">
        <v>46042.424305555556</v>
      </c>
      <c r="C1065" t="s">
        <v>7</v>
      </c>
      <c r="D1065" t="s">
        <v>22</v>
      </c>
      <c r="E1065" t="s">
        <v>19</v>
      </c>
      <c r="F1065" t="s">
        <v>13</v>
      </c>
      <c r="G1065">
        <v>0.42430555555555555</v>
      </c>
      <c r="H1065" s="1">
        <v>46042</v>
      </c>
      <c r="I1065">
        <v>1</v>
      </c>
      <c r="J1065">
        <v>3</v>
      </c>
      <c r="K1065">
        <v>1</v>
      </c>
      <c r="L1065">
        <v>3</v>
      </c>
      <c r="M1065" t="s">
        <v>5069</v>
      </c>
      <c r="N1065" t="s">
        <v>5069</v>
      </c>
      <c r="O1065">
        <v>1</v>
      </c>
      <c r="P1065">
        <v>0</v>
      </c>
    </row>
    <row r="1066" spans="1:16" x14ac:dyDescent="0.3">
      <c r="A1066" t="s">
        <v>2102</v>
      </c>
      <c r="B1066" s="1">
        <v>46042.463888888888</v>
      </c>
      <c r="C1066" t="s">
        <v>40</v>
      </c>
      <c r="D1066" t="s">
        <v>15</v>
      </c>
      <c r="E1066" t="s">
        <v>16</v>
      </c>
      <c r="F1066" t="s">
        <v>10</v>
      </c>
      <c r="G1066">
        <v>0.46388888888888891</v>
      </c>
      <c r="H1066" s="1">
        <v>46042</v>
      </c>
      <c r="I1066">
        <v>1</v>
      </c>
      <c r="J1066">
        <v>5</v>
      </c>
      <c r="K1066">
        <v>2</v>
      </c>
      <c r="L1066">
        <v>10</v>
      </c>
      <c r="M1066" t="s">
        <v>5071</v>
      </c>
      <c r="N1066" t="s">
        <v>5071</v>
      </c>
      <c r="O1066">
        <v>1</v>
      </c>
      <c r="P1066">
        <v>0</v>
      </c>
    </row>
    <row r="1067" spans="1:16" x14ac:dyDescent="0.3">
      <c r="A1067" t="s">
        <v>2378</v>
      </c>
      <c r="B1067" s="1">
        <v>46042.465277777781</v>
      </c>
      <c r="C1067" t="s">
        <v>7</v>
      </c>
      <c r="D1067" t="s">
        <v>8</v>
      </c>
      <c r="E1067" t="s">
        <v>19</v>
      </c>
      <c r="F1067" t="s">
        <v>53</v>
      </c>
      <c r="G1067">
        <v>0.46527777777777779</v>
      </c>
      <c r="H1067" s="1">
        <v>46042</v>
      </c>
      <c r="I1067">
        <v>1</v>
      </c>
      <c r="J1067">
        <v>3</v>
      </c>
      <c r="K1067">
        <v>5</v>
      </c>
      <c r="L1067">
        <v>15</v>
      </c>
      <c r="M1067" t="s">
        <v>5073</v>
      </c>
      <c r="N1067" t="s">
        <v>5073</v>
      </c>
      <c r="O1067">
        <v>1</v>
      </c>
      <c r="P1067">
        <v>1</v>
      </c>
    </row>
    <row r="1068" spans="1:16" x14ac:dyDescent="0.3">
      <c r="A1068" t="s">
        <v>1395</v>
      </c>
      <c r="B1068" s="1">
        <v>46042.46875</v>
      </c>
      <c r="C1068" t="s">
        <v>7</v>
      </c>
      <c r="D1068" t="s">
        <v>22</v>
      </c>
      <c r="E1068" t="s">
        <v>19</v>
      </c>
      <c r="F1068" t="s">
        <v>10</v>
      </c>
      <c r="G1068">
        <v>0.46875</v>
      </c>
      <c r="H1068" s="1">
        <v>46042</v>
      </c>
      <c r="I1068">
        <v>1</v>
      </c>
      <c r="J1068">
        <v>3</v>
      </c>
      <c r="K1068">
        <v>2</v>
      </c>
      <c r="L1068">
        <v>6</v>
      </c>
      <c r="M1068" t="s">
        <v>5071</v>
      </c>
      <c r="N1068" t="s">
        <v>5071</v>
      </c>
      <c r="O1068">
        <v>1</v>
      </c>
      <c r="P1068">
        <v>0</v>
      </c>
    </row>
    <row r="1069" spans="1:16" x14ac:dyDescent="0.3">
      <c r="A1069" t="s">
        <v>152</v>
      </c>
      <c r="B1069" s="1">
        <v>46042.486805555556</v>
      </c>
      <c r="C1069" t="s">
        <v>40</v>
      </c>
      <c r="D1069" t="s">
        <v>18</v>
      </c>
      <c r="E1069" t="s">
        <v>16</v>
      </c>
      <c r="F1069" t="s">
        <v>10</v>
      </c>
      <c r="G1069">
        <v>0.48680555555555555</v>
      </c>
      <c r="H1069" s="1">
        <v>46042</v>
      </c>
      <c r="I1069">
        <v>1</v>
      </c>
      <c r="J1069">
        <v>5</v>
      </c>
      <c r="K1069">
        <v>2</v>
      </c>
      <c r="L1069">
        <v>10</v>
      </c>
      <c r="M1069" t="s">
        <v>5071</v>
      </c>
      <c r="N1069" t="s">
        <v>5071</v>
      </c>
      <c r="O1069">
        <v>1</v>
      </c>
      <c r="P1069">
        <v>0</v>
      </c>
    </row>
    <row r="1070" spans="1:16" x14ac:dyDescent="0.3">
      <c r="A1070" t="s">
        <v>4290</v>
      </c>
      <c r="B1070" s="1">
        <v>46042.488194444442</v>
      </c>
      <c r="C1070" t="s">
        <v>7</v>
      </c>
      <c r="D1070" t="s">
        <v>15</v>
      </c>
      <c r="E1070" t="s">
        <v>19</v>
      </c>
      <c r="F1070" t="s">
        <v>10</v>
      </c>
      <c r="G1070">
        <v>0.48819444444444443</v>
      </c>
      <c r="H1070" s="1">
        <v>46042</v>
      </c>
      <c r="I1070">
        <v>1</v>
      </c>
      <c r="J1070">
        <v>3</v>
      </c>
      <c r="K1070">
        <v>2</v>
      </c>
      <c r="L1070">
        <v>6</v>
      </c>
      <c r="M1070" t="s">
        <v>5071</v>
      </c>
      <c r="N1070" t="s">
        <v>5071</v>
      </c>
      <c r="O1070">
        <v>1</v>
      </c>
      <c r="P1070">
        <v>0</v>
      </c>
    </row>
    <row r="1071" spans="1:16" x14ac:dyDescent="0.3">
      <c r="A1071" t="s">
        <v>1818</v>
      </c>
      <c r="B1071" s="1">
        <v>46042.490972222222</v>
      </c>
      <c r="C1071" t="s">
        <v>7</v>
      </c>
      <c r="D1071" t="s">
        <v>15</v>
      </c>
      <c r="E1071" t="s">
        <v>19</v>
      </c>
      <c r="F1071" t="s">
        <v>20</v>
      </c>
      <c r="G1071">
        <v>0.4909722222222222</v>
      </c>
      <c r="H1071" s="1">
        <v>46042</v>
      </c>
      <c r="I1071">
        <v>1</v>
      </c>
      <c r="J1071">
        <v>3</v>
      </c>
      <c r="K1071">
        <v>2</v>
      </c>
      <c r="L1071">
        <v>6</v>
      </c>
      <c r="M1071" t="s">
        <v>5071</v>
      </c>
      <c r="N1071" t="s">
        <v>5071</v>
      </c>
      <c r="O1071">
        <v>1</v>
      </c>
      <c r="P1071">
        <v>0</v>
      </c>
    </row>
    <row r="1072" spans="1:16" x14ac:dyDescent="0.3">
      <c r="A1072" t="s">
        <v>4590</v>
      </c>
      <c r="B1072" s="1">
        <v>46042.509722222225</v>
      </c>
      <c r="C1072" t="s">
        <v>7</v>
      </c>
      <c r="D1072" t="s">
        <v>15</v>
      </c>
      <c r="E1072" t="s">
        <v>31</v>
      </c>
      <c r="F1072" t="s">
        <v>20</v>
      </c>
      <c r="G1072">
        <v>0.50972222222222219</v>
      </c>
      <c r="H1072" s="1">
        <v>46042</v>
      </c>
      <c r="I1072">
        <v>1</v>
      </c>
      <c r="J1072">
        <v>3</v>
      </c>
      <c r="K1072">
        <v>2</v>
      </c>
      <c r="L1072">
        <v>6</v>
      </c>
      <c r="M1072" t="s">
        <v>5071</v>
      </c>
      <c r="N1072" t="s">
        <v>5071</v>
      </c>
      <c r="O1072">
        <v>1</v>
      </c>
      <c r="P1072">
        <v>0</v>
      </c>
    </row>
    <row r="1073" spans="1:16" x14ac:dyDescent="0.3">
      <c r="A1073" t="s">
        <v>954</v>
      </c>
      <c r="B1073" s="1">
        <v>46042.53125</v>
      </c>
      <c r="C1073" t="s">
        <v>12</v>
      </c>
      <c r="D1073" t="s">
        <v>18</v>
      </c>
      <c r="E1073" t="s">
        <v>31</v>
      </c>
      <c r="F1073" t="s">
        <v>13</v>
      </c>
      <c r="G1073">
        <v>0.53125</v>
      </c>
      <c r="H1073" s="1">
        <v>46042</v>
      </c>
      <c r="I1073">
        <v>1</v>
      </c>
      <c r="J1073">
        <v>1</v>
      </c>
      <c r="K1073">
        <v>1</v>
      </c>
      <c r="L1073">
        <v>1</v>
      </c>
      <c r="M1073" t="s">
        <v>5069</v>
      </c>
      <c r="N1073" t="s">
        <v>5069</v>
      </c>
      <c r="O1073">
        <v>1</v>
      </c>
      <c r="P1073">
        <v>0</v>
      </c>
    </row>
    <row r="1074" spans="1:16" x14ac:dyDescent="0.3">
      <c r="A1074" t="s">
        <v>610</v>
      </c>
      <c r="B1074" s="1">
        <v>46042.53125</v>
      </c>
      <c r="C1074" t="s">
        <v>7</v>
      </c>
      <c r="D1074" t="s">
        <v>8</v>
      </c>
      <c r="E1074" t="s">
        <v>19</v>
      </c>
      <c r="F1074" t="s">
        <v>53</v>
      </c>
      <c r="G1074">
        <v>0.53125</v>
      </c>
      <c r="H1074" s="1">
        <v>46042</v>
      </c>
      <c r="I1074">
        <v>1</v>
      </c>
      <c r="J1074">
        <v>3</v>
      </c>
      <c r="K1074">
        <v>5</v>
      </c>
      <c r="L1074">
        <v>15</v>
      </c>
      <c r="M1074" t="s">
        <v>5073</v>
      </c>
      <c r="N1074" t="s">
        <v>5073</v>
      </c>
      <c r="O1074">
        <v>1</v>
      </c>
      <c r="P1074">
        <v>1</v>
      </c>
    </row>
    <row r="1075" spans="1:16" x14ac:dyDescent="0.3">
      <c r="A1075" t="s">
        <v>3868</v>
      </c>
      <c r="B1075" s="1">
        <v>46042.547222222223</v>
      </c>
      <c r="C1075" t="s">
        <v>7</v>
      </c>
      <c r="D1075" t="s">
        <v>18</v>
      </c>
      <c r="E1075" t="s">
        <v>19</v>
      </c>
      <c r="F1075" t="s">
        <v>33</v>
      </c>
      <c r="G1075">
        <v>0.54722222222222228</v>
      </c>
      <c r="H1075" s="1">
        <v>46042</v>
      </c>
      <c r="I1075">
        <v>1</v>
      </c>
      <c r="J1075">
        <v>3</v>
      </c>
      <c r="K1075">
        <v>4</v>
      </c>
      <c r="L1075">
        <v>12</v>
      </c>
      <c r="M1075" t="s">
        <v>5073</v>
      </c>
      <c r="N1075" t="s">
        <v>5073</v>
      </c>
      <c r="O1075">
        <v>1</v>
      </c>
      <c r="P1075">
        <v>1</v>
      </c>
    </row>
    <row r="1076" spans="1:16" x14ac:dyDescent="0.3">
      <c r="A1076" t="s">
        <v>2140</v>
      </c>
      <c r="B1076" s="1">
        <v>46042.552777777775</v>
      </c>
      <c r="C1076" t="s">
        <v>12</v>
      </c>
      <c r="D1076" t="s">
        <v>18</v>
      </c>
      <c r="E1076" t="s">
        <v>9</v>
      </c>
      <c r="F1076" t="s">
        <v>33</v>
      </c>
      <c r="G1076">
        <v>0.55277777777777781</v>
      </c>
      <c r="H1076" s="1">
        <v>46042</v>
      </c>
      <c r="I1076">
        <v>1</v>
      </c>
      <c r="J1076">
        <v>1</v>
      </c>
      <c r="K1076">
        <v>4</v>
      </c>
      <c r="L1076">
        <v>4</v>
      </c>
      <c r="M1076" t="s">
        <v>5069</v>
      </c>
      <c r="N1076" t="s">
        <v>5069</v>
      </c>
      <c r="O1076">
        <v>1</v>
      </c>
      <c r="P1076">
        <v>1</v>
      </c>
    </row>
    <row r="1077" spans="1:16" x14ac:dyDescent="0.3">
      <c r="A1077" t="s">
        <v>4817</v>
      </c>
      <c r="B1077" s="1">
        <v>46042.632638888892</v>
      </c>
      <c r="C1077" t="s">
        <v>47</v>
      </c>
      <c r="D1077" t="s">
        <v>8</v>
      </c>
      <c r="E1077" t="s">
        <v>16</v>
      </c>
      <c r="F1077" t="s">
        <v>33</v>
      </c>
      <c r="G1077">
        <v>0.63263888888888886</v>
      </c>
      <c r="H1077" s="1">
        <v>46042</v>
      </c>
      <c r="I1077">
        <v>1</v>
      </c>
      <c r="J1077">
        <v>1</v>
      </c>
      <c r="K1077">
        <v>4</v>
      </c>
      <c r="L1077">
        <v>4</v>
      </c>
      <c r="M1077" t="s">
        <v>5069</v>
      </c>
      <c r="N1077" t="s">
        <v>5069</v>
      </c>
      <c r="O1077">
        <v>1</v>
      </c>
      <c r="P1077">
        <v>1</v>
      </c>
    </row>
    <row r="1078" spans="1:16" x14ac:dyDescent="0.3">
      <c r="A1078" t="s">
        <v>3655</v>
      </c>
      <c r="B1078" s="1">
        <v>46042.642361111109</v>
      </c>
      <c r="C1078" t="s">
        <v>47</v>
      </c>
      <c r="D1078" t="s">
        <v>22</v>
      </c>
      <c r="E1078" t="s">
        <v>9</v>
      </c>
      <c r="F1078" t="s">
        <v>20</v>
      </c>
      <c r="G1078">
        <v>0.64236111111111116</v>
      </c>
      <c r="H1078" s="1">
        <v>46042</v>
      </c>
      <c r="I1078">
        <v>1</v>
      </c>
      <c r="J1078">
        <v>1</v>
      </c>
      <c r="K1078">
        <v>2</v>
      </c>
      <c r="L1078">
        <v>2</v>
      </c>
      <c r="M1078" t="s">
        <v>5069</v>
      </c>
      <c r="N1078" t="s">
        <v>5069</v>
      </c>
      <c r="O1078">
        <v>1</v>
      </c>
      <c r="P1078">
        <v>0</v>
      </c>
    </row>
    <row r="1079" spans="1:16" x14ac:dyDescent="0.3">
      <c r="A1079" t="s">
        <v>3901</v>
      </c>
      <c r="B1079" s="1">
        <v>46042.661805555559</v>
      </c>
      <c r="C1079" t="s">
        <v>7</v>
      </c>
      <c r="D1079" t="s">
        <v>18</v>
      </c>
      <c r="E1079" t="s">
        <v>19</v>
      </c>
      <c r="F1079" t="s">
        <v>53</v>
      </c>
      <c r="G1079">
        <v>0.66180555555555554</v>
      </c>
      <c r="H1079" s="1">
        <v>46042</v>
      </c>
      <c r="I1079">
        <v>1</v>
      </c>
      <c r="J1079">
        <v>3</v>
      </c>
      <c r="K1079">
        <v>5</v>
      </c>
      <c r="L1079">
        <v>15</v>
      </c>
      <c r="M1079" t="s">
        <v>5073</v>
      </c>
      <c r="N1079" t="s">
        <v>5073</v>
      </c>
      <c r="O1079">
        <v>1</v>
      </c>
      <c r="P1079">
        <v>1</v>
      </c>
    </row>
    <row r="1080" spans="1:16" x14ac:dyDescent="0.3">
      <c r="A1080" t="s">
        <v>3606</v>
      </c>
      <c r="B1080" s="1">
        <v>46042.663194444445</v>
      </c>
      <c r="C1080" t="s">
        <v>7</v>
      </c>
      <c r="D1080" t="s">
        <v>15</v>
      </c>
      <c r="E1080" t="s">
        <v>19</v>
      </c>
      <c r="F1080" t="s">
        <v>10</v>
      </c>
      <c r="G1080">
        <v>0.66319444444444442</v>
      </c>
      <c r="H1080" s="1">
        <v>46042</v>
      </c>
      <c r="I1080">
        <v>1</v>
      </c>
      <c r="J1080">
        <v>3</v>
      </c>
      <c r="K1080">
        <v>2</v>
      </c>
      <c r="L1080">
        <v>6</v>
      </c>
      <c r="M1080" t="s">
        <v>5071</v>
      </c>
      <c r="N1080" t="s">
        <v>5071</v>
      </c>
      <c r="O1080">
        <v>1</v>
      </c>
      <c r="P1080">
        <v>0</v>
      </c>
    </row>
    <row r="1081" spans="1:16" x14ac:dyDescent="0.3">
      <c r="A1081" t="s">
        <v>4450</v>
      </c>
      <c r="B1081" s="1">
        <v>46042.706944444442</v>
      </c>
      <c r="C1081" t="s">
        <v>7</v>
      </c>
      <c r="D1081" t="s">
        <v>8</v>
      </c>
      <c r="E1081" t="s">
        <v>19</v>
      </c>
      <c r="F1081" t="s">
        <v>10</v>
      </c>
      <c r="G1081">
        <v>0.70694444444444449</v>
      </c>
      <c r="H1081" s="1">
        <v>46042</v>
      </c>
      <c r="I1081">
        <v>1</v>
      </c>
      <c r="J1081">
        <v>3</v>
      </c>
      <c r="K1081">
        <v>2</v>
      </c>
      <c r="L1081">
        <v>6</v>
      </c>
      <c r="M1081" t="s">
        <v>5071</v>
      </c>
      <c r="N1081" t="s">
        <v>5071</v>
      </c>
      <c r="O1081">
        <v>1</v>
      </c>
      <c r="P1081">
        <v>0</v>
      </c>
    </row>
    <row r="1082" spans="1:16" x14ac:dyDescent="0.3">
      <c r="A1082" t="s">
        <v>3873</v>
      </c>
      <c r="B1082" s="1">
        <v>46042.71875</v>
      </c>
      <c r="C1082" t="s">
        <v>47</v>
      </c>
      <c r="D1082" t="s">
        <v>8</v>
      </c>
      <c r="E1082" t="s">
        <v>19</v>
      </c>
      <c r="F1082" t="s">
        <v>20</v>
      </c>
      <c r="G1082">
        <v>0.71875</v>
      </c>
      <c r="H1082" s="1">
        <v>46042</v>
      </c>
      <c r="I1082">
        <v>1</v>
      </c>
      <c r="J1082">
        <v>1</v>
      </c>
      <c r="K1082">
        <v>2</v>
      </c>
      <c r="L1082">
        <v>2</v>
      </c>
      <c r="M1082" t="s">
        <v>5069</v>
      </c>
      <c r="N1082" t="s">
        <v>5069</v>
      </c>
      <c r="O1082">
        <v>1</v>
      </c>
      <c r="P1082">
        <v>0</v>
      </c>
    </row>
    <row r="1083" spans="1:16" x14ac:dyDescent="0.3">
      <c r="A1083" t="s">
        <v>3361</v>
      </c>
      <c r="B1083" s="1">
        <v>46042.727083333331</v>
      </c>
      <c r="C1083" t="s">
        <v>12</v>
      </c>
      <c r="D1083" t="s">
        <v>8</v>
      </c>
      <c r="E1083" t="s">
        <v>9</v>
      </c>
      <c r="F1083" t="s">
        <v>33</v>
      </c>
      <c r="G1083">
        <v>0.7270833333333333</v>
      </c>
      <c r="H1083" s="1">
        <v>46042</v>
      </c>
      <c r="I1083">
        <v>1</v>
      </c>
      <c r="J1083">
        <v>1</v>
      </c>
      <c r="K1083">
        <v>4</v>
      </c>
      <c r="L1083">
        <v>4</v>
      </c>
      <c r="M1083" t="s">
        <v>5069</v>
      </c>
      <c r="N1083" t="s">
        <v>5069</v>
      </c>
      <c r="O1083">
        <v>1</v>
      </c>
      <c r="P1083">
        <v>1</v>
      </c>
    </row>
    <row r="1084" spans="1:16" x14ac:dyDescent="0.3">
      <c r="A1084" t="s">
        <v>266</v>
      </c>
      <c r="B1084" s="1">
        <v>46042.732638888891</v>
      </c>
      <c r="C1084" t="s">
        <v>26</v>
      </c>
      <c r="D1084" t="s">
        <v>8</v>
      </c>
      <c r="E1084" t="s">
        <v>19</v>
      </c>
      <c r="F1084" t="s">
        <v>20</v>
      </c>
      <c r="G1084">
        <v>0.73263888888888884</v>
      </c>
      <c r="H1084" s="1">
        <v>46042</v>
      </c>
      <c r="I1084">
        <v>1</v>
      </c>
      <c r="J1084">
        <v>3</v>
      </c>
      <c r="K1084">
        <v>2</v>
      </c>
      <c r="L1084">
        <v>6</v>
      </c>
      <c r="M1084" t="s">
        <v>5071</v>
      </c>
      <c r="N1084" t="s">
        <v>5071</v>
      </c>
      <c r="O1084">
        <v>1</v>
      </c>
      <c r="P1084">
        <v>0</v>
      </c>
    </row>
    <row r="1085" spans="1:16" x14ac:dyDescent="0.3">
      <c r="A1085" t="s">
        <v>2562</v>
      </c>
      <c r="B1085" s="1">
        <v>46042.762499999997</v>
      </c>
      <c r="C1085" t="s">
        <v>35</v>
      </c>
      <c r="D1085" t="s">
        <v>22</v>
      </c>
      <c r="E1085" t="s">
        <v>9</v>
      </c>
      <c r="F1085" t="s">
        <v>10</v>
      </c>
      <c r="G1085">
        <v>0.76249999999999996</v>
      </c>
      <c r="H1085" s="1">
        <v>46042</v>
      </c>
      <c r="I1085">
        <v>1</v>
      </c>
      <c r="J1085">
        <v>1</v>
      </c>
      <c r="K1085">
        <v>2</v>
      </c>
      <c r="L1085">
        <v>2</v>
      </c>
      <c r="M1085" t="s">
        <v>5069</v>
      </c>
      <c r="N1085" t="s">
        <v>5069</v>
      </c>
      <c r="O1085">
        <v>1</v>
      </c>
      <c r="P1085">
        <v>0</v>
      </c>
    </row>
    <row r="1086" spans="1:16" x14ac:dyDescent="0.3">
      <c r="A1086" t="s">
        <v>4786</v>
      </c>
      <c r="B1086" s="1">
        <v>46042.76666666667</v>
      </c>
      <c r="C1086" t="s">
        <v>7</v>
      </c>
      <c r="D1086" t="s">
        <v>8</v>
      </c>
      <c r="E1086" t="s">
        <v>31</v>
      </c>
      <c r="F1086" t="s">
        <v>53</v>
      </c>
      <c r="G1086">
        <v>0.76666666666666672</v>
      </c>
      <c r="H1086" s="1">
        <v>46042</v>
      </c>
      <c r="I1086">
        <v>1</v>
      </c>
      <c r="J1086">
        <v>3</v>
      </c>
      <c r="K1086">
        <v>5</v>
      </c>
      <c r="L1086">
        <v>15</v>
      </c>
      <c r="M1086" t="s">
        <v>5073</v>
      </c>
      <c r="N1086" t="s">
        <v>5073</v>
      </c>
      <c r="O1086">
        <v>1</v>
      </c>
      <c r="P1086">
        <v>1</v>
      </c>
    </row>
    <row r="1087" spans="1:16" x14ac:dyDescent="0.3">
      <c r="A1087" t="s">
        <v>1104</v>
      </c>
      <c r="B1087" s="1">
        <v>46042.767361111109</v>
      </c>
      <c r="C1087" t="s">
        <v>12</v>
      </c>
      <c r="D1087" t="s">
        <v>8</v>
      </c>
      <c r="E1087" t="s">
        <v>31</v>
      </c>
      <c r="F1087" t="s">
        <v>33</v>
      </c>
      <c r="G1087">
        <v>0.76736111111111116</v>
      </c>
      <c r="H1087" s="1">
        <v>46042</v>
      </c>
      <c r="I1087">
        <v>1</v>
      </c>
      <c r="J1087">
        <v>1</v>
      </c>
      <c r="K1087">
        <v>4</v>
      </c>
      <c r="L1087">
        <v>4</v>
      </c>
      <c r="M1087" t="s">
        <v>5069</v>
      </c>
      <c r="N1087" t="s">
        <v>5069</v>
      </c>
      <c r="O1087">
        <v>1</v>
      </c>
      <c r="P1087">
        <v>1</v>
      </c>
    </row>
    <row r="1088" spans="1:16" x14ac:dyDescent="0.3">
      <c r="A1088" t="s">
        <v>2044</v>
      </c>
      <c r="B1088" s="1">
        <v>46042.804861111108</v>
      </c>
      <c r="C1088" t="s">
        <v>40</v>
      </c>
      <c r="D1088" t="s">
        <v>18</v>
      </c>
      <c r="E1088" t="s">
        <v>16</v>
      </c>
      <c r="F1088" t="s">
        <v>20</v>
      </c>
      <c r="G1088">
        <v>0.80486111111111114</v>
      </c>
      <c r="H1088" s="1">
        <v>46042</v>
      </c>
      <c r="I1088">
        <v>1</v>
      </c>
      <c r="J1088">
        <v>5</v>
      </c>
      <c r="K1088">
        <v>2</v>
      </c>
      <c r="L1088">
        <v>10</v>
      </c>
      <c r="M1088" t="s">
        <v>5071</v>
      </c>
      <c r="N1088" t="s">
        <v>5071</v>
      </c>
      <c r="O1088">
        <v>1</v>
      </c>
      <c r="P1088">
        <v>0</v>
      </c>
    </row>
    <row r="1089" spans="1:16" x14ac:dyDescent="0.3">
      <c r="A1089" t="s">
        <v>1960</v>
      </c>
      <c r="B1089" s="1">
        <v>46042.831944444442</v>
      </c>
      <c r="C1089" t="s">
        <v>47</v>
      </c>
      <c r="D1089" t="s">
        <v>8</v>
      </c>
      <c r="E1089" t="s">
        <v>16</v>
      </c>
      <c r="F1089" t="s">
        <v>13</v>
      </c>
      <c r="G1089">
        <v>0.83194444444444449</v>
      </c>
      <c r="H1089" s="1">
        <v>46042</v>
      </c>
      <c r="I1089">
        <v>1</v>
      </c>
      <c r="J1089">
        <v>1</v>
      </c>
      <c r="K1089">
        <v>1</v>
      </c>
      <c r="L1089">
        <v>1</v>
      </c>
      <c r="M1089" t="s">
        <v>5069</v>
      </c>
      <c r="N1089" t="s">
        <v>5069</v>
      </c>
      <c r="O1089">
        <v>1</v>
      </c>
      <c r="P1089">
        <v>0</v>
      </c>
    </row>
    <row r="1090" spans="1:16" x14ac:dyDescent="0.3">
      <c r="A1090" t="s">
        <v>270</v>
      </c>
      <c r="B1090" s="1">
        <v>46042.855555555558</v>
      </c>
      <c r="C1090" t="s">
        <v>12</v>
      </c>
      <c r="D1090" t="s">
        <v>22</v>
      </c>
      <c r="E1090" t="s">
        <v>19</v>
      </c>
      <c r="F1090" t="s">
        <v>10</v>
      </c>
      <c r="G1090">
        <v>0.85555555555555551</v>
      </c>
      <c r="H1090" s="1">
        <v>46042</v>
      </c>
      <c r="I1090">
        <v>1</v>
      </c>
      <c r="J1090">
        <v>1</v>
      </c>
      <c r="K1090">
        <v>2</v>
      </c>
      <c r="L1090">
        <v>2</v>
      </c>
      <c r="M1090" t="s">
        <v>5069</v>
      </c>
      <c r="N1090" t="s">
        <v>5069</v>
      </c>
      <c r="O1090">
        <v>1</v>
      </c>
      <c r="P1090">
        <v>0</v>
      </c>
    </row>
    <row r="1091" spans="1:16" x14ac:dyDescent="0.3">
      <c r="A1091" t="s">
        <v>1068</v>
      </c>
      <c r="B1091" s="1">
        <v>46042.870138888888</v>
      </c>
      <c r="C1091" t="s">
        <v>7</v>
      </c>
      <c r="D1091" t="s">
        <v>8</v>
      </c>
      <c r="E1091" t="s">
        <v>19</v>
      </c>
      <c r="F1091" t="s">
        <v>20</v>
      </c>
      <c r="G1091">
        <v>0.87013888888888891</v>
      </c>
      <c r="H1091" s="1">
        <v>46042</v>
      </c>
      <c r="I1091">
        <v>1</v>
      </c>
      <c r="J1091">
        <v>3</v>
      </c>
      <c r="K1091">
        <v>2</v>
      </c>
      <c r="L1091">
        <v>6</v>
      </c>
      <c r="M1091" t="s">
        <v>5071</v>
      </c>
      <c r="N1091" t="s">
        <v>5071</v>
      </c>
      <c r="O1091">
        <v>1</v>
      </c>
      <c r="P1091">
        <v>0</v>
      </c>
    </row>
    <row r="1092" spans="1:16" x14ac:dyDescent="0.3">
      <c r="A1092" t="s">
        <v>3539</v>
      </c>
      <c r="B1092" s="1">
        <v>46042.878472222219</v>
      </c>
      <c r="C1092" t="s">
        <v>40</v>
      </c>
      <c r="D1092" t="s">
        <v>8</v>
      </c>
      <c r="E1092" t="s">
        <v>16</v>
      </c>
      <c r="F1092" t="s">
        <v>10</v>
      </c>
      <c r="G1092">
        <v>0.87847222222222221</v>
      </c>
      <c r="H1092" s="1">
        <v>46042</v>
      </c>
      <c r="I1092">
        <v>1</v>
      </c>
      <c r="J1092">
        <v>5</v>
      </c>
      <c r="K1092">
        <v>2</v>
      </c>
      <c r="L1092">
        <v>10</v>
      </c>
      <c r="M1092" t="s">
        <v>5071</v>
      </c>
      <c r="N1092" t="s">
        <v>5071</v>
      </c>
      <c r="O1092">
        <v>1</v>
      </c>
      <c r="P1092">
        <v>0</v>
      </c>
    </row>
    <row r="1093" spans="1:16" x14ac:dyDescent="0.3">
      <c r="A1093" t="s">
        <v>1617</v>
      </c>
      <c r="B1093" s="1">
        <v>46042.879861111112</v>
      </c>
      <c r="C1093" t="s">
        <v>7</v>
      </c>
      <c r="D1093" t="s">
        <v>15</v>
      </c>
      <c r="E1093" t="s">
        <v>19</v>
      </c>
      <c r="F1093" t="s">
        <v>20</v>
      </c>
      <c r="G1093">
        <v>0.87986111111111109</v>
      </c>
      <c r="H1093" s="1">
        <v>46042</v>
      </c>
      <c r="I1093">
        <v>1</v>
      </c>
      <c r="J1093">
        <v>3</v>
      </c>
      <c r="K1093">
        <v>2</v>
      </c>
      <c r="L1093">
        <v>6</v>
      </c>
      <c r="M1093" t="s">
        <v>5071</v>
      </c>
      <c r="N1093" t="s">
        <v>5071</v>
      </c>
      <c r="O1093">
        <v>1</v>
      </c>
      <c r="P1093">
        <v>0</v>
      </c>
    </row>
    <row r="1094" spans="1:16" x14ac:dyDescent="0.3">
      <c r="A1094" t="s">
        <v>442</v>
      </c>
      <c r="B1094" s="1">
        <v>46042.902777777781</v>
      </c>
      <c r="C1094" t="s">
        <v>35</v>
      </c>
      <c r="D1094" t="s">
        <v>8</v>
      </c>
      <c r="E1094" t="s">
        <v>19</v>
      </c>
      <c r="F1094" t="s">
        <v>13</v>
      </c>
      <c r="G1094">
        <v>0.90277777777777779</v>
      </c>
      <c r="H1094" s="1">
        <v>46042</v>
      </c>
      <c r="I1094">
        <v>1</v>
      </c>
      <c r="J1094">
        <v>1</v>
      </c>
      <c r="K1094">
        <v>1</v>
      </c>
      <c r="L1094">
        <v>1</v>
      </c>
      <c r="M1094" t="s">
        <v>5069</v>
      </c>
      <c r="N1094" t="s">
        <v>5069</v>
      </c>
      <c r="O1094">
        <v>1</v>
      </c>
      <c r="P1094">
        <v>0</v>
      </c>
    </row>
    <row r="1095" spans="1:16" x14ac:dyDescent="0.3">
      <c r="A1095" t="s">
        <v>2115</v>
      </c>
      <c r="B1095" s="1">
        <v>46042.904861111114</v>
      </c>
      <c r="C1095" t="s">
        <v>7</v>
      </c>
      <c r="D1095" t="s">
        <v>15</v>
      </c>
      <c r="E1095" t="s">
        <v>19</v>
      </c>
      <c r="F1095" t="s">
        <v>20</v>
      </c>
      <c r="G1095">
        <v>0.90486111111111112</v>
      </c>
      <c r="H1095" s="1">
        <v>46042</v>
      </c>
      <c r="I1095">
        <v>1</v>
      </c>
      <c r="J1095">
        <v>3</v>
      </c>
      <c r="K1095">
        <v>2</v>
      </c>
      <c r="L1095">
        <v>6</v>
      </c>
      <c r="M1095" t="s">
        <v>5071</v>
      </c>
      <c r="N1095" t="s">
        <v>5071</v>
      </c>
      <c r="O1095">
        <v>1</v>
      </c>
      <c r="P1095">
        <v>0</v>
      </c>
    </row>
    <row r="1096" spans="1:16" x14ac:dyDescent="0.3">
      <c r="A1096" t="s">
        <v>4780</v>
      </c>
      <c r="B1096" s="1">
        <v>46042.905555555553</v>
      </c>
      <c r="C1096" t="s">
        <v>7</v>
      </c>
      <c r="D1096" t="s">
        <v>8</v>
      </c>
      <c r="E1096" t="s">
        <v>19</v>
      </c>
      <c r="F1096" t="s">
        <v>20</v>
      </c>
      <c r="G1096">
        <v>0.90555555555555556</v>
      </c>
      <c r="H1096" s="1">
        <v>46042</v>
      </c>
      <c r="I1096">
        <v>1</v>
      </c>
      <c r="J1096">
        <v>3</v>
      </c>
      <c r="K1096">
        <v>2</v>
      </c>
      <c r="L1096">
        <v>6</v>
      </c>
      <c r="M1096" t="s">
        <v>5071</v>
      </c>
      <c r="N1096" t="s">
        <v>5071</v>
      </c>
      <c r="O1096">
        <v>1</v>
      </c>
      <c r="P1096">
        <v>0</v>
      </c>
    </row>
    <row r="1097" spans="1:16" x14ac:dyDescent="0.3">
      <c r="A1097" t="s">
        <v>4049</v>
      </c>
      <c r="B1097" s="1">
        <v>46042.92083333333</v>
      </c>
      <c r="C1097" t="s">
        <v>40</v>
      </c>
      <c r="D1097" t="s">
        <v>22</v>
      </c>
      <c r="E1097" t="s">
        <v>16</v>
      </c>
      <c r="F1097" t="s">
        <v>10</v>
      </c>
      <c r="G1097">
        <v>0.92083333333333328</v>
      </c>
      <c r="H1097" s="1">
        <v>46042</v>
      </c>
      <c r="I1097">
        <v>1</v>
      </c>
      <c r="J1097">
        <v>5</v>
      </c>
      <c r="K1097">
        <v>2</v>
      </c>
      <c r="L1097">
        <v>10</v>
      </c>
      <c r="M1097" t="s">
        <v>5071</v>
      </c>
      <c r="N1097" t="s">
        <v>5071</v>
      </c>
      <c r="O1097">
        <v>1</v>
      </c>
      <c r="P1097">
        <v>0</v>
      </c>
    </row>
    <row r="1098" spans="1:16" x14ac:dyDescent="0.3">
      <c r="A1098" t="s">
        <v>3927</v>
      </c>
      <c r="B1098" s="1">
        <v>46042.92291666667</v>
      </c>
      <c r="C1098" t="s">
        <v>40</v>
      </c>
      <c r="D1098" t="s">
        <v>15</v>
      </c>
      <c r="E1098" t="s">
        <v>16</v>
      </c>
      <c r="F1098" t="s">
        <v>20</v>
      </c>
      <c r="G1098">
        <v>0.92291666666666672</v>
      </c>
      <c r="H1098" s="1">
        <v>46042</v>
      </c>
      <c r="I1098">
        <v>1</v>
      </c>
      <c r="J1098">
        <v>5</v>
      </c>
      <c r="K1098">
        <v>2</v>
      </c>
      <c r="L1098">
        <v>10</v>
      </c>
      <c r="M1098" t="s">
        <v>5071</v>
      </c>
      <c r="N1098" t="s">
        <v>5071</v>
      </c>
      <c r="O1098">
        <v>1</v>
      </c>
      <c r="P1098">
        <v>0</v>
      </c>
    </row>
    <row r="1099" spans="1:16" x14ac:dyDescent="0.3">
      <c r="A1099" t="s">
        <v>3183</v>
      </c>
      <c r="B1099" s="1">
        <v>46042.927777777775</v>
      </c>
      <c r="C1099" t="s">
        <v>26</v>
      </c>
      <c r="D1099" t="s">
        <v>15</v>
      </c>
      <c r="E1099" t="s">
        <v>9</v>
      </c>
      <c r="F1099" t="s">
        <v>10</v>
      </c>
      <c r="G1099">
        <v>0.92777777777777781</v>
      </c>
      <c r="H1099" s="1">
        <v>46042</v>
      </c>
      <c r="I1099">
        <v>1</v>
      </c>
      <c r="J1099">
        <v>3</v>
      </c>
      <c r="K1099">
        <v>2</v>
      </c>
      <c r="L1099">
        <v>6</v>
      </c>
      <c r="M1099" t="s">
        <v>5071</v>
      </c>
      <c r="N1099" t="s">
        <v>5071</v>
      </c>
      <c r="O1099">
        <v>1</v>
      </c>
      <c r="P1099">
        <v>0</v>
      </c>
    </row>
    <row r="1100" spans="1:16" x14ac:dyDescent="0.3">
      <c r="A1100" t="s">
        <v>4659</v>
      </c>
      <c r="B1100" s="1">
        <v>46042.929861111108</v>
      </c>
      <c r="C1100" t="s">
        <v>35</v>
      </c>
      <c r="D1100" t="s">
        <v>22</v>
      </c>
      <c r="E1100" t="s">
        <v>31</v>
      </c>
      <c r="F1100" t="s">
        <v>33</v>
      </c>
      <c r="G1100">
        <v>0.92986111111111114</v>
      </c>
      <c r="H1100" s="1">
        <v>46042</v>
      </c>
      <c r="I1100">
        <v>1</v>
      </c>
      <c r="J1100">
        <v>1</v>
      </c>
      <c r="K1100">
        <v>4</v>
      </c>
      <c r="L1100">
        <v>4</v>
      </c>
      <c r="M1100" t="s">
        <v>5069</v>
      </c>
      <c r="N1100" t="s">
        <v>5069</v>
      </c>
      <c r="O1100">
        <v>1</v>
      </c>
      <c r="P1100">
        <v>1</v>
      </c>
    </row>
    <row r="1101" spans="1:16" x14ac:dyDescent="0.3">
      <c r="A1101" t="s">
        <v>1828</v>
      </c>
      <c r="B1101" s="1">
        <v>46042.95208333333</v>
      </c>
      <c r="C1101" t="s">
        <v>47</v>
      </c>
      <c r="D1101" t="s">
        <v>18</v>
      </c>
      <c r="E1101" t="s">
        <v>31</v>
      </c>
      <c r="F1101" t="s">
        <v>10</v>
      </c>
      <c r="G1101">
        <v>0.95208333333333328</v>
      </c>
      <c r="H1101" s="1">
        <v>46042</v>
      </c>
      <c r="I1101">
        <v>1</v>
      </c>
      <c r="J1101">
        <v>1</v>
      </c>
      <c r="K1101">
        <v>2</v>
      </c>
      <c r="L1101">
        <v>2</v>
      </c>
      <c r="M1101" t="s">
        <v>5069</v>
      </c>
      <c r="N1101" t="s">
        <v>5069</v>
      </c>
      <c r="O1101">
        <v>1</v>
      </c>
      <c r="P1101">
        <v>0</v>
      </c>
    </row>
    <row r="1102" spans="1:16" x14ac:dyDescent="0.3">
      <c r="A1102" t="s">
        <v>3368</v>
      </c>
      <c r="B1102" s="1">
        <v>46042.963194444441</v>
      </c>
      <c r="C1102" t="s">
        <v>7</v>
      </c>
      <c r="D1102" t="s">
        <v>22</v>
      </c>
      <c r="E1102" t="s">
        <v>16</v>
      </c>
      <c r="F1102" t="s">
        <v>20</v>
      </c>
      <c r="G1102">
        <v>0.96319444444444446</v>
      </c>
      <c r="H1102" s="1">
        <v>46042</v>
      </c>
      <c r="I1102">
        <v>1</v>
      </c>
      <c r="J1102">
        <v>3</v>
      </c>
      <c r="K1102">
        <v>2</v>
      </c>
      <c r="L1102">
        <v>6</v>
      </c>
      <c r="M1102" t="s">
        <v>5071</v>
      </c>
      <c r="N1102" t="s">
        <v>5071</v>
      </c>
      <c r="O1102">
        <v>1</v>
      </c>
      <c r="P1102">
        <v>0</v>
      </c>
    </row>
    <row r="1103" spans="1:16" x14ac:dyDescent="0.3">
      <c r="A1103" t="s">
        <v>2452</v>
      </c>
      <c r="B1103" s="1">
        <v>46042.965277777781</v>
      </c>
      <c r="C1103" t="s">
        <v>26</v>
      </c>
      <c r="D1103" t="s">
        <v>15</v>
      </c>
      <c r="E1103" t="s">
        <v>19</v>
      </c>
      <c r="F1103" t="s">
        <v>10</v>
      </c>
      <c r="G1103">
        <v>0.96527777777777779</v>
      </c>
      <c r="H1103" s="1">
        <v>46042</v>
      </c>
      <c r="I1103">
        <v>1</v>
      </c>
      <c r="J1103">
        <v>3</v>
      </c>
      <c r="K1103">
        <v>2</v>
      </c>
      <c r="L1103">
        <v>6</v>
      </c>
      <c r="M1103" t="s">
        <v>5071</v>
      </c>
      <c r="N1103" t="s">
        <v>5071</v>
      </c>
      <c r="O1103">
        <v>1</v>
      </c>
      <c r="P1103">
        <v>0</v>
      </c>
    </row>
    <row r="1104" spans="1:16" x14ac:dyDescent="0.3">
      <c r="A1104" t="s">
        <v>524</v>
      </c>
      <c r="B1104" s="1">
        <v>46042.982638888891</v>
      </c>
      <c r="C1104" t="s">
        <v>40</v>
      </c>
      <c r="D1104" t="s">
        <v>15</v>
      </c>
      <c r="E1104" t="s">
        <v>16</v>
      </c>
      <c r="F1104" t="s">
        <v>10</v>
      </c>
      <c r="G1104">
        <v>0.98263888888888884</v>
      </c>
      <c r="H1104" s="1">
        <v>46042</v>
      </c>
      <c r="I1104">
        <v>1</v>
      </c>
      <c r="J1104">
        <v>5</v>
      </c>
      <c r="K1104">
        <v>2</v>
      </c>
      <c r="L1104">
        <v>10</v>
      </c>
      <c r="M1104" t="s">
        <v>5071</v>
      </c>
      <c r="N1104" t="s">
        <v>5071</v>
      </c>
      <c r="O1104">
        <v>1</v>
      </c>
      <c r="P1104">
        <v>0</v>
      </c>
    </row>
    <row r="1105" spans="1:16" x14ac:dyDescent="0.3">
      <c r="A1105" t="s">
        <v>3540</v>
      </c>
      <c r="B1105" s="1">
        <v>46043.022222222222</v>
      </c>
      <c r="C1105" t="s">
        <v>7</v>
      </c>
      <c r="D1105" t="s">
        <v>8</v>
      </c>
      <c r="E1105" t="s">
        <v>19</v>
      </c>
      <c r="F1105" t="s">
        <v>33</v>
      </c>
      <c r="G1105">
        <v>2.2222222222222223E-2</v>
      </c>
      <c r="H1105" s="1">
        <v>46043</v>
      </c>
      <c r="I1105">
        <v>1</v>
      </c>
      <c r="J1105">
        <v>3</v>
      </c>
      <c r="K1105">
        <v>4</v>
      </c>
      <c r="L1105">
        <v>12</v>
      </c>
      <c r="M1105" t="s">
        <v>5073</v>
      </c>
      <c r="N1105" t="s">
        <v>5073</v>
      </c>
      <c r="O1105">
        <v>1</v>
      </c>
      <c r="P1105">
        <v>1</v>
      </c>
    </row>
    <row r="1106" spans="1:16" x14ac:dyDescent="0.3">
      <c r="A1106" t="s">
        <v>3139</v>
      </c>
      <c r="B1106" s="1">
        <v>46043.045138888891</v>
      </c>
      <c r="C1106" t="s">
        <v>7</v>
      </c>
      <c r="D1106" t="s">
        <v>18</v>
      </c>
      <c r="E1106" t="s">
        <v>19</v>
      </c>
      <c r="F1106" t="s">
        <v>20</v>
      </c>
      <c r="G1106">
        <v>4.5138888888888888E-2</v>
      </c>
      <c r="H1106" s="1">
        <v>46043</v>
      </c>
      <c r="I1106">
        <v>1</v>
      </c>
      <c r="J1106">
        <v>3</v>
      </c>
      <c r="K1106">
        <v>2</v>
      </c>
      <c r="L1106">
        <v>6</v>
      </c>
      <c r="M1106" t="s">
        <v>5071</v>
      </c>
      <c r="N1106" t="s">
        <v>5071</v>
      </c>
      <c r="O1106">
        <v>1</v>
      </c>
      <c r="P1106">
        <v>0</v>
      </c>
    </row>
    <row r="1107" spans="1:16" x14ac:dyDescent="0.3">
      <c r="A1107" t="s">
        <v>1080</v>
      </c>
      <c r="B1107" s="1">
        <v>46043.056250000001</v>
      </c>
      <c r="C1107" t="s">
        <v>7</v>
      </c>
      <c r="D1107" t="s">
        <v>22</v>
      </c>
      <c r="E1107" t="s">
        <v>19</v>
      </c>
      <c r="F1107" t="s">
        <v>33</v>
      </c>
      <c r="G1107">
        <v>5.6250000000000001E-2</v>
      </c>
      <c r="H1107" s="1">
        <v>46043</v>
      </c>
      <c r="I1107">
        <v>1</v>
      </c>
      <c r="J1107">
        <v>3</v>
      </c>
      <c r="K1107">
        <v>4</v>
      </c>
      <c r="L1107">
        <v>12</v>
      </c>
      <c r="M1107" t="s">
        <v>5073</v>
      </c>
      <c r="N1107" t="s">
        <v>5073</v>
      </c>
      <c r="O1107">
        <v>1</v>
      </c>
      <c r="P1107">
        <v>1</v>
      </c>
    </row>
    <row r="1108" spans="1:16" x14ac:dyDescent="0.3">
      <c r="A1108" t="s">
        <v>2474</v>
      </c>
      <c r="B1108" s="1">
        <v>46043.080555555556</v>
      </c>
      <c r="C1108" t="s">
        <v>12</v>
      </c>
      <c r="D1108" t="s">
        <v>8</v>
      </c>
      <c r="E1108" t="s">
        <v>31</v>
      </c>
      <c r="F1108" t="s">
        <v>13</v>
      </c>
      <c r="G1108">
        <v>8.0555555555555561E-2</v>
      </c>
      <c r="H1108" s="1">
        <v>46043</v>
      </c>
      <c r="I1108">
        <v>1</v>
      </c>
      <c r="J1108">
        <v>1</v>
      </c>
      <c r="K1108">
        <v>1</v>
      </c>
      <c r="L1108">
        <v>1</v>
      </c>
      <c r="M1108" t="s">
        <v>5069</v>
      </c>
      <c r="N1108" t="s">
        <v>5069</v>
      </c>
      <c r="O1108">
        <v>1</v>
      </c>
      <c r="P1108">
        <v>0</v>
      </c>
    </row>
    <row r="1109" spans="1:16" x14ac:dyDescent="0.3">
      <c r="A1109" t="s">
        <v>2453</v>
      </c>
      <c r="B1109" s="1">
        <v>46043.1</v>
      </c>
      <c r="C1109" t="s">
        <v>7</v>
      </c>
      <c r="D1109" t="s">
        <v>18</v>
      </c>
      <c r="E1109" t="s">
        <v>19</v>
      </c>
      <c r="F1109" t="s">
        <v>10</v>
      </c>
      <c r="G1109">
        <v>0.1</v>
      </c>
      <c r="H1109" s="1">
        <v>46043</v>
      </c>
      <c r="I1109">
        <v>1</v>
      </c>
      <c r="J1109">
        <v>3</v>
      </c>
      <c r="K1109">
        <v>2</v>
      </c>
      <c r="L1109">
        <v>6</v>
      </c>
      <c r="M1109" t="s">
        <v>5071</v>
      </c>
      <c r="N1109" t="s">
        <v>5071</v>
      </c>
      <c r="O1109">
        <v>1</v>
      </c>
      <c r="P1109">
        <v>0</v>
      </c>
    </row>
    <row r="1110" spans="1:16" x14ac:dyDescent="0.3">
      <c r="A1110" t="s">
        <v>3617</v>
      </c>
      <c r="B1110" s="1">
        <v>46043.123611111114</v>
      </c>
      <c r="C1110" t="s">
        <v>7</v>
      </c>
      <c r="D1110" t="s">
        <v>8</v>
      </c>
      <c r="E1110" t="s">
        <v>19</v>
      </c>
      <c r="F1110" t="s">
        <v>20</v>
      </c>
      <c r="G1110">
        <v>0.12361111111111112</v>
      </c>
      <c r="H1110" s="1">
        <v>46043</v>
      </c>
      <c r="I1110">
        <v>1</v>
      </c>
      <c r="J1110">
        <v>3</v>
      </c>
      <c r="K1110">
        <v>2</v>
      </c>
      <c r="L1110">
        <v>6</v>
      </c>
      <c r="M1110" t="s">
        <v>5071</v>
      </c>
      <c r="N1110" t="s">
        <v>5071</v>
      </c>
      <c r="O1110">
        <v>1</v>
      </c>
      <c r="P1110">
        <v>0</v>
      </c>
    </row>
    <row r="1111" spans="1:16" x14ac:dyDescent="0.3">
      <c r="A1111" t="s">
        <v>1831</v>
      </c>
      <c r="B1111" s="1">
        <v>46043.160416666666</v>
      </c>
      <c r="C1111" t="s">
        <v>7</v>
      </c>
      <c r="D1111" t="s">
        <v>18</v>
      </c>
      <c r="E1111" t="s">
        <v>19</v>
      </c>
      <c r="F1111" t="s">
        <v>20</v>
      </c>
      <c r="G1111">
        <v>0.16041666666666668</v>
      </c>
      <c r="H1111" s="1">
        <v>46043</v>
      </c>
      <c r="I1111">
        <v>1</v>
      </c>
      <c r="J1111">
        <v>3</v>
      </c>
      <c r="K1111">
        <v>2</v>
      </c>
      <c r="L1111">
        <v>6</v>
      </c>
      <c r="M1111" t="s">
        <v>5071</v>
      </c>
      <c r="N1111" t="s">
        <v>5071</v>
      </c>
      <c r="O1111">
        <v>1</v>
      </c>
      <c r="P1111">
        <v>0</v>
      </c>
    </row>
    <row r="1112" spans="1:16" x14ac:dyDescent="0.3">
      <c r="A1112" t="s">
        <v>4851</v>
      </c>
      <c r="B1112" s="1">
        <v>46043.17291666667</v>
      </c>
      <c r="C1112" t="s">
        <v>12</v>
      </c>
      <c r="D1112" t="s">
        <v>18</v>
      </c>
      <c r="E1112" t="s">
        <v>19</v>
      </c>
      <c r="F1112" t="s">
        <v>33</v>
      </c>
      <c r="G1112">
        <v>0.17291666666666666</v>
      </c>
      <c r="H1112" s="1">
        <v>46043</v>
      </c>
      <c r="I1112">
        <v>1</v>
      </c>
      <c r="J1112">
        <v>1</v>
      </c>
      <c r="K1112">
        <v>4</v>
      </c>
      <c r="L1112">
        <v>4</v>
      </c>
      <c r="M1112" t="s">
        <v>5069</v>
      </c>
      <c r="N1112" t="s">
        <v>5069</v>
      </c>
      <c r="O1112">
        <v>1</v>
      </c>
      <c r="P1112">
        <v>1</v>
      </c>
    </row>
    <row r="1113" spans="1:16" x14ac:dyDescent="0.3">
      <c r="A1113" t="s">
        <v>3766</v>
      </c>
      <c r="B1113" s="1">
        <v>46043.183333333334</v>
      </c>
      <c r="C1113" t="s">
        <v>40</v>
      </c>
      <c r="D1113" t="s">
        <v>15</v>
      </c>
      <c r="E1113" t="s">
        <v>16</v>
      </c>
      <c r="F1113" t="s">
        <v>53</v>
      </c>
      <c r="G1113">
        <v>0.18333333333333332</v>
      </c>
      <c r="H1113" s="1">
        <v>46043</v>
      </c>
      <c r="I1113">
        <v>1</v>
      </c>
      <c r="J1113">
        <v>5</v>
      </c>
      <c r="K1113">
        <v>5</v>
      </c>
      <c r="L1113">
        <v>25</v>
      </c>
      <c r="M1113" t="s">
        <v>5075</v>
      </c>
      <c r="N1113" t="s">
        <v>5076</v>
      </c>
      <c r="O1113">
        <v>1</v>
      </c>
      <c r="P1113">
        <v>1</v>
      </c>
    </row>
    <row r="1114" spans="1:16" x14ac:dyDescent="0.3">
      <c r="A1114" t="s">
        <v>1044</v>
      </c>
      <c r="B1114" s="1">
        <v>46043.18472222222</v>
      </c>
      <c r="C1114" t="s">
        <v>7</v>
      </c>
      <c r="D1114" t="s">
        <v>18</v>
      </c>
      <c r="E1114" t="s">
        <v>19</v>
      </c>
      <c r="F1114" t="s">
        <v>20</v>
      </c>
      <c r="G1114">
        <v>0.18472222222222223</v>
      </c>
      <c r="H1114" s="1">
        <v>46043</v>
      </c>
      <c r="I1114">
        <v>1</v>
      </c>
      <c r="J1114">
        <v>3</v>
      </c>
      <c r="K1114">
        <v>2</v>
      </c>
      <c r="L1114">
        <v>6</v>
      </c>
      <c r="M1114" t="s">
        <v>5071</v>
      </c>
      <c r="N1114" t="s">
        <v>5071</v>
      </c>
      <c r="O1114">
        <v>1</v>
      </c>
      <c r="P1114">
        <v>0</v>
      </c>
    </row>
    <row r="1115" spans="1:16" x14ac:dyDescent="0.3">
      <c r="A1115" t="s">
        <v>5016</v>
      </c>
      <c r="B1115" s="1">
        <v>46043.1875</v>
      </c>
      <c r="C1115" t="s">
        <v>7</v>
      </c>
      <c r="D1115" t="s">
        <v>15</v>
      </c>
      <c r="E1115" t="s">
        <v>19</v>
      </c>
      <c r="F1115" t="s">
        <v>53</v>
      </c>
      <c r="G1115">
        <v>0.1875</v>
      </c>
      <c r="H1115" s="1">
        <v>46043</v>
      </c>
      <c r="I1115">
        <v>1</v>
      </c>
      <c r="J1115">
        <v>3</v>
      </c>
      <c r="K1115">
        <v>5</v>
      </c>
      <c r="L1115">
        <v>15</v>
      </c>
      <c r="M1115" t="s">
        <v>5073</v>
      </c>
      <c r="N1115" t="s">
        <v>5073</v>
      </c>
      <c r="O1115">
        <v>1</v>
      </c>
      <c r="P1115">
        <v>1</v>
      </c>
    </row>
    <row r="1116" spans="1:16" x14ac:dyDescent="0.3">
      <c r="A1116" t="s">
        <v>441</v>
      </c>
      <c r="B1116" s="1">
        <v>46043.195833333331</v>
      </c>
      <c r="C1116" t="s">
        <v>26</v>
      </c>
      <c r="D1116" t="s">
        <v>15</v>
      </c>
      <c r="E1116" t="s">
        <v>9</v>
      </c>
      <c r="F1116" t="s">
        <v>33</v>
      </c>
      <c r="G1116">
        <v>0.19583333333333333</v>
      </c>
      <c r="H1116" s="1">
        <v>46043</v>
      </c>
      <c r="I1116">
        <v>1</v>
      </c>
      <c r="J1116">
        <v>3</v>
      </c>
      <c r="K1116">
        <v>4</v>
      </c>
      <c r="L1116">
        <v>12</v>
      </c>
      <c r="M1116" t="s">
        <v>5073</v>
      </c>
      <c r="N1116" t="s">
        <v>5073</v>
      </c>
      <c r="O1116">
        <v>1</v>
      </c>
      <c r="P1116">
        <v>1</v>
      </c>
    </row>
    <row r="1117" spans="1:16" x14ac:dyDescent="0.3">
      <c r="A1117" t="s">
        <v>3968</v>
      </c>
      <c r="B1117" s="1">
        <v>46043.196527777778</v>
      </c>
      <c r="C1117" t="s">
        <v>7</v>
      </c>
      <c r="D1117" t="s">
        <v>8</v>
      </c>
      <c r="E1117" t="s">
        <v>19</v>
      </c>
      <c r="F1117" t="s">
        <v>10</v>
      </c>
      <c r="G1117">
        <v>0.19652777777777777</v>
      </c>
      <c r="H1117" s="1">
        <v>46043</v>
      </c>
      <c r="I1117">
        <v>1</v>
      </c>
      <c r="J1117">
        <v>3</v>
      </c>
      <c r="K1117">
        <v>2</v>
      </c>
      <c r="L1117">
        <v>6</v>
      </c>
      <c r="M1117" t="s">
        <v>5071</v>
      </c>
      <c r="N1117" t="s">
        <v>5071</v>
      </c>
      <c r="O1117">
        <v>1</v>
      </c>
      <c r="P1117">
        <v>0</v>
      </c>
    </row>
    <row r="1118" spans="1:16" x14ac:dyDescent="0.3">
      <c r="A1118" t="s">
        <v>1143</v>
      </c>
      <c r="B1118" s="1">
        <v>46043.206944444442</v>
      </c>
      <c r="C1118" t="s">
        <v>40</v>
      </c>
      <c r="D1118" t="s">
        <v>8</v>
      </c>
      <c r="E1118" t="s">
        <v>16</v>
      </c>
      <c r="F1118" t="s">
        <v>10</v>
      </c>
      <c r="G1118">
        <v>0.20694444444444443</v>
      </c>
      <c r="H1118" s="1">
        <v>46043</v>
      </c>
      <c r="I1118">
        <v>1</v>
      </c>
      <c r="J1118">
        <v>5</v>
      </c>
      <c r="K1118">
        <v>2</v>
      </c>
      <c r="L1118">
        <v>10</v>
      </c>
      <c r="M1118" t="s">
        <v>5071</v>
      </c>
      <c r="N1118" t="s">
        <v>5071</v>
      </c>
      <c r="O1118">
        <v>1</v>
      </c>
      <c r="P1118">
        <v>0</v>
      </c>
    </row>
    <row r="1119" spans="1:16" x14ac:dyDescent="0.3">
      <c r="A1119" t="s">
        <v>3695</v>
      </c>
      <c r="B1119" s="1">
        <v>46043.223611111112</v>
      </c>
      <c r="C1119" t="s">
        <v>12</v>
      </c>
      <c r="D1119" t="s">
        <v>18</v>
      </c>
      <c r="E1119" t="s">
        <v>19</v>
      </c>
      <c r="F1119" t="s">
        <v>33</v>
      </c>
      <c r="G1119">
        <v>0.22361111111111112</v>
      </c>
      <c r="H1119" s="1">
        <v>46043</v>
      </c>
      <c r="I1119">
        <v>1</v>
      </c>
      <c r="J1119">
        <v>1</v>
      </c>
      <c r="K1119">
        <v>4</v>
      </c>
      <c r="L1119">
        <v>4</v>
      </c>
      <c r="M1119" t="s">
        <v>5069</v>
      </c>
      <c r="N1119" t="s">
        <v>5069</v>
      </c>
      <c r="O1119">
        <v>1</v>
      </c>
      <c r="P1119">
        <v>1</v>
      </c>
    </row>
    <row r="1120" spans="1:16" x14ac:dyDescent="0.3">
      <c r="A1120" t="s">
        <v>3504</v>
      </c>
      <c r="B1120" s="1">
        <v>46043.228472222225</v>
      </c>
      <c r="C1120" t="s">
        <v>40</v>
      </c>
      <c r="D1120" t="s">
        <v>18</v>
      </c>
      <c r="E1120" t="s">
        <v>16</v>
      </c>
      <c r="F1120" t="s">
        <v>13</v>
      </c>
      <c r="G1120">
        <v>0.22847222222222222</v>
      </c>
      <c r="H1120" s="1">
        <v>46043</v>
      </c>
      <c r="I1120">
        <v>1</v>
      </c>
      <c r="J1120">
        <v>5</v>
      </c>
      <c r="K1120">
        <v>1</v>
      </c>
      <c r="L1120">
        <v>5</v>
      </c>
      <c r="M1120" t="s">
        <v>5071</v>
      </c>
      <c r="N1120" t="s">
        <v>5071</v>
      </c>
      <c r="O1120">
        <v>1</v>
      </c>
      <c r="P1120">
        <v>0</v>
      </c>
    </row>
    <row r="1121" spans="1:16" x14ac:dyDescent="0.3">
      <c r="A1121" t="s">
        <v>1288</v>
      </c>
      <c r="B1121" s="1">
        <v>46043.238888888889</v>
      </c>
      <c r="C1121" t="s">
        <v>47</v>
      </c>
      <c r="D1121" t="s">
        <v>22</v>
      </c>
      <c r="E1121" t="s">
        <v>16</v>
      </c>
      <c r="F1121" t="s">
        <v>10</v>
      </c>
      <c r="G1121">
        <v>0.2388888888888889</v>
      </c>
      <c r="H1121" s="1">
        <v>46043</v>
      </c>
      <c r="I1121">
        <v>1</v>
      </c>
      <c r="J1121">
        <v>1</v>
      </c>
      <c r="K1121">
        <v>2</v>
      </c>
      <c r="L1121">
        <v>2</v>
      </c>
      <c r="M1121" t="s">
        <v>5069</v>
      </c>
      <c r="N1121" t="s">
        <v>5069</v>
      </c>
      <c r="O1121">
        <v>1</v>
      </c>
      <c r="P1121">
        <v>0</v>
      </c>
    </row>
    <row r="1122" spans="1:16" x14ac:dyDescent="0.3">
      <c r="A1122" t="s">
        <v>3936</v>
      </c>
      <c r="B1122" s="1">
        <v>46043.275694444441</v>
      </c>
      <c r="C1122" t="s">
        <v>12</v>
      </c>
      <c r="D1122" t="s">
        <v>8</v>
      </c>
      <c r="E1122" t="s">
        <v>31</v>
      </c>
      <c r="F1122" t="s">
        <v>13</v>
      </c>
      <c r="G1122">
        <v>0.27569444444444446</v>
      </c>
      <c r="H1122" s="1">
        <v>46043</v>
      </c>
      <c r="I1122">
        <v>1</v>
      </c>
      <c r="J1122">
        <v>1</v>
      </c>
      <c r="K1122">
        <v>1</v>
      </c>
      <c r="L1122">
        <v>1</v>
      </c>
      <c r="M1122" t="s">
        <v>5069</v>
      </c>
      <c r="N1122" t="s">
        <v>5069</v>
      </c>
      <c r="O1122">
        <v>1</v>
      </c>
      <c r="P1122">
        <v>0</v>
      </c>
    </row>
    <row r="1123" spans="1:16" x14ac:dyDescent="0.3">
      <c r="A1123" t="s">
        <v>3805</v>
      </c>
      <c r="B1123" s="1">
        <v>46043.307638888888</v>
      </c>
      <c r="C1123" t="s">
        <v>35</v>
      </c>
      <c r="D1123" t="s">
        <v>15</v>
      </c>
      <c r="E1123" t="s">
        <v>19</v>
      </c>
      <c r="F1123" t="s">
        <v>20</v>
      </c>
      <c r="G1123">
        <v>0.30763888888888891</v>
      </c>
      <c r="H1123" s="1">
        <v>46043</v>
      </c>
      <c r="I1123">
        <v>1</v>
      </c>
      <c r="J1123">
        <v>1</v>
      </c>
      <c r="K1123">
        <v>2</v>
      </c>
      <c r="L1123">
        <v>2</v>
      </c>
      <c r="M1123" t="s">
        <v>5069</v>
      </c>
      <c r="N1123" t="s">
        <v>5069</v>
      </c>
      <c r="O1123">
        <v>1</v>
      </c>
      <c r="P1123">
        <v>0</v>
      </c>
    </row>
    <row r="1124" spans="1:16" x14ac:dyDescent="0.3">
      <c r="A1124" t="s">
        <v>4841</v>
      </c>
      <c r="B1124" s="1">
        <v>46043.311111111114</v>
      </c>
      <c r="C1124" t="s">
        <v>7</v>
      </c>
      <c r="D1124" t="s">
        <v>15</v>
      </c>
      <c r="E1124" t="s">
        <v>19</v>
      </c>
      <c r="F1124" t="s">
        <v>13</v>
      </c>
      <c r="G1124">
        <v>0.31111111111111112</v>
      </c>
      <c r="H1124" s="1">
        <v>46043</v>
      </c>
      <c r="I1124">
        <v>1</v>
      </c>
      <c r="J1124">
        <v>3</v>
      </c>
      <c r="K1124">
        <v>1</v>
      </c>
      <c r="L1124">
        <v>3</v>
      </c>
      <c r="M1124" t="s">
        <v>5069</v>
      </c>
      <c r="N1124" t="s">
        <v>5069</v>
      </c>
      <c r="O1124">
        <v>1</v>
      </c>
      <c r="P1124">
        <v>0</v>
      </c>
    </row>
    <row r="1125" spans="1:16" x14ac:dyDescent="0.3">
      <c r="A1125" t="s">
        <v>4082</v>
      </c>
      <c r="B1125" s="1">
        <v>46043.319444444445</v>
      </c>
      <c r="C1125" t="s">
        <v>40</v>
      </c>
      <c r="D1125" t="s">
        <v>22</v>
      </c>
      <c r="E1125" t="s">
        <v>16</v>
      </c>
      <c r="F1125" t="s">
        <v>53</v>
      </c>
      <c r="G1125">
        <v>0.31944444444444442</v>
      </c>
      <c r="H1125" s="1">
        <v>46043</v>
      </c>
      <c r="I1125">
        <v>1</v>
      </c>
      <c r="J1125">
        <v>5</v>
      </c>
      <c r="K1125">
        <v>5</v>
      </c>
      <c r="L1125">
        <v>25</v>
      </c>
      <c r="M1125" t="s">
        <v>5075</v>
      </c>
      <c r="N1125" t="s">
        <v>5076</v>
      </c>
      <c r="O1125">
        <v>1</v>
      </c>
      <c r="P1125">
        <v>1</v>
      </c>
    </row>
    <row r="1126" spans="1:16" x14ac:dyDescent="0.3">
      <c r="A1126" t="s">
        <v>3915</v>
      </c>
      <c r="B1126" s="1">
        <v>46043.354861111111</v>
      </c>
      <c r="C1126" t="s">
        <v>7</v>
      </c>
      <c r="D1126" t="s">
        <v>22</v>
      </c>
      <c r="E1126" t="s">
        <v>19</v>
      </c>
      <c r="F1126" t="s">
        <v>20</v>
      </c>
      <c r="G1126">
        <v>0.35486111111111113</v>
      </c>
      <c r="H1126" s="1">
        <v>46043</v>
      </c>
      <c r="I1126">
        <v>1</v>
      </c>
      <c r="J1126">
        <v>3</v>
      </c>
      <c r="K1126">
        <v>2</v>
      </c>
      <c r="L1126">
        <v>6</v>
      </c>
      <c r="M1126" t="s">
        <v>5071</v>
      </c>
      <c r="N1126" t="s">
        <v>5071</v>
      </c>
      <c r="O1126">
        <v>1</v>
      </c>
      <c r="P1126">
        <v>0</v>
      </c>
    </row>
    <row r="1127" spans="1:16" x14ac:dyDescent="0.3">
      <c r="A1127" t="s">
        <v>2949</v>
      </c>
      <c r="B1127" s="1">
        <v>46043.356944444444</v>
      </c>
      <c r="C1127" t="s">
        <v>7</v>
      </c>
      <c r="D1127" t="s">
        <v>18</v>
      </c>
      <c r="E1127" t="s">
        <v>19</v>
      </c>
      <c r="F1127" t="s">
        <v>20</v>
      </c>
      <c r="G1127">
        <v>0.35694444444444445</v>
      </c>
      <c r="H1127" s="1">
        <v>46043</v>
      </c>
      <c r="I1127">
        <v>1</v>
      </c>
      <c r="J1127">
        <v>3</v>
      </c>
      <c r="K1127">
        <v>2</v>
      </c>
      <c r="L1127">
        <v>6</v>
      </c>
      <c r="M1127" t="s">
        <v>5071</v>
      </c>
      <c r="N1127" t="s">
        <v>5071</v>
      </c>
      <c r="O1127">
        <v>1</v>
      </c>
      <c r="P1127">
        <v>0</v>
      </c>
    </row>
    <row r="1128" spans="1:16" x14ac:dyDescent="0.3">
      <c r="A1128" t="s">
        <v>3999</v>
      </c>
      <c r="B1128" s="1">
        <v>46043.37777777778</v>
      </c>
      <c r="C1128" t="s">
        <v>12</v>
      </c>
      <c r="D1128" t="s">
        <v>8</v>
      </c>
      <c r="E1128" t="s">
        <v>9</v>
      </c>
      <c r="F1128" t="s">
        <v>33</v>
      </c>
      <c r="G1128">
        <v>0.37777777777777777</v>
      </c>
      <c r="H1128" s="1">
        <v>46043</v>
      </c>
      <c r="I1128">
        <v>1</v>
      </c>
      <c r="J1128">
        <v>1</v>
      </c>
      <c r="K1128">
        <v>4</v>
      </c>
      <c r="L1128">
        <v>4</v>
      </c>
      <c r="M1128" t="s">
        <v>5069</v>
      </c>
      <c r="N1128" t="s">
        <v>5069</v>
      </c>
      <c r="O1128">
        <v>1</v>
      </c>
      <c r="P1128">
        <v>1</v>
      </c>
    </row>
    <row r="1129" spans="1:16" x14ac:dyDescent="0.3">
      <c r="A1129" t="s">
        <v>3084</v>
      </c>
      <c r="B1129" s="1">
        <v>46043.395833333336</v>
      </c>
      <c r="C1129" t="s">
        <v>47</v>
      </c>
      <c r="D1129" t="s">
        <v>15</v>
      </c>
      <c r="E1129" t="s">
        <v>16</v>
      </c>
      <c r="F1129" t="s">
        <v>10</v>
      </c>
      <c r="G1129">
        <v>0.39583333333333331</v>
      </c>
      <c r="H1129" s="1">
        <v>46043</v>
      </c>
      <c r="I1129">
        <v>1</v>
      </c>
      <c r="J1129">
        <v>1</v>
      </c>
      <c r="K1129">
        <v>2</v>
      </c>
      <c r="L1129">
        <v>2</v>
      </c>
      <c r="M1129" t="s">
        <v>5069</v>
      </c>
      <c r="N1129" t="s">
        <v>5069</v>
      </c>
      <c r="O1129">
        <v>1</v>
      </c>
      <c r="P1129">
        <v>0</v>
      </c>
    </row>
    <row r="1130" spans="1:16" x14ac:dyDescent="0.3">
      <c r="A1130" t="s">
        <v>2228</v>
      </c>
      <c r="B1130" s="1">
        <v>46043.427083333336</v>
      </c>
      <c r="C1130" t="s">
        <v>7</v>
      </c>
      <c r="D1130" t="s">
        <v>22</v>
      </c>
      <c r="E1130" t="s">
        <v>19</v>
      </c>
      <c r="F1130" t="s">
        <v>10</v>
      </c>
      <c r="G1130">
        <v>0.42708333333333331</v>
      </c>
      <c r="H1130" s="1">
        <v>46043</v>
      </c>
      <c r="I1130">
        <v>1</v>
      </c>
      <c r="J1130">
        <v>3</v>
      </c>
      <c r="K1130">
        <v>2</v>
      </c>
      <c r="L1130">
        <v>6</v>
      </c>
      <c r="M1130" t="s">
        <v>5071</v>
      </c>
      <c r="N1130" t="s">
        <v>5071</v>
      </c>
      <c r="O1130">
        <v>1</v>
      </c>
      <c r="P1130">
        <v>0</v>
      </c>
    </row>
    <row r="1131" spans="1:16" x14ac:dyDescent="0.3">
      <c r="A1131" t="s">
        <v>5021</v>
      </c>
      <c r="B1131" s="1">
        <v>46043.436111111114</v>
      </c>
      <c r="C1131" t="s">
        <v>40</v>
      </c>
      <c r="D1131" t="s">
        <v>8</v>
      </c>
      <c r="E1131" t="s">
        <v>16</v>
      </c>
      <c r="F1131" t="s">
        <v>13</v>
      </c>
      <c r="G1131">
        <v>0.43611111111111112</v>
      </c>
      <c r="H1131" s="1">
        <v>46043</v>
      </c>
      <c r="I1131">
        <v>1</v>
      </c>
      <c r="J1131">
        <v>5</v>
      </c>
      <c r="K1131">
        <v>1</v>
      </c>
      <c r="L1131">
        <v>5</v>
      </c>
      <c r="M1131" t="s">
        <v>5071</v>
      </c>
      <c r="N1131" t="s">
        <v>5071</v>
      </c>
      <c r="O1131">
        <v>1</v>
      </c>
      <c r="P1131">
        <v>0</v>
      </c>
    </row>
    <row r="1132" spans="1:16" x14ac:dyDescent="0.3">
      <c r="A1132" t="s">
        <v>2814</v>
      </c>
      <c r="B1132" s="1">
        <v>46043.448611111111</v>
      </c>
      <c r="C1132" t="s">
        <v>26</v>
      </c>
      <c r="D1132" t="s">
        <v>15</v>
      </c>
      <c r="E1132" t="s">
        <v>9</v>
      </c>
      <c r="F1132" t="s">
        <v>10</v>
      </c>
      <c r="G1132">
        <v>0.44861111111111113</v>
      </c>
      <c r="H1132" s="1">
        <v>46043</v>
      </c>
      <c r="I1132">
        <v>1</v>
      </c>
      <c r="J1132">
        <v>3</v>
      </c>
      <c r="K1132">
        <v>2</v>
      </c>
      <c r="L1132">
        <v>6</v>
      </c>
      <c r="M1132" t="s">
        <v>5071</v>
      </c>
      <c r="N1132" t="s">
        <v>5071</v>
      </c>
      <c r="O1132">
        <v>1</v>
      </c>
      <c r="P1132">
        <v>0</v>
      </c>
    </row>
    <row r="1133" spans="1:16" x14ac:dyDescent="0.3">
      <c r="A1133" t="s">
        <v>4903</v>
      </c>
      <c r="B1133" s="1">
        <v>46043.457638888889</v>
      </c>
      <c r="C1133" t="s">
        <v>7</v>
      </c>
      <c r="D1133" t="s">
        <v>22</v>
      </c>
      <c r="E1133" t="s">
        <v>19</v>
      </c>
      <c r="F1133" t="s">
        <v>10</v>
      </c>
      <c r="G1133">
        <v>0.45763888888888887</v>
      </c>
      <c r="H1133" s="1">
        <v>46043</v>
      </c>
      <c r="I1133">
        <v>1</v>
      </c>
      <c r="J1133">
        <v>3</v>
      </c>
      <c r="K1133">
        <v>2</v>
      </c>
      <c r="L1133">
        <v>6</v>
      </c>
      <c r="M1133" t="s">
        <v>5071</v>
      </c>
      <c r="N1133" t="s">
        <v>5071</v>
      </c>
      <c r="O1133">
        <v>1</v>
      </c>
      <c r="P1133">
        <v>0</v>
      </c>
    </row>
    <row r="1134" spans="1:16" x14ac:dyDescent="0.3">
      <c r="A1134" t="s">
        <v>4999</v>
      </c>
      <c r="B1134" s="1">
        <v>46043.459027777775</v>
      </c>
      <c r="C1134" t="s">
        <v>7</v>
      </c>
      <c r="D1134" t="s">
        <v>18</v>
      </c>
      <c r="E1134" t="s">
        <v>19</v>
      </c>
      <c r="F1134" t="s">
        <v>10</v>
      </c>
      <c r="G1134">
        <v>0.45902777777777776</v>
      </c>
      <c r="H1134" s="1">
        <v>46043</v>
      </c>
      <c r="I1134">
        <v>1</v>
      </c>
      <c r="J1134">
        <v>3</v>
      </c>
      <c r="K1134">
        <v>2</v>
      </c>
      <c r="L1134">
        <v>6</v>
      </c>
      <c r="M1134" t="s">
        <v>5071</v>
      </c>
      <c r="N1134" t="s">
        <v>5071</v>
      </c>
      <c r="O1134">
        <v>1</v>
      </c>
      <c r="P1134">
        <v>0</v>
      </c>
    </row>
    <row r="1135" spans="1:16" x14ac:dyDescent="0.3">
      <c r="A1135" t="s">
        <v>2579</v>
      </c>
      <c r="B1135" s="1">
        <v>46043.459027777775</v>
      </c>
      <c r="C1135" t="s">
        <v>40</v>
      </c>
      <c r="D1135" t="s">
        <v>15</v>
      </c>
      <c r="E1135" t="s">
        <v>16</v>
      </c>
      <c r="F1135" t="s">
        <v>10</v>
      </c>
      <c r="G1135">
        <v>0.45902777777777776</v>
      </c>
      <c r="H1135" s="1">
        <v>46043</v>
      </c>
      <c r="I1135">
        <v>1</v>
      </c>
      <c r="J1135">
        <v>5</v>
      </c>
      <c r="K1135">
        <v>2</v>
      </c>
      <c r="L1135">
        <v>10</v>
      </c>
      <c r="M1135" t="s">
        <v>5071</v>
      </c>
      <c r="N1135" t="s">
        <v>5071</v>
      </c>
      <c r="O1135">
        <v>1</v>
      </c>
      <c r="P1135">
        <v>0</v>
      </c>
    </row>
    <row r="1136" spans="1:16" x14ac:dyDescent="0.3">
      <c r="A1136" t="s">
        <v>1637</v>
      </c>
      <c r="B1136" s="1">
        <v>46043.467361111114</v>
      </c>
      <c r="C1136" t="s">
        <v>7</v>
      </c>
      <c r="D1136" t="s">
        <v>8</v>
      </c>
      <c r="E1136" t="s">
        <v>19</v>
      </c>
      <c r="F1136" t="s">
        <v>10</v>
      </c>
      <c r="G1136">
        <v>0.46736111111111112</v>
      </c>
      <c r="H1136" s="1">
        <v>46043</v>
      </c>
      <c r="I1136">
        <v>1</v>
      </c>
      <c r="J1136">
        <v>3</v>
      </c>
      <c r="K1136">
        <v>2</v>
      </c>
      <c r="L1136">
        <v>6</v>
      </c>
      <c r="M1136" t="s">
        <v>5071</v>
      </c>
      <c r="N1136" t="s">
        <v>5071</v>
      </c>
      <c r="O1136">
        <v>1</v>
      </c>
      <c r="P1136">
        <v>0</v>
      </c>
    </row>
    <row r="1137" spans="1:16" x14ac:dyDescent="0.3">
      <c r="A1137" t="s">
        <v>4372</v>
      </c>
      <c r="B1137" s="1">
        <v>46043.472222222219</v>
      </c>
      <c r="C1137" t="s">
        <v>47</v>
      </c>
      <c r="D1137" t="s">
        <v>15</v>
      </c>
      <c r="E1137" t="s">
        <v>31</v>
      </c>
      <c r="F1137" t="s">
        <v>53</v>
      </c>
      <c r="G1137">
        <v>0.47222222222222221</v>
      </c>
      <c r="H1137" s="1">
        <v>46043</v>
      </c>
      <c r="I1137">
        <v>1</v>
      </c>
      <c r="J1137">
        <v>1</v>
      </c>
      <c r="K1137">
        <v>5</v>
      </c>
      <c r="L1137">
        <v>5</v>
      </c>
      <c r="M1137" t="s">
        <v>5071</v>
      </c>
      <c r="N1137" t="s">
        <v>5071</v>
      </c>
      <c r="O1137">
        <v>1</v>
      </c>
      <c r="P1137">
        <v>1</v>
      </c>
    </row>
    <row r="1138" spans="1:16" x14ac:dyDescent="0.3">
      <c r="A1138" t="s">
        <v>502</v>
      </c>
      <c r="B1138" s="1">
        <v>46043.520138888889</v>
      </c>
      <c r="C1138" t="s">
        <v>7</v>
      </c>
      <c r="D1138" t="s">
        <v>15</v>
      </c>
      <c r="E1138" t="s">
        <v>19</v>
      </c>
      <c r="F1138" t="s">
        <v>53</v>
      </c>
      <c r="G1138">
        <v>0.52013888888888893</v>
      </c>
      <c r="H1138" s="1">
        <v>46043</v>
      </c>
      <c r="I1138">
        <v>1</v>
      </c>
      <c r="J1138">
        <v>3</v>
      </c>
      <c r="K1138">
        <v>5</v>
      </c>
      <c r="L1138">
        <v>15</v>
      </c>
      <c r="M1138" t="s">
        <v>5073</v>
      </c>
      <c r="N1138" t="s">
        <v>5073</v>
      </c>
      <c r="O1138">
        <v>1</v>
      </c>
      <c r="P1138">
        <v>1</v>
      </c>
    </row>
    <row r="1139" spans="1:16" x14ac:dyDescent="0.3">
      <c r="A1139" t="s">
        <v>2208</v>
      </c>
      <c r="B1139" s="1">
        <v>46043.538888888892</v>
      </c>
      <c r="C1139" t="s">
        <v>47</v>
      </c>
      <c r="D1139" t="s">
        <v>8</v>
      </c>
      <c r="E1139" t="s">
        <v>9</v>
      </c>
      <c r="F1139" t="s">
        <v>20</v>
      </c>
      <c r="G1139">
        <v>0.53888888888888886</v>
      </c>
      <c r="H1139" s="1">
        <v>46043</v>
      </c>
      <c r="I1139">
        <v>1</v>
      </c>
      <c r="J1139">
        <v>1</v>
      </c>
      <c r="K1139">
        <v>2</v>
      </c>
      <c r="L1139">
        <v>2</v>
      </c>
      <c r="M1139" t="s">
        <v>5069</v>
      </c>
      <c r="N1139" t="s">
        <v>5069</v>
      </c>
      <c r="O1139">
        <v>1</v>
      </c>
      <c r="P1139">
        <v>0</v>
      </c>
    </row>
    <row r="1140" spans="1:16" x14ac:dyDescent="0.3">
      <c r="A1140" t="s">
        <v>927</v>
      </c>
      <c r="B1140" s="1">
        <v>46043.566666666666</v>
      </c>
      <c r="C1140" t="s">
        <v>35</v>
      </c>
      <c r="D1140" t="s">
        <v>22</v>
      </c>
      <c r="E1140" t="s">
        <v>16</v>
      </c>
      <c r="F1140" t="s">
        <v>20</v>
      </c>
      <c r="G1140">
        <v>0.56666666666666665</v>
      </c>
      <c r="H1140" s="1">
        <v>46043</v>
      </c>
      <c r="I1140">
        <v>1</v>
      </c>
      <c r="J1140">
        <v>1</v>
      </c>
      <c r="K1140">
        <v>2</v>
      </c>
      <c r="L1140">
        <v>2</v>
      </c>
      <c r="M1140" t="s">
        <v>5069</v>
      </c>
      <c r="N1140" t="s">
        <v>5069</v>
      </c>
      <c r="O1140">
        <v>1</v>
      </c>
      <c r="P1140">
        <v>0</v>
      </c>
    </row>
    <row r="1141" spans="1:16" x14ac:dyDescent="0.3">
      <c r="A1141" t="s">
        <v>2681</v>
      </c>
      <c r="B1141" s="1">
        <v>46043.569444444445</v>
      </c>
      <c r="C1141" t="s">
        <v>26</v>
      </c>
      <c r="D1141" t="s">
        <v>15</v>
      </c>
      <c r="E1141" t="s">
        <v>16</v>
      </c>
      <c r="F1141" t="s">
        <v>20</v>
      </c>
      <c r="G1141">
        <v>0.56944444444444442</v>
      </c>
      <c r="H1141" s="1">
        <v>46043</v>
      </c>
      <c r="I1141">
        <v>1</v>
      </c>
      <c r="J1141">
        <v>3</v>
      </c>
      <c r="K1141">
        <v>2</v>
      </c>
      <c r="L1141">
        <v>6</v>
      </c>
      <c r="M1141" t="s">
        <v>5071</v>
      </c>
      <c r="N1141" t="s">
        <v>5071</v>
      </c>
      <c r="O1141">
        <v>1</v>
      </c>
      <c r="P1141">
        <v>0</v>
      </c>
    </row>
    <row r="1142" spans="1:16" x14ac:dyDescent="0.3">
      <c r="A1142" t="s">
        <v>3663</v>
      </c>
      <c r="B1142" s="1">
        <v>46043.570138888892</v>
      </c>
      <c r="C1142" t="s">
        <v>7</v>
      </c>
      <c r="D1142" t="s">
        <v>22</v>
      </c>
      <c r="E1142" t="s">
        <v>19</v>
      </c>
      <c r="F1142" t="s">
        <v>10</v>
      </c>
      <c r="G1142">
        <v>0.57013888888888886</v>
      </c>
      <c r="H1142" s="1">
        <v>46043</v>
      </c>
      <c r="I1142">
        <v>1</v>
      </c>
      <c r="J1142">
        <v>3</v>
      </c>
      <c r="K1142">
        <v>2</v>
      </c>
      <c r="L1142">
        <v>6</v>
      </c>
      <c r="M1142" t="s">
        <v>5071</v>
      </c>
      <c r="N1142" t="s">
        <v>5071</v>
      </c>
      <c r="O1142">
        <v>1</v>
      </c>
      <c r="P1142">
        <v>0</v>
      </c>
    </row>
    <row r="1143" spans="1:16" x14ac:dyDescent="0.3">
      <c r="A1143" t="s">
        <v>1952</v>
      </c>
      <c r="B1143" s="1">
        <v>46043.609027777777</v>
      </c>
      <c r="C1143" t="s">
        <v>35</v>
      </c>
      <c r="D1143" t="s">
        <v>18</v>
      </c>
      <c r="E1143" t="s">
        <v>9</v>
      </c>
      <c r="F1143" t="s">
        <v>10</v>
      </c>
      <c r="G1143">
        <v>0.60902777777777772</v>
      </c>
      <c r="H1143" s="1">
        <v>46043</v>
      </c>
      <c r="I1143">
        <v>1</v>
      </c>
      <c r="J1143">
        <v>1</v>
      </c>
      <c r="K1143">
        <v>2</v>
      </c>
      <c r="L1143">
        <v>2</v>
      </c>
      <c r="M1143" t="s">
        <v>5069</v>
      </c>
      <c r="N1143" t="s">
        <v>5069</v>
      </c>
      <c r="O1143">
        <v>1</v>
      </c>
      <c r="P1143">
        <v>0</v>
      </c>
    </row>
    <row r="1144" spans="1:16" x14ac:dyDescent="0.3">
      <c r="A1144" t="s">
        <v>1229</v>
      </c>
      <c r="B1144" s="1">
        <v>46043.622916666667</v>
      </c>
      <c r="C1144" t="s">
        <v>7</v>
      </c>
      <c r="D1144" t="s">
        <v>8</v>
      </c>
      <c r="E1144" t="s">
        <v>19</v>
      </c>
      <c r="F1144" t="s">
        <v>10</v>
      </c>
      <c r="G1144">
        <v>0.62291666666666667</v>
      </c>
      <c r="H1144" s="1">
        <v>46043</v>
      </c>
      <c r="I1144">
        <v>1</v>
      </c>
      <c r="J1144">
        <v>3</v>
      </c>
      <c r="K1144">
        <v>2</v>
      </c>
      <c r="L1144">
        <v>6</v>
      </c>
      <c r="M1144" t="s">
        <v>5071</v>
      </c>
      <c r="N1144" t="s">
        <v>5071</v>
      </c>
      <c r="O1144">
        <v>1</v>
      </c>
      <c r="P1144">
        <v>0</v>
      </c>
    </row>
    <row r="1145" spans="1:16" x14ac:dyDescent="0.3">
      <c r="A1145" t="s">
        <v>1949</v>
      </c>
      <c r="B1145" s="1">
        <v>46043.627083333333</v>
      </c>
      <c r="C1145" t="s">
        <v>7</v>
      </c>
      <c r="D1145" t="s">
        <v>8</v>
      </c>
      <c r="E1145" t="s">
        <v>16</v>
      </c>
      <c r="F1145" t="s">
        <v>10</v>
      </c>
      <c r="G1145">
        <v>0.62708333333333333</v>
      </c>
      <c r="H1145" s="1">
        <v>46043</v>
      </c>
      <c r="I1145">
        <v>1</v>
      </c>
      <c r="J1145">
        <v>3</v>
      </c>
      <c r="K1145">
        <v>2</v>
      </c>
      <c r="L1145">
        <v>6</v>
      </c>
      <c r="M1145" t="s">
        <v>5071</v>
      </c>
      <c r="N1145" t="s">
        <v>5071</v>
      </c>
      <c r="O1145">
        <v>1</v>
      </c>
      <c r="P1145">
        <v>0</v>
      </c>
    </row>
    <row r="1146" spans="1:16" x14ac:dyDescent="0.3">
      <c r="A1146" t="s">
        <v>1898</v>
      </c>
      <c r="B1146" s="1">
        <v>46043.65902777778</v>
      </c>
      <c r="C1146" t="s">
        <v>7</v>
      </c>
      <c r="D1146" t="s">
        <v>22</v>
      </c>
      <c r="E1146" t="s">
        <v>19</v>
      </c>
      <c r="F1146" t="s">
        <v>10</v>
      </c>
      <c r="G1146">
        <v>0.65902777777777777</v>
      </c>
      <c r="H1146" s="1">
        <v>46043</v>
      </c>
      <c r="I1146">
        <v>1</v>
      </c>
      <c r="J1146">
        <v>3</v>
      </c>
      <c r="K1146">
        <v>2</v>
      </c>
      <c r="L1146">
        <v>6</v>
      </c>
      <c r="M1146" t="s">
        <v>5071</v>
      </c>
      <c r="N1146" t="s">
        <v>5071</v>
      </c>
      <c r="O1146">
        <v>1</v>
      </c>
      <c r="P1146">
        <v>0</v>
      </c>
    </row>
    <row r="1147" spans="1:16" x14ac:dyDescent="0.3">
      <c r="A1147" t="s">
        <v>1283</v>
      </c>
      <c r="B1147" s="1">
        <v>46043.665277777778</v>
      </c>
      <c r="C1147" t="s">
        <v>7</v>
      </c>
      <c r="D1147" t="s">
        <v>15</v>
      </c>
      <c r="E1147" t="s">
        <v>19</v>
      </c>
      <c r="F1147" t="s">
        <v>10</v>
      </c>
      <c r="G1147">
        <v>0.66527777777777775</v>
      </c>
      <c r="H1147" s="1">
        <v>46043</v>
      </c>
      <c r="I1147">
        <v>1</v>
      </c>
      <c r="J1147">
        <v>3</v>
      </c>
      <c r="K1147">
        <v>2</v>
      </c>
      <c r="L1147">
        <v>6</v>
      </c>
      <c r="M1147" t="s">
        <v>5071</v>
      </c>
      <c r="N1147" t="s">
        <v>5071</v>
      </c>
      <c r="O1147">
        <v>1</v>
      </c>
      <c r="P1147">
        <v>0</v>
      </c>
    </row>
    <row r="1148" spans="1:16" x14ac:dyDescent="0.3">
      <c r="A1148" t="s">
        <v>2734</v>
      </c>
      <c r="B1148" s="1">
        <v>46043.668749999997</v>
      </c>
      <c r="C1148" t="s">
        <v>40</v>
      </c>
      <c r="D1148" t="s">
        <v>18</v>
      </c>
      <c r="E1148" t="s">
        <v>16</v>
      </c>
      <c r="F1148" t="s">
        <v>20</v>
      </c>
      <c r="G1148">
        <v>0.66874999999999996</v>
      </c>
      <c r="H1148" s="1">
        <v>46043</v>
      </c>
      <c r="I1148">
        <v>1</v>
      </c>
      <c r="J1148">
        <v>5</v>
      </c>
      <c r="K1148">
        <v>2</v>
      </c>
      <c r="L1148">
        <v>10</v>
      </c>
      <c r="M1148" t="s">
        <v>5071</v>
      </c>
      <c r="N1148" t="s">
        <v>5071</v>
      </c>
      <c r="O1148">
        <v>1</v>
      </c>
      <c r="P1148">
        <v>0</v>
      </c>
    </row>
    <row r="1149" spans="1:16" x14ac:dyDescent="0.3">
      <c r="A1149" t="s">
        <v>4088</v>
      </c>
      <c r="B1149" s="1">
        <v>46043.680555555555</v>
      </c>
      <c r="C1149" t="s">
        <v>7</v>
      </c>
      <c r="D1149" t="s">
        <v>18</v>
      </c>
      <c r="E1149" t="s">
        <v>19</v>
      </c>
      <c r="F1149" t="s">
        <v>10</v>
      </c>
      <c r="G1149">
        <v>0.68055555555555558</v>
      </c>
      <c r="H1149" s="1">
        <v>46043</v>
      </c>
      <c r="I1149">
        <v>1</v>
      </c>
      <c r="J1149">
        <v>3</v>
      </c>
      <c r="K1149">
        <v>2</v>
      </c>
      <c r="L1149">
        <v>6</v>
      </c>
      <c r="M1149" t="s">
        <v>5071</v>
      </c>
      <c r="N1149" t="s">
        <v>5071</v>
      </c>
      <c r="O1149">
        <v>1</v>
      </c>
      <c r="P1149">
        <v>0</v>
      </c>
    </row>
    <row r="1150" spans="1:16" x14ac:dyDescent="0.3">
      <c r="A1150" t="s">
        <v>1688</v>
      </c>
      <c r="B1150" s="1">
        <v>46043.71597222222</v>
      </c>
      <c r="C1150" t="s">
        <v>7</v>
      </c>
      <c r="D1150" t="s">
        <v>22</v>
      </c>
      <c r="E1150" t="s">
        <v>19</v>
      </c>
      <c r="F1150" t="s">
        <v>10</v>
      </c>
      <c r="G1150">
        <v>0.71597222222222223</v>
      </c>
      <c r="H1150" s="1">
        <v>46043</v>
      </c>
      <c r="I1150">
        <v>1</v>
      </c>
      <c r="J1150">
        <v>3</v>
      </c>
      <c r="K1150">
        <v>2</v>
      </c>
      <c r="L1150">
        <v>6</v>
      </c>
      <c r="M1150" t="s">
        <v>5071</v>
      </c>
      <c r="N1150" t="s">
        <v>5071</v>
      </c>
      <c r="O1150">
        <v>1</v>
      </c>
      <c r="P1150">
        <v>0</v>
      </c>
    </row>
    <row r="1151" spans="1:16" x14ac:dyDescent="0.3">
      <c r="A1151" t="s">
        <v>4740</v>
      </c>
      <c r="B1151" s="1">
        <v>46043.744444444441</v>
      </c>
      <c r="C1151" t="s">
        <v>7</v>
      </c>
      <c r="D1151" t="s">
        <v>8</v>
      </c>
      <c r="E1151" t="s">
        <v>19</v>
      </c>
      <c r="F1151" t="s">
        <v>13</v>
      </c>
      <c r="G1151">
        <v>0.74444444444444446</v>
      </c>
      <c r="H1151" s="1">
        <v>46043</v>
      </c>
      <c r="I1151">
        <v>1</v>
      </c>
      <c r="J1151">
        <v>3</v>
      </c>
      <c r="K1151">
        <v>1</v>
      </c>
      <c r="L1151">
        <v>3</v>
      </c>
      <c r="M1151" t="s">
        <v>5069</v>
      </c>
      <c r="N1151" t="s">
        <v>5069</v>
      </c>
      <c r="O1151">
        <v>1</v>
      </c>
      <c r="P1151">
        <v>0</v>
      </c>
    </row>
    <row r="1152" spans="1:16" x14ac:dyDescent="0.3">
      <c r="A1152" t="s">
        <v>4904</v>
      </c>
      <c r="B1152" s="1">
        <v>46043.799305555556</v>
      </c>
      <c r="C1152" t="s">
        <v>47</v>
      </c>
      <c r="D1152" t="s">
        <v>22</v>
      </c>
      <c r="E1152" t="s">
        <v>16</v>
      </c>
      <c r="F1152" t="s">
        <v>10</v>
      </c>
      <c r="G1152">
        <v>0.7993055555555556</v>
      </c>
      <c r="H1152" s="1">
        <v>46043</v>
      </c>
      <c r="I1152">
        <v>1</v>
      </c>
      <c r="J1152">
        <v>1</v>
      </c>
      <c r="K1152">
        <v>2</v>
      </c>
      <c r="L1152">
        <v>2</v>
      </c>
      <c r="M1152" t="s">
        <v>5069</v>
      </c>
      <c r="N1152" t="s">
        <v>5069</v>
      </c>
      <c r="O1152">
        <v>1</v>
      </c>
      <c r="P1152">
        <v>0</v>
      </c>
    </row>
    <row r="1153" spans="1:16" x14ac:dyDescent="0.3">
      <c r="A1153" t="s">
        <v>3980</v>
      </c>
      <c r="B1153" s="1">
        <v>46043.804166666669</v>
      </c>
      <c r="C1153" t="s">
        <v>47</v>
      </c>
      <c r="D1153" t="s">
        <v>18</v>
      </c>
      <c r="E1153" t="s">
        <v>19</v>
      </c>
      <c r="F1153" t="s">
        <v>13</v>
      </c>
      <c r="G1153">
        <v>0.8041666666666667</v>
      </c>
      <c r="H1153" s="1">
        <v>46043</v>
      </c>
      <c r="I1153">
        <v>1</v>
      </c>
      <c r="J1153">
        <v>1</v>
      </c>
      <c r="K1153">
        <v>1</v>
      </c>
      <c r="L1153">
        <v>1</v>
      </c>
      <c r="M1153" t="s">
        <v>5069</v>
      </c>
      <c r="N1153" t="s">
        <v>5069</v>
      </c>
      <c r="O1153">
        <v>1</v>
      </c>
      <c r="P1153">
        <v>0</v>
      </c>
    </row>
    <row r="1154" spans="1:16" x14ac:dyDescent="0.3">
      <c r="A1154" t="s">
        <v>4027</v>
      </c>
      <c r="B1154" s="1">
        <v>46043.838888888888</v>
      </c>
      <c r="C1154" t="s">
        <v>12</v>
      </c>
      <c r="D1154" t="s">
        <v>22</v>
      </c>
      <c r="E1154" t="s">
        <v>9</v>
      </c>
      <c r="F1154" t="s">
        <v>13</v>
      </c>
      <c r="G1154">
        <v>0.83888888888888891</v>
      </c>
      <c r="H1154" s="1">
        <v>46043</v>
      </c>
      <c r="I1154">
        <v>1</v>
      </c>
      <c r="J1154">
        <v>1</v>
      </c>
      <c r="K1154">
        <v>1</v>
      </c>
      <c r="L1154">
        <v>1</v>
      </c>
      <c r="M1154" t="s">
        <v>5069</v>
      </c>
      <c r="N1154" t="s">
        <v>5069</v>
      </c>
      <c r="O1154">
        <v>1</v>
      </c>
      <c r="P1154">
        <v>0</v>
      </c>
    </row>
    <row r="1155" spans="1:16" x14ac:dyDescent="0.3">
      <c r="A1155" t="s">
        <v>730</v>
      </c>
      <c r="B1155" s="1">
        <v>46043.875</v>
      </c>
      <c r="C1155" t="s">
        <v>40</v>
      </c>
      <c r="D1155" t="s">
        <v>15</v>
      </c>
      <c r="E1155" t="s">
        <v>16</v>
      </c>
      <c r="F1155" t="s">
        <v>10</v>
      </c>
      <c r="G1155">
        <v>0.875</v>
      </c>
      <c r="H1155" s="1">
        <v>46043</v>
      </c>
      <c r="I1155">
        <v>1</v>
      </c>
      <c r="J1155">
        <v>5</v>
      </c>
      <c r="K1155">
        <v>2</v>
      </c>
      <c r="L1155">
        <v>10</v>
      </c>
      <c r="M1155" t="s">
        <v>5071</v>
      </c>
      <c r="N1155" t="s">
        <v>5071</v>
      </c>
      <c r="O1155">
        <v>1</v>
      </c>
      <c r="P1155">
        <v>0</v>
      </c>
    </row>
    <row r="1156" spans="1:16" x14ac:dyDescent="0.3">
      <c r="A1156" t="s">
        <v>856</v>
      </c>
      <c r="B1156" s="1">
        <v>46043.893750000003</v>
      </c>
      <c r="C1156" t="s">
        <v>12</v>
      </c>
      <c r="D1156" t="s">
        <v>18</v>
      </c>
      <c r="E1156" t="s">
        <v>31</v>
      </c>
      <c r="F1156" t="s">
        <v>10</v>
      </c>
      <c r="G1156">
        <v>0.89375000000000004</v>
      </c>
      <c r="H1156" s="1">
        <v>46043</v>
      </c>
      <c r="I1156">
        <v>1</v>
      </c>
      <c r="J1156">
        <v>1</v>
      </c>
      <c r="K1156">
        <v>2</v>
      </c>
      <c r="L1156">
        <v>2</v>
      </c>
      <c r="M1156" t="s">
        <v>5069</v>
      </c>
      <c r="N1156" t="s">
        <v>5069</v>
      </c>
      <c r="O1156">
        <v>1</v>
      </c>
      <c r="P1156">
        <v>0</v>
      </c>
    </row>
    <row r="1157" spans="1:16" x14ac:dyDescent="0.3">
      <c r="A1157" t="s">
        <v>1394</v>
      </c>
      <c r="B1157" s="1">
        <v>46043.933333333334</v>
      </c>
      <c r="C1157" t="s">
        <v>7</v>
      </c>
      <c r="D1157" t="s">
        <v>8</v>
      </c>
      <c r="E1157" t="s">
        <v>19</v>
      </c>
      <c r="F1157" t="s">
        <v>10</v>
      </c>
      <c r="G1157">
        <v>0.93333333333333335</v>
      </c>
      <c r="H1157" s="1">
        <v>46043</v>
      </c>
      <c r="I1157">
        <v>1</v>
      </c>
      <c r="J1157">
        <v>3</v>
      </c>
      <c r="K1157">
        <v>2</v>
      </c>
      <c r="L1157">
        <v>6</v>
      </c>
      <c r="M1157" t="s">
        <v>5071</v>
      </c>
      <c r="N1157" t="s">
        <v>5071</v>
      </c>
      <c r="O1157">
        <v>1</v>
      </c>
      <c r="P1157">
        <v>0</v>
      </c>
    </row>
    <row r="1158" spans="1:16" x14ac:dyDescent="0.3">
      <c r="A1158" t="s">
        <v>3909</v>
      </c>
      <c r="B1158" s="1">
        <v>46043.964583333334</v>
      </c>
      <c r="C1158" t="s">
        <v>26</v>
      </c>
      <c r="D1158" t="s">
        <v>22</v>
      </c>
      <c r="E1158" t="s">
        <v>31</v>
      </c>
      <c r="F1158" t="s">
        <v>10</v>
      </c>
      <c r="G1158">
        <v>0.96458333333333335</v>
      </c>
      <c r="H1158" s="1">
        <v>46043</v>
      </c>
      <c r="I1158">
        <v>1</v>
      </c>
      <c r="J1158">
        <v>3</v>
      </c>
      <c r="K1158">
        <v>2</v>
      </c>
      <c r="L1158">
        <v>6</v>
      </c>
      <c r="M1158" t="s">
        <v>5071</v>
      </c>
      <c r="N1158" t="s">
        <v>5071</v>
      </c>
      <c r="O1158">
        <v>1</v>
      </c>
      <c r="P1158">
        <v>0</v>
      </c>
    </row>
    <row r="1159" spans="1:16" x14ac:dyDescent="0.3">
      <c r="A1159" t="s">
        <v>4091</v>
      </c>
      <c r="B1159" s="1">
        <v>46043.990277777775</v>
      </c>
      <c r="C1159" t="s">
        <v>7</v>
      </c>
      <c r="D1159" t="s">
        <v>8</v>
      </c>
      <c r="E1159" t="s">
        <v>19</v>
      </c>
      <c r="F1159" t="s">
        <v>10</v>
      </c>
      <c r="G1159">
        <v>0.99027777777777781</v>
      </c>
      <c r="H1159" s="1">
        <v>46043</v>
      </c>
      <c r="I1159">
        <v>1</v>
      </c>
      <c r="J1159">
        <v>3</v>
      </c>
      <c r="K1159">
        <v>2</v>
      </c>
      <c r="L1159">
        <v>6</v>
      </c>
      <c r="M1159" t="s">
        <v>5071</v>
      </c>
      <c r="N1159" t="s">
        <v>5071</v>
      </c>
      <c r="O1159">
        <v>1</v>
      </c>
      <c r="P1159">
        <v>0</v>
      </c>
    </row>
    <row r="1160" spans="1:16" x14ac:dyDescent="0.3">
      <c r="A1160" t="s">
        <v>3059</v>
      </c>
      <c r="B1160" s="1">
        <v>46044.002083333333</v>
      </c>
      <c r="C1160" t="s">
        <v>12</v>
      </c>
      <c r="D1160" t="s">
        <v>22</v>
      </c>
      <c r="E1160" t="s">
        <v>16</v>
      </c>
      <c r="F1160" t="s">
        <v>33</v>
      </c>
      <c r="G1160">
        <v>2.0833333333333333E-3</v>
      </c>
      <c r="H1160" s="1">
        <v>46044</v>
      </c>
      <c r="I1160">
        <v>1</v>
      </c>
      <c r="J1160">
        <v>1</v>
      </c>
      <c r="K1160">
        <v>4</v>
      </c>
      <c r="L1160">
        <v>4</v>
      </c>
      <c r="M1160" t="s">
        <v>5069</v>
      </c>
      <c r="N1160" t="s">
        <v>5069</v>
      </c>
      <c r="O1160">
        <v>1</v>
      </c>
      <c r="P1160">
        <v>1</v>
      </c>
    </row>
    <row r="1161" spans="1:16" x14ac:dyDescent="0.3">
      <c r="A1161" t="s">
        <v>3954</v>
      </c>
      <c r="B1161" s="1">
        <v>46044.004166666666</v>
      </c>
      <c r="C1161" t="s">
        <v>7</v>
      </c>
      <c r="D1161" t="s">
        <v>22</v>
      </c>
      <c r="E1161" t="s">
        <v>19</v>
      </c>
      <c r="F1161" t="s">
        <v>10</v>
      </c>
      <c r="G1161">
        <v>4.1666666666666666E-3</v>
      </c>
      <c r="H1161" s="1">
        <v>46044</v>
      </c>
      <c r="I1161">
        <v>1</v>
      </c>
      <c r="J1161">
        <v>3</v>
      </c>
      <c r="K1161">
        <v>2</v>
      </c>
      <c r="L1161">
        <v>6</v>
      </c>
      <c r="M1161" t="s">
        <v>5071</v>
      </c>
      <c r="N1161" t="s">
        <v>5071</v>
      </c>
      <c r="O1161">
        <v>1</v>
      </c>
      <c r="P1161">
        <v>0</v>
      </c>
    </row>
    <row r="1162" spans="1:16" x14ac:dyDescent="0.3">
      <c r="A1162" t="s">
        <v>419</v>
      </c>
      <c r="B1162" s="1">
        <v>46044.006944444445</v>
      </c>
      <c r="C1162" t="s">
        <v>7</v>
      </c>
      <c r="D1162" t="s">
        <v>18</v>
      </c>
      <c r="E1162" t="s">
        <v>19</v>
      </c>
      <c r="F1162" t="s">
        <v>10</v>
      </c>
      <c r="G1162">
        <v>6.9444444444444441E-3</v>
      </c>
      <c r="H1162" s="1">
        <v>46044</v>
      </c>
      <c r="I1162">
        <v>1</v>
      </c>
      <c r="J1162">
        <v>3</v>
      </c>
      <c r="K1162">
        <v>2</v>
      </c>
      <c r="L1162">
        <v>6</v>
      </c>
      <c r="M1162" t="s">
        <v>5071</v>
      </c>
      <c r="N1162" t="s">
        <v>5071</v>
      </c>
      <c r="O1162">
        <v>1</v>
      </c>
      <c r="P1162">
        <v>0</v>
      </c>
    </row>
    <row r="1163" spans="1:16" x14ac:dyDescent="0.3">
      <c r="A1163" t="s">
        <v>3280</v>
      </c>
      <c r="B1163" s="1">
        <v>46044.013888888891</v>
      </c>
      <c r="C1163" t="s">
        <v>35</v>
      </c>
      <c r="D1163" t="s">
        <v>22</v>
      </c>
      <c r="E1163" t="s">
        <v>19</v>
      </c>
      <c r="F1163" t="s">
        <v>20</v>
      </c>
      <c r="G1163">
        <v>1.3888888888888888E-2</v>
      </c>
      <c r="H1163" s="1">
        <v>46044</v>
      </c>
      <c r="I1163">
        <v>1</v>
      </c>
      <c r="J1163">
        <v>1</v>
      </c>
      <c r="K1163">
        <v>2</v>
      </c>
      <c r="L1163">
        <v>2</v>
      </c>
      <c r="M1163" t="s">
        <v>5069</v>
      </c>
      <c r="N1163" t="s">
        <v>5069</v>
      </c>
      <c r="O1163">
        <v>1</v>
      </c>
      <c r="P1163">
        <v>0</v>
      </c>
    </row>
    <row r="1164" spans="1:16" x14ac:dyDescent="0.3">
      <c r="A1164" t="s">
        <v>840</v>
      </c>
      <c r="B1164" s="1">
        <v>46044.039583333331</v>
      </c>
      <c r="C1164" t="s">
        <v>7</v>
      </c>
      <c r="D1164" t="s">
        <v>22</v>
      </c>
      <c r="E1164" t="s">
        <v>19</v>
      </c>
      <c r="F1164" t="s">
        <v>13</v>
      </c>
      <c r="G1164">
        <v>3.9583333333333331E-2</v>
      </c>
      <c r="H1164" s="1">
        <v>46044</v>
      </c>
      <c r="I1164">
        <v>1</v>
      </c>
      <c r="J1164">
        <v>3</v>
      </c>
      <c r="K1164">
        <v>1</v>
      </c>
      <c r="L1164">
        <v>3</v>
      </c>
      <c r="M1164" t="s">
        <v>5069</v>
      </c>
      <c r="N1164" t="s">
        <v>5069</v>
      </c>
      <c r="O1164">
        <v>1</v>
      </c>
      <c r="P1164">
        <v>0</v>
      </c>
    </row>
    <row r="1165" spans="1:16" x14ac:dyDescent="0.3">
      <c r="A1165" t="s">
        <v>2483</v>
      </c>
      <c r="B1165" s="1">
        <v>46044.052083333336</v>
      </c>
      <c r="C1165" t="s">
        <v>7</v>
      </c>
      <c r="D1165" t="s">
        <v>8</v>
      </c>
      <c r="E1165" t="s">
        <v>19</v>
      </c>
      <c r="F1165" t="s">
        <v>10</v>
      </c>
      <c r="G1165">
        <v>5.2083333333333336E-2</v>
      </c>
      <c r="H1165" s="1">
        <v>46044</v>
      </c>
      <c r="I1165">
        <v>1</v>
      </c>
      <c r="J1165">
        <v>3</v>
      </c>
      <c r="K1165">
        <v>2</v>
      </c>
      <c r="L1165">
        <v>6</v>
      </c>
      <c r="M1165" t="s">
        <v>5071</v>
      </c>
      <c r="N1165" t="s">
        <v>5071</v>
      </c>
      <c r="O1165">
        <v>1</v>
      </c>
      <c r="P1165">
        <v>0</v>
      </c>
    </row>
    <row r="1166" spans="1:16" x14ac:dyDescent="0.3">
      <c r="A1166" t="s">
        <v>3991</v>
      </c>
      <c r="B1166" s="1">
        <v>46044.073611111111</v>
      </c>
      <c r="C1166" t="s">
        <v>35</v>
      </c>
      <c r="D1166" t="s">
        <v>15</v>
      </c>
      <c r="E1166" t="s">
        <v>16</v>
      </c>
      <c r="F1166" t="s">
        <v>10</v>
      </c>
      <c r="G1166">
        <v>7.3611111111111113E-2</v>
      </c>
      <c r="H1166" s="1">
        <v>46044</v>
      </c>
      <c r="I1166">
        <v>1</v>
      </c>
      <c r="J1166">
        <v>1</v>
      </c>
      <c r="K1166">
        <v>2</v>
      </c>
      <c r="L1166">
        <v>2</v>
      </c>
      <c r="M1166" t="s">
        <v>5069</v>
      </c>
      <c r="N1166" t="s">
        <v>5069</v>
      </c>
      <c r="O1166">
        <v>1</v>
      </c>
      <c r="P1166">
        <v>0</v>
      </c>
    </row>
    <row r="1167" spans="1:16" x14ac:dyDescent="0.3">
      <c r="A1167" t="s">
        <v>1772</v>
      </c>
      <c r="B1167" s="1">
        <v>46044.077777777777</v>
      </c>
      <c r="C1167" t="s">
        <v>40</v>
      </c>
      <c r="D1167" t="s">
        <v>22</v>
      </c>
      <c r="E1167" t="s">
        <v>16</v>
      </c>
      <c r="F1167" t="s">
        <v>20</v>
      </c>
      <c r="G1167">
        <v>7.7777777777777779E-2</v>
      </c>
      <c r="H1167" s="1">
        <v>46044</v>
      </c>
      <c r="I1167">
        <v>1</v>
      </c>
      <c r="J1167">
        <v>5</v>
      </c>
      <c r="K1167">
        <v>2</v>
      </c>
      <c r="L1167">
        <v>10</v>
      </c>
      <c r="M1167" t="s">
        <v>5071</v>
      </c>
      <c r="N1167" t="s">
        <v>5071</v>
      </c>
      <c r="O1167">
        <v>1</v>
      </c>
      <c r="P1167">
        <v>0</v>
      </c>
    </row>
    <row r="1168" spans="1:16" x14ac:dyDescent="0.3">
      <c r="A1168" t="s">
        <v>3089</v>
      </c>
      <c r="B1168" s="1">
        <v>46044.154861111114</v>
      </c>
      <c r="C1168" t="s">
        <v>7</v>
      </c>
      <c r="D1168" t="s">
        <v>18</v>
      </c>
      <c r="E1168" t="s">
        <v>19</v>
      </c>
      <c r="F1168" t="s">
        <v>13</v>
      </c>
      <c r="G1168">
        <v>0.15486111111111112</v>
      </c>
      <c r="H1168" s="1">
        <v>46044</v>
      </c>
      <c r="I1168">
        <v>1</v>
      </c>
      <c r="J1168">
        <v>3</v>
      </c>
      <c r="K1168">
        <v>1</v>
      </c>
      <c r="L1168">
        <v>3</v>
      </c>
      <c r="M1168" t="s">
        <v>5069</v>
      </c>
      <c r="N1168" t="s">
        <v>5069</v>
      </c>
      <c r="O1168">
        <v>1</v>
      </c>
      <c r="P1168">
        <v>0</v>
      </c>
    </row>
    <row r="1169" spans="1:16" x14ac:dyDescent="0.3">
      <c r="A1169" t="s">
        <v>734</v>
      </c>
      <c r="B1169" s="1">
        <v>46044.182638888888</v>
      </c>
      <c r="C1169" t="s">
        <v>7</v>
      </c>
      <c r="D1169" t="s">
        <v>15</v>
      </c>
      <c r="E1169" t="s">
        <v>19</v>
      </c>
      <c r="F1169" t="s">
        <v>10</v>
      </c>
      <c r="G1169">
        <v>0.18263888888888888</v>
      </c>
      <c r="H1169" s="1">
        <v>46044</v>
      </c>
      <c r="I1169">
        <v>1</v>
      </c>
      <c r="J1169">
        <v>3</v>
      </c>
      <c r="K1169">
        <v>2</v>
      </c>
      <c r="L1169">
        <v>6</v>
      </c>
      <c r="M1169" t="s">
        <v>5071</v>
      </c>
      <c r="N1169" t="s">
        <v>5071</v>
      </c>
      <c r="O1169">
        <v>1</v>
      </c>
      <c r="P1169">
        <v>0</v>
      </c>
    </row>
    <row r="1170" spans="1:16" x14ac:dyDescent="0.3">
      <c r="A1170" t="s">
        <v>4980</v>
      </c>
      <c r="B1170" s="1">
        <v>46044.209027777775</v>
      </c>
      <c r="C1170" t="s">
        <v>7</v>
      </c>
      <c r="D1170" t="s">
        <v>15</v>
      </c>
      <c r="E1170" t="s">
        <v>19</v>
      </c>
      <c r="F1170" t="s">
        <v>13</v>
      </c>
      <c r="G1170">
        <v>0.20902777777777778</v>
      </c>
      <c r="H1170" s="1">
        <v>46044</v>
      </c>
      <c r="I1170">
        <v>1</v>
      </c>
      <c r="J1170">
        <v>3</v>
      </c>
      <c r="K1170">
        <v>1</v>
      </c>
      <c r="L1170">
        <v>3</v>
      </c>
      <c r="M1170" t="s">
        <v>5069</v>
      </c>
      <c r="N1170" t="s">
        <v>5069</v>
      </c>
      <c r="O1170">
        <v>1</v>
      </c>
      <c r="P1170">
        <v>0</v>
      </c>
    </row>
    <row r="1171" spans="1:16" x14ac:dyDescent="0.3">
      <c r="A1171" t="s">
        <v>4389</v>
      </c>
      <c r="B1171" s="1">
        <v>46044.210416666669</v>
      </c>
      <c r="C1171" t="s">
        <v>7</v>
      </c>
      <c r="D1171" t="s">
        <v>15</v>
      </c>
      <c r="E1171" t="s">
        <v>19</v>
      </c>
      <c r="F1171" t="s">
        <v>33</v>
      </c>
      <c r="G1171">
        <v>0.21041666666666667</v>
      </c>
      <c r="H1171" s="1">
        <v>46044</v>
      </c>
      <c r="I1171">
        <v>1</v>
      </c>
      <c r="J1171">
        <v>3</v>
      </c>
      <c r="K1171">
        <v>4</v>
      </c>
      <c r="L1171">
        <v>12</v>
      </c>
      <c r="M1171" t="s">
        <v>5073</v>
      </c>
      <c r="N1171" t="s">
        <v>5073</v>
      </c>
      <c r="O1171">
        <v>1</v>
      </c>
      <c r="P1171">
        <v>1</v>
      </c>
    </row>
    <row r="1172" spans="1:16" x14ac:dyDescent="0.3">
      <c r="A1172" t="s">
        <v>3976</v>
      </c>
      <c r="B1172" s="1">
        <v>46044.218055555553</v>
      </c>
      <c r="C1172" t="s">
        <v>26</v>
      </c>
      <c r="D1172" t="s">
        <v>22</v>
      </c>
      <c r="E1172" t="s">
        <v>16</v>
      </c>
      <c r="F1172" t="s">
        <v>10</v>
      </c>
      <c r="G1172">
        <v>0.21805555555555556</v>
      </c>
      <c r="H1172" s="1">
        <v>46044</v>
      </c>
      <c r="I1172">
        <v>1</v>
      </c>
      <c r="J1172">
        <v>3</v>
      </c>
      <c r="K1172">
        <v>2</v>
      </c>
      <c r="L1172">
        <v>6</v>
      </c>
      <c r="M1172" t="s">
        <v>5071</v>
      </c>
      <c r="N1172" t="s">
        <v>5071</v>
      </c>
      <c r="O1172">
        <v>1</v>
      </c>
      <c r="P1172">
        <v>0</v>
      </c>
    </row>
    <row r="1173" spans="1:16" x14ac:dyDescent="0.3">
      <c r="A1173" t="s">
        <v>4426</v>
      </c>
      <c r="B1173" s="1">
        <v>46044.252083333333</v>
      </c>
      <c r="C1173" t="s">
        <v>7</v>
      </c>
      <c r="D1173" t="s">
        <v>22</v>
      </c>
      <c r="E1173" t="s">
        <v>19</v>
      </c>
      <c r="F1173" t="s">
        <v>20</v>
      </c>
      <c r="G1173">
        <v>0.25208333333333333</v>
      </c>
      <c r="H1173" s="1">
        <v>46044</v>
      </c>
      <c r="I1173">
        <v>1</v>
      </c>
      <c r="J1173">
        <v>3</v>
      </c>
      <c r="K1173">
        <v>2</v>
      </c>
      <c r="L1173">
        <v>6</v>
      </c>
      <c r="M1173" t="s">
        <v>5071</v>
      </c>
      <c r="N1173" t="s">
        <v>5071</v>
      </c>
      <c r="O1173">
        <v>1</v>
      </c>
      <c r="P1173">
        <v>0</v>
      </c>
    </row>
    <row r="1174" spans="1:16" x14ac:dyDescent="0.3">
      <c r="A1174" t="s">
        <v>369</v>
      </c>
      <c r="B1174" s="1">
        <v>46044.290277777778</v>
      </c>
      <c r="C1174" t="s">
        <v>7</v>
      </c>
      <c r="D1174" t="s">
        <v>18</v>
      </c>
      <c r="E1174" t="s">
        <v>19</v>
      </c>
      <c r="F1174" t="s">
        <v>33</v>
      </c>
      <c r="G1174">
        <v>0.2902777777777778</v>
      </c>
      <c r="H1174" s="1">
        <v>46044</v>
      </c>
      <c r="I1174">
        <v>1</v>
      </c>
      <c r="J1174">
        <v>3</v>
      </c>
      <c r="K1174">
        <v>4</v>
      </c>
      <c r="L1174">
        <v>12</v>
      </c>
      <c r="M1174" t="s">
        <v>5073</v>
      </c>
      <c r="N1174" t="s">
        <v>5073</v>
      </c>
      <c r="O1174">
        <v>1</v>
      </c>
      <c r="P1174">
        <v>1</v>
      </c>
    </row>
    <row r="1175" spans="1:16" x14ac:dyDescent="0.3">
      <c r="A1175" t="s">
        <v>3622</v>
      </c>
      <c r="B1175" s="1">
        <v>46044.295138888891</v>
      </c>
      <c r="C1175" t="s">
        <v>7</v>
      </c>
      <c r="D1175" t="s">
        <v>22</v>
      </c>
      <c r="E1175" t="s">
        <v>19</v>
      </c>
      <c r="F1175" t="s">
        <v>20</v>
      </c>
      <c r="G1175">
        <v>0.2951388888888889</v>
      </c>
      <c r="H1175" s="1">
        <v>46044</v>
      </c>
      <c r="I1175">
        <v>1</v>
      </c>
      <c r="J1175">
        <v>3</v>
      </c>
      <c r="K1175">
        <v>2</v>
      </c>
      <c r="L1175">
        <v>6</v>
      </c>
      <c r="M1175" t="s">
        <v>5071</v>
      </c>
      <c r="N1175" t="s">
        <v>5071</v>
      </c>
      <c r="O1175">
        <v>1</v>
      </c>
      <c r="P1175">
        <v>0</v>
      </c>
    </row>
    <row r="1176" spans="1:16" x14ac:dyDescent="0.3">
      <c r="A1176" t="s">
        <v>2584</v>
      </c>
      <c r="B1176" s="1">
        <v>46044.306250000001</v>
      </c>
      <c r="C1176" t="s">
        <v>47</v>
      </c>
      <c r="D1176" t="s">
        <v>15</v>
      </c>
      <c r="E1176" t="s">
        <v>19</v>
      </c>
      <c r="F1176" t="s">
        <v>33</v>
      </c>
      <c r="G1176">
        <v>0.30625000000000002</v>
      </c>
      <c r="H1176" s="1">
        <v>46044</v>
      </c>
      <c r="I1176">
        <v>1</v>
      </c>
      <c r="J1176">
        <v>1</v>
      </c>
      <c r="K1176">
        <v>4</v>
      </c>
      <c r="L1176">
        <v>4</v>
      </c>
      <c r="M1176" t="s">
        <v>5069</v>
      </c>
      <c r="N1176" t="s">
        <v>5069</v>
      </c>
      <c r="O1176">
        <v>1</v>
      </c>
      <c r="P1176">
        <v>1</v>
      </c>
    </row>
    <row r="1177" spans="1:16" x14ac:dyDescent="0.3">
      <c r="A1177" t="s">
        <v>1638</v>
      </c>
      <c r="B1177" s="1">
        <v>46044.310416666667</v>
      </c>
      <c r="C1177" t="s">
        <v>7</v>
      </c>
      <c r="D1177" t="s">
        <v>15</v>
      </c>
      <c r="E1177" t="s">
        <v>19</v>
      </c>
      <c r="F1177" t="s">
        <v>10</v>
      </c>
      <c r="G1177">
        <v>0.31041666666666667</v>
      </c>
      <c r="H1177" s="1">
        <v>46044</v>
      </c>
      <c r="I1177">
        <v>1</v>
      </c>
      <c r="J1177">
        <v>3</v>
      </c>
      <c r="K1177">
        <v>2</v>
      </c>
      <c r="L1177">
        <v>6</v>
      </c>
      <c r="M1177" t="s">
        <v>5071</v>
      </c>
      <c r="N1177" t="s">
        <v>5071</v>
      </c>
      <c r="O1177">
        <v>1</v>
      </c>
      <c r="P1177">
        <v>0</v>
      </c>
    </row>
    <row r="1178" spans="1:16" x14ac:dyDescent="0.3">
      <c r="A1178" t="s">
        <v>1075</v>
      </c>
      <c r="B1178" s="1">
        <v>46044.374305555553</v>
      </c>
      <c r="C1178" t="s">
        <v>7</v>
      </c>
      <c r="D1178" t="s">
        <v>8</v>
      </c>
      <c r="E1178" t="s">
        <v>31</v>
      </c>
      <c r="F1178" t="s">
        <v>33</v>
      </c>
      <c r="G1178">
        <v>0.37430555555555556</v>
      </c>
      <c r="H1178" s="1">
        <v>46044</v>
      </c>
      <c r="I1178">
        <v>1</v>
      </c>
      <c r="J1178">
        <v>3</v>
      </c>
      <c r="K1178">
        <v>4</v>
      </c>
      <c r="L1178">
        <v>12</v>
      </c>
      <c r="M1178" t="s">
        <v>5073</v>
      </c>
      <c r="N1178" t="s">
        <v>5073</v>
      </c>
      <c r="O1178">
        <v>1</v>
      </c>
      <c r="P1178">
        <v>1</v>
      </c>
    </row>
    <row r="1179" spans="1:16" x14ac:dyDescent="0.3">
      <c r="A1179" t="s">
        <v>1850</v>
      </c>
      <c r="B1179" s="1">
        <v>46044.384722222225</v>
      </c>
      <c r="C1179" t="s">
        <v>7</v>
      </c>
      <c r="D1179" t="s">
        <v>22</v>
      </c>
      <c r="E1179" t="s">
        <v>19</v>
      </c>
      <c r="F1179" t="s">
        <v>10</v>
      </c>
      <c r="G1179">
        <v>0.38472222222222224</v>
      </c>
      <c r="H1179" s="1">
        <v>46044</v>
      </c>
      <c r="I1179">
        <v>1</v>
      </c>
      <c r="J1179">
        <v>3</v>
      </c>
      <c r="K1179">
        <v>2</v>
      </c>
      <c r="L1179">
        <v>6</v>
      </c>
      <c r="M1179" t="s">
        <v>5071</v>
      </c>
      <c r="N1179" t="s">
        <v>5071</v>
      </c>
      <c r="O1179">
        <v>1</v>
      </c>
      <c r="P1179">
        <v>0</v>
      </c>
    </row>
    <row r="1180" spans="1:16" x14ac:dyDescent="0.3">
      <c r="A1180" t="s">
        <v>2294</v>
      </c>
      <c r="B1180" s="1">
        <v>46044.42291666667</v>
      </c>
      <c r="C1180" t="s">
        <v>7</v>
      </c>
      <c r="D1180" t="s">
        <v>18</v>
      </c>
      <c r="E1180" t="s">
        <v>31</v>
      </c>
      <c r="F1180" t="s">
        <v>20</v>
      </c>
      <c r="G1180">
        <v>0.42291666666666666</v>
      </c>
      <c r="H1180" s="1">
        <v>46044</v>
      </c>
      <c r="I1180">
        <v>1</v>
      </c>
      <c r="J1180">
        <v>3</v>
      </c>
      <c r="K1180">
        <v>2</v>
      </c>
      <c r="L1180">
        <v>6</v>
      </c>
      <c r="M1180" t="s">
        <v>5071</v>
      </c>
      <c r="N1180" t="s">
        <v>5071</v>
      </c>
      <c r="O1180">
        <v>1</v>
      </c>
      <c r="P1180">
        <v>0</v>
      </c>
    </row>
    <row r="1181" spans="1:16" x14ac:dyDescent="0.3">
      <c r="A1181" t="s">
        <v>4975</v>
      </c>
      <c r="B1181" s="1">
        <v>46044.448611111111</v>
      </c>
      <c r="C1181" t="s">
        <v>7</v>
      </c>
      <c r="D1181" t="s">
        <v>15</v>
      </c>
      <c r="E1181" t="s">
        <v>19</v>
      </c>
      <c r="F1181" t="s">
        <v>10</v>
      </c>
      <c r="G1181">
        <v>0.44861111111111113</v>
      </c>
      <c r="H1181" s="1">
        <v>46044</v>
      </c>
      <c r="I1181">
        <v>1</v>
      </c>
      <c r="J1181">
        <v>3</v>
      </c>
      <c r="K1181">
        <v>2</v>
      </c>
      <c r="L1181">
        <v>6</v>
      </c>
      <c r="M1181" t="s">
        <v>5071</v>
      </c>
      <c r="N1181" t="s">
        <v>5071</v>
      </c>
      <c r="O1181">
        <v>1</v>
      </c>
      <c r="P1181">
        <v>0</v>
      </c>
    </row>
    <row r="1182" spans="1:16" x14ac:dyDescent="0.3">
      <c r="A1182" t="s">
        <v>1014</v>
      </c>
      <c r="B1182" s="1">
        <v>46044.456250000003</v>
      </c>
      <c r="C1182" t="s">
        <v>7</v>
      </c>
      <c r="D1182" t="s">
        <v>15</v>
      </c>
      <c r="E1182" t="s">
        <v>19</v>
      </c>
      <c r="F1182" t="s">
        <v>10</v>
      </c>
      <c r="G1182">
        <v>0.45624999999999999</v>
      </c>
      <c r="H1182" s="1">
        <v>46044</v>
      </c>
      <c r="I1182">
        <v>1</v>
      </c>
      <c r="J1182">
        <v>3</v>
      </c>
      <c r="K1182">
        <v>2</v>
      </c>
      <c r="L1182">
        <v>6</v>
      </c>
      <c r="M1182" t="s">
        <v>5071</v>
      </c>
      <c r="N1182" t="s">
        <v>5071</v>
      </c>
      <c r="O1182">
        <v>1</v>
      </c>
      <c r="P1182">
        <v>0</v>
      </c>
    </row>
    <row r="1183" spans="1:16" x14ac:dyDescent="0.3">
      <c r="A1183" t="s">
        <v>3071</v>
      </c>
      <c r="B1183" s="1">
        <v>46044.48333333333</v>
      </c>
      <c r="C1183" t="s">
        <v>7</v>
      </c>
      <c r="D1183" t="s">
        <v>18</v>
      </c>
      <c r="E1183" t="s">
        <v>19</v>
      </c>
      <c r="F1183" t="s">
        <v>10</v>
      </c>
      <c r="G1183">
        <v>0.48333333333333334</v>
      </c>
      <c r="H1183" s="1">
        <v>46044</v>
      </c>
      <c r="I1183">
        <v>1</v>
      </c>
      <c r="J1183">
        <v>3</v>
      </c>
      <c r="K1183">
        <v>2</v>
      </c>
      <c r="L1183">
        <v>6</v>
      </c>
      <c r="M1183" t="s">
        <v>5071</v>
      </c>
      <c r="N1183" t="s">
        <v>5071</v>
      </c>
      <c r="O1183">
        <v>1</v>
      </c>
      <c r="P1183">
        <v>0</v>
      </c>
    </row>
    <row r="1184" spans="1:16" x14ac:dyDescent="0.3">
      <c r="A1184" t="s">
        <v>2895</v>
      </c>
      <c r="B1184" s="1">
        <v>46044.541666666664</v>
      </c>
      <c r="C1184" t="s">
        <v>40</v>
      </c>
      <c r="D1184" t="s">
        <v>22</v>
      </c>
      <c r="E1184" t="s">
        <v>16</v>
      </c>
      <c r="F1184" t="s">
        <v>20</v>
      </c>
      <c r="G1184">
        <v>0.54166666666666663</v>
      </c>
      <c r="H1184" s="1">
        <v>46044</v>
      </c>
      <c r="I1184">
        <v>1</v>
      </c>
      <c r="J1184">
        <v>5</v>
      </c>
      <c r="K1184">
        <v>2</v>
      </c>
      <c r="L1184">
        <v>10</v>
      </c>
      <c r="M1184" t="s">
        <v>5071</v>
      </c>
      <c r="N1184" t="s">
        <v>5071</v>
      </c>
      <c r="O1184">
        <v>1</v>
      </c>
      <c r="P1184">
        <v>0</v>
      </c>
    </row>
    <row r="1185" spans="1:16" x14ac:dyDescent="0.3">
      <c r="A1185" t="s">
        <v>1470</v>
      </c>
      <c r="B1185" s="1">
        <v>46044.55972222222</v>
      </c>
      <c r="C1185" t="s">
        <v>7</v>
      </c>
      <c r="D1185" t="s">
        <v>15</v>
      </c>
      <c r="E1185" t="s">
        <v>19</v>
      </c>
      <c r="F1185" t="s">
        <v>10</v>
      </c>
      <c r="G1185">
        <v>0.55972222222222223</v>
      </c>
      <c r="H1185" s="1">
        <v>46044</v>
      </c>
      <c r="I1185">
        <v>1</v>
      </c>
      <c r="J1185">
        <v>3</v>
      </c>
      <c r="K1185">
        <v>2</v>
      </c>
      <c r="L1185">
        <v>6</v>
      </c>
      <c r="M1185" t="s">
        <v>5071</v>
      </c>
      <c r="N1185" t="s">
        <v>5071</v>
      </c>
      <c r="O1185">
        <v>1</v>
      </c>
      <c r="P1185">
        <v>0</v>
      </c>
    </row>
    <row r="1186" spans="1:16" x14ac:dyDescent="0.3">
      <c r="A1186" t="s">
        <v>4759</v>
      </c>
      <c r="B1186" s="1">
        <v>46044.567361111112</v>
      </c>
      <c r="C1186" t="s">
        <v>7</v>
      </c>
      <c r="D1186" t="s">
        <v>8</v>
      </c>
      <c r="E1186" t="s">
        <v>19</v>
      </c>
      <c r="F1186" t="s">
        <v>20</v>
      </c>
      <c r="G1186">
        <v>0.56736111111111109</v>
      </c>
      <c r="H1186" s="1">
        <v>46044</v>
      </c>
      <c r="I1186">
        <v>1</v>
      </c>
      <c r="J1186">
        <v>3</v>
      </c>
      <c r="K1186">
        <v>2</v>
      </c>
      <c r="L1186">
        <v>6</v>
      </c>
      <c r="M1186" t="s">
        <v>5071</v>
      </c>
      <c r="N1186" t="s">
        <v>5071</v>
      </c>
      <c r="O1186">
        <v>1</v>
      </c>
      <c r="P1186">
        <v>0</v>
      </c>
    </row>
    <row r="1187" spans="1:16" x14ac:dyDescent="0.3">
      <c r="A1187" t="s">
        <v>913</v>
      </c>
      <c r="B1187" s="1">
        <v>46044.572222222225</v>
      </c>
      <c r="C1187" t="s">
        <v>7</v>
      </c>
      <c r="D1187" t="s">
        <v>15</v>
      </c>
      <c r="E1187" t="s">
        <v>19</v>
      </c>
      <c r="F1187" t="s">
        <v>10</v>
      </c>
      <c r="G1187">
        <v>0.57222222222222219</v>
      </c>
      <c r="H1187" s="1">
        <v>46044</v>
      </c>
      <c r="I1187">
        <v>1</v>
      </c>
      <c r="J1187">
        <v>3</v>
      </c>
      <c r="K1187">
        <v>2</v>
      </c>
      <c r="L1187">
        <v>6</v>
      </c>
      <c r="M1187" t="s">
        <v>5071</v>
      </c>
      <c r="N1187" t="s">
        <v>5071</v>
      </c>
      <c r="O1187">
        <v>1</v>
      </c>
      <c r="P1187">
        <v>0</v>
      </c>
    </row>
    <row r="1188" spans="1:16" x14ac:dyDescent="0.3">
      <c r="A1188" t="s">
        <v>559</v>
      </c>
      <c r="B1188" s="1">
        <v>46044.59652777778</v>
      </c>
      <c r="C1188" t="s">
        <v>7</v>
      </c>
      <c r="D1188" t="s">
        <v>22</v>
      </c>
      <c r="E1188" t="s">
        <v>19</v>
      </c>
      <c r="F1188" t="s">
        <v>53</v>
      </c>
      <c r="G1188">
        <v>0.59652777777777777</v>
      </c>
      <c r="H1188" s="1">
        <v>46044</v>
      </c>
      <c r="I1188">
        <v>1</v>
      </c>
      <c r="J1188">
        <v>3</v>
      </c>
      <c r="K1188">
        <v>5</v>
      </c>
      <c r="L1188">
        <v>15</v>
      </c>
      <c r="M1188" t="s">
        <v>5073</v>
      </c>
      <c r="N1188" t="s">
        <v>5073</v>
      </c>
      <c r="O1188">
        <v>1</v>
      </c>
      <c r="P1188">
        <v>1</v>
      </c>
    </row>
    <row r="1189" spans="1:16" x14ac:dyDescent="0.3">
      <c r="A1189" t="s">
        <v>2768</v>
      </c>
      <c r="B1189" s="1">
        <v>46044.611111111109</v>
      </c>
      <c r="C1189" t="s">
        <v>47</v>
      </c>
      <c r="D1189" t="s">
        <v>15</v>
      </c>
      <c r="E1189" t="s">
        <v>16</v>
      </c>
      <c r="F1189" t="s">
        <v>20</v>
      </c>
      <c r="G1189">
        <v>0.61111111111111116</v>
      </c>
      <c r="H1189" s="1">
        <v>46044</v>
      </c>
      <c r="I1189">
        <v>1</v>
      </c>
      <c r="J1189">
        <v>1</v>
      </c>
      <c r="K1189">
        <v>2</v>
      </c>
      <c r="L1189">
        <v>2</v>
      </c>
      <c r="M1189" t="s">
        <v>5069</v>
      </c>
      <c r="N1189" t="s">
        <v>5069</v>
      </c>
      <c r="O1189">
        <v>1</v>
      </c>
      <c r="P1189">
        <v>0</v>
      </c>
    </row>
    <row r="1190" spans="1:16" x14ac:dyDescent="0.3">
      <c r="A1190" t="s">
        <v>117</v>
      </c>
      <c r="B1190" s="1">
        <v>46044.615277777775</v>
      </c>
      <c r="C1190" t="s">
        <v>7</v>
      </c>
      <c r="D1190" t="s">
        <v>8</v>
      </c>
      <c r="E1190" t="s">
        <v>19</v>
      </c>
      <c r="F1190" t="s">
        <v>13</v>
      </c>
      <c r="G1190">
        <v>0.61527777777777781</v>
      </c>
      <c r="H1190" s="1">
        <v>46044</v>
      </c>
      <c r="I1190">
        <v>1</v>
      </c>
      <c r="J1190">
        <v>3</v>
      </c>
      <c r="K1190">
        <v>1</v>
      </c>
      <c r="L1190">
        <v>3</v>
      </c>
      <c r="M1190" t="s">
        <v>5069</v>
      </c>
      <c r="N1190" t="s">
        <v>5069</v>
      </c>
      <c r="O1190">
        <v>1</v>
      </c>
      <c r="P1190">
        <v>0</v>
      </c>
    </row>
    <row r="1191" spans="1:16" x14ac:dyDescent="0.3">
      <c r="A1191" t="s">
        <v>473</v>
      </c>
      <c r="B1191" s="1">
        <v>46044.65625</v>
      </c>
      <c r="C1191" t="s">
        <v>7</v>
      </c>
      <c r="D1191" t="s">
        <v>22</v>
      </c>
      <c r="E1191" t="s">
        <v>31</v>
      </c>
      <c r="F1191" t="s">
        <v>10</v>
      </c>
      <c r="G1191">
        <v>0.65625</v>
      </c>
      <c r="H1191" s="1">
        <v>46044</v>
      </c>
      <c r="I1191">
        <v>1</v>
      </c>
      <c r="J1191">
        <v>3</v>
      </c>
      <c r="K1191">
        <v>2</v>
      </c>
      <c r="L1191">
        <v>6</v>
      </c>
      <c r="M1191" t="s">
        <v>5071</v>
      </c>
      <c r="N1191" t="s">
        <v>5071</v>
      </c>
      <c r="O1191">
        <v>1</v>
      </c>
      <c r="P1191">
        <v>0</v>
      </c>
    </row>
    <row r="1192" spans="1:16" x14ac:dyDescent="0.3">
      <c r="A1192" t="s">
        <v>2450</v>
      </c>
      <c r="B1192" s="1">
        <v>46044.664583333331</v>
      </c>
      <c r="C1192" t="s">
        <v>7</v>
      </c>
      <c r="D1192" t="s">
        <v>22</v>
      </c>
      <c r="E1192" t="s">
        <v>19</v>
      </c>
      <c r="F1192" t="s">
        <v>13</v>
      </c>
      <c r="G1192">
        <v>0.6645833333333333</v>
      </c>
      <c r="H1192" s="1">
        <v>46044</v>
      </c>
      <c r="I1192">
        <v>1</v>
      </c>
      <c r="J1192">
        <v>3</v>
      </c>
      <c r="K1192">
        <v>1</v>
      </c>
      <c r="L1192">
        <v>3</v>
      </c>
      <c r="M1192" t="s">
        <v>5069</v>
      </c>
      <c r="N1192" t="s">
        <v>5069</v>
      </c>
      <c r="O1192">
        <v>1</v>
      </c>
      <c r="P1192">
        <v>0</v>
      </c>
    </row>
    <row r="1193" spans="1:16" x14ac:dyDescent="0.3">
      <c r="A1193" t="s">
        <v>2031</v>
      </c>
      <c r="B1193" s="1">
        <v>46044.709722222222</v>
      </c>
      <c r="C1193" t="s">
        <v>7</v>
      </c>
      <c r="D1193" t="s">
        <v>22</v>
      </c>
      <c r="E1193" t="s">
        <v>31</v>
      </c>
      <c r="F1193" t="s">
        <v>10</v>
      </c>
      <c r="G1193">
        <v>0.70972222222222225</v>
      </c>
      <c r="H1193" s="1">
        <v>46044</v>
      </c>
      <c r="I1193">
        <v>1</v>
      </c>
      <c r="J1193">
        <v>3</v>
      </c>
      <c r="K1193">
        <v>2</v>
      </c>
      <c r="L1193">
        <v>6</v>
      </c>
      <c r="M1193" t="s">
        <v>5071</v>
      </c>
      <c r="N1193" t="s">
        <v>5071</v>
      </c>
      <c r="O1193">
        <v>1</v>
      </c>
      <c r="P1193">
        <v>0</v>
      </c>
    </row>
    <row r="1194" spans="1:16" x14ac:dyDescent="0.3">
      <c r="A1194" t="s">
        <v>2441</v>
      </c>
      <c r="B1194" s="1">
        <v>46044.716666666667</v>
      </c>
      <c r="C1194" t="s">
        <v>26</v>
      </c>
      <c r="D1194" t="s">
        <v>15</v>
      </c>
      <c r="E1194" t="s">
        <v>9</v>
      </c>
      <c r="F1194" t="s">
        <v>10</v>
      </c>
      <c r="G1194">
        <v>0.71666666666666667</v>
      </c>
      <c r="H1194" s="1">
        <v>46044</v>
      </c>
      <c r="I1194">
        <v>1</v>
      </c>
      <c r="J1194">
        <v>3</v>
      </c>
      <c r="K1194">
        <v>2</v>
      </c>
      <c r="L1194">
        <v>6</v>
      </c>
      <c r="M1194" t="s">
        <v>5071</v>
      </c>
      <c r="N1194" t="s">
        <v>5071</v>
      </c>
      <c r="O1194">
        <v>1</v>
      </c>
      <c r="P1194">
        <v>0</v>
      </c>
    </row>
    <row r="1195" spans="1:16" x14ac:dyDescent="0.3">
      <c r="A1195" t="s">
        <v>4467</v>
      </c>
      <c r="B1195" s="1">
        <v>46044.722222222219</v>
      </c>
      <c r="C1195" t="s">
        <v>26</v>
      </c>
      <c r="D1195" t="s">
        <v>8</v>
      </c>
      <c r="E1195" t="s">
        <v>19</v>
      </c>
      <c r="F1195" t="s">
        <v>20</v>
      </c>
      <c r="G1195">
        <v>0.72222222222222221</v>
      </c>
      <c r="H1195" s="1">
        <v>46044</v>
      </c>
      <c r="I1195">
        <v>1</v>
      </c>
      <c r="J1195">
        <v>3</v>
      </c>
      <c r="K1195">
        <v>2</v>
      </c>
      <c r="L1195">
        <v>6</v>
      </c>
      <c r="M1195" t="s">
        <v>5071</v>
      </c>
      <c r="N1195" t="s">
        <v>5071</v>
      </c>
      <c r="O1195">
        <v>1</v>
      </c>
      <c r="P1195">
        <v>0</v>
      </c>
    </row>
    <row r="1196" spans="1:16" x14ac:dyDescent="0.3">
      <c r="A1196" t="s">
        <v>1919</v>
      </c>
      <c r="B1196" s="1">
        <v>46044.740972222222</v>
      </c>
      <c r="C1196" t="s">
        <v>7</v>
      </c>
      <c r="D1196" t="s">
        <v>18</v>
      </c>
      <c r="E1196" t="s">
        <v>19</v>
      </c>
      <c r="F1196" t="s">
        <v>13</v>
      </c>
      <c r="G1196">
        <v>0.74097222222222225</v>
      </c>
      <c r="H1196" s="1">
        <v>46044</v>
      </c>
      <c r="I1196">
        <v>1</v>
      </c>
      <c r="J1196">
        <v>3</v>
      </c>
      <c r="K1196">
        <v>1</v>
      </c>
      <c r="L1196">
        <v>3</v>
      </c>
      <c r="M1196" t="s">
        <v>5069</v>
      </c>
      <c r="N1196" t="s">
        <v>5069</v>
      </c>
      <c r="O1196">
        <v>1</v>
      </c>
      <c r="P1196">
        <v>0</v>
      </c>
    </row>
    <row r="1197" spans="1:16" x14ac:dyDescent="0.3">
      <c r="A1197" t="s">
        <v>608</v>
      </c>
      <c r="B1197" s="1">
        <v>46044.754861111112</v>
      </c>
      <c r="C1197" t="s">
        <v>7</v>
      </c>
      <c r="D1197" t="s">
        <v>8</v>
      </c>
      <c r="E1197" t="s">
        <v>19</v>
      </c>
      <c r="F1197" t="s">
        <v>10</v>
      </c>
      <c r="G1197">
        <v>0.75486111111111109</v>
      </c>
      <c r="H1197" s="1">
        <v>46044</v>
      </c>
      <c r="I1197">
        <v>1</v>
      </c>
      <c r="J1197">
        <v>3</v>
      </c>
      <c r="K1197">
        <v>2</v>
      </c>
      <c r="L1197">
        <v>6</v>
      </c>
      <c r="M1197" t="s">
        <v>5071</v>
      </c>
      <c r="N1197" t="s">
        <v>5071</v>
      </c>
      <c r="O1197">
        <v>1</v>
      </c>
      <c r="P1197">
        <v>0</v>
      </c>
    </row>
    <row r="1198" spans="1:16" x14ac:dyDescent="0.3">
      <c r="A1198" t="s">
        <v>2921</v>
      </c>
      <c r="B1198" s="1">
        <v>46044.754861111112</v>
      </c>
      <c r="C1198" t="s">
        <v>7</v>
      </c>
      <c r="D1198" t="s">
        <v>22</v>
      </c>
      <c r="E1198" t="s">
        <v>19</v>
      </c>
      <c r="F1198" t="s">
        <v>33</v>
      </c>
      <c r="G1198">
        <v>0.75486111111111109</v>
      </c>
      <c r="H1198" s="1">
        <v>46044</v>
      </c>
      <c r="I1198">
        <v>1</v>
      </c>
      <c r="J1198">
        <v>3</v>
      </c>
      <c r="K1198">
        <v>4</v>
      </c>
      <c r="L1198">
        <v>12</v>
      </c>
      <c r="M1198" t="s">
        <v>5073</v>
      </c>
      <c r="N1198" t="s">
        <v>5073</v>
      </c>
      <c r="O1198">
        <v>1</v>
      </c>
      <c r="P1198">
        <v>1</v>
      </c>
    </row>
    <row r="1199" spans="1:16" x14ac:dyDescent="0.3">
      <c r="A1199" t="s">
        <v>2360</v>
      </c>
      <c r="B1199" s="1">
        <v>46044.786111111112</v>
      </c>
      <c r="C1199" t="s">
        <v>7</v>
      </c>
      <c r="D1199" t="s">
        <v>15</v>
      </c>
      <c r="E1199" t="s">
        <v>19</v>
      </c>
      <c r="F1199" t="s">
        <v>13</v>
      </c>
      <c r="G1199">
        <v>0.78611111111111109</v>
      </c>
      <c r="H1199" s="1">
        <v>46044</v>
      </c>
      <c r="I1199">
        <v>1</v>
      </c>
      <c r="J1199">
        <v>3</v>
      </c>
      <c r="K1199">
        <v>1</v>
      </c>
      <c r="L1199">
        <v>3</v>
      </c>
      <c r="M1199" t="s">
        <v>5069</v>
      </c>
      <c r="N1199" t="s">
        <v>5069</v>
      </c>
      <c r="O1199">
        <v>1</v>
      </c>
      <c r="P1199">
        <v>0</v>
      </c>
    </row>
    <row r="1200" spans="1:16" x14ac:dyDescent="0.3">
      <c r="A1200" t="s">
        <v>911</v>
      </c>
      <c r="B1200" s="1">
        <v>46044.788888888892</v>
      </c>
      <c r="C1200" t="s">
        <v>12</v>
      </c>
      <c r="D1200" t="s">
        <v>18</v>
      </c>
      <c r="E1200" t="s">
        <v>31</v>
      </c>
      <c r="F1200" t="s">
        <v>33</v>
      </c>
      <c r="G1200">
        <v>0.78888888888888886</v>
      </c>
      <c r="H1200" s="1">
        <v>46044</v>
      </c>
      <c r="I1200">
        <v>1</v>
      </c>
      <c r="J1200">
        <v>1</v>
      </c>
      <c r="K1200">
        <v>4</v>
      </c>
      <c r="L1200">
        <v>4</v>
      </c>
      <c r="M1200" t="s">
        <v>5069</v>
      </c>
      <c r="N1200" t="s">
        <v>5069</v>
      </c>
      <c r="O1200">
        <v>1</v>
      </c>
      <c r="P1200">
        <v>1</v>
      </c>
    </row>
    <row r="1201" spans="1:16" x14ac:dyDescent="0.3">
      <c r="A1201" t="s">
        <v>4103</v>
      </c>
      <c r="B1201" s="1">
        <v>46044.809027777781</v>
      </c>
      <c r="C1201" t="s">
        <v>40</v>
      </c>
      <c r="D1201" t="s">
        <v>8</v>
      </c>
      <c r="E1201" t="s">
        <v>16</v>
      </c>
      <c r="F1201" t="s">
        <v>20</v>
      </c>
      <c r="G1201">
        <v>0.80902777777777779</v>
      </c>
      <c r="H1201" s="1">
        <v>46044</v>
      </c>
      <c r="I1201">
        <v>1</v>
      </c>
      <c r="J1201">
        <v>5</v>
      </c>
      <c r="K1201">
        <v>2</v>
      </c>
      <c r="L1201">
        <v>10</v>
      </c>
      <c r="M1201" t="s">
        <v>5071</v>
      </c>
      <c r="N1201" t="s">
        <v>5071</v>
      </c>
      <c r="O1201">
        <v>1</v>
      </c>
      <c r="P1201">
        <v>0</v>
      </c>
    </row>
    <row r="1202" spans="1:16" x14ac:dyDescent="0.3">
      <c r="A1202" t="s">
        <v>4333</v>
      </c>
      <c r="B1202" s="1">
        <v>46044.818055555559</v>
      </c>
      <c r="C1202" t="s">
        <v>26</v>
      </c>
      <c r="D1202" t="s">
        <v>22</v>
      </c>
      <c r="E1202" t="s">
        <v>19</v>
      </c>
      <c r="F1202" t="s">
        <v>20</v>
      </c>
      <c r="G1202">
        <v>0.81805555555555554</v>
      </c>
      <c r="H1202" s="1">
        <v>46044</v>
      </c>
      <c r="I1202">
        <v>1</v>
      </c>
      <c r="J1202">
        <v>3</v>
      </c>
      <c r="K1202">
        <v>2</v>
      </c>
      <c r="L1202">
        <v>6</v>
      </c>
      <c r="M1202" t="s">
        <v>5071</v>
      </c>
      <c r="N1202" t="s">
        <v>5071</v>
      </c>
      <c r="O1202">
        <v>1</v>
      </c>
      <c r="P1202">
        <v>0</v>
      </c>
    </row>
    <row r="1203" spans="1:16" x14ac:dyDescent="0.3">
      <c r="A1203" t="s">
        <v>4267</v>
      </c>
      <c r="B1203" s="1">
        <v>46044.836111111108</v>
      </c>
      <c r="C1203" t="s">
        <v>7</v>
      </c>
      <c r="D1203" t="s">
        <v>22</v>
      </c>
      <c r="E1203" t="s">
        <v>31</v>
      </c>
      <c r="F1203" t="s">
        <v>20</v>
      </c>
      <c r="G1203">
        <v>0.83611111111111114</v>
      </c>
      <c r="H1203" s="1">
        <v>46044</v>
      </c>
      <c r="I1203">
        <v>1</v>
      </c>
      <c r="J1203">
        <v>3</v>
      </c>
      <c r="K1203">
        <v>2</v>
      </c>
      <c r="L1203">
        <v>6</v>
      </c>
      <c r="M1203" t="s">
        <v>5071</v>
      </c>
      <c r="N1203" t="s">
        <v>5071</v>
      </c>
      <c r="O1203">
        <v>1</v>
      </c>
      <c r="P1203">
        <v>0</v>
      </c>
    </row>
    <row r="1204" spans="1:16" x14ac:dyDescent="0.3">
      <c r="A1204" t="s">
        <v>1855</v>
      </c>
      <c r="B1204" s="1">
        <v>46044.923611111109</v>
      </c>
      <c r="C1204" t="s">
        <v>26</v>
      </c>
      <c r="D1204" t="s">
        <v>22</v>
      </c>
      <c r="E1204" t="s">
        <v>19</v>
      </c>
      <c r="F1204" t="s">
        <v>20</v>
      </c>
      <c r="G1204">
        <v>0.92361111111111116</v>
      </c>
      <c r="H1204" s="1">
        <v>46044</v>
      </c>
      <c r="I1204">
        <v>1</v>
      </c>
      <c r="J1204">
        <v>3</v>
      </c>
      <c r="K1204">
        <v>2</v>
      </c>
      <c r="L1204">
        <v>6</v>
      </c>
      <c r="M1204" t="s">
        <v>5071</v>
      </c>
      <c r="N1204" t="s">
        <v>5071</v>
      </c>
      <c r="O1204">
        <v>1</v>
      </c>
      <c r="P1204">
        <v>0</v>
      </c>
    </row>
    <row r="1205" spans="1:16" x14ac:dyDescent="0.3">
      <c r="A1205" t="s">
        <v>2290</v>
      </c>
      <c r="B1205" s="1">
        <v>46044.927777777775</v>
      </c>
      <c r="C1205" t="s">
        <v>47</v>
      </c>
      <c r="D1205" t="s">
        <v>15</v>
      </c>
      <c r="E1205" t="s">
        <v>19</v>
      </c>
      <c r="F1205" t="s">
        <v>20</v>
      </c>
      <c r="G1205">
        <v>0.92777777777777781</v>
      </c>
      <c r="H1205" s="1">
        <v>46044</v>
      </c>
      <c r="I1205">
        <v>1</v>
      </c>
      <c r="J1205">
        <v>1</v>
      </c>
      <c r="K1205">
        <v>2</v>
      </c>
      <c r="L1205">
        <v>2</v>
      </c>
      <c r="M1205" t="s">
        <v>5069</v>
      </c>
      <c r="N1205" t="s">
        <v>5069</v>
      </c>
      <c r="O1205">
        <v>1</v>
      </c>
      <c r="P1205">
        <v>0</v>
      </c>
    </row>
    <row r="1206" spans="1:16" x14ac:dyDescent="0.3">
      <c r="A1206" t="s">
        <v>3697</v>
      </c>
      <c r="B1206" s="1">
        <v>46044.945138888892</v>
      </c>
      <c r="C1206" t="s">
        <v>35</v>
      </c>
      <c r="D1206" t="s">
        <v>22</v>
      </c>
      <c r="E1206" t="s">
        <v>9</v>
      </c>
      <c r="F1206" t="s">
        <v>20</v>
      </c>
      <c r="G1206">
        <v>0.94513888888888886</v>
      </c>
      <c r="H1206" s="1">
        <v>46044</v>
      </c>
      <c r="I1206">
        <v>1</v>
      </c>
      <c r="J1206">
        <v>1</v>
      </c>
      <c r="K1206">
        <v>2</v>
      </c>
      <c r="L1206">
        <v>2</v>
      </c>
      <c r="M1206" t="s">
        <v>5069</v>
      </c>
      <c r="N1206" t="s">
        <v>5069</v>
      </c>
      <c r="O1206">
        <v>1</v>
      </c>
      <c r="P1206">
        <v>0</v>
      </c>
    </row>
    <row r="1207" spans="1:16" x14ac:dyDescent="0.3">
      <c r="A1207" t="s">
        <v>2042</v>
      </c>
      <c r="B1207" s="1">
        <v>46044.956250000003</v>
      </c>
      <c r="C1207" t="s">
        <v>7</v>
      </c>
      <c r="D1207" t="s">
        <v>15</v>
      </c>
      <c r="E1207" t="s">
        <v>19</v>
      </c>
      <c r="F1207" t="s">
        <v>10</v>
      </c>
      <c r="G1207">
        <v>0.95625000000000004</v>
      </c>
      <c r="H1207" s="1">
        <v>46044</v>
      </c>
      <c r="I1207">
        <v>1</v>
      </c>
      <c r="J1207">
        <v>3</v>
      </c>
      <c r="K1207">
        <v>2</v>
      </c>
      <c r="L1207">
        <v>6</v>
      </c>
      <c r="M1207" t="s">
        <v>5071</v>
      </c>
      <c r="N1207" t="s">
        <v>5071</v>
      </c>
      <c r="O1207">
        <v>1</v>
      </c>
      <c r="P1207">
        <v>0</v>
      </c>
    </row>
    <row r="1208" spans="1:16" x14ac:dyDescent="0.3">
      <c r="A1208" t="s">
        <v>3412</v>
      </c>
      <c r="B1208" s="1">
        <v>46044.962500000001</v>
      </c>
      <c r="C1208" t="s">
        <v>47</v>
      </c>
      <c r="D1208" t="s">
        <v>8</v>
      </c>
      <c r="E1208" t="s">
        <v>9</v>
      </c>
      <c r="F1208" t="s">
        <v>10</v>
      </c>
      <c r="G1208">
        <v>0.96250000000000002</v>
      </c>
      <c r="H1208" s="1">
        <v>46044</v>
      </c>
      <c r="I1208">
        <v>1</v>
      </c>
      <c r="J1208">
        <v>1</v>
      </c>
      <c r="K1208">
        <v>2</v>
      </c>
      <c r="L1208">
        <v>2</v>
      </c>
      <c r="M1208" t="s">
        <v>5069</v>
      </c>
      <c r="N1208" t="s">
        <v>5069</v>
      </c>
      <c r="O1208">
        <v>1</v>
      </c>
      <c r="P1208">
        <v>0</v>
      </c>
    </row>
    <row r="1209" spans="1:16" x14ac:dyDescent="0.3">
      <c r="A1209" t="s">
        <v>4146</v>
      </c>
      <c r="B1209" s="1">
        <v>46044.974999999999</v>
      </c>
      <c r="C1209" t="s">
        <v>7</v>
      </c>
      <c r="D1209" t="s">
        <v>15</v>
      </c>
      <c r="E1209" t="s">
        <v>19</v>
      </c>
      <c r="F1209" t="s">
        <v>20</v>
      </c>
      <c r="G1209">
        <v>0.97499999999999998</v>
      </c>
      <c r="H1209" s="1">
        <v>46044</v>
      </c>
      <c r="I1209">
        <v>1</v>
      </c>
      <c r="J1209">
        <v>3</v>
      </c>
      <c r="K1209">
        <v>2</v>
      </c>
      <c r="L1209">
        <v>6</v>
      </c>
      <c r="M1209" t="s">
        <v>5071</v>
      </c>
      <c r="N1209" t="s">
        <v>5071</v>
      </c>
      <c r="O1209">
        <v>1</v>
      </c>
      <c r="P1209">
        <v>0</v>
      </c>
    </row>
    <row r="1210" spans="1:16" x14ac:dyDescent="0.3">
      <c r="A1210" t="s">
        <v>807</v>
      </c>
      <c r="B1210" s="1">
        <v>46044.982638888891</v>
      </c>
      <c r="C1210" t="s">
        <v>7</v>
      </c>
      <c r="D1210" t="s">
        <v>18</v>
      </c>
      <c r="E1210" t="s">
        <v>19</v>
      </c>
      <c r="F1210" t="s">
        <v>13</v>
      </c>
      <c r="G1210">
        <v>0.98263888888888884</v>
      </c>
      <c r="H1210" s="1">
        <v>46044</v>
      </c>
      <c r="I1210">
        <v>1</v>
      </c>
      <c r="J1210">
        <v>3</v>
      </c>
      <c r="K1210">
        <v>1</v>
      </c>
      <c r="L1210">
        <v>3</v>
      </c>
      <c r="M1210" t="s">
        <v>5069</v>
      </c>
      <c r="N1210" t="s">
        <v>5069</v>
      </c>
      <c r="O1210">
        <v>1</v>
      </c>
      <c r="P1210">
        <v>0</v>
      </c>
    </row>
    <row r="1211" spans="1:16" x14ac:dyDescent="0.3">
      <c r="A1211" t="s">
        <v>1397</v>
      </c>
      <c r="B1211" s="1">
        <v>46044.993055555555</v>
      </c>
      <c r="C1211" t="s">
        <v>40</v>
      </c>
      <c r="D1211" t="s">
        <v>15</v>
      </c>
      <c r="E1211" t="s">
        <v>16</v>
      </c>
      <c r="F1211" t="s">
        <v>10</v>
      </c>
      <c r="G1211">
        <v>0.99305555555555558</v>
      </c>
      <c r="H1211" s="1">
        <v>46044</v>
      </c>
      <c r="I1211">
        <v>1</v>
      </c>
      <c r="J1211">
        <v>5</v>
      </c>
      <c r="K1211">
        <v>2</v>
      </c>
      <c r="L1211">
        <v>10</v>
      </c>
      <c r="M1211" t="s">
        <v>5071</v>
      </c>
      <c r="N1211" t="s">
        <v>5071</v>
      </c>
      <c r="O1211">
        <v>1</v>
      </c>
      <c r="P1211">
        <v>0</v>
      </c>
    </row>
    <row r="1212" spans="1:16" x14ac:dyDescent="0.3">
      <c r="A1212" t="s">
        <v>1554</v>
      </c>
      <c r="B1212" s="1">
        <v>46045.000694444447</v>
      </c>
      <c r="C1212" t="s">
        <v>7</v>
      </c>
      <c r="D1212" t="s">
        <v>22</v>
      </c>
      <c r="E1212" t="s">
        <v>19</v>
      </c>
      <c r="F1212" t="s">
        <v>10</v>
      </c>
      <c r="G1212">
        <v>6.9444444444444447E-4</v>
      </c>
      <c r="H1212" s="1">
        <v>46045</v>
      </c>
      <c r="I1212">
        <v>1</v>
      </c>
      <c r="J1212">
        <v>3</v>
      </c>
      <c r="K1212">
        <v>2</v>
      </c>
      <c r="L1212">
        <v>6</v>
      </c>
      <c r="M1212" t="s">
        <v>5071</v>
      </c>
      <c r="N1212" t="s">
        <v>5071</v>
      </c>
      <c r="O1212">
        <v>1</v>
      </c>
      <c r="P1212">
        <v>0</v>
      </c>
    </row>
    <row r="1213" spans="1:16" x14ac:dyDescent="0.3">
      <c r="A1213" t="s">
        <v>1187</v>
      </c>
      <c r="B1213" s="1">
        <v>46045.009027777778</v>
      </c>
      <c r="C1213" t="s">
        <v>26</v>
      </c>
      <c r="D1213" t="s">
        <v>18</v>
      </c>
      <c r="E1213" t="s">
        <v>19</v>
      </c>
      <c r="F1213" t="s">
        <v>20</v>
      </c>
      <c r="G1213">
        <v>9.0277777777777769E-3</v>
      </c>
      <c r="H1213" s="1">
        <v>46045</v>
      </c>
      <c r="I1213">
        <v>1</v>
      </c>
      <c r="J1213">
        <v>3</v>
      </c>
      <c r="K1213">
        <v>2</v>
      </c>
      <c r="L1213">
        <v>6</v>
      </c>
      <c r="M1213" t="s">
        <v>5071</v>
      </c>
      <c r="N1213" t="s">
        <v>5071</v>
      </c>
      <c r="O1213">
        <v>1</v>
      </c>
      <c r="P1213">
        <v>0</v>
      </c>
    </row>
    <row r="1214" spans="1:16" x14ac:dyDescent="0.3">
      <c r="A1214" t="s">
        <v>3209</v>
      </c>
      <c r="B1214" s="1">
        <v>46045.060416666667</v>
      </c>
      <c r="C1214" t="s">
        <v>35</v>
      </c>
      <c r="D1214" t="s">
        <v>18</v>
      </c>
      <c r="E1214" t="s">
        <v>16</v>
      </c>
      <c r="F1214" t="s">
        <v>20</v>
      </c>
      <c r="G1214">
        <v>6.0416666666666667E-2</v>
      </c>
      <c r="H1214" s="1">
        <v>46045</v>
      </c>
      <c r="I1214">
        <v>1</v>
      </c>
      <c r="J1214">
        <v>1</v>
      </c>
      <c r="K1214">
        <v>2</v>
      </c>
      <c r="L1214">
        <v>2</v>
      </c>
      <c r="M1214" t="s">
        <v>5069</v>
      </c>
      <c r="N1214" t="s">
        <v>5069</v>
      </c>
      <c r="O1214">
        <v>1</v>
      </c>
      <c r="P1214">
        <v>0</v>
      </c>
    </row>
    <row r="1215" spans="1:16" x14ac:dyDescent="0.3">
      <c r="A1215" t="s">
        <v>2600</v>
      </c>
      <c r="B1215" s="1">
        <v>46045.09652777778</v>
      </c>
      <c r="C1215" t="s">
        <v>7</v>
      </c>
      <c r="D1215" t="s">
        <v>15</v>
      </c>
      <c r="E1215" t="s">
        <v>19</v>
      </c>
      <c r="F1215" t="s">
        <v>53</v>
      </c>
      <c r="G1215">
        <v>9.6527777777777782E-2</v>
      </c>
      <c r="H1215" s="1">
        <v>46045</v>
      </c>
      <c r="I1215">
        <v>1</v>
      </c>
      <c r="J1215">
        <v>3</v>
      </c>
      <c r="K1215">
        <v>5</v>
      </c>
      <c r="L1215">
        <v>15</v>
      </c>
      <c r="M1215" t="s">
        <v>5073</v>
      </c>
      <c r="N1215" t="s">
        <v>5073</v>
      </c>
      <c r="O1215">
        <v>1</v>
      </c>
      <c r="P1215">
        <v>1</v>
      </c>
    </row>
    <row r="1216" spans="1:16" x14ac:dyDescent="0.3">
      <c r="A1216" t="s">
        <v>1847</v>
      </c>
      <c r="B1216" s="1">
        <v>46045.105555555558</v>
      </c>
      <c r="C1216" t="s">
        <v>35</v>
      </c>
      <c r="D1216" t="s">
        <v>15</v>
      </c>
      <c r="E1216" t="s">
        <v>9</v>
      </c>
      <c r="F1216" t="s">
        <v>10</v>
      </c>
      <c r="G1216">
        <v>0.10555555555555556</v>
      </c>
      <c r="H1216" s="1">
        <v>46045</v>
      </c>
      <c r="I1216">
        <v>1</v>
      </c>
      <c r="J1216">
        <v>1</v>
      </c>
      <c r="K1216">
        <v>2</v>
      </c>
      <c r="L1216">
        <v>2</v>
      </c>
      <c r="M1216" t="s">
        <v>5069</v>
      </c>
      <c r="N1216" t="s">
        <v>5069</v>
      </c>
      <c r="O1216">
        <v>1</v>
      </c>
      <c r="P1216">
        <v>0</v>
      </c>
    </row>
    <row r="1217" spans="1:16" x14ac:dyDescent="0.3">
      <c r="A1217" t="s">
        <v>1715</v>
      </c>
      <c r="B1217" s="1">
        <v>46045.11041666667</v>
      </c>
      <c r="C1217" t="s">
        <v>7</v>
      </c>
      <c r="D1217" t="s">
        <v>8</v>
      </c>
      <c r="E1217" t="s">
        <v>19</v>
      </c>
      <c r="F1217" t="s">
        <v>13</v>
      </c>
      <c r="G1217">
        <v>0.11041666666666666</v>
      </c>
      <c r="H1217" s="1">
        <v>46045</v>
      </c>
      <c r="I1217">
        <v>1</v>
      </c>
      <c r="J1217">
        <v>3</v>
      </c>
      <c r="K1217">
        <v>1</v>
      </c>
      <c r="L1217">
        <v>3</v>
      </c>
      <c r="M1217" t="s">
        <v>5069</v>
      </c>
      <c r="N1217" t="s">
        <v>5069</v>
      </c>
      <c r="O1217">
        <v>1</v>
      </c>
      <c r="P1217">
        <v>0</v>
      </c>
    </row>
    <row r="1218" spans="1:16" x14ac:dyDescent="0.3">
      <c r="A1218" t="s">
        <v>1515</v>
      </c>
      <c r="B1218" s="1">
        <v>46045.115972222222</v>
      </c>
      <c r="C1218" t="s">
        <v>12</v>
      </c>
      <c r="D1218" t="s">
        <v>18</v>
      </c>
      <c r="E1218" t="s">
        <v>31</v>
      </c>
      <c r="F1218" t="s">
        <v>33</v>
      </c>
      <c r="G1218">
        <v>0.11597222222222223</v>
      </c>
      <c r="H1218" s="1">
        <v>46045</v>
      </c>
      <c r="I1218">
        <v>1</v>
      </c>
      <c r="J1218">
        <v>1</v>
      </c>
      <c r="K1218">
        <v>4</v>
      </c>
      <c r="L1218">
        <v>4</v>
      </c>
      <c r="M1218" t="s">
        <v>5069</v>
      </c>
      <c r="N1218" t="s">
        <v>5069</v>
      </c>
      <c r="O1218">
        <v>1</v>
      </c>
      <c r="P1218">
        <v>1</v>
      </c>
    </row>
    <row r="1219" spans="1:16" x14ac:dyDescent="0.3">
      <c r="A1219" t="s">
        <v>3723</v>
      </c>
      <c r="B1219" s="1">
        <v>46045.121527777781</v>
      </c>
      <c r="C1219" t="s">
        <v>40</v>
      </c>
      <c r="D1219" t="s">
        <v>15</v>
      </c>
      <c r="E1219" t="s">
        <v>16</v>
      </c>
      <c r="F1219" t="s">
        <v>20</v>
      </c>
      <c r="G1219">
        <v>0.12152777777777778</v>
      </c>
      <c r="H1219" s="1">
        <v>46045</v>
      </c>
      <c r="I1219">
        <v>1</v>
      </c>
      <c r="J1219">
        <v>5</v>
      </c>
      <c r="K1219">
        <v>2</v>
      </c>
      <c r="L1219">
        <v>10</v>
      </c>
      <c r="M1219" t="s">
        <v>5071</v>
      </c>
      <c r="N1219" t="s">
        <v>5071</v>
      </c>
      <c r="O1219">
        <v>1</v>
      </c>
      <c r="P1219">
        <v>0</v>
      </c>
    </row>
    <row r="1220" spans="1:16" x14ac:dyDescent="0.3">
      <c r="A1220" t="s">
        <v>1151</v>
      </c>
      <c r="B1220" s="1">
        <v>46045.13958333333</v>
      </c>
      <c r="C1220" t="s">
        <v>26</v>
      </c>
      <c r="D1220" t="s">
        <v>18</v>
      </c>
      <c r="E1220" t="s">
        <v>31</v>
      </c>
      <c r="F1220" t="s">
        <v>10</v>
      </c>
      <c r="G1220">
        <v>0.13958333333333334</v>
      </c>
      <c r="H1220" s="1">
        <v>46045</v>
      </c>
      <c r="I1220">
        <v>1</v>
      </c>
      <c r="J1220">
        <v>3</v>
      </c>
      <c r="K1220">
        <v>2</v>
      </c>
      <c r="L1220">
        <v>6</v>
      </c>
      <c r="M1220" t="s">
        <v>5071</v>
      </c>
      <c r="N1220" t="s">
        <v>5071</v>
      </c>
      <c r="O1220">
        <v>1</v>
      </c>
      <c r="P1220">
        <v>0</v>
      </c>
    </row>
    <row r="1221" spans="1:16" x14ac:dyDescent="0.3">
      <c r="A1221" t="s">
        <v>3945</v>
      </c>
      <c r="B1221" s="1">
        <v>46045.156944444447</v>
      </c>
      <c r="C1221" t="s">
        <v>12</v>
      </c>
      <c r="D1221" t="s">
        <v>18</v>
      </c>
      <c r="E1221" t="s">
        <v>31</v>
      </c>
      <c r="F1221" t="s">
        <v>33</v>
      </c>
      <c r="G1221">
        <v>0.15694444444444444</v>
      </c>
      <c r="H1221" s="1">
        <v>46045</v>
      </c>
      <c r="I1221">
        <v>1</v>
      </c>
      <c r="J1221">
        <v>1</v>
      </c>
      <c r="K1221">
        <v>4</v>
      </c>
      <c r="L1221">
        <v>4</v>
      </c>
      <c r="M1221" t="s">
        <v>5069</v>
      </c>
      <c r="N1221" t="s">
        <v>5069</v>
      </c>
      <c r="O1221">
        <v>1</v>
      </c>
      <c r="P1221">
        <v>1</v>
      </c>
    </row>
    <row r="1222" spans="1:16" x14ac:dyDescent="0.3">
      <c r="A1222" t="s">
        <v>1252</v>
      </c>
      <c r="B1222" s="1">
        <v>46045.18472222222</v>
      </c>
      <c r="C1222" t="s">
        <v>7</v>
      </c>
      <c r="D1222" t="s">
        <v>8</v>
      </c>
      <c r="E1222" t="s">
        <v>19</v>
      </c>
      <c r="F1222" t="s">
        <v>20</v>
      </c>
      <c r="G1222">
        <v>0.18472222222222223</v>
      </c>
      <c r="H1222" s="1">
        <v>46045</v>
      </c>
      <c r="I1222">
        <v>1</v>
      </c>
      <c r="J1222">
        <v>3</v>
      </c>
      <c r="K1222">
        <v>2</v>
      </c>
      <c r="L1222">
        <v>6</v>
      </c>
      <c r="M1222" t="s">
        <v>5071</v>
      </c>
      <c r="N1222" t="s">
        <v>5071</v>
      </c>
      <c r="O1222">
        <v>1</v>
      </c>
      <c r="P1222">
        <v>0</v>
      </c>
    </row>
    <row r="1223" spans="1:16" x14ac:dyDescent="0.3">
      <c r="A1223" t="s">
        <v>1588</v>
      </c>
      <c r="B1223" s="1">
        <v>46045.211805555555</v>
      </c>
      <c r="C1223" t="s">
        <v>7</v>
      </c>
      <c r="D1223" t="s">
        <v>22</v>
      </c>
      <c r="E1223" t="s">
        <v>19</v>
      </c>
      <c r="F1223" t="s">
        <v>53</v>
      </c>
      <c r="G1223">
        <v>0.21180555555555555</v>
      </c>
      <c r="H1223" s="1">
        <v>46045</v>
      </c>
      <c r="I1223">
        <v>1</v>
      </c>
      <c r="J1223">
        <v>3</v>
      </c>
      <c r="K1223">
        <v>5</v>
      </c>
      <c r="L1223">
        <v>15</v>
      </c>
      <c r="M1223" t="s">
        <v>5073</v>
      </c>
      <c r="N1223" t="s">
        <v>5073</v>
      </c>
      <c r="O1223">
        <v>1</v>
      </c>
      <c r="P1223">
        <v>1</v>
      </c>
    </row>
    <row r="1224" spans="1:16" x14ac:dyDescent="0.3">
      <c r="A1224" t="s">
        <v>4033</v>
      </c>
      <c r="B1224" s="1">
        <v>46045.241666666669</v>
      </c>
      <c r="C1224" t="s">
        <v>35</v>
      </c>
      <c r="D1224" t="s">
        <v>22</v>
      </c>
      <c r="E1224" t="s">
        <v>9</v>
      </c>
      <c r="F1224" t="s">
        <v>13</v>
      </c>
      <c r="G1224">
        <v>0.24166666666666667</v>
      </c>
      <c r="H1224" s="1">
        <v>46045</v>
      </c>
      <c r="I1224">
        <v>1</v>
      </c>
      <c r="J1224">
        <v>1</v>
      </c>
      <c r="K1224">
        <v>1</v>
      </c>
      <c r="L1224">
        <v>1</v>
      </c>
      <c r="M1224" t="s">
        <v>5069</v>
      </c>
      <c r="N1224" t="s">
        <v>5069</v>
      </c>
      <c r="O1224">
        <v>1</v>
      </c>
      <c r="P1224">
        <v>0</v>
      </c>
    </row>
    <row r="1225" spans="1:16" x14ac:dyDescent="0.3">
      <c r="A1225" t="s">
        <v>445</v>
      </c>
      <c r="B1225" s="1">
        <v>46045.302777777775</v>
      </c>
      <c r="C1225" t="s">
        <v>7</v>
      </c>
      <c r="D1225" t="s">
        <v>22</v>
      </c>
      <c r="E1225" t="s">
        <v>19</v>
      </c>
      <c r="F1225" t="s">
        <v>10</v>
      </c>
      <c r="G1225">
        <v>0.30277777777777776</v>
      </c>
      <c r="H1225" s="1">
        <v>46045</v>
      </c>
      <c r="I1225">
        <v>1</v>
      </c>
      <c r="J1225">
        <v>3</v>
      </c>
      <c r="K1225">
        <v>2</v>
      </c>
      <c r="L1225">
        <v>6</v>
      </c>
      <c r="M1225" t="s">
        <v>5071</v>
      </c>
      <c r="N1225" t="s">
        <v>5071</v>
      </c>
      <c r="O1225">
        <v>1</v>
      </c>
      <c r="P1225">
        <v>0</v>
      </c>
    </row>
    <row r="1226" spans="1:16" x14ac:dyDescent="0.3">
      <c r="A1226" t="s">
        <v>2469</v>
      </c>
      <c r="B1226" s="1">
        <v>46045.304861111108</v>
      </c>
      <c r="C1226" t="s">
        <v>7</v>
      </c>
      <c r="D1226" t="s">
        <v>22</v>
      </c>
      <c r="E1226" t="s">
        <v>19</v>
      </c>
      <c r="F1226" t="s">
        <v>20</v>
      </c>
      <c r="G1226">
        <v>0.30486111111111114</v>
      </c>
      <c r="H1226" s="1">
        <v>46045</v>
      </c>
      <c r="I1226">
        <v>1</v>
      </c>
      <c r="J1226">
        <v>3</v>
      </c>
      <c r="K1226">
        <v>2</v>
      </c>
      <c r="L1226">
        <v>6</v>
      </c>
      <c r="M1226" t="s">
        <v>5071</v>
      </c>
      <c r="N1226" t="s">
        <v>5071</v>
      </c>
      <c r="O1226">
        <v>1</v>
      </c>
      <c r="P1226">
        <v>0</v>
      </c>
    </row>
    <row r="1227" spans="1:16" x14ac:dyDescent="0.3">
      <c r="A1227" t="s">
        <v>384</v>
      </c>
      <c r="B1227" s="1">
        <v>46045.331944444442</v>
      </c>
      <c r="C1227" t="s">
        <v>40</v>
      </c>
      <c r="D1227" t="s">
        <v>18</v>
      </c>
      <c r="E1227" t="s">
        <v>16</v>
      </c>
      <c r="F1227" t="s">
        <v>10</v>
      </c>
      <c r="G1227">
        <v>0.33194444444444443</v>
      </c>
      <c r="H1227" s="1">
        <v>46045</v>
      </c>
      <c r="I1227">
        <v>1</v>
      </c>
      <c r="J1227">
        <v>5</v>
      </c>
      <c r="K1227">
        <v>2</v>
      </c>
      <c r="L1227">
        <v>10</v>
      </c>
      <c r="M1227" t="s">
        <v>5071</v>
      </c>
      <c r="N1227" t="s">
        <v>5071</v>
      </c>
      <c r="O1227">
        <v>1</v>
      </c>
      <c r="P1227">
        <v>0</v>
      </c>
    </row>
    <row r="1228" spans="1:16" x14ac:dyDescent="0.3">
      <c r="A1228" t="s">
        <v>4153</v>
      </c>
      <c r="B1228" s="1">
        <v>46045.336111111108</v>
      </c>
      <c r="C1228" t="s">
        <v>7</v>
      </c>
      <c r="D1228" t="s">
        <v>22</v>
      </c>
      <c r="E1228" t="s">
        <v>9</v>
      </c>
      <c r="F1228" t="s">
        <v>10</v>
      </c>
      <c r="G1228">
        <v>0.33611111111111114</v>
      </c>
      <c r="H1228" s="1">
        <v>46045</v>
      </c>
      <c r="I1228">
        <v>1</v>
      </c>
      <c r="J1228">
        <v>3</v>
      </c>
      <c r="K1228">
        <v>2</v>
      </c>
      <c r="L1228">
        <v>6</v>
      </c>
      <c r="M1228" t="s">
        <v>5071</v>
      </c>
      <c r="N1228" t="s">
        <v>5071</v>
      </c>
      <c r="O1228">
        <v>1</v>
      </c>
      <c r="P1228">
        <v>0</v>
      </c>
    </row>
    <row r="1229" spans="1:16" x14ac:dyDescent="0.3">
      <c r="A1229" t="s">
        <v>4464</v>
      </c>
      <c r="B1229" s="1">
        <v>46045.341666666667</v>
      </c>
      <c r="C1229" t="s">
        <v>7</v>
      </c>
      <c r="D1229" t="s">
        <v>15</v>
      </c>
      <c r="E1229" t="s">
        <v>16</v>
      </c>
      <c r="F1229" t="s">
        <v>10</v>
      </c>
      <c r="G1229">
        <v>0.34166666666666667</v>
      </c>
      <c r="H1229" s="1">
        <v>46045</v>
      </c>
      <c r="I1229">
        <v>1</v>
      </c>
      <c r="J1229">
        <v>3</v>
      </c>
      <c r="K1229">
        <v>2</v>
      </c>
      <c r="L1229">
        <v>6</v>
      </c>
      <c r="M1229" t="s">
        <v>5071</v>
      </c>
      <c r="N1229" t="s">
        <v>5071</v>
      </c>
      <c r="O1229">
        <v>1</v>
      </c>
      <c r="P1229">
        <v>0</v>
      </c>
    </row>
    <row r="1230" spans="1:16" x14ac:dyDescent="0.3">
      <c r="A1230" t="s">
        <v>3236</v>
      </c>
      <c r="B1230" s="1">
        <v>46045.349305555559</v>
      </c>
      <c r="C1230" t="s">
        <v>7</v>
      </c>
      <c r="D1230" t="s">
        <v>15</v>
      </c>
      <c r="E1230" t="s">
        <v>19</v>
      </c>
      <c r="F1230" t="s">
        <v>10</v>
      </c>
      <c r="G1230">
        <v>0.34930555555555554</v>
      </c>
      <c r="H1230" s="1">
        <v>46045</v>
      </c>
      <c r="I1230">
        <v>1</v>
      </c>
      <c r="J1230">
        <v>3</v>
      </c>
      <c r="K1230">
        <v>2</v>
      </c>
      <c r="L1230">
        <v>6</v>
      </c>
      <c r="M1230" t="s">
        <v>5071</v>
      </c>
      <c r="N1230" t="s">
        <v>5071</v>
      </c>
      <c r="O1230">
        <v>1</v>
      </c>
      <c r="P1230">
        <v>0</v>
      </c>
    </row>
    <row r="1231" spans="1:16" x14ac:dyDescent="0.3">
      <c r="A1231" t="s">
        <v>206</v>
      </c>
      <c r="B1231" s="1">
        <v>46045.364583333336</v>
      </c>
      <c r="C1231" t="s">
        <v>12</v>
      </c>
      <c r="D1231" t="s">
        <v>22</v>
      </c>
      <c r="E1231" t="s">
        <v>31</v>
      </c>
      <c r="F1231" t="s">
        <v>13</v>
      </c>
      <c r="G1231">
        <v>0.36458333333333331</v>
      </c>
      <c r="H1231" s="1">
        <v>46045</v>
      </c>
      <c r="I1231">
        <v>1</v>
      </c>
      <c r="J1231">
        <v>1</v>
      </c>
      <c r="K1231">
        <v>1</v>
      </c>
      <c r="L1231">
        <v>1</v>
      </c>
      <c r="M1231" t="s">
        <v>5069</v>
      </c>
      <c r="N1231" t="s">
        <v>5069</v>
      </c>
      <c r="O1231">
        <v>1</v>
      </c>
      <c r="P1231">
        <v>0</v>
      </c>
    </row>
    <row r="1232" spans="1:16" x14ac:dyDescent="0.3">
      <c r="A1232" t="s">
        <v>1423</v>
      </c>
      <c r="B1232" s="1">
        <v>46045.365972222222</v>
      </c>
      <c r="C1232" t="s">
        <v>7</v>
      </c>
      <c r="D1232" t="s">
        <v>22</v>
      </c>
      <c r="E1232" t="s">
        <v>19</v>
      </c>
      <c r="F1232" t="s">
        <v>13</v>
      </c>
      <c r="G1232">
        <v>0.3659722222222222</v>
      </c>
      <c r="H1232" s="1">
        <v>46045</v>
      </c>
      <c r="I1232">
        <v>1</v>
      </c>
      <c r="J1232">
        <v>3</v>
      </c>
      <c r="K1232">
        <v>1</v>
      </c>
      <c r="L1232">
        <v>3</v>
      </c>
      <c r="M1232" t="s">
        <v>5069</v>
      </c>
      <c r="N1232" t="s">
        <v>5069</v>
      </c>
      <c r="O1232">
        <v>1</v>
      </c>
      <c r="P1232">
        <v>0</v>
      </c>
    </row>
    <row r="1233" spans="1:16" x14ac:dyDescent="0.3">
      <c r="A1233" t="s">
        <v>443</v>
      </c>
      <c r="B1233" s="1">
        <v>46045.368750000001</v>
      </c>
      <c r="C1233" t="s">
        <v>47</v>
      </c>
      <c r="D1233" t="s">
        <v>8</v>
      </c>
      <c r="E1233" t="s">
        <v>9</v>
      </c>
      <c r="F1233" t="s">
        <v>10</v>
      </c>
      <c r="G1233">
        <v>0.36875000000000002</v>
      </c>
      <c r="H1233" s="1">
        <v>46045</v>
      </c>
      <c r="I1233">
        <v>1</v>
      </c>
      <c r="J1233">
        <v>1</v>
      </c>
      <c r="K1233">
        <v>2</v>
      </c>
      <c r="L1233">
        <v>2</v>
      </c>
      <c r="M1233" t="s">
        <v>5069</v>
      </c>
      <c r="N1233" t="s">
        <v>5069</v>
      </c>
      <c r="O1233">
        <v>1</v>
      </c>
      <c r="P1233">
        <v>0</v>
      </c>
    </row>
    <row r="1234" spans="1:16" x14ac:dyDescent="0.3">
      <c r="A1234" t="s">
        <v>2157</v>
      </c>
      <c r="B1234" s="1">
        <v>46045.38958333333</v>
      </c>
      <c r="C1234" t="s">
        <v>7</v>
      </c>
      <c r="D1234" t="s">
        <v>8</v>
      </c>
      <c r="E1234" t="s">
        <v>19</v>
      </c>
      <c r="F1234" t="s">
        <v>10</v>
      </c>
      <c r="G1234">
        <v>0.38958333333333334</v>
      </c>
      <c r="H1234" s="1">
        <v>46045</v>
      </c>
      <c r="I1234">
        <v>1</v>
      </c>
      <c r="J1234">
        <v>3</v>
      </c>
      <c r="K1234">
        <v>2</v>
      </c>
      <c r="L1234">
        <v>6</v>
      </c>
      <c r="M1234" t="s">
        <v>5071</v>
      </c>
      <c r="N1234" t="s">
        <v>5071</v>
      </c>
      <c r="O1234">
        <v>1</v>
      </c>
      <c r="P1234">
        <v>0</v>
      </c>
    </row>
    <row r="1235" spans="1:16" x14ac:dyDescent="0.3">
      <c r="A1235" t="s">
        <v>2856</v>
      </c>
      <c r="B1235" s="1">
        <v>46045.425000000003</v>
      </c>
      <c r="C1235" t="s">
        <v>7</v>
      </c>
      <c r="D1235" t="s">
        <v>22</v>
      </c>
      <c r="E1235" t="s">
        <v>19</v>
      </c>
      <c r="F1235" t="s">
        <v>20</v>
      </c>
      <c r="G1235">
        <v>0.42499999999999999</v>
      </c>
      <c r="H1235" s="1">
        <v>46045</v>
      </c>
      <c r="I1235">
        <v>1</v>
      </c>
      <c r="J1235">
        <v>3</v>
      </c>
      <c r="K1235">
        <v>2</v>
      </c>
      <c r="L1235">
        <v>6</v>
      </c>
      <c r="M1235" t="s">
        <v>5071</v>
      </c>
      <c r="N1235" t="s">
        <v>5071</v>
      </c>
      <c r="O1235">
        <v>1</v>
      </c>
      <c r="P1235">
        <v>0</v>
      </c>
    </row>
    <row r="1236" spans="1:16" x14ac:dyDescent="0.3">
      <c r="A1236" t="s">
        <v>3903</v>
      </c>
      <c r="B1236" s="1">
        <v>46045.427777777775</v>
      </c>
      <c r="C1236" t="s">
        <v>47</v>
      </c>
      <c r="D1236" t="s">
        <v>22</v>
      </c>
      <c r="E1236" t="s">
        <v>16</v>
      </c>
      <c r="F1236" t="s">
        <v>20</v>
      </c>
      <c r="G1236">
        <v>0.42777777777777776</v>
      </c>
      <c r="H1236" s="1">
        <v>46045</v>
      </c>
      <c r="I1236">
        <v>1</v>
      </c>
      <c r="J1236">
        <v>1</v>
      </c>
      <c r="K1236">
        <v>2</v>
      </c>
      <c r="L1236">
        <v>2</v>
      </c>
      <c r="M1236" t="s">
        <v>5069</v>
      </c>
      <c r="N1236" t="s">
        <v>5069</v>
      </c>
      <c r="O1236">
        <v>1</v>
      </c>
      <c r="P1236">
        <v>0</v>
      </c>
    </row>
    <row r="1237" spans="1:16" x14ac:dyDescent="0.3">
      <c r="A1237" t="s">
        <v>3948</v>
      </c>
      <c r="B1237" s="1">
        <v>46045.476388888892</v>
      </c>
      <c r="C1237" t="s">
        <v>35</v>
      </c>
      <c r="D1237" t="s">
        <v>15</v>
      </c>
      <c r="E1237" t="s">
        <v>9</v>
      </c>
      <c r="F1237" t="s">
        <v>20</v>
      </c>
      <c r="G1237">
        <v>0.47638888888888886</v>
      </c>
      <c r="H1237" s="1">
        <v>46045</v>
      </c>
      <c r="I1237">
        <v>1</v>
      </c>
      <c r="J1237">
        <v>1</v>
      </c>
      <c r="K1237">
        <v>2</v>
      </c>
      <c r="L1237">
        <v>2</v>
      </c>
      <c r="M1237" t="s">
        <v>5069</v>
      </c>
      <c r="N1237" t="s">
        <v>5069</v>
      </c>
      <c r="O1237">
        <v>1</v>
      </c>
      <c r="P1237">
        <v>0</v>
      </c>
    </row>
    <row r="1238" spans="1:16" x14ac:dyDescent="0.3">
      <c r="A1238" t="s">
        <v>3400</v>
      </c>
      <c r="B1238" s="1">
        <v>46045.54583333333</v>
      </c>
      <c r="C1238" t="s">
        <v>35</v>
      </c>
      <c r="D1238" t="s">
        <v>15</v>
      </c>
      <c r="E1238" t="s">
        <v>19</v>
      </c>
      <c r="F1238" t="s">
        <v>20</v>
      </c>
      <c r="G1238">
        <v>0.54583333333333328</v>
      </c>
      <c r="H1238" s="1">
        <v>46045</v>
      </c>
      <c r="I1238">
        <v>1</v>
      </c>
      <c r="J1238">
        <v>1</v>
      </c>
      <c r="K1238">
        <v>2</v>
      </c>
      <c r="L1238">
        <v>2</v>
      </c>
      <c r="M1238" t="s">
        <v>5069</v>
      </c>
      <c r="N1238" t="s">
        <v>5069</v>
      </c>
      <c r="O1238">
        <v>1</v>
      </c>
      <c r="P1238">
        <v>0</v>
      </c>
    </row>
    <row r="1239" spans="1:16" x14ac:dyDescent="0.3">
      <c r="A1239" t="s">
        <v>4804</v>
      </c>
      <c r="B1239" s="1">
        <v>46045.55972222222</v>
      </c>
      <c r="C1239" t="s">
        <v>7</v>
      </c>
      <c r="D1239" t="s">
        <v>8</v>
      </c>
      <c r="E1239" t="s">
        <v>19</v>
      </c>
      <c r="F1239" t="s">
        <v>10</v>
      </c>
      <c r="G1239">
        <v>0.55972222222222223</v>
      </c>
      <c r="H1239" s="1">
        <v>46045</v>
      </c>
      <c r="I1239">
        <v>1</v>
      </c>
      <c r="J1239">
        <v>3</v>
      </c>
      <c r="K1239">
        <v>2</v>
      </c>
      <c r="L1239">
        <v>6</v>
      </c>
      <c r="M1239" t="s">
        <v>5071</v>
      </c>
      <c r="N1239" t="s">
        <v>5071</v>
      </c>
      <c r="O1239">
        <v>1</v>
      </c>
      <c r="P1239">
        <v>0</v>
      </c>
    </row>
    <row r="1240" spans="1:16" x14ac:dyDescent="0.3">
      <c r="A1240" t="s">
        <v>2849</v>
      </c>
      <c r="B1240" s="1">
        <v>46045.570833333331</v>
      </c>
      <c r="C1240" t="s">
        <v>7</v>
      </c>
      <c r="D1240" t="s">
        <v>8</v>
      </c>
      <c r="E1240" t="s">
        <v>19</v>
      </c>
      <c r="F1240" t="s">
        <v>13</v>
      </c>
      <c r="G1240">
        <v>0.5708333333333333</v>
      </c>
      <c r="H1240" s="1">
        <v>46045</v>
      </c>
      <c r="I1240">
        <v>1</v>
      </c>
      <c r="J1240">
        <v>3</v>
      </c>
      <c r="K1240">
        <v>1</v>
      </c>
      <c r="L1240">
        <v>3</v>
      </c>
      <c r="M1240" t="s">
        <v>5069</v>
      </c>
      <c r="N1240" t="s">
        <v>5069</v>
      </c>
      <c r="O1240">
        <v>1</v>
      </c>
      <c r="P1240">
        <v>0</v>
      </c>
    </row>
    <row r="1241" spans="1:16" x14ac:dyDescent="0.3">
      <c r="A1241" t="s">
        <v>4192</v>
      </c>
      <c r="B1241" s="1">
        <v>46045.602083333331</v>
      </c>
      <c r="C1241" t="s">
        <v>26</v>
      </c>
      <c r="D1241" t="s">
        <v>8</v>
      </c>
      <c r="E1241" t="s">
        <v>16</v>
      </c>
      <c r="F1241" t="s">
        <v>10</v>
      </c>
      <c r="G1241">
        <v>0.6020833333333333</v>
      </c>
      <c r="H1241" s="1">
        <v>46045</v>
      </c>
      <c r="I1241">
        <v>1</v>
      </c>
      <c r="J1241">
        <v>3</v>
      </c>
      <c r="K1241">
        <v>2</v>
      </c>
      <c r="L1241">
        <v>6</v>
      </c>
      <c r="M1241" t="s">
        <v>5071</v>
      </c>
      <c r="N1241" t="s">
        <v>5071</v>
      </c>
      <c r="O1241">
        <v>1</v>
      </c>
      <c r="P1241">
        <v>0</v>
      </c>
    </row>
    <row r="1242" spans="1:16" x14ac:dyDescent="0.3">
      <c r="A1242" t="s">
        <v>313</v>
      </c>
      <c r="B1242" s="1">
        <v>46045.614583333336</v>
      </c>
      <c r="C1242" t="s">
        <v>7</v>
      </c>
      <c r="D1242" t="s">
        <v>18</v>
      </c>
      <c r="E1242" t="s">
        <v>31</v>
      </c>
      <c r="F1242" t="s">
        <v>10</v>
      </c>
      <c r="G1242">
        <v>0.61458333333333337</v>
      </c>
      <c r="H1242" s="1">
        <v>46045</v>
      </c>
      <c r="I1242">
        <v>1</v>
      </c>
      <c r="J1242">
        <v>3</v>
      </c>
      <c r="K1242">
        <v>2</v>
      </c>
      <c r="L1242">
        <v>6</v>
      </c>
      <c r="M1242" t="s">
        <v>5071</v>
      </c>
      <c r="N1242" t="s">
        <v>5071</v>
      </c>
      <c r="O1242">
        <v>1</v>
      </c>
      <c r="P1242">
        <v>0</v>
      </c>
    </row>
    <row r="1243" spans="1:16" x14ac:dyDescent="0.3">
      <c r="A1243" t="s">
        <v>3592</v>
      </c>
      <c r="B1243" s="1">
        <v>46045.647222222222</v>
      </c>
      <c r="C1243" t="s">
        <v>7</v>
      </c>
      <c r="D1243" t="s">
        <v>8</v>
      </c>
      <c r="E1243" t="s">
        <v>19</v>
      </c>
      <c r="F1243" t="s">
        <v>20</v>
      </c>
      <c r="G1243">
        <v>0.64722222222222225</v>
      </c>
      <c r="H1243" s="1">
        <v>46045</v>
      </c>
      <c r="I1243">
        <v>1</v>
      </c>
      <c r="J1243">
        <v>3</v>
      </c>
      <c r="K1243">
        <v>2</v>
      </c>
      <c r="L1243">
        <v>6</v>
      </c>
      <c r="M1243" t="s">
        <v>5071</v>
      </c>
      <c r="N1243" t="s">
        <v>5071</v>
      </c>
      <c r="O1243">
        <v>1</v>
      </c>
      <c r="P1243">
        <v>0</v>
      </c>
    </row>
    <row r="1244" spans="1:16" x14ac:dyDescent="0.3">
      <c r="A1244" t="s">
        <v>3435</v>
      </c>
      <c r="B1244" s="1">
        <v>46045.649305555555</v>
      </c>
      <c r="C1244" t="s">
        <v>7</v>
      </c>
      <c r="D1244" t="s">
        <v>22</v>
      </c>
      <c r="E1244" t="s">
        <v>19</v>
      </c>
      <c r="F1244" t="s">
        <v>20</v>
      </c>
      <c r="G1244">
        <v>0.64930555555555558</v>
      </c>
      <c r="H1244" s="1">
        <v>46045</v>
      </c>
      <c r="I1244">
        <v>1</v>
      </c>
      <c r="J1244">
        <v>3</v>
      </c>
      <c r="K1244">
        <v>2</v>
      </c>
      <c r="L1244">
        <v>6</v>
      </c>
      <c r="M1244" t="s">
        <v>5071</v>
      </c>
      <c r="N1244" t="s">
        <v>5071</v>
      </c>
      <c r="O1244">
        <v>1</v>
      </c>
      <c r="P1244">
        <v>0</v>
      </c>
    </row>
    <row r="1245" spans="1:16" x14ac:dyDescent="0.3">
      <c r="A1245" t="s">
        <v>4488</v>
      </c>
      <c r="B1245" s="1">
        <v>46045.665972222225</v>
      </c>
      <c r="C1245" t="s">
        <v>35</v>
      </c>
      <c r="D1245" t="s">
        <v>15</v>
      </c>
      <c r="E1245" t="s">
        <v>19</v>
      </c>
      <c r="F1245" t="s">
        <v>10</v>
      </c>
      <c r="G1245">
        <v>0.66597222222222219</v>
      </c>
      <c r="H1245" s="1">
        <v>46045</v>
      </c>
      <c r="I1245">
        <v>1</v>
      </c>
      <c r="J1245">
        <v>1</v>
      </c>
      <c r="K1245">
        <v>2</v>
      </c>
      <c r="L1245">
        <v>2</v>
      </c>
      <c r="M1245" t="s">
        <v>5069</v>
      </c>
      <c r="N1245" t="s">
        <v>5069</v>
      </c>
      <c r="O1245">
        <v>1</v>
      </c>
      <c r="P1245">
        <v>0</v>
      </c>
    </row>
    <row r="1246" spans="1:16" x14ac:dyDescent="0.3">
      <c r="A1246" t="s">
        <v>3725</v>
      </c>
      <c r="B1246" s="1">
        <v>46045.667361111111</v>
      </c>
      <c r="C1246" t="s">
        <v>7</v>
      </c>
      <c r="D1246" t="s">
        <v>8</v>
      </c>
      <c r="E1246" t="s">
        <v>31</v>
      </c>
      <c r="F1246" t="s">
        <v>20</v>
      </c>
      <c r="G1246">
        <v>0.66736111111111107</v>
      </c>
      <c r="H1246" s="1">
        <v>46045</v>
      </c>
      <c r="I1246">
        <v>1</v>
      </c>
      <c r="J1246">
        <v>3</v>
      </c>
      <c r="K1246">
        <v>2</v>
      </c>
      <c r="L1246">
        <v>6</v>
      </c>
      <c r="M1246" t="s">
        <v>5071</v>
      </c>
      <c r="N1246" t="s">
        <v>5071</v>
      </c>
      <c r="O1246">
        <v>1</v>
      </c>
      <c r="P1246">
        <v>0</v>
      </c>
    </row>
    <row r="1247" spans="1:16" x14ac:dyDescent="0.3">
      <c r="A1247" t="s">
        <v>4706</v>
      </c>
      <c r="B1247" s="1">
        <v>46045.675000000003</v>
      </c>
      <c r="C1247" t="s">
        <v>26</v>
      </c>
      <c r="D1247" t="s">
        <v>18</v>
      </c>
      <c r="E1247" t="s">
        <v>9</v>
      </c>
      <c r="F1247" t="s">
        <v>20</v>
      </c>
      <c r="G1247">
        <v>0.67500000000000004</v>
      </c>
      <c r="H1247" s="1">
        <v>46045</v>
      </c>
      <c r="I1247">
        <v>1</v>
      </c>
      <c r="J1247">
        <v>3</v>
      </c>
      <c r="K1247">
        <v>2</v>
      </c>
      <c r="L1247">
        <v>6</v>
      </c>
      <c r="M1247" t="s">
        <v>5071</v>
      </c>
      <c r="N1247" t="s">
        <v>5071</v>
      </c>
      <c r="O1247">
        <v>1</v>
      </c>
      <c r="P1247">
        <v>0</v>
      </c>
    </row>
    <row r="1248" spans="1:16" x14ac:dyDescent="0.3">
      <c r="A1248" t="s">
        <v>3925</v>
      </c>
      <c r="B1248" s="1">
        <v>46045.680555555555</v>
      </c>
      <c r="C1248" t="s">
        <v>7</v>
      </c>
      <c r="D1248" t="s">
        <v>8</v>
      </c>
      <c r="E1248" t="s">
        <v>19</v>
      </c>
      <c r="F1248" t="s">
        <v>13</v>
      </c>
      <c r="G1248">
        <v>0.68055555555555558</v>
      </c>
      <c r="H1248" s="1">
        <v>46045</v>
      </c>
      <c r="I1248">
        <v>1</v>
      </c>
      <c r="J1248">
        <v>3</v>
      </c>
      <c r="K1248">
        <v>1</v>
      </c>
      <c r="L1248">
        <v>3</v>
      </c>
      <c r="M1248" t="s">
        <v>5069</v>
      </c>
      <c r="N1248" t="s">
        <v>5069</v>
      </c>
      <c r="O1248">
        <v>1</v>
      </c>
      <c r="P1248">
        <v>0</v>
      </c>
    </row>
    <row r="1249" spans="1:16" x14ac:dyDescent="0.3">
      <c r="A1249" t="s">
        <v>2333</v>
      </c>
      <c r="B1249" s="1">
        <v>46045.681944444441</v>
      </c>
      <c r="C1249" t="s">
        <v>35</v>
      </c>
      <c r="D1249" t="s">
        <v>15</v>
      </c>
      <c r="E1249" t="s">
        <v>31</v>
      </c>
      <c r="F1249" t="s">
        <v>20</v>
      </c>
      <c r="G1249">
        <v>0.68194444444444446</v>
      </c>
      <c r="H1249" s="1">
        <v>46045</v>
      </c>
      <c r="I1249">
        <v>1</v>
      </c>
      <c r="J1249">
        <v>1</v>
      </c>
      <c r="K1249">
        <v>2</v>
      </c>
      <c r="L1249">
        <v>2</v>
      </c>
      <c r="M1249" t="s">
        <v>5069</v>
      </c>
      <c r="N1249" t="s">
        <v>5069</v>
      </c>
      <c r="O1249">
        <v>1</v>
      </c>
      <c r="P1249">
        <v>0</v>
      </c>
    </row>
    <row r="1250" spans="1:16" x14ac:dyDescent="0.3">
      <c r="A1250" t="s">
        <v>934</v>
      </c>
      <c r="B1250" s="1">
        <v>46045.710416666669</v>
      </c>
      <c r="C1250" t="s">
        <v>7</v>
      </c>
      <c r="D1250" t="s">
        <v>22</v>
      </c>
      <c r="E1250" t="s">
        <v>19</v>
      </c>
      <c r="F1250" t="s">
        <v>20</v>
      </c>
      <c r="G1250">
        <v>0.7104166666666667</v>
      </c>
      <c r="H1250" s="1">
        <v>46045</v>
      </c>
      <c r="I1250">
        <v>1</v>
      </c>
      <c r="J1250">
        <v>3</v>
      </c>
      <c r="K1250">
        <v>2</v>
      </c>
      <c r="L1250">
        <v>6</v>
      </c>
      <c r="M1250" t="s">
        <v>5071</v>
      </c>
      <c r="N1250" t="s">
        <v>5071</v>
      </c>
      <c r="O1250">
        <v>1</v>
      </c>
      <c r="P1250">
        <v>0</v>
      </c>
    </row>
    <row r="1251" spans="1:16" x14ac:dyDescent="0.3">
      <c r="A1251" t="s">
        <v>4429</v>
      </c>
      <c r="B1251" s="1">
        <v>46045.727083333331</v>
      </c>
      <c r="C1251" t="s">
        <v>7</v>
      </c>
      <c r="D1251" t="s">
        <v>8</v>
      </c>
      <c r="E1251" t="s">
        <v>19</v>
      </c>
      <c r="F1251" t="s">
        <v>10</v>
      </c>
      <c r="G1251">
        <v>0.7270833333333333</v>
      </c>
      <c r="H1251" s="1">
        <v>46045</v>
      </c>
      <c r="I1251">
        <v>1</v>
      </c>
      <c r="J1251">
        <v>3</v>
      </c>
      <c r="K1251">
        <v>2</v>
      </c>
      <c r="L1251">
        <v>6</v>
      </c>
      <c r="M1251" t="s">
        <v>5071</v>
      </c>
      <c r="N1251" t="s">
        <v>5071</v>
      </c>
      <c r="O1251">
        <v>1</v>
      </c>
      <c r="P1251">
        <v>0</v>
      </c>
    </row>
    <row r="1252" spans="1:16" x14ac:dyDescent="0.3">
      <c r="A1252" t="s">
        <v>1290</v>
      </c>
      <c r="B1252" s="1">
        <v>46045.745833333334</v>
      </c>
      <c r="C1252" t="s">
        <v>12</v>
      </c>
      <c r="D1252" t="s">
        <v>15</v>
      </c>
      <c r="E1252" t="s">
        <v>16</v>
      </c>
      <c r="F1252" t="s">
        <v>33</v>
      </c>
      <c r="G1252">
        <v>0.74583333333333335</v>
      </c>
      <c r="H1252" s="1">
        <v>46045</v>
      </c>
      <c r="I1252">
        <v>1</v>
      </c>
      <c r="J1252">
        <v>1</v>
      </c>
      <c r="K1252">
        <v>4</v>
      </c>
      <c r="L1252">
        <v>4</v>
      </c>
      <c r="M1252" t="s">
        <v>5069</v>
      </c>
      <c r="N1252" t="s">
        <v>5069</v>
      </c>
      <c r="O1252">
        <v>1</v>
      </c>
      <c r="P1252">
        <v>1</v>
      </c>
    </row>
    <row r="1253" spans="1:16" x14ac:dyDescent="0.3">
      <c r="A1253" t="s">
        <v>3184</v>
      </c>
      <c r="B1253" s="1">
        <v>46045.756944444445</v>
      </c>
      <c r="C1253" t="s">
        <v>40</v>
      </c>
      <c r="D1253" t="s">
        <v>15</v>
      </c>
      <c r="E1253" t="s">
        <v>16</v>
      </c>
      <c r="F1253" t="s">
        <v>20</v>
      </c>
      <c r="G1253">
        <v>0.75694444444444442</v>
      </c>
      <c r="H1253" s="1">
        <v>46045</v>
      </c>
      <c r="I1253">
        <v>1</v>
      </c>
      <c r="J1253">
        <v>5</v>
      </c>
      <c r="K1253">
        <v>2</v>
      </c>
      <c r="L1253">
        <v>10</v>
      </c>
      <c r="M1253" t="s">
        <v>5071</v>
      </c>
      <c r="N1253" t="s">
        <v>5071</v>
      </c>
      <c r="O1253">
        <v>1</v>
      </c>
      <c r="P1253">
        <v>0</v>
      </c>
    </row>
    <row r="1254" spans="1:16" x14ac:dyDescent="0.3">
      <c r="A1254" t="s">
        <v>2393</v>
      </c>
      <c r="B1254" s="1">
        <v>46045.761805555558</v>
      </c>
      <c r="C1254" t="s">
        <v>7</v>
      </c>
      <c r="D1254" t="s">
        <v>8</v>
      </c>
      <c r="E1254" t="s">
        <v>9</v>
      </c>
      <c r="F1254" t="s">
        <v>53</v>
      </c>
      <c r="G1254">
        <v>0.76180555555555551</v>
      </c>
      <c r="H1254" s="1">
        <v>46045</v>
      </c>
      <c r="I1254">
        <v>1</v>
      </c>
      <c r="J1254">
        <v>3</v>
      </c>
      <c r="K1254">
        <v>5</v>
      </c>
      <c r="L1254">
        <v>15</v>
      </c>
      <c r="M1254" t="s">
        <v>5073</v>
      </c>
      <c r="N1254" t="s">
        <v>5073</v>
      </c>
      <c r="O1254">
        <v>1</v>
      </c>
      <c r="P1254">
        <v>1</v>
      </c>
    </row>
    <row r="1255" spans="1:16" x14ac:dyDescent="0.3">
      <c r="A1255" t="s">
        <v>3191</v>
      </c>
      <c r="B1255" s="1">
        <v>46045.763194444444</v>
      </c>
      <c r="C1255" t="s">
        <v>7</v>
      </c>
      <c r="D1255" t="s">
        <v>8</v>
      </c>
      <c r="E1255" t="s">
        <v>19</v>
      </c>
      <c r="F1255" t="s">
        <v>10</v>
      </c>
      <c r="G1255">
        <v>0.7631944444444444</v>
      </c>
      <c r="H1255" s="1">
        <v>46045</v>
      </c>
      <c r="I1255">
        <v>1</v>
      </c>
      <c r="J1255">
        <v>3</v>
      </c>
      <c r="K1255">
        <v>2</v>
      </c>
      <c r="L1255">
        <v>6</v>
      </c>
      <c r="M1255" t="s">
        <v>5071</v>
      </c>
      <c r="N1255" t="s">
        <v>5071</v>
      </c>
      <c r="O1255">
        <v>1</v>
      </c>
      <c r="P1255">
        <v>0</v>
      </c>
    </row>
    <row r="1256" spans="1:16" x14ac:dyDescent="0.3">
      <c r="A1256" t="s">
        <v>887</v>
      </c>
      <c r="B1256" s="1">
        <v>46045.768750000003</v>
      </c>
      <c r="C1256" t="s">
        <v>7</v>
      </c>
      <c r="D1256" t="s">
        <v>18</v>
      </c>
      <c r="E1256" t="s">
        <v>19</v>
      </c>
      <c r="F1256" t="s">
        <v>20</v>
      </c>
      <c r="G1256">
        <v>0.76875000000000004</v>
      </c>
      <c r="H1256" s="1">
        <v>46045</v>
      </c>
      <c r="I1256">
        <v>1</v>
      </c>
      <c r="J1256">
        <v>3</v>
      </c>
      <c r="K1256">
        <v>2</v>
      </c>
      <c r="L1256">
        <v>6</v>
      </c>
      <c r="M1256" t="s">
        <v>5071</v>
      </c>
      <c r="N1256" t="s">
        <v>5071</v>
      </c>
      <c r="O1256">
        <v>1</v>
      </c>
      <c r="P1256">
        <v>0</v>
      </c>
    </row>
    <row r="1257" spans="1:16" x14ac:dyDescent="0.3">
      <c r="A1257" t="s">
        <v>3618</v>
      </c>
      <c r="B1257" s="1">
        <v>46045.77847222222</v>
      </c>
      <c r="C1257" t="s">
        <v>7</v>
      </c>
      <c r="D1257" t="s">
        <v>22</v>
      </c>
      <c r="E1257" t="s">
        <v>19</v>
      </c>
      <c r="F1257" t="s">
        <v>10</v>
      </c>
      <c r="G1257">
        <v>0.77847222222222223</v>
      </c>
      <c r="H1257" s="1">
        <v>46045</v>
      </c>
      <c r="I1257">
        <v>1</v>
      </c>
      <c r="J1257">
        <v>3</v>
      </c>
      <c r="K1257">
        <v>2</v>
      </c>
      <c r="L1257">
        <v>6</v>
      </c>
      <c r="M1257" t="s">
        <v>5071</v>
      </c>
      <c r="N1257" t="s">
        <v>5071</v>
      </c>
      <c r="O1257">
        <v>1</v>
      </c>
      <c r="P1257">
        <v>0</v>
      </c>
    </row>
    <row r="1258" spans="1:16" x14ac:dyDescent="0.3">
      <c r="A1258" t="s">
        <v>3988</v>
      </c>
      <c r="B1258" s="1">
        <v>46045.786111111112</v>
      </c>
      <c r="C1258" t="s">
        <v>7</v>
      </c>
      <c r="D1258" t="s">
        <v>8</v>
      </c>
      <c r="E1258" t="s">
        <v>19</v>
      </c>
      <c r="F1258" t="s">
        <v>33</v>
      </c>
      <c r="G1258">
        <v>0.78611111111111109</v>
      </c>
      <c r="H1258" s="1">
        <v>46045</v>
      </c>
      <c r="I1258">
        <v>1</v>
      </c>
      <c r="J1258">
        <v>3</v>
      </c>
      <c r="K1258">
        <v>4</v>
      </c>
      <c r="L1258">
        <v>12</v>
      </c>
      <c r="M1258" t="s">
        <v>5073</v>
      </c>
      <c r="N1258" t="s">
        <v>5073</v>
      </c>
      <c r="O1258">
        <v>1</v>
      </c>
      <c r="P1258">
        <v>1</v>
      </c>
    </row>
    <row r="1259" spans="1:16" x14ac:dyDescent="0.3">
      <c r="A1259" t="s">
        <v>4775</v>
      </c>
      <c r="B1259" s="1">
        <v>46045.870833333334</v>
      </c>
      <c r="C1259" t="s">
        <v>7</v>
      </c>
      <c r="D1259" t="s">
        <v>22</v>
      </c>
      <c r="E1259" t="s">
        <v>19</v>
      </c>
      <c r="F1259" t="s">
        <v>13</v>
      </c>
      <c r="G1259">
        <v>0.87083333333333335</v>
      </c>
      <c r="H1259" s="1">
        <v>46045</v>
      </c>
      <c r="I1259">
        <v>1</v>
      </c>
      <c r="J1259">
        <v>3</v>
      </c>
      <c r="K1259">
        <v>1</v>
      </c>
      <c r="L1259">
        <v>3</v>
      </c>
      <c r="M1259" t="s">
        <v>5069</v>
      </c>
      <c r="N1259" t="s">
        <v>5069</v>
      </c>
      <c r="O1259">
        <v>1</v>
      </c>
      <c r="P1259">
        <v>0</v>
      </c>
    </row>
    <row r="1260" spans="1:16" x14ac:dyDescent="0.3">
      <c r="A1260" t="s">
        <v>4537</v>
      </c>
      <c r="B1260" s="1">
        <v>46045.884027777778</v>
      </c>
      <c r="C1260" t="s">
        <v>26</v>
      </c>
      <c r="D1260" t="s">
        <v>18</v>
      </c>
      <c r="E1260" t="s">
        <v>9</v>
      </c>
      <c r="F1260" t="s">
        <v>10</v>
      </c>
      <c r="G1260">
        <v>0.88402777777777775</v>
      </c>
      <c r="H1260" s="1">
        <v>46045</v>
      </c>
      <c r="I1260">
        <v>1</v>
      </c>
      <c r="J1260">
        <v>3</v>
      </c>
      <c r="K1260">
        <v>2</v>
      </c>
      <c r="L1260">
        <v>6</v>
      </c>
      <c r="M1260" t="s">
        <v>5071</v>
      </c>
      <c r="N1260" t="s">
        <v>5071</v>
      </c>
      <c r="O1260">
        <v>1</v>
      </c>
      <c r="P1260">
        <v>0</v>
      </c>
    </row>
    <row r="1261" spans="1:16" x14ac:dyDescent="0.3">
      <c r="A1261" t="s">
        <v>2521</v>
      </c>
      <c r="B1261" s="1">
        <v>46045.886111111111</v>
      </c>
      <c r="C1261" t="s">
        <v>7</v>
      </c>
      <c r="D1261" t="s">
        <v>15</v>
      </c>
      <c r="E1261" t="s">
        <v>19</v>
      </c>
      <c r="F1261" t="s">
        <v>10</v>
      </c>
      <c r="G1261">
        <v>0.88611111111111107</v>
      </c>
      <c r="H1261" s="1">
        <v>46045</v>
      </c>
      <c r="I1261">
        <v>1</v>
      </c>
      <c r="J1261">
        <v>3</v>
      </c>
      <c r="K1261">
        <v>2</v>
      </c>
      <c r="L1261">
        <v>6</v>
      </c>
      <c r="M1261" t="s">
        <v>5071</v>
      </c>
      <c r="N1261" t="s">
        <v>5071</v>
      </c>
      <c r="O1261">
        <v>1</v>
      </c>
      <c r="P1261">
        <v>0</v>
      </c>
    </row>
    <row r="1262" spans="1:16" x14ac:dyDescent="0.3">
      <c r="A1262" t="s">
        <v>2444</v>
      </c>
      <c r="B1262" s="1">
        <v>46045.886805555558</v>
      </c>
      <c r="C1262" t="s">
        <v>47</v>
      </c>
      <c r="D1262" t="s">
        <v>8</v>
      </c>
      <c r="E1262" t="s">
        <v>31</v>
      </c>
      <c r="F1262" t="s">
        <v>10</v>
      </c>
      <c r="G1262">
        <v>0.88680555555555551</v>
      </c>
      <c r="H1262" s="1">
        <v>46045</v>
      </c>
      <c r="I1262">
        <v>1</v>
      </c>
      <c r="J1262">
        <v>1</v>
      </c>
      <c r="K1262">
        <v>2</v>
      </c>
      <c r="L1262">
        <v>2</v>
      </c>
      <c r="M1262" t="s">
        <v>5069</v>
      </c>
      <c r="N1262" t="s">
        <v>5069</v>
      </c>
      <c r="O1262">
        <v>1</v>
      </c>
      <c r="P1262">
        <v>0</v>
      </c>
    </row>
    <row r="1263" spans="1:16" x14ac:dyDescent="0.3">
      <c r="A1263" t="s">
        <v>1364</v>
      </c>
      <c r="B1263" s="1">
        <v>46045.895833333336</v>
      </c>
      <c r="C1263" t="s">
        <v>7</v>
      </c>
      <c r="D1263" t="s">
        <v>18</v>
      </c>
      <c r="E1263" t="s">
        <v>19</v>
      </c>
      <c r="F1263" t="s">
        <v>10</v>
      </c>
      <c r="G1263">
        <v>0.89583333333333337</v>
      </c>
      <c r="H1263" s="1">
        <v>46045</v>
      </c>
      <c r="I1263">
        <v>1</v>
      </c>
      <c r="J1263">
        <v>3</v>
      </c>
      <c r="K1263">
        <v>2</v>
      </c>
      <c r="L1263">
        <v>6</v>
      </c>
      <c r="M1263" t="s">
        <v>5071</v>
      </c>
      <c r="N1263" t="s">
        <v>5071</v>
      </c>
      <c r="O1263">
        <v>1</v>
      </c>
      <c r="P1263">
        <v>0</v>
      </c>
    </row>
    <row r="1264" spans="1:16" x14ac:dyDescent="0.3">
      <c r="A1264" t="s">
        <v>3836</v>
      </c>
      <c r="B1264" s="1">
        <v>46045.92083333333</v>
      </c>
      <c r="C1264" t="s">
        <v>7</v>
      </c>
      <c r="D1264" t="s">
        <v>18</v>
      </c>
      <c r="E1264" t="s">
        <v>19</v>
      </c>
      <c r="F1264" t="s">
        <v>10</v>
      </c>
      <c r="G1264">
        <v>0.92083333333333328</v>
      </c>
      <c r="H1264" s="1">
        <v>46045</v>
      </c>
      <c r="I1264">
        <v>1</v>
      </c>
      <c r="J1264">
        <v>3</v>
      </c>
      <c r="K1264">
        <v>2</v>
      </c>
      <c r="L1264">
        <v>6</v>
      </c>
      <c r="M1264" t="s">
        <v>5071</v>
      </c>
      <c r="N1264" t="s">
        <v>5071</v>
      </c>
      <c r="O1264">
        <v>1</v>
      </c>
      <c r="P1264">
        <v>0</v>
      </c>
    </row>
    <row r="1265" spans="1:16" x14ac:dyDescent="0.3">
      <c r="A1265" t="s">
        <v>594</v>
      </c>
      <c r="B1265" s="1">
        <v>46045.922222222223</v>
      </c>
      <c r="C1265" t="s">
        <v>26</v>
      </c>
      <c r="D1265" t="s">
        <v>15</v>
      </c>
      <c r="E1265" t="s">
        <v>9</v>
      </c>
      <c r="F1265" t="s">
        <v>10</v>
      </c>
      <c r="G1265">
        <v>0.92222222222222228</v>
      </c>
      <c r="H1265" s="1">
        <v>46045</v>
      </c>
      <c r="I1265">
        <v>1</v>
      </c>
      <c r="J1265">
        <v>3</v>
      </c>
      <c r="K1265">
        <v>2</v>
      </c>
      <c r="L1265">
        <v>6</v>
      </c>
      <c r="M1265" t="s">
        <v>5071</v>
      </c>
      <c r="N1265" t="s">
        <v>5071</v>
      </c>
      <c r="O1265">
        <v>1</v>
      </c>
      <c r="P1265">
        <v>0</v>
      </c>
    </row>
    <row r="1266" spans="1:16" x14ac:dyDescent="0.3">
      <c r="A1266" t="s">
        <v>605</v>
      </c>
      <c r="B1266" s="1">
        <v>46045.925694444442</v>
      </c>
      <c r="C1266" t="s">
        <v>12</v>
      </c>
      <c r="D1266" t="s">
        <v>15</v>
      </c>
      <c r="E1266" t="s">
        <v>19</v>
      </c>
      <c r="F1266" t="s">
        <v>33</v>
      </c>
      <c r="G1266">
        <v>0.92569444444444449</v>
      </c>
      <c r="H1266" s="1">
        <v>46045</v>
      </c>
      <c r="I1266">
        <v>1</v>
      </c>
      <c r="J1266">
        <v>1</v>
      </c>
      <c r="K1266">
        <v>4</v>
      </c>
      <c r="L1266">
        <v>4</v>
      </c>
      <c r="M1266" t="s">
        <v>5069</v>
      </c>
      <c r="N1266" t="s">
        <v>5069</v>
      </c>
      <c r="O1266">
        <v>1</v>
      </c>
      <c r="P1266">
        <v>1</v>
      </c>
    </row>
    <row r="1267" spans="1:16" x14ac:dyDescent="0.3">
      <c r="A1267" t="s">
        <v>3288</v>
      </c>
      <c r="B1267" s="1">
        <v>46045.952777777777</v>
      </c>
      <c r="C1267" t="s">
        <v>40</v>
      </c>
      <c r="D1267" t="s">
        <v>22</v>
      </c>
      <c r="E1267" t="s">
        <v>16</v>
      </c>
      <c r="F1267" t="s">
        <v>33</v>
      </c>
      <c r="G1267">
        <v>0.95277777777777772</v>
      </c>
      <c r="H1267" s="1">
        <v>46045</v>
      </c>
      <c r="I1267">
        <v>1</v>
      </c>
      <c r="J1267">
        <v>5</v>
      </c>
      <c r="K1267">
        <v>4</v>
      </c>
      <c r="L1267">
        <v>20</v>
      </c>
      <c r="M1267" t="s">
        <v>5075</v>
      </c>
      <c r="N1267" t="s">
        <v>5076</v>
      </c>
      <c r="O1267">
        <v>1</v>
      </c>
      <c r="P1267">
        <v>1</v>
      </c>
    </row>
    <row r="1268" spans="1:16" x14ac:dyDescent="0.3">
      <c r="A1268" t="s">
        <v>4438</v>
      </c>
      <c r="B1268" s="1">
        <v>46045.966666666667</v>
      </c>
      <c r="C1268" t="s">
        <v>7</v>
      </c>
      <c r="D1268" t="s">
        <v>8</v>
      </c>
      <c r="E1268" t="s">
        <v>19</v>
      </c>
      <c r="F1268" t="s">
        <v>10</v>
      </c>
      <c r="G1268">
        <v>0.96666666666666667</v>
      </c>
      <c r="H1268" s="1">
        <v>46045</v>
      </c>
      <c r="I1268">
        <v>1</v>
      </c>
      <c r="J1268">
        <v>3</v>
      </c>
      <c r="K1268">
        <v>2</v>
      </c>
      <c r="L1268">
        <v>6</v>
      </c>
      <c r="M1268" t="s">
        <v>5071</v>
      </c>
      <c r="N1268" t="s">
        <v>5071</v>
      </c>
      <c r="O1268">
        <v>1</v>
      </c>
      <c r="P1268">
        <v>0</v>
      </c>
    </row>
    <row r="1269" spans="1:16" x14ac:dyDescent="0.3">
      <c r="A1269" t="s">
        <v>236</v>
      </c>
      <c r="B1269" s="1">
        <v>46045.974305555559</v>
      </c>
      <c r="C1269" t="s">
        <v>7</v>
      </c>
      <c r="D1269" t="s">
        <v>15</v>
      </c>
      <c r="E1269" t="s">
        <v>19</v>
      </c>
      <c r="F1269" t="s">
        <v>53</v>
      </c>
      <c r="G1269">
        <v>0.97430555555555554</v>
      </c>
      <c r="H1269" s="1">
        <v>46045</v>
      </c>
      <c r="I1269">
        <v>1</v>
      </c>
      <c r="J1269">
        <v>3</v>
      </c>
      <c r="K1269">
        <v>5</v>
      </c>
      <c r="L1269">
        <v>15</v>
      </c>
      <c r="M1269" t="s">
        <v>5073</v>
      </c>
      <c r="N1269" t="s">
        <v>5073</v>
      </c>
      <c r="O1269">
        <v>1</v>
      </c>
      <c r="P1269">
        <v>1</v>
      </c>
    </row>
    <row r="1270" spans="1:16" x14ac:dyDescent="0.3">
      <c r="A1270" t="s">
        <v>2683</v>
      </c>
      <c r="B1270" s="1">
        <v>46045.990972222222</v>
      </c>
      <c r="C1270" t="s">
        <v>7</v>
      </c>
      <c r="D1270" t="s">
        <v>15</v>
      </c>
      <c r="E1270" t="s">
        <v>19</v>
      </c>
      <c r="F1270" t="s">
        <v>53</v>
      </c>
      <c r="G1270">
        <v>0.99097222222222225</v>
      </c>
      <c r="H1270" s="1">
        <v>46045</v>
      </c>
      <c r="I1270">
        <v>1</v>
      </c>
      <c r="J1270">
        <v>3</v>
      </c>
      <c r="K1270">
        <v>5</v>
      </c>
      <c r="L1270">
        <v>15</v>
      </c>
      <c r="M1270" t="s">
        <v>5073</v>
      </c>
      <c r="N1270" t="s">
        <v>5073</v>
      </c>
      <c r="O1270">
        <v>1</v>
      </c>
      <c r="P1270">
        <v>1</v>
      </c>
    </row>
    <row r="1271" spans="1:16" x14ac:dyDescent="0.3">
      <c r="A1271" t="s">
        <v>4051</v>
      </c>
      <c r="B1271" s="1">
        <v>46046.003472222219</v>
      </c>
      <c r="C1271" t="s">
        <v>7</v>
      </c>
      <c r="D1271" t="s">
        <v>22</v>
      </c>
      <c r="E1271" t="s">
        <v>9</v>
      </c>
      <c r="F1271" t="s">
        <v>20</v>
      </c>
      <c r="G1271">
        <v>3.472222222222222E-3</v>
      </c>
      <c r="H1271" s="1">
        <v>46046</v>
      </c>
      <c r="I1271">
        <v>1</v>
      </c>
      <c r="J1271">
        <v>3</v>
      </c>
      <c r="K1271">
        <v>2</v>
      </c>
      <c r="L1271">
        <v>6</v>
      </c>
      <c r="M1271" t="s">
        <v>5071</v>
      </c>
      <c r="N1271" t="s">
        <v>5071</v>
      </c>
      <c r="O1271">
        <v>1</v>
      </c>
      <c r="P1271">
        <v>0</v>
      </c>
    </row>
    <row r="1272" spans="1:16" x14ac:dyDescent="0.3">
      <c r="A1272" t="s">
        <v>3746</v>
      </c>
      <c r="B1272" s="1">
        <v>46046.039583333331</v>
      </c>
      <c r="C1272" t="s">
        <v>40</v>
      </c>
      <c r="D1272" t="s">
        <v>22</v>
      </c>
      <c r="E1272" t="s">
        <v>16</v>
      </c>
      <c r="F1272" t="s">
        <v>10</v>
      </c>
      <c r="G1272">
        <v>3.9583333333333331E-2</v>
      </c>
      <c r="H1272" s="1">
        <v>46046</v>
      </c>
      <c r="I1272">
        <v>1</v>
      </c>
      <c r="J1272">
        <v>5</v>
      </c>
      <c r="K1272">
        <v>2</v>
      </c>
      <c r="L1272">
        <v>10</v>
      </c>
      <c r="M1272" t="s">
        <v>5071</v>
      </c>
      <c r="N1272" t="s">
        <v>5071</v>
      </c>
      <c r="O1272">
        <v>1</v>
      </c>
      <c r="P1272">
        <v>0</v>
      </c>
    </row>
    <row r="1273" spans="1:16" x14ac:dyDescent="0.3">
      <c r="A1273" t="s">
        <v>2371</v>
      </c>
      <c r="B1273" s="1">
        <v>46046.049305555556</v>
      </c>
      <c r="C1273" t="s">
        <v>40</v>
      </c>
      <c r="D1273" t="s">
        <v>8</v>
      </c>
      <c r="E1273" t="s">
        <v>16</v>
      </c>
      <c r="F1273" t="s">
        <v>10</v>
      </c>
      <c r="G1273">
        <v>4.9305555555555554E-2</v>
      </c>
      <c r="H1273" s="1">
        <v>46046</v>
      </c>
      <c r="I1273">
        <v>1</v>
      </c>
      <c r="J1273">
        <v>5</v>
      </c>
      <c r="K1273">
        <v>2</v>
      </c>
      <c r="L1273">
        <v>10</v>
      </c>
      <c r="M1273" t="s">
        <v>5071</v>
      </c>
      <c r="N1273" t="s">
        <v>5071</v>
      </c>
      <c r="O1273">
        <v>1</v>
      </c>
      <c r="P1273">
        <v>0</v>
      </c>
    </row>
    <row r="1274" spans="1:16" x14ac:dyDescent="0.3">
      <c r="A1274" t="s">
        <v>1991</v>
      </c>
      <c r="B1274" s="1">
        <v>46046.061111111114</v>
      </c>
      <c r="C1274" t="s">
        <v>35</v>
      </c>
      <c r="D1274" t="s">
        <v>8</v>
      </c>
      <c r="E1274" t="s">
        <v>19</v>
      </c>
      <c r="F1274" t="s">
        <v>20</v>
      </c>
      <c r="G1274">
        <v>6.1111111111111109E-2</v>
      </c>
      <c r="H1274" s="1">
        <v>46046</v>
      </c>
      <c r="I1274">
        <v>1</v>
      </c>
      <c r="J1274">
        <v>1</v>
      </c>
      <c r="K1274">
        <v>2</v>
      </c>
      <c r="L1274">
        <v>2</v>
      </c>
      <c r="M1274" t="s">
        <v>5069</v>
      </c>
      <c r="N1274" t="s">
        <v>5069</v>
      </c>
      <c r="O1274">
        <v>1</v>
      </c>
      <c r="P1274">
        <v>0</v>
      </c>
    </row>
    <row r="1275" spans="1:16" x14ac:dyDescent="0.3">
      <c r="A1275" t="s">
        <v>4557</v>
      </c>
      <c r="B1275" s="1">
        <v>46046.103472222225</v>
      </c>
      <c r="C1275" t="s">
        <v>7</v>
      </c>
      <c r="D1275" t="s">
        <v>18</v>
      </c>
      <c r="E1275" t="s">
        <v>31</v>
      </c>
      <c r="F1275" t="s">
        <v>10</v>
      </c>
      <c r="G1275">
        <v>0.10347222222222222</v>
      </c>
      <c r="H1275" s="1">
        <v>46046</v>
      </c>
      <c r="I1275">
        <v>1</v>
      </c>
      <c r="J1275">
        <v>3</v>
      </c>
      <c r="K1275">
        <v>2</v>
      </c>
      <c r="L1275">
        <v>6</v>
      </c>
      <c r="M1275" t="s">
        <v>5071</v>
      </c>
      <c r="N1275" t="s">
        <v>5071</v>
      </c>
      <c r="O1275">
        <v>1</v>
      </c>
      <c r="P1275">
        <v>0</v>
      </c>
    </row>
    <row r="1276" spans="1:16" x14ac:dyDescent="0.3">
      <c r="A1276" t="s">
        <v>282</v>
      </c>
      <c r="B1276" s="1">
        <v>46046.138194444444</v>
      </c>
      <c r="C1276" t="s">
        <v>35</v>
      </c>
      <c r="D1276" t="s">
        <v>15</v>
      </c>
      <c r="E1276" t="s">
        <v>31</v>
      </c>
      <c r="F1276" t="s">
        <v>53</v>
      </c>
      <c r="G1276">
        <v>0.13819444444444445</v>
      </c>
      <c r="H1276" s="1">
        <v>46046</v>
      </c>
      <c r="I1276">
        <v>1</v>
      </c>
      <c r="J1276">
        <v>1</v>
      </c>
      <c r="K1276">
        <v>5</v>
      </c>
      <c r="L1276">
        <v>5</v>
      </c>
      <c r="M1276" t="s">
        <v>5071</v>
      </c>
      <c r="N1276" t="s">
        <v>5071</v>
      </c>
      <c r="O1276">
        <v>1</v>
      </c>
      <c r="P1276">
        <v>1</v>
      </c>
    </row>
    <row r="1277" spans="1:16" x14ac:dyDescent="0.3">
      <c r="A1277" t="s">
        <v>2635</v>
      </c>
      <c r="B1277" s="1">
        <v>46046.15625</v>
      </c>
      <c r="C1277" t="s">
        <v>40</v>
      </c>
      <c r="D1277" t="s">
        <v>18</v>
      </c>
      <c r="E1277" t="s">
        <v>16</v>
      </c>
      <c r="F1277" t="s">
        <v>10</v>
      </c>
      <c r="G1277">
        <v>0.15625</v>
      </c>
      <c r="H1277" s="1">
        <v>46046</v>
      </c>
      <c r="I1277">
        <v>1</v>
      </c>
      <c r="J1277">
        <v>5</v>
      </c>
      <c r="K1277">
        <v>2</v>
      </c>
      <c r="L1277">
        <v>10</v>
      </c>
      <c r="M1277" t="s">
        <v>5071</v>
      </c>
      <c r="N1277" t="s">
        <v>5071</v>
      </c>
      <c r="O1277">
        <v>1</v>
      </c>
      <c r="P1277">
        <v>0</v>
      </c>
    </row>
    <row r="1278" spans="1:16" x14ac:dyDescent="0.3">
      <c r="A1278" t="s">
        <v>3322</v>
      </c>
      <c r="B1278" s="1">
        <v>46046.168055555558</v>
      </c>
      <c r="C1278" t="s">
        <v>7</v>
      </c>
      <c r="D1278" t="s">
        <v>15</v>
      </c>
      <c r="E1278" t="s">
        <v>31</v>
      </c>
      <c r="F1278" t="s">
        <v>10</v>
      </c>
      <c r="G1278">
        <v>0.16805555555555557</v>
      </c>
      <c r="H1278" s="1">
        <v>46046</v>
      </c>
      <c r="I1278">
        <v>1</v>
      </c>
      <c r="J1278">
        <v>3</v>
      </c>
      <c r="K1278">
        <v>2</v>
      </c>
      <c r="L1278">
        <v>6</v>
      </c>
      <c r="M1278" t="s">
        <v>5071</v>
      </c>
      <c r="N1278" t="s">
        <v>5071</v>
      </c>
      <c r="O1278">
        <v>1</v>
      </c>
      <c r="P1278">
        <v>0</v>
      </c>
    </row>
    <row r="1279" spans="1:16" x14ac:dyDescent="0.3">
      <c r="A1279" t="s">
        <v>2321</v>
      </c>
      <c r="B1279" s="1">
        <v>46046.168749999997</v>
      </c>
      <c r="C1279" t="s">
        <v>7</v>
      </c>
      <c r="D1279" t="s">
        <v>22</v>
      </c>
      <c r="E1279" t="s">
        <v>19</v>
      </c>
      <c r="F1279" t="s">
        <v>20</v>
      </c>
      <c r="G1279">
        <v>0.16875000000000001</v>
      </c>
      <c r="H1279" s="1">
        <v>46046</v>
      </c>
      <c r="I1279">
        <v>1</v>
      </c>
      <c r="J1279">
        <v>3</v>
      </c>
      <c r="K1279">
        <v>2</v>
      </c>
      <c r="L1279">
        <v>6</v>
      </c>
      <c r="M1279" t="s">
        <v>5071</v>
      </c>
      <c r="N1279" t="s">
        <v>5071</v>
      </c>
      <c r="O1279">
        <v>1</v>
      </c>
      <c r="P1279">
        <v>0</v>
      </c>
    </row>
    <row r="1280" spans="1:16" x14ac:dyDescent="0.3">
      <c r="A1280" t="s">
        <v>4470</v>
      </c>
      <c r="B1280" s="1">
        <v>46046.21597222222</v>
      </c>
      <c r="C1280" t="s">
        <v>7</v>
      </c>
      <c r="D1280" t="s">
        <v>8</v>
      </c>
      <c r="E1280" t="s">
        <v>19</v>
      </c>
      <c r="F1280" t="s">
        <v>20</v>
      </c>
      <c r="G1280">
        <v>0.21597222222222223</v>
      </c>
      <c r="H1280" s="1">
        <v>46046</v>
      </c>
      <c r="I1280">
        <v>1</v>
      </c>
      <c r="J1280">
        <v>3</v>
      </c>
      <c r="K1280">
        <v>2</v>
      </c>
      <c r="L1280">
        <v>6</v>
      </c>
      <c r="M1280" t="s">
        <v>5071</v>
      </c>
      <c r="N1280" t="s">
        <v>5071</v>
      </c>
      <c r="O1280">
        <v>1</v>
      </c>
      <c r="P1280">
        <v>0</v>
      </c>
    </row>
    <row r="1281" spans="1:16" x14ac:dyDescent="0.3">
      <c r="A1281" t="s">
        <v>1326</v>
      </c>
      <c r="B1281" s="1">
        <v>46046.229861111111</v>
      </c>
      <c r="C1281" t="s">
        <v>7</v>
      </c>
      <c r="D1281" t="s">
        <v>8</v>
      </c>
      <c r="E1281" t="s">
        <v>31</v>
      </c>
      <c r="F1281" t="s">
        <v>20</v>
      </c>
      <c r="G1281">
        <v>0.2298611111111111</v>
      </c>
      <c r="H1281" s="1">
        <v>46046</v>
      </c>
      <c r="I1281">
        <v>1</v>
      </c>
      <c r="J1281">
        <v>3</v>
      </c>
      <c r="K1281">
        <v>2</v>
      </c>
      <c r="L1281">
        <v>6</v>
      </c>
      <c r="M1281" t="s">
        <v>5071</v>
      </c>
      <c r="N1281" t="s">
        <v>5071</v>
      </c>
      <c r="O1281">
        <v>1</v>
      </c>
      <c r="P1281">
        <v>0</v>
      </c>
    </row>
    <row r="1282" spans="1:16" x14ac:dyDescent="0.3">
      <c r="A1282" t="s">
        <v>4552</v>
      </c>
      <c r="B1282" s="1">
        <v>46046.255555555559</v>
      </c>
      <c r="C1282" t="s">
        <v>7</v>
      </c>
      <c r="D1282" t="s">
        <v>15</v>
      </c>
      <c r="E1282" t="s">
        <v>19</v>
      </c>
      <c r="F1282" t="s">
        <v>13</v>
      </c>
      <c r="G1282">
        <v>0.25555555555555554</v>
      </c>
      <c r="H1282" s="1">
        <v>46046</v>
      </c>
      <c r="I1282">
        <v>1</v>
      </c>
      <c r="J1282">
        <v>3</v>
      </c>
      <c r="K1282">
        <v>1</v>
      </c>
      <c r="L1282">
        <v>3</v>
      </c>
      <c r="M1282" t="s">
        <v>5069</v>
      </c>
      <c r="N1282" t="s">
        <v>5069</v>
      </c>
      <c r="O1282">
        <v>1</v>
      </c>
      <c r="P1282">
        <v>0</v>
      </c>
    </row>
    <row r="1283" spans="1:16" x14ac:dyDescent="0.3">
      <c r="A1283" t="s">
        <v>311</v>
      </c>
      <c r="B1283" s="1">
        <v>46046.272916666669</v>
      </c>
      <c r="C1283" t="s">
        <v>7</v>
      </c>
      <c r="D1283" t="s">
        <v>15</v>
      </c>
      <c r="E1283" t="s">
        <v>19</v>
      </c>
      <c r="F1283" t="s">
        <v>20</v>
      </c>
      <c r="G1283">
        <v>0.27291666666666664</v>
      </c>
      <c r="H1283" s="1">
        <v>46046</v>
      </c>
      <c r="I1283">
        <v>1</v>
      </c>
      <c r="J1283">
        <v>3</v>
      </c>
      <c r="K1283">
        <v>2</v>
      </c>
      <c r="L1283">
        <v>6</v>
      </c>
      <c r="M1283" t="s">
        <v>5071</v>
      </c>
      <c r="N1283" t="s">
        <v>5071</v>
      </c>
      <c r="O1283">
        <v>1</v>
      </c>
      <c r="P1283">
        <v>0</v>
      </c>
    </row>
    <row r="1284" spans="1:16" x14ac:dyDescent="0.3">
      <c r="A1284" t="s">
        <v>146</v>
      </c>
      <c r="B1284" s="1">
        <v>46046.279166666667</v>
      </c>
      <c r="C1284" t="s">
        <v>47</v>
      </c>
      <c r="D1284" t="s">
        <v>8</v>
      </c>
      <c r="E1284" t="s">
        <v>16</v>
      </c>
      <c r="F1284" t="s">
        <v>10</v>
      </c>
      <c r="G1284">
        <v>0.27916666666666667</v>
      </c>
      <c r="H1284" s="1">
        <v>46046</v>
      </c>
      <c r="I1284">
        <v>1</v>
      </c>
      <c r="J1284">
        <v>1</v>
      </c>
      <c r="K1284">
        <v>2</v>
      </c>
      <c r="L1284">
        <v>2</v>
      </c>
      <c r="M1284" t="s">
        <v>5069</v>
      </c>
      <c r="N1284" t="s">
        <v>5069</v>
      </c>
      <c r="O1284">
        <v>1</v>
      </c>
      <c r="P1284">
        <v>0</v>
      </c>
    </row>
    <row r="1285" spans="1:16" x14ac:dyDescent="0.3">
      <c r="A1285" t="s">
        <v>2679</v>
      </c>
      <c r="B1285" s="1">
        <v>46046.290277777778</v>
      </c>
      <c r="C1285" t="s">
        <v>7</v>
      </c>
      <c r="D1285" t="s">
        <v>15</v>
      </c>
      <c r="E1285" t="s">
        <v>19</v>
      </c>
      <c r="F1285" t="s">
        <v>13</v>
      </c>
      <c r="G1285">
        <v>0.2902777777777778</v>
      </c>
      <c r="H1285" s="1">
        <v>46046</v>
      </c>
      <c r="I1285">
        <v>1</v>
      </c>
      <c r="J1285">
        <v>3</v>
      </c>
      <c r="K1285">
        <v>1</v>
      </c>
      <c r="L1285">
        <v>3</v>
      </c>
      <c r="M1285" t="s">
        <v>5069</v>
      </c>
      <c r="N1285" t="s">
        <v>5069</v>
      </c>
      <c r="O1285">
        <v>1</v>
      </c>
      <c r="P1285">
        <v>0</v>
      </c>
    </row>
    <row r="1286" spans="1:16" x14ac:dyDescent="0.3">
      <c r="A1286" t="s">
        <v>3842</v>
      </c>
      <c r="B1286" s="1">
        <v>46046.297222222223</v>
      </c>
      <c r="C1286" t="s">
        <v>40</v>
      </c>
      <c r="D1286" t="s">
        <v>15</v>
      </c>
      <c r="E1286" t="s">
        <v>16</v>
      </c>
      <c r="F1286" t="s">
        <v>10</v>
      </c>
      <c r="G1286">
        <v>0.29722222222222222</v>
      </c>
      <c r="H1286" s="1">
        <v>46046</v>
      </c>
      <c r="I1286">
        <v>1</v>
      </c>
      <c r="J1286">
        <v>5</v>
      </c>
      <c r="K1286">
        <v>2</v>
      </c>
      <c r="L1286">
        <v>10</v>
      </c>
      <c r="M1286" t="s">
        <v>5071</v>
      </c>
      <c r="N1286" t="s">
        <v>5071</v>
      </c>
      <c r="O1286">
        <v>1</v>
      </c>
      <c r="P1286">
        <v>0</v>
      </c>
    </row>
    <row r="1287" spans="1:16" x14ac:dyDescent="0.3">
      <c r="A1287" t="s">
        <v>2643</v>
      </c>
      <c r="B1287" s="1">
        <v>46046.304861111108</v>
      </c>
      <c r="C1287" t="s">
        <v>7</v>
      </c>
      <c r="D1287" t="s">
        <v>18</v>
      </c>
      <c r="E1287" t="s">
        <v>19</v>
      </c>
      <c r="F1287" t="s">
        <v>10</v>
      </c>
      <c r="G1287">
        <v>0.30486111111111114</v>
      </c>
      <c r="H1287" s="1">
        <v>46046</v>
      </c>
      <c r="I1287">
        <v>1</v>
      </c>
      <c r="J1287">
        <v>3</v>
      </c>
      <c r="K1287">
        <v>2</v>
      </c>
      <c r="L1287">
        <v>6</v>
      </c>
      <c r="M1287" t="s">
        <v>5071</v>
      </c>
      <c r="N1287" t="s">
        <v>5071</v>
      </c>
      <c r="O1287">
        <v>1</v>
      </c>
      <c r="P1287">
        <v>0</v>
      </c>
    </row>
    <row r="1288" spans="1:16" x14ac:dyDescent="0.3">
      <c r="A1288" t="s">
        <v>1053</v>
      </c>
      <c r="B1288" s="1">
        <v>46046.306944444441</v>
      </c>
      <c r="C1288" t="s">
        <v>7</v>
      </c>
      <c r="D1288" t="s">
        <v>8</v>
      </c>
      <c r="E1288" t="s">
        <v>19</v>
      </c>
      <c r="F1288" t="s">
        <v>10</v>
      </c>
      <c r="G1288">
        <v>0.30694444444444446</v>
      </c>
      <c r="H1288" s="1">
        <v>46046</v>
      </c>
      <c r="I1288">
        <v>1</v>
      </c>
      <c r="J1288">
        <v>3</v>
      </c>
      <c r="K1288">
        <v>2</v>
      </c>
      <c r="L1288">
        <v>6</v>
      </c>
      <c r="M1288" t="s">
        <v>5071</v>
      </c>
      <c r="N1288" t="s">
        <v>5071</v>
      </c>
      <c r="O1288">
        <v>1</v>
      </c>
      <c r="P1288">
        <v>0</v>
      </c>
    </row>
    <row r="1289" spans="1:16" x14ac:dyDescent="0.3">
      <c r="A1289" t="s">
        <v>2587</v>
      </c>
      <c r="B1289" s="1">
        <v>46046.316666666666</v>
      </c>
      <c r="C1289" t="s">
        <v>7</v>
      </c>
      <c r="D1289" t="s">
        <v>8</v>
      </c>
      <c r="E1289" t="s">
        <v>31</v>
      </c>
      <c r="F1289" t="s">
        <v>13</v>
      </c>
      <c r="G1289">
        <v>0.31666666666666665</v>
      </c>
      <c r="H1289" s="1">
        <v>46046</v>
      </c>
      <c r="I1289">
        <v>1</v>
      </c>
      <c r="J1289">
        <v>3</v>
      </c>
      <c r="K1289">
        <v>1</v>
      </c>
      <c r="L1289">
        <v>3</v>
      </c>
      <c r="M1289" t="s">
        <v>5069</v>
      </c>
      <c r="N1289" t="s">
        <v>5069</v>
      </c>
      <c r="O1289">
        <v>1</v>
      </c>
      <c r="P1289">
        <v>0</v>
      </c>
    </row>
    <row r="1290" spans="1:16" x14ac:dyDescent="0.3">
      <c r="A1290" t="s">
        <v>1422</v>
      </c>
      <c r="B1290" s="1">
        <v>46046.338888888888</v>
      </c>
      <c r="C1290" t="s">
        <v>35</v>
      </c>
      <c r="D1290" t="s">
        <v>8</v>
      </c>
      <c r="E1290" t="s">
        <v>9</v>
      </c>
      <c r="F1290" t="s">
        <v>20</v>
      </c>
      <c r="G1290">
        <v>0.33888888888888891</v>
      </c>
      <c r="H1290" s="1">
        <v>46046</v>
      </c>
      <c r="I1290">
        <v>1</v>
      </c>
      <c r="J1290">
        <v>1</v>
      </c>
      <c r="K1290">
        <v>2</v>
      </c>
      <c r="L1290">
        <v>2</v>
      </c>
      <c r="M1290" t="s">
        <v>5069</v>
      </c>
      <c r="N1290" t="s">
        <v>5069</v>
      </c>
      <c r="O1290">
        <v>1</v>
      </c>
      <c r="P1290">
        <v>0</v>
      </c>
    </row>
    <row r="1291" spans="1:16" x14ac:dyDescent="0.3">
      <c r="A1291" t="s">
        <v>2730</v>
      </c>
      <c r="B1291" s="1">
        <v>46046.34375</v>
      </c>
      <c r="C1291" t="s">
        <v>7</v>
      </c>
      <c r="D1291" t="s">
        <v>15</v>
      </c>
      <c r="E1291" t="s">
        <v>19</v>
      </c>
      <c r="F1291" t="s">
        <v>20</v>
      </c>
      <c r="G1291">
        <v>0.34375</v>
      </c>
      <c r="H1291" s="1">
        <v>46046</v>
      </c>
      <c r="I1291">
        <v>1</v>
      </c>
      <c r="J1291">
        <v>3</v>
      </c>
      <c r="K1291">
        <v>2</v>
      </c>
      <c r="L1291">
        <v>6</v>
      </c>
      <c r="M1291" t="s">
        <v>5071</v>
      </c>
      <c r="N1291" t="s">
        <v>5071</v>
      </c>
      <c r="O1291">
        <v>1</v>
      </c>
      <c r="P1291">
        <v>0</v>
      </c>
    </row>
    <row r="1292" spans="1:16" x14ac:dyDescent="0.3">
      <c r="A1292" t="s">
        <v>325</v>
      </c>
      <c r="B1292" s="1">
        <v>46046.352083333331</v>
      </c>
      <c r="C1292" t="s">
        <v>12</v>
      </c>
      <c r="D1292" t="s">
        <v>18</v>
      </c>
      <c r="E1292" t="s">
        <v>9</v>
      </c>
      <c r="F1292" t="s">
        <v>10</v>
      </c>
      <c r="G1292">
        <v>0.35208333333333336</v>
      </c>
      <c r="H1292" s="1">
        <v>46046</v>
      </c>
      <c r="I1292">
        <v>1</v>
      </c>
      <c r="J1292">
        <v>1</v>
      </c>
      <c r="K1292">
        <v>2</v>
      </c>
      <c r="L1292">
        <v>2</v>
      </c>
      <c r="M1292" t="s">
        <v>5069</v>
      </c>
      <c r="N1292" t="s">
        <v>5069</v>
      </c>
      <c r="O1292">
        <v>1</v>
      </c>
      <c r="P1292">
        <v>0</v>
      </c>
    </row>
    <row r="1293" spans="1:16" x14ac:dyDescent="0.3">
      <c r="A1293" t="s">
        <v>3627</v>
      </c>
      <c r="B1293" s="1">
        <v>46046.381249999999</v>
      </c>
      <c r="C1293" t="s">
        <v>7</v>
      </c>
      <c r="D1293" t="s">
        <v>8</v>
      </c>
      <c r="E1293" t="s">
        <v>19</v>
      </c>
      <c r="F1293" t="s">
        <v>20</v>
      </c>
      <c r="G1293">
        <v>0.38124999999999998</v>
      </c>
      <c r="H1293" s="1">
        <v>46046</v>
      </c>
      <c r="I1293">
        <v>1</v>
      </c>
      <c r="J1293">
        <v>3</v>
      </c>
      <c r="K1293">
        <v>2</v>
      </c>
      <c r="L1293">
        <v>6</v>
      </c>
      <c r="M1293" t="s">
        <v>5071</v>
      </c>
      <c r="N1293" t="s">
        <v>5071</v>
      </c>
      <c r="O1293">
        <v>1</v>
      </c>
      <c r="P1293">
        <v>0</v>
      </c>
    </row>
    <row r="1294" spans="1:16" x14ac:dyDescent="0.3">
      <c r="A1294" t="s">
        <v>3733</v>
      </c>
      <c r="B1294" s="1">
        <v>46046.414583333331</v>
      </c>
      <c r="C1294" t="s">
        <v>47</v>
      </c>
      <c r="D1294" t="s">
        <v>8</v>
      </c>
      <c r="E1294" t="s">
        <v>19</v>
      </c>
      <c r="F1294" t="s">
        <v>33</v>
      </c>
      <c r="G1294">
        <v>0.41458333333333336</v>
      </c>
      <c r="H1294" s="1">
        <v>46046</v>
      </c>
      <c r="I1294">
        <v>1</v>
      </c>
      <c r="J1294">
        <v>1</v>
      </c>
      <c r="K1294">
        <v>4</v>
      </c>
      <c r="L1294">
        <v>4</v>
      </c>
      <c r="M1294" t="s">
        <v>5069</v>
      </c>
      <c r="N1294" t="s">
        <v>5069</v>
      </c>
      <c r="O1294">
        <v>1</v>
      </c>
      <c r="P1294">
        <v>1</v>
      </c>
    </row>
    <row r="1295" spans="1:16" x14ac:dyDescent="0.3">
      <c r="A1295" t="s">
        <v>4938</v>
      </c>
      <c r="B1295" s="1">
        <v>46046.427777777775</v>
      </c>
      <c r="C1295" t="s">
        <v>7</v>
      </c>
      <c r="D1295" t="s">
        <v>18</v>
      </c>
      <c r="E1295" t="s">
        <v>19</v>
      </c>
      <c r="F1295" t="s">
        <v>13</v>
      </c>
      <c r="G1295">
        <v>0.42777777777777776</v>
      </c>
      <c r="H1295" s="1">
        <v>46046</v>
      </c>
      <c r="I1295">
        <v>1</v>
      </c>
      <c r="J1295">
        <v>3</v>
      </c>
      <c r="K1295">
        <v>1</v>
      </c>
      <c r="L1295">
        <v>3</v>
      </c>
      <c r="M1295" t="s">
        <v>5069</v>
      </c>
      <c r="N1295" t="s">
        <v>5069</v>
      </c>
      <c r="O1295">
        <v>1</v>
      </c>
      <c r="P1295">
        <v>0</v>
      </c>
    </row>
    <row r="1296" spans="1:16" x14ac:dyDescent="0.3">
      <c r="A1296" t="s">
        <v>3158</v>
      </c>
      <c r="B1296" s="1">
        <v>46046.48541666667</v>
      </c>
      <c r="C1296" t="s">
        <v>7</v>
      </c>
      <c r="D1296" t="s">
        <v>18</v>
      </c>
      <c r="E1296" t="s">
        <v>19</v>
      </c>
      <c r="F1296" t="s">
        <v>10</v>
      </c>
      <c r="G1296">
        <v>0.48541666666666666</v>
      </c>
      <c r="H1296" s="1">
        <v>46046</v>
      </c>
      <c r="I1296">
        <v>1</v>
      </c>
      <c r="J1296">
        <v>3</v>
      </c>
      <c r="K1296">
        <v>2</v>
      </c>
      <c r="L1296">
        <v>6</v>
      </c>
      <c r="M1296" t="s">
        <v>5071</v>
      </c>
      <c r="N1296" t="s">
        <v>5071</v>
      </c>
      <c r="O1296">
        <v>1</v>
      </c>
      <c r="P1296">
        <v>0</v>
      </c>
    </row>
    <row r="1297" spans="1:16" x14ac:dyDescent="0.3">
      <c r="A1297" t="s">
        <v>1650</v>
      </c>
      <c r="B1297" s="1">
        <v>46046.5625</v>
      </c>
      <c r="C1297" t="s">
        <v>7</v>
      </c>
      <c r="D1297" t="s">
        <v>22</v>
      </c>
      <c r="E1297" t="s">
        <v>19</v>
      </c>
      <c r="F1297" t="s">
        <v>10</v>
      </c>
      <c r="G1297">
        <v>0.5625</v>
      </c>
      <c r="H1297" s="1">
        <v>46046</v>
      </c>
      <c r="I1297">
        <v>1</v>
      </c>
      <c r="J1297">
        <v>3</v>
      </c>
      <c r="K1297">
        <v>2</v>
      </c>
      <c r="L1297">
        <v>6</v>
      </c>
      <c r="M1297" t="s">
        <v>5071</v>
      </c>
      <c r="N1297" t="s">
        <v>5071</v>
      </c>
      <c r="O1297">
        <v>1</v>
      </c>
      <c r="P1297">
        <v>0</v>
      </c>
    </row>
    <row r="1298" spans="1:16" x14ac:dyDescent="0.3">
      <c r="A1298" t="s">
        <v>2614</v>
      </c>
      <c r="B1298" s="1">
        <v>46046.626388888886</v>
      </c>
      <c r="C1298" t="s">
        <v>7</v>
      </c>
      <c r="D1298" t="s">
        <v>18</v>
      </c>
      <c r="E1298" t="s">
        <v>19</v>
      </c>
      <c r="F1298" t="s">
        <v>20</v>
      </c>
      <c r="G1298">
        <v>0.62638888888888888</v>
      </c>
      <c r="H1298" s="1">
        <v>46046</v>
      </c>
      <c r="I1298">
        <v>1</v>
      </c>
      <c r="J1298">
        <v>3</v>
      </c>
      <c r="K1298">
        <v>2</v>
      </c>
      <c r="L1298">
        <v>6</v>
      </c>
      <c r="M1298" t="s">
        <v>5071</v>
      </c>
      <c r="N1298" t="s">
        <v>5071</v>
      </c>
      <c r="O1298">
        <v>1</v>
      </c>
      <c r="P1298">
        <v>0</v>
      </c>
    </row>
    <row r="1299" spans="1:16" x14ac:dyDescent="0.3">
      <c r="A1299" t="s">
        <v>4143</v>
      </c>
      <c r="B1299" s="1">
        <v>46046.659722222219</v>
      </c>
      <c r="C1299" t="s">
        <v>7</v>
      </c>
      <c r="D1299" t="s">
        <v>15</v>
      </c>
      <c r="E1299" t="s">
        <v>19</v>
      </c>
      <c r="F1299" t="s">
        <v>10</v>
      </c>
      <c r="G1299">
        <v>0.65972222222222221</v>
      </c>
      <c r="H1299" s="1">
        <v>46046</v>
      </c>
      <c r="I1299">
        <v>1</v>
      </c>
      <c r="J1299">
        <v>3</v>
      </c>
      <c r="K1299">
        <v>2</v>
      </c>
      <c r="L1299">
        <v>6</v>
      </c>
      <c r="M1299" t="s">
        <v>5071</v>
      </c>
      <c r="N1299" t="s">
        <v>5071</v>
      </c>
      <c r="O1299">
        <v>1</v>
      </c>
      <c r="P1299">
        <v>0</v>
      </c>
    </row>
    <row r="1300" spans="1:16" x14ac:dyDescent="0.3">
      <c r="A1300" t="s">
        <v>533</v>
      </c>
      <c r="B1300" s="1">
        <v>46046.664583333331</v>
      </c>
      <c r="C1300" t="s">
        <v>26</v>
      </c>
      <c r="D1300" t="s">
        <v>22</v>
      </c>
      <c r="E1300" t="s">
        <v>16</v>
      </c>
      <c r="F1300" t="s">
        <v>20</v>
      </c>
      <c r="G1300">
        <v>0.6645833333333333</v>
      </c>
      <c r="H1300" s="1">
        <v>46046</v>
      </c>
      <c r="I1300">
        <v>1</v>
      </c>
      <c r="J1300">
        <v>3</v>
      </c>
      <c r="K1300">
        <v>2</v>
      </c>
      <c r="L1300">
        <v>6</v>
      </c>
      <c r="M1300" t="s">
        <v>5071</v>
      </c>
      <c r="N1300" t="s">
        <v>5071</v>
      </c>
      <c r="O1300">
        <v>1</v>
      </c>
      <c r="P1300">
        <v>0</v>
      </c>
    </row>
    <row r="1301" spans="1:16" x14ac:dyDescent="0.3">
      <c r="A1301" t="s">
        <v>1896</v>
      </c>
      <c r="B1301" s="1">
        <v>46046.668055555558</v>
      </c>
      <c r="C1301" t="s">
        <v>7</v>
      </c>
      <c r="D1301" t="s">
        <v>22</v>
      </c>
      <c r="E1301" t="s">
        <v>19</v>
      </c>
      <c r="F1301" t="s">
        <v>20</v>
      </c>
      <c r="G1301">
        <v>0.66805555555555551</v>
      </c>
      <c r="H1301" s="1">
        <v>46046</v>
      </c>
      <c r="I1301">
        <v>1</v>
      </c>
      <c r="J1301">
        <v>3</v>
      </c>
      <c r="K1301">
        <v>2</v>
      </c>
      <c r="L1301">
        <v>6</v>
      </c>
      <c r="M1301" t="s">
        <v>5071</v>
      </c>
      <c r="N1301" t="s">
        <v>5071</v>
      </c>
      <c r="O1301">
        <v>1</v>
      </c>
      <c r="P1301">
        <v>0</v>
      </c>
    </row>
    <row r="1302" spans="1:16" x14ac:dyDescent="0.3">
      <c r="A1302" t="s">
        <v>3340</v>
      </c>
      <c r="B1302" s="1">
        <v>46046.745138888888</v>
      </c>
      <c r="C1302" t="s">
        <v>7</v>
      </c>
      <c r="D1302" t="s">
        <v>18</v>
      </c>
      <c r="E1302" t="s">
        <v>19</v>
      </c>
      <c r="F1302" t="s">
        <v>10</v>
      </c>
      <c r="G1302">
        <v>0.74513888888888891</v>
      </c>
      <c r="H1302" s="1">
        <v>46046</v>
      </c>
      <c r="I1302">
        <v>1</v>
      </c>
      <c r="J1302">
        <v>3</v>
      </c>
      <c r="K1302">
        <v>2</v>
      </c>
      <c r="L1302">
        <v>6</v>
      </c>
      <c r="M1302" t="s">
        <v>5071</v>
      </c>
      <c r="N1302" t="s">
        <v>5071</v>
      </c>
      <c r="O1302">
        <v>1</v>
      </c>
      <c r="P1302">
        <v>0</v>
      </c>
    </row>
    <row r="1303" spans="1:16" x14ac:dyDescent="0.3">
      <c r="A1303" t="s">
        <v>2880</v>
      </c>
      <c r="B1303" s="1">
        <v>46046.783333333333</v>
      </c>
      <c r="C1303" t="s">
        <v>35</v>
      </c>
      <c r="D1303" t="s">
        <v>22</v>
      </c>
      <c r="E1303" t="s">
        <v>19</v>
      </c>
      <c r="F1303" t="s">
        <v>13</v>
      </c>
      <c r="G1303">
        <v>0.78333333333333333</v>
      </c>
      <c r="H1303" s="1">
        <v>46046</v>
      </c>
      <c r="I1303">
        <v>1</v>
      </c>
      <c r="J1303">
        <v>1</v>
      </c>
      <c r="K1303">
        <v>1</v>
      </c>
      <c r="L1303">
        <v>1</v>
      </c>
      <c r="M1303" t="s">
        <v>5069</v>
      </c>
      <c r="N1303" t="s">
        <v>5069</v>
      </c>
      <c r="O1303">
        <v>1</v>
      </c>
      <c r="P1303">
        <v>0</v>
      </c>
    </row>
    <row r="1304" spans="1:16" x14ac:dyDescent="0.3">
      <c r="A1304" t="s">
        <v>46</v>
      </c>
      <c r="B1304" s="1">
        <v>46046.8125</v>
      </c>
      <c r="C1304" t="s">
        <v>47</v>
      </c>
      <c r="D1304" t="s">
        <v>15</v>
      </c>
      <c r="E1304" t="s">
        <v>9</v>
      </c>
      <c r="F1304" t="s">
        <v>20</v>
      </c>
      <c r="G1304">
        <v>0.8125</v>
      </c>
      <c r="H1304" s="1">
        <v>46046</v>
      </c>
      <c r="I1304">
        <v>1</v>
      </c>
      <c r="J1304">
        <v>1</v>
      </c>
      <c r="K1304">
        <v>2</v>
      </c>
      <c r="L1304">
        <v>2</v>
      </c>
      <c r="M1304" t="s">
        <v>5069</v>
      </c>
      <c r="N1304" t="s">
        <v>5069</v>
      </c>
      <c r="O1304">
        <v>1</v>
      </c>
      <c r="P1304">
        <v>0</v>
      </c>
    </row>
    <row r="1305" spans="1:16" x14ac:dyDescent="0.3">
      <c r="A1305" t="s">
        <v>4852</v>
      </c>
      <c r="B1305" s="1">
        <v>46046.81527777778</v>
      </c>
      <c r="C1305" t="s">
        <v>7</v>
      </c>
      <c r="D1305" t="s">
        <v>18</v>
      </c>
      <c r="E1305" t="s">
        <v>19</v>
      </c>
      <c r="F1305" t="s">
        <v>53</v>
      </c>
      <c r="G1305">
        <v>0.81527777777777777</v>
      </c>
      <c r="H1305" s="1">
        <v>46046</v>
      </c>
      <c r="I1305">
        <v>1</v>
      </c>
      <c r="J1305">
        <v>3</v>
      </c>
      <c r="K1305">
        <v>5</v>
      </c>
      <c r="L1305">
        <v>15</v>
      </c>
      <c r="M1305" t="s">
        <v>5073</v>
      </c>
      <c r="N1305" t="s">
        <v>5073</v>
      </c>
      <c r="O1305">
        <v>1</v>
      </c>
      <c r="P1305">
        <v>1</v>
      </c>
    </row>
    <row r="1306" spans="1:16" x14ac:dyDescent="0.3">
      <c r="A1306" t="s">
        <v>4819</v>
      </c>
      <c r="B1306" s="1">
        <v>46046.817361111112</v>
      </c>
      <c r="C1306" t="s">
        <v>7</v>
      </c>
      <c r="D1306" t="s">
        <v>8</v>
      </c>
      <c r="E1306" t="s">
        <v>31</v>
      </c>
      <c r="F1306" t="s">
        <v>10</v>
      </c>
      <c r="G1306">
        <v>0.81736111111111109</v>
      </c>
      <c r="H1306" s="1">
        <v>46046</v>
      </c>
      <c r="I1306">
        <v>1</v>
      </c>
      <c r="J1306">
        <v>3</v>
      </c>
      <c r="K1306">
        <v>2</v>
      </c>
      <c r="L1306">
        <v>6</v>
      </c>
      <c r="M1306" t="s">
        <v>5071</v>
      </c>
      <c r="N1306" t="s">
        <v>5071</v>
      </c>
      <c r="O1306">
        <v>1</v>
      </c>
      <c r="P1306">
        <v>0</v>
      </c>
    </row>
    <row r="1307" spans="1:16" x14ac:dyDescent="0.3">
      <c r="A1307" t="s">
        <v>3532</v>
      </c>
      <c r="B1307" s="1">
        <v>46046.821527777778</v>
      </c>
      <c r="C1307" t="s">
        <v>26</v>
      </c>
      <c r="D1307" t="s">
        <v>22</v>
      </c>
      <c r="E1307" t="s">
        <v>31</v>
      </c>
      <c r="F1307" t="s">
        <v>20</v>
      </c>
      <c r="G1307">
        <v>0.82152777777777775</v>
      </c>
      <c r="H1307" s="1">
        <v>46046</v>
      </c>
      <c r="I1307">
        <v>1</v>
      </c>
      <c r="J1307">
        <v>3</v>
      </c>
      <c r="K1307">
        <v>2</v>
      </c>
      <c r="L1307">
        <v>6</v>
      </c>
      <c r="M1307" t="s">
        <v>5071</v>
      </c>
      <c r="N1307" t="s">
        <v>5071</v>
      </c>
      <c r="O1307">
        <v>1</v>
      </c>
      <c r="P1307">
        <v>0</v>
      </c>
    </row>
    <row r="1308" spans="1:16" x14ac:dyDescent="0.3">
      <c r="A1308" t="s">
        <v>1059</v>
      </c>
      <c r="B1308" s="1">
        <v>46046.827777777777</v>
      </c>
      <c r="C1308" t="s">
        <v>47</v>
      </c>
      <c r="D1308" t="s">
        <v>22</v>
      </c>
      <c r="E1308" t="s">
        <v>9</v>
      </c>
      <c r="F1308" t="s">
        <v>10</v>
      </c>
      <c r="G1308">
        <v>0.82777777777777772</v>
      </c>
      <c r="H1308" s="1">
        <v>46046</v>
      </c>
      <c r="I1308">
        <v>1</v>
      </c>
      <c r="J1308">
        <v>1</v>
      </c>
      <c r="K1308">
        <v>2</v>
      </c>
      <c r="L1308">
        <v>2</v>
      </c>
      <c r="M1308" t="s">
        <v>5069</v>
      </c>
      <c r="N1308" t="s">
        <v>5069</v>
      </c>
      <c r="O1308">
        <v>1</v>
      </c>
      <c r="P1308">
        <v>0</v>
      </c>
    </row>
    <row r="1309" spans="1:16" x14ac:dyDescent="0.3">
      <c r="A1309" t="s">
        <v>865</v>
      </c>
      <c r="B1309" s="1">
        <v>46046.847916666666</v>
      </c>
      <c r="C1309" t="s">
        <v>26</v>
      </c>
      <c r="D1309" t="s">
        <v>8</v>
      </c>
      <c r="E1309" t="s">
        <v>9</v>
      </c>
      <c r="F1309" t="s">
        <v>20</v>
      </c>
      <c r="G1309">
        <v>0.84791666666666665</v>
      </c>
      <c r="H1309" s="1">
        <v>46046</v>
      </c>
      <c r="I1309">
        <v>1</v>
      </c>
      <c r="J1309">
        <v>3</v>
      </c>
      <c r="K1309">
        <v>2</v>
      </c>
      <c r="L1309">
        <v>6</v>
      </c>
      <c r="M1309" t="s">
        <v>5071</v>
      </c>
      <c r="N1309" t="s">
        <v>5071</v>
      </c>
      <c r="O1309">
        <v>1</v>
      </c>
      <c r="P1309">
        <v>0</v>
      </c>
    </row>
    <row r="1310" spans="1:16" x14ac:dyDescent="0.3">
      <c r="A1310" t="s">
        <v>1551</v>
      </c>
      <c r="B1310" s="1">
        <v>46046.900694444441</v>
      </c>
      <c r="C1310" t="s">
        <v>7</v>
      </c>
      <c r="D1310" t="s">
        <v>15</v>
      </c>
      <c r="E1310" t="s">
        <v>19</v>
      </c>
      <c r="F1310" t="s">
        <v>10</v>
      </c>
      <c r="G1310">
        <v>0.90069444444444446</v>
      </c>
      <c r="H1310" s="1">
        <v>46046</v>
      </c>
      <c r="I1310">
        <v>1</v>
      </c>
      <c r="J1310">
        <v>3</v>
      </c>
      <c r="K1310">
        <v>2</v>
      </c>
      <c r="L1310">
        <v>6</v>
      </c>
      <c r="M1310" t="s">
        <v>5071</v>
      </c>
      <c r="N1310" t="s">
        <v>5071</v>
      </c>
      <c r="O1310">
        <v>1</v>
      </c>
      <c r="P1310">
        <v>0</v>
      </c>
    </row>
    <row r="1311" spans="1:16" x14ac:dyDescent="0.3">
      <c r="A1311" t="s">
        <v>2761</v>
      </c>
      <c r="B1311" s="1">
        <v>46046.915972222225</v>
      </c>
      <c r="C1311" t="s">
        <v>40</v>
      </c>
      <c r="D1311" t="s">
        <v>22</v>
      </c>
      <c r="E1311" t="s">
        <v>16</v>
      </c>
      <c r="F1311" t="s">
        <v>20</v>
      </c>
      <c r="G1311">
        <v>0.91597222222222219</v>
      </c>
      <c r="H1311" s="1">
        <v>46046</v>
      </c>
      <c r="I1311">
        <v>1</v>
      </c>
      <c r="J1311">
        <v>5</v>
      </c>
      <c r="K1311">
        <v>2</v>
      </c>
      <c r="L1311">
        <v>10</v>
      </c>
      <c r="M1311" t="s">
        <v>5071</v>
      </c>
      <c r="N1311" t="s">
        <v>5071</v>
      </c>
      <c r="O1311">
        <v>1</v>
      </c>
      <c r="P1311">
        <v>0</v>
      </c>
    </row>
    <row r="1312" spans="1:16" x14ac:dyDescent="0.3">
      <c r="A1312" t="s">
        <v>3551</v>
      </c>
      <c r="B1312" s="1">
        <v>46046.932638888888</v>
      </c>
      <c r="C1312" t="s">
        <v>26</v>
      </c>
      <c r="D1312" t="s">
        <v>8</v>
      </c>
      <c r="E1312" t="s">
        <v>31</v>
      </c>
      <c r="F1312" t="s">
        <v>10</v>
      </c>
      <c r="G1312">
        <v>0.93263888888888891</v>
      </c>
      <c r="H1312" s="1">
        <v>46046</v>
      </c>
      <c r="I1312">
        <v>1</v>
      </c>
      <c r="J1312">
        <v>3</v>
      </c>
      <c r="K1312">
        <v>2</v>
      </c>
      <c r="L1312">
        <v>6</v>
      </c>
      <c r="M1312" t="s">
        <v>5071</v>
      </c>
      <c r="N1312" t="s">
        <v>5071</v>
      </c>
      <c r="O1312">
        <v>1</v>
      </c>
      <c r="P1312">
        <v>0</v>
      </c>
    </row>
    <row r="1313" spans="1:16" x14ac:dyDescent="0.3">
      <c r="A1313" t="s">
        <v>4501</v>
      </c>
      <c r="B1313" s="1">
        <v>46046.936111111114</v>
      </c>
      <c r="C1313" t="s">
        <v>7</v>
      </c>
      <c r="D1313" t="s">
        <v>8</v>
      </c>
      <c r="E1313" t="s">
        <v>19</v>
      </c>
      <c r="F1313" t="s">
        <v>10</v>
      </c>
      <c r="G1313">
        <v>0.93611111111111112</v>
      </c>
      <c r="H1313" s="1">
        <v>46046</v>
      </c>
      <c r="I1313">
        <v>1</v>
      </c>
      <c r="J1313">
        <v>3</v>
      </c>
      <c r="K1313">
        <v>2</v>
      </c>
      <c r="L1313">
        <v>6</v>
      </c>
      <c r="M1313" t="s">
        <v>5071</v>
      </c>
      <c r="N1313" t="s">
        <v>5071</v>
      </c>
      <c r="O1313">
        <v>1</v>
      </c>
      <c r="P1313">
        <v>0</v>
      </c>
    </row>
    <row r="1314" spans="1:16" x14ac:dyDescent="0.3">
      <c r="A1314" t="s">
        <v>1678</v>
      </c>
      <c r="B1314" s="1">
        <v>46046.9375</v>
      </c>
      <c r="C1314" t="s">
        <v>12</v>
      </c>
      <c r="D1314" t="s">
        <v>22</v>
      </c>
      <c r="E1314" t="s">
        <v>16</v>
      </c>
      <c r="F1314" t="s">
        <v>33</v>
      </c>
      <c r="G1314">
        <v>0.9375</v>
      </c>
      <c r="H1314" s="1">
        <v>46046</v>
      </c>
      <c r="I1314">
        <v>1</v>
      </c>
      <c r="J1314">
        <v>1</v>
      </c>
      <c r="K1314">
        <v>4</v>
      </c>
      <c r="L1314">
        <v>4</v>
      </c>
      <c r="M1314" t="s">
        <v>5069</v>
      </c>
      <c r="N1314" t="s">
        <v>5069</v>
      </c>
      <c r="O1314">
        <v>1</v>
      </c>
      <c r="P1314">
        <v>1</v>
      </c>
    </row>
    <row r="1315" spans="1:16" x14ac:dyDescent="0.3">
      <c r="A1315" t="s">
        <v>4658</v>
      </c>
      <c r="B1315" s="1">
        <v>46046.977777777778</v>
      </c>
      <c r="C1315" t="s">
        <v>47</v>
      </c>
      <c r="D1315" t="s">
        <v>8</v>
      </c>
      <c r="E1315" t="s">
        <v>31</v>
      </c>
      <c r="F1315" t="s">
        <v>13</v>
      </c>
      <c r="G1315">
        <v>0.97777777777777775</v>
      </c>
      <c r="H1315" s="1">
        <v>46046</v>
      </c>
      <c r="I1315">
        <v>1</v>
      </c>
      <c r="J1315">
        <v>1</v>
      </c>
      <c r="K1315">
        <v>1</v>
      </c>
      <c r="L1315">
        <v>1</v>
      </c>
      <c r="M1315" t="s">
        <v>5069</v>
      </c>
      <c r="N1315" t="s">
        <v>5069</v>
      </c>
      <c r="O1315">
        <v>1</v>
      </c>
      <c r="P1315">
        <v>0</v>
      </c>
    </row>
    <row r="1316" spans="1:16" x14ac:dyDescent="0.3">
      <c r="A1316" t="s">
        <v>417</v>
      </c>
      <c r="B1316" s="1">
        <v>46047.008333333331</v>
      </c>
      <c r="C1316" t="s">
        <v>7</v>
      </c>
      <c r="D1316" t="s">
        <v>8</v>
      </c>
      <c r="E1316" t="s">
        <v>19</v>
      </c>
      <c r="F1316" t="s">
        <v>10</v>
      </c>
      <c r="G1316">
        <v>8.3333333333333332E-3</v>
      </c>
      <c r="H1316" s="1">
        <v>46047</v>
      </c>
      <c r="I1316">
        <v>1</v>
      </c>
      <c r="J1316">
        <v>3</v>
      </c>
      <c r="K1316">
        <v>2</v>
      </c>
      <c r="L1316">
        <v>6</v>
      </c>
      <c r="M1316" t="s">
        <v>5071</v>
      </c>
      <c r="N1316" t="s">
        <v>5071</v>
      </c>
      <c r="O1316">
        <v>1</v>
      </c>
      <c r="P1316">
        <v>0</v>
      </c>
    </row>
    <row r="1317" spans="1:16" x14ac:dyDescent="0.3">
      <c r="A1317" t="s">
        <v>2473</v>
      </c>
      <c r="B1317" s="1">
        <v>46047.024305555555</v>
      </c>
      <c r="C1317" t="s">
        <v>7</v>
      </c>
      <c r="D1317" t="s">
        <v>22</v>
      </c>
      <c r="E1317" t="s">
        <v>19</v>
      </c>
      <c r="F1317" t="s">
        <v>20</v>
      </c>
      <c r="G1317">
        <v>2.4305555555555556E-2</v>
      </c>
      <c r="H1317" s="1">
        <v>46047</v>
      </c>
      <c r="I1317">
        <v>1</v>
      </c>
      <c r="J1317">
        <v>3</v>
      </c>
      <c r="K1317">
        <v>2</v>
      </c>
      <c r="L1317">
        <v>6</v>
      </c>
      <c r="M1317" t="s">
        <v>5071</v>
      </c>
      <c r="N1317" t="s">
        <v>5071</v>
      </c>
      <c r="O1317">
        <v>1</v>
      </c>
      <c r="P1317">
        <v>0</v>
      </c>
    </row>
    <row r="1318" spans="1:16" x14ac:dyDescent="0.3">
      <c r="A1318" t="s">
        <v>3905</v>
      </c>
      <c r="B1318" s="1">
        <v>46047.036111111112</v>
      </c>
      <c r="C1318" t="s">
        <v>7</v>
      </c>
      <c r="D1318" t="s">
        <v>18</v>
      </c>
      <c r="E1318" t="s">
        <v>19</v>
      </c>
      <c r="F1318" t="s">
        <v>10</v>
      </c>
      <c r="G1318">
        <v>3.6111111111111108E-2</v>
      </c>
      <c r="H1318" s="1">
        <v>46047</v>
      </c>
      <c r="I1318">
        <v>1</v>
      </c>
      <c r="J1318">
        <v>3</v>
      </c>
      <c r="K1318">
        <v>2</v>
      </c>
      <c r="L1318">
        <v>6</v>
      </c>
      <c r="M1318" t="s">
        <v>5071</v>
      </c>
      <c r="N1318" t="s">
        <v>5071</v>
      </c>
      <c r="O1318">
        <v>1</v>
      </c>
      <c r="P1318">
        <v>0</v>
      </c>
    </row>
    <row r="1319" spans="1:16" x14ac:dyDescent="0.3">
      <c r="A1319" t="s">
        <v>3848</v>
      </c>
      <c r="B1319" s="1">
        <v>46047.041666666664</v>
      </c>
      <c r="C1319" t="s">
        <v>35</v>
      </c>
      <c r="D1319" t="s">
        <v>22</v>
      </c>
      <c r="E1319" t="s">
        <v>9</v>
      </c>
      <c r="F1319" t="s">
        <v>10</v>
      </c>
      <c r="G1319">
        <v>4.1666666666666664E-2</v>
      </c>
      <c r="H1319" s="1">
        <v>46047</v>
      </c>
      <c r="I1319">
        <v>1</v>
      </c>
      <c r="J1319">
        <v>1</v>
      </c>
      <c r="K1319">
        <v>2</v>
      </c>
      <c r="L1319">
        <v>2</v>
      </c>
      <c r="M1319" t="s">
        <v>5069</v>
      </c>
      <c r="N1319" t="s">
        <v>5069</v>
      </c>
      <c r="O1319">
        <v>1</v>
      </c>
      <c r="P1319">
        <v>0</v>
      </c>
    </row>
    <row r="1320" spans="1:16" x14ac:dyDescent="0.3">
      <c r="A1320" t="s">
        <v>3393</v>
      </c>
      <c r="B1320" s="1">
        <v>46047.105555555558</v>
      </c>
      <c r="C1320" t="s">
        <v>40</v>
      </c>
      <c r="D1320" t="s">
        <v>15</v>
      </c>
      <c r="E1320" t="s">
        <v>16</v>
      </c>
      <c r="F1320" t="s">
        <v>10</v>
      </c>
      <c r="G1320">
        <v>0.10555555555555556</v>
      </c>
      <c r="H1320" s="1">
        <v>46047</v>
      </c>
      <c r="I1320">
        <v>1</v>
      </c>
      <c r="J1320">
        <v>5</v>
      </c>
      <c r="K1320">
        <v>2</v>
      </c>
      <c r="L1320">
        <v>10</v>
      </c>
      <c r="M1320" t="s">
        <v>5071</v>
      </c>
      <c r="N1320" t="s">
        <v>5071</v>
      </c>
      <c r="O1320">
        <v>1</v>
      </c>
      <c r="P1320">
        <v>0</v>
      </c>
    </row>
    <row r="1321" spans="1:16" x14ac:dyDescent="0.3">
      <c r="A1321" t="s">
        <v>895</v>
      </c>
      <c r="B1321" s="1">
        <v>46047.138194444444</v>
      </c>
      <c r="C1321" t="s">
        <v>7</v>
      </c>
      <c r="D1321" t="s">
        <v>18</v>
      </c>
      <c r="E1321" t="s">
        <v>19</v>
      </c>
      <c r="F1321" t="s">
        <v>33</v>
      </c>
      <c r="G1321">
        <v>0.13819444444444445</v>
      </c>
      <c r="H1321" s="1">
        <v>46047</v>
      </c>
      <c r="I1321">
        <v>1</v>
      </c>
      <c r="J1321">
        <v>3</v>
      </c>
      <c r="K1321">
        <v>4</v>
      </c>
      <c r="L1321">
        <v>12</v>
      </c>
      <c r="M1321" t="s">
        <v>5073</v>
      </c>
      <c r="N1321" t="s">
        <v>5073</v>
      </c>
      <c r="O1321">
        <v>1</v>
      </c>
      <c r="P1321">
        <v>1</v>
      </c>
    </row>
    <row r="1322" spans="1:16" x14ac:dyDescent="0.3">
      <c r="A1322" t="s">
        <v>547</v>
      </c>
      <c r="B1322" s="1">
        <v>46047.145138888889</v>
      </c>
      <c r="C1322" t="s">
        <v>7</v>
      </c>
      <c r="D1322" t="s">
        <v>15</v>
      </c>
      <c r="E1322" t="s">
        <v>19</v>
      </c>
      <c r="F1322" t="s">
        <v>20</v>
      </c>
      <c r="G1322">
        <v>0.1451388888888889</v>
      </c>
      <c r="H1322" s="1">
        <v>46047</v>
      </c>
      <c r="I1322">
        <v>1</v>
      </c>
      <c r="J1322">
        <v>3</v>
      </c>
      <c r="K1322">
        <v>2</v>
      </c>
      <c r="L1322">
        <v>6</v>
      </c>
      <c r="M1322" t="s">
        <v>5071</v>
      </c>
      <c r="N1322" t="s">
        <v>5071</v>
      </c>
      <c r="O1322">
        <v>1</v>
      </c>
      <c r="P1322">
        <v>0</v>
      </c>
    </row>
    <row r="1323" spans="1:16" x14ac:dyDescent="0.3">
      <c r="A1323" t="s">
        <v>3234</v>
      </c>
      <c r="B1323" s="1">
        <v>46047.15347222222</v>
      </c>
      <c r="C1323" t="s">
        <v>7</v>
      </c>
      <c r="D1323" t="s">
        <v>15</v>
      </c>
      <c r="E1323" t="s">
        <v>19</v>
      </c>
      <c r="F1323" t="s">
        <v>10</v>
      </c>
      <c r="G1323">
        <v>0.15347222222222223</v>
      </c>
      <c r="H1323" s="1">
        <v>46047</v>
      </c>
      <c r="I1323">
        <v>1</v>
      </c>
      <c r="J1323">
        <v>3</v>
      </c>
      <c r="K1323">
        <v>2</v>
      </c>
      <c r="L1323">
        <v>6</v>
      </c>
      <c r="M1323" t="s">
        <v>5071</v>
      </c>
      <c r="N1323" t="s">
        <v>5071</v>
      </c>
      <c r="O1323">
        <v>1</v>
      </c>
      <c r="P1323">
        <v>0</v>
      </c>
    </row>
    <row r="1324" spans="1:16" x14ac:dyDescent="0.3">
      <c r="A1324" t="s">
        <v>3863</v>
      </c>
      <c r="B1324" s="1">
        <v>46047.177083333336</v>
      </c>
      <c r="C1324" t="s">
        <v>7</v>
      </c>
      <c r="D1324" t="s">
        <v>18</v>
      </c>
      <c r="E1324" t="s">
        <v>31</v>
      </c>
      <c r="F1324" t="s">
        <v>13</v>
      </c>
      <c r="G1324">
        <v>0.17708333333333334</v>
      </c>
      <c r="H1324" s="1">
        <v>46047</v>
      </c>
      <c r="I1324">
        <v>1</v>
      </c>
      <c r="J1324">
        <v>3</v>
      </c>
      <c r="K1324">
        <v>1</v>
      </c>
      <c r="L1324">
        <v>3</v>
      </c>
      <c r="M1324" t="s">
        <v>5069</v>
      </c>
      <c r="N1324" t="s">
        <v>5069</v>
      </c>
      <c r="O1324">
        <v>1</v>
      </c>
      <c r="P1324">
        <v>0</v>
      </c>
    </row>
    <row r="1325" spans="1:16" x14ac:dyDescent="0.3">
      <c r="A1325" t="s">
        <v>4418</v>
      </c>
      <c r="B1325" s="1">
        <v>46047.1875</v>
      </c>
      <c r="C1325" t="s">
        <v>7</v>
      </c>
      <c r="D1325" t="s">
        <v>8</v>
      </c>
      <c r="E1325" t="s">
        <v>19</v>
      </c>
      <c r="F1325" t="s">
        <v>10</v>
      </c>
      <c r="G1325">
        <v>0.1875</v>
      </c>
      <c r="H1325" s="1">
        <v>46047</v>
      </c>
      <c r="I1325">
        <v>1</v>
      </c>
      <c r="J1325">
        <v>3</v>
      </c>
      <c r="K1325">
        <v>2</v>
      </c>
      <c r="L1325">
        <v>6</v>
      </c>
      <c r="M1325" t="s">
        <v>5071</v>
      </c>
      <c r="N1325" t="s">
        <v>5071</v>
      </c>
      <c r="O1325">
        <v>1</v>
      </c>
      <c r="P1325">
        <v>0</v>
      </c>
    </row>
    <row r="1326" spans="1:16" x14ac:dyDescent="0.3">
      <c r="A1326" t="s">
        <v>4441</v>
      </c>
      <c r="B1326" s="1">
        <v>46047.191666666666</v>
      </c>
      <c r="C1326" t="s">
        <v>7</v>
      </c>
      <c r="D1326" t="s">
        <v>18</v>
      </c>
      <c r="E1326" t="s">
        <v>19</v>
      </c>
      <c r="F1326" t="s">
        <v>10</v>
      </c>
      <c r="G1326">
        <v>0.19166666666666668</v>
      </c>
      <c r="H1326" s="1">
        <v>46047</v>
      </c>
      <c r="I1326">
        <v>1</v>
      </c>
      <c r="J1326">
        <v>3</v>
      </c>
      <c r="K1326">
        <v>2</v>
      </c>
      <c r="L1326">
        <v>6</v>
      </c>
      <c r="M1326" t="s">
        <v>5071</v>
      </c>
      <c r="N1326" t="s">
        <v>5071</v>
      </c>
      <c r="O1326">
        <v>1</v>
      </c>
      <c r="P1326">
        <v>0</v>
      </c>
    </row>
    <row r="1327" spans="1:16" x14ac:dyDescent="0.3">
      <c r="A1327" t="s">
        <v>2878</v>
      </c>
      <c r="B1327" s="1">
        <v>46047.205555555556</v>
      </c>
      <c r="C1327" t="s">
        <v>47</v>
      </c>
      <c r="D1327" t="s">
        <v>8</v>
      </c>
      <c r="E1327" t="s">
        <v>16</v>
      </c>
      <c r="F1327" t="s">
        <v>13</v>
      </c>
      <c r="G1327">
        <v>0.20555555555555555</v>
      </c>
      <c r="H1327" s="1">
        <v>46047</v>
      </c>
      <c r="I1327">
        <v>1</v>
      </c>
      <c r="J1327">
        <v>1</v>
      </c>
      <c r="K1327">
        <v>1</v>
      </c>
      <c r="L1327">
        <v>1</v>
      </c>
      <c r="M1327" t="s">
        <v>5069</v>
      </c>
      <c r="N1327" t="s">
        <v>5069</v>
      </c>
      <c r="O1327">
        <v>1</v>
      </c>
      <c r="P1327">
        <v>0</v>
      </c>
    </row>
    <row r="1328" spans="1:16" x14ac:dyDescent="0.3">
      <c r="A1328" t="s">
        <v>73</v>
      </c>
      <c r="B1328" s="1">
        <v>46047.216666666667</v>
      </c>
      <c r="C1328" t="s">
        <v>7</v>
      </c>
      <c r="D1328" t="s">
        <v>8</v>
      </c>
      <c r="E1328" t="s">
        <v>19</v>
      </c>
      <c r="F1328" t="s">
        <v>13</v>
      </c>
      <c r="G1328">
        <v>0.21666666666666667</v>
      </c>
      <c r="H1328" s="1">
        <v>46047</v>
      </c>
      <c r="I1328">
        <v>1</v>
      </c>
      <c r="J1328">
        <v>3</v>
      </c>
      <c r="K1328">
        <v>1</v>
      </c>
      <c r="L1328">
        <v>3</v>
      </c>
      <c r="M1328" t="s">
        <v>5069</v>
      </c>
      <c r="N1328" t="s">
        <v>5069</v>
      </c>
      <c r="O1328">
        <v>1</v>
      </c>
      <c r="P1328">
        <v>0</v>
      </c>
    </row>
    <row r="1329" spans="1:16" x14ac:dyDescent="0.3">
      <c r="A1329" t="s">
        <v>1196</v>
      </c>
      <c r="B1329" s="1">
        <v>46047.224999999999</v>
      </c>
      <c r="C1329" t="s">
        <v>7</v>
      </c>
      <c r="D1329" t="s">
        <v>15</v>
      </c>
      <c r="E1329" t="s">
        <v>19</v>
      </c>
      <c r="F1329" t="s">
        <v>13</v>
      </c>
      <c r="G1329">
        <v>0.22500000000000001</v>
      </c>
      <c r="H1329" s="1">
        <v>46047</v>
      </c>
      <c r="I1329">
        <v>1</v>
      </c>
      <c r="J1329">
        <v>3</v>
      </c>
      <c r="K1329">
        <v>1</v>
      </c>
      <c r="L1329">
        <v>3</v>
      </c>
      <c r="M1329" t="s">
        <v>5069</v>
      </c>
      <c r="N1329" t="s">
        <v>5069</v>
      </c>
      <c r="O1329">
        <v>1</v>
      </c>
      <c r="P1329">
        <v>0</v>
      </c>
    </row>
    <row r="1330" spans="1:16" x14ac:dyDescent="0.3">
      <c r="A1330" t="s">
        <v>1825</v>
      </c>
      <c r="B1330" s="1">
        <v>46047.263888888891</v>
      </c>
      <c r="C1330" t="s">
        <v>7</v>
      </c>
      <c r="D1330" t="s">
        <v>22</v>
      </c>
      <c r="E1330" t="s">
        <v>19</v>
      </c>
      <c r="F1330" t="s">
        <v>33</v>
      </c>
      <c r="G1330">
        <v>0.2638888888888889</v>
      </c>
      <c r="H1330" s="1">
        <v>46047</v>
      </c>
      <c r="I1330">
        <v>1</v>
      </c>
      <c r="J1330">
        <v>3</v>
      </c>
      <c r="K1330">
        <v>4</v>
      </c>
      <c r="L1330">
        <v>12</v>
      </c>
      <c r="M1330" t="s">
        <v>5073</v>
      </c>
      <c r="N1330" t="s">
        <v>5073</v>
      </c>
      <c r="O1330">
        <v>1</v>
      </c>
      <c r="P1330">
        <v>1</v>
      </c>
    </row>
    <row r="1331" spans="1:16" x14ac:dyDescent="0.3">
      <c r="A1331" t="s">
        <v>2671</v>
      </c>
      <c r="B1331" s="1">
        <v>46047.285416666666</v>
      </c>
      <c r="C1331" t="s">
        <v>40</v>
      </c>
      <c r="D1331" t="s">
        <v>18</v>
      </c>
      <c r="E1331" t="s">
        <v>16</v>
      </c>
      <c r="F1331" t="s">
        <v>10</v>
      </c>
      <c r="G1331">
        <v>0.28541666666666665</v>
      </c>
      <c r="H1331" s="1">
        <v>46047</v>
      </c>
      <c r="I1331">
        <v>1</v>
      </c>
      <c r="J1331">
        <v>5</v>
      </c>
      <c r="K1331">
        <v>2</v>
      </c>
      <c r="L1331">
        <v>10</v>
      </c>
      <c r="M1331" t="s">
        <v>5071</v>
      </c>
      <c r="N1331" t="s">
        <v>5071</v>
      </c>
      <c r="O1331">
        <v>1</v>
      </c>
      <c r="P1331">
        <v>0</v>
      </c>
    </row>
    <row r="1332" spans="1:16" x14ac:dyDescent="0.3">
      <c r="A1332" t="s">
        <v>4803</v>
      </c>
      <c r="B1332" s="1">
        <v>46047.290972222225</v>
      </c>
      <c r="C1332" t="s">
        <v>7</v>
      </c>
      <c r="D1332" t="s">
        <v>18</v>
      </c>
      <c r="E1332" t="s">
        <v>16</v>
      </c>
      <c r="F1332" t="s">
        <v>20</v>
      </c>
      <c r="G1332">
        <v>0.29097222222222224</v>
      </c>
      <c r="H1332" s="1">
        <v>46047</v>
      </c>
      <c r="I1332">
        <v>1</v>
      </c>
      <c r="J1332">
        <v>3</v>
      </c>
      <c r="K1332">
        <v>2</v>
      </c>
      <c r="L1332">
        <v>6</v>
      </c>
      <c r="M1332" t="s">
        <v>5071</v>
      </c>
      <c r="N1332" t="s">
        <v>5071</v>
      </c>
      <c r="O1332">
        <v>1</v>
      </c>
      <c r="P1332">
        <v>0</v>
      </c>
    </row>
    <row r="1333" spans="1:16" x14ac:dyDescent="0.3">
      <c r="A1333" t="s">
        <v>2707</v>
      </c>
      <c r="B1333" s="1">
        <v>46047.304166666669</v>
      </c>
      <c r="C1333" t="s">
        <v>12</v>
      </c>
      <c r="D1333" t="s">
        <v>18</v>
      </c>
      <c r="E1333" t="s">
        <v>9</v>
      </c>
      <c r="F1333" t="s">
        <v>33</v>
      </c>
      <c r="G1333">
        <v>0.30416666666666664</v>
      </c>
      <c r="H1333" s="1">
        <v>46047</v>
      </c>
      <c r="I1333">
        <v>1</v>
      </c>
      <c r="J1333">
        <v>1</v>
      </c>
      <c r="K1333">
        <v>4</v>
      </c>
      <c r="L1333">
        <v>4</v>
      </c>
      <c r="M1333" t="s">
        <v>5069</v>
      </c>
      <c r="N1333" t="s">
        <v>5069</v>
      </c>
      <c r="O1333">
        <v>1</v>
      </c>
      <c r="P1333">
        <v>1</v>
      </c>
    </row>
    <row r="1334" spans="1:16" x14ac:dyDescent="0.3">
      <c r="A1334" t="s">
        <v>3090</v>
      </c>
      <c r="B1334" s="1">
        <v>46047.305555555555</v>
      </c>
      <c r="C1334" t="s">
        <v>12</v>
      </c>
      <c r="D1334" t="s">
        <v>15</v>
      </c>
      <c r="E1334" t="s">
        <v>16</v>
      </c>
      <c r="F1334" t="s">
        <v>13</v>
      </c>
      <c r="G1334">
        <v>0.30555555555555558</v>
      </c>
      <c r="H1334" s="1">
        <v>46047</v>
      </c>
      <c r="I1334">
        <v>1</v>
      </c>
      <c r="J1334">
        <v>1</v>
      </c>
      <c r="K1334">
        <v>1</v>
      </c>
      <c r="L1334">
        <v>1</v>
      </c>
      <c r="M1334" t="s">
        <v>5069</v>
      </c>
      <c r="N1334" t="s">
        <v>5069</v>
      </c>
      <c r="O1334">
        <v>1</v>
      </c>
      <c r="P1334">
        <v>0</v>
      </c>
    </row>
    <row r="1335" spans="1:16" x14ac:dyDescent="0.3">
      <c r="A1335" t="s">
        <v>3802</v>
      </c>
      <c r="B1335" s="1">
        <v>46047.335416666669</v>
      </c>
      <c r="C1335" t="s">
        <v>35</v>
      </c>
      <c r="D1335" t="s">
        <v>18</v>
      </c>
      <c r="E1335" t="s">
        <v>9</v>
      </c>
      <c r="F1335" t="s">
        <v>20</v>
      </c>
      <c r="G1335">
        <v>0.33541666666666664</v>
      </c>
      <c r="H1335" s="1">
        <v>46047</v>
      </c>
      <c r="I1335">
        <v>1</v>
      </c>
      <c r="J1335">
        <v>1</v>
      </c>
      <c r="K1335">
        <v>2</v>
      </c>
      <c r="L1335">
        <v>2</v>
      </c>
      <c r="M1335" t="s">
        <v>5069</v>
      </c>
      <c r="N1335" t="s">
        <v>5069</v>
      </c>
      <c r="O1335">
        <v>1</v>
      </c>
      <c r="P1335">
        <v>0</v>
      </c>
    </row>
    <row r="1336" spans="1:16" x14ac:dyDescent="0.3">
      <c r="A1336" t="s">
        <v>3303</v>
      </c>
      <c r="B1336" s="1">
        <v>46047.373611111114</v>
      </c>
      <c r="C1336" t="s">
        <v>35</v>
      </c>
      <c r="D1336" t="s">
        <v>18</v>
      </c>
      <c r="E1336" t="s">
        <v>31</v>
      </c>
      <c r="F1336" t="s">
        <v>20</v>
      </c>
      <c r="G1336">
        <v>0.37361111111111112</v>
      </c>
      <c r="H1336" s="1">
        <v>46047</v>
      </c>
      <c r="I1336">
        <v>1</v>
      </c>
      <c r="J1336">
        <v>1</v>
      </c>
      <c r="K1336">
        <v>2</v>
      </c>
      <c r="L1336">
        <v>2</v>
      </c>
      <c r="M1336" t="s">
        <v>5069</v>
      </c>
      <c r="N1336" t="s">
        <v>5069</v>
      </c>
      <c r="O1336">
        <v>1</v>
      </c>
      <c r="P1336">
        <v>0</v>
      </c>
    </row>
    <row r="1337" spans="1:16" x14ac:dyDescent="0.3">
      <c r="A1337" t="s">
        <v>1744</v>
      </c>
      <c r="B1337" s="1">
        <v>46047.394444444442</v>
      </c>
      <c r="C1337" t="s">
        <v>7</v>
      </c>
      <c r="D1337" t="s">
        <v>8</v>
      </c>
      <c r="E1337" t="s">
        <v>19</v>
      </c>
      <c r="F1337" t="s">
        <v>20</v>
      </c>
      <c r="G1337">
        <v>0.39444444444444443</v>
      </c>
      <c r="H1337" s="1">
        <v>46047</v>
      </c>
      <c r="I1337">
        <v>1</v>
      </c>
      <c r="J1337">
        <v>3</v>
      </c>
      <c r="K1337">
        <v>2</v>
      </c>
      <c r="L1337">
        <v>6</v>
      </c>
      <c r="M1337" t="s">
        <v>5071</v>
      </c>
      <c r="N1337" t="s">
        <v>5071</v>
      </c>
      <c r="O1337">
        <v>1</v>
      </c>
      <c r="P1337">
        <v>0</v>
      </c>
    </row>
    <row r="1338" spans="1:16" x14ac:dyDescent="0.3">
      <c r="A1338" t="s">
        <v>4947</v>
      </c>
      <c r="B1338" s="1">
        <v>46047.410416666666</v>
      </c>
      <c r="C1338" t="s">
        <v>26</v>
      </c>
      <c r="D1338" t="s">
        <v>15</v>
      </c>
      <c r="E1338" t="s">
        <v>16</v>
      </c>
      <c r="F1338" t="s">
        <v>13</v>
      </c>
      <c r="G1338">
        <v>0.41041666666666665</v>
      </c>
      <c r="H1338" s="1">
        <v>46047</v>
      </c>
      <c r="I1338">
        <v>1</v>
      </c>
      <c r="J1338">
        <v>3</v>
      </c>
      <c r="K1338">
        <v>1</v>
      </c>
      <c r="L1338">
        <v>3</v>
      </c>
      <c r="M1338" t="s">
        <v>5069</v>
      </c>
      <c r="N1338" t="s">
        <v>5069</v>
      </c>
      <c r="O1338">
        <v>1</v>
      </c>
      <c r="P1338">
        <v>0</v>
      </c>
    </row>
    <row r="1339" spans="1:16" x14ac:dyDescent="0.3">
      <c r="A1339" t="s">
        <v>3321</v>
      </c>
      <c r="B1339" s="1">
        <v>46047.418055555558</v>
      </c>
      <c r="C1339" t="s">
        <v>7</v>
      </c>
      <c r="D1339" t="s">
        <v>15</v>
      </c>
      <c r="E1339" t="s">
        <v>19</v>
      </c>
      <c r="F1339" t="s">
        <v>33</v>
      </c>
      <c r="G1339">
        <v>0.41805555555555557</v>
      </c>
      <c r="H1339" s="1">
        <v>46047</v>
      </c>
      <c r="I1339">
        <v>1</v>
      </c>
      <c r="J1339">
        <v>3</v>
      </c>
      <c r="K1339">
        <v>4</v>
      </c>
      <c r="L1339">
        <v>12</v>
      </c>
      <c r="M1339" t="s">
        <v>5073</v>
      </c>
      <c r="N1339" t="s">
        <v>5073</v>
      </c>
      <c r="O1339">
        <v>1</v>
      </c>
      <c r="P1339">
        <v>1</v>
      </c>
    </row>
    <row r="1340" spans="1:16" x14ac:dyDescent="0.3">
      <c r="A1340" t="s">
        <v>4480</v>
      </c>
      <c r="B1340" s="1">
        <v>46047.4375</v>
      </c>
      <c r="C1340" t="s">
        <v>7</v>
      </c>
      <c r="D1340" t="s">
        <v>8</v>
      </c>
      <c r="E1340" t="s">
        <v>19</v>
      </c>
      <c r="F1340" t="s">
        <v>20</v>
      </c>
      <c r="G1340">
        <v>0.4375</v>
      </c>
      <c r="H1340" s="1">
        <v>46047</v>
      </c>
      <c r="I1340">
        <v>1</v>
      </c>
      <c r="J1340">
        <v>3</v>
      </c>
      <c r="K1340">
        <v>2</v>
      </c>
      <c r="L1340">
        <v>6</v>
      </c>
      <c r="M1340" t="s">
        <v>5071</v>
      </c>
      <c r="N1340" t="s">
        <v>5071</v>
      </c>
      <c r="O1340">
        <v>1</v>
      </c>
      <c r="P1340">
        <v>0</v>
      </c>
    </row>
    <row r="1341" spans="1:16" x14ac:dyDescent="0.3">
      <c r="A1341" t="s">
        <v>4021</v>
      </c>
      <c r="B1341" s="1">
        <v>46047.442361111112</v>
      </c>
      <c r="C1341" t="s">
        <v>12</v>
      </c>
      <c r="D1341" t="s">
        <v>8</v>
      </c>
      <c r="E1341" t="s">
        <v>31</v>
      </c>
      <c r="F1341" t="s">
        <v>10</v>
      </c>
      <c r="G1341">
        <v>0.44236111111111109</v>
      </c>
      <c r="H1341" s="1">
        <v>46047</v>
      </c>
      <c r="I1341">
        <v>1</v>
      </c>
      <c r="J1341">
        <v>1</v>
      </c>
      <c r="K1341">
        <v>2</v>
      </c>
      <c r="L1341">
        <v>2</v>
      </c>
      <c r="M1341" t="s">
        <v>5069</v>
      </c>
      <c r="N1341" t="s">
        <v>5069</v>
      </c>
      <c r="O1341">
        <v>1</v>
      </c>
      <c r="P1341">
        <v>0</v>
      </c>
    </row>
    <row r="1342" spans="1:16" x14ac:dyDescent="0.3">
      <c r="A1342" t="s">
        <v>2771</v>
      </c>
      <c r="B1342" s="1">
        <v>46047.443749999999</v>
      </c>
      <c r="C1342" t="s">
        <v>7</v>
      </c>
      <c r="D1342" t="s">
        <v>15</v>
      </c>
      <c r="E1342" t="s">
        <v>19</v>
      </c>
      <c r="F1342" t="s">
        <v>10</v>
      </c>
      <c r="G1342">
        <v>0.44374999999999998</v>
      </c>
      <c r="H1342" s="1">
        <v>46047</v>
      </c>
      <c r="I1342">
        <v>1</v>
      </c>
      <c r="J1342">
        <v>3</v>
      </c>
      <c r="K1342">
        <v>2</v>
      </c>
      <c r="L1342">
        <v>6</v>
      </c>
      <c r="M1342" t="s">
        <v>5071</v>
      </c>
      <c r="N1342" t="s">
        <v>5071</v>
      </c>
      <c r="O1342">
        <v>1</v>
      </c>
      <c r="P1342">
        <v>0</v>
      </c>
    </row>
    <row r="1343" spans="1:16" x14ac:dyDescent="0.3">
      <c r="A1343" t="s">
        <v>3790</v>
      </c>
      <c r="B1343" s="1">
        <v>46047.456250000003</v>
      </c>
      <c r="C1343" t="s">
        <v>47</v>
      </c>
      <c r="D1343" t="s">
        <v>15</v>
      </c>
      <c r="E1343" t="s">
        <v>16</v>
      </c>
      <c r="F1343" t="s">
        <v>20</v>
      </c>
      <c r="G1343">
        <v>0.45624999999999999</v>
      </c>
      <c r="H1343" s="1">
        <v>46047</v>
      </c>
      <c r="I1343">
        <v>1</v>
      </c>
      <c r="J1343">
        <v>1</v>
      </c>
      <c r="K1343">
        <v>2</v>
      </c>
      <c r="L1343">
        <v>2</v>
      </c>
      <c r="M1343" t="s">
        <v>5069</v>
      </c>
      <c r="N1343" t="s">
        <v>5069</v>
      </c>
      <c r="O1343">
        <v>1</v>
      </c>
      <c r="P1343">
        <v>0</v>
      </c>
    </row>
    <row r="1344" spans="1:16" x14ac:dyDescent="0.3">
      <c r="A1344" t="s">
        <v>410</v>
      </c>
      <c r="B1344" s="1">
        <v>46047.463888888888</v>
      </c>
      <c r="C1344" t="s">
        <v>7</v>
      </c>
      <c r="D1344" t="s">
        <v>22</v>
      </c>
      <c r="E1344" t="s">
        <v>19</v>
      </c>
      <c r="F1344" t="s">
        <v>10</v>
      </c>
      <c r="G1344">
        <v>0.46388888888888891</v>
      </c>
      <c r="H1344" s="1">
        <v>46047</v>
      </c>
      <c r="I1344">
        <v>1</v>
      </c>
      <c r="J1344">
        <v>3</v>
      </c>
      <c r="K1344">
        <v>2</v>
      </c>
      <c r="L1344">
        <v>6</v>
      </c>
      <c r="M1344" t="s">
        <v>5071</v>
      </c>
      <c r="N1344" t="s">
        <v>5071</v>
      </c>
      <c r="O1344">
        <v>1</v>
      </c>
      <c r="P1344">
        <v>0</v>
      </c>
    </row>
    <row r="1345" spans="1:16" x14ac:dyDescent="0.3">
      <c r="A1345" t="s">
        <v>2490</v>
      </c>
      <c r="B1345" s="1">
        <v>46047.46875</v>
      </c>
      <c r="C1345" t="s">
        <v>7</v>
      </c>
      <c r="D1345" t="s">
        <v>15</v>
      </c>
      <c r="E1345" t="s">
        <v>19</v>
      </c>
      <c r="F1345" t="s">
        <v>33</v>
      </c>
      <c r="G1345">
        <v>0.46875</v>
      </c>
      <c r="H1345" s="1">
        <v>46047</v>
      </c>
      <c r="I1345">
        <v>1</v>
      </c>
      <c r="J1345">
        <v>3</v>
      </c>
      <c r="K1345">
        <v>4</v>
      </c>
      <c r="L1345">
        <v>12</v>
      </c>
      <c r="M1345" t="s">
        <v>5073</v>
      </c>
      <c r="N1345" t="s">
        <v>5073</v>
      </c>
      <c r="O1345">
        <v>1</v>
      </c>
      <c r="P1345">
        <v>1</v>
      </c>
    </row>
    <row r="1346" spans="1:16" x14ac:dyDescent="0.3">
      <c r="A1346" t="s">
        <v>3623</v>
      </c>
      <c r="B1346" s="1">
        <v>46047.493055555555</v>
      </c>
      <c r="C1346" t="s">
        <v>12</v>
      </c>
      <c r="D1346" t="s">
        <v>22</v>
      </c>
      <c r="E1346" t="s">
        <v>9</v>
      </c>
      <c r="F1346" t="s">
        <v>13</v>
      </c>
      <c r="G1346">
        <v>0.49305555555555558</v>
      </c>
      <c r="H1346" s="1">
        <v>46047</v>
      </c>
      <c r="I1346">
        <v>1</v>
      </c>
      <c r="J1346">
        <v>1</v>
      </c>
      <c r="K1346">
        <v>1</v>
      </c>
      <c r="L1346">
        <v>1</v>
      </c>
      <c r="M1346" t="s">
        <v>5069</v>
      </c>
      <c r="N1346" t="s">
        <v>5069</v>
      </c>
      <c r="O1346">
        <v>1</v>
      </c>
      <c r="P1346">
        <v>0</v>
      </c>
    </row>
    <row r="1347" spans="1:16" x14ac:dyDescent="0.3">
      <c r="A1347" t="s">
        <v>2282</v>
      </c>
      <c r="B1347" s="1">
        <v>46047.495138888888</v>
      </c>
      <c r="C1347" t="s">
        <v>47</v>
      </c>
      <c r="D1347" t="s">
        <v>22</v>
      </c>
      <c r="E1347" t="s">
        <v>19</v>
      </c>
      <c r="F1347" t="s">
        <v>20</v>
      </c>
      <c r="G1347">
        <v>0.49513888888888891</v>
      </c>
      <c r="H1347" s="1">
        <v>46047</v>
      </c>
      <c r="I1347">
        <v>1</v>
      </c>
      <c r="J1347">
        <v>1</v>
      </c>
      <c r="K1347">
        <v>2</v>
      </c>
      <c r="L1347">
        <v>2</v>
      </c>
      <c r="M1347" t="s">
        <v>5069</v>
      </c>
      <c r="N1347" t="s">
        <v>5069</v>
      </c>
      <c r="O1347">
        <v>1</v>
      </c>
      <c r="P1347">
        <v>0</v>
      </c>
    </row>
    <row r="1348" spans="1:16" x14ac:dyDescent="0.3">
      <c r="A1348" t="s">
        <v>4455</v>
      </c>
      <c r="B1348" s="1">
        <v>46047.506944444445</v>
      </c>
      <c r="C1348" t="s">
        <v>40</v>
      </c>
      <c r="D1348" t="s">
        <v>18</v>
      </c>
      <c r="E1348" t="s">
        <v>16</v>
      </c>
      <c r="F1348" t="s">
        <v>10</v>
      </c>
      <c r="G1348">
        <v>0.50694444444444442</v>
      </c>
      <c r="H1348" s="1">
        <v>46047</v>
      </c>
      <c r="I1348">
        <v>1</v>
      </c>
      <c r="J1348">
        <v>5</v>
      </c>
      <c r="K1348">
        <v>2</v>
      </c>
      <c r="L1348">
        <v>10</v>
      </c>
      <c r="M1348" t="s">
        <v>5071</v>
      </c>
      <c r="N1348" t="s">
        <v>5071</v>
      </c>
      <c r="O1348">
        <v>1</v>
      </c>
      <c r="P1348">
        <v>0</v>
      </c>
    </row>
    <row r="1349" spans="1:16" x14ac:dyDescent="0.3">
      <c r="A1349" t="s">
        <v>3947</v>
      </c>
      <c r="B1349" s="1">
        <v>46047.54583333333</v>
      </c>
      <c r="C1349" t="s">
        <v>40</v>
      </c>
      <c r="D1349" t="s">
        <v>15</v>
      </c>
      <c r="E1349" t="s">
        <v>16</v>
      </c>
      <c r="F1349" t="s">
        <v>33</v>
      </c>
      <c r="G1349">
        <v>0.54583333333333328</v>
      </c>
      <c r="H1349" s="1">
        <v>46047</v>
      </c>
      <c r="I1349">
        <v>1</v>
      </c>
      <c r="J1349">
        <v>5</v>
      </c>
      <c r="K1349">
        <v>4</v>
      </c>
      <c r="L1349">
        <v>20</v>
      </c>
      <c r="M1349" t="s">
        <v>5075</v>
      </c>
      <c r="N1349" t="s">
        <v>5076</v>
      </c>
      <c r="O1349">
        <v>1</v>
      </c>
      <c r="P1349">
        <v>1</v>
      </c>
    </row>
    <row r="1350" spans="1:16" x14ac:dyDescent="0.3">
      <c r="A1350" t="s">
        <v>273</v>
      </c>
      <c r="B1350" s="1">
        <v>46047.556250000001</v>
      </c>
      <c r="C1350" t="s">
        <v>7</v>
      </c>
      <c r="D1350" t="s">
        <v>8</v>
      </c>
      <c r="E1350" t="s">
        <v>31</v>
      </c>
      <c r="F1350" t="s">
        <v>20</v>
      </c>
      <c r="G1350">
        <v>0.55625000000000002</v>
      </c>
      <c r="H1350" s="1">
        <v>46047</v>
      </c>
      <c r="I1350">
        <v>1</v>
      </c>
      <c r="J1350">
        <v>3</v>
      </c>
      <c r="K1350">
        <v>2</v>
      </c>
      <c r="L1350">
        <v>6</v>
      </c>
      <c r="M1350" t="s">
        <v>5071</v>
      </c>
      <c r="N1350" t="s">
        <v>5071</v>
      </c>
      <c r="O1350">
        <v>1</v>
      </c>
      <c r="P1350">
        <v>0</v>
      </c>
    </row>
    <row r="1351" spans="1:16" x14ac:dyDescent="0.3">
      <c r="A1351" t="s">
        <v>3390</v>
      </c>
      <c r="B1351" s="1">
        <v>46047.573611111111</v>
      </c>
      <c r="C1351" t="s">
        <v>7</v>
      </c>
      <c r="D1351" t="s">
        <v>22</v>
      </c>
      <c r="E1351" t="s">
        <v>19</v>
      </c>
      <c r="F1351" t="s">
        <v>53</v>
      </c>
      <c r="G1351">
        <v>0.57361111111111107</v>
      </c>
      <c r="H1351" s="1">
        <v>46047</v>
      </c>
      <c r="I1351">
        <v>1</v>
      </c>
      <c r="J1351">
        <v>3</v>
      </c>
      <c r="K1351">
        <v>5</v>
      </c>
      <c r="L1351">
        <v>15</v>
      </c>
      <c r="M1351" t="s">
        <v>5073</v>
      </c>
      <c r="N1351" t="s">
        <v>5073</v>
      </c>
      <c r="O1351">
        <v>1</v>
      </c>
      <c r="P1351">
        <v>1</v>
      </c>
    </row>
    <row r="1352" spans="1:16" x14ac:dyDescent="0.3">
      <c r="A1352" t="s">
        <v>5024</v>
      </c>
      <c r="B1352" s="1">
        <v>46047.583333333336</v>
      </c>
      <c r="C1352" t="s">
        <v>12</v>
      </c>
      <c r="D1352" t="s">
        <v>8</v>
      </c>
      <c r="E1352" t="s">
        <v>19</v>
      </c>
      <c r="F1352" t="s">
        <v>33</v>
      </c>
      <c r="G1352">
        <v>0.58333333333333337</v>
      </c>
      <c r="H1352" s="1">
        <v>46047</v>
      </c>
      <c r="I1352">
        <v>1</v>
      </c>
      <c r="J1352">
        <v>1</v>
      </c>
      <c r="K1352">
        <v>4</v>
      </c>
      <c r="L1352">
        <v>4</v>
      </c>
      <c r="M1352" t="s">
        <v>5069</v>
      </c>
      <c r="N1352" t="s">
        <v>5069</v>
      </c>
      <c r="O1352">
        <v>1</v>
      </c>
      <c r="P1352">
        <v>1</v>
      </c>
    </row>
    <row r="1353" spans="1:16" x14ac:dyDescent="0.3">
      <c r="A1353" t="s">
        <v>891</v>
      </c>
      <c r="B1353" s="1">
        <v>46047.59652777778</v>
      </c>
      <c r="C1353" t="s">
        <v>7</v>
      </c>
      <c r="D1353" t="s">
        <v>22</v>
      </c>
      <c r="E1353" t="s">
        <v>19</v>
      </c>
      <c r="F1353" t="s">
        <v>20</v>
      </c>
      <c r="G1353">
        <v>0.59652777777777777</v>
      </c>
      <c r="H1353" s="1">
        <v>46047</v>
      </c>
      <c r="I1353">
        <v>1</v>
      </c>
      <c r="J1353">
        <v>3</v>
      </c>
      <c r="K1353">
        <v>2</v>
      </c>
      <c r="L1353">
        <v>6</v>
      </c>
      <c r="M1353" t="s">
        <v>5071</v>
      </c>
      <c r="N1353" t="s">
        <v>5071</v>
      </c>
      <c r="O1353">
        <v>1</v>
      </c>
      <c r="P1353">
        <v>0</v>
      </c>
    </row>
    <row r="1354" spans="1:16" x14ac:dyDescent="0.3">
      <c r="A1354" t="s">
        <v>3803</v>
      </c>
      <c r="B1354" s="1">
        <v>46047.598611111112</v>
      </c>
      <c r="C1354" t="s">
        <v>7</v>
      </c>
      <c r="D1354" t="s">
        <v>22</v>
      </c>
      <c r="E1354" t="s">
        <v>19</v>
      </c>
      <c r="F1354" t="s">
        <v>10</v>
      </c>
      <c r="G1354">
        <v>0.59861111111111109</v>
      </c>
      <c r="H1354" s="1">
        <v>46047</v>
      </c>
      <c r="I1354">
        <v>1</v>
      </c>
      <c r="J1354">
        <v>3</v>
      </c>
      <c r="K1354">
        <v>2</v>
      </c>
      <c r="L1354">
        <v>6</v>
      </c>
      <c r="M1354" t="s">
        <v>5071</v>
      </c>
      <c r="N1354" t="s">
        <v>5071</v>
      </c>
      <c r="O1354">
        <v>1</v>
      </c>
      <c r="P1354">
        <v>0</v>
      </c>
    </row>
    <row r="1355" spans="1:16" x14ac:dyDescent="0.3">
      <c r="A1355" t="s">
        <v>3421</v>
      </c>
      <c r="B1355" s="1">
        <v>46047.635416666664</v>
      </c>
      <c r="C1355" t="s">
        <v>12</v>
      </c>
      <c r="D1355" t="s">
        <v>15</v>
      </c>
      <c r="E1355" t="s">
        <v>16</v>
      </c>
      <c r="F1355" t="s">
        <v>10</v>
      </c>
      <c r="G1355">
        <v>0.63541666666666663</v>
      </c>
      <c r="H1355" s="1">
        <v>46047</v>
      </c>
      <c r="I1355">
        <v>1</v>
      </c>
      <c r="J1355">
        <v>1</v>
      </c>
      <c r="K1355">
        <v>2</v>
      </c>
      <c r="L1355">
        <v>2</v>
      </c>
      <c r="M1355" t="s">
        <v>5069</v>
      </c>
      <c r="N1355" t="s">
        <v>5069</v>
      </c>
      <c r="O1355">
        <v>1</v>
      </c>
      <c r="P1355">
        <v>0</v>
      </c>
    </row>
    <row r="1356" spans="1:16" x14ac:dyDescent="0.3">
      <c r="A1356" t="s">
        <v>2370</v>
      </c>
      <c r="B1356" s="1">
        <v>46047.637499999997</v>
      </c>
      <c r="C1356" t="s">
        <v>35</v>
      </c>
      <c r="D1356" t="s">
        <v>8</v>
      </c>
      <c r="E1356" t="s">
        <v>16</v>
      </c>
      <c r="F1356" t="s">
        <v>10</v>
      </c>
      <c r="G1356">
        <v>0.63749999999999996</v>
      </c>
      <c r="H1356" s="1">
        <v>46047</v>
      </c>
      <c r="I1356">
        <v>1</v>
      </c>
      <c r="J1356">
        <v>1</v>
      </c>
      <c r="K1356">
        <v>2</v>
      </c>
      <c r="L1356">
        <v>2</v>
      </c>
      <c r="M1356" t="s">
        <v>5069</v>
      </c>
      <c r="N1356" t="s">
        <v>5069</v>
      </c>
      <c r="O1356">
        <v>1</v>
      </c>
      <c r="P1356">
        <v>0</v>
      </c>
    </row>
    <row r="1357" spans="1:16" x14ac:dyDescent="0.3">
      <c r="A1357" t="s">
        <v>2432</v>
      </c>
      <c r="B1357" s="1">
        <v>46047.678472222222</v>
      </c>
      <c r="C1357" t="s">
        <v>7</v>
      </c>
      <c r="D1357" t="s">
        <v>8</v>
      </c>
      <c r="E1357" t="s">
        <v>31</v>
      </c>
      <c r="F1357" t="s">
        <v>33</v>
      </c>
      <c r="G1357">
        <v>0.67847222222222225</v>
      </c>
      <c r="H1357" s="1">
        <v>46047</v>
      </c>
      <c r="I1357">
        <v>1</v>
      </c>
      <c r="J1357">
        <v>3</v>
      </c>
      <c r="K1357">
        <v>4</v>
      </c>
      <c r="L1357">
        <v>12</v>
      </c>
      <c r="M1357" t="s">
        <v>5073</v>
      </c>
      <c r="N1357" t="s">
        <v>5073</v>
      </c>
      <c r="O1357">
        <v>1</v>
      </c>
      <c r="P1357">
        <v>1</v>
      </c>
    </row>
    <row r="1358" spans="1:16" x14ac:dyDescent="0.3">
      <c r="A1358" t="s">
        <v>1464</v>
      </c>
      <c r="B1358" s="1">
        <v>46047.695138888892</v>
      </c>
      <c r="C1358" t="s">
        <v>35</v>
      </c>
      <c r="D1358" t="s">
        <v>18</v>
      </c>
      <c r="E1358" t="s">
        <v>31</v>
      </c>
      <c r="F1358" t="s">
        <v>20</v>
      </c>
      <c r="G1358">
        <v>0.69513888888888886</v>
      </c>
      <c r="H1358" s="1">
        <v>46047</v>
      </c>
      <c r="I1358">
        <v>1</v>
      </c>
      <c r="J1358">
        <v>1</v>
      </c>
      <c r="K1358">
        <v>2</v>
      </c>
      <c r="L1358">
        <v>2</v>
      </c>
      <c r="M1358" t="s">
        <v>5069</v>
      </c>
      <c r="N1358" t="s">
        <v>5069</v>
      </c>
      <c r="O1358">
        <v>1</v>
      </c>
      <c r="P1358">
        <v>0</v>
      </c>
    </row>
    <row r="1359" spans="1:16" x14ac:dyDescent="0.3">
      <c r="A1359" t="s">
        <v>2054</v>
      </c>
      <c r="B1359" s="1">
        <v>46047.710416666669</v>
      </c>
      <c r="C1359" t="s">
        <v>26</v>
      </c>
      <c r="D1359" t="s">
        <v>18</v>
      </c>
      <c r="E1359" t="s">
        <v>19</v>
      </c>
      <c r="F1359" t="s">
        <v>33</v>
      </c>
      <c r="G1359">
        <v>0.7104166666666667</v>
      </c>
      <c r="H1359" s="1">
        <v>46047</v>
      </c>
      <c r="I1359">
        <v>1</v>
      </c>
      <c r="J1359">
        <v>3</v>
      </c>
      <c r="K1359">
        <v>4</v>
      </c>
      <c r="L1359">
        <v>12</v>
      </c>
      <c r="M1359" t="s">
        <v>5073</v>
      </c>
      <c r="N1359" t="s">
        <v>5073</v>
      </c>
      <c r="O1359">
        <v>1</v>
      </c>
      <c r="P1359">
        <v>1</v>
      </c>
    </row>
    <row r="1360" spans="1:16" x14ac:dyDescent="0.3">
      <c r="A1360" t="s">
        <v>659</v>
      </c>
      <c r="B1360" s="1">
        <v>46047.717361111114</v>
      </c>
      <c r="C1360" t="s">
        <v>35</v>
      </c>
      <c r="D1360" t="s">
        <v>15</v>
      </c>
      <c r="E1360" t="s">
        <v>31</v>
      </c>
      <c r="F1360" t="s">
        <v>10</v>
      </c>
      <c r="G1360">
        <v>0.71736111111111112</v>
      </c>
      <c r="H1360" s="1">
        <v>46047</v>
      </c>
      <c r="I1360">
        <v>1</v>
      </c>
      <c r="J1360">
        <v>1</v>
      </c>
      <c r="K1360">
        <v>2</v>
      </c>
      <c r="L1360">
        <v>2</v>
      </c>
      <c r="M1360" t="s">
        <v>5069</v>
      </c>
      <c r="N1360" t="s">
        <v>5069</v>
      </c>
      <c r="O1360">
        <v>1</v>
      </c>
      <c r="P1360">
        <v>0</v>
      </c>
    </row>
    <row r="1361" spans="1:16" x14ac:dyDescent="0.3">
      <c r="A1361" t="s">
        <v>4221</v>
      </c>
      <c r="B1361" s="1">
        <v>46047.765277777777</v>
      </c>
      <c r="C1361" t="s">
        <v>7</v>
      </c>
      <c r="D1361" t="s">
        <v>8</v>
      </c>
      <c r="E1361" t="s">
        <v>19</v>
      </c>
      <c r="F1361" t="s">
        <v>20</v>
      </c>
      <c r="G1361">
        <v>0.76527777777777772</v>
      </c>
      <c r="H1361" s="1">
        <v>46047</v>
      </c>
      <c r="I1361">
        <v>1</v>
      </c>
      <c r="J1361">
        <v>3</v>
      </c>
      <c r="K1361">
        <v>2</v>
      </c>
      <c r="L1361">
        <v>6</v>
      </c>
      <c r="M1361" t="s">
        <v>5071</v>
      </c>
      <c r="N1361" t="s">
        <v>5071</v>
      </c>
      <c r="O1361">
        <v>1</v>
      </c>
      <c r="P1361">
        <v>0</v>
      </c>
    </row>
    <row r="1362" spans="1:16" x14ac:dyDescent="0.3">
      <c r="A1362" t="s">
        <v>393</v>
      </c>
      <c r="B1362" s="1">
        <v>46047.793749999997</v>
      </c>
      <c r="C1362" t="s">
        <v>12</v>
      </c>
      <c r="D1362" t="s">
        <v>8</v>
      </c>
      <c r="E1362" t="s">
        <v>16</v>
      </c>
      <c r="F1362" t="s">
        <v>33</v>
      </c>
      <c r="G1362">
        <v>0.79374999999999996</v>
      </c>
      <c r="H1362" s="1">
        <v>46047</v>
      </c>
      <c r="I1362">
        <v>1</v>
      </c>
      <c r="J1362">
        <v>1</v>
      </c>
      <c r="K1362">
        <v>4</v>
      </c>
      <c r="L1362">
        <v>4</v>
      </c>
      <c r="M1362" t="s">
        <v>5069</v>
      </c>
      <c r="N1362" t="s">
        <v>5069</v>
      </c>
      <c r="O1362">
        <v>1</v>
      </c>
      <c r="P1362">
        <v>1</v>
      </c>
    </row>
    <row r="1363" spans="1:16" x14ac:dyDescent="0.3">
      <c r="A1363" t="s">
        <v>4492</v>
      </c>
      <c r="B1363" s="1">
        <v>46047.794444444444</v>
      </c>
      <c r="C1363" t="s">
        <v>7</v>
      </c>
      <c r="D1363" t="s">
        <v>18</v>
      </c>
      <c r="E1363" t="s">
        <v>19</v>
      </c>
      <c r="F1363" t="s">
        <v>33</v>
      </c>
      <c r="G1363">
        <v>0.7944444444444444</v>
      </c>
      <c r="H1363" s="1">
        <v>46047</v>
      </c>
      <c r="I1363">
        <v>1</v>
      </c>
      <c r="J1363">
        <v>3</v>
      </c>
      <c r="K1363">
        <v>4</v>
      </c>
      <c r="L1363">
        <v>12</v>
      </c>
      <c r="M1363" t="s">
        <v>5073</v>
      </c>
      <c r="N1363" t="s">
        <v>5073</v>
      </c>
      <c r="O1363">
        <v>1</v>
      </c>
      <c r="P1363">
        <v>1</v>
      </c>
    </row>
    <row r="1364" spans="1:16" x14ac:dyDescent="0.3">
      <c r="A1364" t="s">
        <v>2884</v>
      </c>
      <c r="B1364" s="1">
        <v>46047.811805555553</v>
      </c>
      <c r="C1364" t="s">
        <v>12</v>
      </c>
      <c r="D1364" t="s">
        <v>8</v>
      </c>
      <c r="E1364" t="s">
        <v>19</v>
      </c>
      <c r="F1364" t="s">
        <v>10</v>
      </c>
      <c r="G1364">
        <v>0.81180555555555556</v>
      </c>
      <c r="H1364" s="1">
        <v>46047</v>
      </c>
      <c r="I1364">
        <v>1</v>
      </c>
      <c r="J1364">
        <v>1</v>
      </c>
      <c r="K1364">
        <v>2</v>
      </c>
      <c r="L1364">
        <v>2</v>
      </c>
      <c r="M1364" t="s">
        <v>5069</v>
      </c>
      <c r="N1364" t="s">
        <v>5069</v>
      </c>
      <c r="O1364">
        <v>1</v>
      </c>
      <c r="P1364">
        <v>0</v>
      </c>
    </row>
    <row r="1365" spans="1:16" x14ac:dyDescent="0.3">
      <c r="A1365" t="s">
        <v>3366</v>
      </c>
      <c r="B1365" s="1">
        <v>46047.820138888892</v>
      </c>
      <c r="C1365" t="s">
        <v>12</v>
      </c>
      <c r="D1365" t="s">
        <v>15</v>
      </c>
      <c r="E1365" t="s">
        <v>19</v>
      </c>
      <c r="F1365" t="s">
        <v>10</v>
      </c>
      <c r="G1365">
        <v>0.82013888888888886</v>
      </c>
      <c r="H1365" s="1">
        <v>46047</v>
      </c>
      <c r="I1365">
        <v>1</v>
      </c>
      <c r="J1365">
        <v>1</v>
      </c>
      <c r="K1365">
        <v>2</v>
      </c>
      <c r="L1365">
        <v>2</v>
      </c>
      <c r="M1365" t="s">
        <v>5069</v>
      </c>
      <c r="N1365" t="s">
        <v>5069</v>
      </c>
      <c r="O1365">
        <v>1</v>
      </c>
      <c r="P1365">
        <v>0</v>
      </c>
    </row>
    <row r="1366" spans="1:16" x14ac:dyDescent="0.3">
      <c r="A1366" t="s">
        <v>1884</v>
      </c>
      <c r="B1366" s="1">
        <v>46047.838194444441</v>
      </c>
      <c r="C1366" t="s">
        <v>26</v>
      </c>
      <c r="D1366" t="s">
        <v>8</v>
      </c>
      <c r="E1366" t="s">
        <v>31</v>
      </c>
      <c r="F1366" t="s">
        <v>10</v>
      </c>
      <c r="G1366">
        <v>0.83819444444444446</v>
      </c>
      <c r="H1366" s="1">
        <v>46047</v>
      </c>
      <c r="I1366">
        <v>1</v>
      </c>
      <c r="J1366">
        <v>3</v>
      </c>
      <c r="K1366">
        <v>2</v>
      </c>
      <c r="L1366">
        <v>6</v>
      </c>
      <c r="M1366" t="s">
        <v>5071</v>
      </c>
      <c r="N1366" t="s">
        <v>5071</v>
      </c>
      <c r="O1366">
        <v>1</v>
      </c>
      <c r="P1366">
        <v>0</v>
      </c>
    </row>
    <row r="1367" spans="1:16" x14ac:dyDescent="0.3">
      <c r="A1367" t="s">
        <v>3917</v>
      </c>
      <c r="B1367" s="1">
        <v>46047.868055555555</v>
      </c>
      <c r="C1367" t="s">
        <v>7</v>
      </c>
      <c r="D1367" t="s">
        <v>8</v>
      </c>
      <c r="E1367" t="s">
        <v>19</v>
      </c>
      <c r="F1367" t="s">
        <v>20</v>
      </c>
      <c r="G1367">
        <v>0.86805555555555558</v>
      </c>
      <c r="H1367" s="1">
        <v>46047</v>
      </c>
      <c r="I1367">
        <v>1</v>
      </c>
      <c r="J1367">
        <v>3</v>
      </c>
      <c r="K1367">
        <v>2</v>
      </c>
      <c r="L1367">
        <v>6</v>
      </c>
      <c r="M1367" t="s">
        <v>5071</v>
      </c>
      <c r="N1367" t="s">
        <v>5071</v>
      </c>
      <c r="O1367">
        <v>1</v>
      </c>
      <c r="P1367">
        <v>0</v>
      </c>
    </row>
    <row r="1368" spans="1:16" x14ac:dyDescent="0.3">
      <c r="A1368" t="s">
        <v>4198</v>
      </c>
      <c r="B1368" s="1">
        <v>46047.881944444445</v>
      </c>
      <c r="C1368" t="s">
        <v>7</v>
      </c>
      <c r="D1368" t="s">
        <v>8</v>
      </c>
      <c r="E1368" t="s">
        <v>19</v>
      </c>
      <c r="F1368" t="s">
        <v>13</v>
      </c>
      <c r="G1368">
        <v>0.88194444444444442</v>
      </c>
      <c r="H1368" s="1">
        <v>46047</v>
      </c>
      <c r="I1368">
        <v>1</v>
      </c>
      <c r="J1368">
        <v>3</v>
      </c>
      <c r="K1368">
        <v>1</v>
      </c>
      <c r="L1368">
        <v>3</v>
      </c>
      <c r="M1368" t="s">
        <v>5069</v>
      </c>
      <c r="N1368" t="s">
        <v>5069</v>
      </c>
      <c r="O1368">
        <v>1</v>
      </c>
      <c r="P1368">
        <v>0</v>
      </c>
    </row>
    <row r="1369" spans="1:16" x14ac:dyDescent="0.3">
      <c r="A1369" t="s">
        <v>1702</v>
      </c>
      <c r="B1369" s="1">
        <v>46047.941666666666</v>
      </c>
      <c r="C1369" t="s">
        <v>12</v>
      </c>
      <c r="D1369" t="s">
        <v>22</v>
      </c>
      <c r="E1369" t="s">
        <v>9</v>
      </c>
      <c r="F1369" t="s">
        <v>10</v>
      </c>
      <c r="G1369">
        <v>0.94166666666666665</v>
      </c>
      <c r="H1369" s="1">
        <v>46047</v>
      </c>
      <c r="I1369">
        <v>1</v>
      </c>
      <c r="J1369">
        <v>1</v>
      </c>
      <c r="K1369">
        <v>2</v>
      </c>
      <c r="L1369">
        <v>2</v>
      </c>
      <c r="M1369" t="s">
        <v>5069</v>
      </c>
      <c r="N1369" t="s">
        <v>5069</v>
      </c>
      <c r="O1369">
        <v>1</v>
      </c>
      <c r="P1369">
        <v>0</v>
      </c>
    </row>
    <row r="1370" spans="1:16" x14ac:dyDescent="0.3">
      <c r="A1370" t="s">
        <v>3160</v>
      </c>
      <c r="B1370" s="1">
        <v>46047.946527777778</v>
      </c>
      <c r="C1370" t="s">
        <v>26</v>
      </c>
      <c r="D1370" t="s">
        <v>22</v>
      </c>
      <c r="E1370" t="s">
        <v>31</v>
      </c>
      <c r="F1370" t="s">
        <v>10</v>
      </c>
      <c r="G1370">
        <v>0.94652777777777775</v>
      </c>
      <c r="H1370" s="1">
        <v>46047</v>
      </c>
      <c r="I1370">
        <v>1</v>
      </c>
      <c r="J1370">
        <v>3</v>
      </c>
      <c r="K1370">
        <v>2</v>
      </c>
      <c r="L1370">
        <v>6</v>
      </c>
      <c r="M1370" t="s">
        <v>5071</v>
      </c>
      <c r="N1370" t="s">
        <v>5071</v>
      </c>
      <c r="O1370">
        <v>1</v>
      </c>
      <c r="P1370">
        <v>0</v>
      </c>
    </row>
    <row r="1371" spans="1:16" x14ac:dyDescent="0.3">
      <c r="A1371" t="s">
        <v>1203</v>
      </c>
      <c r="B1371" s="1">
        <v>46047.962500000001</v>
      </c>
      <c r="C1371" t="s">
        <v>47</v>
      </c>
      <c r="D1371" t="s">
        <v>8</v>
      </c>
      <c r="E1371" t="s">
        <v>16</v>
      </c>
      <c r="F1371" t="s">
        <v>20</v>
      </c>
      <c r="G1371">
        <v>0.96250000000000002</v>
      </c>
      <c r="H1371" s="1">
        <v>46047</v>
      </c>
      <c r="I1371">
        <v>1</v>
      </c>
      <c r="J1371">
        <v>1</v>
      </c>
      <c r="K1371">
        <v>2</v>
      </c>
      <c r="L1371">
        <v>2</v>
      </c>
      <c r="M1371" t="s">
        <v>5069</v>
      </c>
      <c r="N1371" t="s">
        <v>5069</v>
      </c>
      <c r="O1371">
        <v>1</v>
      </c>
      <c r="P1371">
        <v>0</v>
      </c>
    </row>
    <row r="1372" spans="1:16" x14ac:dyDescent="0.3">
      <c r="A1372" t="s">
        <v>4364</v>
      </c>
      <c r="B1372" s="1">
        <v>46047.993055555555</v>
      </c>
      <c r="C1372" t="s">
        <v>26</v>
      </c>
      <c r="D1372" t="s">
        <v>18</v>
      </c>
      <c r="E1372" t="s">
        <v>19</v>
      </c>
      <c r="F1372" t="s">
        <v>13</v>
      </c>
      <c r="G1372">
        <v>0.99305555555555558</v>
      </c>
      <c r="H1372" s="1">
        <v>46047</v>
      </c>
      <c r="I1372">
        <v>1</v>
      </c>
      <c r="J1372">
        <v>3</v>
      </c>
      <c r="K1372">
        <v>1</v>
      </c>
      <c r="L1372">
        <v>3</v>
      </c>
      <c r="M1372" t="s">
        <v>5069</v>
      </c>
      <c r="N1372" t="s">
        <v>5069</v>
      </c>
      <c r="O1372">
        <v>1</v>
      </c>
      <c r="P1372">
        <v>0</v>
      </c>
    </row>
    <row r="1373" spans="1:16" x14ac:dyDescent="0.3">
      <c r="A1373" t="s">
        <v>3021</v>
      </c>
      <c r="B1373" s="1">
        <v>46047.994444444441</v>
      </c>
      <c r="C1373" t="s">
        <v>7</v>
      </c>
      <c r="D1373" t="s">
        <v>22</v>
      </c>
      <c r="E1373" t="s">
        <v>31</v>
      </c>
      <c r="F1373" t="s">
        <v>13</v>
      </c>
      <c r="G1373">
        <v>0.99444444444444446</v>
      </c>
      <c r="H1373" s="1">
        <v>46047</v>
      </c>
      <c r="I1373">
        <v>1</v>
      </c>
      <c r="J1373">
        <v>3</v>
      </c>
      <c r="K1373">
        <v>1</v>
      </c>
      <c r="L1373">
        <v>3</v>
      </c>
      <c r="M1373" t="s">
        <v>5069</v>
      </c>
      <c r="N1373" t="s">
        <v>5069</v>
      </c>
      <c r="O1373">
        <v>1</v>
      </c>
      <c r="P1373">
        <v>0</v>
      </c>
    </row>
    <row r="1374" spans="1:16" x14ac:dyDescent="0.3">
      <c r="A1374" t="s">
        <v>4404</v>
      </c>
      <c r="B1374" s="1">
        <v>46048.013888888891</v>
      </c>
      <c r="C1374" t="s">
        <v>40</v>
      </c>
      <c r="D1374" t="s">
        <v>18</v>
      </c>
      <c r="E1374" t="s">
        <v>16</v>
      </c>
      <c r="F1374" t="s">
        <v>10</v>
      </c>
      <c r="G1374">
        <v>1.3888888888888888E-2</v>
      </c>
      <c r="H1374" s="1">
        <v>46048</v>
      </c>
      <c r="I1374">
        <v>1</v>
      </c>
      <c r="J1374">
        <v>5</v>
      </c>
      <c r="K1374">
        <v>2</v>
      </c>
      <c r="L1374">
        <v>10</v>
      </c>
      <c r="M1374" t="s">
        <v>5071</v>
      </c>
      <c r="N1374" t="s">
        <v>5071</v>
      </c>
      <c r="O1374">
        <v>1</v>
      </c>
      <c r="P1374">
        <v>0</v>
      </c>
    </row>
    <row r="1375" spans="1:16" x14ac:dyDescent="0.3">
      <c r="A1375" t="s">
        <v>4612</v>
      </c>
      <c r="B1375" s="1">
        <v>46048.021527777775</v>
      </c>
      <c r="C1375" t="s">
        <v>26</v>
      </c>
      <c r="D1375" t="s">
        <v>22</v>
      </c>
      <c r="E1375" t="s">
        <v>16</v>
      </c>
      <c r="F1375" t="s">
        <v>33</v>
      </c>
      <c r="G1375">
        <v>2.1527777777777778E-2</v>
      </c>
      <c r="H1375" s="1">
        <v>46048</v>
      </c>
      <c r="I1375">
        <v>1</v>
      </c>
      <c r="J1375">
        <v>3</v>
      </c>
      <c r="K1375">
        <v>4</v>
      </c>
      <c r="L1375">
        <v>12</v>
      </c>
      <c r="M1375" t="s">
        <v>5073</v>
      </c>
      <c r="N1375" t="s">
        <v>5073</v>
      </c>
      <c r="O1375">
        <v>1</v>
      </c>
      <c r="P1375">
        <v>1</v>
      </c>
    </row>
    <row r="1376" spans="1:16" x14ac:dyDescent="0.3">
      <c r="A1376" t="s">
        <v>4545</v>
      </c>
      <c r="B1376" s="1">
        <v>46048.021527777775</v>
      </c>
      <c r="C1376" t="s">
        <v>47</v>
      </c>
      <c r="D1376" t="s">
        <v>8</v>
      </c>
      <c r="E1376" t="s">
        <v>16</v>
      </c>
      <c r="F1376" t="s">
        <v>13</v>
      </c>
      <c r="G1376">
        <v>2.1527777777777778E-2</v>
      </c>
      <c r="H1376" s="1">
        <v>46048</v>
      </c>
      <c r="I1376">
        <v>1</v>
      </c>
      <c r="J1376">
        <v>1</v>
      </c>
      <c r="K1376">
        <v>1</v>
      </c>
      <c r="L1376">
        <v>1</v>
      </c>
      <c r="M1376" t="s">
        <v>5069</v>
      </c>
      <c r="N1376" t="s">
        <v>5069</v>
      </c>
      <c r="O1376">
        <v>1</v>
      </c>
      <c r="P1376">
        <v>0</v>
      </c>
    </row>
    <row r="1377" spans="1:16" x14ac:dyDescent="0.3">
      <c r="A1377" t="s">
        <v>4054</v>
      </c>
      <c r="B1377" s="1">
        <v>46048.041666666664</v>
      </c>
      <c r="C1377" t="s">
        <v>7</v>
      </c>
      <c r="D1377" t="s">
        <v>8</v>
      </c>
      <c r="E1377" t="s">
        <v>19</v>
      </c>
      <c r="F1377" t="s">
        <v>20</v>
      </c>
      <c r="G1377">
        <v>4.1666666666666664E-2</v>
      </c>
      <c r="H1377" s="1">
        <v>46048</v>
      </c>
      <c r="I1377">
        <v>1</v>
      </c>
      <c r="J1377">
        <v>3</v>
      </c>
      <c r="K1377">
        <v>2</v>
      </c>
      <c r="L1377">
        <v>6</v>
      </c>
      <c r="M1377" t="s">
        <v>5071</v>
      </c>
      <c r="N1377" t="s">
        <v>5071</v>
      </c>
      <c r="O1377">
        <v>1</v>
      </c>
      <c r="P1377">
        <v>0</v>
      </c>
    </row>
    <row r="1378" spans="1:16" x14ac:dyDescent="0.3">
      <c r="A1378" t="s">
        <v>1920</v>
      </c>
      <c r="B1378" s="1">
        <v>46048.048611111109</v>
      </c>
      <c r="C1378" t="s">
        <v>47</v>
      </c>
      <c r="D1378" t="s">
        <v>18</v>
      </c>
      <c r="E1378" t="s">
        <v>9</v>
      </c>
      <c r="F1378" t="s">
        <v>13</v>
      </c>
      <c r="G1378">
        <v>4.8611111111111112E-2</v>
      </c>
      <c r="H1378" s="1">
        <v>46048</v>
      </c>
      <c r="I1378">
        <v>1</v>
      </c>
      <c r="J1378">
        <v>1</v>
      </c>
      <c r="K1378">
        <v>1</v>
      </c>
      <c r="L1378">
        <v>1</v>
      </c>
      <c r="M1378" t="s">
        <v>5069</v>
      </c>
      <c r="N1378" t="s">
        <v>5069</v>
      </c>
      <c r="O1378">
        <v>1</v>
      </c>
      <c r="P1378">
        <v>0</v>
      </c>
    </row>
    <row r="1379" spans="1:16" x14ac:dyDescent="0.3">
      <c r="A1379" t="s">
        <v>2223</v>
      </c>
      <c r="B1379" s="1">
        <v>46048.056250000001</v>
      </c>
      <c r="C1379" t="s">
        <v>35</v>
      </c>
      <c r="D1379" t="s">
        <v>15</v>
      </c>
      <c r="E1379" t="s">
        <v>19</v>
      </c>
      <c r="F1379" t="s">
        <v>10</v>
      </c>
      <c r="G1379">
        <v>5.6250000000000001E-2</v>
      </c>
      <c r="H1379" s="1">
        <v>46048</v>
      </c>
      <c r="I1379">
        <v>1</v>
      </c>
      <c r="J1379">
        <v>1</v>
      </c>
      <c r="K1379">
        <v>2</v>
      </c>
      <c r="L1379">
        <v>2</v>
      </c>
      <c r="M1379" t="s">
        <v>5069</v>
      </c>
      <c r="N1379" t="s">
        <v>5069</v>
      </c>
      <c r="O1379">
        <v>1</v>
      </c>
      <c r="P1379">
        <v>0</v>
      </c>
    </row>
    <row r="1380" spans="1:16" x14ac:dyDescent="0.3">
      <c r="A1380" t="s">
        <v>3359</v>
      </c>
      <c r="B1380" s="1">
        <v>46048.05972222222</v>
      </c>
      <c r="C1380" t="s">
        <v>26</v>
      </c>
      <c r="D1380" t="s">
        <v>18</v>
      </c>
      <c r="E1380" t="s">
        <v>16</v>
      </c>
      <c r="F1380" t="s">
        <v>20</v>
      </c>
      <c r="G1380">
        <v>5.9722222222222225E-2</v>
      </c>
      <c r="H1380" s="1">
        <v>46048</v>
      </c>
      <c r="I1380">
        <v>1</v>
      </c>
      <c r="J1380">
        <v>3</v>
      </c>
      <c r="K1380">
        <v>2</v>
      </c>
      <c r="L1380">
        <v>6</v>
      </c>
      <c r="M1380" t="s">
        <v>5071</v>
      </c>
      <c r="N1380" t="s">
        <v>5071</v>
      </c>
      <c r="O1380">
        <v>1</v>
      </c>
      <c r="P1380">
        <v>0</v>
      </c>
    </row>
    <row r="1381" spans="1:16" x14ac:dyDescent="0.3">
      <c r="A1381" t="s">
        <v>2585</v>
      </c>
      <c r="B1381" s="1">
        <v>46048.084722222222</v>
      </c>
      <c r="C1381" t="s">
        <v>7</v>
      </c>
      <c r="D1381" t="s">
        <v>15</v>
      </c>
      <c r="E1381" t="s">
        <v>19</v>
      </c>
      <c r="F1381" t="s">
        <v>10</v>
      </c>
      <c r="G1381">
        <v>8.4722222222222227E-2</v>
      </c>
      <c r="H1381" s="1">
        <v>46048</v>
      </c>
      <c r="I1381">
        <v>1</v>
      </c>
      <c r="J1381">
        <v>3</v>
      </c>
      <c r="K1381">
        <v>2</v>
      </c>
      <c r="L1381">
        <v>6</v>
      </c>
      <c r="M1381" t="s">
        <v>5071</v>
      </c>
      <c r="N1381" t="s">
        <v>5071</v>
      </c>
      <c r="O1381">
        <v>1</v>
      </c>
      <c r="P1381">
        <v>0</v>
      </c>
    </row>
    <row r="1382" spans="1:16" x14ac:dyDescent="0.3">
      <c r="A1382" t="s">
        <v>2337</v>
      </c>
      <c r="B1382" s="1">
        <v>46048.090277777781</v>
      </c>
      <c r="C1382" t="s">
        <v>12</v>
      </c>
      <c r="D1382" t="s">
        <v>22</v>
      </c>
      <c r="E1382" t="s">
        <v>9</v>
      </c>
      <c r="F1382" t="s">
        <v>10</v>
      </c>
      <c r="G1382">
        <v>9.0277777777777776E-2</v>
      </c>
      <c r="H1382" s="1">
        <v>46048</v>
      </c>
      <c r="I1382">
        <v>1</v>
      </c>
      <c r="J1382">
        <v>1</v>
      </c>
      <c r="K1382">
        <v>2</v>
      </c>
      <c r="L1382">
        <v>2</v>
      </c>
      <c r="M1382" t="s">
        <v>5069</v>
      </c>
      <c r="N1382" t="s">
        <v>5069</v>
      </c>
      <c r="O1382">
        <v>1</v>
      </c>
      <c r="P1382">
        <v>0</v>
      </c>
    </row>
    <row r="1383" spans="1:16" x14ac:dyDescent="0.3">
      <c r="A1383" t="s">
        <v>532</v>
      </c>
      <c r="B1383" s="1">
        <v>46048.095138888886</v>
      </c>
      <c r="C1383" t="s">
        <v>7</v>
      </c>
      <c r="D1383" t="s">
        <v>8</v>
      </c>
      <c r="E1383" t="s">
        <v>19</v>
      </c>
      <c r="F1383" t="s">
        <v>13</v>
      </c>
      <c r="G1383">
        <v>9.5138888888888884E-2</v>
      </c>
      <c r="H1383" s="1">
        <v>46048</v>
      </c>
      <c r="I1383">
        <v>1</v>
      </c>
      <c r="J1383">
        <v>3</v>
      </c>
      <c r="K1383">
        <v>1</v>
      </c>
      <c r="L1383">
        <v>3</v>
      </c>
      <c r="M1383" t="s">
        <v>5069</v>
      </c>
      <c r="N1383" t="s">
        <v>5069</v>
      </c>
      <c r="O1383">
        <v>1</v>
      </c>
      <c r="P1383">
        <v>0</v>
      </c>
    </row>
    <row r="1384" spans="1:16" x14ac:dyDescent="0.3">
      <c r="A1384" t="s">
        <v>557</v>
      </c>
      <c r="B1384" s="1">
        <v>46048.124305555553</v>
      </c>
      <c r="C1384" t="s">
        <v>7</v>
      </c>
      <c r="D1384" t="s">
        <v>15</v>
      </c>
      <c r="E1384" t="s">
        <v>19</v>
      </c>
      <c r="F1384" t="s">
        <v>10</v>
      </c>
      <c r="G1384">
        <v>0.12430555555555556</v>
      </c>
      <c r="H1384" s="1">
        <v>46048</v>
      </c>
      <c r="I1384">
        <v>1</v>
      </c>
      <c r="J1384">
        <v>3</v>
      </c>
      <c r="K1384">
        <v>2</v>
      </c>
      <c r="L1384">
        <v>6</v>
      </c>
      <c r="M1384" t="s">
        <v>5071</v>
      </c>
      <c r="N1384" t="s">
        <v>5071</v>
      </c>
      <c r="O1384">
        <v>1</v>
      </c>
      <c r="P1384">
        <v>0</v>
      </c>
    </row>
    <row r="1385" spans="1:16" x14ac:dyDescent="0.3">
      <c r="A1385" t="s">
        <v>3371</v>
      </c>
      <c r="B1385" s="1">
        <v>46048.13958333333</v>
      </c>
      <c r="C1385" t="s">
        <v>35</v>
      </c>
      <c r="D1385" t="s">
        <v>8</v>
      </c>
      <c r="E1385" t="s">
        <v>31</v>
      </c>
      <c r="F1385" t="s">
        <v>20</v>
      </c>
      <c r="G1385">
        <v>0.13958333333333334</v>
      </c>
      <c r="H1385" s="1">
        <v>46048</v>
      </c>
      <c r="I1385">
        <v>1</v>
      </c>
      <c r="J1385">
        <v>1</v>
      </c>
      <c r="K1385">
        <v>2</v>
      </c>
      <c r="L1385">
        <v>2</v>
      </c>
      <c r="M1385" t="s">
        <v>5069</v>
      </c>
      <c r="N1385" t="s">
        <v>5069</v>
      </c>
      <c r="O1385">
        <v>1</v>
      </c>
      <c r="P1385">
        <v>0</v>
      </c>
    </row>
    <row r="1386" spans="1:16" x14ac:dyDescent="0.3">
      <c r="A1386" t="s">
        <v>96</v>
      </c>
      <c r="B1386" s="1">
        <v>46048.189583333333</v>
      </c>
      <c r="C1386" t="s">
        <v>7</v>
      </c>
      <c r="D1386" t="s">
        <v>15</v>
      </c>
      <c r="E1386" t="s">
        <v>19</v>
      </c>
      <c r="F1386" t="s">
        <v>10</v>
      </c>
      <c r="G1386">
        <v>0.18958333333333333</v>
      </c>
      <c r="H1386" s="1">
        <v>46048</v>
      </c>
      <c r="I1386">
        <v>1</v>
      </c>
      <c r="J1386">
        <v>3</v>
      </c>
      <c r="K1386">
        <v>2</v>
      </c>
      <c r="L1386">
        <v>6</v>
      </c>
      <c r="M1386" t="s">
        <v>5071</v>
      </c>
      <c r="N1386" t="s">
        <v>5071</v>
      </c>
      <c r="O1386">
        <v>1</v>
      </c>
      <c r="P1386">
        <v>0</v>
      </c>
    </row>
    <row r="1387" spans="1:16" x14ac:dyDescent="0.3">
      <c r="A1387" t="s">
        <v>958</v>
      </c>
      <c r="B1387" s="1">
        <v>46048.197222222225</v>
      </c>
      <c r="C1387" t="s">
        <v>7</v>
      </c>
      <c r="D1387" t="s">
        <v>15</v>
      </c>
      <c r="E1387" t="s">
        <v>16</v>
      </c>
      <c r="F1387" t="s">
        <v>20</v>
      </c>
      <c r="G1387">
        <v>0.19722222222222222</v>
      </c>
      <c r="H1387" s="1">
        <v>46048</v>
      </c>
      <c r="I1387">
        <v>1</v>
      </c>
      <c r="J1387">
        <v>3</v>
      </c>
      <c r="K1387">
        <v>2</v>
      </c>
      <c r="L1387">
        <v>6</v>
      </c>
      <c r="M1387" t="s">
        <v>5071</v>
      </c>
      <c r="N1387" t="s">
        <v>5071</v>
      </c>
      <c r="O1387">
        <v>1</v>
      </c>
      <c r="P1387">
        <v>0</v>
      </c>
    </row>
    <row r="1388" spans="1:16" x14ac:dyDescent="0.3">
      <c r="A1388" t="s">
        <v>1051</v>
      </c>
      <c r="B1388" s="1">
        <v>46048.238194444442</v>
      </c>
      <c r="C1388" t="s">
        <v>12</v>
      </c>
      <c r="D1388" t="s">
        <v>22</v>
      </c>
      <c r="E1388" t="s">
        <v>16</v>
      </c>
      <c r="F1388" t="s">
        <v>33</v>
      </c>
      <c r="G1388">
        <v>0.23819444444444443</v>
      </c>
      <c r="H1388" s="1">
        <v>46048</v>
      </c>
      <c r="I1388">
        <v>1</v>
      </c>
      <c r="J1388">
        <v>1</v>
      </c>
      <c r="K1388">
        <v>4</v>
      </c>
      <c r="L1388">
        <v>4</v>
      </c>
      <c r="M1388" t="s">
        <v>5069</v>
      </c>
      <c r="N1388" t="s">
        <v>5069</v>
      </c>
      <c r="O1388">
        <v>1</v>
      </c>
      <c r="P1388">
        <v>1</v>
      </c>
    </row>
    <row r="1389" spans="1:16" x14ac:dyDescent="0.3">
      <c r="A1389" t="s">
        <v>2279</v>
      </c>
      <c r="B1389" s="1">
        <v>46048.272222222222</v>
      </c>
      <c r="C1389" t="s">
        <v>7</v>
      </c>
      <c r="D1389" t="s">
        <v>18</v>
      </c>
      <c r="E1389" t="s">
        <v>19</v>
      </c>
      <c r="F1389" t="s">
        <v>20</v>
      </c>
      <c r="G1389">
        <v>0.2722222222222222</v>
      </c>
      <c r="H1389" s="1">
        <v>46048</v>
      </c>
      <c r="I1389">
        <v>1</v>
      </c>
      <c r="J1389">
        <v>3</v>
      </c>
      <c r="K1389">
        <v>2</v>
      </c>
      <c r="L1389">
        <v>6</v>
      </c>
      <c r="M1389" t="s">
        <v>5071</v>
      </c>
      <c r="N1389" t="s">
        <v>5071</v>
      </c>
      <c r="O1389">
        <v>1</v>
      </c>
      <c r="P1389">
        <v>0</v>
      </c>
    </row>
    <row r="1390" spans="1:16" x14ac:dyDescent="0.3">
      <c r="A1390" t="s">
        <v>2738</v>
      </c>
      <c r="B1390" s="1">
        <v>46048.27847222222</v>
      </c>
      <c r="C1390" t="s">
        <v>7</v>
      </c>
      <c r="D1390" t="s">
        <v>15</v>
      </c>
      <c r="E1390" t="s">
        <v>19</v>
      </c>
      <c r="F1390" t="s">
        <v>10</v>
      </c>
      <c r="G1390">
        <v>0.27847222222222223</v>
      </c>
      <c r="H1390" s="1">
        <v>46048</v>
      </c>
      <c r="I1390">
        <v>1</v>
      </c>
      <c r="J1390">
        <v>3</v>
      </c>
      <c r="K1390">
        <v>2</v>
      </c>
      <c r="L1390">
        <v>6</v>
      </c>
      <c r="M1390" t="s">
        <v>5071</v>
      </c>
      <c r="N1390" t="s">
        <v>5071</v>
      </c>
      <c r="O1390">
        <v>1</v>
      </c>
      <c r="P1390">
        <v>0</v>
      </c>
    </row>
    <row r="1391" spans="1:16" x14ac:dyDescent="0.3">
      <c r="A1391" t="s">
        <v>1788</v>
      </c>
      <c r="B1391" s="1">
        <v>46048.304166666669</v>
      </c>
      <c r="C1391" t="s">
        <v>7</v>
      </c>
      <c r="D1391" t="s">
        <v>15</v>
      </c>
      <c r="E1391" t="s">
        <v>9</v>
      </c>
      <c r="F1391" t="s">
        <v>53</v>
      </c>
      <c r="G1391">
        <v>0.30416666666666664</v>
      </c>
      <c r="H1391" s="1">
        <v>46048</v>
      </c>
      <c r="I1391">
        <v>1</v>
      </c>
      <c r="J1391">
        <v>3</v>
      </c>
      <c r="K1391">
        <v>5</v>
      </c>
      <c r="L1391">
        <v>15</v>
      </c>
      <c r="M1391" t="s">
        <v>5073</v>
      </c>
      <c r="N1391" t="s">
        <v>5073</v>
      </c>
      <c r="O1391">
        <v>1</v>
      </c>
      <c r="P1391">
        <v>1</v>
      </c>
    </row>
    <row r="1392" spans="1:16" x14ac:dyDescent="0.3">
      <c r="A1392" t="s">
        <v>899</v>
      </c>
      <c r="B1392" s="1">
        <v>46048.329861111109</v>
      </c>
      <c r="C1392" t="s">
        <v>12</v>
      </c>
      <c r="D1392" t="s">
        <v>22</v>
      </c>
      <c r="E1392" t="s">
        <v>9</v>
      </c>
      <c r="F1392" t="s">
        <v>10</v>
      </c>
      <c r="G1392">
        <v>0.3298611111111111</v>
      </c>
      <c r="H1392" s="1">
        <v>46048</v>
      </c>
      <c r="I1392">
        <v>1</v>
      </c>
      <c r="J1392">
        <v>1</v>
      </c>
      <c r="K1392">
        <v>2</v>
      </c>
      <c r="L1392">
        <v>2</v>
      </c>
      <c r="M1392" t="s">
        <v>5069</v>
      </c>
      <c r="N1392" t="s">
        <v>5069</v>
      </c>
      <c r="O1392">
        <v>1</v>
      </c>
      <c r="P1392">
        <v>0</v>
      </c>
    </row>
    <row r="1393" spans="1:16" x14ac:dyDescent="0.3">
      <c r="A1393" t="s">
        <v>2343</v>
      </c>
      <c r="B1393" s="1">
        <v>46048.354166666664</v>
      </c>
      <c r="C1393" t="s">
        <v>7</v>
      </c>
      <c r="D1393" t="s">
        <v>8</v>
      </c>
      <c r="E1393" t="s">
        <v>19</v>
      </c>
      <c r="F1393" t="s">
        <v>53</v>
      </c>
      <c r="G1393">
        <v>0.35416666666666669</v>
      </c>
      <c r="H1393" s="1">
        <v>46048</v>
      </c>
      <c r="I1393">
        <v>1</v>
      </c>
      <c r="J1393">
        <v>3</v>
      </c>
      <c r="K1393">
        <v>5</v>
      </c>
      <c r="L1393">
        <v>15</v>
      </c>
      <c r="M1393" t="s">
        <v>5073</v>
      </c>
      <c r="N1393" t="s">
        <v>5073</v>
      </c>
      <c r="O1393">
        <v>1</v>
      </c>
      <c r="P1393">
        <v>1</v>
      </c>
    </row>
    <row r="1394" spans="1:16" x14ac:dyDescent="0.3">
      <c r="A1394" t="s">
        <v>4560</v>
      </c>
      <c r="B1394" s="1">
        <v>46048.359027777777</v>
      </c>
      <c r="C1394" t="s">
        <v>7</v>
      </c>
      <c r="D1394" t="s">
        <v>8</v>
      </c>
      <c r="E1394" t="s">
        <v>19</v>
      </c>
      <c r="F1394" t="s">
        <v>13</v>
      </c>
      <c r="G1394">
        <v>0.35902777777777778</v>
      </c>
      <c r="H1394" s="1">
        <v>46048</v>
      </c>
      <c r="I1394">
        <v>1</v>
      </c>
      <c r="J1394">
        <v>3</v>
      </c>
      <c r="K1394">
        <v>1</v>
      </c>
      <c r="L1394">
        <v>3</v>
      </c>
      <c r="M1394" t="s">
        <v>5069</v>
      </c>
      <c r="N1394" t="s">
        <v>5069</v>
      </c>
      <c r="O1394">
        <v>1</v>
      </c>
      <c r="P1394">
        <v>0</v>
      </c>
    </row>
    <row r="1395" spans="1:16" x14ac:dyDescent="0.3">
      <c r="A1395" t="s">
        <v>1891</v>
      </c>
      <c r="B1395" s="1">
        <v>46048.361111111109</v>
      </c>
      <c r="C1395" t="s">
        <v>7</v>
      </c>
      <c r="D1395" t="s">
        <v>15</v>
      </c>
      <c r="E1395" t="s">
        <v>19</v>
      </c>
      <c r="F1395" t="s">
        <v>10</v>
      </c>
      <c r="G1395">
        <v>0.3611111111111111</v>
      </c>
      <c r="H1395" s="1">
        <v>46048</v>
      </c>
      <c r="I1395">
        <v>1</v>
      </c>
      <c r="J1395">
        <v>3</v>
      </c>
      <c r="K1395">
        <v>2</v>
      </c>
      <c r="L1395">
        <v>6</v>
      </c>
      <c r="M1395" t="s">
        <v>5071</v>
      </c>
      <c r="N1395" t="s">
        <v>5071</v>
      </c>
      <c r="O1395">
        <v>1</v>
      </c>
      <c r="P1395">
        <v>0</v>
      </c>
    </row>
    <row r="1396" spans="1:16" x14ac:dyDescent="0.3">
      <c r="A1396" t="s">
        <v>3130</v>
      </c>
      <c r="B1396" s="1">
        <v>46048.390277777777</v>
      </c>
      <c r="C1396" t="s">
        <v>35</v>
      </c>
      <c r="D1396" t="s">
        <v>15</v>
      </c>
      <c r="E1396" t="s">
        <v>19</v>
      </c>
      <c r="F1396" t="s">
        <v>13</v>
      </c>
      <c r="G1396">
        <v>0.39027777777777778</v>
      </c>
      <c r="H1396" s="1">
        <v>46048</v>
      </c>
      <c r="I1396">
        <v>1</v>
      </c>
      <c r="J1396">
        <v>1</v>
      </c>
      <c r="K1396">
        <v>1</v>
      </c>
      <c r="L1396">
        <v>1</v>
      </c>
      <c r="M1396" t="s">
        <v>5069</v>
      </c>
      <c r="N1396" t="s">
        <v>5069</v>
      </c>
      <c r="O1396">
        <v>1</v>
      </c>
      <c r="P1396">
        <v>0</v>
      </c>
    </row>
    <row r="1397" spans="1:16" x14ac:dyDescent="0.3">
      <c r="A1397" t="s">
        <v>438</v>
      </c>
      <c r="B1397" s="1">
        <v>46048.390972222223</v>
      </c>
      <c r="C1397" t="s">
        <v>7</v>
      </c>
      <c r="D1397" t="s">
        <v>22</v>
      </c>
      <c r="E1397" t="s">
        <v>19</v>
      </c>
      <c r="F1397" t="s">
        <v>13</v>
      </c>
      <c r="G1397">
        <v>0.39097222222222222</v>
      </c>
      <c r="H1397" s="1">
        <v>46048</v>
      </c>
      <c r="I1397">
        <v>1</v>
      </c>
      <c r="J1397">
        <v>3</v>
      </c>
      <c r="K1397">
        <v>1</v>
      </c>
      <c r="L1397">
        <v>3</v>
      </c>
      <c r="M1397" t="s">
        <v>5069</v>
      </c>
      <c r="N1397" t="s">
        <v>5069</v>
      </c>
      <c r="O1397">
        <v>1</v>
      </c>
      <c r="P1397">
        <v>0</v>
      </c>
    </row>
    <row r="1398" spans="1:16" x14ac:dyDescent="0.3">
      <c r="A1398" t="s">
        <v>483</v>
      </c>
      <c r="B1398" s="1">
        <v>46048.424305555556</v>
      </c>
      <c r="C1398" t="s">
        <v>47</v>
      </c>
      <c r="D1398" t="s">
        <v>8</v>
      </c>
      <c r="E1398" t="s">
        <v>19</v>
      </c>
      <c r="F1398" t="s">
        <v>20</v>
      </c>
      <c r="G1398">
        <v>0.42430555555555555</v>
      </c>
      <c r="H1398" s="1">
        <v>46048</v>
      </c>
      <c r="I1398">
        <v>1</v>
      </c>
      <c r="J1398">
        <v>1</v>
      </c>
      <c r="K1398">
        <v>2</v>
      </c>
      <c r="L1398">
        <v>2</v>
      </c>
      <c r="M1398" t="s">
        <v>5069</v>
      </c>
      <c r="N1398" t="s">
        <v>5069</v>
      </c>
      <c r="O1398">
        <v>1</v>
      </c>
      <c r="P1398">
        <v>0</v>
      </c>
    </row>
    <row r="1399" spans="1:16" x14ac:dyDescent="0.3">
      <c r="A1399" t="s">
        <v>1649</v>
      </c>
      <c r="B1399" s="1">
        <v>46048.481249999997</v>
      </c>
      <c r="C1399" t="s">
        <v>26</v>
      </c>
      <c r="D1399" t="s">
        <v>22</v>
      </c>
      <c r="E1399" t="s">
        <v>9</v>
      </c>
      <c r="F1399" t="s">
        <v>20</v>
      </c>
      <c r="G1399">
        <v>0.48125000000000001</v>
      </c>
      <c r="H1399" s="1">
        <v>46048</v>
      </c>
      <c r="I1399">
        <v>1</v>
      </c>
      <c r="J1399">
        <v>3</v>
      </c>
      <c r="K1399">
        <v>2</v>
      </c>
      <c r="L1399">
        <v>6</v>
      </c>
      <c r="M1399" t="s">
        <v>5071</v>
      </c>
      <c r="N1399" t="s">
        <v>5071</v>
      </c>
      <c r="O1399">
        <v>1</v>
      </c>
      <c r="P1399">
        <v>0</v>
      </c>
    </row>
    <row r="1400" spans="1:16" x14ac:dyDescent="0.3">
      <c r="A1400" t="s">
        <v>3861</v>
      </c>
      <c r="B1400" s="1">
        <v>46048.48541666667</v>
      </c>
      <c r="C1400" t="s">
        <v>26</v>
      </c>
      <c r="D1400" t="s">
        <v>18</v>
      </c>
      <c r="E1400" t="s">
        <v>16</v>
      </c>
      <c r="F1400" t="s">
        <v>13</v>
      </c>
      <c r="G1400">
        <v>0.48541666666666666</v>
      </c>
      <c r="H1400" s="1">
        <v>46048</v>
      </c>
      <c r="I1400">
        <v>1</v>
      </c>
      <c r="J1400">
        <v>3</v>
      </c>
      <c r="K1400">
        <v>1</v>
      </c>
      <c r="L1400">
        <v>3</v>
      </c>
      <c r="M1400" t="s">
        <v>5069</v>
      </c>
      <c r="N1400" t="s">
        <v>5069</v>
      </c>
      <c r="O1400">
        <v>1</v>
      </c>
      <c r="P1400">
        <v>0</v>
      </c>
    </row>
    <row r="1401" spans="1:16" x14ac:dyDescent="0.3">
      <c r="A1401" t="s">
        <v>2345</v>
      </c>
      <c r="B1401" s="1">
        <v>46048.492361111108</v>
      </c>
      <c r="C1401" t="s">
        <v>35</v>
      </c>
      <c r="D1401" t="s">
        <v>15</v>
      </c>
      <c r="E1401" t="s">
        <v>16</v>
      </c>
      <c r="F1401" t="s">
        <v>13</v>
      </c>
      <c r="G1401">
        <v>0.49236111111111114</v>
      </c>
      <c r="H1401" s="1">
        <v>46048</v>
      </c>
      <c r="I1401">
        <v>1</v>
      </c>
      <c r="J1401">
        <v>1</v>
      </c>
      <c r="K1401">
        <v>1</v>
      </c>
      <c r="L1401">
        <v>1</v>
      </c>
      <c r="M1401" t="s">
        <v>5069</v>
      </c>
      <c r="N1401" t="s">
        <v>5069</v>
      </c>
      <c r="O1401">
        <v>1</v>
      </c>
      <c r="P1401">
        <v>0</v>
      </c>
    </row>
    <row r="1402" spans="1:16" x14ac:dyDescent="0.3">
      <c r="A1402" t="s">
        <v>132</v>
      </c>
      <c r="B1402" s="1">
        <v>46048.496527777781</v>
      </c>
      <c r="C1402" t="s">
        <v>40</v>
      </c>
      <c r="D1402" t="s">
        <v>22</v>
      </c>
      <c r="E1402" t="s">
        <v>16</v>
      </c>
      <c r="F1402" t="s">
        <v>20</v>
      </c>
      <c r="G1402">
        <v>0.49652777777777779</v>
      </c>
      <c r="H1402" s="1">
        <v>46048</v>
      </c>
      <c r="I1402">
        <v>1</v>
      </c>
      <c r="J1402">
        <v>5</v>
      </c>
      <c r="K1402">
        <v>2</v>
      </c>
      <c r="L1402">
        <v>10</v>
      </c>
      <c r="M1402" t="s">
        <v>5071</v>
      </c>
      <c r="N1402" t="s">
        <v>5071</v>
      </c>
      <c r="O1402">
        <v>1</v>
      </c>
      <c r="P1402">
        <v>0</v>
      </c>
    </row>
    <row r="1403" spans="1:16" x14ac:dyDescent="0.3">
      <c r="A1403" t="s">
        <v>1473</v>
      </c>
      <c r="B1403" s="1">
        <v>46048.513888888891</v>
      </c>
      <c r="C1403" t="s">
        <v>7</v>
      </c>
      <c r="D1403" t="s">
        <v>8</v>
      </c>
      <c r="E1403" t="s">
        <v>19</v>
      </c>
      <c r="F1403" t="s">
        <v>33</v>
      </c>
      <c r="G1403">
        <v>0.51388888888888884</v>
      </c>
      <c r="H1403" s="1">
        <v>46048</v>
      </c>
      <c r="I1403">
        <v>1</v>
      </c>
      <c r="J1403">
        <v>3</v>
      </c>
      <c r="K1403">
        <v>4</v>
      </c>
      <c r="L1403">
        <v>12</v>
      </c>
      <c r="M1403" t="s">
        <v>5073</v>
      </c>
      <c r="N1403" t="s">
        <v>5073</v>
      </c>
      <c r="O1403">
        <v>1</v>
      </c>
      <c r="P1403">
        <v>1</v>
      </c>
    </row>
    <row r="1404" spans="1:16" x14ac:dyDescent="0.3">
      <c r="A1404" t="s">
        <v>3404</v>
      </c>
      <c r="B1404" s="1">
        <v>46048.524305555555</v>
      </c>
      <c r="C1404" t="s">
        <v>7</v>
      </c>
      <c r="D1404" t="s">
        <v>18</v>
      </c>
      <c r="E1404" t="s">
        <v>19</v>
      </c>
      <c r="F1404" t="s">
        <v>53</v>
      </c>
      <c r="G1404">
        <v>0.52430555555555558</v>
      </c>
      <c r="H1404" s="1">
        <v>46048</v>
      </c>
      <c r="I1404">
        <v>1</v>
      </c>
      <c r="J1404">
        <v>3</v>
      </c>
      <c r="K1404">
        <v>5</v>
      </c>
      <c r="L1404">
        <v>15</v>
      </c>
      <c r="M1404" t="s">
        <v>5073</v>
      </c>
      <c r="N1404" t="s">
        <v>5073</v>
      </c>
      <c r="O1404">
        <v>1</v>
      </c>
      <c r="P1404">
        <v>1</v>
      </c>
    </row>
    <row r="1405" spans="1:16" x14ac:dyDescent="0.3">
      <c r="A1405" t="s">
        <v>1074</v>
      </c>
      <c r="B1405" s="1">
        <v>46048.560416666667</v>
      </c>
      <c r="C1405" t="s">
        <v>7</v>
      </c>
      <c r="D1405" t="s">
        <v>22</v>
      </c>
      <c r="E1405" t="s">
        <v>19</v>
      </c>
      <c r="F1405" t="s">
        <v>13</v>
      </c>
      <c r="G1405">
        <v>0.56041666666666667</v>
      </c>
      <c r="H1405" s="1">
        <v>46048</v>
      </c>
      <c r="I1405">
        <v>1</v>
      </c>
      <c r="J1405">
        <v>3</v>
      </c>
      <c r="K1405">
        <v>1</v>
      </c>
      <c r="L1405">
        <v>3</v>
      </c>
      <c r="M1405" t="s">
        <v>5069</v>
      </c>
      <c r="N1405" t="s">
        <v>5069</v>
      </c>
      <c r="O1405">
        <v>1</v>
      </c>
      <c r="P1405">
        <v>0</v>
      </c>
    </row>
    <row r="1406" spans="1:16" x14ac:dyDescent="0.3">
      <c r="A1406" t="s">
        <v>4793</v>
      </c>
      <c r="B1406" s="1">
        <v>46048.570833333331</v>
      </c>
      <c r="C1406" t="s">
        <v>7</v>
      </c>
      <c r="D1406" t="s">
        <v>15</v>
      </c>
      <c r="E1406" t="s">
        <v>19</v>
      </c>
      <c r="F1406" t="s">
        <v>20</v>
      </c>
      <c r="G1406">
        <v>0.5708333333333333</v>
      </c>
      <c r="H1406" s="1">
        <v>46048</v>
      </c>
      <c r="I1406">
        <v>1</v>
      </c>
      <c r="J1406">
        <v>3</v>
      </c>
      <c r="K1406">
        <v>2</v>
      </c>
      <c r="L1406">
        <v>6</v>
      </c>
      <c r="M1406" t="s">
        <v>5071</v>
      </c>
      <c r="N1406" t="s">
        <v>5071</v>
      </c>
      <c r="O1406">
        <v>1</v>
      </c>
      <c r="P1406">
        <v>0</v>
      </c>
    </row>
    <row r="1407" spans="1:16" x14ac:dyDescent="0.3">
      <c r="A1407" t="s">
        <v>3811</v>
      </c>
      <c r="B1407" s="1">
        <v>46048.574999999997</v>
      </c>
      <c r="C1407" t="s">
        <v>26</v>
      </c>
      <c r="D1407" t="s">
        <v>22</v>
      </c>
      <c r="E1407" t="s">
        <v>16</v>
      </c>
      <c r="F1407" t="s">
        <v>13</v>
      </c>
      <c r="G1407">
        <v>0.57499999999999996</v>
      </c>
      <c r="H1407" s="1">
        <v>46048</v>
      </c>
      <c r="I1407">
        <v>1</v>
      </c>
      <c r="J1407">
        <v>3</v>
      </c>
      <c r="K1407">
        <v>1</v>
      </c>
      <c r="L1407">
        <v>3</v>
      </c>
      <c r="M1407" t="s">
        <v>5069</v>
      </c>
      <c r="N1407" t="s">
        <v>5069</v>
      </c>
      <c r="O1407">
        <v>1</v>
      </c>
      <c r="P1407">
        <v>0</v>
      </c>
    </row>
    <row r="1408" spans="1:16" x14ac:dyDescent="0.3">
      <c r="A1408" t="s">
        <v>3310</v>
      </c>
      <c r="B1408" s="1">
        <v>46048.62777777778</v>
      </c>
      <c r="C1408" t="s">
        <v>7</v>
      </c>
      <c r="D1408" t="s">
        <v>22</v>
      </c>
      <c r="E1408" t="s">
        <v>19</v>
      </c>
      <c r="F1408" t="s">
        <v>33</v>
      </c>
      <c r="G1408">
        <v>0.62777777777777777</v>
      </c>
      <c r="H1408" s="1">
        <v>46048</v>
      </c>
      <c r="I1408">
        <v>1</v>
      </c>
      <c r="J1408">
        <v>3</v>
      </c>
      <c r="K1408">
        <v>4</v>
      </c>
      <c r="L1408">
        <v>12</v>
      </c>
      <c r="M1408" t="s">
        <v>5073</v>
      </c>
      <c r="N1408" t="s">
        <v>5073</v>
      </c>
      <c r="O1408">
        <v>1</v>
      </c>
      <c r="P1408">
        <v>1</v>
      </c>
    </row>
    <row r="1409" spans="1:16" x14ac:dyDescent="0.3">
      <c r="A1409" t="s">
        <v>1561</v>
      </c>
      <c r="B1409" s="1">
        <v>46048.64166666667</v>
      </c>
      <c r="C1409" t="s">
        <v>7</v>
      </c>
      <c r="D1409" t="s">
        <v>22</v>
      </c>
      <c r="E1409" t="s">
        <v>19</v>
      </c>
      <c r="F1409" t="s">
        <v>10</v>
      </c>
      <c r="G1409">
        <v>0.64166666666666672</v>
      </c>
      <c r="H1409" s="1">
        <v>46048</v>
      </c>
      <c r="I1409">
        <v>1</v>
      </c>
      <c r="J1409">
        <v>3</v>
      </c>
      <c r="K1409">
        <v>2</v>
      </c>
      <c r="L1409">
        <v>6</v>
      </c>
      <c r="M1409" t="s">
        <v>5071</v>
      </c>
      <c r="N1409" t="s">
        <v>5071</v>
      </c>
      <c r="O1409">
        <v>1</v>
      </c>
      <c r="P1409">
        <v>0</v>
      </c>
    </row>
    <row r="1410" spans="1:16" x14ac:dyDescent="0.3">
      <c r="A1410" t="s">
        <v>604</v>
      </c>
      <c r="B1410" s="1">
        <v>46048.65</v>
      </c>
      <c r="C1410" t="s">
        <v>26</v>
      </c>
      <c r="D1410" t="s">
        <v>18</v>
      </c>
      <c r="E1410" t="s">
        <v>19</v>
      </c>
      <c r="F1410" t="s">
        <v>20</v>
      </c>
      <c r="G1410">
        <v>0.65</v>
      </c>
      <c r="H1410" s="1">
        <v>46048</v>
      </c>
      <c r="I1410">
        <v>1</v>
      </c>
      <c r="J1410">
        <v>3</v>
      </c>
      <c r="K1410">
        <v>2</v>
      </c>
      <c r="L1410">
        <v>6</v>
      </c>
      <c r="M1410" t="s">
        <v>5071</v>
      </c>
      <c r="N1410" t="s">
        <v>5071</v>
      </c>
      <c r="O1410">
        <v>1</v>
      </c>
      <c r="P1410">
        <v>0</v>
      </c>
    </row>
    <row r="1411" spans="1:16" x14ac:dyDescent="0.3">
      <c r="A1411" t="s">
        <v>4639</v>
      </c>
      <c r="B1411" s="1">
        <v>46048.659722222219</v>
      </c>
      <c r="C1411" t="s">
        <v>12</v>
      </c>
      <c r="D1411" t="s">
        <v>15</v>
      </c>
      <c r="E1411" t="s">
        <v>31</v>
      </c>
      <c r="F1411" t="s">
        <v>13</v>
      </c>
      <c r="G1411">
        <v>0.65972222222222221</v>
      </c>
      <c r="H1411" s="1">
        <v>46048</v>
      </c>
      <c r="I1411">
        <v>1</v>
      </c>
      <c r="J1411">
        <v>1</v>
      </c>
      <c r="K1411">
        <v>1</v>
      </c>
      <c r="L1411">
        <v>1</v>
      </c>
      <c r="M1411" t="s">
        <v>5069</v>
      </c>
      <c r="N1411" t="s">
        <v>5069</v>
      </c>
      <c r="O1411">
        <v>1</v>
      </c>
      <c r="P1411">
        <v>0</v>
      </c>
    </row>
    <row r="1412" spans="1:16" x14ac:dyDescent="0.3">
      <c r="A1412" t="s">
        <v>2971</v>
      </c>
      <c r="B1412" s="1">
        <v>46048.701388888891</v>
      </c>
      <c r="C1412" t="s">
        <v>7</v>
      </c>
      <c r="D1412" t="s">
        <v>8</v>
      </c>
      <c r="E1412" t="s">
        <v>19</v>
      </c>
      <c r="F1412" t="s">
        <v>20</v>
      </c>
      <c r="G1412">
        <v>0.70138888888888884</v>
      </c>
      <c r="H1412" s="1">
        <v>46048</v>
      </c>
      <c r="I1412">
        <v>1</v>
      </c>
      <c r="J1412">
        <v>3</v>
      </c>
      <c r="K1412">
        <v>2</v>
      </c>
      <c r="L1412">
        <v>6</v>
      </c>
      <c r="M1412" t="s">
        <v>5071</v>
      </c>
      <c r="N1412" t="s">
        <v>5071</v>
      </c>
      <c r="O1412">
        <v>1</v>
      </c>
      <c r="P1412">
        <v>0</v>
      </c>
    </row>
    <row r="1413" spans="1:16" x14ac:dyDescent="0.3">
      <c r="A1413" t="s">
        <v>3895</v>
      </c>
      <c r="B1413" s="1">
        <v>46048.705555555556</v>
      </c>
      <c r="C1413" t="s">
        <v>7</v>
      </c>
      <c r="D1413" t="s">
        <v>15</v>
      </c>
      <c r="E1413" t="s">
        <v>19</v>
      </c>
      <c r="F1413" t="s">
        <v>13</v>
      </c>
      <c r="G1413">
        <v>0.7055555555555556</v>
      </c>
      <c r="H1413" s="1">
        <v>46048</v>
      </c>
      <c r="I1413">
        <v>1</v>
      </c>
      <c r="J1413">
        <v>3</v>
      </c>
      <c r="K1413">
        <v>1</v>
      </c>
      <c r="L1413">
        <v>3</v>
      </c>
      <c r="M1413" t="s">
        <v>5069</v>
      </c>
      <c r="N1413" t="s">
        <v>5069</v>
      </c>
      <c r="O1413">
        <v>1</v>
      </c>
      <c r="P1413">
        <v>0</v>
      </c>
    </row>
    <row r="1414" spans="1:16" x14ac:dyDescent="0.3">
      <c r="A1414" t="s">
        <v>4422</v>
      </c>
      <c r="B1414" s="1">
        <v>46048.706250000003</v>
      </c>
      <c r="C1414" t="s">
        <v>12</v>
      </c>
      <c r="D1414" t="s">
        <v>15</v>
      </c>
      <c r="E1414" t="s">
        <v>19</v>
      </c>
      <c r="F1414" t="s">
        <v>33</v>
      </c>
      <c r="G1414">
        <v>0.70625000000000004</v>
      </c>
      <c r="H1414" s="1">
        <v>46048</v>
      </c>
      <c r="I1414">
        <v>1</v>
      </c>
      <c r="J1414">
        <v>1</v>
      </c>
      <c r="K1414">
        <v>4</v>
      </c>
      <c r="L1414">
        <v>4</v>
      </c>
      <c r="M1414" t="s">
        <v>5069</v>
      </c>
      <c r="N1414" t="s">
        <v>5069</v>
      </c>
      <c r="O1414">
        <v>1</v>
      </c>
      <c r="P1414">
        <v>1</v>
      </c>
    </row>
    <row r="1415" spans="1:16" x14ac:dyDescent="0.3">
      <c r="A1415" t="s">
        <v>4986</v>
      </c>
      <c r="B1415" s="1">
        <v>46048.718055555553</v>
      </c>
      <c r="C1415" t="s">
        <v>7</v>
      </c>
      <c r="D1415" t="s">
        <v>22</v>
      </c>
      <c r="E1415" t="s">
        <v>19</v>
      </c>
      <c r="F1415" t="s">
        <v>10</v>
      </c>
      <c r="G1415">
        <v>0.71805555555555556</v>
      </c>
      <c r="H1415" s="1">
        <v>46048</v>
      </c>
      <c r="I1415">
        <v>1</v>
      </c>
      <c r="J1415">
        <v>3</v>
      </c>
      <c r="K1415">
        <v>2</v>
      </c>
      <c r="L1415">
        <v>6</v>
      </c>
      <c r="M1415" t="s">
        <v>5071</v>
      </c>
      <c r="N1415" t="s">
        <v>5071</v>
      </c>
      <c r="O1415">
        <v>1</v>
      </c>
      <c r="P1415">
        <v>0</v>
      </c>
    </row>
    <row r="1416" spans="1:16" x14ac:dyDescent="0.3">
      <c r="A1416" t="s">
        <v>2154</v>
      </c>
      <c r="B1416" s="1">
        <v>46048.744444444441</v>
      </c>
      <c r="C1416" t="s">
        <v>47</v>
      </c>
      <c r="D1416" t="s">
        <v>8</v>
      </c>
      <c r="E1416" t="s">
        <v>9</v>
      </c>
      <c r="F1416" t="s">
        <v>10</v>
      </c>
      <c r="G1416">
        <v>0.74444444444444446</v>
      </c>
      <c r="H1416" s="1">
        <v>46048</v>
      </c>
      <c r="I1416">
        <v>1</v>
      </c>
      <c r="J1416">
        <v>1</v>
      </c>
      <c r="K1416">
        <v>2</v>
      </c>
      <c r="L1416">
        <v>2</v>
      </c>
      <c r="M1416" t="s">
        <v>5069</v>
      </c>
      <c r="N1416" t="s">
        <v>5069</v>
      </c>
      <c r="O1416">
        <v>1</v>
      </c>
      <c r="P1416">
        <v>0</v>
      </c>
    </row>
    <row r="1417" spans="1:16" x14ac:dyDescent="0.3">
      <c r="A1417" t="s">
        <v>3155</v>
      </c>
      <c r="B1417" s="1">
        <v>46048.772916666669</v>
      </c>
      <c r="C1417" t="s">
        <v>7</v>
      </c>
      <c r="D1417" t="s">
        <v>15</v>
      </c>
      <c r="E1417" t="s">
        <v>19</v>
      </c>
      <c r="F1417" t="s">
        <v>10</v>
      </c>
      <c r="G1417">
        <v>0.7729166666666667</v>
      </c>
      <c r="H1417" s="1">
        <v>46048</v>
      </c>
      <c r="I1417">
        <v>1</v>
      </c>
      <c r="J1417">
        <v>3</v>
      </c>
      <c r="K1417">
        <v>2</v>
      </c>
      <c r="L1417">
        <v>6</v>
      </c>
      <c r="M1417" t="s">
        <v>5071</v>
      </c>
      <c r="N1417" t="s">
        <v>5071</v>
      </c>
      <c r="O1417">
        <v>1</v>
      </c>
      <c r="P1417">
        <v>0</v>
      </c>
    </row>
    <row r="1418" spans="1:16" x14ac:dyDescent="0.3">
      <c r="A1418" t="s">
        <v>4633</v>
      </c>
      <c r="B1418" s="1">
        <v>46048.773611111108</v>
      </c>
      <c r="C1418" t="s">
        <v>12</v>
      </c>
      <c r="D1418" t="s">
        <v>22</v>
      </c>
      <c r="E1418" t="s">
        <v>16</v>
      </c>
      <c r="F1418" t="s">
        <v>13</v>
      </c>
      <c r="G1418">
        <v>0.77361111111111114</v>
      </c>
      <c r="H1418" s="1">
        <v>46048</v>
      </c>
      <c r="I1418">
        <v>1</v>
      </c>
      <c r="J1418">
        <v>1</v>
      </c>
      <c r="K1418">
        <v>1</v>
      </c>
      <c r="L1418">
        <v>1</v>
      </c>
      <c r="M1418" t="s">
        <v>5069</v>
      </c>
      <c r="N1418" t="s">
        <v>5069</v>
      </c>
      <c r="O1418">
        <v>1</v>
      </c>
      <c r="P1418">
        <v>0</v>
      </c>
    </row>
    <row r="1419" spans="1:16" x14ac:dyDescent="0.3">
      <c r="A1419" t="s">
        <v>1853</v>
      </c>
      <c r="B1419" s="1">
        <v>46048.850694444445</v>
      </c>
      <c r="C1419" t="s">
        <v>7</v>
      </c>
      <c r="D1419" t="s">
        <v>22</v>
      </c>
      <c r="E1419" t="s">
        <v>19</v>
      </c>
      <c r="F1419" t="s">
        <v>20</v>
      </c>
      <c r="G1419">
        <v>0.85069444444444442</v>
      </c>
      <c r="H1419" s="1">
        <v>46048</v>
      </c>
      <c r="I1419">
        <v>1</v>
      </c>
      <c r="J1419">
        <v>3</v>
      </c>
      <c r="K1419">
        <v>2</v>
      </c>
      <c r="L1419">
        <v>6</v>
      </c>
      <c r="M1419" t="s">
        <v>5071</v>
      </c>
      <c r="N1419" t="s">
        <v>5071</v>
      </c>
      <c r="O1419">
        <v>1</v>
      </c>
      <c r="P1419">
        <v>0</v>
      </c>
    </row>
    <row r="1420" spans="1:16" x14ac:dyDescent="0.3">
      <c r="A1420" t="s">
        <v>1642</v>
      </c>
      <c r="B1420" s="1">
        <v>46048.861111111109</v>
      </c>
      <c r="C1420" t="s">
        <v>35</v>
      </c>
      <c r="D1420" t="s">
        <v>15</v>
      </c>
      <c r="E1420" t="s">
        <v>9</v>
      </c>
      <c r="F1420" t="s">
        <v>20</v>
      </c>
      <c r="G1420">
        <v>0.86111111111111116</v>
      </c>
      <c r="H1420" s="1">
        <v>46048</v>
      </c>
      <c r="I1420">
        <v>1</v>
      </c>
      <c r="J1420">
        <v>1</v>
      </c>
      <c r="K1420">
        <v>2</v>
      </c>
      <c r="L1420">
        <v>2</v>
      </c>
      <c r="M1420" t="s">
        <v>5069</v>
      </c>
      <c r="N1420" t="s">
        <v>5069</v>
      </c>
      <c r="O1420">
        <v>1</v>
      </c>
      <c r="P1420">
        <v>0</v>
      </c>
    </row>
    <row r="1421" spans="1:16" x14ac:dyDescent="0.3">
      <c r="A1421" t="s">
        <v>3237</v>
      </c>
      <c r="B1421" s="1">
        <v>46048.9</v>
      </c>
      <c r="C1421" t="s">
        <v>26</v>
      </c>
      <c r="D1421" t="s">
        <v>8</v>
      </c>
      <c r="E1421" t="s">
        <v>31</v>
      </c>
      <c r="F1421" t="s">
        <v>10</v>
      </c>
      <c r="G1421">
        <v>0.9</v>
      </c>
      <c r="H1421" s="1">
        <v>46048</v>
      </c>
      <c r="I1421">
        <v>1</v>
      </c>
      <c r="J1421">
        <v>3</v>
      </c>
      <c r="K1421">
        <v>2</v>
      </c>
      <c r="L1421">
        <v>6</v>
      </c>
      <c r="M1421" t="s">
        <v>5071</v>
      </c>
      <c r="N1421" t="s">
        <v>5071</v>
      </c>
      <c r="O1421">
        <v>1</v>
      </c>
      <c r="P1421">
        <v>0</v>
      </c>
    </row>
    <row r="1422" spans="1:16" x14ac:dyDescent="0.3">
      <c r="A1422" t="s">
        <v>3564</v>
      </c>
      <c r="B1422" s="1">
        <v>46048.910416666666</v>
      </c>
      <c r="C1422" t="s">
        <v>35</v>
      </c>
      <c r="D1422" t="s">
        <v>18</v>
      </c>
      <c r="E1422" t="s">
        <v>19</v>
      </c>
      <c r="F1422" t="s">
        <v>33</v>
      </c>
      <c r="G1422">
        <v>0.91041666666666665</v>
      </c>
      <c r="H1422" s="1">
        <v>46048</v>
      </c>
      <c r="I1422">
        <v>1</v>
      </c>
      <c r="J1422">
        <v>1</v>
      </c>
      <c r="K1422">
        <v>4</v>
      </c>
      <c r="L1422">
        <v>4</v>
      </c>
      <c r="M1422" t="s">
        <v>5069</v>
      </c>
      <c r="N1422" t="s">
        <v>5069</v>
      </c>
      <c r="O1422">
        <v>1</v>
      </c>
      <c r="P1422">
        <v>1</v>
      </c>
    </row>
    <row r="1423" spans="1:16" x14ac:dyDescent="0.3">
      <c r="A1423" t="s">
        <v>3886</v>
      </c>
      <c r="B1423" s="1">
        <v>46048.912499999999</v>
      </c>
      <c r="C1423" t="s">
        <v>7</v>
      </c>
      <c r="D1423" t="s">
        <v>22</v>
      </c>
      <c r="E1423" t="s">
        <v>19</v>
      </c>
      <c r="F1423" t="s">
        <v>10</v>
      </c>
      <c r="G1423">
        <v>0.91249999999999998</v>
      </c>
      <c r="H1423" s="1">
        <v>46048</v>
      </c>
      <c r="I1423">
        <v>1</v>
      </c>
      <c r="J1423">
        <v>3</v>
      </c>
      <c r="K1423">
        <v>2</v>
      </c>
      <c r="L1423">
        <v>6</v>
      </c>
      <c r="M1423" t="s">
        <v>5071</v>
      </c>
      <c r="N1423" t="s">
        <v>5071</v>
      </c>
      <c r="O1423">
        <v>1</v>
      </c>
      <c r="P1423">
        <v>0</v>
      </c>
    </row>
    <row r="1424" spans="1:16" x14ac:dyDescent="0.3">
      <c r="A1424" t="s">
        <v>4210</v>
      </c>
      <c r="B1424" s="1">
        <v>46048.913194444445</v>
      </c>
      <c r="C1424" t="s">
        <v>7</v>
      </c>
      <c r="D1424" t="s">
        <v>18</v>
      </c>
      <c r="E1424" t="s">
        <v>19</v>
      </c>
      <c r="F1424" t="s">
        <v>10</v>
      </c>
      <c r="G1424">
        <v>0.91319444444444442</v>
      </c>
      <c r="H1424" s="1">
        <v>46048</v>
      </c>
      <c r="I1424">
        <v>1</v>
      </c>
      <c r="J1424">
        <v>3</v>
      </c>
      <c r="K1424">
        <v>2</v>
      </c>
      <c r="L1424">
        <v>6</v>
      </c>
      <c r="M1424" t="s">
        <v>5071</v>
      </c>
      <c r="N1424" t="s">
        <v>5071</v>
      </c>
      <c r="O1424">
        <v>1</v>
      </c>
      <c r="P1424">
        <v>0</v>
      </c>
    </row>
    <row r="1425" spans="1:16" x14ac:dyDescent="0.3">
      <c r="A1425" t="s">
        <v>3706</v>
      </c>
      <c r="B1425" s="1">
        <v>46048.913194444445</v>
      </c>
      <c r="C1425" t="s">
        <v>26</v>
      </c>
      <c r="D1425" t="s">
        <v>8</v>
      </c>
      <c r="E1425" t="s">
        <v>9</v>
      </c>
      <c r="F1425" t="s">
        <v>10</v>
      </c>
      <c r="G1425">
        <v>0.91319444444444442</v>
      </c>
      <c r="H1425" s="1">
        <v>46048</v>
      </c>
      <c r="I1425">
        <v>1</v>
      </c>
      <c r="J1425">
        <v>3</v>
      </c>
      <c r="K1425">
        <v>2</v>
      </c>
      <c r="L1425">
        <v>6</v>
      </c>
      <c r="M1425" t="s">
        <v>5071</v>
      </c>
      <c r="N1425" t="s">
        <v>5071</v>
      </c>
      <c r="O1425">
        <v>1</v>
      </c>
      <c r="P1425">
        <v>0</v>
      </c>
    </row>
    <row r="1426" spans="1:16" x14ac:dyDescent="0.3">
      <c r="A1426" t="s">
        <v>330</v>
      </c>
      <c r="B1426" s="1">
        <v>46048.918055555558</v>
      </c>
      <c r="C1426" t="s">
        <v>40</v>
      </c>
      <c r="D1426" t="s">
        <v>15</v>
      </c>
      <c r="E1426" t="s">
        <v>16</v>
      </c>
      <c r="F1426" t="s">
        <v>20</v>
      </c>
      <c r="G1426">
        <v>0.91805555555555551</v>
      </c>
      <c r="H1426" s="1">
        <v>46048</v>
      </c>
      <c r="I1426">
        <v>1</v>
      </c>
      <c r="J1426">
        <v>5</v>
      </c>
      <c r="K1426">
        <v>2</v>
      </c>
      <c r="L1426">
        <v>10</v>
      </c>
      <c r="M1426" t="s">
        <v>5071</v>
      </c>
      <c r="N1426" t="s">
        <v>5071</v>
      </c>
      <c r="O1426">
        <v>1</v>
      </c>
      <c r="P1426">
        <v>0</v>
      </c>
    </row>
    <row r="1427" spans="1:16" x14ac:dyDescent="0.3">
      <c r="A1427" t="s">
        <v>1130</v>
      </c>
      <c r="B1427" s="1">
        <v>46048.919444444444</v>
      </c>
      <c r="C1427" t="s">
        <v>35</v>
      </c>
      <c r="D1427" t="s">
        <v>8</v>
      </c>
      <c r="E1427" t="s">
        <v>16</v>
      </c>
      <c r="F1427" t="s">
        <v>10</v>
      </c>
      <c r="G1427">
        <v>0.9194444444444444</v>
      </c>
      <c r="H1427" s="1">
        <v>46048</v>
      </c>
      <c r="I1427">
        <v>1</v>
      </c>
      <c r="J1427">
        <v>1</v>
      </c>
      <c r="K1427">
        <v>2</v>
      </c>
      <c r="L1427">
        <v>2</v>
      </c>
      <c r="M1427" t="s">
        <v>5069</v>
      </c>
      <c r="N1427" t="s">
        <v>5069</v>
      </c>
      <c r="O1427">
        <v>1</v>
      </c>
      <c r="P1427">
        <v>0</v>
      </c>
    </row>
    <row r="1428" spans="1:16" x14ac:dyDescent="0.3">
      <c r="A1428" t="s">
        <v>4503</v>
      </c>
      <c r="B1428" s="1">
        <v>46048.919444444444</v>
      </c>
      <c r="C1428" t="s">
        <v>40</v>
      </c>
      <c r="D1428" t="s">
        <v>15</v>
      </c>
      <c r="E1428" t="s">
        <v>16</v>
      </c>
      <c r="F1428" t="s">
        <v>20</v>
      </c>
      <c r="G1428">
        <v>0.9194444444444444</v>
      </c>
      <c r="H1428" s="1">
        <v>46048</v>
      </c>
      <c r="I1428">
        <v>1</v>
      </c>
      <c r="J1428">
        <v>5</v>
      </c>
      <c r="K1428">
        <v>2</v>
      </c>
      <c r="L1428">
        <v>10</v>
      </c>
      <c r="M1428" t="s">
        <v>5071</v>
      </c>
      <c r="N1428" t="s">
        <v>5071</v>
      </c>
      <c r="O1428">
        <v>1</v>
      </c>
      <c r="P1428">
        <v>0</v>
      </c>
    </row>
    <row r="1429" spans="1:16" x14ac:dyDescent="0.3">
      <c r="A1429" t="s">
        <v>1121</v>
      </c>
      <c r="B1429" s="1">
        <v>46048.92083333333</v>
      </c>
      <c r="C1429" t="s">
        <v>35</v>
      </c>
      <c r="D1429" t="s">
        <v>22</v>
      </c>
      <c r="E1429" t="s">
        <v>16</v>
      </c>
      <c r="F1429" t="s">
        <v>20</v>
      </c>
      <c r="G1429">
        <v>0.92083333333333328</v>
      </c>
      <c r="H1429" s="1">
        <v>46048</v>
      </c>
      <c r="I1429">
        <v>1</v>
      </c>
      <c r="J1429">
        <v>1</v>
      </c>
      <c r="K1429">
        <v>2</v>
      </c>
      <c r="L1429">
        <v>2</v>
      </c>
      <c r="M1429" t="s">
        <v>5069</v>
      </c>
      <c r="N1429" t="s">
        <v>5069</v>
      </c>
      <c r="O1429">
        <v>1</v>
      </c>
      <c r="P1429">
        <v>0</v>
      </c>
    </row>
    <row r="1430" spans="1:16" x14ac:dyDescent="0.3">
      <c r="A1430" t="s">
        <v>2132</v>
      </c>
      <c r="B1430" s="1">
        <v>46048.965277777781</v>
      </c>
      <c r="C1430" t="s">
        <v>7</v>
      </c>
      <c r="D1430" t="s">
        <v>18</v>
      </c>
      <c r="E1430" t="s">
        <v>19</v>
      </c>
      <c r="F1430" t="s">
        <v>10</v>
      </c>
      <c r="G1430">
        <v>0.96527777777777779</v>
      </c>
      <c r="H1430" s="1">
        <v>46048</v>
      </c>
      <c r="I1430">
        <v>1</v>
      </c>
      <c r="J1430">
        <v>3</v>
      </c>
      <c r="K1430">
        <v>2</v>
      </c>
      <c r="L1430">
        <v>6</v>
      </c>
      <c r="M1430" t="s">
        <v>5071</v>
      </c>
      <c r="N1430" t="s">
        <v>5071</v>
      </c>
      <c r="O1430">
        <v>1</v>
      </c>
      <c r="P1430">
        <v>0</v>
      </c>
    </row>
    <row r="1431" spans="1:16" x14ac:dyDescent="0.3">
      <c r="A1431" t="s">
        <v>4281</v>
      </c>
      <c r="B1431" s="1">
        <v>46048.986111111109</v>
      </c>
      <c r="C1431" t="s">
        <v>35</v>
      </c>
      <c r="D1431" t="s">
        <v>8</v>
      </c>
      <c r="E1431" t="s">
        <v>16</v>
      </c>
      <c r="F1431" t="s">
        <v>53</v>
      </c>
      <c r="G1431">
        <v>0.98611111111111116</v>
      </c>
      <c r="H1431" s="1">
        <v>46048</v>
      </c>
      <c r="I1431">
        <v>1</v>
      </c>
      <c r="J1431">
        <v>1</v>
      </c>
      <c r="K1431">
        <v>5</v>
      </c>
      <c r="L1431">
        <v>5</v>
      </c>
      <c r="M1431" t="s">
        <v>5071</v>
      </c>
      <c r="N1431" t="s">
        <v>5071</v>
      </c>
      <c r="O1431">
        <v>1</v>
      </c>
      <c r="P1431">
        <v>1</v>
      </c>
    </row>
    <row r="1432" spans="1:16" x14ac:dyDescent="0.3">
      <c r="A1432" t="s">
        <v>400</v>
      </c>
      <c r="B1432" s="1">
        <v>46048.990277777775</v>
      </c>
      <c r="C1432" t="s">
        <v>7</v>
      </c>
      <c r="D1432" t="s">
        <v>22</v>
      </c>
      <c r="E1432" t="s">
        <v>19</v>
      </c>
      <c r="F1432" t="s">
        <v>20</v>
      </c>
      <c r="G1432">
        <v>0.99027777777777781</v>
      </c>
      <c r="H1432" s="1">
        <v>46048</v>
      </c>
      <c r="I1432">
        <v>1</v>
      </c>
      <c r="J1432">
        <v>3</v>
      </c>
      <c r="K1432">
        <v>2</v>
      </c>
      <c r="L1432">
        <v>6</v>
      </c>
      <c r="M1432" t="s">
        <v>5071</v>
      </c>
      <c r="N1432" t="s">
        <v>5071</v>
      </c>
      <c r="O1432">
        <v>1</v>
      </c>
      <c r="P1432">
        <v>0</v>
      </c>
    </row>
    <row r="1433" spans="1:16" x14ac:dyDescent="0.3">
      <c r="A1433" t="s">
        <v>4777</v>
      </c>
      <c r="B1433" s="1">
        <v>46048.998611111114</v>
      </c>
      <c r="C1433" t="s">
        <v>40</v>
      </c>
      <c r="D1433" t="s">
        <v>22</v>
      </c>
      <c r="E1433" t="s">
        <v>16</v>
      </c>
      <c r="F1433" t="s">
        <v>10</v>
      </c>
      <c r="G1433">
        <v>0.99861111111111112</v>
      </c>
      <c r="H1433" s="1">
        <v>46048</v>
      </c>
      <c r="I1433">
        <v>1</v>
      </c>
      <c r="J1433">
        <v>5</v>
      </c>
      <c r="K1433">
        <v>2</v>
      </c>
      <c r="L1433">
        <v>10</v>
      </c>
      <c r="M1433" t="s">
        <v>5071</v>
      </c>
      <c r="N1433" t="s">
        <v>5071</v>
      </c>
      <c r="O1433">
        <v>1</v>
      </c>
      <c r="P1433">
        <v>0</v>
      </c>
    </row>
    <row r="1434" spans="1:16" x14ac:dyDescent="0.3">
      <c r="A1434" t="s">
        <v>1361</v>
      </c>
      <c r="B1434" s="1">
        <v>46049.02847222222</v>
      </c>
      <c r="C1434" t="s">
        <v>40</v>
      </c>
      <c r="D1434" t="s">
        <v>18</v>
      </c>
      <c r="E1434" t="s">
        <v>16</v>
      </c>
      <c r="F1434" t="s">
        <v>10</v>
      </c>
      <c r="G1434">
        <v>2.8472222222222222E-2</v>
      </c>
      <c r="H1434" s="1">
        <v>46049</v>
      </c>
      <c r="I1434">
        <v>1</v>
      </c>
      <c r="J1434">
        <v>5</v>
      </c>
      <c r="K1434">
        <v>2</v>
      </c>
      <c r="L1434">
        <v>10</v>
      </c>
      <c r="M1434" t="s">
        <v>5071</v>
      </c>
      <c r="N1434" t="s">
        <v>5071</v>
      </c>
      <c r="O1434">
        <v>1</v>
      </c>
      <c r="P1434">
        <v>0</v>
      </c>
    </row>
    <row r="1435" spans="1:16" x14ac:dyDescent="0.3">
      <c r="A1435" t="s">
        <v>2496</v>
      </c>
      <c r="B1435" s="1">
        <v>46049.036111111112</v>
      </c>
      <c r="C1435" t="s">
        <v>47</v>
      </c>
      <c r="D1435" t="s">
        <v>22</v>
      </c>
      <c r="E1435" t="s">
        <v>9</v>
      </c>
      <c r="F1435" t="s">
        <v>20</v>
      </c>
      <c r="G1435">
        <v>3.6111111111111108E-2</v>
      </c>
      <c r="H1435" s="1">
        <v>46049</v>
      </c>
      <c r="I1435">
        <v>1</v>
      </c>
      <c r="J1435">
        <v>1</v>
      </c>
      <c r="K1435">
        <v>2</v>
      </c>
      <c r="L1435">
        <v>2</v>
      </c>
      <c r="M1435" t="s">
        <v>5069</v>
      </c>
      <c r="N1435" t="s">
        <v>5069</v>
      </c>
      <c r="O1435">
        <v>1</v>
      </c>
      <c r="P1435">
        <v>0</v>
      </c>
    </row>
    <row r="1436" spans="1:16" x14ac:dyDescent="0.3">
      <c r="A1436" t="s">
        <v>4062</v>
      </c>
      <c r="B1436" s="1">
        <v>46049.071527777778</v>
      </c>
      <c r="C1436" t="s">
        <v>7</v>
      </c>
      <c r="D1436" t="s">
        <v>8</v>
      </c>
      <c r="E1436" t="s">
        <v>19</v>
      </c>
      <c r="F1436" t="s">
        <v>33</v>
      </c>
      <c r="G1436">
        <v>7.1527777777777773E-2</v>
      </c>
      <c r="H1436" s="1">
        <v>46049</v>
      </c>
      <c r="I1436">
        <v>1</v>
      </c>
      <c r="J1436">
        <v>3</v>
      </c>
      <c r="K1436">
        <v>4</v>
      </c>
      <c r="L1436">
        <v>12</v>
      </c>
      <c r="M1436" t="s">
        <v>5073</v>
      </c>
      <c r="N1436" t="s">
        <v>5073</v>
      </c>
      <c r="O1436">
        <v>1</v>
      </c>
      <c r="P1436">
        <v>1</v>
      </c>
    </row>
    <row r="1437" spans="1:16" x14ac:dyDescent="0.3">
      <c r="A1437" t="s">
        <v>1851</v>
      </c>
      <c r="B1437" s="1">
        <v>46049.076388888891</v>
      </c>
      <c r="C1437" t="s">
        <v>12</v>
      </c>
      <c r="D1437" t="s">
        <v>8</v>
      </c>
      <c r="E1437" t="s">
        <v>9</v>
      </c>
      <c r="F1437" t="s">
        <v>33</v>
      </c>
      <c r="G1437">
        <v>7.6388888888888895E-2</v>
      </c>
      <c r="H1437" s="1">
        <v>46049</v>
      </c>
      <c r="I1437">
        <v>1</v>
      </c>
      <c r="J1437">
        <v>1</v>
      </c>
      <c r="K1437">
        <v>4</v>
      </c>
      <c r="L1437">
        <v>4</v>
      </c>
      <c r="M1437" t="s">
        <v>5069</v>
      </c>
      <c r="N1437" t="s">
        <v>5069</v>
      </c>
      <c r="O1437">
        <v>1</v>
      </c>
      <c r="P1437">
        <v>1</v>
      </c>
    </row>
    <row r="1438" spans="1:16" x14ac:dyDescent="0.3">
      <c r="A1438" t="s">
        <v>4942</v>
      </c>
      <c r="B1438" s="1">
        <v>46049.09375</v>
      </c>
      <c r="C1438" t="s">
        <v>12</v>
      </c>
      <c r="D1438" t="s">
        <v>8</v>
      </c>
      <c r="E1438" t="s">
        <v>31</v>
      </c>
      <c r="F1438" t="s">
        <v>10</v>
      </c>
      <c r="G1438">
        <v>9.375E-2</v>
      </c>
      <c r="H1438" s="1">
        <v>46049</v>
      </c>
      <c r="I1438">
        <v>1</v>
      </c>
      <c r="J1438">
        <v>1</v>
      </c>
      <c r="K1438">
        <v>2</v>
      </c>
      <c r="L1438">
        <v>2</v>
      </c>
      <c r="M1438" t="s">
        <v>5069</v>
      </c>
      <c r="N1438" t="s">
        <v>5069</v>
      </c>
      <c r="O1438">
        <v>1</v>
      </c>
      <c r="P1438">
        <v>0</v>
      </c>
    </row>
    <row r="1439" spans="1:16" x14ac:dyDescent="0.3">
      <c r="A1439" t="s">
        <v>2172</v>
      </c>
      <c r="B1439" s="1">
        <v>46049.128472222219</v>
      </c>
      <c r="C1439" t="s">
        <v>12</v>
      </c>
      <c r="D1439" t="s">
        <v>15</v>
      </c>
      <c r="E1439" t="s">
        <v>9</v>
      </c>
      <c r="F1439" t="s">
        <v>33</v>
      </c>
      <c r="G1439">
        <v>0.12847222222222221</v>
      </c>
      <c r="H1439" s="1">
        <v>46049</v>
      </c>
      <c r="I1439">
        <v>1</v>
      </c>
      <c r="J1439">
        <v>1</v>
      </c>
      <c r="K1439">
        <v>4</v>
      </c>
      <c r="L1439">
        <v>4</v>
      </c>
      <c r="M1439" t="s">
        <v>5069</v>
      </c>
      <c r="N1439" t="s">
        <v>5069</v>
      </c>
      <c r="O1439">
        <v>1</v>
      </c>
      <c r="P1439">
        <v>1</v>
      </c>
    </row>
    <row r="1440" spans="1:16" x14ac:dyDescent="0.3">
      <c r="A1440" t="s">
        <v>1243</v>
      </c>
      <c r="B1440" s="1">
        <v>46049.145138888889</v>
      </c>
      <c r="C1440" t="s">
        <v>35</v>
      </c>
      <c r="D1440" t="s">
        <v>8</v>
      </c>
      <c r="E1440" t="s">
        <v>16</v>
      </c>
      <c r="F1440" t="s">
        <v>20</v>
      </c>
      <c r="G1440">
        <v>0.1451388888888889</v>
      </c>
      <c r="H1440" s="1">
        <v>46049</v>
      </c>
      <c r="I1440">
        <v>1</v>
      </c>
      <c r="J1440">
        <v>1</v>
      </c>
      <c r="K1440">
        <v>2</v>
      </c>
      <c r="L1440">
        <v>2</v>
      </c>
      <c r="M1440" t="s">
        <v>5069</v>
      </c>
      <c r="N1440" t="s">
        <v>5069</v>
      </c>
      <c r="O1440">
        <v>1</v>
      </c>
      <c r="P1440">
        <v>0</v>
      </c>
    </row>
    <row r="1441" spans="1:16" x14ac:dyDescent="0.3">
      <c r="A1441" t="s">
        <v>4614</v>
      </c>
      <c r="B1441" s="1">
        <v>46049.15</v>
      </c>
      <c r="C1441" t="s">
        <v>26</v>
      </c>
      <c r="D1441" t="s">
        <v>22</v>
      </c>
      <c r="E1441" t="s">
        <v>19</v>
      </c>
      <c r="F1441" t="s">
        <v>20</v>
      </c>
      <c r="G1441">
        <v>0.15</v>
      </c>
      <c r="H1441" s="1">
        <v>46049</v>
      </c>
      <c r="I1441">
        <v>1</v>
      </c>
      <c r="J1441">
        <v>3</v>
      </c>
      <c r="K1441">
        <v>2</v>
      </c>
      <c r="L1441">
        <v>6</v>
      </c>
      <c r="M1441" t="s">
        <v>5071</v>
      </c>
      <c r="N1441" t="s">
        <v>5071</v>
      </c>
      <c r="O1441">
        <v>1</v>
      </c>
      <c r="P1441">
        <v>0</v>
      </c>
    </row>
    <row r="1442" spans="1:16" x14ac:dyDescent="0.3">
      <c r="A1442" t="s">
        <v>2910</v>
      </c>
      <c r="B1442" s="1">
        <v>46049.150694444441</v>
      </c>
      <c r="C1442" t="s">
        <v>35</v>
      </c>
      <c r="D1442" t="s">
        <v>18</v>
      </c>
      <c r="E1442" t="s">
        <v>16</v>
      </c>
      <c r="F1442" t="s">
        <v>13</v>
      </c>
      <c r="G1442">
        <v>0.15069444444444444</v>
      </c>
      <c r="H1442" s="1">
        <v>46049</v>
      </c>
      <c r="I1442">
        <v>1</v>
      </c>
      <c r="J1442">
        <v>1</v>
      </c>
      <c r="K1442">
        <v>1</v>
      </c>
      <c r="L1442">
        <v>1</v>
      </c>
      <c r="M1442" t="s">
        <v>5069</v>
      </c>
      <c r="N1442" t="s">
        <v>5069</v>
      </c>
      <c r="O1442">
        <v>1</v>
      </c>
      <c r="P1442">
        <v>0</v>
      </c>
    </row>
    <row r="1443" spans="1:16" x14ac:dyDescent="0.3">
      <c r="A1443" t="s">
        <v>3181</v>
      </c>
      <c r="B1443" s="1">
        <v>46049.174305555556</v>
      </c>
      <c r="C1443" t="s">
        <v>7</v>
      </c>
      <c r="D1443" t="s">
        <v>18</v>
      </c>
      <c r="E1443" t="s">
        <v>19</v>
      </c>
      <c r="F1443" t="s">
        <v>10</v>
      </c>
      <c r="G1443">
        <v>0.17430555555555555</v>
      </c>
      <c r="H1443" s="1">
        <v>46049</v>
      </c>
      <c r="I1443">
        <v>1</v>
      </c>
      <c r="J1443">
        <v>3</v>
      </c>
      <c r="K1443">
        <v>2</v>
      </c>
      <c r="L1443">
        <v>6</v>
      </c>
      <c r="M1443" t="s">
        <v>5071</v>
      </c>
      <c r="N1443" t="s">
        <v>5071</v>
      </c>
      <c r="O1443">
        <v>1</v>
      </c>
      <c r="P1443">
        <v>0</v>
      </c>
    </row>
    <row r="1444" spans="1:16" x14ac:dyDescent="0.3">
      <c r="A1444" t="s">
        <v>481</v>
      </c>
      <c r="B1444" s="1">
        <v>46049.255555555559</v>
      </c>
      <c r="C1444" t="s">
        <v>7</v>
      </c>
      <c r="D1444" t="s">
        <v>18</v>
      </c>
      <c r="E1444" t="s">
        <v>19</v>
      </c>
      <c r="F1444" t="s">
        <v>10</v>
      </c>
      <c r="G1444">
        <v>0.25555555555555554</v>
      </c>
      <c r="H1444" s="1">
        <v>46049</v>
      </c>
      <c r="I1444">
        <v>1</v>
      </c>
      <c r="J1444">
        <v>3</v>
      </c>
      <c r="K1444">
        <v>2</v>
      </c>
      <c r="L1444">
        <v>6</v>
      </c>
      <c r="M1444" t="s">
        <v>5071</v>
      </c>
      <c r="N1444" t="s">
        <v>5071</v>
      </c>
      <c r="O1444">
        <v>1</v>
      </c>
      <c r="P1444">
        <v>0</v>
      </c>
    </row>
    <row r="1445" spans="1:16" x14ac:dyDescent="0.3">
      <c r="A1445" t="s">
        <v>4763</v>
      </c>
      <c r="B1445" s="1">
        <v>46049.382638888892</v>
      </c>
      <c r="C1445" t="s">
        <v>7</v>
      </c>
      <c r="D1445" t="s">
        <v>8</v>
      </c>
      <c r="E1445" t="s">
        <v>19</v>
      </c>
      <c r="F1445" t="s">
        <v>10</v>
      </c>
      <c r="G1445">
        <v>0.38263888888888886</v>
      </c>
      <c r="H1445" s="1">
        <v>46049</v>
      </c>
      <c r="I1445">
        <v>1</v>
      </c>
      <c r="J1445">
        <v>3</v>
      </c>
      <c r="K1445">
        <v>2</v>
      </c>
      <c r="L1445">
        <v>6</v>
      </c>
      <c r="M1445" t="s">
        <v>5071</v>
      </c>
      <c r="N1445" t="s">
        <v>5071</v>
      </c>
      <c r="O1445">
        <v>1</v>
      </c>
      <c r="P1445">
        <v>0</v>
      </c>
    </row>
    <row r="1446" spans="1:16" x14ac:dyDescent="0.3">
      <c r="A1446" t="s">
        <v>2058</v>
      </c>
      <c r="B1446" s="1">
        <v>46049.388194444444</v>
      </c>
      <c r="C1446" t="s">
        <v>26</v>
      </c>
      <c r="D1446" t="s">
        <v>8</v>
      </c>
      <c r="E1446" t="s">
        <v>19</v>
      </c>
      <c r="F1446" t="s">
        <v>10</v>
      </c>
      <c r="G1446">
        <v>0.38819444444444445</v>
      </c>
      <c r="H1446" s="1">
        <v>46049</v>
      </c>
      <c r="I1446">
        <v>1</v>
      </c>
      <c r="J1446">
        <v>3</v>
      </c>
      <c r="K1446">
        <v>2</v>
      </c>
      <c r="L1446">
        <v>6</v>
      </c>
      <c r="M1446" t="s">
        <v>5071</v>
      </c>
      <c r="N1446" t="s">
        <v>5071</v>
      </c>
      <c r="O1446">
        <v>1</v>
      </c>
      <c r="P1446">
        <v>0</v>
      </c>
    </row>
    <row r="1447" spans="1:16" x14ac:dyDescent="0.3">
      <c r="A1447" t="s">
        <v>3411</v>
      </c>
      <c r="B1447" s="1">
        <v>46049.397916666669</v>
      </c>
      <c r="C1447" t="s">
        <v>26</v>
      </c>
      <c r="D1447" t="s">
        <v>15</v>
      </c>
      <c r="E1447" t="s">
        <v>9</v>
      </c>
      <c r="F1447" t="s">
        <v>20</v>
      </c>
      <c r="G1447">
        <v>0.39791666666666664</v>
      </c>
      <c r="H1447" s="1">
        <v>46049</v>
      </c>
      <c r="I1447">
        <v>1</v>
      </c>
      <c r="J1447">
        <v>3</v>
      </c>
      <c r="K1447">
        <v>2</v>
      </c>
      <c r="L1447">
        <v>6</v>
      </c>
      <c r="M1447" t="s">
        <v>5071</v>
      </c>
      <c r="N1447" t="s">
        <v>5071</v>
      </c>
      <c r="O1447">
        <v>1</v>
      </c>
      <c r="P1447">
        <v>0</v>
      </c>
    </row>
    <row r="1448" spans="1:16" x14ac:dyDescent="0.3">
      <c r="A1448" t="s">
        <v>3064</v>
      </c>
      <c r="B1448" s="1">
        <v>46049.430555555555</v>
      </c>
      <c r="C1448" t="s">
        <v>7</v>
      </c>
      <c r="D1448" t="s">
        <v>22</v>
      </c>
      <c r="E1448" t="s">
        <v>19</v>
      </c>
      <c r="F1448" t="s">
        <v>10</v>
      </c>
      <c r="G1448">
        <v>0.43055555555555558</v>
      </c>
      <c r="H1448" s="1">
        <v>46049</v>
      </c>
      <c r="I1448">
        <v>1</v>
      </c>
      <c r="J1448">
        <v>3</v>
      </c>
      <c r="K1448">
        <v>2</v>
      </c>
      <c r="L1448">
        <v>6</v>
      </c>
      <c r="M1448" t="s">
        <v>5071</v>
      </c>
      <c r="N1448" t="s">
        <v>5071</v>
      </c>
      <c r="O1448">
        <v>1</v>
      </c>
      <c r="P1448">
        <v>0</v>
      </c>
    </row>
    <row r="1449" spans="1:16" x14ac:dyDescent="0.3">
      <c r="A1449" t="s">
        <v>2023</v>
      </c>
      <c r="B1449" s="1">
        <v>46049.431250000001</v>
      </c>
      <c r="C1449" t="s">
        <v>7</v>
      </c>
      <c r="D1449" t="s">
        <v>8</v>
      </c>
      <c r="E1449" t="s">
        <v>19</v>
      </c>
      <c r="F1449" t="s">
        <v>10</v>
      </c>
      <c r="G1449">
        <v>0.43125000000000002</v>
      </c>
      <c r="H1449" s="1">
        <v>46049</v>
      </c>
      <c r="I1449">
        <v>1</v>
      </c>
      <c r="J1449">
        <v>3</v>
      </c>
      <c r="K1449">
        <v>2</v>
      </c>
      <c r="L1449">
        <v>6</v>
      </c>
      <c r="M1449" t="s">
        <v>5071</v>
      </c>
      <c r="N1449" t="s">
        <v>5071</v>
      </c>
      <c r="O1449">
        <v>1</v>
      </c>
      <c r="P1449">
        <v>0</v>
      </c>
    </row>
    <row r="1450" spans="1:16" x14ac:dyDescent="0.3">
      <c r="A1450" t="s">
        <v>554</v>
      </c>
      <c r="B1450" s="1">
        <v>46049.431944444441</v>
      </c>
      <c r="C1450" t="s">
        <v>47</v>
      </c>
      <c r="D1450" t="s">
        <v>22</v>
      </c>
      <c r="E1450" t="s">
        <v>31</v>
      </c>
      <c r="F1450" t="s">
        <v>10</v>
      </c>
      <c r="G1450">
        <v>0.43194444444444446</v>
      </c>
      <c r="H1450" s="1">
        <v>46049</v>
      </c>
      <c r="I1450">
        <v>1</v>
      </c>
      <c r="J1450">
        <v>1</v>
      </c>
      <c r="K1450">
        <v>2</v>
      </c>
      <c r="L1450">
        <v>2</v>
      </c>
      <c r="M1450" t="s">
        <v>5069</v>
      </c>
      <c r="N1450" t="s">
        <v>5069</v>
      </c>
      <c r="O1450">
        <v>1</v>
      </c>
      <c r="P1450">
        <v>0</v>
      </c>
    </row>
    <row r="1451" spans="1:16" x14ac:dyDescent="0.3">
      <c r="A1451" t="s">
        <v>3460</v>
      </c>
      <c r="B1451" s="1">
        <v>46049.451388888891</v>
      </c>
      <c r="C1451" t="s">
        <v>26</v>
      </c>
      <c r="D1451" t="s">
        <v>18</v>
      </c>
      <c r="E1451" t="s">
        <v>16</v>
      </c>
      <c r="F1451" t="s">
        <v>10</v>
      </c>
      <c r="G1451">
        <v>0.4513888888888889</v>
      </c>
      <c r="H1451" s="1">
        <v>46049</v>
      </c>
      <c r="I1451">
        <v>1</v>
      </c>
      <c r="J1451">
        <v>3</v>
      </c>
      <c r="K1451">
        <v>2</v>
      </c>
      <c r="L1451">
        <v>6</v>
      </c>
      <c r="M1451" t="s">
        <v>5071</v>
      </c>
      <c r="N1451" t="s">
        <v>5071</v>
      </c>
      <c r="O1451">
        <v>1</v>
      </c>
      <c r="P1451">
        <v>0</v>
      </c>
    </row>
    <row r="1452" spans="1:16" x14ac:dyDescent="0.3">
      <c r="A1452" t="s">
        <v>957</v>
      </c>
      <c r="B1452" s="1">
        <v>46049.455555555556</v>
      </c>
      <c r="C1452" t="s">
        <v>12</v>
      </c>
      <c r="D1452" t="s">
        <v>18</v>
      </c>
      <c r="E1452" t="s">
        <v>31</v>
      </c>
      <c r="F1452" t="s">
        <v>10</v>
      </c>
      <c r="G1452">
        <v>0.45555555555555555</v>
      </c>
      <c r="H1452" s="1">
        <v>46049</v>
      </c>
      <c r="I1452">
        <v>1</v>
      </c>
      <c r="J1452">
        <v>1</v>
      </c>
      <c r="K1452">
        <v>2</v>
      </c>
      <c r="L1452">
        <v>2</v>
      </c>
      <c r="M1452" t="s">
        <v>5069</v>
      </c>
      <c r="N1452" t="s">
        <v>5069</v>
      </c>
      <c r="O1452">
        <v>1</v>
      </c>
      <c r="P1452">
        <v>0</v>
      </c>
    </row>
    <row r="1453" spans="1:16" x14ac:dyDescent="0.3">
      <c r="A1453" t="s">
        <v>4378</v>
      </c>
      <c r="B1453" s="1">
        <v>46049.491666666669</v>
      </c>
      <c r="C1453" t="s">
        <v>26</v>
      </c>
      <c r="D1453" t="s">
        <v>15</v>
      </c>
      <c r="E1453" t="s">
        <v>31</v>
      </c>
      <c r="F1453" t="s">
        <v>10</v>
      </c>
      <c r="G1453">
        <v>0.49166666666666664</v>
      </c>
      <c r="H1453" s="1">
        <v>46049</v>
      </c>
      <c r="I1453">
        <v>1</v>
      </c>
      <c r="J1453">
        <v>3</v>
      </c>
      <c r="K1453">
        <v>2</v>
      </c>
      <c r="L1453">
        <v>6</v>
      </c>
      <c r="M1453" t="s">
        <v>5071</v>
      </c>
      <c r="N1453" t="s">
        <v>5071</v>
      </c>
      <c r="O1453">
        <v>1</v>
      </c>
      <c r="P1453">
        <v>0</v>
      </c>
    </row>
    <row r="1454" spans="1:16" x14ac:dyDescent="0.3">
      <c r="A1454" t="s">
        <v>2380</v>
      </c>
      <c r="B1454" s="1">
        <v>46049.504861111112</v>
      </c>
      <c r="C1454" t="s">
        <v>7</v>
      </c>
      <c r="D1454" t="s">
        <v>8</v>
      </c>
      <c r="E1454" t="s">
        <v>19</v>
      </c>
      <c r="F1454" t="s">
        <v>10</v>
      </c>
      <c r="G1454">
        <v>0.50486111111111109</v>
      </c>
      <c r="H1454" s="1">
        <v>46049</v>
      </c>
      <c r="I1454">
        <v>1</v>
      </c>
      <c r="J1454">
        <v>3</v>
      </c>
      <c r="K1454">
        <v>2</v>
      </c>
      <c r="L1454">
        <v>6</v>
      </c>
      <c r="M1454" t="s">
        <v>5071</v>
      </c>
      <c r="N1454" t="s">
        <v>5071</v>
      </c>
      <c r="O1454">
        <v>1</v>
      </c>
      <c r="P1454">
        <v>0</v>
      </c>
    </row>
    <row r="1455" spans="1:16" x14ac:dyDescent="0.3">
      <c r="A1455" t="s">
        <v>1286</v>
      </c>
      <c r="B1455" s="1">
        <v>46049.525694444441</v>
      </c>
      <c r="C1455" t="s">
        <v>35</v>
      </c>
      <c r="D1455" t="s">
        <v>8</v>
      </c>
      <c r="E1455" t="s">
        <v>31</v>
      </c>
      <c r="F1455" t="s">
        <v>10</v>
      </c>
      <c r="G1455">
        <v>0.52569444444444446</v>
      </c>
      <c r="H1455" s="1">
        <v>46049</v>
      </c>
      <c r="I1455">
        <v>1</v>
      </c>
      <c r="J1455">
        <v>1</v>
      </c>
      <c r="K1455">
        <v>2</v>
      </c>
      <c r="L1455">
        <v>2</v>
      </c>
      <c r="M1455" t="s">
        <v>5069</v>
      </c>
      <c r="N1455" t="s">
        <v>5069</v>
      </c>
      <c r="O1455">
        <v>1</v>
      </c>
      <c r="P1455">
        <v>0</v>
      </c>
    </row>
    <row r="1456" spans="1:16" x14ac:dyDescent="0.3">
      <c r="A1456" t="s">
        <v>188</v>
      </c>
      <c r="B1456" s="1">
        <v>46049.558333333334</v>
      </c>
      <c r="C1456" t="s">
        <v>7</v>
      </c>
      <c r="D1456" t="s">
        <v>22</v>
      </c>
      <c r="E1456" t="s">
        <v>31</v>
      </c>
      <c r="F1456" t="s">
        <v>20</v>
      </c>
      <c r="G1456">
        <v>0.55833333333333335</v>
      </c>
      <c r="H1456" s="1">
        <v>46049</v>
      </c>
      <c r="I1456">
        <v>1</v>
      </c>
      <c r="J1456">
        <v>3</v>
      </c>
      <c r="K1456">
        <v>2</v>
      </c>
      <c r="L1456">
        <v>6</v>
      </c>
      <c r="M1456" t="s">
        <v>5071</v>
      </c>
      <c r="N1456" t="s">
        <v>5071</v>
      </c>
      <c r="O1456">
        <v>1</v>
      </c>
      <c r="P1456">
        <v>0</v>
      </c>
    </row>
    <row r="1457" spans="1:16" x14ac:dyDescent="0.3">
      <c r="A1457" t="s">
        <v>4911</v>
      </c>
      <c r="B1457" s="1">
        <v>46049.568055555559</v>
      </c>
      <c r="C1457" t="s">
        <v>7</v>
      </c>
      <c r="D1457" t="s">
        <v>8</v>
      </c>
      <c r="E1457" t="s">
        <v>9</v>
      </c>
      <c r="F1457" t="s">
        <v>53</v>
      </c>
      <c r="G1457">
        <v>0.56805555555555554</v>
      </c>
      <c r="H1457" s="1">
        <v>46049</v>
      </c>
      <c r="I1457">
        <v>1</v>
      </c>
      <c r="J1457">
        <v>3</v>
      </c>
      <c r="K1457">
        <v>5</v>
      </c>
      <c r="L1457">
        <v>15</v>
      </c>
      <c r="M1457" t="s">
        <v>5073</v>
      </c>
      <c r="N1457" t="s">
        <v>5073</v>
      </c>
      <c r="O1457">
        <v>1</v>
      </c>
      <c r="P1457">
        <v>1</v>
      </c>
    </row>
    <row r="1458" spans="1:16" x14ac:dyDescent="0.3">
      <c r="A1458" t="s">
        <v>969</v>
      </c>
      <c r="B1458" s="1">
        <v>46049.569444444445</v>
      </c>
      <c r="C1458" t="s">
        <v>7</v>
      </c>
      <c r="D1458" t="s">
        <v>18</v>
      </c>
      <c r="E1458" t="s">
        <v>19</v>
      </c>
      <c r="F1458" t="s">
        <v>53</v>
      </c>
      <c r="G1458">
        <v>0.56944444444444442</v>
      </c>
      <c r="H1458" s="1">
        <v>46049</v>
      </c>
      <c r="I1458">
        <v>1</v>
      </c>
      <c r="J1458">
        <v>3</v>
      </c>
      <c r="K1458">
        <v>5</v>
      </c>
      <c r="L1458">
        <v>15</v>
      </c>
      <c r="M1458" t="s">
        <v>5073</v>
      </c>
      <c r="N1458" t="s">
        <v>5073</v>
      </c>
      <c r="O1458">
        <v>1</v>
      </c>
      <c r="P1458">
        <v>1</v>
      </c>
    </row>
    <row r="1459" spans="1:16" x14ac:dyDescent="0.3">
      <c r="A1459" t="s">
        <v>3238</v>
      </c>
      <c r="B1459" s="1">
        <v>46049.65</v>
      </c>
      <c r="C1459" t="s">
        <v>7</v>
      </c>
      <c r="D1459" t="s">
        <v>22</v>
      </c>
      <c r="E1459" t="s">
        <v>16</v>
      </c>
      <c r="F1459" t="s">
        <v>20</v>
      </c>
      <c r="G1459">
        <v>0.65</v>
      </c>
      <c r="H1459" s="1">
        <v>46049</v>
      </c>
      <c r="I1459">
        <v>1</v>
      </c>
      <c r="J1459">
        <v>3</v>
      </c>
      <c r="K1459">
        <v>2</v>
      </c>
      <c r="L1459">
        <v>6</v>
      </c>
      <c r="M1459" t="s">
        <v>5071</v>
      </c>
      <c r="N1459" t="s">
        <v>5071</v>
      </c>
      <c r="O1459">
        <v>1</v>
      </c>
      <c r="P1459">
        <v>0</v>
      </c>
    </row>
    <row r="1460" spans="1:16" x14ac:dyDescent="0.3">
      <c r="A1460" t="s">
        <v>238</v>
      </c>
      <c r="B1460" s="1">
        <v>46049.658333333333</v>
      </c>
      <c r="C1460" t="s">
        <v>40</v>
      </c>
      <c r="D1460" t="s">
        <v>18</v>
      </c>
      <c r="E1460" t="s">
        <v>16</v>
      </c>
      <c r="F1460" t="s">
        <v>10</v>
      </c>
      <c r="G1460">
        <v>0.65833333333333333</v>
      </c>
      <c r="H1460" s="1">
        <v>46049</v>
      </c>
      <c r="I1460">
        <v>1</v>
      </c>
      <c r="J1460">
        <v>5</v>
      </c>
      <c r="K1460">
        <v>2</v>
      </c>
      <c r="L1460">
        <v>10</v>
      </c>
      <c r="M1460" t="s">
        <v>5071</v>
      </c>
      <c r="N1460" t="s">
        <v>5071</v>
      </c>
      <c r="O1460">
        <v>1</v>
      </c>
      <c r="P1460">
        <v>0</v>
      </c>
    </row>
    <row r="1461" spans="1:16" x14ac:dyDescent="0.3">
      <c r="A1461" t="s">
        <v>2189</v>
      </c>
      <c r="B1461" s="1">
        <v>46049.681944444441</v>
      </c>
      <c r="C1461" t="s">
        <v>12</v>
      </c>
      <c r="D1461" t="s">
        <v>22</v>
      </c>
      <c r="E1461" t="s">
        <v>19</v>
      </c>
      <c r="F1461" t="s">
        <v>10</v>
      </c>
      <c r="G1461">
        <v>0.68194444444444446</v>
      </c>
      <c r="H1461" s="1">
        <v>46049</v>
      </c>
      <c r="I1461">
        <v>1</v>
      </c>
      <c r="J1461">
        <v>1</v>
      </c>
      <c r="K1461">
        <v>2</v>
      </c>
      <c r="L1461">
        <v>2</v>
      </c>
      <c r="M1461" t="s">
        <v>5069</v>
      </c>
      <c r="N1461" t="s">
        <v>5069</v>
      </c>
      <c r="O1461">
        <v>1</v>
      </c>
      <c r="P1461">
        <v>0</v>
      </c>
    </row>
    <row r="1462" spans="1:16" x14ac:dyDescent="0.3">
      <c r="A1462" t="s">
        <v>1270</v>
      </c>
      <c r="B1462" s="1">
        <v>46049.686805555553</v>
      </c>
      <c r="C1462" t="s">
        <v>7</v>
      </c>
      <c r="D1462" t="s">
        <v>8</v>
      </c>
      <c r="E1462" t="s">
        <v>19</v>
      </c>
      <c r="F1462" t="s">
        <v>10</v>
      </c>
      <c r="G1462">
        <v>0.68680555555555556</v>
      </c>
      <c r="H1462" s="1">
        <v>46049</v>
      </c>
      <c r="I1462">
        <v>1</v>
      </c>
      <c r="J1462">
        <v>3</v>
      </c>
      <c r="K1462">
        <v>2</v>
      </c>
      <c r="L1462">
        <v>6</v>
      </c>
      <c r="M1462" t="s">
        <v>5071</v>
      </c>
      <c r="N1462" t="s">
        <v>5071</v>
      </c>
      <c r="O1462">
        <v>1</v>
      </c>
      <c r="P1462">
        <v>0</v>
      </c>
    </row>
    <row r="1463" spans="1:16" x14ac:dyDescent="0.3">
      <c r="A1463" t="s">
        <v>3337</v>
      </c>
      <c r="B1463" s="1">
        <v>46049.709722222222</v>
      </c>
      <c r="C1463" t="s">
        <v>12</v>
      </c>
      <c r="D1463" t="s">
        <v>8</v>
      </c>
      <c r="E1463" t="s">
        <v>16</v>
      </c>
      <c r="F1463" t="s">
        <v>33</v>
      </c>
      <c r="G1463">
        <v>0.70972222222222225</v>
      </c>
      <c r="H1463" s="1">
        <v>46049</v>
      </c>
      <c r="I1463">
        <v>1</v>
      </c>
      <c r="J1463">
        <v>1</v>
      </c>
      <c r="K1463">
        <v>4</v>
      </c>
      <c r="L1463">
        <v>4</v>
      </c>
      <c r="M1463" t="s">
        <v>5069</v>
      </c>
      <c r="N1463" t="s">
        <v>5069</v>
      </c>
      <c r="O1463">
        <v>1</v>
      </c>
      <c r="P1463">
        <v>1</v>
      </c>
    </row>
    <row r="1464" spans="1:16" x14ac:dyDescent="0.3">
      <c r="A1464" t="s">
        <v>3180</v>
      </c>
      <c r="B1464" s="1">
        <v>46049.71597222222</v>
      </c>
      <c r="C1464" t="s">
        <v>7</v>
      </c>
      <c r="D1464" t="s">
        <v>8</v>
      </c>
      <c r="E1464" t="s">
        <v>19</v>
      </c>
      <c r="F1464" t="s">
        <v>20</v>
      </c>
      <c r="G1464">
        <v>0.71597222222222223</v>
      </c>
      <c r="H1464" s="1">
        <v>46049</v>
      </c>
      <c r="I1464">
        <v>1</v>
      </c>
      <c r="J1464">
        <v>3</v>
      </c>
      <c r="K1464">
        <v>2</v>
      </c>
      <c r="L1464">
        <v>6</v>
      </c>
      <c r="M1464" t="s">
        <v>5071</v>
      </c>
      <c r="N1464" t="s">
        <v>5071</v>
      </c>
      <c r="O1464">
        <v>1</v>
      </c>
      <c r="P1464">
        <v>0</v>
      </c>
    </row>
    <row r="1465" spans="1:16" x14ac:dyDescent="0.3">
      <c r="A1465" t="s">
        <v>4513</v>
      </c>
      <c r="B1465" s="1">
        <v>46049.724305555559</v>
      </c>
      <c r="C1465" t="s">
        <v>35</v>
      </c>
      <c r="D1465" t="s">
        <v>15</v>
      </c>
      <c r="E1465" t="s">
        <v>9</v>
      </c>
      <c r="F1465" t="s">
        <v>10</v>
      </c>
      <c r="G1465">
        <v>0.72430555555555554</v>
      </c>
      <c r="H1465" s="1">
        <v>46049</v>
      </c>
      <c r="I1465">
        <v>1</v>
      </c>
      <c r="J1465">
        <v>1</v>
      </c>
      <c r="K1465">
        <v>2</v>
      </c>
      <c r="L1465">
        <v>2</v>
      </c>
      <c r="M1465" t="s">
        <v>5069</v>
      </c>
      <c r="N1465" t="s">
        <v>5069</v>
      </c>
      <c r="O1465">
        <v>1</v>
      </c>
      <c r="P1465">
        <v>0</v>
      </c>
    </row>
    <row r="1466" spans="1:16" x14ac:dyDescent="0.3">
      <c r="A1466" t="s">
        <v>4150</v>
      </c>
      <c r="B1466" s="1">
        <v>46049.729166666664</v>
      </c>
      <c r="C1466" t="s">
        <v>47</v>
      </c>
      <c r="D1466" t="s">
        <v>15</v>
      </c>
      <c r="E1466" t="s">
        <v>19</v>
      </c>
      <c r="F1466" t="s">
        <v>10</v>
      </c>
      <c r="G1466">
        <v>0.72916666666666663</v>
      </c>
      <c r="H1466" s="1">
        <v>46049</v>
      </c>
      <c r="I1466">
        <v>1</v>
      </c>
      <c r="J1466">
        <v>1</v>
      </c>
      <c r="K1466">
        <v>2</v>
      </c>
      <c r="L1466">
        <v>2</v>
      </c>
      <c r="M1466" t="s">
        <v>5069</v>
      </c>
      <c r="N1466" t="s">
        <v>5069</v>
      </c>
      <c r="O1466">
        <v>1</v>
      </c>
      <c r="P1466">
        <v>0</v>
      </c>
    </row>
    <row r="1467" spans="1:16" x14ac:dyDescent="0.3">
      <c r="A1467" t="s">
        <v>611</v>
      </c>
      <c r="B1467" s="1">
        <v>46049.731249999997</v>
      </c>
      <c r="C1467" t="s">
        <v>7</v>
      </c>
      <c r="D1467" t="s">
        <v>15</v>
      </c>
      <c r="E1467" t="s">
        <v>19</v>
      </c>
      <c r="F1467" t="s">
        <v>10</v>
      </c>
      <c r="G1467">
        <v>0.73124999999999996</v>
      </c>
      <c r="H1467" s="1">
        <v>46049</v>
      </c>
      <c r="I1467">
        <v>1</v>
      </c>
      <c r="J1467">
        <v>3</v>
      </c>
      <c r="K1467">
        <v>2</v>
      </c>
      <c r="L1467">
        <v>6</v>
      </c>
      <c r="M1467" t="s">
        <v>5071</v>
      </c>
      <c r="N1467" t="s">
        <v>5071</v>
      </c>
      <c r="O1467">
        <v>1</v>
      </c>
      <c r="P1467">
        <v>0</v>
      </c>
    </row>
    <row r="1468" spans="1:16" x14ac:dyDescent="0.3">
      <c r="A1468" t="s">
        <v>3147</v>
      </c>
      <c r="B1468" s="1">
        <v>46049.746527777781</v>
      </c>
      <c r="C1468" t="s">
        <v>47</v>
      </c>
      <c r="D1468" t="s">
        <v>15</v>
      </c>
      <c r="E1468" t="s">
        <v>19</v>
      </c>
      <c r="F1468" t="s">
        <v>20</v>
      </c>
      <c r="G1468">
        <v>0.74652777777777779</v>
      </c>
      <c r="H1468" s="1">
        <v>46049</v>
      </c>
      <c r="I1468">
        <v>1</v>
      </c>
      <c r="J1468">
        <v>1</v>
      </c>
      <c r="K1468">
        <v>2</v>
      </c>
      <c r="L1468">
        <v>2</v>
      </c>
      <c r="M1468" t="s">
        <v>5069</v>
      </c>
      <c r="N1468" t="s">
        <v>5069</v>
      </c>
      <c r="O1468">
        <v>1</v>
      </c>
      <c r="P1468">
        <v>0</v>
      </c>
    </row>
    <row r="1469" spans="1:16" x14ac:dyDescent="0.3">
      <c r="A1469" t="s">
        <v>2825</v>
      </c>
      <c r="B1469" s="1">
        <v>46049.753472222219</v>
      </c>
      <c r="C1469" t="s">
        <v>7</v>
      </c>
      <c r="D1469" t="s">
        <v>15</v>
      </c>
      <c r="E1469" t="s">
        <v>19</v>
      </c>
      <c r="F1469" t="s">
        <v>33</v>
      </c>
      <c r="G1469">
        <v>0.75347222222222221</v>
      </c>
      <c r="H1469" s="1">
        <v>46049</v>
      </c>
      <c r="I1469">
        <v>1</v>
      </c>
      <c r="J1469">
        <v>3</v>
      </c>
      <c r="K1469">
        <v>4</v>
      </c>
      <c r="L1469">
        <v>12</v>
      </c>
      <c r="M1469" t="s">
        <v>5073</v>
      </c>
      <c r="N1469" t="s">
        <v>5073</v>
      </c>
      <c r="O1469">
        <v>1</v>
      </c>
      <c r="P1469">
        <v>1</v>
      </c>
    </row>
    <row r="1470" spans="1:16" x14ac:dyDescent="0.3">
      <c r="A1470" t="s">
        <v>3911</v>
      </c>
      <c r="B1470" s="1">
        <v>46049.775694444441</v>
      </c>
      <c r="C1470" t="s">
        <v>47</v>
      </c>
      <c r="D1470" t="s">
        <v>15</v>
      </c>
      <c r="E1470" t="s">
        <v>31</v>
      </c>
      <c r="F1470" t="s">
        <v>13</v>
      </c>
      <c r="G1470">
        <v>0.77569444444444446</v>
      </c>
      <c r="H1470" s="1">
        <v>46049</v>
      </c>
      <c r="I1470">
        <v>1</v>
      </c>
      <c r="J1470">
        <v>1</v>
      </c>
      <c r="K1470">
        <v>1</v>
      </c>
      <c r="L1470">
        <v>1</v>
      </c>
      <c r="M1470" t="s">
        <v>5069</v>
      </c>
      <c r="N1470" t="s">
        <v>5069</v>
      </c>
      <c r="O1470">
        <v>1</v>
      </c>
      <c r="P1470">
        <v>0</v>
      </c>
    </row>
    <row r="1471" spans="1:16" x14ac:dyDescent="0.3">
      <c r="A1471" t="s">
        <v>3780</v>
      </c>
      <c r="B1471" s="1">
        <v>46049.838888888888</v>
      </c>
      <c r="C1471" t="s">
        <v>47</v>
      </c>
      <c r="D1471" t="s">
        <v>22</v>
      </c>
      <c r="E1471" t="s">
        <v>16</v>
      </c>
      <c r="F1471" t="s">
        <v>10</v>
      </c>
      <c r="G1471">
        <v>0.83888888888888891</v>
      </c>
      <c r="H1471" s="1">
        <v>46049</v>
      </c>
      <c r="I1471">
        <v>1</v>
      </c>
      <c r="J1471">
        <v>1</v>
      </c>
      <c r="K1471">
        <v>2</v>
      </c>
      <c r="L1471">
        <v>2</v>
      </c>
      <c r="M1471" t="s">
        <v>5069</v>
      </c>
      <c r="N1471" t="s">
        <v>5069</v>
      </c>
      <c r="O1471">
        <v>1</v>
      </c>
      <c r="P1471">
        <v>0</v>
      </c>
    </row>
    <row r="1472" spans="1:16" x14ac:dyDescent="0.3">
      <c r="A1472" t="s">
        <v>3136</v>
      </c>
      <c r="B1472" s="1">
        <v>46049.852083333331</v>
      </c>
      <c r="C1472" t="s">
        <v>7</v>
      </c>
      <c r="D1472" t="s">
        <v>18</v>
      </c>
      <c r="E1472" t="s">
        <v>19</v>
      </c>
      <c r="F1472" t="s">
        <v>13</v>
      </c>
      <c r="G1472">
        <v>0.8520833333333333</v>
      </c>
      <c r="H1472" s="1">
        <v>46049</v>
      </c>
      <c r="I1472">
        <v>1</v>
      </c>
      <c r="J1472">
        <v>3</v>
      </c>
      <c r="K1472">
        <v>1</v>
      </c>
      <c r="L1472">
        <v>3</v>
      </c>
      <c r="M1472" t="s">
        <v>5069</v>
      </c>
      <c r="N1472" t="s">
        <v>5069</v>
      </c>
      <c r="O1472">
        <v>1</v>
      </c>
      <c r="P1472">
        <v>0</v>
      </c>
    </row>
    <row r="1473" spans="1:16" x14ac:dyDescent="0.3">
      <c r="A1473" t="s">
        <v>3869</v>
      </c>
      <c r="B1473" s="1">
        <v>46049.872916666667</v>
      </c>
      <c r="C1473" t="s">
        <v>26</v>
      </c>
      <c r="D1473" t="s">
        <v>15</v>
      </c>
      <c r="E1473" t="s">
        <v>9</v>
      </c>
      <c r="F1473" t="s">
        <v>33</v>
      </c>
      <c r="G1473">
        <v>0.87291666666666667</v>
      </c>
      <c r="H1473" s="1">
        <v>46049</v>
      </c>
      <c r="I1473">
        <v>1</v>
      </c>
      <c r="J1473">
        <v>3</v>
      </c>
      <c r="K1473">
        <v>4</v>
      </c>
      <c r="L1473">
        <v>12</v>
      </c>
      <c r="M1473" t="s">
        <v>5073</v>
      </c>
      <c r="N1473" t="s">
        <v>5073</v>
      </c>
      <c r="O1473">
        <v>1</v>
      </c>
      <c r="P1473">
        <v>1</v>
      </c>
    </row>
    <row r="1474" spans="1:16" x14ac:dyDescent="0.3">
      <c r="A1474" t="s">
        <v>1939</v>
      </c>
      <c r="B1474" s="1">
        <v>46049.881249999999</v>
      </c>
      <c r="C1474" t="s">
        <v>12</v>
      </c>
      <c r="D1474" t="s">
        <v>18</v>
      </c>
      <c r="E1474" t="s">
        <v>19</v>
      </c>
      <c r="F1474" t="s">
        <v>13</v>
      </c>
      <c r="G1474">
        <v>0.88124999999999998</v>
      </c>
      <c r="H1474" s="1">
        <v>46049</v>
      </c>
      <c r="I1474">
        <v>1</v>
      </c>
      <c r="J1474">
        <v>1</v>
      </c>
      <c r="K1474">
        <v>1</v>
      </c>
      <c r="L1474">
        <v>1</v>
      </c>
      <c r="M1474" t="s">
        <v>5069</v>
      </c>
      <c r="N1474" t="s">
        <v>5069</v>
      </c>
      <c r="O1474">
        <v>1</v>
      </c>
      <c r="P1474">
        <v>0</v>
      </c>
    </row>
    <row r="1475" spans="1:16" x14ac:dyDescent="0.3">
      <c r="A1475" t="s">
        <v>1284</v>
      </c>
      <c r="B1475" s="1">
        <v>46049.881944444445</v>
      </c>
      <c r="C1475" t="s">
        <v>35</v>
      </c>
      <c r="D1475" t="s">
        <v>15</v>
      </c>
      <c r="E1475" t="s">
        <v>31</v>
      </c>
      <c r="F1475" t="s">
        <v>53</v>
      </c>
      <c r="G1475">
        <v>0.88194444444444442</v>
      </c>
      <c r="H1475" s="1">
        <v>46049</v>
      </c>
      <c r="I1475">
        <v>1</v>
      </c>
      <c r="J1475">
        <v>1</v>
      </c>
      <c r="K1475">
        <v>5</v>
      </c>
      <c r="L1475">
        <v>5</v>
      </c>
      <c r="M1475" t="s">
        <v>5071</v>
      </c>
      <c r="N1475" t="s">
        <v>5071</v>
      </c>
      <c r="O1475">
        <v>1</v>
      </c>
      <c r="P1475">
        <v>1</v>
      </c>
    </row>
    <row r="1476" spans="1:16" x14ac:dyDescent="0.3">
      <c r="A1476" t="s">
        <v>4123</v>
      </c>
      <c r="B1476" s="1">
        <v>46049.944444444445</v>
      </c>
      <c r="C1476" t="s">
        <v>7</v>
      </c>
      <c r="D1476" t="s">
        <v>15</v>
      </c>
      <c r="E1476" t="s">
        <v>19</v>
      </c>
      <c r="F1476" t="s">
        <v>10</v>
      </c>
      <c r="G1476">
        <v>0.94444444444444442</v>
      </c>
      <c r="H1476" s="1">
        <v>46049</v>
      </c>
      <c r="I1476">
        <v>1</v>
      </c>
      <c r="J1476">
        <v>3</v>
      </c>
      <c r="K1476">
        <v>2</v>
      </c>
      <c r="L1476">
        <v>6</v>
      </c>
      <c r="M1476" t="s">
        <v>5071</v>
      </c>
      <c r="N1476" t="s">
        <v>5071</v>
      </c>
      <c r="O1476">
        <v>1</v>
      </c>
      <c r="P1476">
        <v>0</v>
      </c>
    </row>
    <row r="1477" spans="1:16" x14ac:dyDescent="0.3">
      <c r="A1477" t="s">
        <v>2021</v>
      </c>
      <c r="B1477" s="1">
        <v>46049.95208333333</v>
      </c>
      <c r="C1477" t="s">
        <v>7</v>
      </c>
      <c r="D1477" t="s">
        <v>15</v>
      </c>
      <c r="E1477" t="s">
        <v>19</v>
      </c>
      <c r="F1477" t="s">
        <v>10</v>
      </c>
      <c r="G1477">
        <v>0.95208333333333328</v>
      </c>
      <c r="H1477" s="1">
        <v>46049</v>
      </c>
      <c r="I1477">
        <v>1</v>
      </c>
      <c r="J1477">
        <v>3</v>
      </c>
      <c r="K1477">
        <v>2</v>
      </c>
      <c r="L1477">
        <v>6</v>
      </c>
      <c r="M1477" t="s">
        <v>5071</v>
      </c>
      <c r="N1477" t="s">
        <v>5071</v>
      </c>
      <c r="O1477">
        <v>1</v>
      </c>
      <c r="P1477">
        <v>0</v>
      </c>
    </row>
    <row r="1478" spans="1:16" x14ac:dyDescent="0.3">
      <c r="A1478" t="s">
        <v>416</v>
      </c>
      <c r="B1478" s="1">
        <v>46049.955555555556</v>
      </c>
      <c r="C1478" t="s">
        <v>7</v>
      </c>
      <c r="D1478" t="s">
        <v>15</v>
      </c>
      <c r="E1478" t="s">
        <v>19</v>
      </c>
      <c r="F1478" t="s">
        <v>10</v>
      </c>
      <c r="G1478">
        <v>0.9555555555555556</v>
      </c>
      <c r="H1478" s="1">
        <v>46049</v>
      </c>
      <c r="I1478">
        <v>1</v>
      </c>
      <c r="J1478">
        <v>3</v>
      </c>
      <c r="K1478">
        <v>2</v>
      </c>
      <c r="L1478">
        <v>6</v>
      </c>
      <c r="M1478" t="s">
        <v>5071</v>
      </c>
      <c r="N1478" t="s">
        <v>5071</v>
      </c>
      <c r="O1478">
        <v>1</v>
      </c>
      <c r="P1478">
        <v>0</v>
      </c>
    </row>
    <row r="1479" spans="1:16" x14ac:dyDescent="0.3">
      <c r="A1479" t="s">
        <v>552</v>
      </c>
      <c r="B1479" s="1">
        <v>46049.979861111111</v>
      </c>
      <c r="C1479" t="s">
        <v>47</v>
      </c>
      <c r="D1479" t="s">
        <v>8</v>
      </c>
      <c r="E1479" t="s">
        <v>9</v>
      </c>
      <c r="F1479" t="s">
        <v>20</v>
      </c>
      <c r="G1479">
        <v>0.97986111111111107</v>
      </c>
      <c r="H1479" s="1">
        <v>46049</v>
      </c>
      <c r="I1479">
        <v>1</v>
      </c>
      <c r="J1479">
        <v>1</v>
      </c>
      <c r="K1479">
        <v>2</v>
      </c>
      <c r="L1479">
        <v>2</v>
      </c>
      <c r="M1479" t="s">
        <v>5069</v>
      </c>
      <c r="N1479" t="s">
        <v>5069</v>
      </c>
      <c r="O1479">
        <v>1</v>
      </c>
      <c r="P1479">
        <v>0</v>
      </c>
    </row>
    <row r="1480" spans="1:16" x14ac:dyDescent="0.3">
      <c r="A1480" t="s">
        <v>2100</v>
      </c>
      <c r="B1480" s="1">
        <v>46049.984027777777</v>
      </c>
      <c r="C1480" t="s">
        <v>35</v>
      </c>
      <c r="D1480" t="s">
        <v>15</v>
      </c>
      <c r="E1480" t="s">
        <v>31</v>
      </c>
      <c r="F1480" t="s">
        <v>20</v>
      </c>
      <c r="G1480">
        <v>0.98402777777777772</v>
      </c>
      <c r="H1480" s="1">
        <v>46049</v>
      </c>
      <c r="I1480">
        <v>1</v>
      </c>
      <c r="J1480">
        <v>1</v>
      </c>
      <c r="K1480">
        <v>2</v>
      </c>
      <c r="L1480">
        <v>2</v>
      </c>
      <c r="M1480" t="s">
        <v>5069</v>
      </c>
      <c r="N1480" t="s">
        <v>5069</v>
      </c>
      <c r="O1480">
        <v>1</v>
      </c>
      <c r="P1480">
        <v>0</v>
      </c>
    </row>
    <row r="1481" spans="1:16" x14ac:dyDescent="0.3">
      <c r="A1481" t="s">
        <v>1081</v>
      </c>
      <c r="B1481" s="1">
        <v>46049.986111111109</v>
      </c>
      <c r="C1481" t="s">
        <v>35</v>
      </c>
      <c r="D1481" t="s">
        <v>8</v>
      </c>
      <c r="E1481" t="s">
        <v>16</v>
      </c>
      <c r="F1481" t="s">
        <v>20</v>
      </c>
      <c r="G1481">
        <v>0.98611111111111116</v>
      </c>
      <c r="H1481" s="1">
        <v>46049</v>
      </c>
      <c r="I1481">
        <v>1</v>
      </c>
      <c r="J1481">
        <v>1</v>
      </c>
      <c r="K1481">
        <v>2</v>
      </c>
      <c r="L1481">
        <v>2</v>
      </c>
      <c r="M1481" t="s">
        <v>5069</v>
      </c>
      <c r="N1481" t="s">
        <v>5069</v>
      </c>
      <c r="O1481">
        <v>1</v>
      </c>
      <c r="P1481">
        <v>0</v>
      </c>
    </row>
    <row r="1482" spans="1:16" x14ac:dyDescent="0.3">
      <c r="A1482" t="s">
        <v>873</v>
      </c>
      <c r="B1482" s="1">
        <v>46050.018055555556</v>
      </c>
      <c r="C1482" t="s">
        <v>12</v>
      </c>
      <c r="D1482" t="s">
        <v>15</v>
      </c>
      <c r="E1482" t="s">
        <v>16</v>
      </c>
      <c r="F1482" t="s">
        <v>10</v>
      </c>
      <c r="G1482">
        <v>1.8055555555555554E-2</v>
      </c>
      <c r="H1482" s="1">
        <v>46050</v>
      </c>
      <c r="I1482">
        <v>1</v>
      </c>
      <c r="J1482">
        <v>1</v>
      </c>
      <c r="K1482">
        <v>2</v>
      </c>
      <c r="L1482">
        <v>2</v>
      </c>
      <c r="M1482" t="s">
        <v>5069</v>
      </c>
      <c r="N1482" t="s">
        <v>5069</v>
      </c>
      <c r="O1482">
        <v>1</v>
      </c>
      <c r="P1482">
        <v>0</v>
      </c>
    </row>
    <row r="1483" spans="1:16" x14ac:dyDescent="0.3">
      <c r="A1483" t="s">
        <v>2417</v>
      </c>
      <c r="B1483" s="1">
        <v>46050.06527777778</v>
      </c>
      <c r="C1483" t="s">
        <v>35</v>
      </c>
      <c r="D1483" t="s">
        <v>18</v>
      </c>
      <c r="E1483" t="s">
        <v>19</v>
      </c>
      <c r="F1483" t="s">
        <v>10</v>
      </c>
      <c r="G1483">
        <v>6.5277777777777782E-2</v>
      </c>
      <c r="H1483" s="1">
        <v>46050</v>
      </c>
      <c r="I1483">
        <v>1</v>
      </c>
      <c r="J1483">
        <v>1</v>
      </c>
      <c r="K1483">
        <v>2</v>
      </c>
      <c r="L1483">
        <v>2</v>
      </c>
      <c r="M1483" t="s">
        <v>5069</v>
      </c>
      <c r="N1483" t="s">
        <v>5069</v>
      </c>
      <c r="O1483">
        <v>1</v>
      </c>
      <c r="P1483">
        <v>0</v>
      </c>
    </row>
    <row r="1484" spans="1:16" x14ac:dyDescent="0.3">
      <c r="A1484" t="s">
        <v>4318</v>
      </c>
      <c r="B1484" s="1">
        <v>46050.071527777778</v>
      </c>
      <c r="C1484" t="s">
        <v>47</v>
      </c>
      <c r="D1484" t="s">
        <v>22</v>
      </c>
      <c r="E1484" t="s">
        <v>19</v>
      </c>
      <c r="F1484" t="s">
        <v>20</v>
      </c>
      <c r="G1484">
        <v>7.1527777777777773E-2</v>
      </c>
      <c r="H1484" s="1">
        <v>46050</v>
      </c>
      <c r="I1484">
        <v>1</v>
      </c>
      <c r="J1484">
        <v>1</v>
      </c>
      <c r="K1484">
        <v>2</v>
      </c>
      <c r="L1484">
        <v>2</v>
      </c>
      <c r="M1484" t="s">
        <v>5069</v>
      </c>
      <c r="N1484" t="s">
        <v>5069</v>
      </c>
      <c r="O1484">
        <v>1</v>
      </c>
      <c r="P1484">
        <v>0</v>
      </c>
    </row>
    <row r="1485" spans="1:16" x14ac:dyDescent="0.3">
      <c r="A1485" t="s">
        <v>3732</v>
      </c>
      <c r="B1485" s="1">
        <v>46050.074999999997</v>
      </c>
      <c r="C1485" t="s">
        <v>26</v>
      </c>
      <c r="D1485" t="s">
        <v>18</v>
      </c>
      <c r="E1485" t="s">
        <v>19</v>
      </c>
      <c r="F1485" t="s">
        <v>33</v>
      </c>
      <c r="G1485">
        <v>7.4999999999999997E-2</v>
      </c>
      <c r="H1485" s="1">
        <v>46050</v>
      </c>
      <c r="I1485">
        <v>1</v>
      </c>
      <c r="J1485">
        <v>3</v>
      </c>
      <c r="K1485">
        <v>4</v>
      </c>
      <c r="L1485">
        <v>12</v>
      </c>
      <c r="M1485" t="s">
        <v>5073</v>
      </c>
      <c r="N1485" t="s">
        <v>5073</v>
      </c>
      <c r="O1485">
        <v>1</v>
      </c>
      <c r="P1485">
        <v>1</v>
      </c>
    </row>
    <row r="1486" spans="1:16" x14ac:dyDescent="0.3">
      <c r="A1486" t="s">
        <v>4216</v>
      </c>
      <c r="B1486" s="1">
        <v>46050.150694444441</v>
      </c>
      <c r="C1486" t="s">
        <v>40</v>
      </c>
      <c r="D1486" t="s">
        <v>8</v>
      </c>
      <c r="E1486" t="s">
        <v>16</v>
      </c>
      <c r="F1486" t="s">
        <v>20</v>
      </c>
      <c r="G1486">
        <v>0.15069444444444444</v>
      </c>
      <c r="H1486" s="1">
        <v>46050</v>
      </c>
      <c r="I1486">
        <v>1</v>
      </c>
      <c r="J1486">
        <v>5</v>
      </c>
      <c r="K1486">
        <v>2</v>
      </c>
      <c r="L1486">
        <v>10</v>
      </c>
      <c r="M1486" t="s">
        <v>5071</v>
      </c>
      <c r="N1486" t="s">
        <v>5071</v>
      </c>
      <c r="O1486">
        <v>1</v>
      </c>
      <c r="P1486">
        <v>0</v>
      </c>
    </row>
    <row r="1487" spans="1:16" x14ac:dyDescent="0.3">
      <c r="A1487" t="s">
        <v>4824</v>
      </c>
      <c r="B1487" s="1">
        <v>46050.15347222222</v>
      </c>
      <c r="C1487" t="s">
        <v>47</v>
      </c>
      <c r="D1487" t="s">
        <v>8</v>
      </c>
      <c r="E1487" t="s">
        <v>16</v>
      </c>
      <c r="F1487" t="s">
        <v>13</v>
      </c>
      <c r="G1487">
        <v>0.15347222222222223</v>
      </c>
      <c r="H1487" s="1">
        <v>46050</v>
      </c>
      <c r="I1487">
        <v>1</v>
      </c>
      <c r="J1487">
        <v>1</v>
      </c>
      <c r="K1487">
        <v>1</v>
      </c>
      <c r="L1487">
        <v>1</v>
      </c>
      <c r="M1487" t="s">
        <v>5069</v>
      </c>
      <c r="N1487" t="s">
        <v>5069</v>
      </c>
      <c r="O1487">
        <v>1</v>
      </c>
      <c r="P1487">
        <v>0</v>
      </c>
    </row>
    <row r="1488" spans="1:16" x14ac:dyDescent="0.3">
      <c r="A1488" t="s">
        <v>2708</v>
      </c>
      <c r="B1488" s="1">
        <v>46050.155555555553</v>
      </c>
      <c r="C1488" t="s">
        <v>7</v>
      </c>
      <c r="D1488" t="s">
        <v>22</v>
      </c>
      <c r="E1488" t="s">
        <v>19</v>
      </c>
      <c r="F1488" t="s">
        <v>10</v>
      </c>
      <c r="G1488">
        <v>0.15555555555555556</v>
      </c>
      <c r="H1488" s="1">
        <v>46050</v>
      </c>
      <c r="I1488">
        <v>1</v>
      </c>
      <c r="J1488">
        <v>3</v>
      </c>
      <c r="K1488">
        <v>2</v>
      </c>
      <c r="L1488">
        <v>6</v>
      </c>
      <c r="M1488" t="s">
        <v>5071</v>
      </c>
      <c r="N1488" t="s">
        <v>5071</v>
      </c>
      <c r="O1488">
        <v>1</v>
      </c>
      <c r="P1488">
        <v>0</v>
      </c>
    </row>
    <row r="1489" spans="1:16" x14ac:dyDescent="0.3">
      <c r="A1489" t="s">
        <v>2972</v>
      </c>
      <c r="B1489" s="1">
        <v>46050.159722222219</v>
      </c>
      <c r="C1489" t="s">
        <v>7</v>
      </c>
      <c r="D1489" t="s">
        <v>22</v>
      </c>
      <c r="E1489" t="s">
        <v>19</v>
      </c>
      <c r="F1489" t="s">
        <v>33</v>
      </c>
      <c r="G1489">
        <v>0.15972222222222221</v>
      </c>
      <c r="H1489" s="1">
        <v>46050</v>
      </c>
      <c r="I1489">
        <v>1</v>
      </c>
      <c r="J1489">
        <v>3</v>
      </c>
      <c r="K1489">
        <v>4</v>
      </c>
      <c r="L1489">
        <v>12</v>
      </c>
      <c r="M1489" t="s">
        <v>5073</v>
      </c>
      <c r="N1489" t="s">
        <v>5073</v>
      </c>
      <c r="O1489">
        <v>1</v>
      </c>
      <c r="P1489">
        <v>1</v>
      </c>
    </row>
    <row r="1490" spans="1:16" x14ac:dyDescent="0.3">
      <c r="A1490" t="s">
        <v>2920</v>
      </c>
      <c r="B1490" s="1">
        <v>46050.166666666664</v>
      </c>
      <c r="C1490" t="s">
        <v>47</v>
      </c>
      <c r="D1490" t="s">
        <v>15</v>
      </c>
      <c r="E1490" t="s">
        <v>19</v>
      </c>
      <c r="F1490" t="s">
        <v>53</v>
      </c>
      <c r="G1490">
        <v>0.16666666666666666</v>
      </c>
      <c r="H1490" s="1">
        <v>46050</v>
      </c>
      <c r="I1490">
        <v>1</v>
      </c>
      <c r="J1490">
        <v>1</v>
      </c>
      <c r="K1490">
        <v>5</v>
      </c>
      <c r="L1490">
        <v>5</v>
      </c>
      <c r="M1490" t="s">
        <v>5071</v>
      </c>
      <c r="N1490" t="s">
        <v>5071</v>
      </c>
      <c r="O1490">
        <v>1</v>
      </c>
      <c r="P1490">
        <v>1</v>
      </c>
    </row>
    <row r="1491" spans="1:16" x14ac:dyDescent="0.3">
      <c r="A1491" t="s">
        <v>3379</v>
      </c>
      <c r="B1491" s="1">
        <v>46050.169444444444</v>
      </c>
      <c r="C1491" t="s">
        <v>26</v>
      </c>
      <c r="D1491" t="s">
        <v>22</v>
      </c>
      <c r="E1491" t="s">
        <v>16</v>
      </c>
      <c r="F1491" t="s">
        <v>20</v>
      </c>
      <c r="G1491">
        <v>0.16944444444444445</v>
      </c>
      <c r="H1491" s="1">
        <v>46050</v>
      </c>
      <c r="I1491">
        <v>1</v>
      </c>
      <c r="J1491">
        <v>3</v>
      </c>
      <c r="K1491">
        <v>2</v>
      </c>
      <c r="L1491">
        <v>6</v>
      </c>
      <c r="M1491" t="s">
        <v>5071</v>
      </c>
      <c r="N1491" t="s">
        <v>5071</v>
      </c>
      <c r="O1491">
        <v>1</v>
      </c>
      <c r="P1491">
        <v>0</v>
      </c>
    </row>
    <row r="1492" spans="1:16" x14ac:dyDescent="0.3">
      <c r="A1492" t="s">
        <v>461</v>
      </c>
      <c r="B1492" s="1">
        <v>46050.175694444442</v>
      </c>
      <c r="C1492" t="s">
        <v>7</v>
      </c>
      <c r="D1492" t="s">
        <v>8</v>
      </c>
      <c r="E1492" t="s">
        <v>19</v>
      </c>
      <c r="F1492" t="s">
        <v>13</v>
      </c>
      <c r="G1492">
        <v>0.17569444444444443</v>
      </c>
      <c r="H1492" s="1">
        <v>46050</v>
      </c>
      <c r="I1492">
        <v>1</v>
      </c>
      <c r="J1492">
        <v>3</v>
      </c>
      <c r="K1492">
        <v>1</v>
      </c>
      <c r="L1492">
        <v>3</v>
      </c>
      <c r="M1492" t="s">
        <v>5069</v>
      </c>
      <c r="N1492" t="s">
        <v>5069</v>
      </c>
      <c r="O1492">
        <v>1</v>
      </c>
      <c r="P1492">
        <v>0</v>
      </c>
    </row>
    <row r="1493" spans="1:16" x14ac:dyDescent="0.3">
      <c r="A1493" t="s">
        <v>4060</v>
      </c>
      <c r="B1493" s="1">
        <v>46050.180555555555</v>
      </c>
      <c r="C1493" t="s">
        <v>7</v>
      </c>
      <c r="D1493" t="s">
        <v>8</v>
      </c>
      <c r="E1493" t="s">
        <v>19</v>
      </c>
      <c r="F1493" t="s">
        <v>33</v>
      </c>
      <c r="G1493">
        <v>0.18055555555555555</v>
      </c>
      <c r="H1493" s="1">
        <v>46050</v>
      </c>
      <c r="I1493">
        <v>1</v>
      </c>
      <c r="J1493">
        <v>3</v>
      </c>
      <c r="K1493">
        <v>4</v>
      </c>
      <c r="L1493">
        <v>12</v>
      </c>
      <c r="M1493" t="s">
        <v>5073</v>
      </c>
      <c r="N1493" t="s">
        <v>5073</v>
      </c>
      <c r="O1493">
        <v>1</v>
      </c>
      <c r="P1493">
        <v>1</v>
      </c>
    </row>
    <row r="1494" spans="1:16" x14ac:dyDescent="0.3">
      <c r="A1494" t="s">
        <v>1279</v>
      </c>
      <c r="B1494" s="1">
        <v>46050.194444444445</v>
      </c>
      <c r="C1494" t="s">
        <v>7</v>
      </c>
      <c r="D1494" t="s">
        <v>18</v>
      </c>
      <c r="E1494" t="s">
        <v>9</v>
      </c>
      <c r="F1494" t="s">
        <v>10</v>
      </c>
      <c r="G1494">
        <v>0.19444444444444445</v>
      </c>
      <c r="H1494" s="1">
        <v>46050</v>
      </c>
      <c r="I1494">
        <v>1</v>
      </c>
      <c r="J1494">
        <v>3</v>
      </c>
      <c r="K1494">
        <v>2</v>
      </c>
      <c r="L1494">
        <v>6</v>
      </c>
      <c r="M1494" t="s">
        <v>5071</v>
      </c>
      <c r="N1494" t="s">
        <v>5071</v>
      </c>
      <c r="O1494">
        <v>1</v>
      </c>
      <c r="P1494">
        <v>0</v>
      </c>
    </row>
    <row r="1495" spans="1:16" x14ac:dyDescent="0.3">
      <c r="A1495" t="s">
        <v>3124</v>
      </c>
      <c r="B1495" s="1">
        <v>46050.203472222223</v>
      </c>
      <c r="C1495" t="s">
        <v>47</v>
      </c>
      <c r="D1495" t="s">
        <v>22</v>
      </c>
      <c r="E1495" t="s">
        <v>16</v>
      </c>
      <c r="F1495" t="s">
        <v>10</v>
      </c>
      <c r="G1495">
        <v>0.20347222222222222</v>
      </c>
      <c r="H1495" s="1">
        <v>46050</v>
      </c>
      <c r="I1495">
        <v>1</v>
      </c>
      <c r="J1495">
        <v>1</v>
      </c>
      <c r="K1495">
        <v>2</v>
      </c>
      <c r="L1495">
        <v>2</v>
      </c>
      <c r="M1495" t="s">
        <v>5069</v>
      </c>
      <c r="N1495" t="s">
        <v>5069</v>
      </c>
      <c r="O1495">
        <v>1</v>
      </c>
      <c r="P1495">
        <v>0</v>
      </c>
    </row>
    <row r="1496" spans="1:16" x14ac:dyDescent="0.3">
      <c r="A1496" t="s">
        <v>975</v>
      </c>
      <c r="B1496" s="1">
        <v>46050.236805555556</v>
      </c>
      <c r="C1496" t="s">
        <v>7</v>
      </c>
      <c r="D1496" t="s">
        <v>18</v>
      </c>
      <c r="E1496" t="s">
        <v>19</v>
      </c>
      <c r="F1496" t="s">
        <v>20</v>
      </c>
      <c r="G1496">
        <v>0.23680555555555555</v>
      </c>
      <c r="H1496" s="1">
        <v>46050</v>
      </c>
      <c r="I1496">
        <v>1</v>
      </c>
      <c r="J1496">
        <v>3</v>
      </c>
      <c r="K1496">
        <v>2</v>
      </c>
      <c r="L1496">
        <v>6</v>
      </c>
      <c r="M1496" t="s">
        <v>5071</v>
      </c>
      <c r="N1496" t="s">
        <v>5071</v>
      </c>
      <c r="O1496">
        <v>1</v>
      </c>
      <c r="P1496">
        <v>0</v>
      </c>
    </row>
    <row r="1497" spans="1:16" x14ac:dyDescent="0.3">
      <c r="A1497" t="s">
        <v>4689</v>
      </c>
      <c r="B1497" s="1">
        <v>46050.248611111114</v>
      </c>
      <c r="C1497" t="s">
        <v>35</v>
      </c>
      <c r="D1497" t="s">
        <v>8</v>
      </c>
      <c r="E1497" t="s">
        <v>19</v>
      </c>
      <c r="F1497" t="s">
        <v>10</v>
      </c>
      <c r="G1497">
        <v>0.24861111111111112</v>
      </c>
      <c r="H1497" s="1">
        <v>46050</v>
      </c>
      <c r="I1497">
        <v>1</v>
      </c>
      <c r="J1497">
        <v>1</v>
      </c>
      <c r="K1497">
        <v>2</v>
      </c>
      <c r="L1497">
        <v>2</v>
      </c>
      <c r="M1497" t="s">
        <v>5069</v>
      </c>
      <c r="N1497" t="s">
        <v>5069</v>
      </c>
      <c r="O1497">
        <v>1</v>
      </c>
      <c r="P1497">
        <v>0</v>
      </c>
    </row>
    <row r="1498" spans="1:16" x14ac:dyDescent="0.3">
      <c r="A1498" t="s">
        <v>3543</v>
      </c>
      <c r="B1498" s="1">
        <v>46050.254166666666</v>
      </c>
      <c r="C1498" t="s">
        <v>26</v>
      </c>
      <c r="D1498" t="s">
        <v>22</v>
      </c>
      <c r="E1498" t="s">
        <v>19</v>
      </c>
      <c r="F1498" t="s">
        <v>10</v>
      </c>
      <c r="G1498">
        <v>0.25416666666666665</v>
      </c>
      <c r="H1498" s="1">
        <v>46050</v>
      </c>
      <c r="I1498">
        <v>1</v>
      </c>
      <c r="J1498">
        <v>3</v>
      </c>
      <c r="K1498">
        <v>2</v>
      </c>
      <c r="L1498">
        <v>6</v>
      </c>
      <c r="M1498" t="s">
        <v>5071</v>
      </c>
      <c r="N1498" t="s">
        <v>5071</v>
      </c>
      <c r="O1498">
        <v>1</v>
      </c>
      <c r="P1498">
        <v>0</v>
      </c>
    </row>
    <row r="1499" spans="1:16" x14ac:dyDescent="0.3">
      <c r="A1499" t="s">
        <v>2907</v>
      </c>
      <c r="B1499" s="1">
        <v>46050.265972222223</v>
      </c>
      <c r="C1499" t="s">
        <v>7</v>
      </c>
      <c r="D1499" t="s">
        <v>8</v>
      </c>
      <c r="E1499" t="s">
        <v>19</v>
      </c>
      <c r="F1499" t="s">
        <v>10</v>
      </c>
      <c r="G1499">
        <v>0.26597222222222222</v>
      </c>
      <c r="H1499" s="1">
        <v>46050</v>
      </c>
      <c r="I1499">
        <v>1</v>
      </c>
      <c r="J1499">
        <v>3</v>
      </c>
      <c r="K1499">
        <v>2</v>
      </c>
      <c r="L1499">
        <v>6</v>
      </c>
      <c r="M1499" t="s">
        <v>5071</v>
      </c>
      <c r="N1499" t="s">
        <v>5071</v>
      </c>
      <c r="O1499">
        <v>1</v>
      </c>
      <c r="P1499">
        <v>0</v>
      </c>
    </row>
    <row r="1500" spans="1:16" x14ac:dyDescent="0.3">
      <c r="A1500" t="s">
        <v>3151</v>
      </c>
      <c r="B1500" s="1">
        <v>46050.274305555555</v>
      </c>
      <c r="C1500" t="s">
        <v>12</v>
      </c>
      <c r="D1500" t="s">
        <v>18</v>
      </c>
      <c r="E1500" t="s">
        <v>9</v>
      </c>
      <c r="F1500" t="s">
        <v>10</v>
      </c>
      <c r="G1500">
        <v>0.27430555555555558</v>
      </c>
      <c r="H1500" s="1">
        <v>46050</v>
      </c>
      <c r="I1500">
        <v>1</v>
      </c>
      <c r="J1500">
        <v>1</v>
      </c>
      <c r="K1500">
        <v>2</v>
      </c>
      <c r="L1500">
        <v>2</v>
      </c>
      <c r="M1500" t="s">
        <v>5069</v>
      </c>
      <c r="N1500" t="s">
        <v>5069</v>
      </c>
      <c r="O1500">
        <v>1</v>
      </c>
      <c r="P1500">
        <v>0</v>
      </c>
    </row>
    <row r="1501" spans="1:16" x14ac:dyDescent="0.3">
      <c r="A1501" t="s">
        <v>1356</v>
      </c>
      <c r="B1501" s="1">
        <v>46050.297222222223</v>
      </c>
      <c r="C1501" t="s">
        <v>7</v>
      </c>
      <c r="D1501" t="s">
        <v>8</v>
      </c>
      <c r="E1501" t="s">
        <v>19</v>
      </c>
      <c r="F1501" t="s">
        <v>20</v>
      </c>
      <c r="G1501">
        <v>0.29722222222222222</v>
      </c>
      <c r="H1501" s="1">
        <v>46050</v>
      </c>
      <c r="I1501">
        <v>1</v>
      </c>
      <c r="J1501">
        <v>3</v>
      </c>
      <c r="K1501">
        <v>2</v>
      </c>
      <c r="L1501">
        <v>6</v>
      </c>
      <c r="M1501" t="s">
        <v>5071</v>
      </c>
      <c r="N1501" t="s">
        <v>5071</v>
      </c>
      <c r="O1501">
        <v>1</v>
      </c>
      <c r="P1501">
        <v>0</v>
      </c>
    </row>
    <row r="1502" spans="1:16" x14ac:dyDescent="0.3">
      <c r="A1502" t="s">
        <v>4006</v>
      </c>
      <c r="B1502" s="1">
        <v>46050.299305555556</v>
      </c>
      <c r="C1502" t="s">
        <v>7</v>
      </c>
      <c r="D1502" t="s">
        <v>22</v>
      </c>
      <c r="E1502" t="s">
        <v>19</v>
      </c>
      <c r="F1502" t="s">
        <v>53</v>
      </c>
      <c r="G1502">
        <v>0.29930555555555555</v>
      </c>
      <c r="H1502" s="1">
        <v>46050</v>
      </c>
      <c r="I1502">
        <v>1</v>
      </c>
      <c r="J1502">
        <v>3</v>
      </c>
      <c r="K1502">
        <v>5</v>
      </c>
      <c r="L1502">
        <v>15</v>
      </c>
      <c r="M1502" t="s">
        <v>5073</v>
      </c>
      <c r="N1502" t="s">
        <v>5073</v>
      </c>
      <c r="O1502">
        <v>1</v>
      </c>
      <c r="P1502">
        <v>1</v>
      </c>
    </row>
    <row r="1503" spans="1:16" x14ac:dyDescent="0.3">
      <c r="A1503" t="s">
        <v>2900</v>
      </c>
      <c r="B1503" s="1">
        <v>46050.332638888889</v>
      </c>
      <c r="C1503" t="s">
        <v>35</v>
      </c>
      <c r="D1503" t="s">
        <v>22</v>
      </c>
      <c r="E1503" t="s">
        <v>31</v>
      </c>
      <c r="F1503" t="s">
        <v>33</v>
      </c>
      <c r="G1503">
        <v>0.33263888888888887</v>
      </c>
      <c r="H1503" s="1">
        <v>46050</v>
      </c>
      <c r="I1503">
        <v>1</v>
      </c>
      <c r="J1503">
        <v>1</v>
      </c>
      <c r="K1503">
        <v>4</v>
      </c>
      <c r="L1503">
        <v>4</v>
      </c>
      <c r="M1503" t="s">
        <v>5069</v>
      </c>
      <c r="N1503" t="s">
        <v>5069</v>
      </c>
      <c r="O1503">
        <v>1</v>
      </c>
      <c r="P1503">
        <v>1</v>
      </c>
    </row>
    <row r="1504" spans="1:16" x14ac:dyDescent="0.3">
      <c r="A1504" t="s">
        <v>1008</v>
      </c>
      <c r="B1504" s="1">
        <v>46050.338194444441</v>
      </c>
      <c r="C1504" t="s">
        <v>35</v>
      </c>
      <c r="D1504" t="s">
        <v>15</v>
      </c>
      <c r="E1504" t="s">
        <v>9</v>
      </c>
      <c r="F1504" t="s">
        <v>20</v>
      </c>
      <c r="G1504">
        <v>0.33819444444444446</v>
      </c>
      <c r="H1504" s="1">
        <v>46050</v>
      </c>
      <c r="I1504">
        <v>1</v>
      </c>
      <c r="J1504">
        <v>1</v>
      </c>
      <c r="K1504">
        <v>2</v>
      </c>
      <c r="L1504">
        <v>2</v>
      </c>
      <c r="M1504" t="s">
        <v>5069</v>
      </c>
      <c r="N1504" t="s">
        <v>5069</v>
      </c>
      <c r="O1504">
        <v>1</v>
      </c>
      <c r="P1504">
        <v>0</v>
      </c>
    </row>
    <row r="1505" spans="1:16" x14ac:dyDescent="0.3">
      <c r="A1505" t="s">
        <v>4079</v>
      </c>
      <c r="B1505" s="1">
        <v>46050.338194444441</v>
      </c>
      <c r="C1505" t="s">
        <v>35</v>
      </c>
      <c r="D1505" t="s">
        <v>18</v>
      </c>
      <c r="E1505" t="s">
        <v>9</v>
      </c>
      <c r="F1505" t="s">
        <v>10</v>
      </c>
      <c r="G1505">
        <v>0.33819444444444446</v>
      </c>
      <c r="H1505" s="1">
        <v>46050</v>
      </c>
      <c r="I1505">
        <v>1</v>
      </c>
      <c r="J1505">
        <v>1</v>
      </c>
      <c r="K1505">
        <v>2</v>
      </c>
      <c r="L1505">
        <v>2</v>
      </c>
      <c r="M1505" t="s">
        <v>5069</v>
      </c>
      <c r="N1505" t="s">
        <v>5069</v>
      </c>
      <c r="O1505">
        <v>1</v>
      </c>
      <c r="P1505">
        <v>0</v>
      </c>
    </row>
    <row r="1506" spans="1:16" x14ac:dyDescent="0.3">
      <c r="A1506" t="s">
        <v>4233</v>
      </c>
      <c r="B1506" s="1">
        <v>46050.342361111114</v>
      </c>
      <c r="C1506" t="s">
        <v>7</v>
      </c>
      <c r="D1506" t="s">
        <v>8</v>
      </c>
      <c r="E1506" t="s">
        <v>19</v>
      </c>
      <c r="F1506" t="s">
        <v>10</v>
      </c>
      <c r="G1506">
        <v>0.34236111111111112</v>
      </c>
      <c r="H1506" s="1">
        <v>46050</v>
      </c>
      <c r="I1506">
        <v>1</v>
      </c>
      <c r="J1506">
        <v>3</v>
      </c>
      <c r="K1506">
        <v>2</v>
      </c>
      <c r="L1506">
        <v>6</v>
      </c>
      <c r="M1506" t="s">
        <v>5071</v>
      </c>
      <c r="N1506" t="s">
        <v>5071</v>
      </c>
      <c r="O1506">
        <v>1</v>
      </c>
      <c r="P1506">
        <v>0</v>
      </c>
    </row>
    <row r="1507" spans="1:16" x14ac:dyDescent="0.3">
      <c r="A1507" t="s">
        <v>3610</v>
      </c>
      <c r="B1507" s="1">
        <v>46050.388194444444</v>
      </c>
      <c r="C1507" t="s">
        <v>26</v>
      </c>
      <c r="D1507" t="s">
        <v>15</v>
      </c>
      <c r="E1507" t="s">
        <v>31</v>
      </c>
      <c r="F1507" t="s">
        <v>10</v>
      </c>
      <c r="G1507">
        <v>0.38819444444444445</v>
      </c>
      <c r="H1507" s="1">
        <v>46050</v>
      </c>
      <c r="I1507">
        <v>1</v>
      </c>
      <c r="J1507">
        <v>3</v>
      </c>
      <c r="K1507">
        <v>2</v>
      </c>
      <c r="L1507">
        <v>6</v>
      </c>
      <c r="M1507" t="s">
        <v>5071</v>
      </c>
      <c r="N1507" t="s">
        <v>5071</v>
      </c>
      <c r="O1507">
        <v>1</v>
      </c>
      <c r="P1507">
        <v>0</v>
      </c>
    </row>
    <row r="1508" spans="1:16" x14ac:dyDescent="0.3">
      <c r="A1508" t="s">
        <v>1834</v>
      </c>
      <c r="B1508" s="1">
        <v>46050.390277777777</v>
      </c>
      <c r="C1508" t="s">
        <v>7</v>
      </c>
      <c r="D1508" t="s">
        <v>22</v>
      </c>
      <c r="E1508" t="s">
        <v>31</v>
      </c>
      <c r="F1508" t="s">
        <v>10</v>
      </c>
      <c r="G1508">
        <v>0.39027777777777778</v>
      </c>
      <c r="H1508" s="1">
        <v>46050</v>
      </c>
      <c r="I1508">
        <v>1</v>
      </c>
      <c r="J1508">
        <v>3</v>
      </c>
      <c r="K1508">
        <v>2</v>
      </c>
      <c r="L1508">
        <v>6</v>
      </c>
      <c r="M1508" t="s">
        <v>5071</v>
      </c>
      <c r="N1508" t="s">
        <v>5071</v>
      </c>
      <c r="O1508">
        <v>1</v>
      </c>
      <c r="P1508">
        <v>0</v>
      </c>
    </row>
    <row r="1509" spans="1:16" x14ac:dyDescent="0.3">
      <c r="A1509" t="s">
        <v>4071</v>
      </c>
      <c r="B1509" s="1">
        <v>46050.397222222222</v>
      </c>
      <c r="C1509" t="s">
        <v>26</v>
      </c>
      <c r="D1509" t="s">
        <v>8</v>
      </c>
      <c r="E1509" t="s">
        <v>19</v>
      </c>
      <c r="F1509" t="s">
        <v>10</v>
      </c>
      <c r="G1509">
        <v>0.3972222222222222</v>
      </c>
      <c r="H1509" s="1">
        <v>46050</v>
      </c>
      <c r="I1509">
        <v>1</v>
      </c>
      <c r="J1509">
        <v>3</v>
      </c>
      <c r="K1509">
        <v>2</v>
      </c>
      <c r="L1509">
        <v>6</v>
      </c>
      <c r="M1509" t="s">
        <v>5071</v>
      </c>
      <c r="N1509" t="s">
        <v>5071</v>
      </c>
      <c r="O1509">
        <v>1</v>
      </c>
      <c r="P1509">
        <v>0</v>
      </c>
    </row>
    <row r="1510" spans="1:16" x14ac:dyDescent="0.3">
      <c r="A1510" t="s">
        <v>889</v>
      </c>
      <c r="B1510" s="1">
        <v>46050.411805555559</v>
      </c>
      <c r="C1510" t="s">
        <v>7</v>
      </c>
      <c r="D1510" t="s">
        <v>18</v>
      </c>
      <c r="E1510" t="s">
        <v>19</v>
      </c>
      <c r="F1510" t="s">
        <v>33</v>
      </c>
      <c r="G1510">
        <v>0.41180555555555554</v>
      </c>
      <c r="H1510" s="1">
        <v>46050</v>
      </c>
      <c r="I1510">
        <v>1</v>
      </c>
      <c r="J1510">
        <v>3</v>
      </c>
      <c r="K1510">
        <v>4</v>
      </c>
      <c r="L1510">
        <v>12</v>
      </c>
      <c r="M1510" t="s">
        <v>5073</v>
      </c>
      <c r="N1510" t="s">
        <v>5073</v>
      </c>
      <c r="O1510">
        <v>1</v>
      </c>
      <c r="P1510">
        <v>1</v>
      </c>
    </row>
    <row r="1511" spans="1:16" x14ac:dyDescent="0.3">
      <c r="A1511" t="s">
        <v>2607</v>
      </c>
      <c r="B1511" s="1">
        <v>46050.427777777775</v>
      </c>
      <c r="C1511" t="s">
        <v>40</v>
      </c>
      <c r="D1511" t="s">
        <v>22</v>
      </c>
      <c r="E1511" t="s">
        <v>16</v>
      </c>
      <c r="F1511" t="s">
        <v>10</v>
      </c>
      <c r="G1511">
        <v>0.42777777777777776</v>
      </c>
      <c r="H1511" s="1">
        <v>46050</v>
      </c>
      <c r="I1511">
        <v>1</v>
      </c>
      <c r="J1511">
        <v>5</v>
      </c>
      <c r="K1511">
        <v>2</v>
      </c>
      <c r="L1511">
        <v>10</v>
      </c>
      <c r="M1511" t="s">
        <v>5071</v>
      </c>
      <c r="N1511" t="s">
        <v>5071</v>
      </c>
      <c r="O1511">
        <v>1</v>
      </c>
      <c r="P1511">
        <v>0</v>
      </c>
    </row>
    <row r="1512" spans="1:16" x14ac:dyDescent="0.3">
      <c r="A1512" t="s">
        <v>1028</v>
      </c>
      <c r="B1512" s="1">
        <v>46050.430555555555</v>
      </c>
      <c r="C1512" t="s">
        <v>7</v>
      </c>
      <c r="D1512" t="s">
        <v>8</v>
      </c>
      <c r="E1512" t="s">
        <v>19</v>
      </c>
      <c r="F1512" t="s">
        <v>20</v>
      </c>
      <c r="G1512">
        <v>0.43055555555555558</v>
      </c>
      <c r="H1512" s="1">
        <v>46050</v>
      </c>
      <c r="I1512">
        <v>1</v>
      </c>
      <c r="J1512">
        <v>3</v>
      </c>
      <c r="K1512">
        <v>2</v>
      </c>
      <c r="L1512">
        <v>6</v>
      </c>
      <c r="M1512" t="s">
        <v>5071</v>
      </c>
      <c r="N1512" t="s">
        <v>5071</v>
      </c>
      <c r="O1512">
        <v>1</v>
      </c>
      <c r="P1512">
        <v>0</v>
      </c>
    </row>
    <row r="1513" spans="1:16" x14ac:dyDescent="0.3">
      <c r="A1513" t="s">
        <v>4368</v>
      </c>
      <c r="B1513" s="1">
        <v>46050.441666666666</v>
      </c>
      <c r="C1513" t="s">
        <v>7</v>
      </c>
      <c r="D1513" t="s">
        <v>15</v>
      </c>
      <c r="E1513" t="s">
        <v>19</v>
      </c>
      <c r="F1513" t="s">
        <v>33</v>
      </c>
      <c r="G1513">
        <v>0.44166666666666665</v>
      </c>
      <c r="H1513" s="1">
        <v>46050</v>
      </c>
      <c r="I1513">
        <v>1</v>
      </c>
      <c r="J1513">
        <v>3</v>
      </c>
      <c r="K1513">
        <v>4</v>
      </c>
      <c r="L1513">
        <v>12</v>
      </c>
      <c r="M1513" t="s">
        <v>5073</v>
      </c>
      <c r="N1513" t="s">
        <v>5073</v>
      </c>
      <c r="O1513">
        <v>1</v>
      </c>
      <c r="P1513">
        <v>1</v>
      </c>
    </row>
    <row r="1514" spans="1:16" x14ac:dyDescent="0.3">
      <c r="A1514" t="s">
        <v>464</v>
      </c>
      <c r="B1514" s="1">
        <v>46050.442361111112</v>
      </c>
      <c r="C1514" t="s">
        <v>40</v>
      </c>
      <c r="D1514" t="s">
        <v>8</v>
      </c>
      <c r="E1514" t="s">
        <v>16</v>
      </c>
      <c r="F1514" t="s">
        <v>10</v>
      </c>
      <c r="G1514">
        <v>0.44236111111111109</v>
      </c>
      <c r="H1514" s="1">
        <v>46050</v>
      </c>
      <c r="I1514">
        <v>1</v>
      </c>
      <c r="J1514">
        <v>5</v>
      </c>
      <c r="K1514">
        <v>2</v>
      </c>
      <c r="L1514">
        <v>10</v>
      </c>
      <c r="M1514" t="s">
        <v>5071</v>
      </c>
      <c r="N1514" t="s">
        <v>5071</v>
      </c>
      <c r="O1514">
        <v>1</v>
      </c>
      <c r="P1514">
        <v>0</v>
      </c>
    </row>
    <row r="1515" spans="1:16" x14ac:dyDescent="0.3">
      <c r="A1515" t="s">
        <v>2674</v>
      </c>
      <c r="B1515" s="1">
        <v>46050.447222222225</v>
      </c>
      <c r="C1515" t="s">
        <v>26</v>
      </c>
      <c r="D1515" t="s">
        <v>15</v>
      </c>
      <c r="E1515" t="s">
        <v>19</v>
      </c>
      <c r="F1515" t="s">
        <v>10</v>
      </c>
      <c r="G1515">
        <v>0.44722222222222224</v>
      </c>
      <c r="H1515" s="1">
        <v>46050</v>
      </c>
      <c r="I1515">
        <v>1</v>
      </c>
      <c r="J1515">
        <v>3</v>
      </c>
      <c r="K1515">
        <v>2</v>
      </c>
      <c r="L1515">
        <v>6</v>
      </c>
      <c r="M1515" t="s">
        <v>5071</v>
      </c>
      <c r="N1515" t="s">
        <v>5071</v>
      </c>
      <c r="O1515">
        <v>1</v>
      </c>
      <c r="P1515">
        <v>0</v>
      </c>
    </row>
    <row r="1516" spans="1:16" x14ac:dyDescent="0.3">
      <c r="A1516" t="s">
        <v>4002</v>
      </c>
      <c r="B1516" s="1">
        <v>46050.463194444441</v>
      </c>
      <c r="C1516" t="s">
        <v>7</v>
      </c>
      <c r="D1516" t="s">
        <v>8</v>
      </c>
      <c r="E1516" t="s">
        <v>19</v>
      </c>
      <c r="F1516" t="s">
        <v>13</v>
      </c>
      <c r="G1516">
        <v>0.46319444444444446</v>
      </c>
      <c r="H1516" s="1">
        <v>46050</v>
      </c>
      <c r="I1516">
        <v>1</v>
      </c>
      <c r="J1516">
        <v>3</v>
      </c>
      <c r="K1516">
        <v>1</v>
      </c>
      <c r="L1516">
        <v>3</v>
      </c>
      <c r="M1516" t="s">
        <v>5069</v>
      </c>
      <c r="N1516" t="s">
        <v>5069</v>
      </c>
      <c r="O1516">
        <v>1</v>
      </c>
      <c r="P1516">
        <v>0</v>
      </c>
    </row>
    <row r="1517" spans="1:16" x14ac:dyDescent="0.3">
      <c r="A1517" t="s">
        <v>4213</v>
      </c>
      <c r="B1517" s="1">
        <v>46050.464583333334</v>
      </c>
      <c r="C1517" t="s">
        <v>7</v>
      </c>
      <c r="D1517" t="s">
        <v>8</v>
      </c>
      <c r="E1517" t="s">
        <v>31</v>
      </c>
      <c r="F1517" t="s">
        <v>10</v>
      </c>
      <c r="G1517">
        <v>0.46458333333333335</v>
      </c>
      <c r="H1517" s="1">
        <v>46050</v>
      </c>
      <c r="I1517">
        <v>1</v>
      </c>
      <c r="J1517">
        <v>3</v>
      </c>
      <c r="K1517">
        <v>2</v>
      </c>
      <c r="L1517">
        <v>6</v>
      </c>
      <c r="M1517" t="s">
        <v>5071</v>
      </c>
      <c r="N1517" t="s">
        <v>5071</v>
      </c>
      <c r="O1517">
        <v>1</v>
      </c>
      <c r="P1517">
        <v>0</v>
      </c>
    </row>
    <row r="1518" spans="1:16" x14ac:dyDescent="0.3">
      <c r="A1518" t="s">
        <v>2945</v>
      </c>
      <c r="B1518" s="1">
        <v>46050.470833333333</v>
      </c>
      <c r="C1518" t="s">
        <v>7</v>
      </c>
      <c r="D1518" t="s">
        <v>15</v>
      </c>
      <c r="E1518" t="s">
        <v>19</v>
      </c>
      <c r="F1518" t="s">
        <v>53</v>
      </c>
      <c r="G1518">
        <v>0.47083333333333333</v>
      </c>
      <c r="H1518" s="1">
        <v>46050</v>
      </c>
      <c r="I1518">
        <v>1</v>
      </c>
      <c r="J1518">
        <v>3</v>
      </c>
      <c r="K1518">
        <v>5</v>
      </c>
      <c r="L1518">
        <v>15</v>
      </c>
      <c r="M1518" t="s">
        <v>5073</v>
      </c>
      <c r="N1518" t="s">
        <v>5073</v>
      </c>
      <c r="O1518">
        <v>1</v>
      </c>
      <c r="P1518">
        <v>1</v>
      </c>
    </row>
    <row r="1519" spans="1:16" x14ac:dyDescent="0.3">
      <c r="A1519" t="s">
        <v>283</v>
      </c>
      <c r="B1519" s="1">
        <v>46050.477083333331</v>
      </c>
      <c r="C1519" t="s">
        <v>40</v>
      </c>
      <c r="D1519" t="s">
        <v>22</v>
      </c>
      <c r="E1519" t="s">
        <v>16</v>
      </c>
      <c r="F1519" t="s">
        <v>10</v>
      </c>
      <c r="G1519">
        <v>0.47708333333333336</v>
      </c>
      <c r="H1519" s="1">
        <v>46050</v>
      </c>
      <c r="I1519">
        <v>1</v>
      </c>
      <c r="J1519">
        <v>5</v>
      </c>
      <c r="K1519">
        <v>2</v>
      </c>
      <c r="L1519">
        <v>10</v>
      </c>
      <c r="M1519" t="s">
        <v>5071</v>
      </c>
      <c r="N1519" t="s">
        <v>5071</v>
      </c>
      <c r="O1519">
        <v>1</v>
      </c>
      <c r="P1519">
        <v>0</v>
      </c>
    </row>
    <row r="1520" spans="1:16" x14ac:dyDescent="0.3">
      <c r="A1520" t="s">
        <v>785</v>
      </c>
      <c r="B1520" s="1">
        <v>46050.567361111112</v>
      </c>
      <c r="C1520" t="s">
        <v>7</v>
      </c>
      <c r="D1520" t="s">
        <v>8</v>
      </c>
      <c r="E1520" t="s">
        <v>19</v>
      </c>
      <c r="F1520" t="s">
        <v>13</v>
      </c>
      <c r="G1520">
        <v>0.56736111111111109</v>
      </c>
      <c r="H1520" s="1">
        <v>46050</v>
      </c>
      <c r="I1520">
        <v>1</v>
      </c>
      <c r="J1520">
        <v>3</v>
      </c>
      <c r="K1520">
        <v>1</v>
      </c>
      <c r="L1520">
        <v>3</v>
      </c>
      <c r="M1520" t="s">
        <v>5069</v>
      </c>
      <c r="N1520" t="s">
        <v>5069</v>
      </c>
      <c r="O1520">
        <v>1</v>
      </c>
      <c r="P1520">
        <v>0</v>
      </c>
    </row>
    <row r="1521" spans="1:16" x14ac:dyDescent="0.3">
      <c r="A1521" t="s">
        <v>4342</v>
      </c>
      <c r="B1521" s="1">
        <v>46050.611805555556</v>
      </c>
      <c r="C1521" t="s">
        <v>40</v>
      </c>
      <c r="D1521" t="s">
        <v>18</v>
      </c>
      <c r="E1521" t="s">
        <v>16</v>
      </c>
      <c r="F1521" t="s">
        <v>10</v>
      </c>
      <c r="G1521">
        <v>0.6118055555555556</v>
      </c>
      <c r="H1521" s="1">
        <v>46050</v>
      </c>
      <c r="I1521">
        <v>1</v>
      </c>
      <c r="J1521">
        <v>5</v>
      </c>
      <c r="K1521">
        <v>2</v>
      </c>
      <c r="L1521">
        <v>10</v>
      </c>
      <c r="M1521" t="s">
        <v>5071</v>
      </c>
      <c r="N1521" t="s">
        <v>5071</v>
      </c>
      <c r="O1521">
        <v>1</v>
      </c>
      <c r="P1521">
        <v>0</v>
      </c>
    </row>
    <row r="1522" spans="1:16" x14ac:dyDescent="0.3">
      <c r="A1522" t="s">
        <v>503</v>
      </c>
      <c r="B1522" s="1">
        <v>46050.713194444441</v>
      </c>
      <c r="C1522" t="s">
        <v>7</v>
      </c>
      <c r="D1522" t="s">
        <v>18</v>
      </c>
      <c r="E1522" t="s">
        <v>19</v>
      </c>
      <c r="F1522" t="s">
        <v>20</v>
      </c>
      <c r="G1522">
        <v>0.71319444444444446</v>
      </c>
      <c r="H1522" s="1">
        <v>46050</v>
      </c>
      <c r="I1522">
        <v>1</v>
      </c>
      <c r="J1522">
        <v>3</v>
      </c>
      <c r="K1522">
        <v>2</v>
      </c>
      <c r="L1522">
        <v>6</v>
      </c>
      <c r="M1522" t="s">
        <v>5071</v>
      </c>
      <c r="N1522" t="s">
        <v>5071</v>
      </c>
      <c r="O1522">
        <v>1</v>
      </c>
      <c r="P1522">
        <v>0</v>
      </c>
    </row>
    <row r="1523" spans="1:16" x14ac:dyDescent="0.3">
      <c r="A1523" t="s">
        <v>2287</v>
      </c>
      <c r="B1523" s="1">
        <v>46050.729861111111</v>
      </c>
      <c r="C1523" t="s">
        <v>40</v>
      </c>
      <c r="D1523" t="s">
        <v>18</v>
      </c>
      <c r="E1523" t="s">
        <v>16</v>
      </c>
      <c r="F1523" t="s">
        <v>20</v>
      </c>
      <c r="G1523">
        <v>0.72986111111111107</v>
      </c>
      <c r="H1523" s="1">
        <v>46050</v>
      </c>
      <c r="I1523">
        <v>1</v>
      </c>
      <c r="J1523">
        <v>5</v>
      </c>
      <c r="K1523">
        <v>2</v>
      </c>
      <c r="L1523">
        <v>10</v>
      </c>
      <c r="M1523" t="s">
        <v>5071</v>
      </c>
      <c r="N1523" t="s">
        <v>5071</v>
      </c>
      <c r="O1523">
        <v>1</v>
      </c>
      <c r="P1523">
        <v>0</v>
      </c>
    </row>
    <row r="1524" spans="1:16" x14ac:dyDescent="0.3">
      <c r="A1524" t="s">
        <v>1293</v>
      </c>
      <c r="B1524" s="1">
        <v>46050.729861111111</v>
      </c>
      <c r="C1524" t="s">
        <v>26</v>
      </c>
      <c r="D1524" t="s">
        <v>18</v>
      </c>
      <c r="E1524" t="s">
        <v>9</v>
      </c>
      <c r="F1524" t="s">
        <v>10</v>
      </c>
      <c r="G1524">
        <v>0.72986111111111107</v>
      </c>
      <c r="H1524" s="1">
        <v>46050</v>
      </c>
      <c r="I1524">
        <v>1</v>
      </c>
      <c r="J1524">
        <v>3</v>
      </c>
      <c r="K1524">
        <v>2</v>
      </c>
      <c r="L1524">
        <v>6</v>
      </c>
      <c r="M1524" t="s">
        <v>5071</v>
      </c>
      <c r="N1524" t="s">
        <v>5071</v>
      </c>
      <c r="O1524">
        <v>1</v>
      </c>
      <c r="P1524">
        <v>0</v>
      </c>
    </row>
    <row r="1525" spans="1:16" x14ac:dyDescent="0.3">
      <c r="A1525" t="s">
        <v>910</v>
      </c>
      <c r="B1525" s="1">
        <v>46050.769444444442</v>
      </c>
      <c r="C1525" t="s">
        <v>12</v>
      </c>
      <c r="D1525" t="s">
        <v>22</v>
      </c>
      <c r="E1525" t="s">
        <v>16</v>
      </c>
      <c r="F1525" t="s">
        <v>10</v>
      </c>
      <c r="G1525">
        <v>0.76944444444444449</v>
      </c>
      <c r="H1525" s="1">
        <v>46050</v>
      </c>
      <c r="I1525">
        <v>1</v>
      </c>
      <c r="J1525">
        <v>1</v>
      </c>
      <c r="K1525">
        <v>2</v>
      </c>
      <c r="L1525">
        <v>2</v>
      </c>
      <c r="M1525" t="s">
        <v>5069</v>
      </c>
      <c r="N1525" t="s">
        <v>5069</v>
      </c>
      <c r="O1525">
        <v>1</v>
      </c>
      <c r="P1525">
        <v>0</v>
      </c>
    </row>
    <row r="1526" spans="1:16" x14ac:dyDescent="0.3">
      <c r="A1526" t="s">
        <v>4432</v>
      </c>
      <c r="B1526" s="1">
        <v>46050.783333333333</v>
      </c>
      <c r="C1526" t="s">
        <v>7</v>
      </c>
      <c r="D1526" t="s">
        <v>15</v>
      </c>
      <c r="E1526" t="s">
        <v>19</v>
      </c>
      <c r="F1526" t="s">
        <v>33</v>
      </c>
      <c r="G1526">
        <v>0.78333333333333333</v>
      </c>
      <c r="H1526" s="1">
        <v>46050</v>
      </c>
      <c r="I1526">
        <v>1</v>
      </c>
      <c r="J1526">
        <v>3</v>
      </c>
      <c r="K1526">
        <v>4</v>
      </c>
      <c r="L1526">
        <v>12</v>
      </c>
      <c r="M1526" t="s">
        <v>5073</v>
      </c>
      <c r="N1526" t="s">
        <v>5073</v>
      </c>
      <c r="O1526">
        <v>1</v>
      </c>
      <c r="P1526">
        <v>1</v>
      </c>
    </row>
    <row r="1527" spans="1:16" x14ac:dyDescent="0.3">
      <c r="A1527" t="s">
        <v>4463</v>
      </c>
      <c r="B1527" s="1">
        <v>46050.787499999999</v>
      </c>
      <c r="C1527" t="s">
        <v>7</v>
      </c>
      <c r="D1527" t="s">
        <v>8</v>
      </c>
      <c r="E1527" t="s">
        <v>19</v>
      </c>
      <c r="F1527" t="s">
        <v>13</v>
      </c>
      <c r="G1527">
        <v>0.78749999999999998</v>
      </c>
      <c r="H1527" s="1">
        <v>46050</v>
      </c>
      <c r="I1527">
        <v>1</v>
      </c>
      <c r="J1527">
        <v>3</v>
      </c>
      <c r="K1527">
        <v>1</v>
      </c>
      <c r="L1527">
        <v>3</v>
      </c>
      <c r="M1527" t="s">
        <v>5069</v>
      </c>
      <c r="N1527" t="s">
        <v>5069</v>
      </c>
      <c r="O1527">
        <v>1</v>
      </c>
      <c r="P1527">
        <v>0</v>
      </c>
    </row>
    <row r="1528" spans="1:16" x14ac:dyDescent="0.3">
      <c r="A1528" t="s">
        <v>3157</v>
      </c>
      <c r="B1528" s="1">
        <v>46050.793749999997</v>
      </c>
      <c r="C1528" t="s">
        <v>26</v>
      </c>
      <c r="D1528" t="s">
        <v>18</v>
      </c>
      <c r="E1528" t="s">
        <v>31</v>
      </c>
      <c r="F1528" t="s">
        <v>20</v>
      </c>
      <c r="G1528">
        <v>0.79374999999999996</v>
      </c>
      <c r="H1528" s="1">
        <v>46050</v>
      </c>
      <c r="I1528">
        <v>1</v>
      </c>
      <c r="J1528">
        <v>3</v>
      </c>
      <c r="K1528">
        <v>2</v>
      </c>
      <c r="L1528">
        <v>6</v>
      </c>
      <c r="M1528" t="s">
        <v>5071</v>
      </c>
      <c r="N1528" t="s">
        <v>5071</v>
      </c>
      <c r="O1528">
        <v>1</v>
      </c>
      <c r="P1528">
        <v>0</v>
      </c>
    </row>
    <row r="1529" spans="1:16" x14ac:dyDescent="0.3">
      <c r="A1529" t="s">
        <v>4371</v>
      </c>
      <c r="B1529" s="1">
        <v>46050.800694444442</v>
      </c>
      <c r="C1529" t="s">
        <v>40</v>
      </c>
      <c r="D1529" t="s">
        <v>18</v>
      </c>
      <c r="E1529" t="s">
        <v>16</v>
      </c>
      <c r="F1529" t="s">
        <v>10</v>
      </c>
      <c r="G1529">
        <v>0.80069444444444449</v>
      </c>
      <c r="H1529" s="1">
        <v>46050</v>
      </c>
      <c r="I1529">
        <v>1</v>
      </c>
      <c r="J1529">
        <v>5</v>
      </c>
      <c r="K1529">
        <v>2</v>
      </c>
      <c r="L1529">
        <v>10</v>
      </c>
      <c r="M1529" t="s">
        <v>5071</v>
      </c>
      <c r="N1529" t="s">
        <v>5071</v>
      </c>
      <c r="O1529">
        <v>1</v>
      </c>
      <c r="P1529">
        <v>0</v>
      </c>
    </row>
    <row r="1530" spans="1:16" x14ac:dyDescent="0.3">
      <c r="A1530" t="s">
        <v>757</v>
      </c>
      <c r="B1530" s="1">
        <v>46050.844444444447</v>
      </c>
      <c r="C1530" t="s">
        <v>7</v>
      </c>
      <c r="D1530" t="s">
        <v>18</v>
      </c>
      <c r="E1530" t="s">
        <v>19</v>
      </c>
      <c r="F1530" t="s">
        <v>10</v>
      </c>
      <c r="G1530">
        <v>0.84444444444444444</v>
      </c>
      <c r="H1530" s="1">
        <v>46050</v>
      </c>
      <c r="I1530">
        <v>1</v>
      </c>
      <c r="J1530">
        <v>3</v>
      </c>
      <c r="K1530">
        <v>2</v>
      </c>
      <c r="L1530">
        <v>6</v>
      </c>
      <c r="M1530" t="s">
        <v>5071</v>
      </c>
      <c r="N1530" t="s">
        <v>5071</v>
      </c>
      <c r="O1530">
        <v>1</v>
      </c>
      <c r="P1530">
        <v>0</v>
      </c>
    </row>
    <row r="1531" spans="1:16" x14ac:dyDescent="0.3">
      <c r="A1531" t="s">
        <v>2688</v>
      </c>
      <c r="B1531" s="1">
        <v>46050.894444444442</v>
      </c>
      <c r="C1531" t="s">
        <v>7</v>
      </c>
      <c r="D1531" t="s">
        <v>8</v>
      </c>
      <c r="E1531" t="s">
        <v>19</v>
      </c>
      <c r="F1531" t="s">
        <v>10</v>
      </c>
      <c r="G1531">
        <v>0.89444444444444449</v>
      </c>
      <c r="H1531" s="1">
        <v>46050</v>
      </c>
      <c r="I1531">
        <v>1</v>
      </c>
      <c r="J1531">
        <v>3</v>
      </c>
      <c r="K1531">
        <v>2</v>
      </c>
      <c r="L1531">
        <v>6</v>
      </c>
      <c r="M1531" t="s">
        <v>5071</v>
      </c>
      <c r="N1531" t="s">
        <v>5071</v>
      </c>
      <c r="O1531">
        <v>1</v>
      </c>
      <c r="P1531">
        <v>0</v>
      </c>
    </row>
    <row r="1532" spans="1:16" x14ac:dyDescent="0.3">
      <c r="A1532" t="s">
        <v>2959</v>
      </c>
      <c r="B1532" s="1">
        <v>46050.964583333334</v>
      </c>
      <c r="C1532" t="s">
        <v>7</v>
      </c>
      <c r="D1532" t="s">
        <v>8</v>
      </c>
      <c r="E1532" t="s">
        <v>19</v>
      </c>
      <c r="F1532" t="s">
        <v>10</v>
      </c>
      <c r="G1532">
        <v>0.96458333333333335</v>
      </c>
      <c r="H1532" s="1">
        <v>46050</v>
      </c>
      <c r="I1532">
        <v>1</v>
      </c>
      <c r="J1532">
        <v>3</v>
      </c>
      <c r="K1532">
        <v>2</v>
      </c>
      <c r="L1532">
        <v>6</v>
      </c>
      <c r="M1532" t="s">
        <v>5071</v>
      </c>
      <c r="N1532" t="s">
        <v>5071</v>
      </c>
      <c r="O1532">
        <v>1</v>
      </c>
      <c r="P1532">
        <v>0</v>
      </c>
    </row>
    <row r="1533" spans="1:16" x14ac:dyDescent="0.3">
      <c r="A1533" t="s">
        <v>2053</v>
      </c>
      <c r="B1533" s="1">
        <v>46050.995138888888</v>
      </c>
      <c r="C1533" t="s">
        <v>26</v>
      </c>
      <c r="D1533" t="s">
        <v>18</v>
      </c>
      <c r="E1533" t="s">
        <v>16</v>
      </c>
      <c r="F1533" t="s">
        <v>10</v>
      </c>
      <c r="G1533">
        <v>0.99513888888888891</v>
      </c>
      <c r="H1533" s="1">
        <v>46050</v>
      </c>
      <c r="I1533">
        <v>1</v>
      </c>
      <c r="J1533">
        <v>3</v>
      </c>
      <c r="K1533">
        <v>2</v>
      </c>
      <c r="L1533">
        <v>6</v>
      </c>
      <c r="M1533" t="s">
        <v>5071</v>
      </c>
      <c r="N1533" t="s">
        <v>5071</v>
      </c>
      <c r="O1533">
        <v>1</v>
      </c>
      <c r="P1533">
        <v>0</v>
      </c>
    </row>
    <row r="1534" spans="1:16" x14ac:dyDescent="0.3">
      <c r="A1534" t="s">
        <v>4983</v>
      </c>
      <c r="B1534" s="1">
        <v>46050.99722222222</v>
      </c>
      <c r="C1534" t="s">
        <v>7</v>
      </c>
      <c r="D1534" t="s">
        <v>8</v>
      </c>
      <c r="E1534" t="s">
        <v>19</v>
      </c>
      <c r="F1534" t="s">
        <v>10</v>
      </c>
      <c r="G1534">
        <v>0.99722222222222223</v>
      </c>
      <c r="H1534" s="1">
        <v>46050</v>
      </c>
      <c r="I1534">
        <v>1</v>
      </c>
      <c r="J1534">
        <v>3</v>
      </c>
      <c r="K1534">
        <v>2</v>
      </c>
      <c r="L1534">
        <v>6</v>
      </c>
      <c r="M1534" t="s">
        <v>5071</v>
      </c>
      <c r="N1534" t="s">
        <v>5071</v>
      </c>
      <c r="O1534">
        <v>1</v>
      </c>
      <c r="P1534">
        <v>0</v>
      </c>
    </row>
    <row r="1535" spans="1:16" x14ac:dyDescent="0.3">
      <c r="A1535" t="s">
        <v>771</v>
      </c>
      <c r="B1535" s="1">
        <v>46051.00277777778</v>
      </c>
      <c r="C1535" t="s">
        <v>7</v>
      </c>
      <c r="D1535" t="s">
        <v>22</v>
      </c>
      <c r="E1535" t="s">
        <v>19</v>
      </c>
      <c r="F1535" t="s">
        <v>13</v>
      </c>
      <c r="G1535">
        <v>2.7777777777777779E-3</v>
      </c>
      <c r="H1535" s="1">
        <v>46051</v>
      </c>
      <c r="I1535">
        <v>1</v>
      </c>
      <c r="J1535">
        <v>3</v>
      </c>
      <c r="K1535">
        <v>1</v>
      </c>
      <c r="L1535">
        <v>3</v>
      </c>
      <c r="M1535" t="s">
        <v>5069</v>
      </c>
      <c r="N1535" t="s">
        <v>5069</v>
      </c>
      <c r="O1535">
        <v>1</v>
      </c>
      <c r="P1535">
        <v>0</v>
      </c>
    </row>
    <row r="1536" spans="1:16" x14ac:dyDescent="0.3">
      <c r="A1536" t="s">
        <v>4691</v>
      </c>
      <c r="B1536" s="1">
        <v>46051.015972222223</v>
      </c>
      <c r="C1536" t="s">
        <v>7</v>
      </c>
      <c r="D1536" t="s">
        <v>15</v>
      </c>
      <c r="E1536" t="s">
        <v>19</v>
      </c>
      <c r="F1536" t="s">
        <v>20</v>
      </c>
      <c r="G1536">
        <v>1.5972222222222221E-2</v>
      </c>
      <c r="H1536" s="1">
        <v>46051</v>
      </c>
      <c r="I1536">
        <v>1</v>
      </c>
      <c r="J1536">
        <v>3</v>
      </c>
      <c r="K1536">
        <v>2</v>
      </c>
      <c r="L1536">
        <v>6</v>
      </c>
      <c r="M1536" t="s">
        <v>5071</v>
      </c>
      <c r="N1536" t="s">
        <v>5071</v>
      </c>
      <c r="O1536">
        <v>1</v>
      </c>
      <c r="P1536">
        <v>0</v>
      </c>
    </row>
    <row r="1537" spans="1:16" x14ac:dyDescent="0.3">
      <c r="A1537" t="s">
        <v>3849</v>
      </c>
      <c r="B1537" s="1">
        <v>46051.01666666667</v>
      </c>
      <c r="C1537" t="s">
        <v>26</v>
      </c>
      <c r="D1537" t="s">
        <v>8</v>
      </c>
      <c r="E1537" t="s">
        <v>31</v>
      </c>
      <c r="F1537" t="s">
        <v>13</v>
      </c>
      <c r="G1537">
        <v>1.6666666666666666E-2</v>
      </c>
      <c r="H1537" s="1">
        <v>46051</v>
      </c>
      <c r="I1537">
        <v>1</v>
      </c>
      <c r="J1537">
        <v>3</v>
      </c>
      <c r="K1537">
        <v>1</v>
      </c>
      <c r="L1537">
        <v>3</v>
      </c>
      <c r="M1537" t="s">
        <v>5069</v>
      </c>
      <c r="N1537" t="s">
        <v>5069</v>
      </c>
      <c r="O1537">
        <v>1</v>
      </c>
      <c r="P1537">
        <v>0</v>
      </c>
    </row>
    <row r="1538" spans="1:16" x14ac:dyDescent="0.3">
      <c r="A1538" t="s">
        <v>3129</v>
      </c>
      <c r="B1538" s="1">
        <v>46051.056250000001</v>
      </c>
      <c r="C1538" t="s">
        <v>7</v>
      </c>
      <c r="D1538" t="s">
        <v>18</v>
      </c>
      <c r="E1538" t="s">
        <v>19</v>
      </c>
      <c r="F1538" t="s">
        <v>13</v>
      </c>
      <c r="G1538">
        <v>5.6250000000000001E-2</v>
      </c>
      <c r="H1538" s="1">
        <v>46051</v>
      </c>
      <c r="I1538">
        <v>1</v>
      </c>
      <c r="J1538">
        <v>3</v>
      </c>
      <c r="K1538">
        <v>1</v>
      </c>
      <c r="L1538">
        <v>3</v>
      </c>
      <c r="M1538" t="s">
        <v>5069</v>
      </c>
      <c r="N1538" t="s">
        <v>5069</v>
      </c>
      <c r="O1538">
        <v>1</v>
      </c>
      <c r="P1538">
        <v>0</v>
      </c>
    </row>
    <row r="1539" spans="1:16" x14ac:dyDescent="0.3">
      <c r="A1539" t="s">
        <v>4595</v>
      </c>
      <c r="B1539" s="1">
        <v>46051.1</v>
      </c>
      <c r="C1539" t="s">
        <v>7</v>
      </c>
      <c r="D1539" t="s">
        <v>15</v>
      </c>
      <c r="E1539" t="s">
        <v>19</v>
      </c>
      <c r="F1539" t="s">
        <v>20</v>
      </c>
      <c r="G1539">
        <v>0.1</v>
      </c>
      <c r="H1539" s="1">
        <v>46051</v>
      </c>
      <c r="I1539">
        <v>1</v>
      </c>
      <c r="J1539">
        <v>3</v>
      </c>
      <c r="K1539">
        <v>2</v>
      </c>
      <c r="L1539">
        <v>6</v>
      </c>
      <c r="M1539" t="s">
        <v>5071</v>
      </c>
      <c r="N1539" t="s">
        <v>5071</v>
      </c>
      <c r="O1539">
        <v>1</v>
      </c>
      <c r="P1539">
        <v>0</v>
      </c>
    </row>
    <row r="1540" spans="1:16" x14ac:dyDescent="0.3">
      <c r="A1540" t="s">
        <v>4826</v>
      </c>
      <c r="B1540" s="1">
        <v>46051.105555555558</v>
      </c>
      <c r="C1540" t="s">
        <v>7</v>
      </c>
      <c r="D1540" t="s">
        <v>22</v>
      </c>
      <c r="E1540" t="s">
        <v>19</v>
      </c>
      <c r="F1540" t="s">
        <v>20</v>
      </c>
      <c r="G1540">
        <v>0.10555555555555556</v>
      </c>
      <c r="H1540" s="1">
        <v>46051</v>
      </c>
      <c r="I1540">
        <v>1</v>
      </c>
      <c r="J1540">
        <v>3</v>
      </c>
      <c r="K1540">
        <v>2</v>
      </c>
      <c r="L1540">
        <v>6</v>
      </c>
      <c r="M1540" t="s">
        <v>5071</v>
      </c>
      <c r="N1540" t="s">
        <v>5071</v>
      </c>
      <c r="O1540">
        <v>1</v>
      </c>
      <c r="P1540">
        <v>0</v>
      </c>
    </row>
    <row r="1541" spans="1:16" x14ac:dyDescent="0.3">
      <c r="A1541" t="s">
        <v>1355</v>
      </c>
      <c r="B1541" s="1">
        <v>46051.180555555555</v>
      </c>
      <c r="C1541" t="s">
        <v>7</v>
      </c>
      <c r="D1541" t="s">
        <v>15</v>
      </c>
      <c r="E1541" t="s">
        <v>19</v>
      </c>
      <c r="F1541" t="s">
        <v>20</v>
      </c>
      <c r="G1541">
        <v>0.18055555555555555</v>
      </c>
      <c r="H1541" s="1">
        <v>46051</v>
      </c>
      <c r="I1541">
        <v>1</v>
      </c>
      <c r="J1541">
        <v>3</v>
      </c>
      <c r="K1541">
        <v>2</v>
      </c>
      <c r="L1541">
        <v>6</v>
      </c>
      <c r="M1541" t="s">
        <v>5071</v>
      </c>
      <c r="N1541" t="s">
        <v>5071</v>
      </c>
      <c r="O1541">
        <v>1</v>
      </c>
      <c r="P1541">
        <v>0</v>
      </c>
    </row>
    <row r="1542" spans="1:16" x14ac:dyDescent="0.3">
      <c r="A1542" t="s">
        <v>3907</v>
      </c>
      <c r="B1542" s="1">
        <v>46051.186111111114</v>
      </c>
      <c r="C1542" t="s">
        <v>7</v>
      </c>
      <c r="D1542" t="s">
        <v>15</v>
      </c>
      <c r="E1542" t="s">
        <v>19</v>
      </c>
      <c r="F1542" t="s">
        <v>20</v>
      </c>
      <c r="G1542">
        <v>0.18611111111111112</v>
      </c>
      <c r="H1542" s="1">
        <v>46051</v>
      </c>
      <c r="I1542">
        <v>1</v>
      </c>
      <c r="J1542">
        <v>3</v>
      </c>
      <c r="K1542">
        <v>2</v>
      </c>
      <c r="L1542">
        <v>6</v>
      </c>
      <c r="M1542" t="s">
        <v>5071</v>
      </c>
      <c r="N1542" t="s">
        <v>5071</v>
      </c>
      <c r="O1542">
        <v>1</v>
      </c>
      <c r="P1542">
        <v>0</v>
      </c>
    </row>
    <row r="1543" spans="1:16" x14ac:dyDescent="0.3">
      <c r="A1543" t="s">
        <v>4300</v>
      </c>
      <c r="B1543" s="1">
        <v>46051.1875</v>
      </c>
      <c r="C1543" t="s">
        <v>7</v>
      </c>
      <c r="D1543" t="s">
        <v>8</v>
      </c>
      <c r="E1543" t="s">
        <v>19</v>
      </c>
      <c r="F1543" t="s">
        <v>33</v>
      </c>
      <c r="G1543">
        <v>0.1875</v>
      </c>
      <c r="H1543" s="1">
        <v>46051</v>
      </c>
      <c r="I1543">
        <v>1</v>
      </c>
      <c r="J1543">
        <v>3</v>
      </c>
      <c r="K1543">
        <v>4</v>
      </c>
      <c r="L1543">
        <v>12</v>
      </c>
      <c r="M1543" t="s">
        <v>5073</v>
      </c>
      <c r="N1543" t="s">
        <v>5073</v>
      </c>
      <c r="O1543">
        <v>1</v>
      </c>
      <c r="P1543">
        <v>1</v>
      </c>
    </row>
    <row r="1544" spans="1:16" x14ac:dyDescent="0.3">
      <c r="A1544" t="s">
        <v>3875</v>
      </c>
      <c r="B1544" s="1">
        <v>46051.192361111112</v>
      </c>
      <c r="C1544" t="s">
        <v>7</v>
      </c>
      <c r="D1544" t="s">
        <v>22</v>
      </c>
      <c r="E1544" t="s">
        <v>19</v>
      </c>
      <c r="F1544" t="s">
        <v>10</v>
      </c>
      <c r="G1544">
        <v>0.19236111111111112</v>
      </c>
      <c r="H1544" s="1">
        <v>46051</v>
      </c>
      <c r="I1544">
        <v>1</v>
      </c>
      <c r="J1544">
        <v>3</v>
      </c>
      <c r="K1544">
        <v>2</v>
      </c>
      <c r="L1544">
        <v>6</v>
      </c>
      <c r="M1544" t="s">
        <v>5071</v>
      </c>
      <c r="N1544" t="s">
        <v>5071</v>
      </c>
      <c r="O1544">
        <v>1</v>
      </c>
      <c r="P1544">
        <v>0</v>
      </c>
    </row>
    <row r="1545" spans="1:16" x14ac:dyDescent="0.3">
      <c r="A1545" t="s">
        <v>820</v>
      </c>
      <c r="B1545" s="1">
        <v>46051.197222222225</v>
      </c>
      <c r="C1545" t="s">
        <v>26</v>
      </c>
      <c r="D1545" t="s">
        <v>8</v>
      </c>
      <c r="E1545" t="s">
        <v>31</v>
      </c>
      <c r="F1545" t="s">
        <v>20</v>
      </c>
      <c r="G1545">
        <v>0.19722222222222222</v>
      </c>
      <c r="H1545" s="1">
        <v>46051</v>
      </c>
      <c r="I1545">
        <v>1</v>
      </c>
      <c r="J1545">
        <v>3</v>
      </c>
      <c r="K1545">
        <v>2</v>
      </c>
      <c r="L1545">
        <v>6</v>
      </c>
      <c r="M1545" t="s">
        <v>5071</v>
      </c>
      <c r="N1545" t="s">
        <v>5071</v>
      </c>
      <c r="O1545">
        <v>1</v>
      </c>
      <c r="P1545">
        <v>0</v>
      </c>
    </row>
    <row r="1546" spans="1:16" x14ac:dyDescent="0.3">
      <c r="A1546" t="s">
        <v>1810</v>
      </c>
      <c r="B1546" s="1">
        <v>46051.201388888891</v>
      </c>
      <c r="C1546" t="s">
        <v>12</v>
      </c>
      <c r="D1546" t="s">
        <v>18</v>
      </c>
      <c r="E1546" t="s">
        <v>9</v>
      </c>
      <c r="F1546" t="s">
        <v>13</v>
      </c>
      <c r="G1546">
        <v>0.2013888888888889</v>
      </c>
      <c r="H1546" s="1">
        <v>46051</v>
      </c>
      <c r="I1546">
        <v>1</v>
      </c>
      <c r="J1546">
        <v>1</v>
      </c>
      <c r="K1546">
        <v>1</v>
      </c>
      <c r="L1546">
        <v>1</v>
      </c>
      <c r="M1546" t="s">
        <v>5069</v>
      </c>
      <c r="N1546" t="s">
        <v>5069</v>
      </c>
      <c r="O1546">
        <v>1</v>
      </c>
      <c r="P1546">
        <v>0</v>
      </c>
    </row>
    <row r="1547" spans="1:16" x14ac:dyDescent="0.3">
      <c r="A1547" t="s">
        <v>3579</v>
      </c>
      <c r="B1547" s="1">
        <v>46051.247916666667</v>
      </c>
      <c r="C1547" t="s">
        <v>47</v>
      </c>
      <c r="D1547" t="s">
        <v>15</v>
      </c>
      <c r="E1547" t="s">
        <v>31</v>
      </c>
      <c r="F1547" t="s">
        <v>33</v>
      </c>
      <c r="G1547">
        <v>0.24791666666666667</v>
      </c>
      <c r="H1547" s="1">
        <v>46051</v>
      </c>
      <c r="I1547">
        <v>1</v>
      </c>
      <c r="J1547">
        <v>1</v>
      </c>
      <c r="K1547">
        <v>4</v>
      </c>
      <c r="L1547">
        <v>4</v>
      </c>
      <c r="M1547" t="s">
        <v>5069</v>
      </c>
      <c r="N1547" t="s">
        <v>5069</v>
      </c>
      <c r="O1547">
        <v>1</v>
      </c>
      <c r="P1547">
        <v>1</v>
      </c>
    </row>
    <row r="1548" spans="1:16" x14ac:dyDescent="0.3">
      <c r="A1548" t="s">
        <v>337</v>
      </c>
      <c r="B1548" s="1">
        <v>46051.260416666664</v>
      </c>
      <c r="C1548" t="s">
        <v>7</v>
      </c>
      <c r="D1548" t="s">
        <v>22</v>
      </c>
      <c r="E1548" t="s">
        <v>19</v>
      </c>
      <c r="F1548" t="s">
        <v>10</v>
      </c>
      <c r="G1548">
        <v>0.26041666666666669</v>
      </c>
      <c r="H1548" s="1">
        <v>46051</v>
      </c>
      <c r="I1548">
        <v>1</v>
      </c>
      <c r="J1548">
        <v>3</v>
      </c>
      <c r="K1548">
        <v>2</v>
      </c>
      <c r="L1548">
        <v>6</v>
      </c>
      <c r="M1548" t="s">
        <v>5071</v>
      </c>
      <c r="N1548" t="s">
        <v>5071</v>
      </c>
      <c r="O1548">
        <v>1</v>
      </c>
      <c r="P1548">
        <v>0</v>
      </c>
    </row>
    <row r="1549" spans="1:16" x14ac:dyDescent="0.3">
      <c r="A1549" t="s">
        <v>1280</v>
      </c>
      <c r="B1549" s="1">
        <v>46051.32708333333</v>
      </c>
      <c r="C1549" t="s">
        <v>12</v>
      </c>
      <c r="D1549" t="s">
        <v>22</v>
      </c>
      <c r="E1549" t="s">
        <v>9</v>
      </c>
      <c r="F1549" t="s">
        <v>33</v>
      </c>
      <c r="G1549">
        <v>0.32708333333333334</v>
      </c>
      <c r="H1549" s="1">
        <v>46051</v>
      </c>
      <c r="I1549">
        <v>1</v>
      </c>
      <c r="J1549">
        <v>1</v>
      </c>
      <c r="K1549">
        <v>4</v>
      </c>
      <c r="L1549">
        <v>4</v>
      </c>
      <c r="M1549" t="s">
        <v>5069</v>
      </c>
      <c r="N1549" t="s">
        <v>5069</v>
      </c>
      <c r="O1549">
        <v>1</v>
      </c>
      <c r="P1549">
        <v>1</v>
      </c>
    </row>
    <row r="1550" spans="1:16" x14ac:dyDescent="0.3">
      <c r="A1550" t="s">
        <v>2615</v>
      </c>
      <c r="B1550" s="1">
        <v>46051.341666666667</v>
      </c>
      <c r="C1550" t="s">
        <v>7</v>
      </c>
      <c r="D1550" t="s">
        <v>22</v>
      </c>
      <c r="E1550" t="s">
        <v>19</v>
      </c>
      <c r="F1550" t="s">
        <v>20</v>
      </c>
      <c r="G1550">
        <v>0.34166666666666667</v>
      </c>
      <c r="H1550" s="1">
        <v>46051</v>
      </c>
      <c r="I1550">
        <v>1</v>
      </c>
      <c r="J1550">
        <v>3</v>
      </c>
      <c r="K1550">
        <v>2</v>
      </c>
      <c r="L1550">
        <v>6</v>
      </c>
      <c r="M1550" t="s">
        <v>5071</v>
      </c>
      <c r="N1550" t="s">
        <v>5071</v>
      </c>
      <c r="O1550">
        <v>1</v>
      </c>
      <c r="P1550">
        <v>0</v>
      </c>
    </row>
    <row r="1551" spans="1:16" x14ac:dyDescent="0.3">
      <c r="A1551" t="s">
        <v>3710</v>
      </c>
      <c r="B1551" s="1">
        <v>46051.410416666666</v>
      </c>
      <c r="C1551" t="s">
        <v>7</v>
      </c>
      <c r="D1551" t="s">
        <v>22</v>
      </c>
      <c r="E1551" t="s">
        <v>19</v>
      </c>
      <c r="F1551" t="s">
        <v>10</v>
      </c>
      <c r="G1551">
        <v>0.41041666666666665</v>
      </c>
      <c r="H1551" s="1">
        <v>46051</v>
      </c>
      <c r="I1551">
        <v>1</v>
      </c>
      <c r="J1551">
        <v>3</v>
      </c>
      <c r="K1551">
        <v>2</v>
      </c>
      <c r="L1551">
        <v>6</v>
      </c>
      <c r="M1551" t="s">
        <v>5071</v>
      </c>
      <c r="N1551" t="s">
        <v>5071</v>
      </c>
      <c r="O1551">
        <v>1</v>
      </c>
      <c r="P1551">
        <v>0</v>
      </c>
    </row>
    <row r="1552" spans="1:16" x14ac:dyDescent="0.3">
      <c r="A1552" t="s">
        <v>285</v>
      </c>
      <c r="B1552" s="1">
        <v>46051.424305555556</v>
      </c>
      <c r="C1552" t="s">
        <v>7</v>
      </c>
      <c r="D1552" t="s">
        <v>15</v>
      </c>
      <c r="E1552" t="s">
        <v>9</v>
      </c>
      <c r="F1552" t="s">
        <v>13</v>
      </c>
      <c r="G1552">
        <v>0.42430555555555555</v>
      </c>
      <c r="H1552" s="1">
        <v>46051</v>
      </c>
      <c r="I1552">
        <v>1</v>
      </c>
      <c r="J1552">
        <v>3</v>
      </c>
      <c r="K1552">
        <v>1</v>
      </c>
      <c r="L1552">
        <v>3</v>
      </c>
      <c r="M1552" t="s">
        <v>5069</v>
      </c>
      <c r="N1552" t="s">
        <v>5069</v>
      </c>
      <c r="O1552">
        <v>1</v>
      </c>
      <c r="P1552">
        <v>0</v>
      </c>
    </row>
    <row r="1553" spans="1:16" x14ac:dyDescent="0.3">
      <c r="A1553" t="s">
        <v>3036</v>
      </c>
      <c r="B1553" s="1">
        <v>46051.430555555555</v>
      </c>
      <c r="C1553" t="s">
        <v>7</v>
      </c>
      <c r="D1553" t="s">
        <v>18</v>
      </c>
      <c r="E1553" t="s">
        <v>19</v>
      </c>
      <c r="F1553" t="s">
        <v>33</v>
      </c>
      <c r="G1553">
        <v>0.43055555555555558</v>
      </c>
      <c r="H1553" s="1">
        <v>46051</v>
      </c>
      <c r="I1553">
        <v>1</v>
      </c>
      <c r="J1553">
        <v>3</v>
      </c>
      <c r="K1553">
        <v>4</v>
      </c>
      <c r="L1553">
        <v>12</v>
      </c>
      <c r="M1553" t="s">
        <v>5073</v>
      </c>
      <c r="N1553" t="s">
        <v>5073</v>
      </c>
      <c r="O1553">
        <v>1</v>
      </c>
      <c r="P1553">
        <v>1</v>
      </c>
    </row>
    <row r="1554" spans="1:16" x14ac:dyDescent="0.3">
      <c r="A1554" t="s">
        <v>1426</v>
      </c>
      <c r="B1554" s="1">
        <v>46051.431944444441</v>
      </c>
      <c r="C1554" t="s">
        <v>7</v>
      </c>
      <c r="D1554" t="s">
        <v>22</v>
      </c>
      <c r="E1554" t="s">
        <v>19</v>
      </c>
      <c r="F1554" t="s">
        <v>10</v>
      </c>
      <c r="G1554">
        <v>0.43194444444444446</v>
      </c>
      <c r="H1554" s="1">
        <v>46051</v>
      </c>
      <c r="I1554">
        <v>1</v>
      </c>
      <c r="J1554">
        <v>3</v>
      </c>
      <c r="K1554">
        <v>2</v>
      </c>
      <c r="L1554">
        <v>6</v>
      </c>
      <c r="M1554" t="s">
        <v>5071</v>
      </c>
      <c r="N1554" t="s">
        <v>5071</v>
      </c>
      <c r="O1554">
        <v>1</v>
      </c>
      <c r="P1554">
        <v>0</v>
      </c>
    </row>
    <row r="1555" spans="1:16" x14ac:dyDescent="0.3">
      <c r="A1555" t="s">
        <v>506</v>
      </c>
      <c r="B1555" s="1">
        <v>46051.465277777781</v>
      </c>
      <c r="C1555" t="s">
        <v>7</v>
      </c>
      <c r="D1555" t="s">
        <v>15</v>
      </c>
      <c r="E1555" t="s">
        <v>19</v>
      </c>
      <c r="F1555" t="s">
        <v>33</v>
      </c>
      <c r="G1555">
        <v>0.46527777777777779</v>
      </c>
      <c r="H1555" s="1">
        <v>46051</v>
      </c>
      <c r="I1555">
        <v>1</v>
      </c>
      <c r="J1555">
        <v>3</v>
      </c>
      <c r="K1555">
        <v>4</v>
      </c>
      <c r="L1555">
        <v>12</v>
      </c>
      <c r="M1555" t="s">
        <v>5073</v>
      </c>
      <c r="N1555" t="s">
        <v>5073</v>
      </c>
      <c r="O1555">
        <v>1</v>
      </c>
      <c r="P1555">
        <v>1</v>
      </c>
    </row>
    <row r="1556" spans="1:16" x14ac:dyDescent="0.3">
      <c r="A1556" t="s">
        <v>2488</v>
      </c>
      <c r="B1556" s="1">
        <v>46051.470833333333</v>
      </c>
      <c r="C1556" t="s">
        <v>26</v>
      </c>
      <c r="D1556" t="s">
        <v>8</v>
      </c>
      <c r="E1556" t="s">
        <v>31</v>
      </c>
      <c r="F1556" t="s">
        <v>10</v>
      </c>
      <c r="G1556">
        <v>0.47083333333333333</v>
      </c>
      <c r="H1556" s="1">
        <v>46051</v>
      </c>
      <c r="I1556">
        <v>1</v>
      </c>
      <c r="J1556">
        <v>3</v>
      </c>
      <c r="K1556">
        <v>2</v>
      </c>
      <c r="L1556">
        <v>6</v>
      </c>
      <c r="M1556" t="s">
        <v>5071</v>
      </c>
      <c r="N1556" t="s">
        <v>5071</v>
      </c>
      <c r="O1556">
        <v>1</v>
      </c>
      <c r="P1556">
        <v>0</v>
      </c>
    </row>
    <row r="1557" spans="1:16" x14ac:dyDescent="0.3">
      <c r="A1557" t="s">
        <v>1824</v>
      </c>
      <c r="B1557" s="1">
        <v>46051.494444444441</v>
      </c>
      <c r="C1557" t="s">
        <v>35</v>
      </c>
      <c r="D1557" t="s">
        <v>8</v>
      </c>
      <c r="E1557" t="s">
        <v>19</v>
      </c>
      <c r="F1557" t="s">
        <v>20</v>
      </c>
      <c r="G1557">
        <v>0.49444444444444446</v>
      </c>
      <c r="H1557" s="1">
        <v>46051</v>
      </c>
      <c r="I1557">
        <v>1</v>
      </c>
      <c r="J1557">
        <v>1</v>
      </c>
      <c r="K1557">
        <v>2</v>
      </c>
      <c r="L1557">
        <v>2</v>
      </c>
      <c r="M1557" t="s">
        <v>5069</v>
      </c>
      <c r="N1557" t="s">
        <v>5069</v>
      </c>
      <c r="O1557">
        <v>1</v>
      </c>
      <c r="P1557">
        <v>0</v>
      </c>
    </row>
    <row r="1558" spans="1:16" x14ac:dyDescent="0.3">
      <c r="A1558" t="s">
        <v>4081</v>
      </c>
      <c r="B1558" s="1">
        <v>46051.538194444445</v>
      </c>
      <c r="C1558" t="s">
        <v>7</v>
      </c>
      <c r="D1558" t="s">
        <v>8</v>
      </c>
      <c r="E1558" t="s">
        <v>19</v>
      </c>
      <c r="F1558" t="s">
        <v>13</v>
      </c>
      <c r="G1558">
        <v>0.53819444444444442</v>
      </c>
      <c r="H1558" s="1">
        <v>46051</v>
      </c>
      <c r="I1558">
        <v>1</v>
      </c>
      <c r="J1558">
        <v>3</v>
      </c>
      <c r="K1558">
        <v>1</v>
      </c>
      <c r="L1558">
        <v>3</v>
      </c>
      <c r="M1558" t="s">
        <v>5069</v>
      </c>
      <c r="N1558" t="s">
        <v>5069</v>
      </c>
      <c r="O1558">
        <v>1</v>
      </c>
      <c r="P1558">
        <v>0</v>
      </c>
    </row>
    <row r="1559" spans="1:16" x14ac:dyDescent="0.3">
      <c r="A1559" t="s">
        <v>3832</v>
      </c>
      <c r="B1559" s="1">
        <v>46051.586111111108</v>
      </c>
      <c r="C1559" t="s">
        <v>26</v>
      </c>
      <c r="D1559" t="s">
        <v>22</v>
      </c>
      <c r="E1559" t="s">
        <v>31</v>
      </c>
      <c r="F1559" t="s">
        <v>20</v>
      </c>
      <c r="G1559">
        <v>0.58611111111111114</v>
      </c>
      <c r="H1559" s="1">
        <v>46051</v>
      </c>
      <c r="I1559">
        <v>1</v>
      </c>
      <c r="J1559">
        <v>3</v>
      </c>
      <c r="K1559">
        <v>2</v>
      </c>
      <c r="L1559">
        <v>6</v>
      </c>
      <c r="M1559" t="s">
        <v>5071</v>
      </c>
      <c r="N1559" t="s">
        <v>5071</v>
      </c>
      <c r="O1559">
        <v>1</v>
      </c>
      <c r="P1559">
        <v>0</v>
      </c>
    </row>
    <row r="1560" spans="1:16" x14ac:dyDescent="0.3">
      <c r="A1560" t="s">
        <v>3760</v>
      </c>
      <c r="B1560" s="1">
        <v>46051.606249999997</v>
      </c>
      <c r="C1560" t="s">
        <v>7</v>
      </c>
      <c r="D1560" t="s">
        <v>8</v>
      </c>
      <c r="E1560" t="s">
        <v>19</v>
      </c>
      <c r="F1560" t="s">
        <v>10</v>
      </c>
      <c r="G1560">
        <v>0.60624999999999996</v>
      </c>
      <c r="H1560" s="1">
        <v>46051</v>
      </c>
      <c r="I1560">
        <v>1</v>
      </c>
      <c r="J1560">
        <v>3</v>
      </c>
      <c r="K1560">
        <v>2</v>
      </c>
      <c r="L1560">
        <v>6</v>
      </c>
      <c r="M1560" t="s">
        <v>5071</v>
      </c>
      <c r="N1560" t="s">
        <v>5071</v>
      </c>
      <c r="O1560">
        <v>1</v>
      </c>
      <c r="P1560">
        <v>0</v>
      </c>
    </row>
    <row r="1561" spans="1:16" x14ac:dyDescent="0.3">
      <c r="A1561" t="s">
        <v>182</v>
      </c>
      <c r="B1561" s="1">
        <v>46051.660416666666</v>
      </c>
      <c r="C1561" t="s">
        <v>7</v>
      </c>
      <c r="D1561" t="s">
        <v>8</v>
      </c>
      <c r="E1561" t="s">
        <v>19</v>
      </c>
      <c r="F1561" t="s">
        <v>10</v>
      </c>
      <c r="G1561">
        <v>0.66041666666666665</v>
      </c>
      <c r="H1561" s="1">
        <v>46051</v>
      </c>
      <c r="I1561">
        <v>1</v>
      </c>
      <c r="J1561">
        <v>3</v>
      </c>
      <c r="K1561">
        <v>2</v>
      </c>
      <c r="L1561">
        <v>6</v>
      </c>
      <c r="M1561" t="s">
        <v>5071</v>
      </c>
      <c r="N1561" t="s">
        <v>5071</v>
      </c>
      <c r="O1561">
        <v>1</v>
      </c>
      <c r="P1561">
        <v>0</v>
      </c>
    </row>
    <row r="1562" spans="1:16" x14ac:dyDescent="0.3">
      <c r="A1562" t="s">
        <v>3967</v>
      </c>
      <c r="B1562" s="1">
        <v>46051.676388888889</v>
      </c>
      <c r="C1562" t="s">
        <v>7</v>
      </c>
      <c r="D1562" t="s">
        <v>18</v>
      </c>
      <c r="E1562" t="s">
        <v>19</v>
      </c>
      <c r="F1562" t="s">
        <v>20</v>
      </c>
      <c r="G1562">
        <v>0.67638888888888893</v>
      </c>
      <c r="H1562" s="1">
        <v>46051</v>
      </c>
      <c r="I1562">
        <v>1</v>
      </c>
      <c r="J1562">
        <v>3</v>
      </c>
      <c r="K1562">
        <v>2</v>
      </c>
      <c r="L1562">
        <v>6</v>
      </c>
      <c r="M1562" t="s">
        <v>5071</v>
      </c>
      <c r="N1562" t="s">
        <v>5071</v>
      </c>
      <c r="O1562">
        <v>1</v>
      </c>
      <c r="P1562">
        <v>0</v>
      </c>
    </row>
    <row r="1563" spans="1:16" x14ac:dyDescent="0.3">
      <c r="A1563" t="s">
        <v>1992</v>
      </c>
      <c r="B1563" s="1">
        <v>46051.690972222219</v>
      </c>
      <c r="C1563" t="s">
        <v>7</v>
      </c>
      <c r="D1563" t="s">
        <v>15</v>
      </c>
      <c r="E1563" t="s">
        <v>19</v>
      </c>
      <c r="F1563" t="s">
        <v>20</v>
      </c>
      <c r="G1563">
        <v>0.69097222222222221</v>
      </c>
      <c r="H1563" s="1">
        <v>46051</v>
      </c>
      <c r="I1563">
        <v>1</v>
      </c>
      <c r="J1563">
        <v>3</v>
      </c>
      <c r="K1563">
        <v>2</v>
      </c>
      <c r="L1563">
        <v>6</v>
      </c>
      <c r="M1563" t="s">
        <v>5071</v>
      </c>
      <c r="N1563" t="s">
        <v>5071</v>
      </c>
      <c r="O1563">
        <v>1</v>
      </c>
      <c r="P1563">
        <v>0</v>
      </c>
    </row>
    <row r="1564" spans="1:16" x14ac:dyDescent="0.3">
      <c r="A1564" t="s">
        <v>1826</v>
      </c>
      <c r="B1564" s="1">
        <v>46051.699305555558</v>
      </c>
      <c r="C1564" t="s">
        <v>7</v>
      </c>
      <c r="D1564" t="s">
        <v>8</v>
      </c>
      <c r="E1564" t="s">
        <v>19</v>
      </c>
      <c r="F1564" t="s">
        <v>33</v>
      </c>
      <c r="G1564">
        <v>0.69930555555555551</v>
      </c>
      <c r="H1564" s="1">
        <v>46051</v>
      </c>
      <c r="I1564">
        <v>1</v>
      </c>
      <c r="J1564">
        <v>3</v>
      </c>
      <c r="K1564">
        <v>4</v>
      </c>
      <c r="L1564">
        <v>12</v>
      </c>
      <c r="M1564" t="s">
        <v>5073</v>
      </c>
      <c r="N1564" t="s">
        <v>5073</v>
      </c>
      <c r="O1564">
        <v>1</v>
      </c>
      <c r="P1564">
        <v>1</v>
      </c>
    </row>
    <row r="1565" spans="1:16" x14ac:dyDescent="0.3">
      <c r="A1565" t="s">
        <v>191</v>
      </c>
      <c r="B1565" s="1">
        <v>46051.707638888889</v>
      </c>
      <c r="C1565" t="s">
        <v>7</v>
      </c>
      <c r="D1565" t="s">
        <v>15</v>
      </c>
      <c r="E1565" t="s">
        <v>19</v>
      </c>
      <c r="F1565" t="s">
        <v>53</v>
      </c>
      <c r="G1565">
        <v>0.70763888888888893</v>
      </c>
      <c r="H1565" s="1">
        <v>46051</v>
      </c>
      <c r="I1565">
        <v>1</v>
      </c>
      <c r="J1565">
        <v>3</v>
      </c>
      <c r="K1565">
        <v>5</v>
      </c>
      <c r="L1565">
        <v>15</v>
      </c>
      <c r="M1565" t="s">
        <v>5073</v>
      </c>
      <c r="N1565" t="s">
        <v>5073</v>
      </c>
      <c r="O1565">
        <v>1</v>
      </c>
      <c r="P1565">
        <v>1</v>
      </c>
    </row>
    <row r="1566" spans="1:16" x14ac:dyDescent="0.3">
      <c r="A1566" t="s">
        <v>3585</v>
      </c>
      <c r="B1566" s="1">
        <v>46051.717361111114</v>
      </c>
      <c r="C1566" t="s">
        <v>35</v>
      </c>
      <c r="D1566" t="s">
        <v>15</v>
      </c>
      <c r="E1566" t="s">
        <v>31</v>
      </c>
      <c r="F1566" t="s">
        <v>13</v>
      </c>
      <c r="G1566">
        <v>0.71736111111111112</v>
      </c>
      <c r="H1566" s="1">
        <v>46051</v>
      </c>
      <c r="I1566">
        <v>1</v>
      </c>
      <c r="J1566">
        <v>1</v>
      </c>
      <c r="K1566">
        <v>1</v>
      </c>
      <c r="L1566">
        <v>1</v>
      </c>
      <c r="M1566" t="s">
        <v>5069</v>
      </c>
      <c r="N1566" t="s">
        <v>5069</v>
      </c>
      <c r="O1566">
        <v>1</v>
      </c>
      <c r="P1566">
        <v>0</v>
      </c>
    </row>
    <row r="1567" spans="1:16" x14ac:dyDescent="0.3">
      <c r="A1567" t="s">
        <v>501</v>
      </c>
      <c r="B1567" s="1">
        <v>46051.756944444445</v>
      </c>
      <c r="C1567" t="s">
        <v>40</v>
      </c>
      <c r="D1567" t="s">
        <v>15</v>
      </c>
      <c r="E1567" t="s">
        <v>16</v>
      </c>
      <c r="F1567" t="s">
        <v>10</v>
      </c>
      <c r="G1567">
        <v>0.75694444444444442</v>
      </c>
      <c r="H1567" s="1">
        <v>46051</v>
      </c>
      <c r="I1567">
        <v>1</v>
      </c>
      <c r="J1567">
        <v>5</v>
      </c>
      <c r="K1567">
        <v>2</v>
      </c>
      <c r="L1567">
        <v>10</v>
      </c>
      <c r="M1567" t="s">
        <v>5071</v>
      </c>
      <c r="N1567" t="s">
        <v>5071</v>
      </c>
      <c r="O1567">
        <v>1</v>
      </c>
      <c r="P1567">
        <v>0</v>
      </c>
    </row>
    <row r="1568" spans="1:16" x14ac:dyDescent="0.3">
      <c r="A1568" t="s">
        <v>3196</v>
      </c>
      <c r="B1568" s="1">
        <v>46051.78125</v>
      </c>
      <c r="C1568" t="s">
        <v>47</v>
      </c>
      <c r="D1568" t="s">
        <v>18</v>
      </c>
      <c r="E1568" t="s">
        <v>16</v>
      </c>
      <c r="F1568" t="s">
        <v>10</v>
      </c>
      <c r="G1568">
        <v>0.78125</v>
      </c>
      <c r="H1568" s="1">
        <v>46051</v>
      </c>
      <c r="I1568">
        <v>1</v>
      </c>
      <c r="J1568">
        <v>1</v>
      </c>
      <c r="K1568">
        <v>2</v>
      </c>
      <c r="L1568">
        <v>2</v>
      </c>
      <c r="M1568" t="s">
        <v>5069</v>
      </c>
      <c r="N1568" t="s">
        <v>5069</v>
      </c>
      <c r="O1568">
        <v>1</v>
      </c>
      <c r="P1568">
        <v>0</v>
      </c>
    </row>
    <row r="1569" spans="1:16" x14ac:dyDescent="0.3">
      <c r="A1569" t="s">
        <v>1955</v>
      </c>
      <c r="B1569" s="1">
        <v>46051.810416666667</v>
      </c>
      <c r="C1569" t="s">
        <v>47</v>
      </c>
      <c r="D1569" t="s">
        <v>18</v>
      </c>
      <c r="E1569" t="s">
        <v>19</v>
      </c>
      <c r="F1569" t="s">
        <v>13</v>
      </c>
      <c r="G1569">
        <v>0.81041666666666667</v>
      </c>
      <c r="H1569" s="1">
        <v>46051</v>
      </c>
      <c r="I1569">
        <v>1</v>
      </c>
      <c r="J1569">
        <v>1</v>
      </c>
      <c r="K1569">
        <v>1</v>
      </c>
      <c r="L1569">
        <v>1</v>
      </c>
      <c r="M1569" t="s">
        <v>5069</v>
      </c>
      <c r="N1569" t="s">
        <v>5069</v>
      </c>
      <c r="O1569">
        <v>1</v>
      </c>
      <c r="P1569">
        <v>0</v>
      </c>
    </row>
    <row r="1570" spans="1:16" x14ac:dyDescent="0.3">
      <c r="A1570" t="s">
        <v>4821</v>
      </c>
      <c r="B1570" s="1">
        <v>46051.826388888891</v>
      </c>
      <c r="C1570" t="s">
        <v>40</v>
      </c>
      <c r="D1570" t="s">
        <v>8</v>
      </c>
      <c r="E1570" t="s">
        <v>16</v>
      </c>
      <c r="F1570" t="s">
        <v>13</v>
      </c>
      <c r="G1570">
        <v>0.82638888888888884</v>
      </c>
      <c r="H1570" s="1">
        <v>46051</v>
      </c>
      <c r="I1570">
        <v>1</v>
      </c>
      <c r="J1570">
        <v>5</v>
      </c>
      <c r="K1570">
        <v>1</v>
      </c>
      <c r="L1570">
        <v>5</v>
      </c>
      <c r="M1570" t="s">
        <v>5071</v>
      </c>
      <c r="N1570" t="s">
        <v>5071</v>
      </c>
      <c r="O1570">
        <v>1</v>
      </c>
      <c r="P1570">
        <v>0</v>
      </c>
    </row>
    <row r="1571" spans="1:16" x14ac:dyDescent="0.3">
      <c r="A1571" t="s">
        <v>4074</v>
      </c>
      <c r="B1571" s="1">
        <v>46051.82708333333</v>
      </c>
      <c r="C1571" t="s">
        <v>40</v>
      </c>
      <c r="D1571" t="s">
        <v>15</v>
      </c>
      <c r="E1571" t="s">
        <v>16</v>
      </c>
      <c r="F1571" t="s">
        <v>13</v>
      </c>
      <c r="G1571">
        <v>0.82708333333333328</v>
      </c>
      <c r="H1571" s="1">
        <v>46051</v>
      </c>
      <c r="I1571">
        <v>1</v>
      </c>
      <c r="J1571">
        <v>5</v>
      </c>
      <c r="K1571">
        <v>1</v>
      </c>
      <c r="L1571">
        <v>5</v>
      </c>
      <c r="M1571" t="s">
        <v>5071</v>
      </c>
      <c r="N1571" t="s">
        <v>5071</v>
      </c>
      <c r="O1571">
        <v>1</v>
      </c>
      <c r="P1571">
        <v>0</v>
      </c>
    </row>
    <row r="1572" spans="1:16" x14ac:dyDescent="0.3">
      <c r="A1572" t="s">
        <v>4889</v>
      </c>
      <c r="B1572" s="1">
        <v>46051.845138888886</v>
      </c>
      <c r="C1572" t="s">
        <v>7</v>
      </c>
      <c r="D1572" t="s">
        <v>18</v>
      </c>
      <c r="E1572" t="s">
        <v>19</v>
      </c>
      <c r="F1572" t="s">
        <v>10</v>
      </c>
      <c r="G1572">
        <v>0.84513888888888888</v>
      </c>
      <c r="H1572" s="1">
        <v>46051</v>
      </c>
      <c r="I1572">
        <v>1</v>
      </c>
      <c r="J1572">
        <v>3</v>
      </c>
      <c r="K1572">
        <v>2</v>
      </c>
      <c r="L1572">
        <v>6</v>
      </c>
      <c r="M1572" t="s">
        <v>5071</v>
      </c>
      <c r="N1572" t="s">
        <v>5071</v>
      </c>
      <c r="O1572">
        <v>1</v>
      </c>
      <c r="P1572">
        <v>0</v>
      </c>
    </row>
    <row r="1573" spans="1:16" x14ac:dyDescent="0.3">
      <c r="A1573" t="s">
        <v>2454</v>
      </c>
      <c r="B1573" s="1">
        <v>46051.847222222219</v>
      </c>
      <c r="C1573" t="s">
        <v>7</v>
      </c>
      <c r="D1573" t="s">
        <v>15</v>
      </c>
      <c r="E1573" t="s">
        <v>19</v>
      </c>
      <c r="F1573" t="s">
        <v>13</v>
      </c>
      <c r="G1573">
        <v>0.84722222222222221</v>
      </c>
      <c r="H1573" s="1">
        <v>46051</v>
      </c>
      <c r="I1573">
        <v>1</v>
      </c>
      <c r="J1573">
        <v>3</v>
      </c>
      <c r="K1573">
        <v>1</v>
      </c>
      <c r="L1573">
        <v>3</v>
      </c>
      <c r="M1573" t="s">
        <v>5069</v>
      </c>
      <c r="N1573" t="s">
        <v>5069</v>
      </c>
      <c r="O1573">
        <v>1</v>
      </c>
      <c r="P1573">
        <v>0</v>
      </c>
    </row>
    <row r="1574" spans="1:16" x14ac:dyDescent="0.3">
      <c r="A1574" t="s">
        <v>4855</v>
      </c>
      <c r="B1574" s="1">
        <v>46051.859722222223</v>
      </c>
      <c r="C1574" t="s">
        <v>35</v>
      </c>
      <c r="D1574" t="s">
        <v>8</v>
      </c>
      <c r="E1574" t="s">
        <v>31</v>
      </c>
      <c r="F1574" t="s">
        <v>10</v>
      </c>
      <c r="G1574">
        <v>0.85972222222222228</v>
      </c>
      <c r="H1574" s="1">
        <v>46051</v>
      </c>
      <c r="I1574">
        <v>1</v>
      </c>
      <c r="J1574">
        <v>1</v>
      </c>
      <c r="K1574">
        <v>2</v>
      </c>
      <c r="L1574">
        <v>2</v>
      </c>
      <c r="M1574" t="s">
        <v>5069</v>
      </c>
      <c r="N1574" t="s">
        <v>5069</v>
      </c>
      <c r="O1574">
        <v>1</v>
      </c>
      <c r="P1574">
        <v>0</v>
      </c>
    </row>
    <row r="1575" spans="1:16" x14ac:dyDescent="0.3">
      <c r="A1575" t="s">
        <v>3004</v>
      </c>
      <c r="B1575" s="1">
        <v>46051.929861111108</v>
      </c>
      <c r="C1575" t="s">
        <v>7</v>
      </c>
      <c r="D1575" t="s">
        <v>22</v>
      </c>
      <c r="E1575" t="s">
        <v>19</v>
      </c>
      <c r="F1575" t="s">
        <v>20</v>
      </c>
      <c r="G1575">
        <v>0.92986111111111114</v>
      </c>
      <c r="H1575" s="1">
        <v>46051</v>
      </c>
      <c r="I1575">
        <v>1</v>
      </c>
      <c r="J1575">
        <v>3</v>
      </c>
      <c r="K1575">
        <v>2</v>
      </c>
      <c r="L1575">
        <v>6</v>
      </c>
      <c r="M1575" t="s">
        <v>5071</v>
      </c>
      <c r="N1575" t="s">
        <v>5071</v>
      </c>
      <c r="O1575">
        <v>1</v>
      </c>
      <c r="P1575">
        <v>0</v>
      </c>
    </row>
    <row r="1576" spans="1:16" x14ac:dyDescent="0.3">
      <c r="A1576" t="s">
        <v>2984</v>
      </c>
      <c r="B1576" s="1">
        <v>46051.942361111112</v>
      </c>
      <c r="C1576" t="s">
        <v>7</v>
      </c>
      <c r="D1576" t="s">
        <v>18</v>
      </c>
      <c r="E1576" t="s">
        <v>19</v>
      </c>
      <c r="F1576" t="s">
        <v>10</v>
      </c>
      <c r="G1576">
        <v>0.94236111111111109</v>
      </c>
      <c r="H1576" s="1">
        <v>46051</v>
      </c>
      <c r="I1576">
        <v>1</v>
      </c>
      <c r="J1576">
        <v>3</v>
      </c>
      <c r="K1576">
        <v>2</v>
      </c>
      <c r="L1576">
        <v>6</v>
      </c>
      <c r="M1576" t="s">
        <v>5071</v>
      </c>
      <c r="N1576" t="s">
        <v>5071</v>
      </c>
      <c r="O1576">
        <v>1</v>
      </c>
      <c r="P1576">
        <v>0</v>
      </c>
    </row>
    <row r="1577" spans="1:16" x14ac:dyDescent="0.3">
      <c r="A1577" t="s">
        <v>4353</v>
      </c>
      <c r="B1577" s="1">
        <v>46051.954861111109</v>
      </c>
      <c r="C1577" t="s">
        <v>7</v>
      </c>
      <c r="D1577" t="s">
        <v>22</v>
      </c>
      <c r="E1577" t="s">
        <v>19</v>
      </c>
      <c r="F1577" t="s">
        <v>10</v>
      </c>
      <c r="G1577">
        <v>0.95486111111111116</v>
      </c>
      <c r="H1577" s="1">
        <v>46051</v>
      </c>
      <c r="I1577">
        <v>1</v>
      </c>
      <c r="J1577">
        <v>3</v>
      </c>
      <c r="K1577">
        <v>2</v>
      </c>
      <c r="L1577">
        <v>6</v>
      </c>
      <c r="M1577" t="s">
        <v>5071</v>
      </c>
      <c r="N1577" t="s">
        <v>5071</v>
      </c>
      <c r="O1577">
        <v>1</v>
      </c>
      <c r="P1577">
        <v>0</v>
      </c>
    </row>
    <row r="1578" spans="1:16" x14ac:dyDescent="0.3">
      <c r="A1578" t="s">
        <v>1330</v>
      </c>
      <c r="B1578" s="1">
        <v>46051.955555555556</v>
      </c>
      <c r="C1578" t="s">
        <v>47</v>
      </c>
      <c r="D1578" t="s">
        <v>8</v>
      </c>
      <c r="E1578" t="s">
        <v>16</v>
      </c>
      <c r="F1578" t="s">
        <v>10</v>
      </c>
      <c r="G1578">
        <v>0.9555555555555556</v>
      </c>
      <c r="H1578" s="1">
        <v>46051</v>
      </c>
      <c r="I1578">
        <v>1</v>
      </c>
      <c r="J1578">
        <v>1</v>
      </c>
      <c r="K1578">
        <v>2</v>
      </c>
      <c r="L1578">
        <v>2</v>
      </c>
      <c r="M1578" t="s">
        <v>5069</v>
      </c>
      <c r="N1578" t="s">
        <v>5069</v>
      </c>
      <c r="O1578">
        <v>1</v>
      </c>
      <c r="P1578">
        <v>0</v>
      </c>
    </row>
    <row r="1579" spans="1:16" x14ac:dyDescent="0.3">
      <c r="A1579" t="s">
        <v>3969</v>
      </c>
      <c r="B1579" s="1">
        <v>46051.98541666667</v>
      </c>
      <c r="C1579" t="s">
        <v>35</v>
      </c>
      <c r="D1579" t="s">
        <v>18</v>
      </c>
      <c r="E1579" t="s">
        <v>31</v>
      </c>
      <c r="F1579" t="s">
        <v>20</v>
      </c>
      <c r="G1579">
        <v>0.98541666666666672</v>
      </c>
      <c r="H1579" s="1">
        <v>46051</v>
      </c>
      <c r="I1579">
        <v>1</v>
      </c>
      <c r="J1579">
        <v>1</v>
      </c>
      <c r="K1579">
        <v>2</v>
      </c>
      <c r="L1579">
        <v>2</v>
      </c>
      <c r="M1579" t="s">
        <v>5069</v>
      </c>
      <c r="N1579" t="s">
        <v>5069</v>
      </c>
      <c r="O1579">
        <v>1</v>
      </c>
      <c r="P1579">
        <v>0</v>
      </c>
    </row>
    <row r="1580" spans="1:16" x14ac:dyDescent="0.3">
      <c r="A1580" t="s">
        <v>1535</v>
      </c>
      <c r="B1580" s="1">
        <v>46051.992361111108</v>
      </c>
      <c r="C1580" t="s">
        <v>26</v>
      </c>
      <c r="D1580" t="s">
        <v>18</v>
      </c>
      <c r="E1580" t="s">
        <v>31</v>
      </c>
      <c r="F1580" t="s">
        <v>13</v>
      </c>
      <c r="G1580">
        <v>0.99236111111111114</v>
      </c>
      <c r="H1580" s="1">
        <v>46051</v>
      </c>
      <c r="I1580">
        <v>1</v>
      </c>
      <c r="J1580">
        <v>3</v>
      </c>
      <c r="K1580">
        <v>1</v>
      </c>
      <c r="L1580">
        <v>3</v>
      </c>
      <c r="M1580" t="s">
        <v>5069</v>
      </c>
      <c r="N1580" t="s">
        <v>5069</v>
      </c>
      <c r="O1580">
        <v>1</v>
      </c>
      <c r="P1580">
        <v>0</v>
      </c>
    </row>
    <row r="1581" spans="1:16" x14ac:dyDescent="0.3">
      <c r="A1581" t="s">
        <v>3549</v>
      </c>
      <c r="B1581" s="1">
        <v>46051.994444444441</v>
      </c>
      <c r="C1581" t="s">
        <v>7</v>
      </c>
      <c r="D1581" t="s">
        <v>15</v>
      </c>
      <c r="E1581" t="s">
        <v>19</v>
      </c>
      <c r="F1581" t="s">
        <v>13</v>
      </c>
      <c r="G1581">
        <v>0.99444444444444446</v>
      </c>
      <c r="H1581" s="1">
        <v>46051</v>
      </c>
      <c r="I1581">
        <v>1</v>
      </c>
      <c r="J1581">
        <v>3</v>
      </c>
      <c r="K1581">
        <v>1</v>
      </c>
      <c r="L1581">
        <v>3</v>
      </c>
      <c r="M1581" t="s">
        <v>5069</v>
      </c>
      <c r="N1581" t="s">
        <v>5069</v>
      </c>
      <c r="O1581">
        <v>1</v>
      </c>
      <c r="P1581">
        <v>0</v>
      </c>
    </row>
    <row r="1582" spans="1:16" x14ac:dyDescent="0.3">
      <c r="A1582" t="s">
        <v>2543</v>
      </c>
      <c r="B1582" s="1">
        <v>46052.013888888891</v>
      </c>
      <c r="C1582" t="s">
        <v>35</v>
      </c>
      <c r="D1582" t="s">
        <v>22</v>
      </c>
      <c r="E1582" t="s">
        <v>16</v>
      </c>
      <c r="F1582" t="s">
        <v>10</v>
      </c>
      <c r="G1582">
        <v>1.3888888888888888E-2</v>
      </c>
      <c r="H1582" s="1">
        <v>46052</v>
      </c>
      <c r="I1582">
        <v>1</v>
      </c>
      <c r="J1582">
        <v>1</v>
      </c>
      <c r="K1582">
        <v>2</v>
      </c>
      <c r="L1582">
        <v>2</v>
      </c>
      <c r="M1582" t="s">
        <v>5069</v>
      </c>
      <c r="N1582" t="s">
        <v>5069</v>
      </c>
      <c r="O1582">
        <v>1</v>
      </c>
      <c r="P1582">
        <v>0</v>
      </c>
    </row>
    <row r="1583" spans="1:16" x14ac:dyDescent="0.3">
      <c r="A1583" t="s">
        <v>4746</v>
      </c>
      <c r="B1583" s="1">
        <v>46052.025000000001</v>
      </c>
      <c r="C1583" t="s">
        <v>7</v>
      </c>
      <c r="D1583" t="s">
        <v>8</v>
      </c>
      <c r="E1583" t="s">
        <v>19</v>
      </c>
      <c r="F1583" t="s">
        <v>10</v>
      </c>
      <c r="G1583">
        <v>2.5000000000000001E-2</v>
      </c>
      <c r="H1583" s="1">
        <v>46052</v>
      </c>
      <c r="I1583">
        <v>1</v>
      </c>
      <c r="J1583">
        <v>3</v>
      </c>
      <c r="K1583">
        <v>2</v>
      </c>
      <c r="L1583">
        <v>6</v>
      </c>
      <c r="M1583" t="s">
        <v>5071</v>
      </c>
      <c r="N1583" t="s">
        <v>5071</v>
      </c>
      <c r="O1583">
        <v>1</v>
      </c>
      <c r="P1583">
        <v>0</v>
      </c>
    </row>
    <row r="1584" spans="1:16" x14ac:dyDescent="0.3">
      <c r="A1584" t="s">
        <v>1384</v>
      </c>
      <c r="B1584" s="1">
        <v>46052.036111111112</v>
      </c>
      <c r="C1584" t="s">
        <v>7</v>
      </c>
      <c r="D1584" t="s">
        <v>22</v>
      </c>
      <c r="E1584" t="s">
        <v>19</v>
      </c>
      <c r="F1584" t="s">
        <v>10</v>
      </c>
      <c r="G1584">
        <v>3.6111111111111108E-2</v>
      </c>
      <c r="H1584" s="1">
        <v>46052</v>
      </c>
      <c r="I1584">
        <v>1</v>
      </c>
      <c r="J1584">
        <v>3</v>
      </c>
      <c r="K1584">
        <v>2</v>
      </c>
      <c r="L1584">
        <v>6</v>
      </c>
      <c r="M1584" t="s">
        <v>5071</v>
      </c>
      <c r="N1584" t="s">
        <v>5071</v>
      </c>
      <c r="O1584">
        <v>1</v>
      </c>
      <c r="P1584">
        <v>0</v>
      </c>
    </row>
    <row r="1585" spans="1:16" x14ac:dyDescent="0.3">
      <c r="A1585" t="s">
        <v>67</v>
      </c>
      <c r="B1585" s="1">
        <v>46052.072222222225</v>
      </c>
      <c r="C1585" t="s">
        <v>26</v>
      </c>
      <c r="D1585" t="s">
        <v>8</v>
      </c>
      <c r="E1585" t="s">
        <v>16</v>
      </c>
      <c r="F1585" t="s">
        <v>33</v>
      </c>
      <c r="G1585">
        <v>7.2222222222222215E-2</v>
      </c>
      <c r="H1585" s="1">
        <v>46052</v>
      </c>
      <c r="I1585">
        <v>1</v>
      </c>
      <c r="J1585">
        <v>3</v>
      </c>
      <c r="K1585">
        <v>4</v>
      </c>
      <c r="L1585">
        <v>12</v>
      </c>
      <c r="M1585" t="s">
        <v>5073</v>
      </c>
      <c r="N1585" t="s">
        <v>5073</v>
      </c>
      <c r="O1585">
        <v>1</v>
      </c>
      <c r="P1585">
        <v>1</v>
      </c>
    </row>
    <row r="1586" spans="1:16" x14ac:dyDescent="0.3">
      <c r="A1586" t="s">
        <v>3866</v>
      </c>
      <c r="B1586" s="1">
        <v>46052.118055555555</v>
      </c>
      <c r="C1586" t="s">
        <v>7</v>
      </c>
      <c r="D1586" t="s">
        <v>18</v>
      </c>
      <c r="E1586" t="s">
        <v>19</v>
      </c>
      <c r="F1586" t="s">
        <v>20</v>
      </c>
      <c r="G1586">
        <v>0.11805555555555555</v>
      </c>
      <c r="H1586" s="1">
        <v>46052</v>
      </c>
      <c r="I1586">
        <v>1</v>
      </c>
      <c r="J1586">
        <v>3</v>
      </c>
      <c r="K1586">
        <v>2</v>
      </c>
      <c r="L1586">
        <v>6</v>
      </c>
      <c r="M1586" t="s">
        <v>5071</v>
      </c>
      <c r="N1586" t="s">
        <v>5071</v>
      </c>
      <c r="O1586">
        <v>1</v>
      </c>
      <c r="P1586">
        <v>0</v>
      </c>
    </row>
    <row r="1587" spans="1:16" x14ac:dyDescent="0.3">
      <c r="A1587" t="s">
        <v>4100</v>
      </c>
      <c r="B1587" s="1">
        <v>46052.138194444444</v>
      </c>
      <c r="C1587" t="s">
        <v>35</v>
      </c>
      <c r="D1587" t="s">
        <v>8</v>
      </c>
      <c r="E1587" t="s">
        <v>16</v>
      </c>
      <c r="F1587" t="s">
        <v>20</v>
      </c>
      <c r="G1587">
        <v>0.13819444444444445</v>
      </c>
      <c r="H1587" s="1">
        <v>46052</v>
      </c>
      <c r="I1587">
        <v>1</v>
      </c>
      <c r="J1587">
        <v>1</v>
      </c>
      <c r="K1587">
        <v>2</v>
      </c>
      <c r="L1587">
        <v>2</v>
      </c>
      <c r="M1587" t="s">
        <v>5069</v>
      </c>
      <c r="N1587" t="s">
        <v>5069</v>
      </c>
      <c r="O1587">
        <v>1</v>
      </c>
      <c r="P1587">
        <v>0</v>
      </c>
    </row>
    <row r="1588" spans="1:16" x14ac:dyDescent="0.3">
      <c r="A1588" t="s">
        <v>4745</v>
      </c>
      <c r="B1588" s="1">
        <v>46052.13958333333</v>
      </c>
      <c r="C1588" t="s">
        <v>7</v>
      </c>
      <c r="D1588" t="s">
        <v>8</v>
      </c>
      <c r="E1588" t="s">
        <v>19</v>
      </c>
      <c r="F1588" t="s">
        <v>20</v>
      </c>
      <c r="G1588">
        <v>0.13958333333333334</v>
      </c>
      <c r="H1588" s="1">
        <v>46052</v>
      </c>
      <c r="I1588">
        <v>1</v>
      </c>
      <c r="J1588">
        <v>3</v>
      </c>
      <c r="K1588">
        <v>2</v>
      </c>
      <c r="L1588">
        <v>6</v>
      </c>
      <c r="M1588" t="s">
        <v>5071</v>
      </c>
      <c r="N1588" t="s">
        <v>5071</v>
      </c>
      <c r="O1588">
        <v>1</v>
      </c>
      <c r="P1588">
        <v>0</v>
      </c>
    </row>
    <row r="1589" spans="1:16" x14ac:dyDescent="0.3">
      <c r="A1589" t="s">
        <v>3912</v>
      </c>
      <c r="B1589" s="1">
        <v>46052.168055555558</v>
      </c>
      <c r="C1589" t="s">
        <v>7</v>
      </c>
      <c r="D1589" t="s">
        <v>22</v>
      </c>
      <c r="E1589" t="s">
        <v>19</v>
      </c>
      <c r="F1589" t="s">
        <v>53</v>
      </c>
      <c r="G1589">
        <v>0.16805555555555557</v>
      </c>
      <c r="H1589" s="1">
        <v>46052</v>
      </c>
      <c r="I1589">
        <v>1</v>
      </c>
      <c r="J1589">
        <v>3</v>
      </c>
      <c r="K1589">
        <v>5</v>
      </c>
      <c r="L1589">
        <v>15</v>
      </c>
      <c r="M1589" t="s">
        <v>5073</v>
      </c>
      <c r="N1589" t="s">
        <v>5073</v>
      </c>
      <c r="O1589">
        <v>1</v>
      </c>
      <c r="P1589">
        <v>1</v>
      </c>
    </row>
    <row r="1590" spans="1:16" x14ac:dyDescent="0.3">
      <c r="A1590" t="s">
        <v>2207</v>
      </c>
      <c r="B1590" s="1">
        <v>46052.207638888889</v>
      </c>
      <c r="C1590" t="s">
        <v>35</v>
      </c>
      <c r="D1590" t="s">
        <v>18</v>
      </c>
      <c r="E1590" t="s">
        <v>16</v>
      </c>
      <c r="F1590" t="s">
        <v>20</v>
      </c>
      <c r="G1590">
        <v>0.2076388888888889</v>
      </c>
      <c r="H1590" s="1">
        <v>46052</v>
      </c>
      <c r="I1590">
        <v>1</v>
      </c>
      <c r="J1590">
        <v>1</v>
      </c>
      <c r="K1590">
        <v>2</v>
      </c>
      <c r="L1590">
        <v>2</v>
      </c>
      <c r="M1590" t="s">
        <v>5069</v>
      </c>
      <c r="N1590" t="s">
        <v>5069</v>
      </c>
      <c r="O1590">
        <v>1</v>
      </c>
      <c r="P1590">
        <v>0</v>
      </c>
    </row>
    <row r="1591" spans="1:16" x14ac:dyDescent="0.3">
      <c r="A1591" t="s">
        <v>1207</v>
      </c>
      <c r="B1591" s="1">
        <v>46052.208333333336</v>
      </c>
      <c r="C1591" t="s">
        <v>7</v>
      </c>
      <c r="D1591" t="s">
        <v>18</v>
      </c>
      <c r="E1591" t="s">
        <v>31</v>
      </c>
      <c r="F1591" t="s">
        <v>13</v>
      </c>
      <c r="G1591">
        <v>0.20833333333333334</v>
      </c>
      <c r="H1591" s="1">
        <v>46052</v>
      </c>
      <c r="I1591">
        <v>1</v>
      </c>
      <c r="J1591">
        <v>3</v>
      </c>
      <c r="K1591">
        <v>1</v>
      </c>
      <c r="L1591">
        <v>3</v>
      </c>
      <c r="M1591" t="s">
        <v>5069</v>
      </c>
      <c r="N1591" t="s">
        <v>5069</v>
      </c>
      <c r="O1591">
        <v>1</v>
      </c>
      <c r="P1591">
        <v>0</v>
      </c>
    </row>
    <row r="1592" spans="1:16" x14ac:dyDescent="0.3">
      <c r="A1592" t="s">
        <v>2486</v>
      </c>
      <c r="B1592" s="1">
        <v>46052.218055555553</v>
      </c>
      <c r="C1592" t="s">
        <v>40</v>
      </c>
      <c r="D1592" t="s">
        <v>22</v>
      </c>
      <c r="E1592" t="s">
        <v>16</v>
      </c>
      <c r="F1592" t="s">
        <v>20</v>
      </c>
      <c r="G1592">
        <v>0.21805555555555556</v>
      </c>
      <c r="H1592" s="1">
        <v>46052</v>
      </c>
      <c r="I1592">
        <v>1</v>
      </c>
      <c r="J1592">
        <v>5</v>
      </c>
      <c r="K1592">
        <v>2</v>
      </c>
      <c r="L1592">
        <v>10</v>
      </c>
      <c r="M1592" t="s">
        <v>5071</v>
      </c>
      <c r="N1592" t="s">
        <v>5071</v>
      </c>
      <c r="O1592">
        <v>1</v>
      </c>
      <c r="P1592">
        <v>0</v>
      </c>
    </row>
    <row r="1593" spans="1:16" x14ac:dyDescent="0.3">
      <c r="A1593" t="s">
        <v>2922</v>
      </c>
      <c r="B1593" s="1">
        <v>46052.231944444444</v>
      </c>
      <c r="C1593" t="s">
        <v>40</v>
      </c>
      <c r="D1593" t="s">
        <v>18</v>
      </c>
      <c r="E1593" t="s">
        <v>16</v>
      </c>
      <c r="F1593" t="s">
        <v>10</v>
      </c>
      <c r="G1593">
        <v>0.23194444444444445</v>
      </c>
      <c r="H1593" s="1">
        <v>46052</v>
      </c>
      <c r="I1593">
        <v>1</v>
      </c>
      <c r="J1593">
        <v>5</v>
      </c>
      <c r="K1593">
        <v>2</v>
      </c>
      <c r="L1593">
        <v>10</v>
      </c>
      <c r="M1593" t="s">
        <v>5071</v>
      </c>
      <c r="N1593" t="s">
        <v>5071</v>
      </c>
      <c r="O1593">
        <v>1</v>
      </c>
      <c r="P1593">
        <v>0</v>
      </c>
    </row>
    <row r="1594" spans="1:16" x14ac:dyDescent="0.3">
      <c r="A1594" t="s">
        <v>1594</v>
      </c>
      <c r="B1594" s="1">
        <v>46052.256944444445</v>
      </c>
      <c r="C1594" t="s">
        <v>35</v>
      </c>
      <c r="D1594" t="s">
        <v>18</v>
      </c>
      <c r="E1594" t="s">
        <v>9</v>
      </c>
      <c r="F1594" t="s">
        <v>10</v>
      </c>
      <c r="G1594">
        <v>0.25694444444444442</v>
      </c>
      <c r="H1594" s="1">
        <v>46052</v>
      </c>
      <c r="I1594">
        <v>1</v>
      </c>
      <c r="J1594">
        <v>1</v>
      </c>
      <c r="K1594">
        <v>2</v>
      </c>
      <c r="L1594">
        <v>2</v>
      </c>
      <c r="M1594" t="s">
        <v>5069</v>
      </c>
      <c r="N1594" t="s">
        <v>5069</v>
      </c>
      <c r="O1594">
        <v>1</v>
      </c>
      <c r="P1594">
        <v>0</v>
      </c>
    </row>
    <row r="1595" spans="1:16" x14ac:dyDescent="0.3">
      <c r="A1595" t="s">
        <v>2265</v>
      </c>
      <c r="B1595" s="1">
        <v>46052.265277777777</v>
      </c>
      <c r="C1595" t="s">
        <v>40</v>
      </c>
      <c r="D1595" t="s">
        <v>18</v>
      </c>
      <c r="E1595" t="s">
        <v>16</v>
      </c>
      <c r="F1595" t="s">
        <v>10</v>
      </c>
      <c r="G1595">
        <v>0.26527777777777778</v>
      </c>
      <c r="H1595" s="1">
        <v>46052</v>
      </c>
      <c r="I1595">
        <v>1</v>
      </c>
      <c r="J1595">
        <v>5</v>
      </c>
      <c r="K1595">
        <v>2</v>
      </c>
      <c r="L1595">
        <v>10</v>
      </c>
      <c r="M1595" t="s">
        <v>5071</v>
      </c>
      <c r="N1595" t="s">
        <v>5071</v>
      </c>
      <c r="O1595">
        <v>1</v>
      </c>
      <c r="P1595">
        <v>0</v>
      </c>
    </row>
    <row r="1596" spans="1:16" x14ac:dyDescent="0.3">
      <c r="A1596" t="s">
        <v>2257</v>
      </c>
      <c r="B1596" s="1">
        <v>46052.277083333334</v>
      </c>
      <c r="C1596" t="s">
        <v>12</v>
      </c>
      <c r="D1596" t="s">
        <v>18</v>
      </c>
      <c r="E1596" t="s">
        <v>31</v>
      </c>
      <c r="F1596" t="s">
        <v>33</v>
      </c>
      <c r="G1596">
        <v>0.27708333333333335</v>
      </c>
      <c r="H1596" s="1">
        <v>46052</v>
      </c>
      <c r="I1596">
        <v>1</v>
      </c>
      <c r="J1596">
        <v>1</v>
      </c>
      <c r="K1596">
        <v>4</v>
      </c>
      <c r="L1596">
        <v>4</v>
      </c>
      <c r="M1596" t="s">
        <v>5069</v>
      </c>
      <c r="N1596" t="s">
        <v>5069</v>
      </c>
      <c r="O1596">
        <v>1</v>
      </c>
      <c r="P1596">
        <v>1</v>
      </c>
    </row>
    <row r="1597" spans="1:16" x14ac:dyDescent="0.3">
      <c r="A1597" t="s">
        <v>1664</v>
      </c>
      <c r="B1597" s="1">
        <v>46052.311111111114</v>
      </c>
      <c r="C1597" t="s">
        <v>47</v>
      </c>
      <c r="D1597" t="s">
        <v>15</v>
      </c>
      <c r="E1597" t="s">
        <v>19</v>
      </c>
      <c r="F1597" t="s">
        <v>33</v>
      </c>
      <c r="G1597">
        <v>0.31111111111111112</v>
      </c>
      <c r="H1597" s="1">
        <v>46052</v>
      </c>
      <c r="I1597">
        <v>1</v>
      </c>
      <c r="J1597">
        <v>1</v>
      </c>
      <c r="K1597">
        <v>4</v>
      </c>
      <c r="L1597">
        <v>4</v>
      </c>
      <c r="M1597" t="s">
        <v>5069</v>
      </c>
      <c r="N1597" t="s">
        <v>5069</v>
      </c>
      <c r="O1597">
        <v>1</v>
      </c>
      <c r="P1597">
        <v>1</v>
      </c>
    </row>
    <row r="1598" spans="1:16" x14ac:dyDescent="0.3">
      <c r="A1598" t="s">
        <v>3941</v>
      </c>
      <c r="B1598" s="1">
        <v>46052.336111111108</v>
      </c>
      <c r="C1598" t="s">
        <v>35</v>
      </c>
      <c r="D1598" t="s">
        <v>22</v>
      </c>
      <c r="E1598" t="s">
        <v>9</v>
      </c>
      <c r="F1598" t="s">
        <v>33</v>
      </c>
      <c r="G1598">
        <v>0.33611111111111114</v>
      </c>
      <c r="H1598" s="1">
        <v>46052</v>
      </c>
      <c r="I1598">
        <v>1</v>
      </c>
      <c r="J1598">
        <v>1</v>
      </c>
      <c r="K1598">
        <v>4</v>
      </c>
      <c r="L1598">
        <v>4</v>
      </c>
      <c r="M1598" t="s">
        <v>5069</v>
      </c>
      <c r="N1598" t="s">
        <v>5069</v>
      </c>
      <c r="O1598">
        <v>1</v>
      </c>
      <c r="P1598">
        <v>1</v>
      </c>
    </row>
    <row r="1599" spans="1:16" x14ac:dyDescent="0.3">
      <c r="A1599" t="s">
        <v>3786</v>
      </c>
      <c r="B1599" s="1">
        <v>46052.386805555558</v>
      </c>
      <c r="C1599" t="s">
        <v>7</v>
      </c>
      <c r="D1599" t="s">
        <v>22</v>
      </c>
      <c r="E1599" t="s">
        <v>19</v>
      </c>
      <c r="F1599" t="s">
        <v>10</v>
      </c>
      <c r="G1599">
        <v>0.38680555555555557</v>
      </c>
      <c r="H1599" s="1">
        <v>46052</v>
      </c>
      <c r="I1599">
        <v>1</v>
      </c>
      <c r="J1599">
        <v>3</v>
      </c>
      <c r="K1599">
        <v>2</v>
      </c>
      <c r="L1599">
        <v>6</v>
      </c>
      <c r="M1599" t="s">
        <v>5071</v>
      </c>
      <c r="N1599" t="s">
        <v>5071</v>
      </c>
      <c r="O1599">
        <v>1</v>
      </c>
      <c r="P1599">
        <v>0</v>
      </c>
    </row>
    <row r="1600" spans="1:16" x14ac:dyDescent="0.3">
      <c r="A1600" t="s">
        <v>583</v>
      </c>
      <c r="B1600" s="1">
        <v>46052.388888888891</v>
      </c>
      <c r="C1600" t="s">
        <v>7</v>
      </c>
      <c r="D1600" t="s">
        <v>22</v>
      </c>
      <c r="E1600" t="s">
        <v>19</v>
      </c>
      <c r="F1600" t="s">
        <v>10</v>
      </c>
      <c r="G1600">
        <v>0.3888888888888889</v>
      </c>
      <c r="H1600" s="1">
        <v>46052</v>
      </c>
      <c r="I1600">
        <v>1</v>
      </c>
      <c r="J1600">
        <v>3</v>
      </c>
      <c r="K1600">
        <v>2</v>
      </c>
      <c r="L1600">
        <v>6</v>
      </c>
      <c r="M1600" t="s">
        <v>5071</v>
      </c>
      <c r="N1600" t="s">
        <v>5071</v>
      </c>
      <c r="O1600">
        <v>1</v>
      </c>
      <c r="P1600">
        <v>0</v>
      </c>
    </row>
    <row r="1601" spans="1:16" x14ac:dyDescent="0.3">
      <c r="A1601" t="s">
        <v>28</v>
      </c>
      <c r="B1601" s="1">
        <v>46052.393750000003</v>
      </c>
      <c r="C1601" t="s">
        <v>7</v>
      </c>
      <c r="D1601" t="s">
        <v>18</v>
      </c>
      <c r="E1601" t="s">
        <v>9</v>
      </c>
      <c r="F1601" t="s">
        <v>20</v>
      </c>
      <c r="G1601">
        <v>0.39374999999999999</v>
      </c>
      <c r="H1601" s="1">
        <v>46052</v>
      </c>
      <c r="I1601">
        <v>1</v>
      </c>
      <c r="J1601">
        <v>3</v>
      </c>
      <c r="K1601">
        <v>2</v>
      </c>
      <c r="L1601">
        <v>6</v>
      </c>
      <c r="M1601" t="s">
        <v>5071</v>
      </c>
      <c r="N1601" t="s">
        <v>5071</v>
      </c>
      <c r="O1601">
        <v>1</v>
      </c>
      <c r="P1601">
        <v>0</v>
      </c>
    </row>
    <row r="1602" spans="1:16" x14ac:dyDescent="0.3">
      <c r="A1602" t="s">
        <v>2178</v>
      </c>
      <c r="B1602" s="1">
        <v>46052.429166666669</v>
      </c>
      <c r="C1602" t="s">
        <v>7</v>
      </c>
      <c r="D1602" t="s">
        <v>18</v>
      </c>
      <c r="E1602" t="s">
        <v>19</v>
      </c>
      <c r="F1602" t="s">
        <v>33</v>
      </c>
      <c r="G1602">
        <v>0.42916666666666664</v>
      </c>
      <c r="H1602" s="1">
        <v>46052</v>
      </c>
      <c r="I1602">
        <v>1</v>
      </c>
      <c r="J1602">
        <v>3</v>
      </c>
      <c r="K1602">
        <v>4</v>
      </c>
      <c r="L1602">
        <v>12</v>
      </c>
      <c r="M1602" t="s">
        <v>5073</v>
      </c>
      <c r="N1602" t="s">
        <v>5073</v>
      </c>
      <c r="O1602">
        <v>1</v>
      </c>
      <c r="P1602">
        <v>1</v>
      </c>
    </row>
    <row r="1603" spans="1:16" x14ac:dyDescent="0.3">
      <c r="A1603" t="s">
        <v>2270</v>
      </c>
      <c r="B1603" s="1">
        <v>46052.438888888886</v>
      </c>
      <c r="C1603" t="s">
        <v>47</v>
      </c>
      <c r="D1603" t="s">
        <v>18</v>
      </c>
      <c r="E1603" t="s">
        <v>9</v>
      </c>
      <c r="F1603" t="s">
        <v>13</v>
      </c>
      <c r="G1603">
        <v>0.43888888888888888</v>
      </c>
      <c r="H1603" s="1">
        <v>46052</v>
      </c>
      <c r="I1603">
        <v>1</v>
      </c>
      <c r="J1603">
        <v>1</v>
      </c>
      <c r="K1603">
        <v>1</v>
      </c>
      <c r="L1603">
        <v>1</v>
      </c>
      <c r="M1603" t="s">
        <v>5069</v>
      </c>
      <c r="N1603" t="s">
        <v>5069</v>
      </c>
      <c r="O1603">
        <v>1</v>
      </c>
      <c r="P1603">
        <v>0</v>
      </c>
    </row>
    <row r="1604" spans="1:16" x14ac:dyDescent="0.3">
      <c r="A1604" t="s">
        <v>1578</v>
      </c>
      <c r="B1604" s="1">
        <v>46052.462500000001</v>
      </c>
      <c r="C1604" t="s">
        <v>12</v>
      </c>
      <c r="D1604" t="s">
        <v>18</v>
      </c>
      <c r="E1604" t="s">
        <v>19</v>
      </c>
      <c r="F1604" t="s">
        <v>33</v>
      </c>
      <c r="G1604">
        <v>0.46250000000000002</v>
      </c>
      <c r="H1604" s="1">
        <v>46052</v>
      </c>
      <c r="I1604">
        <v>1</v>
      </c>
      <c r="J1604">
        <v>1</v>
      </c>
      <c r="K1604">
        <v>4</v>
      </c>
      <c r="L1604">
        <v>4</v>
      </c>
      <c r="M1604" t="s">
        <v>5069</v>
      </c>
      <c r="N1604" t="s">
        <v>5069</v>
      </c>
      <c r="O1604">
        <v>1</v>
      </c>
      <c r="P1604">
        <v>1</v>
      </c>
    </row>
    <row r="1605" spans="1:16" x14ac:dyDescent="0.3">
      <c r="A1605" t="s">
        <v>1055</v>
      </c>
      <c r="B1605" s="1">
        <v>46052.463194444441</v>
      </c>
      <c r="C1605" t="s">
        <v>7</v>
      </c>
      <c r="D1605" t="s">
        <v>18</v>
      </c>
      <c r="E1605" t="s">
        <v>31</v>
      </c>
      <c r="F1605" t="s">
        <v>20</v>
      </c>
      <c r="G1605">
        <v>0.46319444444444446</v>
      </c>
      <c r="H1605" s="1">
        <v>46052</v>
      </c>
      <c r="I1605">
        <v>1</v>
      </c>
      <c r="J1605">
        <v>3</v>
      </c>
      <c r="K1605">
        <v>2</v>
      </c>
      <c r="L1605">
        <v>6</v>
      </c>
      <c r="M1605" t="s">
        <v>5071</v>
      </c>
      <c r="N1605" t="s">
        <v>5071</v>
      </c>
      <c r="O1605">
        <v>1</v>
      </c>
      <c r="P1605">
        <v>0</v>
      </c>
    </row>
    <row r="1606" spans="1:16" x14ac:dyDescent="0.3">
      <c r="A1606" t="s">
        <v>347</v>
      </c>
      <c r="B1606" s="1">
        <v>46052.469444444447</v>
      </c>
      <c r="C1606" t="s">
        <v>7</v>
      </c>
      <c r="D1606" t="s">
        <v>8</v>
      </c>
      <c r="E1606" t="s">
        <v>19</v>
      </c>
      <c r="F1606" t="s">
        <v>10</v>
      </c>
      <c r="G1606">
        <v>0.46944444444444444</v>
      </c>
      <c r="H1606" s="1">
        <v>46052</v>
      </c>
      <c r="I1606">
        <v>1</v>
      </c>
      <c r="J1606">
        <v>3</v>
      </c>
      <c r="K1606">
        <v>2</v>
      </c>
      <c r="L1606">
        <v>6</v>
      </c>
      <c r="M1606" t="s">
        <v>5071</v>
      </c>
      <c r="N1606" t="s">
        <v>5071</v>
      </c>
      <c r="O1606">
        <v>1</v>
      </c>
      <c r="P1606">
        <v>0</v>
      </c>
    </row>
    <row r="1607" spans="1:16" x14ac:dyDescent="0.3">
      <c r="A1607" t="s">
        <v>4184</v>
      </c>
      <c r="B1607" s="1">
        <v>46052.473611111112</v>
      </c>
      <c r="C1607" t="s">
        <v>7</v>
      </c>
      <c r="D1607" t="s">
        <v>8</v>
      </c>
      <c r="E1607" t="s">
        <v>19</v>
      </c>
      <c r="F1607" t="s">
        <v>13</v>
      </c>
      <c r="G1607">
        <v>0.47361111111111109</v>
      </c>
      <c r="H1607" s="1">
        <v>46052</v>
      </c>
      <c r="I1607">
        <v>1</v>
      </c>
      <c r="J1607">
        <v>3</v>
      </c>
      <c r="K1607">
        <v>1</v>
      </c>
      <c r="L1607">
        <v>3</v>
      </c>
      <c r="M1607" t="s">
        <v>5069</v>
      </c>
      <c r="N1607" t="s">
        <v>5069</v>
      </c>
      <c r="O1607">
        <v>1</v>
      </c>
      <c r="P1607">
        <v>0</v>
      </c>
    </row>
    <row r="1608" spans="1:16" x14ac:dyDescent="0.3">
      <c r="A1608" t="s">
        <v>3950</v>
      </c>
      <c r="B1608" s="1">
        <v>46052.474999999999</v>
      </c>
      <c r="C1608" t="s">
        <v>7</v>
      </c>
      <c r="D1608" t="s">
        <v>22</v>
      </c>
      <c r="E1608" t="s">
        <v>19</v>
      </c>
      <c r="F1608" t="s">
        <v>13</v>
      </c>
      <c r="G1608">
        <v>0.47499999999999998</v>
      </c>
      <c r="H1608" s="1">
        <v>46052</v>
      </c>
      <c r="I1608">
        <v>1</v>
      </c>
      <c r="J1608">
        <v>3</v>
      </c>
      <c r="K1608">
        <v>1</v>
      </c>
      <c r="L1608">
        <v>3</v>
      </c>
      <c r="M1608" t="s">
        <v>5069</v>
      </c>
      <c r="N1608" t="s">
        <v>5069</v>
      </c>
      <c r="O1608">
        <v>1</v>
      </c>
      <c r="P1608">
        <v>0</v>
      </c>
    </row>
    <row r="1609" spans="1:16" x14ac:dyDescent="0.3">
      <c r="A1609" t="s">
        <v>4076</v>
      </c>
      <c r="B1609" s="1">
        <v>46052.493055555555</v>
      </c>
      <c r="C1609" t="s">
        <v>7</v>
      </c>
      <c r="D1609" t="s">
        <v>18</v>
      </c>
      <c r="E1609" t="s">
        <v>19</v>
      </c>
      <c r="F1609" t="s">
        <v>10</v>
      </c>
      <c r="G1609">
        <v>0.49305555555555558</v>
      </c>
      <c r="H1609" s="1">
        <v>46052</v>
      </c>
      <c r="I1609">
        <v>1</v>
      </c>
      <c r="J1609">
        <v>3</v>
      </c>
      <c r="K1609">
        <v>2</v>
      </c>
      <c r="L1609">
        <v>6</v>
      </c>
      <c r="M1609" t="s">
        <v>5071</v>
      </c>
      <c r="N1609" t="s">
        <v>5071</v>
      </c>
      <c r="O1609">
        <v>1</v>
      </c>
      <c r="P1609">
        <v>0</v>
      </c>
    </row>
    <row r="1610" spans="1:16" x14ac:dyDescent="0.3">
      <c r="A1610" t="s">
        <v>2616</v>
      </c>
      <c r="B1610" s="1">
        <v>46052.53125</v>
      </c>
      <c r="C1610" t="s">
        <v>35</v>
      </c>
      <c r="D1610" t="s">
        <v>15</v>
      </c>
      <c r="E1610" t="s">
        <v>16</v>
      </c>
      <c r="F1610" t="s">
        <v>10</v>
      </c>
      <c r="G1610">
        <v>0.53125</v>
      </c>
      <c r="H1610" s="1">
        <v>46052</v>
      </c>
      <c r="I1610">
        <v>1</v>
      </c>
      <c r="J1610">
        <v>1</v>
      </c>
      <c r="K1610">
        <v>2</v>
      </c>
      <c r="L1610">
        <v>2</v>
      </c>
      <c r="M1610" t="s">
        <v>5069</v>
      </c>
      <c r="N1610" t="s">
        <v>5069</v>
      </c>
      <c r="O1610">
        <v>1</v>
      </c>
      <c r="P1610">
        <v>0</v>
      </c>
    </row>
    <row r="1611" spans="1:16" x14ac:dyDescent="0.3">
      <c r="A1611" t="s">
        <v>2184</v>
      </c>
      <c r="B1611" s="1">
        <v>46052.537499999999</v>
      </c>
      <c r="C1611" t="s">
        <v>35</v>
      </c>
      <c r="D1611" t="s">
        <v>15</v>
      </c>
      <c r="E1611" t="s">
        <v>19</v>
      </c>
      <c r="F1611" t="s">
        <v>10</v>
      </c>
      <c r="G1611">
        <v>0.53749999999999998</v>
      </c>
      <c r="H1611" s="1">
        <v>46052</v>
      </c>
      <c r="I1611">
        <v>1</v>
      </c>
      <c r="J1611">
        <v>1</v>
      </c>
      <c r="K1611">
        <v>2</v>
      </c>
      <c r="L1611">
        <v>2</v>
      </c>
      <c r="M1611" t="s">
        <v>5069</v>
      </c>
      <c r="N1611" t="s">
        <v>5069</v>
      </c>
      <c r="O1611">
        <v>1</v>
      </c>
      <c r="P1611">
        <v>0</v>
      </c>
    </row>
    <row r="1612" spans="1:16" x14ac:dyDescent="0.3">
      <c r="A1612" t="s">
        <v>4604</v>
      </c>
      <c r="B1612" s="1">
        <v>46052.568749999999</v>
      </c>
      <c r="C1612" t="s">
        <v>7</v>
      </c>
      <c r="D1612" t="s">
        <v>8</v>
      </c>
      <c r="E1612" t="s">
        <v>19</v>
      </c>
      <c r="F1612" t="s">
        <v>10</v>
      </c>
      <c r="G1612">
        <v>0.56874999999999998</v>
      </c>
      <c r="H1612" s="1">
        <v>46052</v>
      </c>
      <c r="I1612">
        <v>1</v>
      </c>
      <c r="J1612">
        <v>3</v>
      </c>
      <c r="K1612">
        <v>2</v>
      </c>
      <c r="L1612">
        <v>6</v>
      </c>
      <c r="M1612" t="s">
        <v>5071</v>
      </c>
      <c r="N1612" t="s">
        <v>5071</v>
      </c>
      <c r="O1612">
        <v>1</v>
      </c>
      <c r="P1612">
        <v>0</v>
      </c>
    </row>
    <row r="1613" spans="1:16" x14ac:dyDescent="0.3">
      <c r="A1613" t="s">
        <v>3567</v>
      </c>
      <c r="B1613" s="1">
        <v>46052.573611111111</v>
      </c>
      <c r="C1613" t="s">
        <v>7</v>
      </c>
      <c r="D1613" t="s">
        <v>18</v>
      </c>
      <c r="E1613" t="s">
        <v>9</v>
      </c>
      <c r="F1613" t="s">
        <v>10</v>
      </c>
      <c r="G1613">
        <v>0.57361111111111107</v>
      </c>
      <c r="H1613" s="1">
        <v>46052</v>
      </c>
      <c r="I1613">
        <v>1</v>
      </c>
      <c r="J1613">
        <v>3</v>
      </c>
      <c r="K1613">
        <v>2</v>
      </c>
      <c r="L1613">
        <v>6</v>
      </c>
      <c r="M1613" t="s">
        <v>5071</v>
      </c>
      <c r="N1613" t="s">
        <v>5071</v>
      </c>
      <c r="O1613">
        <v>1</v>
      </c>
      <c r="P1613">
        <v>0</v>
      </c>
    </row>
    <row r="1614" spans="1:16" x14ac:dyDescent="0.3">
      <c r="A1614" t="s">
        <v>3466</v>
      </c>
      <c r="B1614" s="1">
        <v>46052.580555555556</v>
      </c>
      <c r="C1614" t="s">
        <v>26</v>
      </c>
      <c r="D1614" t="s">
        <v>15</v>
      </c>
      <c r="E1614" t="s">
        <v>16</v>
      </c>
      <c r="F1614" t="s">
        <v>20</v>
      </c>
      <c r="G1614">
        <v>0.5805555555555556</v>
      </c>
      <c r="H1614" s="1">
        <v>46052</v>
      </c>
      <c r="I1614">
        <v>1</v>
      </c>
      <c r="J1614">
        <v>3</v>
      </c>
      <c r="K1614">
        <v>2</v>
      </c>
      <c r="L1614">
        <v>6</v>
      </c>
      <c r="M1614" t="s">
        <v>5071</v>
      </c>
      <c r="N1614" t="s">
        <v>5071</v>
      </c>
      <c r="O1614">
        <v>1</v>
      </c>
      <c r="P1614">
        <v>0</v>
      </c>
    </row>
    <row r="1615" spans="1:16" x14ac:dyDescent="0.3">
      <c r="A1615" t="s">
        <v>1629</v>
      </c>
      <c r="B1615" s="1">
        <v>46052.609027777777</v>
      </c>
      <c r="C1615" t="s">
        <v>7</v>
      </c>
      <c r="D1615" t="s">
        <v>8</v>
      </c>
      <c r="E1615" t="s">
        <v>19</v>
      </c>
      <c r="F1615" t="s">
        <v>33</v>
      </c>
      <c r="G1615">
        <v>0.60902777777777772</v>
      </c>
      <c r="H1615" s="1">
        <v>46052</v>
      </c>
      <c r="I1615">
        <v>1</v>
      </c>
      <c r="J1615">
        <v>3</v>
      </c>
      <c r="K1615">
        <v>4</v>
      </c>
      <c r="L1615">
        <v>12</v>
      </c>
      <c r="M1615" t="s">
        <v>5073</v>
      </c>
      <c r="N1615" t="s">
        <v>5073</v>
      </c>
      <c r="O1615">
        <v>1</v>
      </c>
      <c r="P1615">
        <v>1</v>
      </c>
    </row>
    <row r="1616" spans="1:16" x14ac:dyDescent="0.3">
      <c r="A1616" t="s">
        <v>3091</v>
      </c>
      <c r="B1616" s="1">
        <v>46052.627083333333</v>
      </c>
      <c r="C1616" t="s">
        <v>35</v>
      </c>
      <c r="D1616" t="s">
        <v>18</v>
      </c>
      <c r="E1616" t="s">
        <v>16</v>
      </c>
      <c r="F1616" t="s">
        <v>13</v>
      </c>
      <c r="G1616">
        <v>0.62708333333333333</v>
      </c>
      <c r="H1616" s="1">
        <v>46052</v>
      </c>
      <c r="I1616">
        <v>1</v>
      </c>
      <c r="J1616">
        <v>1</v>
      </c>
      <c r="K1616">
        <v>1</v>
      </c>
      <c r="L1616">
        <v>1</v>
      </c>
      <c r="M1616" t="s">
        <v>5069</v>
      </c>
      <c r="N1616" t="s">
        <v>5069</v>
      </c>
      <c r="O1616">
        <v>1</v>
      </c>
      <c r="P1616">
        <v>0</v>
      </c>
    </row>
    <row r="1617" spans="1:16" x14ac:dyDescent="0.3">
      <c r="A1617" t="s">
        <v>197</v>
      </c>
      <c r="B1617" s="1">
        <v>46052.632638888892</v>
      </c>
      <c r="C1617" t="s">
        <v>7</v>
      </c>
      <c r="D1617" t="s">
        <v>8</v>
      </c>
      <c r="E1617" t="s">
        <v>19</v>
      </c>
      <c r="F1617" t="s">
        <v>20</v>
      </c>
      <c r="G1617">
        <v>0.63263888888888886</v>
      </c>
      <c r="H1617" s="1">
        <v>46052</v>
      </c>
      <c r="I1617">
        <v>1</v>
      </c>
      <c r="J1617">
        <v>3</v>
      </c>
      <c r="K1617">
        <v>2</v>
      </c>
      <c r="L1617">
        <v>6</v>
      </c>
      <c r="M1617" t="s">
        <v>5071</v>
      </c>
      <c r="N1617" t="s">
        <v>5071</v>
      </c>
      <c r="O1617">
        <v>1</v>
      </c>
      <c r="P1617">
        <v>0</v>
      </c>
    </row>
    <row r="1618" spans="1:16" x14ac:dyDescent="0.3">
      <c r="A1618" t="s">
        <v>2672</v>
      </c>
      <c r="B1618" s="1">
        <v>46052.634027777778</v>
      </c>
      <c r="C1618" t="s">
        <v>12</v>
      </c>
      <c r="D1618" t="s">
        <v>18</v>
      </c>
      <c r="E1618" t="s">
        <v>9</v>
      </c>
      <c r="F1618" t="s">
        <v>13</v>
      </c>
      <c r="G1618">
        <v>0.63402777777777775</v>
      </c>
      <c r="H1618" s="1">
        <v>46052</v>
      </c>
      <c r="I1618">
        <v>1</v>
      </c>
      <c r="J1618">
        <v>1</v>
      </c>
      <c r="K1618">
        <v>1</v>
      </c>
      <c r="L1618">
        <v>1</v>
      </c>
      <c r="M1618" t="s">
        <v>5069</v>
      </c>
      <c r="N1618" t="s">
        <v>5069</v>
      </c>
      <c r="O1618">
        <v>1</v>
      </c>
      <c r="P1618">
        <v>0</v>
      </c>
    </row>
    <row r="1619" spans="1:16" x14ac:dyDescent="0.3">
      <c r="A1619" t="s">
        <v>2461</v>
      </c>
      <c r="B1619" s="1">
        <v>46052.689583333333</v>
      </c>
      <c r="C1619" t="s">
        <v>7</v>
      </c>
      <c r="D1619" t="s">
        <v>22</v>
      </c>
      <c r="E1619" t="s">
        <v>31</v>
      </c>
      <c r="F1619" t="s">
        <v>33</v>
      </c>
      <c r="G1619">
        <v>0.68958333333333333</v>
      </c>
      <c r="H1619" s="1">
        <v>46052</v>
      </c>
      <c r="I1619">
        <v>1</v>
      </c>
      <c r="J1619">
        <v>3</v>
      </c>
      <c r="K1619">
        <v>4</v>
      </c>
      <c r="L1619">
        <v>12</v>
      </c>
      <c r="M1619" t="s">
        <v>5073</v>
      </c>
      <c r="N1619" t="s">
        <v>5073</v>
      </c>
      <c r="O1619">
        <v>1</v>
      </c>
      <c r="P1619">
        <v>1</v>
      </c>
    </row>
    <row r="1620" spans="1:16" x14ac:dyDescent="0.3">
      <c r="A1620" t="s">
        <v>5003</v>
      </c>
      <c r="B1620" s="1">
        <v>46052.692361111112</v>
      </c>
      <c r="C1620" t="s">
        <v>35</v>
      </c>
      <c r="D1620" t="s">
        <v>15</v>
      </c>
      <c r="E1620" t="s">
        <v>16</v>
      </c>
      <c r="F1620" t="s">
        <v>33</v>
      </c>
      <c r="G1620">
        <v>0.69236111111111109</v>
      </c>
      <c r="H1620" s="1">
        <v>46052</v>
      </c>
      <c r="I1620">
        <v>1</v>
      </c>
      <c r="J1620">
        <v>1</v>
      </c>
      <c r="K1620">
        <v>4</v>
      </c>
      <c r="L1620">
        <v>4</v>
      </c>
      <c r="M1620" t="s">
        <v>5069</v>
      </c>
      <c r="N1620" t="s">
        <v>5069</v>
      </c>
      <c r="O1620">
        <v>1</v>
      </c>
      <c r="P1620">
        <v>1</v>
      </c>
    </row>
    <row r="1621" spans="1:16" x14ac:dyDescent="0.3">
      <c r="A1621" t="s">
        <v>3212</v>
      </c>
      <c r="B1621" s="1">
        <v>46052.725694444445</v>
      </c>
      <c r="C1621" t="s">
        <v>40</v>
      </c>
      <c r="D1621" t="s">
        <v>8</v>
      </c>
      <c r="E1621" t="s">
        <v>16</v>
      </c>
      <c r="F1621" t="s">
        <v>10</v>
      </c>
      <c r="G1621">
        <v>0.72569444444444442</v>
      </c>
      <c r="H1621" s="1">
        <v>46052</v>
      </c>
      <c r="I1621">
        <v>1</v>
      </c>
      <c r="J1621">
        <v>5</v>
      </c>
      <c r="K1621">
        <v>2</v>
      </c>
      <c r="L1621">
        <v>10</v>
      </c>
      <c r="M1621" t="s">
        <v>5071</v>
      </c>
      <c r="N1621" t="s">
        <v>5071</v>
      </c>
      <c r="O1621">
        <v>1</v>
      </c>
      <c r="P1621">
        <v>0</v>
      </c>
    </row>
    <row r="1622" spans="1:16" x14ac:dyDescent="0.3">
      <c r="A1622" t="s">
        <v>1876</v>
      </c>
      <c r="B1622" s="1">
        <v>46052.737500000003</v>
      </c>
      <c r="C1622" t="s">
        <v>7</v>
      </c>
      <c r="D1622" t="s">
        <v>15</v>
      </c>
      <c r="E1622" t="s">
        <v>31</v>
      </c>
      <c r="F1622" t="s">
        <v>20</v>
      </c>
      <c r="G1622">
        <v>0.73750000000000004</v>
      </c>
      <c r="H1622" s="1">
        <v>46052</v>
      </c>
      <c r="I1622">
        <v>1</v>
      </c>
      <c r="J1622">
        <v>3</v>
      </c>
      <c r="K1622">
        <v>2</v>
      </c>
      <c r="L1622">
        <v>6</v>
      </c>
      <c r="M1622" t="s">
        <v>5071</v>
      </c>
      <c r="N1622" t="s">
        <v>5071</v>
      </c>
      <c r="O1622">
        <v>1</v>
      </c>
      <c r="P1622">
        <v>0</v>
      </c>
    </row>
    <row r="1623" spans="1:16" x14ac:dyDescent="0.3">
      <c r="A1623" t="s">
        <v>4448</v>
      </c>
      <c r="B1623" s="1">
        <v>46052.753472222219</v>
      </c>
      <c r="C1623" t="s">
        <v>35</v>
      </c>
      <c r="D1623" t="s">
        <v>8</v>
      </c>
      <c r="E1623" t="s">
        <v>31</v>
      </c>
      <c r="F1623" t="s">
        <v>10</v>
      </c>
      <c r="G1623">
        <v>0.75347222222222221</v>
      </c>
      <c r="H1623" s="1">
        <v>46052</v>
      </c>
      <c r="I1623">
        <v>1</v>
      </c>
      <c r="J1623">
        <v>1</v>
      </c>
      <c r="K1623">
        <v>2</v>
      </c>
      <c r="L1623">
        <v>2</v>
      </c>
      <c r="M1623" t="s">
        <v>5069</v>
      </c>
      <c r="N1623" t="s">
        <v>5069</v>
      </c>
      <c r="O1623">
        <v>1</v>
      </c>
      <c r="P1623">
        <v>0</v>
      </c>
    </row>
    <row r="1624" spans="1:16" x14ac:dyDescent="0.3">
      <c r="A1624" t="s">
        <v>2105</v>
      </c>
      <c r="B1624" s="1">
        <v>46052.768055555556</v>
      </c>
      <c r="C1624" t="s">
        <v>47</v>
      </c>
      <c r="D1624" t="s">
        <v>22</v>
      </c>
      <c r="E1624" t="s">
        <v>9</v>
      </c>
      <c r="F1624" t="s">
        <v>10</v>
      </c>
      <c r="G1624">
        <v>0.7680555555555556</v>
      </c>
      <c r="H1624" s="1">
        <v>46052</v>
      </c>
      <c r="I1624">
        <v>1</v>
      </c>
      <c r="J1624">
        <v>1</v>
      </c>
      <c r="K1624">
        <v>2</v>
      </c>
      <c r="L1624">
        <v>2</v>
      </c>
      <c r="M1624" t="s">
        <v>5069</v>
      </c>
      <c r="N1624" t="s">
        <v>5069</v>
      </c>
      <c r="O1624">
        <v>1</v>
      </c>
      <c r="P1624">
        <v>0</v>
      </c>
    </row>
    <row r="1625" spans="1:16" x14ac:dyDescent="0.3">
      <c r="A1625" t="s">
        <v>2876</v>
      </c>
      <c r="B1625" s="1">
        <v>46052.777777777781</v>
      </c>
      <c r="C1625" t="s">
        <v>7</v>
      </c>
      <c r="D1625" t="s">
        <v>15</v>
      </c>
      <c r="E1625" t="s">
        <v>19</v>
      </c>
      <c r="F1625" t="s">
        <v>10</v>
      </c>
      <c r="G1625">
        <v>0.77777777777777779</v>
      </c>
      <c r="H1625" s="1">
        <v>46052</v>
      </c>
      <c r="I1625">
        <v>1</v>
      </c>
      <c r="J1625">
        <v>3</v>
      </c>
      <c r="K1625">
        <v>2</v>
      </c>
      <c r="L1625">
        <v>6</v>
      </c>
      <c r="M1625" t="s">
        <v>5071</v>
      </c>
      <c r="N1625" t="s">
        <v>5071</v>
      </c>
      <c r="O1625">
        <v>1</v>
      </c>
      <c r="P1625">
        <v>0</v>
      </c>
    </row>
    <row r="1626" spans="1:16" x14ac:dyDescent="0.3">
      <c r="A1626" t="s">
        <v>1233</v>
      </c>
      <c r="B1626" s="1">
        <v>46052.787499999999</v>
      </c>
      <c r="C1626" t="s">
        <v>40</v>
      </c>
      <c r="D1626" t="s">
        <v>18</v>
      </c>
      <c r="E1626" t="s">
        <v>16</v>
      </c>
      <c r="F1626" t="s">
        <v>20</v>
      </c>
      <c r="G1626">
        <v>0.78749999999999998</v>
      </c>
      <c r="H1626" s="1">
        <v>46052</v>
      </c>
      <c r="I1626">
        <v>1</v>
      </c>
      <c r="J1626">
        <v>5</v>
      </c>
      <c r="K1626">
        <v>2</v>
      </c>
      <c r="L1626">
        <v>10</v>
      </c>
      <c r="M1626" t="s">
        <v>5071</v>
      </c>
      <c r="N1626" t="s">
        <v>5071</v>
      </c>
      <c r="O1626">
        <v>1</v>
      </c>
      <c r="P1626">
        <v>0</v>
      </c>
    </row>
    <row r="1627" spans="1:16" x14ac:dyDescent="0.3">
      <c r="A1627" t="s">
        <v>171</v>
      </c>
      <c r="B1627" s="1">
        <v>46052.793749999997</v>
      </c>
      <c r="C1627" t="s">
        <v>7</v>
      </c>
      <c r="D1627" t="s">
        <v>18</v>
      </c>
      <c r="E1627" t="s">
        <v>19</v>
      </c>
      <c r="F1627" t="s">
        <v>53</v>
      </c>
      <c r="G1627">
        <v>0.79374999999999996</v>
      </c>
      <c r="H1627" s="1">
        <v>46052</v>
      </c>
      <c r="I1627">
        <v>1</v>
      </c>
      <c r="J1627">
        <v>3</v>
      </c>
      <c r="K1627">
        <v>5</v>
      </c>
      <c r="L1627">
        <v>15</v>
      </c>
      <c r="M1627" t="s">
        <v>5073</v>
      </c>
      <c r="N1627" t="s">
        <v>5073</v>
      </c>
      <c r="O1627">
        <v>1</v>
      </c>
      <c r="P1627">
        <v>1</v>
      </c>
    </row>
    <row r="1628" spans="1:16" x14ac:dyDescent="0.3">
      <c r="A1628" t="s">
        <v>360</v>
      </c>
      <c r="B1628" s="1">
        <v>46052.79791666667</v>
      </c>
      <c r="C1628" t="s">
        <v>12</v>
      </c>
      <c r="D1628" t="s">
        <v>15</v>
      </c>
      <c r="E1628" t="s">
        <v>31</v>
      </c>
      <c r="F1628" t="s">
        <v>33</v>
      </c>
      <c r="G1628">
        <v>0.79791666666666672</v>
      </c>
      <c r="H1628" s="1">
        <v>46052</v>
      </c>
      <c r="I1628">
        <v>1</v>
      </c>
      <c r="J1628">
        <v>1</v>
      </c>
      <c r="K1628">
        <v>4</v>
      </c>
      <c r="L1628">
        <v>4</v>
      </c>
      <c r="M1628" t="s">
        <v>5069</v>
      </c>
      <c r="N1628" t="s">
        <v>5069</v>
      </c>
      <c r="O1628">
        <v>1</v>
      </c>
      <c r="P1628">
        <v>1</v>
      </c>
    </row>
    <row r="1629" spans="1:16" x14ac:dyDescent="0.3">
      <c r="A1629" t="s">
        <v>3789</v>
      </c>
      <c r="B1629" s="1">
        <v>46052.821527777778</v>
      </c>
      <c r="C1629" t="s">
        <v>26</v>
      </c>
      <c r="D1629" t="s">
        <v>22</v>
      </c>
      <c r="E1629" t="s">
        <v>16</v>
      </c>
      <c r="F1629" t="s">
        <v>20</v>
      </c>
      <c r="G1629">
        <v>0.82152777777777775</v>
      </c>
      <c r="H1629" s="1">
        <v>46052</v>
      </c>
      <c r="I1629">
        <v>1</v>
      </c>
      <c r="J1629">
        <v>3</v>
      </c>
      <c r="K1629">
        <v>2</v>
      </c>
      <c r="L1629">
        <v>6</v>
      </c>
      <c r="M1629" t="s">
        <v>5071</v>
      </c>
      <c r="N1629" t="s">
        <v>5071</v>
      </c>
      <c r="O1629">
        <v>1</v>
      </c>
      <c r="P1629">
        <v>0</v>
      </c>
    </row>
    <row r="1630" spans="1:16" x14ac:dyDescent="0.3">
      <c r="A1630" t="s">
        <v>2320</v>
      </c>
      <c r="B1630" s="1">
        <v>46052.821527777778</v>
      </c>
      <c r="C1630" t="s">
        <v>26</v>
      </c>
      <c r="D1630" t="s">
        <v>15</v>
      </c>
      <c r="E1630" t="s">
        <v>31</v>
      </c>
      <c r="F1630" t="s">
        <v>20</v>
      </c>
      <c r="G1630">
        <v>0.82152777777777775</v>
      </c>
      <c r="H1630" s="1">
        <v>46052</v>
      </c>
      <c r="I1630">
        <v>1</v>
      </c>
      <c r="J1630">
        <v>3</v>
      </c>
      <c r="K1630">
        <v>2</v>
      </c>
      <c r="L1630">
        <v>6</v>
      </c>
      <c r="M1630" t="s">
        <v>5071</v>
      </c>
      <c r="N1630" t="s">
        <v>5071</v>
      </c>
      <c r="O1630">
        <v>1</v>
      </c>
      <c r="P1630">
        <v>0</v>
      </c>
    </row>
    <row r="1631" spans="1:16" x14ac:dyDescent="0.3">
      <c r="A1631" t="s">
        <v>2404</v>
      </c>
      <c r="B1631" s="1">
        <v>46052.832638888889</v>
      </c>
      <c r="C1631" t="s">
        <v>7</v>
      </c>
      <c r="D1631" t="s">
        <v>18</v>
      </c>
      <c r="E1631" t="s">
        <v>19</v>
      </c>
      <c r="F1631" t="s">
        <v>10</v>
      </c>
      <c r="G1631">
        <v>0.83263888888888893</v>
      </c>
      <c r="H1631" s="1">
        <v>46052</v>
      </c>
      <c r="I1631">
        <v>1</v>
      </c>
      <c r="J1631">
        <v>3</v>
      </c>
      <c r="K1631">
        <v>2</v>
      </c>
      <c r="L1631">
        <v>6</v>
      </c>
      <c r="M1631" t="s">
        <v>5071</v>
      </c>
      <c r="N1631" t="s">
        <v>5071</v>
      </c>
      <c r="O1631">
        <v>1</v>
      </c>
      <c r="P1631">
        <v>0</v>
      </c>
    </row>
    <row r="1632" spans="1:16" x14ac:dyDescent="0.3">
      <c r="A1632" t="s">
        <v>3502</v>
      </c>
      <c r="B1632" s="1">
        <v>46052.886805555558</v>
      </c>
      <c r="C1632" t="s">
        <v>26</v>
      </c>
      <c r="D1632" t="s">
        <v>15</v>
      </c>
      <c r="E1632" t="s">
        <v>31</v>
      </c>
      <c r="F1632" t="s">
        <v>13</v>
      </c>
      <c r="G1632">
        <v>0.88680555555555551</v>
      </c>
      <c r="H1632" s="1">
        <v>46052</v>
      </c>
      <c r="I1632">
        <v>1</v>
      </c>
      <c r="J1632">
        <v>3</v>
      </c>
      <c r="K1632">
        <v>1</v>
      </c>
      <c r="L1632">
        <v>3</v>
      </c>
      <c r="M1632" t="s">
        <v>5069</v>
      </c>
      <c r="N1632" t="s">
        <v>5069</v>
      </c>
      <c r="O1632">
        <v>1</v>
      </c>
      <c r="P1632">
        <v>0</v>
      </c>
    </row>
    <row r="1633" spans="1:16" x14ac:dyDescent="0.3">
      <c r="A1633" t="s">
        <v>3053</v>
      </c>
      <c r="B1633" s="1">
        <v>46052.886805555558</v>
      </c>
      <c r="C1633" t="s">
        <v>12</v>
      </c>
      <c r="D1633" t="s">
        <v>15</v>
      </c>
      <c r="E1633" t="s">
        <v>19</v>
      </c>
      <c r="F1633" t="s">
        <v>13</v>
      </c>
      <c r="G1633">
        <v>0.88680555555555551</v>
      </c>
      <c r="H1633" s="1">
        <v>46052</v>
      </c>
      <c r="I1633">
        <v>1</v>
      </c>
      <c r="J1633">
        <v>1</v>
      </c>
      <c r="K1633">
        <v>1</v>
      </c>
      <c r="L1633">
        <v>1</v>
      </c>
      <c r="M1633" t="s">
        <v>5069</v>
      </c>
      <c r="N1633" t="s">
        <v>5069</v>
      </c>
      <c r="O1633">
        <v>1</v>
      </c>
      <c r="P1633">
        <v>0</v>
      </c>
    </row>
    <row r="1634" spans="1:16" x14ac:dyDescent="0.3">
      <c r="A1634" t="s">
        <v>1179</v>
      </c>
      <c r="B1634" s="1">
        <v>46052.908333333333</v>
      </c>
      <c r="C1634" t="s">
        <v>7</v>
      </c>
      <c r="D1634" t="s">
        <v>15</v>
      </c>
      <c r="E1634" t="s">
        <v>19</v>
      </c>
      <c r="F1634" t="s">
        <v>20</v>
      </c>
      <c r="G1634">
        <v>0.90833333333333333</v>
      </c>
      <c r="H1634" s="1">
        <v>46052</v>
      </c>
      <c r="I1634">
        <v>1</v>
      </c>
      <c r="J1634">
        <v>3</v>
      </c>
      <c r="K1634">
        <v>2</v>
      </c>
      <c r="L1634">
        <v>6</v>
      </c>
      <c r="M1634" t="s">
        <v>5071</v>
      </c>
      <c r="N1634" t="s">
        <v>5071</v>
      </c>
      <c r="O1634">
        <v>1</v>
      </c>
      <c r="P1634">
        <v>0</v>
      </c>
    </row>
    <row r="1635" spans="1:16" x14ac:dyDescent="0.3">
      <c r="A1635" t="s">
        <v>725</v>
      </c>
      <c r="B1635" s="1">
        <v>46052.917361111111</v>
      </c>
      <c r="C1635" t="s">
        <v>35</v>
      </c>
      <c r="D1635" t="s">
        <v>15</v>
      </c>
      <c r="E1635" t="s">
        <v>16</v>
      </c>
      <c r="F1635" t="s">
        <v>10</v>
      </c>
      <c r="G1635">
        <v>0.91736111111111107</v>
      </c>
      <c r="H1635" s="1">
        <v>46052</v>
      </c>
      <c r="I1635">
        <v>1</v>
      </c>
      <c r="J1635">
        <v>1</v>
      </c>
      <c r="K1635">
        <v>2</v>
      </c>
      <c r="L1635">
        <v>2</v>
      </c>
      <c r="M1635" t="s">
        <v>5069</v>
      </c>
      <c r="N1635" t="s">
        <v>5069</v>
      </c>
      <c r="O1635">
        <v>1</v>
      </c>
      <c r="P1635">
        <v>0</v>
      </c>
    </row>
    <row r="1636" spans="1:16" x14ac:dyDescent="0.3">
      <c r="A1636" t="s">
        <v>3461</v>
      </c>
      <c r="B1636" s="1">
        <v>46052.919444444444</v>
      </c>
      <c r="C1636" t="s">
        <v>35</v>
      </c>
      <c r="D1636" t="s">
        <v>18</v>
      </c>
      <c r="E1636" t="s">
        <v>16</v>
      </c>
      <c r="F1636" t="s">
        <v>20</v>
      </c>
      <c r="G1636">
        <v>0.9194444444444444</v>
      </c>
      <c r="H1636" s="1">
        <v>46052</v>
      </c>
      <c r="I1636">
        <v>1</v>
      </c>
      <c r="J1636">
        <v>1</v>
      </c>
      <c r="K1636">
        <v>2</v>
      </c>
      <c r="L1636">
        <v>2</v>
      </c>
      <c r="M1636" t="s">
        <v>5069</v>
      </c>
      <c r="N1636" t="s">
        <v>5069</v>
      </c>
      <c r="O1636">
        <v>1</v>
      </c>
      <c r="P1636">
        <v>0</v>
      </c>
    </row>
    <row r="1637" spans="1:16" x14ac:dyDescent="0.3">
      <c r="A1637" t="s">
        <v>3009</v>
      </c>
      <c r="B1637" s="1">
        <v>46052.939583333333</v>
      </c>
      <c r="C1637" t="s">
        <v>47</v>
      </c>
      <c r="D1637" t="s">
        <v>15</v>
      </c>
      <c r="E1637" t="s">
        <v>9</v>
      </c>
      <c r="F1637" t="s">
        <v>10</v>
      </c>
      <c r="G1637">
        <v>0.93958333333333333</v>
      </c>
      <c r="H1637" s="1">
        <v>46052</v>
      </c>
      <c r="I1637">
        <v>1</v>
      </c>
      <c r="J1637">
        <v>1</v>
      </c>
      <c r="K1637">
        <v>2</v>
      </c>
      <c r="L1637">
        <v>2</v>
      </c>
      <c r="M1637" t="s">
        <v>5069</v>
      </c>
      <c r="N1637" t="s">
        <v>5069</v>
      </c>
      <c r="O1637">
        <v>1</v>
      </c>
      <c r="P1637">
        <v>0</v>
      </c>
    </row>
    <row r="1638" spans="1:16" x14ac:dyDescent="0.3">
      <c r="A1638" t="s">
        <v>1908</v>
      </c>
      <c r="B1638" s="1">
        <v>46052.944444444445</v>
      </c>
      <c r="C1638" t="s">
        <v>47</v>
      </c>
      <c r="D1638" t="s">
        <v>8</v>
      </c>
      <c r="E1638" t="s">
        <v>31</v>
      </c>
      <c r="F1638" t="s">
        <v>53</v>
      </c>
      <c r="G1638">
        <v>0.94444444444444442</v>
      </c>
      <c r="H1638" s="1">
        <v>46052</v>
      </c>
      <c r="I1638">
        <v>1</v>
      </c>
      <c r="J1638">
        <v>1</v>
      </c>
      <c r="K1638">
        <v>5</v>
      </c>
      <c r="L1638">
        <v>5</v>
      </c>
      <c r="M1638" t="s">
        <v>5071</v>
      </c>
      <c r="N1638" t="s">
        <v>5071</v>
      </c>
      <c r="O1638">
        <v>1</v>
      </c>
      <c r="P1638">
        <v>1</v>
      </c>
    </row>
    <row r="1639" spans="1:16" x14ac:dyDescent="0.3">
      <c r="A1639" t="s">
        <v>162</v>
      </c>
      <c r="B1639" s="1">
        <v>46052.952777777777</v>
      </c>
      <c r="C1639" t="s">
        <v>47</v>
      </c>
      <c r="D1639" t="s">
        <v>18</v>
      </c>
      <c r="E1639" t="s">
        <v>9</v>
      </c>
      <c r="F1639" t="s">
        <v>20</v>
      </c>
      <c r="G1639">
        <v>0.95277777777777772</v>
      </c>
      <c r="H1639" s="1">
        <v>46052</v>
      </c>
      <c r="I1639">
        <v>1</v>
      </c>
      <c r="J1639">
        <v>1</v>
      </c>
      <c r="K1639">
        <v>2</v>
      </c>
      <c r="L1639">
        <v>2</v>
      </c>
      <c r="M1639" t="s">
        <v>5069</v>
      </c>
      <c r="N1639" t="s">
        <v>5069</v>
      </c>
      <c r="O1639">
        <v>1</v>
      </c>
      <c r="P1639">
        <v>0</v>
      </c>
    </row>
    <row r="1640" spans="1:16" x14ac:dyDescent="0.3">
      <c r="A1640" t="s">
        <v>732</v>
      </c>
      <c r="B1640" s="1">
        <v>46052.957638888889</v>
      </c>
      <c r="C1640" t="s">
        <v>7</v>
      </c>
      <c r="D1640" t="s">
        <v>8</v>
      </c>
      <c r="E1640" t="s">
        <v>19</v>
      </c>
      <c r="F1640" t="s">
        <v>20</v>
      </c>
      <c r="G1640">
        <v>0.95763888888888893</v>
      </c>
      <c r="H1640" s="1">
        <v>46052</v>
      </c>
      <c r="I1640">
        <v>1</v>
      </c>
      <c r="J1640">
        <v>3</v>
      </c>
      <c r="K1640">
        <v>2</v>
      </c>
      <c r="L1640">
        <v>6</v>
      </c>
      <c r="M1640" t="s">
        <v>5071</v>
      </c>
      <c r="N1640" t="s">
        <v>5071</v>
      </c>
      <c r="O1640">
        <v>1</v>
      </c>
      <c r="P1640">
        <v>0</v>
      </c>
    </row>
    <row r="1641" spans="1:16" x14ac:dyDescent="0.3">
      <c r="A1641" t="s">
        <v>3751</v>
      </c>
      <c r="B1641" s="1">
        <v>46052.963194444441</v>
      </c>
      <c r="C1641" t="s">
        <v>47</v>
      </c>
      <c r="D1641" t="s">
        <v>8</v>
      </c>
      <c r="E1641" t="s">
        <v>19</v>
      </c>
      <c r="F1641" t="s">
        <v>20</v>
      </c>
      <c r="G1641">
        <v>0.96319444444444446</v>
      </c>
      <c r="H1641" s="1">
        <v>46052</v>
      </c>
      <c r="I1641">
        <v>1</v>
      </c>
      <c r="J1641">
        <v>1</v>
      </c>
      <c r="K1641">
        <v>2</v>
      </c>
      <c r="L1641">
        <v>2</v>
      </c>
      <c r="M1641" t="s">
        <v>5069</v>
      </c>
      <c r="N1641" t="s">
        <v>5069</v>
      </c>
      <c r="O1641">
        <v>1</v>
      </c>
      <c r="P1641">
        <v>0</v>
      </c>
    </row>
    <row r="1642" spans="1:16" x14ac:dyDescent="0.3">
      <c r="A1642" t="s">
        <v>3998</v>
      </c>
      <c r="B1642" s="1">
        <v>46052.980555555558</v>
      </c>
      <c r="C1642" t="s">
        <v>12</v>
      </c>
      <c r="D1642" t="s">
        <v>18</v>
      </c>
      <c r="E1642" t="s">
        <v>19</v>
      </c>
      <c r="F1642" t="s">
        <v>13</v>
      </c>
      <c r="G1642">
        <v>0.98055555555555551</v>
      </c>
      <c r="H1642" s="1">
        <v>46052</v>
      </c>
      <c r="I1642">
        <v>1</v>
      </c>
      <c r="J1642">
        <v>1</v>
      </c>
      <c r="K1642">
        <v>1</v>
      </c>
      <c r="L1642">
        <v>1</v>
      </c>
      <c r="M1642" t="s">
        <v>5069</v>
      </c>
      <c r="N1642" t="s">
        <v>5069</v>
      </c>
      <c r="O1642">
        <v>1</v>
      </c>
      <c r="P1642">
        <v>0</v>
      </c>
    </row>
    <row r="1643" spans="1:16" x14ac:dyDescent="0.3">
      <c r="A1643" t="s">
        <v>642</v>
      </c>
      <c r="B1643" s="1">
        <v>46053.01458333333</v>
      </c>
      <c r="C1643" t="s">
        <v>7</v>
      </c>
      <c r="D1643" t="s">
        <v>15</v>
      </c>
      <c r="E1643" t="s">
        <v>19</v>
      </c>
      <c r="F1643" t="s">
        <v>13</v>
      </c>
      <c r="G1643">
        <v>1.4583333333333334E-2</v>
      </c>
      <c r="H1643" s="1">
        <v>46053</v>
      </c>
      <c r="I1643">
        <v>1</v>
      </c>
      <c r="J1643">
        <v>3</v>
      </c>
      <c r="K1643">
        <v>1</v>
      </c>
      <c r="L1643">
        <v>3</v>
      </c>
      <c r="M1643" t="s">
        <v>5069</v>
      </c>
      <c r="N1643" t="s">
        <v>5069</v>
      </c>
      <c r="O1643">
        <v>1</v>
      </c>
      <c r="P1643">
        <v>0</v>
      </c>
    </row>
    <row r="1644" spans="1:16" x14ac:dyDescent="0.3">
      <c r="A1644" t="s">
        <v>2668</v>
      </c>
      <c r="B1644" s="1">
        <v>46053.024305555555</v>
      </c>
      <c r="C1644" t="s">
        <v>12</v>
      </c>
      <c r="D1644" t="s">
        <v>15</v>
      </c>
      <c r="E1644" t="s">
        <v>31</v>
      </c>
      <c r="F1644" t="s">
        <v>13</v>
      </c>
      <c r="G1644">
        <v>2.4305555555555556E-2</v>
      </c>
      <c r="H1644" s="1">
        <v>46053</v>
      </c>
      <c r="I1644">
        <v>1</v>
      </c>
      <c r="J1644">
        <v>1</v>
      </c>
      <c r="K1644">
        <v>1</v>
      </c>
      <c r="L1644">
        <v>1</v>
      </c>
      <c r="M1644" t="s">
        <v>5069</v>
      </c>
      <c r="N1644" t="s">
        <v>5069</v>
      </c>
      <c r="O1644">
        <v>1</v>
      </c>
      <c r="P1644">
        <v>0</v>
      </c>
    </row>
    <row r="1645" spans="1:16" x14ac:dyDescent="0.3">
      <c r="A1645" t="s">
        <v>3000</v>
      </c>
      <c r="B1645" s="1">
        <v>46053.033333333333</v>
      </c>
      <c r="C1645" t="s">
        <v>7</v>
      </c>
      <c r="D1645" t="s">
        <v>22</v>
      </c>
      <c r="E1645" t="s">
        <v>19</v>
      </c>
      <c r="F1645" t="s">
        <v>10</v>
      </c>
      <c r="G1645">
        <v>3.3333333333333333E-2</v>
      </c>
      <c r="H1645" s="1">
        <v>46053</v>
      </c>
      <c r="I1645">
        <v>1</v>
      </c>
      <c r="J1645">
        <v>3</v>
      </c>
      <c r="K1645">
        <v>2</v>
      </c>
      <c r="L1645">
        <v>6</v>
      </c>
      <c r="M1645" t="s">
        <v>5071</v>
      </c>
      <c r="N1645" t="s">
        <v>5071</v>
      </c>
      <c r="O1645">
        <v>1</v>
      </c>
      <c r="P1645">
        <v>0</v>
      </c>
    </row>
    <row r="1646" spans="1:16" x14ac:dyDescent="0.3">
      <c r="A1646" t="s">
        <v>2177</v>
      </c>
      <c r="B1646" s="1">
        <v>46053.074999999997</v>
      </c>
      <c r="C1646" t="s">
        <v>7</v>
      </c>
      <c r="D1646" t="s">
        <v>8</v>
      </c>
      <c r="E1646" t="s">
        <v>31</v>
      </c>
      <c r="F1646" t="s">
        <v>10</v>
      </c>
      <c r="G1646">
        <v>7.4999999999999997E-2</v>
      </c>
      <c r="H1646" s="1">
        <v>46053</v>
      </c>
      <c r="I1646">
        <v>1</v>
      </c>
      <c r="J1646">
        <v>3</v>
      </c>
      <c r="K1646">
        <v>2</v>
      </c>
      <c r="L1646">
        <v>6</v>
      </c>
      <c r="M1646" t="s">
        <v>5071</v>
      </c>
      <c r="N1646" t="s">
        <v>5071</v>
      </c>
      <c r="O1646">
        <v>1</v>
      </c>
      <c r="P1646">
        <v>0</v>
      </c>
    </row>
    <row r="1647" spans="1:16" x14ac:dyDescent="0.3">
      <c r="A1647" t="s">
        <v>4208</v>
      </c>
      <c r="B1647" s="1">
        <v>46053.088888888888</v>
      </c>
      <c r="C1647" t="s">
        <v>26</v>
      </c>
      <c r="D1647" t="s">
        <v>18</v>
      </c>
      <c r="E1647" t="s">
        <v>9</v>
      </c>
      <c r="F1647" t="s">
        <v>13</v>
      </c>
      <c r="G1647">
        <v>8.8888888888888892E-2</v>
      </c>
      <c r="H1647" s="1">
        <v>46053</v>
      </c>
      <c r="I1647">
        <v>1</v>
      </c>
      <c r="J1647">
        <v>3</v>
      </c>
      <c r="K1647">
        <v>1</v>
      </c>
      <c r="L1647">
        <v>3</v>
      </c>
      <c r="M1647" t="s">
        <v>5069</v>
      </c>
      <c r="N1647" t="s">
        <v>5069</v>
      </c>
      <c r="O1647">
        <v>1</v>
      </c>
      <c r="P1647">
        <v>0</v>
      </c>
    </row>
    <row r="1648" spans="1:16" x14ac:dyDescent="0.3">
      <c r="A1648" t="s">
        <v>638</v>
      </c>
      <c r="B1648" s="1">
        <v>46053.149305555555</v>
      </c>
      <c r="C1648" t="s">
        <v>12</v>
      </c>
      <c r="D1648" t="s">
        <v>8</v>
      </c>
      <c r="E1648" t="s">
        <v>9</v>
      </c>
      <c r="F1648" t="s">
        <v>10</v>
      </c>
      <c r="G1648">
        <v>0.14930555555555555</v>
      </c>
      <c r="H1648" s="1">
        <v>46053</v>
      </c>
      <c r="I1648">
        <v>1</v>
      </c>
      <c r="J1648">
        <v>1</v>
      </c>
      <c r="K1648">
        <v>2</v>
      </c>
      <c r="L1648">
        <v>2</v>
      </c>
      <c r="M1648" t="s">
        <v>5069</v>
      </c>
      <c r="N1648" t="s">
        <v>5069</v>
      </c>
      <c r="O1648">
        <v>1</v>
      </c>
      <c r="P1648">
        <v>0</v>
      </c>
    </row>
    <row r="1649" spans="1:16" x14ac:dyDescent="0.3">
      <c r="A1649" t="s">
        <v>3793</v>
      </c>
      <c r="B1649" s="1">
        <v>46053.173611111109</v>
      </c>
      <c r="C1649" t="s">
        <v>7</v>
      </c>
      <c r="D1649" t="s">
        <v>18</v>
      </c>
      <c r="E1649" t="s">
        <v>19</v>
      </c>
      <c r="F1649" t="s">
        <v>33</v>
      </c>
      <c r="G1649">
        <v>0.1736111111111111</v>
      </c>
      <c r="H1649" s="1">
        <v>46053</v>
      </c>
      <c r="I1649">
        <v>1</v>
      </c>
      <c r="J1649">
        <v>3</v>
      </c>
      <c r="K1649">
        <v>4</v>
      </c>
      <c r="L1649">
        <v>12</v>
      </c>
      <c r="M1649" t="s">
        <v>5073</v>
      </c>
      <c r="N1649" t="s">
        <v>5073</v>
      </c>
      <c r="O1649">
        <v>1</v>
      </c>
      <c r="P1649">
        <v>1</v>
      </c>
    </row>
    <row r="1650" spans="1:16" x14ac:dyDescent="0.3">
      <c r="A1650" t="s">
        <v>3764</v>
      </c>
      <c r="B1650" s="1">
        <v>46053.177083333336</v>
      </c>
      <c r="C1650" t="s">
        <v>7</v>
      </c>
      <c r="D1650" t="s">
        <v>15</v>
      </c>
      <c r="E1650" t="s">
        <v>19</v>
      </c>
      <c r="F1650" t="s">
        <v>10</v>
      </c>
      <c r="G1650">
        <v>0.17708333333333334</v>
      </c>
      <c r="H1650" s="1">
        <v>46053</v>
      </c>
      <c r="I1650">
        <v>1</v>
      </c>
      <c r="J1650">
        <v>3</v>
      </c>
      <c r="K1650">
        <v>2</v>
      </c>
      <c r="L1650">
        <v>6</v>
      </c>
      <c r="M1650" t="s">
        <v>5071</v>
      </c>
      <c r="N1650" t="s">
        <v>5071</v>
      </c>
      <c r="O1650">
        <v>1</v>
      </c>
      <c r="P1650">
        <v>0</v>
      </c>
    </row>
    <row r="1651" spans="1:16" x14ac:dyDescent="0.3">
      <c r="A1651" t="s">
        <v>3112</v>
      </c>
      <c r="B1651" s="1">
        <v>46053.186111111114</v>
      </c>
      <c r="C1651" t="s">
        <v>7</v>
      </c>
      <c r="D1651" t="s">
        <v>18</v>
      </c>
      <c r="E1651" t="s">
        <v>19</v>
      </c>
      <c r="F1651" t="s">
        <v>33</v>
      </c>
      <c r="G1651">
        <v>0.18611111111111112</v>
      </c>
      <c r="H1651" s="1">
        <v>46053</v>
      </c>
      <c r="I1651">
        <v>1</v>
      </c>
      <c r="J1651">
        <v>3</v>
      </c>
      <c r="K1651">
        <v>4</v>
      </c>
      <c r="L1651">
        <v>12</v>
      </c>
      <c r="M1651" t="s">
        <v>5073</v>
      </c>
      <c r="N1651" t="s">
        <v>5073</v>
      </c>
      <c r="O1651">
        <v>1</v>
      </c>
      <c r="P1651">
        <v>1</v>
      </c>
    </row>
    <row r="1652" spans="1:16" x14ac:dyDescent="0.3">
      <c r="A1652" t="s">
        <v>1714</v>
      </c>
      <c r="B1652" s="1">
        <v>46053.212500000001</v>
      </c>
      <c r="C1652" t="s">
        <v>40</v>
      </c>
      <c r="D1652" t="s">
        <v>8</v>
      </c>
      <c r="E1652" t="s">
        <v>16</v>
      </c>
      <c r="F1652" t="s">
        <v>20</v>
      </c>
      <c r="G1652">
        <v>0.21249999999999999</v>
      </c>
      <c r="H1652" s="1">
        <v>46053</v>
      </c>
      <c r="I1652">
        <v>1</v>
      </c>
      <c r="J1652">
        <v>5</v>
      </c>
      <c r="K1652">
        <v>2</v>
      </c>
      <c r="L1652">
        <v>10</v>
      </c>
      <c r="M1652" t="s">
        <v>5071</v>
      </c>
      <c r="N1652" t="s">
        <v>5071</v>
      </c>
      <c r="O1652">
        <v>1</v>
      </c>
      <c r="P1652">
        <v>0</v>
      </c>
    </row>
    <row r="1653" spans="1:16" x14ac:dyDescent="0.3">
      <c r="A1653" t="s">
        <v>2067</v>
      </c>
      <c r="B1653" s="1">
        <v>46053.222916666666</v>
      </c>
      <c r="C1653" t="s">
        <v>7</v>
      </c>
      <c r="D1653" t="s">
        <v>22</v>
      </c>
      <c r="E1653" t="s">
        <v>19</v>
      </c>
      <c r="F1653" t="s">
        <v>33</v>
      </c>
      <c r="G1653">
        <v>0.22291666666666668</v>
      </c>
      <c r="H1653" s="1">
        <v>46053</v>
      </c>
      <c r="I1653">
        <v>1</v>
      </c>
      <c r="J1653">
        <v>3</v>
      </c>
      <c r="K1653">
        <v>4</v>
      </c>
      <c r="L1653">
        <v>12</v>
      </c>
      <c r="M1653" t="s">
        <v>5073</v>
      </c>
      <c r="N1653" t="s">
        <v>5073</v>
      </c>
      <c r="O1653">
        <v>1</v>
      </c>
      <c r="P1653">
        <v>1</v>
      </c>
    </row>
    <row r="1654" spans="1:16" x14ac:dyDescent="0.3">
      <c r="A1654" t="s">
        <v>2230</v>
      </c>
      <c r="B1654" s="1">
        <v>46053.228472222225</v>
      </c>
      <c r="C1654" t="s">
        <v>26</v>
      </c>
      <c r="D1654" t="s">
        <v>22</v>
      </c>
      <c r="E1654" t="s">
        <v>19</v>
      </c>
      <c r="F1654" t="s">
        <v>20</v>
      </c>
      <c r="G1654">
        <v>0.22847222222222222</v>
      </c>
      <c r="H1654" s="1">
        <v>46053</v>
      </c>
      <c r="I1654">
        <v>1</v>
      </c>
      <c r="J1654">
        <v>3</v>
      </c>
      <c r="K1654">
        <v>2</v>
      </c>
      <c r="L1654">
        <v>6</v>
      </c>
      <c r="M1654" t="s">
        <v>5071</v>
      </c>
      <c r="N1654" t="s">
        <v>5071</v>
      </c>
      <c r="O1654">
        <v>1</v>
      </c>
      <c r="P1654">
        <v>0</v>
      </c>
    </row>
    <row r="1655" spans="1:16" x14ac:dyDescent="0.3">
      <c r="A1655" t="s">
        <v>4110</v>
      </c>
      <c r="B1655" s="1">
        <v>46053.38958333333</v>
      </c>
      <c r="C1655" t="s">
        <v>12</v>
      </c>
      <c r="D1655" t="s">
        <v>15</v>
      </c>
      <c r="E1655" t="s">
        <v>19</v>
      </c>
      <c r="F1655" t="s">
        <v>13</v>
      </c>
      <c r="G1655">
        <v>0.38958333333333334</v>
      </c>
      <c r="H1655" s="1">
        <v>46053</v>
      </c>
      <c r="I1655">
        <v>1</v>
      </c>
      <c r="J1655">
        <v>1</v>
      </c>
      <c r="K1655">
        <v>1</v>
      </c>
      <c r="L1655">
        <v>1</v>
      </c>
      <c r="M1655" t="s">
        <v>5069</v>
      </c>
      <c r="N1655" t="s">
        <v>5069</v>
      </c>
      <c r="O1655">
        <v>1</v>
      </c>
      <c r="P1655">
        <v>0</v>
      </c>
    </row>
    <row r="1656" spans="1:16" x14ac:dyDescent="0.3">
      <c r="A1656" t="s">
        <v>1525</v>
      </c>
      <c r="B1656" s="1">
        <v>46053.392361111109</v>
      </c>
      <c r="C1656" t="s">
        <v>7</v>
      </c>
      <c r="D1656" t="s">
        <v>18</v>
      </c>
      <c r="E1656" t="s">
        <v>19</v>
      </c>
      <c r="F1656" t="s">
        <v>10</v>
      </c>
      <c r="G1656">
        <v>0.3923611111111111</v>
      </c>
      <c r="H1656" s="1">
        <v>46053</v>
      </c>
      <c r="I1656">
        <v>1</v>
      </c>
      <c r="J1656">
        <v>3</v>
      </c>
      <c r="K1656">
        <v>2</v>
      </c>
      <c r="L1656">
        <v>6</v>
      </c>
      <c r="M1656" t="s">
        <v>5071</v>
      </c>
      <c r="N1656" t="s">
        <v>5071</v>
      </c>
      <c r="O1656">
        <v>1</v>
      </c>
      <c r="P1656">
        <v>0</v>
      </c>
    </row>
    <row r="1657" spans="1:16" x14ac:dyDescent="0.3">
      <c r="A1657" t="s">
        <v>3259</v>
      </c>
      <c r="B1657" s="1">
        <v>46053.395833333336</v>
      </c>
      <c r="C1657" t="s">
        <v>7</v>
      </c>
      <c r="D1657" t="s">
        <v>15</v>
      </c>
      <c r="E1657" t="s">
        <v>31</v>
      </c>
      <c r="F1657" t="s">
        <v>20</v>
      </c>
      <c r="G1657">
        <v>0.39583333333333331</v>
      </c>
      <c r="H1657" s="1">
        <v>46053</v>
      </c>
      <c r="I1657">
        <v>1</v>
      </c>
      <c r="J1657">
        <v>3</v>
      </c>
      <c r="K1657">
        <v>2</v>
      </c>
      <c r="L1657">
        <v>6</v>
      </c>
      <c r="M1657" t="s">
        <v>5071</v>
      </c>
      <c r="N1657" t="s">
        <v>5071</v>
      </c>
      <c r="O1657">
        <v>1</v>
      </c>
      <c r="P1657">
        <v>0</v>
      </c>
    </row>
    <row r="1658" spans="1:16" x14ac:dyDescent="0.3">
      <c r="A1658" t="s">
        <v>2036</v>
      </c>
      <c r="B1658" s="1">
        <v>46053.396527777775</v>
      </c>
      <c r="C1658" t="s">
        <v>47</v>
      </c>
      <c r="D1658" t="s">
        <v>18</v>
      </c>
      <c r="E1658" t="s">
        <v>31</v>
      </c>
      <c r="F1658" t="s">
        <v>33</v>
      </c>
      <c r="G1658">
        <v>0.39652777777777776</v>
      </c>
      <c r="H1658" s="1">
        <v>46053</v>
      </c>
      <c r="I1658">
        <v>1</v>
      </c>
      <c r="J1658">
        <v>1</v>
      </c>
      <c r="K1658">
        <v>4</v>
      </c>
      <c r="L1658">
        <v>4</v>
      </c>
      <c r="M1658" t="s">
        <v>5069</v>
      </c>
      <c r="N1658" t="s">
        <v>5069</v>
      </c>
      <c r="O1658">
        <v>1</v>
      </c>
      <c r="P1658">
        <v>1</v>
      </c>
    </row>
    <row r="1659" spans="1:16" x14ac:dyDescent="0.3">
      <c r="A1659" t="s">
        <v>4334</v>
      </c>
      <c r="B1659" s="1">
        <v>46053.397222222222</v>
      </c>
      <c r="C1659" t="s">
        <v>47</v>
      </c>
      <c r="D1659" t="s">
        <v>22</v>
      </c>
      <c r="E1659" t="s">
        <v>31</v>
      </c>
      <c r="F1659" t="s">
        <v>20</v>
      </c>
      <c r="G1659">
        <v>0.3972222222222222</v>
      </c>
      <c r="H1659" s="1">
        <v>46053</v>
      </c>
      <c r="I1659">
        <v>1</v>
      </c>
      <c r="J1659">
        <v>1</v>
      </c>
      <c r="K1659">
        <v>2</v>
      </c>
      <c r="L1659">
        <v>2</v>
      </c>
      <c r="M1659" t="s">
        <v>5069</v>
      </c>
      <c r="N1659" t="s">
        <v>5069</v>
      </c>
      <c r="O1659">
        <v>1</v>
      </c>
      <c r="P1659">
        <v>0</v>
      </c>
    </row>
    <row r="1660" spans="1:16" x14ac:dyDescent="0.3">
      <c r="A1660" t="s">
        <v>3382</v>
      </c>
      <c r="B1660" s="1">
        <v>46053.40347222222</v>
      </c>
      <c r="C1660" t="s">
        <v>7</v>
      </c>
      <c r="D1660" t="s">
        <v>18</v>
      </c>
      <c r="E1660" t="s">
        <v>19</v>
      </c>
      <c r="F1660" t="s">
        <v>13</v>
      </c>
      <c r="G1660">
        <v>0.40347222222222223</v>
      </c>
      <c r="H1660" s="1">
        <v>46053</v>
      </c>
      <c r="I1660">
        <v>1</v>
      </c>
      <c r="J1660">
        <v>3</v>
      </c>
      <c r="K1660">
        <v>1</v>
      </c>
      <c r="L1660">
        <v>3</v>
      </c>
      <c r="M1660" t="s">
        <v>5069</v>
      </c>
      <c r="N1660" t="s">
        <v>5069</v>
      </c>
      <c r="O1660">
        <v>1</v>
      </c>
      <c r="P1660">
        <v>0</v>
      </c>
    </row>
    <row r="1661" spans="1:16" x14ac:dyDescent="0.3">
      <c r="A1661" t="s">
        <v>2769</v>
      </c>
      <c r="B1661" s="1">
        <v>46053.40625</v>
      </c>
      <c r="C1661" t="s">
        <v>7</v>
      </c>
      <c r="D1661" t="s">
        <v>22</v>
      </c>
      <c r="E1661" t="s">
        <v>19</v>
      </c>
      <c r="F1661" t="s">
        <v>10</v>
      </c>
      <c r="G1661">
        <v>0.40625</v>
      </c>
      <c r="H1661" s="1">
        <v>46053</v>
      </c>
      <c r="I1661">
        <v>1</v>
      </c>
      <c r="J1661">
        <v>3</v>
      </c>
      <c r="K1661">
        <v>2</v>
      </c>
      <c r="L1661">
        <v>6</v>
      </c>
      <c r="M1661" t="s">
        <v>5071</v>
      </c>
      <c r="N1661" t="s">
        <v>5071</v>
      </c>
      <c r="O1661">
        <v>1</v>
      </c>
      <c r="P1661">
        <v>0</v>
      </c>
    </row>
    <row r="1662" spans="1:16" x14ac:dyDescent="0.3">
      <c r="A1662" t="s">
        <v>574</v>
      </c>
      <c r="B1662" s="1">
        <v>46053.407638888886</v>
      </c>
      <c r="C1662" t="s">
        <v>7</v>
      </c>
      <c r="D1662" t="s">
        <v>15</v>
      </c>
      <c r="E1662" t="s">
        <v>19</v>
      </c>
      <c r="F1662" t="s">
        <v>10</v>
      </c>
      <c r="G1662">
        <v>0.40763888888888888</v>
      </c>
      <c r="H1662" s="1">
        <v>46053</v>
      </c>
      <c r="I1662">
        <v>1</v>
      </c>
      <c r="J1662">
        <v>3</v>
      </c>
      <c r="K1662">
        <v>2</v>
      </c>
      <c r="L1662">
        <v>6</v>
      </c>
      <c r="M1662" t="s">
        <v>5071</v>
      </c>
      <c r="N1662" t="s">
        <v>5071</v>
      </c>
      <c r="O1662">
        <v>1</v>
      </c>
      <c r="P1662">
        <v>0</v>
      </c>
    </row>
    <row r="1663" spans="1:16" x14ac:dyDescent="0.3">
      <c r="A1663" t="s">
        <v>322</v>
      </c>
      <c r="B1663" s="1">
        <v>46053.441666666666</v>
      </c>
      <c r="C1663" t="s">
        <v>7</v>
      </c>
      <c r="D1663" t="s">
        <v>15</v>
      </c>
      <c r="E1663" t="s">
        <v>19</v>
      </c>
      <c r="F1663" t="s">
        <v>33</v>
      </c>
      <c r="G1663">
        <v>0.44166666666666665</v>
      </c>
      <c r="H1663" s="1">
        <v>46053</v>
      </c>
      <c r="I1663">
        <v>1</v>
      </c>
      <c r="J1663">
        <v>3</v>
      </c>
      <c r="K1663">
        <v>4</v>
      </c>
      <c r="L1663">
        <v>12</v>
      </c>
      <c r="M1663" t="s">
        <v>5073</v>
      </c>
      <c r="N1663" t="s">
        <v>5073</v>
      </c>
      <c r="O1663">
        <v>1</v>
      </c>
      <c r="P1663">
        <v>1</v>
      </c>
    </row>
    <row r="1664" spans="1:16" x14ac:dyDescent="0.3">
      <c r="A1664" t="s">
        <v>3487</v>
      </c>
      <c r="B1664" s="1">
        <v>46053.449305555558</v>
      </c>
      <c r="C1664" t="s">
        <v>7</v>
      </c>
      <c r="D1664" t="s">
        <v>15</v>
      </c>
      <c r="E1664" t="s">
        <v>19</v>
      </c>
      <c r="F1664" t="s">
        <v>33</v>
      </c>
      <c r="G1664">
        <v>0.44930555555555557</v>
      </c>
      <c r="H1664" s="1">
        <v>46053</v>
      </c>
      <c r="I1664">
        <v>1</v>
      </c>
      <c r="J1664">
        <v>3</v>
      </c>
      <c r="K1664">
        <v>4</v>
      </c>
      <c r="L1664">
        <v>12</v>
      </c>
      <c r="M1664" t="s">
        <v>5073</v>
      </c>
      <c r="N1664" t="s">
        <v>5073</v>
      </c>
      <c r="O1664">
        <v>1</v>
      </c>
      <c r="P1664">
        <v>1</v>
      </c>
    </row>
    <row r="1665" spans="1:16" x14ac:dyDescent="0.3">
      <c r="A1665" t="s">
        <v>758</v>
      </c>
      <c r="B1665" s="1">
        <v>46053.470138888886</v>
      </c>
      <c r="C1665" t="s">
        <v>7</v>
      </c>
      <c r="D1665" t="s">
        <v>8</v>
      </c>
      <c r="E1665" t="s">
        <v>19</v>
      </c>
      <c r="F1665" t="s">
        <v>10</v>
      </c>
      <c r="G1665">
        <v>0.47013888888888888</v>
      </c>
      <c r="H1665" s="1">
        <v>46053</v>
      </c>
      <c r="I1665">
        <v>1</v>
      </c>
      <c r="J1665">
        <v>3</v>
      </c>
      <c r="K1665">
        <v>2</v>
      </c>
      <c r="L1665">
        <v>6</v>
      </c>
      <c r="M1665" t="s">
        <v>5071</v>
      </c>
      <c r="N1665" t="s">
        <v>5071</v>
      </c>
      <c r="O1665">
        <v>1</v>
      </c>
      <c r="P1665">
        <v>0</v>
      </c>
    </row>
    <row r="1666" spans="1:16" x14ac:dyDescent="0.3">
      <c r="A1666" t="s">
        <v>4696</v>
      </c>
      <c r="B1666" s="1">
        <v>46053.511805555558</v>
      </c>
      <c r="C1666" t="s">
        <v>7</v>
      </c>
      <c r="D1666" t="s">
        <v>18</v>
      </c>
      <c r="E1666" t="s">
        <v>19</v>
      </c>
      <c r="F1666" t="s">
        <v>10</v>
      </c>
      <c r="G1666">
        <v>0.51180555555555551</v>
      </c>
      <c r="H1666" s="1">
        <v>46053</v>
      </c>
      <c r="I1666">
        <v>1</v>
      </c>
      <c r="J1666">
        <v>3</v>
      </c>
      <c r="K1666">
        <v>2</v>
      </c>
      <c r="L1666">
        <v>6</v>
      </c>
      <c r="M1666" t="s">
        <v>5071</v>
      </c>
      <c r="N1666" t="s">
        <v>5071</v>
      </c>
      <c r="O1666">
        <v>1</v>
      </c>
      <c r="P1666">
        <v>0</v>
      </c>
    </row>
    <row r="1667" spans="1:16" x14ac:dyDescent="0.3">
      <c r="A1667" t="s">
        <v>1193</v>
      </c>
      <c r="B1667" s="1">
        <v>46053.561111111114</v>
      </c>
      <c r="C1667" t="s">
        <v>47</v>
      </c>
      <c r="D1667" t="s">
        <v>22</v>
      </c>
      <c r="E1667" t="s">
        <v>9</v>
      </c>
      <c r="F1667" t="s">
        <v>10</v>
      </c>
      <c r="G1667">
        <v>0.56111111111111112</v>
      </c>
      <c r="H1667" s="1">
        <v>46053</v>
      </c>
      <c r="I1667">
        <v>1</v>
      </c>
      <c r="J1667">
        <v>1</v>
      </c>
      <c r="K1667">
        <v>2</v>
      </c>
      <c r="L1667">
        <v>2</v>
      </c>
      <c r="M1667" t="s">
        <v>5069</v>
      </c>
      <c r="N1667" t="s">
        <v>5069</v>
      </c>
      <c r="O1667">
        <v>1</v>
      </c>
      <c r="P1667">
        <v>0</v>
      </c>
    </row>
    <row r="1668" spans="1:16" x14ac:dyDescent="0.3">
      <c r="A1668" t="s">
        <v>1115</v>
      </c>
      <c r="B1668" s="1">
        <v>46053.566666666666</v>
      </c>
      <c r="C1668" t="s">
        <v>7</v>
      </c>
      <c r="D1668" t="s">
        <v>22</v>
      </c>
      <c r="E1668" t="s">
        <v>19</v>
      </c>
      <c r="F1668" t="s">
        <v>10</v>
      </c>
      <c r="G1668">
        <v>0.56666666666666665</v>
      </c>
      <c r="H1668" s="1">
        <v>46053</v>
      </c>
      <c r="I1668">
        <v>1</v>
      </c>
      <c r="J1668">
        <v>3</v>
      </c>
      <c r="K1668">
        <v>2</v>
      </c>
      <c r="L1668">
        <v>6</v>
      </c>
      <c r="M1668" t="s">
        <v>5071</v>
      </c>
      <c r="N1668" t="s">
        <v>5071</v>
      </c>
      <c r="O1668">
        <v>1</v>
      </c>
      <c r="P1668">
        <v>0</v>
      </c>
    </row>
    <row r="1669" spans="1:16" x14ac:dyDescent="0.3">
      <c r="A1669" t="s">
        <v>3367</v>
      </c>
      <c r="B1669" s="1">
        <v>46053.585416666669</v>
      </c>
      <c r="C1669" t="s">
        <v>7</v>
      </c>
      <c r="D1669" t="s">
        <v>22</v>
      </c>
      <c r="E1669" t="s">
        <v>19</v>
      </c>
      <c r="F1669" t="s">
        <v>20</v>
      </c>
      <c r="G1669">
        <v>0.5854166666666667</v>
      </c>
      <c r="H1669" s="1">
        <v>46053</v>
      </c>
      <c r="I1669">
        <v>1</v>
      </c>
      <c r="J1669">
        <v>3</v>
      </c>
      <c r="K1669">
        <v>2</v>
      </c>
      <c r="L1669">
        <v>6</v>
      </c>
      <c r="M1669" t="s">
        <v>5071</v>
      </c>
      <c r="N1669" t="s">
        <v>5071</v>
      </c>
      <c r="O1669">
        <v>1</v>
      </c>
      <c r="P1669">
        <v>0</v>
      </c>
    </row>
    <row r="1670" spans="1:16" x14ac:dyDescent="0.3">
      <c r="A1670" t="s">
        <v>704</v>
      </c>
      <c r="B1670" s="1">
        <v>46053.609722222223</v>
      </c>
      <c r="C1670" t="s">
        <v>7</v>
      </c>
      <c r="D1670" t="s">
        <v>8</v>
      </c>
      <c r="E1670" t="s">
        <v>19</v>
      </c>
      <c r="F1670" t="s">
        <v>10</v>
      </c>
      <c r="G1670">
        <v>0.60972222222222228</v>
      </c>
      <c r="H1670" s="1">
        <v>46053</v>
      </c>
      <c r="I1670">
        <v>1</v>
      </c>
      <c r="J1670">
        <v>3</v>
      </c>
      <c r="K1670">
        <v>2</v>
      </c>
      <c r="L1670">
        <v>6</v>
      </c>
      <c r="M1670" t="s">
        <v>5071</v>
      </c>
      <c r="N1670" t="s">
        <v>5071</v>
      </c>
      <c r="O1670">
        <v>1</v>
      </c>
      <c r="P1670">
        <v>0</v>
      </c>
    </row>
    <row r="1671" spans="1:16" x14ac:dyDescent="0.3">
      <c r="A1671" t="s">
        <v>1386</v>
      </c>
      <c r="B1671" s="1">
        <v>46053.609722222223</v>
      </c>
      <c r="C1671" t="s">
        <v>7</v>
      </c>
      <c r="D1671" t="s">
        <v>18</v>
      </c>
      <c r="E1671" t="s">
        <v>19</v>
      </c>
      <c r="F1671" t="s">
        <v>53</v>
      </c>
      <c r="G1671">
        <v>0.60972222222222228</v>
      </c>
      <c r="H1671" s="1">
        <v>46053</v>
      </c>
      <c r="I1671">
        <v>1</v>
      </c>
      <c r="J1671">
        <v>3</v>
      </c>
      <c r="K1671">
        <v>5</v>
      </c>
      <c r="L1671">
        <v>15</v>
      </c>
      <c r="M1671" t="s">
        <v>5073</v>
      </c>
      <c r="N1671" t="s">
        <v>5073</v>
      </c>
      <c r="O1671">
        <v>1</v>
      </c>
      <c r="P1671">
        <v>1</v>
      </c>
    </row>
    <row r="1672" spans="1:16" x14ac:dyDescent="0.3">
      <c r="A1672" t="s">
        <v>3474</v>
      </c>
      <c r="B1672" s="1">
        <v>46053.620138888888</v>
      </c>
      <c r="C1672" t="s">
        <v>7</v>
      </c>
      <c r="D1672" t="s">
        <v>15</v>
      </c>
      <c r="E1672" t="s">
        <v>31</v>
      </c>
      <c r="F1672" t="s">
        <v>13</v>
      </c>
      <c r="G1672">
        <v>0.62013888888888891</v>
      </c>
      <c r="H1672" s="1">
        <v>46053</v>
      </c>
      <c r="I1672">
        <v>1</v>
      </c>
      <c r="J1672">
        <v>3</v>
      </c>
      <c r="K1672">
        <v>1</v>
      </c>
      <c r="L1672">
        <v>3</v>
      </c>
      <c r="M1672" t="s">
        <v>5069</v>
      </c>
      <c r="N1672" t="s">
        <v>5069</v>
      </c>
      <c r="O1672">
        <v>1</v>
      </c>
      <c r="P1672">
        <v>0</v>
      </c>
    </row>
    <row r="1673" spans="1:16" x14ac:dyDescent="0.3">
      <c r="A1673" t="s">
        <v>1833</v>
      </c>
      <c r="B1673" s="1">
        <v>46053.677777777775</v>
      </c>
      <c r="C1673" t="s">
        <v>26</v>
      </c>
      <c r="D1673" t="s">
        <v>8</v>
      </c>
      <c r="E1673" t="s">
        <v>16</v>
      </c>
      <c r="F1673" t="s">
        <v>10</v>
      </c>
      <c r="G1673">
        <v>0.67777777777777781</v>
      </c>
      <c r="H1673" s="1">
        <v>46053</v>
      </c>
      <c r="I1673">
        <v>1</v>
      </c>
      <c r="J1673">
        <v>3</v>
      </c>
      <c r="K1673">
        <v>2</v>
      </c>
      <c r="L1673">
        <v>6</v>
      </c>
      <c r="M1673" t="s">
        <v>5071</v>
      </c>
      <c r="N1673" t="s">
        <v>5071</v>
      </c>
      <c r="O1673">
        <v>1</v>
      </c>
      <c r="P1673">
        <v>0</v>
      </c>
    </row>
    <row r="1674" spans="1:16" x14ac:dyDescent="0.3">
      <c r="A1674" t="s">
        <v>2821</v>
      </c>
      <c r="B1674" s="1">
        <v>46053.715277777781</v>
      </c>
      <c r="C1674" t="s">
        <v>7</v>
      </c>
      <c r="D1674" t="s">
        <v>8</v>
      </c>
      <c r="E1674" t="s">
        <v>19</v>
      </c>
      <c r="F1674" t="s">
        <v>53</v>
      </c>
      <c r="G1674">
        <v>0.71527777777777779</v>
      </c>
      <c r="H1674" s="1">
        <v>46053</v>
      </c>
      <c r="I1674">
        <v>1</v>
      </c>
      <c r="J1674">
        <v>3</v>
      </c>
      <c r="K1674">
        <v>5</v>
      </c>
      <c r="L1674">
        <v>15</v>
      </c>
      <c r="M1674" t="s">
        <v>5073</v>
      </c>
      <c r="N1674" t="s">
        <v>5073</v>
      </c>
      <c r="O1674">
        <v>1</v>
      </c>
      <c r="P1674">
        <v>1</v>
      </c>
    </row>
    <row r="1675" spans="1:16" x14ac:dyDescent="0.3">
      <c r="A1675" t="s">
        <v>4012</v>
      </c>
      <c r="B1675" s="1">
        <v>46053.738888888889</v>
      </c>
      <c r="C1675" t="s">
        <v>7</v>
      </c>
      <c r="D1675" t="s">
        <v>22</v>
      </c>
      <c r="E1675" t="s">
        <v>16</v>
      </c>
      <c r="F1675" t="s">
        <v>20</v>
      </c>
      <c r="G1675">
        <v>0.73888888888888893</v>
      </c>
      <c r="H1675" s="1">
        <v>46053</v>
      </c>
      <c r="I1675">
        <v>1</v>
      </c>
      <c r="J1675">
        <v>3</v>
      </c>
      <c r="K1675">
        <v>2</v>
      </c>
      <c r="L1675">
        <v>6</v>
      </c>
      <c r="M1675" t="s">
        <v>5071</v>
      </c>
      <c r="N1675" t="s">
        <v>5071</v>
      </c>
      <c r="O1675">
        <v>1</v>
      </c>
      <c r="P1675">
        <v>0</v>
      </c>
    </row>
    <row r="1676" spans="1:16" x14ac:dyDescent="0.3">
      <c r="A1676" t="s">
        <v>2355</v>
      </c>
      <c r="B1676" s="1">
        <v>46053.743055555555</v>
      </c>
      <c r="C1676" t="s">
        <v>35</v>
      </c>
      <c r="D1676" t="s">
        <v>22</v>
      </c>
      <c r="E1676" t="s">
        <v>9</v>
      </c>
      <c r="F1676" t="s">
        <v>10</v>
      </c>
      <c r="G1676">
        <v>0.74305555555555558</v>
      </c>
      <c r="H1676" s="1">
        <v>46053</v>
      </c>
      <c r="I1676">
        <v>1</v>
      </c>
      <c r="J1676">
        <v>1</v>
      </c>
      <c r="K1676">
        <v>2</v>
      </c>
      <c r="L1676">
        <v>2</v>
      </c>
      <c r="M1676" t="s">
        <v>5069</v>
      </c>
      <c r="N1676" t="s">
        <v>5069</v>
      </c>
      <c r="O1676">
        <v>1</v>
      </c>
      <c r="P1676">
        <v>0</v>
      </c>
    </row>
    <row r="1677" spans="1:16" x14ac:dyDescent="0.3">
      <c r="A1677" t="s">
        <v>4795</v>
      </c>
      <c r="B1677" s="1">
        <v>46053.777777777781</v>
      </c>
      <c r="C1677" t="s">
        <v>7</v>
      </c>
      <c r="D1677" t="s">
        <v>8</v>
      </c>
      <c r="E1677" t="s">
        <v>19</v>
      </c>
      <c r="F1677" t="s">
        <v>20</v>
      </c>
      <c r="G1677">
        <v>0.77777777777777779</v>
      </c>
      <c r="H1677" s="1">
        <v>46053</v>
      </c>
      <c r="I1677">
        <v>1</v>
      </c>
      <c r="J1677">
        <v>3</v>
      </c>
      <c r="K1677">
        <v>2</v>
      </c>
      <c r="L1677">
        <v>6</v>
      </c>
      <c r="M1677" t="s">
        <v>5071</v>
      </c>
      <c r="N1677" t="s">
        <v>5071</v>
      </c>
      <c r="O1677">
        <v>1</v>
      </c>
      <c r="P1677">
        <v>0</v>
      </c>
    </row>
    <row r="1678" spans="1:16" x14ac:dyDescent="0.3">
      <c r="A1678" t="s">
        <v>2442</v>
      </c>
      <c r="B1678" s="1">
        <v>46053.77847222222</v>
      </c>
      <c r="C1678" t="s">
        <v>7</v>
      </c>
      <c r="D1678" t="s">
        <v>18</v>
      </c>
      <c r="E1678" t="s">
        <v>19</v>
      </c>
      <c r="F1678" t="s">
        <v>13</v>
      </c>
      <c r="G1678">
        <v>0.77847222222222223</v>
      </c>
      <c r="H1678" s="1">
        <v>46053</v>
      </c>
      <c r="I1678">
        <v>1</v>
      </c>
      <c r="J1678">
        <v>3</v>
      </c>
      <c r="K1678">
        <v>1</v>
      </c>
      <c r="L1678">
        <v>3</v>
      </c>
      <c r="M1678" t="s">
        <v>5069</v>
      </c>
      <c r="N1678" t="s">
        <v>5069</v>
      </c>
      <c r="O1678">
        <v>1</v>
      </c>
      <c r="P1678">
        <v>0</v>
      </c>
    </row>
    <row r="1679" spans="1:16" x14ac:dyDescent="0.3">
      <c r="A1679" t="s">
        <v>1713</v>
      </c>
      <c r="B1679" s="1">
        <v>46053.820138888892</v>
      </c>
      <c r="C1679" t="s">
        <v>7</v>
      </c>
      <c r="D1679" t="s">
        <v>22</v>
      </c>
      <c r="E1679" t="s">
        <v>19</v>
      </c>
      <c r="F1679" t="s">
        <v>10</v>
      </c>
      <c r="G1679">
        <v>0.82013888888888886</v>
      </c>
      <c r="H1679" s="1">
        <v>46053</v>
      </c>
      <c r="I1679">
        <v>1</v>
      </c>
      <c r="J1679">
        <v>3</v>
      </c>
      <c r="K1679">
        <v>2</v>
      </c>
      <c r="L1679">
        <v>6</v>
      </c>
      <c r="M1679" t="s">
        <v>5071</v>
      </c>
      <c r="N1679" t="s">
        <v>5071</v>
      </c>
      <c r="O1679">
        <v>1</v>
      </c>
      <c r="P1679">
        <v>0</v>
      </c>
    </row>
    <row r="1680" spans="1:16" x14ac:dyDescent="0.3">
      <c r="A1680" t="s">
        <v>4367</v>
      </c>
      <c r="B1680" s="1">
        <v>46053.84375</v>
      </c>
      <c r="C1680" t="s">
        <v>47</v>
      </c>
      <c r="D1680" t="s">
        <v>15</v>
      </c>
      <c r="E1680" t="s">
        <v>9</v>
      </c>
      <c r="F1680" t="s">
        <v>10</v>
      </c>
      <c r="G1680">
        <v>0.84375</v>
      </c>
      <c r="H1680" s="1">
        <v>46053</v>
      </c>
      <c r="I1680">
        <v>1</v>
      </c>
      <c r="J1680">
        <v>1</v>
      </c>
      <c r="K1680">
        <v>2</v>
      </c>
      <c r="L1680">
        <v>2</v>
      </c>
      <c r="M1680" t="s">
        <v>5069</v>
      </c>
      <c r="N1680" t="s">
        <v>5069</v>
      </c>
      <c r="O1680">
        <v>1</v>
      </c>
      <c r="P1680">
        <v>0</v>
      </c>
    </row>
    <row r="1681" spans="1:16" x14ac:dyDescent="0.3">
      <c r="A1681" t="s">
        <v>3513</v>
      </c>
      <c r="B1681" s="1">
        <v>46053.861111111109</v>
      </c>
      <c r="C1681" t="s">
        <v>12</v>
      </c>
      <c r="D1681" t="s">
        <v>22</v>
      </c>
      <c r="E1681" t="s">
        <v>9</v>
      </c>
      <c r="F1681" t="s">
        <v>33</v>
      </c>
      <c r="G1681">
        <v>0.86111111111111116</v>
      </c>
      <c r="H1681" s="1">
        <v>46053</v>
      </c>
      <c r="I1681">
        <v>1</v>
      </c>
      <c r="J1681">
        <v>1</v>
      </c>
      <c r="K1681">
        <v>4</v>
      </c>
      <c r="L1681">
        <v>4</v>
      </c>
      <c r="M1681" t="s">
        <v>5069</v>
      </c>
      <c r="N1681" t="s">
        <v>5069</v>
      </c>
      <c r="O1681">
        <v>1</v>
      </c>
      <c r="P1681">
        <v>1</v>
      </c>
    </row>
    <row r="1682" spans="1:16" x14ac:dyDescent="0.3">
      <c r="A1682" t="s">
        <v>1119</v>
      </c>
      <c r="B1682" s="1">
        <v>46053.870138888888</v>
      </c>
      <c r="C1682" t="s">
        <v>7</v>
      </c>
      <c r="D1682" t="s">
        <v>22</v>
      </c>
      <c r="E1682" t="s">
        <v>19</v>
      </c>
      <c r="F1682" t="s">
        <v>20</v>
      </c>
      <c r="G1682">
        <v>0.87013888888888891</v>
      </c>
      <c r="H1682" s="1">
        <v>46053</v>
      </c>
      <c r="I1682">
        <v>1</v>
      </c>
      <c r="J1682">
        <v>3</v>
      </c>
      <c r="K1682">
        <v>2</v>
      </c>
      <c r="L1682">
        <v>6</v>
      </c>
      <c r="M1682" t="s">
        <v>5071</v>
      </c>
      <c r="N1682" t="s">
        <v>5071</v>
      </c>
      <c r="O1682">
        <v>1</v>
      </c>
      <c r="P1682">
        <v>0</v>
      </c>
    </row>
    <row r="1683" spans="1:16" x14ac:dyDescent="0.3">
      <c r="A1683" t="s">
        <v>1897</v>
      </c>
      <c r="B1683" s="1">
        <v>46053.880555555559</v>
      </c>
      <c r="C1683" t="s">
        <v>7</v>
      </c>
      <c r="D1683" t="s">
        <v>18</v>
      </c>
      <c r="E1683" t="s">
        <v>19</v>
      </c>
      <c r="F1683" t="s">
        <v>10</v>
      </c>
      <c r="G1683">
        <v>0.88055555555555554</v>
      </c>
      <c r="H1683" s="1">
        <v>46053</v>
      </c>
      <c r="I1683">
        <v>1</v>
      </c>
      <c r="J1683">
        <v>3</v>
      </c>
      <c r="K1683">
        <v>2</v>
      </c>
      <c r="L1683">
        <v>6</v>
      </c>
      <c r="M1683" t="s">
        <v>5071</v>
      </c>
      <c r="N1683" t="s">
        <v>5071</v>
      </c>
      <c r="O1683">
        <v>1</v>
      </c>
      <c r="P1683">
        <v>0</v>
      </c>
    </row>
    <row r="1684" spans="1:16" x14ac:dyDescent="0.3">
      <c r="A1684" t="s">
        <v>1474</v>
      </c>
      <c r="B1684" s="1">
        <v>46053.893750000003</v>
      </c>
      <c r="C1684" t="s">
        <v>26</v>
      </c>
      <c r="D1684" t="s">
        <v>18</v>
      </c>
      <c r="E1684" t="s">
        <v>19</v>
      </c>
      <c r="F1684" t="s">
        <v>10</v>
      </c>
      <c r="G1684">
        <v>0.89375000000000004</v>
      </c>
      <c r="H1684" s="1">
        <v>46053</v>
      </c>
      <c r="I1684">
        <v>1</v>
      </c>
      <c r="J1684">
        <v>3</v>
      </c>
      <c r="K1684">
        <v>2</v>
      </c>
      <c r="L1684">
        <v>6</v>
      </c>
      <c r="M1684" t="s">
        <v>5071</v>
      </c>
      <c r="N1684" t="s">
        <v>5071</v>
      </c>
      <c r="O1684">
        <v>1</v>
      </c>
      <c r="P1684">
        <v>0</v>
      </c>
    </row>
    <row r="1685" spans="1:16" x14ac:dyDescent="0.3">
      <c r="A1685" t="s">
        <v>1472</v>
      </c>
      <c r="B1685" s="1">
        <v>46053.897916666669</v>
      </c>
      <c r="C1685" t="s">
        <v>47</v>
      </c>
      <c r="D1685" t="s">
        <v>8</v>
      </c>
      <c r="E1685" t="s">
        <v>16</v>
      </c>
      <c r="F1685" t="s">
        <v>10</v>
      </c>
      <c r="G1685">
        <v>0.8979166666666667</v>
      </c>
      <c r="H1685" s="1">
        <v>46053</v>
      </c>
      <c r="I1685">
        <v>1</v>
      </c>
      <c r="J1685">
        <v>1</v>
      </c>
      <c r="K1685">
        <v>2</v>
      </c>
      <c r="L1685">
        <v>2</v>
      </c>
      <c r="M1685" t="s">
        <v>5069</v>
      </c>
      <c r="N1685" t="s">
        <v>5069</v>
      </c>
      <c r="O1685">
        <v>1</v>
      </c>
      <c r="P1685">
        <v>0</v>
      </c>
    </row>
    <row r="1686" spans="1:16" x14ac:dyDescent="0.3">
      <c r="A1686" t="s">
        <v>247</v>
      </c>
      <c r="B1686" s="1">
        <v>46053.904861111114</v>
      </c>
      <c r="C1686" t="s">
        <v>7</v>
      </c>
      <c r="D1686" t="s">
        <v>15</v>
      </c>
      <c r="E1686" t="s">
        <v>19</v>
      </c>
      <c r="F1686" t="s">
        <v>10</v>
      </c>
      <c r="G1686">
        <v>0.90486111111111112</v>
      </c>
      <c r="H1686" s="1">
        <v>46053</v>
      </c>
      <c r="I1686">
        <v>1</v>
      </c>
      <c r="J1686">
        <v>3</v>
      </c>
      <c r="K1686">
        <v>2</v>
      </c>
      <c r="L1686">
        <v>6</v>
      </c>
      <c r="M1686" t="s">
        <v>5071</v>
      </c>
      <c r="N1686" t="s">
        <v>5071</v>
      </c>
      <c r="O1686">
        <v>1</v>
      </c>
      <c r="P1686">
        <v>0</v>
      </c>
    </row>
    <row r="1687" spans="1:16" x14ac:dyDescent="0.3">
      <c r="A1687" t="s">
        <v>2107</v>
      </c>
      <c r="B1687" s="1">
        <v>46053.92291666667</v>
      </c>
      <c r="C1687" t="s">
        <v>47</v>
      </c>
      <c r="D1687" t="s">
        <v>22</v>
      </c>
      <c r="E1687" t="s">
        <v>19</v>
      </c>
      <c r="F1687" t="s">
        <v>20</v>
      </c>
      <c r="G1687">
        <v>0.92291666666666672</v>
      </c>
      <c r="H1687" s="1">
        <v>46053</v>
      </c>
      <c r="I1687">
        <v>1</v>
      </c>
      <c r="J1687">
        <v>1</v>
      </c>
      <c r="K1687">
        <v>2</v>
      </c>
      <c r="L1687">
        <v>2</v>
      </c>
      <c r="M1687" t="s">
        <v>5069</v>
      </c>
      <c r="N1687" t="s">
        <v>5069</v>
      </c>
      <c r="O1687">
        <v>1</v>
      </c>
      <c r="P1687">
        <v>0</v>
      </c>
    </row>
    <row r="1688" spans="1:16" x14ac:dyDescent="0.3">
      <c r="A1688" t="s">
        <v>4042</v>
      </c>
      <c r="B1688" s="1">
        <v>46053.933333333334</v>
      </c>
      <c r="C1688" t="s">
        <v>35</v>
      </c>
      <c r="D1688" t="s">
        <v>15</v>
      </c>
      <c r="E1688" t="s">
        <v>19</v>
      </c>
      <c r="F1688" t="s">
        <v>20</v>
      </c>
      <c r="G1688">
        <v>0.93333333333333335</v>
      </c>
      <c r="H1688" s="1">
        <v>46053</v>
      </c>
      <c r="I1688">
        <v>1</v>
      </c>
      <c r="J1688">
        <v>1</v>
      </c>
      <c r="K1688">
        <v>2</v>
      </c>
      <c r="L1688">
        <v>2</v>
      </c>
      <c r="M1688" t="s">
        <v>5069</v>
      </c>
      <c r="N1688" t="s">
        <v>5069</v>
      </c>
      <c r="O1688">
        <v>1</v>
      </c>
      <c r="P1688">
        <v>0</v>
      </c>
    </row>
    <row r="1689" spans="1:16" x14ac:dyDescent="0.3">
      <c r="A1689" t="s">
        <v>1933</v>
      </c>
      <c r="B1689" s="1">
        <v>46053.935416666667</v>
      </c>
      <c r="C1689" t="s">
        <v>40</v>
      </c>
      <c r="D1689" t="s">
        <v>8</v>
      </c>
      <c r="E1689" t="s">
        <v>16</v>
      </c>
      <c r="F1689" t="s">
        <v>20</v>
      </c>
      <c r="G1689">
        <v>0.93541666666666667</v>
      </c>
      <c r="H1689" s="1">
        <v>46053</v>
      </c>
      <c r="I1689">
        <v>1</v>
      </c>
      <c r="J1689">
        <v>5</v>
      </c>
      <c r="K1689">
        <v>2</v>
      </c>
      <c r="L1689">
        <v>10</v>
      </c>
      <c r="M1689" t="s">
        <v>5071</v>
      </c>
      <c r="N1689" t="s">
        <v>5071</v>
      </c>
      <c r="O1689">
        <v>1</v>
      </c>
      <c r="P1689">
        <v>0</v>
      </c>
    </row>
    <row r="1690" spans="1:16" x14ac:dyDescent="0.3">
      <c r="A1690" t="s">
        <v>4107</v>
      </c>
      <c r="B1690" s="1">
        <v>46053.959722222222</v>
      </c>
      <c r="C1690" t="s">
        <v>47</v>
      </c>
      <c r="D1690" t="s">
        <v>22</v>
      </c>
      <c r="E1690" t="s">
        <v>31</v>
      </c>
      <c r="F1690" t="s">
        <v>13</v>
      </c>
      <c r="G1690">
        <v>0.95972222222222225</v>
      </c>
      <c r="H1690" s="1">
        <v>46053</v>
      </c>
      <c r="I1690">
        <v>1</v>
      </c>
      <c r="J1690">
        <v>1</v>
      </c>
      <c r="K1690">
        <v>1</v>
      </c>
      <c r="L1690">
        <v>1</v>
      </c>
      <c r="M1690" t="s">
        <v>5069</v>
      </c>
      <c r="N1690" t="s">
        <v>5069</v>
      </c>
      <c r="O1690">
        <v>1</v>
      </c>
      <c r="P1690">
        <v>0</v>
      </c>
    </row>
    <row r="1691" spans="1:16" x14ac:dyDescent="0.3">
      <c r="A1691" t="s">
        <v>2431</v>
      </c>
      <c r="B1691" s="1">
        <v>46053.965277777781</v>
      </c>
      <c r="C1691" t="s">
        <v>26</v>
      </c>
      <c r="D1691" t="s">
        <v>8</v>
      </c>
      <c r="E1691" t="s">
        <v>19</v>
      </c>
      <c r="F1691" t="s">
        <v>33</v>
      </c>
      <c r="G1691">
        <v>0.96527777777777779</v>
      </c>
      <c r="H1691" s="1">
        <v>46053</v>
      </c>
      <c r="I1691">
        <v>1</v>
      </c>
      <c r="J1691">
        <v>3</v>
      </c>
      <c r="K1691">
        <v>4</v>
      </c>
      <c r="L1691">
        <v>12</v>
      </c>
      <c r="M1691" t="s">
        <v>5073</v>
      </c>
      <c r="N1691" t="s">
        <v>5073</v>
      </c>
      <c r="O1691">
        <v>1</v>
      </c>
      <c r="P1691">
        <v>1</v>
      </c>
    </row>
    <row r="1692" spans="1:16" x14ac:dyDescent="0.3">
      <c r="A1692" t="s">
        <v>3326</v>
      </c>
      <c r="B1692" s="1">
        <v>46053.999305555553</v>
      </c>
      <c r="C1692" t="s">
        <v>7</v>
      </c>
      <c r="D1692" t="s">
        <v>18</v>
      </c>
      <c r="E1692" t="s">
        <v>19</v>
      </c>
      <c r="F1692" t="s">
        <v>13</v>
      </c>
      <c r="G1692">
        <v>0.99930555555555556</v>
      </c>
      <c r="H1692" s="1">
        <v>46053</v>
      </c>
      <c r="I1692">
        <v>1</v>
      </c>
      <c r="J1692">
        <v>3</v>
      </c>
      <c r="K1692">
        <v>1</v>
      </c>
      <c r="L1692">
        <v>3</v>
      </c>
      <c r="M1692" t="s">
        <v>5069</v>
      </c>
      <c r="N1692" t="s">
        <v>5069</v>
      </c>
      <c r="O1692">
        <v>1</v>
      </c>
      <c r="P1692">
        <v>0</v>
      </c>
    </row>
    <row r="1693" spans="1:16" x14ac:dyDescent="0.3">
      <c r="A1693" t="s">
        <v>3446</v>
      </c>
      <c r="B1693" s="1">
        <v>46054.004166666666</v>
      </c>
      <c r="C1693" t="s">
        <v>7</v>
      </c>
      <c r="D1693" t="s">
        <v>18</v>
      </c>
      <c r="E1693" t="s">
        <v>9</v>
      </c>
      <c r="F1693" t="s">
        <v>20</v>
      </c>
      <c r="G1693">
        <v>4.1666666666666666E-3</v>
      </c>
      <c r="H1693" s="1">
        <v>46054</v>
      </c>
      <c r="I1693">
        <v>2</v>
      </c>
      <c r="J1693">
        <v>3</v>
      </c>
      <c r="K1693">
        <v>2</v>
      </c>
      <c r="L1693">
        <v>6</v>
      </c>
      <c r="M1693" t="s">
        <v>5071</v>
      </c>
      <c r="N1693" t="s">
        <v>5071</v>
      </c>
      <c r="O1693">
        <v>1</v>
      </c>
      <c r="P1693">
        <v>0</v>
      </c>
    </row>
    <row r="1694" spans="1:16" x14ac:dyDescent="0.3">
      <c r="A1694" t="s">
        <v>3831</v>
      </c>
      <c r="B1694" s="1">
        <v>46054.015277777777</v>
      </c>
      <c r="C1694" t="s">
        <v>40</v>
      </c>
      <c r="D1694" t="s">
        <v>18</v>
      </c>
      <c r="E1694" t="s">
        <v>16</v>
      </c>
      <c r="F1694" t="s">
        <v>10</v>
      </c>
      <c r="G1694">
        <v>1.5277777777777777E-2</v>
      </c>
      <c r="H1694" s="1">
        <v>46054</v>
      </c>
      <c r="I1694">
        <v>2</v>
      </c>
      <c r="J1694">
        <v>5</v>
      </c>
      <c r="K1694">
        <v>2</v>
      </c>
      <c r="L1694">
        <v>10</v>
      </c>
      <c r="M1694" t="s">
        <v>5071</v>
      </c>
      <c r="N1694" t="s">
        <v>5071</v>
      </c>
      <c r="O1694">
        <v>1</v>
      </c>
      <c r="P1694">
        <v>0</v>
      </c>
    </row>
    <row r="1695" spans="1:16" x14ac:dyDescent="0.3">
      <c r="A1695" t="s">
        <v>902</v>
      </c>
      <c r="B1695" s="1">
        <v>46054.025694444441</v>
      </c>
      <c r="C1695" t="s">
        <v>26</v>
      </c>
      <c r="D1695" t="s">
        <v>15</v>
      </c>
      <c r="E1695" t="s">
        <v>31</v>
      </c>
      <c r="F1695" t="s">
        <v>33</v>
      </c>
      <c r="G1695">
        <v>2.5694444444444443E-2</v>
      </c>
      <c r="H1695" s="1">
        <v>46054</v>
      </c>
      <c r="I1695">
        <v>2</v>
      </c>
      <c r="J1695">
        <v>3</v>
      </c>
      <c r="K1695">
        <v>4</v>
      </c>
      <c r="L1695">
        <v>12</v>
      </c>
      <c r="M1695" t="s">
        <v>5073</v>
      </c>
      <c r="N1695" t="s">
        <v>5073</v>
      </c>
      <c r="O1695">
        <v>1</v>
      </c>
      <c r="P1695">
        <v>1</v>
      </c>
    </row>
    <row r="1696" spans="1:16" x14ac:dyDescent="0.3">
      <c r="A1696" t="s">
        <v>2673</v>
      </c>
      <c r="B1696" s="1">
        <v>46054.038194444445</v>
      </c>
      <c r="C1696" t="s">
        <v>7</v>
      </c>
      <c r="D1696" t="s">
        <v>18</v>
      </c>
      <c r="E1696" t="s">
        <v>19</v>
      </c>
      <c r="F1696" t="s">
        <v>10</v>
      </c>
      <c r="G1696">
        <v>3.8194444444444448E-2</v>
      </c>
      <c r="H1696" s="1">
        <v>46054</v>
      </c>
      <c r="I1696">
        <v>2</v>
      </c>
      <c r="J1696">
        <v>3</v>
      </c>
      <c r="K1696">
        <v>2</v>
      </c>
      <c r="L1696">
        <v>6</v>
      </c>
      <c r="M1696" t="s">
        <v>5071</v>
      </c>
      <c r="N1696" t="s">
        <v>5071</v>
      </c>
      <c r="O1696">
        <v>1</v>
      </c>
      <c r="P1696">
        <v>0</v>
      </c>
    </row>
    <row r="1697" spans="1:16" x14ac:dyDescent="0.3">
      <c r="A1697" t="s">
        <v>2811</v>
      </c>
      <c r="B1697" s="1">
        <v>46054.076388888891</v>
      </c>
      <c r="C1697" t="s">
        <v>7</v>
      </c>
      <c r="D1697" t="s">
        <v>8</v>
      </c>
      <c r="E1697" t="s">
        <v>19</v>
      </c>
      <c r="F1697" t="s">
        <v>33</v>
      </c>
      <c r="G1697">
        <v>7.6388888888888895E-2</v>
      </c>
      <c r="H1697" s="1">
        <v>46054</v>
      </c>
      <c r="I1697">
        <v>2</v>
      </c>
      <c r="J1697">
        <v>3</v>
      </c>
      <c r="K1697">
        <v>4</v>
      </c>
      <c r="L1697">
        <v>12</v>
      </c>
      <c r="M1697" t="s">
        <v>5073</v>
      </c>
      <c r="N1697" t="s">
        <v>5073</v>
      </c>
      <c r="O1697">
        <v>1</v>
      </c>
      <c r="P1697">
        <v>1</v>
      </c>
    </row>
    <row r="1698" spans="1:16" x14ac:dyDescent="0.3">
      <c r="A1698" t="s">
        <v>710</v>
      </c>
      <c r="B1698" s="1">
        <v>46054.076388888891</v>
      </c>
      <c r="C1698" t="s">
        <v>7</v>
      </c>
      <c r="D1698" t="s">
        <v>22</v>
      </c>
      <c r="E1698" t="s">
        <v>19</v>
      </c>
      <c r="F1698" t="s">
        <v>13</v>
      </c>
      <c r="G1698">
        <v>7.6388888888888895E-2</v>
      </c>
      <c r="H1698" s="1">
        <v>46054</v>
      </c>
      <c r="I1698">
        <v>2</v>
      </c>
      <c r="J1698">
        <v>3</v>
      </c>
      <c r="K1698">
        <v>1</v>
      </c>
      <c r="L1698">
        <v>3</v>
      </c>
      <c r="M1698" t="s">
        <v>5069</v>
      </c>
      <c r="N1698" t="s">
        <v>5069</v>
      </c>
      <c r="O1698">
        <v>1</v>
      </c>
      <c r="P1698">
        <v>0</v>
      </c>
    </row>
    <row r="1699" spans="1:16" x14ac:dyDescent="0.3">
      <c r="A1699" t="s">
        <v>561</v>
      </c>
      <c r="B1699" s="1">
        <v>46054.122916666667</v>
      </c>
      <c r="C1699" t="s">
        <v>35</v>
      </c>
      <c r="D1699" t="s">
        <v>8</v>
      </c>
      <c r="E1699" t="s">
        <v>9</v>
      </c>
      <c r="F1699" t="s">
        <v>20</v>
      </c>
      <c r="G1699">
        <v>0.12291666666666666</v>
      </c>
      <c r="H1699" s="1">
        <v>46054</v>
      </c>
      <c r="I1699">
        <v>2</v>
      </c>
      <c r="J1699">
        <v>1</v>
      </c>
      <c r="K1699">
        <v>2</v>
      </c>
      <c r="L1699">
        <v>2</v>
      </c>
      <c r="M1699" t="s">
        <v>5069</v>
      </c>
      <c r="N1699" t="s">
        <v>5069</v>
      </c>
      <c r="O1699">
        <v>1</v>
      </c>
      <c r="P1699">
        <v>0</v>
      </c>
    </row>
    <row r="1700" spans="1:16" x14ac:dyDescent="0.3">
      <c r="A1700" t="s">
        <v>1228</v>
      </c>
      <c r="B1700" s="1">
        <v>46054.131944444445</v>
      </c>
      <c r="C1700" t="s">
        <v>7</v>
      </c>
      <c r="D1700" t="s">
        <v>22</v>
      </c>
      <c r="E1700" t="s">
        <v>16</v>
      </c>
      <c r="F1700" t="s">
        <v>33</v>
      </c>
      <c r="G1700">
        <v>0.13194444444444445</v>
      </c>
      <c r="H1700" s="1">
        <v>46054</v>
      </c>
      <c r="I1700">
        <v>2</v>
      </c>
      <c r="J1700">
        <v>3</v>
      </c>
      <c r="K1700">
        <v>4</v>
      </c>
      <c r="L1700">
        <v>12</v>
      </c>
      <c r="M1700" t="s">
        <v>5073</v>
      </c>
      <c r="N1700" t="s">
        <v>5073</v>
      </c>
      <c r="O1700">
        <v>1</v>
      </c>
      <c r="P1700">
        <v>1</v>
      </c>
    </row>
    <row r="1701" spans="1:16" x14ac:dyDescent="0.3">
      <c r="A1701" t="s">
        <v>142</v>
      </c>
      <c r="B1701" s="1">
        <v>46054.143055555556</v>
      </c>
      <c r="C1701" t="s">
        <v>40</v>
      </c>
      <c r="D1701" t="s">
        <v>22</v>
      </c>
      <c r="E1701" t="s">
        <v>16</v>
      </c>
      <c r="F1701" t="s">
        <v>13</v>
      </c>
      <c r="G1701">
        <v>0.14305555555555555</v>
      </c>
      <c r="H1701" s="1">
        <v>46054</v>
      </c>
      <c r="I1701">
        <v>2</v>
      </c>
      <c r="J1701">
        <v>5</v>
      </c>
      <c r="K1701">
        <v>1</v>
      </c>
      <c r="L1701">
        <v>5</v>
      </c>
      <c r="M1701" t="s">
        <v>5071</v>
      </c>
      <c r="N1701" t="s">
        <v>5071</v>
      </c>
      <c r="O1701">
        <v>1</v>
      </c>
      <c r="P1701">
        <v>0</v>
      </c>
    </row>
    <row r="1702" spans="1:16" x14ac:dyDescent="0.3">
      <c r="A1702" t="s">
        <v>4705</v>
      </c>
      <c r="B1702" s="1">
        <v>46054.145138888889</v>
      </c>
      <c r="C1702" t="s">
        <v>26</v>
      </c>
      <c r="D1702" t="s">
        <v>15</v>
      </c>
      <c r="E1702" t="s">
        <v>19</v>
      </c>
      <c r="F1702" t="s">
        <v>20</v>
      </c>
      <c r="G1702">
        <v>0.1451388888888889</v>
      </c>
      <c r="H1702" s="1">
        <v>46054</v>
      </c>
      <c r="I1702">
        <v>2</v>
      </c>
      <c r="J1702">
        <v>3</v>
      </c>
      <c r="K1702">
        <v>2</v>
      </c>
      <c r="L1702">
        <v>6</v>
      </c>
      <c r="M1702" t="s">
        <v>5071</v>
      </c>
      <c r="N1702" t="s">
        <v>5071</v>
      </c>
      <c r="O1702">
        <v>1</v>
      </c>
      <c r="P1702">
        <v>0</v>
      </c>
    </row>
    <row r="1703" spans="1:16" x14ac:dyDescent="0.3">
      <c r="A1703" t="s">
        <v>2819</v>
      </c>
      <c r="B1703" s="1">
        <v>46054.146527777775</v>
      </c>
      <c r="C1703" t="s">
        <v>7</v>
      </c>
      <c r="D1703" t="s">
        <v>18</v>
      </c>
      <c r="E1703" t="s">
        <v>19</v>
      </c>
      <c r="F1703" t="s">
        <v>53</v>
      </c>
      <c r="G1703">
        <v>0.14652777777777778</v>
      </c>
      <c r="H1703" s="1">
        <v>46054</v>
      </c>
      <c r="I1703">
        <v>2</v>
      </c>
      <c r="J1703">
        <v>3</v>
      </c>
      <c r="K1703">
        <v>5</v>
      </c>
      <c r="L1703">
        <v>15</v>
      </c>
      <c r="M1703" t="s">
        <v>5073</v>
      </c>
      <c r="N1703" t="s">
        <v>5073</v>
      </c>
      <c r="O1703">
        <v>1</v>
      </c>
      <c r="P1703">
        <v>1</v>
      </c>
    </row>
    <row r="1704" spans="1:16" x14ac:dyDescent="0.3">
      <c r="A1704" t="s">
        <v>1424</v>
      </c>
      <c r="B1704" s="1">
        <v>46054.172222222223</v>
      </c>
      <c r="C1704" t="s">
        <v>26</v>
      </c>
      <c r="D1704" t="s">
        <v>18</v>
      </c>
      <c r="E1704" t="s">
        <v>31</v>
      </c>
      <c r="F1704" t="s">
        <v>13</v>
      </c>
      <c r="G1704">
        <v>0.17222222222222222</v>
      </c>
      <c r="H1704" s="1">
        <v>46054</v>
      </c>
      <c r="I1704">
        <v>2</v>
      </c>
      <c r="J1704">
        <v>3</v>
      </c>
      <c r="K1704">
        <v>1</v>
      </c>
      <c r="L1704">
        <v>3</v>
      </c>
      <c r="M1704" t="s">
        <v>5069</v>
      </c>
      <c r="N1704" t="s">
        <v>5069</v>
      </c>
      <c r="O1704">
        <v>1</v>
      </c>
      <c r="P1704">
        <v>0</v>
      </c>
    </row>
    <row r="1705" spans="1:16" x14ac:dyDescent="0.3">
      <c r="A1705" t="s">
        <v>1167</v>
      </c>
      <c r="B1705" s="1">
        <v>46054.173611111109</v>
      </c>
      <c r="C1705" t="s">
        <v>7</v>
      </c>
      <c r="D1705" t="s">
        <v>18</v>
      </c>
      <c r="E1705" t="s">
        <v>19</v>
      </c>
      <c r="F1705" t="s">
        <v>20</v>
      </c>
      <c r="G1705">
        <v>0.1736111111111111</v>
      </c>
      <c r="H1705" s="1">
        <v>46054</v>
      </c>
      <c r="I1705">
        <v>2</v>
      </c>
      <c r="J1705">
        <v>3</v>
      </c>
      <c r="K1705">
        <v>2</v>
      </c>
      <c r="L1705">
        <v>6</v>
      </c>
      <c r="M1705" t="s">
        <v>5071</v>
      </c>
      <c r="N1705" t="s">
        <v>5071</v>
      </c>
      <c r="O1705">
        <v>1</v>
      </c>
      <c r="P1705">
        <v>0</v>
      </c>
    </row>
    <row r="1706" spans="1:16" x14ac:dyDescent="0.3">
      <c r="A1706" t="s">
        <v>2868</v>
      </c>
      <c r="B1706" s="1">
        <v>46054.188888888886</v>
      </c>
      <c r="C1706" t="s">
        <v>12</v>
      </c>
      <c r="D1706" t="s">
        <v>8</v>
      </c>
      <c r="E1706" t="s">
        <v>9</v>
      </c>
      <c r="F1706" t="s">
        <v>33</v>
      </c>
      <c r="G1706">
        <v>0.18888888888888888</v>
      </c>
      <c r="H1706" s="1">
        <v>46054</v>
      </c>
      <c r="I1706">
        <v>2</v>
      </c>
      <c r="J1706">
        <v>1</v>
      </c>
      <c r="K1706">
        <v>4</v>
      </c>
      <c r="L1706">
        <v>4</v>
      </c>
      <c r="M1706" t="s">
        <v>5069</v>
      </c>
      <c r="N1706" t="s">
        <v>5069</v>
      </c>
      <c r="O1706">
        <v>1</v>
      </c>
      <c r="P1706">
        <v>1</v>
      </c>
    </row>
    <row r="1707" spans="1:16" x14ac:dyDescent="0.3">
      <c r="A1707" t="s">
        <v>2957</v>
      </c>
      <c r="B1707" s="1">
        <v>46054.224305555559</v>
      </c>
      <c r="C1707" t="s">
        <v>7</v>
      </c>
      <c r="D1707" t="s">
        <v>18</v>
      </c>
      <c r="E1707" t="s">
        <v>19</v>
      </c>
      <c r="F1707" t="s">
        <v>33</v>
      </c>
      <c r="G1707">
        <v>0.22430555555555556</v>
      </c>
      <c r="H1707" s="1">
        <v>46054</v>
      </c>
      <c r="I1707">
        <v>2</v>
      </c>
      <c r="J1707">
        <v>3</v>
      </c>
      <c r="K1707">
        <v>4</v>
      </c>
      <c r="L1707">
        <v>12</v>
      </c>
      <c r="M1707" t="s">
        <v>5073</v>
      </c>
      <c r="N1707" t="s">
        <v>5073</v>
      </c>
      <c r="O1707">
        <v>1</v>
      </c>
      <c r="P1707">
        <v>1</v>
      </c>
    </row>
    <row r="1708" spans="1:16" x14ac:dyDescent="0.3">
      <c r="A1708" t="s">
        <v>102</v>
      </c>
      <c r="B1708" s="1">
        <v>46054.230555555558</v>
      </c>
      <c r="C1708" t="s">
        <v>40</v>
      </c>
      <c r="D1708" t="s">
        <v>15</v>
      </c>
      <c r="E1708" t="s">
        <v>16</v>
      </c>
      <c r="F1708" t="s">
        <v>10</v>
      </c>
      <c r="G1708">
        <v>0.23055555555555557</v>
      </c>
      <c r="H1708" s="1">
        <v>46054</v>
      </c>
      <c r="I1708">
        <v>2</v>
      </c>
      <c r="J1708">
        <v>5</v>
      </c>
      <c r="K1708">
        <v>2</v>
      </c>
      <c r="L1708">
        <v>10</v>
      </c>
      <c r="M1708" t="s">
        <v>5071</v>
      </c>
      <c r="N1708" t="s">
        <v>5071</v>
      </c>
      <c r="O1708">
        <v>1</v>
      </c>
      <c r="P1708">
        <v>0</v>
      </c>
    </row>
    <row r="1709" spans="1:16" x14ac:dyDescent="0.3">
      <c r="A1709" t="s">
        <v>1405</v>
      </c>
      <c r="B1709" s="1">
        <v>46054.231249999997</v>
      </c>
      <c r="C1709" t="s">
        <v>47</v>
      </c>
      <c r="D1709" t="s">
        <v>8</v>
      </c>
      <c r="E1709" t="s">
        <v>19</v>
      </c>
      <c r="F1709" t="s">
        <v>20</v>
      </c>
      <c r="G1709">
        <v>0.23125000000000001</v>
      </c>
      <c r="H1709" s="1">
        <v>46054</v>
      </c>
      <c r="I1709">
        <v>2</v>
      </c>
      <c r="J1709">
        <v>1</v>
      </c>
      <c r="K1709">
        <v>2</v>
      </c>
      <c r="L1709">
        <v>2</v>
      </c>
      <c r="M1709" t="s">
        <v>5069</v>
      </c>
      <c r="N1709" t="s">
        <v>5069</v>
      </c>
      <c r="O1709">
        <v>1</v>
      </c>
      <c r="P1709">
        <v>0</v>
      </c>
    </row>
    <row r="1710" spans="1:16" x14ac:dyDescent="0.3">
      <c r="A1710" t="s">
        <v>3752</v>
      </c>
      <c r="B1710" s="1">
        <v>46054.265277777777</v>
      </c>
      <c r="C1710" t="s">
        <v>7</v>
      </c>
      <c r="D1710" t="s">
        <v>15</v>
      </c>
      <c r="E1710" t="s">
        <v>19</v>
      </c>
      <c r="F1710" t="s">
        <v>13</v>
      </c>
      <c r="G1710">
        <v>0.26527777777777778</v>
      </c>
      <c r="H1710" s="1">
        <v>46054</v>
      </c>
      <c r="I1710">
        <v>2</v>
      </c>
      <c r="J1710">
        <v>3</v>
      </c>
      <c r="K1710">
        <v>1</v>
      </c>
      <c r="L1710">
        <v>3</v>
      </c>
      <c r="M1710" t="s">
        <v>5069</v>
      </c>
      <c r="N1710" t="s">
        <v>5069</v>
      </c>
      <c r="O1710">
        <v>1</v>
      </c>
      <c r="P1710">
        <v>0</v>
      </c>
    </row>
    <row r="1711" spans="1:16" x14ac:dyDescent="0.3">
      <c r="A1711" t="s">
        <v>3720</v>
      </c>
      <c r="B1711" s="1">
        <v>46054.300694444442</v>
      </c>
      <c r="C1711" t="s">
        <v>7</v>
      </c>
      <c r="D1711" t="s">
        <v>18</v>
      </c>
      <c r="E1711" t="s">
        <v>19</v>
      </c>
      <c r="F1711" t="s">
        <v>10</v>
      </c>
      <c r="G1711">
        <v>0.30069444444444443</v>
      </c>
      <c r="H1711" s="1">
        <v>46054</v>
      </c>
      <c r="I1711">
        <v>2</v>
      </c>
      <c r="J1711">
        <v>3</v>
      </c>
      <c r="K1711">
        <v>2</v>
      </c>
      <c r="L1711">
        <v>6</v>
      </c>
      <c r="M1711" t="s">
        <v>5071</v>
      </c>
      <c r="N1711" t="s">
        <v>5071</v>
      </c>
      <c r="O1711">
        <v>1</v>
      </c>
      <c r="P1711">
        <v>0</v>
      </c>
    </row>
    <row r="1712" spans="1:16" x14ac:dyDescent="0.3">
      <c r="A1712" t="s">
        <v>3570</v>
      </c>
      <c r="B1712" s="1">
        <v>46054.306944444441</v>
      </c>
      <c r="C1712" t="s">
        <v>26</v>
      </c>
      <c r="D1712" t="s">
        <v>22</v>
      </c>
      <c r="E1712" t="s">
        <v>16</v>
      </c>
      <c r="F1712" t="s">
        <v>20</v>
      </c>
      <c r="G1712">
        <v>0.30694444444444446</v>
      </c>
      <c r="H1712" s="1">
        <v>46054</v>
      </c>
      <c r="I1712">
        <v>2</v>
      </c>
      <c r="J1712">
        <v>3</v>
      </c>
      <c r="K1712">
        <v>2</v>
      </c>
      <c r="L1712">
        <v>6</v>
      </c>
      <c r="M1712" t="s">
        <v>5071</v>
      </c>
      <c r="N1712" t="s">
        <v>5071</v>
      </c>
      <c r="O1712">
        <v>1</v>
      </c>
      <c r="P1712">
        <v>0</v>
      </c>
    </row>
    <row r="1713" spans="1:16" x14ac:dyDescent="0.3">
      <c r="A1713" t="s">
        <v>3554</v>
      </c>
      <c r="B1713" s="1">
        <v>46054.307638888888</v>
      </c>
      <c r="C1713" t="s">
        <v>40</v>
      </c>
      <c r="D1713" t="s">
        <v>15</v>
      </c>
      <c r="E1713" t="s">
        <v>16</v>
      </c>
      <c r="F1713" t="s">
        <v>33</v>
      </c>
      <c r="G1713">
        <v>0.30763888888888891</v>
      </c>
      <c r="H1713" s="1">
        <v>46054</v>
      </c>
      <c r="I1713">
        <v>2</v>
      </c>
      <c r="J1713">
        <v>5</v>
      </c>
      <c r="K1713">
        <v>4</v>
      </c>
      <c r="L1713">
        <v>20</v>
      </c>
      <c r="M1713" t="s">
        <v>5075</v>
      </c>
      <c r="N1713" t="s">
        <v>5076</v>
      </c>
      <c r="O1713">
        <v>1</v>
      </c>
      <c r="P1713">
        <v>1</v>
      </c>
    </row>
    <row r="1714" spans="1:16" x14ac:dyDescent="0.3">
      <c r="A1714" t="s">
        <v>3245</v>
      </c>
      <c r="B1714" s="1">
        <v>46054.320833333331</v>
      </c>
      <c r="C1714" t="s">
        <v>47</v>
      </c>
      <c r="D1714" t="s">
        <v>18</v>
      </c>
      <c r="E1714" t="s">
        <v>9</v>
      </c>
      <c r="F1714" t="s">
        <v>20</v>
      </c>
      <c r="G1714">
        <v>0.32083333333333336</v>
      </c>
      <c r="H1714" s="1">
        <v>46054</v>
      </c>
      <c r="I1714">
        <v>2</v>
      </c>
      <c r="J1714">
        <v>1</v>
      </c>
      <c r="K1714">
        <v>2</v>
      </c>
      <c r="L1714">
        <v>2</v>
      </c>
      <c r="M1714" t="s">
        <v>5069</v>
      </c>
      <c r="N1714" t="s">
        <v>5069</v>
      </c>
      <c r="O1714">
        <v>1</v>
      </c>
      <c r="P1714">
        <v>0</v>
      </c>
    </row>
    <row r="1715" spans="1:16" x14ac:dyDescent="0.3">
      <c r="A1715" t="s">
        <v>3247</v>
      </c>
      <c r="B1715" s="1">
        <v>46054.321527777778</v>
      </c>
      <c r="C1715" t="s">
        <v>7</v>
      </c>
      <c r="D1715" t="s">
        <v>22</v>
      </c>
      <c r="E1715" t="s">
        <v>19</v>
      </c>
      <c r="F1715" t="s">
        <v>10</v>
      </c>
      <c r="G1715">
        <v>0.3215277777777778</v>
      </c>
      <c r="H1715" s="1">
        <v>46054</v>
      </c>
      <c r="I1715">
        <v>2</v>
      </c>
      <c r="J1715">
        <v>3</v>
      </c>
      <c r="K1715">
        <v>2</v>
      </c>
      <c r="L1715">
        <v>6</v>
      </c>
      <c r="M1715" t="s">
        <v>5071</v>
      </c>
      <c r="N1715" t="s">
        <v>5071</v>
      </c>
      <c r="O1715">
        <v>1</v>
      </c>
      <c r="P1715">
        <v>0</v>
      </c>
    </row>
    <row r="1716" spans="1:16" x14ac:dyDescent="0.3">
      <c r="A1716" t="s">
        <v>4972</v>
      </c>
      <c r="B1716" s="1">
        <v>46054.365972222222</v>
      </c>
      <c r="C1716" t="s">
        <v>7</v>
      </c>
      <c r="D1716" t="s">
        <v>15</v>
      </c>
      <c r="E1716" t="s">
        <v>9</v>
      </c>
      <c r="F1716" t="s">
        <v>53</v>
      </c>
      <c r="G1716">
        <v>0.3659722222222222</v>
      </c>
      <c r="H1716" s="1">
        <v>46054</v>
      </c>
      <c r="I1716">
        <v>2</v>
      </c>
      <c r="J1716">
        <v>3</v>
      </c>
      <c r="K1716">
        <v>5</v>
      </c>
      <c r="L1716">
        <v>15</v>
      </c>
      <c r="M1716" t="s">
        <v>5073</v>
      </c>
      <c r="N1716" t="s">
        <v>5073</v>
      </c>
      <c r="O1716">
        <v>1</v>
      </c>
      <c r="P1716">
        <v>1</v>
      </c>
    </row>
    <row r="1717" spans="1:16" x14ac:dyDescent="0.3">
      <c r="A1717" t="s">
        <v>1972</v>
      </c>
      <c r="B1717" s="1">
        <v>46054.369444444441</v>
      </c>
      <c r="C1717" t="s">
        <v>35</v>
      </c>
      <c r="D1717" t="s">
        <v>8</v>
      </c>
      <c r="E1717" t="s">
        <v>16</v>
      </c>
      <c r="F1717" t="s">
        <v>13</v>
      </c>
      <c r="G1717">
        <v>0.36944444444444446</v>
      </c>
      <c r="H1717" s="1">
        <v>46054</v>
      </c>
      <c r="I1717">
        <v>2</v>
      </c>
      <c r="J1717">
        <v>1</v>
      </c>
      <c r="K1717">
        <v>1</v>
      </c>
      <c r="L1717">
        <v>1</v>
      </c>
      <c r="M1717" t="s">
        <v>5069</v>
      </c>
      <c r="N1717" t="s">
        <v>5069</v>
      </c>
      <c r="O1717">
        <v>1</v>
      </c>
      <c r="P1717">
        <v>0</v>
      </c>
    </row>
    <row r="1718" spans="1:16" x14ac:dyDescent="0.3">
      <c r="A1718" t="s">
        <v>2909</v>
      </c>
      <c r="B1718" s="1">
        <v>46054.376388888886</v>
      </c>
      <c r="C1718" t="s">
        <v>47</v>
      </c>
      <c r="D1718" t="s">
        <v>22</v>
      </c>
      <c r="E1718" t="s">
        <v>19</v>
      </c>
      <c r="F1718" t="s">
        <v>20</v>
      </c>
      <c r="G1718">
        <v>0.37638888888888888</v>
      </c>
      <c r="H1718" s="1">
        <v>46054</v>
      </c>
      <c r="I1718">
        <v>2</v>
      </c>
      <c r="J1718">
        <v>1</v>
      </c>
      <c r="K1718">
        <v>2</v>
      </c>
      <c r="L1718">
        <v>2</v>
      </c>
      <c r="M1718" t="s">
        <v>5069</v>
      </c>
      <c r="N1718" t="s">
        <v>5069</v>
      </c>
      <c r="O1718">
        <v>1</v>
      </c>
      <c r="P1718">
        <v>0</v>
      </c>
    </row>
    <row r="1719" spans="1:16" x14ac:dyDescent="0.3">
      <c r="A1719" t="s">
        <v>4539</v>
      </c>
      <c r="B1719" s="1">
        <v>46054.396527777775</v>
      </c>
      <c r="C1719" t="s">
        <v>47</v>
      </c>
      <c r="D1719" t="s">
        <v>15</v>
      </c>
      <c r="E1719" t="s">
        <v>9</v>
      </c>
      <c r="F1719" t="s">
        <v>33</v>
      </c>
      <c r="G1719">
        <v>0.39652777777777776</v>
      </c>
      <c r="H1719" s="1">
        <v>46054</v>
      </c>
      <c r="I1719">
        <v>2</v>
      </c>
      <c r="J1719">
        <v>1</v>
      </c>
      <c r="K1719">
        <v>4</v>
      </c>
      <c r="L1719">
        <v>4</v>
      </c>
      <c r="M1719" t="s">
        <v>5069</v>
      </c>
      <c r="N1719" t="s">
        <v>5069</v>
      </c>
      <c r="O1719">
        <v>1</v>
      </c>
      <c r="P1719">
        <v>1</v>
      </c>
    </row>
    <row r="1720" spans="1:16" x14ac:dyDescent="0.3">
      <c r="A1720" t="s">
        <v>2857</v>
      </c>
      <c r="B1720" s="1">
        <v>46054.40902777778</v>
      </c>
      <c r="C1720" t="s">
        <v>7</v>
      </c>
      <c r="D1720" t="s">
        <v>8</v>
      </c>
      <c r="E1720" t="s">
        <v>19</v>
      </c>
      <c r="F1720" t="s">
        <v>20</v>
      </c>
      <c r="G1720">
        <v>0.40902777777777777</v>
      </c>
      <c r="H1720" s="1">
        <v>46054</v>
      </c>
      <c r="I1720">
        <v>2</v>
      </c>
      <c r="J1720">
        <v>3</v>
      </c>
      <c r="K1720">
        <v>2</v>
      </c>
      <c r="L1720">
        <v>6</v>
      </c>
      <c r="M1720" t="s">
        <v>5071</v>
      </c>
      <c r="N1720" t="s">
        <v>5071</v>
      </c>
      <c r="O1720">
        <v>1</v>
      </c>
      <c r="P1720">
        <v>0</v>
      </c>
    </row>
    <row r="1721" spans="1:16" x14ac:dyDescent="0.3">
      <c r="A1721" t="s">
        <v>2379</v>
      </c>
      <c r="B1721" s="1">
        <v>46054.411111111112</v>
      </c>
      <c r="C1721" t="s">
        <v>7</v>
      </c>
      <c r="D1721" t="s">
        <v>18</v>
      </c>
      <c r="E1721" t="s">
        <v>19</v>
      </c>
      <c r="F1721" t="s">
        <v>20</v>
      </c>
      <c r="G1721">
        <v>0.41111111111111109</v>
      </c>
      <c r="H1721" s="1">
        <v>46054</v>
      </c>
      <c r="I1721">
        <v>2</v>
      </c>
      <c r="J1721">
        <v>3</v>
      </c>
      <c r="K1721">
        <v>2</v>
      </c>
      <c r="L1721">
        <v>6</v>
      </c>
      <c r="M1721" t="s">
        <v>5071</v>
      </c>
      <c r="N1721" t="s">
        <v>5071</v>
      </c>
      <c r="O1721">
        <v>1</v>
      </c>
      <c r="P1721">
        <v>0</v>
      </c>
    </row>
    <row r="1722" spans="1:16" x14ac:dyDescent="0.3">
      <c r="A1722" t="s">
        <v>4406</v>
      </c>
      <c r="B1722" s="1">
        <v>46054.429861111108</v>
      </c>
      <c r="C1722" t="s">
        <v>7</v>
      </c>
      <c r="D1722" t="s">
        <v>22</v>
      </c>
      <c r="E1722" t="s">
        <v>19</v>
      </c>
      <c r="F1722" t="s">
        <v>10</v>
      </c>
      <c r="G1722">
        <v>0.42986111111111114</v>
      </c>
      <c r="H1722" s="1">
        <v>46054</v>
      </c>
      <c r="I1722">
        <v>2</v>
      </c>
      <c r="J1722">
        <v>3</v>
      </c>
      <c r="K1722">
        <v>2</v>
      </c>
      <c r="L1722">
        <v>6</v>
      </c>
      <c r="M1722" t="s">
        <v>5071</v>
      </c>
      <c r="N1722" t="s">
        <v>5071</v>
      </c>
      <c r="O1722">
        <v>1</v>
      </c>
      <c r="P1722">
        <v>0</v>
      </c>
    </row>
    <row r="1723" spans="1:16" x14ac:dyDescent="0.3">
      <c r="A1723" t="s">
        <v>4771</v>
      </c>
      <c r="B1723" s="1">
        <v>46054.445833333331</v>
      </c>
      <c r="C1723" t="s">
        <v>7</v>
      </c>
      <c r="D1723" t="s">
        <v>8</v>
      </c>
      <c r="E1723" t="s">
        <v>19</v>
      </c>
      <c r="F1723" t="s">
        <v>20</v>
      </c>
      <c r="G1723">
        <v>0.44583333333333336</v>
      </c>
      <c r="H1723" s="1">
        <v>46054</v>
      </c>
      <c r="I1723">
        <v>2</v>
      </c>
      <c r="J1723">
        <v>3</v>
      </c>
      <c r="K1723">
        <v>2</v>
      </c>
      <c r="L1723">
        <v>6</v>
      </c>
      <c r="M1723" t="s">
        <v>5071</v>
      </c>
      <c r="N1723" t="s">
        <v>5071</v>
      </c>
      <c r="O1723">
        <v>1</v>
      </c>
      <c r="P1723">
        <v>0</v>
      </c>
    </row>
    <row r="1724" spans="1:16" x14ac:dyDescent="0.3">
      <c r="A1724" t="s">
        <v>1774</v>
      </c>
      <c r="B1724" s="1">
        <v>46054.455555555556</v>
      </c>
      <c r="C1724" t="s">
        <v>7</v>
      </c>
      <c r="D1724" t="s">
        <v>22</v>
      </c>
      <c r="E1724" t="s">
        <v>19</v>
      </c>
      <c r="F1724" t="s">
        <v>10</v>
      </c>
      <c r="G1724">
        <v>0.45555555555555555</v>
      </c>
      <c r="H1724" s="1">
        <v>46054</v>
      </c>
      <c r="I1724">
        <v>2</v>
      </c>
      <c r="J1724">
        <v>3</v>
      </c>
      <c r="K1724">
        <v>2</v>
      </c>
      <c r="L1724">
        <v>6</v>
      </c>
      <c r="M1724" t="s">
        <v>5071</v>
      </c>
      <c r="N1724" t="s">
        <v>5071</v>
      </c>
      <c r="O1724">
        <v>1</v>
      </c>
      <c r="P1724">
        <v>0</v>
      </c>
    </row>
    <row r="1725" spans="1:16" x14ac:dyDescent="0.3">
      <c r="A1725" t="s">
        <v>424</v>
      </c>
      <c r="B1725" s="1">
        <v>46054.474305555559</v>
      </c>
      <c r="C1725" t="s">
        <v>7</v>
      </c>
      <c r="D1725" t="s">
        <v>18</v>
      </c>
      <c r="E1725" t="s">
        <v>19</v>
      </c>
      <c r="F1725" t="s">
        <v>13</v>
      </c>
      <c r="G1725">
        <v>0.47430555555555554</v>
      </c>
      <c r="H1725" s="1">
        <v>46054</v>
      </c>
      <c r="I1725">
        <v>2</v>
      </c>
      <c r="J1725">
        <v>3</v>
      </c>
      <c r="K1725">
        <v>1</v>
      </c>
      <c r="L1725">
        <v>3</v>
      </c>
      <c r="M1725" t="s">
        <v>5069</v>
      </c>
      <c r="N1725" t="s">
        <v>5069</v>
      </c>
      <c r="O1725">
        <v>1</v>
      </c>
      <c r="P1725">
        <v>0</v>
      </c>
    </row>
    <row r="1726" spans="1:16" x14ac:dyDescent="0.3">
      <c r="A1726" t="s">
        <v>3210</v>
      </c>
      <c r="B1726" s="1">
        <v>46054.521527777775</v>
      </c>
      <c r="C1726" t="s">
        <v>40</v>
      </c>
      <c r="D1726" t="s">
        <v>8</v>
      </c>
      <c r="E1726" t="s">
        <v>16</v>
      </c>
      <c r="F1726" t="s">
        <v>10</v>
      </c>
      <c r="G1726">
        <v>0.52152777777777781</v>
      </c>
      <c r="H1726" s="1">
        <v>46054</v>
      </c>
      <c r="I1726">
        <v>2</v>
      </c>
      <c r="J1726">
        <v>5</v>
      </c>
      <c r="K1726">
        <v>2</v>
      </c>
      <c r="L1726">
        <v>10</v>
      </c>
      <c r="M1726" t="s">
        <v>5071</v>
      </c>
      <c r="N1726" t="s">
        <v>5071</v>
      </c>
      <c r="O1726">
        <v>1</v>
      </c>
      <c r="P1726">
        <v>0</v>
      </c>
    </row>
    <row r="1727" spans="1:16" x14ac:dyDescent="0.3">
      <c r="A1727" t="s">
        <v>1631</v>
      </c>
      <c r="B1727" s="1">
        <v>46054.529861111114</v>
      </c>
      <c r="C1727" t="s">
        <v>26</v>
      </c>
      <c r="D1727" t="s">
        <v>22</v>
      </c>
      <c r="E1727" t="s">
        <v>19</v>
      </c>
      <c r="F1727" t="s">
        <v>13</v>
      </c>
      <c r="G1727">
        <v>0.52986111111111112</v>
      </c>
      <c r="H1727" s="1">
        <v>46054</v>
      </c>
      <c r="I1727">
        <v>2</v>
      </c>
      <c r="J1727">
        <v>3</v>
      </c>
      <c r="K1727">
        <v>1</v>
      </c>
      <c r="L1727">
        <v>3</v>
      </c>
      <c r="M1727" t="s">
        <v>5069</v>
      </c>
      <c r="N1727" t="s">
        <v>5069</v>
      </c>
      <c r="O1727">
        <v>1</v>
      </c>
      <c r="P1727">
        <v>0</v>
      </c>
    </row>
    <row r="1728" spans="1:16" x14ac:dyDescent="0.3">
      <c r="A1728" t="s">
        <v>2412</v>
      </c>
      <c r="B1728" s="1">
        <v>46054.547222222223</v>
      </c>
      <c r="C1728" t="s">
        <v>26</v>
      </c>
      <c r="D1728" t="s">
        <v>15</v>
      </c>
      <c r="E1728" t="s">
        <v>19</v>
      </c>
      <c r="F1728" t="s">
        <v>10</v>
      </c>
      <c r="G1728">
        <v>0.54722222222222228</v>
      </c>
      <c r="H1728" s="1">
        <v>46054</v>
      </c>
      <c r="I1728">
        <v>2</v>
      </c>
      <c r="J1728">
        <v>3</v>
      </c>
      <c r="K1728">
        <v>2</v>
      </c>
      <c r="L1728">
        <v>6</v>
      </c>
      <c r="M1728" t="s">
        <v>5071</v>
      </c>
      <c r="N1728" t="s">
        <v>5071</v>
      </c>
      <c r="O1728">
        <v>1</v>
      </c>
      <c r="P1728">
        <v>0</v>
      </c>
    </row>
    <row r="1729" spans="1:16" x14ac:dyDescent="0.3">
      <c r="A1729" t="s">
        <v>1076</v>
      </c>
      <c r="B1729" s="1">
        <v>46054.584722222222</v>
      </c>
      <c r="C1729" t="s">
        <v>47</v>
      </c>
      <c r="D1729" t="s">
        <v>22</v>
      </c>
      <c r="E1729" t="s">
        <v>31</v>
      </c>
      <c r="F1729" t="s">
        <v>33</v>
      </c>
      <c r="G1729">
        <v>0.58472222222222225</v>
      </c>
      <c r="H1729" s="1">
        <v>46054</v>
      </c>
      <c r="I1729">
        <v>2</v>
      </c>
      <c r="J1729">
        <v>1</v>
      </c>
      <c r="K1729">
        <v>4</v>
      </c>
      <c r="L1729">
        <v>4</v>
      </c>
      <c r="M1729" t="s">
        <v>5069</v>
      </c>
      <c r="N1729" t="s">
        <v>5069</v>
      </c>
      <c r="O1729">
        <v>1</v>
      </c>
      <c r="P1729">
        <v>1</v>
      </c>
    </row>
    <row r="1730" spans="1:16" x14ac:dyDescent="0.3">
      <c r="A1730" t="s">
        <v>2962</v>
      </c>
      <c r="B1730" s="1">
        <v>46054.590277777781</v>
      </c>
      <c r="C1730" t="s">
        <v>7</v>
      </c>
      <c r="D1730" t="s">
        <v>18</v>
      </c>
      <c r="E1730" t="s">
        <v>19</v>
      </c>
      <c r="F1730" t="s">
        <v>10</v>
      </c>
      <c r="G1730">
        <v>0.59027777777777779</v>
      </c>
      <c r="H1730" s="1">
        <v>46054</v>
      </c>
      <c r="I1730">
        <v>2</v>
      </c>
      <c r="J1730">
        <v>3</v>
      </c>
      <c r="K1730">
        <v>2</v>
      </c>
      <c r="L1730">
        <v>6</v>
      </c>
      <c r="M1730" t="s">
        <v>5071</v>
      </c>
      <c r="N1730" t="s">
        <v>5071</v>
      </c>
      <c r="O1730">
        <v>1</v>
      </c>
      <c r="P1730">
        <v>0</v>
      </c>
    </row>
    <row r="1731" spans="1:16" x14ac:dyDescent="0.3">
      <c r="A1731" t="s">
        <v>232</v>
      </c>
      <c r="B1731" s="1">
        <v>46054.599305555559</v>
      </c>
      <c r="C1731" t="s">
        <v>26</v>
      </c>
      <c r="D1731" t="s">
        <v>15</v>
      </c>
      <c r="E1731" t="s">
        <v>31</v>
      </c>
      <c r="F1731" t="s">
        <v>10</v>
      </c>
      <c r="G1731">
        <v>0.59930555555555554</v>
      </c>
      <c r="H1731" s="1">
        <v>46054</v>
      </c>
      <c r="I1731">
        <v>2</v>
      </c>
      <c r="J1731">
        <v>3</v>
      </c>
      <c r="K1731">
        <v>2</v>
      </c>
      <c r="L1731">
        <v>6</v>
      </c>
      <c r="M1731" t="s">
        <v>5071</v>
      </c>
      <c r="N1731" t="s">
        <v>5071</v>
      </c>
      <c r="O1731">
        <v>1</v>
      </c>
      <c r="P1731">
        <v>0</v>
      </c>
    </row>
    <row r="1732" spans="1:16" x14ac:dyDescent="0.3">
      <c r="A1732" t="s">
        <v>1325</v>
      </c>
      <c r="B1732" s="1">
        <v>46054.602777777778</v>
      </c>
      <c r="C1732" t="s">
        <v>26</v>
      </c>
      <c r="D1732" t="s">
        <v>8</v>
      </c>
      <c r="E1732" t="s">
        <v>31</v>
      </c>
      <c r="F1732" t="s">
        <v>10</v>
      </c>
      <c r="G1732">
        <v>0.60277777777777775</v>
      </c>
      <c r="H1732" s="1">
        <v>46054</v>
      </c>
      <c r="I1732">
        <v>2</v>
      </c>
      <c r="J1732">
        <v>3</v>
      </c>
      <c r="K1732">
        <v>2</v>
      </c>
      <c r="L1732">
        <v>6</v>
      </c>
      <c r="M1732" t="s">
        <v>5071</v>
      </c>
      <c r="N1732" t="s">
        <v>5071</v>
      </c>
      <c r="O1732">
        <v>1</v>
      </c>
      <c r="P1732">
        <v>0</v>
      </c>
    </row>
    <row r="1733" spans="1:16" x14ac:dyDescent="0.3">
      <c r="A1733" t="s">
        <v>4468</v>
      </c>
      <c r="B1733" s="1">
        <v>46054.609027777777</v>
      </c>
      <c r="C1733" t="s">
        <v>7</v>
      </c>
      <c r="D1733" t="s">
        <v>15</v>
      </c>
      <c r="E1733" t="s">
        <v>19</v>
      </c>
      <c r="F1733" t="s">
        <v>20</v>
      </c>
      <c r="G1733">
        <v>0.60902777777777772</v>
      </c>
      <c r="H1733" s="1">
        <v>46054</v>
      </c>
      <c r="I1733">
        <v>2</v>
      </c>
      <c r="J1733">
        <v>3</v>
      </c>
      <c r="K1733">
        <v>2</v>
      </c>
      <c r="L1733">
        <v>6</v>
      </c>
      <c r="M1733" t="s">
        <v>5071</v>
      </c>
      <c r="N1733" t="s">
        <v>5071</v>
      </c>
      <c r="O1733">
        <v>1</v>
      </c>
      <c r="P1733">
        <v>0</v>
      </c>
    </row>
    <row r="1734" spans="1:16" x14ac:dyDescent="0.3">
      <c r="A1734" t="s">
        <v>4347</v>
      </c>
      <c r="B1734" s="1">
        <v>46054.637499999997</v>
      </c>
      <c r="C1734" t="s">
        <v>12</v>
      </c>
      <c r="D1734" t="s">
        <v>22</v>
      </c>
      <c r="E1734" t="s">
        <v>16</v>
      </c>
      <c r="F1734" t="s">
        <v>13</v>
      </c>
      <c r="G1734">
        <v>0.63749999999999996</v>
      </c>
      <c r="H1734" s="1">
        <v>46054</v>
      </c>
      <c r="I1734">
        <v>2</v>
      </c>
      <c r="J1734">
        <v>1</v>
      </c>
      <c r="K1734">
        <v>1</v>
      </c>
      <c r="L1734">
        <v>1</v>
      </c>
      <c r="M1734" t="s">
        <v>5069</v>
      </c>
      <c r="N1734" t="s">
        <v>5069</v>
      </c>
      <c r="O1734">
        <v>1</v>
      </c>
      <c r="P1734">
        <v>0</v>
      </c>
    </row>
    <row r="1735" spans="1:16" x14ac:dyDescent="0.3">
      <c r="A1735" t="s">
        <v>208</v>
      </c>
      <c r="B1735" s="1">
        <v>46054.661805555559</v>
      </c>
      <c r="C1735" t="s">
        <v>47</v>
      </c>
      <c r="D1735" t="s">
        <v>18</v>
      </c>
      <c r="E1735" t="s">
        <v>19</v>
      </c>
      <c r="F1735" t="s">
        <v>53</v>
      </c>
      <c r="G1735">
        <v>0.66180555555555554</v>
      </c>
      <c r="H1735" s="1">
        <v>46054</v>
      </c>
      <c r="I1735">
        <v>2</v>
      </c>
      <c r="J1735">
        <v>1</v>
      </c>
      <c r="K1735">
        <v>5</v>
      </c>
      <c r="L1735">
        <v>5</v>
      </c>
      <c r="M1735" t="s">
        <v>5071</v>
      </c>
      <c r="N1735" t="s">
        <v>5071</v>
      </c>
      <c r="O1735">
        <v>1</v>
      </c>
      <c r="P1735">
        <v>1</v>
      </c>
    </row>
    <row r="1736" spans="1:16" x14ac:dyDescent="0.3">
      <c r="A1736" t="s">
        <v>938</v>
      </c>
      <c r="B1736" s="1">
        <v>46054.674305555556</v>
      </c>
      <c r="C1736" t="s">
        <v>7</v>
      </c>
      <c r="D1736" t="s">
        <v>22</v>
      </c>
      <c r="E1736" t="s">
        <v>19</v>
      </c>
      <c r="F1736" t="s">
        <v>33</v>
      </c>
      <c r="G1736">
        <v>0.6743055555555556</v>
      </c>
      <c r="H1736" s="1">
        <v>46054</v>
      </c>
      <c r="I1736">
        <v>2</v>
      </c>
      <c r="J1736">
        <v>3</v>
      </c>
      <c r="K1736">
        <v>4</v>
      </c>
      <c r="L1736">
        <v>12</v>
      </c>
      <c r="M1736" t="s">
        <v>5073</v>
      </c>
      <c r="N1736" t="s">
        <v>5073</v>
      </c>
      <c r="O1736">
        <v>1</v>
      </c>
      <c r="P1736">
        <v>1</v>
      </c>
    </row>
    <row r="1737" spans="1:16" x14ac:dyDescent="0.3">
      <c r="A1737" t="s">
        <v>1783</v>
      </c>
      <c r="B1737" s="1">
        <v>46054.693055555559</v>
      </c>
      <c r="C1737" t="s">
        <v>12</v>
      </c>
      <c r="D1737" t="s">
        <v>8</v>
      </c>
      <c r="E1737" t="s">
        <v>16</v>
      </c>
      <c r="F1737" t="s">
        <v>10</v>
      </c>
      <c r="G1737">
        <v>0.69305555555555554</v>
      </c>
      <c r="H1737" s="1">
        <v>46054</v>
      </c>
      <c r="I1737">
        <v>2</v>
      </c>
      <c r="J1737">
        <v>1</v>
      </c>
      <c r="K1737">
        <v>2</v>
      </c>
      <c r="L1737">
        <v>2</v>
      </c>
      <c r="M1737" t="s">
        <v>5069</v>
      </c>
      <c r="N1737" t="s">
        <v>5069</v>
      </c>
      <c r="O1737">
        <v>1</v>
      </c>
      <c r="P1737">
        <v>0</v>
      </c>
    </row>
    <row r="1738" spans="1:16" x14ac:dyDescent="0.3">
      <c r="A1738" t="s">
        <v>2690</v>
      </c>
      <c r="B1738" s="1">
        <v>46054.695833333331</v>
      </c>
      <c r="C1738" t="s">
        <v>12</v>
      </c>
      <c r="D1738" t="s">
        <v>18</v>
      </c>
      <c r="E1738" t="s">
        <v>16</v>
      </c>
      <c r="F1738" t="s">
        <v>33</v>
      </c>
      <c r="G1738">
        <v>0.6958333333333333</v>
      </c>
      <c r="H1738" s="1">
        <v>46054</v>
      </c>
      <c r="I1738">
        <v>2</v>
      </c>
      <c r="J1738">
        <v>1</v>
      </c>
      <c r="K1738">
        <v>4</v>
      </c>
      <c r="L1738">
        <v>4</v>
      </c>
      <c r="M1738" t="s">
        <v>5069</v>
      </c>
      <c r="N1738" t="s">
        <v>5069</v>
      </c>
      <c r="O1738">
        <v>1</v>
      </c>
      <c r="P1738">
        <v>1</v>
      </c>
    </row>
    <row r="1739" spans="1:16" x14ac:dyDescent="0.3">
      <c r="A1739" t="s">
        <v>2577</v>
      </c>
      <c r="B1739" s="1">
        <v>46054.700694444444</v>
      </c>
      <c r="C1739" t="s">
        <v>7</v>
      </c>
      <c r="D1739" t="s">
        <v>15</v>
      </c>
      <c r="E1739" t="s">
        <v>19</v>
      </c>
      <c r="F1739" t="s">
        <v>10</v>
      </c>
      <c r="G1739">
        <v>0.7006944444444444</v>
      </c>
      <c r="H1739" s="1">
        <v>46054</v>
      </c>
      <c r="I1739">
        <v>2</v>
      </c>
      <c r="J1739">
        <v>3</v>
      </c>
      <c r="K1739">
        <v>2</v>
      </c>
      <c r="L1739">
        <v>6</v>
      </c>
      <c r="M1739" t="s">
        <v>5071</v>
      </c>
      <c r="N1739" t="s">
        <v>5071</v>
      </c>
      <c r="O1739">
        <v>1</v>
      </c>
      <c r="P1739">
        <v>0</v>
      </c>
    </row>
    <row r="1740" spans="1:16" x14ac:dyDescent="0.3">
      <c r="A1740" t="s">
        <v>1436</v>
      </c>
      <c r="B1740" s="1">
        <v>46054.710416666669</v>
      </c>
      <c r="C1740" t="s">
        <v>7</v>
      </c>
      <c r="D1740" t="s">
        <v>15</v>
      </c>
      <c r="E1740" t="s">
        <v>16</v>
      </c>
      <c r="F1740" t="s">
        <v>13</v>
      </c>
      <c r="G1740">
        <v>0.7104166666666667</v>
      </c>
      <c r="H1740" s="1">
        <v>46054</v>
      </c>
      <c r="I1740">
        <v>2</v>
      </c>
      <c r="J1740">
        <v>3</v>
      </c>
      <c r="K1740">
        <v>1</v>
      </c>
      <c r="L1740">
        <v>3</v>
      </c>
      <c r="M1740" t="s">
        <v>5069</v>
      </c>
      <c r="N1740" t="s">
        <v>5069</v>
      </c>
      <c r="O1740">
        <v>1</v>
      </c>
      <c r="P1740">
        <v>0</v>
      </c>
    </row>
    <row r="1741" spans="1:16" x14ac:dyDescent="0.3">
      <c r="A1741" t="s">
        <v>4748</v>
      </c>
      <c r="B1741" s="1">
        <v>46054.711805555555</v>
      </c>
      <c r="C1741" t="s">
        <v>40</v>
      </c>
      <c r="D1741" t="s">
        <v>22</v>
      </c>
      <c r="E1741" t="s">
        <v>16</v>
      </c>
      <c r="F1741" t="s">
        <v>10</v>
      </c>
      <c r="G1741">
        <v>0.71180555555555558</v>
      </c>
      <c r="H1741" s="1">
        <v>46054</v>
      </c>
      <c r="I1741">
        <v>2</v>
      </c>
      <c r="J1741">
        <v>5</v>
      </c>
      <c r="K1741">
        <v>2</v>
      </c>
      <c r="L1741">
        <v>10</v>
      </c>
      <c r="M1741" t="s">
        <v>5071</v>
      </c>
      <c r="N1741" t="s">
        <v>5071</v>
      </c>
      <c r="O1741">
        <v>1</v>
      </c>
      <c r="P1741">
        <v>0</v>
      </c>
    </row>
    <row r="1742" spans="1:16" x14ac:dyDescent="0.3">
      <c r="A1742" t="s">
        <v>4013</v>
      </c>
      <c r="B1742" s="1">
        <v>46054.713888888888</v>
      </c>
      <c r="C1742" t="s">
        <v>40</v>
      </c>
      <c r="D1742" t="s">
        <v>8</v>
      </c>
      <c r="E1742" t="s">
        <v>16</v>
      </c>
      <c r="F1742" t="s">
        <v>10</v>
      </c>
      <c r="G1742">
        <v>0.71388888888888891</v>
      </c>
      <c r="H1742" s="1">
        <v>46054</v>
      </c>
      <c r="I1742">
        <v>2</v>
      </c>
      <c r="J1742">
        <v>5</v>
      </c>
      <c r="K1742">
        <v>2</v>
      </c>
      <c r="L1742">
        <v>10</v>
      </c>
      <c r="M1742" t="s">
        <v>5071</v>
      </c>
      <c r="N1742" t="s">
        <v>5071</v>
      </c>
      <c r="O1742">
        <v>1</v>
      </c>
      <c r="P1742">
        <v>0</v>
      </c>
    </row>
    <row r="1743" spans="1:16" x14ac:dyDescent="0.3">
      <c r="A1743" t="s">
        <v>4130</v>
      </c>
      <c r="B1743" s="1">
        <v>46054.754861111112</v>
      </c>
      <c r="C1743" t="s">
        <v>35</v>
      </c>
      <c r="D1743" t="s">
        <v>8</v>
      </c>
      <c r="E1743" t="s">
        <v>16</v>
      </c>
      <c r="F1743" t="s">
        <v>10</v>
      </c>
      <c r="G1743">
        <v>0.75486111111111109</v>
      </c>
      <c r="H1743" s="1">
        <v>46054</v>
      </c>
      <c r="I1743">
        <v>2</v>
      </c>
      <c r="J1743">
        <v>1</v>
      </c>
      <c r="K1743">
        <v>2</v>
      </c>
      <c r="L1743">
        <v>2</v>
      </c>
      <c r="M1743" t="s">
        <v>5069</v>
      </c>
      <c r="N1743" t="s">
        <v>5069</v>
      </c>
      <c r="O1743">
        <v>1</v>
      </c>
      <c r="P1743">
        <v>0</v>
      </c>
    </row>
    <row r="1744" spans="1:16" x14ac:dyDescent="0.3">
      <c r="A1744" t="s">
        <v>2594</v>
      </c>
      <c r="B1744" s="1">
        <v>46054.759027777778</v>
      </c>
      <c r="C1744" t="s">
        <v>7</v>
      </c>
      <c r="D1744" t="s">
        <v>8</v>
      </c>
      <c r="E1744" t="s">
        <v>19</v>
      </c>
      <c r="F1744" t="s">
        <v>10</v>
      </c>
      <c r="G1744">
        <v>0.75902777777777775</v>
      </c>
      <c r="H1744" s="1">
        <v>46054</v>
      </c>
      <c r="I1744">
        <v>2</v>
      </c>
      <c r="J1744">
        <v>3</v>
      </c>
      <c r="K1744">
        <v>2</v>
      </c>
      <c r="L1744">
        <v>6</v>
      </c>
      <c r="M1744" t="s">
        <v>5071</v>
      </c>
      <c r="N1744" t="s">
        <v>5071</v>
      </c>
      <c r="O1744">
        <v>1</v>
      </c>
      <c r="P1744">
        <v>0</v>
      </c>
    </row>
    <row r="1745" spans="1:16" x14ac:dyDescent="0.3">
      <c r="A1745" t="s">
        <v>4105</v>
      </c>
      <c r="B1745" s="1">
        <v>46054.765972222223</v>
      </c>
      <c r="C1745" t="s">
        <v>47</v>
      </c>
      <c r="D1745" t="s">
        <v>15</v>
      </c>
      <c r="E1745" t="s">
        <v>31</v>
      </c>
      <c r="F1745" t="s">
        <v>20</v>
      </c>
      <c r="G1745">
        <v>0.76597222222222228</v>
      </c>
      <c r="H1745" s="1">
        <v>46054</v>
      </c>
      <c r="I1745">
        <v>2</v>
      </c>
      <c r="J1745">
        <v>1</v>
      </c>
      <c r="K1745">
        <v>2</v>
      </c>
      <c r="L1745">
        <v>2</v>
      </c>
      <c r="M1745" t="s">
        <v>5069</v>
      </c>
      <c r="N1745" t="s">
        <v>5069</v>
      </c>
      <c r="O1745">
        <v>1</v>
      </c>
      <c r="P1745">
        <v>0</v>
      </c>
    </row>
    <row r="1746" spans="1:16" x14ac:dyDescent="0.3">
      <c r="A1746" t="s">
        <v>3389</v>
      </c>
      <c r="B1746" s="1">
        <v>46054.775000000001</v>
      </c>
      <c r="C1746" t="s">
        <v>7</v>
      </c>
      <c r="D1746" t="s">
        <v>8</v>
      </c>
      <c r="E1746" t="s">
        <v>19</v>
      </c>
      <c r="F1746" t="s">
        <v>10</v>
      </c>
      <c r="G1746">
        <v>0.77500000000000002</v>
      </c>
      <c r="H1746" s="1">
        <v>46054</v>
      </c>
      <c r="I1746">
        <v>2</v>
      </c>
      <c r="J1746">
        <v>3</v>
      </c>
      <c r="K1746">
        <v>2</v>
      </c>
      <c r="L1746">
        <v>6</v>
      </c>
      <c r="M1746" t="s">
        <v>5071</v>
      </c>
      <c r="N1746" t="s">
        <v>5071</v>
      </c>
      <c r="O1746">
        <v>1</v>
      </c>
      <c r="P1746">
        <v>0</v>
      </c>
    </row>
    <row r="1747" spans="1:16" x14ac:dyDescent="0.3">
      <c r="A1747" t="s">
        <v>791</v>
      </c>
      <c r="B1747" s="1">
        <v>46054.779166666667</v>
      </c>
      <c r="C1747" t="s">
        <v>12</v>
      </c>
      <c r="D1747" t="s">
        <v>8</v>
      </c>
      <c r="E1747" t="s">
        <v>16</v>
      </c>
      <c r="F1747" t="s">
        <v>13</v>
      </c>
      <c r="G1747">
        <v>0.77916666666666667</v>
      </c>
      <c r="H1747" s="1">
        <v>46054</v>
      </c>
      <c r="I1747">
        <v>2</v>
      </c>
      <c r="J1747">
        <v>1</v>
      </c>
      <c r="K1747">
        <v>1</v>
      </c>
      <c r="L1747">
        <v>1</v>
      </c>
      <c r="M1747" t="s">
        <v>5069</v>
      </c>
      <c r="N1747" t="s">
        <v>5069</v>
      </c>
      <c r="O1747">
        <v>1</v>
      </c>
      <c r="P1747">
        <v>0</v>
      </c>
    </row>
    <row r="1748" spans="1:16" x14ac:dyDescent="0.3">
      <c r="A1748" t="s">
        <v>3478</v>
      </c>
      <c r="B1748" s="1">
        <v>46054.786805555559</v>
      </c>
      <c r="C1748" t="s">
        <v>7</v>
      </c>
      <c r="D1748" t="s">
        <v>8</v>
      </c>
      <c r="E1748" t="s">
        <v>19</v>
      </c>
      <c r="F1748" t="s">
        <v>10</v>
      </c>
      <c r="G1748">
        <v>0.78680555555555554</v>
      </c>
      <c r="H1748" s="1">
        <v>46054</v>
      </c>
      <c r="I1748">
        <v>2</v>
      </c>
      <c r="J1748">
        <v>3</v>
      </c>
      <c r="K1748">
        <v>2</v>
      </c>
      <c r="L1748">
        <v>6</v>
      </c>
      <c r="M1748" t="s">
        <v>5071</v>
      </c>
      <c r="N1748" t="s">
        <v>5071</v>
      </c>
      <c r="O1748">
        <v>1</v>
      </c>
      <c r="P1748">
        <v>0</v>
      </c>
    </row>
    <row r="1749" spans="1:16" x14ac:dyDescent="0.3">
      <c r="A1749" t="s">
        <v>1377</v>
      </c>
      <c r="B1749" s="1">
        <v>46054.806250000001</v>
      </c>
      <c r="C1749" t="s">
        <v>7</v>
      </c>
      <c r="D1749" t="s">
        <v>22</v>
      </c>
      <c r="E1749" t="s">
        <v>19</v>
      </c>
      <c r="F1749" t="s">
        <v>20</v>
      </c>
      <c r="G1749">
        <v>0.80625000000000002</v>
      </c>
      <c r="H1749" s="1">
        <v>46054</v>
      </c>
      <c r="I1749">
        <v>2</v>
      </c>
      <c r="J1749">
        <v>3</v>
      </c>
      <c r="K1749">
        <v>2</v>
      </c>
      <c r="L1749">
        <v>6</v>
      </c>
      <c r="M1749" t="s">
        <v>5071</v>
      </c>
      <c r="N1749" t="s">
        <v>5071</v>
      </c>
      <c r="O1749">
        <v>1</v>
      </c>
      <c r="P1749">
        <v>0</v>
      </c>
    </row>
    <row r="1750" spans="1:16" x14ac:dyDescent="0.3">
      <c r="A1750" t="s">
        <v>2071</v>
      </c>
      <c r="B1750" s="1">
        <v>46054.806944444441</v>
      </c>
      <c r="C1750" t="s">
        <v>12</v>
      </c>
      <c r="D1750" t="s">
        <v>8</v>
      </c>
      <c r="E1750" t="s">
        <v>31</v>
      </c>
      <c r="F1750" t="s">
        <v>10</v>
      </c>
      <c r="G1750">
        <v>0.80694444444444446</v>
      </c>
      <c r="H1750" s="1">
        <v>46054</v>
      </c>
      <c r="I1750">
        <v>2</v>
      </c>
      <c r="J1750">
        <v>1</v>
      </c>
      <c r="K1750">
        <v>2</v>
      </c>
      <c r="L1750">
        <v>2</v>
      </c>
      <c r="M1750" t="s">
        <v>5069</v>
      </c>
      <c r="N1750" t="s">
        <v>5069</v>
      </c>
      <c r="O1750">
        <v>1</v>
      </c>
      <c r="P1750">
        <v>0</v>
      </c>
    </row>
    <row r="1751" spans="1:16" x14ac:dyDescent="0.3">
      <c r="A1751" t="s">
        <v>3056</v>
      </c>
      <c r="B1751" s="1">
        <v>46054.806944444441</v>
      </c>
      <c r="C1751" t="s">
        <v>7</v>
      </c>
      <c r="D1751" t="s">
        <v>8</v>
      </c>
      <c r="E1751" t="s">
        <v>19</v>
      </c>
      <c r="F1751" t="s">
        <v>10</v>
      </c>
      <c r="G1751">
        <v>0.80694444444444446</v>
      </c>
      <c r="H1751" s="1">
        <v>46054</v>
      </c>
      <c r="I1751">
        <v>2</v>
      </c>
      <c r="J1751">
        <v>3</v>
      </c>
      <c r="K1751">
        <v>2</v>
      </c>
      <c r="L1751">
        <v>6</v>
      </c>
      <c r="M1751" t="s">
        <v>5071</v>
      </c>
      <c r="N1751" t="s">
        <v>5071</v>
      </c>
      <c r="O1751">
        <v>1</v>
      </c>
      <c r="P1751">
        <v>0</v>
      </c>
    </row>
    <row r="1752" spans="1:16" x14ac:dyDescent="0.3">
      <c r="A1752" t="s">
        <v>3459</v>
      </c>
      <c r="B1752" s="1">
        <v>46054.886805555558</v>
      </c>
      <c r="C1752" t="s">
        <v>47</v>
      </c>
      <c r="D1752" t="s">
        <v>22</v>
      </c>
      <c r="E1752" t="s">
        <v>9</v>
      </c>
      <c r="F1752" t="s">
        <v>13</v>
      </c>
      <c r="G1752">
        <v>0.88680555555555551</v>
      </c>
      <c r="H1752" s="1">
        <v>46054</v>
      </c>
      <c r="I1752">
        <v>2</v>
      </c>
      <c r="J1752">
        <v>1</v>
      </c>
      <c r="K1752">
        <v>1</v>
      </c>
      <c r="L1752">
        <v>1</v>
      </c>
      <c r="M1752" t="s">
        <v>5069</v>
      </c>
      <c r="N1752" t="s">
        <v>5069</v>
      </c>
      <c r="O1752">
        <v>1</v>
      </c>
      <c r="P1752">
        <v>0</v>
      </c>
    </row>
    <row r="1753" spans="1:16" x14ac:dyDescent="0.3">
      <c r="A1753" t="s">
        <v>1209</v>
      </c>
      <c r="B1753" s="1">
        <v>46054.893055555556</v>
      </c>
      <c r="C1753" t="s">
        <v>7</v>
      </c>
      <c r="D1753" t="s">
        <v>15</v>
      </c>
      <c r="E1753" t="s">
        <v>19</v>
      </c>
      <c r="F1753" t="s">
        <v>33</v>
      </c>
      <c r="G1753">
        <v>0.8930555555555556</v>
      </c>
      <c r="H1753" s="1">
        <v>46054</v>
      </c>
      <c r="I1753">
        <v>2</v>
      </c>
      <c r="J1753">
        <v>3</v>
      </c>
      <c r="K1753">
        <v>4</v>
      </c>
      <c r="L1753">
        <v>12</v>
      </c>
      <c r="M1753" t="s">
        <v>5073</v>
      </c>
      <c r="N1753" t="s">
        <v>5073</v>
      </c>
      <c r="O1753">
        <v>1</v>
      </c>
      <c r="P1753">
        <v>1</v>
      </c>
    </row>
    <row r="1754" spans="1:16" x14ac:dyDescent="0.3">
      <c r="A1754" t="s">
        <v>796</v>
      </c>
      <c r="B1754" s="1">
        <v>46054.895833333336</v>
      </c>
      <c r="C1754" t="s">
        <v>7</v>
      </c>
      <c r="D1754" t="s">
        <v>18</v>
      </c>
      <c r="E1754" t="s">
        <v>19</v>
      </c>
      <c r="F1754" t="s">
        <v>10</v>
      </c>
      <c r="G1754">
        <v>0.89583333333333337</v>
      </c>
      <c r="H1754" s="1">
        <v>46054</v>
      </c>
      <c r="I1754">
        <v>2</v>
      </c>
      <c r="J1754">
        <v>3</v>
      </c>
      <c r="K1754">
        <v>2</v>
      </c>
      <c r="L1754">
        <v>6</v>
      </c>
      <c r="M1754" t="s">
        <v>5071</v>
      </c>
      <c r="N1754" t="s">
        <v>5071</v>
      </c>
      <c r="O1754">
        <v>1</v>
      </c>
      <c r="P1754">
        <v>0</v>
      </c>
    </row>
    <row r="1755" spans="1:16" x14ac:dyDescent="0.3">
      <c r="A1755" t="s">
        <v>4551</v>
      </c>
      <c r="B1755" s="1">
        <v>46054.909722222219</v>
      </c>
      <c r="C1755" t="s">
        <v>7</v>
      </c>
      <c r="D1755" t="s">
        <v>8</v>
      </c>
      <c r="E1755" t="s">
        <v>19</v>
      </c>
      <c r="F1755" t="s">
        <v>10</v>
      </c>
      <c r="G1755">
        <v>0.90972222222222221</v>
      </c>
      <c r="H1755" s="1">
        <v>46054</v>
      </c>
      <c r="I1755">
        <v>2</v>
      </c>
      <c r="J1755">
        <v>3</v>
      </c>
      <c r="K1755">
        <v>2</v>
      </c>
      <c r="L1755">
        <v>6</v>
      </c>
      <c r="M1755" t="s">
        <v>5071</v>
      </c>
      <c r="N1755" t="s">
        <v>5071</v>
      </c>
      <c r="O1755">
        <v>1</v>
      </c>
      <c r="P1755">
        <v>0</v>
      </c>
    </row>
    <row r="1756" spans="1:16" x14ac:dyDescent="0.3">
      <c r="A1756" t="s">
        <v>4825</v>
      </c>
      <c r="B1756" s="1">
        <v>46054.911111111112</v>
      </c>
      <c r="C1756" t="s">
        <v>7</v>
      </c>
      <c r="D1756" t="s">
        <v>8</v>
      </c>
      <c r="E1756" t="s">
        <v>19</v>
      </c>
      <c r="F1756" t="s">
        <v>20</v>
      </c>
      <c r="G1756">
        <v>0.91111111111111109</v>
      </c>
      <c r="H1756" s="1">
        <v>46054</v>
      </c>
      <c r="I1756">
        <v>2</v>
      </c>
      <c r="J1756">
        <v>3</v>
      </c>
      <c r="K1756">
        <v>2</v>
      </c>
      <c r="L1756">
        <v>6</v>
      </c>
      <c r="M1756" t="s">
        <v>5071</v>
      </c>
      <c r="N1756" t="s">
        <v>5071</v>
      </c>
      <c r="O1756">
        <v>1</v>
      </c>
      <c r="P1756">
        <v>0</v>
      </c>
    </row>
    <row r="1757" spans="1:16" x14ac:dyDescent="0.3">
      <c r="A1757" t="s">
        <v>1582</v>
      </c>
      <c r="B1757" s="1">
        <v>46054.914583333331</v>
      </c>
      <c r="C1757" t="s">
        <v>47</v>
      </c>
      <c r="D1757" t="s">
        <v>18</v>
      </c>
      <c r="E1757" t="s">
        <v>31</v>
      </c>
      <c r="F1757" t="s">
        <v>33</v>
      </c>
      <c r="G1757">
        <v>0.9145833333333333</v>
      </c>
      <c r="H1757" s="1">
        <v>46054</v>
      </c>
      <c r="I1757">
        <v>2</v>
      </c>
      <c r="J1757">
        <v>1</v>
      </c>
      <c r="K1757">
        <v>4</v>
      </c>
      <c r="L1757">
        <v>4</v>
      </c>
      <c r="M1757" t="s">
        <v>5069</v>
      </c>
      <c r="N1757" t="s">
        <v>5069</v>
      </c>
      <c r="O1757">
        <v>1</v>
      </c>
      <c r="P1757">
        <v>1</v>
      </c>
    </row>
    <row r="1758" spans="1:16" x14ac:dyDescent="0.3">
      <c r="A1758" t="s">
        <v>240</v>
      </c>
      <c r="B1758" s="1">
        <v>46054.935416666667</v>
      </c>
      <c r="C1758" t="s">
        <v>40</v>
      </c>
      <c r="D1758" t="s">
        <v>22</v>
      </c>
      <c r="E1758" t="s">
        <v>16</v>
      </c>
      <c r="F1758" t="s">
        <v>20</v>
      </c>
      <c r="G1758">
        <v>0.93541666666666667</v>
      </c>
      <c r="H1758" s="1">
        <v>46054</v>
      </c>
      <c r="I1758">
        <v>2</v>
      </c>
      <c r="J1758">
        <v>5</v>
      </c>
      <c r="K1758">
        <v>2</v>
      </c>
      <c r="L1758">
        <v>10</v>
      </c>
      <c r="M1758" t="s">
        <v>5071</v>
      </c>
      <c r="N1758" t="s">
        <v>5071</v>
      </c>
      <c r="O1758">
        <v>1</v>
      </c>
      <c r="P1758">
        <v>0</v>
      </c>
    </row>
    <row r="1759" spans="1:16" x14ac:dyDescent="0.3">
      <c r="A1759" t="s">
        <v>4108</v>
      </c>
      <c r="B1759" s="1">
        <v>46054.94027777778</v>
      </c>
      <c r="C1759" t="s">
        <v>7</v>
      </c>
      <c r="D1759" t="s">
        <v>8</v>
      </c>
      <c r="E1759" t="s">
        <v>19</v>
      </c>
      <c r="F1759" t="s">
        <v>20</v>
      </c>
      <c r="G1759">
        <v>0.94027777777777777</v>
      </c>
      <c r="H1759" s="1">
        <v>46054</v>
      </c>
      <c r="I1759">
        <v>2</v>
      </c>
      <c r="J1759">
        <v>3</v>
      </c>
      <c r="K1759">
        <v>2</v>
      </c>
      <c r="L1759">
        <v>6</v>
      </c>
      <c r="M1759" t="s">
        <v>5071</v>
      </c>
      <c r="N1759" t="s">
        <v>5071</v>
      </c>
      <c r="O1759">
        <v>1</v>
      </c>
      <c r="P1759">
        <v>0</v>
      </c>
    </row>
    <row r="1760" spans="1:16" x14ac:dyDescent="0.3">
      <c r="A1760" t="s">
        <v>1611</v>
      </c>
      <c r="B1760" s="1">
        <v>46054.999305555553</v>
      </c>
      <c r="C1760" t="s">
        <v>47</v>
      </c>
      <c r="D1760" t="s">
        <v>15</v>
      </c>
      <c r="E1760" t="s">
        <v>19</v>
      </c>
      <c r="F1760" t="s">
        <v>13</v>
      </c>
      <c r="G1760">
        <v>0.99930555555555556</v>
      </c>
      <c r="H1760" s="1">
        <v>46054</v>
      </c>
      <c r="I1760">
        <v>2</v>
      </c>
      <c r="J1760">
        <v>1</v>
      </c>
      <c r="K1760">
        <v>1</v>
      </c>
      <c r="L1760">
        <v>1</v>
      </c>
      <c r="M1760" t="s">
        <v>5069</v>
      </c>
      <c r="N1760" t="s">
        <v>5069</v>
      </c>
      <c r="O1760">
        <v>1</v>
      </c>
      <c r="P1760">
        <v>0</v>
      </c>
    </row>
    <row r="1761" spans="1:16" x14ac:dyDescent="0.3">
      <c r="A1761" t="s">
        <v>508</v>
      </c>
      <c r="B1761" s="1">
        <v>46055.029166666667</v>
      </c>
      <c r="C1761" t="s">
        <v>7</v>
      </c>
      <c r="D1761" t="s">
        <v>22</v>
      </c>
      <c r="E1761" t="s">
        <v>19</v>
      </c>
      <c r="F1761" t="s">
        <v>10</v>
      </c>
      <c r="G1761">
        <v>2.9166666666666667E-2</v>
      </c>
      <c r="H1761" s="1">
        <v>46055</v>
      </c>
      <c r="I1761">
        <v>2</v>
      </c>
      <c r="J1761">
        <v>3</v>
      </c>
      <c r="K1761">
        <v>2</v>
      </c>
      <c r="L1761">
        <v>6</v>
      </c>
      <c r="M1761" t="s">
        <v>5071</v>
      </c>
      <c r="N1761" t="s">
        <v>5071</v>
      </c>
      <c r="O1761">
        <v>1</v>
      </c>
      <c r="P1761">
        <v>0</v>
      </c>
    </row>
    <row r="1762" spans="1:16" x14ac:dyDescent="0.3">
      <c r="A1762" t="s">
        <v>1809</v>
      </c>
      <c r="B1762" s="1">
        <v>46055.039583333331</v>
      </c>
      <c r="C1762" t="s">
        <v>35</v>
      </c>
      <c r="D1762" t="s">
        <v>18</v>
      </c>
      <c r="E1762" t="s">
        <v>9</v>
      </c>
      <c r="F1762" t="s">
        <v>13</v>
      </c>
      <c r="G1762">
        <v>3.9583333333333331E-2</v>
      </c>
      <c r="H1762" s="1">
        <v>46055</v>
      </c>
      <c r="I1762">
        <v>2</v>
      </c>
      <c r="J1762">
        <v>1</v>
      </c>
      <c r="K1762">
        <v>1</v>
      </c>
      <c r="L1762">
        <v>1</v>
      </c>
      <c r="M1762" t="s">
        <v>5069</v>
      </c>
      <c r="N1762" t="s">
        <v>5069</v>
      </c>
      <c r="O1762">
        <v>1</v>
      </c>
      <c r="P1762">
        <v>0</v>
      </c>
    </row>
    <row r="1763" spans="1:16" x14ac:dyDescent="0.3">
      <c r="A1763" t="s">
        <v>499</v>
      </c>
      <c r="B1763" s="1">
        <v>46055.048611111109</v>
      </c>
      <c r="C1763" t="s">
        <v>47</v>
      </c>
      <c r="D1763" t="s">
        <v>15</v>
      </c>
      <c r="E1763" t="s">
        <v>31</v>
      </c>
      <c r="F1763" t="s">
        <v>53</v>
      </c>
      <c r="G1763">
        <v>4.8611111111111112E-2</v>
      </c>
      <c r="H1763" s="1">
        <v>46055</v>
      </c>
      <c r="I1763">
        <v>2</v>
      </c>
      <c r="J1763">
        <v>1</v>
      </c>
      <c r="K1763">
        <v>5</v>
      </c>
      <c r="L1763">
        <v>5</v>
      </c>
      <c r="M1763" t="s">
        <v>5071</v>
      </c>
      <c r="N1763" t="s">
        <v>5071</v>
      </c>
      <c r="O1763">
        <v>1</v>
      </c>
      <c r="P1763">
        <v>1</v>
      </c>
    </row>
    <row r="1764" spans="1:16" x14ac:dyDescent="0.3">
      <c r="A1764" t="s">
        <v>186</v>
      </c>
      <c r="B1764" s="1">
        <v>46055.109027777777</v>
      </c>
      <c r="C1764" t="s">
        <v>7</v>
      </c>
      <c r="D1764" t="s">
        <v>22</v>
      </c>
      <c r="E1764" t="s">
        <v>19</v>
      </c>
      <c r="F1764" t="s">
        <v>20</v>
      </c>
      <c r="G1764">
        <v>0.10902777777777778</v>
      </c>
      <c r="H1764" s="1">
        <v>46055</v>
      </c>
      <c r="I1764">
        <v>2</v>
      </c>
      <c r="J1764">
        <v>3</v>
      </c>
      <c r="K1764">
        <v>2</v>
      </c>
      <c r="L1764">
        <v>6</v>
      </c>
      <c r="M1764" t="s">
        <v>5071</v>
      </c>
      <c r="N1764" t="s">
        <v>5071</v>
      </c>
      <c r="O1764">
        <v>1</v>
      </c>
      <c r="P1764">
        <v>0</v>
      </c>
    </row>
    <row r="1765" spans="1:16" x14ac:dyDescent="0.3">
      <c r="A1765" t="s">
        <v>2944</v>
      </c>
      <c r="B1765" s="1">
        <v>46055.109722222223</v>
      </c>
      <c r="C1765" t="s">
        <v>7</v>
      </c>
      <c r="D1765" t="s">
        <v>22</v>
      </c>
      <c r="E1765" t="s">
        <v>19</v>
      </c>
      <c r="F1765" t="s">
        <v>20</v>
      </c>
      <c r="G1765">
        <v>0.10972222222222222</v>
      </c>
      <c r="H1765" s="1">
        <v>46055</v>
      </c>
      <c r="I1765">
        <v>2</v>
      </c>
      <c r="J1765">
        <v>3</v>
      </c>
      <c r="K1765">
        <v>2</v>
      </c>
      <c r="L1765">
        <v>6</v>
      </c>
      <c r="M1765" t="s">
        <v>5071</v>
      </c>
      <c r="N1765" t="s">
        <v>5071</v>
      </c>
      <c r="O1765">
        <v>1</v>
      </c>
      <c r="P1765">
        <v>0</v>
      </c>
    </row>
    <row r="1766" spans="1:16" x14ac:dyDescent="0.3">
      <c r="A1766" t="s">
        <v>2512</v>
      </c>
      <c r="B1766" s="1">
        <v>46055.120138888888</v>
      </c>
      <c r="C1766" t="s">
        <v>7</v>
      </c>
      <c r="D1766" t="s">
        <v>22</v>
      </c>
      <c r="E1766" t="s">
        <v>19</v>
      </c>
      <c r="F1766" t="s">
        <v>20</v>
      </c>
      <c r="G1766">
        <v>0.12013888888888889</v>
      </c>
      <c r="H1766" s="1">
        <v>46055</v>
      </c>
      <c r="I1766">
        <v>2</v>
      </c>
      <c r="J1766">
        <v>3</v>
      </c>
      <c r="K1766">
        <v>2</v>
      </c>
      <c r="L1766">
        <v>6</v>
      </c>
      <c r="M1766" t="s">
        <v>5071</v>
      </c>
      <c r="N1766" t="s">
        <v>5071</v>
      </c>
      <c r="O1766">
        <v>1</v>
      </c>
      <c r="P1766">
        <v>0</v>
      </c>
    </row>
    <row r="1767" spans="1:16" x14ac:dyDescent="0.3">
      <c r="A1767" t="s">
        <v>1816</v>
      </c>
      <c r="B1767" s="1">
        <v>46055.121527777781</v>
      </c>
      <c r="C1767" t="s">
        <v>47</v>
      </c>
      <c r="D1767" t="s">
        <v>18</v>
      </c>
      <c r="E1767" t="s">
        <v>19</v>
      </c>
      <c r="F1767" t="s">
        <v>20</v>
      </c>
      <c r="G1767">
        <v>0.12152777777777778</v>
      </c>
      <c r="H1767" s="1">
        <v>46055</v>
      </c>
      <c r="I1767">
        <v>2</v>
      </c>
      <c r="J1767">
        <v>1</v>
      </c>
      <c r="K1767">
        <v>2</v>
      </c>
      <c r="L1767">
        <v>2</v>
      </c>
      <c r="M1767" t="s">
        <v>5069</v>
      </c>
      <c r="N1767" t="s">
        <v>5069</v>
      </c>
      <c r="O1767">
        <v>1</v>
      </c>
      <c r="P1767">
        <v>0</v>
      </c>
    </row>
    <row r="1768" spans="1:16" x14ac:dyDescent="0.3">
      <c r="A1768" t="s">
        <v>1736</v>
      </c>
      <c r="B1768" s="1">
        <v>46055.122916666667</v>
      </c>
      <c r="C1768" t="s">
        <v>47</v>
      </c>
      <c r="D1768" t="s">
        <v>8</v>
      </c>
      <c r="E1768" t="s">
        <v>31</v>
      </c>
      <c r="F1768" t="s">
        <v>20</v>
      </c>
      <c r="G1768">
        <v>0.12291666666666666</v>
      </c>
      <c r="H1768" s="1">
        <v>46055</v>
      </c>
      <c r="I1768">
        <v>2</v>
      </c>
      <c r="J1768">
        <v>1</v>
      </c>
      <c r="K1768">
        <v>2</v>
      </c>
      <c r="L1768">
        <v>2</v>
      </c>
      <c r="M1768" t="s">
        <v>5069</v>
      </c>
      <c r="N1768" t="s">
        <v>5069</v>
      </c>
      <c r="O1768">
        <v>1</v>
      </c>
      <c r="P1768">
        <v>0</v>
      </c>
    </row>
    <row r="1769" spans="1:16" x14ac:dyDescent="0.3">
      <c r="A1769" t="s">
        <v>2561</v>
      </c>
      <c r="B1769" s="1">
        <v>46055.145138888889</v>
      </c>
      <c r="C1769" t="s">
        <v>7</v>
      </c>
      <c r="D1769" t="s">
        <v>22</v>
      </c>
      <c r="E1769" t="s">
        <v>19</v>
      </c>
      <c r="F1769" t="s">
        <v>20</v>
      </c>
      <c r="G1769">
        <v>0.1451388888888889</v>
      </c>
      <c r="H1769" s="1">
        <v>46055</v>
      </c>
      <c r="I1769">
        <v>2</v>
      </c>
      <c r="J1769">
        <v>3</v>
      </c>
      <c r="K1769">
        <v>2</v>
      </c>
      <c r="L1769">
        <v>6</v>
      </c>
      <c r="M1769" t="s">
        <v>5071</v>
      </c>
      <c r="N1769" t="s">
        <v>5071</v>
      </c>
      <c r="O1769">
        <v>1</v>
      </c>
      <c r="P1769">
        <v>0</v>
      </c>
    </row>
    <row r="1770" spans="1:16" x14ac:dyDescent="0.3">
      <c r="A1770" t="s">
        <v>1046</v>
      </c>
      <c r="B1770" s="1">
        <v>46055.161111111112</v>
      </c>
      <c r="C1770" t="s">
        <v>7</v>
      </c>
      <c r="D1770" t="s">
        <v>18</v>
      </c>
      <c r="E1770" t="s">
        <v>19</v>
      </c>
      <c r="F1770" t="s">
        <v>33</v>
      </c>
      <c r="G1770">
        <v>0.16111111111111112</v>
      </c>
      <c r="H1770" s="1">
        <v>46055</v>
      </c>
      <c r="I1770">
        <v>2</v>
      </c>
      <c r="J1770">
        <v>3</v>
      </c>
      <c r="K1770">
        <v>4</v>
      </c>
      <c r="L1770">
        <v>12</v>
      </c>
      <c r="M1770" t="s">
        <v>5073</v>
      </c>
      <c r="N1770" t="s">
        <v>5073</v>
      </c>
      <c r="O1770">
        <v>1</v>
      </c>
      <c r="P1770">
        <v>1</v>
      </c>
    </row>
    <row r="1771" spans="1:16" x14ac:dyDescent="0.3">
      <c r="A1771" t="s">
        <v>3109</v>
      </c>
      <c r="B1771" s="1">
        <v>46055.161111111112</v>
      </c>
      <c r="C1771" t="s">
        <v>7</v>
      </c>
      <c r="D1771" t="s">
        <v>22</v>
      </c>
      <c r="E1771" t="s">
        <v>19</v>
      </c>
      <c r="F1771" t="s">
        <v>20</v>
      </c>
      <c r="G1771">
        <v>0.16111111111111112</v>
      </c>
      <c r="H1771" s="1">
        <v>46055</v>
      </c>
      <c r="I1771">
        <v>2</v>
      </c>
      <c r="J1771">
        <v>3</v>
      </c>
      <c r="K1771">
        <v>2</v>
      </c>
      <c r="L1771">
        <v>6</v>
      </c>
      <c r="M1771" t="s">
        <v>5071</v>
      </c>
      <c r="N1771" t="s">
        <v>5071</v>
      </c>
      <c r="O1771">
        <v>1</v>
      </c>
      <c r="P1771">
        <v>0</v>
      </c>
    </row>
    <row r="1772" spans="1:16" x14ac:dyDescent="0.3">
      <c r="A1772" t="s">
        <v>526</v>
      </c>
      <c r="B1772" s="1">
        <v>46055.201388888891</v>
      </c>
      <c r="C1772" t="s">
        <v>7</v>
      </c>
      <c r="D1772" t="s">
        <v>22</v>
      </c>
      <c r="E1772" t="s">
        <v>19</v>
      </c>
      <c r="F1772" t="s">
        <v>10</v>
      </c>
      <c r="G1772">
        <v>0.2013888888888889</v>
      </c>
      <c r="H1772" s="1">
        <v>46055</v>
      </c>
      <c r="I1772">
        <v>2</v>
      </c>
      <c r="J1772">
        <v>3</v>
      </c>
      <c r="K1772">
        <v>2</v>
      </c>
      <c r="L1772">
        <v>6</v>
      </c>
      <c r="M1772" t="s">
        <v>5071</v>
      </c>
      <c r="N1772" t="s">
        <v>5071</v>
      </c>
      <c r="O1772">
        <v>1</v>
      </c>
      <c r="P1772">
        <v>0</v>
      </c>
    </row>
    <row r="1773" spans="1:16" x14ac:dyDescent="0.3">
      <c r="A1773" t="s">
        <v>2284</v>
      </c>
      <c r="B1773" s="1">
        <v>46055.206944444442</v>
      </c>
      <c r="C1773" t="s">
        <v>7</v>
      </c>
      <c r="D1773" t="s">
        <v>18</v>
      </c>
      <c r="E1773" t="s">
        <v>19</v>
      </c>
      <c r="F1773" t="s">
        <v>20</v>
      </c>
      <c r="G1773">
        <v>0.20694444444444443</v>
      </c>
      <c r="H1773" s="1">
        <v>46055</v>
      </c>
      <c r="I1773">
        <v>2</v>
      </c>
      <c r="J1773">
        <v>3</v>
      </c>
      <c r="K1773">
        <v>2</v>
      </c>
      <c r="L1773">
        <v>6</v>
      </c>
      <c r="M1773" t="s">
        <v>5071</v>
      </c>
      <c r="N1773" t="s">
        <v>5071</v>
      </c>
      <c r="O1773">
        <v>1</v>
      </c>
      <c r="P1773">
        <v>0</v>
      </c>
    </row>
    <row r="1774" spans="1:16" x14ac:dyDescent="0.3">
      <c r="A1774" t="s">
        <v>3717</v>
      </c>
      <c r="B1774" s="1">
        <v>46055.227777777778</v>
      </c>
      <c r="C1774" t="s">
        <v>7</v>
      </c>
      <c r="D1774" t="s">
        <v>8</v>
      </c>
      <c r="E1774" t="s">
        <v>19</v>
      </c>
      <c r="F1774" t="s">
        <v>13</v>
      </c>
      <c r="G1774">
        <v>0.22777777777777777</v>
      </c>
      <c r="H1774" s="1">
        <v>46055</v>
      </c>
      <c r="I1774">
        <v>2</v>
      </c>
      <c r="J1774">
        <v>3</v>
      </c>
      <c r="K1774">
        <v>1</v>
      </c>
      <c r="L1774">
        <v>3</v>
      </c>
      <c r="M1774" t="s">
        <v>5069</v>
      </c>
      <c r="N1774" t="s">
        <v>5069</v>
      </c>
      <c r="O1774">
        <v>1</v>
      </c>
      <c r="P1774">
        <v>0</v>
      </c>
    </row>
    <row r="1775" spans="1:16" x14ac:dyDescent="0.3">
      <c r="A1775" t="s">
        <v>2527</v>
      </c>
      <c r="B1775" s="1">
        <v>46055.234722222223</v>
      </c>
      <c r="C1775" t="s">
        <v>7</v>
      </c>
      <c r="D1775" t="s">
        <v>22</v>
      </c>
      <c r="E1775" t="s">
        <v>19</v>
      </c>
      <c r="F1775" t="s">
        <v>10</v>
      </c>
      <c r="G1775">
        <v>0.23472222222222222</v>
      </c>
      <c r="H1775" s="1">
        <v>46055</v>
      </c>
      <c r="I1775">
        <v>2</v>
      </c>
      <c r="J1775">
        <v>3</v>
      </c>
      <c r="K1775">
        <v>2</v>
      </c>
      <c r="L1775">
        <v>6</v>
      </c>
      <c r="M1775" t="s">
        <v>5071</v>
      </c>
      <c r="N1775" t="s">
        <v>5071</v>
      </c>
      <c r="O1775">
        <v>1</v>
      </c>
      <c r="P1775">
        <v>0</v>
      </c>
    </row>
    <row r="1776" spans="1:16" x14ac:dyDescent="0.3">
      <c r="A1776" t="s">
        <v>2737</v>
      </c>
      <c r="B1776" s="1">
        <v>46055.243750000001</v>
      </c>
      <c r="C1776" t="s">
        <v>7</v>
      </c>
      <c r="D1776" t="s">
        <v>8</v>
      </c>
      <c r="E1776" t="s">
        <v>19</v>
      </c>
      <c r="F1776" t="s">
        <v>10</v>
      </c>
      <c r="G1776">
        <v>0.24374999999999999</v>
      </c>
      <c r="H1776" s="1">
        <v>46055</v>
      </c>
      <c r="I1776">
        <v>2</v>
      </c>
      <c r="J1776">
        <v>3</v>
      </c>
      <c r="K1776">
        <v>2</v>
      </c>
      <c r="L1776">
        <v>6</v>
      </c>
      <c r="M1776" t="s">
        <v>5071</v>
      </c>
      <c r="N1776" t="s">
        <v>5071</v>
      </c>
      <c r="O1776">
        <v>1</v>
      </c>
      <c r="P1776">
        <v>0</v>
      </c>
    </row>
    <row r="1777" spans="1:16" x14ac:dyDescent="0.3">
      <c r="A1777" t="s">
        <v>1225</v>
      </c>
      <c r="B1777" s="1">
        <v>46055.279166666667</v>
      </c>
      <c r="C1777" t="s">
        <v>12</v>
      </c>
      <c r="D1777" t="s">
        <v>18</v>
      </c>
      <c r="E1777" t="s">
        <v>19</v>
      </c>
      <c r="F1777" t="s">
        <v>13</v>
      </c>
      <c r="G1777">
        <v>0.27916666666666667</v>
      </c>
      <c r="H1777" s="1">
        <v>46055</v>
      </c>
      <c r="I1777">
        <v>2</v>
      </c>
      <c r="J1777">
        <v>1</v>
      </c>
      <c r="K1777">
        <v>1</v>
      </c>
      <c r="L1777">
        <v>1</v>
      </c>
      <c r="M1777" t="s">
        <v>5069</v>
      </c>
      <c r="N1777" t="s">
        <v>5069</v>
      </c>
      <c r="O1777">
        <v>1</v>
      </c>
      <c r="P1777">
        <v>0</v>
      </c>
    </row>
    <row r="1778" spans="1:16" x14ac:dyDescent="0.3">
      <c r="A1778" t="s">
        <v>4059</v>
      </c>
      <c r="B1778" s="1">
        <v>46055.303472222222</v>
      </c>
      <c r="C1778" t="s">
        <v>7</v>
      </c>
      <c r="D1778" t="s">
        <v>15</v>
      </c>
      <c r="E1778" t="s">
        <v>16</v>
      </c>
      <c r="F1778" t="s">
        <v>53</v>
      </c>
      <c r="G1778">
        <v>0.3034722222222222</v>
      </c>
      <c r="H1778" s="1">
        <v>46055</v>
      </c>
      <c r="I1778">
        <v>2</v>
      </c>
      <c r="J1778">
        <v>3</v>
      </c>
      <c r="K1778">
        <v>5</v>
      </c>
      <c r="L1778">
        <v>15</v>
      </c>
      <c r="M1778" t="s">
        <v>5073</v>
      </c>
      <c r="N1778" t="s">
        <v>5073</v>
      </c>
      <c r="O1778">
        <v>1</v>
      </c>
      <c r="P1778">
        <v>1</v>
      </c>
    </row>
    <row r="1779" spans="1:16" x14ac:dyDescent="0.3">
      <c r="A1779" t="s">
        <v>435</v>
      </c>
      <c r="B1779" s="1">
        <v>46055.327777777777</v>
      </c>
      <c r="C1779" t="s">
        <v>7</v>
      </c>
      <c r="D1779" t="s">
        <v>22</v>
      </c>
      <c r="E1779" t="s">
        <v>19</v>
      </c>
      <c r="F1779" t="s">
        <v>13</v>
      </c>
      <c r="G1779">
        <v>0.32777777777777778</v>
      </c>
      <c r="H1779" s="1">
        <v>46055</v>
      </c>
      <c r="I1779">
        <v>2</v>
      </c>
      <c r="J1779">
        <v>3</v>
      </c>
      <c r="K1779">
        <v>1</v>
      </c>
      <c r="L1779">
        <v>3</v>
      </c>
      <c r="M1779" t="s">
        <v>5069</v>
      </c>
      <c r="N1779" t="s">
        <v>5069</v>
      </c>
      <c r="O1779">
        <v>1</v>
      </c>
      <c r="P1779">
        <v>0</v>
      </c>
    </row>
    <row r="1780" spans="1:16" x14ac:dyDescent="0.3">
      <c r="A1780" t="s">
        <v>1136</v>
      </c>
      <c r="B1780" s="1">
        <v>46055.329861111109</v>
      </c>
      <c r="C1780" t="s">
        <v>7</v>
      </c>
      <c r="D1780" t="s">
        <v>8</v>
      </c>
      <c r="E1780" t="s">
        <v>19</v>
      </c>
      <c r="F1780" t="s">
        <v>10</v>
      </c>
      <c r="G1780">
        <v>0.3298611111111111</v>
      </c>
      <c r="H1780" s="1">
        <v>46055</v>
      </c>
      <c r="I1780">
        <v>2</v>
      </c>
      <c r="J1780">
        <v>3</v>
      </c>
      <c r="K1780">
        <v>2</v>
      </c>
      <c r="L1780">
        <v>6</v>
      </c>
      <c r="M1780" t="s">
        <v>5071</v>
      </c>
      <c r="N1780" t="s">
        <v>5071</v>
      </c>
      <c r="O1780">
        <v>1</v>
      </c>
      <c r="P1780">
        <v>0</v>
      </c>
    </row>
    <row r="1781" spans="1:16" x14ac:dyDescent="0.3">
      <c r="A1781" t="s">
        <v>4718</v>
      </c>
      <c r="B1781" s="1">
        <v>46055.361805555556</v>
      </c>
      <c r="C1781" t="s">
        <v>40</v>
      </c>
      <c r="D1781" t="s">
        <v>15</v>
      </c>
      <c r="E1781" t="s">
        <v>16</v>
      </c>
      <c r="F1781" t="s">
        <v>10</v>
      </c>
      <c r="G1781">
        <v>0.36180555555555555</v>
      </c>
      <c r="H1781" s="1">
        <v>46055</v>
      </c>
      <c r="I1781">
        <v>2</v>
      </c>
      <c r="J1781">
        <v>5</v>
      </c>
      <c r="K1781">
        <v>2</v>
      </c>
      <c r="L1781">
        <v>10</v>
      </c>
      <c r="M1781" t="s">
        <v>5071</v>
      </c>
      <c r="N1781" t="s">
        <v>5071</v>
      </c>
      <c r="O1781">
        <v>1</v>
      </c>
      <c r="P1781">
        <v>0</v>
      </c>
    </row>
    <row r="1782" spans="1:16" x14ac:dyDescent="0.3">
      <c r="A1782" t="s">
        <v>3820</v>
      </c>
      <c r="B1782" s="1">
        <v>46055.362500000003</v>
      </c>
      <c r="C1782" t="s">
        <v>35</v>
      </c>
      <c r="D1782" t="s">
        <v>18</v>
      </c>
      <c r="E1782" t="s">
        <v>31</v>
      </c>
      <c r="F1782" t="s">
        <v>10</v>
      </c>
      <c r="G1782">
        <v>0.36249999999999999</v>
      </c>
      <c r="H1782" s="1">
        <v>46055</v>
      </c>
      <c r="I1782">
        <v>2</v>
      </c>
      <c r="J1782">
        <v>1</v>
      </c>
      <c r="K1782">
        <v>2</v>
      </c>
      <c r="L1782">
        <v>2</v>
      </c>
      <c r="M1782" t="s">
        <v>5069</v>
      </c>
      <c r="N1782" t="s">
        <v>5069</v>
      </c>
      <c r="O1782">
        <v>1</v>
      </c>
      <c r="P1782">
        <v>0</v>
      </c>
    </row>
    <row r="1783" spans="1:16" x14ac:dyDescent="0.3">
      <c r="A1783" t="s">
        <v>3066</v>
      </c>
      <c r="B1783" s="1">
        <v>46055.397916666669</v>
      </c>
      <c r="C1783" t="s">
        <v>35</v>
      </c>
      <c r="D1783" t="s">
        <v>8</v>
      </c>
      <c r="E1783" t="s">
        <v>19</v>
      </c>
      <c r="F1783" t="s">
        <v>53</v>
      </c>
      <c r="G1783">
        <v>0.39791666666666664</v>
      </c>
      <c r="H1783" s="1">
        <v>46055</v>
      </c>
      <c r="I1783">
        <v>2</v>
      </c>
      <c r="J1783">
        <v>1</v>
      </c>
      <c r="K1783">
        <v>5</v>
      </c>
      <c r="L1783">
        <v>5</v>
      </c>
      <c r="M1783" t="s">
        <v>5071</v>
      </c>
      <c r="N1783" t="s">
        <v>5071</v>
      </c>
      <c r="O1783">
        <v>1</v>
      </c>
      <c r="P1783">
        <v>1</v>
      </c>
    </row>
    <row r="1784" spans="1:16" x14ac:dyDescent="0.3">
      <c r="A1784" t="s">
        <v>4117</v>
      </c>
      <c r="B1784" s="1">
        <v>46055.40347222222</v>
      </c>
      <c r="C1784" t="s">
        <v>7</v>
      </c>
      <c r="D1784" t="s">
        <v>8</v>
      </c>
      <c r="E1784" t="s">
        <v>19</v>
      </c>
      <c r="F1784" t="s">
        <v>33</v>
      </c>
      <c r="G1784">
        <v>0.40347222222222223</v>
      </c>
      <c r="H1784" s="1">
        <v>46055</v>
      </c>
      <c r="I1784">
        <v>2</v>
      </c>
      <c r="J1784">
        <v>3</v>
      </c>
      <c r="K1784">
        <v>4</v>
      </c>
      <c r="L1784">
        <v>12</v>
      </c>
      <c r="M1784" t="s">
        <v>5073</v>
      </c>
      <c r="N1784" t="s">
        <v>5073</v>
      </c>
      <c r="O1784">
        <v>1</v>
      </c>
      <c r="P1784">
        <v>1</v>
      </c>
    </row>
    <row r="1785" spans="1:16" x14ac:dyDescent="0.3">
      <c r="A1785" t="s">
        <v>4163</v>
      </c>
      <c r="B1785" s="1">
        <v>46055.413194444445</v>
      </c>
      <c r="C1785" t="s">
        <v>26</v>
      </c>
      <c r="D1785" t="s">
        <v>18</v>
      </c>
      <c r="E1785" t="s">
        <v>31</v>
      </c>
      <c r="F1785" t="s">
        <v>20</v>
      </c>
      <c r="G1785">
        <v>0.41319444444444442</v>
      </c>
      <c r="H1785" s="1">
        <v>46055</v>
      </c>
      <c r="I1785">
        <v>2</v>
      </c>
      <c r="J1785">
        <v>3</v>
      </c>
      <c r="K1785">
        <v>2</v>
      </c>
      <c r="L1785">
        <v>6</v>
      </c>
      <c r="M1785" t="s">
        <v>5071</v>
      </c>
      <c r="N1785" t="s">
        <v>5071</v>
      </c>
      <c r="O1785">
        <v>1</v>
      </c>
      <c r="P1785">
        <v>0</v>
      </c>
    </row>
    <row r="1786" spans="1:16" x14ac:dyDescent="0.3">
      <c r="A1786" t="s">
        <v>2847</v>
      </c>
      <c r="B1786" s="1">
        <v>46055.427777777775</v>
      </c>
      <c r="C1786" t="s">
        <v>7</v>
      </c>
      <c r="D1786" t="s">
        <v>8</v>
      </c>
      <c r="E1786" t="s">
        <v>19</v>
      </c>
      <c r="F1786" t="s">
        <v>10</v>
      </c>
      <c r="G1786">
        <v>0.42777777777777776</v>
      </c>
      <c r="H1786" s="1">
        <v>46055</v>
      </c>
      <c r="I1786">
        <v>2</v>
      </c>
      <c r="J1786">
        <v>3</v>
      </c>
      <c r="K1786">
        <v>2</v>
      </c>
      <c r="L1786">
        <v>6</v>
      </c>
      <c r="M1786" t="s">
        <v>5071</v>
      </c>
      <c r="N1786" t="s">
        <v>5071</v>
      </c>
      <c r="O1786">
        <v>1</v>
      </c>
      <c r="P1786">
        <v>0</v>
      </c>
    </row>
    <row r="1787" spans="1:16" x14ac:dyDescent="0.3">
      <c r="A1787" t="s">
        <v>465</v>
      </c>
      <c r="B1787" s="1">
        <v>46055.505555555559</v>
      </c>
      <c r="C1787" t="s">
        <v>26</v>
      </c>
      <c r="D1787" t="s">
        <v>15</v>
      </c>
      <c r="E1787" t="s">
        <v>16</v>
      </c>
      <c r="F1787" t="s">
        <v>10</v>
      </c>
      <c r="G1787">
        <v>0.50555555555555554</v>
      </c>
      <c r="H1787" s="1">
        <v>46055</v>
      </c>
      <c r="I1787">
        <v>2</v>
      </c>
      <c r="J1787">
        <v>3</v>
      </c>
      <c r="K1787">
        <v>2</v>
      </c>
      <c r="L1787">
        <v>6</v>
      </c>
      <c r="M1787" t="s">
        <v>5071</v>
      </c>
      <c r="N1787" t="s">
        <v>5071</v>
      </c>
      <c r="O1787">
        <v>1</v>
      </c>
      <c r="P1787">
        <v>0</v>
      </c>
    </row>
    <row r="1788" spans="1:16" x14ac:dyDescent="0.3">
      <c r="A1788" t="s">
        <v>652</v>
      </c>
      <c r="B1788" s="1">
        <v>46055.509722222225</v>
      </c>
      <c r="C1788" t="s">
        <v>7</v>
      </c>
      <c r="D1788" t="s">
        <v>8</v>
      </c>
      <c r="E1788" t="s">
        <v>19</v>
      </c>
      <c r="F1788" t="s">
        <v>10</v>
      </c>
      <c r="G1788">
        <v>0.50972222222222219</v>
      </c>
      <c r="H1788" s="1">
        <v>46055</v>
      </c>
      <c r="I1788">
        <v>2</v>
      </c>
      <c r="J1788">
        <v>3</v>
      </c>
      <c r="K1788">
        <v>2</v>
      </c>
      <c r="L1788">
        <v>6</v>
      </c>
      <c r="M1788" t="s">
        <v>5071</v>
      </c>
      <c r="N1788" t="s">
        <v>5071</v>
      </c>
      <c r="O1788">
        <v>1</v>
      </c>
      <c r="P1788">
        <v>0</v>
      </c>
    </row>
    <row r="1789" spans="1:16" x14ac:dyDescent="0.3">
      <c r="A1789" t="s">
        <v>187</v>
      </c>
      <c r="B1789" s="1">
        <v>46055.511111111111</v>
      </c>
      <c r="C1789" t="s">
        <v>12</v>
      </c>
      <c r="D1789" t="s">
        <v>8</v>
      </c>
      <c r="E1789" t="s">
        <v>9</v>
      </c>
      <c r="F1789" t="s">
        <v>13</v>
      </c>
      <c r="G1789">
        <v>0.51111111111111107</v>
      </c>
      <c r="H1789" s="1">
        <v>46055</v>
      </c>
      <c r="I1789">
        <v>2</v>
      </c>
      <c r="J1789">
        <v>1</v>
      </c>
      <c r="K1789">
        <v>1</v>
      </c>
      <c r="L1789">
        <v>1</v>
      </c>
      <c r="M1789" t="s">
        <v>5069</v>
      </c>
      <c r="N1789" t="s">
        <v>5069</v>
      </c>
      <c r="O1789">
        <v>1</v>
      </c>
      <c r="P1789">
        <v>0</v>
      </c>
    </row>
    <row r="1790" spans="1:16" x14ac:dyDescent="0.3">
      <c r="A1790" t="s">
        <v>256</v>
      </c>
      <c r="B1790" s="1">
        <v>46055.534722222219</v>
      </c>
      <c r="C1790" t="s">
        <v>12</v>
      </c>
      <c r="D1790" t="s">
        <v>8</v>
      </c>
      <c r="E1790" t="s">
        <v>9</v>
      </c>
      <c r="F1790" t="s">
        <v>33</v>
      </c>
      <c r="G1790">
        <v>0.53472222222222221</v>
      </c>
      <c r="H1790" s="1">
        <v>46055</v>
      </c>
      <c r="I1790">
        <v>2</v>
      </c>
      <c r="J1790">
        <v>1</v>
      </c>
      <c r="K1790">
        <v>4</v>
      </c>
      <c r="L1790">
        <v>4</v>
      </c>
      <c r="M1790" t="s">
        <v>5069</v>
      </c>
      <c r="N1790" t="s">
        <v>5069</v>
      </c>
      <c r="O1790">
        <v>1</v>
      </c>
      <c r="P1790">
        <v>1</v>
      </c>
    </row>
    <row r="1791" spans="1:16" x14ac:dyDescent="0.3">
      <c r="A1791" t="s">
        <v>328</v>
      </c>
      <c r="B1791" s="1">
        <v>46055.54583333333</v>
      </c>
      <c r="C1791" t="s">
        <v>7</v>
      </c>
      <c r="D1791" t="s">
        <v>8</v>
      </c>
      <c r="E1791" t="s">
        <v>19</v>
      </c>
      <c r="F1791" t="s">
        <v>33</v>
      </c>
      <c r="G1791">
        <v>0.54583333333333328</v>
      </c>
      <c r="H1791" s="1">
        <v>46055</v>
      </c>
      <c r="I1791">
        <v>2</v>
      </c>
      <c r="J1791">
        <v>3</v>
      </c>
      <c r="K1791">
        <v>4</v>
      </c>
      <c r="L1791">
        <v>12</v>
      </c>
      <c r="M1791" t="s">
        <v>5073</v>
      </c>
      <c r="N1791" t="s">
        <v>5073</v>
      </c>
      <c r="O1791">
        <v>1</v>
      </c>
      <c r="P1791">
        <v>1</v>
      </c>
    </row>
    <row r="1792" spans="1:16" x14ac:dyDescent="0.3">
      <c r="A1792" t="s">
        <v>1513</v>
      </c>
      <c r="B1792" s="1">
        <v>46055.554166666669</v>
      </c>
      <c r="C1792" t="s">
        <v>40</v>
      </c>
      <c r="D1792" t="s">
        <v>22</v>
      </c>
      <c r="E1792" t="s">
        <v>16</v>
      </c>
      <c r="F1792" t="s">
        <v>33</v>
      </c>
      <c r="G1792">
        <v>0.5541666666666667</v>
      </c>
      <c r="H1792" s="1">
        <v>46055</v>
      </c>
      <c r="I1792">
        <v>2</v>
      </c>
      <c r="J1792">
        <v>5</v>
      </c>
      <c r="K1792">
        <v>4</v>
      </c>
      <c r="L1792">
        <v>20</v>
      </c>
      <c r="M1792" t="s">
        <v>5075</v>
      </c>
      <c r="N1792" t="s">
        <v>5076</v>
      </c>
      <c r="O1792">
        <v>1</v>
      </c>
      <c r="P1792">
        <v>1</v>
      </c>
    </row>
    <row r="1793" spans="1:16" x14ac:dyDescent="0.3">
      <c r="A1793" t="s">
        <v>3774</v>
      </c>
      <c r="B1793" s="1">
        <v>46055.565972222219</v>
      </c>
      <c r="C1793" t="s">
        <v>26</v>
      </c>
      <c r="D1793" t="s">
        <v>22</v>
      </c>
      <c r="E1793" t="s">
        <v>19</v>
      </c>
      <c r="F1793" t="s">
        <v>20</v>
      </c>
      <c r="G1793">
        <v>0.56597222222222221</v>
      </c>
      <c r="H1793" s="1">
        <v>46055</v>
      </c>
      <c r="I1793">
        <v>2</v>
      </c>
      <c r="J1793">
        <v>3</v>
      </c>
      <c r="K1793">
        <v>2</v>
      </c>
      <c r="L1793">
        <v>6</v>
      </c>
      <c r="M1793" t="s">
        <v>5071</v>
      </c>
      <c r="N1793" t="s">
        <v>5071</v>
      </c>
      <c r="O1793">
        <v>1</v>
      </c>
      <c r="P1793">
        <v>0</v>
      </c>
    </row>
    <row r="1794" spans="1:16" x14ac:dyDescent="0.3">
      <c r="A1794" t="s">
        <v>2090</v>
      </c>
      <c r="B1794" s="1">
        <v>46055.584027777775</v>
      </c>
      <c r="C1794" t="s">
        <v>40</v>
      </c>
      <c r="D1794" t="s">
        <v>22</v>
      </c>
      <c r="E1794" t="s">
        <v>16</v>
      </c>
      <c r="F1794" t="s">
        <v>13</v>
      </c>
      <c r="G1794">
        <v>0.58402777777777781</v>
      </c>
      <c r="H1794" s="1">
        <v>46055</v>
      </c>
      <c r="I1794">
        <v>2</v>
      </c>
      <c r="J1794">
        <v>5</v>
      </c>
      <c r="K1794">
        <v>1</v>
      </c>
      <c r="L1794">
        <v>5</v>
      </c>
      <c r="M1794" t="s">
        <v>5071</v>
      </c>
      <c r="N1794" t="s">
        <v>5071</v>
      </c>
      <c r="O1794">
        <v>1</v>
      </c>
      <c r="P1794">
        <v>0</v>
      </c>
    </row>
    <row r="1795" spans="1:16" x14ac:dyDescent="0.3">
      <c r="A1795" t="s">
        <v>918</v>
      </c>
      <c r="B1795" s="1">
        <v>46055.595833333333</v>
      </c>
      <c r="C1795" t="s">
        <v>7</v>
      </c>
      <c r="D1795" t="s">
        <v>22</v>
      </c>
      <c r="E1795" t="s">
        <v>19</v>
      </c>
      <c r="F1795" t="s">
        <v>13</v>
      </c>
      <c r="G1795">
        <v>0.59583333333333333</v>
      </c>
      <c r="H1795" s="1">
        <v>46055</v>
      </c>
      <c r="I1795">
        <v>2</v>
      </c>
      <c r="J1795">
        <v>3</v>
      </c>
      <c r="K1795">
        <v>1</v>
      </c>
      <c r="L1795">
        <v>3</v>
      </c>
      <c r="M1795" t="s">
        <v>5069</v>
      </c>
      <c r="N1795" t="s">
        <v>5069</v>
      </c>
      <c r="O1795">
        <v>1</v>
      </c>
      <c r="P1795">
        <v>0</v>
      </c>
    </row>
    <row r="1796" spans="1:16" x14ac:dyDescent="0.3">
      <c r="A1796" t="s">
        <v>4662</v>
      </c>
      <c r="B1796" s="1">
        <v>46055.597916666666</v>
      </c>
      <c r="C1796" t="s">
        <v>7</v>
      </c>
      <c r="D1796" t="s">
        <v>22</v>
      </c>
      <c r="E1796" t="s">
        <v>19</v>
      </c>
      <c r="F1796" t="s">
        <v>10</v>
      </c>
      <c r="G1796">
        <v>0.59791666666666665</v>
      </c>
      <c r="H1796" s="1">
        <v>46055</v>
      </c>
      <c r="I1796">
        <v>2</v>
      </c>
      <c r="J1796">
        <v>3</v>
      </c>
      <c r="K1796">
        <v>2</v>
      </c>
      <c r="L1796">
        <v>6</v>
      </c>
      <c r="M1796" t="s">
        <v>5071</v>
      </c>
      <c r="N1796" t="s">
        <v>5071</v>
      </c>
      <c r="O1796">
        <v>1</v>
      </c>
      <c r="P1796">
        <v>0</v>
      </c>
    </row>
    <row r="1797" spans="1:16" x14ac:dyDescent="0.3">
      <c r="A1797" t="s">
        <v>4619</v>
      </c>
      <c r="B1797" s="1">
        <v>46055.598611111112</v>
      </c>
      <c r="C1797" t="s">
        <v>47</v>
      </c>
      <c r="D1797" t="s">
        <v>18</v>
      </c>
      <c r="E1797" t="s">
        <v>19</v>
      </c>
      <c r="F1797" t="s">
        <v>10</v>
      </c>
      <c r="G1797">
        <v>0.59861111111111109</v>
      </c>
      <c r="H1797" s="1">
        <v>46055</v>
      </c>
      <c r="I1797">
        <v>2</v>
      </c>
      <c r="J1797">
        <v>1</v>
      </c>
      <c r="K1797">
        <v>2</v>
      </c>
      <c r="L1797">
        <v>2</v>
      </c>
      <c r="M1797" t="s">
        <v>5069</v>
      </c>
      <c r="N1797" t="s">
        <v>5069</v>
      </c>
      <c r="O1797">
        <v>1</v>
      </c>
      <c r="P1797">
        <v>0</v>
      </c>
    </row>
    <row r="1798" spans="1:16" x14ac:dyDescent="0.3">
      <c r="A1798" t="s">
        <v>3608</v>
      </c>
      <c r="B1798" s="1">
        <v>46055.634722222225</v>
      </c>
      <c r="C1798" t="s">
        <v>7</v>
      </c>
      <c r="D1798" t="s">
        <v>15</v>
      </c>
      <c r="E1798" t="s">
        <v>31</v>
      </c>
      <c r="F1798" t="s">
        <v>20</v>
      </c>
      <c r="G1798">
        <v>0.63472222222222219</v>
      </c>
      <c r="H1798" s="1">
        <v>46055</v>
      </c>
      <c r="I1798">
        <v>2</v>
      </c>
      <c r="J1798">
        <v>3</v>
      </c>
      <c r="K1798">
        <v>2</v>
      </c>
      <c r="L1798">
        <v>6</v>
      </c>
      <c r="M1798" t="s">
        <v>5071</v>
      </c>
      <c r="N1798" t="s">
        <v>5071</v>
      </c>
      <c r="O1798">
        <v>1</v>
      </c>
      <c r="P1798">
        <v>0</v>
      </c>
    </row>
    <row r="1799" spans="1:16" x14ac:dyDescent="0.3">
      <c r="A1799" t="s">
        <v>1733</v>
      </c>
      <c r="B1799" s="1">
        <v>46055.672222222223</v>
      </c>
      <c r="C1799" t="s">
        <v>7</v>
      </c>
      <c r="D1799" t="s">
        <v>15</v>
      </c>
      <c r="E1799" t="s">
        <v>19</v>
      </c>
      <c r="F1799" t="s">
        <v>10</v>
      </c>
      <c r="G1799">
        <v>0.67222222222222228</v>
      </c>
      <c r="H1799" s="1">
        <v>46055</v>
      </c>
      <c r="I1799">
        <v>2</v>
      </c>
      <c r="J1799">
        <v>3</v>
      </c>
      <c r="K1799">
        <v>2</v>
      </c>
      <c r="L1799">
        <v>6</v>
      </c>
      <c r="M1799" t="s">
        <v>5071</v>
      </c>
      <c r="N1799" t="s">
        <v>5071</v>
      </c>
      <c r="O1799">
        <v>1</v>
      </c>
      <c r="P1799">
        <v>0</v>
      </c>
    </row>
    <row r="1800" spans="1:16" x14ac:dyDescent="0.3">
      <c r="A1800" t="s">
        <v>212</v>
      </c>
      <c r="B1800" s="1">
        <v>46055.673611111109</v>
      </c>
      <c r="C1800" t="s">
        <v>26</v>
      </c>
      <c r="D1800" t="s">
        <v>8</v>
      </c>
      <c r="E1800" t="s">
        <v>31</v>
      </c>
      <c r="F1800" t="s">
        <v>10</v>
      </c>
      <c r="G1800">
        <v>0.67361111111111116</v>
      </c>
      <c r="H1800" s="1">
        <v>46055</v>
      </c>
      <c r="I1800">
        <v>2</v>
      </c>
      <c r="J1800">
        <v>3</v>
      </c>
      <c r="K1800">
        <v>2</v>
      </c>
      <c r="L1800">
        <v>6</v>
      </c>
      <c r="M1800" t="s">
        <v>5071</v>
      </c>
      <c r="N1800" t="s">
        <v>5071</v>
      </c>
      <c r="O1800">
        <v>1</v>
      </c>
      <c r="P1800">
        <v>0</v>
      </c>
    </row>
    <row r="1801" spans="1:16" x14ac:dyDescent="0.3">
      <c r="A1801" t="s">
        <v>4089</v>
      </c>
      <c r="B1801" s="1">
        <v>46055.688194444447</v>
      </c>
      <c r="C1801" t="s">
        <v>40</v>
      </c>
      <c r="D1801" t="s">
        <v>18</v>
      </c>
      <c r="E1801" t="s">
        <v>16</v>
      </c>
      <c r="F1801" t="s">
        <v>20</v>
      </c>
      <c r="G1801">
        <v>0.68819444444444444</v>
      </c>
      <c r="H1801" s="1">
        <v>46055</v>
      </c>
      <c r="I1801">
        <v>2</v>
      </c>
      <c r="J1801">
        <v>5</v>
      </c>
      <c r="K1801">
        <v>2</v>
      </c>
      <c r="L1801">
        <v>10</v>
      </c>
      <c r="M1801" t="s">
        <v>5071</v>
      </c>
      <c r="N1801" t="s">
        <v>5071</v>
      </c>
      <c r="O1801">
        <v>1</v>
      </c>
      <c r="P1801">
        <v>0</v>
      </c>
    </row>
    <row r="1802" spans="1:16" x14ac:dyDescent="0.3">
      <c r="A1802" t="s">
        <v>3279</v>
      </c>
      <c r="B1802" s="1">
        <v>46055.709027777775</v>
      </c>
      <c r="C1802" t="s">
        <v>26</v>
      </c>
      <c r="D1802" t="s">
        <v>22</v>
      </c>
      <c r="E1802" t="s">
        <v>9</v>
      </c>
      <c r="F1802" t="s">
        <v>10</v>
      </c>
      <c r="G1802">
        <v>0.70902777777777781</v>
      </c>
      <c r="H1802" s="1">
        <v>46055</v>
      </c>
      <c r="I1802">
        <v>2</v>
      </c>
      <c r="J1802">
        <v>3</v>
      </c>
      <c r="K1802">
        <v>2</v>
      </c>
      <c r="L1802">
        <v>6</v>
      </c>
      <c r="M1802" t="s">
        <v>5071</v>
      </c>
      <c r="N1802" t="s">
        <v>5071</v>
      </c>
      <c r="O1802">
        <v>1</v>
      </c>
      <c r="P1802">
        <v>0</v>
      </c>
    </row>
    <row r="1803" spans="1:16" x14ac:dyDescent="0.3">
      <c r="A1803" t="s">
        <v>5010</v>
      </c>
      <c r="B1803" s="1">
        <v>46055.712500000001</v>
      </c>
      <c r="C1803" t="s">
        <v>7</v>
      </c>
      <c r="D1803" t="s">
        <v>22</v>
      </c>
      <c r="E1803" t="s">
        <v>19</v>
      </c>
      <c r="F1803" t="s">
        <v>20</v>
      </c>
      <c r="G1803">
        <v>0.71250000000000002</v>
      </c>
      <c r="H1803" s="1">
        <v>46055</v>
      </c>
      <c r="I1803">
        <v>2</v>
      </c>
      <c r="J1803">
        <v>3</v>
      </c>
      <c r="K1803">
        <v>2</v>
      </c>
      <c r="L1803">
        <v>6</v>
      </c>
      <c r="M1803" t="s">
        <v>5071</v>
      </c>
      <c r="N1803" t="s">
        <v>5071</v>
      </c>
      <c r="O1803">
        <v>1</v>
      </c>
      <c r="P1803">
        <v>0</v>
      </c>
    </row>
    <row r="1804" spans="1:16" x14ac:dyDescent="0.3">
      <c r="A1804" t="s">
        <v>4816</v>
      </c>
      <c r="B1804" s="1">
        <v>46055.714583333334</v>
      </c>
      <c r="C1804" t="s">
        <v>7</v>
      </c>
      <c r="D1804" t="s">
        <v>8</v>
      </c>
      <c r="E1804" t="s">
        <v>19</v>
      </c>
      <c r="F1804" t="s">
        <v>20</v>
      </c>
      <c r="G1804">
        <v>0.71458333333333335</v>
      </c>
      <c r="H1804" s="1">
        <v>46055</v>
      </c>
      <c r="I1804">
        <v>2</v>
      </c>
      <c r="J1804">
        <v>3</v>
      </c>
      <c r="K1804">
        <v>2</v>
      </c>
      <c r="L1804">
        <v>6</v>
      </c>
      <c r="M1804" t="s">
        <v>5071</v>
      </c>
      <c r="N1804" t="s">
        <v>5071</v>
      </c>
      <c r="O1804">
        <v>1</v>
      </c>
      <c r="P1804">
        <v>0</v>
      </c>
    </row>
    <row r="1805" spans="1:16" x14ac:dyDescent="0.3">
      <c r="A1805" t="s">
        <v>2597</v>
      </c>
      <c r="B1805" s="1">
        <v>46055.726388888892</v>
      </c>
      <c r="C1805" t="s">
        <v>26</v>
      </c>
      <c r="D1805" t="s">
        <v>15</v>
      </c>
      <c r="E1805" t="s">
        <v>19</v>
      </c>
      <c r="F1805" t="s">
        <v>20</v>
      </c>
      <c r="G1805">
        <v>0.72638888888888886</v>
      </c>
      <c r="H1805" s="1">
        <v>46055</v>
      </c>
      <c r="I1805">
        <v>2</v>
      </c>
      <c r="J1805">
        <v>3</v>
      </c>
      <c r="K1805">
        <v>2</v>
      </c>
      <c r="L1805">
        <v>6</v>
      </c>
      <c r="M1805" t="s">
        <v>5071</v>
      </c>
      <c r="N1805" t="s">
        <v>5071</v>
      </c>
      <c r="O1805">
        <v>1</v>
      </c>
      <c r="P1805">
        <v>0</v>
      </c>
    </row>
    <row r="1806" spans="1:16" x14ac:dyDescent="0.3">
      <c r="A1806" t="s">
        <v>4657</v>
      </c>
      <c r="B1806" s="1">
        <v>46055.763888888891</v>
      </c>
      <c r="C1806" t="s">
        <v>40</v>
      </c>
      <c r="D1806" t="s">
        <v>15</v>
      </c>
      <c r="E1806" t="s">
        <v>16</v>
      </c>
      <c r="F1806" t="s">
        <v>13</v>
      </c>
      <c r="G1806">
        <v>0.76388888888888884</v>
      </c>
      <c r="H1806" s="1">
        <v>46055</v>
      </c>
      <c r="I1806">
        <v>2</v>
      </c>
      <c r="J1806">
        <v>5</v>
      </c>
      <c r="K1806">
        <v>1</v>
      </c>
      <c r="L1806">
        <v>5</v>
      </c>
      <c r="M1806" t="s">
        <v>5071</v>
      </c>
      <c r="N1806" t="s">
        <v>5071</v>
      </c>
      <c r="O1806">
        <v>1</v>
      </c>
      <c r="P1806">
        <v>0</v>
      </c>
    </row>
    <row r="1807" spans="1:16" x14ac:dyDescent="0.3">
      <c r="A1807" t="s">
        <v>1486</v>
      </c>
      <c r="B1807" s="1">
        <v>46055.787499999999</v>
      </c>
      <c r="C1807" t="s">
        <v>35</v>
      </c>
      <c r="D1807" t="s">
        <v>18</v>
      </c>
      <c r="E1807" t="s">
        <v>19</v>
      </c>
      <c r="F1807" t="s">
        <v>10</v>
      </c>
      <c r="G1807">
        <v>0.78749999999999998</v>
      </c>
      <c r="H1807" s="1">
        <v>46055</v>
      </c>
      <c r="I1807">
        <v>2</v>
      </c>
      <c r="J1807">
        <v>1</v>
      </c>
      <c r="K1807">
        <v>2</v>
      </c>
      <c r="L1807">
        <v>2</v>
      </c>
      <c r="M1807" t="s">
        <v>5069</v>
      </c>
      <c r="N1807" t="s">
        <v>5069</v>
      </c>
      <c r="O1807">
        <v>1</v>
      </c>
      <c r="P1807">
        <v>0</v>
      </c>
    </row>
    <row r="1808" spans="1:16" x14ac:dyDescent="0.3">
      <c r="A1808" t="s">
        <v>1869</v>
      </c>
      <c r="B1808" s="1">
        <v>46055.802777777775</v>
      </c>
      <c r="C1808" t="s">
        <v>7</v>
      </c>
      <c r="D1808" t="s">
        <v>15</v>
      </c>
      <c r="E1808" t="s">
        <v>19</v>
      </c>
      <c r="F1808" t="s">
        <v>33</v>
      </c>
      <c r="G1808">
        <v>0.80277777777777781</v>
      </c>
      <c r="H1808" s="1">
        <v>46055</v>
      </c>
      <c r="I1808">
        <v>2</v>
      </c>
      <c r="J1808">
        <v>3</v>
      </c>
      <c r="K1808">
        <v>4</v>
      </c>
      <c r="L1808">
        <v>12</v>
      </c>
      <c r="M1808" t="s">
        <v>5073</v>
      </c>
      <c r="N1808" t="s">
        <v>5073</v>
      </c>
      <c r="O1808">
        <v>1</v>
      </c>
      <c r="P1808">
        <v>1</v>
      </c>
    </row>
    <row r="1809" spans="1:16" x14ac:dyDescent="0.3">
      <c r="A1809" t="s">
        <v>3463</v>
      </c>
      <c r="B1809" s="1">
        <v>46055.828472222223</v>
      </c>
      <c r="C1809" t="s">
        <v>7</v>
      </c>
      <c r="D1809" t="s">
        <v>22</v>
      </c>
      <c r="E1809" t="s">
        <v>19</v>
      </c>
      <c r="F1809" t="s">
        <v>53</v>
      </c>
      <c r="G1809">
        <v>0.82847222222222228</v>
      </c>
      <c r="H1809" s="1">
        <v>46055</v>
      </c>
      <c r="I1809">
        <v>2</v>
      </c>
      <c r="J1809">
        <v>3</v>
      </c>
      <c r="K1809">
        <v>5</v>
      </c>
      <c r="L1809">
        <v>15</v>
      </c>
      <c r="M1809" t="s">
        <v>5073</v>
      </c>
      <c r="N1809" t="s">
        <v>5073</v>
      </c>
      <c r="O1809">
        <v>1</v>
      </c>
      <c r="P1809">
        <v>1</v>
      </c>
    </row>
    <row r="1810" spans="1:16" x14ac:dyDescent="0.3">
      <c r="A1810" t="s">
        <v>2156</v>
      </c>
      <c r="B1810" s="1">
        <v>46055.852083333331</v>
      </c>
      <c r="C1810" t="s">
        <v>40</v>
      </c>
      <c r="D1810" t="s">
        <v>18</v>
      </c>
      <c r="E1810" t="s">
        <v>16</v>
      </c>
      <c r="F1810" t="s">
        <v>10</v>
      </c>
      <c r="G1810">
        <v>0.8520833333333333</v>
      </c>
      <c r="H1810" s="1">
        <v>46055</v>
      </c>
      <c r="I1810">
        <v>2</v>
      </c>
      <c r="J1810">
        <v>5</v>
      </c>
      <c r="K1810">
        <v>2</v>
      </c>
      <c r="L1810">
        <v>10</v>
      </c>
      <c r="M1810" t="s">
        <v>5071</v>
      </c>
      <c r="N1810" t="s">
        <v>5071</v>
      </c>
      <c r="O1810">
        <v>1</v>
      </c>
      <c r="P1810">
        <v>0</v>
      </c>
    </row>
    <row r="1811" spans="1:16" x14ac:dyDescent="0.3">
      <c r="A1811" t="s">
        <v>329</v>
      </c>
      <c r="B1811" s="1">
        <v>46055.881944444445</v>
      </c>
      <c r="C1811" t="s">
        <v>7</v>
      </c>
      <c r="D1811" t="s">
        <v>18</v>
      </c>
      <c r="E1811" t="s">
        <v>19</v>
      </c>
      <c r="F1811" t="s">
        <v>20</v>
      </c>
      <c r="G1811">
        <v>0.88194444444444442</v>
      </c>
      <c r="H1811" s="1">
        <v>46055</v>
      </c>
      <c r="I1811">
        <v>2</v>
      </c>
      <c r="J1811">
        <v>3</v>
      </c>
      <c r="K1811">
        <v>2</v>
      </c>
      <c r="L1811">
        <v>6</v>
      </c>
      <c r="M1811" t="s">
        <v>5071</v>
      </c>
      <c r="N1811" t="s">
        <v>5071</v>
      </c>
      <c r="O1811">
        <v>1</v>
      </c>
      <c r="P1811">
        <v>0</v>
      </c>
    </row>
    <row r="1812" spans="1:16" x14ac:dyDescent="0.3">
      <c r="A1812" t="s">
        <v>4611</v>
      </c>
      <c r="B1812" s="1">
        <v>46055.893055555556</v>
      </c>
      <c r="C1812" t="s">
        <v>7</v>
      </c>
      <c r="D1812" t="s">
        <v>18</v>
      </c>
      <c r="E1812" t="s">
        <v>19</v>
      </c>
      <c r="F1812" t="s">
        <v>10</v>
      </c>
      <c r="G1812">
        <v>0.8930555555555556</v>
      </c>
      <c r="H1812" s="1">
        <v>46055</v>
      </c>
      <c r="I1812">
        <v>2</v>
      </c>
      <c r="J1812">
        <v>3</v>
      </c>
      <c r="K1812">
        <v>2</v>
      </c>
      <c r="L1812">
        <v>6</v>
      </c>
      <c r="M1812" t="s">
        <v>5071</v>
      </c>
      <c r="N1812" t="s">
        <v>5071</v>
      </c>
      <c r="O1812">
        <v>1</v>
      </c>
      <c r="P1812">
        <v>0</v>
      </c>
    </row>
    <row r="1813" spans="1:16" x14ac:dyDescent="0.3">
      <c r="A1813" t="s">
        <v>3173</v>
      </c>
      <c r="B1813" s="1">
        <v>46055.902777777781</v>
      </c>
      <c r="C1813" t="s">
        <v>7</v>
      </c>
      <c r="D1813" t="s">
        <v>8</v>
      </c>
      <c r="E1813" t="s">
        <v>19</v>
      </c>
      <c r="F1813" t="s">
        <v>20</v>
      </c>
      <c r="G1813">
        <v>0.90277777777777779</v>
      </c>
      <c r="H1813" s="1">
        <v>46055</v>
      </c>
      <c r="I1813">
        <v>2</v>
      </c>
      <c r="J1813">
        <v>3</v>
      </c>
      <c r="K1813">
        <v>2</v>
      </c>
      <c r="L1813">
        <v>6</v>
      </c>
      <c r="M1813" t="s">
        <v>5071</v>
      </c>
      <c r="N1813" t="s">
        <v>5071</v>
      </c>
      <c r="O1813">
        <v>1</v>
      </c>
      <c r="P1813">
        <v>0</v>
      </c>
    </row>
    <row r="1814" spans="1:16" x14ac:dyDescent="0.3">
      <c r="A1814" t="s">
        <v>2808</v>
      </c>
      <c r="B1814" s="1">
        <v>46055.910416666666</v>
      </c>
      <c r="C1814" t="s">
        <v>40</v>
      </c>
      <c r="D1814" t="s">
        <v>15</v>
      </c>
      <c r="E1814" t="s">
        <v>16</v>
      </c>
      <c r="F1814" t="s">
        <v>10</v>
      </c>
      <c r="G1814">
        <v>0.91041666666666665</v>
      </c>
      <c r="H1814" s="1">
        <v>46055</v>
      </c>
      <c r="I1814">
        <v>2</v>
      </c>
      <c r="J1814">
        <v>5</v>
      </c>
      <c r="K1814">
        <v>2</v>
      </c>
      <c r="L1814">
        <v>10</v>
      </c>
      <c r="M1814" t="s">
        <v>5071</v>
      </c>
      <c r="N1814" t="s">
        <v>5071</v>
      </c>
      <c r="O1814">
        <v>1</v>
      </c>
      <c r="P1814">
        <v>0</v>
      </c>
    </row>
    <row r="1815" spans="1:16" x14ac:dyDescent="0.3">
      <c r="A1815" t="s">
        <v>1057</v>
      </c>
      <c r="B1815" s="1">
        <v>46055.932638888888</v>
      </c>
      <c r="C1815" t="s">
        <v>26</v>
      </c>
      <c r="D1815" t="s">
        <v>22</v>
      </c>
      <c r="E1815" t="s">
        <v>16</v>
      </c>
      <c r="F1815" t="s">
        <v>10</v>
      </c>
      <c r="G1815">
        <v>0.93263888888888891</v>
      </c>
      <c r="H1815" s="1">
        <v>46055</v>
      </c>
      <c r="I1815">
        <v>2</v>
      </c>
      <c r="J1815">
        <v>3</v>
      </c>
      <c r="K1815">
        <v>2</v>
      </c>
      <c r="L1815">
        <v>6</v>
      </c>
      <c r="M1815" t="s">
        <v>5071</v>
      </c>
      <c r="N1815" t="s">
        <v>5071</v>
      </c>
      <c r="O1815">
        <v>1</v>
      </c>
      <c r="P1815">
        <v>0</v>
      </c>
    </row>
    <row r="1816" spans="1:16" x14ac:dyDescent="0.3">
      <c r="A1816" t="s">
        <v>1889</v>
      </c>
      <c r="B1816" s="1">
        <v>46055.943055555559</v>
      </c>
      <c r="C1816" t="s">
        <v>26</v>
      </c>
      <c r="D1816" t="s">
        <v>8</v>
      </c>
      <c r="E1816" t="s">
        <v>9</v>
      </c>
      <c r="F1816" t="s">
        <v>20</v>
      </c>
      <c r="G1816">
        <v>0.94305555555555554</v>
      </c>
      <c r="H1816" s="1">
        <v>46055</v>
      </c>
      <c r="I1816">
        <v>2</v>
      </c>
      <c r="J1816">
        <v>3</v>
      </c>
      <c r="K1816">
        <v>2</v>
      </c>
      <c r="L1816">
        <v>6</v>
      </c>
      <c r="M1816" t="s">
        <v>5071</v>
      </c>
      <c r="N1816" t="s">
        <v>5071</v>
      </c>
      <c r="O1816">
        <v>1</v>
      </c>
      <c r="P1816">
        <v>0</v>
      </c>
    </row>
    <row r="1817" spans="1:16" x14ac:dyDescent="0.3">
      <c r="A1817" t="s">
        <v>1568</v>
      </c>
      <c r="B1817" s="1">
        <v>46055.982638888891</v>
      </c>
      <c r="C1817" t="s">
        <v>7</v>
      </c>
      <c r="D1817" t="s">
        <v>18</v>
      </c>
      <c r="E1817" t="s">
        <v>19</v>
      </c>
      <c r="F1817" t="s">
        <v>33</v>
      </c>
      <c r="G1817">
        <v>0.98263888888888884</v>
      </c>
      <c r="H1817" s="1">
        <v>46055</v>
      </c>
      <c r="I1817">
        <v>2</v>
      </c>
      <c r="J1817">
        <v>3</v>
      </c>
      <c r="K1817">
        <v>4</v>
      </c>
      <c r="L1817">
        <v>12</v>
      </c>
      <c r="M1817" t="s">
        <v>5073</v>
      </c>
      <c r="N1817" t="s">
        <v>5073</v>
      </c>
      <c r="O1817">
        <v>1</v>
      </c>
      <c r="P1817">
        <v>1</v>
      </c>
    </row>
    <row r="1818" spans="1:16" x14ac:dyDescent="0.3">
      <c r="A1818" t="s">
        <v>214</v>
      </c>
      <c r="B1818" s="1">
        <v>46056.025694444441</v>
      </c>
      <c r="C1818" t="s">
        <v>7</v>
      </c>
      <c r="D1818" t="s">
        <v>18</v>
      </c>
      <c r="E1818" t="s">
        <v>19</v>
      </c>
      <c r="F1818" t="s">
        <v>13</v>
      </c>
      <c r="G1818">
        <v>2.5694444444444443E-2</v>
      </c>
      <c r="H1818" s="1">
        <v>46056</v>
      </c>
      <c r="I1818">
        <v>2</v>
      </c>
      <c r="J1818">
        <v>3</v>
      </c>
      <c r="K1818">
        <v>1</v>
      </c>
      <c r="L1818">
        <v>3</v>
      </c>
      <c r="M1818" t="s">
        <v>5069</v>
      </c>
      <c r="N1818" t="s">
        <v>5069</v>
      </c>
      <c r="O1818">
        <v>1</v>
      </c>
      <c r="P1818">
        <v>0</v>
      </c>
    </row>
    <row r="1819" spans="1:16" x14ac:dyDescent="0.3">
      <c r="A1819" t="s">
        <v>3054</v>
      </c>
      <c r="B1819" s="1">
        <v>46056.026388888888</v>
      </c>
      <c r="C1819" t="s">
        <v>12</v>
      </c>
      <c r="D1819" t="s">
        <v>8</v>
      </c>
      <c r="E1819" t="s">
        <v>16</v>
      </c>
      <c r="F1819" t="s">
        <v>10</v>
      </c>
      <c r="G1819">
        <v>2.6388888888888889E-2</v>
      </c>
      <c r="H1819" s="1">
        <v>46056</v>
      </c>
      <c r="I1819">
        <v>2</v>
      </c>
      <c r="J1819">
        <v>1</v>
      </c>
      <c r="K1819">
        <v>2</v>
      </c>
      <c r="L1819">
        <v>2</v>
      </c>
      <c r="M1819" t="s">
        <v>5069</v>
      </c>
      <c r="N1819" t="s">
        <v>5069</v>
      </c>
      <c r="O1819">
        <v>1</v>
      </c>
      <c r="P1819">
        <v>0</v>
      </c>
    </row>
    <row r="1820" spans="1:16" x14ac:dyDescent="0.3">
      <c r="A1820" t="s">
        <v>2245</v>
      </c>
      <c r="B1820" s="1">
        <v>46056.04583333333</v>
      </c>
      <c r="C1820" t="s">
        <v>40</v>
      </c>
      <c r="D1820" t="s">
        <v>8</v>
      </c>
      <c r="E1820" t="s">
        <v>16</v>
      </c>
      <c r="F1820" t="s">
        <v>20</v>
      </c>
      <c r="G1820">
        <v>4.583333333333333E-2</v>
      </c>
      <c r="H1820" s="1">
        <v>46056</v>
      </c>
      <c r="I1820">
        <v>2</v>
      </c>
      <c r="J1820">
        <v>5</v>
      </c>
      <c r="K1820">
        <v>2</v>
      </c>
      <c r="L1820">
        <v>10</v>
      </c>
      <c r="M1820" t="s">
        <v>5071</v>
      </c>
      <c r="N1820" t="s">
        <v>5071</v>
      </c>
      <c r="O1820">
        <v>1</v>
      </c>
      <c r="P1820">
        <v>0</v>
      </c>
    </row>
    <row r="1821" spans="1:16" x14ac:dyDescent="0.3">
      <c r="A1821" t="s">
        <v>3442</v>
      </c>
      <c r="B1821" s="1">
        <v>46056.067361111112</v>
      </c>
      <c r="C1821" t="s">
        <v>47</v>
      </c>
      <c r="D1821" t="s">
        <v>22</v>
      </c>
      <c r="E1821" t="s">
        <v>31</v>
      </c>
      <c r="F1821" t="s">
        <v>20</v>
      </c>
      <c r="G1821">
        <v>6.7361111111111108E-2</v>
      </c>
      <c r="H1821" s="1">
        <v>46056</v>
      </c>
      <c r="I1821">
        <v>2</v>
      </c>
      <c r="J1821">
        <v>1</v>
      </c>
      <c r="K1821">
        <v>2</v>
      </c>
      <c r="L1821">
        <v>2</v>
      </c>
      <c r="M1821" t="s">
        <v>5069</v>
      </c>
      <c r="N1821" t="s">
        <v>5069</v>
      </c>
      <c r="O1821">
        <v>1</v>
      </c>
      <c r="P1821">
        <v>0</v>
      </c>
    </row>
    <row r="1822" spans="1:16" x14ac:dyDescent="0.3">
      <c r="A1822" t="s">
        <v>4651</v>
      </c>
      <c r="B1822" s="1">
        <v>46056.085416666669</v>
      </c>
      <c r="C1822" t="s">
        <v>35</v>
      </c>
      <c r="D1822" t="s">
        <v>18</v>
      </c>
      <c r="E1822" t="s">
        <v>31</v>
      </c>
      <c r="F1822" t="s">
        <v>13</v>
      </c>
      <c r="G1822">
        <v>8.5416666666666669E-2</v>
      </c>
      <c r="H1822" s="1">
        <v>46056</v>
      </c>
      <c r="I1822">
        <v>2</v>
      </c>
      <c r="J1822">
        <v>1</v>
      </c>
      <c r="K1822">
        <v>1</v>
      </c>
      <c r="L1822">
        <v>1</v>
      </c>
      <c r="M1822" t="s">
        <v>5069</v>
      </c>
      <c r="N1822" t="s">
        <v>5069</v>
      </c>
      <c r="O1822">
        <v>1</v>
      </c>
      <c r="P1822">
        <v>0</v>
      </c>
    </row>
    <row r="1823" spans="1:16" x14ac:dyDescent="0.3">
      <c r="A1823" t="s">
        <v>374</v>
      </c>
      <c r="B1823" s="1">
        <v>46056.090277777781</v>
      </c>
      <c r="C1823" t="s">
        <v>7</v>
      </c>
      <c r="D1823" t="s">
        <v>18</v>
      </c>
      <c r="E1823" t="s">
        <v>19</v>
      </c>
      <c r="F1823" t="s">
        <v>10</v>
      </c>
      <c r="G1823">
        <v>9.0277777777777776E-2</v>
      </c>
      <c r="H1823" s="1">
        <v>46056</v>
      </c>
      <c r="I1823">
        <v>2</v>
      </c>
      <c r="J1823">
        <v>3</v>
      </c>
      <c r="K1823">
        <v>2</v>
      </c>
      <c r="L1823">
        <v>6</v>
      </c>
      <c r="M1823" t="s">
        <v>5071</v>
      </c>
      <c r="N1823" t="s">
        <v>5071</v>
      </c>
      <c r="O1823">
        <v>1</v>
      </c>
      <c r="P1823">
        <v>0</v>
      </c>
    </row>
    <row r="1824" spans="1:16" x14ac:dyDescent="0.3">
      <c r="A1824" t="s">
        <v>4558</v>
      </c>
      <c r="B1824" s="1">
        <v>46056.122916666667</v>
      </c>
      <c r="C1824" t="s">
        <v>7</v>
      </c>
      <c r="D1824" t="s">
        <v>18</v>
      </c>
      <c r="E1824" t="s">
        <v>19</v>
      </c>
      <c r="F1824" t="s">
        <v>20</v>
      </c>
      <c r="G1824">
        <v>0.12291666666666666</v>
      </c>
      <c r="H1824" s="1">
        <v>46056</v>
      </c>
      <c r="I1824">
        <v>2</v>
      </c>
      <c r="J1824">
        <v>3</v>
      </c>
      <c r="K1824">
        <v>2</v>
      </c>
      <c r="L1824">
        <v>6</v>
      </c>
      <c r="M1824" t="s">
        <v>5071</v>
      </c>
      <c r="N1824" t="s">
        <v>5071</v>
      </c>
      <c r="O1824">
        <v>1</v>
      </c>
      <c r="P1824">
        <v>0</v>
      </c>
    </row>
    <row r="1825" spans="1:16" x14ac:dyDescent="0.3">
      <c r="A1825" t="s">
        <v>2617</v>
      </c>
      <c r="B1825" s="1">
        <v>46056.210416666669</v>
      </c>
      <c r="C1825" t="s">
        <v>7</v>
      </c>
      <c r="D1825" t="s">
        <v>22</v>
      </c>
      <c r="E1825" t="s">
        <v>19</v>
      </c>
      <c r="F1825" t="s">
        <v>13</v>
      </c>
      <c r="G1825">
        <v>0.21041666666666667</v>
      </c>
      <c r="H1825" s="1">
        <v>46056</v>
      </c>
      <c r="I1825">
        <v>2</v>
      </c>
      <c r="J1825">
        <v>3</v>
      </c>
      <c r="K1825">
        <v>1</v>
      </c>
      <c r="L1825">
        <v>3</v>
      </c>
      <c r="M1825" t="s">
        <v>5069</v>
      </c>
      <c r="N1825" t="s">
        <v>5069</v>
      </c>
      <c r="O1825">
        <v>1</v>
      </c>
      <c r="P1825">
        <v>0</v>
      </c>
    </row>
    <row r="1826" spans="1:16" x14ac:dyDescent="0.3">
      <c r="A1826" t="s">
        <v>4409</v>
      </c>
      <c r="B1826" s="1">
        <v>46056.216666666667</v>
      </c>
      <c r="C1826" t="s">
        <v>7</v>
      </c>
      <c r="D1826" t="s">
        <v>18</v>
      </c>
      <c r="E1826" t="s">
        <v>16</v>
      </c>
      <c r="F1826" t="s">
        <v>20</v>
      </c>
      <c r="G1826">
        <v>0.21666666666666667</v>
      </c>
      <c r="H1826" s="1">
        <v>46056</v>
      </c>
      <c r="I1826">
        <v>2</v>
      </c>
      <c r="J1826">
        <v>3</v>
      </c>
      <c r="K1826">
        <v>2</v>
      </c>
      <c r="L1826">
        <v>6</v>
      </c>
      <c r="M1826" t="s">
        <v>5071</v>
      </c>
      <c r="N1826" t="s">
        <v>5071</v>
      </c>
      <c r="O1826">
        <v>1</v>
      </c>
      <c r="P1826">
        <v>0</v>
      </c>
    </row>
    <row r="1827" spans="1:16" x14ac:dyDescent="0.3">
      <c r="A1827" t="s">
        <v>530</v>
      </c>
      <c r="B1827" s="1">
        <v>46056.240277777775</v>
      </c>
      <c r="C1827" t="s">
        <v>40</v>
      </c>
      <c r="D1827" t="s">
        <v>18</v>
      </c>
      <c r="E1827" t="s">
        <v>16</v>
      </c>
      <c r="F1827" t="s">
        <v>13</v>
      </c>
      <c r="G1827">
        <v>0.24027777777777778</v>
      </c>
      <c r="H1827" s="1">
        <v>46056</v>
      </c>
      <c r="I1827">
        <v>2</v>
      </c>
      <c r="J1827">
        <v>5</v>
      </c>
      <c r="K1827">
        <v>1</v>
      </c>
      <c r="L1827">
        <v>5</v>
      </c>
      <c r="M1827" t="s">
        <v>5071</v>
      </c>
      <c r="N1827" t="s">
        <v>5071</v>
      </c>
      <c r="O1827">
        <v>1</v>
      </c>
      <c r="P1827">
        <v>0</v>
      </c>
    </row>
    <row r="1828" spans="1:16" x14ac:dyDescent="0.3">
      <c r="A1828" t="s">
        <v>3171</v>
      </c>
      <c r="B1828" s="1">
        <v>46056.240972222222</v>
      </c>
      <c r="C1828" t="s">
        <v>7</v>
      </c>
      <c r="D1828" t="s">
        <v>8</v>
      </c>
      <c r="E1828" t="s">
        <v>19</v>
      </c>
      <c r="F1828" t="s">
        <v>13</v>
      </c>
      <c r="G1828">
        <v>0.24097222222222223</v>
      </c>
      <c r="H1828" s="1">
        <v>46056</v>
      </c>
      <c r="I1828">
        <v>2</v>
      </c>
      <c r="J1828">
        <v>3</v>
      </c>
      <c r="K1828">
        <v>1</v>
      </c>
      <c r="L1828">
        <v>3</v>
      </c>
      <c r="M1828" t="s">
        <v>5069</v>
      </c>
      <c r="N1828" t="s">
        <v>5069</v>
      </c>
      <c r="O1828">
        <v>1</v>
      </c>
      <c r="P1828">
        <v>0</v>
      </c>
    </row>
    <row r="1829" spans="1:16" x14ac:dyDescent="0.3">
      <c r="A1829" t="s">
        <v>2592</v>
      </c>
      <c r="B1829" s="1">
        <v>46056.272916666669</v>
      </c>
      <c r="C1829" t="s">
        <v>12</v>
      </c>
      <c r="D1829" t="s">
        <v>15</v>
      </c>
      <c r="E1829" t="s">
        <v>19</v>
      </c>
      <c r="F1829" t="s">
        <v>13</v>
      </c>
      <c r="G1829">
        <v>0.27291666666666664</v>
      </c>
      <c r="H1829" s="1">
        <v>46056</v>
      </c>
      <c r="I1829">
        <v>2</v>
      </c>
      <c r="J1829">
        <v>1</v>
      </c>
      <c r="K1829">
        <v>1</v>
      </c>
      <c r="L1829">
        <v>1</v>
      </c>
      <c r="M1829" t="s">
        <v>5069</v>
      </c>
      <c r="N1829" t="s">
        <v>5069</v>
      </c>
      <c r="O1829">
        <v>1</v>
      </c>
      <c r="P1829">
        <v>0</v>
      </c>
    </row>
    <row r="1830" spans="1:16" x14ac:dyDescent="0.3">
      <c r="A1830" t="s">
        <v>4834</v>
      </c>
      <c r="B1830" s="1">
        <v>46056.28402777778</v>
      </c>
      <c r="C1830" t="s">
        <v>7</v>
      </c>
      <c r="D1830" t="s">
        <v>18</v>
      </c>
      <c r="E1830" t="s">
        <v>19</v>
      </c>
      <c r="F1830" t="s">
        <v>20</v>
      </c>
      <c r="G1830">
        <v>0.28402777777777777</v>
      </c>
      <c r="H1830" s="1">
        <v>46056</v>
      </c>
      <c r="I1830">
        <v>2</v>
      </c>
      <c r="J1830">
        <v>3</v>
      </c>
      <c r="K1830">
        <v>2</v>
      </c>
      <c r="L1830">
        <v>6</v>
      </c>
      <c r="M1830" t="s">
        <v>5071</v>
      </c>
      <c r="N1830" t="s">
        <v>5071</v>
      </c>
      <c r="O1830">
        <v>1</v>
      </c>
      <c r="P1830">
        <v>0</v>
      </c>
    </row>
    <row r="1831" spans="1:16" x14ac:dyDescent="0.3">
      <c r="A1831" t="s">
        <v>898</v>
      </c>
      <c r="B1831" s="1">
        <v>46056.318749999999</v>
      </c>
      <c r="C1831" t="s">
        <v>7</v>
      </c>
      <c r="D1831" t="s">
        <v>22</v>
      </c>
      <c r="E1831" t="s">
        <v>19</v>
      </c>
      <c r="F1831" t="s">
        <v>33</v>
      </c>
      <c r="G1831">
        <v>0.31874999999999998</v>
      </c>
      <c r="H1831" s="1">
        <v>46056</v>
      </c>
      <c r="I1831">
        <v>2</v>
      </c>
      <c r="J1831">
        <v>3</v>
      </c>
      <c r="K1831">
        <v>4</v>
      </c>
      <c r="L1831">
        <v>12</v>
      </c>
      <c r="M1831" t="s">
        <v>5073</v>
      </c>
      <c r="N1831" t="s">
        <v>5073</v>
      </c>
      <c r="O1831">
        <v>1</v>
      </c>
      <c r="P1831">
        <v>1</v>
      </c>
    </row>
    <row r="1832" spans="1:16" x14ac:dyDescent="0.3">
      <c r="A1832" t="s">
        <v>219</v>
      </c>
      <c r="B1832" s="1">
        <v>46056.325694444444</v>
      </c>
      <c r="C1832" t="s">
        <v>47</v>
      </c>
      <c r="D1832" t="s">
        <v>8</v>
      </c>
      <c r="E1832" t="s">
        <v>19</v>
      </c>
      <c r="F1832" t="s">
        <v>20</v>
      </c>
      <c r="G1832">
        <v>0.32569444444444445</v>
      </c>
      <c r="H1832" s="1">
        <v>46056</v>
      </c>
      <c r="I1832">
        <v>2</v>
      </c>
      <c r="J1832">
        <v>1</v>
      </c>
      <c r="K1832">
        <v>2</v>
      </c>
      <c r="L1832">
        <v>2</v>
      </c>
      <c r="M1832" t="s">
        <v>5069</v>
      </c>
      <c r="N1832" t="s">
        <v>5069</v>
      </c>
      <c r="O1832">
        <v>1</v>
      </c>
      <c r="P1832">
        <v>0</v>
      </c>
    </row>
    <row r="1833" spans="1:16" x14ac:dyDescent="0.3">
      <c r="A1833" t="s">
        <v>2099</v>
      </c>
      <c r="B1833" s="1">
        <v>46056.371527777781</v>
      </c>
      <c r="C1833" t="s">
        <v>7</v>
      </c>
      <c r="D1833" t="s">
        <v>22</v>
      </c>
      <c r="E1833" t="s">
        <v>19</v>
      </c>
      <c r="F1833" t="s">
        <v>53</v>
      </c>
      <c r="G1833">
        <v>0.37152777777777779</v>
      </c>
      <c r="H1833" s="1">
        <v>46056</v>
      </c>
      <c r="I1833">
        <v>2</v>
      </c>
      <c r="J1833">
        <v>3</v>
      </c>
      <c r="K1833">
        <v>5</v>
      </c>
      <c r="L1833">
        <v>15</v>
      </c>
      <c r="M1833" t="s">
        <v>5073</v>
      </c>
      <c r="N1833" t="s">
        <v>5073</v>
      </c>
      <c r="O1833">
        <v>1</v>
      </c>
      <c r="P1833">
        <v>1</v>
      </c>
    </row>
    <row r="1834" spans="1:16" x14ac:dyDescent="0.3">
      <c r="A1834" t="s">
        <v>1893</v>
      </c>
      <c r="B1834" s="1">
        <v>46056.378472222219</v>
      </c>
      <c r="C1834" t="s">
        <v>12</v>
      </c>
      <c r="D1834" t="s">
        <v>22</v>
      </c>
      <c r="E1834" t="s">
        <v>31</v>
      </c>
      <c r="F1834" t="s">
        <v>13</v>
      </c>
      <c r="G1834">
        <v>0.37847222222222221</v>
      </c>
      <c r="H1834" s="1">
        <v>46056</v>
      </c>
      <c r="I1834">
        <v>2</v>
      </c>
      <c r="J1834">
        <v>1</v>
      </c>
      <c r="K1834">
        <v>1</v>
      </c>
      <c r="L1834">
        <v>1</v>
      </c>
      <c r="M1834" t="s">
        <v>5069</v>
      </c>
      <c r="N1834" t="s">
        <v>5069</v>
      </c>
      <c r="O1834">
        <v>1</v>
      </c>
      <c r="P1834">
        <v>0</v>
      </c>
    </row>
    <row r="1835" spans="1:16" x14ac:dyDescent="0.3">
      <c r="A1835" t="s">
        <v>2533</v>
      </c>
      <c r="B1835" s="1">
        <v>46056.380555555559</v>
      </c>
      <c r="C1835" t="s">
        <v>40</v>
      </c>
      <c r="D1835" t="s">
        <v>18</v>
      </c>
      <c r="E1835" t="s">
        <v>16</v>
      </c>
      <c r="F1835" t="s">
        <v>20</v>
      </c>
      <c r="G1835">
        <v>0.38055555555555554</v>
      </c>
      <c r="H1835" s="1">
        <v>46056</v>
      </c>
      <c r="I1835">
        <v>2</v>
      </c>
      <c r="J1835">
        <v>5</v>
      </c>
      <c r="K1835">
        <v>2</v>
      </c>
      <c r="L1835">
        <v>10</v>
      </c>
      <c r="M1835" t="s">
        <v>5071</v>
      </c>
      <c r="N1835" t="s">
        <v>5071</v>
      </c>
      <c r="O1835">
        <v>1</v>
      </c>
      <c r="P1835">
        <v>0</v>
      </c>
    </row>
    <row r="1836" spans="1:16" x14ac:dyDescent="0.3">
      <c r="A1836" t="s">
        <v>3586</v>
      </c>
      <c r="B1836" s="1">
        <v>46056.393750000003</v>
      </c>
      <c r="C1836" t="s">
        <v>7</v>
      </c>
      <c r="D1836" t="s">
        <v>18</v>
      </c>
      <c r="E1836" t="s">
        <v>19</v>
      </c>
      <c r="F1836" t="s">
        <v>10</v>
      </c>
      <c r="G1836">
        <v>0.39374999999999999</v>
      </c>
      <c r="H1836" s="1">
        <v>46056</v>
      </c>
      <c r="I1836">
        <v>2</v>
      </c>
      <c r="J1836">
        <v>3</v>
      </c>
      <c r="K1836">
        <v>2</v>
      </c>
      <c r="L1836">
        <v>6</v>
      </c>
      <c r="M1836" t="s">
        <v>5071</v>
      </c>
      <c r="N1836" t="s">
        <v>5071</v>
      </c>
      <c r="O1836">
        <v>1</v>
      </c>
      <c r="P1836">
        <v>0</v>
      </c>
    </row>
    <row r="1837" spans="1:16" x14ac:dyDescent="0.3">
      <c r="A1837" t="s">
        <v>2348</v>
      </c>
      <c r="B1837" s="1">
        <v>46056.402083333334</v>
      </c>
      <c r="C1837" t="s">
        <v>7</v>
      </c>
      <c r="D1837" t="s">
        <v>18</v>
      </c>
      <c r="E1837" t="s">
        <v>19</v>
      </c>
      <c r="F1837" t="s">
        <v>10</v>
      </c>
      <c r="G1837">
        <v>0.40208333333333335</v>
      </c>
      <c r="H1837" s="1">
        <v>46056</v>
      </c>
      <c r="I1837">
        <v>2</v>
      </c>
      <c r="J1837">
        <v>3</v>
      </c>
      <c r="K1837">
        <v>2</v>
      </c>
      <c r="L1837">
        <v>6</v>
      </c>
      <c r="M1837" t="s">
        <v>5071</v>
      </c>
      <c r="N1837" t="s">
        <v>5071</v>
      </c>
      <c r="O1837">
        <v>1</v>
      </c>
      <c r="P1837">
        <v>0</v>
      </c>
    </row>
    <row r="1838" spans="1:16" x14ac:dyDescent="0.3">
      <c r="A1838" t="s">
        <v>4270</v>
      </c>
      <c r="B1838" s="1">
        <v>46056.442361111112</v>
      </c>
      <c r="C1838" t="s">
        <v>7</v>
      </c>
      <c r="D1838" t="s">
        <v>8</v>
      </c>
      <c r="E1838" t="s">
        <v>19</v>
      </c>
      <c r="F1838" t="s">
        <v>20</v>
      </c>
      <c r="G1838">
        <v>0.44236111111111109</v>
      </c>
      <c r="H1838" s="1">
        <v>46056</v>
      </c>
      <c r="I1838">
        <v>2</v>
      </c>
      <c r="J1838">
        <v>3</v>
      </c>
      <c r="K1838">
        <v>2</v>
      </c>
      <c r="L1838">
        <v>6</v>
      </c>
      <c r="M1838" t="s">
        <v>5071</v>
      </c>
      <c r="N1838" t="s">
        <v>5071</v>
      </c>
      <c r="O1838">
        <v>1</v>
      </c>
      <c r="P1838">
        <v>0</v>
      </c>
    </row>
    <row r="1839" spans="1:16" x14ac:dyDescent="0.3">
      <c r="A1839" t="s">
        <v>2542</v>
      </c>
      <c r="B1839" s="1">
        <v>46056.445833333331</v>
      </c>
      <c r="C1839" t="s">
        <v>7</v>
      </c>
      <c r="D1839" t="s">
        <v>22</v>
      </c>
      <c r="E1839" t="s">
        <v>19</v>
      </c>
      <c r="F1839" t="s">
        <v>20</v>
      </c>
      <c r="G1839">
        <v>0.44583333333333336</v>
      </c>
      <c r="H1839" s="1">
        <v>46056</v>
      </c>
      <c r="I1839">
        <v>2</v>
      </c>
      <c r="J1839">
        <v>3</v>
      </c>
      <c r="K1839">
        <v>2</v>
      </c>
      <c r="L1839">
        <v>6</v>
      </c>
      <c r="M1839" t="s">
        <v>5071</v>
      </c>
      <c r="N1839" t="s">
        <v>5071</v>
      </c>
      <c r="O1839">
        <v>1</v>
      </c>
      <c r="P1839">
        <v>0</v>
      </c>
    </row>
    <row r="1840" spans="1:16" x14ac:dyDescent="0.3">
      <c r="A1840" t="s">
        <v>2645</v>
      </c>
      <c r="B1840" s="1">
        <v>46056.457638888889</v>
      </c>
      <c r="C1840" t="s">
        <v>26</v>
      </c>
      <c r="D1840" t="s">
        <v>18</v>
      </c>
      <c r="E1840" t="s">
        <v>31</v>
      </c>
      <c r="F1840" t="s">
        <v>33</v>
      </c>
      <c r="G1840">
        <v>0.45763888888888887</v>
      </c>
      <c r="H1840" s="1">
        <v>46056</v>
      </c>
      <c r="I1840">
        <v>2</v>
      </c>
      <c r="J1840">
        <v>3</v>
      </c>
      <c r="K1840">
        <v>4</v>
      </c>
      <c r="L1840">
        <v>12</v>
      </c>
      <c r="M1840" t="s">
        <v>5073</v>
      </c>
      <c r="N1840" t="s">
        <v>5073</v>
      </c>
      <c r="O1840">
        <v>1</v>
      </c>
      <c r="P1840">
        <v>1</v>
      </c>
    </row>
    <row r="1841" spans="1:16" x14ac:dyDescent="0.3">
      <c r="A1841" t="s">
        <v>3106</v>
      </c>
      <c r="B1841" s="1">
        <v>46056.463888888888</v>
      </c>
      <c r="C1841" t="s">
        <v>7</v>
      </c>
      <c r="D1841" t="s">
        <v>15</v>
      </c>
      <c r="E1841" t="s">
        <v>19</v>
      </c>
      <c r="F1841" t="s">
        <v>33</v>
      </c>
      <c r="G1841">
        <v>0.46388888888888891</v>
      </c>
      <c r="H1841" s="1">
        <v>46056</v>
      </c>
      <c r="I1841">
        <v>2</v>
      </c>
      <c r="J1841">
        <v>3</v>
      </c>
      <c r="K1841">
        <v>4</v>
      </c>
      <c r="L1841">
        <v>12</v>
      </c>
      <c r="M1841" t="s">
        <v>5073</v>
      </c>
      <c r="N1841" t="s">
        <v>5073</v>
      </c>
      <c r="O1841">
        <v>1</v>
      </c>
      <c r="P1841">
        <v>1</v>
      </c>
    </row>
    <row r="1842" spans="1:16" x14ac:dyDescent="0.3">
      <c r="A1842" t="s">
        <v>277</v>
      </c>
      <c r="B1842" s="1">
        <v>46056.512499999997</v>
      </c>
      <c r="C1842" t="s">
        <v>35</v>
      </c>
      <c r="D1842" t="s">
        <v>22</v>
      </c>
      <c r="E1842" t="s">
        <v>19</v>
      </c>
      <c r="F1842" t="s">
        <v>20</v>
      </c>
      <c r="G1842">
        <v>0.51249999999999996</v>
      </c>
      <c r="H1842" s="1">
        <v>46056</v>
      </c>
      <c r="I1842">
        <v>2</v>
      </c>
      <c r="J1842">
        <v>1</v>
      </c>
      <c r="K1842">
        <v>2</v>
      </c>
      <c r="L1842">
        <v>2</v>
      </c>
      <c r="M1842" t="s">
        <v>5069</v>
      </c>
      <c r="N1842" t="s">
        <v>5069</v>
      </c>
      <c r="O1842">
        <v>1</v>
      </c>
      <c r="P1842">
        <v>0</v>
      </c>
    </row>
    <row r="1843" spans="1:16" x14ac:dyDescent="0.3">
      <c r="A1843" t="s">
        <v>72</v>
      </c>
      <c r="B1843" s="1">
        <v>46056.52847222222</v>
      </c>
      <c r="C1843" t="s">
        <v>7</v>
      </c>
      <c r="D1843" t="s">
        <v>8</v>
      </c>
      <c r="E1843" t="s">
        <v>19</v>
      </c>
      <c r="F1843" t="s">
        <v>20</v>
      </c>
      <c r="G1843">
        <v>0.52847222222222223</v>
      </c>
      <c r="H1843" s="1">
        <v>46056</v>
      </c>
      <c r="I1843">
        <v>2</v>
      </c>
      <c r="J1843">
        <v>3</v>
      </c>
      <c r="K1843">
        <v>2</v>
      </c>
      <c r="L1843">
        <v>6</v>
      </c>
      <c r="M1843" t="s">
        <v>5071</v>
      </c>
      <c r="N1843" t="s">
        <v>5071</v>
      </c>
      <c r="O1843">
        <v>1</v>
      </c>
      <c r="P1843">
        <v>0</v>
      </c>
    </row>
    <row r="1844" spans="1:16" x14ac:dyDescent="0.3">
      <c r="A1844" t="s">
        <v>961</v>
      </c>
      <c r="B1844" s="1">
        <v>46056.542361111111</v>
      </c>
      <c r="C1844" t="s">
        <v>12</v>
      </c>
      <c r="D1844" t="s">
        <v>8</v>
      </c>
      <c r="E1844" t="s">
        <v>31</v>
      </c>
      <c r="F1844" t="s">
        <v>10</v>
      </c>
      <c r="G1844">
        <v>0.54236111111111107</v>
      </c>
      <c r="H1844" s="1">
        <v>46056</v>
      </c>
      <c r="I1844">
        <v>2</v>
      </c>
      <c r="J1844">
        <v>1</v>
      </c>
      <c r="K1844">
        <v>2</v>
      </c>
      <c r="L1844">
        <v>2</v>
      </c>
      <c r="M1844" t="s">
        <v>5069</v>
      </c>
      <c r="N1844" t="s">
        <v>5069</v>
      </c>
      <c r="O1844">
        <v>1</v>
      </c>
      <c r="P1844">
        <v>0</v>
      </c>
    </row>
    <row r="1845" spans="1:16" x14ac:dyDescent="0.3">
      <c r="A1845" t="s">
        <v>4126</v>
      </c>
      <c r="B1845" s="1">
        <v>46056.586805555555</v>
      </c>
      <c r="C1845" t="s">
        <v>7</v>
      </c>
      <c r="D1845" t="s">
        <v>15</v>
      </c>
      <c r="E1845" t="s">
        <v>19</v>
      </c>
      <c r="F1845" t="s">
        <v>20</v>
      </c>
      <c r="G1845">
        <v>0.58680555555555558</v>
      </c>
      <c r="H1845" s="1">
        <v>46056</v>
      </c>
      <c r="I1845">
        <v>2</v>
      </c>
      <c r="J1845">
        <v>3</v>
      </c>
      <c r="K1845">
        <v>2</v>
      </c>
      <c r="L1845">
        <v>6</v>
      </c>
      <c r="M1845" t="s">
        <v>5071</v>
      </c>
      <c r="N1845" t="s">
        <v>5071</v>
      </c>
      <c r="O1845">
        <v>1</v>
      </c>
      <c r="P1845">
        <v>0</v>
      </c>
    </row>
    <row r="1846" spans="1:16" x14ac:dyDescent="0.3">
      <c r="A1846" t="s">
        <v>1036</v>
      </c>
      <c r="B1846" s="1">
        <v>46056.598611111112</v>
      </c>
      <c r="C1846" t="s">
        <v>35</v>
      </c>
      <c r="D1846" t="s">
        <v>22</v>
      </c>
      <c r="E1846" t="s">
        <v>19</v>
      </c>
      <c r="F1846" t="s">
        <v>10</v>
      </c>
      <c r="G1846">
        <v>0.59861111111111109</v>
      </c>
      <c r="H1846" s="1">
        <v>46056</v>
      </c>
      <c r="I1846">
        <v>2</v>
      </c>
      <c r="J1846">
        <v>1</v>
      </c>
      <c r="K1846">
        <v>2</v>
      </c>
      <c r="L1846">
        <v>2</v>
      </c>
      <c r="M1846" t="s">
        <v>5069</v>
      </c>
      <c r="N1846" t="s">
        <v>5069</v>
      </c>
      <c r="O1846">
        <v>1</v>
      </c>
      <c r="P1846">
        <v>0</v>
      </c>
    </row>
    <row r="1847" spans="1:16" x14ac:dyDescent="0.3">
      <c r="A1847" t="s">
        <v>4877</v>
      </c>
      <c r="B1847" s="1">
        <v>46056.645833333336</v>
      </c>
      <c r="C1847" t="s">
        <v>26</v>
      </c>
      <c r="D1847" t="s">
        <v>8</v>
      </c>
      <c r="E1847" t="s">
        <v>16</v>
      </c>
      <c r="F1847" t="s">
        <v>53</v>
      </c>
      <c r="G1847">
        <v>0.64583333333333337</v>
      </c>
      <c r="H1847" s="1">
        <v>46056</v>
      </c>
      <c r="I1847">
        <v>2</v>
      </c>
      <c r="J1847">
        <v>3</v>
      </c>
      <c r="K1847">
        <v>5</v>
      </c>
      <c r="L1847">
        <v>15</v>
      </c>
      <c r="M1847" t="s">
        <v>5073</v>
      </c>
      <c r="N1847" t="s">
        <v>5073</v>
      </c>
      <c r="O1847">
        <v>1</v>
      </c>
      <c r="P1847">
        <v>1</v>
      </c>
    </row>
    <row r="1848" spans="1:16" x14ac:dyDescent="0.3">
      <c r="A1848" t="s">
        <v>2233</v>
      </c>
      <c r="B1848" s="1">
        <v>46056.669444444444</v>
      </c>
      <c r="C1848" t="s">
        <v>35</v>
      </c>
      <c r="D1848" t="s">
        <v>18</v>
      </c>
      <c r="E1848" t="s">
        <v>9</v>
      </c>
      <c r="F1848" t="s">
        <v>10</v>
      </c>
      <c r="G1848">
        <v>0.6694444444444444</v>
      </c>
      <c r="H1848" s="1">
        <v>46056</v>
      </c>
      <c r="I1848">
        <v>2</v>
      </c>
      <c r="J1848">
        <v>1</v>
      </c>
      <c r="K1848">
        <v>2</v>
      </c>
      <c r="L1848">
        <v>2</v>
      </c>
      <c r="M1848" t="s">
        <v>5069</v>
      </c>
      <c r="N1848" t="s">
        <v>5069</v>
      </c>
      <c r="O1848">
        <v>1</v>
      </c>
      <c r="P1848">
        <v>0</v>
      </c>
    </row>
    <row r="1849" spans="1:16" x14ac:dyDescent="0.3">
      <c r="A1849" t="s">
        <v>4869</v>
      </c>
      <c r="B1849" s="1">
        <v>46056.675694444442</v>
      </c>
      <c r="C1849" t="s">
        <v>40</v>
      </c>
      <c r="D1849" t="s">
        <v>22</v>
      </c>
      <c r="E1849" t="s">
        <v>16</v>
      </c>
      <c r="F1849" t="s">
        <v>10</v>
      </c>
      <c r="G1849">
        <v>0.67569444444444449</v>
      </c>
      <c r="H1849" s="1">
        <v>46056</v>
      </c>
      <c r="I1849">
        <v>2</v>
      </c>
      <c r="J1849">
        <v>5</v>
      </c>
      <c r="K1849">
        <v>2</v>
      </c>
      <c r="L1849">
        <v>10</v>
      </c>
      <c r="M1849" t="s">
        <v>5071</v>
      </c>
      <c r="N1849" t="s">
        <v>5071</v>
      </c>
      <c r="O1849">
        <v>1</v>
      </c>
      <c r="P1849">
        <v>0</v>
      </c>
    </row>
    <row r="1850" spans="1:16" x14ac:dyDescent="0.3">
      <c r="A1850" t="s">
        <v>1352</v>
      </c>
      <c r="B1850" s="1">
        <v>46056.683333333334</v>
      </c>
      <c r="C1850" t="s">
        <v>7</v>
      </c>
      <c r="D1850" t="s">
        <v>18</v>
      </c>
      <c r="E1850" t="s">
        <v>19</v>
      </c>
      <c r="F1850" t="s">
        <v>20</v>
      </c>
      <c r="G1850">
        <v>0.68333333333333335</v>
      </c>
      <c r="H1850" s="1">
        <v>46056</v>
      </c>
      <c r="I1850">
        <v>2</v>
      </c>
      <c r="J1850">
        <v>3</v>
      </c>
      <c r="K1850">
        <v>2</v>
      </c>
      <c r="L1850">
        <v>6</v>
      </c>
      <c r="M1850" t="s">
        <v>5071</v>
      </c>
      <c r="N1850" t="s">
        <v>5071</v>
      </c>
      <c r="O1850">
        <v>1</v>
      </c>
      <c r="P1850">
        <v>0</v>
      </c>
    </row>
    <row r="1851" spans="1:16" x14ac:dyDescent="0.3">
      <c r="A1851" t="s">
        <v>39</v>
      </c>
      <c r="B1851" s="1">
        <v>46056.692361111112</v>
      </c>
      <c r="C1851" t="s">
        <v>40</v>
      </c>
      <c r="D1851" t="s">
        <v>8</v>
      </c>
      <c r="E1851" t="s">
        <v>16</v>
      </c>
      <c r="F1851" t="s">
        <v>33</v>
      </c>
      <c r="G1851">
        <v>0.69236111111111109</v>
      </c>
      <c r="H1851" s="1">
        <v>46056</v>
      </c>
      <c r="I1851">
        <v>2</v>
      </c>
      <c r="J1851">
        <v>5</v>
      </c>
      <c r="K1851">
        <v>4</v>
      </c>
      <c r="L1851">
        <v>20</v>
      </c>
      <c r="M1851" t="s">
        <v>5075</v>
      </c>
      <c r="N1851" t="s">
        <v>5076</v>
      </c>
      <c r="O1851">
        <v>1</v>
      </c>
      <c r="P1851">
        <v>1</v>
      </c>
    </row>
    <row r="1852" spans="1:16" x14ac:dyDescent="0.3">
      <c r="A1852" t="s">
        <v>4896</v>
      </c>
      <c r="B1852" s="1">
        <v>46056.695833333331</v>
      </c>
      <c r="C1852" t="s">
        <v>7</v>
      </c>
      <c r="D1852" t="s">
        <v>22</v>
      </c>
      <c r="E1852" t="s">
        <v>19</v>
      </c>
      <c r="F1852" t="s">
        <v>20</v>
      </c>
      <c r="G1852">
        <v>0.6958333333333333</v>
      </c>
      <c r="H1852" s="1">
        <v>46056</v>
      </c>
      <c r="I1852">
        <v>2</v>
      </c>
      <c r="J1852">
        <v>3</v>
      </c>
      <c r="K1852">
        <v>2</v>
      </c>
      <c r="L1852">
        <v>6</v>
      </c>
      <c r="M1852" t="s">
        <v>5071</v>
      </c>
      <c r="N1852" t="s">
        <v>5071</v>
      </c>
      <c r="O1852">
        <v>1</v>
      </c>
      <c r="P1852">
        <v>0</v>
      </c>
    </row>
    <row r="1853" spans="1:16" x14ac:dyDescent="0.3">
      <c r="A1853" t="s">
        <v>2106</v>
      </c>
      <c r="B1853" s="1">
        <v>46056.737500000003</v>
      </c>
      <c r="C1853" t="s">
        <v>26</v>
      </c>
      <c r="D1853" t="s">
        <v>15</v>
      </c>
      <c r="E1853" t="s">
        <v>19</v>
      </c>
      <c r="F1853" t="s">
        <v>10</v>
      </c>
      <c r="G1853">
        <v>0.73750000000000004</v>
      </c>
      <c r="H1853" s="1">
        <v>46056</v>
      </c>
      <c r="I1853">
        <v>2</v>
      </c>
      <c r="J1853">
        <v>3</v>
      </c>
      <c r="K1853">
        <v>2</v>
      </c>
      <c r="L1853">
        <v>6</v>
      </c>
      <c r="M1853" t="s">
        <v>5071</v>
      </c>
      <c r="N1853" t="s">
        <v>5071</v>
      </c>
      <c r="O1853">
        <v>1</v>
      </c>
      <c r="P1853">
        <v>0</v>
      </c>
    </row>
    <row r="1854" spans="1:16" x14ac:dyDescent="0.3">
      <c r="A1854" t="s">
        <v>1249</v>
      </c>
      <c r="B1854" s="1">
        <v>46056.757638888892</v>
      </c>
      <c r="C1854" t="s">
        <v>7</v>
      </c>
      <c r="D1854" t="s">
        <v>15</v>
      </c>
      <c r="E1854" t="s">
        <v>19</v>
      </c>
      <c r="F1854" t="s">
        <v>13</v>
      </c>
      <c r="G1854">
        <v>0.75763888888888886</v>
      </c>
      <c r="H1854" s="1">
        <v>46056</v>
      </c>
      <c r="I1854">
        <v>2</v>
      </c>
      <c r="J1854">
        <v>3</v>
      </c>
      <c r="K1854">
        <v>1</v>
      </c>
      <c r="L1854">
        <v>3</v>
      </c>
      <c r="M1854" t="s">
        <v>5069</v>
      </c>
      <c r="N1854" t="s">
        <v>5069</v>
      </c>
      <c r="O1854">
        <v>1</v>
      </c>
      <c r="P1854">
        <v>0</v>
      </c>
    </row>
    <row r="1855" spans="1:16" x14ac:dyDescent="0.3">
      <c r="A1855" t="s">
        <v>1930</v>
      </c>
      <c r="B1855" s="1">
        <v>46056.760416666664</v>
      </c>
      <c r="C1855" t="s">
        <v>35</v>
      </c>
      <c r="D1855" t="s">
        <v>8</v>
      </c>
      <c r="E1855" t="s">
        <v>9</v>
      </c>
      <c r="F1855" t="s">
        <v>13</v>
      </c>
      <c r="G1855">
        <v>0.76041666666666663</v>
      </c>
      <c r="H1855" s="1">
        <v>46056</v>
      </c>
      <c r="I1855">
        <v>2</v>
      </c>
      <c r="J1855">
        <v>1</v>
      </c>
      <c r="K1855">
        <v>1</v>
      </c>
      <c r="L1855">
        <v>1</v>
      </c>
      <c r="M1855" t="s">
        <v>5069</v>
      </c>
      <c r="N1855" t="s">
        <v>5069</v>
      </c>
      <c r="O1855">
        <v>1</v>
      </c>
      <c r="P1855">
        <v>0</v>
      </c>
    </row>
    <row r="1856" spans="1:16" x14ac:dyDescent="0.3">
      <c r="A1856" t="s">
        <v>4528</v>
      </c>
      <c r="B1856" s="1">
        <v>46056.790972222225</v>
      </c>
      <c r="C1856" t="s">
        <v>7</v>
      </c>
      <c r="D1856" t="s">
        <v>18</v>
      </c>
      <c r="E1856" t="s">
        <v>16</v>
      </c>
      <c r="F1856" t="s">
        <v>20</v>
      </c>
      <c r="G1856">
        <v>0.79097222222222219</v>
      </c>
      <c r="H1856" s="1">
        <v>46056</v>
      </c>
      <c r="I1856">
        <v>2</v>
      </c>
      <c r="J1856">
        <v>3</v>
      </c>
      <c r="K1856">
        <v>2</v>
      </c>
      <c r="L1856">
        <v>6</v>
      </c>
      <c r="M1856" t="s">
        <v>5071</v>
      </c>
      <c r="N1856" t="s">
        <v>5071</v>
      </c>
      <c r="O1856">
        <v>1</v>
      </c>
      <c r="P1856">
        <v>0</v>
      </c>
    </row>
    <row r="1857" spans="1:16" x14ac:dyDescent="0.3">
      <c r="A1857" t="s">
        <v>1110</v>
      </c>
      <c r="B1857" s="1">
        <v>46056.791666666664</v>
      </c>
      <c r="C1857" t="s">
        <v>7</v>
      </c>
      <c r="D1857" t="s">
        <v>8</v>
      </c>
      <c r="E1857" t="s">
        <v>19</v>
      </c>
      <c r="F1857" t="s">
        <v>20</v>
      </c>
      <c r="G1857">
        <v>0.79166666666666663</v>
      </c>
      <c r="H1857" s="1">
        <v>46056</v>
      </c>
      <c r="I1857">
        <v>2</v>
      </c>
      <c r="J1857">
        <v>3</v>
      </c>
      <c r="K1857">
        <v>2</v>
      </c>
      <c r="L1857">
        <v>6</v>
      </c>
      <c r="M1857" t="s">
        <v>5071</v>
      </c>
      <c r="N1857" t="s">
        <v>5071</v>
      </c>
      <c r="O1857">
        <v>1</v>
      </c>
      <c r="P1857">
        <v>0</v>
      </c>
    </row>
    <row r="1858" spans="1:16" x14ac:dyDescent="0.3">
      <c r="A1858" t="s">
        <v>1174</v>
      </c>
      <c r="B1858" s="1">
        <v>46056.800694444442</v>
      </c>
      <c r="C1858" t="s">
        <v>7</v>
      </c>
      <c r="D1858" t="s">
        <v>8</v>
      </c>
      <c r="E1858" t="s">
        <v>19</v>
      </c>
      <c r="F1858" t="s">
        <v>13</v>
      </c>
      <c r="G1858">
        <v>0.80069444444444449</v>
      </c>
      <c r="H1858" s="1">
        <v>46056</v>
      </c>
      <c r="I1858">
        <v>2</v>
      </c>
      <c r="J1858">
        <v>3</v>
      </c>
      <c r="K1858">
        <v>1</v>
      </c>
      <c r="L1858">
        <v>3</v>
      </c>
      <c r="M1858" t="s">
        <v>5069</v>
      </c>
      <c r="N1858" t="s">
        <v>5069</v>
      </c>
      <c r="O1858">
        <v>1</v>
      </c>
      <c r="P1858">
        <v>0</v>
      </c>
    </row>
    <row r="1859" spans="1:16" x14ac:dyDescent="0.3">
      <c r="A1859" t="s">
        <v>2217</v>
      </c>
      <c r="B1859" s="1">
        <v>46056.807638888888</v>
      </c>
      <c r="C1859" t="s">
        <v>12</v>
      </c>
      <c r="D1859" t="s">
        <v>22</v>
      </c>
      <c r="E1859" t="s">
        <v>19</v>
      </c>
      <c r="F1859" t="s">
        <v>13</v>
      </c>
      <c r="G1859">
        <v>0.80763888888888891</v>
      </c>
      <c r="H1859" s="1">
        <v>46056</v>
      </c>
      <c r="I1859">
        <v>2</v>
      </c>
      <c r="J1859">
        <v>1</v>
      </c>
      <c r="K1859">
        <v>1</v>
      </c>
      <c r="L1859">
        <v>1</v>
      </c>
      <c r="M1859" t="s">
        <v>5069</v>
      </c>
      <c r="N1859" t="s">
        <v>5069</v>
      </c>
      <c r="O1859">
        <v>1</v>
      </c>
      <c r="P1859">
        <v>0</v>
      </c>
    </row>
    <row r="1860" spans="1:16" x14ac:dyDescent="0.3">
      <c r="A1860" t="s">
        <v>175</v>
      </c>
      <c r="B1860" s="1">
        <v>46056.818749999999</v>
      </c>
      <c r="C1860" t="s">
        <v>12</v>
      </c>
      <c r="D1860" t="s">
        <v>8</v>
      </c>
      <c r="E1860" t="s">
        <v>16</v>
      </c>
      <c r="F1860" t="s">
        <v>10</v>
      </c>
      <c r="G1860">
        <v>0.81874999999999998</v>
      </c>
      <c r="H1860" s="1">
        <v>46056</v>
      </c>
      <c r="I1860">
        <v>2</v>
      </c>
      <c r="J1860">
        <v>1</v>
      </c>
      <c r="K1860">
        <v>2</v>
      </c>
      <c r="L1860">
        <v>2</v>
      </c>
      <c r="M1860" t="s">
        <v>5069</v>
      </c>
      <c r="N1860" t="s">
        <v>5069</v>
      </c>
      <c r="O1860">
        <v>1</v>
      </c>
      <c r="P1860">
        <v>0</v>
      </c>
    </row>
    <row r="1861" spans="1:16" x14ac:dyDescent="0.3">
      <c r="A1861" t="s">
        <v>3748</v>
      </c>
      <c r="B1861" s="1">
        <v>46056.820833333331</v>
      </c>
      <c r="C1861" t="s">
        <v>12</v>
      </c>
      <c r="D1861" t="s">
        <v>8</v>
      </c>
      <c r="E1861" t="s">
        <v>16</v>
      </c>
      <c r="F1861" t="s">
        <v>10</v>
      </c>
      <c r="G1861">
        <v>0.8208333333333333</v>
      </c>
      <c r="H1861" s="1">
        <v>46056</v>
      </c>
      <c r="I1861">
        <v>2</v>
      </c>
      <c r="J1861">
        <v>1</v>
      </c>
      <c r="K1861">
        <v>2</v>
      </c>
      <c r="L1861">
        <v>2</v>
      </c>
      <c r="M1861" t="s">
        <v>5069</v>
      </c>
      <c r="N1861" t="s">
        <v>5069</v>
      </c>
      <c r="O1861">
        <v>1</v>
      </c>
      <c r="P1861">
        <v>0</v>
      </c>
    </row>
    <row r="1862" spans="1:16" x14ac:dyDescent="0.3">
      <c r="A1862" t="s">
        <v>4787</v>
      </c>
      <c r="B1862" s="1">
        <v>46056.842361111114</v>
      </c>
      <c r="C1862" t="s">
        <v>40</v>
      </c>
      <c r="D1862" t="s">
        <v>15</v>
      </c>
      <c r="E1862" t="s">
        <v>16</v>
      </c>
      <c r="F1862" t="s">
        <v>20</v>
      </c>
      <c r="G1862">
        <v>0.84236111111111112</v>
      </c>
      <c r="H1862" s="1">
        <v>46056</v>
      </c>
      <c r="I1862">
        <v>2</v>
      </c>
      <c r="J1862">
        <v>5</v>
      </c>
      <c r="K1862">
        <v>2</v>
      </c>
      <c r="L1862">
        <v>10</v>
      </c>
      <c r="M1862" t="s">
        <v>5071</v>
      </c>
      <c r="N1862" t="s">
        <v>5071</v>
      </c>
      <c r="O1862">
        <v>1</v>
      </c>
      <c r="P1862">
        <v>0</v>
      </c>
    </row>
    <row r="1863" spans="1:16" x14ac:dyDescent="0.3">
      <c r="A1863" t="s">
        <v>1862</v>
      </c>
      <c r="B1863" s="1">
        <v>46056.865277777775</v>
      </c>
      <c r="C1863" t="s">
        <v>7</v>
      </c>
      <c r="D1863" t="s">
        <v>18</v>
      </c>
      <c r="E1863" t="s">
        <v>19</v>
      </c>
      <c r="F1863" t="s">
        <v>20</v>
      </c>
      <c r="G1863">
        <v>0.86527777777777781</v>
      </c>
      <c r="H1863" s="1">
        <v>46056</v>
      </c>
      <c r="I1863">
        <v>2</v>
      </c>
      <c r="J1863">
        <v>3</v>
      </c>
      <c r="K1863">
        <v>2</v>
      </c>
      <c r="L1863">
        <v>6</v>
      </c>
      <c r="M1863" t="s">
        <v>5071</v>
      </c>
      <c r="N1863" t="s">
        <v>5071</v>
      </c>
      <c r="O1863">
        <v>1</v>
      </c>
      <c r="P1863">
        <v>0</v>
      </c>
    </row>
    <row r="1864" spans="1:16" x14ac:dyDescent="0.3">
      <c r="A1864" t="s">
        <v>2548</v>
      </c>
      <c r="B1864" s="1">
        <v>46056.868055555555</v>
      </c>
      <c r="C1864" t="s">
        <v>7</v>
      </c>
      <c r="D1864" t="s">
        <v>15</v>
      </c>
      <c r="E1864" t="s">
        <v>19</v>
      </c>
      <c r="F1864" t="s">
        <v>13</v>
      </c>
      <c r="G1864">
        <v>0.86805555555555558</v>
      </c>
      <c r="H1864" s="1">
        <v>46056</v>
      </c>
      <c r="I1864">
        <v>2</v>
      </c>
      <c r="J1864">
        <v>3</v>
      </c>
      <c r="K1864">
        <v>1</v>
      </c>
      <c r="L1864">
        <v>3</v>
      </c>
      <c r="M1864" t="s">
        <v>5069</v>
      </c>
      <c r="N1864" t="s">
        <v>5069</v>
      </c>
      <c r="O1864">
        <v>1</v>
      </c>
      <c r="P1864">
        <v>0</v>
      </c>
    </row>
    <row r="1865" spans="1:16" x14ac:dyDescent="0.3">
      <c r="A1865" t="s">
        <v>4754</v>
      </c>
      <c r="B1865" s="1">
        <v>46056.928472222222</v>
      </c>
      <c r="C1865" t="s">
        <v>7</v>
      </c>
      <c r="D1865" t="s">
        <v>8</v>
      </c>
      <c r="E1865" t="s">
        <v>19</v>
      </c>
      <c r="F1865" t="s">
        <v>20</v>
      </c>
      <c r="G1865">
        <v>0.92847222222222225</v>
      </c>
      <c r="H1865" s="1">
        <v>46056</v>
      </c>
      <c r="I1865">
        <v>2</v>
      </c>
      <c r="J1865">
        <v>3</v>
      </c>
      <c r="K1865">
        <v>2</v>
      </c>
      <c r="L1865">
        <v>6</v>
      </c>
      <c r="M1865" t="s">
        <v>5071</v>
      </c>
      <c r="N1865" t="s">
        <v>5071</v>
      </c>
      <c r="O1865">
        <v>1</v>
      </c>
      <c r="P1865">
        <v>0</v>
      </c>
    </row>
    <row r="1866" spans="1:16" x14ac:dyDescent="0.3">
      <c r="A1866" t="s">
        <v>2842</v>
      </c>
      <c r="B1866" s="1">
        <v>46056.981249999997</v>
      </c>
      <c r="C1866" t="s">
        <v>40</v>
      </c>
      <c r="D1866" t="s">
        <v>18</v>
      </c>
      <c r="E1866" t="s">
        <v>16</v>
      </c>
      <c r="F1866" t="s">
        <v>13</v>
      </c>
      <c r="G1866">
        <v>0.98124999999999996</v>
      </c>
      <c r="H1866" s="1">
        <v>46056</v>
      </c>
      <c r="I1866">
        <v>2</v>
      </c>
      <c r="J1866">
        <v>5</v>
      </c>
      <c r="K1866">
        <v>1</v>
      </c>
      <c r="L1866">
        <v>5</v>
      </c>
      <c r="M1866" t="s">
        <v>5071</v>
      </c>
      <c r="N1866" t="s">
        <v>5071</v>
      </c>
      <c r="O1866">
        <v>1</v>
      </c>
      <c r="P1866">
        <v>0</v>
      </c>
    </row>
    <row r="1867" spans="1:16" x14ac:dyDescent="0.3">
      <c r="A1867" t="s">
        <v>897</v>
      </c>
      <c r="B1867" s="1">
        <v>46056.990277777775</v>
      </c>
      <c r="C1867" t="s">
        <v>40</v>
      </c>
      <c r="D1867" t="s">
        <v>15</v>
      </c>
      <c r="E1867" t="s">
        <v>16</v>
      </c>
      <c r="F1867" t="s">
        <v>20</v>
      </c>
      <c r="G1867">
        <v>0.99027777777777781</v>
      </c>
      <c r="H1867" s="1">
        <v>46056</v>
      </c>
      <c r="I1867">
        <v>2</v>
      </c>
      <c r="J1867">
        <v>5</v>
      </c>
      <c r="K1867">
        <v>2</v>
      </c>
      <c r="L1867">
        <v>10</v>
      </c>
      <c r="M1867" t="s">
        <v>5071</v>
      </c>
      <c r="N1867" t="s">
        <v>5071</v>
      </c>
      <c r="O1867">
        <v>1</v>
      </c>
      <c r="P1867">
        <v>0</v>
      </c>
    </row>
    <row r="1868" spans="1:16" x14ac:dyDescent="0.3">
      <c r="A1868" t="s">
        <v>4369</v>
      </c>
      <c r="B1868" s="1">
        <v>46056.990972222222</v>
      </c>
      <c r="C1868" t="s">
        <v>7</v>
      </c>
      <c r="D1868" t="s">
        <v>22</v>
      </c>
      <c r="E1868" t="s">
        <v>19</v>
      </c>
      <c r="F1868" t="s">
        <v>20</v>
      </c>
      <c r="G1868">
        <v>0.99097222222222225</v>
      </c>
      <c r="H1868" s="1">
        <v>46056</v>
      </c>
      <c r="I1868">
        <v>2</v>
      </c>
      <c r="J1868">
        <v>3</v>
      </c>
      <c r="K1868">
        <v>2</v>
      </c>
      <c r="L1868">
        <v>6</v>
      </c>
      <c r="M1868" t="s">
        <v>5071</v>
      </c>
      <c r="N1868" t="s">
        <v>5071</v>
      </c>
      <c r="O1868">
        <v>1</v>
      </c>
      <c r="P1868">
        <v>0</v>
      </c>
    </row>
    <row r="1869" spans="1:16" x14ac:dyDescent="0.3">
      <c r="A1869" t="s">
        <v>3030</v>
      </c>
      <c r="B1869" s="1">
        <v>46056.993055555555</v>
      </c>
      <c r="C1869" t="s">
        <v>26</v>
      </c>
      <c r="D1869" t="s">
        <v>18</v>
      </c>
      <c r="E1869" t="s">
        <v>9</v>
      </c>
      <c r="F1869" t="s">
        <v>13</v>
      </c>
      <c r="G1869">
        <v>0.99305555555555558</v>
      </c>
      <c r="H1869" s="1">
        <v>46056</v>
      </c>
      <c r="I1869">
        <v>2</v>
      </c>
      <c r="J1869">
        <v>3</v>
      </c>
      <c r="K1869">
        <v>1</v>
      </c>
      <c r="L1869">
        <v>3</v>
      </c>
      <c r="M1869" t="s">
        <v>5069</v>
      </c>
      <c r="N1869" t="s">
        <v>5069</v>
      </c>
      <c r="O1869">
        <v>1</v>
      </c>
      <c r="P1869">
        <v>0</v>
      </c>
    </row>
    <row r="1870" spans="1:16" x14ac:dyDescent="0.3">
      <c r="A1870" t="s">
        <v>768</v>
      </c>
      <c r="B1870" s="1">
        <v>46057.027083333334</v>
      </c>
      <c r="C1870" t="s">
        <v>40</v>
      </c>
      <c r="D1870" t="s">
        <v>22</v>
      </c>
      <c r="E1870" t="s">
        <v>16</v>
      </c>
      <c r="F1870" t="s">
        <v>10</v>
      </c>
      <c r="G1870">
        <v>2.7083333333333334E-2</v>
      </c>
      <c r="H1870" s="1">
        <v>46057</v>
      </c>
      <c r="I1870">
        <v>2</v>
      </c>
      <c r="J1870">
        <v>5</v>
      </c>
      <c r="K1870">
        <v>2</v>
      </c>
      <c r="L1870">
        <v>10</v>
      </c>
      <c r="M1870" t="s">
        <v>5071</v>
      </c>
      <c r="N1870" t="s">
        <v>5071</v>
      </c>
      <c r="O1870">
        <v>1</v>
      </c>
      <c r="P1870">
        <v>0</v>
      </c>
    </row>
    <row r="1871" spans="1:16" x14ac:dyDescent="0.3">
      <c r="A1871" t="s">
        <v>4489</v>
      </c>
      <c r="B1871" s="1">
        <v>46057.043749999997</v>
      </c>
      <c r="C1871" t="s">
        <v>7</v>
      </c>
      <c r="D1871" t="s">
        <v>18</v>
      </c>
      <c r="E1871" t="s">
        <v>19</v>
      </c>
      <c r="F1871" t="s">
        <v>53</v>
      </c>
      <c r="G1871">
        <v>4.3749999999999997E-2</v>
      </c>
      <c r="H1871" s="1">
        <v>46057</v>
      </c>
      <c r="I1871">
        <v>2</v>
      </c>
      <c r="J1871">
        <v>3</v>
      </c>
      <c r="K1871">
        <v>5</v>
      </c>
      <c r="L1871">
        <v>15</v>
      </c>
      <c r="M1871" t="s">
        <v>5073</v>
      </c>
      <c r="N1871" t="s">
        <v>5073</v>
      </c>
      <c r="O1871">
        <v>1</v>
      </c>
      <c r="P1871">
        <v>1</v>
      </c>
    </row>
    <row r="1872" spans="1:16" x14ac:dyDescent="0.3">
      <c r="A1872" t="s">
        <v>401</v>
      </c>
      <c r="B1872" s="1">
        <v>46057.056250000001</v>
      </c>
      <c r="C1872" t="s">
        <v>40</v>
      </c>
      <c r="D1872" t="s">
        <v>22</v>
      </c>
      <c r="E1872" t="s">
        <v>16</v>
      </c>
      <c r="F1872" t="s">
        <v>10</v>
      </c>
      <c r="G1872">
        <v>5.6250000000000001E-2</v>
      </c>
      <c r="H1872" s="1">
        <v>46057</v>
      </c>
      <c r="I1872">
        <v>2</v>
      </c>
      <c r="J1872">
        <v>5</v>
      </c>
      <c r="K1872">
        <v>2</v>
      </c>
      <c r="L1872">
        <v>10</v>
      </c>
      <c r="M1872" t="s">
        <v>5071</v>
      </c>
      <c r="N1872" t="s">
        <v>5071</v>
      </c>
      <c r="O1872">
        <v>1</v>
      </c>
      <c r="P1872">
        <v>0</v>
      </c>
    </row>
    <row r="1873" spans="1:16" x14ac:dyDescent="0.3">
      <c r="A1873" t="s">
        <v>447</v>
      </c>
      <c r="B1873" s="1">
        <v>46057.056250000001</v>
      </c>
      <c r="C1873" t="s">
        <v>47</v>
      </c>
      <c r="D1873" t="s">
        <v>18</v>
      </c>
      <c r="E1873" t="s">
        <v>19</v>
      </c>
      <c r="F1873" t="s">
        <v>33</v>
      </c>
      <c r="G1873">
        <v>5.6250000000000001E-2</v>
      </c>
      <c r="H1873" s="1">
        <v>46057</v>
      </c>
      <c r="I1873">
        <v>2</v>
      </c>
      <c r="J1873">
        <v>1</v>
      </c>
      <c r="K1873">
        <v>4</v>
      </c>
      <c r="L1873">
        <v>4</v>
      </c>
      <c r="M1873" t="s">
        <v>5069</v>
      </c>
      <c r="N1873" t="s">
        <v>5069</v>
      </c>
      <c r="O1873">
        <v>1</v>
      </c>
      <c r="P1873">
        <v>1</v>
      </c>
    </row>
    <row r="1874" spans="1:16" x14ac:dyDescent="0.3">
      <c r="A1874" t="s">
        <v>2235</v>
      </c>
      <c r="B1874" s="1">
        <v>46057.065972222219</v>
      </c>
      <c r="C1874" t="s">
        <v>40</v>
      </c>
      <c r="D1874" t="s">
        <v>18</v>
      </c>
      <c r="E1874" t="s">
        <v>16</v>
      </c>
      <c r="F1874" t="s">
        <v>13</v>
      </c>
      <c r="G1874">
        <v>6.5972222222222224E-2</v>
      </c>
      <c r="H1874" s="1">
        <v>46057</v>
      </c>
      <c r="I1874">
        <v>2</v>
      </c>
      <c r="J1874">
        <v>5</v>
      </c>
      <c r="K1874">
        <v>1</v>
      </c>
      <c r="L1874">
        <v>5</v>
      </c>
      <c r="M1874" t="s">
        <v>5071</v>
      </c>
      <c r="N1874" t="s">
        <v>5071</v>
      </c>
      <c r="O1874">
        <v>1</v>
      </c>
      <c r="P1874">
        <v>0</v>
      </c>
    </row>
    <row r="1875" spans="1:16" x14ac:dyDescent="0.3">
      <c r="A1875" t="s">
        <v>398</v>
      </c>
      <c r="B1875" s="1">
        <v>46057.138888888891</v>
      </c>
      <c r="C1875" t="s">
        <v>47</v>
      </c>
      <c r="D1875" t="s">
        <v>15</v>
      </c>
      <c r="E1875" t="s">
        <v>9</v>
      </c>
      <c r="F1875" t="s">
        <v>13</v>
      </c>
      <c r="G1875">
        <v>0.1388888888888889</v>
      </c>
      <c r="H1875" s="1">
        <v>46057</v>
      </c>
      <c r="I1875">
        <v>2</v>
      </c>
      <c r="J1875">
        <v>1</v>
      </c>
      <c r="K1875">
        <v>1</v>
      </c>
      <c r="L1875">
        <v>1</v>
      </c>
      <c r="M1875" t="s">
        <v>5069</v>
      </c>
      <c r="N1875" t="s">
        <v>5069</v>
      </c>
      <c r="O1875">
        <v>1</v>
      </c>
      <c r="P1875">
        <v>0</v>
      </c>
    </row>
    <row r="1876" spans="1:16" x14ac:dyDescent="0.3">
      <c r="A1876" t="s">
        <v>3949</v>
      </c>
      <c r="B1876" s="1">
        <v>46057.168749999997</v>
      </c>
      <c r="C1876" t="s">
        <v>7</v>
      </c>
      <c r="D1876" t="s">
        <v>18</v>
      </c>
      <c r="E1876" t="s">
        <v>19</v>
      </c>
      <c r="F1876" t="s">
        <v>10</v>
      </c>
      <c r="G1876">
        <v>0.16875000000000001</v>
      </c>
      <c r="H1876" s="1">
        <v>46057</v>
      </c>
      <c r="I1876">
        <v>2</v>
      </c>
      <c r="J1876">
        <v>3</v>
      </c>
      <c r="K1876">
        <v>2</v>
      </c>
      <c r="L1876">
        <v>6</v>
      </c>
      <c r="M1876" t="s">
        <v>5071</v>
      </c>
      <c r="N1876" t="s">
        <v>5071</v>
      </c>
      <c r="O1876">
        <v>1</v>
      </c>
      <c r="P1876">
        <v>0</v>
      </c>
    </row>
    <row r="1877" spans="1:16" x14ac:dyDescent="0.3">
      <c r="A1877" t="s">
        <v>221</v>
      </c>
      <c r="B1877" s="1">
        <v>46057.186805555553</v>
      </c>
      <c r="C1877" t="s">
        <v>26</v>
      </c>
      <c r="D1877" t="s">
        <v>18</v>
      </c>
      <c r="E1877" t="s">
        <v>31</v>
      </c>
      <c r="F1877" t="s">
        <v>13</v>
      </c>
      <c r="G1877">
        <v>0.18680555555555556</v>
      </c>
      <c r="H1877" s="1">
        <v>46057</v>
      </c>
      <c r="I1877">
        <v>2</v>
      </c>
      <c r="J1877">
        <v>3</v>
      </c>
      <c r="K1877">
        <v>1</v>
      </c>
      <c r="L1877">
        <v>3</v>
      </c>
      <c r="M1877" t="s">
        <v>5069</v>
      </c>
      <c r="N1877" t="s">
        <v>5069</v>
      </c>
      <c r="O1877">
        <v>1</v>
      </c>
      <c r="P1877">
        <v>0</v>
      </c>
    </row>
    <row r="1878" spans="1:16" x14ac:dyDescent="0.3">
      <c r="A1878" t="s">
        <v>3494</v>
      </c>
      <c r="B1878" s="1">
        <v>46057.1875</v>
      </c>
      <c r="C1878" t="s">
        <v>35</v>
      </c>
      <c r="D1878" t="s">
        <v>15</v>
      </c>
      <c r="E1878" t="s">
        <v>19</v>
      </c>
      <c r="F1878" t="s">
        <v>10</v>
      </c>
      <c r="G1878">
        <v>0.1875</v>
      </c>
      <c r="H1878" s="1">
        <v>46057</v>
      </c>
      <c r="I1878">
        <v>2</v>
      </c>
      <c r="J1878">
        <v>1</v>
      </c>
      <c r="K1878">
        <v>2</v>
      </c>
      <c r="L1878">
        <v>2</v>
      </c>
      <c r="M1878" t="s">
        <v>5069</v>
      </c>
      <c r="N1878" t="s">
        <v>5069</v>
      </c>
      <c r="O1878">
        <v>1</v>
      </c>
      <c r="P1878">
        <v>0</v>
      </c>
    </row>
    <row r="1879" spans="1:16" x14ac:dyDescent="0.3">
      <c r="A1879" t="s">
        <v>3985</v>
      </c>
      <c r="B1879" s="1">
        <v>46057.22152777778</v>
      </c>
      <c r="C1879" t="s">
        <v>7</v>
      </c>
      <c r="D1879" t="s">
        <v>8</v>
      </c>
      <c r="E1879" t="s">
        <v>16</v>
      </c>
      <c r="F1879" t="s">
        <v>10</v>
      </c>
      <c r="G1879">
        <v>0.22152777777777777</v>
      </c>
      <c r="H1879" s="1">
        <v>46057</v>
      </c>
      <c r="I1879">
        <v>2</v>
      </c>
      <c r="J1879">
        <v>3</v>
      </c>
      <c r="K1879">
        <v>2</v>
      </c>
      <c r="L1879">
        <v>6</v>
      </c>
      <c r="M1879" t="s">
        <v>5071</v>
      </c>
      <c r="N1879" t="s">
        <v>5071</v>
      </c>
      <c r="O1879">
        <v>1</v>
      </c>
      <c r="P1879">
        <v>0</v>
      </c>
    </row>
    <row r="1880" spans="1:16" x14ac:dyDescent="0.3">
      <c r="A1880" t="s">
        <v>3765</v>
      </c>
      <c r="B1880" s="1">
        <v>46057.222222222219</v>
      </c>
      <c r="C1880" t="s">
        <v>7</v>
      </c>
      <c r="D1880" t="s">
        <v>18</v>
      </c>
      <c r="E1880" t="s">
        <v>19</v>
      </c>
      <c r="F1880" t="s">
        <v>20</v>
      </c>
      <c r="G1880">
        <v>0.22222222222222221</v>
      </c>
      <c r="H1880" s="1">
        <v>46057</v>
      </c>
      <c r="I1880">
        <v>2</v>
      </c>
      <c r="J1880">
        <v>3</v>
      </c>
      <c r="K1880">
        <v>2</v>
      </c>
      <c r="L1880">
        <v>6</v>
      </c>
      <c r="M1880" t="s">
        <v>5071</v>
      </c>
      <c r="N1880" t="s">
        <v>5071</v>
      </c>
      <c r="O1880">
        <v>1</v>
      </c>
      <c r="P1880">
        <v>0</v>
      </c>
    </row>
    <row r="1881" spans="1:16" x14ac:dyDescent="0.3">
      <c r="A1881" t="s">
        <v>4025</v>
      </c>
      <c r="B1881" s="1">
        <v>46057.246527777781</v>
      </c>
      <c r="C1881" t="s">
        <v>7</v>
      </c>
      <c r="D1881" t="s">
        <v>15</v>
      </c>
      <c r="E1881" t="s">
        <v>19</v>
      </c>
      <c r="F1881" t="s">
        <v>10</v>
      </c>
      <c r="G1881">
        <v>0.24652777777777779</v>
      </c>
      <c r="H1881" s="1">
        <v>46057</v>
      </c>
      <c r="I1881">
        <v>2</v>
      </c>
      <c r="J1881">
        <v>3</v>
      </c>
      <c r="K1881">
        <v>2</v>
      </c>
      <c r="L1881">
        <v>6</v>
      </c>
      <c r="M1881" t="s">
        <v>5071</v>
      </c>
      <c r="N1881" t="s">
        <v>5071</v>
      </c>
      <c r="O1881">
        <v>1</v>
      </c>
      <c r="P1881">
        <v>0</v>
      </c>
    </row>
    <row r="1882" spans="1:16" x14ac:dyDescent="0.3">
      <c r="A1882" t="s">
        <v>4606</v>
      </c>
      <c r="B1882" s="1">
        <v>46057.24722222222</v>
      </c>
      <c r="C1882" t="s">
        <v>12</v>
      </c>
      <c r="D1882" t="s">
        <v>8</v>
      </c>
      <c r="E1882" t="s">
        <v>16</v>
      </c>
      <c r="F1882" t="s">
        <v>33</v>
      </c>
      <c r="G1882">
        <v>0.24722222222222223</v>
      </c>
      <c r="H1882" s="1">
        <v>46057</v>
      </c>
      <c r="I1882">
        <v>2</v>
      </c>
      <c r="J1882">
        <v>1</v>
      </c>
      <c r="K1882">
        <v>4</v>
      </c>
      <c r="L1882">
        <v>4</v>
      </c>
      <c r="M1882" t="s">
        <v>5069</v>
      </c>
      <c r="N1882" t="s">
        <v>5069</v>
      </c>
      <c r="O1882">
        <v>1</v>
      </c>
      <c r="P1882">
        <v>1</v>
      </c>
    </row>
    <row r="1883" spans="1:16" x14ac:dyDescent="0.3">
      <c r="A1883" t="s">
        <v>38</v>
      </c>
      <c r="B1883" s="1">
        <v>46057.286805555559</v>
      </c>
      <c r="C1883" t="s">
        <v>26</v>
      </c>
      <c r="D1883" t="s">
        <v>15</v>
      </c>
      <c r="E1883" t="s">
        <v>19</v>
      </c>
      <c r="F1883" t="s">
        <v>20</v>
      </c>
      <c r="G1883">
        <v>0.28680555555555554</v>
      </c>
      <c r="H1883" s="1">
        <v>46057</v>
      </c>
      <c r="I1883">
        <v>2</v>
      </c>
      <c r="J1883">
        <v>3</v>
      </c>
      <c r="K1883">
        <v>2</v>
      </c>
      <c r="L1883">
        <v>6</v>
      </c>
      <c r="M1883" t="s">
        <v>5071</v>
      </c>
      <c r="N1883" t="s">
        <v>5071</v>
      </c>
      <c r="O1883">
        <v>1</v>
      </c>
      <c r="P1883">
        <v>0</v>
      </c>
    </row>
    <row r="1884" spans="1:16" x14ac:dyDescent="0.3">
      <c r="A1884" t="s">
        <v>2951</v>
      </c>
      <c r="B1884" s="1">
        <v>46057.306944444441</v>
      </c>
      <c r="C1884" t="s">
        <v>35</v>
      </c>
      <c r="D1884" t="s">
        <v>8</v>
      </c>
      <c r="E1884" t="s">
        <v>16</v>
      </c>
      <c r="F1884" t="s">
        <v>10</v>
      </c>
      <c r="G1884">
        <v>0.30694444444444446</v>
      </c>
      <c r="H1884" s="1">
        <v>46057</v>
      </c>
      <c r="I1884">
        <v>2</v>
      </c>
      <c r="J1884">
        <v>1</v>
      </c>
      <c r="K1884">
        <v>2</v>
      </c>
      <c r="L1884">
        <v>2</v>
      </c>
      <c r="M1884" t="s">
        <v>5069</v>
      </c>
      <c r="N1884" t="s">
        <v>5069</v>
      </c>
      <c r="O1884">
        <v>1</v>
      </c>
      <c r="P1884">
        <v>0</v>
      </c>
    </row>
    <row r="1885" spans="1:16" x14ac:dyDescent="0.3">
      <c r="A1885" t="s">
        <v>3546</v>
      </c>
      <c r="B1885" s="1">
        <v>46057.3125</v>
      </c>
      <c r="C1885" t="s">
        <v>7</v>
      </c>
      <c r="D1885" t="s">
        <v>15</v>
      </c>
      <c r="E1885" t="s">
        <v>19</v>
      </c>
      <c r="F1885" t="s">
        <v>10</v>
      </c>
      <c r="G1885">
        <v>0.3125</v>
      </c>
      <c r="H1885" s="1">
        <v>46057</v>
      </c>
      <c r="I1885">
        <v>2</v>
      </c>
      <c r="J1885">
        <v>3</v>
      </c>
      <c r="K1885">
        <v>2</v>
      </c>
      <c r="L1885">
        <v>6</v>
      </c>
      <c r="M1885" t="s">
        <v>5071</v>
      </c>
      <c r="N1885" t="s">
        <v>5071</v>
      </c>
      <c r="O1885">
        <v>1</v>
      </c>
      <c r="P1885">
        <v>0</v>
      </c>
    </row>
    <row r="1886" spans="1:16" x14ac:dyDescent="0.3">
      <c r="A1886" t="s">
        <v>141</v>
      </c>
      <c r="B1886" s="1">
        <v>46057.318749999999</v>
      </c>
      <c r="C1886" t="s">
        <v>7</v>
      </c>
      <c r="D1886" t="s">
        <v>22</v>
      </c>
      <c r="E1886" t="s">
        <v>19</v>
      </c>
      <c r="F1886" t="s">
        <v>33</v>
      </c>
      <c r="G1886">
        <v>0.31874999999999998</v>
      </c>
      <c r="H1886" s="1">
        <v>46057</v>
      </c>
      <c r="I1886">
        <v>2</v>
      </c>
      <c r="J1886">
        <v>3</v>
      </c>
      <c r="K1886">
        <v>4</v>
      </c>
      <c r="L1886">
        <v>12</v>
      </c>
      <c r="M1886" t="s">
        <v>5073</v>
      </c>
      <c r="N1886" t="s">
        <v>5073</v>
      </c>
      <c r="O1886">
        <v>1</v>
      </c>
      <c r="P1886">
        <v>1</v>
      </c>
    </row>
    <row r="1887" spans="1:16" x14ac:dyDescent="0.3">
      <c r="A1887" t="s">
        <v>3034</v>
      </c>
      <c r="B1887" s="1">
        <v>46057.356944444444</v>
      </c>
      <c r="C1887" t="s">
        <v>7</v>
      </c>
      <c r="D1887" t="s">
        <v>8</v>
      </c>
      <c r="E1887" t="s">
        <v>19</v>
      </c>
      <c r="F1887" t="s">
        <v>20</v>
      </c>
      <c r="G1887">
        <v>0.35694444444444445</v>
      </c>
      <c r="H1887" s="1">
        <v>46057</v>
      </c>
      <c r="I1887">
        <v>2</v>
      </c>
      <c r="J1887">
        <v>3</v>
      </c>
      <c r="K1887">
        <v>2</v>
      </c>
      <c r="L1887">
        <v>6</v>
      </c>
      <c r="M1887" t="s">
        <v>5071</v>
      </c>
      <c r="N1887" t="s">
        <v>5071</v>
      </c>
      <c r="O1887">
        <v>1</v>
      </c>
      <c r="P1887">
        <v>0</v>
      </c>
    </row>
    <row r="1888" spans="1:16" x14ac:dyDescent="0.3">
      <c r="A1888" t="s">
        <v>956</v>
      </c>
      <c r="B1888" s="1">
        <v>46057.414583333331</v>
      </c>
      <c r="C1888" t="s">
        <v>26</v>
      </c>
      <c r="D1888" t="s">
        <v>22</v>
      </c>
      <c r="E1888" t="s">
        <v>9</v>
      </c>
      <c r="F1888" t="s">
        <v>10</v>
      </c>
      <c r="G1888">
        <v>0.41458333333333336</v>
      </c>
      <c r="H1888" s="1">
        <v>46057</v>
      </c>
      <c r="I1888">
        <v>2</v>
      </c>
      <c r="J1888">
        <v>3</v>
      </c>
      <c r="K1888">
        <v>2</v>
      </c>
      <c r="L1888">
        <v>6</v>
      </c>
      <c r="M1888" t="s">
        <v>5071</v>
      </c>
      <c r="N1888" t="s">
        <v>5071</v>
      </c>
      <c r="O1888">
        <v>1</v>
      </c>
      <c r="P1888">
        <v>0</v>
      </c>
    </row>
    <row r="1889" spans="1:16" x14ac:dyDescent="0.3">
      <c r="A1889" t="s">
        <v>1261</v>
      </c>
      <c r="B1889" s="1">
        <v>46057.415277777778</v>
      </c>
      <c r="C1889" t="s">
        <v>7</v>
      </c>
      <c r="D1889" t="s">
        <v>8</v>
      </c>
      <c r="E1889" t="s">
        <v>19</v>
      </c>
      <c r="F1889" t="s">
        <v>10</v>
      </c>
      <c r="G1889">
        <v>0.4152777777777778</v>
      </c>
      <c r="H1889" s="1">
        <v>46057</v>
      </c>
      <c r="I1889">
        <v>2</v>
      </c>
      <c r="J1889">
        <v>3</v>
      </c>
      <c r="K1889">
        <v>2</v>
      </c>
      <c r="L1889">
        <v>6</v>
      </c>
      <c r="M1889" t="s">
        <v>5071</v>
      </c>
      <c r="N1889" t="s">
        <v>5071</v>
      </c>
      <c r="O1889">
        <v>1</v>
      </c>
      <c r="P1889">
        <v>0</v>
      </c>
    </row>
    <row r="1890" spans="1:16" x14ac:dyDescent="0.3">
      <c r="A1890" t="s">
        <v>4092</v>
      </c>
      <c r="B1890" s="1">
        <v>46057.444444444445</v>
      </c>
      <c r="C1890" t="s">
        <v>26</v>
      </c>
      <c r="D1890" t="s">
        <v>8</v>
      </c>
      <c r="E1890" t="s">
        <v>19</v>
      </c>
      <c r="F1890" t="s">
        <v>13</v>
      </c>
      <c r="G1890">
        <v>0.44444444444444442</v>
      </c>
      <c r="H1890" s="1">
        <v>46057</v>
      </c>
      <c r="I1890">
        <v>2</v>
      </c>
      <c r="J1890">
        <v>3</v>
      </c>
      <c r="K1890">
        <v>1</v>
      </c>
      <c r="L1890">
        <v>3</v>
      </c>
      <c r="M1890" t="s">
        <v>5069</v>
      </c>
      <c r="N1890" t="s">
        <v>5069</v>
      </c>
      <c r="O1890">
        <v>1</v>
      </c>
      <c r="P1890">
        <v>0</v>
      </c>
    </row>
    <row r="1891" spans="1:16" x14ac:dyDescent="0.3">
      <c r="A1891" t="s">
        <v>1695</v>
      </c>
      <c r="B1891" s="1">
        <v>46057.479861111111</v>
      </c>
      <c r="C1891" t="s">
        <v>7</v>
      </c>
      <c r="D1891" t="s">
        <v>15</v>
      </c>
      <c r="E1891" t="s">
        <v>19</v>
      </c>
      <c r="F1891" t="s">
        <v>20</v>
      </c>
      <c r="G1891">
        <v>0.47986111111111113</v>
      </c>
      <c r="H1891" s="1">
        <v>46057</v>
      </c>
      <c r="I1891">
        <v>2</v>
      </c>
      <c r="J1891">
        <v>3</v>
      </c>
      <c r="K1891">
        <v>2</v>
      </c>
      <c r="L1891">
        <v>6</v>
      </c>
      <c r="M1891" t="s">
        <v>5071</v>
      </c>
      <c r="N1891" t="s">
        <v>5071</v>
      </c>
      <c r="O1891">
        <v>1</v>
      </c>
      <c r="P1891">
        <v>0</v>
      </c>
    </row>
    <row r="1892" spans="1:16" x14ac:dyDescent="0.3">
      <c r="A1892" t="s">
        <v>3144</v>
      </c>
      <c r="B1892" s="1">
        <v>46057.588194444441</v>
      </c>
      <c r="C1892" t="s">
        <v>35</v>
      </c>
      <c r="D1892" t="s">
        <v>15</v>
      </c>
      <c r="E1892" t="s">
        <v>19</v>
      </c>
      <c r="F1892" t="s">
        <v>13</v>
      </c>
      <c r="G1892">
        <v>0.58819444444444446</v>
      </c>
      <c r="H1892" s="1">
        <v>46057</v>
      </c>
      <c r="I1892">
        <v>2</v>
      </c>
      <c r="J1892">
        <v>1</v>
      </c>
      <c r="K1892">
        <v>1</v>
      </c>
      <c r="L1892">
        <v>1</v>
      </c>
      <c r="M1892" t="s">
        <v>5069</v>
      </c>
      <c r="N1892" t="s">
        <v>5069</v>
      </c>
      <c r="O1892">
        <v>1</v>
      </c>
      <c r="P1892">
        <v>0</v>
      </c>
    </row>
    <row r="1893" spans="1:16" x14ac:dyDescent="0.3">
      <c r="A1893" t="s">
        <v>2661</v>
      </c>
      <c r="B1893" s="1">
        <v>46057.602083333331</v>
      </c>
      <c r="C1893" t="s">
        <v>40</v>
      </c>
      <c r="D1893" t="s">
        <v>22</v>
      </c>
      <c r="E1893" t="s">
        <v>16</v>
      </c>
      <c r="F1893" t="s">
        <v>53</v>
      </c>
      <c r="G1893">
        <v>0.6020833333333333</v>
      </c>
      <c r="H1893" s="1">
        <v>46057</v>
      </c>
      <c r="I1893">
        <v>2</v>
      </c>
      <c r="J1893">
        <v>5</v>
      </c>
      <c r="K1893">
        <v>5</v>
      </c>
      <c r="L1893">
        <v>25</v>
      </c>
      <c r="M1893" t="s">
        <v>5075</v>
      </c>
      <c r="N1893" t="s">
        <v>5076</v>
      </c>
      <c r="O1893">
        <v>1</v>
      </c>
      <c r="P1893">
        <v>1</v>
      </c>
    </row>
    <row r="1894" spans="1:16" x14ac:dyDescent="0.3">
      <c r="A1894" t="s">
        <v>1790</v>
      </c>
      <c r="B1894" s="1">
        <v>46057.668055555558</v>
      </c>
      <c r="C1894" t="s">
        <v>7</v>
      </c>
      <c r="D1894" t="s">
        <v>15</v>
      </c>
      <c r="E1894" t="s">
        <v>19</v>
      </c>
      <c r="F1894" t="s">
        <v>13</v>
      </c>
      <c r="G1894">
        <v>0.66805555555555551</v>
      </c>
      <c r="H1894" s="1">
        <v>46057</v>
      </c>
      <c r="I1894">
        <v>2</v>
      </c>
      <c r="J1894">
        <v>3</v>
      </c>
      <c r="K1894">
        <v>1</v>
      </c>
      <c r="L1894">
        <v>3</v>
      </c>
      <c r="M1894" t="s">
        <v>5069</v>
      </c>
      <c r="N1894" t="s">
        <v>5069</v>
      </c>
      <c r="O1894">
        <v>1</v>
      </c>
      <c r="P1894">
        <v>0</v>
      </c>
    </row>
    <row r="1895" spans="1:16" x14ac:dyDescent="0.3">
      <c r="A1895" t="s">
        <v>155</v>
      </c>
      <c r="B1895" s="1">
        <v>46057.685416666667</v>
      </c>
      <c r="C1895" t="s">
        <v>7</v>
      </c>
      <c r="D1895" t="s">
        <v>22</v>
      </c>
      <c r="E1895" t="s">
        <v>19</v>
      </c>
      <c r="F1895" t="s">
        <v>13</v>
      </c>
      <c r="G1895">
        <v>0.68541666666666667</v>
      </c>
      <c r="H1895" s="1">
        <v>46057</v>
      </c>
      <c r="I1895">
        <v>2</v>
      </c>
      <c r="J1895">
        <v>3</v>
      </c>
      <c r="K1895">
        <v>1</v>
      </c>
      <c r="L1895">
        <v>3</v>
      </c>
      <c r="M1895" t="s">
        <v>5069</v>
      </c>
      <c r="N1895" t="s">
        <v>5069</v>
      </c>
      <c r="O1895">
        <v>1</v>
      </c>
      <c r="P1895">
        <v>0</v>
      </c>
    </row>
    <row r="1896" spans="1:16" x14ac:dyDescent="0.3">
      <c r="A1896" t="s">
        <v>636</v>
      </c>
      <c r="B1896" s="1">
        <v>46057.706250000003</v>
      </c>
      <c r="C1896" t="s">
        <v>26</v>
      </c>
      <c r="D1896" t="s">
        <v>15</v>
      </c>
      <c r="E1896" t="s">
        <v>16</v>
      </c>
      <c r="F1896" t="s">
        <v>13</v>
      </c>
      <c r="G1896">
        <v>0.70625000000000004</v>
      </c>
      <c r="H1896" s="1">
        <v>46057</v>
      </c>
      <c r="I1896">
        <v>2</v>
      </c>
      <c r="J1896">
        <v>3</v>
      </c>
      <c r="K1896">
        <v>1</v>
      </c>
      <c r="L1896">
        <v>3</v>
      </c>
      <c r="M1896" t="s">
        <v>5069</v>
      </c>
      <c r="N1896" t="s">
        <v>5069</v>
      </c>
      <c r="O1896">
        <v>1</v>
      </c>
      <c r="P1896">
        <v>0</v>
      </c>
    </row>
    <row r="1897" spans="1:16" x14ac:dyDescent="0.3">
      <c r="A1897" t="s">
        <v>1973</v>
      </c>
      <c r="B1897" s="1">
        <v>46057.722916666666</v>
      </c>
      <c r="C1897" t="s">
        <v>26</v>
      </c>
      <c r="D1897" t="s">
        <v>18</v>
      </c>
      <c r="E1897" t="s">
        <v>9</v>
      </c>
      <c r="F1897" t="s">
        <v>20</v>
      </c>
      <c r="G1897">
        <v>0.72291666666666665</v>
      </c>
      <c r="H1897" s="1">
        <v>46057</v>
      </c>
      <c r="I1897">
        <v>2</v>
      </c>
      <c r="J1897">
        <v>3</v>
      </c>
      <c r="K1897">
        <v>2</v>
      </c>
      <c r="L1897">
        <v>6</v>
      </c>
      <c r="M1897" t="s">
        <v>5071</v>
      </c>
      <c r="N1897" t="s">
        <v>5071</v>
      </c>
      <c r="O1897">
        <v>1</v>
      </c>
      <c r="P1897">
        <v>0</v>
      </c>
    </row>
    <row r="1898" spans="1:16" x14ac:dyDescent="0.3">
      <c r="A1898" t="s">
        <v>575</v>
      </c>
      <c r="B1898" s="1">
        <v>46057.724999999999</v>
      </c>
      <c r="C1898" t="s">
        <v>26</v>
      </c>
      <c r="D1898" t="s">
        <v>15</v>
      </c>
      <c r="E1898" t="s">
        <v>9</v>
      </c>
      <c r="F1898" t="s">
        <v>10</v>
      </c>
      <c r="G1898">
        <v>0.72499999999999998</v>
      </c>
      <c r="H1898" s="1">
        <v>46057</v>
      </c>
      <c r="I1898">
        <v>2</v>
      </c>
      <c r="J1898">
        <v>3</v>
      </c>
      <c r="K1898">
        <v>2</v>
      </c>
      <c r="L1898">
        <v>6</v>
      </c>
      <c r="M1898" t="s">
        <v>5071</v>
      </c>
      <c r="N1898" t="s">
        <v>5071</v>
      </c>
      <c r="O1898">
        <v>1</v>
      </c>
      <c r="P1898">
        <v>0</v>
      </c>
    </row>
    <row r="1899" spans="1:16" x14ac:dyDescent="0.3">
      <c r="A1899" t="s">
        <v>3252</v>
      </c>
      <c r="B1899" s="1">
        <v>46057.738194444442</v>
      </c>
      <c r="C1899" t="s">
        <v>7</v>
      </c>
      <c r="D1899" t="s">
        <v>8</v>
      </c>
      <c r="E1899" t="s">
        <v>19</v>
      </c>
      <c r="F1899" t="s">
        <v>10</v>
      </c>
      <c r="G1899">
        <v>0.73819444444444449</v>
      </c>
      <c r="H1899" s="1">
        <v>46057</v>
      </c>
      <c r="I1899">
        <v>2</v>
      </c>
      <c r="J1899">
        <v>3</v>
      </c>
      <c r="K1899">
        <v>2</v>
      </c>
      <c r="L1899">
        <v>6</v>
      </c>
      <c r="M1899" t="s">
        <v>5071</v>
      </c>
      <c r="N1899" t="s">
        <v>5071</v>
      </c>
      <c r="O1899">
        <v>1</v>
      </c>
      <c r="P1899">
        <v>0</v>
      </c>
    </row>
    <row r="1900" spans="1:16" x14ac:dyDescent="0.3">
      <c r="A1900" t="s">
        <v>4814</v>
      </c>
      <c r="B1900" s="1">
        <v>46057.772916666669</v>
      </c>
      <c r="C1900" t="s">
        <v>47</v>
      </c>
      <c r="D1900" t="s">
        <v>22</v>
      </c>
      <c r="E1900" t="s">
        <v>31</v>
      </c>
      <c r="F1900" t="s">
        <v>53</v>
      </c>
      <c r="G1900">
        <v>0.7729166666666667</v>
      </c>
      <c r="H1900" s="1">
        <v>46057</v>
      </c>
      <c r="I1900">
        <v>2</v>
      </c>
      <c r="J1900">
        <v>1</v>
      </c>
      <c r="K1900">
        <v>5</v>
      </c>
      <c r="L1900">
        <v>5</v>
      </c>
      <c r="M1900" t="s">
        <v>5071</v>
      </c>
      <c r="N1900" t="s">
        <v>5071</v>
      </c>
      <c r="O1900">
        <v>1</v>
      </c>
      <c r="P1900">
        <v>1</v>
      </c>
    </row>
    <row r="1901" spans="1:16" x14ac:dyDescent="0.3">
      <c r="A1901" t="s">
        <v>1042</v>
      </c>
      <c r="B1901" s="1">
        <v>46057.786805555559</v>
      </c>
      <c r="C1901" t="s">
        <v>35</v>
      </c>
      <c r="D1901" t="s">
        <v>22</v>
      </c>
      <c r="E1901" t="s">
        <v>9</v>
      </c>
      <c r="F1901" t="s">
        <v>13</v>
      </c>
      <c r="G1901">
        <v>0.78680555555555554</v>
      </c>
      <c r="H1901" s="1">
        <v>46057</v>
      </c>
      <c r="I1901">
        <v>2</v>
      </c>
      <c r="J1901">
        <v>1</v>
      </c>
      <c r="K1901">
        <v>1</v>
      </c>
      <c r="L1901">
        <v>1</v>
      </c>
      <c r="M1901" t="s">
        <v>5069</v>
      </c>
      <c r="N1901" t="s">
        <v>5069</v>
      </c>
      <c r="O1901">
        <v>1</v>
      </c>
      <c r="P1901">
        <v>0</v>
      </c>
    </row>
    <row r="1902" spans="1:16" x14ac:dyDescent="0.3">
      <c r="A1902" t="s">
        <v>2375</v>
      </c>
      <c r="B1902" s="1">
        <v>46057.793055555558</v>
      </c>
      <c r="C1902" t="s">
        <v>12</v>
      </c>
      <c r="D1902" t="s">
        <v>15</v>
      </c>
      <c r="E1902" t="s">
        <v>31</v>
      </c>
      <c r="F1902" t="s">
        <v>33</v>
      </c>
      <c r="G1902">
        <v>0.79305555555555551</v>
      </c>
      <c r="H1902" s="1">
        <v>46057</v>
      </c>
      <c r="I1902">
        <v>2</v>
      </c>
      <c r="J1902">
        <v>1</v>
      </c>
      <c r="K1902">
        <v>4</v>
      </c>
      <c r="L1902">
        <v>4</v>
      </c>
      <c r="M1902" t="s">
        <v>5069</v>
      </c>
      <c r="N1902" t="s">
        <v>5069</v>
      </c>
      <c r="O1902">
        <v>1</v>
      </c>
      <c r="P1902">
        <v>1</v>
      </c>
    </row>
    <row r="1903" spans="1:16" x14ac:dyDescent="0.3">
      <c r="A1903" t="s">
        <v>2463</v>
      </c>
      <c r="B1903" s="1">
        <v>46057.797222222223</v>
      </c>
      <c r="C1903" t="s">
        <v>7</v>
      </c>
      <c r="D1903" t="s">
        <v>8</v>
      </c>
      <c r="E1903" t="s">
        <v>19</v>
      </c>
      <c r="F1903" t="s">
        <v>20</v>
      </c>
      <c r="G1903">
        <v>0.79722222222222228</v>
      </c>
      <c r="H1903" s="1">
        <v>46057</v>
      </c>
      <c r="I1903">
        <v>2</v>
      </c>
      <c r="J1903">
        <v>3</v>
      </c>
      <c r="K1903">
        <v>2</v>
      </c>
      <c r="L1903">
        <v>6</v>
      </c>
      <c r="M1903" t="s">
        <v>5071</v>
      </c>
      <c r="N1903" t="s">
        <v>5071</v>
      </c>
      <c r="O1903">
        <v>1</v>
      </c>
      <c r="P1903">
        <v>0</v>
      </c>
    </row>
    <row r="1904" spans="1:16" x14ac:dyDescent="0.3">
      <c r="A1904" t="s">
        <v>1371</v>
      </c>
      <c r="B1904" s="1">
        <v>46057.802777777775</v>
      </c>
      <c r="C1904" t="s">
        <v>7</v>
      </c>
      <c r="D1904" t="s">
        <v>18</v>
      </c>
      <c r="E1904" t="s">
        <v>19</v>
      </c>
      <c r="F1904" t="s">
        <v>20</v>
      </c>
      <c r="G1904">
        <v>0.80277777777777781</v>
      </c>
      <c r="H1904" s="1">
        <v>46057</v>
      </c>
      <c r="I1904">
        <v>2</v>
      </c>
      <c r="J1904">
        <v>3</v>
      </c>
      <c r="K1904">
        <v>2</v>
      </c>
      <c r="L1904">
        <v>6</v>
      </c>
      <c r="M1904" t="s">
        <v>5071</v>
      </c>
      <c r="N1904" t="s">
        <v>5071</v>
      </c>
      <c r="O1904">
        <v>1</v>
      </c>
      <c r="P1904">
        <v>0</v>
      </c>
    </row>
    <row r="1905" spans="1:16" x14ac:dyDescent="0.3">
      <c r="A1905" t="s">
        <v>1562</v>
      </c>
      <c r="B1905" s="1">
        <v>46057.852083333331</v>
      </c>
      <c r="C1905" t="s">
        <v>26</v>
      </c>
      <c r="D1905" t="s">
        <v>18</v>
      </c>
      <c r="E1905" t="s">
        <v>16</v>
      </c>
      <c r="F1905" t="s">
        <v>10</v>
      </c>
      <c r="G1905">
        <v>0.8520833333333333</v>
      </c>
      <c r="H1905" s="1">
        <v>46057</v>
      </c>
      <c r="I1905">
        <v>2</v>
      </c>
      <c r="J1905">
        <v>3</v>
      </c>
      <c r="K1905">
        <v>2</v>
      </c>
      <c r="L1905">
        <v>6</v>
      </c>
      <c r="M1905" t="s">
        <v>5071</v>
      </c>
      <c r="N1905" t="s">
        <v>5071</v>
      </c>
      <c r="O1905">
        <v>1</v>
      </c>
      <c r="P1905">
        <v>0</v>
      </c>
    </row>
    <row r="1906" spans="1:16" x14ac:dyDescent="0.3">
      <c r="A1906" t="s">
        <v>3225</v>
      </c>
      <c r="B1906" s="1">
        <v>46057.867361111108</v>
      </c>
      <c r="C1906" t="s">
        <v>7</v>
      </c>
      <c r="D1906" t="s">
        <v>22</v>
      </c>
      <c r="E1906" t="s">
        <v>19</v>
      </c>
      <c r="F1906" t="s">
        <v>13</v>
      </c>
      <c r="G1906">
        <v>0.86736111111111114</v>
      </c>
      <c r="H1906" s="1">
        <v>46057</v>
      </c>
      <c r="I1906">
        <v>2</v>
      </c>
      <c r="J1906">
        <v>3</v>
      </c>
      <c r="K1906">
        <v>1</v>
      </c>
      <c r="L1906">
        <v>3</v>
      </c>
      <c r="M1906" t="s">
        <v>5069</v>
      </c>
      <c r="N1906" t="s">
        <v>5069</v>
      </c>
      <c r="O1906">
        <v>1</v>
      </c>
      <c r="P1906">
        <v>0</v>
      </c>
    </row>
    <row r="1907" spans="1:16" x14ac:dyDescent="0.3">
      <c r="A1907" t="s">
        <v>2303</v>
      </c>
      <c r="B1907" s="1">
        <v>46057.872916666667</v>
      </c>
      <c r="C1907" t="s">
        <v>12</v>
      </c>
      <c r="D1907" t="s">
        <v>15</v>
      </c>
      <c r="E1907" t="s">
        <v>19</v>
      </c>
      <c r="F1907" t="s">
        <v>33</v>
      </c>
      <c r="G1907">
        <v>0.87291666666666667</v>
      </c>
      <c r="H1907" s="1">
        <v>46057</v>
      </c>
      <c r="I1907">
        <v>2</v>
      </c>
      <c r="J1907">
        <v>1</v>
      </c>
      <c r="K1907">
        <v>4</v>
      </c>
      <c r="L1907">
        <v>4</v>
      </c>
      <c r="M1907" t="s">
        <v>5069</v>
      </c>
      <c r="N1907" t="s">
        <v>5069</v>
      </c>
      <c r="O1907">
        <v>1</v>
      </c>
      <c r="P1907">
        <v>1</v>
      </c>
    </row>
    <row r="1908" spans="1:16" x14ac:dyDescent="0.3">
      <c r="A1908" t="s">
        <v>4217</v>
      </c>
      <c r="B1908" s="1">
        <v>46057.874305555553</v>
      </c>
      <c r="C1908" t="s">
        <v>47</v>
      </c>
      <c r="D1908" t="s">
        <v>15</v>
      </c>
      <c r="E1908" t="s">
        <v>31</v>
      </c>
      <c r="F1908" t="s">
        <v>20</v>
      </c>
      <c r="G1908">
        <v>0.87430555555555556</v>
      </c>
      <c r="H1908" s="1">
        <v>46057</v>
      </c>
      <c r="I1908">
        <v>2</v>
      </c>
      <c r="J1908">
        <v>1</v>
      </c>
      <c r="K1908">
        <v>2</v>
      </c>
      <c r="L1908">
        <v>2</v>
      </c>
      <c r="M1908" t="s">
        <v>5069</v>
      </c>
      <c r="N1908" t="s">
        <v>5069</v>
      </c>
      <c r="O1908">
        <v>1</v>
      </c>
      <c r="P1908">
        <v>0</v>
      </c>
    </row>
    <row r="1909" spans="1:16" x14ac:dyDescent="0.3">
      <c r="A1909" t="s">
        <v>3867</v>
      </c>
      <c r="B1909" s="1">
        <v>46057.898611111108</v>
      </c>
      <c r="C1909" t="s">
        <v>47</v>
      </c>
      <c r="D1909" t="s">
        <v>22</v>
      </c>
      <c r="E1909" t="s">
        <v>31</v>
      </c>
      <c r="F1909" t="s">
        <v>13</v>
      </c>
      <c r="G1909">
        <v>0.89861111111111114</v>
      </c>
      <c r="H1909" s="1">
        <v>46057</v>
      </c>
      <c r="I1909">
        <v>2</v>
      </c>
      <c r="J1909">
        <v>1</v>
      </c>
      <c r="K1909">
        <v>1</v>
      </c>
      <c r="L1909">
        <v>1</v>
      </c>
      <c r="M1909" t="s">
        <v>5069</v>
      </c>
      <c r="N1909" t="s">
        <v>5069</v>
      </c>
      <c r="O1909">
        <v>1</v>
      </c>
      <c r="P1909">
        <v>0</v>
      </c>
    </row>
    <row r="1910" spans="1:16" x14ac:dyDescent="0.3">
      <c r="A1910" t="s">
        <v>1303</v>
      </c>
      <c r="B1910" s="1">
        <v>46057.911111111112</v>
      </c>
      <c r="C1910" t="s">
        <v>7</v>
      </c>
      <c r="D1910" t="s">
        <v>22</v>
      </c>
      <c r="E1910" t="s">
        <v>19</v>
      </c>
      <c r="F1910" t="s">
        <v>13</v>
      </c>
      <c r="G1910">
        <v>0.91111111111111109</v>
      </c>
      <c r="H1910" s="1">
        <v>46057</v>
      </c>
      <c r="I1910">
        <v>2</v>
      </c>
      <c r="J1910">
        <v>3</v>
      </c>
      <c r="K1910">
        <v>1</v>
      </c>
      <c r="L1910">
        <v>3</v>
      </c>
      <c r="M1910" t="s">
        <v>5069</v>
      </c>
      <c r="N1910" t="s">
        <v>5069</v>
      </c>
      <c r="O1910">
        <v>1</v>
      </c>
      <c r="P1910">
        <v>0</v>
      </c>
    </row>
    <row r="1911" spans="1:16" x14ac:dyDescent="0.3">
      <c r="A1911" t="s">
        <v>420</v>
      </c>
      <c r="B1911" s="1">
        <v>46057.939583333333</v>
      </c>
      <c r="C1911" t="s">
        <v>7</v>
      </c>
      <c r="D1911" t="s">
        <v>8</v>
      </c>
      <c r="E1911" t="s">
        <v>19</v>
      </c>
      <c r="F1911" t="s">
        <v>20</v>
      </c>
      <c r="G1911">
        <v>0.93958333333333333</v>
      </c>
      <c r="H1911" s="1">
        <v>46057</v>
      </c>
      <c r="I1911">
        <v>2</v>
      </c>
      <c r="J1911">
        <v>3</v>
      </c>
      <c r="K1911">
        <v>2</v>
      </c>
      <c r="L1911">
        <v>6</v>
      </c>
      <c r="M1911" t="s">
        <v>5071</v>
      </c>
      <c r="N1911" t="s">
        <v>5071</v>
      </c>
      <c r="O1911">
        <v>1</v>
      </c>
      <c r="P1911">
        <v>0</v>
      </c>
    </row>
    <row r="1912" spans="1:16" x14ac:dyDescent="0.3">
      <c r="A1912" t="s">
        <v>4383</v>
      </c>
      <c r="B1912" s="1">
        <v>46057.947222222225</v>
      </c>
      <c r="C1912" t="s">
        <v>26</v>
      </c>
      <c r="D1912" t="s">
        <v>8</v>
      </c>
      <c r="E1912" t="s">
        <v>9</v>
      </c>
      <c r="F1912" t="s">
        <v>13</v>
      </c>
      <c r="G1912">
        <v>0.94722222222222219</v>
      </c>
      <c r="H1912" s="1">
        <v>46057</v>
      </c>
      <c r="I1912">
        <v>2</v>
      </c>
      <c r="J1912">
        <v>3</v>
      </c>
      <c r="K1912">
        <v>1</v>
      </c>
      <c r="L1912">
        <v>3</v>
      </c>
      <c r="M1912" t="s">
        <v>5069</v>
      </c>
      <c r="N1912" t="s">
        <v>5069</v>
      </c>
      <c r="O1912">
        <v>1</v>
      </c>
      <c r="P1912">
        <v>0</v>
      </c>
    </row>
    <row r="1913" spans="1:16" x14ac:dyDescent="0.3">
      <c r="A1913" t="s">
        <v>3080</v>
      </c>
      <c r="B1913" s="1">
        <v>46057.958333333336</v>
      </c>
      <c r="C1913" t="s">
        <v>7</v>
      </c>
      <c r="D1913" t="s">
        <v>15</v>
      </c>
      <c r="E1913" t="s">
        <v>19</v>
      </c>
      <c r="F1913" t="s">
        <v>10</v>
      </c>
      <c r="G1913">
        <v>0.95833333333333337</v>
      </c>
      <c r="H1913" s="1">
        <v>46057</v>
      </c>
      <c r="I1913">
        <v>2</v>
      </c>
      <c r="J1913">
        <v>3</v>
      </c>
      <c r="K1913">
        <v>2</v>
      </c>
      <c r="L1913">
        <v>6</v>
      </c>
      <c r="M1913" t="s">
        <v>5071</v>
      </c>
      <c r="N1913" t="s">
        <v>5071</v>
      </c>
      <c r="O1913">
        <v>1</v>
      </c>
      <c r="P1913">
        <v>0</v>
      </c>
    </row>
    <row r="1914" spans="1:16" x14ac:dyDescent="0.3">
      <c r="A1914" t="s">
        <v>1583</v>
      </c>
      <c r="B1914" s="1">
        <v>46057.963194444441</v>
      </c>
      <c r="C1914" t="s">
        <v>7</v>
      </c>
      <c r="D1914" t="s">
        <v>18</v>
      </c>
      <c r="E1914" t="s">
        <v>19</v>
      </c>
      <c r="F1914" t="s">
        <v>20</v>
      </c>
      <c r="G1914">
        <v>0.96319444444444446</v>
      </c>
      <c r="H1914" s="1">
        <v>46057</v>
      </c>
      <c r="I1914">
        <v>2</v>
      </c>
      <c r="J1914">
        <v>3</v>
      </c>
      <c r="K1914">
        <v>2</v>
      </c>
      <c r="L1914">
        <v>6</v>
      </c>
      <c r="M1914" t="s">
        <v>5071</v>
      </c>
      <c r="N1914" t="s">
        <v>5071</v>
      </c>
      <c r="O1914">
        <v>1</v>
      </c>
      <c r="P1914">
        <v>0</v>
      </c>
    </row>
    <row r="1915" spans="1:16" x14ac:dyDescent="0.3">
      <c r="A1915" t="s">
        <v>510</v>
      </c>
      <c r="B1915" s="1">
        <v>46058.012499999997</v>
      </c>
      <c r="C1915" t="s">
        <v>40</v>
      </c>
      <c r="D1915" t="s">
        <v>22</v>
      </c>
      <c r="E1915" t="s">
        <v>16</v>
      </c>
      <c r="F1915" t="s">
        <v>10</v>
      </c>
      <c r="G1915">
        <v>1.2500000000000001E-2</v>
      </c>
      <c r="H1915" s="1">
        <v>46058</v>
      </c>
      <c r="I1915">
        <v>2</v>
      </c>
      <c r="J1915">
        <v>5</v>
      </c>
      <c r="K1915">
        <v>2</v>
      </c>
      <c r="L1915">
        <v>10</v>
      </c>
      <c r="M1915" t="s">
        <v>5071</v>
      </c>
      <c r="N1915" t="s">
        <v>5071</v>
      </c>
      <c r="O1915">
        <v>1</v>
      </c>
      <c r="P1915">
        <v>0</v>
      </c>
    </row>
    <row r="1916" spans="1:16" x14ac:dyDescent="0.3">
      <c r="A1916" t="s">
        <v>265</v>
      </c>
      <c r="B1916" s="1">
        <v>46058.081944444442</v>
      </c>
      <c r="C1916" t="s">
        <v>7</v>
      </c>
      <c r="D1916" t="s">
        <v>8</v>
      </c>
      <c r="E1916" t="s">
        <v>19</v>
      </c>
      <c r="F1916" t="s">
        <v>10</v>
      </c>
      <c r="G1916">
        <v>8.1944444444444445E-2</v>
      </c>
      <c r="H1916" s="1">
        <v>46058</v>
      </c>
      <c r="I1916">
        <v>2</v>
      </c>
      <c r="J1916">
        <v>3</v>
      </c>
      <c r="K1916">
        <v>2</v>
      </c>
      <c r="L1916">
        <v>6</v>
      </c>
      <c r="M1916" t="s">
        <v>5071</v>
      </c>
      <c r="N1916" t="s">
        <v>5071</v>
      </c>
      <c r="O1916">
        <v>1</v>
      </c>
      <c r="P1916">
        <v>0</v>
      </c>
    </row>
    <row r="1917" spans="1:16" x14ac:dyDescent="0.3">
      <c r="A1917" t="s">
        <v>4688</v>
      </c>
      <c r="B1917" s="1">
        <v>46058.089583333334</v>
      </c>
      <c r="C1917" t="s">
        <v>7</v>
      </c>
      <c r="D1917" t="s">
        <v>22</v>
      </c>
      <c r="E1917" t="s">
        <v>19</v>
      </c>
      <c r="F1917" t="s">
        <v>13</v>
      </c>
      <c r="G1917">
        <v>8.9583333333333334E-2</v>
      </c>
      <c r="H1917" s="1">
        <v>46058</v>
      </c>
      <c r="I1917">
        <v>2</v>
      </c>
      <c r="J1917">
        <v>3</v>
      </c>
      <c r="K1917">
        <v>1</v>
      </c>
      <c r="L1917">
        <v>3</v>
      </c>
      <c r="M1917" t="s">
        <v>5069</v>
      </c>
      <c r="N1917" t="s">
        <v>5069</v>
      </c>
      <c r="O1917">
        <v>1</v>
      </c>
      <c r="P1917">
        <v>0</v>
      </c>
    </row>
    <row r="1918" spans="1:16" x14ac:dyDescent="0.3">
      <c r="A1918" t="s">
        <v>3418</v>
      </c>
      <c r="B1918" s="1">
        <v>46058.116666666669</v>
      </c>
      <c r="C1918" t="s">
        <v>7</v>
      </c>
      <c r="D1918" t="s">
        <v>18</v>
      </c>
      <c r="E1918" t="s">
        <v>19</v>
      </c>
      <c r="F1918" t="s">
        <v>10</v>
      </c>
      <c r="G1918">
        <v>0.11666666666666667</v>
      </c>
      <c r="H1918" s="1">
        <v>46058</v>
      </c>
      <c r="I1918">
        <v>2</v>
      </c>
      <c r="J1918">
        <v>3</v>
      </c>
      <c r="K1918">
        <v>2</v>
      </c>
      <c r="L1918">
        <v>6</v>
      </c>
      <c r="M1918" t="s">
        <v>5071</v>
      </c>
      <c r="N1918" t="s">
        <v>5071</v>
      </c>
      <c r="O1918">
        <v>1</v>
      </c>
      <c r="P1918">
        <v>0</v>
      </c>
    </row>
    <row r="1919" spans="1:16" x14ac:dyDescent="0.3">
      <c r="A1919" t="s">
        <v>1676</v>
      </c>
      <c r="B1919" s="1">
        <v>46058.133333333331</v>
      </c>
      <c r="C1919" t="s">
        <v>7</v>
      </c>
      <c r="D1919" t="s">
        <v>8</v>
      </c>
      <c r="E1919" t="s">
        <v>19</v>
      </c>
      <c r="F1919" t="s">
        <v>10</v>
      </c>
      <c r="G1919">
        <v>0.13333333333333333</v>
      </c>
      <c r="H1919" s="1">
        <v>46058</v>
      </c>
      <c r="I1919">
        <v>2</v>
      </c>
      <c r="J1919">
        <v>3</v>
      </c>
      <c r="K1919">
        <v>2</v>
      </c>
      <c r="L1919">
        <v>6</v>
      </c>
      <c r="M1919" t="s">
        <v>5071</v>
      </c>
      <c r="N1919" t="s">
        <v>5071</v>
      </c>
      <c r="O1919">
        <v>1</v>
      </c>
      <c r="P1919">
        <v>0</v>
      </c>
    </row>
    <row r="1920" spans="1:16" x14ac:dyDescent="0.3">
      <c r="A1920" t="s">
        <v>3744</v>
      </c>
      <c r="B1920" s="1">
        <v>46058.13958333333</v>
      </c>
      <c r="C1920" t="s">
        <v>7</v>
      </c>
      <c r="D1920" t="s">
        <v>15</v>
      </c>
      <c r="E1920" t="s">
        <v>19</v>
      </c>
      <c r="F1920" t="s">
        <v>10</v>
      </c>
      <c r="G1920">
        <v>0.13958333333333334</v>
      </c>
      <c r="H1920" s="1">
        <v>46058</v>
      </c>
      <c r="I1920">
        <v>2</v>
      </c>
      <c r="J1920">
        <v>3</v>
      </c>
      <c r="K1920">
        <v>2</v>
      </c>
      <c r="L1920">
        <v>6</v>
      </c>
      <c r="M1920" t="s">
        <v>5071</v>
      </c>
      <c r="N1920" t="s">
        <v>5071</v>
      </c>
      <c r="O1920">
        <v>1</v>
      </c>
      <c r="P1920">
        <v>0</v>
      </c>
    </row>
    <row r="1921" spans="1:16" x14ac:dyDescent="0.3">
      <c r="A1921" t="s">
        <v>4493</v>
      </c>
      <c r="B1921" s="1">
        <v>46058.145138888889</v>
      </c>
      <c r="C1921" t="s">
        <v>7</v>
      </c>
      <c r="D1921" t="s">
        <v>8</v>
      </c>
      <c r="E1921" t="s">
        <v>19</v>
      </c>
      <c r="F1921" t="s">
        <v>20</v>
      </c>
      <c r="G1921">
        <v>0.1451388888888889</v>
      </c>
      <c r="H1921" s="1">
        <v>46058</v>
      </c>
      <c r="I1921">
        <v>2</v>
      </c>
      <c r="J1921">
        <v>3</v>
      </c>
      <c r="K1921">
        <v>2</v>
      </c>
      <c r="L1921">
        <v>6</v>
      </c>
      <c r="M1921" t="s">
        <v>5071</v>
      </c>
      <c r="N1921" t="s">
        <v>5071</v>
      </c>
      <c r="O1921">
        <v>1</v>
      </c>
      <c r="P1921">
        <v>0</v>
      </c>
    </row>
    <row r="1922" spans="1:16" x14ac:dyDescent="0.3">
      <c r="A1922" t="s">
        <v>4637</v>
      </c>
      <c r="B1922" s="1">
        <v>46058.211111111108</v>
      </c>
      <c r="C1922" t="s">
        <v>26</v>
      </c>
      <c r="D1922" t="s">
        <v>8</v>
      </c>
      <c r="E1922" t="s">
        <v>19</v>
      </c>
      <c r="F1922" t="s">
        <v>10</v>
      </c>
      <c r="G1922">
        <v>0.21111111111111111</v>
      </c>
      <c r="H1922" s="1">
        <v>46058</v>
      </c>
      <c r="I1922">
        <v>2</v>
      </c>
      <c r="J1922">
        <v>3</v>
      </c>
      <c r="K1922">
        <v>2</v>
      </c>
      <c r="L1922">
        <v>6</v>
      </c>
      <c r="M1922" t="s">
        <v>5071</v>
      </c>
      <c r="N1922" t="s">
        <v>5071</v>
      </c>
      <c r="O1922">
        <v>1</v>
      </c>
      <c r="P1922">
        <v>0</v>
      </c>
    </row>
    <row r="1923" spans="1:16" x14ac:dyDescent="0.3">
      <c r="A1923" t="s">
        <v>3538</v>
      </c>
      <c r="B1923" s="1">
        <v>46058.227777777778</v>
      </c>
      <c r="C1923" t="s">
        <v>12</v>
      </c>
      <c r="D1923" t="s">
        <v>22</v>
      </c>
      <c r="E1923" t="s">
        <v>31</v>
      </c>
      <c r="F1923" t="s">
        <v>33</v>
      </c>
      <c r="G1923">
        <v>0.22777777777777777</v>
      </c>
      <c r="H1923" s="1">
        <v>46058</v>
      </c>
      <c r="I1923">
        <v>2</v>
      </c>
      <c r="J1923">
        <v>1</v>
      </c>
      <c r="K1923">
        <v>4</v>
      </c>
      <c r="L1923">
        <v>4</v>
      </c>
      <c r="M1923" t="s">
        <v>5069</v>
      </c>
      <c r="N1923" t="s">
        <v>5069</v>
      </c>
      <c r="O1923">
        <v>1</v>
      </c>
      <c r="P1923">
        <v>1</v>
      </c>
    </row>
    <row r="1924" spans="1:16" x14ac:dyDescent="0.3">
      <c r="A1924" t="s">
        <v>1381</v>
      </c>
      <c r="B1924" s="1">
        <v>46058.242361111108</v>
      </c>
      <c r="C1924" t="s">
        <v>40</v>
      </c>
      <c r="D1924" t="s">
        <v>15</v>
      </c>
      <c r="E1924" t="s">
        <v>16</v>
      </c>
      <c r="F1924" t="s">
        <v>10</v>
      </c>
      <c r="G1924">
        <v>0.24236111111111111</v>
      </c>
      <c r="H1924" s="1">
        <v>46058</v>
      </c>
      <c r="I1924">
        <v>2</v>
      </c>
      <c r="J1924">
        <v>5</v>
      </c>
      <c r="K1924">
        <v>2</v>
      </c>
      <c r="L1924">
        <v>10</v>
      </c>
      <c r="M1924" t="s">
        <v>5071</v>
      </c>
      <c r="N1924" t="s">
        <v>5071</v>
      </c>
      <c r="O1924">
        <v>1</v>
      </c>
      <c r="P1924">
        <v>0</v>
      </c>
    </row>
    <row r="1925" spans="1:16" x14ac:dyDescent="0.3">
      <c r="A1925" t="s">
        <v>2329</v>
      </c>
      <c r="B1925" s="1">
        <v>46058.244444444441</v>
      </c>
      <c r="C1925" t="s">
        <v>7</v>
      </c>
      <c r="D1925" t="s">
        <v>22</v>
      </c>
      <c r="E1925" t="s">
        <v>19</v>
      </c>
      <c r="F1925" t="s">
        <v>13</v>
      </c>
      <c r="G1925">
        <v>0.24444444444444444</v>
      </c>
      <c r="H1925" s="1">
        <v>46058</v>
      </c>
      <c r="I1925">
        <v>2</v>
      </c>
      <c r="J1925">
        <v>3</v>
      </c>
      <c r="K1925">
        <v>1</v>
      </c>
      <c r="L1925">
        <v>3</v>
      </c>
      <c r="M1925" t="s">
        <v>5069</v>
      </c>
      <c r="N1925" t="s">
        <v>5069</v>
      </c>
      <c r="O1925">
        <v>1</v>
      </c>
      <c r="P1925">
        <v>0</v>
      </c>
    </row>
    <row r="1926" spans="1:16" x14ac:dyDescent="0.3">
      <c r="A1926" t="s">
        <v>105</v>
      </c>
      <c r="B1926" s="1">
        <v>46058.251388888886</v>
      </c>
      <c r="C1926" t="s">
        <v>40</v>
      </c>
      <c r="D1926" t="s">
        <v>18</v>
      </c>
      <c r="E1926" t="s">
        <v>16</v>
      </c>
      <c r="F1926" t="s">
        <v>20</v>
      </c>
      <c r="G1926">
        <v>0.25138888888888888</v>
      </c>
      <c r="H1926" s="1">
        <v>46058</v>
      </c>
      <c r="I1926">
        <v>2</v>
      </c>
      <c r="J1926">
        <v>5</v>
      </c>
      <c r="K1926">
        <v>2</v>
      </c>
      <c r="L1926">
        <v>10</v>
      </c>
      <c r="M1926" t="s">
        <v>5071</v>
      </c>
      <c r="N1926" t="s">
        <v>5071</v>
      </c>
      <c r="O1926">
        <v>1</v>
      </c>
      <c r="P1926">
        <v>0</v>
      </c>
    </row>
    <row r="1927" spans="1:16" x14ac:dyDescent="0.3">
      <c r="A1927" t="s">
        <v>531</v>
      </c>
      <c r="B1927" s="1">
        <v>46058.290972222225</v>
      </c>
      <c r="C1927" t="s">
        <v>7</v>
      </c>
      <c r="D1927" t="s">
        <v>22</v>
      </c>
      <c r="E1927" t="s">
        <v>19</v>
      </c>
      <c r="F1927" t="s">
        <v>20</v>
      </c>
      <c r="G1927">
        <v>0.29097222222222224</v>
      </c>
      <c r="H1927" s="1">
        <v>46058</v>
      </c>
      <c r="I1927">
        <v>2</v>
      </c>
      <c r="J1927">
        <v>3</v>
      </c>
      <c r="K1927">
        <v>2</v>
      </c>
      <c r="L1927">
        <v>6</v>
      </c>
      <c r="M1927" t="s">
        <v>5071</v>
      </c>
      <c r="N1927" t="s">
        <v>5071</v>
      </c>
      <c r="O1927">
        <v>1</v>
      </c>
      <c r="P1927">
        <v>0</v>
      </c>
    </row>
    <row r="1928" spans="1:16" x14ac:dyDescent="0.3">
      <c r="A1928" t="s">
        <v>4661</v>
      </c>
      <c r="B1928" s="1">
        <v>46058.302083333336</v>
      </c>
      <c r="C1928" t="s">
        <v>7</v>
      </c>
      <c r="D1928" t="s">
        <v>15</v>
      </c>
      <c r="E1928" t="s">
        <v>19</v>
      </c>
      <c r="F1928" t="s">
        <v>10</v>
      </c>
      <c r="G1928">
        <v>0.30208333333333331</v>
      </c>
      <c r="H1928" s="1">
        <v>46058</v>
      </c>
      <c r="I1928">
        <v>2</v>
      </c>
      <c r="J1928">
        <v>3</v>
      </c>
      <c r="K1928">
        <v>2</v>
      </c>
      <c r="L1928">
        <v>6</v>
      </c>
      <c r="M1928" t="s">
        <v>5071</v>
      </c>
      <c r="N1928" t="s">
        <v>5071</v>
      </c>
      <c r="O1928">
        <v>1</v>
      </c>
      <c r="P1928">
        <v>0</v>
      </c>
    </row>
    <row r="1929" spans="1:16" x14ac:dyDescent="0.3">
      <c r="A1929" t="s">
        <v>2122</v>
      </c>
      <c r="B1929" s="1">
        <v>46058.302777777775</v>
      </c>
      <c r="C1929" t="s">
        <v>7</v>
      </c>
      <c r="D1929" t="s">
        <v>22</v>
      </c>
      <c r="E1929" t="s">
        <v>19</v>
      </c>
      <c r="F1929" t="s">
        <v>13</v>
      </c>
      <c r="G1929">
        <v>0.30277777777777776</v>
      </c>
      <c r="H1929" s="1">
        <v>46058</v>
      </c>
      <c r="I1929">
        <v>2</v>
      </c>
      <c r="J1929">
        <v>3</v>
      </c>
      <c r="K1929">
        <v>1</v>
      </c>
      <c r="L1929">
        <v>3</v>
      </c>
      <c r="M1929" t="s">
        <v>5069</v>
      </c>
      <c r="N1929" t="s">
        <v>5069</v>
      </c>
      <c r="O1929">
        <v>1</v>
      </c>
      <c r="P1929">
        <v>0</v>
      </c>
    </row>
    <row r="1930" spans="1:16" x14ac:dyDescent="0.3">
      <c r="A1930" t="s">
        <v>3913</v>
      </c>
      <c r="B1930" s="1">
        <v>46058.313194444447</v>
      </c>
      <c r="C1930" t="s">
        <v>7</v>
      </c>
      <c r="D1930" t="s">
        <v>15</v>
      </c>
      <c r="E1930" t="s">
        <v>19</v>
      </c>
      <c r="F1930" t="s">
        <v>13</v>
      </c>
      <c r="G1930">
        <v>0.31319444444444444</v>
      </c>
      <c r="H1930" s="1">
        <v>46058</v>
      </c>
      <c r="I1930">
        <v>2</v>
      </c>
      <c r="J1930">
        <v>3</v>
      </c>
      <c r="K1930">
        <v>1</v>
      </c>
      <c r="L1930">
        <v>3</v>
      </c>
      <c r="M1930" t="s">
        <v>5069</v>
      </c>
      <c r="N1930" t="s">
        <v>5069</v>
      </c>
      <c r="O1930">
        <v>1</v>
      </c>
      <c r="P1930">
        <v>0</v>
      </c>
    </row>
    <row r="1931" spans="1:16" x14ac:dyDescent="0.3">
      <c r="A1931" t="s">
        <v>3910</v>
      </c>
      <c r="B1931" s="1">
        <v>46058.317361111112</v>
      </c>
      <c r="C1931" t="s">
        <v>7</v>
      </c>
      <c r="D1931" t="s">
        <v>15</v>
      </c>
      <c r="E1931" t="s">
        <v>19</v>
      </c>
      <c r="F1931" t="s">
        <v>10</v>
      </c>
      <c r="G1931">
        <v>0.31736111111111109</v>
      </c>
      <c r="H1931" s="1">
        <v>46058</v>
      </c>
      <c r="I1931">
        <v>2</v>
      </c>
      <c r="J1931">
        <v>3</v>
      </c>
      <c r="K1931">
        <v>2</v>
      </c>
      <c r="L1931">
        <v>6</v>
      </c>
      <c r="M1931" t="s">
        <v>5071</v>
      </c>
      <c r="N1931" t="s">
        <v>5071</v>
      </c>
      <c r="O1931">
        <v>1</v>
      </c>
      <c r="P1931">
        <v>0</v>
      </c>
    </row>
    <row r="1932" spans="1:16" x14ac:dyDescent="0.3">
      <c r="A1932" t="s">
        <v>2872</v>
      </c>
      <c r="B1932" s="1">
        <v>46058.34375</v>
      </c>
      <c r="C1932" t="s">
        <v>40</v>
      </c>
      <c r="D1932" t="s">
        <v>22</v>
      </c>
      <c r="E1932" t="s">
        <v>16</v>
      </c>
      <c r="F1932" t="s">
        <v>13</v>
      </c>
      <c r="G1932">
        <v>0.34375</v>
      </c>
      <c r="H1932" s="1">
        <v>46058</v>
      </c>
      <c r="I1932">
        <v>2</v>
      </c>
      <c r="J1932">
        <v>5</v>
      </c>
      <c r="K1932">
        <v>1</v>
      </c>
      <c r="L1932">
        <v>5</v>
      </c>
      <c r="M1932" t="s">
        <v>5071</v>
      </c>
      <c r="N1932" t="s">
        <v>5071</v>
      </c>
      <c r="O1932">
        <v>1</v>
      </c>
      <c r="P1932">
        <v>0</v>
      </c>
    </row>
    <row r="1933" spans="1:16" x14ac:dyDescent="0.3">
      <c r="A1933" t="s">
        <v>4946</v>
      </c>
      <c r="B1933" s="1">
        <v>46058.394444444442</v>
      </c>
      <c r="C1933" t="s">
        <v>47</v>
      </c>
      <c r="D1933" t="s">
        <v>18</v>
      </c>
      <c r="E1933" t="s">
        <v>16</v>
      </c>
      <c r="F1933" t="s">
        <v>10</v>
      </c>
      <c r="G1933">
        <v>0.39444444444444443</v>
      </c>
      <c r="H1933" s="1">
        <v>46058</v>
      </c>
      <c r="I1933">
        <v>2</v>
      </c>
      <c r="J1933">
        <v>1</v>
      </c>
      <c r="K1933">
        <v>2</v>
      </c>
      <c r="L1933">
        <v>2</v>
      </c>
      <c r="M1933" t="s">
        <v>5069</v>
      </c>
      <c r="N1933" t="s">
        <v>5069</v>
      </c>
      <c r="O1933">
        <v>1</v>
      </c>
      <c r="P1933">
        <v>0</v>
      </c>
    </row>
    <row r="1934" spans="1:16" x14ac:dyDescent="0.3">
      <c r="A1934" t="s">
        <v>3315</v>
      </c>
      <c r="B1934" s="1">
        <v>46058.40347222222</v>
      </c>
      <c r="C1934" t="s">
        <v>26</v>
      </c>
      <c r="D1934" t="s">
        <v>8</v>
      </c>
      <c r="E1934" t="s">
        <v>16</v>
      </c>
      <c r="F1934" t="s">
        <v>20</v>
      </c>
      <c r="G1934">
        <v>0.40347222222222223</v>
      </c>
      <c r="H1934" s="1">
        <v>46058</v>
      </c>
      <c r="I1934">
        <v>2</v>
      </c>
      <c r="J1934">
        <v>3</v>
      </c>
      <c r="K1934">
        <v>2</v>
      </c>
      <c r="L1934">
        <v>6</v>
      </c>
      <c r="M1934" t="s">
        <v>5071</v>
      </c>
      <c r="N1934" t="s">
        <v>5071</v>
      </c>
      <c r="O1934">
        <v>1</v>
      </c>
      <c r="P1934">
        <v>0</v>
      </c>
    </row>
    <row r="1935" spans="1:16" x14ac:dyDescent="0.3">
      <c r="A1935" t="s">
        <v>2074</v>
      </c>
      <c r="B1935" s="1">
        <v>46058.410416666666</v>
      </c>
      <c r="C1935" t="s">
        <v>12</v>
      </c>
      <c r="D1935" t="s">
        <v>18</v>
      </c>
      <c r="E1935" t="s">
        <v>19</v>
      </c>
      <c r="F1935" t="s">
        <v>13</v>
      </c>
      <c r="G1935">
        <v>0.41041666666666665</v>
      </c>
      <c r="H1935" s="1">
        <v>46058</v>
      </c>
      <c r="I1935">
        <v>2</v>
      </c>
      <c r="J1935">
        <v>1</v>
      </c>
      <c r="K1935">
        <v>1</v>
      </c>
      <c r="L1935">
        <v>1</v>
      </c>
      <c r="M1935" t="s">
        <v>5069</v>
      </c>
      <c r="N1935" t="s">
        <v>5069</v>
      </c>
      <c r="O1935">
        <v>1</v>
      </c>
      <c r="P1935">
        <v>0</v>
      </c>
    </row>
    <row r="1936" spans="1:16" x14ac:dyDescent="0.3">
      <c r="A1936" t="s">
        <v>4022</v>
      </c>
      <c r="B1936" s="1">
        <v>46058.477777777778</v>
      </c>
      <c r="C1936" t="s">
        <v>35</v>
      </c>
      <c r="D1936" t="s">
        <v>15</v>
      </c>
      <c r="E1936" t="s">
        <v>31</v>
      </c>
      <c r="F1936" t="s">
        <v>10</v>
      </c>
      <c r="G1936">
        <v>0.4777777777777778</v>
      </c>
      <c r="H1936" s="1">
        <v>46058</v>
      </c>
      <c r="I1936">
        <v>2</v>
      </c>
      <c r="J1936">
        <v>1</v>
      </c>
      <c r="K1936">
        <v>2</v>
      </c>
      <c r="L1936">
        <v>2</v>
      </c>
      <c r="M1936" t="s">
        <v>5069</v>
      </c>
      <c r="N1936" t="s">
        <v>5069</v>
      </c>
      <c r="O1936">
        <v>1</v>
      </c>
      <c r="P1936">
        <v>0</v>
      </c>
    </row>
    <row r="1937" spans="1:16" x14ac:dyDescent="0.3">
      <c r="A1937" t="s">
        <v>4668</v>
      </c>
      <c r="B1937" s="1">
        <v>46058.491666666669</v>
      </c>
      <c r="C1937" t="s">
        <v>7</v>
      </c>
      <c r="D1937" t="s">
        <v>22</v>
      </c>
      <c r="E1937" t="s">
        <v>19</v>
      </c>
      <c r="F1937" t="s">
        <v>20</v>
      </c>
      <c r="G1937">
        <v>0.49166666666666664</v>
      </c>
      <c r="H1937" s="1">
        <v>46058</v>
      </c>
      <c r="I1937">
        <v>2</v>
      </c>
      <c r="J1937">
        <v>3</v>
      </c>
      <c r="K1937">
        <v>2</v>
      </c>
      <c r="L1937">
        <v>6</v>
      </c>
      <c r="M1937" t="s">
        <v>5071</v>
      </c>
      <c r="N1937" t="s">
        <v>5071</v>
      </c>
      <c r="O1937">
        <v>1</v>
      </c>
      <c r="P1937">
        <v>0</v>
      </c>
    </row>
    <row r="1938" spans="1:16" x14ac:dyDescent="0.3">
      <c r="A1938" t="s">
        <v>1401</v>
      </c>
      <c r="B1938" s="1">
        <v>46058.497916666667</v>
      </c>
      <c r="C1938" t="s">
        <v>7</v>
      </c>
      <c r="D1938" t="s">
        <v>18</v>
      </c>
      <c r="E1938" t="s">
        <v>19</v>
      </c>
      <c r="F1938" t="s">
        <v>10</v>
      </c>
      <c r="G1938">
        <v>0.49791666666666667</v>
      </c>
      <c r="H1938" s="1">
        <v>46058</v>
      </c>
      <c r="I1938">
        <v>2</v>
      </c>
      <c r="J1938">
        <v>3</v>
      </c>
      <c r="K1938">
        <v>2</v>
      </c>
      <c r="L1938">
        <v>6</v>
      </c>
      <c r="M1938" t="s">
        <v>5071</v>
      </c>
      <c r="N1938" t="s">
        <v>5071</v>
      </c>
      <c r="O1938">
        <v>1</v>
      </c>
      <c r="P1938">
        <v>0</v>
      </c>
    </row>
    <row r="1939" spans="1:16" x14ac:dyDescent="0.3">
      <c r="A1939" t="s">
        <v>3942</v>
      </c>
      <c r="B1939" s="1">
        <v>46058.509027777778</v>
      </c>
      <c r="C1939" t="s">
        <v>7</v>
      </c>
      <c r="D1939" t="s">
        <v>18</v>
      </c>
      <c r="E1939" t="s">
        <v>19</v>
      </c>
      <c r="F1939" t="s">
        <v>10</v>
      </c>
      <c r="G1939">
        <v>0.50902777777777775</v>
      </c>
      <c r="H1939" s="1">
        <v>46058</v>
      </c>
      <c r="I1939">
        <v>2</v>
      </c>
      <c r="J1939">
        <v>3</v>
      </c>
      <c r="K1939">
        <v>2</v>
      </c>
      <c r="L1939">
        <v>6</v>
      </c>
      <c r="M1939" t="s">
        <v>5071</v>
      </c>
      <c r="N1939" t="s">
        <v>5071</v>
      </c>
      <c r="O1939">
        <v>1</v>
      </c>
      <c r="P1939">
        <v>0</v>
      </c>
    </row>
    <row r="1940" spans="1:16" x14ac:dyDescent="0.3">
      <c r="A1940" t="s">
        <v>3060</v>
      </c>
      <c r="B1940" s="1">
        <v>46058.544444444444</v>
      </c>
      <c r="C1940" t="s">
        <v>7</v>
      </c>
      <c r="D1940" t="s">
        <v>18</v>
      </c>
      <c r="E1940" t="s">
        <v>19</v>
      </c>
      <c r="F1940" t="s">
        <v>20</v>
      </c>
      <c r="G1940">
        <v>0.5444444444444444</v>
      </c>
      <c r="H1940" s="1">
        <v>46058</v>
      </c>
      <c r="I1940">
        <v>2</v>
      </c>
      <c r="J1940">
        <v>3</v>
      </c>
      <c r="K1940">
        <v>2</v>
      </c>
      <c r="L1940">
        <v>6</v>
      </c>
      <c r="M1940" t="s">
        <v>5071</v>
      </c>
      <c r="N1940" t="s">
        <v>5071</v>
      </c>
      <c r="O1940">
        <v>1</v>
      </c>
      <c r="P1940">
        <v>0</v>
      </c>
    </row>
    <row r="1941" spans="1:16" x14ac:dyDescent="0.3">
      <c r="A1941" t="s">
        <v>4929</v>
      </c>
      <c r="B1941" s="1">
        <v>46058.545138888891</v>
      </c>
      <c r="C1941" t="s">
        <v>40</v>
      </c>
      <c r="D1941" t="s">
        <v>15</v>
      </c>
      <c r="E1941" t="s">
        <v>16</v>
      </c>
      <c r="F1941" t="s">
        <v>13</v>
      </c>
      <c r="G1941">
        <v>0.54513888888888884</v>
      </c>
      <c r="H1941" s="1">
        <v>46058</v>
      </c>
      <c r="I1941">
        <v>2</v>
      </c>
      <c r="J1941">
        <v>5</v>
      </c>
      <c r="K1941">
        <v>1</v>
      </c>
      <c r="L1941">
        <v>5</v>
      </c>
      <c r="M1941" t="s">
        <v>5071</v>
      </c>
      <c r="N1941" t="s">
        <v>5071</v>
      </c>
      <c r="O1941">
        <v>1</v>
      </c>
      <c r="P1941">
        <v>0</v>
      </c>
    </row>
    <row r="1942" spans="1:16" x14ac:dyDescent="0.3">
      <c r="A1942" t="s">
        <v>1400</v>
      </c>
      <c r="B1942" s="1">
        <v>46058.579861111109</v>
      </c>
      <c r="C1942" t="s">
        <v>7</v>
      </c>
      <c r="D1942" t="s">
        <v>22</v>
      </c>
      <c r="E1942" t="s">
        <v>19</v>
      </c>
      <c r="F1942" t="s">
        <v>10</v>
      </c>
      <c r="G1942">
        <v>0.57986111111111116</v>
      </c>
      <c r="H1942" s="1">
        <v>46058</v>
      </c>
      <c r="I1942">
        <v>2</v>
      </c>
      <c r="J1942">
        <v>3</v>
      </c>
      <c r="K1942">
        <v>2</v>
      </c>
      <c r="L1942">
        <v>6</v>
      </c>
      <c r="M1942" t="s">
        <v>5071</v>
      </c>
      <c r="N1942" t="s">
        <v>5071</v>
      </c>
      <c r="O1942">
        <v>1</v>
      </c>
      <c r="P1942">
        <v>0</v>
      </c>
    </row>
    <row r="1943" spans="1:16" x14ac:dyDescent="0.3">
      <c r="A1943" t="s">
        <v>255</v>
      </c>
      <c r="B1943" s="1">
        <v>46058.606944444444</v>
      </c>
      <c r="C1943" t="s">
        <v>7</v>
      </c>
      <c r="D1943" t="s">
        <v>15</v>
      </c>
      <c r="E1943" t="s">
        <v>19</v>
      </c>
      <c r="F1943" t="s">
        <v>10</v>
      </c>
      <c r="G1943">
        <v>0.6069444444444444</v>
      </c>
      <c r="H1943" s="1">
        <v>46058</v>
      </c>
      <c r="I1943">
        <v>2</v>
      </c>
      <c r="J1943">
        <v>3</v>
      </c>
      <c r="K1943">
        <v>2</v>
      </c>
      <c r="L1943">
        <v>6</v>
      </c>
      <c r="M1943" t="s">
        <v>5071</v>
      </c>
      <c r="N1943" t="s">
        <v>5071</v>
      </c>
      <c r="O1943">
        <v>1</v>
      </c>
      <c r="P1943">
        <v>0</v>
      </c>
    </row>
    <row r="1944" spans="1:16" x14ac:dyDescent="0.3">
      <c r="A1944" t="s">
        <v>1659</v>
      </c>
      <c r="B1944" s="1">
        <v>46058.609722222223</v>
      </c>
      <c r="C1944" t="s">
        <v>35</v>
      </c>
      <c r="D1944" t="s">
        <v>18</v>
      </c>
      <c r="E1944" t="s">
        <v>9</v>
      </c>
      <c r="F1944" t="s">
        <v>10</v>
      </c>
      <c r="G1944">
        <v>0.60972222222222228</v>
      </c>
      <c r="H1944" s="1">
        <v>46058</v>
      </c>
      <c r="I1944">
        <v>2</v>
      </c>
      <c r="J1944">
        <v>1</v>
      </c>
      <c r="K1944">
        <v>2</v>
      </c>
      <c r="L1944">
        <v>2</v>
      </c>
      <c r="M1944" t="s">
        <v>5069</v>
      </c>
      <c r="N1944" t="s">
        <v>5069</v>
      </c>
      <c r="O1944">
        <v>1</v>
      </c>
      <c r="P1944">
        <v>0</v>
      </c>
    </row>
    <row r="1945" spans="1:16" x14ac:dyDescent="0.3">
      <c r="A1945" t="s">
        <v>174</v>
      </c>
      <c r="B1945" s="1">
        <v>46058.618055555555</v>
      </c>
      <c r="C1945" t="s">
        <v>12</v>
      </c>
      <c r="D1945" t="s">
        <v>15</v>
      </c>
      <c r="E1945" t="s">
        <v>19</v>
      </c>
      <c r="F1945" t="s">
        <v>13</v>
      </c>
      <c r="G1945">
        <v>0.61805555555555558</v>
      </c>
      <c r="H1945" s="1">
        <v>46058</v>
      </c>
      <c r="I1945">
        <v>2</v>
      </c>
      <c r="J1945">
        <v>1</v>
      </c>
      <c r="K1945">
        <v>1</v>
      </c>
      <c r="L1945">
        <v>1</v>
      </c>
      <c r="M1945" t="s">
        <v>5069</v>
      </c>
      <c r="N1945" t="s">
        <v>5069</v>
      </c>
      <c r="O1945">
        <v>1</v>
      </c>
      <c r="P1945">
        <v>0</v>
      </c>
    </row>
    <row r="1946" spans="1:16" x14ac:dyDescent="0.3">
      <c r="A1946" t="s">
        <v>2817</v>
      </c>
      <c r="B1946" s="1">
        <v>46058.631944444445</v>
      </c>
      <c r="C1946" t="s">
        <v>35</v>
      </c>
      <c r="D1946" t="s">
        <v>15</v>
      </c>
      <c r="E1946" t="s">
        <v>16</v>
      </c>
      <c r="F1946" t="s">
        <v>20</v>
      </c>
      <c r="G1946">
        <v>0.63194444444444442</v>
      </c>
      <c r="H1946" s="1">
        <v>46058</v>
      </c>
      <c r="I1946">
        <v>2</v>
      </c>
      <c r="J1946">
        <v>1</v>
      </c>
      <c r="K1946">
        <v>2</v>
      </c>
      <c r="L1946">
        <v>2</v>
      </c>
      <c r="M1946" t="s">
        <v>5069</v>
      </c>
      <c r="N1946" t="s">
        <v>5069</v>
      </c>
      <c r="O1946">
        <v>1</v>
      </c>
      <c r="P1946">
        <v>0</v>
      </c>
    </row>
    <row r="1947" spans="1:16" x14ac:dyDescent="0.3">
      <c r="A1947" t="s">
        <v>2669</v>
      </c>
      <c r="B1947" s="1">
        <v>46058.647222222222</v>
      </c>
      <c r="C1947" t="s">
        <v>7</v>
      </c>
      <c r="D1947" t="s">
        <v>15</v>
      </c>
      <c r="E1947" t="s">
        <v>19</v>
      </c>
      <c r="F1947" t="s">
        <v>13</v>
      </c>
      <c r="G1947">
        <v>0.64722222222222225</v>
      </c>
      <c r="H1947" s="1">
        <v>46058</v>
      </c>
      <c r="I1947">
        <v>2</v>
      </c>
      <c r="J1947">
        <v>3</v>
      </c>
      <c r="K1947">
        <v>1</v>
      </c>
      <c r="L1947">
        <v>3</v>
      </c>
      <c r="M1947" t="s">
        <v>5069</v>
      </c>
      <c r="N1947" t="s">
        <v>5069</v>
      </c>
      <c r="O1947">
        <v>1</v>
      </c>
      <c r="P1947">
        <v>0</v>
      </c>
    </row>
    <row r="1948" spans="1:16" x14ac:dyDescent="0.3">
      <c r="A1948" t="s">
        <v>2008</v>
      </c>
      <c r="B1948" s="1">
        <v>46058.654861111114</v>
      </c>
      <c r="C1948" t="s">
        <v>35</v>
      </c>
      <c r="D1948" t="s">
        <v>22</v>
      </c>
      <c r="E1948" t="s">
        <v>9</v>
      </c>
      <c r="F1948" t="s">
        <v>20</v>
      </c>
      <c r="G1948">
        <v>0.65486111111111112</v>
      </c>
      <c r="H1948" s="1">
        <v>46058</v>
      </c>
      <c r="I1948">
        <v>2</v>
      </c>
      <c r="J1948">
        <v>1</v>
      </c>
      <c r="K1948">
        <v>2</v>
      </c>
      <c r="L1948">
        <v>2</v>
      </c>
      <c r="M1948" t="s">
        <v>5069</v>
      </c>
      <c r="N1948" t="s">
        <v>5069</v>
      </c>
      <c r="O1948">
        <v>1</v>
      </c>
      <c r="P1948">
        <v>0</v>
      </c>
    </row>
    <row r="1949" spans="1:16" x14ac:dyDescent="0.3">
      <c r="A1949" t="s">
        <v>290</v>
      </c>
      <c r="B1949" s="1">
        <v>46058.672222222223</v>
      </c>
      <c r="C1949" t="s">
        <v>35</v>
      </c>
      <c r="D1949" t="s">
        <v>22</v>
      </c>
      <c r="E1949" t="s">
        <v>19</v>
      </c>
      <c r="F1949" t="s">
        <v>13</v>
      </c>
      <c r="G1949">
        <v>0.67222222222222228</v>
      </c>
      <c r="H1949" s="1">
        <v>46058</v>
      </c>
      <c r="I1949">
        <v>2</v>
      </c>
      <c r="J1949">
        <v>1</v>
      </c>
      <c r="K1949">
        <v>1</v>
      </c>
      <c r="L1949">
        <v>1</v>
      </c>
      <c r="M1949" t="s">
        <v>5069</v>
      </c>
      <c r="N1949" t="s">
        <v>5069</v>
      </c>
      <c r="O1949">
        <v>1</v>
      </c>
      <c r="P1949">
        <v>0</v>
      </c>
    </row>
    <row r="1950" spans="1:16" x14ac:dyDescent="0.3">
      <c r="A1950" t="s">
        <v>1654</v>
      </c>
      <c r="B1950" s="1">
        <v>46058.69027777778</v>
      </c>
      <c r="C1950" t="s">
        <v>12</v>
      </c>
      <c r="D1950" t="s">
        <v>8</v>
      </c>
      <c r="E1950" t="s">
        <v>16</v>
      </c>
      <c r="F1950" t="s">
        <v>33</v>
      </c>
      <c r="G1950">
        <v>0.69027777777777777</v>
      </c>
      <c r="H1950" s="1">
        <v>46058</v>
      </c>
      <c r="I1950">
        <v>2</v>
      </c>
      <c r="J1950">
        <v>1</v>
      </c>
      <c r="K1950">
        <v>4</v>
      </c>
      <c r="L1950">
        <v>4</v>
      </c>
      <c r="M1950" t="s">
        <v>5069</v>
      </c>
      <c r="N1950" t="s">
        <v>5069</v>
      </c>
      <c r="O1950">
        <v>1</v>
      </c>
      <c r="P1950">
        <v>1</v>
      </c>
    </row>
    <row r="1951" spans="1:16" x14ac:dyDescent="0.3">
      <c r="A1951" t="s">
        <v>2022</v>
      </c>
      <c r="B1951" s="1">
        <v>46058.694444444445</v>
      </c>
      <c r="C1951" t="s">
        <v>26</v>
      </c>
      <c r="D1951" t="s">
        <v>8</v>
      </c>
      <c r="E1951" t="s">
        <v>19</v>
      </c>
      <c r="F1951" t="s">
        <v>20</v>
      </c>
      <c r="G1951">
        <v>0.69444444444444442</v>
      </c>
      <c r="H1951" s="1">
        <v>46058</v>
      </c>
      <c r="I1951">
        <v>2</v>
      </c>
      <c r="J1951">
        <v>3</v>
      </c>
      <c r="K1951">
        <v>2</v>
      </c>
      <c r="L1951">
        <v>6</v>
      </c>
      <c r="M1951" t="s">
        <v>5071</v>
      </c>
      <c r="N1951" t="s">
        <v>5071</v>
      </c>
      <c r="O1951">
        <v>1</v>
      </c>
      <c r="P1951">
        <v>0</v>
      </c>
    </row>
    <row r="1952" spans="1:16" x14ac:dyDescent="0.3">
      <c r="A1952" t="s">
        <v>2927</v>
      </c>
      <c r="B1952" s="1">
        <v>46058.708333333336</v>
      </c>
      <c r="C1952" t="s">
        <v>7</v>
      </c>
      <c r="D1952" t="s">
        <v>22</v>
      </c>
      <c r="E1952" t="s">
        <v>19</v>
      </c>
      <c r="F1952" t="s">
        <v>10</v>
      </c>
      <c r="G1952">
        <v>0.70833333333333337</v>
      </c>
      <c r="H1952" s="1">
        <v>46058</v>
      </c>
      <c r="I1952">
        <v>2</v>
      </c>
      <c r="J1952">
        <v>3</v>
      </c>
      <c r="K1952">
        <v>2</v>
      </c>
      <c r="L1952">
        <v>6</v>
      </c>
      <c r="M1952" t="s">
        <v>5071</v>
      </c>
      <c r="N1952" t="s">
        <v>5071</v>
      </c>
      <c r="O1952">
        <v>1</v>
      </c>
      <c r="P1952">
        <v>0</v>
      </c>
    </row>
    <row r="1953" spans="1:16" x14ac:dyDescent="0.3">
      <c r="A1953" t="s">
        <v>4586</v>
      </c>
      <c r="B1953" s="1">
        <v>46058.72152777778</v>
      </c>
      <c r="C1953" t="s">
        <v>26</v>
      </c>
      <c r="D1953" t="s">
        <v>22</v>
      </c>
      <c r="E1953" t="s">
        <v>16</v>
      </c>
      <c r="F1953" t="s">
        <v>13</v>
      </c>
      <c r="G1953">
        <v>0.72152777777777777</v>
      </c>
      <c r="H1953" s="1">
        <v>46058</v>
      </c>
      <c r="I1953">
        <v>2</v>
      </c>
      <c r="J1953">
        <v>3</v>
      </c>
      <c r="K1953">
        <v>1</v>
      </c>
      <c r="L1953">
        <v>3</v>
      </c>
      <c r="M1953" t="s">
        <v>5069</v>
      </c>
      <c r="N1953" t="s">
        <v>5069</v>
      </c>
      <c r="O1953">
        <v>1</v>
      </c>
      <c r="P1953">
        <v>0</v>
      </c>
    </row>
    <row r="1954" spans="1:16" x14ac:dyDescent="0.3">
      <c r="A1954" t="s">
        <v>1915</v>
      </c>
      <c r="B1954" s="1">
        <v>46058.804166666669</v>
      </c>
      <c r="C1954" t="s">
        <v>7</v>
      </c>
      <c r="D1954" t="s">
        <v>22</v>
      </c>
      <c r="E1954" t="s">
        <v>19</v>
      </c>
      <c r="F1954" t="s">
        <v>10</v>
      </c>
      <c r="G1954">
        <v>0.8041666666666667</v>
      </c>
      <c r="H1954" s="1">
        <v>46058</v>
      </c>
      <c r="I1954">
        <v>2</v>
      </c>
      <c r="J1954">
        <v>3</v>
      </c>
      <c r="K1954">
        <v>2</v>
      </c>
      <c r="L1954">
        <v>6</v>
      </c>
      <c r="M1954" t="s">
        <v>5071</v>
      </c>
      <c r="N1954" t="s">
        <v>5071</v>
      </c>
      <c r="O1954">
        <v>1</v>
      </c>
      <c r="P1954">
        <v>0</v>
      </c>
    </row>
    <row r="1955" spans="1:16" x14ac:dyDescent="0.3">
      <c r="A1955" t="s">
        <v>2489</v>
      </c>
      <c r="B1955" s="1">
        <v>46058.839583333334</v>
      </c>
      <c r="C1955" t="s">
        <v>7</v>
      </c>
      <c r="D1955" t="s">
        <v>18</v>
      </c>
      <c r="E1955" t="s">
        <v>19</v>
      </c>
      <c r="F1955" t="s">
        <v>10</v>
      </c>
      <c r="G1955">
        <v>0.83958333333333335</v>
      </c>
      <c r="H1955" s="1">
        <v>46058</v>
      </c>
      <c r="I1955">
        <v>2</v>
      </c>
      <c r="J1955">
        <v>3</v>
      </c>
      <c r="K1955">
        <v>2</v>
      </c>
      <c r="L1955">
        <v>6</v>
      </c>
      <c r="M1955" t="s">
        <v>5071</v>
      </c>
      <c r="N1955" t="s">
        <v>5071</v>
      </c>
      <c r="O1955">
        <v>1</v>
      </c>
      <c r="P1955">
        <v>0</v>
      </c>
    </row>
    <row r="1956" spans="1:16" x14ac:dyDescent="0.3">
      <c r="A1956" t="s">
        <v>1500</v>
      </c>
      <c r="B1956" s="1">
        <v>46058.87222222222</v>
      </c>
      <c r="C1956" t="s">
        <v>26</v>
      </c>
      <c r="D1956" t="s">
        <v>15</v>
      </c>
      <c r="E1956" t="s">
        <v>16</v>
      </c>
      <c r="F1956" t="s">
        <v>13</v>
      </c>
      <c r="G1956">
        <v>0.87222222222222223</v>
      </c>
      <c r="H1956" s="1">
        <v>46058</v>
      </c>
      <c r="I1956">
        <v>2</v>
      </c>
      <c r="J1956">
        <v>3</v>
      </c>
      <c r="K1956">
        <v>1</v>
      </c>
      <c r="L1956">
        <v>3</v>
      </c>
      <c r="M1956" t="s">
        <v>5069</v>
      </c>
      <c r="N1956" t="s">
        <v>5069</v>
      </c>
      <c r="O1956">
        <v>1</v>
      </c>
      <c r="P1956">
        <v>0</v>
      </c>
    </row>
    <row r="1957" spans="1:16" x14ac:dyDescent="0.3">
      <c r="A1957" t="s">
        <v>1122</v>
      </c>
      <c r="B1957" s="1">
        <v>46058.893055555556</v>
      </c>
      <c r="C1957" t="s">
        <v>26</v>
      </c>
      <c r="D1957" t="s">
        <v>8</v>
      </c>
      <c r="E1957" t="s">
        <v>31</v>
      </c>
      <c r="F1957" t="s">
        <v>10</v>
      </c>
      <c r="G1957">
        <v>0.8930555555555556</v>
      </c>
      <c r="H1957" s="1">
        <v>46058</v>
      </c>
      <c r="I1957">
        <v>2</v>
      </c>
      <c r="J1957">
        <v>3</v>
      </c>
      <c r="K1957">
        <v>2</v>
      </c>
      <c r="L1957">
        <v>6</v>
      </c>
      <c r="M1957" t="s">
        <v>5071</v>
      </c>
      <c r="N1957" t="s">
        <v>5071</v>
      </c>
      <c r="O1957">
        <v>1</v>
      </c>
      <c r="P1957">
        <v>0</v>
      </c>
    </row>
    <row r="1958" spans="1:16" x14ac:dyDescent="0.3">
      <c r="A1958" t="s">
        <v>2085</v>
      </c>
      <c r="B1958" s="1">
        <v>46058.918749999997</v>
      </c>
      <c r="C1958" t="s">
        <v>7</v>
      </c>
      <c r="D1958" t="s">
        <v>15</v>
      </c>
      <c r="E1958" t="s">
        <v>19</v>
      </c>
      <c r="F1958" t="s">
        <v>10</v>
      </c>
      <c r="G1958">
        <v>0.91874999999999996</v>
      </c>
      <c r="H1958" s="1">
        <v>46058</v>
      </c>
      <c r="I1958">
        <v>2</v>
      </c>
      <c r="J1958">
        <v>3</v>
      </c>
      <c r="K1958">
        <v>2</v>
      </c>
      <c r="L1958">
        <v>6</v>
      </c>
      <c r="M1958" t="s">
        <v>5071</v>
      </c>
      <c r="N1958" t="s">
        <v>5071</v>
      </c>
      <c r="O1958">
        <v>1</v>
      </c>
      <c r="P1958">
        <v>0</v>
      </c>
    </row>
    <row r="1959" spans="1:16" x14ac:dyDescent="0.3">
      <c r="A1959" t="s">
        <v>4010</v>
      </c>
      <c r="B1959" s="1">
        <v>46058.972222222219</v>
      </c>
      <c r="C1959" t="s">
        <v>12</v>
      </c>
      <c r="D1959" t="s">
        <v>22</v>
      </c>
      <c r="E1959" t="s">
        <v>16</v>
      </c>
      <c r="F1959" t="s">
        <v>10</v>
      </c>
      <c r="G1959">
        <v>0.97222222222222221</v>
      </c>
      <c r="H1959" s="1">
        <v>46058</v>
      </c>
      <c r="I1959">
        <v>2</v>
      </c>
      <c r="J1959">
        <v>1</v>
      </c>
      <c r="K1959">
        <v>2</v>
      </c>
      <c r="L1959">
        <v>2</v>
      </c>
      <c r="M1959" t="s">
        <v>5069</v>
      </c>
      <c r="N1959" t="s">
        <v>5069</v>
      </c>
      <c r="O1959">
        <v>1</v>
      </c>
      <c r="P1959">
        <v>0</v>
      </c>
    </row>
    <row r="1960" spans="1:16" x14ac:dyDescent="0.3">
      <c r="A1960" t="s">
        <v>3164</v>
      </c>
      <c r="B1960" s="1">
        <v>46058.98541666667</v>
      </c>
      <c r="C1960" t="s">
        <v>7</v>
      </c>
      <c r="D1960" t="s">
        <v>15</v>
      </c>
      <c r="E1960" t="s">
        <v>19</v>
      </c>
      <c r="F1960" t="s">
        <v>20</v>
      </c>
      <c r="G1960">
        <v>0.98541666666666672</v>
      </c>
      <c r="H1960" s="1">
        <v>46058</v>
      </c>
      <c r="I1960">
        <v>2</v>
      </c>
      <c r="J1960">
        <v>3</v>
      </c>
      <c r="K1960">
        <v>2</v>
      </c>
      <c r="L1960">
        <v>6</v>
      </c>
      <c r="M1960" t="s">
        <v>5071</v>
      </c>
      <c r="N1960" t="s">
        <v>5071</v>
      </c>
      <c r="O1960">
        <v>1</v>
      </c>
      <c r="P1960">
        <v>0</v>
      </c>
    </row>
    <row r="1961" spans="1:16" x14ac:dyDescent="0.3">
      <c r="A1961" t="s">
        <v>480</v>
      </c>
      <c r="B1961" s="1">
        <v>46058.999305555553</v>
      </c>
      <c r="C1961" t="s">
        <v>7</v>
      </c>
      <c r="D1961" t="s">
        <v>18</v>
      </c>
      <c r="E1961" t="s">
        <v>19</v>
      </c>
      <c r="F1961" t="s">
        <v>20</v>
      </c>
      <c r="G1961">
        <v>0.99930555555555556</v>
      </c>
      <c r="H1961" s="1">
        <v>46058</v>
      </c>
      <c r="I1961">
        <v>2</v>
      </c>
      <c r="J1961">
        <v>3</v>
      </c>
      <c r="K1961">
        <v>2</v>
      </c>
      <c r="L1961">
        <v>6</v>
      </c>
      <c r="M1961" t="s">
        <v>5071</v>
      </c>
      <c r="N1961" t="s">
        <v>5071</v>
      </c>
      <c r="O1961">
        <v>1</v>
      </c>
      <c r="P1961">
        <v>0</v>
      </c>
    </row>
    <row r="1962" spans="1:16" x14ac:dyDescent="0.3">
      <c r="A1962" t="s">
        <v>3597</v>
      </c>
      <c r="B1962" s="1">
        <v>46059.013194444444</v>
      </c>
      <c r="C1962" t="s">
        <v>47</v>
      </c>
      <c r="D1962" t="s">
        <v>22</v>
      </c>
      <c r="E1962" t="s">
        <v>19</v>
      </c>
      <c r="F1962" t="s">
        <v>10</v>
      </c>
      <c r="G1962">
        <v>1.3194444444444444E-2</v>
      </c>
      <c r="H1962" s="1">
        <v>46059</v>
      </c>
      <c r="I1962">
        <v>2</v>
      </c>
      <c r="J1962">
        <v>1</v>
      </c>
      <c r="K1962">
        <v>2</v>
      </c>
      <c r="L1962">
        <v>2</v>
      </c>
      <c r="M1962" t="s">
        <v>5069</v>
      </c>
      <c r="N1962" t="s">
        <v>5069</v>
      </c>
      <c r="O1962">
        <v>1</v>
      </c>
      <c r="P1962">
        <v>0</v>
      </c>
    </row>
    <row r="1963" spans="1:16" x14ac:dyDescent="0.3">
      <c r="A1963" t="s">
        <v>4882</v>
      </c>
      <c r="B1963" s="1">
        <v>46059.049305555556</v>
      </c>
      <c r="C1963" t="s">
        <v>7</v>
      </c>
      <c r="D1963" t="s">
        <v>8</v>
      </c>
      <c r="E1963" t="s">
        <v>19</v>
      </c>
      <c r="F1963" t="s">
        <v>10</v>
      </c>
      <c r="G1963">
        <v>4.9305555555555554E-2</v>
      </c>
      <c r="H1963" s="1">
        <v>46059</v>
      </c>
      <c r="I1963">
        <v>2</v>
      </c>
      <c r="J1963">
        <v>3</v>
      </c>
      <c r="K1963">
        <v>2</v>
      </c>
      <c r="L1963">
        <v>6</v>
      </c>
      <c r="M1963" t="s">
        <v>5071</v>
      </c>
      <c r="N1963" t="s">
        <v>5071</v>
      </c>
      <c r="O1963">
        <v>1</v>
      </c>
      <c r="P1963">
        <v>0</v>
      </c>
    </row>
    <row r="1964" spans="1:16" x14ac:dyDescent="0.3">
      <c r="A1964" t="s">
        <v>4974</v>
      </c>
      <c r="B1964" s="1">
        <v>46059.097222222219</v>
      </c>
      <c r="C1964" t="s">
        <v>7</v>
      </c>
      <c r="D1964" t="s">
        <v>22</v>
      </c>
      <c r="E1964" t="s">
        <v>19</v>
      </c>
      <c r="F1964" t="s">
        <v>10</v>
      </c>
      <c r="G1964">
        <v>9.7222222222222224E-2</v>
      </c>
      <c r="H1964" s="1">
        <v>46059</v>
      </c>
      <c r="I1964">
        <v>2</v>
      </c>
      <c r="J1964">
        <v>3</v>
      </c>
      <c r="K1964">
        <v>2</v>
      </c>
      <c r="L1964">
        <v>6</v>
      </c>
      <c r="M1964" t="s">
        <v>5071</v>
      </c>
      <c r="N1964" t="s">
        <v>5071</v>
      </c>
      <c r="O1964">
        <v>1</v>
      </c>
      <c r="P1964">
        <v>0</v>
      </c>
    </row>
    <row r="1965" spans="1:16" x14ac:dyDescent="0.3">
      <c r="A1965" t="s">
        <v>2714</v>
      </c>
      <c r="B1965" s="1">
        <v>46059.109722222223</v>
      </c>
      <c r="C1965" t="s">
        <v>7</v>
      </c>
      <c r="D1965" t="s">
        <v>18</v>
      </c>
      <c r="E1965" t="s">
        <v>19</v>
      </c>
      <c r="F1965" t="s">
        <v>10</v>
      </c>
      <c r="G1965">
        <v>0.10972222222222222</v>
      </c>
      <c r="H1965" s="1">
        <v>46059</v>
      </c>
      <c r="I1965">
        <v>2</v>
      </c>
      <c r="J1965">
        <v>3</v>
      </c>
      <c r="K1965">
        <v>2</v>
      </c>
      <c r="L1965">
        <v>6</v>
      </c>
      <c r="M1965" t="s">
        <v>5071</v>
      </c>
      <c r="N1965" t="s">
        <v>5071</v>
      </c>
      <c r="O1965">
        <v>1</v>
      </c>
      <c r="P1965">
        <v>0</v>
      </c>
    </row>
    <row r="1966" spans="1:16" x14ac:dyDescent="0.3">
      <c r="A1966" t="s">
        <v>2620</v>
      </c>
      <c r="B1966" s="1">
        <v>46059.143055555556</v>
      </c>
      <c r="C1966" t="s">
        <v>35</v>
      </c>
      <c r="D1966" t="s">
        <v>8</v>
      </c>
      <c r="E1966" t="s">
        <v>31</v>
      </c>
      <c r="F1966" t="s">
        <v>20</v>
      </c>
      <c r="G1966">
        <v>0.14305555555555555</v>
      </c>
      <c r="H1966" s="1">
        <v>46059</v>
      </c>
      <c r="I1966">
        <v>2</v>
      </c>
      <c r="J1966">
        <v>1</v>
      </c>
      <c r="K1966">
        <v>2</v>
      </c>
      <c r="L1966">
        <v>2</v>
      </c>
      <c r="M1966" t="s">
        <v>5069</v>
      </c>
      <c r="N1966" t="s">
        <v>5069</v>
      </c>
      <c r="O1966">
        <v>1</v>
      </c>
      <c r="P1966">
        <v>0</v>
      </c>
    </row>
    <row r="1967" spans="1:16" x14ac:dyDescent="0.3">
      <c r="A1967" t="s">
        <v>3683</v>
      </c>
      <c r="B1967" s="1">
        <v>46059.149305555555</v>
      </c>
      <c r="C1967" t="s">
        <v>26</v>
      </c>
      <c r="D1967" t="s">
        <v>15</v>
      </c>
      <c r="E1967" t="s">
        <v>16</v>
      </c>
      <c r="F1967" t="s">
        <v>20</v>
      </c>
      <c r="G1967">
        <v>0.14930555555555555</v>
      </c>
      <c r="H1967" s="1">
        <v>46059</v>
      </c>
      <c r="I1967">
        <v>2</v>
      </c>
      <c r="J1967">
        <v>3</v>
      </c>
      <c r="K1967">
        <v>2</v>
      </c>
      <c r="L1967">
        <v>6</v>
      </c>
      <c r="M1967" t="s">
        <v>5071</v>
      </c>
      <c r="N1967" t="s">
        <v>5071</v>
      </c>
      <c r="O1967">
        <v>1</v>
      </c>
      <c r="P1967">
        <v>0</v>
      </c>
    </row>
    <row r="1968" spans="1:16" x14ac:dyDescent="0.3">
      <c r="A1968" t="s">
        <v>259</v>
      </c>
      <c r="B1968" s="1">
        <v>46059.200694444444</v>
      </c>
      <c r="C1968" t="s">
        <v>40</v>
      </c>
      <c r="D1968" t="s">
        <v>22</v>
      </c>
      <c r="E1968" t="s">
        <v>16</v>
      </c>
      <c r="F1968" t="s">
        <v>10</v>
      </c>
      <c r="G1968">
        <v>0.20069444444444445</v>
      </c>
      <c r="H1968" s="1">
        <v>46059</v>
      </c>
      <c r="I1968">
        <v>2</v>
      </c>
      <c r="J1968">
        <v>5</v>
      </c>
      <c r="K1968">
        <v>2</v>
      </c>
      <c r="L1968">
        <v>10</v>
      </c>
      <c r="M1968" t="s">
        <v>5071</v>
      </c>
      <c r="N1968" t="s">
        <v>5071</v>
      </c>
      <c r="O1968">
        <v>1</v>
      </c>
      <c r="P1968">
        <v>0</v>
      </c>
    </row>
    <row r="1969" spans="1:16" x14ac:dyDescent="0.3">
      <c r="A1969" t="s">
        <v>4546</v>
      </c>
      <c r="B1969" s="1">
        <v>46059.206250000003</v>
      </c>
      <c r="C1969" t="s">
        <v>40</v>
      </c>
      <c r="D1969" t="s">
        <v>18</v>
      </c>
      <c r="E1969" t="s">
        <v>16</v>
      </c>
      <c r="F1969" t="s">
        <v>33</v>
      </c>
      <c r="G1969">
        <v>0.20624999999999999</v>
      </c>
      <c r="H1969" s="1">
        <v>46059</v>
      </c>
      <c r="I1969">
        <v>2</v>
      </c>
      <c r="J1969">
        <v>5</v>
      </c>
      <c r="K1969">
        <v>4</v>
      </c>
      <c r="L1969">
        <v>20</v>
      </c>
      <c r="M1969" t="s">
        <v>5075</v>
      </c>
      <c r="N1969" t="s">
        <v>5076</v>
      </c>
      <c r="O1969">
        <v>1</v>
      </c>
      <c r="P1969">
        <v>1</v>
      </c>
    </row>
    <row r="1970" spans="1:16" x14ac:dyDescent="0.3">
      <c r="A1970" t="s">
        <v>1932</v>
      </c>
      <c r="B1970" s="1">
        <v>46059.220138888886</v>
      </c>
      <c r="C1970" t="s">
        <v>26</v>
      </c>
      <c r="D1970" t="s">
        <v>15</v>
      </c>
      <c r="E1970" t="s">
        <v>16</v>
      </c>
      <c r="F1970" t="s">
        <v>20</v>
      </c>
      <c r="G1970">
        <v>0.22013888888888888</v>
      </c>
      <c r="H1970" s="1">
        <v>46059</v>
      </c>
      <c r="I1970">
        <v>2</v>
      </c>
      <c r="J1970">
        <v>3</v>
      </c>
      <c r="K1970">
        <v>2</v>
      </c>
      <c r="L1970">
        <v>6</v>
      </c>
      <c r="M1970" t="s">
        <v>5071</v>
      </c>
      <c r="N1970" t="s">
        <v>5071</v>
      </c>
      <c r="O1970">
        <v>1</v>
      </c>
      <c r="P1970">
        <v>0</v>
      </c>
    </row>
    <row r="1971" spans="1:16" x14ac:dyDescent="0.3">
      <c r="A1971" t="s">
        <v>3016</v>
      </c>
      <c r="B1971" s="1">
        <v>46059.228472222225</v>
      </c>
      <c r="C1971" t="s">
        <v>12</v>
      </c>
      <c r="D1971" t="s">
        <v>8</v>
      </c>
      <c r="E1971" t="s">
        <v>9</v>
      </c>
      <c r="F1971" t="s">
        <v>13</v>
      </c>
      <c r="G1971">
        <v>0.22847222222222222</v>
      </c>
      <c r="H1971" s="1">
        <v>46059</v>
      </c>
      <c r="I1971">
        <v>2</v>
      </c>
      <c r="J1971">
        <v>1</v>
      </c>
      <c r="K1971">
        <v>1</v>
      </c>
      <c r="L1971">
        <v>1</v>
      </c>
      <c r="M1971" t="s">
        <v>5069</v>
      </c>
      <c r="N1971" t="s">
        <v>5069</v>
      </c>
      <c r="O1971">
        <v>1</v>
      </c>
      <c r="P1971">
        <v>0</v>
      </c>
    </row>
    <row r="1972" spans="1:16" x14ac:dyDescent="0.3">
      <c r="A1972" t="s">
        <v>3255</v>
      </c>
      <c r="B1972" s="1">
        <v>46059.238194444442</v>
      </c>
      <c r="C1972" t="s">
        <v>7</v>
      </c>
      <c r="D1972" t="s">
        <v>15</v>
      </c>
      <c r="E1972" t="s">
        <v>19</v>
      </c>
      <c r="F1972" t="s">
        <v>20</v>
      </c>
      <c r="G1972">
        <v>0.23819444444444443</v>
      </c>
      <c r="H1972" s="1">
        <v>46059</v>
      </c>
      <c r="I1972">
        <v>2</v>
      </c>
      <c r="J1972">
        <v>3</v>
      </c>
      <c r="K1972">
        <v>2</v>
      </c>
      <c r="L1972">
        <v>6</v>
      </c>
      <c r="M1972" t="s">
        <v>5071</v>
      </c>
      <c r="N1972" t="s">
        <v>5071</v>
      </c>
      <c r="O1972">
        <v>1</v>
      </c>
      <c r="P1972">
        <v>0</v>
      </c>
    </row>
    <row r="1973" spans="1:16" x14ac:dyDescent="0.3">
      <c r="A1973" t="s">
        <v>2120</v>
      </c>
      <c r="B1973" s="1">
        <v>46059.239583333336</v>
      </c>
      <c r="C1973" t="s">
        <v>40</v>
      </c>
      <c r="D1973" t="s">
        <v>15</v>
      </c>
      <c r="E1973" t="s">
        <v>16</v>
      </c>
      <c r="F1973" t="s">
        <v>13</v>
      </c>
      <c r="G1973">
        <v>0.23958333333333334</v>
      </c>
      <c r="H1973" s="1">
        <v>46059</v>
      </c>
      <c r="I1973">
        <v>2</v>
      </c>
      <c r="J1973">
        <v>5</v>
      </c>
      <c r="K1973">
        <v>1</v>
      </c>
      <c r="L1973">
        <v>5</v>
      </c>
      <c r="M1973" t="s">
        <v>5071</v>
      </c>
      <c r="N1973" t="s">
        <v>5071</v>
      </c>
      <c r="O1973">
        <v>1</v>
      </c>
      <c r="P1973">
        <v>0</v>
      </c>
    </row>
    <row r="1974" spans="1:16" x14ac:dyDescent="0.3">
      <c r="A1974" t="s">
        <v>2137</v>
      </c>
      <c r="B1974" s="1">
        <v>46059.24722222222</v>
      </c>
      <c r="C1974" t="s">
        <v>7</v>
      </c>
      <c r="D1974" t="s">
        <v>18</v>
      </c>
      <c r="E1974" t="s">
        <v>19</v>
      </c>
      <c r="F1974" t="s">
        <v>20</v>
      </c>
      <c r="G1974">
        <v>0.24722222222222223</v>
      </c>
      <c r="H1974" s="1">
        <v>46059</v>
      </c>
      <c r="I1974">
        <v>2</v>
      </c>
      <c r="J1974">
        <v>3</v>
      </c>
      <c r="K1974">
        <v>2</v>
      </c>
      <c r="L1974">
        <v>6</v>
      </c>
      <c r="M1974" t="s">
        <v>5071</v>
      </c>
      <c r="N1974" t="s">
        <v>5071</v>
      </c>
      <c r="O1974">
        <v>1</v>
      </c>
      <c r="P1974">
        <v>0</v>
      </c>
    </row>
    <row r="1975" spans="1:16" x14ac:dyDescent="0.3">
      <c r="A1975" t="s">
        <v>1935</v>
      </c>
      <c r="B1975" s="1">
        <v>46059.247916666667</v>
      </c>
      <c r="C1975" t="s">
        <v>26</v>
      </c>
      <c r="D1975" t="s">
        <v>18</v>
      </c>
      <c r="E1975" t="s">
        <v>16</v>
      </c>
      <c r="F1975" t="s">
        <v>20</v>
      </c>
      <c r="G1975">
        <v>0.24791666666666667</v>
      </c>
      <c r="H1975" s="1">
        <v>46059</v>
      </c>
      <c r="I1975">
        <v>2</v>
      </c>
      <c r="J1975">
        <v>3</v>
      </c>
      <c r="K1975">
        <v>2</v>
      </c>
      <c r="L1975">
        <v>6</v>
      </c>
      <c r="M1975" t="s">
        <v>5071</v>
      </c>
      <c r="N1975" t="s">
        <v>5071</v>
      </c>
      <c r="O1975">
        <v>1</v>
      </c>
      <c r="P1975">
        <v>0</v>
      </c>
    </row>
    <row r="1976" spans="1:16" x14ac:dyDescent="0.3">
      <c r="A1976" t="s">
        <v>2171</v>
      </c>
      <c r="B1976" s="1">
        <v>46059.274305555555</v>
      </c>
      <c r="C1976" t="s">
        <v>7</v>
      </c>
      <c r="D1976" t="s">
        <v>8</v>
      </c>
      <c r="E1976" t="s">
        <v>19</v>
      </c>
      <c r="F1976" t="s">
        <v>13</v>
      </c>
      <c r="G1976">
        <v>0.27430555555555558</v>
      </c>
      <c r="H1976" s="1">
        <v>46059</v>
      </c>
      <c r="I1976">
        <v>2</v>
      </c>
      <c r="J1976">
        <v>3</v>
      </c>
      <c r="K1976">
        <v>1</v>
      </c>
      <c r="L1976">
        <v>3</v>
      </c>
      <c r="M1976" t="s">
        <v>5069</v>
      </c>
      <c r="N1976" t="s">
        <v>5069</v>
      </c>
      <c r="O1976">
        <v>1</v>
      </c>
      <c r="P1976">
        <v>0</v>
      </c>
    </row>
    <row r="1977" spans="1:16" x14ac:dyDescent="0.3">
      <c r="A1977" t="s">
        <v>4627</v>
      </c>
      <c r="B1977" s="1">
        <v>46059.342361111114</v>
      </c>
      <c r="C1977" t="s">
        <v>7</v>
      </c>
      <c r="D1977" t="s">
        <v>22</v>
      </c>
      <c r="E1977" t="s">
        <v>16</v>
      </c>
      <c r="F1977" t="s">
        <v>20</v>
      </c>
      <c r="G1977">
        <v>0.34236111111111112</v>
      </c>
      <c r="H1977" s="1">
        <v>46059</v>
      </c>
      <c r="I1977">
        <v>2</v>
      </c>
      <c r="J1977">
        <v>3</v>
      </c>
      <c r="K1977">
        <v>2</v>
      </c>
      <c r="L1977">
        <v>6</v>
      </c>
      <c r="M1977" t="s">
        <v>5071</v>
      </c>
      <c r="N1977" t="s">
        <v>5071</v>
      </c>
      <c r="O1977">
        <v>1</v>
      </c>
      <c r="P1977">
        <v>0</v>
      </c>
    </row>
    <row r="1978" spans="1:16" x14ac:dyDescent="0.3">
      <c r="A1978" t="s">
        <v>1814</v>
      </c>
      <c r="B1978" s="1">
        <v>46059.34652777778</v>
      </c>
      <c r="C1978" t="s">
        <v>7</v>
      </c>
      <c r="D1978" t="s">
        <v>8</v>
      </c>
      <c r="E1978" t="s">
        <v>19</v>
      </c>
      <c r="F1978" t="s">
        <v>10</v>
      </c>
      <c r="G1978">
        <v>0.34652777777777777</v>
      </c>
      <c r="H1978" s="1">
        <v>46059</v>
      </c>
      <c r="I1978">
        <v>2</v>
      </c>
      <c r="J1978">
        <v>3</v>
      </c>
      <c r="K1978">
        <v>2</v>
      </c>
      <c r="L1978">
        <v>6</v>
      </c>
      <c r="M1978" t="s">
        <v>5071</v>
      </c>
      <c r="N1978" t="s">
        <v>5071</v>
      </c>
      <c r="O1978">
        <v>1</v>
      </c>
      <c r="P1978">
        <v>0</v>
      </c>
    </row>
    <row r="1979" spans="1:16" x14ac:dyDescent="0.3">
      <c r="A1979" t="s">
        <v>737</v>
      </c>
      <c r="B1979" s="1">
        <v>46059.35833333333</v>
      </c>
      <c r="C1979" t="s">
        <v>12</v>
      </c>
      <c r="D1979" t="s">
        <v>8</v>
      </c>
      <c r="E1979" t="s">
        <v>16</v>
      </c>
      <c r="F1979" t="s">
        <v>13</v>
      </c>
      <c r="G1979">
        <v>0.35833333333333334</v>
      </c>
      <c r="H1979" s="1">
        <v>46059</v>
      </c>
      <c r="I1979">
        <v>2</v>
      </c>
      <c r="J1979">
        <v>1</v>
      </c>
      <c r="K1979">
        <v>1</v>
      </c>
      <c r="L1979">
        <v>1</v>
      </c>
      <c r="M1979" t="s">
        <v>5069</v>
      </c>
      <c r="N1979" t="s">
        <v>5069</v>
      </c>
      <c r="O1979">
        <v>1</v>
      </c>
      <c r="P1979">
        <v>0</v>
      </c>
    </row>
    <row r="1980" spans="1:16" x14ac:dyDescent="0.3">
      <c r="A1980" t="s">
        <v>354</v>
      </c>
      <c r="B1980" s="1">
        <v>46059.395833333336</v>
      </c>
      <c r="C1980" t="s">
        <v>7</v>
      </c>
      <c r="D1980" t="s">
        <v>18</v>
      </c>
      <c r="E1980" t="s">
        <v>19</v>
      </c>
      <c r="F1980" t="s">
        <v>10</v>
      </c>
      <c r="G1980">
        <v>0.39583333333333331</v>
      </c>
      <c r="H1980" s="1">
        <v>46059</v>
      </c>
      <c r="I1980">
        <v>2</v>
      </c>
      <c r="J1980">
        <v>3</v>
      </c>
      <c r="K1980">
        <v>2</v>
      </c>
      <c r="L1980">
        <v>6</v>
      </c>
      <c r="M1980" t="s">
        <v>5071</v>
      </c>
      <c r="N1980" t="s">
        <v>5071</v>
      </c>
      <c r="O1980">
        <v>1</v>
      </c>
      <c r="P1980">
        <v>0</v>
      </c>
    </row>
    <row r="1981" spans="1:16" x14ac:dyDescent="0.3">
      <c r="A1981" t="s">
        <v>2314</v>
      </c>
      <c r="B1981" s="1">
        <v>46059.438194444447</v>
      </c>
      <c r="C1981" t="s">
        <v>7</v>
      </c>
      <c r="D1981" t="s">
        <v>22</v>
      </c>
      <c r="E1981" t="s">
        <v>31</v>
      </c>
      <c r="F1981" t="s">
        <v>10</v>
      </c>
      <c r="G1981">
        <v>0.43819444444444444</v>
      </c>
      <c r="H1981" s="1">
        <v>46059</v>
      </c>
      <c r="I1981">
        <v>2</v>
      </c>
      <c r="J1981">
        <v>3</v>
      </c>
      <c r="K1981">
        <v>2</v>
      </c>
      <c r="L1981">
        <v>6</v>
      </c>
      <c r="M1981" t="s">
        <v>5071</v>
      </c>
      <c r="N1981" t="s">
        <v>5071</v>
      </c>
      <c r="O1981">
        <v>1</v>
      </c>
      <c r="P1981">
        <v>0</v>
      </c>
    </row>
    <row r="1982" spans="1:16" x14ac:dyDescent="0.3">
      <c r="A1982" t="s">
        <v>158</v>
      </c>
      <c r="B1982" s="1">
        <v>46059.445833333331</v>
      </c>
      <c r="C1982" t="s">
        <v>7</v>
      </c>
      <c r="D1982" t="s">
        <v>15</v>
      </c>
      <c r="E1982" t="s">
        <v>19</v>
      </c>
      <c r="F1982" t="s">
        <v>10</v>
      </c>
      <c r="G1982">
        <v>0.44583333333333336</v>
      </c>
      <c r="H1982" s="1">
        <v>46059</v>
      </c>
      <c r="I1982">
        <v>2</v>
      </c>
      <c r="J1982">
        <v>3</v>
      </c>
      <c r="K1982">
        <v>2</v>
      </c>
      <c r="L1982">
        <v>6</v>
      </c>
      <c r="M1982" t="s">
        <v>5071</v>
      </c>
      <c r="N1982" t="s">
        <v>5071</v>
      </c>
      <c r="O1982">
        <v>1</v>
      </c>
      <c r="P1982">
        <v>0</v>
      </c>
    </row>
    <row r="1983" spans="1:16" x14ac:dyDescent="0.3">
      <c r="A1983" t="s">
        <v>1490</v>
      </c>
      <c r="B1983" s="1">
        <v>46059.48333333333</v>
      </c>
      <c r="C1983" t="s">
        <v>7</v>
      </c>
      <c r="D1983" t="s">
        <v>22</v>
      </c>
      <c r="E1983" t="s">
        <v>19</v>
      </c>
      <c r="F1983" t="s">
        <v>53</v>
      </c>
      <c r="G1983">
        <v>0.48333333333333334</v>
      </c>
      <c r="H1983" s="1">
        <v>46059</v>
      </c>
      <c r="I1983">
        <v>2</v>
      </c>
      <c r="J1983">
        <v>3</v>
      </c>
      <c r="K1983">
        <v>5</v>
      </c>
      <c r="L1983">
        <v>15</v>
      </c>
      <c r="M1983" t="s">
        <v>5073</v>
      </c>
      <c r="N1983" t="s">
        <v>5073</v>
      </c>
      <c r="O1983">
        <v>1</v>
      </c>
      <c r="P1983">
        <v>1</v>
      </c>
    </row>
    <row r="1984" spans="1:16" x14ac:dyDescent="0.3">
      <c r="A1984" t="s">
        <v>3612</v>
      </c>
      <c r="B1984" s="1">
        <v>46059.494444444441</v>
      </c>
      <c r="C1984" t="s">
        <v>12</v>
      </c>
      <c r="D1984" t="s">
        <v>22</v>
      </c>
      <c r="E1984" t="s">
        <v>31</v>
      </c>
      <c r="F1984" t="s">
        <v>10</v>
      </c>
      <c r="G1984">
        <v>0.49444444444444446</v>
      </c>
      <c r="H1984" s="1">
        <v>46059</v>
      </c>
      <c r="I1984">
        <v>2</v>
      </c>
      <c r="J1984">
        <v>1</v>
      </c>
      <c r="K1984">
        <v>2</v>
      </c>
      <c r="L1984">
        <v>2</v>
      </c>
      <c r="M1984" t="s">
        <v>5069</v>
      </c>
      <c r="N1984" t="s">
        <v>5069</v>
      </c>
      <c r="O1984">
        <v>1</v>
      </c>
      <c r="P1984">
        <v>0</v>
      </c>
    </row>
    <row r="1985" spans="1:16" x14ac:dyDescent="0.3">
      <c r="A1985" t="s">
        <v>2530</v>
      </c>
      <c r="B1985" s="1">
        <v>46059.530555555553</v>
      </c>
      <c r="C1985" t="s">
        <v>40</v>
      </c>
      <c r="D1985" t="s">
        <v>18</v>
      </c>
      <c r="E1985" t="s">
        <v>16</v>
      </c>
      <c r="F1985" t="s">
        <v>33</v>
      </c>
      <c r="G1985">
        <v>0.53055555555555556</v>
      </c>
      <c r="H1985" s="1">
        <v>46059</v>
      </c>
      <c r="I1985">
        <v>2</v>
      </c>
      <c r="J1985">
        <v>5</v>
      </c>
      <c r="K1985">
        <v>4</v>
      </c>
      <c r="L1985">
        <v>20</v>
      </c>
      <c r="M1985" t="s">
        <v>5075</v>
      </c>
      <c r="N1985" t="s">
        <v>5076</v>
      </c>
      <c r="O1985">
        <v>1</v>
      </c>
      <c r="P1985">
        <v>1</v>
      </c>
    </row>
    <row r="1986" spans="1:16" x14ac:dyDescent="0.3">
      <c r="A1986" t="s">
        <v>1299</v>
      </c>
      <c r="B1986" s="1">
        <v>46059.557638888888</v>
      </c>
      <c r="C1986" t="s">
        <v>47</v>
      </c>
      <c r="D1986" t="s">
        <v>15</v>
      </c>
      <c r="E1986" t="s">
        <v>16</v>
      </c>
      <c r="F1986" t="s">
        <v>20</v>
      </c>
      <c r="G1986">
        <v>0.55763888888888891</v>
      </c>
      <c r="H1986" s="1">
        <v>46059</v>
      </c>
      <c r="I1986">
        <v>2</v>
      </c>
      <c r="J1986">
        <v>1</v>
      </c>
      <c r="K1986">
        <v>2</v>
      </c>
      <c r="L1986">
        <v>2</v>
      </c>
      <c r="M1986" t="s">
        <v>5069</v>
      </c>
      <c r="N1986" t="s">
        <v>5069</v>
      </c>
      <c r="O1986">
        <v>1</v>
      </c>
      <c r="P1986">
        <v>0</v>
      </c>
    </row>
    <row r="1987" spans="1:16" x14ac:dyDescent="0.3">
      <c r="A1987" t="s">
        <v>2438</v>
      </c>
      <c r="B1987" s="1">
        <v>46059.558333333334</v>
      </c>
      <c r="C1987" t="s">
        <v>7</v>
      </c>
      <c r="D1987" t="s">
        <v>18</v>
      </c>
      <c r="E1987" t="s">
        <v>19</v>
      </c>
      <c r="F1987" t="s">
        <v>33</v>
      </c>
      <c r="G1987">
        <v>0.55833333333333335</v>
      </c>
      <c r="H1987" s="1">
        <v>46059</v>
      </c>
      <c r="I1987">
        <v>2</v>
      </c>
      <c r="J1987">
        <v>3</v>
      </c>
      <c r="K1987">
        <v>4</v>
      </c>
      <c r="L1987">
        <v>12</v>
      </c>
      <c r="M1987" t="s">
        <v>5073</v>
      </c>
      <c r="N1987" t="s">
        <v>5073</v>
      </c>
      <c r="O1987">
        <v>1</v>
      </c>
      <c r="P1987">
        <v>1</v>
      </c>
    </row>
    <row r="1988" spans="1:16" x14ac:dyDescent="0.3">
      <c r="A1988" t="s">
        <v>140</v>
      </c>
      <c r="B1988" s="1">
        <v>46059.606249999997</v>
      </c>
      <c r="C1988" t="s">
        <v>7</v>
      </c>
      <c r="D1988" t="s">
        <v>22</v>
      </c>
      <c r="E1988" t="s">
        <v>19</v>
      </c>
      <c r="F1988" t="s">
        <v>20</v>
      </c>
      <c r="G1988">
        <v>0.60624999999999996</v>
      </c>
      <c r="H1988" s="1">
        <v>46059</v>
      </c>
      <c r="I1988">
        <v>2</v>
      </c>
      <c r="J1988">
        <v>3</v>
      </c>
      <c r="K1988">
        <v>2</v>
      </c>
      <c r="L1988">
        <v>6</v>
      </c>
      <c r="M1988" t="s">
        <v>5071</v>
      </c>
      <c r="N1988" t="s">
        <v>5071</v>
      </c>
      <c r="O1988">
        <v>1</v>
      </c>
      <c r="P1988">
        <v>0</v>
      </c>
    </row>
    <row r="1989" spans="1:16" x14ac:dyDescent="0.3">
      <c r="A1989" t="s">
        <v>2726</v>
      </c>
      <c r="B1989" s="1">
        <v>46059.640277777777</v>
      </c>
      <c r="C1989" t="s">
        <v>12</v>
      </c>
      <c r="D1989" t="s">
        <v>8</v>
      </c>
      <c r="E1989" t="s">
        <v>31</v>
      </c>
      <c r="F1989" t="s">
        <v>13</v>
      </c>
      <c r="G1989">
        <v>0.64027777777777772</v>
      </c>
      <c r="H1989" s="1">
        <v>46059</v>
      </c>
      <c r="I1989">
        <v>2</v>
      </c>
      <c r="J1989">
        <v>1</v>
      </c>
      <c r="K1989">
        <v>1</v>
      </c>
      <c r="L1989">
        <v>1</v>
      </c>
      <c r="M1989" t="s">
        <v>5069</v>
      </c>
      <c r="N1989" t="s">
        <v>5069</v>
      </c>
      <c r="O1989">
        <v>1</v>
      </c>
      <c r="P1989">
        <v>0</v>
      </c>
    </row>
    <row r="1990" spans="1:16" x14ac:dyDescent="0.3">
      <c r="A1990" t="s">
        <v>4950</v>
      </c>
      <c r="B1990" s="1">
        <v>46059.652777777781</v>
      </c>
      <c r="C1990" t="s">
        <v>40</v>
      </c>
      <c r="D1990" t="s">
        <v>18</v>
      </c>
      <c r="E1990" t="s">
        <v>16</v>
      </c>
      <c r="F1990" t="s">
        <v>20</v>
      </c>
      <c r="G1990">
        <v>0.65277777777777779</v>
      </c>
      <c r="H1990" s="1">
        <v>46059</v>
      </c>
      <c r="I1990">
        <v>2</v>
      </c>
      <c r="J1990">
        <v>5</v>
      </c>
      <c r="K1990">
        <v>2</v>
      </c>
      <c r="L1990">
        <v>10</v>
      </c>
      <c r="M1990" t="s">
        <v>5071</v>
      </c>
      <c r="N1990" t="s">
        <v>5071</v>
      </c>
      <c r="O1990">
        <v>1</v>
      </c>
      <c r="P1990">
        <v>0</v>
      </c>
    </row>
    <row r="1991" spans="1:16" x14ac:dyDescent="0.3">
      <c r="A1991" t="s">
        <v>2967</v>
      </c>
      <c r="B1991" s="1">
        <v>46059.760416666664</v>
      </c>
      <c r="C1991" t="s">
        <v>47</v>
      </c>
      <c r="D1991" t="s">
        <v>22</v>
      </c>
      <c r="E1991" t="s">
        <v>19</v>
      </c>
      <c r="F1991" t="s">
        <v>10</v>
      </c>
      <c r="G1991">
        <v>0.76041666666666663</v>
      </c>
      <c r="H1991" s="1">
        <v>46059</v>
      </c>
      <c r="I1991">
        <v>2</v>
      </c>
      <c r="J1991">
        <v>1</v>
      </c>
      <c r="K1991">
        <v>2</v>
      </c>
      <c r="L1991">
        <v>2</v>
      </c>
      <c r="M1991" t="s">
        <v>5069</v>
      </c>
      <c r="N1991" t="s">
        <v>5069</v>
      </c>
      <c r="O1991">
        <v>1</v>
      </c>
      <c r="P1991">
        <v>0</v>
      </c>
    </row>
    <row r="1992" spans="1:16" x14ac:dyDescent="0.3">
      <c r="A1992" t="s">
        <v>2291</v>
      </c>
      <c r="B1992" s="1">
        <v>46059.763194444444</v>
      </c>
      <c r="C1992" t="s">
        <v>7</v>
      </c>
      <c r="D1992" t="s">
        <v>22</v>
      </c>
      <c r="E1992" t="s">
        <v>19</v>
      </c>
      <c r="F1992" t="s">
        <v>53</v>
      </c>
      <c r="G1992">
        <v>0.7631944444444444</v>
      </c>
      <c r="H1992" s="1">
        <v>46059</v>
      </c>
      <c r="I1992">
        <v>2</v>
      </c>
      <c r="J1992">
        <v>3</v>
      </c>
      <c r="K1992">
        <v>5</v>
      </c>
      <c r="L1992">
        <v>15</v>
      </c>
      <c r="M1992" t="s">
        <v>5073</v>
      </c>
      <c r="N1992" t="s">
        <v>5073</v>
      </c>
      <c r="O1992">
        <v>1</v>
      </c>
      <c r="P1992">
        <v>1</v>
      </c>
    </row>
    <row r="1993" spans="1:16" x14ac:dyDescent="0.3">
      <c r="A1993" t="s">
        <v>1032</v>
      </c>
      <c r="B1993" s="1">
        <v>46059.782638888886</v>
      </c>
      <c r="C1993" t="s">
        <v>12</v>
      </c>
      <c r="D1993" t="s">
        <v>15</v>
      </c>
      <c r="E1993" t="s">
        <v>16</v>
      </c>
      <c r="F1993" t="s">
        <v>10</v>
      </c>
      <c r="G1993">
        <v>0.78263888888888888</v>
      </c>
      <c r="H1993" s="1">
        <v>46059</v>
      </c>
      <c r="I1993">
        <v>2</v>
      </c>
      <c r="J1993">
        <v>1</v>
      </c>
      <c r="K1993">
        <v>2</v>
      </c>
      <c r="L1993">
        <v>2</v>
      </c>
      <c r="M1993" t="s">
        <v>5069</v>
      </c>
      <c r="N1993" t="s">
        <v>5069</v>
      </c>
      <c r="O1993">
        <v>1</v>
      </c>
      <c r="P1993">
        <v>0</v>
      </c>
    </row>
    <row r="1994" spans="1:16" x14ac:dyDescent="0.3">
      <c r="A1994" t="s">
        <v>4860</v>
      </c>
      <c r="B1994" s="1">
        <v>46059.793749999997</v>
      </c>
      <c r="C1994" t="s">
        <v>12</v>
      </c>
      <c r="D1994" t="s">
        <v>15</v>
      </c>
      <c r="E1994" t="s">
        <v>19</v>
      </c>
      <c r="F1994" t="s">
        <v>10</v>
      </c>
      <c r="G1994">
        <v>0.79374999999999996</v>
      </c>
      <c r="H1994" s="1">
        <v>46059</v>
      </c>
      <c r="I1994">
        <v>2</v>
      </c>
      <c r="J1994">
        <v>1</v>
      </c>
      <c r="K1994">
        <v>2</v>
      </c>
      <c r="L1994">
        <v>2</v>
      </c>
      <c r="M1994" t="s">
        <v>5069</v>
      </c>
      <c r="N1994" t="s">
        <v>5069</v>
      </c>
      <c r="O1994">
        <v>1</v>
      </c>
      <c r="P1994">
        <v>0</v>
      </c>
    </row>
    <row r="1995" spans="1:16" x14ac:dyDescent="0.3">
      <c r="A1995" t="s">
        <v>1606</v>
      </c>
      <c r="B1995" s="1">
        <v>46059.803472222222</v>
      </c>
      <c r="C1995" t="s">
        <v>7</v>
      </c>
      <c r="D1995" t="s">
        <v>18</v>
      </c>
      <c r="E1995" t="s">
        <v>19</v>
      </c>
      <c r="F1995" t="s">
        <v>20</v>
      </c>
      <c r="G1995">
        <v>0.80347222222222225</v>
      </c>
      <c r="H1995" s="1">
        <v>46059</v>
      </c>
      <c r="I1995">
        <v>2</v>
      </c>
      <c r="J1995">
        <v>3</v>
      </c>
      <c r="K1995">
        <v>2</v>
      </c>
      <c r="L1995">
        <v>6</v>
      </c>
      <c r="M1995" t="s">
        <v>5071</v>
      </c>
      <c r="N1995" t="s">
        <v>5071</v>
      </c>
      <c r="O1995">
        <v>1</v>
      </c>
      <c r="P1995">
        <v>0</v>
      </c>
    </row>
    <row r="1996" spans="1:16" x14ac:dyDescent="0.3">
      <c r="A1996" t="s">
        <v>4729</v>
      </c>
      <c r="B1996" s="1">
        <v>46059.814583333333</v>
      </c>
      <c r="C1996" t="s">
        <v>7</v>
      </c>
      <c r="D1996" t="s">
        <v>18</v>
      </c>
      <c r="E1996" t="s">
        <v>19</v>
      </c>
      <c r="F1996" t="s">
        <v>10</v>
      </c>
      <c r="G1996">
        <v>0.81458333333333333</v>
      </c>
      <c r="H1996" s="1">
        <v>46059</v>
      </c>
      <c r="I1996">
        <v>2</v>
      </c>
      <c r="J1996">
        <v>3</v>
      </c>
      <c r="K1996">
        <v>2</v>
      </c>
      <c r="L1996">
        <v>6</v>
      </c>
      <c r="M1996" t="s">
        <v>5071</v>
      </c>
      <c r="N1996" t="s">
        <v>5071</v>
      </c>
      <c r="O1996">
        <v>1</v>
      </c>
      <c r="P1996">
        <v>0</v>
      </c>
    </row>
    <row r="1997" spans="1:16" x14ac:dyDescent="0.3">
      <c r="A1997" t="s">
        <v>2397</v>
      </c>
      <c r="B1997" s="1">
        <v>46059.815972222219</v>
      </c>
      <c r="C1997" t="s">
        <v>7</v>
      </c>
      <c r="D1997" t="s">
        <v>15</v>
      </c>
      <c r="E1997" t="s">
        <v>19</v>
      </c>
      <c r="F1997" t="s">
        <v>10</v>
      </c>
      <c r="G1997">
        <v>0.81597222222222221</v>
      </c>
      <c r="H1997" s="1">
        <v>46059</v>
      </c>
      <c r="I1997">
        <v>2</v>
      </c>
      <c r="J1997">
        <v>3</v>
      </c>
      <c r="K1997">
        <v>2</v>
      </c>
      <c r="L1997">
        <v>6</v>
      </c>
      <c r="M1997" t="s">
        <v>5071</v>
      </c>
      <c r="N1997" t="s">
        <v>5071</v>
      </c>
      <c r="O1997">
        <v>1</v>
      </c>
      <c r="P1997">
        <v>0</v>
      </c>
    </row>
    <row r="1998" spans="1:16" x14ac:dyDescent="0.3">
      <c r="A1998" t="s">
        <v>2466</v>
      </c>
      <c r="B1998" s="1">
        <v>46059.829861111109</v>
      </c>
      <c r="C1998" t="s">
        <v>47</v>
      </c>
      <c r="D1998" t="s">
        <v>22</v>
      </c>
      <c r="E1998" t="s">
        <v>19</v>
      </c>
      <c r="F1998" t="s">
        <v>20</v>
      </c>
      <c r="G1998">
        <v>0.82986111111111116</v>
      </c>
      <c r="H1998" s="1">
        <v>46059</v>
      </c>
      <c r="I1998">
        <v>2</v>
      </c>
      <c r="J1998">
        <v>1</v>
      </c>
      <c r="K1998">
        <v>2</v>
      </c>
      <c r="L1998">
        <v>2</v>
      </c>
      <c r="M1998" t="s">
        <v>5069</v>
      </c>
      <c r="N1998" t="s">
        <v>5069</v>
      </c>
      <c r="O1998">
        <v>1</v>
      </c>
      <c r="P1998">
        <v>0</v>
      </c>
    </row>
    <row r="1999" spans="1:16" x14ac:dyDescent="0.3">
      <c r="A1999" t="s">
        <v>4720</v>
      </c>
      <c r="B1999" s="1">
        <v>46059.871527777781</v>
      </c>
      <c r="C1999" t="s">
        <v>7</v>
      </c>
      <c r="D1999" t="s">
        <v>8</v>
      </c>
      <c r="E1999" t="s">
        <v>19</v>
      </c>
      <c r="F1999" t="s">
        <v>20</v>
      </c>
      <c r="G1999">
        <v>0.87152777777777779</v>
      </c>
      <c r="H1999" s="1">
        <v>46059</v>
      </c>
      <c r="I1999">
        <v>2</v>
      </c>
      <c r="J1999">
        <v>3</v>
      </c>
      <c r="K1999">
        <v>2</v>
      </c>
      <c r="L1999">
        <v>6</v>
      </c>
      <c r="M1999" t="s">
        <v>5071</v>
      </c>
      <c r="N1999" t="s">
        <v>5071</v>
      </c>
      <c r="O1999">
        <v>1</v>
      </c>
      <c r="P1999">
        <v>0</v>
      </c>
    </row>
    <row r="2000" spans="1:16" x14ac:dyDescent="0.3">
      <c r="A2000" t="s">
        <v>3424</v>
      </c>
      <c r="B2000" s="1">
        <v>46059.888194444444</v>
      </c>
      <c r="C2000" t="s">
        <v>7</v>
      </c>
      <c r="D2000" t="s">
        <v>8</v>
      </c>
      <c r="E2000" t="s">
        <v>19</v>
      </c>
      <c r="F2000" t="s">
        <v>10</v>
      </c>
      <c r="G2000">
        <v>0.8881944444444444</v>
      </c>
      <c r="H2000" s="1">
        <v>46059</v>
      </c>
      <c r="I2000">
        <v>2</v>
      </c>
      <c r="J2000">
        <v>3</v>
      </c>
      <c r="K2000">
        <v>2</v>
      </c>
      <c r="L2000">
        <v>6</v>
      </c>
      <c r="M2000" t="s">
        <v>5071</v>
      </c>
      <c r="N2000" t="s">
        <v>5071</v>
      </c>
      <c r="O2000">
        <v>1</v>
      </c>
      <c r="P2000">
        <v>0</v>
      </c>
    </row>
    <row r="2001" spans="1:16" x14ac:dyDescent="0.3">
      <c r="A2001" t="s">
        <v>3734</v>
      </c>
      <c r="B2001" s="1">
        <v>46059.93472222222</v>
      </c>
      <c r="C2001" t="s">
        <v>7</v>
      </c>
      <c r="D2001" t="s">
        <v>8</v>
      </c>
      <c r="E2001" t="s">
        <v>19</v>
      </c>
      <c r="F2001" t="s">
        <v>20</v>
      </c>
      <c r="G2001">
        <v>0.93472222222222223</v>
      </c>
      <c r="H2001" s="1">
        <v>46059</v>
      </c>
      <c r="I2001">
        <v>2</v>
      </c>
      <c r="J2001">
        <v>3</v>
      </c>
      <c r="K2001">
        <v>2</v>
      </c>
      <c r="L2001">
        <v>6</v>
      </c>
      <c r="M2001" t="s">
        <v>5071</v>
      </c>
      <c r="N2001" t="s">
        <v>5071</v>
      </c>
      <c r="O2001">
        <v>1</v>
      </c>
      <c r="P2001">
        <v>0</v>
      </c>
    </row>
    <row r="2002" spans="1:16" x14ac:dyDescent="0.3">
      <c r="A2002" t="s">
        <v>3575</v>
      </c>
      <c r="B2002" s="1">
        <v>46059.948611111111</v>
      </c>
      <c r="C2002" t="s">
        <v>35</v>
      </c>
      <c r="D2002" t="s">
        <v>15</v>
      </c>
      <c r="E2002" t="s">
        <v>9</v>
      </c>
      <c r="F2002" t="s">
        <v>20</v>
      </c>
      <c r="G2002">
        <v>0.94861111111111107</v>
      </c>
      <c r="H2002" s="1">
        <v>46059</v>
      </c>
      <c r="I2002">
        <v>2</v>
      </c>
      <c r="J2002">
        <v>1</v>
      </c>
      <c r="K2002">
        <v>2</v>
      </c>
      <c r="L2002">
        <v>2</v>
      </c>
      <c r="M2002" t="s">
        <v>5069</v>
      </c>
      <c r="N2002" t="s">
        <v>5069</v>
      </c>
      <c r="O2002">
        <v>1</v>
      </c>
      <c r="P2002">
        <v>0</v>
      </c>
    </row>
    <row r="2003" spans="1:16" x14ac:dyDescent="0.3">
      <c r="A2003" t="s">
        <v>2098</v>
      </c>
      <c r="B2003" s="1">
        <v>46059.954861111109</v>
      </c>
      <c r="C2003" t="s">
        <v>40</v>
      </c>
      <c r="D2003" t="s">
        <v>22</v>
      </c>
      <c r="E2003" t="s">
        <v>16</v>
      </c>
      <c r="F2003" t="s">
        <v>10</v>
      </c>
      <c r="G2003">
        <v>0.95486111111111116</v>
      </c>
      <c r="H2003" s="1">
        <v>46059</v>
      </c>
      <c r="I2003">
        <v>2</v>
      </c>
      <c r="J2003">
        <v>5</v>
      </c>
      <c r="K2003">
        <v>2</v>
      </c>
      <c r="L2003">
        <v>10</v>
      </c>
      <c r="M2003" t="s">
        <v>5071</v>
      </c>
      <c r="N2003" t="s">
        <v>5071</v>
      </c>
      <c r="O2003">
        <v>1</v>
      </c>
      <c r="P2003">
        <v>0</v>
      </c>
    </row>
    <row r="2004" spans="1:16" x14ac:dyDescent="0.3">
      <c r="A2004" t="s">
        <v>3768</v>
      </c>
      <c r="B2004" s="1">
        <v>46059.960416666669</v>
      </c>
      <c r="C2004" t="s">
        <v>47</v>
      </c>
      <c r="D2004" t="s">
        <v>18</v>
      </c>
      <c r="E2004" t="s">
        <v>19</v>
      </c>
      <c r="F2004" t="s">
        <v>33</v>
      </c>
      <c r="G2004">
        <v>0.9604166666666667</v>
      </c>
      <c r="H2004" s="1">
        <v>46059</v>
      </c>
      <c r="I2004">
        <v>2</v>
      </c>
      <c r="J2004">
        <v>1</v>
      </c>
      <c r="K2004">
        <v>4</v>
      </c>
      <c r="L2004">
        <v>4</v>
      </c>
      <c r="M2004" t="s">
        <v>5069</v>
      </c>
      <c r="N2004" t="s">
        <v>5069</v>
      </c>
      <c r="O2004">
        <v>1</v>
      </c>
      <c r="P2004">
        <v>1</v>
      </c>
    </row>
    <row r="2005" spans="1:16" x14ac:dyDescent="0.3">
      <c r="A2005" t="s">
        <v>4641</v>
      </c>
      <c r="B2005" s="1">
        <v>46059.999305555553</v>
      </c>
      <c r="C2005" t="s">
        <v>35</v>
      </c>
      <c r="D2005" t="s">
        <v>8</v>
      </c>
      <c r="E2005" t="s">
        <v>31</v>
      </c>
      <c r="F2005" t="s">
        <v>10</v>
      </c>
      <c r="G2005">
        <v>0.99930555555555556</v>
      </c>
      <c r="H2005" s="1">
        <v>46059</v>
      </c>
      <c r="I2005">
        <v>2</v>
      </c>
      <c r="J2005">
        <v>1</v>
      </c>
      <c r="K2005">
        <v>2</v>
      </c>
      <c r="L2005">
        <v>2</v>
      </c>
      <c r="M2005" t="s">
        <v>5069</v>
      </c>
      <c r="N2005" t="s">
        <v>5069</v>
      </c>
      <c r="O2005">
        <v>1</v>
      </c>
      <c r="P2005">
        <v>0</v>
      </c>
    </row>
    <row r="2006" spans="1:16" x14ac:dyDescent="0.3">
      <c r="A2006" t="s">
        <v>58</v>
      </c>
      <c r="B2006" s="1">
        <v>46060.001388888886</v>
      </c>
      <c r="C2006" t="s">
        <v>7</v>
      </c>
      <c r="D2006" t="s">
        <v>15</v>
      </c>
      <c r="E2006" t="s">
        <v>9</v>
      </c>
      <c r="F2006" t="s">
        <v>13</v>
      </c>
      <c r="G2006">
        <v>1.3888888888888889E-3</v>
      </c>
      <c r="H2006" s="1">
        <v>46060</v>
      </c>
      <c r="I2006">
        <v>2</v>
      </c>
      <c r="J2006">
        <v>3</v>
      </c>
      <c r="K2006">
        <v>1</v>
      </c>
      <c r="L2006">
        <v>3</v>
      </c>
      <c r="M2006" t="s">
        <v>5069</v>
      </c>
      <c r="N2006" t="s">
        <v>5069</v>
      </c>
      <c r="O2006">
        <v>1</v>
      </c>
      <c r="P2006">
        <v>0</v>
      </c>
    </row>
    <row r="2007" spans="1:16" x14ac:dyDescent="0.3">
      <c r="A2007" t="s">
        <v>2980</v>
      </c>
      <c r="B2007" s="1">
        <v>46060.007638888892</v>
      </c>
      <c r="C2007" t="s">
        <v>35</v>
      </c>
      <c r="D2007" t="s">
        <v>18</v>
      </c>
      <c r="E2007" t="s">
        <v>19</v>
      </c>
      <c r="F2007" t="s">
        <v>20</v>
      </c>
      <c r="G2007">
        <v>7.6388888888888886E-3</v>
      </c>
      <c r="H2007" s="1">
        <v>46060</v>
      </c>
      <c r="I2007">
        <v>2</v>
      </c>
      <c r="J2007">
        <v>1</v>
      </c>
      <c r="K2007">
        <v>2</v>
      </c>
      <c r="L2007">
        <v>2</v>
      </c>
      <c r="M2007" t="s">
        <v>5069</v>
      </c>
      <c r="N2007" t="s">
        <v>5069</v>
      </c>
      <c r="O2007">
        <v>1</v>
      </c>
      <c r="P2007">
        <v>0</v>
      </c>
    </row>
    <row r="2008" spans="1:16" x14ac:dyDescent="0.3">
      <c r="A2008" t="s">
        <v>2060</v>
      </c>
      <c r="B2008" s="1">
        <v>46060.008333333331</v>
      </c>
      <c r="C2008" t="s">
        <v>7</v>
      </c>
      <c r="D2008" t="s">
        <v>8</v>
      </c>
      <c r="E2008" t="s">
        <v>31</v>
      </c>
      <c r="F2008" t="s">
        <v>13</v>
      </c>
      <c r="G2008">
        <v>8.3333333333333332E-3</v>
      </c>
      <c r="H2008" s="1">
        <v>46060</v>
      </c>
      <c r="I2008">
        <v>2</v>
      </c>
      <c r="J2008">
        <v>3</v>
      </c>
      <c r="K2008">
        <v>1</v>
      </c>
      <c r="L2008">
        <v>3</v>
      </c>
      <c r="M2008" t="s">
        <v>5069</v>
      </c>
      <c r="N2008" t="s">
        <v>5069</v>
      </c>
      <c r="O2008">
        <v>1</v>
      </c>
      <c r="P2008">
        <v>0</v>
      </c>
    </row>
    <row r="2009" spans="1:16" x14ac:dyDescent="0.3">
      <c r="A2009" t="s">
        <v>580</v>
      </c>
      <c r="B2009" s="1">
        <v>46060.022916666669</v>
      </c>
      <c r="C2009" t="s">
        <v>26</v>
      </c>
      <c r="D2009" t="s">
        <v>22</v>
      </c>
      <c r="E2009" t="s">
        <v>31</v>
      </c>
      <c r="F2009" t="s">
        <v>13</v>
      </c>
      <c r="G2009">
        <v>2.2916666666666665E-2</v>
      </c>
      <c r="H2009" s="1">
        <v>46060</v>
      </c>
      <c r="I2009">
        <v>2</v>
      </c>
      <c r="J2009">
        <v>3</v>
      </c>
      <c r="K2009">
        <v>1</v>
      </c>
      <c r="L2009">
        <v>3</v>
      </c>
      <c r="M2009" t="s">
        <v>5069</v>
      </c>
      <c r="N2009" t="s">
        <v>5069</v>
      </c>
      <c r="O2009">
        <v>1</v>
      </c>
      <c r="P2009">
        <v>0</v>
      </c>
    </row>
    <row r="2010" spans="1:16" x14ac:dyDescent="0.3">
      <c r="A2010" t="s">
        <v>1213</v>
      </c>
      <c r="B2010" s="1">
        <v>46060.070138888892</v>
      </c>
      <c r="C2010" t="s">
        <v>35</v>
      </c>
      <c r="D2010" t="s">
        <v>15</v>
      </c>
      <c r="E2010" t="s">
        <v>16</v>
      </c>
      <c r="F2010" t="s">
        <v>20</v>
      </c>
      <c r="G2010">
        <v>7.013888888888889E-2</v>
      </c>
      <c r="H2010" s="1">
        <v>46060</v>
      </c>
      <c r="I2010">
        <v>2</v>
      </c>
      <c r="J2010">
        <v>1</v>
      </c>
      <c r="K2010">
        <v>2</v>
      </c>
      <c r="L2010">
        <v>2</v>
      </c>
      <c r="M2010" t="s">
        <v>5069</v>
      </c>
      <c r="N2010" t="s">
        <v>5069</v>
      </c>
      <c r="O2010">
        <v>1</v>
      </c>
      <c r="P2010">
        <v>0</v>
      </c>
    </row>
    <row r="2011" spans="1:16" x14ac:dyDescent="0.3">
      <c r="A2011" t="s">
        <v>1094</v>
      </c>
      <c r="B2011" s="1">
        <v>46060.099305555559</v>
      </c>
      <c r="C2011" t="s">
        <v>12</v>
      </c>
      <c r="D2011" t="s">
        <v>8</v>
      </c>
      <c r="E2011" t="s">
        <v>9</v>
      </c>
      <c r="F2011" t="s">
        <v>10</v>
      </c>
      <c r="G2011">
        <v>9.930555555555555E-2</v>
      </c>
      <c r="H2011" s="1">
        <v>46060</v>
      </c>
      <c r="I2011">
        <v>2</v>
      </c>
      <c r="J2011">
        <v>1</v>
      </c>
      <c r="K2011">
        <v>2</v>
      </c>
      <c r="L2011">
        <v>2</v>
      </c>
      <c r="M2011" t="s">
        <v>5069</v>
      </c>
      <c r="N2011" t="s">
        <v>5069</v>
      </c>
      <c r="O2011">
        <v>1</v>
      </c>
      <c r="P2011">
        <v>0</v>
      </c>
    </row>
    <row r="2012" spans="1:16" x14ac:dyDescent="0.3">
      <c r="A2012" t="s">
        <v>353</v>
      </c>
      <c r="B2012" s="1">
        <v>46060.106944444444</v>
      </c>
      <c r="C2012" t="s">
        <v>7</v>
      </c>
      <c r="D2012" t="s">
        <v>15</v>
      </c>
      <c r="E2012" t="s">
        <v>19</v>
      </c>
      <c r="F2012" t="s">
        <v>20</v>
      </c>
      <c r="G2012">
        <v>0.10694444444444444</v>
      </c>
      <c r="H2012" s="1">
        <v>46060</v>
      </c>
      <c r="I2012">
        <v>2</v>
      </c>
      <c r="J2012">
        <v>3</v>
      </c>
      <c r="K2012">
        <v>2</v>
      </c>
      <c r="L2012">
        <v>6</v>
      </c>
      <c r="M2012" t="s">
        <v>5071</v>
      </c>
      <c r="N2012" t="s">
        <v>5071</v>
      </c>
      <c r="O2012">
        <v>1</v>
      </c>
      <c r="P2012">
        <v>0</v>
      </c>
    </row>
    <row r="2013" spans="1:16" x14ac:dyDescent="0.3">
      <c r="A2013" t="s">
        <v>3250</v>
      </c>
      <c r="B2013" s="1">
        <v>46060.123611111114</v>
      </c>
      <c r="C2013" t="s">
        <v>7</v>
      </c>
      <c r="D2013" t="s">
        <v>8</v>
      </c>
      <c r="E2013" t="s">
        <v>19</v>
      </c>
      <c r="F2013" t="s">
        <v>13</v>
      </c>
      <c r="G2013">
        <v>0.12361111111111112</v>
      </c>
      <c r="H2013" s="1">
        <v>46060</v>
      </c>
      <c r="I2013">
        <v>2</v>
      </c>
      <c r="J2013">
        <v>3</v>
      </c>
      <c r="K2013">
        <v>1</v>
      </c>
      <c r="L2013">
        <v>3</v>
      </c>
      <c r="M2013" t="s">
        <v>5069</v>
      </c>
      <c r="N2013" t="s">
        <v>5069</v>
      </c>
      <c r="O2013">
        <v>1</v>
      </c>
      <c r="P2013">
        <v>0</v>
      </c>
    </row>
    <row r="2014" spans="1:16" x14ac:dyDescent="0.3">
      <c r="A2014" t="s">
        <v>4858</v>
      </c>
      <c r="B2014" s="1">
        <v>46060.18472222222</v>
      </c>
      <c r="C2014" t="s">
        <v>35</v>
      </c>
      <c r="D2014" t="s">
        <v>15</v>
      </c>
      <c r="E2014" t="s">
        <v>31</v>
      </c>
      <c r="F2014" t="s">
        <v>13</v>
      </c>
      <c r="G2014">
        <v>0.18472222222222223</v>
      </c>
      <c r="H2014" s="1">
        <v>46060</v>
      </c>
      <c r="I2014">
        <v>2</v>
      </c>
      <c r="J2014">
        <v>1</v>
      </c>
      <c r="K2014">
        <v>1</v>
      </c>
      <c r="L2014">
        <v>1</v>
      </c>
      <c r="M2014" t="s">
        <v>5069</v>
      </c>
      <c r="N2014" t="s">
        <v>5069</v>
      </c>
      <c r="O2014">
        <v>1</v>
      </c>
      <c r="P2014">
        <v>0</v>
      </c>
    </row>
    <row r="2015" spans="1:16" x14ac:dyDescent="0.3">
      <c r="A2015" t="s">
        <v>2236</v>
      </c>
      <c r="B2015" s="1">
        <v>46060.185416666667</v>
      </c>
      <c r="C2015" t="s">
        <v>7</v>
      </c>
      <c r="D2015" t="s">
        <v>22</v>
      </c>
      <c r="E2015" t="s">
        <v>19</v>
      </c>
      <c r="F2015" t="s">
        <v>20</v>
      </c>
      <c r="G2015">
        <v>0.18541666666666667</v>
      </c>
      <c r="H2015" s="1">
        <v>46060</v>
      </c>
      <c r="I2015">
        <v>2</v>
      </c>
      <c r="J2015">
        <v>3</v>
      </c>
      <c r="K2015">
        <v>2</v>
      </c>
      <c r="L2015">
        <v>6</v>
      </c>
      <c r="M2015" t="s">
        <v>5071</v>
      </c>
      <c r="N2015" t="s">
        <v>5071</v>
      </c>
      <c r="O2015">
        <v>1</v>
      </c>
      <c r="P2015">
        <v>0</v>
      </c>
    </row>
    <row r="2016" spans="1:16" x14ac:dyDescent="0.3">
      <c r="A2016" t="s">
        <v>2421</v>
      </c>
      <c r="B2016" s="1">
        <v>46060.201388888891</v>
      </c>
      <c r="C2016" t="s">
        <v>7</v>
      </c>
      <c r="D2016" t="s">
        <v>15</v>
      </c>
      <c r="E2016" t="s">
        <v>9</v>
      </c>
      <c r="F2016" t="s">
        <v>20</v>
      </c>
      <c r="G2016">
        <v>0.2013888888888889</v>
      </c>
      <c r="H2016" s="1">
        <v>46060</v>
      </c>
      <c r="I2016">
        <v>2</v>
      </c>
      <c r="J2016">
        <v>3</v>
      </c>
      <c r="K2016">
        <v>2</v>
      </c>
      <c r="L2016">
        <v>6</v>
      </c>
      <c r="M2016" t="s">
        <v>5071</v>
      </c>
      <c r="N2016" t="s">
        <v>5071</v>
      </c>
      <c r="O2016">
        <v>1</v>
      </c>
      <c r="P2016">
        <v>0</v>
      </c>
    </row>
    <row r="2017" spans="1:16" x14ac:dyDescent="0.3">
      <c r="A2017" t="s">
        <v>3104</v>
      </c>
      <c r="B2017" s="1">
        <v>46060.236111111109</v>
      </c>
      <c r="C2017" t="s">
        <v>47</v>
      </c>
      <c r="D2017" t="s">
        <v>8</v>
      </c>
      <c r="E2017" t="s">
        <v>31</v>
      </c>
      <c r="F2017" t="s">
        <v>10</v>
      </c>
      <c r="G2017">
        <v>0.2361111111111111</v>
      </c>
      <c r="H2017" s="1">
        <v>46060</v>
      </c>
      <c r="I2017">
        <v>2</v>
      </c>
      <c r="J2017">
        <v>1</v>
      </c>
      <c r="K2017">
        <v>2</v>
      </c>
      <c r="L2017">
        <v>2</v>
      </c>
      <c r="M2017" t="s">
        <v>5069</v>
      </c>
      <c r="N2017" t="s">
        <v>5069</v>
      </c>
      <c r="O2017">
        <v>1</v>
      </c>
      <c r="P2017">
        <v>0</v>
      </c>
    </row>
    <row r="2018" spans="1:16" x14ac:dyDescent="0.3">
      <c r="A2018" t="s">
        <v>3721</v>
      </c>
      <c r="B2018" s="1">
        <v>46060.275000000001</v>
      </c>
      <c r="C2018" t="s">
        <v>7</v>
      </c>
      <c r="D2018" t="s">
        <v>22</v>
      </c>
      <c r="E2018" t="s">
        <v>19</v>
      </c>
      <c r="F2018" t="s">
        <v>10</v>
      </c>
      <c r="G2018">
        <v>0.27500000000000002</v>
      </c>
      <c r="H2018" s="1">
        <v>46060</v>
      </c>
      <c r="I2018">
        <v>2</v>
      </c>
      <c r="J2018">
        <v>3</v>
      </c>
      <c r="K2018">
        <v>2</v>
      </c>
      <c r="L2018">
        <v>6</v>
      </c>
      <c r="M2018" t="s">
        <v>5071</v>
      </c>
      <c r="N2018" t="s">
        <v>5071</v>
      </c>
      <c r="O2018">
        <v>1</v>
      </c>
      <c r="P2018">
        <v>0</v>
      </c>
    </row>
    <row r="2019" spans="1:16" x14ac:dyDescent="0.3">
      <c r="A2019" t="s">
        <v>862</v>
      </c>
      <c r="B2019" s="1">
        <v>46060.277083333334</v>
      </c>
      <c r="C2019" t="s">
        <v>7</v>
      </c>
      <c r="D2019" t="s">
        <v>15</v>
      </c>
      <c r="E2019" t="s">
        <v>19</v>
      </c>
      <c r="F2019" t="s">
        <v>10</v>
      </c>
      <c r="G2019">
        <v>0.27708333333333335</v>
      </c>
      <c r="H2019" s="1">
        <v>46060</v>
      </c>
      <c r="I2019">
        <v>2</v>
      </c>
      <c r="J2019">
        <v>3</v>
      </c>
      <c r="K2019">
        <v>2</v>
      </c>
      <c r="L2019">
        <v>6</v>
      </c>
      <c r="M2019" t="s">
        <v>5071</v>
      </c>
      <c r="N2019" t="s">
        <v>5071</v>
      </c>
      <c r="O2019">
        <v>1</v>
      </c>
      <c r="P2019">
        <v>0</v>
      </c>
    </row>
    <row r="2020" spans="1:16" x14ac:dyDescent="0.3">
      <c r="A2020" t="s">
        <v>4871</v>
      </c>
      <c r="B2020" s="1">
        <v>46060.303472222222</v>
      </c>
      <c r="C2020" t="s">
        <v>40</v>
      </c>
      <c r="D2020" t="s">
        <v>22</v>
      </c>
      <c r="E2020" t="s">
        <v>16</v>
      </c>
      <c r="F2020" t="s">
        <v>20</v>
      </c>
      <c r="G2020">
        <v>0.3034722222222222</v>
      </c>
      <c r="H2020" s="1">
        <v>46060</v>
      </c>
      <c r="I2020">
        <v>2</v>
      </c>
      <c r="J2020">
        <v>5</v>
      </c>
      <c r="K2020">
        <v>2</v>
      </c>
      <c r="L2020">
        <v>10</v>
      </c>
      <c r="M2020" t="s">
        <v>5071</v>
      </c>
      <c r="N2020" t="s">
        <v>5071</v>
      </c>
      <c r="O2020">
        <v>1</v>
      </c>
      <c r="P2020">
        <v>0</v>
      </c>
    </row>
    <row r="2021" spans="1:16" x14ac:dyDescent="0.3">
      <c r="A2021" t="s">
        <v>284</v>
      </c>
      <c r="B2021" s="1">
        <v>46060.315972222219</v>
      </c>
      <c r="C2021" t="s">
        <v>7</v>
      </c>
      <c r="D2021" t="s">
        <v>22</v>
      </c>
      <c r="E2021" t="s">
        <v>19</v>
      </c>
      <c r="F2021" t="s">
        <v>10</v>
      </c>
      <c r="G2021">
        <v>0.31597222222222221</v>
      </c>
      <c r="H2021" s="1">
        <v>46060</v>
      </c>
      <c r="I2021">
        <v>2</v>
      </c>
      <c r="J2021">
        <v>3</v>
      </c>
      <c r="K2021">
        <v>2</v>
      </c>
      <c r="L2021">
        <v>6</v>
      </c>
      <c r="M2021" t="s">
        <v>5071</v>
      </c>
      <c r="N2021" t="s">
        <v>5071</v>
      </c>
      <c r="O2021">
        <v>1</v>
      </c>
      <c r="P2021">
        <v>0</v>
      </c>
    </row>
    <row r="2022" spans="1:16" x14ac:dyDescent="0.3">
      <c r="A2022" t="s">
        <v>2000</v>
      </c>
      <c r="B2022" s="1">
        <v>46060.324305555558</v>
      </c>
      <c r="C2022" t="s">
        <v>26</v>
      </c>
      <c r="D2022" t="s">
        <v>8</v>
      </c>
      <c r="E2022" t="s">
        <v>19</v>
      </c>
      <c r="F2022" t="s">
        <v>10</v>
      </c>
      <c r="G2022">
        <v>0.32430555555555557</v>
      </c>
      <c r="H2022" s="1">
        <v>46060</v>
      </c>
      <c r="I2022">
        <v>2</v>
      </c>
      <c r="J2022">
        <v>3</v>
      </c>
      <c r="K2022">
        <v>2</v>
      </c>
      <c r="L2022">
        <v>6</v>
      </c>
      <c r="M2022" t="s">
        <v>5071</v>
      </c>
      <c r="N2022" t="s">
        <v>5071</v>
      </c>
      <c r="O2022">
        <v>1</v>
      </c>
      <c r="P2022">
        <v>0</v>
      </c>
    </row>
    <row r="2023" spans="1:16" x14ac:dyDescent="0.3">
      <c r="A2023" t="s">
        <v>4354</v>
      </c>
      <c r="B2023" s="1">
        <v>46060.374305555553</v>
      </c>
      <c r="C2023" t="s">
        <v>7</v>
      </c>
      <c r="D2023" t="s">
        <v>15</v>
      </c>
      <c r="E2023" t="s">
        <v>19</v>
      </c>
      <c r="F2023" t="s">
        <v>10</v>
      </c>
      <c r="G2023">
        <v>0.37430555555555556</v>
      </c>
      <c r="H2023" s="1">
        <v>46060</v>
      </c>
      <c r="I2023">
        <v>2</v>
      </c>
      <c r="J2023">
        <v>3</v>
      </c>
      <c r="K2023">
        <v>2</v>
      </c>
      <c r="L2023">
        <v>6</v>
      </c>
      <c r="M2023" t="s">
        <v>5071</v>
      </c>
      <c r="N2023" t="s">
        <v>5071</v>
      </c>
      <c r="O2023">
        <v>1</v>
      </c>
      <c r="P2023">
        <v>0</v>
      </c>
    </row>
    <row r="2024" spans="1:16" x14ac:dyDescent="0.3">
      <c r="A2024" t="s">
        <v>1943</v>
      </c>
      <c r="B2024" s="1">
        <v>46060.430555555555</v>
      </c>
      <c r="C2024" t="s">
        <v>7</v>
      </c>
      <c r="D2024" t="s">
        <v>8</v>
      </c>
      <c r="E2024" t="s">
        <v>19</v>
      </c>
      <c r="F2024" t="s">
        <v>33</v>
      </c>
      <c r="G2024">
        <v>0.43055555555555558</v>
      </c>
      <c r="H2024" s="1">
        <v>46060</v>
      </c>
      <c r="I2024">
        <v>2</v>
      </c>
      <c r="J2024">
        <v>3</v>
      </c>
      <c r="K2024">
        <v>4</v>
      </c>
      <c r="L2024">
        <v>12</v>
      </c>
      <c r="M2024" t="s">
        <v>5073</v>
      </c>
      <c r="N2024" t="s">
        <v>5073</v>
      </c>
      <c r="O2024">
        <v>1</v>
      </c>
      <c r="P2024">
        <v>1</v>
      </c>
    </row>
    <row r="2025" spans="1:16" x14ac:dyDescent="0.3">
      <c r="A2025" t="s">
        <v>350</v>
      </c>
      <c r="B2025" s="1">
        <v>46060.445138888892</v>
      </c>
      <c r="C2025" t="s">
        <v>40</v>
      </c>
      <c r="D2025" t="s">
        <v>8</v>
      </c>
      <c r="E2025" t="s">
        <v>16</v>
      </c>
      <c r="F2025" t="s">
        <v>20</v>
      </c>
      <c r="G2025">
        <v>0.44513888888888886</v>
      </c>
      <c r="H2025" s="1">
        <v>46060</v>
      </c>
      <c r="I2025">
        <v>2</v>
      </c>
      <c r="J2025">
        <v>5</v>
      </c>
      <c r="K2025">
        <v>2</v>
      </c>
      <c r="L2025">
        <v>10</v>
      </c>
      <c r="M2025" t="s">
        <v>5071</v>
      </c>
      <c r="N2025" t="s">
        <v>5071</v>
      </c>
      <c r="O2025">
        <v>1</v>
      </c>
      <c r="P2025">
        <v>0</v>
      </c>
    </row>
    <row r="2026" spans="1:16" x14ac:dyDescent="0.3">
      <c r="A2026" t="s">
        <v>1536</v>
      </c>
      <c r="B2026" s="1">
        <v>46060.452777777777</v>
      </c>
      <c r="C2026" t="s">
        <v>7</v>
      </c>
      <c r="D2026" t="s">
        <v>18</v>
      </c>
      <c r="E2026" t="s">
        <v>19</v>
      </c>
      <c r="F2026" t="s">
        <v>33</v>
      </c>
      <c r="G2026">
        <v>0.45277777777777778</v>
      </c>
      <c r="H2026" s="1">
        <v>46060</v>
      </c>
      <c r="I2026">
        <v>2</v>
      </c>
      <c r="J2026">
        <v>3</v>
      </c>
      <c r="K2026">
        <v>4</v>
      </c>
      <c r="L2026">
        <v>12</v>
      </c>
      <c r="M2026" t="s">
        <v>5073</v>
      </c>
      <c r="N2026" t="s">
        <v>5073</v>
      </c>
      <c r="O2026">
        <v>1</v>
      </c>
      <c r="P2026">
        <v>1</v>
      </c>
    </row>
    <row r="2027" spans="1:16" x14ac:dyDescent="0.3">
      <c r="A2027" t="s">
        <v>2293</v>
      </c>
      <c r="B2027" s="1">
        <v>46060.454861111109</v>
      </c>
      <c r="C2027" t="s">
        <v>12</v>
      </c>
      <c r="D2027" t="s">
        <v>22</v>
      </c>
      <c r="E2027" t="s">
        <v>16</v>
      </c>
      <c r="F2027" t="s">
        <v>10</v>
      </c>
      <c r="G2027">
        <v>0.4548611111111111</v>
      </c>
      <c r="H2027" s="1">
        <v>46060</v>
      </c>
      <c r="I2027">
        <v>2</v>
      </c>
      <c r="J2027">
        <v>1</v>
      </c>
      <c r="K2027">
        <v>2</v>
      </c>
      <c r="L2027">
        <v>2</v>
      </c>
      <c r="M2027" t="s">
        <v>5069</v>
      </c>
      <c r="N2027" t="s">
        <v>5069</v>
      </c>
      <c r="O2027">
        <v>1</v>
      </c>
      <c r="P2027">
        <v>0</v>
      </c>
    </row>
    <row r="2028" spans="1:16" x14ac:dyDescent="0.3">
      <c r="A2028" t="s">
        <v>3292</v>
      </c>
      <c r="B2028" s="1">
        <v>46060.469444444447</v>
      </c>
      <c r="C2028" t="s">
        <v>12</v>
      </c>
      <c r="D2028" t="s">
        <v>18</v>
      </c>
      <c r="E2028" t="s">
        <v>19</v>
      </c>
      <c r="F2028" t="s">
        <v>10</v>
      </c>
      <c r="G2028">
        <v>0.46944444444444444</v>
      </c>
      <c r="H2028" s="1">
        <v>46060</v>
      </c>
      <c r="I2028">
        <v>2</v>
      </c>
      <c r="J2028">
        <v>1</v>
      </c>
      <c r="K2028">
        <v>2</v>
      </c>
      <c r="L2028">
        <v>2</v>
      </c>
      <c r="M2028" t="s">
        <v>5069</v>
      </c>
      <c r="N2028" t="s">
        <v>5069</v>
      </c>
      <c r="O2028">
        <v>1</v>
      </c>
      <c r="P2028">
        <v>0</v>
      </c>
    </row>
    <row r="2029" spans="1:16" x14ac:dyDescent="0.3">
      <c r="A2029" t="s">
        <v>3476</v>
      </c>
      <c r="B2029" s="1">
        <v>46060.479861111111</v>
      </c>
      <c r="C2029" t="s">
        <v>40</v>
      </c>
      <c r="D2029" t="s">
        <v>22</v>
      </c>
      <c r="E2029" t="s">
        <v>16</v>
      </c>
      <c r="F2029" t="s">
        <v>10</v>
      </c>
      <c r="G2029">
        <v>0.47986111111111113</v>
      </c>
      <c r="H2029" s="1">
        <v>46060</v>
      </c>
      <c r="I2029">
        <v>2</v>
      </c>
      <c r="J2029">
        <v>5</v>
      </c>
      <c r="K2029">
        <v>2</v>
      </c>
      <c r="L2029">
        <v>10</v>
      </c>
      <c r="M2029" t="s">
        <v>5071</v>
      </c>
      <c r="N2029" t="s">
        <v>5071</v>
      </c>
      <c r="O2029">
        <v>1</v>
      </c>
      <c r="P2029">
        <v>0</v>
      </c>
    </row>
    <row r="2030" spans="1:16" x14ac:dyDescent="0.3">
      <c r="A2030" t="s">
        <v>1982</v>
      </c>
      <c r="B2030" s="1">
        <v>46060.481249999997</v>
      </c>
      <c r="C2030" t="s">
        <v>7</v>
      </c>
      <c r="D2030" t="s">
        <v>8</v>
      </c>
      <c r="E2030" t="s">
        <v>19</v>
      </c>
      <c r="F2030" t="s">
        <v>20</v>
      </c>
      <c r="G2030">
        <v>0.48125000000000001</v>
      </c>
      <c r="H2030" s="1">
        <v>46060</v>
      </c>
      <c r="I2030">
        <v>2</v>
      </c>
      <c r="J2030">
        <v>3</v>
      </c>
      <c r="K2030">
        <v>2</v>
      </c>
      <c r="L2030">
        <v>6</v>
      </c>
      <c r="M2030" t="s">
        <v>5071</v>
      </c>
      <c r="N2030" t="s">
        <v>5071</v>
      </c>
      <c r="O2030">
        <v>1</v>
      </c>
      <c r="P2030">
        <v>0</v>
      </c>
    </row>
    <row r="2031" spans="1:16" x14ac:dyDescent="0.3">
      <c r="A2031" t="s">
        <v>1311</v>
      </c>
      <c r="B2031" s="1">
        <v>46060.493750000001</v>
      </c>
      <c r="C2031" t="s">
        <v>40</v>
      </c>
      <c r="D2031" t="s">
        <v>15</v>
      </c>
      <c r="E2031" t="s">
        <v>16</v>
      </c>
      <c r="F2031" t="s">
        <v>20</v>
      </c>
      <c r="G2031">
        <v>0.49375000000000002</v>
      </c>
      <c r="H2031" s="1">
        <v>46060</v>
      </c>
      <c r="I2031">
        <v>2</v>
      </c>
      <c r="J2031">
        <v>5</v>
      </c>
      <c r="K2031">
        <v>2</v>
      </c>
      <c r="L2031">
        <v>10</v>
      </c>
      <c r="M2031" t="s">
        <v>5071</v>
      </c>
      <c r="N2031" t="s">
        <v>5071</v>
      </c>
      <c r="O2031">
        <v>1</v>
      </c>
      <c r="P2031">
        <v>0</v>
      </c>
    </row>
    <row r="2032" spans="1:16" x14ac:dyDescent="0.3">
      <c r="A2032" t="s">
        <v>4861</v>
      </c>
      <c r="B2032" s="1">
        <v>46060.538194444445</v>
      </c>
      <c r="C2032" t="s">
        <v>12</v>
      </c>
      <c r="D2032" t="s">
        <v>8</v>
      </c>
      <c r="E2032" t="s">
        <v>19</v>
      </c>
      <c r="F2032" t="s">
        <v>10</v>
      </c>
      <c r="G2032">
        <v>0.53819444444444442</v>
      </c>
      <c r="H2032" s="1">
        <v>46060</v>
      </c>
      <c r="I2032">
        <v>2</v>
      </c>
      <c r="J2032">
        <v>1</v>
      </c>
      <c r="K2032">
        <v>2</v>
      </c>
      <c r="L2032">
        <v>2</v>
      </c>
      <c r="M2032" t="s">
        <v>5069</v>
      </c>
      <c r="N2032" t="s">
        <v>5069</v>
      </c>
      <c r="O2032">
        <v>1</v>
      </c>
      <c r="P2032">
        <v>0</v>
      </c>
    </row>
    <row r="2033" spans="1:16" x14ac:dyDescent="0.3">
      <c r="A2033" t="s">
        <v>4934</v>
      </c>
      <c r="B2033" s="1">
        <v>46060.6</v>
      </c>
      <c r="C2033" t="s">
        <v>7</v>
      </c>
      <c r="D2033" t="s">
        <v>8</v>
      </c>
      <c r="E2033" t="s">
        <v>19</v>
      </c>
      <c r="F2033" t="s">
        <v>13</v>
      </c>
      <c r="G2033">
        <v>0.6</v>
      </c>
      <c r="H2033" s="1">
        <v>46060</v>
      </c>
      <c r="I2033">
        <v>2</v>
      </c>
      <c r="J2033">
        <v>3</v>
      </c>
      <c r="K2033">
        <v>1</v>
      </c>
      <c r="L2033">
        <v>3</v>
      </c>
      <c r="M2033" t="s">
        <v>5069</v>
      </c>
      <c r="N2033" t="s">
        <v>5069</v>
      </c>
      <c r="O2033">
        <v>1</v>
      </c>
      <c r="P2033">
        <v>0</v>
      </c>
    </row>
    <row r="2034" spans="1:16" x14ac:dyDescent="0.3">
      <c r="A2034" t="s">
        <v>4716</v>
      </c>
      <c r="B2034" s="1">
        <v>46060.606249999997</v>
      </c>
      <c r="C2034" t="s">
        <v>7</v>
      </c>
      <c r="D2034" t="s">
        <v>18</v>
      </c>
      <c r="E2034" t="s">
        <v>19</v>
      </c>
      <c r="F2034" t="s">
        <v>10</v>
      </c>
      <c r="G2034">
        <v>0.60624999999999996</v>
      </c>
      <c r="H2034" s="1">
        <v>46060</v>
      </c>
      <c r="I2034">
        <v>2</v>
      </c>
      <c r="J2034">
        <v>3</v>
      </c>
      <c r="K2034">
        <v>2</v>
      </c>
      <c r="L2034">
        <v>6</v>
      </c>
      <c r="M2034" t="s">
        <v>5071</v>
      </c>
      <c r="N2034" t="s">
        <v>5071</v>
      </c>
      <c r="O2034">
        <v>1</v>
      </c>
      <c r="P2034">
        <v>0</v>
      </c>
    </row>
    <row r="2035" spans="1:16" x14ac:dyDescent="0.3">
      <c r="A2035" t="s">
        <v>2916</v>
      </c>
      <c r="B2035" s="1">
        <v>46060.607638888891</v>
      </c>
      <c r="C2035" t="s">
        <v>7</v>
      </c>
      <c r="D2035" t="s">
        <v>22</v>
      </c>
      <c r="E2035" t="s">
        <v>19</v>
      </c>
      <c r="F2035" t="s">
        <v>20</v>
      </c>
      <c r="G2035">
        <v>0.60763888888888884</v>
      </c>
      <c r="H2035" s="1">
        <v>46060</v>
      </c>
      <c r="I2035">
        <v>2</v>
      </c>
      <c r="J2035">
        <v>3</v>
      </c>
      <c r="K2035">
        <v>2</v>
      </c>
      <c r="L2035">
        <v>6</v>
      </c>
      <c r="M2035" t="s">
        <v>5071</v>
      </c>
      <c r="N2035" t="s">
        <v>5071</v>
      </c>
      <c r="O2035">
        <v>1</v>
      </c>
      <c r="P2035">
        <v>0</v>
      </c>
    </row>
    <row r="2036" spans="1:16" x14ac:dyDescent="0.3">
      <c r="A2036" t="s">
        <v>4169</v>
      </c>
      <c r="B2036" s="1">
        <v>46060.666666666664</v>
      </c>
      <c r="C2036" t="s">
        <v>12</v>
      </c>
      <c r="D2036" t="s">
        <v>18</v>
      </c>
      <c r="E2036" t="s">
        <v>19</v>
      </c>
      <c r="F2036" t="s">
        <v>10</v>
      </c>
      <c r="G2036">
        <v>0.66666666666666663</v>
      </c>
      <c r="H2036" s="1">
        <v>46060</v>
      </c>
      <c r="I2036">
        <v>2</v>
      </c>
      <c r="J2036">
        <v>1</v>
      </c>
      <c r="K2036">
        <v>2</v>
      </c>
      <c r="L2036">
        <v>2</v>
      </c>
      <c r="M2036" t="s">
        <v>5069</v>
      </c>
      <c r="N2036" t="s">
        <v>5069</v>
      </c>
      <c r="O2036">
        <v>1</v>
      </c>
      <c r="P2036">
        <v>0</v>
      </c>
    </row>
    <row r="2037" spans="1:16" x14ac:dyDescent="0.3">
      <c r="A2037" t="s">
        <v>3408</v>
      </c>
      <c r="B2037" s="1">
        <v>46060.738194444442</v>
      </c>
      <c r="C2037" t="s">
        <v>47</v>
      </c>
      <c r="D2037" t="s">
        <v>15</v>
      </c>
      <c r="E2037" t="s">
        <v>19</v>
      </c>
      <c r="F2037" t="s">
        <v>10</v>
      </c>
      <c r="G2037">
        <v>0.73819444444444449</v>
      </c>
      <c r="H2037" s="1">
        <v>46060</v>
      </c>
      <c r="I2037">
        <v>2</v>
      </c>
      <c r="J2037">
        <v>1</v>
      </c>
      <c r="K2037">
        <v>2</v>
      </c>
      <c r="L2037">
        <v>2</v>
      </c>
      <c r="M2037" t="s">
        <v>5069</v>
      </c>
      <c r="N2037" t="s">
        <v>5069</v>
      </c>
      <c r="O2037">
        <v>1</v>
      </c>
      <c r="P2037">
        <v>0</v>
      </c>
    </row>
    <row r="2038" spans="1:16" x14ac:dyDescent="0.3">
      <c r="A2038" t="s">
        <v>30</v>
      </c>
      <c r="B2038" s="1">
        <v>46060.756249999999</v>
      </c>
      <c r="C2038" t="s">
        <v>26</v>
      </c>
      <c r="D2038" t="s">
        <v>22</v>
      </c>
      <c r="E2038" t="s">
        <v>31</v>
      </c>
      <c r="F2038" t="s">
        <v>20</v>
      </c>
      <c r="G2038">
        <v>0.75624999999999998</v>
      </c>
      <c r="H2038" s="1">
        <v>46060</v>
      </c>
      <c r="I2038">
        <v>2</v>
      </c>
      <c r="J2038">
        <v>3</v>
      </c>
      <c r="K2038">
        <v>2</v>
      </c>
      <c r="L2038">
        <v>6</v>
      </c>
      <c r="M2038" t="s">
        <v>5071</v>
      </c>
      <c r="N2038" t="s">
        <v>5071</v>
      </c>
      <c r="O2038">
        <v>1</v>
      </c>
      <c r="P2038">
        <v>0</v>
      </c>
    </row>
    <row r="2039" spans="1:16" x14ac:dyDescent="0.3">
      <c r="A2039" t="s">
        <v>4978</v>
      </c>
      <c r="B2039" s="1">
        <v>46060.768055555556</v>
      </c>
      <c r="C2039" t="s">
        <v>12</v>
      </c>
      <c r="D2039" t="s">
        <v>18</v>
      </c>
      <c r="E2039" t="s">
        <v>19</v>
      </c>
      <c r="F2039" t="s">
        <v>10</v>
      </c>
      <c r="G2039">
        <v>0.7680555555555556</v>
      </c>
      <c r="H2039" s="1">
        <v>46060</v>
      </c>
      <c r="I2039">
        <v>2</v>
      </c>
      <c r="J2039">
        <v>1</v>
      </c>
      <c r="K2039">
        <v>2</v>
      </c>
      <c r="L2039">
        <v>2</v>
      </c>
      <c r="M2039" t="s">
        <v>5069</v>
      </c>
      <c r="N2039" t="s">
        <v>5069</v>
      </c>
      <c r="O2039">
        <v>1</v>
      </c>
      <c r="P2039">
        <v>0</v>
      </c>
    </row>
    <row r="2040" spans="1:16" x14ac:dyDescent="0.3">
      <c r="A2040" t="s">
        <v>1341</v>
      </c>
      <c r="B2040" s="1">
        <v>46060.773611111108</v>
      </c>
      <c r="C2040" t="s">
        <v>12</v>
      </c>
      <c r="D2040" t="s">
        <v>22</v>
      </c>
      <c r="E2040" t="s">
        <v>16</v>
      </c>
      <c r="F2040" t="s">
        <v>10</v>
      </c>
      <c r="G2040">
        <v>0.77361111111111114</v>
      </c>
      <c r="H2040" s="1">
        <v>46060</v>
      </c>
      <c r="I2040">
        <v>2</v>
      </c>
      <c r="J2040">
        <v>1</v>
      </c>
      <c r="K2040">
        <v>2</v>
      </c>
      <c r="L2040">
        <v>2</v>
      </c>
      <c r="M2040" t="s">
        <v>5069</v>
      </c>
      <c r="N2040" t="s">
        <v>5069</v>
      </c>
      <c r="O2040">
        <v>1</v>
      </c>
      <c r="P2040">
        <v>0</v>
      </c>
    </row>
    <row r="2041" spans="1:16" x14ac:dyDescent="0.3">
      <c r="A2041" t="s">
        <v>1785</v>
      </c>
      <c r="B2041" s="1">
        <v>46060.777083333334</v>
      </c>
      <c r="C2041" t="s">
        <v>7</v>
      </c>
      <c r="D2041" t="s">
        <v>8</v>
      </c>
      <c r="E2041" t="s">
        <v>19</v>
      </c>
      <c r="F2041" t="s">
        <v>10</v>
      </c>
      <c r="G2041">
        <v>0.77708333333333335</v>
      </c>
      <c r="H2041" s="1">
        <v>46060</v>
      </c>
      <c r="I2041">
        <v>2</v>
      </c>
      <c r="J2041">
        <v>3</v>
      </c>
      <c r="K2041">
        <v>2</v>
      </c>
      <c r="L2041">
        <v>6</v>
      </c>
      <c r="M2041" t="s">
        <v>5071</v>
      </c>
      <c r="N2041" t="s">
        <v>5071</v>
      </c>
      <c r="O2041">
        <v>1</v>
      </c>
      <c r="P2041">
        <v>0</v>
      </c>
    </row>
    <row r="2042" spans="1:16" x14ac:dyDescent="0.3">
      <c r="A2042" t="s">
        <v>2658</v>
      </c>
      <c r="B2042" s="1">
        <v>46060.784722222219</v>
      </c>
      <c r="C2042" t="s">
        <v>40</v>
      </c>
      <c r="D2042" t="s">
        <v>8</v>
      </c>
      <c r="E2042" t="s">
        <v>16</v>
      </c>
      <c r="F2042" t="s">
        <v>20</v>
      </c>
      <c r="G2042">
        <v>0.78472222222222221</v>
      </c>
      <c r="H2042" s="1">
        <v>46060</v>
      </c>
      <c r="I2042">
        <v>2</v>
      </c>
      <c r="J2042">
        <v>5</v>
      </c>
      <c r="K2042">
        <v>2</v>
      </c>
      <c r="L2042">
        <v>10</v>
      </c>
      <c r="M2042" t="s">
        <v>5071</v>
      </c>
      <c r="N2042" t="s">
        <v>5071</v>
      </c>
      <c r="O2042">
        <v>1</v>
      </c>
      <c r="P2042">
        <v>0</v>
      </c>
    </row>
    <row r="2043" spans="1:16" x14ac:dyDescent="0.3">
      <c r="A2043" t="s">
        <v>281</v>
      </c>
      <c r="B2043" s="1">
        <v>46060.80972222222</v>
      </c>
      <c r="C2043" t="s">
        <v>7</v>
      </c>
      <c r="D2043" t="s">
        <v>22</v>
      </c>
      <c r="E2043" t="s">
        <v>19</v>
      </c>
      <c r="F2043" t="s">
        <v>20</v>
      </c>
      <c r="G2043">
        <v>0.80972222222222223</v>
      </c>
      <c r="H2043" s="1">
        <v>46060</v>
      </c>
      <c r="I2043">
        <v>2</v>
      </c>
      <c r="J2043">
        <v>3</v>
      </c>
      <c r="K2043">
        <v>2</v>
      </c>
      <c r="L2043">
        <v>6</v>
      </c>
      <c r="M2043" t="s">
        <v>5071</v>
      </c>
      <c r="N2043" t="s">
        <v>5071</v>
      </c>
      <c r="O2043">
        <v>1</v>
      </c>
      <c r="P2043">
        <v>0</v>
      </c>
    </row>
    <row r="2044" spans="1:16" x14ac:dyDescent="0.3">
      <c r="A2044" t="s">
        <v>3951</v>
      </c>
      <c r="B2044" s="1">
        <v>46060.811111111114</v>
      </c>
      <c r="C2044" t="s">
        <v>40</v>
      </c>
      <c r="D2044" t="s">
        <v>22</v>
      </c>
      <c r="E2044" t="s">
        <v>16</v>
      </c>
      <c r="F2044" t="s">
        <v>13</v>
      </c>
      <c r="G2044">
        <v>0.81111111111111112</v>
      </c>
      <c r="H2044" s="1">
        <v>46060</v>
      </c>
      <c r="I2044">
        <v>2</v>
      </c>
      <c r="J2044">
        <v>5</v>
      </c>
      <c r="K2044">
        <v>1</v>
      </c>
      <c r="L2044">
        <v>5</v>
      </c>
      <c r="M2044" t="s">
        <v>5071</v>
      </c>
      <c r="N2044" t="s">
        <v>5071</v>
      </c>
      <c r="O2044">
        <v>1</v>
      </c>
      <c r="P2044">
        <v>0</v>
      </c>
    </row>
    <row r="2045" spans="1:16" x14ac:dyDescent="0.3">
      <c r="A2045" t="s">
        <v>3489</v>
      </c>
      <c r="B2045" s="1">
        <v>46060.813194444447</v>
      </c>
      <c r="C2045" t="s">
        <v>26</v>
      </c>
      <c r="D2045" t="s">
        <v>18</v>
      </c>
      <c r="E2045" t="s">
        <v>19</v>
      </c>
      <c r="F2045" t="s">
        <v>20</v>
      </c>
      <c r="G2045">
        <v>0.81319444444444444</v>
      </c>
      <c r="H2045" s="1">
        <v>46060</v>
      </c>
      <c r="I2045">
        <v>2</v>
      </c>
      <c r="J2045">
        <v>3</v>
      </c>
      <c r="K2045">
        <v>2</v>
      </c>
      <c r="L2045">
        <v>6</v>
      </c>
      <c r="M2045" t="s">
        <v>5071</v>
      </c>
      <c r="N2045" t="s">
        <v>5071</v>
      </c>
      <c r="O2045">
        <v>1</v>
      </c>
      <c r="P2045">
        <v>0</v>
      </c>
    </row>
    <row r="2046" spans="1:16" x14ac:dyDescent="0.3">
      <c r="A2046" t="s">
        <v>3631</v>
      </c>
      <c r="B2046" s="1">
        <v>46060.820833333331</v>
      </c>
      <c r="C2046" t="s">
        <v>35</v>
      </c>
      <c r="D2046" t="s">
        <v>8</v>
      </c>
      <c r="E2046" t="s">
        <v>16</v>
      </c>
      <c r="F2046" t="s">
        <v>20</v>
      </c>
      <c r="G2046">
        <v>0.8208333333333333</v>
      </c>
      <c r="H2046" s="1">
        <v>46060</v>
      </c>
      <c r="I2046">
        <v>2</v>
      </c>
      <c r="J2046">
        <v>1</v>
      </c>
      <c r="K2046">
        <v>2</v>
      </c>
      <c r="L2046">
        <v>2</v>
      </c>
      <c r="M2046" t="s">
        <v>5069</v>
      </c>
      <c r="N2046" t="s">
        <v>5069</v>
      </c>
      <c r="O2046">
        <v>1</v>
      </c>
      <c r="P2046">
        <v>0</v>
      </c>
    </row>
    <row r="2047" spans="1:16" x14ac:dyDescent="0.3">
      <c r="A2047" t="s">
        <v>1420</v>
      </c>
      <c r="B2047" s="1">
        <v>46060.863194444442</v>
      </c>
      <c r="C2047" t="s">
        <v>12</v>
      </c>
      <c r="D2047" t="s">
        <v>18</v>
      </c>
      <c r="E2047" t="s">
        <v>31</v>
      </c>
      <c r="F2047" t="s">
        <v>13</v>
      </c>
      <c r="G2047">
        <v>0.86319444444444449</v>
      </c>
      <c r="H2047" s="1">
        <v>46060</v>
      </c>
      <c r="I2047">
        <v>2</v>
      </c>
      <c r="J2047">
        <v>1</v>
      </c>
      <c r="K2047">
        <v>1</v>
      </c>
      <c r="L2047">
        <v>1</v>
      </c>
      <c r="M2047" t="s">
        <v>5069</v>
      </c>
      <c r="N2047" t="s">
        <v>5069</v>
      </c>
      <c r="O2047">
        <v>1</v>
      </c>
      <c r="P2047">
        <v>0</v>
      </c>
    </row>
    <row r="2048" spans="1:16" x14ac:dyDescent="0.3">
      <c r="A2048" t="s">
        <v>4936</v>
      </c>
      <c r="B2048" s="1">
        <v>46060.872916666667</v>
      </c>
      <c r="C2048" t="s">
        <v>7</v>
      </c>
      <c r="D2048" t="s">
        <v>8</v>
      </c>
      <c r="E2048" t="s">
        <v>19</v>
      </c>
      <c r="F2048" t="s">
        <v>20</v>
      </c>
      <c r="G2048">
        <v>0.87291666666666667</v>
      </c>
      <c r="H2048" s="1">
        <v>46060</v>
      </c>
      <c r="I2048">
        <v>2</v>
      </c>
      <c r="J2048">
        <v>3</v>
      </c>
      <c r="K2048">
        <v>2</v>
      </c>
      <c r="L2048">
        <v>6</v>
      </c>
      <c r="M2048" t="s">
        <v>5071</v>
      </c>
      <c r="N2048" t="s">
        <v>5071</v>
      </c>
      <c r="O2048">
        <v>1</v>
      </c>
      <c r="P2048">
        <v>0</v>
      </c>
    </row>
    <row r="2049" spans="1:16" x14ac:dyDescent="0.3">
      <c r="A2049" t="s">
        <v>61</v>
      </c>
      <c r="B2049" s="1">
        <v>46060.874305555553</v>
      </c>
      <c r="C2049" t="s">
        <v>7</v>
      </c>
      <c r="D2049" t="s">
        <v>8</v>
      </c>
      <c r="E2049" t="s">
        <v>19</v>
      </c>
      <c r="F2049" t="s">
        <v>10</v>
      </c>
      <c r="G2049">
        <v>0.87430555555555556</v>
      </c>
      <c r="H2049" s="1">
        <v>46060</v>
      </c>
      <c r="I2049">
        <v>2</v>
      </c>
      <c r="J2049">
        <v>3</v>
      </c>
      <c r="K2049">
        <v>2</v>
      </c>
      <c r="L2049">
        <v>6</v>
      </c>
      <c r="M2049" t="s">
        <v>5071</v>
      </c>
      <c r="N2049" t="s">
        <v>5071</v>
      </c>
      <c r="O2049">
        <v>1</v>
      </c>
      <c r="P2049">
        <v>0</v>
      </c>
    </row>
    <row r="2050" spans="1:16" x14ac:dyDescent="0.3">
      <c r="A2050" t="s">
        <v>3870</v>
      </c>
      <c r="B2050" s="1">
        <v>46060.880555555559</v>
      </c>
      <c r="C2050" t="s">
        <v>47</v>
      </c>
      <c r="D2050" t="s">
        <v>18</v>
      </c>
      <c r="E2050" t="s">
        <v>31</v>
      </c>
      <c r="F2050" t="s">
        <v>13</v>
      </c>
      <c r="G2050">
        <v>0.88055555555555554</v>
      </c>
      <c r="H2050" s="1">
        <v>46060</v>
      </c>
      <c r="I2050">
        <v>2</v>
      </c>
      <c r="J2050">
        <v>1</v>
      </c>
      <c r="K2050">
        <v>1</v>
      </c>
      <c r="L2050">
        <v>1</v>
      </c>
      <c r="M2050" t="s">
        <v>5069</v>
      </c>
      <c r="N2050" t="s">
        <v>5069</v>
      </c>
      <c r="O2050">
        <v>1</v>
      </c>
      <c r="P2050">
        <v>0</v>
      </c>
    </row>
    <row r="2051" spans="1:16" x14ac:dyDescent="0.3">
      <c r="A2051" t="s">
        <v>1353</v>
      </c>
      <c r="B2051" s="1">
        <v>46060.881249999999</v>
      </c>
      <c r="C2051" t="s">
        <v>7</v>
      </c>
      <c r="D2051" t="s">
        <v>22</v>
      </c>
      <c r="E2051" t="s">
        <v>19</v>
      </c>
      <c r="F2051" t="s">
        <v>10</v>
      </c>
      <c r="G2051">
        <v>0.88124999999999998</v>
      </c>
      <c r="H2051" s="1">
        <v>46060</v>
      </c>
      <c r="I2051">
        <v>2</v>
      </c>
      <c r="J2051">
        <v>3</v>
      </c>
      <c r="K2051">
        <v>2</v>
      </c>
      <c r="L2051">
        <v>6</v>
      </c>
      <c r="M2051" t="s">
        <v>5071</v>
      </c>
      <c r="N2051" t="s">
        <v>5071</v>
      </c>
      <c r="O2051">
        <v>1</v>
      </c>
      <c r="P2051">
        <v>0</v>
      </c>
    </row>
    <row r="2052" spans="1:16" x14ac:dyDescent="0.3">
      <c r="A2052" t="s">
        <v>1454</v>
      </c>
      <c r="B2052" s="1">
        <v>46060.929861111108</v>
      </c>
      <c r="C2052" t="s">
        <v>26</v>
      </c>
      <c r="D2052" t="s">
        <v>15</v>
      </c>
      <c r="E2052" t="s">
        <v>19</v>
      </c>
      <c r="F2052" t="s">
        <v>20</v>
      </c>
      <c r="G2052">
        <v>0.92986111111111114</v>
      </c>
      <c r="H2052" s="1">
        <v>46060</v>
      </c>
      <c r="I2052">
        <v>2</v>
      </c>
      <c r="J2052">
        <v>3</v>
      </c>
      <c r="K2052">
        <v>2</v>
      </c>
      <c r="L2052">
        <v>6</v>
      </c>
      <c r="M2052" t="s">
        <v>5071</v>
      </c>
      <c r="N2052" t="s">
        <v>5071</v>
      </c>
      <c r="O2052">
        <v>1</v>
      </c>
      <c r="P2052">
        <v>0</v>
      </c>
    </row>
    <row r="2053" spans="1:16" x14ac:dyDescent="0.3">
      <c r="A2053" t="s">
        <v>4335</v>
      </c>
      <c r="B2053" s="1">
        <v>46060.955555555556</v>
      </c>
      <c r="C2053" t="s">
        <v>7</v>
      </c>
      <c r="D2053" t="s">
        <v>18</v>
      </c>
      <c r="E2053" t="s">
        <v>19</v>
      </c>
      <c r="F2053" t="s">
        <v>20</v>
      </c>
      <c r="G2053">
        <v>0.9555555555555556</v>
      </c>
      <c r="H2053" s="1">
        <v>46060</v>
      </c>
      <c r="I2053">
        <v>2</v>
      </c>
      <c r="J2053">
        <v>3</v>
      </c>
      <c r="K2053">
        <v>2</v>
      </c>
      <c r="L2053">
        <v>6</v>
      </c>
      <c r="M2053" t="s">
        <v>5071</v>
      </c>
      <c r="N2053" t="s">
        <v>5071</v>
      </c>
      <c r="O2053">
        <v>1</v>
      </c>
      <c r="P2053">
        <v>0</v>
      </c>
    </row>
    <row r="2054" spans="1:16" x14ac:dyDescent="0.3">
      <c r="A2054" t="s">
        <v>2027</v>
      </c>
      <c r="B2054" s="1">
        <v>46060.98333333333</v>
      </c>
      <c r="C2054" t="s">
        <v>7</v>
      </c>
      <c r="D2054" t="s">
        <v>22</v>
      </c>
      <c r="E2054" t="s">
        <v>19</v>
      </c>
      <c r="F2054" t="s">
        <v>10</v>
      </c>
      <c r="G2054">
        <v>0.98333333333333328</v>
      </c>
      <c r="H2054" s="1">
        <v>46060</v>
      </c>
      <c r="I2054">
        <v>2</v>
      </c>
      <c r="J2054">
        <v>3</v>
      </c>
      <c r="K2054">
        <v>2</v>
      </c>
      <c r="L2054">
        <v>6</v>
      </c>
      <c r="M2054" t="s">
        <v>5071</v>
      </c>
      <c r="N2054" t="s">
        <v>5071</v>
      </c>
      <c r="O2054">
        <v>1</v>
      </c>
      <c r="P2054">
        <v>0</v>
      </c>
    </row>
    <row r="2055" spans="1:16" x14ac:dyDescent="0.3">
      <c r="A2055" t="s">
        <v>1854</v>
      </c>
      <c r="B2055" s="1">
        <v>46060.990972222222</v>
      </c>
      <c r="C2055" t="s">
        <v>26</v>
      </c>
      <c r="D2055" t="s">
        <v>18</v>
      </c>
      <c r="E2055" t="s">
        <v>16</v>
      </c>
      <c r="F2055" t="s">
        <v>20</v>
      </c>
      <c r="G2055">
        <v>0.99097222222222225</v>
      </c>
      <c r="H2055" s="1">
        <v>46060</v>
      </c>
      <c r="I2055">
        <v>2</v>
      </c>
      <c r="J2055">
        <v>3</v>
      </c>
      <c r="K2055">
        <v>2</v>
      </c>
      <c r="L2055">
        <v>6</v>
      </c>
      <c r="M2055" t="s">
        <v>5071</v>
      </c>
      <c r="N2055" t="s">
        <v>5071</v>
      </c>
      <c r="O2055">
        <v>1</v>
      </c>
      <c r="P2055">
        <v>0</v>
      </c>
    </row>
    <row r="2056" spans="1:16" x14ac:dyDescent="0.3">
      <c r="A2056" t="s">
        <v>237</v>
      </c>
      <c r="B2056" s="1">
        <v>46061.005555555559</v>
      </c>
      <c r="C2056" t="s">
        <v>7</v>
      </c>
      <c r="D2056" t="s">
        <v>8</v>
      </c>
      <c r="E2056" t="s">
        <v>19</v>
      </c>
      <c r="F2056" t="s">
        <v>20</v>
      </c>
      <c r="G2056">
        <v>5.5555555555555558E-3</v>
      </c>
      <c r="H2056" s="1">
        <v>46061</v>
      </c>
      <c r="I2056">
        <v>2</v>
      </c>
      <c r="J2056">
        <v>3</v>
      </c>
      <c r="K2056">
        <v>2</v>
      </c>
      <c r="L2056">
        <v>6</v>
      </c>
      <c r="M2056" t="s">
        <v>5071</v>
      </c>
      <c r="N2056" t="s">
        <v>5071</v>
      </c>
      <c r="O2056">
        <v>1</v>
      </c>
      <c r="P2056">
        <v>0</v>
      </c>
    </row>
    <row r="2057" spans="1:16" x14ac:dyDescent="0.3">
      <c r="A2057" t="s">
        <v>2998</v>
      </c>
      <c r="B2057" s="1">
        <v>46061.02847222222</v>
      </c>
      <c r="C2057" t="s">
        <v>7</v>
      </c>
      <c r="D2057" t="s">
        <v>22</v>
      </c>
      <c r="E2057" t="s">
        <v>19</v>
      </c>
      <c r="F2057" t="s">
        <v>10</v>
      </c>
      <c r="G2057">
        <v>2.8472222222222222E-2</v>
      </c>
      <c r="H2057" s="1">
        <v>46061</v>
      </c>
      <c r="I2057">
        <v>2</v>
      </c>
      <c r="J2057">
        <v>3</v>
      </c>
      <c r="K2057">
        <v>2</v>
      </c>
      <c r="L2057">
        <v>6</v>
      </c>
      <c r="M2057" t="s">
        <v>5071</v>
      </c>
      <c r="N2057" t="s">
        <v>5071</v>
      </c>
      <c r="O2057">
        <v>1</v>
      </c>
      <c r="P2057">
        <v>0</v>
      </c>
    </row>
    <row r="2058" spans="1:16" x14ac:dyDescent="0.3">
      <c r="A2058" t="s">
        <v>595</v>
      </c>
      <c r="B2058" s="1">
        <v>46061.081944444442</v>
      </c>
      <c r="C2058" t="s">
        <v>7</v>
      </c>
      <c r="D2058" t="s">
        <v>18</v>
      </c>
      <c r="E2058" t="s">
        <v>19</v>
      </c>
      <c r="F2058" t="s">
        <v>20</v>
      </c>
      <c r="G2058">
        <v>8.1944444444444445E-2</v>
      </c>
      <c r="H2058" s="1">
        <v>46061</v>
      </c>
      <c r="I2058">
        <v>2</v>
      </c>
      <c r="J2058">
        <v>3</v>
      </c>
      <c r="K2058">
        <v>2</v>
      </c>
      <c r="L2058">
        <v>6</v>
      </c>
      <c r="M2058" t="s">
        <v>5071</v>
      </c>
      <c r="N2058" t="s">
        <v>5071</v>
      </c>
      <c r="O2058">
        <v>1</v>
      </c>
      <c r="P2058">
        <v>0</v>
      </c>
    </row>
    <row r="2059" spans="1:16" x14ac:dyDescent="0.3">
      <c r="A2059" t="s">
        <v>2468</v>
      </c>
      <c r="B2059" s="1">
        <v>46061.113888888889</v>
      </c>
      <c r="C2059" t="s">
        <v>40</v>
      </c>
      <c r="D2059" t="s">
        <v>8</v>
      </c>
      <c r="E2059" t="s">
        <v>16</v>
      </c>
      <c r="F2059" t="s">
        <v>33</v>
      </c>
      <c r="G2059">
        <v>0.11388888888888889</v>
      </c>
      <c r="H2059" s="1">
        <v>46061</v>
      </c>
      <c r="I2059">
        <v>2</v>
      </c>
      <c r="J2059">
        <v>5</v>
      </c>
      <c r="K2059">
        <v>4</v>
      </c>
      <c r="L2059">
        <v>20</v>
      </c>
      <c r="M2059" t="s">
        <v>5075</v>
      </c>
      <c r="N2059" t="s">
        <v>5076</v>
      </c>
      <c r="O2059">
        <v>1</v>
      </c>
      <c r="P2059">
        <v>1</v>
      </c>
    </row>
    <row r="2060" spans="1:16" x14ac:dyDescent="0.3">
      <c r="A2060" t="s">
        <v>2247</v>
      </c>
      <c r="B2060" s="1">
        <v>46061.121527777781</v>
      </c>
      <c r="C2060" t="s">
        <v>47</v>
      </c>
      <c r="D2060" t="s">
        <v>18</v>
      </c>
      <c r="E2060" t="s">
        <v>19</v>
      </c>
      <c r="F2060" t="s">
        <v>10</v>
      </c>
      <c r="G2060">
        <v>0.12152777777777778</v>
      </c>
      <c r="H2060" s="1">
        <v>46061</v>
      </c>
      <c r="I2060">
        <v>2</v>
      </c>
      <c r="J2060">
        <v>1</v>
      </c>
      <c r="K2060">
        <v>2</v>
      </c>
      <c r="L2060">
        <v>2</v>
      </c>
      <c r="M2060" t="s">
        <v>5069</v>
      </c>
      <c r="N2060" t="s">
        <v>5069</v>
      </c>
      <c r="O2060">
        <v>1</v>
      </c>
      <c r="P2060">
        <v>0</v>
      </c>
    </row>
    <row r="2061" spans="1:16" x14ac:dyDescent="0.3">
      <c r="A2061" t="s">
        <v>4095</v>
      </c>
      <c r="B2061" s="1">
        <v>46061.126388888886</v>
      </c>
      <c r="C2061" t="s">
        <v>7</v>
      </c>
      <c r="D2061" t="s">
        <v>18</v>
      </c>
      <c r="E2061" t="s">
        <v>19</v>
      </c>
      <c r="F2061" t="s">
        <v>20</v>
      </c>
      <c r="G2061">
        <v>0.12638888888888888</v>
      </c>
      <c r="H2061" s="1">
        <v>46061</v>
      </c>
      <c r="I2061">
        <v>2</v>
      </c>
      <c r="J2061">
        <v>3</v>
      </c>
      <c r="K2061">
        <v>2</v>
      </c>
      <c r="L2061">
        <v>6</v>
      </c>
      <c r="M2061" t="s">
        <v>5071</v>
      </c>
      <c r="N2061" t="s">
        <v>5071</v>
      </c>
      <c r="O2061">
        <v>1</v>
      </c>
      <c r="P2061">
        <v>0</v>
      </c>
    </row>
    <row r="2062" spans="1:16" x14ac:dyDescent="0.3">
      <c r="A2062" t="s">
        <v>2407</v>
      </c>
      <c r="B2062" s="1">
        <v>46061.145138888889</v>
      </c>
      <c r="C2062" t="s">
        <v>7</v>
      </c>
      <c r="D2062" t="s">
        <v>18</v>
      </c>
      <c r="E2062" t="s">
        <v>19</v>
      </c>
      <c r="F2062" t="s">
        <v>33</v>
      </c>
      <c r="G2062">
        <v>0.1451388888888889</v>
      </c>
      <c r="H2062" s="1">
        <v>46061</v>
      </c>
      <c r="I2062">
        <v>2</v>
      </c>
      <c r="J2062">
        <v>3</v>
      </c>
      <c r="K2062">
        <v>4</v>
      </c>
      <c r="L2062">
        <v>12</v>
      </c>
      <c r="M2062" t="s">
        <v>5073</v>
      </c>
      <c r="N2062" t="s">
        <v>5073</v>
      </c>
      <c r="O2062">
        <v>1</v>
      </c>
      <c r="P2062">
        <v>1</v>
      </c>
    </row>
    <row r="2063" spans="1:16" x14ac:dyDescent="0.3">
      <c r="A2063" t="s">
        <v>1359</v>
      </c>
      <c r="B2063" s="1">
        <v>46061.146527777775</v>
      </c>
      <c r="C2063" t="s">
        <v>7</v>
      </c>
      <c r="D2063" t="s">
        <v>22</v>
      </c>
      <c r="E2063" t="s">
        <v>19</v>
      </c>
      <c r="F2063" t="s">
        <v>33</v>
      </c>
      <c r="G2063">
        <v>0.14652777777777778</v>
      </c>
      <c r="H2063" s="1">
        <v>46061</v>
      </c>
      <c r="I2063">
        <v>2</v>
      </c>
      <c r="J2063">
        <v>3</v>
      </c>
      <c r="K2063">
        <v>4</v>
      </c>
      <c r="L2063">
        <v>12</v>
      </c>
      <c r="M2063" t="s">
        <v>5073</v>
      </c>
      <c r="N2063" t="s">
        <v>5073</v>
      </c>
      <c r="O2063">
        <v>1</v>
      </c>
      <c r="P2063">
        <v>1</v>
      </c>
    </row>
    <row r="2064" spans="1:16" x14ac:dyDescent="0.3">
      <c r="A2064" t="s">
        <v>437</v>
      </c>
      <c r="B2064" s="1">
        <v>46061.151388888888</v>
      </c>
      <c r="C2064" t="s">
        <v>47</v>
      </c>
      <c r="D2064" t="s">
        <v>15</v>
      </c>
      <c r="E2064" t="s">
        <v>19</v>
      </c>
      <c r="F2064" t="s">
        <v>33</v>
      </c>
      <c r="G2064">
        <v>0.15138888888888888</v>
      </c>
      <c r="H2064" s="1">
        <v>46061</v>
      </c>
      <c r="I2064">
        <v>2</v>
      </c>
      <c r="J2064">
        <v>1</v>
      </c>
      <c r="K2064">
        <v>4</v>
      </c>
      <c r="L2064">
        <v>4</v>
      </c>
      <c r="M2064" t="s">
        <v>5069</v>
      </c>
      <c r="N2064" t="s">
        <v>5069</v>
      </c>
      <c r="O2064">
        <v>1</v>
      </c>
      <c r="P2064">
        <v>1</v>
      </c>
    </row>
    <row r="2065" spans="1:16" x14ac:dyDescent="0.3">
      <c r="A2065" t="s">
        <v>2070</v>
      </c>
      <c r="B2065" s="1">
        <v>46061.201388888891</v>
      </c>
      <c r="C2065" t="s">
        <v>7</v>
      </c>
      <c r="D2065" t="s">
        <v>15</v>
      </c>
      <c r="E2065" t="s">
        <v>19</v>
      </c>
      <c r="F2065" t="s">
        <v>20</v>
      </c>
      <c r="G2065">
        <v>0.2013888888888889</v>
      </c>
      <c r="H2065" s="1">
        <v>46061</v>
      </c>
      <c r="I2065">
        <v>2</v>
      </c>
      <c r="J2065">
        <v>3</v>
      </c>
      <c r="K2065">
        <v>2</v>
      </c>
      <c r="L2065">
        <v>6</v>
      </c>
      <c r="M2065" t="s">
        <v>5071</v>
      </c>
      <c r="N2065" t="s">
        <v>5071</v>
      </c>
      <c r="O2065">
        <v>1</v>
      </c>
      <c r="P2065">
        <v>0</v>
      </c>
    </row>
    <row r="2066" spans="1:16" x14ac:dyDescent="0.3">
      <c r="A2066" t="s">
        <v>2049</v>
      </c>
      <c r="B2066" s="1">
        <v>46061.202777777777</v>
      </c>
      <c r="C2066" t="s">
        <v>7</v>
      </c>
      <c r="D2066" t="s">
        <v>18</v>
      </c>
      <c r="E2066" t="s">
        <v>19</v>
      </c>
      <c r="F2066" t="s">
        <v>10</v>
      </c>
      <c r="G2066">
        <v>0.20277777777777778</v>
      </c>
      <c r="H2066" s="1">
        <v>46061</v>
      </c>
      <c r="I2066">
        <v>2</v>
      </c>
      <c r="J2066">
        <v>3</v>
      </c>
      <c r="K2066">
        <v>2</v>
      </c>
      <c r="L2066">
        <v>6</v>
      </c>
      <c r="M2066" t="s">
        <v>5071</v>
      </c>
      <c r="N2066" t="s">
        <v>5071</v>
      </c>
      <c r="O2066">
        <v>1</v>
      </c>
      <c r="P2066">
        <v>0</v>
      </c>
    </row>
    <row r="2067" spans="1:16" x14ac:dyDescent="0.3">
      <c r="A2067" t="s">
        <v>3823</v>
      </c>
      <c r="B2067" s="1">
        <v>46061.213194444441</v>
      </c>
      <c r="C2067" t="s">
        <v>7</v>
      </c>
      <c r="D2067" t="s">
        <v>15</v>
      </c>
      <c r="E2067" t="s">
        <v>19</v>
      </c>
      <c r="F2067" t="s">
        <v>20</v>
      </c>
      <c r="G2067">
        <v>0.21319444444444444</v>
      </c>
      <c r="H2067" s="1">
        <v>46061</v>
      </c>
      <c r="I2067">
        <v>2</v>
      </c>
      <c r="J2067">
        <v>3</v>
      </c>
      <c r="K2067">
        <v>2</v>
      </c>
      <c r="L2067">
        <v>6</v>
      </c>
      <c r="M2067" t="s">
        <v>5071</v>
      </c>
      <c r="N2067" t="s">
        <v>5071</v>
      </c>
      <c r="O2067">
        <v>1</v>
      </c>
      <c r="P2067">
        <v>0</v>
      </c>
    </row>
    <row r="2068" spans="1:16" x14ac:dyDescent="0.3">
      <c r="A2068" t="s">
        <v>4765</v>
      </c>
      <c r="B2068" s="1">
        <v>46061.220138888886</v>
      </c>
      <c r="C2068" t="s">
        <v>12</v>
      </c>
      <c r="D2068" t="s">
        <v>22</v>
      </c>
      <c r="E2068" t="s">
        <v>19</v>
      </c>
      <c r="F2068" t="s">
        <v>33</v>
      </c>
      <c r="G2068">
        <v>0.22013888888888888</v>
      </c>
      <c r="H2068" s="1">
        <v>46061</v>
      </c>
      <c r="I2068">
        <v>2</v>
      </c>
      <c r="J2068">
        <v>1</v>
      </c>
      <c r="K2068">
        <v>4</v>
      </c>
      <c r="L2068">
        <v>4</v>
      </c>
      <c r="M2068" t="s">
        <v>5069</v>
      </c>
      <c r="N2068" t="s">
        <v>5069</v>
      </c>
      <c r="O2068">
        <v>1</v>
      </c>
      <c r="P2068">
        <v>1</v>
      </c>
    </row>
    <row r="2069" spans="1:16" x14ac:dyDescent="0.3">
      <c r="A2069" t="s">
        <v>1799</v>
      </c>
      <c r="B2069" s="1">
        <v>46061.232638888891</v>
      </c>
      <c r="C2069" t="s">
        <v>7</v>
      </c>
      <c r="D2069" t="s">
        <v>22</v>
      </c>
      <c r="E2069" t="s">
        <v>19</v>
      </c>
      <c r="F2069" t="s">
        <v>10</v>
      </c>
      <c r="G2069">
        <v>0.2326388888888889</v>
      </c>
      <c r="H2069" s="1">
        <v>46061</v>
      </c>
      <c r="I2069">
        <v>2</v>
      </c>
      <c r="J2069">
        <v>3</v>
      </c>
      <c r="K2069">
        <v>2</v>
      </c>
      <c r="L2069">
        <v>6</v>
      </c>
      <c r="M2069" t="s">
        <v>5071</v>
      </c>
      <c r="N2069" t="s">
        <v>5071</v>
      </c>
      <c r="O2069">
        <v>1</v>
      </c>
      <c r="P2069">
        <v>0</v>
      </c>
    </row>
    <row r="2070" spans="1:16" x14ac:dyDescent="0.3">
      <c r="A2070" t="s">
        <v>190</v>
      </c>
      <c r="B2070" s="1">
        <v>46061.338194444441</v>
      </c>
      <c r="C2070" t="s">
        <v>26</v>
      </c>
      <c r="D2070" t="s">
        <v>15</v>
      </c>
      <c r="E2070" t="s">
        <v>31</v>
      </c>
      <c r="F2070" t="s">
        <v>13</v>
      </c>
      <c r="G2070">
        <v>0.33819444444444446</v>
      </c>
      <c r="H2070" s="1">
        <v>46061</v>
      </c>
      <c r="I2070">
        <v>2</v>
      </c>
      <c r="J2070">
        <v>3</v>
      </c>
      <c r="K2070">
        <v>1</v>
      </c>
      <c r="L2070">
        <v>3</v>
      </c>
      <c r="M2070" t="s">
        <v>5069</v>
      </c>
      <c r="N2070" t="s">
        <v>5069</v>
      </c>
      <c r="O2070">
        <v>1</v>
      </c>
      <c r="P2070">
        <v>0</v>
      </c>
    </row>
    <row r="2071" spans="1:16" x14ac:dyDescent="0.3">
      <c r="A2071" t="s">
        <v>1430</v>
      </c>
      <c r="B2071" s="1">
        <v>46061.363888888889</v>
      </c>
      <c r="C2071" t="s">
        <v>7</v>
      </c>
      <c r="D2071" t="s">
        <v>8</v>
      </c>
      <c r="E2071" t="s">
        <v>9</v>
      </c>
      <c r="F2071" t="s">
        <v>20</v>
      </c>
      <c r="G2071">
        <v>0.36388888888888887</v>
      </c>
      <c r="H2071" s="1">
        <v>46061</v>
      </c>
      <c r="I2071">
        <v>2</v>
      </c>
      <c r="J2071">
        <v>3</v>
      </c>
      <c r="K2071">
        <v>2</v>
      </c>
      <c r="L2071">
        <v>6</v>
      </c>
      <c r="M2071" t="s">
        <v>5071</v>
      </c>
      <c r="N2071" t="s">
        <v>5071</v>
      </c>
      <c r="O2071">
        <v>1</v>
      </c>
      <c r="P2071">
        <v>0</v>
      </c>
    </row>
    <row r="2072" spans="1:16" x14ac:dyDescent="0.3">
      <c r="A2072" t="s">
        <v>3653</v>
      </c>
      <c r="B2072" s="1">
        <v>46061.365277777775</v>
      </c>
      <c r="C2072" t="s">
        <v>7</v>
      </c>
      <c r="D2072" t="s">
        <v>22</v>
      </c>
      <c r="E2072" t="s">
        <v>19</v>
      </c>
      <c r="F2072" t="s">
        <v>33</v>
      </c>
      <c r="G2072">
        <v>0.36527777777777776</v>
      </c>
      <c r="H2072" s="1">
        <v>46061</v>
      </c>
      <c r="I2072">
        <v>2</v>
      </c>
      <c r="J2072">
        <v>3</v>
      </c>
      <c r="K2072">
        <v>4</v>
      </c>
      <c r="L2072">
        <v>12</v>
      </c>
      <c r="M2072" t="s">
        <v>5073</v>
      </c>
      <c r="N2072" t="s">
        <v>5073</v>
      </c>
      <c r="O2072">
        <v>1</v>
      </c>
      <c r="P2072">
        <v>1</v>
      </c>
    </row>
    <row r="2073" spans="1:16" x14ac:dyDescent="0.3">
      <c r="A2073" t="s">
        <v>3904</v>
      </c>
      <c r="B2073" s="1">
        <v>46061.37777777778</v>
      </c>
      <c r="C2073" t="s">
        <v>26</v>
      </c>
      <c r="D2073" t="s">
        <v>18</v>
      </c>
      <c r="E2073" t="s">
        <v>19</v>
      </c>
      <c r="F2073" t="s">
        <v>10</v>
      </c>
      <c r="G2073">
        <v>0.37777777777777777</v>
      </c>
      <c r="H2073" s="1">
        <v>46061</v>
      </c>
      <c r="I2073">
        <v>2</v>
      </c>
      <c r="J2073">
        <v>3</v>
      </c>
      <c r="K2073">
        <v>2</v>
      </c>
      <c r="L2073">
        <v>6</v>
      </c>
      <c r="M2073" t="s">
        <v>5071</v>
      </c>
      <c r="N2073" t="s">
        <v>5071</v>
      </c>
      <c r="O2073">
        <v>1</v>
      </c>
      <c r="P2073">
        <v>0</v>
      </c>
    </row>
    <row r="2074" spans="1:16" x14ac:dyDescent="0.3">
      <c r="A2074" t="s">
        <v>2447</v>
      </c>
      <c r="B2074" s="1">
        <v>46061.390277777777</v>
      </c>
      <c r="C2074" t="s">
        <v>7</v>
      </c>
      <c r="D2074" t="s">
        <v>8</v>
      </c>
      <c r="E2074" t="s">
        <v>16</v>
      </c>
      <c r="F2074" t="s">
        <v>10</v>
      </c>
      <c r="G2074">
        <v>0.39027777777777778</v>
      </c>
      <c r="H2074" s="1">
        <v>46061</v>
      </c>
      <c r="I2074">
        <v>2</v>
      </c>
      <c r="J2074">
        <v>3</v>
      </c>
      <c r="K2074">
        <v>2</v>
      </c>
      <c r="L2074">
        <v>6</v>
      </c>
      <c r="M2074" t="s">
        <v>5071</v>
      </c>
      <c r="N2074" t="s">
        <v>5071</v>
      </c>
      <c r="O2074">
        <v>1</v>
      </c>
      <c r="P2074">
        <v>0</v>
      </c>
    </row>
    <row r="2075" spans="1:16" x14ac:dyDescent="0.3">
      <c r="A2075" t="s">
        <v>4330</v>
      </c>
      <c r="B2075" s="1">
        <v>46061.429861111108</v>
      </c>
      <c r="C2075" t="s">
        <v>7</v>
      </c>
      <c r="D2075" t="s">
        <v>8</v>
      </c>
      <c r="E2075" t="s">
        <v>19</v>
      </c>
      <c r="F2075" t="s">
        <v>33</v>
      </c>
      <c r="G2075">
        <v>0.42986111111111114</v>
      </c>
      <c r="H2075" s="1">
        <v>46061</v>
      </c>
      <c r="I2075">
        <v>2</v>
      </c>
      <c r="J2075">
        <v>3</v>
      </c>
      <c r="K2075">
        <v>4</v>
      </c>
      <c r="L2075">
        <v>12</v>
      </c>
      <c r="M2075" t="s">
        <v>5073</v>
      </c>
      <c r="N2075" t="s">
        <v>5073</v>
      </c>
      <c r="O2075">
        <v>1</v>
      </c>
      <c r="P2075">
        <v>1</v>
      </c>
    </row>
    <row r="2076" spans="1:16" x14ac:dyDescent="0.3">
      <c r="A2076" t="s">
        <v>1590</v>
      </c>
      <c r="B2076" s="1">
        <v>46061.436805555553</v>
      </c>
      <c r="C2076" t="s">
        <v>26</v>
      </c>
      <c r="D2076" t="s">
        <v>15</v>
      </c>
      <c r="E2076" t="s">
        <v>16</v>
      </c>
      <c r="F2076" t="s">
        <v>10</v>
      </c>
      <c r="G2076">
        <v>0.43680555555555556</v>
      </c>
      <c r="H2076" s="1">
        <v>46061</v>
      </c>
      <c r="I2076">
        <v>2</v>
      </c>
      <c r="J2076">
        <v>3</v>
      </c>
      <c r="K2076">
        <v>2</v>
      </c>
      <c r="L2076">
        <v>6</v>
      </c>
      <c r="M2076" t="s">
        <v>5071</v>
      </c>
      <c r="N2076" t="s">
        <v>5071</v>
      </c>
      <c r="O2076">
        <v>1</v>
      </c>
      <c r="P2076">
        <v>0</v>
      </c>
    </row>
    <row r="2077" spans="1:16" x14ac:dyDescent="0.3">
      <c r="A2077" t="s">
        <v>4396</v>
      </c>
      <c r="B2077" s="1">
        <v>46061.441666666666</v>
      </c>
      <c r="C2077" t="s">
        <v>26</v>
      </c>
      <c r="D2077" t="s">
        <v>15</v>
      </c>
      <c r="E2077" t="s">
        <v>31</v>
      </c>
      <c r="F2077" t="s">
        <v>13</v>
      </c>
      <c r="G2077">
        <v>0.44166666666666665</v>
      </c>
      <c r="H2077" s="1">
        <v>46061</v>
      </c>
      <c r="I2077">
        <v>2</v>
      </c>
      <c r="J2077">
        <v>3</v>
      </c>
      <c r="K2077">
        <v>1</v>
      </c>
      <c r="L2077">
        <v>3</v>
      </c>
      <c r="M2077" t="s">
        <v>5069</v>
      </c>
      <c r="N2077" t="s">
        <v>5069</v>
      </c>
      <c r="O2077">
        <v>1</v>
      </c>
      <c r="P2077">
        <v>0</v>
      </c>
    </row>
    <row r="2078" spans="1:16" x14ac:dyDescent="0.3">
      <c r="A2078" t="s">
        <v>2654</v>
      </c>
      <c r="B2078" s="1">
        <v>46061.477777777778</v>
      </c>
      <c r="C2078" t="s">
        <v>12</v>
      </c>
      <c r="D2078" t="s">
        <v>15</v>
      </c>
      <c r="E2078" t="s">
        <v>16</v>
      </c>
      <c r="F2078" t="s">
        <v>13</v>
      </c>
      <c r="G2078">
        <v>0.4777777777777778</v>
      </c>
      <c r="H2078" s="1">
        <v>46061</v>
      </c>
      <c r="I2078">
        <v>2</v>
      </c>
      <c r="J2078">
        <v>1</v>
      </c>
      <c r="K2078">
        <v>1</v>
      </c>
      <c r="L2078">
        <v>1</v>
      </c>
      <c r="M2078" t="s">
        <v>5069</v>
      </c>
      <c r="N2078" t="s">
        <v>5069</v>
      </c>
      <c r="O2078">
        <v>1</v>
      </c>
      <c r="P2078">
        <v>0</v>
      </c>
    </row>
    <row r="2079" spans="1:16" x14ac:dyDescent="0.3">
      <c r="A2079" t="s">
        <v>2243</v>
      </c>
      <c r="B2079" s="1">
        <v>46061.529166666667</v>
      </c>
      <c r="C2079" t="s">
        <v>40</v>
      </c>
      <c r="D2079" t="s">
        <v>18</v>
      </c>
      <c r="E2079" t="s">
        <v>16</v>
      </c>
      <c r="F2079" t="s">
        <v>20</v>
      </c>
      <c r="G2079">
        <v>0.52916666666666667</v>
      </c>
      <c r="H2079" s="1">
        <v>46061</v>
      </c>
      <c r="I2079">
        <v>2</v>
      </c>
      <c r="J2079">
        <v>5</v>
      </c>
      <c r="K2079">
        <v>2</v>
      </c>
      <c r="L2079">
        <v>10</v>
      </c>
      <c r="M2079" t="s">
        <v>5071</v>
      </c>
      <c r="N2079" t="s">
        <v>5071</v>
      </c>
      <c r="O2079">
        <v>1</v>
      </c>
      <c r="P2079">
        <v>0</v>
      </c>
    </row>
    <row r="2080" spans="1:16" x14ac:dyDescent="0.3">
      <c r="A2080" t="s">
        <v>3001</v>
      </c>
      <c r="B2080" s="1">
        <v>46061.540972222225</v>
      </c>
      <c r="C2080" t="s">
        <v>7</v>
      </c>
      <c r="D2080" t="s">
        <v>18</v>
      </c>
      <c r="E2080" t="s">
        <v>19</v>
      </c>
      <c r="F2080" t="s">
        <v>20</v>
      </c>
      <c r="G2080">
        <v>0.54097222222222219</v>
      </c>
      <c r="H2080" s="1">
        <v>46061</v>
      </c>
      <c r="I2080">
        <v>2</v>
      </c>
      <c r="J2080">
        <v>3</v>
      </c>
      <c r="K2080">
        <v>2</v>
      </c>
      <c r="L2080">
        <v>6</v>
      </c>
      <c r="M2080" t="s">
        <v>5071</v>
      </c>
      <c r="N2080" t="s">
        <v>5071</v>
      </c>
      <c r="O2080">
        <v>1</v>
      </c>
      <c r="P2080">
        <v>0</v>
      </c>
    </row>
    <row r="2081" spans="1:16" x14ac:dyDescent="0.3">
      <c r="A2081" t="s">
        <v>2799</v>
      </c>
      <c r="B2081" s="1">
        <v>46061.543055555558</v>
      </c>
      <c r="C2081" t="s">
        <v>7</v>
      </c>
      <c r="D2081" t="s">
        <v>18</v>
      </c>
      <c r="E2081" t="s">
        <v>19</v>
      </c>
      <c r="F2081" t="s">
        <v>13</v>
      </c>
      <c r="G2081">
        <v>0.54305555555555551</v>
      </c>
      <c r="H2081" s="1">
        <v>46061</v>
      </c>
      <c r="I2081">
        <v>2</v>
      </c>
      <c r="J2081">
        <v>3</v>
      </c>
      <c r="K2081">
        <v>1</v>
      </c>
      <c r="L2081">
        <v>3</v>
      </c>
      <c r="M2081" t="s">
        <v>5069</v>
      </c>
      <c r="N2081" t="s">
        <v>5069</v>
      </c>
      <c r="O2081">
        <v>1</v>
      </c>
      <c r="P2081">
        <v>0</v>
      </c>
    </row>
    <row r="2082" spans="1:16" x14ac:dyDescent="0.3">
      <c r="A2082" t="s">
        <v>4144</v>
      </c>
      <c r="B2082" s="1">
        <v>46061.556944444441</v>
      </c>
      <c r="C2082" t="s">
        <v>40</v>
      </c>
      <c r="D2082" t="s">
        <v>18</v>
      </c>
      <c r="E2082" t="s">
        <v>16</v>
      </c>
      <c r="F2082" t="s">
        <v>20</v>
      </c>
      <c r="G2082">
        <v>0.55694444444444446</v>
      </c>
      <c r="H2082" s="1">
        <v>46061</v>
      </c>
      <c r="I2082">
        <v>2</v>
      </c>
      <c r="J2082">
        <v>5</v>
      </c>
      <c r="K2082">
        <v>2</v>
      </c>
      <c r="L2082">
        <v>10</v>
      </c>
      <c r="M2082" t="s">
        <v>5071</v>
      </c>
      <c r="N2082" t="s">
        <v>5071</v>
      </c>
      <c r="O2082">
        <v>1</v>
      </c>
      <c r="P2082">
        <v>0</v>
      </c>
    </row>
    <row r="2083" spans="1:16" x14ac:dyDescent="0.3">
      <c r="A2083" t="s">
        <v>3413</v>
      </c>
      <c r="B2083" s="1">
        <v>46061.593055555553</v>
      </c>
      <c r="C2083" t="s">
        <v>7</v>
      </c>
      <c r="D2083" t="s">
        <v>15</v>
      </c>
      <c r="E2083" t="s">
        <v>16</v>
      </c>
      <c r="F2083" t="s">
        <v>33</v>
      </c>
      <c r="G2083">
        <v>0.59305555555555556</v>
      </c>
      <c r="H2083" s="1">
        <v>46061</v>
      </c>
      <c r="I2083">
        <v>2</v>
      </c>
      <c r="J2083">
        <v>3</v>
      </c>
      <c r="K2083">
        <v>4</v>
      </c>
      <c r="L2083">
        <v>12</v>
      </c>
      <c r="M2083" t="s">
        <v>5073</v>
      </c>
      <c r="N2083" t="s">
        <v>5073</v>
      </c>
      <c r="O2083">
        <v>1</v>
      </c>
      <c r="P2083">
        <v>1</v>
      </c>
    </row>
    <row r="2084" spans="1:16" x14ac:dyDescent="0.3">
      <c r="A2084" t="s">
        <v>3266</v>
      </c>
      <c r="B2084" s="1">
        <v>46061.598611111112</v>
      </c>
      <c r="C2084" t="s">
        <v>35</v>
      </c>
      <c r="D2084" t="s">
        <v>22</v>
      </c>
      <c r="E2084" t="s">
        <v>9</v>
      </c>
      <c r="F2084" t="s">
        <v>13</v>
      </c>
      <c r="G2084">
        <v>0.59861111111111109</v>
      </c>
      <c r="H2084" s="1">
        <v>46061</v>
      </c>
      <c r="I2084">
        <v>2</v>
      </c>
      <c r="J2084">
        <v>1</v>
      </c>
      <c r="K2084">
        <v>1</v>
      </c>
      <c r="L2084">
        <v>1</v>
      </c>
      <c r="M2084" t="s">
        <v>5069</v>
      </c>
      <c r="N2084" t="s">
        <v>5069</v>
      </c>
      <c r="O2084">
        <v>1</v>
      </c>
      <c r="P2084">
        <v>0</v>
      </c>
    </row>
    <row r="2085" spans="1:16" x14ac:dyDescent="0.3">
      <c r="A2085" t="s">
        <v>742</v>
      </c>
      <c r="B2085" s="1">
        <v>46061.620138888888</v>
      </c>
      <c r="C2085" t="s">
        <v>7</v>
      </c>
      <c r="D2085" t="s">
        <v>22</v>
      </c>
      <c r="E2085" t="s">
        <v>19</v>
      </c>
      <c r="F2085" t="s">
        <v>20</v>
      </c>
      <c r="G2085">
        <v>0.62013888888888891</v>
      </c>
      <c r="H2085" s="1">
        <v>46061</v>
      </c>
      <c r="I2085">
        <v>2</v>
      </c>
      <c r="J2085">
        <v>3</v>
      </c>
      <c r="K2085">
        <v>2</v>
      </c>
      <c r="L2085">
        <v>6</v>
      </c>
      <c r="M2085" t="s">
        <v>5071</v>
      </c>
      <c r="N2085" t="s">
        <v>5071</v>
      </c>
      <c r="O2085">
        <v>1</v>
      </c>
      <c r="P2085">
        <v>0</v>
      </c>
    </row>
    <row r="2086" spans="1:16" x14ac:dyDescent="0.3">
      <c r="A2086" t="s">
        <v>4957</v>
      </c>
      <c r="B2086" s="1">
        <v>46061.642361111109</v>
      </c>
      <c r="C2086" t="s">
        <v>7</v>
      </c>
      <c r="D2086" t="s">
        <v>22</v>
      </c>
      <c r="E2086" t="s">
        <v>19</v>
      </c>
      <c r="F2086" t="s">
        <v>53</v>
      </c>
      <c r="G2086">
        <v>0.64236111111111116</v>
      </c>
      <c r="H2086" s="1">
        <v>46061</v>
      </c>
      <c r="I2086">
        <v>2</v>
      </c>
      <c r="J2086">
        <v>3</v>
      </c>
      <c r="K2086">
        <v>5</v>
      </c>
      <c r="L2086">
        <v>15</v>
      </c>
      <c r="M2086" t="s">
        <v>5073</v>
      </c>
      <c r="N2086" t="s">
        <v>5073</v>
      </c>
      <c r="O2086">
        <v>1</v>
      </c>
      <c r="P2086">
        <v>1</v>
      </c>
    </row>
    <row r="2087" spans="1:16" x14ac:dyDescent="0.3">
      <c r="A2087" t="s">
        <v>1158</v>
      </c>
      <c r="B2087" s="1">
        <v>46061.663194444445</v>
      </c>
      <c r="C2087" t="s">
        <v>26</v>
      </c>
      <c r="D2087" t="s">
        <v>22</v>
      </c>
      <c r="E2087" t="s">
        <v>16</v>
      </c>
      <c r="F2087" t="s">
        <v>20</v>
      </c>
      <c r="G2087">
        <v>0.66319444444444442</v>
      </c>
      <c r="H2087" s="1">
        <v>46061</v>
      </c>
      <c r="I2087">
        <v>2</v>
      </c>
      <c r="J2087">
        <v>3</v>
      </c>
      <c r="K2087">
        <v>2</v>
      </c>
      <c r="L2087">
        <v>6</v>
      </c>
      <c r="M2087" t="s">
        <v>5071</v>
      </c>
      <c r="N2087" t="s">
        <v>5071</v>
      </c>
      <c r="O2087">
        <v>1</v>
      </c>
      <c r="P2087">
        <v>0</v>
      </c>
    </row>
    <row r="2088" spans="1:16" x14ac:dyDescent="0.3">
      <c r="A2088" t="s">
        <v>4635</v>
      </c>
      <c r="B2088" s="1">
        <v>46061.665277777778</v>
      </c>
      <c r="C2088" t="s">
        <v>7</v>
      </c>
      <c r="D2088" t="s">
        <v>22</v>
      </c>
      <c r="E2088" t="s">
        <v>19</v>
      </c>
      <c r="F2088" t="s">
        <v>20</v>
      </c>
      <c r="G2088">
        <v>0.66527777777777775</v>
      </c>
      <c r="H2088" s="1">
        <v>46061</v>
      </c>
      <c r="I2088">
        <v>2</v>
      </c>
      <c r="J2088">
        <v>3</v>
      </c>
      <c r="K2088">
        <v>2</v>
      </c>
      <c r="L2088">
        <v>6</v>
      </c>
      <c r="M2088" t="s">
        <v>5071</v>
      </c>
      <c r="N2088" t="s">
        <v>5071</v>
      </c>
      <c r="O2088">
        <v>1</v>
      </c>
      <c r="P2088">
        <v>0</v>
      </c>
    </row>
    <row r="2089" spans="1:16" x14ac:dyDescent="0.3">
      <c r="A2089" t="s">
        <v>1865</v>
      </c>
      <c r="B2089" s="1">
        <v>46061.665277777778</v>
      </c>
      <c r="C2089" t="s">
        <v>12</v>
      </c>
      <c r="D2089" t="s">
        <v>15</v>
      </c>
      <c r="E2089" t="s">
        <v>31</v>
      </c>
      <c r="F2089" t="s">
        <v>33</v>
      </c>
      <c r="G2089">
        <v>0.66527777777777775</v>
      </c>
      <c r="H2089" s="1">
        <v>46061</v>
      </c>
      <c r="I2089">
        <v>2</v>
      </c>
      <c r="J2089">
        <v>1</v>
      </c>
      <c r="K2089">
        <v>4</v>
      </c>
      <c r="L2089">
        <v>4</v>
      </c>
      <c r="M2089" t="s">
        <v>5069</v>
      </c>
      <c r="N2089" t="s">
        <v>5069</v>
      </c>
      <c r="O2089">
        <v>1</v>
      </c>
      <c r="P2089">
        <v>1</v>
      </c>
    </row>
    <row r="2090" spans="1:16" x14ac:dyDescent="0.3">
      <c r="A2090" t="s">
        <v>3029</v>
      </c>
      <c r="B2090" s="1">
        <v>46061.686111111114</v>
      </c>
      <c r="C2090" t="s">
        <v>7</v>
      </c>
      <c r="D2090" t="s">
        <v>8</v>
      </c>
      <c r="E2090" t="s">
        <v>19</v>
      </c>
      <c r="F2090" t="s">
        <v>20</v>
      </c>
      <c r="G2090">
        <v>0.68611111111111112</v>
      </c>
      <c r="H2090" s="1">
        <v>46061</v>
      </c>
      <c r="I2090">
        <v>2</v>
      </c>
      <c r="J2090">
        <v>3</v>
      </c>
      <c r="K2090">
        <v>2</v>
      </c>
      <c r="L2090">
        <v>6</v>
      </c>
      <c r="M2090" t="s">
        <v>5071</v>
      </c>
      <c r="N2090" t="s">
        <v>5071</v>
      </c>
      <c r="O2090">
        <v>1</v>
      </c>
      <c r="P2090">
        <v>0</v>
      </c>
    </row>
    <row r="2091" spans="1:16" x14ac:dyDescent="0.3">
      <c r="A2091" t="s">
        <v>4943</v>
      </c>
      <c r="B2091" s="1">
        <v>46061.688194444447</v>
      </c>
      <c r="C2091" t="s">
        <v>26</v>
      </c>
      <c r="D2091" t="s">
        <v>22</v>
      </c>
      <c r="E2091" t="s">
        <v>9</v>
      </c>
      <c r="F2091" t="s">
        <v>10</v>
      </c>
      <c r="G2091">
        <v>0.68819444444444444</v>
      </c>
      <c r="H2091" s="1">
        <v>46061</v>
      </c>
      <c r="I2091">
        <v>2</v>
      </c>
      <c r="J2091">
        <v>3</v>
      </c>
      <c r="K2091">
        <v>2</v>
      </c>
      <c r="L2091">
        <v>6</v>
      </c>
      <c r="M2091" t="s">
        <v>5071</v>
      </c>
      <c r="N2091" t="s">
        <v>5071</v>
      </c>
      <c r="O2091">
        <v>1</v>
      </c>
      <c r="P2091">
        <v>0</v>
      </c>
    </row>
    <row r="2092" spans="1:16" x14ac:dyDescent="0.3">
      <c r="A2092" t="s">
        <v>2902</v>
      </c>
      <c r="B2092" s="1">
        <v>46061.722916666666</v>
      </c>
      <c r="C2092" t="s">
        <v>7</v>
      </c>
      <c r="D2092" t="s">
        <v>22</v>
      </c>
      <c r="E2092" t="s">
        <v>16</v>
      </c>
      <c r="F2092" t="s">
        <v>20</v>
      </c>
      <c r="G2092">
        <v>0.72291666666666665</v>
      </c>
      <c r="H2092" s="1">
        <v>46061</v>
      </c>
      <c r="I2092">
        <v>2</v>
      </c>
      <c r="J2092">
        <v>3</v>
      </c>
      <c r="K2092">
        <v>2</v>
      </c>
      <c r="L2092">
        <v>6</v>
      </c>
      <c r="M2092" t="s">
        <v>5071</v>
      </c>
      <c r="N2092" t="s">
        <v>5071</v>
      </c>
      <c r="O2092">
        <v>1</v>
      </c>
      <c r="P2092">
        <v>0</v>
      </c>
    </row>
    <row r="2093" spans="1:16" x14ac:dyDescent="0.3">
      <c r="A2093" t="s">
        <v>1694</v>
      </c>
      <c r="B2093" s="1">
        <v>46061.774305555555</v>
      </c>
      <c r="C2093" t="s">
        <v>7</v>
      </c>
      <c r="D2093" t="s">
        <v>15</v>
      </c>
      <c r="E2093" t="s">
        <v>19</v>
      </c>
      <c r="F2093" t="s">
        <v>20</v>
      </c>
      <c r="G2093">
        <v>0.77430555555555558</v>
      </c>
      <c r="H2093" s="1">
        <v>46061</v>
      </c>
      <c r="I2093">
        <v>2</v>
      </c>
      <c r="J2093">
        <v>3</v>
      </c>
      <c r="K2093">
        <v>2</v>
      </c>
      <c r="L2093">
        <v>6</v>
      </c>
      <c r="M2093" t="s">
        <v>5071</v>
      </c>
      <c r="N2093" t="s">
        <v>5071</v>
      </c>
      <c r="O2093">
        <v>1</v>
      </c>
      <c r="P2093">
        <v>0</v>
      </c>
    </row>
    <row r="2094" spans="1:16" x14ac:dyDescent="0.3">
      <c r="A2094" t="s">
        <v>3750</v>
      </c>
      <c r="B2094" s="1">
        <v>46061.809027777781</v>
      </c>
      <c r="C2094" t="s">
        <v>7</v>
      </c>
      <c r="D2094" t="s">
        <v>18</v>
      </c>
      <c r="E2094" t="s">
        <v>19</v>
      </c>
      <c r="F2094" t="s">
        <v>10</v>
      </c>
      <c r="G2094">
        <v>0.80902777777777779</v>
      </c>
      <c r="H2094" s="1">
        <v>46061</v>
      </c>
      <c r="I2094">
        <v>2</v>
      </c>
      <c r="J2094">
        <v>3</v>
      </c>
      <c r="K2094">
        <v>2</v>
      </c>
      <c r="L2094">
        <v>6</v>
      </c>
      <c r="M2094" t="s">
        <v>5071</v>
      </c>
      <c r="N2094" t="s">
        <v>5071</v>
      </c>
      <c r="O2094">
        <v>1</v>
      </c>
      <c r="P2094">
        <v>0</v>
      </c>
    </row>
    <row r="2095" spans="1:16" x14ac:dyDescent="0.3">
      <c r="A2095" t="s">
        <v>153</v>
      </c>
      <c r="B2095" s="1">
        <v>46061.822916666664</v>
      </c>
      <c r="C2095" t="s">
        <v>12</v>
      </c>
      <c r="D2095" t="s">
        <v>18</v>
      </c>
      <c r="E2095" t="s">
        <v>16</v>
      </c>
      <c r="F2095" t="s">
        <v>10</v>
      </c>
      <c r="G2095">
        <v>0.82291666666666663</v>
      </c>
      <c r="H2095" s="1">
        <v>46061</v>
      </c>
      <c r="I2095">
        <v>2</v>
      </c>
      <c r="J2095">
        <v>1</v>
      </c>
      <c r="K2095">
        <v>2</v>
      </c>
      <c r="L2095">
        <v>2</v>
      </c>
      <c r="M2095" t="s">
        <v>5069</v>
      </c>
      <c r="N2095" t="s">
        <v>5069</v>
      </c>
      <c r="O2095">
        <v>1</v>
      </c>
      <c r="P2095">
        <v>0</v>
      </c>
    </row>
    <row r="2096" spans="1:16" x14ac:dyDescent="0.3">
      <c r="A2096" t="s">
        <v>116</v>
      </c>
      <c r="B2096" s="1">
        <v>46061.822916666664</v>
      </c>
      <c r="C2096" t="s">
        <v>7</v>
      </c>
      <c r="D2096" t="s">
        <v>18</v>
      </c>
      <c r="E2096" t="s">
        <v>19</v>
      </c>
      <c r="F2096" t="s">
        <v>10</v>
      </c>
      <c r="G2096">
        <v>0.82291666666666663</v>
      </c>
      <c r="H2096" s="1">
        <v>46061</v>
      </c>
      <c r="I2096">
        <v>2</v>
      </c>
      <c r="J2096">
        <v>3</v>
      </c>
      <c r="K2096">
        <v>2</v>
      </c>
      <c r="L2096">
        <v>6</v>
      </c>
      <c r="M2096" t="s">
        <v>5071</v>
      </c>
      <c r="N2096" t="s">
        <v>5071</v>
      </c>
      <c r="O2096">
        <v>1</v>
      </c>
      <c r="P2096">
        <v>0</v>
      </c>
    </row>
    <row r="2097" spans="1:16" x14ac:dyDescent="0.3">
      <c r="A2097" t="s">
        <v>4582</v>
      </c>
      <c r="B2097" s="1">
        <v>46061.825694444444</v>
      </c>
      <c r="C2097" t="s">
        <v>7</v>
      </c>
      <c r="D2097" t="s">
        <v>18</v>
      </c>
      <c r="E2097" t="s">
        <v>19</v>
      </c>
      <c r="F2097" t="s">
        <v>10</v>
      </c>
      <c r="G2097">
        <v>0.8256944444444444</v>
      </c>
      <c r="H2097" s="1">
        <v>46061</v>
      </c>
      <c r="I2097">
        <v>2</v>
      </c>
      <c r="J2097">
        <v>3</v>
      </c>
      <c r="K2097">
        <v>2</v>
      </c>
      <c r="L2097">
        <v>6</v>
      </c>
      <c r="M2097" t="s">
        <v>5071</v>
      </c>
      <c r="N2097" t="s">
        <v>5071</v>
      </c>
      <c r="O2097">
        <v>1</v>
      </c>
      <c r="P2097">
        <v>0</v>
      </c>
    </row>
    <row r="2098" spans="1:16" x14ac:dyDescent="0.3">
      <c r="A2098" t="s">
        <v>2712</v>
      </c>
      <c r="B2098" s="1">
        <v>46061.875694444447</v>
      </c>
      <c r="C2098" t="s">
        <v>7</v>
      </c>
      <c r="D2098" t="s">
        <v>18</v>
      </c>
      <c r="E2098" t="s">
        <v>19</v>
      </c>
      <c r="F2098" t="s">
        <v>10</v>
      </c>
      <c r="G2098">
        <v>0.87569444444444444</v>
      </c>
      <c r="H2098" s="1">
        <v>46061</v>
      </c>
      <c r="I2098">
        <v>2</v>
      </c>
      <c r="J2098">
        <v>3</v>
      </c>
      <c r="K2098">
        <v>2</v>
      </c>
      <c r="L2098">
        <v>6</v>
      </c>
      <c r="M2098" t="s">
        <v>5071</v>
      </c>
      <c r="N2098" t="s">
        <v>5071</v>
      </c>
      <c r="O2098">
        <v>1</v>
      </c>
      <c r="P2098">
        <v>0</v>
      </c>
    </row>
    <row r="2099" spans="1:16" x14ac:dyDescent="0.3">
      <c r="A2099" t="s">
        <v>2836</v>
      </c>
      <c r="B2099" s="1">
        <v>46061.882638888892</v>
      </c>
      <c r="C2099" t="s">
        <v>40</v>
      </c>
      <c r="D2099" t="s">
        <v>22</v>
      </c>
      <c r="E2099" t="s">
        <v>16</v>
      </c>
      <c r="F2099" t="s">
        <v>10</v>
      </c>
      <c r="G2099">
        <v>0.88263888888888886</v>
      </c>
      <c r="H2099" s="1">
        <v>46061</v>
      </c>
      <c r="I2099">
        <v>2</v>
      </c>
      <c r="J2099">
        <v>5</v>
      </c>
      <c r="K2099">
        <v>2</v>
      </c>
      <c r="L2099">
        <v>10</v>
      </c>
      <c r="M2099" t="s">
        <v>5071</v>
      </c>
      <c r="N2099" t="s">
        <v>5071</v>
      </c>
      <c r="O2099">
        <v>1</v>
      </c>
      <c r="P2099">
        <v>0</v>
      </c>
    </row>
    <row r="2100" spans="1:16" x14ac:dyDescent="0.3">
      <c r="A2100" t="s">
        <v>823</v>
      </c>
      <c r="B2100" s="1">
        <v>46061.886805555558</v>
      </c>
      <c r="C2100" t="s">
        <v>7</v>
      </c>
      <c r="D2100" t="s">
        <v>22</v>
      </c>
      <c r="E2100" t="s">
        <v>19</v>
      </c>
      <c r="F2100" t="s">
        <v>10</v>
      </c>
      <c r="G2100">
        <v>0.88680555555555551</v>
      </c>
      <c r="H2100" s="1">
        <v>46061</v>
      </c>
      <c r="I2100">
        <v>2</v>
      </c>
      <c r="J2100">
        <v>3</v>
      </c>
      <c r="K2100">
        <v>2</v>
      </c>
      <c r="L2100">
        <v>6</v>
      </c>
      <c r="M2100" t="s">
        <v>5071</v>
      </c>
      <c r="N2100" t="s">
        <v>5071</v>
      </c>
      <c r="O2100">
        <v>1</v>
      </c>
      <c r="P2100">
        <v>0</v>
      </c>
    </row>
    <row r="2101" spans="1:16" x14ac:dyDescent="0.3">
      <c r="A2101" t="s">
        <v>922</v>
      </c>
      <c r="B2101" s="1">
        <v>46061.893055555556</v>
      </c>
      <c r="C2101" t="s">
        <v>47</v>
      </c>
      <c r="D2101" t="s">
        <v>8</v>
      </c>
      <c r="E2101" t="s">
        <v>31</v>
      </c>
      <c r="F2101" t="s">
        <v>13</v>
      </c>
      <c r="G2101">
        <v>0.8930555555555556</v>
      </c>
      <c r="H2101" s="1">
        <v>46061</v>
      </c>
      <c r="I2101">
        <v>2</v>
      </c>
      <c r="J2101">
        <v>1</v>
      </c>
      <c r="K2101">
        <v>1</v>
      </c>
      <c r="L2101">
        <v>1</v>
      </c>
      <c r="M2101" t="s">
        <v>5069</v>
      </c>
      <c r="N2101" t="s">
        <v>5069</v>
      </c>
      <c r="O2101">
        <v>1</v>
      </c>
      <c r="P2101">
        <v>0</v>
      </c>
    </row>
    <row r="2102" spans="1:16" x14ac:dyDescent="0.3">
      <c r="A2102" t="s">
        <v>4931</v>
      </c>
      <c r="B2102" s="1">
        <v>46061.894444444442</v>
      </c>
      <c r="C2102" t="s">
        <v>40</v>
      </c>
      <c r="D2102" t="s">
        <v>18</v>
      </c>
      <c r="E2102" t="s">
        <v>16</v>
      </c>
      <c r="F2102" t="s">
        <v>13</v>
      </c>
      <c r="G2102">
        <v>0.89444444444444449</v>
      </c>
      <c r="H2102" s="1">
        <v>46061</v>
      </c>
      <c r="I2102">
        <v>2</v>
      </c>
      <c r="J2102">
        <v>5</v>
      </c>
      <c r="K2102">
        <v>1</v>
      </c>
      <c r="L2102">
        <v>5</v>
      </c>
      <c r="M2102" t="s">
        <v>5071</v>
      </c>
      <c r="N2102" t="s">
        <v>5071</v>
      </c>
      <c r="O2102">
        <v>1</v>
      </c>
      <c r="P2102">
        <v>0</v>
      </c>
    </row>
    <row r="2103" spans="1:16" x14ac:dyDescent="0.3">
      <c r="A2103" t="s">
        <v>104</v>
      </c>
      <c r="B2103" s="1">
        <v>46061.905555555553</v>
      </c>
      <c r="C2103" t="s">
        <v>26</v>
      </c>
      <c r="D2103" t="s">
        <v>18</v>
      </c>
      <c r="E2103" t="s">
        <v>9</v>
      </c>
      <c r="F2103" t="s">
        <v>20</v>
      </c>
      <c r="G2103">
        <v>0.90555555555555556</v>
      </c>
      <c r="H2103" s="1">
        <v>46061</v>
      </c>
      <c r="I2103">
        <v>2</v>
      </c>
      <c r="J2103">
        <v>3</v>
      </c>
      <c r="K2103">
        <v>2</v>
      </c>
      <c r="L2103">
        <v>6</v>
      </c>
      <c r="M2103" t="s">
        <v>5071</v>
      </c>
      <c r="N2103" t="s">
        <v>5071</v>
      </c>
      <c r="O2103">
        <v>1</v>
      </c>
      <c r="P2103">
        <v>0</v>
      </c>
    </row>
    <row r="2104" spans="1:16" x14ac:dyDescent="0.3">
      <c r="A2104" t="s">
        <v>3702</v>
      </c>
      <c r="B2104" s="1">
        <v>46061.914583333331</v>
      </c>
      <c r="C2104" t="s">
        <v>40</v>
      </c>
      <c r="D2104" t="s">
        <v>8</v>
      </c>
      <c r="E2104" t="s">
        <v>16</v>
      </c>
      <c r="F2104" t="s">
        <v>20</v>
      </c>
      <c r="G2104">
        <v>0.9145833333333333</v>
      </c>
      <c r="H2104" s="1">
        <v>46061</v>
      </c>
      <c r="I2104">
        <v>2</v>
      </c>
      <c r="J2104">
        <v>5</v>
      </c>
      <c r="K2104">
        <v>2</v>
      </c>
      <c r="L2104">
        <v>10</v>
      </c>
      <c r="M2104" t="s">
        <v>5071</v>
      </c>
      <c r="N2104" t="s">
        <v>5071</v>
      </c>
      <c r="O2104">
        <v>1</v>
      </c>
      <c r="P2104">
        <v>0</v>
      </c>
    </row>
    <row r="2105" spans="1:16" x14ac:dyDescent="0.3">
      <c r="A2105" t="s">
        <v>2390</v>
      </c>
      <c r="B2105" s="1">
        <v>46061.921527777777</v>
      </c>
      <c r="C2105" t="s">
        <v>7</v>
      </c>
      <c r="D2105" t="s">
        <v>15</v>
      </c>
      <c r="E2105" t="s">
        <v>19</v>
      </c>
      <c r="F2105" t="s">
        <v>13</v>
      </c>
      <c r="G2105">
        <v>0.92152777777777772</v>
      </c>
      <c r="H2105" s="1">
        <v>46061</v>
      </c>
      <c r="I2105">
        <v>2</v>
      </c>
      <c r="J2105">
        <v>3</v>
      </c>
      <c r="K2105">
        <v>1</v>
      </c>
      <c r="L2105">
        <v>3</v>
      </c>
      <c r="M2105" t="s">
        <v>5069</v>
      </c>
      <c r="N2105" t="s">
        <v>5069</v>
      </c>
      <c r="O2105">
        <v>1</v>
      </c>
      <c r="P2105">
        <v>0</v>
      </c>
    </row>
    <row r="2106" spans="1:16" x14ac:dyDescent="0.3">
      <c r="A2106" t="s">
        <v>835</v>
      </c>
      <c r="B2106" s="1">
        <v>46061.925000000003</v>
      </c>
      <c r="C2106" t="s">
        <v>7</v>
      </c>
      <c r="D2106" t="s">
        <v>8</v>
      </c>
      <c r="E2106" t="s">
        <v>19</v>
      </c>
      <c r="F2106" t="s">
        <v>13</v>
      </c>
      <c r="G2106">
        <v>0.92500000000000004</v>
      </c>
      <c r="H2106" s="1">
        <v>46061</v>
      </c>
      <c r="I2106">
        <v>2</v>
      </c>
      <c r="J2106">
        <v>3</v>
      </c>
      <c r="K2106">
        <v>1</v>
      </c>
      <c r="L2106">
        <v>3</v>
      </c>
      <c r="M2106" t="s">
        <v>5069</v>
      </c>
      <c r="N2106" t="s">
        <v>5069</v>
      </c>
      <c r="O2106">
        <v>1</v>
      </c>
      <c r="P2106">
        <v>0</v>
      </c>
    </row>
    <row r="2107" spans="1:16" x14ac:dyDescent="0.3">
      <c r="A2107" t="s">
        <v>3352</v>
      </c>
      <c r="B2107" s="1">
        <v>46061.966666666667</v>
      </c>
      <c r="C2107" t="s">
        <v>12</v>
      </c>
      <c r="D2107" t="s">
        <v>15</v>
      </c>
      <c r="E2107" t="s">
        <v>31</v>
      </c>
      <c r="F2107" t="s">
        <v>33</v>
      </c>
      <c r="G2107">
        <v>0.96666666666666667</v>
      </c>
      <c r="H2107" s="1">
        <v>46061</v>
      </c>
      <c r="I2107">
        <v>2</v>
      </c>
      <c r="J2107">
        <v>1</v>
      </c>
      <c r="K2107">
        <v>4</v>
      </c>
      <c r="L2107">
        <v>4</v>
      </c>
      <c r="M2107" t="s">
        <v>5069</v>
      </c>
      <c r="N2107" t="s">
        <v>5069</v>
      </c>
      <c r="O2107">
        <v>1</v>
      </c>
      <c r="P2107">
        <v>1</v>
      </c>
    </row>
    <row r="2108" spans="1:16" x14ac:dyDescent="0.3">
      <c r="A2108" t="s">
        <v>1358</v>
      </c>
      <c r="B2108" s="1">
        <v>46062.013194444444</v>
      </c>
      <c r="C2108" t="s">
        <v>7</v>
      </c>
      <c r="D2108" t="s">
        <v>22</v>
      </c>
      <c r="E2108" t="s">
        <v>19</v>
      </c>
      <c r="F2108" t="s">
        <v>20</v>
      </c>
      <c r="G2108">
        <v>1.3194444444444444E-2</v>
      </c>
      <c r="H2108" s="1">
        <v>46062</v>
      </c>
      <c r="I2108">
        <v>2</v>
      </c>
      <c r="J2108">
        <v>3</v>
      </c>
      <c r="K2108">
        <v>2</v>
      </c>
      <c r="L2108">
        <v>6</v>
      </c>
      <c r="M2108" t="s">
        <v>5071</v>
      </c>
      <c r="N2108" t="s">
        <v>5071</v>
      </c>
      <c r="O2108">
        <v>1</v>
      </c>
      <c r="P2108">
        <v>0</v>
      </c>
    </row>
    <row r="2109" spans="1:16" x14ac:dyDescent="0.3">
      <c r="A2109" t="s">
        <v>2987</v>
      </c>
      <c r="B2109" s="1">
        <v>46062.020833333336</v>
      </c>
      <c r="C2109" t="s">
        <v>7</v>
      </c>
      <c r="D2109" t="s">
        <v>22</v>
      </c>
      <c r="E2109" t="s">
        <v>19</v>
      </c>
      <c r="F2109" t="s">
        <v>10</v>
      </c>
      <c r="G2109">
        <v>2.0833333333333332E-2</v>
      </c>
      <c r="H2109" s="1">
        <v>46062</v>
      </c>
      <c r="I2109">
        <v>2</v>
      </c>
      <c r="J2109">
        <v>3</v>
      </c>
      <c r="K2109">
        <v>2</v>
      </c>
      <c r="L2109">
        <v>6</v>
      </c>
      <c r="M2109" t="s">
        <v>5071</v>
      </c>
      <c r="N2109" t="s">
        <v>5071</v>
      </c>
      <c r="O2109">
        <v>1</v>
      </c>
      <c r="P2109">
        <v>0</v>
      </c>
    </row>
    <row r="2110" spans="1:16" x14ac:dyDescent="0.3">
      <c r="A2110" t="s">
        <v>2455</v>
      </c>
      <c r="B2110" s="1">
        <v>46062.025694444441</v>
      </c>
      <c r="C2110" t="s">
        <v>7</v>
      </c>
      <c r="D2110" t="s">
        <v>15</v>
      </c>
      <c r="E2110" t="s">
        <v>19</v>
      </c>
      <c r="F2110" t="s">
        <v>10</v>
      </c>
      <c r="G2110">
        <v>2.5694444444444443E-2</v>
      </c>
      <c r="H2110" s="1">
        <v>46062</v>
      </c>
      <c r="I2110">
        <v>2</v>
      </c>
      <c r="J2110">
        <v>3</v>
      </c>
      <c r="K2110">
        <v>2</v>
      </c>
      <c r="L2110">
        <v>6</v>
      </c>
      <c r="M2110" t="s">
        <v>5071</v>
      </c>
      <c r="N2110" t="s">
        <v>5071</v>
      </c>
      <c r="O2110">
        <v>1</v>
      </c>
      <c r="P2110">
        <v>0</v>
      </c>
    </row>
    <row r="2111" spans="1:16" x14ac:dyDescent="0.3">
      <c r="A2111" t="s">
        <v>4295</v>
      </c>
      <c r="B2111" s="1">
        <v>46062.031944444447</v>
      </c>
      <c r="C2111" t="s">
        <v>7</v>
      </c>
      <c r="D2111" t="s">
        <v>8</v>
      </c>
      <c r="E2111" t="s">
        <v>19</v>
      </c>
      <c r="F2111" t="s">
        <v>20</v>
      </c>
      <c r="G2111">
        <v>3.1944444444444442E-2</v>
      </c>
      <c r="H2111" s="1">
        <v>46062</v>
      </c>
      <c r="I2111">
        <v>2</v>
      </c>
      <c r="J2111">
        <v>3</v>
      </c>
      <c r="K2111">
        <v>2</v>
      </c>
      <c r="L2111">
        <v>6</v>
      </c>
      <c r="M2111" t="s">
        <v>5071</v>
      </c>
      <c r="N2111" t="s">
        <v>5071</v>
      </c>
      <c r="O2111">
        <v>1</v>
      </c>
      <c r="P2111">
        <v>0</v>
      </c>
    </row>
    <row r="2112" spans="1:16" x14ac:dyDescent="0.3">
      <c r="A2112" t="s">
        <v>3258</v>
      </c>
      <c r="B2112" s="1">
        <v>46062.052777777775</v>
      </c>
      <c r="C2112" t="s">
        <v>40</v>
      </c>
      <c r="D2112" t="s">
        <v>15</v>
      </c>
      <c r="E2112" t="s">
        <v>16</v>
      </c>
      <c r="F2112" t="s">
        <v>33</v>
      </c>
      <c r="G2112">
        <v>5.2777777777777778E-2</v>
      </c>
      <c r="H2112" s="1">
        <v>46062</v>
      </c>
      <c r="I2112">
        <v>2</v>
      </c>
      <c r="J2112">
        <v>5</v>
      </c>
      <c r="K2112">
        <v>4</v>
      </c>
      <c r="L2112">
        <v>20</v>
      </c>
      <c r="M2112" t="s">
        <v>5075</v>
      </c>
      <c r="N2112" t="s">
        <v>5076</v>
      </c>
      <c r="O2112">
        <v>1</v>
      </c>
      <c r="P2112">
        <v>1</v>
      </c>
    </row>
    <row r="2113" spans="1:16" x14ac:dyDescent="0.3">
      <c r="A2113" t="s">
        <v>414</v>
      </c>
      <c r="B2113" s="1">
        <v>46062.066666666666</v>
      </c>
      <c r="C2113" t="s">
        <v>12</v>
      </c>
      <c r="D2113" t="s">
        <v>8</v>
      </c>
      <c r="E2113" t="s">
        <v>9</v>
      </c>
      <c r="F2113" t="s">
        <v>13</v>
      </c>
      <c r="G2113">
        <v>6.6666666666666666E-2</v>
      </c>
      <c r="H2113" s="1">
        <v>46062</v>
      </c>
      <c r="I2113">
        <v>2</v>
      </c>
      <c r="J2113">
        <v>1</v>
      </c>
      <c r="K2113">
        <v>1</v>
      </c>
      <c r="L2113">
        <v>1</v>
      </c>
      <c r="M2113" t="s">
        <v>5069</v>
      </c>
      <c r="N2113" t="s">
        <v>5069</v>
      </c>
      <c r="O2113">
        <v>1</v>
      </c>
      <c r="P2113">
        <v>0</v>
      </c>
    </row>
    <row r="2114" spans="1:16" x14ac:dyDescent="0.3">
      <c r="A2114" t="s">
        <v>822</v>
      </c>
      <c r="B2114" s="1">
        <v>46062.069444444445</v>
      </c>
      <c r="C2114" t="s">
        <v>26</v>
      </c>
      <c r="D2114" t="s">
        <v>15</v>
      </c>
      <c r="E2114" t="s">
        <v>31</v>
      </c>
      <c r="F2114" t="s">
        <v>10</v>
      </c>
      <c r="G2114">
        <v>6.9444444444444448E-2</v>
      </c>
      <c r="H2114" s="1">
        <v>46062</v>
      </c>
      <c r="I2114">
        <v>2</v>
      </c>
      <c r="J2114">
        <v>3</v>
      </c>
      <c r="K2114">
        <v>2</v>
      </c>
      <c r="L2114">
        <v>6</v>
      </c>
      <c r="M2114" t="s">
        <v>5071</v>
      </c>
      <c r="N2114" t="s">
        <v>5071</v>
      </c>
      <c r="O2114">
        <v>1</v>
      </c>
      <c r="P2114">
        <v>0</v>
      </c>
    </row>
    <row r="2115" spans="1:16" x14ac:dyDescent="0.3">
      <c r="A2115" t="s">
        <v>3438</v>
      </c>
      <c r="B2115" s="1">
        <v>46062.090277777781</v>
      </c>
      <c r="C2115" t="s">
        <v>40</v>
      </c>
      <c r="D2115" t="s">
        <v>15</v>
      </c>
      <c r="E2115" t="s">
        <v>16</v>
      </c>
      <c r="F2115" t="s">
        <v>10</v>
      </c>
      <c r="G2115">
        <v>9.0277777777777776E-2</v>
      </c>
      <c r="H2115" s="1">
        <v>46062</v>
      </c>
      <c r="I2115">
        <v>2</v>
      </c>
      <c r="J2115">
        <v>5</v>
      </c>
      <c r="K2115">
        <v>2</v>
      </c>
      <c r="L2115">
        <v>10</v>
      </c>
      <c r="M2115" t="s">
        <v>5071</v>
      </c>
      <c r="N2115" t="s">
        <v>5071</v>
      </c>
      <c r="O2115">
        <v>1</v>
      </c>
      <c r="P2115">
        <v>0</v>
      </c>
    </row>
    <row r="2116" spans="1:16" x14ac:dyDescent="0.3">
      <c r="A2116" t="s">
        <v>3908</v>
      </c>
      <c r="B2116" s="1">
        <v>46062.092361111114</v>
      </c>
      <c r="C2116" t="s">
        <v>7</v>
      </c>
      <c r="D2116" t="s">
        <v>22</v>
      </c>
      <c r="E2116" t="s">
        <v>19</v>
      </c>
      <c r="F2116" t="s">
        <v>33</v>
      </c>
      <c r="G2116">
        <v>9.2361111111111116E-2</v>
      </c>
      <c r="H2116" s="1">
        <v>46062</v>
      </c>
      <c r="I2116">
        <v>2</v>
      </c>
      <c r="J2116">
        <v>3</v>
      </c>
      <c r="K2116">
        <v>4</v>
      </c>
      <c r="L2116">
        <v>12</v>
      </c>
      <c r="M2116" t="s">
        <v>5073</v>
      </c>
      <c r="N2116" t="s">
        <v>5073</v>
      </c>
      <c r="O2116">
        <v>1</v>
      </c>
      <c r="P2116">
        <v>1</v>
      </c>
    </row>
    <row r="2117" spans="1:16" x14ac:dyDescent="0.3">
      <c r="A2117" t="s">
        <v>4327</v>
      </c>
      <c r="B2117" s="1">
        <v>46062.099305555559</v>
      </c>
      <c r="C2117" t="s">
        <v>7</v>
      </c>
      <c r="D2117" t="s">
        <v>18</v>
      </c>
      <c r="E2117" t="s">
        <v>19</v>
      </c>
      <c r="F2117" t="s">
        <v>20</v>
      </c>
      <c r="G2117">
        <v>9.930555555555555E-2</v>
      </c>
      <c r="H2117" s="1">
        <v>46062</v>
      </c>
      <c r="I2117">
        <v>2</v>
      </c>
      <c r="J2117">
        <v>3</v>
      </c>
      <c r="K2117">
        <v>2</v>
      </c>
      <c r="L2117">
        <v>6</v>
      </c>
      <c r="M2117" t="s">
        <v>5071</v>
      </c>
      <c r="N2117" t="s">
        <v>5071</v>
      </c>
      <c r="O2117">
        <v>1</v>
      </c>
      <c r="P2117">
        <v>0</v>
      </c>
    </row>
    <row r="2118" spans="1:16" x14ac:dyDescent="0.3">
      <c r="A2118" t="s">
        <v>4402</v>
      </c>
      <c r="B2118" s="1">
        <v>46062.105555555558</v>
      </c>
      <c r="C2118" t="s">
        <v>7</v>
      </c>
      <c r="D2118" t="s">
        <v>22</v>
      </c>
      <c r="E2118" t="s">
        <v>19</v>
      </c>
      <c r="F2118" t="s">
        <v>20</v>
      </c>
      <c r="G2118">
        <v>0.10555555555555556</v>
      </c>
      <c r="H2118" s="1">
        <v>46062</v>
      </c>
      <c r="I2118">
        <v>2</v>
      </c>
      <c r="J2118">
        <v>3</v>
      </c>
      <c r="K2118">
        <v>2</v>
      </c>
      <c r="L2118">
        <v>6</v>
      </c>
      <c r="M2118" t="s">
        <v>5071</v>
      </c>
      <c r="N2118" t="s">
        <v>5071</v>
      </c>
      <c r="O2118">
        <v>1</v>
      </c>
      <c r="P2118">
        <v>0</v>
      </c>
    </row>
    <row r="2119" spans="1:16" x14ac:dyDescent="0.3">
      <c r="A2119" t="s">
        <v>4462</v>
      </c>
      <c r="B2119" s="1">
        <v>46062.114583333336</v>
      </c>
      <c r="C2119" t="s">
        <v>12</v>
      </c>
      <c r="D2119" t="s">
        <v>18</v>
      </c>
      <c r="E2119" t="s">
        <v>31</v>
      </c>
      <c r="F2119" t="s">
        <v>13</v>
      </c>
      <c r="G2119">
        <v>0.11458333333333333</v>
      </c>
      <c r="H2119" s="1">
        <v>46062</v>
      </c>
      <c r="I2119">
        <v>2</v>
      </c>
      <c r="J2119">
        <v>1</v>
      </c>
      <c r="K2119">
        <v>1</v>
      </c>
      <c r="L2119">
        <v>1</v>
      </c>
      <c r="M2119" t="s">
        <v>5069</v>
      </c>
      <c r="N2119" t="s">
        <v>5069</v>
      </c>
      <c r="O2119">
        <v>1</v>
      </c>
      <c r="P2119">
        <v>0</v>
      </c>
    </row>
    <row r="2120" spans="1:16" x14ac:dyDescent="0.3">
      <c r="A2120" t="s">
        <v>1609</v>
      </c>
      <c r="B2120" s="1">
        <v>46062.13958333333</v>
      </c>
      <c r="C2120" t="s">
        <v>7</v>
      </c>
      <c r="D2120" t="s">
        <v>18</v>
      </c>
      <c r="E2120" t="s">
        <v>19</v>
      </c>
      <c r="F2120" t="s">
        <v>20</v>
      </c>
      <c r="G2120">
        <v>0.13958333333333334</v>
      </c>
      <c r="H2120" s="1">
        <v>46062</v>
      </c>
      <c r="I2120">
        <v>2</v>
      </c>
      <c r="J2120">
        <v>3</v>
      </c>
      <c r="K2120">
        <v>2</v>
      </c>
      <c r="L2120">
        <v>6</v>
      </c>
      <c r="M2120" t="s">
        <v>5071</v>
      </c>
      <c r="N2120" t="s">
        <v>5071</v>
      </c>
      <c r="O2120">
        <v>1</v>
      </c>
      <c r="P2120">
        <v>0</v>
      </c>
    </row>
    <row r="2121" spans="1:16" x14ac:dyDescent="0.3">
      <c r="A2121" t="s">
        <v>2080</v>
      </c>
      <c r="B2121" s="1">
        <v>46062.166666666664</v>
      </c>
      <c r="C2121" t="s">
        <v>7</v>
      </c>
      <c r="D2121" t="s">
        <v>22</v>
      </c>
      <c r="E2121" t="s">
        <v>19</v>
      </c>
      <c r="F2121" t="s">
        <v>13</v>
      </c>
      <c r="G2121">
        <v>0.16666666666666666</v>
      </c>
      <c r="H2121" s="1">
        <v>46062</v>
      </c>
      <c r="I2121">
        <v>2</v>
      </c>
      <c r="J2121">
        <v>3</v>
      </c>
      <c r="K2121">
        <v>1</v>
      </c>
      <c r="L2121">
        <v>3</v>
      </c>
      <c r="M2121" t="s">
        <v>5069</v>
      </c>
      <c r="N2121" t="s">
        <v>5069</v>
      </c>
      <c r="O2121">
        <v>1</v>
      </c>
      <c r="P2121">
        <v>0</v>
      </c>
    </row>
    <row r="2122" spans="1:16" x14ac:dyDescent="0.3">
      <c r="A2122" t="s">
        <v>3179</v>
      </c>
      <c r="B2122" s="1">
        <v>46062.186111111114</v>
      </c>
      <c r="C2122" t="s">
        <v>26</v>
      </c>
      <c r="D2122" t="s">
        <v>18</v>
      </c>
      <c r="E2122" t="s">
        <v>16</v>
      </c>
      <c r="F2122" t="s">
        <v>20</v>
      </c>
      <c r="G2122">
        <v>0.18611111111111112</v>
      </c>
      <c r="H2122" s="1">
        <v>46062</v>
      </c>
      <c r="I2122">
        <v>2</v>
      </c>
      <c r="J2122">
        <v>3</v>
      </c>
      <c r="K2122">
        <v>2</v>
      </c>
      <c r="L2122">
        <v>6</v>
      </c>
      <c r="M2122" t="s">
        <v>5071</v>
      </c>
      <c r="N2122" t="s">
        <v>5071</v>
      </c>
      <c r="O2122">
        <v>1</v>
      </c>
      <c r="P2122">
        <v>0</v>
      </c>
    </row>
    <row r="2123" spans="1:16" x14ac:dyDescent="0.3">
      <c r="A2123" t="s">
        <v>1887</v>
      </c>
      <c r="B2123" s="1">
        <v>46062.268055555556</v>
      </c>
      <c r="C2123" t="s">
        <v>47</v>
      </c>
      <c r="D2123" t="s">
        <v>8</v>
      </c>
      <c r="E2123" t="s">
        <v>19</v>
      </c>
      <c r="F2123" t="s">
        <v>10</v>
      </c>
      <c r="G2123">
        <v>0.26805555555555555</v>
      </c>
      <c r="H2123" s="1">
        <v>46062</v>
      </c>
      <c r="I2123">
        <v>2</v>
      </c>
      <c r="J2123">
        <v>1</v>
      </c>
      <c r="K2123">
        <v>2</v>
      </c>
      <c r="L2123">
        <v>2</v>
      </c>
      <c r="M2123" t="s">
        <v>5069</v>
      </c>
      <c r="N2123" t="s">
        <v>5069</v>
      </c>
      <c r="O2123">
        <v>1</v>
      </c>
      <c r="P2123">
        <v>0</v>
      </c>
    </row>
    <row r="2124" spans="1:16" x14ac:dyDescent="0.3">
      <c r="A2124" t="s">
        <v>3740</v>
      </c>
      <c r="B2124" s="1">
        <v>46062.320833333331</v>
      </c>
      <c r="C2124" t="s">
        <v>35</v>
      </c>
      <c r="D2124" t="s">
        <v>18</v>
      </c>
      <c r="E2124" t="s">
        <v>31</v>
      </c>
      <c r="F2124" t="s">
        <v>33</v>
      </c>
      <c r="G2124">
        <v>0.32083333333333336</v>
      </c>
      <c r="H2124" s="1">
        <v>46062</v>
      </c>
      <c r="I2124">
        <v>2</v>
      </c>
      <c r="J2124">
        <v>1</v>
      </c>
      <c r="K2124">
        <v>4</v>
      </c>
      <c r="L2124">
        <v>4</v>
      </c>
      <c r="M2124" t="s">
        <v>5069</v>
      </c>
      <c r="N2124" t="s">
        <v>5069</v>
      </c>
      <c r="O2124">
        <v>1</v>
      </c>
      <c r="P2124">
        <v>1</v>
      </c>
    </row>
    <row r="2125" spans="1:16" x14ac:dyDescent="0.3">
      <c r="A2125" t="s">
        <v>3440</v>
      </c>
      <c r="B2125" s="1">
        <v>46062.336111111108</v>
      </c>
      <c r="C2125" t="s">
        <v>35</v>
      </c>
      <c r="D2125" t="s">
        <v>18</v>
      </c>
      <c r="E2125" t="s">
        <v>9</v>
      </c>
      <c r="F2125" t="s">
        <v>10</v>
      </c>
      <c r="G2125">
        <v>0.33611111111111114</v>
      </c>
      <c r="H2125" s="1">
        <v>46062</v>
      </c>
      <c r="I2125">
        <v>2</v>
      </c>
      <c r="J2125">
        <v>1</v>
      </c>
      <c r="K2125">
        <v>2</v>
      </c>
      <c r="L2125">
        <v>2</v>
      </c>
      <c r="M2125" t="s">
        <v>5069</v>
      </c>
      <c r="N2125" t="s">
        <v>5069</v>
      </c>
      <c r="O2125">
        <v>1</v>
      </c>
      <c r="P2125">
        <v>0</v>
      </c>
    </row>
    <row r="2126" spans="1:16" x14ac:dyDescent="0.3">
      <c r="A2126" t="s">
        <v>1079</v>
      </c>
      <c r="B2126" s="1">
        <v>46062.34652777778</v>
      </c>
      <c r="C2126" t="s">
        <v>7</v>
      </c>
      <c r="D2126" t="s">
        <v>22</v>
      </c>
      <c r="E2126" t="s">
        <v>19</v>
      </c>
      <c r="F2126" t="s">
        <v>10</v>
      </c>
      <c r="G2126">
        <v>0.34652777777777777</v>
      </c>
      <c r="H2126" s="1">
        <v>46062</v>
      </c>
      <c r="I2126">
        <v>2</v>
      </c>
      <c r="J2126">
        <v>3</v>
      </c>
      <c r="K2126">
        <v>2</v>
      </c>
      <c r="L2126">
        <v>6</v>
      </c>
      <c r="M2126" t="s">
        <v>5071</v>
      </c>
      <c r="N2126" t="s">
        <v>5071</v>
      </c>
      <c r="O2126">
        <v>1</v>
      </c>
      <c r="P2126">
        <v>0</v>
      </c>
    </row>
    <row r="2127" spans="1:16" x14ac:dyDescent="0.3">
      <c r="A2127" t="s">
        <v>2129</v>
      </c>
      <c r="B2127" s="1">
        <v>46062.351388888892</v>
      </c>
      <c r="C2127" t="s">
        <v>35</v>
      </c>
      <c r="D2127" t="s">
        <v>8</v>
      </c>
      <c r="E2127" t="s">
        <v>31</v>
      </c>
      <c r="F2127" t="s">
        <v>10</v>
      </c>
      <c r="G2127">
        <v>0.35138888888888886</v>
      </c>
      <c r="H2127" s="1">
        <v>46062</v>
      </c>
      <c r="I2127">
        <v>2</v>
      </c>
      <c r="J2127">
        <v>1</v>
      </c>
      <c r="K2127">
        <v>2</v>
      </c>
      <c r="L2127">
        <v>2</v>
      </c>
      <c r="M2127" t="s">
        <v>5069</v>
      </c>
      <c r="N2127" t="s">
        <v>5069</v>
      </c>
      <c r="O2127">
        <v>1</v>
      </c>
      <c r="P2127">
        <v>0</v>
      </c>
    </row>
    <row r="2128" spans="1:16" x14ac:dyDescent="0.3">
      <c r="A2128" t="s">
        <v>844</v>
      </c>
      <c r="B2128" s="1">
        <v>46062.363888888889</v>
      </c>
      <c r="C2128" t="s">
        <v>7</v>
      </c>
      <c r="D2128" t="s">
        <v>18</v>
      </c>
      <c r="E2128" t="s">
        <v>19</v>
      </c>
      <c r="F2128" t="s">
        <v>10</v>
      </c>
      <c r="G2128">
        <v>0.36388888888888887</v>
      </c>
      <c r="H2128" s="1">
        <v>46062</v>
      </c>
      <c r="I2128">
        <v>2</v>
      </c>
      <c r="J2128">
        <v>3</v>
      </c>
      <c r="K2128">
        <v>2</v>
      </c>
      <c r="L2128">
        <v>6</v>
      </c>
      <c r="M2128" t="s">
        <v>5071</v>
      </c>
      <c r="N2128" t="s">
        <v>5071</v>
      </c>
      <c r="O2128">
        <v>1</v>
      </c>
      <c r="P2128">
        <v>0</v>
      </c>
    </row>
    <row r="2129" spans="1:16" x14ac:dyDescent="0.3">
      <c r="A2129" t="s">
        <v>2301</v>
      </c>
      <c r="B2129" s="1">
        <v>46062.429166666669</v>
      </c>
      <c r="C2129" t="s">
        <v>7</v>
      </c>
      <c r="D2129" t="s">
        <v>8</v>
      </c>
      <c r="E2129" t="s">
        <v>19</v>
      </c>
      <c r="F2129" t="s">
        <v>10</v>
      </c>
      <c r="G2129">
        <v>0.42916666666666664</v>
      </c>
      <c r="H2129" s="1">
        <v>46062</v>
      </c>
      <c r="I2129">
        <v>2</v>
      </c>
      <c r="J2129">
        <v>3</v>
      </c>
      <c r="K2129">
        <v>2</v>
      </c>
      <c r="L2129">
        <v>6</v>
      </c>
      <c r="M2129" t="s">
        <v>5071</v>
      </c>
      <c r="N2129" t="s">
        <v>5071</v>
      </c>
      <c r="O2129">
        <v>1</v>
      </c>
      <c r="P2129">
        <v>0</v>
      </c>
    </row>
    <row r="2130" spans="1:16" x14ac:dyDescent="0.3">
      <c r="A2130" t="s">
        <v>4229</v>
      </c>
      <c r="B2130" s="1">
        <v>46062.469444444447</v>
      </c>
      <c r="C2130" t="s">
        <v>40</v>
      </c>
      <c r="D2130" t="s">
        <v>15</v>
      </c>
      <c r="E2130" t="s">
        <v>16</v>
      </c>
      <c r="F2130" t="s">
        <v>20</v>
      </c>
      <c r="G2130">
        <v>0.46944444444444444</v>
      </c>
      <c r="H2130" s="1">
        <v>46062</v>
      </c>
      <c r="I2130">
        <v>2</v>
      </c>
      <c r="J2130">
        <v>5</v>
      </c>
      <c r="K2130">
        <v>2</v>
      </c>
      <c r="L2130">
        <v>10</v>
      </c>
      <c r="M2130" t="s">
        <v>5071</v>
      </c>
      <c r="N2130" t="s">
        <v>5071</v>
      </c>
      <c r="O2130">
        <v>1</v>
      </c>
      <c r="P2130">
        <v>0</v>
      </c>
    </row>
    <row r="2131" spans="1:16" x14ac:dyDescent="0.3">
      <c r="A2131" t="s">
        <v>1396</v>
      </c>
      <c r="B2131" s="1">
        <v>46062.475694444445</v>
      </c>
      <c r="C2131" t="s">
        <v>7</v>
      </c>
      <c r="D2131" t="s">
        <v>8</v>
      </c>
      <c r="E2131" t="s">
        <v>9</v>
      </c>
      <c r="F2131" t="s">
        <v>13</v>
      </c>
      <c r="G2131">
        <v>0.47569444444444442</v>
      </c>
      <c r="H2131" s="1">
        <v>46062</v>
      </c>
      <c r="I2131">
        <v>2</v>
      </c>
      <c r="J2131">
        <v>3</v>
      </c>
      <c r="K2131">
        <v>1</v>
      </c>
      <c r="L2131">
        <v>3</v>
      </c>
      <c r="M2131" t="s">
        <v>5069</v>
      </c>
      <c r="N2131" t="s">
        <v>5069</v>
      </c>
      <c r="O2131">
        <v>1</v>
      </c>
      <c r="P2131">
        <v>0</v>
      </c>
    </row>
    <row r="2132" spans="1:16" x14ac:dyDescent="0.3">
      <c r="A2132" t="s">
        <v>3891</v>
      </c>
      <c r="B2132" s="1">
        <v>46062.486111111109</v>
      </c>
      <c r="C2132" t="s">
        <v>7</v>
      </c>
      <c r="D2132" t="s">
        <v>18</v>
      </c>
      <c r="E2132" t="s">
        <v>19</v>
      </c>
      <c r="F2132" t="s">
        <v>20</v>
      </c>
      <c r="G2132">
        <v>0.4861111111111111</v>
      </c>
      <c r="H2132" s="1">
        <v>46062</v>
      </c>
      <c r="I2132">
        <v>2</v>
      </c>
      <c r="J2132">
        <v>3</v>
      </c>
      <c r="K2132">
        <v>2</v>
      </c>
      <c r="L2132">
        <v>6</v>
      </c>
      <c r="M2132" t="s">
        <v>5071</v>
      </c>
      <c r="N2132" t="s">
        <v>5071</v>
      </c>
      <c r="O2132">
        <v>1</v>
      </c>
      <c r="P2132">
        <v>0</v>
      </c>
    </row>
    <row r="2133" spans="1:16" x14ac:dyDescent="0.3">
      <c r="A2133" t="s">
        <v>4245</v>
      </c>
      <c r="B2133" s="1">
        <v>46062.503472222219</v>
      </c>
      <c r="C2133" t="s">
        <v>7</v>
      </c>
      <c r="D2133" t="s">
        <v>22</v>
      </c>
      <c r="E2133" t="s">
        <v>19</v>
      </c>
      <c r="F2133" t="s">
        <v>20</v>
      </c>
      <c r="G2133">
        <v>0.50347222222222221</v>
      </c>
      <c r="H2133" s="1">
        <v>46062</v>
      </c>
      <c r="I2133">
        <v>2</v>
      </c>
      <c r="J2133">
        <v>3</v>
      </c>
      <c r="K2133">
        <v>2</v>
      </c>
      <c r="L2133">
        <v>6</v>
      </c>
      <c r="M2133" t="s">
        <v>5071</v>
      </c>
      <c r="N2133" t="s">
        <v>5071</v>
      </c>
      <c r="O2133">
        <v>1</v>
      </c>
      <c r="P2133">
        <v>0</v>
      </c>
    </row>
    <row r="2134" spans="1:16" x14ac:dyDescent="0.3">
      <c r="A2134" t="s">
        <v>3431</v>
      </c>
      <c r="B2134" s="1">
        <v>46062.518750000003</v>
      </c>
      <c r="C2134" t="s">
        <v>7</v>
      </c>
      <c r="D2134" t="s">
        <v>22</v>
      </c>
      <c r="E2134" t="s">
        <v>19</v>
      </c>
      <c r="F2134" t="s">
        <v>13</v>
      </c>
      <c r="G2134">
        <v>0.51875000000000004</v>
      </c>
      <c r="H2134" s="1">
        <v>46062</v>
      </c>
      <c r="I2134">
        <v>2</v>
      </c>
      <c r="J2134">
        <v>3</v>
      </c>
      <c r="K2134">
        <v>1</v>
      </c>
      <c r="L2134">
        <v>3</v>
      </c>
      <c r="M2134" t="s">
        <v>5069</v>
      </c>
      <c r="N2134" t="s">
        <v>5069</v>
      </c>
      <c r="O2134">
        <v>1</v>
      </c>
      <c r="P2134">
        <v>0</v>
      </c>
    </row>
    <row r="2135" spans="1:16" x14ac:dyDescent="0.3">
      <c r="A2135" t="s">
        <v>3555</v>
      </c>
      <c r="B2135" s="1">
        <v>46062.522222222222</v>
      </c>
      <c r="C2135" t="s">
        <v>7</v>
      </c>
      <c r="D2135" t="s">
        <v>18</v>
      </c>
      <c r="E2135" t="s">
        <v>19</v>
      </c>
      <c r="F2135" t="s">
        <v>13</v>
      </c>
      <c r="G2135">
        <v>0.52222222222222225</v>
      </c>
      <c r="H2135" s="1">
        <v>46062</v>
      </c>
      <c r="I2135">
        <v>2</v>
      </c>
      <c r="J2135">
        <v>3</v>
      </c>
      <c r="K2135">
        <v>1</v>
      </c>
      <c r="L2135">
        <v>3</v>
      </c>
      <c r="M2135" t="s">
        <v>5069</v>
      </c>
      <c r="N2135" t="s">
        <v>5069</v>
      </c>
      <c r="O2135">
        <v>1</v>
      </c>
      <c r="P2135">
        <v>0</v>
      </c>
    </row>
    <row r="2136" spans="1:16" x14ac:dyDescent="0.3">
      <c r="A2136" t="s">
        <v>3658</v>
      </c>
      <c r="B2136" s="1">
        <v>46062.522222222222</v>
      </c>
      <c r="C2136" t="s">
        <v>47</v>
      </c>
      <c r="D2136" t="s">
        <v>15</v>
      </c>
      <c r="E2136" t="s">
        <v>31</v>
      </c>
      <c r="F2136" t="s">
        <v>10</v>
      </c>
      <c r="G2136">
        <v>0.52222222222222225</v>
      </c>
      <c r="H2136" s="1">
        <v>46062</v>
      </c>
      <c r="I2136">
        <v>2</v>
      </c>
      <c r="J2136">
        <v>1</v>
      </c>
      <c r="K2136">
        <v>2</v>
      </c>
      <c r="L2136">
        <v>2</v>
      </c>
      <c r="M2136" t="s">
        <v>5069</v>
      </c>
      <c r="N2136" t="s">
        <v>5069</v>
      </c>
      <c r="O2136">
        <v>1</v>
      </c>
      <c r="P2136">
        <v>0</v>
      </c>
    </row>
    <row r="2137" spans="1:16" x14ac:dyDescent="0.3">
      <c r="A2137" t="s">
        <v>234</v>
      </c>
      <c r="B2137" s="1">
        <v>46062.529861111114</v>
      </c>
      <c r="C2137" t="s">
        <v>7</v>
      </c>
      <c r="D2137" t="s">
        <v>8</v>
      </c>
      <c r="E2137" t="s">
        <v>16</v>
      </c>
      <c r="F2137" t="s">
        <v>10</v>
      </c>
      <c r="G2137">
        <v>0.52986111111111112</v>
      </c>
      <c r="H2137" s="1">
        <v>46062</v>
      </c>
      <c r="I2137">
        <v>2</v>
      </c>
      <c r="J2137">
        <v>3</v>
      </c>
      <c r="K2137">
        <v>2</v>
      </c>
      <c r="L2137">
        <v>6</v>
      </c>
      <c r="M2137" t="s">
        <v>5071</v>
      </c>
      <c r="N2137" t="s">
        <v>5071</v>
      </c>
      <c r="O2137">
        <v>1</v>
      </c>
      <c r="P2137">
        <v>0</v>
      </c>
    </row>
    <row r="2138" spans="1:16" x14ac:dyDescent="0.3">
      <c r="A2138" t="s">
        <v>1180</v>
      </c>
      <c r="B2138" s="1">
        <v>46062.543055555558</v>
      </c>
      <c r="C2138" t="s">
        <v>7</v>
      </c>
      <c r="D2138" t="s">
        <v>22</v>
      </c>
      <c r="E2138" t="s">
        <v>19</v>
      </c>
      <c r="F2138" t="s">
        <v>33</v>
      </c>
      <c r="G2138">
        <v>0.54305555555555551</v>
      </c>
      <c r="H2138" s="1">
        <v>46062</v>
      </c>
      <c r="I2138">
        <v>2</v>
      </c>
      <c r="J2138">
        <v>3</v>
      </c>
      <c r="K2138">
        <v>4</v>
      </c>
      <c r="L2138">
        <v>12</v>
      </c>
      <c r="M2138" t="s">
        <v>5073</v>
      </c>
      <c r="N2138" t="s">
        <v>5073</v>
      </c>
      <c r="O2138">
        <v>1</v>
      </c>
      <c r="P2138">
        <v>1</v>
      </c>
    </row>
    <row r="2139" spans="1:16" x14ac:dyDescent="0.3">
      <c r="A2139" t="s">
        <v>2779</v>
      </c>
      <c r="B2139" s="1">
        <v>46062.543749999997</v>
      </c>
      <c r="C2139" t="s">
        <v>40</v>
      </c>
      <c r="D2139" t="s">
        <v>8</v>
      </c>
      <c r="E2139" t="s">
        <v>16</v>
      </c>
      <c r="F2139" t="s">
        <v>20</v>
      </c>
      <c r="G2139">
        <v>0.54374999999999996</v>
      </c>
      <c r="H2139" s="1">
        <v>46062</v>
      </c>
      <c r="I2139">
        <v>2</v>
      </c>
      <c r="J2139">
        <v>5</v>
      </c>
      <c r="K2139">
        <v>2</v>
      </c>
      <c r="L2139">
        <v>10</v>
      </c>
      <c r="M2139" t="s">
        <v>5071</v>
      </c>
      <c r="N2139" t="s">
        <v>5071</v>
      </c>
      <c r="O2139">
        <v>1</v>
      </c>
      <c r="P2139">
        <v>0</v>
      </c>
    </row>
    <row r="2140" spans="1:16" x14ac:dyDescent="0.3">
      <c r="A2140" t="s">
        <v>422</v>
      </c>
      <c r="B2140" s="1">
        <v>46062.546527777777</v>
      </c>
      <c r="C2140" t="s">
        <v>35</v>
      </c>
      <c r="D2140" t="s">
        <v>8</v>
      </c>
      <c r="E2140" t="s">
        <v>19</v>
      </c>
      <c r="F2140" t="s">
        <v>10</v>
      </c>
      <c r="G2140">
        <v>0.54652777777777772</v>
      </c>
      <c r="H2140" s="1">
        <v>46062</v>
      </c>
      <c r="I2140">
        <v>2</v>
      </c>
      <c r="J2140">
        <v>1</v>
      </c>
      <c r="K2140">
        <v>2</v>
      </c>
      <c r="L2140">
        <v>2</v>
      </c>
      <c r="M2140" t="s">
        <v>5069</v>
      </c>
      <c r="N2140" t="s">
        <v>5069</v>
      </c>
      <c r="O2140">
        <v>1</v>
      </c>
      <c r="P2140">
        <v>0</v>
      </c>
    </row>
    <row r="2141" spans="1:16" x14ac:dyDescent="0.3">
      <c r="A2141" t="s">
        <v>3580</v>
      </c>
      <c r="B2141" s="1">
        <v>46062.586805555555</v>
      </c>
      <c r="C2141" t="s">
        <v>7</v>
      </c>
      <c r="D2141" t="s">
        <v>15</v>
      </c>
      <c r="E2141" t="s">
        <v>19</v>
      </c>
      <c r="F2141" t="s">
        <v>20</v>
      </c>
      <c r="G2141">
        <v>0.58680555555555558</v>
      </c>
      <c r="H2141" s="1">
        <v>46062</v>
      </c>
      <c r="I2141">
        <v>2</v>
      </c>
      <c r="J2141">
        <v>3</v>
      </c>
      <c r="K2141">
        <v>2</v>
      </c>
      <c r="L2141">
        <v>6</v>
      </c>
      <c r="M2141" t="s">
        <v>5071</v>
      </c>
      <c r="N2141" t="s">
        <v>5071</v>
      </c>
      <c r="O2141">
        <v>1</v>
      </c>
      <c r="P2141">
        <v>0</v>
      </c>
    </row>
    <row r="2142" spans="1:16" x14ac:dyDescent="0.3">
      <c r="A2142" t="s">
        <v>3800</v>
      </c>
      <c r="B2142" s="1">
        <v>46062.601388888892</v>
      </c>
      <c r="C2142" t="s">
        <v>26</v>
      </c>
      <c r="D2142" t="s">
        <v>22</v>
      </c>
      <c r="E2142" t="s">
        <v>31</v>
      </c>
      <c r="F2142" t="s">
        <v>13</v>
      </c>
      <c r="G2142">
        <v>0.60138888888888886</v>
      </c>
      <c r="H2142" s="1">
        <v>46062</v>
      </c>
      <c r="I2142">
        <v>2</v>
      </c>
      <c r="J2142">
        <v>3</v>
      </c>
      <c r="K2142">
        <v>1</v>
      </c>
      <c r="L2142">
        <v>3</v>
      </c>
      <c r="M2142" t="s">
        <v>5069</v>
      </c>
      <c r="N2142" t="s">
        <v>5069</v>
      </c>
      <c r="O2142">
        <v>1</v>
      </c>
      <c r="P2142">
        <v>0</v>
      </c>
    </row>
    <row r="2143" spans="1:16" x14ac:dyDescent="0.3">
      <c r="A2143" t="s">
        <v>2861</v>
      </c>
      <c r="B2143" s="1">
        <v>46062.609027777777</v>
      </c>
      <c r="C2143" t="s">
        <v>7</v>
      </c>
      <c r="D2143" t="s">
        <v>22</v>
      </c>
      <c r="E2143" t="s">
        <v>16</v>
      </c>
      <c r="F2143" t="s">
        <v>20</v>
      </c>
      <c r="G2143">
        <v>0.60902777777777772</v>
      </c>
      <c r="H2143" s="1">
        <v>46062</v>
      </c>
      <c r="I2143">
        <v>2</v>
      </c>
      <c r="J2143">
        <v>3</v>
      </c>
      <c r="K2143">
        <v>2</v>
      </c>
      <c r="L2143">
        <v>6</v>
      </c>
      <c r="M2143" t="s">
        <v>5071</v>
      </c>
      <c r="N2143" t="s">
        <v>5071</v>
      </c>
      <c r="O2143">
        <v>1</v>
      </c>
      <c r="P2143">
        <v>0</v>
      </c>
    </row>
    <row r="2144" spans="1:16" x14ac:dyDescent="0.3">
      <c r="A2144" t="s">
        <v>3320</v>
      </c>
      <c r="B2144" s="1">
        <v>46062.644444444442</v>
      </c>
      <c r="C2144" t="s">
        <v>7</v>
      </c>
      <c r="D2144" t="s">
        <v>15</v>
      </c>
      <c r="E2144" t="s">
        <v>19</v>
      </c>
      <c r="F2144" t="s">
        <v>20</v>
      </c>
      <c r="G2144">
        <v>0.64444444444444449</v>
      </c>
      <c r="H2144" s="1">
        <v>46062</v>
      </c>
      <c r="I2144">
        <v>2</v>
      </c>
      <c r="J2144">
        <v>3</v>
      </c>
      <c r="K2144">
        <v>2</v>
      </c>
      <c r="L2144">
        <v>6</v>
      </c>
      <c r="M2144" t="s">
        <v>5071</v>
      </c>
      <c r="N2144" t="s">
        <v>5071</v>
      </c>
      <c r="O2144">
        <v>1</v>
      </c>
      <c r="P2144">
        <v>0</v>
      </c>
    </row>
    <row r="2145" spans="1:16" x14ac:dyDescent="0.3">
      <c r="A2145" t="s">
        <v>2400</v>
      </c>
      <c r="B2145" s="1">
        <v>46062.665277777778</v>
      </c>
      <c r="C2145" t="s">
        <v>7</v>
      </c>
      <c r="D2145" t="s">
        <v>18</v>
      </c>
      <c r="E2145" t="s">
        <v>19</v>
      </c>
      <c r="F2145" t="s">
        <v>10</v>
      </c>
      <c r="G2145">
        <v>0.66527777777777775</v>
      </c>
      <c r="H2145" s="1">
        <v>46062</v>
      </c>
      <c r="I2145">
        <v>2</v>
      </c>
      <c r="J2145">
        <v>3</v>
      </c>
      <c r="K2145">
        <v>2</v>
      </c>
      <c r="L2145">
        <v>6</v>
      </c>
      <c r="M2145" t="s">
        <v>5071</v>
      </c>
      <c r="N2145" t="s">
        <v>5071</v>
      </c>
      <c r="O2145">
        <v>1</v>
      </c>
      <c r="P2145">
        <v>0</v>
      </c>
    </row>
    <row r="2146" spans="1:16" x14ac:dyDescent="0.3">
      <c r="A2146" t="s">
        <v>2632</v>
      </c>
      <c r="B2146" s="1">
        <v>46062.668749999997</v>
      </c>
      <c r="C2146" t="s">
        <v>7</v>
      </c>
      <c r="D2146" t="s">
        <v>8</v>
      </c>
      <c r="E2146" t="s">
        <v>19</v>
      </c>
      <c r="F2146" t="s">
        <v>20</v>
      </c>
      <c r="G2146">
        <v>0.66874999999999996</v>
      </c>
      <c r="H2146" s="1">
        <v>46062</v>
      </c>
      <c r="I2146">
        <v>2</v>
      </c>
      <c r="J2146">
        <v>3</v>
      </c>
      <c r="K2146">
        <v>2</v>
      </c>
      <c r="L2146">
        <v>6</v>
      </c>
      <c r="M2146" t="s">
        <v>5071</v>
      </c>
      <c r="N2146" t="s">
        <v>5071</v>
      </c>
      <c r="O2146">
        <v>1</v>
      </c>
      <c r="P2146">
        <v>0</v>
      </c>
    </row>
    <row r="2147" spans="1:16" x14ac:dyDescent="0.3">
      <c r="A2147" t="s">
        <v>3817</v>
      </c>
      <c r="B2147" s="1">
        <v>46062.676388888889</v>
      </c>
      <c r="C2147" t="s">
        <v>7</v>
      </c>
      <c r="D2147" t="s">
        <v>22</v>
      </c>
      <c r="E2147" t="s">
        <v>19</v>
      </c>
      <c r="F2147" t="s">
        <v>20</v>
      </c>
      <c r="G2147">
        <v>0.67638888888888893</v>
      </c>
      <c r="H2147" s="1">
        <v>46062</v>
      </c>
      <c r="I2147">
        <v>2</v>
      </c>
      <c r="J2147">
        <v>3</v>
      </c>
      <c r="K2147">
        <v>2</v>
      </c>
      <c r="L2147">
        <v>6</v>
      </c>
      <c r="M2147" t="s">
        <v>5071</v>
      </c>
      <c r="N2147" t="s">
        <v>5071</v>
      </c>
      <c r="O2147">
        <v>1</v>
      </c>
      <c r="P2147">
        <v>0</v>
      </c>
    </row>
    <row r="2148" spans="1:16" x14ac:dyDescent="0.3">
      <c r="A2148" t="s">
        <v>711</v>
      </c>
      <c r="B2148" s="1">
        <v>46062.678472222222</v>
      </c>
      <c r="C2148" t="s">
        <v>7</v>
      </c>
      <c r="D2148" t="s">
        <v>18</v>
      </c>
      <c r="E2148" t="s">
        <v>19</v>
      </c>
      <c r="F2148" t="s">
        <v>10</v>
      </c>
      <c r="G2148">
        <v>0.67847222222222225</v>
      </c>
      <c r="H2148" s="1">
        <v>46062</v>
      </c>
      <c r="I2148">
        <v>2</v>
      </c>
      <c r="J2148">
        <v>3</v>
      </c>
      <c r="K2148">
        <v>2</v>
      </c>
      <c r="L2148">
        <v>6</v>
      </c>
      <c r="M2148" t="s">
        <v>5071</v>
      </c>
      <c r="N2148" t="s">
        <v>5071</v>
      </c>
      <c r="O2148">
        <v>1</v>
      </c>
      <c r="P2148">
        <v>0</v>
      </c>
    </row>
    <row r="2149" spans="1:16" x14ac:dyDescent="0.3">
      <c r="A2149" t="s">
        <v>719</v>
      </c>
      <c r="B2149" s="1">
        <v>46062.688194444447</v>
      </c>
      <c r="C2149" t="s">
        <v>47</v>
      </c>
      <c r="D2149" t="s">
        <v>15</v>
      </c>
      <c r="E2149" t="s">
        <v>19</v>
      </c>
      <c r="F2149" t="s">
        <v>10</v>
      </c>
      <c r="G2149">
        <v>0.68819444444444444</v>
      </c>
      <c r="H2149" s="1">
        <v>46062</v>
      </c>
      <c r="I2149">
        <v>2</v>
      </c>
      <c r="J2149">
        <v>1</v>
      </c>
      <c r="K2149">
        <v>2</v>
      </c>
      <c r="L2149">
        <v>2</v>
      </c>
      <c r="M2149" t="s">
        <v>5069</v>
      </c>
      <c r="N2149" t="s">
        <v>5069</v>
      </c>
      <c r="O2149">
        <v>1</v>
      </c>
      <c r="P2149">
        <v>0</v>
      </c>
    </row>
    <row r="2150" spans="1:16" x14ac:dyDescent="0.3">
      <c r="A2150" t="s">
        <v>1168</v>
      </c>
      <c r="B2150" s="1">
        <v>46062.695138888892</v>
      </c>
      <c r="C2150" t="s">
        <v>7</v>
      </c>
      <c r="D2150" t="s">
        <v>22</v>
      </c>
      <c r="E2150" t="s">
        <v>19</v>
      </c>
      <c r="F2150" t="s">
        <v>20</v>
      </c>
      <c r="G2150">
        <v>0.69513888888888886</v>
      </c>
      <c r="H2150" s="1">
        <v>46062</v>
      </c>
      <c r="I2150">
        <v>2</v>
      </c>
      <c r="J2150">
        <v>3</v>
      </c>
      <c r="K2150">
        <v>2</v>
      </c>
      <c r="L2150">
        <v>6</v>
      </c>
      <c r="M2150" t="s">
        <v>5071</v>
      </c>
      <c r="N2150" t="s">
        <v>5071</v>
      </c>
      <c r="O2150">
        <v>1</v>
      </c>
      <c r="P2150">
        <v>0</v>
      </c>
    </row>
    <row r="2151" spans="1:16" x14ac:dyDescent="0.3">
      <c r="A2151" t="s">
        <v>750</v>
      </c>
      <c r="B2151" s="1">
        <v>46062.697916666664</v>
      </c>
      <c r="C2151" t="s">
        <v>7</v>
      </c>
      <c r="D2151" t="s">
        <v>22</v>
      </c>
      <c r="E2151" t="s">
        <v>19</v>
      </c>
      <c r="F2151" t="s">
        <v>10</v>
      </c>
      <c r="G2151">
        <v>0.69791666666666663</v>
      </c>
      <c r="H2151" s="1">
        <v>46062</v>
      </c>
      <c r="I2151">
        <v>2</v>
      </c>
      <c r="J2151">
        <v>3</v>
      </c>
      <c r="K2151">
        <v>2</v>
      </c>
      <c r="L2151">
        <v>6</v>
      </c>
      <c r="M2151" t="s">
        <v>5071</v>
      </c>
      <c r="N2151" t="s">
        <v>5071</v>
      </c>
      <c r="O2151">
        <v>1</v>
      </c>
      <c r="P2151">
        <v>0</v>
      </c>
    </row>
    <row r="2152" spans="1:16" x14ac:dyDescent="0.3">
      <c r="A2152" t="s">
        <v>2128</v>
      </c>
      <c r="B2152" s="1">
        <v>46062.698611111111</v>
      </c>
      <c r="C2152" t="s">
        <v>40</v>
      </c>
      <c r="D2152" t="s">
        <v>18</v>
      </c>
      <c r="E2152" t="s">
        <v>16</v>
      </c>
      <c r="F2152" t="s">
        <v>33</v>
      </c>
      <c r="G2152">
        <v>0.69861111111111107</v>
      </c>
      <c r="H2152" s="1">
        <v>46062</v>
      </c>
      <c r="I2152">
        <v>2</v>
      </c>
      <c r="J2152">
        <v>5</v>
      </c>
      <c r="K2152">
        <v>4</v>
      </c>
      <c r="L2152">
        <v>20</v>
      </c>
      <c r="M2152" t="s">
        <v>5075</v>
      </c>
      <c r="N2152" t="s">
        <v>5076</v>
      </c>
      <c r="O2152">
        <v>1</v>
      </c>
      <c r="P2152">
        <v>1</v>
      </c>
    </row>
    <row r="2153" spans="1:16" x14ac:dyDescent="0.3">
      <c r="A2153" t="s">
        <v>3102</v>
      </c>
      <c r="B2153" s="1">
        <v>46062.698611111111</v>
      </c>
      <c r="C2153" t="s">
        <v>7</v>
      </c>
      <c r="D2153" t="s">
        <v>18</v>
      </c>
      <c r="E2153" t="s">
        <v>19</v>
      </c>
      <c r="F2153" t="s">
        <v>20</v>
      </c>
      <c r="G2153">
        <v>0.69861111111111107</v>
      </c>
      <c r="H2153" s="1">
        <v>46062</v>
      </c>
      <c r="I2153">
        <v>2</v>
      </c>
      <c r="J2153">
        <v>3</v>
      </c>
      <c r="K2153">
        <v>2</v>
      </c>
      <c r="L2153">
        <v>6</v>
      </c>
      <c r="M2153" t="s">
        <v>5071</v>
      </c>
      <c r="N2153" t="s">
        <v>5071</v>
      </c>
      <c r="O2153">
        <v>1</v>
      </c>
      <c r="P2153">
        <v>0</v>
      </c>
    </row>
    <row r="2154" spans="1:16" x14ac:dyDescent="0.3">
      <c r="A2154" t="s">
        <v>4131</v>
      </c>
      <c r="B2154" s="1">
        <v>46062.699305555558</v>
      </c>
      <c r="C2154" t="s">
        <v>47</v>
      </c>
      <c r="D2154" t="s">
        <v>22</v>
      </c>
      <c r="E2154" t="s">
        <v>16</v>
      </c>
      <c r="F2154" t="s">
        <v>10</v>
      </c>
      <c r="G2154">
        <v>0.69930555555555551</v>
      </c>
      <c r="H2154" s="1">
        <v>46062</v>
      </c>
      <c r="I2154">
        <v>2</v>
      </c>
      <c r="J2154">
        <v>1</v>
      </c>
      <c r="K2154">
        <v>2</v>
      </c>
      <c r="L2154">
        <v>2</v>
      </c>
      <c r="M2154" t="s">
        <v>5069</v>
      </c>
      <c r="N2154" t="s">
        <v>5069</v>
      </c>
      <c r="O2154">
        <v>1</v>
      </c>
      <c r="P2154">
        <v>0</v>
      </c>
    </row>
    <row r="2155" spans="1:16" x14ac:dyDescent="0.3">
      <c r="A2155" t="s">
        <v>2395</v>
      </c>
      <c r="B2155" s="1">
        <v>46062.7</v>
      </c>
      <c r="C2155" t="s">
        <v>40</v>
      </c>
      <c r="D2155" t="s">
        <v>22</v>
      </c>
      <c r="E2155" t="s">
        <v>16</v>
      </c>
      <c r="F2155" t="s">
        <v>10</v>
      </c>
      <c r="G2155">
        <v>0.7</v>
      </c>
      <c r="H2155" s="1">
        <v>46062</v>
      </c>
      <c r="I2155">
        <v>2</v>
      </c>
      <c r="J2155">
        <v>5</v>
      </c>
      <c r="K2155">
        <v>2</v>
      </c>
      <c r="L2155">
        <v>10</v>
      </c>
      <c r="M2155" t="s">
        <v>5071</v>
      </c>
      <c r="N2155" t="s">
        <v>5071</v>
      </c>
      <c r="O2155">
        <v>1</v>
      </c>
      <c r="P2155">
        <v>0</v>
      </c>
    </row>
    <row r="2156" spans="1:16" x14ac:dyDescent="0.3">
      <c r="A2156" t="s">
        <v>5023</v>
      </c>
      <c r="B2156" s="1">
        <v>46062.710416666669</v>
      </c>
      <c r="C2156" t="s">
        <v>40</v>
      </c>
      <c r="D2156" t="s">
        <v>8</v>
      </c>
      <c r="E2156" t="s">
        <v>16</v>
      </c>
      <c r="F2156" t="s">
        <v>20</v>
      </c>
      <c r="G2156">
        <v>0.7104166666666667</v>
      </c>
      <c r="H2156" s="1">
        <v>46062</v>
      </c>
      <c r="I2156">
        <v>2</v>
      </c>
      <c r="J2156">
        <v>5</v>
      </c>
      <c r="K2156">
        <v>2</v>
      </c>
      <c r="L2156">
        <v>10</v>
      </c>
      <c r="M2156" t="s">
        <v>5071</v>
      </c>
      <c r="N2156" t="s">
        <v>5071</v>
      </c>
      <c r="O2156">
        <v>1</v>
      </c>
      <c r="P2156">
        <v>0</v>
      </c>
    </row>
    <row r="2157" spans="1:16" x14ac:dyDescent="0.3">
      <c r="A2157" t="s">
        <v>4613</v>
      </c>
      <c r="B2157" s="1">
        <v>46062.750694444447</v>
      </c>
      <c r="C2157" t="s">
        <v>12</v>
      </c>
      <c r="D2157" t="s">
        <v>8</v>
      </c>
      <c r="E2157" t="s">
        <v>19</v>
      </c>
      <c r="F2157" t="s">
        <v>10</v>
      </c>
      <c r="G2157">
        <v>0.75069444444444444</v>
      </c>
      <c r="H2157" s="1">
        <v>46062</v>
      </c>
      <c r="I2157">
        <v>2</v>
      </c>
      <c r="J2157">
        <v>1</v>
      </c>
      <c r="K2157">
        <v>2</v>
      </c>
      <c r="L2157">
        <v>2</v>
      </c>
      <c r="M2157" t="s">
        <v>5069</v>
      </c>
      <c r="N2157" t="s">
        <v>5069</v>
      </c>
      <c r="O2157">
        <v>1</v>
      </c>
      <c r="P2157">
        <v>0</v>
      </c>
    </row>
    <row r="2158" spans="1:16" x14ac:dyDescent="0.3">
      <c r="A2158" t="s">
        <v>312</v>
      </c>
      <c r="B2158" s="1">
        <v>46062.767361111109</v>
      </c>
      <c r="C2158" t="s">
        <v>47</v>
      </c>
      <c r="D2158" t="s">
        <v>18</v>
      </c>
      <c r="E2158" t="s">
        <v>9</v>
      </c>
      <c r="F2158" t="s">
        <v>10</v>
      </c>
      <c r="G2158">
        <v>0.76736111111111116</v>
      </c>
      <c r="H2158" s="1">
        <v>46062</v>
      </c>
      <c r="I2158">
        <v>2</v>
      </c>
      <c r="J2158">
        <v>1</v>
      </c>
      <c r="K2158">
        <v>2</v>
      </c>
      <c r="L2158">
        <v>2</v>
      </c>
      <c r="M2158" t="s">
        <v>5069</v>
      </c>
      <c r="N2158" t="s">
        <v>5069</v>
      </c>
      <c r="O2158">
        <v>1</v>
      </c>
      <c r="P2158">
        <v>0</v>
      </c>
    </row>
    <row r="2159" spans="1:16" x14ac:dyDescent="0.3">
      <c r="A2159" t="s">
        <v>3447</v>
      </c>
      <c r="B2159" s="1">
        <v>46062.770138888889</v>
      </c>
      <c r="C2159" t="s">
        <v>7</v>
      </c>
      <c r="D2159" t="s">
        <v>18</v>
      </c>
      <c r="E2159" t="s">
        <v>19</v>
      </c>
      <c r="F2159" t="s">
        <v>33</v>
      </c>
      <c r="G2159">
        <v>0.77013888888888893</v>
      </c>
      <c r="H2159" s="1">
        <v>46062</v>
      </c>
      <c r="I2159">
        <v>2</v>
      </c>
      <c r="J2159">
        <v>3</v>
      </c>
      <c r="K2159">
        <v>4</v>
      </c>
      <c r="L2159">
        <v>12</v>
      </c>
      <c r="M2159" t="s">
        <v>5073</v>
      </c>
      <c r="N2159" t="s">
        <v>5073</v>
      </c>
      <c r="O2159">
        <v>1</v>
      </c>
      <c r="P2159">
        <v>1</v>
      </c>
    </row>
    <row r="2160" spans="1:16" x14ac:dyDescent="0.3">
      <c r="A2160" t="s">
        <v>717</v>
      </c>
      <c r="B2160" s="1">
        <v>46062.772916666669</v>
      </c>
      <c r="C2160" t="s">
        <v>12</v>
      </c>
      <c r="D2160" t="s">
        <v>22</v>
      </c>
      <c r="E2160" t="s">
        <v>19</v>
      </c>
      <c r="F2160" t="s">
        <v>33</v>
      </c>
      <c r="G2160">
        <v>0.7729166666666667</v>
      </c>
      <c r="H2160" s="1">
        <v>46062</v>
      </c>
      <c r="I2160">
        <v>2</v>
      </c>
      <c r="J2160">
        <v>1</v>
      </c>
      <c r="K2160">
        <v>4</v>
      </c>
      <c r="L2160">
        <v>4</v>
      </c>
      <c r="M2160" t="s">
        <v>5069</v>
      </c>
      <c r="N2160" t="s">
        <v>5069</v>
      </c>
      <c r="O2160">
        <v>1</v>
      </c>
      <c r="P2160">
        <v>1</v>
      </c>
    </row>
    <row r="2161" spans="1:16" x14ac:dyDescent="0.3">
      <c r="A2161" t="s">
        <v>1001</v>
      </c>
      <c r="B2161" s="1">
        <v>46062.821527777778</v>
      </c>
      <c r="C2161" t="s">
        <v>7</v>
      </c>
      <c r="D2161" t="s">
        <v>22</v>
      </c>
      <c r="E2161" t="s">
        <v>19</v>
      </c>
      <c r="F2161" t="s">
        <v>20</v>
      </c>
      <c r="G2161">
        <v>0.82152777777777775</v>
      </c>
      <c r="H2161" s="1">
        <v>46062</v>
      </c>
      <c r="I2161">
        <v>2</v>
      </c>
      <c r="J2161">
        <v>3</v>
      </c>
      <c r="K2161">
        <v>2</v>
      </c>
      <c r="L2161">
        <v>6</v>
      </c>
      <c r="M2161" t="s">
        <v>5071</v>
      </c>
      <c r="N2161" t="s">
        <v>5071</v>
      </c>
      <c r="O2161">
        <v>1</v>
      </c>
      <c r="P2161">
        <v>0</v>
      </c>
    </row>
    <row r="2162" spans="1:16" x14ac:dyDescent="0.3">
      <c r="A2162" t="s">
        <v>2477</v>
      </c>
      <c r="B2162" s="1">
        <v>46062.832638888889</v>
      </c>
      <c r="C2162" t="s">
        <v>47</v>
      </c>
      <c r="D2162" t="s">
        <v>22</v>
      </c>
      <c r="E2162" t="s">
        <v>19</v>
      </c>
      <c r="F2162" t="s">
        <v>10</v>
      </c>
      <c r="G2162">
        <v>0.83263888888888893</v>
      </c>
      <c r="H2162" s="1">
        <v>46062</v>
      </c>
      <c r="I2162">
        <v>2</v>
      </c>
      <c r="J2162">
        <v>1</v>
      </c>
      <c r="K2162">
        <v>2</v>
      </c>
      <c r="L2162">
        <v>2</v>
      </c>
      <c r="M2162" t="s">
        <v>5069</v>
      </c>
      <c r="N2162" t="s">
        <v>5069</v>
      </c>
      <c r="O2162">
        <v>1</v>
      </c>
      <c r="P2162">
        <v>0</v>
      </c>
    </row>
    <row r="2163" spans="1:16" x14ac:dyDescent="0.3">
      <c r="A2163" t="s">
        <v>816</v>
      </c>
      <c r="B2163" s="1">
        <v>46062.833333333336</v>
      </c>
      <c r="C2163" t="s">
        <v>26</v>
      </c>
      <c r="D2163" t="s">
        <v>8</v>
      </c>
      <c r="E2163" t="s">
        <v>31</v>
      </c>
      <c r="F2163" t="s">
        <v>20</v>
      </c>
      <c r="G2163">
        <v>0.83333333333333337</v>
      </c>
      <c r="H2163" s="1">
        <v>46062</v>
      </c>
      <c r="I2163">
        <v>2</v>
      </c>
      <c r="J2163">
        <v>3</v>
      </c>
      <c r="K2163">
        <v>2</v>
      </c>
      <c r="L2163">
        <v>6</v>
      </c>
      <c r="M2163" t="s">
        <v>5071</v>
      </c>
      <c r="N2163" t="s">
        <v>5071</v>
      </c>
      <c r="O2163">
        <v>1</v>
      </c>
      <c r="P2163">
        <v>0</v>
      </c>
    </row>
    <row r="2164" spans="1:16" x14ac:dyDescent="0.3">
      <c r="A2164" t="s">
        <v>967</v>
      </c>
      <c r="B2164" s="1">
        <v>46062.850694444445</v>
      </c>
      <c r="C2164" t="s">
        <v>40</v>
      </c>
      <c r="D2164" t="s">
        <v>22</v>
      </c>
      <c r="E2164" t="s">
        <v>16</v>
      </c>
      <c r="F2164" t="s">
        <v>13</v>
      </c>
      <c r="G2164">
        <v>0.85069444444444442</v>
      </c>
      <c r="H2164" s="1">
        <v>46062</v>
      </c>
      <c r="I2164">
        <v>2</v>
      </c>
      <c r="J2164">
        <v>5</v>
      </c>
      <c r="K2164">
        <v>1</v>
      </c>
      <c r="L2164">
        <v>5</v>
      </c>
      <c r="M2164" t="s">
        <v>5071</v>
      </c>
      <c r="N2164" t="s">
        <v>5071</v>
      </c>
      <c r="O2164">
        <v>1</v>
      </c>
      <c r="P2164">
        <v>0</v>
      </c>
    </row>
    <row r="2165" spans="1:16" x14ac:dyDescent="0.3">
      <c r="A2165" t="s">
        <v>2644</v>
      </c>
      <c r="B2165" s="1">
        <v>46062.851388888892</v>
      </c>
      <c r="C2165" t="s">
        <v>7</v>
      </c>
      <c r="D2165" t="s">
        <v>15</v>
      </c>
      <c r="E2165" t="s">
        <v>19</v>
      </c>
      <c r="F2165" t="s">
        <v>33</v>
      </c>
      <c r="G2165">
        <v>0.85138888888888886</v>
      </c>
      <c r="H2165" s="1">
        <v>46062</v>
      </c>
      <c r="I2165">
        <v>2</v>
      </c>
      <c r="J2165">
        <v>3</v>
      </c>
      <c r="K2165">
        <v>4</v>
      </c>
      <c r="L2165">
        <v>12</v>
      </c>
      <c r="M2165" t="s">
        <v>5073</v>
      </c>
      <c r="N2165" t="s">
        <v>5073</v>
      </c>
      <c r="O2165">
        <v>1</v>
      </c>
      <c r="P2165">
        <v>1</v>
      </c>
    </row>
    <row r="2166" spans="1:16" x14ac:dyDescent="0.3">
      <c r="A2166" t="s">
        <v>493</v>
      </c>
      <c r="B2166" s="1">
        <v>46062.887499999997</v>
      </c>
      <c r="C2166" t="s">
        <v>35</v>
      </c>
      <c r="D2166" t="s">
        <v>18</v>
      </c>
      <c r="E2166" t="s">
        <v>9</v>
      </c>
      <c r="F2166" t="s">
        <v>10</v>
      </c>
      <c r="G2166">
        <v>0.88749999999999996</v>
      </c>
      <c r="H2166" s="1">
        <v>46062</v>
      </c>
      <c r="I2166">
        <v>2</v>
      </c>
      <c r="J2166">
        <v>1</v>
      </c>
      <c r="K2166">
        <v>2</v>
      </c>
      <c r="L2166">
        <v>2</v>
      </c>
      <c r="M2166" t="s">
        <v>5069</v>
      </c>
      <c r="N2166" t="s">
        <v>5069</v>
      </c>
      <c r="O2166">
        <v>1</v>
      </c>
      <c r="P2166">
        <v>0</v>
      </c>
    </row>
    <row r="2167" spans="1:16" x14ac:dyDescent="0.3">
      <c r="A2167" t="s">
        <v>4630</v>
      </c>
      <c r="B2167" s="1">
        <v>46062.900694444441</v>
      </c>
      <c r="C2167" t="s">
        <v>12</v>
      </c>
      <c r="D2167" t="s">
        <v>8</v>
      </c>
      <c r="E2167" t="s">
        <v>9</v>
      </c>
      <c r="F2167" t="s">
        <v>10</v>
      </c>
      <c r="G2167">
        <v>0.90069444444444446</v>
      </c>
      <c r="H2167" s="1">
        <v>46062</v>
      </c>
      <c r="I2167">
        <v>2</v>
      </c>
      <c r="J2167">
        <v>1</v>
      </c>
      <c r="K2167">
        <v>2</v>
      </c>
      <c r="L2167">
        <v>2</v>
      </c>
      <c r="M2167" t="s">
        <v>5069</v>
      </c>
      <c r="N2167" t="s">
        <v>5069</v>
      </c>
      <c r="O2167">
        <v>1</v>
      </c>
      <c r="P2167">
        <v>0</v>
      </c>
    </row>
    <row r="2168" spans="1:16" x14ac:dyDescent="0.3">
      <c r="A2168" t="s">
        <v>278</v>
      </c>
      <c r="B2168" s="1">
        <v>46062.917361111111</v>
      </c>
      <c r="C2168" t="s">
        <v>35</v>
      </c>
      <c r="D2168" t="s">
        <v>18</v>
      </c>
      <c r="E2168" t="s">
        <v>19</v>
      </c>
      <c r="F2168" t="s">
        <v>10</v>
      </c>
      <c r="G2168">
        <v>0.91736111111111107</v>
      </c>
      <c r="H2168" s="1">
        <v>46062</v>
      </c>
      <c r="I2168">
        <v>2</v>
      </c>
      <c r="J2168">
        <v>1</v>
      </c>
      <c r="K2168">
        <v>2</v>
      </c>
      <c r="L2168">
        <v>2</v>
      </c>
      <c r="M2168" t="s">
        <v>5069</v>
      </c>
      <c r="N2168" t="s">
        <v>5069</v>
      </c>
      <c r="O2168">
        <v>1</v>
      </c>
      <c r="P2168">
        <v>0</v>
      </c>
    </row>
    <row r="2169" spans="1:16" x14ac:dyDescent="0.3">
      <c r="A2169" t="s">
        <v>2439</v>
      </c>
      <c r="B2169" s="1">
        <v>46062.925694444442</v>
      </c>
      <c r="C2169" t="s">
        <v>40</v>
      </c>
      <c r="D2169" t="s">
        <v>22</v>
      </c>
      <c r="E2169" t="s">
        <v>16</v>
      </c>
      <c r="F2169" t="s">
        <v>13</v>
      </c>
      <c r="G2169">
        <v>0.92569444444444449</v>
      </c>
      <c r="H2169" s="1">
        <v>46062</v>
      </c>
      <c r="I2169">
        <v>2</v>
      </c>
      <c r="J2169">
        <v>5</v>
      </c>
      <c r="K2169">
        <v>1</v>
      </c>
      <c r="L2169">
        <v>5</v>
      </c>
      <c r="M2169" t="s">
        <v>5071</v>
      </c>
      <c r="N2169" t="s">
        <v>5071</v>
      </c>
      <c r="O2169">
        <v>1</v>
      </c>
      <c r="P2169">
        <v>0</v>
      </c>
    </row>
    <row r="2170" spans="1:16" x14ac:dyDescent="0.3">
      <c r="A2170" t="s">
        <v>1020</v>
      </c>
      <c r="B2170" s="1">
        <v>46062.930555555555</v>
      </c>
      <c r="C2170" t="s">
        <v>47</v>
      </c>
      <c r="D2170" t="s">
        <v>15</v>
      </c>
      <c r="E2170" t="s">
        <v>31</v>
      </c>
      <c r="F2170" t="s">
        <v>10</v>
      </c>
      <c r="G2170">
        <v>0.93055555555555558</v>
      </c>
      <c r="H2170" s="1">
        <v>46062</v>
      </c>
      <c r="I2170">
        <v>2</v>
      </c>
      <c r="J2170">
        <v>1</v>
      </c>
      <c r="K2170">
        <v>2</v>
      </c>
      <c r="L2170">
        <v>2</v>
      </c>
      <c r="M2170" t="s">
        <v>5069</v>
      </c>
      <c r="N2170" t="s">
        <v>5069</v>
      </c>
      <c r="O2170">
        <v>1</v>
      </c>
      <c r="P2170">
        <v>0</v>
      </c>
    </row>
    <row r="2171" spans="1:16" x14ac:dyDescent="0.3">
      <c r="A2171" t="s">
        <v>2852</v>
      </c>
      <c r="B2171" s="1">
        <v>46062.939583333333</v>
      </c>
      <c r="C2171" t="s">
        <v>7</v>
      </c>
      <c r="D2171" t="s">
        <v>18</v>
      </c>
      <c r="E2171" t="s">
        <v>19</v>
      </c>
      <c r="F2171" t="s">
        <v>20</v>
      </c>
      <c r="G2171">
        <v>0.93958333333333333</v>
      </c>
      <c r="H2171" s="1">
        <v>46062</v>
      </c>
      <c r="I2171">
        <v>2</v>
      </c>
      <c r="J2171">
        <v>3</v>
      </c>
      <c r="K2171">
        <v>2</v>
      </c>
      <c r="L2171">
        <v>6</v>
      </c>
      <c r="M2171" t="s">
        <v>5071</v>
      </c>
      <c r="N2171" t="s">
        <v>5071</v>
      </c>
      <c r="O2171">
        <v>1</v>
      </c>
      <c r="P2171">
        <v>0</v>
      </c>
    </row>
    <row r="2172" spans="1:16" x14ac:dyDescent="0.3">
      <c r="A2172" t="s">
        <v>486</v>
      </c>
      <c r="B2172" s="1">
        <v>46062.95208333333</v>
      </c>
      <c r="C2172" t="s">
        <v>47</v>
      </c>
      <c r="D2172" t="s">
        <v>15</v>
      </c>
      <c r="E2172" t="s">
        <v>19</v>
      </c>
      <c r="F2172" t="s">
        <v>33</v>
      </c>
      <c r="G2172">
        <v>0.95208333333333328</v>
      </c>
      <c r="H2172" s="1">
        <v>46062</v>
      </c>
      <c r="I2172">
        <v>2</v>
      </c>
      <c r="J2172">
        <v>1</v>
      </c>
      <c r="K2172">
        <v>4</v>
      </c>
      <c r="L2172">
        <v>4</v>
      </c>
      <c r="M2172" t="s">
        <v>5069</v>
      </c>
      <c r="N2172" t="s">
        <v>5069</v>
      </c>
      <c r="O2172">
        <v>1</v>
      </c>
      <c r="P2172">
        <v>1</v>
      </c>
    </row>
    <row r="2173" spans="1:16" x14ac:dyDescent="0.3">
      <c r="A2173" t="s">
        <v>4583</v>
      </c>
      <c r="B2173" s="1">
        <v>46062.964583333334</v>
      </c>
      <c r="C2173" t="s">
        <v>40</v>
      </c>
      <c r="D2173" t="s">
        <v>15</v>
      </c>
      <c r="E2173" t="s">
        <v>16</v>
      </c>
      <c r="F2173" t="s">
        <v>20</v>
      </c>
      <c r="G2173">
        <v>0.96458333333333335</v>
      </c>
      <c r="H2173" s="1">
        <v>46062</v>
      </c>
      <c r="I2173">
        <v>2</v>
      </c>
      <c r="J2173">
        <v>5</v>
      </c>
      <c r="K2173">
        <v>2</v>
      </c>
      <c r="L2173">
        <v>10</v>
      </c>
      <c r="M2173" t="s">
        <v>5071</v>
      </c>
      <c r="N2173" t="s">
        <v>5071</v>
      </c>
      <c r="O2173">
        <v>1</v>
      </c>
      <c r="P2173">
        <v>0</v>
      </c>
    </row>
    <row r="2174" spans="1:16" x14ac:dyDescent="0.3">
      <c r="A2174" t="s">
        <v>4534</v>
      </c>
      <c r="B2174" s="1">
        <v>46062.970138888886</v>
      </c>
      <c r="C2174" t="s">
        <v>40</v>
      </c>
      <c r="D2174" t="s">
        <v>8</v>
      </c>
      <c r="E2174" t="s">
        <v>16</v>
      </c>
      <c r="F2174" t="s">
        <v>20</v>
      </c>
      <c r="G2174">
        <v>0.97013888888888888</v>
      </c>
      <c r="H2174" s="1">
        <v>46062</v>
      </c>
      <c r="I2174">
        <v>2</v>
      </c>
      <c r="J2174">
        <v>5</v>
      </c>
      <c r="K2174">
        <v>2</v>
      </c>
      <c r="L2174">
        <v>10</v>
      </c>
      <c r="M2174" t="s">
        <v>5071</v>
      </c>
      <c r="N2174" t="s">
        <v>5071</v>
      </c>
      <c r="O2174">
        <v>1</v>
      </c>
      <c r="P2174">
        <v>0</v>
      </c>
    </row>
    <row r="2175" spans="1:16" x14ac:dyDescent="0.3">
      <c r="A2175" t="s">
        <v>2391</v>
      </c>
      <c r="B2175" s="1">
        <v>46062.979166666664</v>
      </c>
      <c r="C2175" t="s">
        <v>7</v>
      </c>
      <c r="D2175" t="s">
        <v>8</v>
      </c>
      <c r="E2175" t="s">
        <v>19</v>
      </c>
      <c r="F2175" t="s">
        <v>10</v>
      </c>
      <c r="G2175">
        <v>0.97916666666666663</v>
      </c>
      <c r="H2175" s="1">
        <v>46062</v>
      </c>
      <c r="I2175">
        <v>2</v>
      </c>
      <c r="J2175">
        <v>3</v>
      </c>
      <c r="K2175">
        <v>2</v>
      </c>
      <c r="L2175">
        <v>6</v>
      </c>
      <c r="M2175" t="s">
        <v>5071</v>
      </c>
      <c r="N2175" t="s">
        <v>5071</v>
      </c>
      <c r="O2175">
        <v>1</v>
      </c>
      <c r="P2175">
        <v>0</v>
      </c>
    </row>
    <row r="2176" spans="1:16" x14ac:dyDescent="0.3">
      <c r="A2176" t="s">
        <v>4798</v>
      </c>
      <c r="B2176" s="1">
        <v>46062.984027777777</v>
      </c>
      <c r="C2176" t="s">
        <v>26</v>
      </c>
      <c r="D2176" t="s">
        <v>15</v>
      </c>
      <c r="E2176" t="s">
        <v>16</v>
      </c>
      <c r="F2176" t="s">
        <v>13</v>
      </c>
      <c r="G2176">
        <v>0.98402777777777772</v>
      </c>
      <c r="H2176" s="1">
        <v>46062</v>
      </c>
      <c r="I2176">
        <v>2</v>
      </c>
      <c r="J2176">
        <v>3</v>
      </c>
      <c r="K2176">
        <v>1</v>
      </c>
      <c r="L2176">
        <v>3</v>
      </c>
      <c r="M2176" t="s">
        <v>5069</v>
      </c>
      <c r="N2176" t="s">
        <v>5069</v>
      </c>
      <c r="O2176">
        <v>1</v>
      </c>
      <c r="P2176">
        <v>0</v>
      </c>
    </row>
    <row r="2177" spans="1:16" x14ac:dyDescent="0.3">
      <c r="A2177" t="s">
        <v>3563</v>
      </c>
      <c r="B2177" s="1">
        <v>46062.993055555555</v>
      </c>
      <c r="C2177" t="s">
        <v>7</v>
      </c>
      <c r="D2177" t="s">
        <v>22</v>
      </c>
      <c r="E2177" t="s">
        <v>19</v>
      </c>
      <c r="F2177" t="s">
        <v>20</v>
      </c>
      <c r="G2177">
        <v>0.99305555555555558</v>
      </c>
      <c r="H2177" s="1">
        <v>46062</v>
      </c>
      <c r="I2177">
        <v>2</v>
      </c>
      <c r="J2177">
        <v>3</v>
      </c>
      <c r="K2177">
        <v>2</v>
      </c>
      <c r="L2177">
        <v>6</v>
      </c>
      <c r="M2177" t="s">
        <v>5071</v>
      </c>
      <c r="N2177" t="s">
        <v>5071</v>
      </c>
      <c r="O2177">
        <v>1</v>
      </c>
      <c r="P2177">
        <v>0</v>
      </c>
    </row>
    <row r="2178" spans="1:16" x14ac:dyDescent="0.3">
      <c r="A2178" t="s">
        <v>4219</v>
      </c>
      <c r="B2178" s="1">
        <v>46063</v>
      </c>
      <c r="C2178" t="s">
        <v>40</v>
      </c>
      <c r="D2178" t="s">
        <v>22</v>
      </c>
      <c r="E2178" t="s">
        <v>16</v>
      </c>
      <c r="F2178" t="s">
        <v>20</v>
      </c>
      <c r="G2178">
        <v>0</v>
      </c>
      <c r="H2178" s="1">
        <v>46063</v>
      </c>
      <c r="I2178">
        <v>2</v>
      </c>
      <c r="J2178">
        <v>5</v>
      </c>
      <c r="K2178">
        <v>2</v>
      </c>
      <c r="L2178">
        <v>10</v>
      </c>
      <c r="M2178" t="s">
        <v>5071</v>
      </c>
      <c r="N2178" t="s">
        <v>5071</v>
      </c>
      <c r="O2178">
        <v>1</v>
      </c>
      <c r="P2178">
        <v>0</v>
      </c>
    </row>
    <row r="2179" spans="1:16" x14ac:dyDescent="0.3">
      <c r="A2179" t="s">
        <v>274</v>
      </c>
      <c r="B2179" s="1">
        <v>46063.008333333331</v>
      </c>
      <c r="C2179" t="s">
        <v>26</v>
      </c>
      <c r="D2179" t="s">
        <v>18</v>
      </c>
      <c r="E2179" t="s">
        <v>16</v>
      </c>
      <c r="F2179" t="s">
        <v>53</v>
      </c>
      <c r="G2179">
        <v>8.3333333333333332E-3</v>
      </c>
      <c r="H2179" s="1">
        <v>46063</v>
      </c>
      <c r="I2179">
        <v>2</v>
      </c>
      <c r="J2179">
        <v>3</v>
      </c>
      <c r="K2179">
        <v>5</v>
      </c>
      <c r="L2179">
        <v>15</v>
      </c>
      <c r="M2179" t="s">
        <v>5073</v>
      </c>
      <c r="N2179" t="s">
        <v>5073</v>
      </c>
      <c r="O2179">
        <v>1</v>
      </c>
      <c r="P2179">
        <v>1</v>
      </c>
    </row>
    <row r="2180" spans="1:16" x14ac:dyDescent="0.3">
      <c r="A2180" t="s">
        <v>2766</v>
      </c>
      <c r="B2180" s="1">
        <v>46063.040972222225</v>
      </c>
      <c r="C2180" t="s">
        <v>40</v>
      </c>
      <c r="D2180" t="s">
        <v>8</v>
      </c>
      <c r="E2180" t="s">
        <v>16</v>
      </c>
      <c r="F2180" t="s">
        <v>10</v>
      </c>
      <c r="G2180">
        <v>4.0972222222222222E-2</v>
      </c>
      <c r="H2180" s="1">
        <v>46063</v>
      </c>
      <c r="I2180">
        <v>2</v>
      </c>
      <c r="J2180">
        <v>5</v>
      </c>
      <c r="K2180">
        <v>2</v>
      </c>
      <c r="L2180">
        <v>10</v>
      </c>
      <c r="M2180" t="s">
        <v>5071</v>
      </c>
      <c r="N2180" t="s">
        <v>5071</v>
      </c>
      <c r="O2180">
        <v>1</v>
      </c>
      <c r="P2180">
        <v>0</v>
      </c>
    </row>
    <row r="2181" spans="1:16" x14ac:dyDescent="0.3">
      <c r="A2181" t="s">
        <v>1218</v>
      </c>
      <c r="B2181" s="1">
        <v>46063.052777777775</v>
      </c>
      <c r="C2181" t="s">
        <v>7</v>
      </c>
      <c r="D2181" t="s">
        <v>15</v>
      </c>
      <c r="E2181" t="s">
        <v>19</v>
      </c>
      <c r="F2181" t="s">
        <v>13</v>
      </c>
      <c r="G2181">
        <v>5.2777777777777778E-2</v>
      </c>
      <c r="H2181" s="1">
        <v>46063</v>
      </c>
      <c r="I2181">
        <v>2</v>
      </c>
      <c r="J2181">
        <v>3</v>
      </c>
      <c r="K2181">
        <v>1</v>
      </c>
      <c r="L2181">
        <v>3</v>
      </c>
      <c r="M2181" t="s">
        <v>5069</v>
      </c>
      <c r="N2181" t="s">
        <v>5069</v>
      </c>
      <c r="O2181">
        <v>1</v>
      </c>
      <c r="P2181">
        <v>0</v>
      </c>
    </row>
    <row r="2182" spans="1:16" x14ac:dyDescent="0.3">
      <c r="A2182" t="s">
        <v>1360</v>
      </c>
      <c r="B2182" s="1">
        <v>46063.054861111108</v>
      </c>
      <c r="C2182" t="s">
        <v>7</v>
      </c>
      <c r="D2182" t="s">
        <v>15</v>
      </c>
      <c r="E2182" t="s">
        <v>19</v>
      </c>
      <c r="F2182" t="s">
        <v>20</v>
      </c>
      <c r="G2182">
        <v>5.486111111111111E-2</v>
      </c>
      <c r="H2182" s="1">
        <v>46063</v>
      </c>
      <c r="I2182">
        <v>2</v>
      </c>
      <c r="J2182">
        <v>3</v>
      </c>
      <c r="K2182">
        <v>2</v>
      </c>
      <c r="L2182">
        <v>6</v>
      </c>
      <c r="M2182" t="s">
        <v>5071</v>
      </c>
      <c r="N2182" t="s">
        <v>5071</v>
      </c>
      <c r="O2182">
        <v>1</v>
      </c>
      <c r="P2182">
        <v>0</v>
      </c>
    </row>
    <row r="2183" spans="1:16" x14ac:dyDescent="0.3">
      <c r="A2183" t="s">
        <v>4249</v>
      </c>
      <c r="B2183" s="1">
        <v>46063.079861111109</v>
      </c>
      <c r="C2183" t="s">
        <v>7</v>
      </c>
      <c r="D2183" t="s">
        <v>18</v>
      </c>
      <c r="E2183" t="s">
        <v>19</v>
      </c>
      <c r="F2183" t="s">
        <v>20</v>
      </c>
      <c r="G2183">
        <v>7.9861111111111105E-2</v>
      </c>
      <c r="H2183" s="1">
        <v>46063</v>
      </c>
      <c r="I2183">
        <v>2</v>
      </c>
      <c r="J2183">
        <v>3</v>
      </c>
      <c r="K2183">
        <v>2</v>
      </c>
      <c r="L2183">
        <v>6</v>
      </c>
      <c r="M2183" t="s">
        <v>5071</v>
      </c>
      <c r="N2183" t="s">
        <v>5071</v>
      </c>
      <c r="O2183">
        <v>1</v>
      </c>
      <c r="P2183">
        <v>0</v>
      </c>
    </row>
    <row r="2184" spans="1:16" x14ac:dyDescent="0.3">
      <c r="A2184" t="s">
        <v>973</v>
      </c>
      <c r="B2184" s="1">
        <v>46063.114583333336</v>
      </c>
      <c r="C2184" t="s">
        <v>40</v>
      </c>
      <c r="D2184" t="s">
        <v>18</v>
      </c>
      <c r="E2184" t="s">
        <v>16</v>
      </c>
      <c r="F2184" t="s">
        <v>20</v>
      </c>
      <c r="G2184">
        <v>0.11458333333333333</v>
      </c>
      <c r="H2184" s="1">
        <v>46063</v>
      </c>
      <c r="I2184">
        <v>2</v>
      </c>
      <c r="J2184">
        <v>5</v>
      </c>
      <c r="K2184">
        <v>2</v>
      </c>
      <c r="L2184">
        <v>10</v>
      </c>
      <c r="M2184" t="s">
        <v>5071</v>
      </c>
      <c r="N2184" t="s">
        <v>5071</v>
      </c>
      <c r="O2184">
        <v>1</v>
      </c>
      <c r="P2184">
        <v>0</v>
      </c>
    </row>
    <row r="2185" spans="1:16" x14ac:dyDescent="0.3">
      <c r="A2185" t="s">
        <v>3518</v>
      </c>
      <c r="B2185" s="1">
        <v>46063.125694444447</v>
      </c>
      <c r="C2185" t="s">
        <v>47</v>
      </c>
      <c r="D2185" t="s">
        <v>8</v>
      </c>
      <c r="E2185" t="s">
        <v>31</v>
      </c>
      <c r="F2185" t="s">
        <v>33</v>
      </c>
      <c r="G2185">
        <v>0.12569444444444444</v>
      </c>
      <c r="H2185" s="1">
        <v>46063</v>
      </c>
      <c r="I2185">
        <v>2</v>
      </c>
      <c r="J2185">
        <v>1</v>
      </c>
      <c r="K2185">
        <v>4</v>
      </c>
      <c r="L2185">
        <v>4</v>
      </c>
      <c r="M2185" t="s">
        <v>5069</v>
      </c>
      <c r="N2185" t="s">
        <v>5069</v>
      </c>
      <c r="O2185">
        <v>1</v>
      </c>
      <c r="P2185">
        <v>1</v>
      </c>
    </row>
    <row r="2186" spans="1:16" x14ac:dyDescent="0.3">
      <c r="A2186" t="s">
        <v>4645</v>
      </c>
      <c r="B2186" s="1">
        <v>46063.222916666666</v>
      </c>
      <c r="C2186" t="s">
        <v>12</v>
      </c>
      <c r="D2186" t="s">
        <v>18</v>
      </c>
      <c r="E2186" t="s">
        <v>9</v>
      </c>
      <c r="F2186" t="s">
        <v>33</v>
      </c>
      <c r="G2186">
        <v>0.22291666666666668</v>
      </c>
      <c r="H2186" s="1">
        <v>46063</v>
      </c>
      <c r="I2186">
        <v>2</v>
      </c>
      <c r="J2186">
        <v>1</v>
      </c>
      <c r="K2186">
        <v>4</v>
      </c>
      <c r="L2186">
        <v>4</v>
      </c>
      <c r="M2186" t="s">
        <v>5069</v>
      </c>
      <c r="N2186" t="s">
        <v>5069</v>
      </c>
      <c r="O2186">
        <v>1</v>
      </c>
      <c r="P2186">
        <v>1</v>
      </c>
    </row>
    <row r="2187" spans="1:16" x14ac:dyDescent="0.3">
      <c r="A2187" t="s">
        <v>4087</v>
      </c>
      <c r="B2187" s="1">
        <v>46063.238194444442</v>
      </c>
      <c r="C2187" t="s">
        <v>7</v>
      </c>
      <c r="D2187" t="s">
        <v>8</v>
      </c>
      <c r="E2187" t="s">
        <v>19</v>
      </c>
      <c r="F2187" t="s">
        <v>13</v>
      </c>
      <c r="G2187">
        <v>0.23819444444444443</v>
      </c>
      <c r="H2187" s="1">
        <v>46063</v>
      </c>
      <c r="I2187">
        <v>2</v>
      </c>
      <c r="J2187">
        <v>3</v>
      </c>
      <c r="K2187">
        <v>1</v>
      </c>
      <c r="L2187">
        <v>3</v>
      </c>
      <c r="M2187" t="s">
        <v>5069</v>
      </c>
      <c r="N2187" t="s">
        <v>5069</v>
      </c>
      <c r="O2187">
        <v>1</v>
      </c>
      <c r="P2187">
        <v>0</v>
      </c>
    </row>
    <row r="2188" spans="1:16" x14ac:dyDescent="0.3">
      <c r="A2188" t="s">
        <v>4755</v>
      </c>
      <c r="B2188" s="1">
        <v>46063.26666666667</v>
      </c>
      <c r="C2188" t="s">
        <v>7</v>
      </c>
      <c r="D2188" t="s">
        <v>15</v>
      </c>
      <c r="E2188" t="s">
        <v>19</v>
      </c>
      <c r="F2188" t="s">
        <v>20</v>
      </c>
      <c r="G2188">
        <v>0.26666666666666666</v>
      </c>
      <c r="H2188" s="1">
        <v>46063</v>
      </c>
      <c r="I2188">
        <v>2</v>
      </c>
      <c r="J2188">
        <v>3</v>
      </c>
      <c r="K2188">
        <v>2</v>
      </c>
      <c r="L2188">
        <v>6</v>
      </c>
      <c r="M2188" t="s">
        <v>5071</v>
      </c>
      <c r="N2188" t="s">
        <v>5071</v>
      </c>
      <c r="O2188">
        <v>1</v>
      </c>
      <c r="P2188">
        <v>0</v>
      </c>
    </row>
    <row r="2189" spans="1:16" x14ac:dyDescent="0.3">
      <c r="A2189" t="s">
        <v>1670</v>
      </c>
      <c r="B2189" s="1">
        <v>46063.283333333333</v>
      </c>
      <c r="C2189" t="s">
        <v>12</v>
      </c>
      <c r="D2189" t="s">
        <v>18</v>
      </c>
      <c r="E2189" t="s">
        <v>16</v>
      </c>
      <c r="F2189" t="s">
        <v>10</v>
      </c>
      <c r="G2189">
        <v>0.28333333333333333</v>
      </c>
      <c r="H2189" s="1">
        <v>46063</v>
      </c>
      <c r="I2189">
        <v>2</v>
      </c>
      <c r="J2189">
        <v>1</v>
      </c>
      <c r="K2189">
        <v>2</v>
      </c>
      <c r="L2189">
        <v>2</v>
      </c>
      <c r="M2189" t="s">
        <v>5069</v>
      </c>
      <c r="N2189" t="s">
        <v>5069</v>
      </c>
      <c r="O2189">
        <v>1</v>
      </c>
      <c r="P2189">
        <v>0</v>
      </c>
    </row>
    <row r="2190" spans="1:16" x14ac:dyDescent="0.3">
      <c r="A2190" t="s">
        <v>3506</v>
      </c>
      <c r="B2190" s="1">
        <v>46063.287499999999</v>
      </c>
      <c r="C2190" t="s">
        <v>7</v>
      </c>
      <c r="D2190" t="s">
        <v>15</v>
      </c>
      <c r="E2190" t="s">
        <v>19</v>
      </c>
      <c r="F2190" t="s">
        <v>10</v>
      </c>
      <c r="G2190">
        <v>0.28749999999999998</v>
      </c>
      <c r="H2190" s="1">
        <v>46063</v>
      </c>
      <c r="I2190">
        <v>2</v>
      </c>
      <c r="J2190">
        <v>3</v>
      </c>
      <c r="K2190">
        <v>2</v>
      </c>
      <c r="L2190">
        <v>6</v>
      </c>
      <c r="M2190" t="s">
        <v>5071</v>
      </c>
      <c r="N2190" t="s">
        <v>5071</v>
      </c>
      <c r="O2190">
        <v>1</v>
      </c>
      <c r="P2190">
        <v>0</v>
      </c>
    </row>
    <row r="2191" spans="1:16" x14ac:dyDescent="0.3">
      <c r="A2191" t="s">
        <v>3690</v>
      </c>
      <c r="B2191" s="1">
        <v>46063.296527777777</v>
      </c>
      <c r="C2191" t="s">
        <v>26</v>
      </c>
      <c r="D2191" t="s">
        <v>22</v>
      </c>
      <c r="E2191" t="s">
        <v>19</v>
      </c>
      <c r="F2191" t="s">
        <v>10</v>
      </c>
      <c r="G2191">
        <v>0.29652777777777778</v>
      </c>
      <c r="H2191" s="1">
        <v>46063</v>
      </c>
      <c r="I2191">
        <v>2</v>
      </c>
      <c r="J2191">
        <v>3</v>
      </c>
      <c r="K2191">
        <v>2</v>
      </c>
      <c r="L2191">
        <v>6</v>
      </c>
      <c r="M2191" t="s">
        <v>5071</v>
      </c>
      <c r="N2191" t="s">
        <v>5071</v>
      </c>
      <c r="O2191">
        <v>1</v>
      </c>
      <c r="P2191">
        <v>0</v>
      </c>
    </row>
    <row r="2192" spans="1:16" x14ac:dyDescent="0.3">
      <c r="A2192" t="s">
        <v>3818</v>
      </c>
      <c r="B2192" s="1">
        <v>46063.299305555556</v>
      </c>
      <c r="C2192" t="s">
        <v>47</v>
      </c>
      <c r="D2192" t="s">
        <v>18</v>
      </c>
      <c r="E2192" t="s">
        <v>16</v>
      </c>
      <c r="F2192" t="s">
        <v>10</v>
      </c>
      <c r="G2192">
        <v>0.29930555555555555</v>
      </c>
      <c r="H2192" s="1">
        <v>46063</v>
      </c>
      <c r="I2192">
        <v>2</v>
      </c>
      <c r="J2192">
        <v>1</v>
      </c>
      <c r="K2192">
        <v>2</v>
      </c>
      <c r="L2192">
        <v>2</v>
      </c>
      <c r="M2192" t="s">
        <v>5069</v>
      </c>
      <c r="N2192" t="s">
        <v>5069</v>
      </c>
      <c r="O2192">
        <v>1</v>
      </c>
      <c r="P2192">
        <v>0</v>
      </c>
    </row>
    <row r="2193" spans="1:16" x14ac:dyDescent="0.3">
      <c r="A2193" t="s">
        <v>1275</v>
      </c>
      <c r="B2193" s="1">
        <v>46063.304861111108</v>
      </c>
      <c r="C2193" t="s">
        <v>26</v>
      </c>
      <c r="D2193" t="s">
        <v>8</v>
      </c>
      <c r="E2193" t="s">
        <v>9</v>
      </c>
      <c r="F2193" t="s">
        <v>20</v>
      </c>
      <c r="G2193">
        <v>0.30486111111111114</v>
      </c>
      <c r="H2193" s="1">
        <v>46063</v>
      </c>
      <c r="I2193">
        <v>2</v>
      </c>
      <c r="J2193">
        <v>3</v>
      </c>
      <c r="K2193">
        <v>2</v>
      </c>
      <c r="L2193">
        <v>6</v>
      </c>
      <c r="M2193" t="s">
        <v>5071</v>
      </c>
      <c r="N2193" t="s">
        <v>5071</v>
      </c>
      <c r="O2193">
        <v>1</v>
      </c>
      <c r="P2193">
        <v>0</v>
      </c>
    </row>
    <row r="2194" spans="1:16" x14ac:dyDescent="0.3">
      <c r="A2194" t="s">
        <v>3808</v>
      </c>
      <c r="B2194" s="1">
        <v>46063.32708333333</v>
      </c>
      <c r="C2194" t="s">
        <v>7</v>
      </c>
      <c r="D2194" t="s">
        <v>15</v>
      </c>
      <c r="E2194" t="s">
        <v>19</v>
      </c>
      <c r="F2194" t="s">
        <v>20</v>
      </c>
      <c r="G2194">
        <v>0.32708333333333334</v>
      </c>
      <c r="H2194" s="1">
        <v>46063</v>
      </c>
      <c r="I2194">
        <v>2</v>
      </c>
      <c r="J2194">
        <v>3</v>
      </c>
      <c r="K2194">
        <v>2</v>
      </c>
      <c r="L2194">
        <v>6</v>
      </c>
      <c r="M2194" t="s">
        <v>5071</v>
      </c>
      <c r="N2194" t="s">
        <v>5071</v>
      </c>
      <c r="O2194">
        <v>1</v>
      </c>
      <c r="P2194">
        <v>0</v>
      </c>
    </row>
    <row r="2195" spans="1:16" x14ac:dyDescent="0.3">
      <c r="A2195" t="s">
        <v>1170</v>
      </c>
      <c r="B2195" s="1">
        <v>46063.351388888892</v>
      </c>
      <c r="C2195" t="s">
        <v>7</v>
      </c>
      <c r="D2195" t="s">
        <v>18</v>
      </c>
      <c r="E2195" t="s">
        <v>19</v>
      </c>
      <c r="F2195" t="s">
        <v>33</v>
      </c>
      <c r="G2195">
        <v>0.35138888888888886</v>
      </c>
      <c r="H2195" s="1">
        <v>46063</v>
      </c>
      <c r="I2195">
        <v>2</v>
      </c>
      <c r="J2195">
        <v>3</v>
      </c>
      <c r="K2195">
        <v>4</v>
      </c>
      <c r="L2195">
        <v>12</v>
      </c>
      <c r="M2195" t="s">
        <v>5073</v>
      </c>
      <c r="N2195" t="s">
        <v>5073</v>
      </c>
      <c r="O2195">
        <v>1</v>
      </c>
      <c r="P2195">
        <v>1</v>
      </c>
    </row>
    <row r="2196" spans="1:16" x14ac:dyDescent="0.3">
      <c r="A2196" t="s">
        <v>11</v>
      </c>
      <c r="B2196" s="1">
        <v>46063.361805555556</v>
      </c>
      <c r="C2196" t="s">
        <v>12</v>
      </c>
      <c r="D2196" t="s">
        <v>8</v>
      </c>
      <c r="E2196" t="s">
        <v>9</v>
      </c>
      <c r="F2196" t="s">
        <v>13</v>
      </c>
      <c r="G2196">
        <v>0.36180555555555555</v>
      </c>
      <c r="H2196" s="1">
        <v>46063</v>
      </c>
      <c r="I2196">
        <v>2</v>
      </c>
      <c r="J2196">
        <v>1</v>
      </c>
      <c r="K2196">
        <v>1</v>
      </c>
      <c r="L2196">
        <v>1</v>
      </c>
      <c r="M2196" t="s">
        <v>5069</v>
      </c>
      <c r="N2196" t="s">
        <v>5069</v>
      </c>
      <c r="O2196">
        <v>1</v>
      </c>
      <c r="P2196">
        <v>0</v>
      </c>
    </row>
    <row r="2197" spans="1:16" x14ac:dyDescent="0.3">
      <c r="A2197" t="s">
        <v>4991</v>
      </c>
      <c r="B2197" s="1">
        <v>46063.377083333333</v>
      </c>
      <c r="C2197" t="s">
        <v>7</v>
      </c>
      <c r="D2197" t="s">
        <v>8</v>
      </c>
      <c r="E2197" t="s">
        <v>19</v>
      </c>
      <c r="F2197" t="s">
        <v>10</v>
      </c>
      <c r="G2197">
        <v>0.37708333333333333</v>
      </c>
      <c r="H2197" s="1">
        <v>46063</v>
      </c>
      <c r="I2197">
        <v>2</v>
      </c>
      <c r="J2197">
        <v>3</v>
      </c>
      <c r="K2197">
        <v>2</v>
      </c>
      <c r="L2197">
        <v>6</v>
      </c>
      <c r="M2197" t="s">
        <v>5071</v>
      </c>
      <c r="N2197" t="s">
        <v>5071</v>
      </c>
      <c r="O2197">
        <v>1</v>
      </c>
      <c r="P2197">
        <v>0</v>
      </c>
    </row>
    <row r="2198" spans="1:16" x14ac:dyDescent="0.3">
      <c r="A2198" t="s">
        <v>4530</v>
      </c>
      <c r="B2198" s="1">
        <v>46063.385416666664</v>
      </c>
      <c r="C2198" t="s">
        <v>40</v>
      </c>
      <c r="D2198" t="s">
        <v>22</v>
      </c>
      <c r="E2198" t="s">
        <v>16</v>
      </c>
      <c r="F2198" t="s">
        <v>10</v>
      </c>
      <c r="G2198">
        <v>0.38541666666666669</v>
      </c>
      <c r="H2198" s="1">
        <v>46063</v>
      </c>
      <c r="I2198">
        <v>2</v>
      </c>
      <c r="J2198">
        <v>5</v>
      </c>
      <c r="K2198">
        <v>2</v>
      </c>
      <c r="L2198">
        <v>10</v>
      </c>
      <c r="M2198" t="s">
        <v>5071</v>
      </c>
      <c r="N2198" t="s">
        <v>5071</v>
      </c>
      <c r="O2198">
        <v>1</v>
      </c>
      <c r="P2198">
        <v>0</v>
      </c>
    </row>
    <row r="2199" spans="1:16" x14ac:dyDescent="0.3">
      <c r="A2199" t="s">
        <v>591</v>
      </c>
      <c r="B2199" s="1">
        <v>46063.397916666669</v>
      </c>
      <c r="C2199" t="s">
        <v>7</v>
      </c>
      <c r="D2199" t="s">
        <v>15</v>
      </c>
      <c r="E2199" t="s">
        <v>19</v>
      </c>
      <c r="F2199" t="s">
        <v>10</v>
      </c>
      <c r="G2199">
        <v>0.39791666666666664</v>
      </c>
      <c r="H2199" s="1">
        <v>46063</v>
      </c>
      <c r="I2199">
        <v>2</v>
      </c>
      <c r="J2199">
        <v>3</v>
      </c>
      <c r="K2199">
        <v>2</v>
      </c>
      <c r="L2199">
        <v>6</v>
      </c>
      <c r="M2199" t="s">
        <v>5071</v>
      </c>
      <c r="N2199" t="s">
        <v>5071</v>
      </c>
      <c r="O2199">
        <v>1</v>
      </c>
      <c r="P2199">
        <v>0</v>
      </c>
    </row>
    <row r="2200" spans="1:16" x14ac:dyDescent="0.3">
      <c r="A2200" t="s">
        <v>3955</v>
      </c>
      <c r="B2200" s="1">
        <v>46063.440972222219</v>
      </c>
      <c r="C2200" t="s">
        <v>7</v>
      </c>
      <c r="D2200" t="s">
        <v>22</v>
      </c>
      <c r="E2200" t="s">
        <v>19</v>
      </c>
      <c r="F2200" t="s">
        <v>13</v>
      </c>
      <c r="G2200">
        <v>0.44097222222222221</v>
      </c>
      <c r="H2200" s="1">
        <v>46063</v>
      </c>
      <c r="I2200">
        <v>2</v>
      </c>
      <c r="J2200">
        <v>3</v>
      </c>
      <c r="K2200">
        <v>1</v>
      </c>
      <c r="L2200">
        <v>3</v>
      </c>
      <c r="M2200" t="s">
        <v>5069</v>
      </c>
      <c r="N2200" t="s">
        <v>5069</v>
      </c>
      <c r="O2200">
        <v>1</v>
      </c>
      <c r="P2200">
        <v>0</v>
      </c>
    </row>
    <row r="2201" spans="1:16" x14ac:dyDescent="0.3">
      <c r="A2201" t="s">
        <v>1499</v>
      </c>
      <c r="B2201" s="1">
        <v>46063.446527777778</v>
      </c>
      <c r="C2201" t="s">
        <v>7</v>
      </c>
      <c r="D2201" t="s">
        <v>22</v>
      </c>
      <c r="E2201" t="s">
        <v>19</v>
      </c>
      <c r="F2201" t="s">
        <v>33</v>
      </c>
      <c r="G2201">
        <v>0.4465277777777778</v>
      </c>
      <c r="H2201" s="1">
        <v>46063</v>
      </c>
      <c r="I2201">
        <v>2</v>
      </c>
      <c r="J2201">
        <v>3</v>
      </c>
      <c r="K2201">
        <v>4</v>
      </c>
      <c r="L2201">
        <v>12</v>
      </c>
      <c r="M2201" t="s">
        <v>5073</v>
      </c>
      <c r="N2201" t="s">
        <v>5073</v>
      </c>
      <c r="O2201">
        <v>1</v>
      </c>
      <c r="P2201">
        <v>1</v>
      </c>
    </row>
    <row r="2202" spans="1:16" x14ac:dyDescent="0.3">
      <c r="A2202" t="s">
        <v>907</v>
      </c>
      <c r="B2202" s="1">
        <v>46063.448611111111</v>
      </c>
      <c r="C2202" t="s">
        <v>26</v>
      </c>
      <c r="D2202" t="s">
        <v>8</v>
      </c>
      <c r="E2202" t="s">
        <v>16</v>
      </c>
      <c r="F2202" t="s">
        <v>13</v>
      </c>
      <c r="G2202">
        <v>0.44861111111111113</v>
      </c>
      <c r="H2202" s="1">
        <v>46063</v>
      </c>
      <c r="I2202">
        <v>2</v>
      </c>
      <c r="J2202">
        <v>3</v>
      </c>
      <c r="K2202">
        <v>1</v>
      </c>
      <c r="L2202">
        <v>3</v>
      </c>
      <c r="M2202" t="s">
        <v>5069</v>
      </c>
      <c r="N2202" t="s">
        <v>5069</v>
      </c>
      <c r="O2202">
        <v>1</v>
      </c>
      <c r="P2202">
        <v>0</v>
      </c>
    </row>
    <row r="2203" spans="1:16" x14ac:dyDescent="0.3">
      <c r="A2203" t="s">
        <v>4813</v>
      </c>
      <c r="B2203" s="1">
        <v>46063.456250000003</v>
      </c>
      <c r="C2203" t="s">
        <v>40</v>
      </c>
      <c r="D2203" t="s">
        <v>18</v>
      </c>
      <c r="E2203" t="s">
        <v>16</v>
      </c>
      <c r="F2203" t="s">
        <v>10</v>
      </c>
      <c r="G2203">
        <v>0.45624999999999999</v>
      </c>
      <c r="H2203" s="1">
        <v>46063</v>
      </c>
      <c r="I2203">
        <v>2</v>
      </c>
      <c r="J2203">
        <v>5</v>
      </c>
      <c r="K2203">
        <v>2</v>
      </c>
      <c r="L2203">
        <v>10</v>
      </c>
      <c r="M2203" t="s">
        <v>5071</v>
      </c>
      <c r="N2203" t="s">
        <v>5071</v>
      </c>
      <c r="O2203">
        <v>1</v>
      </c>
      <c r="P2203">
        <v>0</v>
      </c>
    </row>
    <row r="2204" spans="1:16" x14ac:dyDescent="0.3">
      <c r="A2204" t="s">
        <v>3488</v>
      </c>
      <c r="B2204" s="1">
        <v>46063.463888888888</v>
      </c>
      <c r="C2204" t="s">
        <v>26</v>
      </c>
      <c r="D2204" t="s">
        <v>22</v>
      </c>
      <c r="E2204" t="s">
        <v>31</v>
      </c>
      <c r="F2204" t="s">
        <v>10</v>
      </c>
      <c r="G2204">
        <v>0.46388888888888891</v>
      </c>
      <c r="H2204" s="1">
        <v>46063</v>
      </c>
      <c r="I2204">
        <v>2</v>
      </c>
      <c r="J2204">
        <v>3</v>
      </c>
      <c r="K2204">
        <v>2</v>
      </c>
      <c r="L2204">
        <v>6</v>
      </c>
      <c r="M2204" t="s">
        <v>5071</v>
      </c>
      <c r="N2204" t="s">
        <v>5071</v>
      </c>
      <c r="O2204">
        <v>1</v>
      </c>
      <c r="P2204">
        <v>0</v>
      </c>
    </row>
    <row r="2205" spans="1:16" x14ac:dyDescent="0.3">
      <c r="A2205" t="s">
        <v>965</v>
      </c>
      <c r="B2205" s="1">
        <v>46063.474305555559</v>
      </c>
      <c r="C2205" t="s">
        <v>26</v>
      </c>
      <c r="D2205" t="s">
        <v>22</v>
      </c>
      <c r="E2205" t="s">
        <v>19</v>
      </c>
      <c r="F2205" t="s">
        <v>20</v>
      </c>
      <c r="G2205">
        <v>0.47430555555555554</v>
      </c>
      <c r="H2205" s="1">
        <v>46063</v>
      </c>
      <c r="I2205">
        <v>2</v>
      </c>
      <c r="J2205">
        <v>3</v>
      </c>
      <c r="K2205">
        <v>2</v>
      </c>
      <c r="L2205">
        <v>6</v>
      </c>
      <c r="M2205" t="s">
        <v>5071</v>
      </c>
      <c r="N2205" t="s">
        <v>5071</v>
      </c>
      <c r="O2205">
        <v>1</v>
      </c>
      <c r="P2205">
        <v>0</v>
      </c>
    </row>
    <row r="2206" spans="1:16" x14ac:dyDescent="0.3">
      <c r="A2206" t="s">
        <v>3126</v>
      </c>
      <c r="B2206" s="1">
        <v>46063.474999999999</v>
      </c>
      <c r="C2206" t="s">
        <v>7</v>
      </c>
      <c r="D2206" t="s">
        <v>22</v>
      </c>
      <c r="E2206" t="s">
        <v>19</v>
      </c>
      <c r="F2206" t="s">
        <v>10</v>
      </c>
      <c r="G2206">
        <v>0.47499999999999998</v>
      </c>
      <c r="H2206" s="1">
        <v>46063</v>
      </c>
      <c r="I2206">
        <v>2</v>
      </c>
      <c r="J2206">
        <v>3</v>
      </c>
      <c r="K2206">
        <v>2</v>
      </c>
      <c r="L2206">
        <v>6</v>
      </c>
      <c r="M2206" t="s">
        <v>5071</v>
      </c>
      <c r="N2206" t="s">
        <v>5071</v>
      </c>
      <c r="O2206">
        <v>1</v>
      </c>
      <c r="P2206">
        <v>0</v>
      </c>
    </row>
    <row r="2207" spans="1:16" x14ac:dyDescent="0.3">
      <c r="A2207" t="s">
        <v>3514</v>
      </c>
      <c r="B2207" s="1">
        <v>46063.479861111111</v>
      </c>
      <c r="C2207" t="s">
        <v>7</v>
      </c>
      <c r="D2207" t="s">
        <v>18</v>
      </c>
      <c r="E2207" t="s">
        <v>19</v>
      </c>
      <c r="F2207" t="s">
        <v>10</v>
      </c>
      <c r="G2207">
        <v>0.47986111111111113</v>
      </c>
      <c r="H2207" s="1">
        <v>46063</v>
      </c>
      <c r="I2207">
        <v>2</v>
      </c>
      <c r="J2207">
        <v>3</v>
      </c>
      <c r="K2207">
        <v>2</v>
      </c>
      <c r="L2207">
        <v>6</v>
      </c>
      <c r="M2207" t="s">
        <v>5071</v>
      </c>
      <c r="N2207" t="s">
        <v>5071</v>
      </c>
      <c r="O2207">
        <v>1</v>
      </c>
      <c r="P2207">
        <v>0</v>
      </c>
    </row>
    <row r="2208" spans="1:16" x14ac:dyDescent="0.3">
      <c r="A2208" t="s">
        <v>3079</v>
      </c>
      <c r="B2208" s="1">
        <v>46063.493750000001</v>
      </c>
      <c r="C2208" t="s">
        <v>7</v>
      </c>
      <c r="D2208" t="s">
        <v>15</v>
      </c>
      <c r="E2208" t="s">
        <v>19</v>
      </c>
      <c r="F2208" t="s">
        <v>20</v>
      </c>
      <c r="G2208">
        <v>0.49375000000000002</v>
      </c>
      <c r="H2208" s="1">
        <v>46063</v>
      </c>
      <c r="I2208">
        <v>2</v>
      </c>
      <c r="J2208">
        <v>3</v>
      </c>
      <c r="K2208">
        <v>2</v>
      </c>
      <c r="L2208">
        <v>6</v>
      </c>
      <c r="M2208" t="s">
        <v>5071</v>
      </c>
      <c r="N2208" t="s">
        <v>5071</v>
      </c>
      <c r="O2208">
        <v>1</v>
      </c>
      <c r="P2208">
        <v>0</v>
      </c>
    </row>
    <row r="2209" spans="1:16" x14ac:dyDescent="0.3">
      <c r="A2209" t="s">
        <v>783</v>
      </c>
      <c r="B2209" s="1">
        <v>46063.52847222222</v>
      </c>
      <c r="C2209" t="s">
        <v>7</v>
      </c>
      <c r="D2209" t="s">
        <v>18</v>
      </c>
      <c r="E2209" t="s">
        <v>19</v>
      </c>
      <c r="F2209" t="s">
        <v>20</v>
      </c>
      <c r="G2209">
        <v>0.52847222222222223</v>
      </c>
      <c r="H2209" s="1">
        <v>46063</v>
      </c>
      <c r="I2209">
        <v>2</v>
      </c>
      <c r="J2209">
        <v>3</v>
      </c>
      <c r="K2209">
        <v>2</v>
      </c>
      <c r="L2209">
        <v>6</v>
      </c>
      <c r="M2209" t="s">
        <v>5071</v>
      </c>
      <c r="N2209" t="s">
        <v>5071</v>
      </c>
      <c r="O2209">
        <v>1</v>
      </c>
      <c r="P2209">
        <v>0</v>
      </c>
    </row>
    <row r="2210" spans="1:16" x14ac:dyDescent="0.3">
      <c r="A2210" t="s">
        <v>2415</v>
      </c>
      <c r="B2210" s="1">
        <v>46063.545138888891</v>
      </c>
      <c r="C2210" t="s">
        <v>7</v>
      </c>
      <c r="D2210" t="s">
        <v>8</v>
      </c>
      <c r="E2210" t="s">
        <v>19</v>
      </c>
      <c r="F2210" t="s">
        <v>20</v>
      </c>
      <c r="G2210">
        <v>0.54513888888888884</v>
      </c>
      <c r="H2210" s="1">
        <v>46063</v>
      </c>
      <c r="I2210">
        <v>2</v>
      </c>
      <c r="J2210">
        <v>3</v>
      </c>
      <c r="K2210">
        <v>2</v>
      </c>
      <c r="L2210">
        <v>6</v>
      </c>
      <c r="M2210" t="s">
        <v>5071</v>
      </c>
      <c r="N2210" t="s">
        <v>5071</v>
      </c>
      <c r="O2210">
        <v>1</v>
      </c>
      <c r="P2210">
        <v>0</v>
      </c>
    </row>
    <row r="2211" spans="1:16" x14ac:dyDescent="0.3">
      <c r="A2211" t="s">
        <v>3560</v>
      </c>
      <c r="B2211" s="1">
        <v>46063.547222222223</v>
      </c>
      <c r="C2211" t="s">
        <v>40</v>
      </c>
      <c r="D2211" t="s">
        <v>18</v>
      </c>
      <c r="E2211" t="s">
        <v>16</v>
      </c>
      <c r="F2211" t="s">
        <v>20</v>
      </c>
      <c r="G2211">
        <v>0.54722222222222228</v>
      </c>
      <c r="H2211" s="1">
        <v>46063</v>
      </c>
      <c r="I2211">
        <v>2</v>
      </c>
      <c r="J2211">
        <v>5</v>
      </c>
      <c r="K2211">
        <v>2</v>
      </c>
      <c r="L2211">
        <v>10</v>
      </c>
      <c r="M2211" t="s">
        <v>5071</v>
      </c>
      <c r="N2211" t="s">
        <v>5071</v>
      </c>
      <c r="O2211">
        <v>1</v>
      </c>
      <c r="P2211">
        <v>0</v>
      </c>
    </row>
    <row r="2212" spans="1:16" x14ac:dyDescent="0.3">
      <c r="A2212" t="s">
        <v>3534</v>
      </c>
      <c r="B2212" s="1">
        <v>46063.555555555555</v>
      </c>
      <c r="C2212" t="s">
        <v>7</v>
      </c>
      <c r="D2212" t="s">
        <v>18</v>
      </c>
      <c r="E2212" t="s">
        <v>19</v>
      </c>
      <c r="F2212" t="s">
        <v>10</v>
      </c>
      <c r="G2212">
        <v>0.55555555555555558</v>
      </c>
      <c r="H2212" s="1">
        <v>46063</v>
      </c>
      <c r="I2212">
        <v>2</v>
      </c>
      <c r="J2212">
        <v>3</v>
      </c>
      <c r="K2212">
        <v>2</v>
      </c>
      <c r="L2212">
        <v>6</v>
      </c>
      <c r="M2212" t="s">
        <v>5071</v>
      </c>
      <c r="N2212" t="s">
        <v>5071</v>
      </c>
      <c r="O2212">
        <v>1</v>
      </c>
      <c r="P2212">
        <v>0</v>
      </c>
    </row>
    <row r="2213" spans="1:16" x14ac:dyDescent="0.3">
      <c r="A2213" t="s">
        <v>3296</v>
      </c>
      <c r="B2213" s="1">
        <v>46063.560416666667</v>
      </c>
      <c r="C2213" t="s">
        <v>47</v>
      </c>
      <c r="D2213" t="s">
        <v>22</v>
      </c>
      <c r="E2213" t="s">
        <v>9</v>
      </c>
      <c r="F2213" t="s">
        <v>13</v>
      </c>
      <c r="G2213">
        <v>0.56041666666666667</v>
      </c>
      <c r="H2213" s="1">
        <v>46063</v>
      </c>
      <c r="I2213">
        <v>2</v>
      </c>
      <c r="J2213">
        <v>1</v>
      </c>
      <c r="K2213">
        <v>1</v>
      </c>
      <c r="L2213">
        <v>1</v>
      </c>
      <c r="M2213" t="s">
        <v>5069</v>
      </c>
      <c r="N2213" t="s">
        <v>5069</v>
      </c>
      <c r="O2213">
        <v>1</v>
      </c>
      <c r="P2213">
        <v>0</v>
      </c>
    </row>
    <row r="2214" spans="1:16" x14ac:dyDescent="0.3">
      <c r="A2214" t="s">
        <v>3821</v>
      </c>
      <c r="B2214" s="1">
        <v>46063.561111111114</v>
      </c>
      <c r="C2214" t="s">
        <v>26</v>
      </c>
      <c r="D2214" t="s">
        <v>8</v>
      </c>
      <c r="E2214" t="s">
        <v>16</v>
      </c>
      <c r="F2214" t="s">
        <v>10</v>
      </c>
      <c r="G2214">
        <v>0.56111111111111112</v>
      </c>
      <c r="H2214" s="1">
        <v>46063</v>
      </c>
      <c r="I2214">
        <v>2</v>
      </c>
      <c r="J2214">
        <v>3</v>
      </c>
      <c r="K2214">
        <v>2</v>
      </c>
      <c r="L2214">
        <v>6</v>
      </c>
      <c r="M2214" t="s">
        <v>5071</v>
      </c>
      <c r="N2214" t="s">
        <v>5071</v>
      </c>
      <c r="O2214">
        <v>1</v>
      </c>
      <c r="P2214">
        <v>0</v>
      </c>
    </row>
    <row r="2215" spans="1:16" x14ac:dyDescent="0.3">
      <c r="A2215" t="s">
        <v>4632</v>
      </c>
      <c r="B2215" s="1">
        <v>46063.606944444444</v>
      </c>
      <c r="C2215" t="s">
        <v>7</v>
      </c>
      <c r="D2215" t="s">
        <v>18</v>
      </c>
      <c r="E2215" t="s">
        <v>19</v>
      </c>
      <c r="F2215" t="s">
        <v>33</v>
      </c>
      <c r="G2215">
        <v>0.6069444444444444</v>
      </c>
      <c r="H2215" s="1">
        <v>46063</v>
      </c>
      <c r="I2215">
        <v>2</v>
      </c>
      <c r="J2215">
        <v>3</v>
      </c>
      <c r="K2215">
        <v>4</v>
      </c>
      <c r="L2215">
        <v>12</v>
      </c>
      <c r="M2215" t="s">
        <v>5073</v>
      </c>
      <c r="N2215" t="s">
        <v>5073</v>
      </c>
      <c r="O2215">
        <v>1</v>
      </c>
      <c r="P2215">
        <v>1</v>
      </c>
    </row>
    <row r="2216" spans="1:16" x14ac:dyDescent="0.3">
      <c r="A2216" t="s">
        <v>1296</v>
      </c>
      <c r="B2216" s="1">
        <v>46063.609722222223</v>
      </c>
      <c r="C2216" t="s">
        <v>40</v>
      </c>
      <c r="D2216" t="s">
        <v>22</v>
      </c>
      <c r="E2216" t="s">
        <v>16</v>
      </c>
      <c r="F2216" t="s">
        <v>10</v>
      </c>
      <c r="G2216">
        <v>0.60972222222222228</v>
      </c>
      <c r="H2216" s="1">
        <v>46063</v>
      </c>
      <c r="I2216">
        <v>2</v>
      </c>
      <c r="J2216">
        <v>5</v>
      </c>
      <c r="K2216">
        <v>2</v>
      </c>
      <c r="L2216">
        <v>10</v>
      </c>
      <c r="M2216" t="s">
        <v>5071</v>
      </c>
      <c r="N2216" t="s">
        <v>5071</v>
      </c>
      <c r="O2216">
        <v>1</v>
      </c>
      <c r="P2216">
        <v>0</v>
      </c>
    </row>
    <row r="2217" spans="1:16" x14ac:dyDescent="0.3">
      <c r="A2217" t="s">
        <v>1141</v>
      </c>
      <c r="B2217" s="1">
        <v>46063.637499999997</v>
      </c>
      <c r="C2217" t="s">
        <v>7</v>
      </c>
      <c r="D2217" t="s">
        <v>15</v>
      </c>
      <c r="E2217" t="s">
        <v>19</v>
      </c>
      <c r="F2217" t="s">
        <v>10</v>
      </c>
      <c r="G2217">
        <v>0.63749999999999996</v>
      </c>
      <c r="H2217" s="1">
        <v>46063</v>
      </c>
      <c r="I2217">
        <v>2</v>
      </c>
      <c r="J2217">
        <v>3</v>
      </c>
      <c r="K2217">
        <v>2</v>
      </c>
      <c r="L2217">
        <v>6</v>
      </c>
      <c r="M2217" t="s">
        <v>5071</v>
      </c>
      <c r="N2217" t="s">
        <v>5071</v>
      </c>
      <c r="O2217">
        <v>1</v>
      </c>
      <c r="P2217">
        <v>0</v>
      </c>
    </row>
    <row r="2218" spans="1:16" x14ac:dyDescent="0.3">
      <c r="A2218" t="s">
        <v>342</v>
      </c>
      <c r="B2218" s="1">
        <v>46063.643750000003</v>
      </c>
      <c r="C2218" t="s">
        <v>7</v>
      </c>
      <c r="D2218" t="s">
        <v>22</v>
      </c>
      <c r="E2218" t="s">
        <v>31</v>
      </c>
      <c r="F2218" t="s">
        <v>53</v>
      </c>
      <c r="G2218">
        <v>0.64375000000000004</v>
      </c>
      <c r="H2218" s="1">
        <v>46063</v>
      </c>
      <c r="I2218">
        <v>2</v>
      </c>
      <c r="J2218">
        <v>3</v>
      </c>
      <c r="K2218">
        <v>5</v>
      </c>
      <c r="L2218">
        <v>15</v>
      </c>
      <c r="M2218" t="s">
        <v>5073</v>
      </c>
      <c r="N2218" t="s">
        <v>5073</v>
      </c>
      <c r="O2218">
        <v>1</v>
      </c>
      <c r="P2218">
        <v>1</v>
      </c>
    </row>
    <row r="2219" spans="1:16" x14ac:dyDescent="0.3">
      <c r="A2219" t="s">
        <v>4567</v>
      </c>
      <c r="B2219" s="1">
        <v>46063.697222222225</v>
      </c>
      <c r="C2219" t="s">
        <v>12</v>
      </c>
      <c r="D2219" t="s">
        <v>8</v>
      </c>
      <c r="E2219" t="s">
        <v>19</v>
      </c>
      <c r="F2219" t="s">
        <v>10</v>
      </c>
      <c r="G2219">
        <v>0.69722222222222219</v>
      </c>
      <c r="H2219" s="1">
        <v>46063</v>
      </c>
      <c r="I2219">
        <v>2</v>
      </c>
      <c r="J2219">
        <v>1</v>
      </c>
      <c r="K2219">
        <v>2</v>
      </c>
      <c r="L2219">
        <v>2</v>
      </c>
      <c r="M2219" t="s">
        <v>5069</v>
      </c>
      <c r="N2219" t="s">
        <v>5069</v>
      </c>
      <c r="O2219">
        <v>1</v>
      </c>
      <c r="P2219">
        <v>0</v>
      </c>
    </row>
    <row r="2220" spans="1:16" x14ac:dyDescent="0.3">
      <c r="A2220" t="s">
        <v>2696</v>
      </c>
      <c r="B2220" s="1">
        <v>46063.713194444441</v>
      </c>
      <c r="C2220" t="s">
        <v>7</v>
      </c>
      <c r="D2220" t="s">
        <v>15</v>
      </c>
      <c r="E2220" t="s">
        <v>19</v>
      </c>
      <c r="F2220" t="s">
        <v>10</v>
      </c>
      <c r="G2220">
        <v>0.71319444444444446</v>
      </c>
      <c r="H2220" s="1">
        <v>46063</v>
      </c>
      <c r="I2220">
        <v>2</v>
      </c>
      <c r="J2220">
        <v>3</v>
      </c>
      <c r="K2220">
        <v>2</v>
      </c>
      <c r="L2220">
        <v>6</v>
      </c>
      <c r="M2220" t="s">
        <v>5071</v>
      </c>
      <c r="N2220" t="s">
        <v>5071</v>
      </c>
      <c r="O2220">
        <v>1</v>
      </c>
      <c r="P2220">
        <v>0</v>
      </c>
    </row>
    <row r="2221" spans="1:16" x14ac:dyDescent="0.3">
      <c r="A2221" t="s">
        <v>2244</v>
      </c>
      <c r="B2221" s="1">
        <v>46063.75</v>
      </c>
      <c r="C2221" t="s">
        <v>7</v>
      </c>
      <c r="D2221" t="s">
        <v>8</v>
      </c>
      <c r="E2221" t="s">
        <v>19</v>
      </c>
      <c r="F2221" t="s">
        <v>20</v>
      </c>
      <c r="G2221">
        <v>0.75</v>
      </c>
      <c r="H2221" s="1">
        <v>46063</v>
      </c>
      <c r="I2221">
        <v>2</v>
      </c>
      <c r="J2221">
        <v>3</v>
      </c>
      <c r="K2221">
        <v>2</v>
      </c>
      <c r="L2221">
        <v>6</v>
      </c>
      <c r="M2221" t="s">
        <v>5071</v>
      </c>
      <c r="N2221" t="s">
        <v>5071</v>
      </c>
      <c r="O2221">
        <v>1</v>
      </c>
      <c r="P2221">
        <v>0</v>
      </c>
    </row>
    <row r="2222" spans="1:16" x14ac:dyDescent="0.3">
      <c r="A2222" t="s">
        <v>603</v>
      </c>
      <c r="B2222" s="1">
        <v>46063.75277777778</v>
      </c>
      <c r="C2222" t="s">
        <v>26</v>
      </c>
      <c r="D2222" t="s">
        <v>8</v>
      </c>
      <c r="E2222" t="s">
        <v>9</v>
      </c>
      <c r="F2222" t="s">
        <v>10</v>
      </c>
      <c r="G2222">
        <v>0.75277777777777777</v>
      </c>
      <c r="H2222" s="1">
        <v>46063</v>
      </c>
      <c r="I2222">
        <v>2</v>
      </c>
      <c r="J2222">
        <v>3</v>
      </c>
      <c r="K2222">
        <v>2</v>
      </c>
      <c r="L2222">
        <v>6</v>
      </c>
      <c r="M2222" t="s">
        <v>5071</v>
      </c>
      <c r="N2222" t="s">
        <v>5071</v>
      </c>
      <c r="O2222">
        <v>1</v>
      </c>
      <c r="P2222">
        <v>0</v>
      </c>
    </row>
    <row r="2223" spans="1:16" x14ac:dyDescent="0.3">
      <c r="A2223" t="s">
        <v>5008</v>
      </c>
      <c r="B2223" s="1">
        <v>46063.760416666664</v>
      </c>
      <c r="C2223" t="s">
        <v>7</v>
      </c>
      <c r="D2223" t="s">
        <v>22</v>
      </c>
      <c r="E2223" t="s">
        <v>19</v>
      </c>
      <c r="F2223" t="s">
        <v>33</v>
      </c>
      <c r="G2223">
        <v>0.76041666666666663</v>
      </c>
      <c r="H2223" s="1">
        <v>46063</v>
      </c>
      <c r="I2223">
        <v>2</v>
      </c>
      <c r="J2223">
        <v>3</v>
      </c>
      <c r="K2223">
        <v>4</v>
      </c>
      <c r="L2223">
        <v>12</v>
      </c>
      <c r="M2223" t="s">
        <v>5073</v>
      </c>
      <c r="N2223" t="s">
        <v>5073</v>
      </c>
      <c r="O2223">
        <v>1</v>
      </c>
      <c r="P2223">
        <v>1</v>
      </c>
    </row>
    <row r="2224" spans="1:16" x14ac:dyDescent="0.3">
      <c r="A2224" t="s">
        <v>1672</v>
      </c>
      <c r="B2224" s="1">
        <v>46063.777777777781</v>
      </c>
      <c r="C2224" t="s">
        <v>12</v>
      </c>
      <c r="D2224" t="s">
        <v>15</v>
      </c>
      <c r="E2224" t="s">
        <v>19</v>
      </c>
      <c r="F2224" t="s">
        <v>13</v>
      </c>
      <c r="G2224">
        <v>0.77777777777777779</v>
      </c>
      <c r="H2224" s="1">
        <v>46063</v>
      </c>
      <c r="I2224">
        <v>2</v>
      </c>
      <c r="J2224">
        <v>1</v>
      </c>
      <c r="K2224">
        <v>1</v>
      </c>
      <c r="L2224">
        <v>1</v>
      </c>
      <c r="M2224" t="s">
        <v>5069</v>
      </c>
      <c r="N2224" t="s">
        <v>5069</v>
      </c>
      <c r="O2224">
        <v>1</v>
      </c>
      <c r="P2224">
        <v>0</v>
      </c>
    </row>
    <row r="2225" spans="1:16" x14ac:dyDescent="0.3">
      <c r="A2225" t="s">
        <v>2212</v>
      </c>
      <c r="B2225" s="1">
        <v>46063.834722222222</v>
      </c>
      <c r="C2225" t="s">
        <v>7</v>
      </c>
      <c r="D2225" t="s">
        <v>22</v>
      </c>
      <c r="E2225" t="s">
        <v>19</v>
      </c>
      <c r="F2225" t="s">
        <v>20</v>
      </c>
      <c r="G2225">
        <v>0.83472222222222225</v>
      </c>
      <c r="H2225" s="1">
        <v>46063</v>
      </c>
      <c r="I2225">
        <v>2</v>
      </c>
      <c r="J2225">
        <v>3</v>
      </c>
      <c r="K2225">
        <v>2</v>
      </c>
      <c r="L2225">
        <v>6</v>
      </c>
      <c r="M2225" t="s">
        <v>5071</v>
      </c>
      <c r="N2225" t="s">
        <v>5071</v>
      </c>
      <c r="O2225">
        <v>1</v>
      </c>
      <c r="P2225">
        <v>0</v>
      </c>
    </row>
    <row r="2226" spans="1:16" x14ac:dyDescent="0.3">
      <c r="A2226" t="s">
        <v>2728</v>
      </c>
      <c r="B2226" s="1">
        <v>46063.881944444445</v>
      </c>
      <c r="C2226" t="s">
        <v>12</v>
      </c>
      <c r="D2226" t="s">
        <v>18</v>
      </c>
      <c r="E2226" t="s">
        <v>9</v>
      </c>
      <c r="F2226" t="s">
        <v>10</v>
      </c>
      <c r="G2226">
        <v>0.88194444444444442</v>
      </c>
      <c r="H2226" s="1">
        <v>46063</v>
      </c>
      <c r="I2226">
        <v>2</v>
      </c>
      <c r="J2226">
        <v>1</v>
      </c>
      <c r="K2226">
        <v>2</v>
      </c>
      <c r="L2226">
        <v>2</v>
      </c>
      <c r="M2226" t="s">
        <v>5069</v>
      </c>
      <c r="N2226" t="s">
        <v>5069</v>
      </c>
      <c r="O2226">
        <v>1</v>
      </c>
      <c r="P2226">
        <v>0</v>
      </c>
    </row>
    <row r="2227" spans="1:16" x14ac:dyDescent="0.3">
      <c r="A2227" t="s">
        <v>1169</v>
      </c>
      <c r="B2227" s="1">
        <v>46063.910416666666</v>
      </c>
      <c r="C2227" t="s">
        <v>12</v>
      </c>
      <c r="D2227" t="s">
        <v>15</v>
      </c>
      <c r="E2227" t="s">
        <v>9</v>
      </c>
      <c r="F2227" t="s">
        <v>10</v>
      </c>
      <c r="G2227">
        <v>0.91041666666666665</v>
      </c>
      <c r="H2227" s="1">
        <v>46063</v>
      </c>
      <c r="I2227">
        <v>2</v>
      </c>
      <c r="J2227">
        <v>1</v>
      </c>
      <c r="K2227">
        <v>2</v>
      </c>
      <c r="L2227">
        <v>2</v>
      </c>
      <c r="M2227" t="s">
        <v>5069</v>
      </c>
      <c r="N2227" t="s">
        <v>5069</v>
      </c>
      <c r="O2227">
        <v>1</v>
      </c>
      <c r="P2227">
        <v>0</v>
      </c>
    </row>
    <row r="2228" spans="1:16" x14ac:dyDescent="0.3">
      <c r="A2228" t="s">
        <v>4907</v>
      </c>
      <c r="B2228" s="1">
        <v>46063.927083333336</v>
      </c>
      <c r="C2228" t="s">
        <v>35</v>
      </c>
      <c r="D2228" t="s">
        <v>8</v>
      </c>
      <c r="E2228" t="s">
        <v>9</v>
      </c>
      <c r="F2228" t="s">
        <v>13</v>
      </c>
      <c r="G2228">
        <v>0.92708333333333337</v>
      </c>
      <c r="H2228" s="1">
        <v>46063</v>
      </c>
      <c r="I2228">
        <v>2</v>
      </c>
      <c r="J2228">
        <v>1</v>
      </c>
      <c r="K2228">
        <v>1</v>
      </c>
      <c r="L2228">
        <v>1</v>
      </c>
      <c r="M2228" t="s">
        <v>5069</v>
      </c>
      <c r="N2228" t="s">
        <v>5069</v>
      </c>
      <c r="O2228">
        <v>1</v>
      </c>
      <c r="P2228">
        <v>0</v>
      </c>
    </row>
    <row r="2229" spans="1:16" x14ac:dyDescent="0.3">
      <c r="A2229" t="s">
        <v>632</v>
      </c>
      <c r="B2229" s="1">
        <v>46063.936111111114</v>
      </c>
      <c r="C2229" t="s">
        <v>7</v>
      </c>
      <c r="D2229" t="s">
        <v>18</v>
      </c>
      <c r="E2229" t="s">
        <v>16</v>
      </c>
      <c r="F2229" t="s">
        <v>13</v>
      </c>
      <c r="G2229">
        <v>0.93611111111111112</v>
      </c>
      <c r="H2229" s="1">
        <v>46063</v>
      </c>
      <c r="I2229">
        <v>2</v>
      </c>
      <c r="J2229">
        <v>3</v>
      </c>
      <c r="K2229">
        <v>1</v>
      </c>
      <c r="L2229">
        <v>3</v>
      </c>
      <c r="M2229" t="s">
        <v>5069</v>
      </c>
      <c r="N2229" t="s">
        <v>5069</v>
      </c>
      <c r="O2229">
        <v>1</v>
      </c>
      <c r="P2229">
        <v>0</v>
      </c>
    </row>
    <row r="2230" spans="1:16" x14ac:dyDescent="0.3">
      <c r="A2230" t="s">
        <v>3872</v>
      </c>
      <c r="B2230" s="1">
        <v>46063.956944444442</v>
      </c>
      <c r="C2230" t="s">
        <v>35</v>
      </c>
      <c r="D2230" t="s">
        <v>8</v>
      </c>
      <c r="E2230" t="s">
        <v>16</v>
      </c>
      <c r="F2230" t="s">
        <v>10</v>
      </c>
      <c r="G2230">
        <v>0.95694444444444449</v>
      </c>
      <c r="H2230" s="1">
        <v>46063</v>
      </c>
      <c r="I2230">
        <v>2</v>
      </c>
      <c r="J2230">
        <v>1</v>
      </c>
      <c r="K2230">
        <v>2</v>
      </c>
      <c r="L2230">
        <v>2</v>
      </c>
      <c r="M2230" t="s">
        <v>5069</v>
      </c>
      <c r="N2230" t="s">
        <v>5069</v>
      </c>
      <c r="O2230">
        <v>1</v>
      </c>
      <c r="P2230">
        <v>0</v>
      </c>
    </row>
    <row r="2231" spans="1:16" x14ac:dyDescent="0.3">
      <c r="A2231" t="s">
        <v>3268</v>
      </c>
      <c r="B2231" s="1">
        <v>46063.977083333331</v>
      </c>
      <c r="C2231" t="s">
        <v>35</v>
      </c>
      <c r="D2231" t="s">
        <v>8</v>
      </c>
      <c r="E2231" t="s">
        <v>16</v>
      </c>
      <c r="F2231" t="s">
        <v>33</v>
      </c>
      <c r="G2231">
        <v>0.9770833333333333</v>
      </c>
      <c r="H2231" s="1">
        <v>46063</v>
      </c>
      <c r="I2231">
        <v>2</v>
      </c>
      <c r="J2231">
        <v>1</v>
      </c>
      <c r="K2231">
        <v>4</v>
      </c>
      <c r="L2231">
        <v>4</v>
      </c>
      <c r="M2231" t="s">
        <v>5069</v>
      </c>
      <c r="N2231" t="s">
        <v>5069</v>
      </c>
      <c r="O2231">
        <v>1</v>
      </c>
      <c r="P2231">
        <v>1</v>
      </c>
    </row>
    <row r="2232" spans="1:16" x14ac:dyDescent="0.3">
      <c r="A2232" t="s">
        <v>1552</v>
      </c>
      <c r="B2232" s="1">
        <v>46063.98541666667</v>
      </c>
      <c r="C2232" t="s">
        <v>26</v>
      </c>
      <c r="D2232" t="s">
        <v>22</v>
      </c>
      <c r="E2232" t="s">
        <v>19</v>
      </c>
      <c r="F2232" t="s">
        <v>13</v>
      </c>
      <c r="G2232">
        <v>0.98541666666666672</v>
      </c>
      <c r="H2232" s="1">
        <v>46063</v>
      </c>
      <c r="I2232">
        <v>2</v>
      </c>
      <c r="J2232">
        <v>3</v>
      </c>
      <c r="K2232">
        <v>1</v>
      </c>
      <c r="L2232">
        <v>3</v>
      </c>
      <c r="M2232" t="s">
        <v>5069</v>
      </c>
      <c r="N2232" t="s">
        <v>5069</v>
      </c>
      <c r="O2232">
        <v>1</v>
      </c>
      <c r="P2232">
        <v>0</v>
      </c>
    </row>
    <row r="2233" spans="1:16" x14ac:dyDescent="0.3">
      <c r="A2233" t="s">
        <v>615</v>
      </c>
      <c r="B2233" s="1">
        <v>46064.003472222219</v>
      </c>
      <c r="C2233" t="s">
        <v>12</v>
      </c>
      <c r="D2233" t="s">
        <v>22</v>
      </c>
      <c r="E2233" t="s">
        <v>16</v>
      </c>
      <c r="F2233" t="s">
        <v>10</v>
      </c>
      <c r="G2233">
        <v>3.472222222222222E-3</v>
      </c>
      <c r="H2233" s="1">
        <v>46064</v>
      </c>
      <c r="I2233">
        <v>2</v>
      </c>
      <c r="J2233">
        <v>1</v>
      </c>
      <c r="K2233">
        <v>2</v>
      </c>
      <c r="L2233">
        <v>2</v>
      </c>
      <c r="M2233" t="s">
        <v>5069</v>
      </c>
      <c r="N2233" t="s">
        <v>5069</v>
      </c>
      <c r="O2233">
        <v>1</v>
      </c>
      <c r="P2233">
        <v>0</v>
      </c>
    </row>
    <row r="2234" spans="1:16" x14ac:dyDescent="0.3">
      <c r="A2234" t="s">
        <v>492</v>
      </c>
      <c r="B2234" s="1">
        <v>46064.030555555553</v>
      </c>
      <c r="C2234" t="s">
        <v>7</v>
      </c>
      <c r="D2234" t="s">
        <v>15</v>
      </c>
      <c r="E2234" t="s">
        <v>19</v>
      </c>
      <c r="F2234" t="s">
        <v>13</v>
      </c>
      <c r="G2234">
        <v>3.0555555555555555E-2</v>
      </c>
      <c r="H2234" s="1">
        <v>46064</v>
      </c>
      <c r="I2234">
        <v>2</v>
      </c>
      <c r="J2234">
        <v>3</v>
      </c>
      <c r="K2234">
        <v>1</v>
      </c>
      <c r="L2234">
        <v>3</v>
      </c>
      <c r="M2234" t="s">
        <v>5069</v>
      </c>
      <c r="N2234" t="s">
        <v>5069</v>
      </c>
      <c r="O2234">
        <v>1</v>
      </c>
      <c r="P2234">
        <v>0</v>
      </c>
    </row>
    <row r="2235" spans="1:16" x14ac:dyDescent="0.3">
      <c r="A2235" t="s">
        <v>477</v>
      </c>
      <c r="B2235" s="1">
        <v>46064.043055555558</v>
      </c>
      <c r="C2235" t="s">
        <v>7</v>
      </c>
      <c r="D2235" t="s">
        <v>22</v>
      </c>
      <c r="E2235" t="s">
        <v>19</v>
      </c>
      <c r="F2235" t="s">
        <v>20</v>
      </c>
      <c r="G2235">
        <v>4.3055555555555555E-2</v>
      </c>
      <c r="H2235" s="1">
        <v>46064</v>
      </c>
      <c r="I2235">
        <v>2</v>
      </c>
      <c r="J2235">
        <v>3</v>
      </c>
      <c r="K2235">
        <v>2</v>
      </c>
      <c r="L2235">
        <v>6</v>
      </c>
      <c r="M2235" t="s">
        <v>5071</v>
      </c>
      <c r="N2235" t="s">
        <v>5071</v>
      </c>
      <c r="O2235">
        <v>1</v>
      </c>
      <c r="P2235">
        <v>0</v>
      </c>
    </row>
    <row r="2236" spans="1:16" x14ac:dyDescent="0.3">
      <c r="A2236" t="s">
        <v>2091</v>
      </c>
      <c r="B2236" s="1">
        <v>46064.044444444444</v>
      </c>
      <c r="C2236" t="s">
        <v>7</v>
      </c>
      <c r="D2236" t="s">
        <v>8</v>
      </c>
      <c r="E2236" t="s">
        <v>16</v>
      </c>
      <c r="F2236" t="s">
        <v>53</v>
      </c>
      <c r="G2236">
        <v>4.4444444444444446E-2</v>
      </c>
      <c r="H2236" s="1">
        <v>46064</v>
      </c>
      <c r="I2236">
        <v>2</v>
      </c>
      <c r="J2236">
        <v>3</v>
      </c>
      <c r="K2236">
        <v>5</v>
      </c>
      <c r="L2236">
        <v>15</v>
      </c>
      <c r="M2236" t="s">
        <v>5073</v>
      </c>
      <c r="N2236" t="s">
        <v>5073</v>
      </c>
      <c r="O2236">
        <v>1</v>
      </c>
      <c r="P2236">
        <v>1</v>
      </c>
    </row>
    <row r="2237" spans="1:16" x14ac:dyDescent="0.3">
      <c r="A2237" t="s">
        <v>1056</v>
      </c>
      <c r="B2237" s="1">
        <v>46064.050694444442</v>
      </c>
      <c r="C2237" t="s">
        <v>7</v>
      </c>
      <c r="D2237" t="s">
        <v>18</v>
      </c>
      <c r="E2237" t="s">
        <v>19</v>
      </c>
      <c r="F2237" t="s">
        <v>13</v>
      </c>
      <c r="G2237">
        <v>5.0694444444444445E-2</v>
      </c>
      <c r="H2237" s="1">
        <v>46064</v>
      </c>
      <c r="I2237">
        <v>2</v>
      </c>
      <c r="J2237">
        <v>3</v>
      </c>
      <c r="K2237">
        <v>1</v>
      </c>
      <c r="L2237">
        <v>3</v>
      </c>
      <c r="M2237" t="s">
        <v>5069</v>
      </c>
      <c r="N2237" t="s">
        <v>5069</v>
      </c>
      <c r="O2237">
        <v>1</v>
      </c>
      <c r="P2237">
        <v>0</v>
      </c>
    </row>
    <row r="2238" spans="1:16" x14ac:dyDescent="0.3">
      <c r="A2238" t="s">
        <v>4386</v>
      </c>
      <c r="B2238" s="1">
        <v>46064.059027777781</v>
      </c>
      <c r="C2238" t="s">
        <v>40</v>
      </c>
      <c r="D2238" t="s">
        <v>8</v>
      </c>
      <c r="E2238" t="s">
        <v>16</v>
      </c>
      <c r="F2238" t="s">
        <v>20</v>
      </c>
      <c r="G2238">
        <v>5.9027777777777776E-2</v>
      </c>
      <c r="H2238" s="1">
        <v>46064</v>
      </c>
      <c r="I2238">
        <v>2</v>
      </c>
      <c r="J2238">
        <v>5</v>
      </c>
      <c r="K2238">
        <v>2</v>
      </c>
      <c r="L2238">
        <v>10</v>
      </c>
      <c r="M2238" t="s">
        <v>5071</v>
      </c>
      <c r="N2238" t="s">
        <v>5071</v>
      </c>
      <c r="O2238">
        <v>1</v>
      </c>
      <c r="P2238">
        <v>0</v>
      </c>
    </row>
    <row r="2239" spans="1:16" x14ac:dyDescent="0.3">
      <c r="A2239" t="s">
        <v>2605</v>
      </c>
      <c r="B2239" s="1">
        <v>46064.069444444445</v>
      </c>
      <c r="C2239" t="s">
        <v>7</v>
      </c>
      <c r="D2239" t="s">
        <v>8</v>
      </c>
      <c r="E2239" t="s">
        <v>19</v>
      </c>
      <c r="F2239" t="s">
        <v>53</v>
      </c>
      <c r="G2239">
        <v>6.9444444444444448E-2</v>
      </c>
      <c r="H2239" s="1">
        <v>46064</v>
      </c>
      <c r="I2239">
        <v>2</v>
      </c>
      <c r="J2239">
        <v>3</v>
      </c>
      <c r="K2239">
        <v>5</v>
      </c>
      <c r="L2239">
        <v>15</v>
      </c>
      <c r="M2239" t="s">
        <v>5073</v>
      </c>
      <c r="N2239" t="s">
        <v>5073</v>
      </c>
      <c r="O2239">
        <v>1</v>
      </c>
      <c r="P2239">
        <v>1</v>
      </c>
    </row>
    <row r="2240" spans="1:16" x14ac:dyDescent="0.3">
      <c r="A2240" t="s">
        <v>4753</v>
      </c>
      <c r="B2240" s="1">
        <v>46064.074999999997</v>
      </c>
      <c r="C2240" t="s">
        <v>7</v>
      </c>
      <c r="D2240" t="s">
        <v>8</v>
      </c>
      <c r="E2240" t="s">
        <v>19</v>
      </c>
      <c r="F2240" t="s">
        <v>53</v>
      </c>
      <c r="G2240">
        <v>7.4999999999999997E-2</v>
      </c>
      <c r="H2240" s="1">
        <v>46064</v>
      </c>
      <c r="I2240">
        <v>2</v>
      </c>
      <c r="J2240">
        <v>3</v>
      </c>
      <c r="K2240">
        <v>5</v>
      </c>
      <c r="L2240">
        <v>15</v>
      </c>
      <c r="M2240" t="s">
        <v>5073</v>
      </c>
      <c r="N2240" t="s">
        <v>5073</v>
      </c>
      <c r="O2240">
        <v>1</v>
      </c>
      <c r="P2240">
        <v>1</v>
      </c>
    </row>
    <row r="2241" spans="1:16" x14ac:dyDescent="0.3">
      <c r="A2241" t="s">
        <v>707</v>
      </c>
      <c r="B2241" s="1">
        <v>46064.116666666669</v>
      </c>
      <c r="C2241" t="s">
        <v>47</v>
      </c>
      <c r="D2241" t="s">
        <v>22</v>
      </c>
      <c r="E2241" t="s">
        <v>31</v>
      </c>
      <c r="F2241" t="s">
        <v>13</v>
      </c>
      <c r="G2241">
        <v>0.11666666666666667</v>
      </c>
      <c r="H2241" s="1">
        <v>46064</v>
      </c>
      <c r="I2241">
        <v>2</v>
      </c>
      <c r="J2241">
        <v>1</v>
      </c>
      <c r="K2241">
        <v>1</v>
      </c>
      <c r="L2241">
        <v>1</v>
      </c>
      <c r="M2241" t="s">
        <v>5069</v>
      </c>
      <c r="N2241" t="s">
        <v>5069</v>
      </c>
      <c r="O2241">
        <v>1</v>
      </c>
      <c r="P2241">
        <v>0</v>
      </c>
    </row>
    <row r="2242" spans="1:16" x14ac:dyDescent="0.3">
      <c r="A2242" t="s">
        <v>2094</v>
      </c>
      <c r="B2242" s="1">
        <v>46064.123611111114</v>
      </c>
      <c r="C2242" t="s">
        <v>7</v>
      </c>
      <c r="D2242" t="s">
        <v>22</v>
      </c>
      <c r="E2242" t="s">
        <v>19</v>
      </c>
      <c r="F2242" t="s">
        <v>10</v>
      </c>
      <c r="G2242">
        <v>0.12361111111111112</v>
      </c>
      <c r="H2242" s="1">
        <v>46064</v>
      </c>
      <c r="I2242">
        <v>2</v>
      </c>
      <c r="J2242">
        <v>3</v>
      </c>
      <c r="K2242">
        <v>2</v>
      </c>
      <c r="L2242">
        <v>6</v>
      </c>
      <c r="M2242" t="s">
        <v>5071</v>
      </c>
      <c r="N2242" t="s">
        <v>5071</v>
      </c>
      <c r="O2242">
        <v>1</v>
      </c>
      <c r="P2242">
        <v>0</v>
      </c>
    </row>
    <row r="2243" spans="1:16" x14ac:dyDescent="0.3">
      <c r="A2243" t="s">
        <v>2634</v>
      </c>
      <c r="B2243" s="1">
        <v>46064.147222222222</v>
      </c>
      <c r="C2243" t="s">
        <v>26</v>
      </c>
      <c r="D2243" t="s">
        <v>22</v>
      </c>
      <c r="E2243" t="s">
        <v>16</v>
      </c>
      <c r="F2243" t="s">
        <v>20</v>
      </c>
      <c r="G2243">
        <v>0.14722222222222223</v>
      </c>
      <c r="H2243" s="1">
        <v>46064</v>
      </c>
      <c r="I2243">
        <v>2</v>
      </c>
      <c r="J2243">
        <v>3</v>
      </c>
      <c r="K2243">
        <v>2</v>
      </c>
      <c r="L2243">
        <v>6</v>
      </c>
      <c r="M2243" t="s">
        <v>5071</v>
      </c>
      <c r="N2243" t="s">
        <v>5071</v>
      </c>
      <c r="O2243">
        <v>1</v>
      </c>
      <c r="P2243">
        <v>0</v>
      </c>
    </row>
    <row r="2244" spans="1:16" x14ac:dyDescent="0.3">
      <c r="A2244" t="s">
        <v>2990</v>
      </c>
      <c r="B2244" s="1">
        <v>46064.150694444441</v>
      </c>
      <c r="C2244" t="s">
        <v>7</v>
      </c>
      <c r="D2244" t="s">
        <v>15</v>
      </c>
      <c r="E2244" t="s">
        <v>31</v>
      </c>
      <c r="F2244" t="s">
        <v>10</v>
      </c>
      <c r="G2244">
        <v>0.15069444444444444</v>
      </c>
      <c r="H2244" s="1">
        <v>46064</v>
      </c>
      <c r="I2244">
        <v>2</v>
      </c>
      <c r="J2244">
        <v>3</v>
      </c>
      <c r="K2244">
        <v>2</v>
      </c>
      <c r="L2244">
        <v>6</v>
      </c>
      <c r="M2244" t="s">
        <v>5071</v>
      </c>
      <c r="N2244" t="s">
        <v>5071</v>
      </c>
      <c r="O2244">
        <v>1</v>
      </c>
      <c r="P2244">
        <v>0</v>
      </c>
    </row>
    <row r="2245" spans="1:16" x14ac:dyDescent="0.3">
      <c r="A2245" t="s">
        <v>2648</v>
      </c>
      <c r="B2245" s="1">
        <v>46064.186805555553</v>
      </c>
      <c r="C2245" t="s">
        <v>7</v>
      </c>
      <c r="D2245" t="s">
        <v>18</v>
      </c>
      <c r="E2245" t="s">
        <v>19</v>
      </c>
      <c r="F2245" t="s">
        <v>53</v>
      </c>
      <c r="G2245">
        <v>0.18680555555555556</v>
      </c>
      <c r="H2245" s="1">
        <v>46064</v>
      </c>
      <c r="I2245">
        <v>2</v>
      </c>
      <c r="J2245">
        <v>3</v>
      </c>
      <c r="K2245">
        <v>5</v>
      </c>
      <c r="L2245">
        <v>15</v>
      </c>
      <c r="M2245" t="s">
        <v>5073</v>
      </c>
      <c r="N2245" t="s">
        <v>5073</v>
      </c>
      <c r="O2245">
        <v>1</v>
      </c>
      <c r="P2245">
        <v>1</v>
      </c>
    </row>
    <row r="2246" spans="1:16" x14ac:dyDescent="0.3">
      <c r="A2246" t="s">
        <v>2896</v>
      </c>
      <c r="B2246" s="1">
        <v>46064.188888888886</v>
      </c>
      <c r="C2246" t="s">
        <v>40</v>
      </c>
      <c r="D2246" t="s">
        <v>22</v>
      </c>
      <c r="E2246" t="s">
        <v>16</v>
      </c>
      <c r="F2246" t="s">
        <v>53</v>
      </c>
      <c r="G2246">
        <v>0.18888888888888888</v>
      </c>
      <c r="H2246" s="1">
        <v>46064</v>
      </c>
      <c r="I2246">
        <v>2</v>
      </c>
      <c r="J2246">
        <v>5</v>
      </c>
      <c r="K2246">
        <v>5</v>
      </c>
      <c r="L2246">
        <v>25</v>
      </c>
      <c r="M2246" t="s">
        <v>5075</v>
      </c>
      <c r="N2246" t="s">
        <v>5076</v>
      </c>
      <c r="O2246">
        <v>1</v>
      </c>
      <c r="P2246">
        <v>1</v>
      </c>
    </row>
    <row r="2247" spans="1:16" x14ac:dyDescent="0.3">
      <c r="A2247" t="s">
        <v>4791</v>
      </c>
      <c r="B2247" s="1">
        <v>46064.231944444444</v>
      </c>
      <c r="C2247" t="s">
        <v>7</v>
      </c>
      <c r="D2247" t="s">
        <v>8</v>
      </c>
      <c r="E2247" t="s">
        <v>19</v>
      </c>
      <c r="F2247" t="s">
        <v>10</v>
      </c>
      <c r="G2247">
        <v>0.23194444444444445</v>
      </c>
      <c r="H2247" s="1">
        <v>46064</v>
      </c>
      <c r="I2247">
        <v>2</v>
      </c>
      <c r="J2247">
        <v>3</v>
      </c>
      <c r="K2247">
        <v>2</v>
      </c>
      <c r="L2247">
        <v>6</v>
      </c>
      <c r="M2247" t="s">
        <v>5071</v>
      </c>
      <c r="N2247" t="s">
        <v>5071</v>
      </c>
      <c r="O2247">
        <v>1</v>
      </c>
      <c r="P2247">
        <v>0</v>
      </c>
    </row>
    <row r="2248" spans="1:16" x14ac:dyDescent="0.3">
      <c r="A2248" t="s">
        <v>3018</v>
      </c>
      <c r="B2248" s="1">
        <v>46064.247916666667</v>
      </c>
      <c r="C2248" t="s">
        <v>35</v>
      </c>
      <c r="D2248" t="s">
        <v>15</v>
      </c>
      <c r="E2248" t="s">
        <v>19</v>
      </c>
      <c r="F2248" t="s">
        <v>20</v>
      </c>
      <c r="G2248">
        <v>0.24791666666666667</v>
      </c>
      <c r="H2248" s="1">
        <v>46064</v>
      </c>
      <c r="I2248">
        <v>2</v>
      </c>
      <c r="J2248">
        <v>1</v>
      </c>
      <c r="K2248">
        <v>2</v>
      </c>
      <c r="L2248">
        <v>2</v>
      </c>
      <c r="M2248" t="s">
        <v>5069</v>
      </c>
      <c r="N2248" t="s">
        <v>5069</v>
      </c>
      <c r="O2248">
        <v>1</v>
      </c>
      <c r="P2248">
        <v>0</v>
      </c>
    </row>
    <row r="2249" spans="1:16" x14ac:dyDescent="0.3">
      <c r="A2249" t="s">
        <v>3893</v>
      </c>
      <c r="B2249" s="1">
        <v>46064.253472222219</v>
      </c>
      <c r="C2249" t="s">
        <v>7</v>
      </c>
      <c r="D2249" t="s">
        <v>22</v>
      </c>
      <c r="E2249" t="s">
        <v>19</v>
      </c>
      <c r="F2249" t="s">
        <v>10</v>
      </c>
      <c r="G2249">
        <v>0.25347222222222221</v>
      </c>
      <c r="H2249" s="1">
        <v>46064</v>
      </c>
      <c r="I2249">
        <v>2</v>
      </c>
      <c r="J2249">
        <v>3</v>
      </c>
      <c r="K2249">
        <v>2</v>
      </c>
      <c r="L2249">
        <v>6</v>
      </c>
      <c r="M2249" t="s">
        <v>5071</v>
      </c>
      <c r="N2249" t="s">
        <v>5071</v>
      </c>
      <c r="O2249">
        <v>1</v>
      </c>
      <c r="P2249">
        <v>0</v>
      </c>
    </row>
    <row r="2250" spans="1:16" x14ac:dyDescent="0.3">
      <c r="A2250" t="s">
        <v>776</v>
      </c>
      <c r="B2250" s="1">
        <v>46064.263888888891</v>
      </c>
      <c r="C2250" t="s">
        <v>12</v>
      </c>
      <c r="D2250" t="s">
        <v>18</v>
      </c>
      <c r="E2250" t="s">
        <v>16</v>
      </c>
      <c r="F2250" t="s">
        <v>13</v>
      </c>
      <c r="G2250">
        <v>0.2638888888888889</v>
      </c>
      <c r="H2250" s="1">
        <v>46064</v>
      </c>
      <c r="I2250">
        <v>2</v>
      </c>
      <c r="J2250">
        <v>1</v>
      </c>
      <c r="K2250">
        <v>1</v>
      </c>
      <c r="L2250">
        <v>1</v>
      </c>
      <c r="M2250" t="s">
        <v>5069</v>
      </c>
      <c r="N2250" t="s">
        <v>5069</v>
      </c>
      <c r="O2250">
        <v>1</v>
      </c>
      <c r="P2250">
        <v>0</v>
      </c>
    </row>
    <row r="2251" spans="1:16" x14ac:dyDescent="0.3">
      <c r="A2251" t="s">
        <v>1635</v>
      </c>
      <c r="B2251" s="1">
        <v>46064.345138888886</v>
      </c>
      <c r="C2251" t="s">
        <v>35</v>
      </c>
      <c r="D2251" t="s">
        <v>8</v>
      </c>
      <c r="E2251" t="s">
        <v>9</v>
      </c>
      <c r="F2251" t="s">
        <v>33</v>
      </c>
      <c r="G2251">
        <v>0.34513888888888888</v>
      </c>
      <c r="H2251" s="1">
        <v>46064</v>
      </c>
      <c r="I2251">
        <v>2</v>
      </c>
      <c r="J2251">
        <v>1</v>
      </c>
      <c r="K2251">
        <v>4</v>
      </c>
      <c r="L2251">
        <v>4</v>
      </c>
      <c r="M2251" t="s">
        <v>5069</v>
      </c>
      <c r="N2251" t="s">
        <v>5069</v>
      </c>
      <c r="O2251">
        <v>1</v>
      </c>
      <c r="P2251">
        <v>1</v>
      </c>
    </row>
    <row r="2252" spans="1:16" x14ac:dyDescent="0.3">
      <c r="A2252" t="s">
        <v>879</v>
      </c>
      <c r="B2252" s="1">
        <v>46064.34652777778</v>
      </c>
      <c r="C2252" t="s">
        <v>35</v>
      </c>
      <c r="D2252" t="s">
        <v>22</v>
      </c>
      <c r="E2252" t="s">
        <v>31</v>
      </c>
      <c r="F2252" t="s">
        <v>20</v>
      </c>
      <c r="G2252">
        <v>0.34652777777777777</v>
      </c>
      <c r="H2252" s="1">
        <v>46064</v>
      </c>
      <c r="I2252">
        <v>2</v>
      </c>
      <c r="J2252">
        <v>1</v>
      </c>
      <c r="K2252">
        <v>2</v>
      </c>
      <c r="L2252">
        <v>2</v>
      </c>
      <c r="M2252" t="s">
        <v>5069</v>
      </c>
      <c r="N2252" t="s">
        <v>5069</v>
      </c>
      <c r="O2252">
        <v>1</v>
      </c>
      <c r="P2252">
        <v>0</v>
      </c>
    </row>
    <row r="2253" spans="1:16" x14ac:dyDescent="0.3">
      <c r="A2253" t="s">
        <v>4015</v>
      </c>
      <c r="B2253" s="1">
        <v>46064.35833333333</v>
      </c>
      <c r="C2253" t="s">
        <v>7</v>
      </c>
      <c r="D2253" t="s">
        <v>15</v>
      </c>
      <c r="E2253" t="s">
        <v>19</v>
      </c>
      <c r="F2253" t="s">
        <v>10</v>
      </c>
      <c r="G2253">
        <v>0.35833333333333334</v>
      </c>
      <c r="H2253" s="1">
        <v>46064</v>
      </c>
      <c r="I2253">
        <v>2</v>
      </c>
      <c r="J2253">
        <v>3</v>
      </c>
      <c r="K2253">
        <v>2</v>
      </c>
      <c r="L2253">
        <v>6</v>
      </c>
      <c r="M2253" t="s">
        <v>5071</v>
      </c>
      <c r="N2253" t="s">
        <v>5071</v>
      </c>
      <c r="O2253">
        <v>1</v>
      </c>
      <c r="P2253">
        <v>0</v>
      </c>
    </row>
    <row r="2254" spans="1:16" x14ac:dyDescent="0.3">
      <c r="A2254" t="s">
        <v>634</v>
      </c>
      <c r="B2254" s="1">
        <v>46064.370138888888</v>
      </c>
      <c r="C2254" t="s">
        <v>12</v>
      </c>
      <c r="D2254" t="s">
        <v>8</v>
      </c>
      <c r="E2254" t="s">
        <v>19</v>
      </c>
      <c r="F2254" t="s">
        <v>33</v>
      </c>
      <c r="G2254">
        <v>0.37013888888888891</v>
      </c>
      <c r="H2254" s="1">
        <v>46064</v>
      </c>
      <c r="I2254">
        <v>2</v>
      </c>
      <c r="J2254">
        <v>1</v>
      </c>
      <c r="K2254">
        <v>4</v>
      </c>
      <c r="L2254">
        <v>4</v>
      </c>
      <c r="M2254" t="s">
        <v>5069</v>
      </c>
      <c r="N2254" t="s">
        <v>5069</v>
      </c>
      <c r="O2254">
        <v>1</v>
      </c>
      <c r="P2254">
        <v>1</v>
      </c>
    </row>
    <row r="2255" spans="1:16" x14ac:dyDescent="0.3">
      <c r="A2255" t="s">
        <v>3525</v>
      </c>
      <c r="B2255" s="1">
        <v>46064.377083333333</v>
      </c>
      <c r="C2255" t="s">
        <v>47</v>
      </c>
      <c r="D2255" t="s">
        <v>22</v>
      </c>
      <c r="E2255" t="s">
        <v>31</v>
      </c>
      <c r="F2255" t="s">
        <v>13</v>
      </c>
      <c r="G2255">
        <v>0.37708333333333333</v>
      </c>
      <c r="H2255" s="1">
        <v>46064</v>
      </c>
      <c r="I2255">
        <v>2</v>
      </c>
      <c r="J2255">
        <v>1</v>
      </c>
      <c r="K2255">
        <v>1</v>
      </c>
      <c r="L2255">
        <v>1</v>
      </c>
      <c r="M2255" t="s">
        <v>5069</v>
      </c>
      <c r="N2255" t="s">
        <v>5069</v>
      </c>
      <c r="O2255">
        <v>1</v>
      </c>
      <c r="P2255">
        <v>0</v>
      </c>
    </row>
    <row r="2256" spans="1:16" x14ac:dyDescent="0.3">
      <c r="A2256" t="s">
        <v>1345</v>
      </c>
      <c r="B2256" s="1">
        <v>46064.379861111112</v>
      </c>
      <c r="C2256" t="s">
        <v>7</v>
      </c>
      <c r="D2256" t="s">
        <v>15</v>
      </c>
      <c r="E2256" t="s">
        <v>19</v>
      </c>
      <c r="F2256" t="s">
        <v>33</v>
      </c>
      <c r="G2256">
        <v>0.37986111111111109</v>
      </c>
      <c r="H2256" s="1">
        <v>46064</v>
      </c>
      <c r="I2256">
        <v>2</v>
      </c>
      <c r="J2256">
        <v>3</v>
      </c>
      <c r="K2256">
        <v>4</v>
      </c>
      <c r="L2256">
        <v>12</v>
      </c>
      <c r="M2256" t="s">
        <v>5073</v>
      </c>
      <c r="N2256" t="s">
        <v>5073</v>
      </c>
      <c r="O2256">
        <v>1</v>
      </c>
      <c r="P2256">
        <v>1</v>
      </c>
    </row>
    <row r="2257" spans="1:16" x14ac:dyDescent="0.3">
      <c r="A2257" t="s">
        <v>2981</v>
      </c>
      <c r="B2257" s="1">
        <v>46064.441666666666</v>
      </c>
      <c r="C2257" t="s">
        <v>7</v>
      </c>
      <c r="D2257" t="s">
        <v>18</v>
      </c>
      <c r="E2257" t="s">
        <v>9</v>
      </c>
      <c r="F2257" t="s">
        <v>13</v>
      </c>
      <c r="G2257">
        <v>0.44166666666666665</v>
      </c>
      <c r="H2257" s="1">
        <v>46064</v>
      </c>
      <c r="I2257">
        <v>2</v>
      </c>
      <c r="J2257">
        <v>3</v>
      </c>
      <c r="K2257">
        <v>1</v>
      </c>
      <c r="L2257">
        <v>3</v>
      </c>
      <c r="M2257" t="s">
        <v>5069</v>
      </c>
      <c r="N2257" t="s">
        <v>5069</v>
      </c>
      <c r="O2257">
        <v>1</v>
      </c>
      <c r="P2257">
        <v>0</v>
      </c>
    </row>
    <row r="2258" spans="1:16" x14ac:dyDescent="0.3">
      <c r="A2258" t="s">
        <v>5017</v>
      </c>
      <c r="B2258" s="1">
        <v>46064.463194444441</v>
      </c>
      <c r="C2258" t="s">
        <v>35</v>
      </c>
      <c r="D2258" t="s">
        <v>8</v>
      </c>
      <c r="E2258" t="s">
        <v>19</v>
      </c>
      <c r="F2258" t="s">
        <v>20</v>
      </c>
      <c r="G2258">
        <v>0.46319444444444446</v>
      </c>
      <c r="H2258" s="1">
        <v>46064</v>
      </c>
      <c r="I2258">
        <v>2</v>
      </c>
      <c r="J2258">
        <v>1</v>
      </c>
      <c r="K2258">
        <v>2</v>
      </c>
      <c r="L2258">
        <v>2</v>
      </c>
      <c r="M2258" t="s">
        <v>5069</v>
      </c>
      <c r="N2258" t="s">
        <v>5069</v>
      </c>
      <c r="O2258">
        <v>1</v>
      </c>
      <c r="P2258">
        <v>0</v>
      </c>
    </row>
    <row r="2259" spans="1:16" x14ac:dyDescent="0.3">
      <c r="A2259" t="s">
        <v>3453</v>
      </c>
      <c r="B2259" s="1">
        <v>46064.472916666666</v>
      </c>
      <c r="C2259" t="s">
        <v>26</v>
      </c>
      <c r="D2259" t="s">
        <v>22</v>
      </c>
      <c r="E2259" t="s">
        <v>16</v>
      </c>
      <c r="F2259" t="s">
        <v>13</v>
      </c>
      <c r="G2259">
        <v>0.47291666666666665</v>
      </c>
      <c r="H2259" s="1">
        <v>46064</v>
      </c>
      <c r="I2259">
        <v>2</v>
      </c>
      <c r="J2259">
        <v>3</v>
      </c>
      <c r="K2259">
        <v>1</v>
      </c>
      <c r="L2259">
        <v>3</v>
      </c>
      <c r="M2259" t="s">
        <v>5069</v>
      </c>
      <c r="N2259" t="s">
        <v>5069</v>
      </c>
      <c r="O2259">
        <v>1</v>
      </c>
      <c r="P2259">
        <v>0</v>
      </c>
    </row>
    <row r="2260" spans="1:16" x14ac:dyDescent="0.3">
      <c r="A2260" t="s">
        <v>683</v>
      </c>
      <c r="B2260" s="1">
        <v>46064.518055555556</v>
      </c>
      <c r="C2260" t="s">
        <v>7</v>
      </c>
      <c r="D2260" t="s">
        <v>18</v>
      </c>
      <c r="E2260" t="s">
        <v>19</v>
      </c>
      <c r="F2260" t="s">
        <v>13</v>
      </c>
      <c r="G2260">
        <v>0.5180555555555556</v>
      </c>
      <c r="H2260" s="1">
        <v>46064</v>
      </c>
      <c r="I2260">
        <v>2</v>
      </c>
      <c r="J2260">
        <v>3</v>
      </c>
      <c r="K2260">
        <v>1</v>
      </c>
      <c r="L2260">
        <v>3</v>
      </c>
      <c r="M2260" t="s">
        <v>5069</v>
      </c>
      <c r="N2260" t="s">
        <v>5069</v>
      </c>
      <c r="O2260">
        <v>1</v>
      </c>
      <c r="P2260">
        <v>0</v>
      </c>
    </row>
    <row r="2261" spans="1:16" x14ac:dyDescent="0.3">
      <c r="A2261" t="s">
        <v>2680</v>
      </c>
      <c r="B2261" s="1">
        <v>46064.521527777775</v>
      </c>
      <c r="C2261" t="s">
        <v>7</v>
      </c>
      <c r="D2261" t="s">
        <v>15</v>
      </c>
      <c r="E2261" t="s">
        <v>19</v>
      </c>
      <c r="F2261" t="s">
        <v>10</v>
      </c>
      <c r="G2261">
        <v>0.52152777777777781</v>
      </c>
      <c r="H2261" s="1">
        <v>46064</v>
      </c>
      <c r="I2261">
        <v>2</v>
      </c>
      <c r="J2261">
        <v>3</v>
      </c>
      <c r="K2261">
        <v>2</v>
      </c>
      <c r="L2261">
        <v>6</v>
      </c>
      <c r="M2261" t="s">
        <v>5071</v>
      </c>
      <c r="N2261" t="s">
        <v>5071</v>
      </c>
      <c r="O2261">
        <v>1</v>
      </c>
      <c r="P2261">
        <v>0</v>
      </c>
    </row>
    <row r="2262" spans="1:16" x14ac:dyDescent="0.3">
      <c r="A2262" t="s">
        <v>876</v>
      </c>
      <c r="B2262" s="1">
        <v>46064.534722222219</v>
      </c>
      <c r="C2262" t="s">
        <v>7</v>
      </c>
      <c r="D2262" t="s">
        <v>22</v>
      </c>
      <c r="E2262" t="s">
        <v>19</v>
      </c>
      <c r="F2262" t="s">
        <v>20</v>
      </c>
      <c r="G2262">
        <v>0.53472222222222221</v>
      </c>
      <c r="H2262" s="1">
        <v>46064</v>
      </c>
      <c r="I2262">
        <v>2</v>
      </c>
      <c r="J2262">
        <v>3</v>
      </c>
      <c r="K2262">
        <v>2</v>
      </c>
      <c r="L2262">
        <v>6</v>
      </c>
      <c r="M2262" t="s">
        <v>5071</v>
      </c>
      <c r="N2262" t="s">
        <v>5071</v>
      </c>
      <c r="O2262">
        <v>1</v>
      </c>
      <c r="P2262">
        <v>0</v>
      </c>
    </row>
    <row r="2263" spans="1:16" x14ac:dyDescent="0.3">
      <c r="A2263" t="s">
        <v>1964</v>
      </c>
      <c r="B2263" s="1">
        <v>46064.537499999999</v>
      </c>
      <c r="C2263" t="s">
        <v>12</v>
      </c>
      <c r="D2263" t="s">
        <v>8</v>
      </c>
      <c r="E2263" t="s">
        <v>9</v>
      </c>
      <c r="F2263" t="s">
        <v>13</v>
      </c>
      <c r="G2263">
        <v>0.53749999999999998</v>
      </c>
      <c r="H2263" s="1">
        <v>46064</v>
      </c>
      <c r="I2263">
        <v>2</v>
      </c>
      <c r="J2263">
        <v>1</v>
      </c>
      <c r="K2263">
        <v>1</v>
      </c>
      <c r="L2263">
        <v>1</v>
      </c>
      <c r="M2263" t="s">
        <v>5069</v>
      </c>
      <c r="N2263" t="s">
        <v>5069</v>
      </c>
      <c r="O2263">
        <v>1</v>
      </c>
      <c r="P2263">
        <v>0</v>
      </c>
    </row>
    <row r="2264" spans="1:16" x14ac:dyDescent="0.3">
      <c r="A2264" t="s">
        <v>2989</v>
      </c>
      <c r="B2264" s="1">
        <v>46064.54791666667</v>
      </c>
      <c r="C2264" t="s">
        <v>7</v>
      </c>
      <c r="D2264" t="s">
        <v>15</v>
      </c>
      <c r="E2264" t="s">
        <v>19</v>
      </c>
      <c r="F2264" t="s">
        <v>33</v>
      </c>
      <c r="G2264">
        <v>0.54791666666666672</v>
      </c>
      <c r="H2264" s="1">
        <v>46064</v>
      </c>
      <c r="I2264">
        <v>2</v>
      </c>
      <c r="J2264">
        <v>3</v>
      </c>
      <c r="K2264">
        <v>4</v>
      </c>
      <c r="L2264">
        <v>12</v>
      </c>
      <c r="M2264" t="s">
        <v>5073</v>
      </c>
      <c r="N2264" t="s">
        <v>5073</v>
      </c>
      <c r="O2264">
        <v>1</v>
      </c>
      <c r="P2264">
        <v>1</v>
      </c>
    </row>
    <row r="2265" spans="1:16" x14ac:dyDescent="0.3">
      <c r="A2265" t="s">
        <v>3202</v>
      </c>
      <c r="B2265" s="1">
        <v>46064.565972222219</v>
      </c>
      <c r="C2265" t="s">
        <v>26</v>
      </c>
      <c r="D2265" t="s">
        <v>8</v>
      </c>
      <c r="E2265" t="s">
        <v>31</v>
      </c>
      <c r="F2265" t="s">
        <v>10</v>
      </c>
      <c r="G2265">
        <v>0.56597222222222221</v>
      </c>
      <c r="H2265" s="1">
        <v>46064</v>
      </c>
      <c r="I2265">
        <v>2</v>
      </c>
      <c r="J2265">
        <v>3</v>
      </c>
      <c r="K2265">
        <v>2</v>
      </c>
      <c r="L2265">
        <v>6</v>
      </c>
      <c r="M2265" t="s">
        <v>5071</v>
      </c>
      <c r="N2265" t="s">
        <v>5071</v>
      </c>
      <c r="O2265">
        <v>1</v>
      </c>
      <c r="P2265">
        <v>0</v>
      </c>
    </row>
    <row r="2266" spans="1:16" x14ac:dyDescent="0.3">
      <c r="A2266" t="s">
        <v>4894</v>
      </c>
      <c r="B2266" s="1">
        <v>46064.568055555559</v>
      </c>
      <c r="C2266" t="s">
        <v>7</v>
      </c>
      <c r="D2266" t="s">
        <v>18</v>
      </c>
      <c r="E2266" t="s">
        <v>19</v>
      </c>
      <c r="F2266" t="s">
        <v>10</v>
      </c>
      <c r="G2266">
        <v>0.56805555555555554</v>
      </c>
      <c r="H2266" s="1">
        <v>46064</v>
      </c>
      <c r="I2266">
        <v>2</v>
      </c>
      <c r="J2266">
        <v>3</v>
      </c>
      <c r="K2266">
        <v>2</v>
      </c>
      <c r="L2266">
        <v>6</v>
      </c>
      <c r="M2266" t="s">
        <v>5071</v>
      </c>
      <c r="N2266" t="s">
        <v>5071</v>
      </c>
      <c r="O2266">
        <v>1</v>
      </c>
      <c r="P2266">
        <v>0</v>
      </c>
    </row>
    <row r="2267" spans="1:16" x14ac:dyDescent="0.3">
      <c r="A2267" t="s">
        <v>2890</v>
      </c>
      <c r="B2267" s="1">
        <v>46064.603472222225</v>
      </c>
      <c r="C2267" t="s">
        <v>7</v>
      </c>
      <c r="D2267" t="s">
        <v>8</v>
      </c>
      <c r="E2267" t="s">
        <v>19</v>
      </c>
      <c r="F2267" t="s">
        <v>20</v>
      </c>
      <c r="G2267">
        <v>0.60347222222222219</v>
      </c>
      <c r="H2267" s="1">
        <v>46064</v>
      </c>
      <c r="I2267">
        <v>2</v>
      </c>
      <c r="J2267">
        <v>3</v>
      </c>
      <c r="K2267">
        <v>2</v>
      </c>
      <c r="L2267">
        <v>6</v>
      </c>
      <c r="M2267" t="s">
        <v>5071</v>
      </c>
      <c r="N2267" t="s">
        <v>5071</v>
      </c>
      <c r="O2267">
        <v>1</v>
      </c>
      <c r="P2267">
        <v>0</v>
      </c>
    </row>
    <row r="2268" spans="1:16" x14ac:dyDescent="0.3">
      <c r="A2268" t="s">
        <v>44</v>
      </c>
      <c r="B2268" s="1">
        <v>46064.651388888888</v>
      </c>
      <c r="C2268" t="s">
        <v>40</v>
      </c>
      <c r="D2268" t="s">
        <v>22</v>
      </c>
      <c r="E2268" t="s">
        <v>16</v>
      </c>
      <c r="F2268" t="s">
        <v>10</v>
      </c>
      <c r="G2268">
        <v>0.65138888888888891</v>
      </c>
      <c r="H2268" s="1">
        <v>46064</v>
      </c>
      <c r="I2268">
        <v>2</v>
      </c>
      <c r="J2268">
        <v>5</v>
      </c>
      <c r="K2268">
        <v>2</v>
      </c>
      <c r="L2268">
        <v>10</v>
      </c>
      <c r="M2268" t="s">
        <v>5071</v>
      </c>
      <c r="N2268" t="s">
        <v>5071</v>
      </c>
      <c r="O2268">
        <v>1</v>
      </c>
      <c r="P2268">
        <v>0</v>
      </c>
    </row>
    <row r="2269" spans="1:16" x14ac:dyDescent="0.3">
      <c r="A2269" t="s">
        <v>2153</v>
      </c>
      <c r="B2269" s="1">
        <v>46064.67291666667</v>
      </c>
      <c r="C2269" t="s">
        <v>47</v>
      </c>
      <c r="D2269" t="s">
        <v>15</v>
      </c>
      <c r="E2269" t="s">
        <v>31</v>
      </c>
      <c r="F2269" t="s">
        <v>20</v>
      </c>
      <c r="G2269">
        <v>0.67291666666666672</v>
      </c>
      <c r="H2269" s="1">
        <v>46064</v>
      </c>
      <c r="I2269">
        <v>2</v>
      </c>
      <c r="J2269">
        <v>1</v>
      </c>
      <c r="K2269">
        <v>2</v>
      </c>
      <c r="L2269">
        <v>2</v>
      </c>
      <c r="M2269" t="s">
        <v>5069</v>
      </c>
      <c r="N2269" t="s">
        <v>5069</v>
      </c>
      <c r="O2269">
        <v>1</v>
      </c>
      <c r="P2269">
        <v>0</v>
      </c>
    </row>
    <row r="2270" spans="1:16" x14ac:dyDescent="0.3">
      <c r="A2270" t="s">
        <v>3271</v>
      </c>
      <c r="B2270" s="1">
        <v>46064.686111111114</v>
      </c>
      <c r="C2270" t="s">
        <v>47</v>
      </c>
      <c r="D2270" t="s">
        <v>22</v>
      </c>
      <c r="E2270" t="s">
        <v>16</v>
      </c>
      <c r="F2270" t="s">
        <v>20</v>
      </c>
      <c r="G2270">
        <v>0.68611111111111112</v>
      </c>
      <c r="H2270" s="1">
        <v>46064</v>
      </c>
      <c r="I2270">
        <v>2</v>
      </c>
      <c r="J2270">
        <v>1</v>
      </c>
      <c r="K2270">
        <v>2</v>
      </c>
      <c r="L2270">
        <v>2</v>
      </c>
      <c r="M2270" t="s">
        <v>5069</v>
      </c>
      <c r="N2270" t="s">
        <v>5069</v>
      </c>
      <c r="O2270">
        <v>1</v>
      </c>
      <c r="P2270">
        <v>0</v>
      </c>
    </row>
    <row r="2271" spans="1:16" x14ac:dyDescent="0.3">
      <c r="A2271" t="s">
        <v>1510</v>
      </c>
      <c r="B2271" s="1">
        <v>46064.686805555553</v>
      </c>
      <c r="C2271" t="s">
        <v>7</v>
      </c>
      <c r="D2271" t="s">
        <v>8</v>
      </c>
      <c r="E2271" t="s">
        <v>19</v>
      </c>
      <c r="F2271" t="s">
        <v>13</v>
      </c>
      <c r="G2271">
        <v>0.68680555555555556</v>
      </c>
      <c r="H2271" s="1">
        <v>46064</v>
      </c>
      <c r="I2271">
        <v>2</v>
      </c>
      <c r="J2271">
        <v>3</v>
      </c>
      <c r="K2271">
        <v>1</v>
      </c>
      <c r="L2271">
        <v>3</v>
      </c>
      <c r="M2271" t="s">
        <v>5069</v>
      </c>
      <c r="N2271" t="s">
        <v>5069</v>
      </c>
      <c r="O2271">
        <v>1</v>
      </c>
      <c r="P2271">
        <v>0</v>
      </c>
    </row>
    <row r="2272" spans="1:16" x14ac:dyDescent="0.3">
      <c r="A2272" t="s">
        <v>612</v>
      </c>
      <c r="B2272" s="1">
        <v>46064.696527777778</v>
      </c>
      <c r="C2272" t="s">
        <v>7</v>
      </c>
      <c r="D2272" t="s">
        <v>18</v>
      </c>
      <c r="E2272" t="s">
        <v>19</v>
      </c>
      <c r="F2272" t="s">
        <v>13</v>
      </c>
      <c r="G2272">
        <v>0.69652777777777775</v>
      </c>
      <c r="H2272" s="1">
        <v>46064</v>
      </c>
      <c r="I2272">
        <v>2</v>
      </c>
      <c r="J2272">
        <v>3</v>
      </c>
      <c r="K2272">
        <v>1</v>
      </c>
      <c r="L2272">
        <v>3</v>
      </c>
      <c r="M2272" t="s">
        <v>5069</v>
      </c>
      <c r="N2272" t="s">
        <v>5069</v>
      </c>
      <c r="O2272">
        <v>1</v>
      </c>
      <c r="P2272">
        <v>0</v>
      </c>
    </row>
    <row r="2273" spans="1:16" x14ac:dyDescent="0.3">
      <c r="A2273" t="s">
        <v>2532</v>
      </c>
      <c r="B2273" s="1">
        <v>46064.727083333331</v>
      </c>
      <c r="C2273" t="s">
        <v>7</v>
      </c>
      <c r="D2273" t="s">
        <v>15</v>
      </c>
      <c r="E2273" t="s">
        <v>31</v>
      </c>
      <c r="F2273" t="s">
        <v>20</v>
      </c>
      <c r="G2273">
        <v>0.7270833333333333</v>
      </c>
      <c r="H2273" s="1">
        <v>46064</v>
      </c>
      <c r="I2273">
        <v>2</v>
      </c>
      <c r="J2273">
        <v>3</v>
      </c>
      <c r="K2273">
        <v>2</v>
      </c>
      <c r="L2273">
        <v>6</v>
      </c>
      <c r="M2273" t="s">
        <v>5071</v>
      </c>
      <c r="N2273" t="s">
        <v>5071</v>
      </c>
      <c r="O2273">
        <v>1</v>
      </c>
      <c r="P2273">
        <v>0</v>
      </c>
    </row>
    <row r="2274" spans="1:16" x14ac:dyDescent="0.3">
      <c r="A2274" t="s">
        <v>4047</v>
      </c>
      <c r="B2274" s="1">
        <v>46064.731249999997</v>
      </c>
      <c r="C2274" t="s">
        <v>35</v>
      </c>
      <c r="D2274" t="s">
        <v>22</v>
      </c>
      <c r="E2274" t="s">
        <v>9</v>
      </c>
      <c r="F2274" t="s">
        <v>20</v>
      </c>
      <c r="G2274">
        <v>0.73124999999999996</v>
      </c>
      <c r="H2274" s="1">
        <v>46064</v>
      </c>
      <c r="I2274">
        <v>2</v>
      </c>
      <c r="J2274">
        <v>1</v>
      </c>
      <c r="K2274">
        <v>2</v>
      </c>
      <c r="L2274">
        <v>2</v>
      </c>
      <c r="M2274" t="s">
        <v>5069</v>
      </c>
      <c r="N2274" t="s">
        <v>5069</v>
      </c>
      <c r="O2274">
        <v>1</v>
      </c>
      <c r="P2274">
        <v>0</v>
      </c>
    </row>
    <row r="2275" spans="1:16" x14ac:dyDescent="0.3">
      <c r="A2275" t="s">
        <v>4784</v>
      </c>
      <c r="B2275" s="1">
        <v>46064.743750000001</v>
      </c>
      <c r="C2275" t="s">
        <v>26</v>
      </c>
      <c r="D2275" t="s">
        <v>22</v>
      </c>
      <c r="E2275" t="s">
        <v>31</v>
      </c>
      <c r="F2275" t="s">
        <v>10</v>
      </c>
      <c r="G2275">
        <v>0.74375000000000002</v>
      </c>
      <c r="H2275" s="1">
        <v>46064</v>
      </c>
      <c r="I2275">
        <v>2</v>
      </c>
      <c r="J2275">
        <v>3</v>
      </c>
      <c r="K2275">
        <v>2</v>
      </c>
      <c r="L2275">
        <v>6</v>
      </c>
      <c r="M2275" t="s">
        <v>5071</v>
      </c>
      <c r="N2275" t="s">
        <v>5071</v>
      </c>
      <c r="O2275">
        <v>1</v>
      </c>
      <c r="P2275">
        <v>0</v>
      </c>
    </row>
    <row r="2276" spans="1:16" x14ac:dyDescent="0.3">
      <c r="A2276" t="s">
        <v>925</v>
      </c>
      <c r="B2276" s="1">
        <v>46064.767361111109</v>
      </c>
      <c r="C2276" t="s">
        <v>47</v>
      </c>
      <c r="D2276" t="s">
        <v>22</v>
      </c>
      <c r="E2276" t="s">
        <v>31</v>
      </c>
      <c r="F2276" t="s">
        <v>33</v>
      </c>
      <c r="G2276">
        <v>0.76736111111111116</v>
      </c>
      <c r="H2276" s="1">
        <v>46064</v>
      </c>
      <c r="I2276">
        <v>2</v>
      </c>
      <c r="J2276">
        <v>1</v>
      </c>
      <c r="K2276">
        <v>4</v>
      </c>
      <c r="L2276">
        <v>4</v>
      </c>
      <c r="M2276" t="s">
        <v>5069</v>
      </c>
      <c r="N2276" t="s">
        <v>5069</v>
      </c>
      <c r="O2276">
        <v>1</v>
      </c>
      <c r="P2276">
        <v>1</v>
      </c>
    </row>
    <row r="2277" spans="1:16" x14ac:dyDescent="0.3">
      <c r="A2277" t="s">
        <v>2609</v>
      </c>
      <c r="B2277" s="1">
        <v>46064.814583333333</v>
      </c>
      <c r="C2277" t="s">
        <v>7</v>
      </c>
      <c r="D2277" t="s">
        <v>15</v>
      </c>
      <c r="E2277" t="s">
        <v>19</v>
      </c>
      <c r="F2277" t="s">
        <v>10</v>
      </c>
      <c r="G2277">
        <v>0.81458333333333333</v>
      </c>
      <c r="H2277" s="1">
        <v>46064</v>
      </c>
      <c r="I2277">
        <v>2</v>
      </c>
      <c r="J2277">
        <v>3</v>
      </c>
      <c r="K2277">
        <v>2</v>
      </c>
      <c r="L2277">
        <v>6</v>
      </c>
      <c r="M2277" t="s">
        <v>5071</v>
      </c>
      <c r="N2277" t="s">
        <v>5071</v>
      </c>
      <c r="O2277">
        <v>1</v>
      </c>
      <c r="P2277">
        <v>0</v>
      </c>
    </row>
    <row r="2278" spans="1:16" x14ac:dyDescent="0.3">
      <c r="A2278" t="s">
        <v>3847</v>
      </c>
      <c r="B2278" s="1">
        <v>46064.827777777777</v>
      </c>
      <c r="C2278" t="s">
        <v>40</v>
      </c>
      <c r="D2278" t="s">
        <v>15</v>
      </c>
      <c r="E2278" t="s">
        <v>16</v>
      </c>
      <c r="F2278" t="s">
        <v>13</v>
      </c>
      <c r="G2278">
        <v>0.82777777777777772</v>
      </c>
      <c r="H2278" s="1">
        <v>46064</v>
      </c>
      <c r="I2278">
        <v>2</v>
      </c>
      <c r="J2278">
        <v>5</v>
      </c>
      <c r="K2278">
        <v>1</v>
      </c>
      <c r="L2278">
        <v>5</v>
      </c>
      <c r="M2278" t="s">
        <v>5071</v>
      </c>
      <c r="N2278" t="s">
        <v>5071</v>
      </c>
      <c r="O2278">
        <v>1</v>
      </c>
      <c r="P2278">
        <v>0</v>
      </c>
    </row>
    <row r="2279" spans="1:16" x14ac:dyDescent="0.3">
      <c r="A2279" t="s">
        <v>2670</v>
      </c>
      <c r="B2279" s="1">
        <v>46064.844444444447</v>
      </c>
      <c r="C2279" t="s">
        <v>7</v>
      </c>
      <c r="D2279" t="s">
        <v>15</v>
      </c>
      <c r="E2279" t="s">
        <v>19</v>
      </c>
      <c r="F2279" t="s">
        <v>20</v>
      </c>
      <c r="G2279">
        <v>0.84444444444444444</v>
      </c>
      <c r="H2279" s="1">
        <v>46064</v>
      </c>
      <c r="I2279">
        <v>2</v>
      </c>
      <c r="J2279">
        <v>3</v>
      </c>
      <c r="K2279">
        <v>2</v>
      </c>
      <c r="L2279">
        <v>6</v>
      </c>
      <c r="M2279" t="s">
        <v>5071</v>
      </c>
      <c r="N2279" t="s">
        <v>5071</v>
      </c>
      <c r="O2279">
        <v>1</v>
      </c>
      <c r="P2279">
        <v>0</v>
      </c>
    </row>
    <row r="2280" spans="1:16" x14ac:dyDescent="0.3">
      <c r="A2280" t="s">
        <v>4964</v>
      </c>
      <c r="B2280" s="1">
        <v>46064.869444444441</v>
      </c>
      <c r="C2280" t="s">
        <v>7</v>
      </c>
      <c r="D2280" t="s">
        <v>15</v>
      </c>
      <c r="E2280" t="s">
        <v>19</v>
      </c>
      <c r="F2280" t="s">
        <v>10</v>
      </c>
      <c r="G2280">
        <v>0.86944444444444446</v>
      </c>
      <c r="H2280" s="1">
        <v>46064</v>
      </c>
      <c r="I2280">
        <v>2</v>
      </c>
      <c r="J2280">
        <v>3</v>
      </c>
      <c r="K2280">
        <v>2</v>
      </c>
      <c r="L2280">
        <v>6</v>
      </c>
      <c r="M2280" t="s">
        <v>5071</v>
      </c>
      <c r="N2280" t="s">
        <v>5071</v>
      </c>
      <c r="O2280">
        <v>1</v>
      </c>
      <c r="P2280">
        <v>0</v>
      </c>
    </row>
    <row r="2281" spans="1:16" x14ac:dyDescent="0.3">
      <c r="A2281" t="s">
        <v>2665</v>
      </c>
      <c r="B2281" s="1">
        <v>46064.883333333331</v>
      </c>
      <c r="C2281" t="s">
        <v>26</v>
      </c>
      <c r="D2281" t="s">
        <v>22</v>
      </c>
      <c r="E2281" t="s">
        <v>19</v>
      </c>
      <c r="F2281" t="s">
        <v>10</v>
      </c>
      <c r="G2281">
        <v>0.8833333333333333</v>
      </c>
      <c r="H2281" s="1">
        <v>46064</v>
      </c>
      <c r="I2281">
        <v>2</v>
      </c>
      <c r="J2281">
        <v>3</v>
      </c>
      <c r="K2281">
        <v>2</v>
      </c>
      <c r="L2281">
        <v>6</v>
      </c>
      <c r="M2281" t="s">
        <v>5071</v>
      </c>
      <c r="N2281" t="s">
        <v>5071</v>
      </c>
      <c r="O2281">
        <v>1</v>
      </c>
      <c r="P2281">
        <v>0</v>
      </c>
    </row>
    <row r="2282" spans="1:16" x14ac:dyDescent="0.3">
      <c r="A2282" t="s">
        <v>160</v>
      </c>
      <c r="B2282" s="1">
        <v>46064.95208333333</v>
      </c>
      <c r="C2282" t="s">
        <v>7</v>
      </c>
      <c r="D2282" t="s">
        <v>15</v>
      </c>
      <c r="E2282" t="s">
        <v>19</v>
      </c>
      <c r="F2282" t="s">
        <v>10</v>
      </c>
      <c r="G2282">
        <v>0.95208333333333328</v>
      </c>
      <c r="H2282" s="1">
        <v>46064</v>
      </c>
      <c r="I2282">
        <v>2</v>
      </c>
      <c r="J2282">
        <v>3</v>
      </c>
      <c r="K2282">
        <v>2</v>
      </c>
      <c r="L2282">
        <v>6</v>
      </c>
      <c r="M2282" t="s">
        <v>5071</v>
      </c>
      <c r="N2282" t="s">
        <v>5071</v>
      </c>
      <c r="O2282">
        <v>1</v>
      </c>
      <c r="P2282">
        <v>0</v>
      </c>
    </row>
    <row r="2283" spans="1:16" x14ac:dyDescent="0.3">
      <c r="A2283" t="s">
        <v>1183</v>
      </c>
      <c r="B2283" s="1">
        <v>46064.961805555555</v>
      </c>
      <c r="C2283" t="s">
        <v>7</v>
      </c>
      <c r="D2283" t="s">
        <v>18</v>
      </c>
      <c r="E2283" t="s">
        <v>19</v>
      </c>
      <c r="F2283" t="s">
        <v>13</v>
      </c>
      <c r="G2283">
        <v>0.96180555555555558</v>
      </c>
      <c r="H2283" s="1">
        <v>46064</v>
      </c>
      <c r="I2283">
        <v>2</v>
      </c>
      <c r="J2283">
        <v>3</v>
      </c>
      <c r="K2283">
        <v>1</v>
      </c>
      <c r="L2283">
        <v>3</v>
      </c>
      <c r="M2283" t="s">
        <v>5069</v>
      </c>
      <c r="N2283" t="s">
        <v>5069</v>
      </c>
      <c r="O2283">
        <v>1</v>
      </c>
      <c r="P2283">
        <v>0</v>
      </c>
    </row>
    <row r="2284" spans="1:16" x14ac:dyDescent="0.3">
      <c r="A2284" t="s">
        <v>3222</v>
      </c>
      <c r="B2284" s="1">
        <v>46064.96875</v>
      </c>
      <c r="C2284" t="s">
        <v>7</v>
      </c>
      <c r="D2284" t="s">
        <v>22</v>
      </c>
      <c r="E2284" t="s">
        <v>19</v>
      </c>
      <c r="F2284" t="s">
        <v>10</v>
      </c>
      <c r="G2284">
        <v>0.96875</v>
      </c>
      <c r="H2284" s="1">
        <v>46064</v>
      </c>
      <c r="I2284">
        <v>2</v>
      </c>
      <c r="J2284">
        <v>3</v>
      </c>
      <c r="K2284">
        <v>2</v>
      </c>
      <c r="L2284">
        <v>6</v>
      </c>
      <c r="M2284" t="s">
        <v>5071</v>
      </c>
      <c r="N2284" t="s">
        <v>5071</v>
      </c>
      <c r="O2284">
        <v>1</v>
      </c>
      <c r="P2284">
        <v>0</v>
      </c>
    </row>
    <row r="2285" spans="1:16" x14ac:dyDescent="0.3">
      <c r="A2285" t="s">
        <v>3462</v>
      </c>
      <c r="B2285" s="1">
        <v>46064.988888888889</v>
      </c>
      <c r="C2285" t="s">
        <v>7</v>
      </c>
      <c r="D2285" t="s">
        <v>8</v>
      </c>
      <c r="E2285" t="s">
        <v>19</v>
      </c>
      <c r="F2285" t="s">
        <v>10</v>
      </c>
      <c r="G2285">
        <v>0.98888888888888893</v>
      </c>
      <c r="H2285" s="1">
        <v>46064</v>
      </c>
      <c r="I2285">
        <v>2</v>
      </c>
      <c r="J2285">
        <v>3</v>
      </c>
      <c r="K2285">
        <v>2</v>
      </c>
      <c r="L2285">
        <v>6</v>
      </c>
      <c r="M2285" t="s">
        <v>5071</v>
      </c>
      <c r="N2285" t="s">
        <v>5071</v>
      </c>
      <c r="O2285">
        <v>1</v>
      </c>
      <c r="P2285">
        <v>0</v>
      </c>
    </row>
    <row r="2286" spans="1:16" x14ac:dyDescent="0.3">
      <c r="A2286" t="s">
        <v>1873</v>
      </c>
      <c r="B2286" s="1">
        <v>46065.01666666667</v>
      </c>
      <c r="C2286" t="s">
        <v>7</v>
      </c>
      <c r="D2286" t="s">
        <v>8</v>
      </c>
      <c r="E2286" t="s">
        <v>19</v>
      </c>
      <c r="F2286" t="s">
        <v>13</v>
      </c>
      <c r="G2286">
        <v>1.6666666666666666E-2</v>
      </c>
      <c r="H2286" s="1">
        <v>46065</v>
      </c>
      <c r="I2286">
        <v>2</v>
      </c>
      <c r="J2286">
        <v>3</v>
      </c>
      <c r="K2286">
        <v>1</v>
      </c>
      <c r="L2286">
        <v>3</v>
      </c>
      <c r="M2286" t="s">
        <v>5069</v>
      </c>
      <c r="N2286" t="s">
        <v>5069</v>
      </c>
      <c r="O2286">
        <v>1</v>
      </c>
      <c r="P2286">
        <v>0</v>
      </c>
    </row>
    <row r="2287" spans="1:16" x14ac:dyDescent="0.3">
      <c r="A2287" t="s">
        <v>3704</v>
      </c>
      <c r="B2287" s="1">
        <v>46065.059027777781</v>
      </c>
      <c r="C2287" t="s">
        <v>7</v>
      </c>
      <c r="D2287" t="s">
        <v>18</v>
      </c>
      <c r="E2287" t="s">
        <v>19</v>
      </c>
      <c r="F2287" t="s">
        <v>10</v>
      </c>
      <c r="G2287">
        <v>5.9027777777777776E-2</v>
      </c>
      <c r="H2287" s="1">
        <v>46065</v>
      </c>
      <c r="I2287">
        <v>2</v>
      </c>
      <c r="J2287">
        <v>3</v>
      </c>
      <c r="K2287">
        <v>2</v>
      </c>
      <c r="L2287">
        <v>6</v>
      </c>
      <c r="M2287" t="s">
        <v>5071</v>
      </c>
      <c r="N2287" t="s">
        <v>5071</v>
      </c>
      <c r="O2287">
        <v>1</v>
      </c>
      <c r="P2287">
        <v>0</v>
      </c>
    </row>
    <row r="2288" spans="1:16" x14ac:dyDescent="0.3">
      <c r="A2288" t="s">
        <v>4526</v>
      </c>
      <c r="B2288" s="1">
        <v>46065.084722222222</v>
      </c>
      <c r="C2288" t="s">
        <v>7</v>
      </c>
      <c r="D2288" t="s">
        <v>18</v>
      </c>
      <c r="E2288" t="s">
        <v>19</v>
      </c>
      <c r="F2288" t="s">
        <v>20</v>
      </c>
      <c r="G2288">
        <v>8.4722222222222227E-2</v>
      </c>
      <c r="H2288" s="1">
        <v>46065</v>
      </c>
      <c r="I2288">
        <v>2</v>
      </c>
      <c r="J2288">
        <v>3</v>
      </c>
      <c r="K2288">
        <v>2</v>
      </c>
      <c r="L2288">
        <v>6</v>
      </c>
      <c r="M2288" t="s">
        <v>5071</v>
      </c>
      <c r="N2288" t="s">
        <v>5071</v>
      </c>
      <c r="O2288">
        <v>1</v>
      </c>
      <c r="P2288">
        <v>0</v>
      </c>
    </row>
    <row r="2289" spans="1:16" x14ac:dyDescent="0.3">
      <c r="A2289" t="s">
        <v>2538</v>
      </c>
      <c r="B2289" s="1">
        <v>46065.087500000001</v>
      </c>
      <c r="C2289" t="s">
        <v>7</v>
      </c>
      <c r="D2289" t="s">
        <v>18</v>
      </c>
      <c r="E2289" t="s">
        <v>19</v>
      </c>
      <c r="F2289" t="s">
        <v>13</v>
      </c>
      <c r="G2289">
        <v>8.7499999999999994E-2</v>
      </c>
      <c r="H2289" s="1">
        <v>46065</v>
      </c>
      <c r="I2289">
        <v>2</v>
      </c>
      <c r="J2289">
        <v>3</v>
      </c>
      <c r="K2289">
        <v>1</v>
      </c>
      <c r="L2289">
        <v>3</v>
      </c>
      <c r="M2289" t="s">
        <v>5069</v>
      </c>
      <c r="N2289" t="s">
        <v>5069</v>
      </c>
      <c r="O2289">
        <v>1</v>
      </c>
      <c r="P2289">
        <v>0</v>
      </c>
    </row>
    <row r="2290" spans="1:16" x14ac:dyDescent="0.3">
      <c r="A2290" t="s">
        <v>1677</v>
      </c>
      <c r="B2290" s="1">
        <v>46065.105555555558</v>
      </c>
      <c r="C2290" t="s">
        <v>7</v>
      </c>
      <c r="D2290" t="s">
        <v>18</v>
      </c>
      <c r="E2290" t="s">
        <v>19</v>
      </c>
      <c r="F2290" t="s">
        <v>20</v>
      </c>
      <c r="G2290">
        <v>0.10555555555555556</v>
      </c>
      <c r="H2290" s="1">
        <v>46065</v>
      </c>
      <c r="I2290">
        <v>2</v>
      </c>
      <c r="J2290">
        <v>3</v>
      </c>
      <c r="K2290">
        <v>2</v>
      </c>
      <c r="L2290">
        <v>6</v>
      </c>
      <c r="M2290" t="s">
        <v>5071</v>
      </c>
      <c r="N2290" t="s">
        <v>5071</v>
      </c>
      <c r="O2290">
        <v>1</v>
      </c>
      <c r="P2290">
        <v>0</v>
      </c>
    </row>
    <row r="2291" spans="1:16" x14ac:dyDescent="0.3">
      <c r="A2291" t="s">
        <v>1723</v>
      </c>
      <c r="B2291" s="1">
        <v>46065.10833333333</v>
      </c>
      <c r="C2291" t="s">
        <v>47</v>
      </c>
      <c r="D2291" t="s">
        <v>8</v>
      </c>
      <c r="E2291" t="s">
        <v>31</v>
      </c>
      <c r="F2291" t="s">
        <v>20</v>
      </c>
      <c r="G2291">
        <v>0.10833333333333334</v>
      </c>
      <c r="H2291" s="1">
        <v>46065</v>
      </c>
      <c r="I2291">
        <v>2</v>
      </c>
      <c r="J2291">
        <v>1</v>
      </c>
      <c r="K2291">
        <v>2</v>
      </c>
      <c r="L2291">
        <v>2</v>
      </c>
      <c r="M2291" t="s">
        <v>5069</v>
      </c>
      <c r="N2291" t="s">
        <v>5069</v>
      </c>
      <c r="O2291">
        <v>1</v>
      </c>
      <c r="P2291">
        <v>0</v>
      </c>
    </row>
    <row r="2292" spans="1:16" x14ac:dyDescent="0.3">
      <c r="A2292" t="s">
        <v>4137</v>
      </c>
      <c r="B2292" s="1">
        <v>46065.111111111109</v>
      </c>
      <c r="C2292" t="s">
        <v>7</v>
      </c>
      <c r="D2292" t="s">
        <v>8</v>
      </c>
      <c r="E2292" t="s">
        <v>19</v>
      </c>
      <c r="F2292" t="s">
        <v>13</v>
      </c>
      <c r="G2292">
        <v>0.1111111111111111</v>
      </c>
      <c r="H2292" s="1">
        <v>46065</v>
      </c>
      <c r="I2292">
        <v>2</v>
      </c>
      <c r="J2292">
        <v>3</v>
      </c>
      <c r="K2292">
        <v>1</v>
      </c>
      <c r="L2292">
        <v>3</v>
      </c>
      <c r="M2292" t="s">
        <v>5069</v>
      </c>
      <c r="N2292" t="s">
        <v>5069</v>
      </c>
      <c r="O2292">
        <v>1</v>
      </c>
      <c r="P2292">
        <v>0</v>
      </c>
    </row>
    <row r="2293" spans="1:16" x14ac:dyDescent="0.3">
      <c r="A2293" t="s">
        <v>2686</v>
      </c>
      <c r="B2293" s="1">
        <v>46065.120138888888</v>
      </c>
      <c r="C2293" t="s">
        <v>26</v>
      </c>
      <c r="D2293" t="s">
        <v>8</v>
      </c>
      <c r="E2293" t="s">
        <v>31</v>
      </c>
      <c r="F2293" t="s">
        <v>10</v>
      </c>
      <c r="G2293">
        <v>0.12013888888888889</v>
      </c>
      <c r="H2293" s="1">
        <v>46065</v>
      </c>
      <c r="I2293">
        <v>2</v>
      </c>
      <c r="J2293">
        <v>3</v>
      </c>
      <c r="K2293">
        <v>2</v>
      </c>
      <c r="L2293">
        <v>6</v>
      </c>
      <c r="M2293" t="s">
        <v>5071</v>
      </c>
      <c r="N2293" t="s">
        <v>5071</v>
      </c>
      <c r="O2293">
        <v>1</v>
      </c>
      <c r="P2293">
        <v>0</v>
      </c>
    </row>
    <row r="2294" spans="1:16" x14ac:dyDescent="0.3">
      <c r="A2294" t="s">
        <v>462</v>
      </c>
      <c r="B2294" s="1">
        <v>46065.129166666666</v>
      </c>
      <c r="C2294" t="s">
        <v>47</v>
      </c>
      <c r="D2294" t="s">
        <v>8</v>
      </c>
      <c r="E2294" t="s">
        <v>19</v>
      </c>
      <c r="F2294" t="s">
        <v>10</v>
      </c>
      <c r="G2294">
        <v>0.12916666666666668</v>
      </c>
      <c r="H2294" s="1">
        <v>46065</v>
      </c>
      <c r="I2294">
        <v>2</v>
      </c>
      <c r="J2294">
        <v>1</v>
      </c>
      <c r="K2294">
        <v>2</v>
      </c>
      <c r="L2294">
        <v>2</v>
      </c>
      <c r="M2294" t="s">
        <v>5069</v>
      </c>
      <c r="N2294" t="s">
        <v>5069</v>
      </c>
      <c r="O2294">
        <v>1</v>
      </c>
      <c r="P2294">
        <v>0</v>
      </c>
    </row>
    <row r="2295" spans="1:16" x14ac:dyDescent="0.3">
      <c r="A2295" t="s">
        <v>3256</v>
      </c>
      <c r="B2295" s="1">
        <v>46065.129166666666</v>
      </c>
      <c r="C2295" t="s">
        <v>7</v>
      </c>
      <c r="D2295" t="s">
        <v>15</v>
      </c>
      <c r="E2295" t="s">
        <v>19</v>
      </c>
      <c r="F2295" t="s">
        <v>20</v>
      </c>
      <c r="G2295">
        <v>0.12916666666666668</v>
      </c>
      <c r="H2295" s="1">
        <v>46065</v>
      </c>
      <c r="I2295">
        <v>2</v>
      </c>
      <c r="J2295">
        <v>3</v>
      </c>
      <c r="K2295">
        <v>2</v>
      </c>
      <c r="L2295">
        <v>6</v>
      </c>
      <c r="M2295" t="s">
        <v>5071</v>
      </c>
      <c r="N2295" t="s">
        <v>5071</v>
      </c>
      <c r="O2295">
        <v>1</v>
      </c>
      <c r="P2295">
        <v>0</v>
      </c>
    </row>
    <row r="2296" spans="1:16" x14ac:dyDescent="0.3">
      <c r="A2296" t="s">
        <v>767</v>
      </c>
      <c r="B2296" s="1">
        <v>46065.138888888891</v>
      </c>
      <c r="C2296" t="s">
        <v>26</v>
      </c>
      <c r="D2296" t="s">
        <v>15</v>
      </c>
      <c r="E2296" t="s">
        <v>31</v>
      </c>
      <c r="F2296" t="s">
        <v>10</v>
      </c>
      <c r="G2296">
        <v>0.1388888888888889</v>
      </c>
      <c r="H2296" s="1">
        <v>46065</v>
      </c>
      <c r="I2296">
        <v>2</v>
      </c>
      <c r="J2296">
        <v>3</v>
      </c>
      <c r="K2296">
        <v>2</v>
      </c>
      <c r="L2296">
        <v>6</v>
      </c>
      <c r="M2296" t="s">
        <v>5071</v>
      </c>
      <c r="N2296" t="s">
        <v>5071</v>
      </c>
      <c r="O2296">
        <v>1</v>
      </c>
      <c r="P2296">
        <v>0</v>
      </c>
    </row>
    <row r="2297" spans="1:16" x14ac:dyDescent="0.3">
      <c r="A2297" t="s">
        <v>3687</v>
      </c>
      <c r="B2297" s="1">
        <v>46065.154861111114</v>
      </c>
      <c r="C2297" t="s">
        <v>7</v>
      </c>
      <c r="D2297" t="s">
        <v>8</v>
      </c>
      <c r="E2297" t="s">
        <v>16</v>
      </c>
      <c r="F2297" t="s">
        <v>10</v>
      </c>
      <c r="G2297">
        <v>0.15486111111111112</v>
      </c>
      <c r="H2297" s="1">
        <v>46065</v>
      </c>
      <c r="I2297">
        <v>2</v>
      </c>
      <c r="J2297">
        <v>3</v>
      </c>
      <c r="K2297">
        <v>2</v>
      </c>
      <c r="L2297">
        <v>6</v>
      </c>
      <c r="M2297" t="s">
        <v>5071</v>
      </c>
      <c r="N2297" t="s">
        <v>5071</v>
      </c>
      <c r="O2297">
        <v>1</v>
      </c>
      <c r="P2297">
        <v>0</v>
      </c>
    </row>
    <row r="2298" spans="1:16" x14ac:dyDescent="0.3">
      <c r="A2298" t="s">
        <v>418</v>
      </c>
      <c r="B2298" s="1">
        <v>46065.163194444445</v>
      </c>
      <c r="C2298" t="s">
        <v>35</v>
      </c>
      <c r="D2298" t="s">
        <v>8</v>
      </c>
      <c r="E2298" t="s">
        <v>19</v>
      </c>
      <c r="F2298" t="s">
        <v>13</v>
      </c>
      <c r="G2298">
        <v>0.16319444444444445</v>
      </c>
      <c r="H2298" s="1">
        <v>46065</v>
      </c>
      <c r="I2298">
        <v>2</v>
      </c>
      <c r="J2298">
        <v>1</v>
      </c>
      <c r="K2298">
        <v>1</v>
      </c>
      <c r="L2298">
        <v>1</v>
      </c>
      <c r="M2298" t="s">
        <v>5069</v>
      </c>
      <c r="N2298" t="s">
        <v>5069</v>
      </c>
      <c r="O2298">
        <v>1</v>
      </c>
      <c r="P2298">
        <v>0</v>
      </c>
    </row>
    <row r="2299" spans="1:16" x14ac:dyDescent="0.3">
      <c r="A2299" t="s">
        <v>3260</v>
      </c>
      <c r="B2299" s="1">
        <v>46065.165972222225</v>
      </c>
      <c r="C2299" t="s">
        <v>40</v>
      </c>
      <c r="D2299" t="s">
        <v>18</v>
      </c>
      <c r="E2299" t="s">
        <v>16</v>
      </c>
      <c r="F2299" t="s">
        <v>20</v>
      </c>
      <c r="G2299">
        <v>0.16597222222222222</v>
      </c>
      <c r="H2299" s="1">
        <v>46065</v>
      </c>
      <c r="I2299">
        <v>2</v>
      </c>
      <c r="J2299">
        <v>5</v>
      </c>
      <c r="K2299">
        <v>2</v>
      </c>
      <c r="L2299">
        <v>10</v>
      </c>
      <c r="M2299" t="s">
        <v>5071</v>
      </c>
      <c r="N2299" t="s">
        <v>5071</v>
      </c>
      <c r="O2299">
        <v>1</v>
      </c>
      <c r="P2299">
        <v>0</v>
      </c>
    </row>
    <row r="2300" spans="1:16" x14ac:dyDescent="0.3">
      <c r="A2300" t="s">
        <v>4809</v>
      </c>
      <c r="B2300" s="1">
        <v>46065.189583333333</v>
      </c>
      <c r="C2300" t="s">
        <v>12</v>
      </c>
      <c r="D2300" t="s">
        <v>15</v>
      </c>
      <c r="E2300" t="s">
        <v>31</v>
      </c>
      <c r="F2300" t="s">
        <v>13</v>
      </c>
      <c r="G2300">
        <v>0.18958333333333333</v>
      </c>
      <c r="H2300" s="1">
        <v>46065</v>
      </c>
      <c r="I2300">
        <v>2</v>
      </c>
      <c r="J2300">
        <v>1</v>
      </c>
      <c r="K2300">
        <v>1</v>
      </c>
      <c r="L2300">
        <v>1</v>
      </c>
      <c r="M2300" t="s">
        <v>5069</v>
      </c>
      <c r="N2300" t="s">
        <v>5069</v>
      </c>
      <c r="O2300">
        <v>1</v>
      </c>
      <c r="P2300">
        <v>0</v>
      </c>
    </row>
    <row r="2301" spans="1:16" x14ac:dyDescent="0.3">
      <c r="A2301" t="s">
        <v>2997</v>
      </c>
      <c r="B2301" s="1">
        <v>46065.192361111112</v>
      </c>
      <c r="C2301" t="s">
        <v>7</v>
      </c>
      <c r="D2301" t="s">
        <v>22</v>
      </c>
      <c r="E2301" t="s">
        <v>19</v>
      </c>
      <c r="F2301" t="s">
        <v>10</v>
      </c>
      <c r="G2301">
        <v>0.19236111111111112</v>
      </c>
      <c r="H2301" s="1">
        <v>46065</v>
      </c>
      <c r="I2301">
        <v>2</v>
      </c>
      <c r="J2301">
        <v>3</v>
      </c>
      <c r="K2301">
        <v>2</v>
      </c>
      <c r="L2301">
        <v>6</v>
      </c>
      <c r="M2301" t="s">
        <v>5071</v>
      </c>
      <c r="N2301" t="s">
        <v>5071</v>
      </c>
      <c r="O2301">
        <v>1</v>
      </c>
      <c r="P2301">
        <v>0</v>
      </c>
    </row>
    <row r="2302" spans="1:16" x14ac:dyDescent="0.3">
      <c r="A2302" t="s">
        <v>4881</v>
      </c>
      <c r="B2302" s="1">
        <v>46065.200694444444</v>
      </c>
      <c r="C2302" t="s">
        <v>40</v>
      </c>
      <c r="D2302" t="s">
        <v>22</v>
      </c>
      <c r="E2302" t="s">
        <v>16</v>
      </c>
      <c r="F2302" t="s">
        <v>20</v>
      </c>
      <c r="G2302">
        <v>0.20069444444444445</v>
      </c>
      <c r="H2302" s="1">
        <v>46065</v>
      </c>
      <c r="I2302">
        <v>2</v>
      </c>
      <c r="J2302">
        <v>5</v>
      </c>
      <c r="K2302">
        <v>2</v>
      </c>
      <c r="L2302">
        <v>10</v>
      </c>
      <c r="M2302" t="s">
        <v>5071</v>
      </c>
      <c r="N2302" t="s">
        <v>5071</v>
      </c>
      <c r="O2302">
        <v>1</v>
      </c>
      <c r="P2302">
        <v>0</v>
      </c>
    </row>
    <row r="2303" spans="1:16" x14ac:dyDescent="0.3">
      <c r="A2303" t="s">
        <v>1408</v>
      </c>
      <c r="B2303" s="1">
        <v>46065.243055555555</v>
      </c>
      <c r="C2303" t="s">
        <v>7</v>
      </c>
      <c r="D2303" t="s">
        <v>15</v>
      </c>
      <c r="E2303" t="s">
        <v>19</v>
      </c>
      <c r="F2303" t="s">
        <v>10</v>
      </c>
      <c r="G2303">
        <v>0.24305555555555555</v>
      </c>
      <c r="H2303" s="1">
        <v>46065</v>
      </c>
      <c r="I2303">
        <v>2</v>
      </c>
      <c r="J2303">
        <v>3</v>
      </c>
      <c r="K2303">
        <v>2</v>
      </c>
      <c r="L2303">
        <v>6</v>
      </c>
      <c r="M2303" t="s">
        <v>5071</v>
      </c>
      <c r="N2303" t="s">
        <v>5071</v>
      </c>
      <c r="O2303">
        <v>1</v>
      </c>
      <c r="P2303">
        <v>0</v>
      </c>
    </row>
    <row r="2304" spans="1:16" x14ac:dyDescent="0.3">
      <c r="A2304" t="s">
        <v>32</v>
      </c>
      <c r="B2304" s="1">
        <v>46065.25277777778</v>
      </c>
      <c r="C2304" t="s">
        <v>7</v>
      </c>
      <c r="D2304" t="s">
        <v>18</v>
      </c>
      <c r="E2304" t="s">
        <v>16</v>
      </c>
      <c r="F2304" t="s">
        <v>33</v>
      </c>
      <c r="G2304">
        <v>0.25277777777777777</v>
      </c>
      <c r="H2304" s="1">
        <v>46065</v>
      </c>
      <c r="I2304">
        <v>2</v>
      </c>
      <c r="J2304">
        <v>3</v>
      </c>
      <c r="K2304">
        <v>4</v>
      </c>
      <c r="L2304">
        <v>12</v>
      </c>
      <c r="M2304" t="s">
        <v>5073</v>
      </c>
      <c r="N2304" t="s">
        <v>5073</v>
      </c>
      <c r="O2304">
        <v>1</v>
      </c>
      <c r="P2304">
        <v>1</v>
      </c>
    </row>
    <row r="2305" spans="1:16" x14ac:dyDescent="0.3">
      <c r="A2305" t="s">
        <v>1250</v>
      </c>
      <c r="B2305" s="1">
        <v>46065.268750000003</v>
      </c>
      <c r="C2305" t="s">
        <v>47</v>
      </c>
      <c r="D2305" t="s">
        <v>15</v>
      </c>
      <c r="E2305" t="s">
        <v>19</v>
      </c>
      <c r="F2305" t="s">
        <v>20</v>
      </c>
      <c r="G2305">
        <v>0.26874999999999999</v>
      </c>
      <c r="H2305" s="1">
        <v>46065</v>
      </c>
      <c r="I2305">
        <v>2</v>
      </c>
      <c r="J2305">
        <v>1</v>
      </c>
      <c r="K2305">
        <v>2</v>
      </c>
      <c r="L2305">
        <v>2</v>
      </c>
      <c r="M2305" t="s">
        <v>5069</v>
      </c>
      <c r="N2305" t="s">
        <v>5069</v>
      </c>
      <c r="O2305">
        <v>1</v>
      </c>
      <c r="P2305">
        <v>0</v>
      </c>
    </row>
    <row r="2306" spans="1:16" x14ac:dyDescent="0.3">
      <c r="A2306" t="s">
        <v>4341</v>
      </c>
      <c r="B2306" s="1">
        <v>46065.281944444447</v>
      </c>
      <c r="C2306" t="s">
        <v>7</v>
      </c>
      <c r="D2306" t="s">
        <v>15</v>
      </c>
      <c r="E2306" t="s">
        <v>19</v>
      </c>
      <c r="F2306" t="s">
        <v>10</v>
      </c>
      <c r="G2306">
        <v>0.28194444444444444</v>
      </c>
      <c r="H2306" s="1">
        <v>46065</v>
      </c>
      <c r="I2306">
        <v>2</v>
      </c>
      <c r="J2306">
        <v>3</v>
      </c>
      <c r="K2306">
        <v>2</v>
      </c>
      <c r="L2306">
        <v>6</v>
      </c>
      <c r="M2306" t="s">
        <v>5071</v>
      </c>
      <c r="N2306" t="s">
        <v>5071</v>
      </c>
      <c r="O2306">
        <v>1</v>
      </c>
      <c r="P2306">
        <v>0</v>
      </c>
    </row>
    <row r="2307" spans="1:16" x14ac:dyDescent="0.3">
      <c r="A2307" t="s">
        <v>3373</v>
      </c>
      <c r="B2307" s="1">
        <v>46065.293055555558</v>
      </c>
      <c r="C2307" t="s">
        <v>7</v>
      </c>
      <c r="D2307" t="s">
        <v>8</v>
      </c>
      <c r="E2307" t="s">
        <v>31</v>
      </c>
      <c r="F2307" t="s">
        <v>20</v>
      </c>
      <c r="G2307">
        <v>0.29305555555555557</v>
      </c>
      <c r="H2307" s="1">
        <v>46065</v>
      </c>
      <c r="I2307">
        <v>2</v>
      </c>
      <c r="J2307">
        <v>3</v>
      </c>
      <c r="K2307">
        <v>2</v>
      </c>
      <c r="L2307">
        <v>6</v>
      </c>
      <c r="M2307" t="s">
        <v>5071</v>
      </c>
      <c r="N2307" t="s">
        <v>5071</v>
      </c>
      <c r="O2307">
        <v>1</v>
      </c>
      <c r="P2307">
        <v>0</v>
      </c>
    </row>
    <row r="2308" spans="1:16" x14ac:dyDescent="0.3">
      <c r="A2308" t="s">
        <v>463</v>
      </c>
      <c r="B2308" s="1">
        <v>46065.304861111108</v>
      </c>
      <c r="C2308" t="s">
        <v>40</v>
      </c>
      <c r="D2308" t="s">
        <v>15</v>
      </c>
      <c r="E2308" t="s">
        <v>16</v>
      </c>
      <c r="F2308" t="s">
        <v>10</v>
      </c>
      <c r="G2308">
        <v>0.30486111111111114</v>
      </c>
      <c r="H2308" s="1">
        <v>46065</v>
      </c>
      <c r="I2308">
        <v>2</v>
      </c>
      <c r="J2308">
        <v>5</v>
      </c>
      <c r="K2308">
        <v>2</v>
      </c>
      <c r="L2308">
        <v>10</v>
      </c>
      <c r="M2308" t="s">
        <v>5071</v>
      </c>
      <c r="N2308" t="s">
        <v>5071</v>
      </c>
      <c r="O2308">
        <v>1</v>
      </c>
      <c r="P2308">
        <v>0</v>
      </c>
    </row>
    <row r="2309" spans="1:16" x14ac:dyDescent="0.3">
      <c r="A2309" t="s">
        <v>3108</v>
      </c>
      <c r="B2309" s="1">
        <v>46065.308333333334</v>
      </c>
      <c r="C2309" t="s">
        <v>26</v>
      </c>
      <c r="D2309" t="s">
        <v>18</v>
      </c>
      <c r="E2309" t="s">
        <v>16</v>
      </c>
      <c r="F2309" t="s">
        <v>20</v>
      </c>
      <c r="G2309">
        <v>0.30833333333333335</v>
      </c>
      <c r="H2309" s="1">
        <v>46065</v>
      </c>
      <c r="I2309">
        <v>2</v>
      </c>
      <c r="J2309">
        <v>3</v>
      </c>
      <c r="K2309">
        <v>2</v>
      </c>
      <c r="L2309">
        <v>6</v>
      </c>
      <c r="M2309" t="s">
        <v>5071</v>
      </c>
      <c r="N2309" t="s">
        <v>5071</v>
      </c>
      <c r="O2309">
        <v>1</v>
      </c>
      <c r="P2309">
        <v>0</v>
      </c>
    </row>
    <row r="2310" spans="1:16" x14ac:dyDescent="0.3">
      <c r="A2310" t="s">
        <v>2330</v>
      </c>
      <c r="B2310" s="1">
        <v>46065.320833333331</v>
      </c>
      <c r="C2310" t="s">
        <v>7</v>
      </c>
      <c r="D2310" t="s">
        <v>15</v>
      </c>
      <c r="E2310" t="s">
        <v>19</v>
      </c>
      <c r="F2310" t="s">
        <v>10</v>
      </c>
      <c r="G2310">
        <v>0.32083333333333336</v>
      </c>
      <c r="H2310" s="1">
        <v>46065</v>
      </c>
      <c r="I2310">
        <v>2</v>
      </c>
      <c r="J2310">
        <v>3</v>
      </c>
      <c r="K2310">
        <v>2</v>
      </c>
      <c r="L2310">
        <v>6</v>
      </c>
      <c r="M2310" t="s">
        <v>5071</v>
      </c>
      <c r="N2310" t="s">
        <v>5071</v>
      </c>
      <c r="O2310">
        <v>1</v>
      </c>
      <c r="P2310">
        <v>0</v>
      </c>
    </row>
    <row r="2311" spans="1:16" x14ac:dyDescent="0.3">
      <c r="A2311" t="s">
        <v>3898</v>
      </c>
      <c r="B2311" s="1">
        <v>46065.367361111108</v>
      </c>
      <c r="C2311" t="s">
        <v>7</v>
      </c>
      <c r="D2311" t="s">
        <v>22</v>
      </c>
      <c r="E2311" t="s">
        <v>19</v>
      </c>
      <c r="F2311" t="s">
        <v>20</v>
      </c>
      <c r="G2311">
        <v>0.36736111111111114</v>
      </c>
      <c r="H2311" s="1">
        <v>46065</v>
      </c>
      <c r="I2311">
        <v>2</v>
      </c>
      <c r="J2311">
        <v>3</v>
      </c>
      <c r="K2311">
        <v>2</v>
      </c>
      <c r="L2311">
        <v>6</v>
      </c>
      <c r="M2311" t="s">
        <v>5071</v>
      </c>
      <c r="N2311" t="s">
        <v>5071</v>
      </c>
      <c r="O2311">
        <v>1</v>
      </c>
      <c r="P2311">
        <v>0</v>
      </c>
    </row>
    <row r="2312" spans="1:16" x14ac:dyDescent="0.3">
      <c r="A2312" t="s">
        <v>2833</v>
      </c>
      <c r="B2312" s="1">
        <v>46065.375</v>
      </c>
      <c r="C2312" t="s">
        <v>26</v>
      </c>
      <c r="D2312" t="s">
        <v>18</v>
      </c>
      <c r="E2312" t="s">
        <v>16</v>
      </c>
      <c r="F2312" t="s">
        <v>10</v>
      </c>
      <c r="G2312">
        <v>0.375</v>
      </c>
      <c r="H2312" s="1">
        <v>46065</v>
      </c>
      <c r="I2312">
        <v>2</v>
      </c>
      <c r="J2312">
        <v>3</v>
      </c>
      <c r="K2312">
        <v>2</v>
      </c>
      <c r="L2312">
        <v>6</v>
      </c>
      <c r="M2312" t="s">
        <v>5071</v>
      </c>
      <c r="N2312" t="s">
        <v>5071</v>
      </c>
      <c r="O2312">
        <v>1</v>
      </c>
      <c r="P2312">
        <v>0</v>
      </c>
    </row>
    <row r="2313" spans="1:16" x14ac:dyDescent="0.3">
      <c r="A2313" t="s">
        <v>3809</v>
      </c>
      <c r="B2313" s="1">
        <v>46065.39166666667</v>
      </c>
      <c r="C2313" t="s">
        <v>12</v>
      </c>
      <c r="D2313" t="s">
        <v>15</v>
      </c>
      <c r="E2313" t="s">
        <v>9</v>
      </c>
      <c r="F2313" t="s">
        <v>33</v>
      </c>
      <c r="G2313">
        <v>0.39166666666666666</v>
      </c>
      <c r="H2313" s="1">
        <v>46065</v>
      </c>
      <c r="I2313">
        <v>2</v>
      </c>
      <c r="J2313">
        <v>1</v>
      </c>
      <c r="K2313">
        <v>4</v>
      </c>
      <c r="L2313">
        <v>4</v>
      </c>
      <c r="M2313" t="s">
        <v>5069</v>
      </c>
      <c r="N2313" t="s">
        <v>5069</v>
      </c>
      <c r="O2313">
        <v>1</v>
      </c>
      <c r="P2313">
        <v>1</v>
      </c>
    </row>
    <row r="2314" spans="1:16" x14ac:dyDescent="0.3">
      <c r="A2314" t="s">
        <v>1058</v>
      </c>
      <c r="B2314" s="1">
        <v>46065.399305555555</v>
      </c>
      <c r="C2314" t="s">
        <v>7</v>
      </c>
      <c r="D2314" t="s">
        <v>22</v>
      </c>
      <c r="E2314" t="s">
        <v>19</v>
      </c>
      <c r="F2314" t="s">
        <v>53</v>
      </c>
      <c r="G2314">
        <v>0.39930555555555558</v>
      </c>
      <c r="H2314" s="1">
        <v>46065</v>
      </c>
      <c r="I2314">
        <v>2</v>
      </c>
      <c r="J2314">
        <v>3</v>
      </c>
      <c r="K2314">
        <v>5</v>
      </c>
      <c r="L2314">
        <v>15</v>
      </c>
      <c r="M2314" t="s">
        <v>5073</v>
      </c>
      <c r="N2314" t="s">
        <v>5073</v>
      </c>
      <c r="O2314">
        <v>1</v>
      </c>
      <c r="P2314">
        <v>1</v>
      </c>
    </row>
    <row r="2315" spans="1:16" x14ac:dyDescent="0.3">
      <c r="A2315" t="s">
        <v>4157</v>
      </c>
      <c r="B2315" s="1">
        <v>46065.408333333333</v>
      </c>
      <c r="C2315" t="s">
        <v>47</v>
      </c>
      <c r="D2315" t="s">
        <v>22</v>
      </c>
      <c r="E2315" t="s">
        <v>19</v>
      </c>
      <c r="F2315" t="s">
        <v>10</v>
      </c>
      <c r="G2315">
        <v>0.40833333333333333</v>
      </c>
      <c r="H2315" s="1">
        <v>46065</v>
      </c>
      <c r="I2315">
        <v>2</v>
      </c>
      <c r="J2315">
        <v>1</v>
      </c>
      <c r="K2315">
        <v>2</v>
      </c>
      <c r="L2315">
        <v>2</v>
      </c>
      <c r="M2315" t="s">
        <v>5069</v>
      </c>
      <c r="N2315" t="s">
        <v>5069</v>
      </c>
      <c r="O2315">
        <v>1</v>
      </c>
      <c r="P2315">
        <v>0</v>
      </c>
    </row>
    <row r="2316" spans="1:16" x14ac:dyDescent="0.3">
      <c r="A2316" t="s">
        <v>614</v>
      </c>
      <c r="B2316" s="1">
        <v>46065.422222222223</v>
      </c>
      <c r="C2316" t="s">
        <v>12</v>
      </c>
      <c r="D2316" t="s">
        <v>18</v>
      </c>
      <c r="E2316" t="s">
        <v>16</v>
      </c>
      <c r="F2316" t="s">
        <v>10</v>
      </c>
      <c r="G2316">
        <v>0.42222222222222222</v>
      </c>
      <c r="H2316" s="1">
        <v>46065</v>
      </c>
      <c r="I2316">
        <v>2</v>
      </c>
      <c r="J2316">
        <v>1</v>
      </c>
      <c r="K2316">
        <v>2</v>
      </c>
      <c r="L2316">
        <v>2</v>
      </c>
      <c r="M2316" t="s">
        <v>5069</v>
      </c>
      <c r="N2316" t="s">
        <v>5069</v>
      </c>
      <c r="O2316">
        <v>1</v>
      </c>
      <c r="P2316">
        <v>0</v>
      </c>
    </row>
    <row r="2317" spans="1:16" x14ac:dyDescent="0.3">
      <c r="A2317" t="s">
        <v>3685</v>
      </c>
      <c r="B2317" s="1">
        <v>46065.476388888892</v>
      </c>
      <c r="C2317" t="s">
        <v>7</v>
      </c>
      <c r="D2317" t="s">
        <v>22</v>
      </c>
      <c r="E2317" t="s">
        <v>19</v>
      </c>
      <c r="F2317" t="s">
        <v>20</v>
      </c>
      <c r="G2317">
        <v>0.47638888888888886</v>
      </c>
      <c r="H2317" s="1">
        <v>46065</v>
      </c>
      <c r="I2317">
        <v>2</v>
      </c>
      <c r="J2317">
        <v>3</v>
      </c>
      <c r="K2317">
        <v>2</v>
      </c>
      <c r="L2317">
        <v>6</v>
      </c>
      <c r="M2317" t="s">
        <v>5071</v>
      </c>
      <c r="N2317" t="s">
        <v>5071</v>
      </c>
      <c r="O2317">
        <v>1</v>
      </c>
      <c r="P2317">
        <v>0</v>
      </c>
    </row>
    <row r="2318" spans="1:16" x14ac:dyDescent="0.3">
      <c r="A2318" t="s">
        <v>2144</v>
      </c>
      <c r="B2318" s="1">
        <v>46065.479166666664</v>
      </c>
      <c r="C2318" t="s">
        <v>47</v>
      </c>
      <c r="D2318" t="s">
        <v>8</v>
      </c>
      <c r="E2318" t="s">
        <v>16</v>
      </c>
      <c r="F2318" t="s">
        <v>20</v>
      </c>
      <c r="G2318">
        <v>0.47916666666666669</v>
      </c>
      <c r="H2318" s="1">
        <v>46065</v>
      </c>
      <c r="I2318">
        <v>2</v>
      </c>
      <c r="J2318">
        <v>1</v>
      </c>
      <c r="K2318">
        <v>2</v>
      </c>
      <c r="L2318">
        <v>2</v>
      </c>
      <c r="M2318" t="s">
        <v>5069</v>
      </c>
      <c r="N2318" t="s">
        <v>5069</v>
      </c>
      <c r="O2318">
        <v>1</v>
      </c>
      <c r="P2318">
        <v>0</v>
      </c>
    </row>
    <row r="2319" spans="1:16" x14ac:dyDescent="0.3">
      <c r="A2319" t="s">
        <v>896</v>
      </c>
      <c r="B2319" s="1">
        <v>46065.479861111111</v>
      </c>
      <c r="C2319" t="s">
        <v>12</v>
      </c>
      <c r="D2319" t="s">
        <v>15</v>
      </c>
      <c r="E2319" t="s">
        <v>19</v>
      </c>
      <c r="F2319" t="s">
        <v>13</v>
      </c>
      <c r="G2319">
        <v>0.47986111111111113</v>
      </c>
      <c r="H2319" s="1">
        <v>46065</v>
      </c>
      <c r="I2319">
        <v>2</v>
      </c>
      <c r="J2319">
        <v>1</v>
      </c>
      <c r="K2319">
        <v>1</v>
      </c>
      <c r="L2319">
        <v>1</v>
      </c>
      <c r="M2319" t="s">
        <v>5069</v>
      </c>
      <c r="N2319" t="s">
        <v>5069</v>
      </c>
      <c r="O2319">
        <v>1</v>
      </c>
      <c r="P2319">
        <v>0</v>
      </c>
    </row>
    <row r="2320" spans="1:16" x14ac:dyDescent="0.3">
      <c r="A2320" t="s">
        <v>2807</v>
      </c>
      <c r="B2320" s="1">
        <v>46065.493750000001</v>
      </c>
      <c r="C2320" t="s">
        <v>26</v>
      </c>
      <c r="D2320" t="s">
        <v>22</v>
      </c>
      <c r="E2320" t="s">
        <v>19</v>
      </c>
      <c r="F2320" t="s">
        <v>10</v>
      </c>
      <c r="G2320">
        <v>0.49375000000000002</v>
      </c>
      <c r="H2320" s="1">
        <v>46065</v>
      </c>
      <c r="I2320">
        <v>2</v>
      </c>
      <c r="J2320">
        <v>3</v>
      </c>
      <c r="K2320">
        <v>2</v>
      </c>
      <c r="L2320">
        <v>6</v>
      </c>
      <c r="M2320" t="s">
        <v>5071</v>
      </c>
      <c r="N2320" t="s">
        <v>5071</v>
      </c>
      <c r="O2320">
        <v>1</v>
      </c>
      <c r="P2320">
        <v>0</v>
      </c>
    </row>
    <row r="2321" spans="1:16" x14ac:dyDescent="0.3">
      <c r="A2321" t="s">
        <v>3385</v>
      </c>
      <c r="B2321" s="1">
        <v>46065.504861111112</v>
      </c>
      <c r="C2321" t="s">
        <v>35</v>
      </c>
      <c r="D2321" t="s">
        <v>15</v>
      </c>
      <c r="E2321" t="s">
        <v>19</v>
      </c>
      <c r="F2321" t="s">
        <v>10</v>
      </c>
      <c r="G2321">
        <v>0.50486111111111109</v>
      </c>
      <c r="H2321" s="1">
        <v>46065</v>
      </c>
      <c r="I2321">
        <v>2</v>
      </c>
      <c r="J2321">
        <v>1</v>
      </c>
      <c r="K2321">
        <v>2</v>
      </c>
      <c r="L2321">
        <v>2</v>
      </c>
      <c r="M2321" t="s">
        <v>5069</v>
      </c>
      <c r="N2321" t="s">
        <v>5069</v>
      </c>
      <c r="O2321">
        <v>1</v>
      </c>
      <c r="P2321">
        <v>0</v>
      </c>
    </row>
    <row r="2322" spans="1:16" x14ac:dyDescent="0.3">
      <c r="A2322" t="s">
        <v>4655</v>
      </c>
      <c r="B2322" s="1">
        <v>46065.511111111111</v>
      </c>
      <c r="C2322" t="s">
        <v>35</v>
      </c>
      <c r="D2322" t="s">
        <v>22</v>
      </c>
      <c r="E2322" t="s">
        <v>16</v>
      </c>
      <c r="F2322" t="s">
        <v>20</v>
      </c>
      <c r="G2322">
        <v>0.51111111111111107</v>
      </c>
      <c r="H2322" s="1">
        <v>46065</v>
      </c>
      <c r="I2322">
        <v>2</v>
      </c>
      <c r="J2322">
        <v>1</v>
      </c>
      <c r="K2322">
        <v>2</v>
      </c>
      <c r="L2322">
        <v>2</v>
      </c>
      <c r="M2322" t="s">
        <v>5069</v>
      </c>
      <c r="N2322" t="s">
        <v>5069</v>
      </c>
      <c r="O2322">
        <v>1</v>
      </c>
      <c r="P2322">
        <v>0</v>
      </c>
    </row>
    <row r="2323" spans="1:16" x14ac:dyDescent="0.3">
      <c r="A2323" t="s">
        <v>697</v>
      </c>
      <c r="B2323" s="1">
        <v>46065.536805555559</v>
      </c>
      <c r="C2323" t="s">
        <v>35</v>
      </c>
      <c r="D2323" t="s">
        <v>8</v>
      </c>
      <c r="E2323" t="s">
        <v>9</v>
      </c>
      <c r="F2323" t="s">
        <v>20</v>
      </c>
      <c r="G2323">
        <v>0.53680555555555554</v>
      </c>
      <c r="H2323" s="1">
        <v>46065</v>
      </c>
      <c r="I2323">
        <v>2</v>
      </c>
      <c r="J2323">
        <v>1</v>
      </c>
      <c r="K2323">
        <v>2</v>
      </c>
      <c r="L2323">
        <v>2</v>
      </c>
      <c r="M2323" t="s">
        <v>5069</v>
      </c>
      <c r="N2323" t="s">
        <v>5069</v>
      </c>
      <c r="O2323">
        <v>1</v>
      </c>
      <c r="P2323">
        <v>0</v>
      </c>
    </row>
    <row r="2324" spans="1:16" x14ac:dyDescent="0.3">
      <c r="A2324" t="s">
        <v>1489</v>
      </c>
      <c r="B2324" s="1">
        <v>46065.549305555556</v>
      </c>
      <c r="C2324" t="s">
        <v>35</v>
      </c>
      <c r="D2324" t="s">
        <v>18</v>
      </c>
      <c r="E2324" t="s">
        <v>9</v>
      </c>
      <c r="F2324" t="s">
        <v>10</v>
      </c>
      <c r="G2324">
        <v>0.5493055555555556</v>
      </c>
      <c r="H2324" s="1">
        <v>46065</v>
      </c>
      <c r="I2324">
        <v>2</v>
      </c>
      <c r="J2324">
        <v>1</v>
      </c>
      <c r="K2324">
        <v>2</v>
      </c>
      <c r="L2324">
        <v>2</v>
      </c>
      <c r="M2324" t="s">
        <v>5069</v>
      </c>
      <c r="N2324" t="s">
        <v>5069</v>
      </c>
      <c r="O2324">
        <v>1</v>
      </c>
      <c r="P2324">
        <v>0</v>
      </c>
    </row>
    <row r="2325" spans="1:16" x14ac:dyDescent="0.3">
      <c r="A2325" t="s">
        <v>4423</v>
      </c>
      <c r="B2325" s="1">
        <v>46065.558333333334</v>
      </c>
      <c r="C2325" t="s">
        <v>7</v>
      </c>
      <c r="D2325" t="s">
        <v>18</v>
      </c>
      <c r="E2325" t="s">
        <v>19</v>
      </c>
      <c r="F2325" t="s">
        <v>13</v>
      </c>
      <c r="G2325">
        <v>0.55833333333333335</v>
      </c>
      <c r="H2325" s="1">
        <v>46065</v>
      </c>
      <c r="I2325">
        <v>2</v>
      </c>
      <c r="J2325">
        <v>3</v>
      </c>
      <c r="K2325">
        <v>1</v>
      </c>
      <c r="L2325">
        <v>3</v>
      </c>
      <c r="M2325" t="s">
        <v>5069</v>
      </c>
      <c r="N2325" t="s">
        <v>5069</v>
      </c>
      <c r="O2325">
        <v>1</v>
      </c>
      <c r="P2325">
        <v>0</v>
      </c>
    </row>
    <row r="2326" spans="1:16" x14ac:dyDescent="0.3">
      <c r="A2326" t="s">
        <v>2800</v>
      </c>
      <c r="B2326" s="1">
        <v>46065.559027777781</v>
      </c>
      <c r="C2326" t="s">
        <v>7</v>
      </c>
      <c r="D2326" t="s">
        <v>22</v>
      </c>
      <c r="E2326" t="s">
        <v>19</v>
      </c>
      <c r="F2326" t="s">
        <v>10</v>
      </c>
      <c r="G2326">
        <v>0.55902777777777779</v>
      </c>
      <c r="H2326" s="1">
        <v>46065</v>
      </c>
      <c r="I2326">
        <v>2</v>
      </c>
      <c r="J2326">
        <v>3</v>
      </c>
      <c r="K2326">
        <v>2</v>
      </c>
      <c r="L2326">
        <v>6</v>
      </c>
      <c r="M2326" t="s">
        <v>5071</v>
      </c>
      <c r="N2326" t="s">
        <v>5071</v>
      </c>
      <c r="O2326">
        <v>1</v>
      </c>
      <c r="P2326">
        <v>0</v>
      </c>
    </row>
    <row r="2327" spans="1:16" x14ac:dyDescent="0.3">
      <c r="A2327" t="s">
        <v>3609</v>
      </c>
      <c r="B2327" s="1">
        <v>46065.561805555553</v>
      </c>
      <c r="C2327" t="s">
        <v>7</v>
      </c>
      <c r="D2327" t="s">
        <v>8</v>
      </c>
      <c r="E2327" t="s">
        <v>19</v>
      </c>
      <c r="F2327" t="s">
        <v>33</v>
      </c>
      <c r="G2327">
        <v>0.56180555555555556</v>
      </c>
      <c r="H2327" s="1">
        <v>46065</v>
      </c>
      <c r="I2327">
        <v>2</v>
      </c>
      <c r="J2327">
        <v>3</v>
      </c>
      <c r="K2327">
        <v>4</v>
      </c>
      <c r="L2327">
        <v>12</v>
      </c>
      <c r="M2327" t="s">
        <v>5073</v>
      </c>
      <c r="N2327" t="s">
        <v>5073</v>
      </c>
      <c r="O2327">
        <v>1</v>
      </c>
      <c r="P2327">
        <v>1</v>
      </c>
    </row>
    <row r="2328" spans="1:16" x14ac:dyDescent="0.3">
      <c r="A2328" t="s">
        <v>491</v>
      </c>
      <c r="B2328" s="1">
        <v>46065.565972222219</v>
      </c>
      <c r="C2328" t="s">
        <v>12</v>
      </c>
      <c r="D2328" t="s">
        <v>22</v>
      </c>
      <c r="E2328" t="s">
        <v>16</v>
      </c>
      <c r="F2328" t="s">
        <v>33</v>
      </c>
      <c r="G2328">
        <v>0.56597222222222221</v>
      </c>
      <c r="H2328" s="1">
        <v>46065</v>
      </c>
      <c r="I2328">
        <v>2</v>
      </c>
      <c r="J2328">
        <v>1</v>
      </c>
      <c r="K2328">
        <v>4</v>
      </c>
      <c r="L2328">
        <v>4</v>
      </c>
      <c r="M2328" t="s">
        <v>5069</v>
      </c>
      <c r="N2328" t="s">
        <v>5069</v>
      </c>
      <c r="O2328">
        <v>1</v>
      </c>
      <c r="P2328">
        <v>1</v>
      </c>
    </row>
    <row r="2329" spans="1:16" x14ac:dyDescent="0.3">
      <c r="A2329" t="s">
        <v>677</v>
      </c>
      <c r="B2329" s="1">
        <v>46065.567361111112</v>
      </c>
      <c r="C2329" t="s">
        <v>7</v>
      </c>
      <c r="D2329" t="s">
        <v>15</v>
      </c>
      <c r="E2329" t="s">
        <v>19</v>
      </c>
      <c r="F2329" t="s">
        <v>20</v>
      </c>
      <c r="G2329">
        <v>0.56736111111111109</v>
      </c>
      <c r="H2329" s="1">
        <v>46065</v>
      </c>
      <c r="I2329">
        <v>2</v>
      </c>
      <c r="J2329">
        <v>3</v>
      </c>
      <c r="K2329">
        <v>2</v>
      </c>
      <c r="L2329">
        <v>6</v>
      </c>
      <c r="M2329" t="s">
        <v>5071</v>
      </c>
      <c r="N2329" t="s">
        <v>5071</v>
      </c>
      <c r="O2329">
        <v>1</v>
      </c>
      <c r="P2329">
        <v>0</v>
      </c>
    </row>
    <row r="2330" spans="1:16" x14ac:dyDescent="0.3">
      <c r="A2330" t="s">
        <v>1579</v>
      </c>
      <c r="B2330" s="1">
        <v>46065.62222222222</v>
      </c>
      <c r="C2330" t="s">
        <v>7</v>
      </c>
      <c r="D2330" t="s">
        <v>15</v>
      </c>
      <c r="E2330" t="s">
        <v>19</v>
      </c>
      <c r="F2330" t="s">
        <v>10</v>
      </c>
      <c r="G2330">
        <v>0.62222222222222223</v>
      </c>
      <c r="H2330" s="1">
        <v>46065</v>
      </c>
      <c r="I2330">
        <v>2</v>
      </c>
      <c r="J2330">
        <v>3</v>
      </c>
      <c r="K2330">
        <v>2</v>
      </c>
      <c r="L2330">
        <v>6</v>
      </c>
      <c r="M2330" t="s">
        <v>5071</v>
      </c>
      <c r="N2330" t="s">
        <v>5071</v>
      </c>
      <c r="O2330">
        <v>1</v>
      </c>
      <c r="P2330">
        <v>0</v>
      </c>
    </row>
    <row r="2331" spans="1:16" x14ac:dyDescent="0.3">
      <c r="A2331" t="s">
        <v>1468</v>
      </c>
      <c r="B2331" s="1">
        <v>46065.679166666669</v>
      </c>
      <c r="C2331" t="s">
        <v>26</v>
      </c>
      <c r="D2331" t="s">
        <v>18</v>
      </c>
      <c r="E2331" t="s">
        <v>31</v>
      </c>
      <c r="F2331" t="s">
        <v>33</v>
      </c>
      <c r="G2331">
        <v>0.6791666666666667</v>
      </c>
      <c r="H2331" s="1">
        <v>46065</v>
      </c>
      <c r="I2331">
        <v>2</v>
      </c>
      <c r="J2331">
        <v>3</v>
      </c>
      <c r="K2331">
        <v>4</v>
      </c>
      <c r="L2331">
        <v>12</v>
      </c>
      <c r="M2331" t="s">
        <v>5073</v>
      </c>
      <c r="N2331" t="s">
        <v>5073</v>
      </c>
      <c r="O2331">
        <v>1</v>
      </c>
      <c r="P2331">
        <v>1</v>
      </c>
    </row>
    <row r="2332" spans="1:16" x14ac:dyDescent="0.3">
      <c r="A2332" t="s">
        <v>3396</v>
      </c>
      <c r="B2332" s="1">
        <v>46065.70416666667</v>
      </c>
      <c r="C2332" t="s">
        <v>7</v>
      </c>
      <c r="D2332" t="s">
        <v>18</v>
      </c>
      <c r="E2332" t="s">
        <v>19</v>
      </c>
      <c r="F2332" t="s">
        <v>10</v>
      </c>
      <c r="G2332">
        <v>0.70416666666666672</v>
      </c>
      <c r="H2332" s="1">
        <v>46065</v>
      </c>
      <c r="I2332">
        <v>2</v>
      </c>
      <c r="J2332">
        <v>3</v>
      </c>
      <c r="K2332">
        <v>2</v>
      </c>
      <c r="L2332">
        <v>6</v>
      </c>
      <c r="M2332" t="s">
        <v>5071</v>
      </c>
      <c r="N2332" t="s">
        <v>5071</v>
      </c>
      <c r="O2332">
        <v>1</v>
      </c>
      <c r="P2332">
        <v>0</v>
      </c>
    </row>
    <row r="2333" spans="1:16" x14ac:dyDescent="0.3">
      <c r="A2333" t="s">
        <v>1372</v>
      </c>
      <c r="B2333" s="1">
        <v>46065.781944444447</v>
      </c>
      <c r="C2333" t="s">
        <v>40</v>
      </c>
      <c r="D2333" t="s">
        <v>18</v>
      </c>
      <c r="E2333" t="s">
        <v>16</v>
      </c>
      <c r="F2333" t="s">
        <v>10</v>
      </c>
      <c r="G2333">
        <v>0.78194444444444444</v>
      </c>
      <c r="H2333" s="1">
        <v>46065</v>
      </c>
      <c r="I2333">
        <v>2</v>
      </c>
      <c r="J2333">
        <v>5</v>
      </c>
      <c r="K2333">
        <v>2</v>
      </c>
      <c r="L2333">
        <v>10</v>
      </c>
      <c r="M2333" t="s">
        <v>5071</v>
      </c>
      <c r="N2333" t="s">
        <v>5071</v>
      </c>
      <c r="O2333">
        <v>1</v>
      </c>
      <c r="P2333">
        <v>0</v>
      </c>
    </row>
    <row r="2334" spans="1:16" x14ac:dyDescent="0.3">
      <c r="A2334" t="s">
        <v>1722</v>
      </c>
      <c r="B2334" s="1">
        <v>46065.795138888891</v>
      </c>
      <c r="C2334" t="s">
        <v>7</v>
      </c>
      <c r="D2334" t="s">
        <v>8</v>
      </c>
      <c r="E2334" t="s">
        <v>19</v>
      </c>
      <c r="F2334" t="s">
        <v>20</v>
      </c>
      <c r="G2334">
        <v>0.79513888888888884</v>
      </c>
      <c r="H2334" s="1">
        <v>46065</v>
      </c>
      <c r="I2334">
        <v>2</v>
      </c>
      <c r="J2334">
        <v>3</v>
      </c>
      <c r="K2334">
        <v>2</v>
      </c>
      <c r="L2334">
        <v>6</v>
      </c>
      <c r="M2334" t="s">
        <v>5071</v>
      </c>
      <c r="N2334" t="s">
        <v>5071</v>
      </c>
      <c r="O2334">
        <v>1</v>
      </c>
      <c r="P2334">
        <v>0</v>
      </c>
    </row>
    <row r="2335" spans="1:16" x14ac:dyDescent="0.3">
      <c r="A2335" t="s">
        <v>303</v>
      </c>
      <c r="B2335" s="1">
        <v>46065.796527777777</v>
      </c>
      <c r="C2335" t="s">
        <v>47</v>
      </c>
      <c r="D2335" t="s">
        <v>15</v>
      </c>
      <c r="E2335" t="s">
        <v>19</v>
      </c>
      <c r="F2335" t="s">
        <v>20</v>
      </c>
      <c r="G2335">
        <v>0.79652777777777772</v>
      </c>
      <c r="H2335" s="1">
        <v>46065</v>
      </c>
      <c r="I2335">
        <v>2</v>
      </c>
      <c r="J2335">
        <v>1</v>
      </c>
      <c r="K2335">
        <v>2</v>
      </c>
      <c r="L2335">
        <v>2</v>
      </c>
      <c r="M2335" t="s">
        <v>5069</v>
      </c>
      <c r="N2335" t="s">
        <v>5069</v>
      </c>
      <c r="O2335">
        <v>1</v>
      </c>
      <c r="P2335">
        <v>0</v>
      </c>
    </row>
    <row r="2336" spans="1:16" x14ac:dyDescent="0.3">
      <c r="A2336" t="s">
        <v>3620</v>
      </c>
      <c r="B2336" s="1">
        <v>46065.806944444441</v>
      </c>
      <c r="C2336" t="s">
        <v>47</v>
      </c>
      <c r="D2336" t="s">
        <v>18</v>
      </c>
      <c r="E2336" t="s">
        <v>16</v>
      </c>
      <c r="F2336" t="s">
        <v>33</v>
      </c>
      <c r="G2336">
        <v>0.80694444444444446</v>
      </c>
      <c r="H2336" s="1">
        <v>46065</v>
      </c>
      <c r="I2336">
        <v>2</v>
      </c>
      <c r="J2336">
        <v>1</v>
      </c>
      <c r="K2336">
        <v>4</v>
      </c>
      <c r="L2336">
        <v>4</v>
      </c>
      <c r="M2336" t="s">
        <v>5069</v>
      </c>
      <c r="N2336" t="s">
        <v>5069</v>
      </c>
      <c r="O2336">
        <v>1</v>
      </c>
      <c r="P2336">
        <v>1</v>
      </c>
    </row>
    <row r="2337" spans="1:16" x14ac:dyDescent="0.3">
      <c r="A2337" t="s">
        <v>2647</v>
      </c>
      <c r="B2337" s="1">
        <v>46065.810416666667</v>
      </c>
      <c r="C2337" t="s">
        <v>40</v>
      </c>
      <c r="D2337" t="s">
        <v>15</v>
      </c>
      <c r="E2337" t="s">
        <v>16</v>
      </c>
      <c r="F2337" t="s">
        <v>10</v>
      </c>
      <c r="G2337">
        <v>0.81041666666666667</v>
      </c>
      <c r="H2337" s="1">
        <v>46065</v>
      </c>
      <c r="I2337">
        <v>2</v>
      </c>
      <c r="J2337">
        <v>5</v>
      </c>
      <c r="K2337">
        <v>2</v>
      </c>
      <c r="L2337">
        <v>10</v>
      </c>
      <c r="M2337" t="s">
        <v>5071</v>
      </c>
      <c r="N2337" t="s">
        <v>5071</v>
      </c>
      <c r="O2337">
        <v>1</v>
      </c>
      <c r="P2337">
        <v>0</v>
      </c>
    </row>
    <row r="2338" spans="1:16" x14ac:dyDescent="0.3">
      <c r="A2338" t="s">
        <v>1759</v>
      </c>
      <c r="B2338" s="1">
        <v>46065.826388888891</v>
      </c>
      <c r="C2338" t="s">
        <v>12</v>
      </c>
      <c r="D2338" t="s">
        <v>22</v>
      </c>
      <c r="E2338" t="s">
        <v>16</v>
      </c>
      <c r="F2338" t="s">
        <v>13</v>
      </c>
      <c r="G2338">
        <v>0.82638888888888884</v>
      </c>
      <c r="H2338" s="1">
        <v>46065</v>
      </c>
      <c r="I2338">
        <v>2</v>
      </c>
      <c r="J2338">
        <v>1</v>
      </c>
      <c r="K2338">
        <v>1</v>
      </c>
      <c r="L2338">
        <v>1</v>
      </c>
      <c r="M2338" t="s">
        <v>5069</v>
      </c>
      <c r="N2338" t="s">
        <v>5069</v>
      </c>
      <c r="O2338">
        <v>1</v>
      </c>
      <c r="P2338">
        <v>0</v>
      </c>
    </row>
    <row r="2339" spans="1:16" x14ac:dyDescent="0.3">
      <c r="A2339" t="s">
        <v>3419</v>
      </c>
      <c r="B2339" s="1">
        <v>46065.843055555553</v>
      </c>
      <c r="C2339" t="s">
        <v>7</v>
      </c>
      <c r="D2339" t="s">
        <v>8</v>
      </c>
      <c r="E2339" t="s">
        <v>19</v>
      </c>
      <c r="F2339" t="s">
        <v>20</v>
      </c>
      <c r="G2339">
        <v>0.84305555555555556</v>
      </c>
      <c r="H2339" s="1">
        <v>46065</v>
      </c>
      <c r="I2339">
        <v>2</v>
      </c>
      <c r="J2339">
        <v>3</v>
      </c>
      <c r="K2339">
        <v>2</v>
      </c>
      <c r="L2339">
        <v>6</v>
      </c>
      <c r="M2339" t="s">
        <v>5071</v>
      </c>
      <c r="N2339" t="s">
        <v>5071</v>
      </c>
      <c r="O2339">
        <v>1</v>
      </c>
      <c r="P2339">
        <v>0</v>
      </c>
    </row>
    <row r="2340" spans="1:16" x14ac:dyDescent="0.3">
      <c r="A2340" t="s">
        <v>2476</v>
      </c>
      <c r="B2340" s="1">
        <v>46065.84652777778</v>
      </c>
      <c r="C2340" t="s">
        <v>40</v>
      </c>
      <c r="D2340" t="s">
        <v>18</v>
      </c>
      <c r="E2340" t="s">
        <v>16</v>
      </c>
      <c r="F2340" t="s">
        <v>13</v>
      </c>
      <c r="G2340">
        <v>0.84652777777777777</v>
      </c>
      <c r="H2340" s="1">
        <v>46065</v>
      </c>
      <c r="I2340">
        <v>2</v>
      </c>
      <c r="J2340">
        <v>5</v>
      </c>
      <c r="K2340">
        <v>1</v>
      </c>
      <c r="L2340">
        <v>5</v>
      </c>
      <c r="M2340" t="s">
        <v>5071</v>
      </c>
      <c r="N2340" t="s">
        <v>5071</v>
      </c>
      <c r="O2340">
        <v>1</v>
      </c>
      <c r="P2340">
        <v>0</v>
      </c>
    </row>
    <row r="2341" spans="1:16" x14ac:dyDescent="0.3">
      <c r="A2341" t="s">
        <v>2795</v>
      </c>
      <c r="B2341" s="1">
        <v>46065.848611111112</v>
      </c>
      <c r="C2341" t="s">
        <v>35</v>
      </c>
      <c r="D2341" t="s">
        <v>22</v>
      </c>
      <c r="E2341" t="s">
        <v>19</v>
      </c>
      <c r="F2341" t="s">
        <v>10</v>
      </c>
      <c r="G2341">
        <v>0.84861111111111109</v>
      </c>
      <c r="H2341" s="1">
        <v>46065</v>
      </c>
      <c r="I2341">
        <v>2</v>
      </c>
      <c r="J2341">
        <v>1</v>
      </c>
      <c r="K2341">
        <v>2</v>
      </c>
      <c r="L2341">
        <v>2</v>
      </c>
      <c r="M2341" t="s">
        <v>5069</v>
      </c>
      <c r="N2341" t="s">
        <v>5069</v>
      </c>
      <c r="O2341">
        <v>1</v>
      </c>
      <c r="P2341">
        <v>0</v>
      </c>
    </row>
    <row r="2342" spans="1:16" x14ac:dyDescent="0.3">
      <c r="A2342" t="s">
        <v>1054</v>
      </c>
      <c r="B2342" s="1">
        <v>46065.865277777775</v>
      </c>
      <c r="C2342" t="s">
        <v>35</v>
      </c>
      <c r="D2342" t="s">
        <v>18</v>
      </c>
      <c r="E2342" t="s">
        <v>9</v>
      </c>
      <c r="F2342" t="s">
        <v>20</v>
      </c>
      <c r="G2342">
        <v>0.86527777777777781</v>
      </c>
      <c r="H2342" s="1">
        <v>46065</v>
      </c>
      <c r="I2342">
        <v>2</v>
      </c>
      <c r="J2342">
        <v>1</v>
      </c>
      <c r="K2342">
        <v>2</v>
      </c>
      <c r="L2342">
        <v>2</v>
      </c>
      <c r="M2342" t="s">
        <v>5069</v>
      </c>
      <c r="N2342" t="s">
        <v>5069</v>
      </c>
      <c r="O2342">
        <v>1</v>
      </c>
      <c r="P2342">
        <v>0</v>
      </c>
    </row>
    <row r="2343" spans="1:16" x14ac:dyDescent="0.3">
      <c r="A2343" t="s">
        <v>4566</v>
      </c>
      <c r="B2343" s="1">
        <v>46065.89166666667</v>
      </c>
      <c r="C2343" t="s">
        <v>7</v>
      </c>
      <c r="D2343" t="s">
        <v>22</v>
      </c>
      <c r="E2343" t="s">
        <v>19</v>
      </c>
      <c r="F2343" t="s">
        <v>20</v>
      </c>
      <c r="G2343">
        <v>0.89166666666666672</v>
      </c>
      <c r="H2343" s="1">
        <v>46065</v>
      </c>
      <c r="I2343">
        <v>2</v>
      </c>
      <c r="J2343">
        <v>3</v>
      </c>
      <c r="K2343">
        <v>2</v>
      </c>
      <c r="L2343">
        <v>6</v>
      </c>
      <c r="M2343" t="s">
        <v>5071</v>
      </c>
      <c r="N2343" t="s">
        <v>5071</v>
      </c>
      <c r="O2343">
        <v>1</v>
      </c>
      <c r="P2343">
        <v>0</v>
      </c>
    </row>
    <row r="2344" spans="1:16" x14ac:dyDescent="0.3">
      <c r="A2344" t="s">
        <v>1204</v>
      </c>
      <c r="B2344" s="1">
        <v>46065.905555555553</v>
      </c>
      <c r="C2344" t="s">
        <v>35</v>
      </c>
      <c r="D2344" t="s">
        <v>18</v>
      </c>
      <c r="E2344" t="s">
        <v>31</v>
      </c>
      <c r="F2344" t="s">
        <v>33</v>
      </c>
      <c r="G2344">
        <v>0.90555555555555556</v>
      </c>
      <c r="H2344" s="1">
        <v>46065</v>
      </c>
      <c r="I2344">
        <v>2</v>
      </c>
      <c r="J2344">
        <v>1</v>
      </c>
      <c r="K2344">
        <v>4</v>
      </c>
      <c r="L2344">
        <v>4</v>
      </c>
      <c r="M2344" t="s">
        <v>5069</v>
      </c>
      <c r="N2344" t="s">
        <v>5069</v>
      </c>
      <c r="O2344">
        <v>1</v>
      </c>
      <c r="P2344">
        <v>1</v>
      </c>
    </row>
    <row r="2345" spans="1:16" x14ac:dyDescent="0.3">
      <c r="A2345" t="s">
        <v>1599</v>
      </c>
      <c r="B2345" s="1">
        <v>46065.925000000003</v>
      </c>
      <c r="C2345" t="s">
        <v>7</v>
      </c>
      <c r="D2345" t="s">
        <v>8</v>
      </c>
      <c r="E2345" t="s">
        <v>19</v>
      </c>
      <c r="F2345" t="s">
        <v>13</v>
      </c>
      <c r="G2345">
        <v>0.92500000000000004</v>
      </c>
      <c r="H2345" s="1">
        <v>46065</v>
      </c>
      <c r="I2345">
        <v>2</v>
      </c>
      <c r="J2345">
        <v>3</v>
      </c>
      <c r="K2345">
        <v>1</v>
      </c>
      <c r="L2345">
        <v>3</v>
      </c>
      <c r="M2345" t="s">
        <v>5069</v>
      </c>
      <c r="N2345" t="s">
        <v>5069</v>
      </c>
      <c r="O2345">
        <v>1</v>
      </c>
      <c r="P2345">
        <v>0</v>
      </c>
    </row>
    <row r="2346" spans="1:16" x14ac:dyDescent="0.3">
      <c r="A2346" t="s">
        <v>2757</v>
      </c>
      <c r="B2346" s="1">
        <v>46065.950694444444</v>
      </c>
      <c r="C2346" t="s">
        <v>26</v>
      </c>
      <c r="D2346" t="s">
        <v>22</v>
      </c>
      <c r="E2346" t="s">
        <v>9</v>
      </c>
      <c r="F2346" t="s">
        <v>10</v>
      </c>
      <c r="G2346">
        <v>0.9506944444444444</v>
      </c>
      <c r="H2346" s="1">
        <v>46065</v>
      </c>
      <c r="I2346">
        <v>2</v>
      </c>
      <c r="J2346">
        <v>3</v>
      </c>
      <c r="K2346">
        <v>2</v>
      </c>
      <c r="L2346">
        <v>6</v>
      </c>
      <c r="M2346" t="s">
        <v>5071</v>
      </c>
      <c r="N2346" t="s">
        <v>5071</v>
      </c>
      <c r="O2346">
        <v>1</v>
      </c>
      <c r="P2346">
        <v>0</v>
      </c>
    </row>
    <row r="2347" spans="1:16" x14ac:dyDescent="0.3">
      <c r="A2347" t="s">
        <v>421</v>
      </c>
      <c r="B2347" s="1">
        <v>46065.95416666667</v>
      </c>
      <c r="C2347" t="s">
        <v>7</v>
      </c>
      <c r="D2347" t="s">
        <v>18</v>
      </c>
      <c r="E2347" t="s">
        <v>19</v>
      </c>
      <c r="F2347" t="s">
        <v>10</v>
      </c>
      <c r="G2347">
        <v>0.95416666666666672</v>
      </c>
      <c r="H2347" s="1">
        <v>46065</v>
      </c>
      <c r="I2347">
        <v>2</v>
      </c>
      <c r="J2347">
        <v>3</v>
      </c>
      <c r="K2347">
        <v>2</v>
      </c>
      <c r="L2347">
        <v>6</v>
      </c>
      <c r="M2347" t="s">
        <v>5071</v>
      </c>
      <c r="N2347" t="s">
        <v>5071</v>
      </c>
      <c r="O2347">
        <v>1</v>
      </c>
      <c r="P2347">
        <v>0</v>
      </c>
    </row>
    <row r="2348" spans="1:16" x14ac:dyDescent="0.3">
      <c r="A2348" t="s">
        <v>3615</v>
      </c>
      <c r="B2348" s="1">
        <v>46065.964583333334</v>
      </c>
      <c r="C2348" t="s">
        <v>35</v>
      </c>
      <c r="D2348" t="s">
        <v>15</v>
      </c>
      <c r="E2348" t="s">
        <v>31</v>
      </c>
      <c r="F2348" t="s">
        <v>53</v>
      </c>
      <c r="G2348">
        <v>0.96458333333333335</v>
      </c>
      <c r="H2348" s="1">
        <v>46065</v>
      </c>
      <c r="I2348">
        <v>2</v>
      </c>
      <c r="J2348">
        <v>1</v>
      </c>
      <c r="K2348">
        <v>5</v>
      </c>
      <c r="L2348">
        <v>5</v>
      </c>
      <c r="M2348" t="s">
        <v>5071</v>
      </c>
      <c r="N2348" t="s">
        <v>5071</v>
      </c>
      <c r="O2348">
        <v>1</v>
      </c>
      <c r="P2348">
        <v>1</v>
      </c>
    </row>
    <row r="2349" spans="1:16" x14ac:dyDescent="0.3">
      <c r="A2349" t="s">
        <v>3186</v>
      </c>
      <c r="B2349" s="1">
        <v>46065.977083333331</v>
      </c>
      <c r="C2349" t="s">
        <v>35</v>
      </c>
      <c r="D2349" t="s">
        <v>18</v>
      </c>
      <c r="E2349" t="s">
        <v>31</v>
      </c>
      <c r="F2349" t="s">
        <v>10</v>
      </c>
      <c r="G2349">
        <v>0.9770833333333333</v>
      </c>
      <c r="H2349" s="1">
        <v>46065</v>
      </c>
      <c r="I2349">
        <v>2</v>
      </c>
      <c r="J2349">
        <v>1</v>
      </c>
      <c r="K2349">
        <v>2</v>
      </c>
      <c r="L2349">
        <v>2</v>
      </c>
      <c r="M2349" t="s">
        <v>5069</v>
      </c>
      <c r="N2349" t="s">
        <v>5069</v>
      </c>
      <c r="O2349">
        <v>1</v>
      </c>
      <c r="P2349">
        <v>0</v>
      </c>
    </row>
    <row r="2350" spans="1:16" x14ac:dyDescent="0.3">
      <c r="A2350" t="s">
        <v>2541</v>
      </c>
      <c r="B2350" s="1">
        <v>46066.051388888889</v>
      </c>
      <c r="C2350" t="s">
        <v>7</v>
      </c>
      <c r="D2350" t="s">
        <v>22</v>
      </c>
      <c r="E2350" t="s">
        <v>19</v>
      </c>
      <c r="F2350" t="s">
        <v>10</v>
      </c>
      <c r="G2350">
        <v>5.1388888888888887E-2</v>
      </c>
      <c r="H2350" s="1">
        <v>46066</v>
      </c>
      <c r="I2350">
        <v>2</v>
      </c>
      <c r="J2350">
        <v>3</v>
      </c>
      <c r="K2350">
        <v>2</v>
      </c>
      <c r="L2350">
        <v>6</v>
      </c>
      <c r="M2350" t="s">
        <v>5071</v>
      </c>
      <c r="N2350" t="s">
        <v>5071</v>
      </c>
      <c r="O2350">
        <v>1</v>
      </c>
      <c r="P2350">
        <v>0</v>
      </c>
    </row>
    <row r="2351" spans="1:16" x14ac:dyDescent="0.3">
      <c r="A2351" t="s">
        <v>2889</v>
      </c>
      <c r="B2351" s="1">
        <v>46066.067361111112</v>
      </c>
      <c r="C2351" t="s">
        <v>40</v>
      </c>
      <c r="D2351" t="s">
        <v>15</v>
      </c>
      <c r="E2351" t="s">
        <v>16</v>
      </c>
      <c r="F2351" t="s">
        <v>20</v>
      </c>
      <c r="G2351">
        <v>6.7361111111111108E-2</v>
      </c>
      <c r="H2351" s="1">
        <v>46066</v>
      </c>
      <c r="I2351">
        <v>2</v>
      </c>
      <c r="J2351">
        <v>5</v>
      </c>
      <c r="K2351">
        <v>2</v>
      </c>
      <c r="L2351">
        <v>10</v>
      </c>
      <c r="M2351" t="s">
        <v>5071</v>
      </c>
      <c r="N2351" t="s">
        <v>5071</v>
      </c>
      <c r="O2351">
        <v>1</v>
      </c>
      <c r="P2351">
        <v>0</v>
      </c>
    </row>
    <row r="2352" spans="1:16" x14ac:dyDescent="0.3">
      <c r="A2352" t="s">
        <v>316</v>
      </c>
      <c r="B2352" s="1">
        <v>46066.09097222222</v>
      </c>
      <c r="C2352" t="s">
        <v>12</v>
      </c>
      <c r="D2352" t="s">
        <v>15</v>
      </c>
      <c r="E2352" t="s">
        <v>16</v>
      </c>
      <c r="F2352" t="s">
        <v>10</v>
      </c>
      <c r="G2352">
        <v>9.0972222222222218E-2</v>
      </c>
      <c r="H2352" s="1">
        <v>46066</v>
      </c>
      <c r="I2352">
        <v>2</v>
      </c>
      <c r="J2352">
        <v>1</v>
      </c>
      <c r="K2352">
        <v>2</v>
      </c>
      <c r="L2352">
        <v>2</v>
      </c>
      <c r="M2352" t="s">
        <v>5069</v>
      </c>
      <c r="N2352" t="s">
        <v>5069</v>
      </c>
      <c r="O2352">
        <v>1</v>
      </c>
      <c r="P2352">
        <v>0</v>
      </c>
    </row>
    <row r="2353" spans="1:16" x14ac:dyDescent="0.3">
      <c r="A2353" t="s">
        <v>1924</v>
      </c>
      <c r="B2353" s="1">
        <v>46066.138888888891</v>
      </c>
      <c r="C2353" t="s">
        <v>26</v>
      </c>
      <c r="D2353" t="s">
        <v>15</v>
      </c>
      <c r="E2353" t="s">
        <v>16</v>
      </c>
      <c r="F2353" t="s">
        <v>10</v>
      </c>
      <c r="G2353">
        <v>0.1388888888888889</v>
      </c>
      <c r="H2353" s="1">
        <v>46066</v>
      </c>
      <c r="I2353">
        <v>2</v>
      </c>
      <c r="J2353">
        <v>3</v>
      </c>
      <c r="K2353">
        <v>2</v>
      </c>
      <c r="L2353">
        <v>6</v>
      </c>
      <c r="M2353" t="s">
        <v>5071</v>
      </c>
      <c r="N2353" t="s">
        <v>5071</v>
      </c>
      <c r="O2353">
        <v>1</v>
      </c>
      <c r="P2353">
        <v>0</v>
      </c>
    </row>
    <row r="2354" spans="1:16" x14ac:dyDescent="0.3">
      <c r="A2354" t="s">
        <v>1363</v>
      </c>
      <c r="B2354" s="1">
        <v>46066.182638888888</v>
      </c>
      <c r="C2354" t="s">
        <v>7</v>
      </c>
      <c r="D2354" t="s">
        <v>18</v>
      </c>
      <c r="E2354" t="s">
        <v>19</v>
      </c>
      <c r="F2354" t="s">
        <v>20</v>
      </c>
      <c r="G2354">
        <v>0.18263888888888888</v>
      </c>
      <c r="H2354" s="1">
        <v>46066</v>
      </c>
      <c r="I2354">
        <v>2</v>
      </c>
      <c r="J2354">
        <v>3</v>
      </c>
      <c r="K2354">
        <v>2</v>
      </c>
      <c r="L2354">
        <v>6</v>
      </c>
      <c r="M2354" t="s">
        <v>5071</v>
      </c>
      <c r="N2354" t="s">
        <v>5071</v>
      </c>
      <c r="O2354">
        <v>1</v>
      </c>
      <c r="P2354">
        <v>0</v>
      </c>
    </row>
    <row r="2355" spans="1:16" x14ac:dyDescent="0.3">
      <c r="A2355" t="s">
        <v>1052</v>
      </c>
      <c r="B2355" s="1">
        <v>46066.201388888891</v>
      </c>
      <c r="C2355" t="s">
        <v>35</v>
      </c>
      <c r="D2355" t="s">
        <v>8</v>
      </c>
      <c r="E2355" t="s">
        <v>31</v>
      </c>
      <c r="F2355" t="s">
        <v>33</v>
      </c>
      <c r="G2355">
        <v>0.2013888888888889</v>
      </c>
      <c r="H2355" s="1">
        <v>46066</v>
      </c>
      <c r="I2355">
        <v>2</v>
      </c>
      <c r="J2355">
        <v>1</v>
      </c>
      <c r="K2355">
        <v>4</v>
      </c>
      <c r="L2355">
        <v>4</v>
      </c>
      <c r="M2355" t="s">
        <v>5069</v>
      </c>
      <c r="N2355" t="s">
        <v>5069</v>
      </c>
      <c r="O2355">
        <v>1</v>
      </c>
      <c r="P2355">
        <v>1</v>
      </c>
    </row>
    <row r="2356" spans="1:16" x14ac:dyDescent="0.3">
      <c r="A2356" t="s">
        <v>4850</v>
      </c>
      <c r="B2356" s="1">
        <v>46066.243750000001</v>
      </c>
      <c r="C2356" t="s">
        <v>40</v>
      </c>
      <c r="D2356" t="s">
        <v>18</v>
      </c>
      <c r="E2356" t="s">
        <v>16</v>
      </c>
      <c r="F2356" t="s">
        <v>10</v>
      </c>
      <c r="G2356">
        <v>0.24374999999999999</v>
      </c>
      <c r="H2356" s="1">
        <v>46066</v>
      </c>
      <c r="I2356">
        <v>2</v>
      </c>
      <c r="J2356">
        <v>5</v>
      </c>
      <c r="K2356">
        <v>2</v>
      </c>
      <c r="L2356">
        <v>10</v>
      </c>
      <c r="M2356" t="s">
        <v>5071</v>
      </c>
      <c r="N2356" t="s">
        <v>5071</v>
      </c>
      <c r="O2356">
        <v>1</v>
      </c>
      <c r="P2356">
        <v>0</v>
      </c>
    </row>
    <row r="2357" spans="1:16" x14ac:dyDescent="0.3">
      <c r="A2357" t="s">
        <v>3284</v>
      </c>
      <c r="B2357" s="1">
        <v>46066.268055555556</v>
      </c>
      <c r="C2357" t="s">
        <v>40</v>
      </c>
      <c r="D2357" t="s">
        <v>22</v>
      </c>
      <c r="E2357" t="s">
        <v>16</v>
      </c>
      <c r="F2357" t="s">
        <v>20</v>
      </c>
      <c r="G2357">
        <v>0.26805555555555555</v>
      </c>
      <c r="H2357" s="1">
        <v>46066</v>
      </c>
      <c r="I2357">
        <v>2</v>
      </c>
      <c r="J2357">
        <v>5</v>
      </c>
      <c r="K2357">
        <v>2</v>
      </c>
      <c r="L2357">
        <v>10</v>
      </c>
      <c r="M2357" t="s">
        <v>5071</v>
      </c>
      <c r="N2357" t="s">
        <v>5071</v>
      </c>
      <c r="O2357">
        <v>1</v>
      </c>
      <c r="P2357">
        <v>0</v>
      </c>
    </row>
    <row r="2358" spans="1:16" x14ac:dyDescent="0.3">
      <c r="A2358" t="s">
        <v>1559</v>
      </c>
      <c r="B2358" s="1">
        <v>46066.283333333333</v>
      </c>
      <c r="C2358" t="s">
        <v>7</v>
      </c>
      <c r="D2358" t="s">
        <v>15</v>
      </c>
      <c r="E2358" t="s">
        <v>19</v>
      </c>
      <c r="F2358" t="s">
        <v>20</v>
      </c>
      <c r="G2358">
        <v>0.28333333333333333</v>
      </c>
      <c r="H2358" s="1">
        <v>46066</v>
      </c>
      <c r="I2358">
        <v>2</v>
      </c>
      <c r="J2358">
        <v>3</v>
      </c>
      <c r="K2358">
        <v>2</v>
      </c>
      <c r="L2358">
        <v>6</v>
      </c>
      <c r="M2358" t="s">
        <v>5071</v>
      </c>
      <c r="N2358" t="s">
        <v>5071</v>
      </c>
      <c r="O2358">
        <v>1</v>
      </c>
      <c r="P2358">
        <v>0</v>
      </c>
    </row>
    <row r="2359" spans="1:16" x14ac:dyDescent="0.3">
      <c r="A2359" t="s">
        <v>2575</v>
      </c>
      <c r="B2359" s="1">
        <v>46066.296527777777</v>
      </c>
      <c r="C2359" t="s">
        <v>7</v>
      </c>
      <c r="D2359" t="s">
        <v>15</v>
      </c>
      <c r="E2359" t="s">
        <v>19</v>
      </c>
      <c r="F2359" t="s">
        <v>20</v>
      </c>
      <c r="G2359">
        <v>0.29652777777777778</v>
      </c>
      <c r="H2359" s="1">
        <v>46066</v>
      </c>
      <c r="I2359">
        <v>2</v>
      </c>
      <c r="J2359">
        <v>3</v>
      </c>
      <c r="K2359">
        <v>2</v>
      </c>
      <c r="L2359">
        <v>6</v>
      </c>
      <c r="M2359" t="s">
        <v>5071</v>
      </c>
      <c r="N2359" t="s">
        <v>5071</v>
      </c>
      <c r="O2359">
        <v>1</v>
      </c>
      <c r="P2359">
        <v>0</v>
      </c>
    </row>
    <row r="2360" spans="1:16" x14ac:dyDescent="0.3">
      <c r="A2360" t="s">
        <v>3480</v>
      </c>
      <c r="B2360" s="1">
        <v>46066.316666666666</v>
      </c>
      <c r="C2360" t="s">
        <v>7</v>
      </c>
      <c r="D2360" t="s">
        <v>18</v>
      </c>
      <c r="E2360" t="s">
        <v>19</v>
      </c>
      <c r="F2360" t="s">
        <v>53</v>
      </c>
      <c r="G2360">
        <v>0.31666666666666665</v>
      </c>
      <c r="H2360" s="1">
        <v>46066</v>
      </c>
      <c r="I2360">
        <v>2</v>
      </c>
      <c r="J2360">
        <v>3</v>
      </c>
      <c r="K2360">
        <v>5</v>
      </c>
      <c r="L2360">
        <v>15</v>
      </c>
      <c r="M2360" t="s">
        <v>5073</v>
      </c>
      <c r="N2360" t="s">
        <v>5073</v>
      </c>
      <c r="O2360">
        <v>1</v>
      </c>
      <c r="P2360">
        <v>1</v>
      </c>
    </row>
    <row r="2361" spans="1:16" x14ac:dyDescent="0.3">
      <c r="A2361" t="s">
        <v>1259</v>
      </c>
      <c r="B2361" s="1">
        <v>46066.325694444444</v>
      </c>
      <c r="C2361" t="s">
        <v>12</v>
      </c>
      <c r="D2361" t="s">
        <v>22</v>
      </c>
      <c r="E2361" t="s">
        <v>16</v>
      </c>
      <c r="F2361" t="s">
        <v>10</v>
      </c>
      <c r="G2361">
        <v>0.32569444444444445</v>
      </c>
      <c r="H2361" s="1">
        <v>46066</v>
      </c>
      <c r="I2361">
        <v>2</v>
      </c>
      <c r="J2361">
        <v>1</v>
      </c>
      <c r="K2361">
        <v>2</v>
      </c>
      <c r="L2361">
        <v>2</v>
      </c>
      <c r="M2361" t="s">
        <v>5069</v>
      </c>
      <c r="N2361" t="s">
        <v>5069</v>
      </c>
      <c r="O2361">
        <v>1</v>
      </c>
      <c r="P2361">
        <v>0</v>
      </c>
    </row>
    <row r="2362" spans="1:16" x14ac:dyDescent="0.3">
      <c r="A2362" t="s">
        <v>77</v>
      </c>
      <c r="B2362" s="1">
        <v>46066.334027777775</v>
      </c>
      <c r="C2362" t="s">
        <v>47</v>
      </c>
      <c r="D2362" t="s">
        <v>8</v>
      </c>
      <c r="E2362" t="s">
        <v>31</v>
      </c>
      <c r="F2362" t="s">
        <v>20</v>
      </c>
      <c r="G2362">
        <v>0.33402777777777776</v>
      </c>
      <c r="H2362" s="1">
        <v>46066</v>
      </c>
      <c r="I2362">
        <v>2</v>
      </c>
      <c r="J2362">
        <v>1</v>
      </c>
      <c r="K2362">
        <v>2</v>
      </c>
      <c r="L2362">
        <v>2</v>
      </c>
      <c r="M2362" t="s">
        <v>5069</v>
      </c>
      <c r="N2362" t="s">
        <v>5069</v>
      </c>
      <c r="O2362">
        <v>1</v>
      </c>
      <c r="P2362">
        <v>0</v>
      </c>
    </row>
    <row r="2363" spans="1:16" x14ac:dyDescent="0.3">
      <c r="A2363" t="s">
        <v>4114</v>
      </c>
      <c r="B2363" s="1">
        <v>46066.352083333331</v>
      </c>
      <c r="C2363" t="s">
        <v>40</v>
      </c>
      <c r="D2363" t="s">
        <v>18</v>
      </c>
      <c r="E2363" t="s">
        <v>16</v>
      </c>
      <c r="F2363" t="s">
        <v>10</v>
      </c>
      <c r="G2363">
        <v>0.35208333333333336</v>
      </c>
      <c r="H2363" s="1">
        <v>46066</v>
      </c>
      <c r="I2363">
        <v>2</v>
      </c>
      <c r="J2363">
        <v>5</v>
      </c>
      <c r="K2363">
        <v>2</v>
      </c>
      <c r="L2363">
        <v>10</v>
      </c>
      <c r="M2363" t="s">
        <v>5071</v>
      </c>
      <c r="N2363" t="s">
        <v>5071</v>
      </c>
      <c r="O2363">
        <v>1</v>
      </c>
      <c r="P2363">
        <v>0</v>
      </c>
    </row>
    <row r="2364" spans="1:16" x14ac:dyDescent="0.3">
      <c r="A2364" t="s">
        <v>2715</v>
      </c>
      <c r="B2364" s="1">
        <v>46066.364583333336</v>
      </c>
      <c r="C2364" t="s">
        <v>7</v>
      </c>
      <c r="D2364" t="s">
        <v>15</v>
      </c>
      <c r="E2364" t="s">
        <v>9</v>
      </c>
      <c r="F2364" t="s">
        <v>10</v>
      </c>
      <c r="G2364">
        <v>0.36458333333333331</v>
      </c>
      <c r="H2364" s="1">
        <v>46066</v>
      </c>
      <c r="I2364">
        <v>2</v>
      </c>
      <c r="J2364">
        <v>3</v>
      </c>
      <c r="K2364">
        <v>2</v>
      </c>
      <c r="L2364">
        <v>6</v>
      </c>
      <c r="M2364" t="s">
        <v>5071</v>
      </c>
      <c r="N2364" t="s">
        <v>5071</v>
      </c>
      <c r="O2364">
        <v>1</v>
      </c>
      <c r="P2364">
        <v>0</v>
      </c>
    </row>
    <row r="2365" spans="1:16" x14ac:dyDescent="0.3">
      <c r="A2365" t="s">
        <v>2113</v>
      </c>
      <c r="B2365" s="1">
        <v>46066.392361111109</v>
      </c>
      <c r="C2365" t="s">
        <v>7</v>
      </c>
      <c r="D2365" t="s">
        <v>22</v>
      </c>
      <c r="E2365" t="s">
        <v>19</v>
      </c>
      <c r="F2365" t="s">
        <v>10</v>
      </c>
      <c r="G2365">
        <v>0.3923611111111111</v>
      </c>
      <c r="H2365" s="1">
        <v>46066</v>
      </c>
      <c r="I2365">
        <v>2</v>
      </c>
      <c r="J2365">
        <v>3</v>
      </c>
      <c r="K2365">
        <v>2</v>
      </c>
      <c r="L2365">
        <v>6</v>
      </c>
      <c r="M2365" t="s">
        <v>5071</v>
      </c>
      <c r="N2365" t="s">
        <v>5071</v>
      </c>
      <c r="O2365">
        <v>1</v>
      </c>
      <c r="P2365">
        <v>0</v>
      </c>
    </row>
    <row r="2366" spans="1:16" x14ac:dyDescent="0.3">
      <c r="A2366" t="s">
        <v>789</v>
      </c>
      <c r="B2366" s="1">
        <v>46066.424305555556</v>
      </c>
      <c r="C2366" t="s">
        <v>7</v>
      </c>
      <c r="D2366" t="s">
        <v>18</v>
      </c>
      <c r="E2366" t="s">
        <v>19</v>
      </c>
      <c r="F2366" t="s">
        <v>33</v>
      </c>
      <c r="G2366">
        <v>0.42430555555555555</v>
      </c>
      <c r="H2366" s="1">
        <v>46066</v>
      </c>
      <c r="I2366">
        <v>2</v>
      </c>
      <c r="J2366">
        <v>3</v>
      </c>
      <c r="K2366">
        <v>4</v>
      </c>
      <c r="L2366">
        <v>12</v>
      </c>
      <c r="M2366" t="s">
        <v>5073</v>
      </c>
      <c r="N2366" t="s">
        <v>5073</v>
      </c>
      <c r="O2366">
        <v>1</v>
      </c>
      <c r="P2366">
        <v>1</v>
      </c>
    </row>
    <row r="2367" spans="1:16" x14ac:dyDescent="0.3">
      <c r="A2367" t="s">
        <v>2451</v>
      </c>
      <c r="B2367" s="1">
        <v>46066.445138888892</v>
      </c>
      <c r="C2367" t="s">
        <v>7</v>
      </c>
      <c r="D2367" t="s">
        <v>22</v>
      </c>
      <c r="E2367" t="s">
        <v>19</v>
      </c>
      <c r="F2367" t="s">
        <v>20</v>
      </c>
      <c r="G2367">
        <v>0.44513888888888886</v>
      </c>
      <c r="H2367" s="1">
        <v>46066</v>
      </c>
      <c r="I2367">
        <v>2</v>
      </c>
      <c r="J2367">
        <v>3</v>
      </c>
      <c r="K2367">
        <v>2</v>
      </c>
      <c r="L2367">
        <v>6</v>
      </c>
      <c r="M2367" t="s">
        <v>5071</v>
      </c>
      <c r="N2367" t="s">
        <v>5071</v>
      </c>
      <c r="O2367">
        <v>1</v>
      </c>
      <c r="P2367">
        <v>0</v>
      </c>
    </row>
    <row r="2368" spans="1:16" x14ac:dyDescent="0.3">
      <c r="A2368" t="s">
        <v>3086</v>
      </c>
      <c r="B2368" s="1">
        <v>46066.446527777778</v>
      </c>
      <c r="C2368" t="s">
        <v>7</v>
      </c>
      <c r="D2368" t="s">
        <v>22</v>
      </c>
      <c r="E2368" t="s">
        <v>19</v>
      </c>
      <c r="F2368" t="s">
        <v>10</v>
      </c>
      <c r="G2368">
        <v>0.4465277777777778</v>
      </c>
      <c r="H2368" s="1">
        <v>46066</v>
      </c>
      <c r="I2368">
        <v>2</v>
      </c>
      <c r="J2368">
        <v>3</v>
      </c>
      <c r="K2368">
        <v>2</v>
      </c>
      <c r="L2368">
        <v>6</v>
      </c>
      <c r="M2368" t="s">
        <v>5071</v>
      </c>
      <c r="N2368" t="s">
        <v>5071</v>
      </c>
      <c r="O2368">
        <v>1</v>
      </c>
      <c r="P2368">
        <v>0</v>
      </c>
    </row>
    <row r="2369" spans="1:16" x14ac:dyDescent="0.3">
      <c r="A2369" t="s">
        <v>1885</v>
      </c>
      <c r="B2369" s="1">
        <v>46066.466666666667</v>
      </c>
      <c r="C2369" t="s">
        <v>7</v>
      </c>
      <c r="D2369" t="s">
        <v>22</v>
      </c>
      <c r="E2369" t="s">
        <v>19</v>
      </c>
      <c r="F2369" t="s">
        <v>53</v>
      </c>
      <c r="G2369">
        <v>0.46666666666666667</v>
      </c>
      <c r="H2369" s="1">
        <v>46066</v>
      </c>
      <c r="I2369">
        <v>2</v>
      </c>
      <c r="J2369">
        <v>3</v>
      </c>
      <c r="K2369">
        <v>5</v>
      </c>
      <c r="L2369">
        <v>15</v>
      </c>
      <c r="M2369" t="s">
        <v>5073</v>
      </c>
      <c r="N2369" t="s">
        <v>5073</v>
      </c>
      <c r="O2369">
        <v>1</v>
      </c>
      <c r="P2369">
        <v>1</v>
      </c>
    </row>
    <row r="2370" spans="1:16" x14ac:dyDescent="0.3">
      <c r="A2370" t="s">
        <v>1488</v>
      </c>
      <c r="B2370" s="1">
        <v>46066.469444444447</v>
      </c>
      <c r="C2370" t="s">
        <v>7</v>
      </c>
      <c r="D2370" t="s">
        <v>22</v>
      </c>
      <c r="E2370" t="s">
        <v>19</v>
      </c>
      <c r="F2370" t="s">
        <v>20</v>
      </c>
      <c r="G2370">
        <v>0.46944444444444444</v>
      </c>
      <c r="H2370" s="1">
        <v>46066</v>
      </c>
      <c r="I2370">
        <v>2</v>
      </c>
      <c r="J2370">
        <v>3</v>
      </c>
      <c r="K2370">
        <v>2</v>
      </c>
      <c r="L2370">
        <v>6</v>
      </c>
      <c r="M2370" t="s">
        <v>5071</v>
      </c>
      <c r="N2370" t="s">
        <v>5071</v>
      </c>
      <c r="O2370">
        <v>1</v>
      </c>
      <c r="P2370">
        <v>0</v>
      </c>
    </row>
    <row r="2371" spans="1:16" x14ac:dyDescent="0.3">
      <c r="A2371" t="s">
        <v>3718</v>
      </c>
      <c r="B2371" s="1">
        <v>46066.480555555558</v>
      </c>
      <c r="C2371" t="s">
        <v>47</v>
      </c>
      <c r="D2371" t="s">
        <v>8</v>
      </c>
      <c r="E2371" t="s">
        <v>9</v>
      </c>
      <c r="F2371" t="s">
        <v>20</v>
      </c>
      <c r="G2371">
        <v>0.48055555555555557</v>
      </c>
      <c r="H2371" s="1">
        <v>46066</v>
      </c>
      <c r="I2371">
        <v>2</v>
      </c>
      <c r="J2371">
        <v>1</v>
      </c>
      <c r="K2371">
        <v>2</v>
      </c>
      <c r="L2371">
        <v>2</v>
      </c>
      <c r="M2371" t="s">
        <v>5069</v>
      </c>
      <c r="N2371" t="s">
        <v>5069</v>
      </c>
      <c r="O2371">
        <v>1</v>
      </c>
      <c r="P2371">
        <v>0</v>
      </c>
    </row>
    <row r="2372" spans="1:16" x14ac:dyDescent="0.3">
      <c r="A2372" t="s">
        <v>101</v>
      </c>
      <c r="B2372" s="1">
        <v>46066.481944444444</v>
      </c>
      <c r="C2372" t="s">
        <v>7</v>
      </c>
      <c r="D2372" t="s">
        <v>22</v>
      </c>
      <c r="E2372" t="s">
        <v>19</v>
      </c>
      <c r="F2372" t="s">
        <v>10</v>
      </c>
      <c r="G2372">
        <v>0.48194444444444445</v>
      </c>
      <c r="H2372" s="1">
        <v>46066</v>
      </c>
      <c r="I2372">
        <v>2</v>
      </c>
      <c r="J2372">
        <v>3</v>
      </c>
      <c r="K2372">
        <v>2</v>
      </c>
      <c r="L2372">
        <v>6</v>
      </c>
      <c r="M2372" t="s">
        <v>5071</v>
      </c>
      <c r="N2372" t="s">
        <v>5071</v>
      </c>
      <c r="O2372">
        <v>1</v>
      </c>
      <c r="P2372">
        <v>0</v>
      </c>
    </row>
    <row r="2373" spans="1:16" x14ac:dyDescent="0.3">
      <c r="A2373" t="s">
        <v>3773</v>
      </c>
      <c r="B2373" s="1">
        <v>46066.48333333333</v>
      </c>
      <c r="C2373" t="s">
        <v>12</v>
      </c>
      <c r="D2373" t="s">
        <v>8</v>
      </c>
      <c r="E2373" t="s">
        <v>16</v>
      </c>
      <c r="F2373" t="s">
        <v>33</v>
      </c>
      <c r="G2373">
        <v>0.48333333333333334</v>
      </c>
      <c r="H2373" s="1">
        <v>46066</v>
      </c>
      <c r="I2373">
        <v>2</v>
      </c>
      <c r="J2373">
        <v>1</v>
      </c>
      <c r="K2373">
        <v>4</v>
      </c>
      <c r="L2373">
        <v>4</v>
      </c>
      <c r="M2373" t="s">
        <v>5069</v>
      </c>
      <c r="N2373" t="s">
        <v>5069</v>
      </c>
      <c r="O2373">
        <v>1</v>
      </c>
      <c r="P2373">
        <v>1</v>
      </c>
    </row>
    <row r="2374" spans="1:16" x14ac:dyDescent="0.3">
      <c r="A2374" t="s">
        <v>534</v>
      </c>
      <c r="B2374" s="1">
        <v>46066.496527777781</v>
      </c>
      <c r="C2374" t="s">
        <v>7</v>
      </c>
      <c r="D2374" t="s">
        <v>22</v>
      </c>
      <c r="E2374" t="s">
        <v>16</v>
      </c>
      <c r="F2374" t="s">
        <v>10</v>
      </c>
      <c r="G2374">
        <v>0.49652777777777779</v>
      </c>
      <c r="H2374" s="1">
        <v>46066</v>
      </c>
      <c r="I2374">
        <v>2</v>
      </c>
      <c r="J2374">
        <v>3</v>
      </c>
      <c r="K2374">
        <v>2</v>
      </c>
      <c r="L2374">
        <v>6</v>
      </c>
      <c r="M2374" t="s">
        <v>5071</v>
      </c>
      <c r="N2374" t="s">
        <v>5071</v>
      </c>
      <c r="O2374">
        <v>1</v>
      </c>
      <c r="P2374">
        <v>0</v>
      </c>
    </row>
    <row r="2375" spans="1:16" x14ac:dyDescent="0.3">
      <c r="A2375" t="s">
        <v>4915</v>
      </c>
      <c r="B2375" s="1">
        <v>46066.5</v>
      </c>
      <c r="C2375" t="s">
        <v>47</v>
      </c>
      <c r="D2375" t="s">
        <v>18</v>
      </c>
      <c r="E2375" t="s">
        <v>19</v>
      </c>
      <c r="F2375" t="s">
        <v>10</v>
      </c>
      <c r="G2375">
        <v>0.5</v>
      </c>
      <c r="H2375" s="1">
        <v>46066</v>
      </c>
      <c r="I2375">
        <v>2</v>
      </c>
      <c r="J2375">
        <v>1</v>
      </c>
      <c r="K2375">
        <v>2</v>
      </c>
      <c r="L2375">
        <v>2</v>
      </c>
      <c r="M2375" t="s">
        <v>5069</v>
      </c>
      <c r="N2375" t="s">
        <v>5069</v>
      </c>
      <c r="O2375">
        <v>1</v>
      </c>
      <c r="P2375">
        <v>0</v>
      </c>
    </row>
    <row r="2376" spans="1:16" x14ac:dyDescent="0.3">
      <c r="A2376" t="s">
        <v>702</v>
      </c>
      <c r="B2376" s="1">
        <v>46066.509027777778</v>
      </c>
      <c r="C2376" t="s">
        <v>7</v>
      </c>
      <c r="D2376" t="s">
        <v>8</v>
      </c>
      <c r="E2376" t="s">
        <v>19</v>
      </c>
      <c r="F2376" t="s">
        <v>20</v>
      </c>
      <c r="G2376">
        <v>0.50902777777777775</v>
      </c>
      <c r="H2376" s="1">
        <v>46066</v>
      </c>
      <c r="I2376">
        <v>2</v>
      </c>
      <c r="J2376">
        <v>3</v>
      </c>
      <c r="K2376">
        <v>2</v>
      </c>
      <c r="L2376">
        <v>6</v>
      </c>
      <c r="M2376" t="s">
        <v>5071</v>
      </c>
      <c r="N2376" t="s">
        <v>5071</v>
      </c>
      <c r="O2376">
        <v>1</v>
      </c>
      <c r="P2376">
        <v>0</v>
      </c>
    </row>
    <row r="2377" spans="1:16" x14ac:dyDescent="0.3">
      <c r="A2377" t="s">
        <v>3517</v>
      </c>
      <c r="B2377" s="1">
        <v>46066.53402777778</v>
      </c>
      <c r="C2377" t="s">
        <v>7</v>
      </c>
      <c r="D2377" t="s">
        <v>18</v>
      </c>
      <c r="E2377" t="s">
        <v>19</v>
      </c>
      <c r="F2377" t="s">
        <v>10</v>
      </c>
      <c r="G2377">
        <v>0.53402777777777777</v>
      </c>
      <c r="H2377" s="1">
        <v>46066</v>
      </c>
      <c r="I2377">
        <v>2</v>
      </c>
      <c r="J2377">
        <v>3</v>
      </c>
      <c r="K2377">
        <v>2</v>
      </c>
      <c r="L2377">
        <v>6</v>
      </c>
      <c r="M2377" t="s">
        <v>5071</v>
      </c>
      <c r="N2377" t="s">
        <v>5071</v>
      </c>
      <c r="O2377">
        <v>1</v>
      </c>
      <c r="P2377">
        <v>0</v>
      </c>
    </row>
    <row r="2378" spans="1:16" x14ac:dyDescent="0.3">
      <c r="A2378" t="s">
        <v>3305</v>
      </c>
      <c r="B2378" s="1">
        <v>46066.560416666667</v>
      </c>
      <c r="C2378" t="s">
        <v>47</v>
      </c>
      <c r="D2378" t="s">
        <v>18</v>
      </c>
      <c r="E2378" t="s">
        <v>31</v>
      </c>
      <c r="F2378" t="s">
        <v>10</v>
      </c>
      <c r="G2378">
        <v>0.56041666666666667</v>
      </c>
      <c r="H2378" s="1">
        <v>46066</v>
      </c>
      <c r="I2378">
        <v>2</v>
      </c>
      <c r="J2378">
        <v>1</v>
      </c>
      <c r="K2378">
        <v>2</v>
      </c>
      <c r="L2378">
        <v>2</v>
      </c>
      <c r="M2378" t="s">
        <v>5069</v>
      </c>
      <c r="N2378" t="s">
        <v>5069</v>
      </c>
      <c r="O2378">
        <v>1</v>
      </c>
      <c r="P2378">
        <v>0</v>
      </c>
    </row>
    <row r="2379" spans="1:16" x14ac:dyDescent="0.3">
      <c r="A2379" t="s">
        <v>1718</v>
      </c>
      <c r="B2379" s="1">
        <v>46066.574305555558</v>
      </c>
      <c r="C2379" t="s">
        <v>7</v>
      </c>
      <c r="D2379" t="s">
        <v>22</v>
      </c>
      <c r="E2379" t="s">
        <v>31</v>
      </c>
      <c r="F2379" t="s">
        <v>10</v>
      </c>
      <c r="G2379">
        <v>0.57430555555555551</v>
      </c>
      <c r="H2379" s="1">
        <v>46066</v>
      </c>
      <c r="I2379">
        <v>2</v>
      </c>
      <c r="J2379">
        <v>3</v>
      </c>
      <c r="K2379">
        <v>2</v>
      </c>
      <c r="L2379">
        <v>6</v>
      </c>
      <c r="M2379" t="s">
        <v>5071</v>
      </c>
      <c r="N2379" t="s">
        <v>5071</v>
      </c>
      <c r="O2379">
        <v>1</v>
      </c>
      <c r="P2379">
        <v>0</v>
      </c>
    </row>
    <row r="2380" spans="1:16" x14ac:dyDescent="0.3">
      <c r="A2380" t="s">
        <v>2274</v>
      </c>
      <c r="B2380" s="1">
        <v>46066.602083333331</v>
      </c>
      <c r="C2380" t="s">
        <v>7</v>
      </c>
      <c r="D2380" t="s">
        <v>18</v>
      </c>
      <c r="E2380" t="s">
        <v>19</v>
      </c>
      <c r="F2380" t="s">
        <v>13</v>
      </c>
      <c r="G2380">
        <v>0.6020833333333333</v>
      </c>
      <c r="H2380" s="1">
        <v>46066</v>
      </c>
      <c r="I2380">
        <v>2</v>
      </c>
      <c r="J2380">
        <v>3</v>
      </c>
      <c r="K2380">
        <v>1</v>
      </c>
      <c r="L2380">
        <v>3</v>
      </c>
      <c r="M2380" t="s">
        <v>5069</v>
      </c>
      <c r="N2380" t="s">
        <v>5069</v>
      </c>
      <c r="O2380">
        <v>1</v>
      </c>
      <c r="P2380">
        <v>0</v>
      </c>
    </row>
    <row r="2381" spans="1:16" x14ac:dyDescent="0.3">
      <c r="A2381" t="s">
        <v>3852</v>
      </c>
      <c r="B2381" s="1">
        <v>46066.648611111108</v>
      </c>
      <c r="C2381" t="s">
        <v>35</v>
      </c>
      <c r="D2381" t="s">
        <v>8</v>
      </c>
      <c r="E2381" t="s">
        <v>31</v>
      </c>
      <c r="F2381" t="s">
        <v>10</v>
      </c>
      <c r="G2381">
        <v>0.64861111111111114</v>
      </c>
      <c r="H2381" s="1">
        <v>46066</v>
      </c>
      <c r="I2381">
        <v>2</v>
      </c>
      <c r="J2381">
        <v>1</v>
      </c>
      <c r="K2381">
        <v>2</v>
      </c>
      <c r="L2381">
        <v>2</v>
      </c>
      <c r="M2381" t="s">
        <v>5069</v>
      </c>
      <c r="N2381" t="s">
        <v>5069</v>
      </c>
      <c r="O2381">
        <v>1</v>
      </c>
      <c r="P2381">
        <v>0</v>
      </c>
    </row>
    <row r="2382" spans="1:16" x14ac:dyDescent="0.3">
      <c r="A2382" t="s">
        <v>892</v>
      </c>
      <c r="B2382" s="1">
        <v>46066.729166666664</v>
      </c>
      <c r="C2382" t="s">
        <v>26</v>
      </c>
      <c r="D2382" t="s">
        <v>22</v>
      </c>
      <c r="E2382" t="s">
        <v>16</v>
      </c>
      <c r="F2382" t="s">
        <v>20</v>
      </c>
      <c r="G2382">
        <v>0.72916666666666663</v>
      </c>
      <c r="H2382" s="1">
        <v>46066</v>
      </c>
      <c r="I2382">
        <v>2</v>
      </c>
      <c r="J2382">
        <v>3</v>
      </c>
      <c r="K2382">
        <v>2</v>
      </c>
      <c r="L2382">
        <v>6</v>
      </c>
      <c r="M2382" t="s">
        <v>5071</v>
      </c>
      <c r="N2382" t="s">
        <v>5071</v>
      </c>
      <c r="O2382">
        <v>1</v>
      </c>
      <c r="P2382">
        <v>0</v>
      </c>
    </row>
    <row r="2383" spans="1:16" x14ac:dyDescent="0.3">
      <c r="A2383" t="s">
        <v>4375</v>
      </c>
      <c r="B2383" s="1">
        <v>46066.734722222223</v>
      </c>
      <c r="C2383" t="s">
        <v>47</v>
      </c>
      <c r="D2383" t="s">
        <v>15</v>
      </c>
      <c r="E2383" t="s">
        <v>9</v>
      </c>
      <c r="F2383" t="s">
        <v>10</v>
      </c>
      <c r="G2383">
        <v>0.73472222222222228</v>
      </c>
      <c r="H2383" s="1">
        <v>46066</v>
      </c>
      <c r="I2383">
        <v>2</v>
      </c>
      <c r="J2383">
        <v>1</v>
      </c>
      <c r="K2383">
        <v>2</v>
      </c>
      <c r="L2383">
        <v>2</v>
      </c>
      <c r="M2383" t="s">
        <v>5069</v>
      </c>
      <c r="N2383" t="s">
        <v>5069</v>
      </c>
      <c r="O2383">
        <v>1</v>
      </c>
      <c r="P2383">
        <v>0</v>
      </c>
    </row>
    <row r="2384" spans="1:16" x14ac:dyDescent="0.3">
      <c r="A2384" t="s">
        <v>3407</v>
      </c>
      <c r="B2384" s="1">
        <v>46066.739583333336</v>
      </c>
      <c r="C2384" t="s">
        <v>7</v>
      </c>
      <c r="D2384" t="s">
        <v>18</v>
      </c>
      <c r="E2384" t="s">
        <v>19</v>
      </c>
      <c r="F2384" t="s">
        <v>33</v>
      </c>
      <c r="G2384">
        <v>0.73958333333333337</v>
      </c>
      <c r="H2384" s="1">
        <v>46066</v>
      </c>
      <c r="I2384">
        <v>2</v>
      </c>
      <c r="J2384">
        <v>3</v>
      </c>
      <c r="K2384">
        <v>4</v>
      </c>
      <c r="L2384">
        <v>12</v>
      </c>
      <c r="M2384" t="s">
        <v>5073</v>
      </c>
      <c r="N2384" t="s">
        <v>5073</v>
      </c>
      <c r="O2384">
        <v>1</v>
      </c>
      <c r="P2384">
        <v>1</v>
      </c>
    </row>
    <row r="2385" spans="1:16" x14ac:dyDescent="0.3">
      <c r="A2385" t="s">
        <v>1950</v>
      </c>
      <c r="B2385" s="1">
        <v>46066.739583333336</v>
      </c>
      <c r="C2385" t="s">
        <v>7</v>
      </c>
      <c r="D2385" t="s">
        <v>18</v>
      </c>
      <c r="E2385" t="s">
        <v>19</v>
      </c>
      <c r="F2385" t="s">
        <v>10</v>
      </c>
      <c r="G2385">
        <v>0.73958333333333337</v>
      </c>
      <c r="H2385" s="1">
        <v>46066</v>
      </c>
      <c r="I2385">
        <v>2</v>
      </c>
      <c r="J2385">
        <v>3</v>
      </c>
      <c r="K2385">
        <v>2</v>
      </c>
      <c r="L2385">
        <v>6</v>
      </c>
      <c r="M2385" t="s">
        <v>5071</v>
      </c>
      <c r="N2385" t="s">
        <v>5071</v>
      </c>
      <c r="O2385">
        <v>1</v>
      </c>
      <c r="P2385">
        <v>0</v>
      </c>
    </row>
    <row r="2386" spans="1:16" x14ac:dyDescent="0.3">
      <c r="A2386" t="s">
        <v>756</v>
      </c>
      <c r="B2386" s="1">
        <v>46066.754166666666</v>
      </c>
      <c r="C2386" t="s">
        <v>35</v>
      </c>
      <c r="D2386" t="s">
        <v>22</v>
      </c>
      <c r="E2386" t="s">
        <v>16</v>
      </c>
      <c r="F2386" t="s">
        <v>10</v>
      </c>
      <c r="G2386">
        <v>0.75416666666666665</v>
      </c>
      <c r="H2386" s="1">
        <v>46066</v>
      </c>
      <c r="I2386">
        <v>2</v>
      </c>
      <c r="J2386">
        <v>1</v>
      </c>
      <c r="K2386">
        <v>2</v>
      </c>
      <c r="L2386">
        <v>2</v>
      </c>
      <c r="M2386" t="s">
        <v>5069</v>
      </c>
      <c r="N2386" t="s">
        <v>5069</v>
      </c>
      <c r="O2386">
        <v>1</v>
      </c>
      <c r="P2386">
        <v>0</v>
      </c>
    </row>
    <row r="2387" spans="1:16" x14ac:dyDescent="0.3">
      <c r="A2387" t="s">
        <v>4291</v>
      </c>
      <c r="B2387" s="1">
        <v>46066.768055555556</v>
      </c>
      <c r="C2387" t="s">
        <v>12</v>
      </c>
      <c r="D2387" t="s">
        <v>15</v>
      </c>
      <c r="E2387" t="s">
        <v>31</v>
      </c>
      <c r="F2387" t="s">
        <v>13</v>
      </c>
      <c r="G2387">
        <v>0.7680555555555556</v>
      </c>
      <c r="H2387" s="1">
        <v>46066</v>
      </c>
      <c r="I2387">
        <v>2</v>
      </c>
      <c r="J2387">
        <v>1</v>
      </c>
      <c r="K2387">
        <v>1</v>
      </c>
      <c r="L2387">
        <v>1</v>
      </c>
      <c r="M2387" t="s">
        <v>5069</v>
      </c>
      <c r="N2387" t="s">
        <v>5069</v>
      </c>
      <c r="O2387">
        <v>1</v>
      </c>
      <c r="P2387">
        <v>0</v>
      </c>
    </row>
    <row r="2388" spans="1:16" x14ac:dyDescent="0.3">
      <c r="A2388" t="s">
        <v>923</v>
      </c>
      <c r="B2388" s="1">
        <v>46066.788194444445</v>
      </c>
      <c r="C2388" t="s">
        <v>47</v>
      </c>
      <c r="D2388" t="s">
        <v>18</v>
      </c>
      <c r="E2388" t="s">
        <v>31</v>
      </c>
      <c r="F2388" t="s">
        <v>10</v>
      </c>
      <c r="G2388">
        <v>0.78819444444444442</v>
      </c>
      <c r="H2388" s="1">
        <v>46066</v>
      </c>
      <c r="I2388">
        <v>2</v>
      </c>
      <c r="J2388">
        <v>1</v>
      </c>
      <c r="K2388">
        <v>2</v>
      </c>
      <c r="L2388">
        <v>2</v>
      </c>
      <c r="M2388" t="s">
        <v>5069</v>
      </c>
      <c r="N2388" t="s">
        <v>5069</v>
      </c>
      <c r="O2388">
        <v>1</v>
      </c>
      <c r="P2388">
        <v>0</v>
      </c>
    </row>
    <row r="2389" spans="1:16" x14ac:dyDescent="0.3">
      <c r="A2389" t="s">
        <v>2423</v>
      </c>
      <c r="B2389" s="1">
        <v>46066.80972222222</v>
      </c>
      <c r="C2389" t="s">
        <v>7</v>
      </c>
      <c r="D2389" t="s">
        <v>18</v>
      </c>
      <c r="E2389" t="s">
        <v>19</v>
      </c>
      <c r="F2389" t="s">
        <v>10</v>
      </c>
      <c r="G2389">
        <v>0.80972222222222223</v>
      </c>
      <c r="H2389" s="1">
        <v>46066</v>
      </c>
      <c r="I2389">
        <v>2</v>
      </c>
      <c r="J2389">
        <v>3</v>
      </c>
      <c r="K2389">
        <v>2</v>
      </c>
      <c r="L2389">
        <v>6</v>
      </c>
      <c r="M2389" t="s">
        <v>5071</v>
      </c>
      <c r="N2389" t="s">
        <v>5071</v>
      </c>
      <c r="O2389">
        <v>1</v>
      </c>
      <c r="P2389">
        <v>0</v>
      </c>
    </row>
    <row r="2390" spans="1:16" x14ac:dyDescent="0.3">
      <c r="A2390" t="s">
        <v>4836</v>
      </c>
      <c r="B2390" s="1">
        <v>46066.852083333331</v>
      </c>
      <c r="C2390" t="s">
        <v>7</v>
      </c>
      <c r="D2390" t="s">
        <v>8</v>
      </c>
      <c r="E2390" t="s">
        <v>16</v>
      </c>
      <c r="F2390" t="s">
        <v>20</v>
      </c>
      <c r="G2390">
        <v>0.8520833333333333</v>
      </c>
      <c r="H2390" s="1">
        <v>46066</v>
      </c>
      <c r="I2390">
        <v>2</v>
      </c>
      <c r="J2390">
        <v>3</v>
      </c>
      <c r="K2390">
        <v>2</v>
      </c>
      <c r="L2390">
        <v>6</v>
      </c>
      <c r="M2390" t="s">
        <v>5071</v>
      </c>
      <c r="N2390" t="s">
        <v>5071</v>
      </c>
      <c r="O2390">
        <v>1</v>
      </c>
      <c r="P2390">
        <v>0</v>
      </c>
    </row>
    <row r="2391" spans="1:16" x14ac:dyDescent="0.3">
      <c r="A2391" t="s">
        <v>3414</v>
      </c>
      <c r="B2391" s="1">
        <v>46066.859027777777</v>
      </c>
      <c r="C2391" t="s">
        <v>35</v>
      </c>
      <c r="D2391" t="s">
        <v>15</v>
      </c>
      <c r="E2391" t="s">
        <v>16</v>
      </c>
      <c r="F2391" t="s">
        <v>13</v>
      </c>
      <c r="G2391">
        <v>0.85902777777777772</v>
      </c>
      <c r="H2391" s="1">
        <v>46066</v>
      </c>
      <c r="I2391">
        <v>2</v>
      </c>
      <c r="J2391">
        <v>1</v>
      </c>
      <c r="K2391">
        <v>1</v>
      </c>
      <c r="L2391">
        <v>1</v>
      </c>
      <c r="M2391" t="s">
        <v>5069</v>
      </c>
      <c r="N2391" t="s">
        <v>5069</v>
      </c>
      <c r="O2391">
        <v>1</v>
      </c>
      <c r="P2391">
        <v>0</v>
      </c>
    </row>
    <row r="2392" spans="1:16" x14ac:dyDescent="0.3">
      <c r="A2392" t="s">
        <v>4303</v>
      </c>
      <c r="B2392" s="1">
        <v>46066.863194444442</v>
      </c>
      <c r="C2392" t="s">
        <v>7</v>
      </c>
      <c r="D2392" t="s">
        <v>22</v>
      </c>
      <c r="E2392" t="s">
        <v>19</v>
      </c>
      <c r="F2392" t="s">
        <v>53</v>
      </c>
      <c r="G2392">
        <v>0.86319444444444449</v>
      </c>
      <c r="H2392" s="1">
        <v>46066</v>
      </c>
      <c r="I2392">
        <v>2</v>
      </c>
      <c r="J2392">
        <v>3</v>
      </c>
      <c r="K2392">
        <v>5</v>
      </c>
      <c r="L2392">
        <v>15</v>
      </c>
      <c r="M2392" t="s">
        <v>5073</v>
      </c>
      <c r="N2392" t="s">
        <v>5073</v>
      </c>
      <c r="O2392">
        <v>1</v>
      </c>
      <c r="P2392">
        <v>1</v>
      </c>
    </row>
    <row r="2393" spans="1:16" x14ac:dyDescent="0.3">
      <c r="A2393" t="s">
        <v>453</v>
      </c>
      <c r="B2393" s="1">
        <v>46066.893750000003</v>
      </c>
      <c r="C2393" t="s">
        <v>40</v>
      </c>
      <c r="D2393" t="s">
        <v>18</v>
      </c>
      <c r="E2393" t="s">
        <v>16</v>
      </c>
      <c r="F2393" t="s">
        <v>10</v>
      </c>
      <c r="G2393">
        <v>0.89375000000000004</v>
      </c>
      <c r="H2393" s="1">
        <v>46066</v>
      </c>
      <c r="I2393">
        <v>2</v>
      </c>
      <c r="J2393">
        <v>5</v>
      </c>
      <c r="K2393">
        <v>2</v>
      </c>
      <c r="L2393">
        <v>10</v>
      </c>
      <c r="M2393" t="s">
        <v>5071</v>
      </c>
      <c r="N2393" t="s">
        <v>5071</v>
      </c>
      <c r="O2393">
        <v>1</v>
      </c>
      <c r="P2393">
        <v>0</v>
      </c>
    </row>
    <row r="2394" spans="1:16" x14ac:dyDescent="0.3">
      <c r="A2394" t="s">
        <v>2299</v>
      </c>
      <c r="B2394" s="1">
        <v>46066.9</v>
      </c>
      <c r="C2394" t="s">
        <v>7</v>
      </c>
      <c r="D2394" t="s">
        <v>22</v>
      </c>
      <c r="E2394" t="s">
        <v>19</v>
      </c>
      <c r="F2394" t="s">
        <v>20</v>
      </c>
      <c r="G2394">
        <v>0.9</v>
      </c>
      <c r="H2394" s="1">
        <v>46066</v>
      </c>
      <c r="I2394">
        <v>2</v>
      </c>
      <c r="J2394">
        <v>3</v>
      </c>
      <c r="K2394">
        <v>2</v>
      </c>
      <c r="L2394">
        <v>6</v>
      </c>
      <c r="M2394" t="s">
        <v>5071</v>
      </c>
      <c r="N2394" t="s">
        <v>5071</v>
      </c>
      <c r="O2394">
        <v>1</v>
      </c>
      <c r="P2394">
        <v>0</v>
      </c>
    </row>
    <row r="2395" spans="1:16" x14ac:dyDescent="0.3">
      <c r="A2395" t="s">
        <v>3240</v>
      </c>
      <c r="B2395" s="1">
        <v>46066.9</v>
      </c>
      <c r="C2395" t="s">
        <v>7</v>
      </c>
      <c r="D2395" t="s">
        <v>15</v>
      </c>
      <c r="E2395" t="s">
        <v>19</v>
      </c>
      <c r="F2395" t="s">
        <v>33</v>
      </c>
      <c r="G2395">
        <v>0.9</v>
      </c>
      <c r="H2395" s="1">
        <v>46066</v>
      </c>
      <c r="I2395">
        <v>2</v>
      </c>
      <c r="J2395">
        <v>3</v>
      </c>
      <c r="K2395">
        <v>4</v>
      </c>
      <c r="L2395">
        <v>12</v>
      </c>
      <c r="M2395" t="s">
        <v>5073</v>
      </c>
      <c r="N2395" t="s">
        <v>5073</v>
      </c>
      <c r="O2395">
        <v>1</v>
      </c>
      <c r="P2395">
        <v>1</v>
      </c>
    </row>
    <row r="2396" spans="1:16" x14ac:dyDescent="0.3">
      <c r="A2396" t="s">
        <v>130</v>
      </c>
      <c r="B2396" s="1">
        <v>46066.964583333334</v>
      </c>
      <c r="C2396" t="s">
        <v>7</v>
      </c>
      <c r="D2396" t="s">
        <v>22</v>
      </c>
      <c r="E2396" t="s">
        <v>19</v>
      </c>
      <c r="F2396" t="s">
        <v>10</v>
      </c>
      <c r="G2396">
        <v>0.96458333333333335</v>
      </c>
      <c r="H2396" s="1">
        <v>46066</v>
      </c>
      <c r="I2396">
        <v>2</v>
      </c>
      <c r="J2396">
        <v>3</v>
      </c>
      <c r="K2396">
        <v>2</v>
      </c>
      <c r="L2396">
        <v>6</v>
      </c>
      <c r="M2396" t="s">
        <v>5071</v>
      </c>
      <c r="N2396" t="s">
        <v>5071</v>
      </c>
      <c r="O2396">
        <v>1</v>
      </c>
      <c r="P2396">
        <v>0</v>
      </c>
    </row>
    <row r="2397" spans="1:16" x14ac:dyDescent="0.3">
      <c r="A2397" t="s">
        <v>4553</v>
      </c>
      <c r="B2397" s="1">
        <v>46066.966666666667</v>
      </c>
      <c r="C2397" t="s">
        <v>7</v>
      </c>
      <c r="D2397" t="s">
        <v>15</v>
      </c>
      <c r="E2397" t="s">
        <v>19</v>
      </c>
      <c r="F2397" t="s">
        <v>20</v>
      </c>
      <c r="G2397">
        <v>0.96666666666666667</v>
      </c>
      <c r="H2397" s="1">
        <v>46066</v>
      </c>
      <c r="I2397">
        <v>2</v>
      </c>
      <c r="J2397">
        <v>3</v>
      </c>
      <c r="K2397">
        <v>2</v>
      </c>
      <c r="L2397">
        <v>6</v>
      </c>
      <c r="M2397" t="s">
        <v>5071</v>
      </c>
      <c r="N2397" t="s">
        <v>5071</v>
      </c>
      <c r="O2397">
        <v>1</v>
      </c>
      <c r="P2397">
        <v>0</v>
      </c>
    </row>
    <row r="2398" spans="1:16" x14ac:dyDescent="0.3">
      <c r="A2398" t="s">
        <v>1163</v>
      </c>
      <c r="B2398" s="1">
        <v>46066.986111111109</v>
      </c>
      <c r="C2398" t="s">
        <v>7</v>
      </c>
      <c r="D2398" t="s">
        <v>22</v>
      </c>
      <c r="E2398" t="s">
        <v>19</v>
      </c>
      <c r="F2398" t="s">
        <v>20</v>
      </c>
      <c r="G2398">
        <v>0.98611111111111116</v>
      </c>
      <c r="H2398" s="1">
        <v>46066</v>
      </c>
      <c r="I2398">
        <v>2</v>
      </c>
      <c r="J2398">
        <v>3</v>
      </c>
      <c r="K2398">
        <v>2</v>
      </c>
      <c r="L2398">
        <v>6</v>
      </c>
      <c r="M2398" t="s">
        <v>5071</v>
      </c>
      <c r="N2398" t="s">
        <v>5071</v>
      </c>
      <c r="O2398">
        <v>1</v>
      </c>
      <c r="P2398">
        <v>0</v>
      </c>
    </row>
    <row r="2399" spans="1:16" x14ac:dyDescent="0.3">
      <c r="A2399" t="s">
        <v>2625</v>
      </c>
      <c r="B2399" s="1">
        <v>46066.989583333336</v>
      </c>
      <c r="C2399" t="s">
        <v>7</v>
      </c>
      <c r="D2399" t="s">
        <v>8</v>
      </c>
      <c r="E2399" t="s">
        <v>19</v>
      </c>
      <c r="F2399" t="s">
        <v>20</v>
      </c>
      <c r="G2399">
        <v>0.98958333333333337</v>
      </c>
      <c r="H2399" s="1">
        <v>46066</v>
      </c>
      <c r="I2399">
        <v>2</v>
      </c>
      <c r="J2399">
        <v>3</v>
      </c>
      <c r="K2399">
        <v>2</v>
      </c>
      <c r="L2399">
        <v>6</v>
      </c>
      <c r="M2399" t="s">
        <v>5071</v>
      </c>
      <c r="N2399" t="s">
        <v>5071</v>
      </c>
      <c r="O2399">
        <v>1</v>
      </c>
      <c r="P2399">
        <v>0</v>
      </c>
    </row>
    <row r="2400" spans="1:16" x14ac:dyDescent="0.3">
      <c r="A2400" t="s">
        <v>2810</v>
      </c>
      <c r="B2400" s="1">
        <v>46067</v>
      </c>
      <c r="C2400" t="s">
        <v>7</v>
      </c>
      <c r="D2400" t="s">
        <v>22</v>
      </c>
      <c r="E2400" t="s">
        <v>9</v>
      </c>
      <c r="F2400" t="s">
        <v>13</v>
      </c>
      <c r="G2400">
        <v>0</v>
      </c>
      <c r="H2400" s="1">
        <v>46067</v>
      </c>
      <c r="I2400">
        <v>2</v>
      </c>
      <c r="J2400">
        <v>3</v>
      </c>
      <c r="K2400">
        <v>1</v>
      </c>
      <c r="L2400">
        <v>3</v>
      </c>
      <c r="M2400" t="s">
        <v>5069</v>
      </c>
      <c r="N2400" t="s">
        <v>5069</v>
      </c>
      <c r="O2400">
        <v>1</v>
      </c>
      <c r="P2400">
        <v>0</v>
      </c>
    </row>
    <row r="2401" spans="1:16" x14ac:dyDescent="0.3">
      <c r="A2401" t="s">
        <v>3019</v>
      </c>
      <c r="B2401" s="1">
        <v>46067.019444444442</v>
      </c>
      <c r="C2401" t="s">
        <v>7</v>
      </c>
      <c r="D2401" t="s">
        <v>8</v>
      </c>
      <c r="E2401" t="s">
        <v>19</v>
      </c>
      <c r="F2401" t="s">
        <v>20</v>
      </c>
      <c r="G2401">
        <v>1.9444444444444445E-2</v>
      </c>
      <c r="H2401" s="1">
        <v>46067</v>
      </c>
      <c r="I2401">
        <v>2</v>
      </c>
      <c r="J2401">
        <v>3</v>
      </c>
      <c r="K2401">
        <v>2</v>
      </c>
      <c r="L2401">
        <v>6</v>
      </c>
      <c r="M2401" t="s">
        <v>5071</v>
      </c>
      <c r="N2401" t="s">
        <v>5071</v>
      </c>
      <c r="O2401">
        <v>1</v>
      </c>
      <c r="P2401">
        <v>0</v>
      </c>
    </row>
    <row r="2402" spans="1:16" x14ac:dyDescent="0.3">
      <c r="A2402" t="s">
        <v>4427</v>
      </c>
      <c r="B2402" s="1">
        <v>46067.020833333336</v>
      </c>
      <c r="C2402" t="s">
        <v>47</v>
      </c>
      <c r="D2402" t="s">
        <v>22</v>
      </c>
      <c r="E2402" t="s">
        <v>31</v>
      </c>
      <c r="F2402" t="s">
        <v>10</v>
      </c>
      <c r="G2402">
        <v>2.0833333333333332E-2</v>
      </c>
      <c r="H2402" s="1">
        <v>46067</v>
      </c>
      <c r="I2402">
        <v>2</v>
      </c>
      <c r="J2402">
        <v>1</v>
      </c>
      <c r="K2402">
        <v>2</v>
      </c>
      <c r="L2402">
        <v>2</v>
      </c>
      <c r="M2402" t="s">
        <v>5069</v>
      </c>
      <c r="N2402" t="s">
        <v>5069</v>
      </c>
      <c r="O2402">
        <v>1</v>
      </c>
      <c r="P2402">
        <v>0</v>
      </c>
    </row>
    <row r="2403" spans="1:16" x14ac:dyDescent="0.3">
      <c r="A2403" t="s">
        <v>2970</v>
      </c>
      <c r="B2403" s="1">
        <v>46067.027777777781</v>
      </c>
      <c r="C2403" t="s">
        <v>7</v>
      </c>
      <c r="D2403" t="s">
        <v>22</v>
      </c>
      <c r="E2403" t="s">
        <v>19</v>
      </c>
      <c r="F2403" t="s">
        <v>10</v>
      </c>
      <c r="G2403">
        <v>2.7777777777777776E-2</v>
      </c>
      <c r="H2403" s="1">
        <v>46067</v>
      </c>
      <c r="I2403">
        <v>2</v>
      </c>
      <c r="J2403">
        <v>3</v>
      </c>
      <c r="K2403">
        <v>2</v>
      </c>
      <c r="L2403">
        <v>6</v>
      </c>
      <c r="M2403" t="s">
        <v>5071</v>
      </c>
      <c r="N2403" t="s">
        <v>5071</v>
      </c>
      <c r="O2403">
        <v>1</v>
      </c>
      <c r="P2403">
        <v>0</v>
      </c>
    </row>
    <row r="2404" spans="1:16" x14ac:dyDescent="0.3">
      <c r="A2404" t="s">
        <v>4683</v>
      </c>
      <c r="B2404" s="1">
        <v>46067.02847222222</v>
      </c>
      <c r="C2404" t="s">
        <v>26</v>
      </c>
      <c r="D2404" t="s">
        <v>18</v>
      </c>
      <c r="E2404" t="s">
        <v>31</v>
      </c>
      <c r="F2404" t="s">
        <v>20</v>
      </c>
      <c r="G2404">
        <v>2.8472222222222222E-2</v>
      </c>
      <c r="H2404" s="1">
        <v>46067</v>
      </c>
      <c r="I2404">
        <v>2</v>
      </c>
      <c r="J2404">
        <v>3</v>
      </c>
      <c r="K2404">
        <v>2</v>
      </c>
      <c r="L2404">
        <v>6</v>
      </c>
      <c r="M2404" t="s">
        <v>5071</v>
      </c>
      <c r="N2404" t="s">
        <v>5071</v>
      </c>
      <c r="O2404">
        <v>1</v>
      </c>
      <c r="P2404">
        <v>0</v>
      </c>
    </row>
    <row r="2405" spans="1:16" x14ac:dyDescent="0.3">
      <c r="A2405" t="s">
        <v>781</v>
      </c>
      <c r="B2405" s="1">
        <v>46067.040277777778</v>
      </c>
      <c r="C2405" t="s">
        <v>35</v>
      </c>
      <c r="D2405" t="s">
        <v>18</v>
      </c>
      <c r="E2405" t="s">
        <v>31</v>
      </c>
      <c r="F2405" t="s">
        <v>13</v>
      </c>
      <c r="G2405">
        <v>4.027777777777778E-2</v>
      </c>
      <c r="H2405" s="1">
        <v>46067</v>
      </c>
      <c r="I2405">
        <v>2</v>
      </c>
      <c r="J2405">
        <v>1</v>
      </c>
      <c r="K2405">
        <v>1</v>
      </c>
      <c r="L2405">
        <v>1</v>
      </c>
      <c r="M2405" t="s">
        <v>5069</v>
      </c>
      <c r="N2405" t="s">
        <v>5069</v>
      </c>
      <c r="O2405">
        <v>1</v>
      </c>
      <c r="P2405">
        <v>0</v>
      </c>
    </row>
    <row r="2406" spans="1:16" x14ac:dyDescent="0.3">
      <c r="A2406" t="s">
        <v>1820</v>
      </c>
      <c r="B2406" s="1">
        <v>46067.042361111111</v>
      </c>
      <c r="C2406" t="s">
        <v>7</v>
      </c>
      <c r="D2406" t="s">
        <v>8</v>
      </c>
      <c r="E2406" t="s">
        <v>19</v>
      </c>
      <c r="F2406" t="s">
        <v>33</v>
      </c>
      <c r="G2406">
        <v>4.2361111111111113E-2</v>
      </c>
      <c r="H2406" s="1">
        <v>46067</v>
      </c>
      <c r="I2406">
        <v>2</v>
      </c>
      <c r="J2406">
        <v>3</v>
      </c>
      <c r="K2406">
        <v>4</v>
      </c>
      <c r="L2406">
        <v>12</v>
      </c>
      <c r="M2406" t="s">
        <v>5073</v>
      </c>
      <c r="N2406" t="s">
        <v>5073</v>
      </c>
      <c r="O2406">
        <v>1</v>
      </c>
      <c r="P2406">
        <v>1</v>
      </c>
    </row>
    <row r="2407" spans="1:16" x14ac:dyDescent="0.3">
      <c r="A2407" t="s">
        <v>1835</v>
      </c>
      <c r="B2407" s="1">
        <v>46067.059027777781</v>
      </c>
      <c r="C2407" t="s">
        <v>7</v>
      </c>
      <c r="D2407" t="s">
        <v>22</v>
      </c>
      <c r="E2407" t="s">
        <v>9</v>
      </c>
      <c r="F2407" t="s">
        <v>20</v>
      </c>
      <c r="G2407">
        <v>5.9027777777777776E-2</v>
      </c>
      <c r="H2407" s="1">
        <v>46067</v>
      </c>
      <c r="I2407">
        <v>2</v>
      </c>
      <c r="J2407">
        <v>3</v>
      </c>
      <c r="K2407">
        <v>2</v>
      </c>
      <c r="L2407">
        <v>6</v>
      </c>
      <c r="M2407" t="s">
        <v>5071</v>
      </c>
      <c r="N2407" t="s">
        <v>5071</v>
      </c>
      <c r="O2407">
        <v>1</v>
      </c>
      <c r="P2407">
        <v>0</v>
      </c>
    </row>
    <row r="2408" spans="1:16" x14ac:dyDescent="0.3">
      <c r="A2408" t="s">
        <v>4933</v>
      </c>
      <c r="B2408" s="1">
        <v>46067.068749999999</v>
      </c>
      <c r="C2408" t="s">
        <v>12</v>
      </c>
      <c r="D2408" t="s">
        <v>18</v>
      </c>
      <c r="E2408" t="s">
        <v>19</v>
      </c>
      <c r="F2408" t="s">
        <v>33</v>
      </c>
      <c r="G2408">
        <v>6.8750000000000006E-2</v>
      </c>
      <c r="H2408" s="1">
        <v>46067</v>
      </c>
      <c r="I2408">
        <v>2</v>
      </c>
      <c r="J2408">
        <v>1</v>
      </c>
      <c r="K2408">
        <v>4</v>
      </c>
      <c r="L2408">
        <v>4</v>
      </c>
      <c r="M2408" t="s">
        <v>5069</v>
      </c>
      <c r="N2408" t="s">
        <v>5069</v>
      </c>
      <c r="O2408">
        <v>1</v>
      </c>
      <c r="P2408">
        <v>1</v>
      </c>
    </row>
    <row r="2409" spans="1:16" x14ac:dyDescent="0.3">
      <c r="A2409" t="s">
        <v>681</v>
      </c>
      <c r="B2409" s="1">
        <v>46067.086111111108</v>
      </c>
      <c r="C2409" t="s">
        <v>7</v>
      </c>
      <c r="D2409" t="s">
        <v>22</v>
      </c>
      <c r="E2409" t="s">
        <v>19</v>
      </c>
      <c r="F2409" t="s">
        <v>20</v>
      </c>
      <c r="G2409">
        <v>8.611111111111111E-2</v>
      </c>
      <c r="H2409" s="1">
        <v>46067</v>
      </c>
      <c r="I2409">
        <v>2</v>
      </c>
      <c r="J2409">
        <v>3</v>
      </c>
      <c r="K2409">
        <v>2</v>
      </c>
      <c r="L2409">
        <v>6</v>
      </c>
      <c r="M2409" t="s">
        <v>5071</v>
      </c>
      <c r="N2409" t="s">
        <v>5071</v>
      </c>
      <c r="O2409">
        <v>1</v>
      </c>
      <c r="P2409">
        <v>0</v>
      </c>
    </row>
    <row r="2410" spans="1:16" x14ac:dyDescent="0.3">
      <c r="A2410" t="s">
        <v>2709</v>
      </c>
      <c r="B2410" s="1">
        <v>46067.087500000001</v>
      </c>
      <c r="C2410" t="s">
        <v>12</v>
      </c>
      <c r="D2410" t="s">
        <v>8</v>
      </c>
      <c r="E2410" t="s">
        <v>9</v>
      </c>
      <c r="F2410" t="s">
        <v>10</v>
      </c>
      <c r="G2410">
        <v>8.7499999999999994E-2</v>
      </c>
      <c r="H2410" s="1">
        <v>46067</v>
      </c>
      <c r="I2410">
        <v>2</v>
      </c>
      <c r="J2410">
        <v>1</v>
      </c>
      <c r="K2410">
        <v>2</v>
      </c>
      <c r="L2410">
        <v>2</v>
      </c>
      <c r="M2410" t="s">
        <v>5069</v>
      </c>
      <c r="N2410" t="s">
        <v>5069</v>
      </c>
      <c r="O2410">
        <v>1</v>
      </c>
      <c r="P2410">
        <v>0</v>
      </c>
    </row>
    <row r="2411" spans="1:16" x14ac:dyDescent="0.3">
      <c r="A2411" t="s">
        <v>3336</v>
      </c>
      <c r="B2411" s="1">
        <v>46067.117361111108</v>
      </c>
      <c r="C2411" t="s">
        <v>7</v>
      </c>
      <c r="D2411" t="s">
        <v>15</v>
      </c>
      <c r="E2411" t="s">
        <v>19</v>
      </c>
      <c r="F2411" t="s">
        <v>20</v>
      </c>
      <c r="G2411">
        <v>0.11736111111111111</v>
      </c>
      <c r="H2411" s="1">
        <v>46067</v>
      </c>
      <c r="I2411">
        <v>2</v>
      </c>
      <c r="J2411">
        <v>3</v>
      </c>
      <c r="K2411">
        <v>2</v>
      </c>
      <c r="L2411">
        <v>6</v>
      </c>
      <c r="M2411" t="s">
        <v>5071</v>
      </c>
      <c r="N2411" t="s">
        <v>5071</v>
      </c>
      <c r="O2411">
        <v>1</v>
      </c>
      <c r="P2411">
        <v>0</v>
      </c>
    </row>
    <row r="2412" spans="1:16" x14ac:dyDescent="0.3">
      <c r="A2412" t="s">
        <v>522</v>
      </c>
      <c r="B2412" s="1">
        <v>46067.125694444447</v>
      </c>
      <c r="C2412" t="s">
        <v>7</v>
      </c>
      <c r="D2412" t="s">
        <v>8</v>
      </c>
      <c r="E2412" t="s">
        <v>31</v>
      </c>
      <c r="F2412" t="s">
        <v>13</v>
      </c>
      <c r="G2412">
        <v>0.12569444444444444</v>
      </c>
      <c r="H2412" s="1">
        <v>46067</v>
      </c>
      <c r="I2412">
        <v>2</v>
      </c>
      <c r="J2412">
        <v>3</v>
      </c>
      <c r="K2412">
        <v>1</v>
      </c>
      <c r="L2412">
        <v>3</v>
      </c>
      <c r="M2412" t="s">
        <v>5069</v>
      </c>
      <c r="N2412" t="s">
        <v>5069</v>
      </c>
      <c r="O2412">
        <v>1</v>
      </c>
      <c r="P2412">
        <v>0</v>
      </c>
    </row>
    <row r="2413" spans="1:16" x14ac:dyDescent="0.3">
      <c r="A2413" t="s">
        <v>3846</v>
      </c>
      <c r="B2413" s="1">
        <v>46067.140277777777</v>
      </c>
      <c r="C2413" t="s">
        <v>7</v>
      </c>
      <c r="D2413" t="s">
        <v>15</v>
      </c>
      <c r="E2413" t="s">
        <v>19</v>
      </c>
      <c r="F2413" t="s">
        <v>10</v>
      </c>
      <c r="G2413">
        <v>0.14027777777777778</v>
      </c>
      <c r="H2413" s="1">
        <v>46067</v>
      </c>
      <c r="I2413">
        <v>2</v>
      </c>
      <c r="J2413">
        <v>3</v>
      </c>
      <c r="K2413">
        <v>2</v>
      </c>
      <c r="L2413">
        <v>6</v>
      </c>
      <c r="M2413" t="s">
        <v>5071</v>
      </c>
      <c r="N2413" t="s">
        <v>5071</v>
      </c>
      <c r="O2413">
        <v>1</v>
      </c>
      <c r="P2413">
        <v>0</v>
      </c>
    </row>
    <row r="2414" spans="1:16" x14ac:dyDescent="0.3">
      <c r="A2414" t="s">
        <v>700</v>
      </c>
      <c r="B2414" s="1">
        <v>46067.149305555555</v>
      </c>
      <c r="C2414" t="s">
        <v>47</v>
      </c>
      <c r="D2414" t="s">
        <v>15</v>
      </c>
      <c r="E2414" t="s">
        <v>31</v>
      </c>
      <c r="F2414" t="s">
        <v>10</v>
      </c>
      <c r="G2414">
        <v>0.14930555555555555</v>
      </c>
      <c r="H2414" s="1">
        <v>46067</v>
      </c>
      <c r="I2414">
        <v>2</v>
      </c>
      <c r="J2414">
        <v>1</v>
      </c>
      <c r="K2414">
        <v>2</v>
      </c>
      <c r="L2414">
        <v>2</v>
      </c>
      <c r="M2414" t="s">
        <v>5069</v>
      </c>
      <c r="N2414" t="s">
        <v>5069</v>
      </c>
      <c r="O2414">
        <v>1</v>
      </c>
      <c r="P2414">
        <v>0</v>
      </c>
    </row>
    <row r="2415" spans="1:16" x14ac:dyDescent="0.3">
      <c r="A2415" t="s">
        <v>1062</v>
      </c>
      <c r="B2415" s="1">
        <v>46067.15625</v>
      </c>
      <c r="C2415" t="s">
        <v>12</v>
      </c>
      <c r="D2415" t="s">
        <v>15</v>
      </c>
      <c r="E2415" t="s">
        <v>9</v>
      </c>
      <c r="F2415" t="s">
        <v>33</v>
      </c>
      <c r="G2415">
        <v>0.15625</v>
      </c>
      <c r="H2415" s="1">
        <v>46067</v>
      </c>
      <c r="I2415">
        <v>2</v>
      </c>
      <c r="J2415">
        <v>1</v>
      </c>
      <c r="K2415">
        <v>4</v>
      </c>
      <c r="L2415">
        <v>4</v>
      </c>
      <c r="M2415" t="s">
        <v>5069</v>
      </c>
      <c r="N2415" t="s">
        <v>5069</v>
      </c>
      <c r="O2415">
        <v>1</v>
      </c>
      <c r="P2415">
        <v>1</v>
      </c>
    </row>
    <row r="2416" spans="1:16" x14ac:dyDescent="0.3">
      <c r="A2416" t="s">
        <v>592</v>
      </c>
      <c r="B2416" s="1">
        <v>46067.176388888889</v>
      </c>
      <c r="C2416" t="s">
        <v>40</v>
      </c>
      <c r="D2416" t="s">
        <v>22</v>
      </c>
      <c r="E2416" t="s">
        <v>16</v>
      </c>
      <c r="F2416" t="s">
        <v>20</v>
      </c>
      <c r="G2416">
        <v>0.1763888888888889</v>
      </c>
      <c r="H2416" s="1">
        <v>46067</v>
      </c>
      <c r="I2416">
        <v>2</v>
      </c>
      <c r="J2416">
        <v>5</v>
      </c>
      <c r="K2416">
        <v>2</v>
      </c>
      <c r="L2416">
        <v>10</v>
      </c>
      <c r="M2416" t="s">
        <v>5071</v>
      </c>
      <c r="N2416" t="s">
        <v>5071</v>
      </c>
      <c r="O2416">
        <v>1</v>
      </c>
      <c r="P2416">
        <v>0</v>
      </c>
    </row>
    <row r="2417" spans="1:16" x14ac:dyDescent="0.3">
      <c r="A2417" t="s">
        <v>1841</v>
      </c>
      <c r="B2417" s="1">
        <v>46067.177083333336</v>
      </c>
      <c r="C2417" t="s">
        <v>35</v>
      </c>
      <c r="D2417" t="s">
        <v>15</v>
      </c>
      <c r="E2417" t="s">
        <v>19</v>
      </c>
      <c r="F2417" t="s">
        <v>20</v>
      </c>
      <c r="G2417">
        <v>0.17708333333333334</v>
      </c>
      <c r="H2417" s="1">
        <v>46067</v>
      </c>
      <c r="I2417">
        <v>2</v>
      </c>
      <c r="J2417">
        <v>1</v>
      </c>
      <c r="K2417">
        <v>2</v>
      </c>
      <c r="L2417">
        <v>2</v>
      </c>
      <c r="M2417" t="s">
        <v>5069</v>
      </c>
      <c r="N2417" t="s">
        <v>5069</v>
      </c>
      <c r="O2417">
        <v>1</v>
      </c>
      <c r="P2417">
        <v>0</v>
      </c>
    </row>
    <row r="2418" spans="1:16" x14ac:dyDescent="0.3">
      <c r="A2418" t="s">
        <v>3289</v>
      </c>
      <c r="B2418" s="1">
        <v>46067.189583333333</v>
      </c>
      <c r="C2418" t="s">
        <v>7</v>
      </c>
      <c r="D2418" t="s">
        <v>8</v>
      </c>
      <c r="E2418" t="s">
        <v>19</v>
      </c>
      <c r="F2418" t="s">
        <v>10</v>
      </c>
      <c r="G2418">
        <v>0.18958333333333333</v>
      </c>
      <c r="H2418" s="1">
        <v>46067</v>
      </c>
      <c r="I2418">
        <v>2</v>
      </c>
      <c r="J2418">
        <v>3</v>
      </c>
      <c r="K2418">
        <v>2</v>
      </c>
      <c r="L2418">
        <v>6</v>
      </c>
      <c r="M2418" t="s">
        <v>5071</v>
      </c>
      <c r="N2418" t="s">
        <v>5071</v>
      </c>
      <c r="O2418">
        <v>1</v>
      </c>
      <c r="P2418">
        <v>0</v>
      </c>
    </row>
    <row r="2419" spans="1:16" x14ac:dyDescent="0.3">
      <c r="A2419" t="s">
        <v>2248</v>
      </c>
      <c r="B2419" s="1">
        <v>46067.195138888892</v>
      </c>
      <c r="C2419" t="s">
        <v>7</v>
      </c>
      <c r="D2419" t="s">
        <v>8</v>
      </c>
      <c r="E2419" t="s">
        <v>9</v>
      </c>
      <c r="F2419" t="s">
        <v>13</v>
      </c>
      <c r="G2419">
        <v>0.19513888888888889</v>
      </c>
      <c r="H2419" s="1">
        <v>46067</v>
      </c>
      <c r="I2419">
        <v>2</v>
      </c>
      <c r="J2419">
        <v>3</v>
      </c>
      <c r="K2419">
        <v>1</v>
      </c>
      <c r="L2419">
        <v>3</v>
      </c>
      <c r="M2419" t="s">
        <v>5069</v>
      </c>
      <c r="N2419" t="s">
        <v>5069</v>
      </c>
      <c r="O2419">
        <v>1</v>
      </c>
      <c r="P2419">
        <v>0</v>
      </c>
    </row>
    <row r="2420" spans="1:16" x14ac:dyDescent="0.3">
      <c r="A2420" t="s">
        <v>4822</v>
      </c>
      <c r="B2420" s="1">
        <v>46067.203472222223</v>
      </c>
      <c r="C2420" t="s">
        <v>12</v>
      </c>
      <c r="D2420" t="s">
        <v>8</v>
      </c>
      <c r="E2420" t="s">
        <v>16</v>
      </c>
      <c r="F2420" t="s">
        <v>10</v>
      </c>
      <c r="G2420">
        <v>0.20347222222222222</v>
      </c>
      <c r="H2420" s="1">
        <v>46067</v>
      </c>
      <c r="I2420">
        <v>2</v>
      </c>
      <c r="J2420">
        <v>1</v>
      </c>
      <c r="K2420">
        <v>2</v>
      </c>
      <c r="L2420">
        <v>2</v>
      </c>
      <c r="M2420" t="s">
        <v>5069</v>
      </c>
      <c r="N2420" t="s">
        <v>5069</v>
      </c>
      <c r="O2420">
        <v>1</v>
      </c>
      <c r="P2420">
        <v>0</v>
      </c>
    </row>
    <row r="2421" spans="1:16" x14ac:dyDescent="0.3">
      <c r="A2421" t="s">
        <v>111</v>
      </c>
      <c r="B2421" s="1">
        <v>46067.23541666667</v>
      </c>
      <c r="C2421" t="s">
        <v>40</v>
      </c>
      <c r="D2421" t="s">
        <v>8</v>
      </c>
      <c r="E2421" t="s">
        <v>16</v>
      </c>
      <c r="F2421" t="s">
        <v>10</v>
      </c>
      <c r="G2421">
        <v>0.23541666666666666</v>
      </c>
      <c r="H2421" s="1">
        <v>46067</v>
      </c>
      <c r="I2421">
        <v>2</v>
      </c>
      <c r="J2421">
        <v>5</v>
      </c>
      <c r="K2421">
        <v>2</v>
      </c>
      <c r="L2421">
        <v>10</v>
      </c>
      <c r="M2421" t="s">
        <v>5071</v>
      </c>
      <c r="N2421" t="s">
        <v>5071</v>
      </c>
      <c r="O2421">
        <v>1</v>
      </c>
      <c r="P2421">
        <v>0</v>
      </c>
    </row>
    <row r="2422" spans="1:16" x14ac:dyDescent="0.3">
      <c r="A2422" t="s">
        <v>4104</v>
      </c>
      <c r="B2422" s="1">
        <v>46067.236111111109</v>
      </c>
      <c r="C2422" t="s">
        <v>40</v>
      </c>
      <c r="D2422" t="s">
        <v>15</v>
      </c>
      <c r="E2422" t="s">
        <v>16</v>
      </c>
      <c r="F2422" t="s">
        <v>10</v>
      </c>
      <c r="G2422">
        <v>0.2361111111111111</v>
      </c>
      <c r="H2422" s="1">
        <v>46067</v>
      </c>
      <c r="I2422">
        <v>2</v>
      </c>
      <c r="J2422">
        <v>5</v>
      </c>
      <c r="K2422">
        <v>2</v>
      </c>
      <c r="L2422">
        <v>10</v>
      </c>
      <c r="M2422" t="s">
        <v>5071</v>
      </c>
      <c r="N2422" t="s">
        <v>5071</v>
      </c>
      <c r="O2422">
        <v>1</v>
      </c>
      <c r="P2422">
        <v>0</v>
      </c>
    </row>
    <row r="2423" spans="1:16" x14ac:dyDescent="0.3">
      <c r="A2423" t="s">
        <v>1379</v>
      </c>
      <c r="B2423" s="1">
        <v>46067.268750000003</v>
      </c>
      <c r="C2423" t="s">
        <v>40</v>
      </c>
      <c r="D2423" t="s">
        <v>18</v>
      </c>
      <c r="E2423" t="s">
        <v>16</v>
      </c>
      <c r="F2423" t="s">
        <v>33</v>
      </c>
      <c r="G2423">
        <v>0.26874999999999999</v>
      </c>
      <c r="H2423" s="1">
        <v>46067</v>
      </c>
      <c r="I2423">
        <v>2</v>
      </c>
      <c r="J2423">
        <v>5</v>
      </c>
      <c r="K2423">
        <v>4</v>
      </c>
      <c r="L2423">
        <v>20</v>
      </c>
      <c r="M2423" t="s">
        <v>5075</v>
      </c>
      <c r="N2423" t="s">
        <v>5076</v>
      </c>
      <c r="O2423">
        <v>1</v>
      </c>
      <c r="P2423">
        <v>1</v>
      </c>
    </row>
    <row r="2424" spans="1:16" x14ac:dyDescent="0.3">
      <c r="A2424" t="s">
        <v>2662</v>
      </c>
      <c r="B2424" s="1">
        <v>46067.276388888888</v>
      </c>
      <c r="C2424" t="s">
        <v>47</v>
      </c>
      <c r="D2424" t="s">
        <v>22</v>
      </c>
      <c r="E2424" t="s">
        <v>9</v>
      </c>
      <c r="F2424" t="s">
        <v>10</v>
      </c>
      <c r="G2424">
        <v>0.27638888888888891</v>
      </c>
      <c r="H2424" s="1">
        <v>46067</v>
      </c>
      <c r="I2424">
        <v>2</v>
      </c>
      <c r="J2424">
        <v>1</v>
      </c>
      <c r="K2424">
        <v>2</v>
      </c>
      <c r="L2424">
        <v>2</v>
      </c>
      <c r="M2424" t="s">
        <v>5069</v>
      </c>
      <c r="N2424" t="s">
        <v>5069</v>
      </c>
      <c r="O2424">
        <v>1</v>
      </c>
      <c r="P2424">
        <v>0</v>
      </c>
    </row>
    <row r="2425" spans="1:16" x14ac:dyDescent="0.3">
      <c r="A2425" t="s">
        <v>1383</v>
      </c>
      <c r="B2425" s="1">
        <v>46067.28402777778</v>
      </c>
      <c r="C2425" t="s">
        <v>7</v>
      </c>
      <c r="D2425" t="s">
        <v>8</v>
      </c>
      <c r="E2425" t="s">
        <v>19</v>
      </c>
      <c r="F2425" t="s">
        <v>10</v>
      </c>
      <c r="G2425">
        <v>0.28402777777777777</v>
      </c>
      <c r="H2425" s="1">
        <v>46067</v>
      </c>
      <c r="I2425">
        <v>2</v>
      </c>
      <c r="J2425">
        <v>3</v>
      </c>
      <c r="K2425">
        <v>2</v>
      </c>
      <c r="L2425">
        <v>6</v>
      </c>
      <c r="M2425" t="s">
        <v>5071</v>
      </c>
      <c r="N2425" t="s">
        <v>5071</v>
      </c>
      <c r="O2425">
        <v>1</v>
      </c>
      <c r="P2425">
        <v>0</v>
      </c>
    </row>
    <row r="2426" spans="1:16" x14ac:dyDescent="0.3">
      <c r="A2426" t="s">
        <v>1918</v>
      </c>
      <c r="B2426" s="1">
        <v>46067.287499999999</v>
      </c>
      <c r="C2426" t="s">
        <v>7</v>
      </c>
      <c r="D2426" t="s">
        <v>22</v>
      </c>
      <c r="E2426" t="s">
        <v>9</v>
      </c>
      <c r="F2426" t="s">
        <v>10</v>
      </c>
      <c r="G2426">
        <v>0.28749999999999998</v>
      </c>
      <c r="H2426" s="1">
        <v>46067</v>
      </c>
      <c r="I2426">
        <v>2</v>
      </c>
      <c r="J2426">
        <v>3</v>
      </c>
      <c r="K2426">
        <v>2</v>
      </c>
      <c r="L2426">
        <v>6</v>
      </c>
      <c r="M2426" t="s">
        <v>5071</v>
      </c>
      <c r="N2426" t="s">
        <v>5071</v>
      </c>
      <c r="O2426">
        <v>1</v>
      </c>
      <c r="P2426">
        <v>0</v>
      </c>
    </row>
    <row r="2427" spans="1:16" x14ac:dyDescent="0.3">
      <c r="A2427" t="s">
        <v>543</v>
      </c>
      <c r="B2427" s="1">
        <v>46067.299305555556</v>
      </c>
      <c r="C2427" t="s">
        <v>12</v>
      </c>
      <c r="D2427" t="s">
        <v>8</v>
      </c>
      <c r="E2427" t="s">
        <v>9</v>
      </c>
      <c r="F2427" t="s">
        <v>13</v>
      </c>
      <c r="G2427">
        <v>0.29930555555555555</v>
      </c>
      <c r="H2427" s="1">
        <v>46067</v>
      </c>
      <c r="I2427">
        <v>2</v>
      </c>
      <c r="J2427">
        <v>1</v>
      </c>
      <c r="K2427">
        <v>1</v>
      </c>
      <c r="L2427">
        <v>1</v>
      </c>
      <c r="M2427" t="s">
        <v>5069</v>
      </c>
      <c r="N2427" t="s">
        <v>5069</v>
      </c>
      <c r="O2427">
        <v>1</v>
      </c>
      <c r="P2427">
        <v>0</v>
      </c>
    </row>
    <row r="2428" spans="1:16" x14ac:dyDescent="0.3">
      <c r="A2428" t="s">
        <v>3929</v>
      </c>
      <c r="B2428" s="1">
        <v>46067.322222222225</v>
      </c>
      <c r="C2428" t="s">
        <v>35</v>
      </c>
      <c r="D2428" t="s">
        <v>22</v>
      </c>
      <c r="E2428" t="s">
        <v>31</v>
      </c>
      <c r="F2428" t="s">
        <v>20</v>
      </c>
      <c r="G2428">
        <v>0.32222222222222224</v>
      </c>
      <c r="H2428" s="1">
        <v>46067</v>
      </c>
      <c r="I2428">
        <v>2</v>
      </c>
      <c r="J2428">
        <v>1</v>
      </c>
      <c r="K2428">
        <v>2</v>
      </c>
      <c r="L2428">
        <v>2</v>
      </c>
      <c r="M2428" t="s">
        <v>5069</v>
      </c>
      <c r="N2428" t="s">
        <v>5069</v>
      </c>
      <c r="O2428">
        <v>1</v>
      </c>
      <c r="P2428">
        <v>0</v>
      </c>
    </row>
    <row r="2429" spans="1:16" x14ac:dyDescent="0.3">
      <c r="A2429" t="s">
        <v>1674</v>
      </c>
      <c r="B2429" s="1">
        <v>46067.324999999997</v>
      </c>
      <c r="C2429" t="s">
        <v>7</v>
      </c>
      <c r="D2429" t="s">
        <v>18</v>
      </c>
      <c r="E2429" t="s">
        <v>19</v>
      </c>
      <c r="F2429" t="s">
        <v>10</v>
      </c>
      <c r="G2429">
        <v>0.32500000000000001</v>
      </c>
      <c r="H2429" s="1">
        <v>46067</v>
      </c>
      <c r="I2429">
        <v>2</v>
      </c>
      <c r="J2429">
        <v>3</v>
      </c>
      <c r="K2429">
        <v>2</v>
      </c>
      <c r="L2429">
        <v>6</v>
      </c>
      <c r="M2429" t="s">
        <v>5071</v>
      </c>
      <c r="N2429" t="s">
        <v>5071</v>
      </c>
      <c r="O2429">
        <v>1</v>
      </c>
      <c r="P2429">
        <v>0</v>
      </c>
    </row>
    <row r="2430" spans="1:16" x14ac:dyDescent="0.3">
      <c r="A2430" t="s">
        <v>1797</v>
      </c>
      <c r="B2430" s="1">
        <v>46067.336111111108</v>
      </c>
      <c r="C2430" t="s">
        <v>7</v>
      </c>
      <c r="D2430" t="s">
        <v>18</v>
      </c>
      <c r="E2430" t="s">
        <v>19</v>
      </c>
      <c r="F2430" t="s">
        <v>10</v>
      </c>
      <c r="G2430">
        <v>0.33611111111111114</v>
      </c>
      <c r="H2430" s="1">
        <v>46067</v>
      </c>
      <c r="I2430">
        <v>2</v>
      </c>
      <c r="J2430">
        <v>3</v>
      </c>
      <c r="K2430">
        <v>2</v>
      </c>
      <c r="L2430">
        <v>6</v>
      </c>
      <c r="M2430" t="s">
        <v>5071</v>
      </c>
      <c r="N2430" t="s">
        <v>5071</v>
      </c>
      <c r="O2430">
        <v>1</v>
      </c>
      <c r="P2430">
        <v>0</v>
      </c>
    </row>
    <row r="2431" spans="1:16" x14ac:dyDescent="0.3">
      <c r="A2431" t="s">
        <v>2073</v>
      </c>
      <c r="B2431" s="1">
        <v>46067.352777777778</v>
      </c>
      <c r="C2431" t="s">
        <v>7</v>
      </c>
      <c r="D2431" t="s">
        <v>15</v>
      </c>
      <c r="E2431" t="s">
        <v>9</v>
      </c>
      <c r="F2431" t="s">
        <v>20</v>
      </c>
      <c r="G2431">
        <v>0.3527777777777778</v>
      </c>
      <c r="H2431" s="1">
        <v>46067</v>
      </c>
      <c r="I2431">
        <v>2</v>
      </c>
      <c r="J2431">
        <v>3</v>
      </c>
      <c r="K2431">
        <v>2</v>
      </c>
      <c r="L2431">
        <v>6</v>
      </c>
      <c r="M2431" t="s">
        <v>5071</v>
      </c>
      <c r="N2431" t="s">
        <v>5071</v>
      </c>
      <c r="O2431">
        <v>1</v>
      </c>
      <c r="P2431">
        <v>0</v>
      </c>
    </row>
    <row r="2432" spans="1:16" x14ac:dyDescent="0.3">
      <c r="A2432" t="s">
        <v>1766</v>
      </c>
      <c r="B2432" s="1">
        <v>46067.39166666667</v>
      </c>
      <c r="C2432" t="s">
        <v>12</v>
      </c>
      <c r="D2432" t="s">
        <v>22</v>
      </c>
      <c r="E2432" t="s">
        <v>9</v>
      </c>
      <c r="F2432" t="s">
        <v>33</v>
      </c>
      <c r="G2432">
        <v>0.39166666666666666</v>
      </c>
      <c r="H2432" s="1">
        <v>46067</v>
      </c>
      <c r="I2432">
        <v>2</v>
      </c>
      <c r="J2432">
        <v>1</v>
      </c>
      <c r="K2432">
        <v>4</v>
      </c>
      <c r="L2432">
        <v>4</v>
      </c>
      <c r="M2432" t="s">
        <v>5069</v>
      </c>
      <c r="N2432" t="s">
        <v>5069</v>
      </c>
      <c r="O2432">
        <v>1</v>
      </c>
      <c r="P2432">
        <v>1</v>
      </c>
    </row>
    <row r="2433" spans="1:16" x14ac:dyDescent="0.3">
      <c r="A2433" t="s">
        <v>432</v>
      </c>
      <c r="B2433" s="1">
        <v>46067.40625</v>
      </c>
      <c r="C2433" t="s">
        <v>40</v>
      </c>
      <c r="D2433" t="s">
        <v>18</v>
      </c>
      <c r="E2433" t="s">
        <v>16</v>
      </c>
      <c r="F2433" t="s">
        <v>20</v>
      </c>
      <c r="G2433">
        <v>0.40625</v>
      </c>
      <c r="H2433" s="1">
        <v>46067</v>
      </c>
      <c r="I2433">
        <v>2</v>
      </c>
      <c r="J2433">
        <v>5</v>
      </c>
      <c r="K2433">
        <v>2</v>
      </c>
      <c r="L2433">
        <v>10</v>
      </c>
      <c r="M2433" t="s">
        <v>5071</v>
      </c>
      <c r="N2433" t="s">
        <v>5071</v>
      </c>
      <c r="O2433">
        <v>1</v>
      </c>
      <c r="P2433">
        <v>0</v>
      </c>
    </row>
    <row r="2434" spans="1:16" x14ac:dyDescent="0.3">
      <c r="A2434" t="s">
        <v>1365</v>
      </c>
      <c r="B2434" s="1">
        <v>46067.415972222225</v>
      </c>
      <c r="C2434" t="s">
        <v>7</v>
      </c>
      <c r="D2434" t="s">
        <v>8</v>
      </c>
      <c r="E2434" t="s">
        <v>19</v>
      </c>
      <c r="F2434" t="s">
        <v>10</v>
      </c>
      <c r="G2434">
        <v>0.41597222222222224</v>
      </c>
      <c r="H2434" s="1">
        <v>46067</v>
      </c>
      <c r="I2434">
        <v>2</v>
      </c>
      <c r="J2434">
        <v>3</v>
      </c>
      <c r="K2434">
        <v>2</v>
      </c>
      <c r="L2434">
        <v>6</v>
      </c>
      <c r="M2434" t="s">
        <v>5071</v>
      </c>
      <c r="N2434" t="s">
        <v>5071</v>
      </c>
      <c r="O2434">
        <v>1</v>
      </c>
      <c r="P2434">
        <v>0</v>
      </c>
    </row>
    <row r="2435" spans="1:16" x14ac:dyDescent="0.3">
      <c r="A2435" t="s">
        <v>1711</v>
      </c>
      <c r="B2435" s="1">
        <v>46067.417361111111</v>
      </c>
      <c r="C2435" t="s">
        <v>26</v>
      </c>
      <c r="D2435" t="s">
        <v>22</v>
      </c>
      <c r="E2435" t="s">
        <v>16</v>
      </c>
      <c r="F2435" t="s">
        <v>10</v>
      </c>
      <c r="G2435">
        <v>0.41736111111111113</v>
      </c>
      <c r="H2435" s="1">
        <v>46067</v>
      </c>
      <c r="I2435">
        <v>2</v>
      </c>
      <c r="J2435">
        <v>3</v>
      </c>
      <c r="K2435">
        <v>2</v>
      </c>
      <c r="L2435">
        <v>6</v>
      </c>
      <c r="M2435" t="s">
        <v>5071</v>
      </c>
      <c r="N2435" t="s">
        <v>5071</v>
      </c>
      <c r="O2435">
        <v>1</v>
      </c>
      <c r="P2435">
        <v>0</v>
      </c>
    </row>
    <row r="2436" spans="1:16" x14ac:dyDescent="0.3">
      <c r="A2436" t="s">
        <v>1444</v>
      </c>
      <c r="B2436" s="1">
        <v>46067.425694444442</v>
      </c>
      <c r="C2436" t="s">
        <v>7</v>
      </c>
      <c r="D2436" t="s">
        <v>8</v>
      </c>
      <c r="E2436" t="s">
        <v>19</v>
      </c>
      <c r="F2436" t="s">
        <v>10</v>
      </c>
      <c r="G2436">
        <v>0.42569444444444443</v>
      </c>
      <c r="H2436" s="1">
        <v>46067</v>
      </c>
      <c r="I2436">
        <v>2</v>
      </c>
      <c r="J2436">
        <v>3</v>
      </c>
      <c r="K2436">
        <v>2</v>
      </c>
      <c r="L2436">
        <v>6</v>
      </c>
      <c r="M2436" t="s">
        <v>5071</v>
      </c>
      <c r="N2436" t="s">
        <v>5071</v>
      </c>
      <c r="O2436">
        <v>1</v>
      </c>
      <c r="P2436">
        <v>0</v>
      </c>
    </row>
    <row r="2437" spans="1:16" x14ac:dyDescent="0.3">
      <c r="A2437" t="s">
        <v>3709</v>
      </c>
      <c r="B2437" s="1">
        <v>46067.433333333334</v>
      </c>
      <c r="C2437" t="s">
        <v>35</v>
      </c>
      <c r="D2437" t="s">
        <v>15</v>
      </c>
      <c r="E2437" t="s">
        <v>9</v>
      </c>
      <c r="F2437" t="s">
        <v>10</v>
      </c>
      <c r="G2437">
        <v>0.43333333333333335</v>
      </c>
      <c r="H2437" s="1">
        <v>46067</v>
      </c>
      <c r="I2437">
        <v>2</v>
      </c>
      <c r="J2437">
        <v>1</v>
      </c>
      <c r="K2437">
        <v>2</v>
      </c>
      <c r="L2437">
        <v>2</v>
      </c>
      <c r="M2437" t="s">
        <v>5069</v>
      </c>
      <c r="N2437" t="s">
        <v>5069</v>
      </c>
      <c r="O2437">
        <v>1</v>
      </c>
      <c r="P2437">
        <v>0</v>
      </c>
    </row>
    <row r="2438" spans="1:16" x14ac:dyDescent="0.3">
      <c r="A2438" t="s">
        <v>2848</v>
      </c>
      <c r="B2438" s="1">
        <v>46067.449305555558</v>
      </c>
      <c r="C2438" t="s">
        <v>7</v>
      </c>
      <c r="D2438" t="s">
        <v>15</v>
      </c>
      <c r="E2438" t="s">
        <v>19</v>
      </c>
      <c r="F2438" t="s">
        <v>10</v>
      </c>
      <c r="G2438">
        <v>0.44930555555555557</v>
      </c>
      <c r="H2438" s="1">
        <v>46067</v>
      </c>
      <c r="I2438">
        <v>2</v>
      </c>
      <c r="J2438">
        <v>3</v>
      </c>
      <c r="K2438">
        <v>2</v>
      </c>
      <c r="L2438">
        <v>6</v>
      </c>
      <c r="M2438" t="s">
        <v>5071</v>
      </c>
      <c r="N2438" t="s">
        <v>5071</v>
      </c>
      <c r="O2438">
        <v>1</v>
      </c>
      <c r="P2438">
        <v>0</v>
      </c>
    </row>
    <row r="2439" spans="1:16" x14ac:dyDescent="0.3">
      <c r="A2439" t="s">
        <v>2315</v>
      </c>
      <c r="B2439" s="1">
        <v>46067.463194444441</v>
      </c>
      <c r="C2439" t="s">
        <v>35</v>
      </c>
      <c r="D2439" t="s">
        <v>15</v>
      </c>
      <c r="E2439" t="s">
        <v>19</v>
      </c>
      <c r="F2439" t="s">
        <v>10</v>
      </c>
      <c r="G2439">
        <v>0.46319444444444446</v>
      </c>
      <c r="H2439" s="1">
        <v>46067</v>
      </c>
      <c r="I2439">
        <v>2</v>
      </c>
      <c r="J2439">
        <v>1</v>
      </c>
      <c r="K2439">
        <v>2</v>
      </c>
      <c r="L2439">
        <v>2</v>
      </c>
      <c r="M2439" t="s">
        <v>5069</v>
      </c>
      <c r="N2439" t="s">
        <v>5069</v>
      </c>
      <c r="O2439">
        <v>1</v>
      </c>
      <c r="P2439">
        <v>0</v>
      </c>
    </row>
    <row r="2440" spans="1:16" x14ac:dyDescent="0.3">
      <c r="A2440" t="s">
        <v>1780</v>
      </c>
      <c r="B2440" s="1">
        <v>46067.482638888891</v>
      </c>
      <c r="C2440" t="s">
        <v>40</v>
      </c>
      <c r="D2440" t="s">
        <v>18</v>
      </c>
      <c r="E2440" t="s">
        <v>16</v>
      </c>
      <c r="F2440" t="s">
        <v>10</v>
      </c>
      <c r="G2440">
        <v>0.4826388888888889</v>
      </c>
      <c r="H2440" s="1">
        <v>46067</v>
      </c>
      <c r="I2440">
        <v>2</v>
      </c>
      <c r="J2440">
        <v>5</v>
      </c>
      <c r="K2440">
        <v>2</v>
      </c>
      <c r="L2440">
        <v>10</v>
      </c>
      <c r="M2440" t="s">
        <v>5071</v>
      </c>
      <c r="N2440" t="s">
        <v>5071</v>
      </c>
      <c r="O2440">
        <v>1</v>
      </c>
      <c r="P2440">
        <v>0</v>
      </c>
    </row>
    <row r="2441" spans="1:16" x14ac:dyDescent="0.3">
      <c r="A2441" t="s">
        <v>4912</v>
      </c>
      <c r="B2441" s="1">
        <v>46067.62777777778</v>
      </c>
      <c r="C2441" t="s">
        <v>7</v>
      </c>
      <c r="D2441" t="s">
        <v>15</v>
      </c>
      <c r="E2441" t="s">
        <v>19</v>
      </c>
      <c r="F2441" t="s">
        <v>20</v>
      </c>
      <c r="G2441">
        <v>0.62777777777777777</v>
      </c>
      <c r="H2441" s="1">
        <v>46067</v>
      </c>
      <c r="I2441">
        <v>2</v>
      </c>
      <c r="J2441">
        <v>3</v>
      </c>
      <c r="K2441">
        <v>2</v>
      </c>
      <c r="L2441">
        <v>6</v>
      </c>
      <c r="M2441" t="s">
        <v>5071</v>
      </c>
      <c r="N2441" t="s">
        <v>5071</v>
      </c>
      <c r="O2441">
        <v>1</v>
      </c>
      <c r="P2441">
        <v>0</v>
      </c>
    </row>
    <row r="2442" spans="1:16" x14ac:dyDescent="0.3">
      <c r="A2442" t="s">
        <v>4847</v>
      </c>
      <c r="B2442" s="1">
        <v>46067.636111111111</v>
      </c>
      <c r="C2442" t="s">
        <v>26</v>
      </c>
      <c r="D2442" t="s">
        <v>18</v>
      </c>
      <c r="E2442" t="s">
        <v>19</v>
      </c>
      <c r="F2442" t="s">
        <v>10</v>
      </c>
      <c r="G2442">
        <v>0.63611111111111107</v>
      </c>
      <c r="H2442" s="1">
        <v>46067</v>
      </c>
      <c r="I2442">
        <v>2</v>
      </c>
      <c r="J2442">
        <v>3</v>
      </c>
      <c r="K2442">
        <v>2</v>
      </c>
      <c r="L2442">
        <v>6</v>
      </c>
      <c r="M2442" t="s">
        <v>5071</v>
      </c>
      <c r="N2442" t="s">
        <v>5071</v>
      </c>
      <c r="O2442">
        <v>1</v>
      </c>
      <c r="P2442">
        <v>0</v>
      </c>
    </row>
    <row r="2443" spans="1:16" x14ac:dyDescent="0.3">
      <c r="A2443" t="s">
        <v>4487</v>
      </c>
      <c r="B2443" s="1">
        <v>46067.637499999997</v>
      </c>
      <c r="C2443" t="s">
        <v>26</v>
      </c>
      <c r="D2443" t="s">
        <v>15</v>
      </c>
      <c r="E2443" t="s">
        <v>19</v>
      </c>
      <c r="F2443" t="s">
        <v>13</v>
      </c>
      <c r="G2443">
        <v>0.63749999999999996</v>
      </c>
      <c r="H2443" s="1">
        <v>46067</v>
      </c>
      <c r="I2443">
        <v>2</v>
      </c>
      <c r="J2443">
        <v>3</v>
      </c>
      <c r="K2443">
        <v>1</v>
      </c>
      <c r="L2443">
        <v>3</v>
      </c>
      <c r="M2443" t="s">
        <v>5069</v>
      </c>
      <c r="N2443" t="s">
        <v>5069</v>
      </c>
      <c r="O2443">
        <v>1</v>
      </c>
      <c r="P2443">
        <v>0</v>
      </c>
    </row>
    <row r="2444" spans="1:16" x14ac:dyDescent="0.3">
      <c r="A2444" t="s">
        <v>779</v>
      </c>
      <c r="B2444" s="1">
        <v>46067.647916666669</v>
      </c>
      <c r="C2444" t="s">
        <v>7</v>
      </c>
      <c r="D2444" t="s">
        <v>18</v>
      </c>
      <c r="E2444" t="s">
        <v>19</v>
      </c>
      <c r="F2444" t="s">
        <v>10</v>
      </c>
      <c r="G2444">
        <v>0.6479166666666667</v>
      </c>
      <c r="H2444" s="1">
        <v>46067</v>
      </c>
      <c r="I2444">
        <v>2</v>
      </c>
      <c r="J2444">
        <v>3</v>
      </c>
      <c r="K2444">
        <v>2</v>
      </c>
      <c r="L2444">
        <v>6</v>
      </c>
      <c r="M2444" t="s">
        <v>5071</v>
      </c>
      <c r="N2444" t="s">
        <v>5071</v>
      </c>
      <c r="O2444">
        <v>1</v>
      </c>
      <c r="P2444">
        <v>0</v>
      </c>
    </row>
    <row r="2445" spans="1:16" x14ac:dyDescent="0.3">
      <c r="A2445" t="s">
        <v>2727</v>
      </c>
      <c r="B2445" s="1">
        <v>46067.688888888886</v>
      </c>
      <c r="C2445" t="s">
        <v>26</v>
      </c>
      <c r="D2445" t="s">
        <v>18</v>
      </c>
      <c r="E2445" t="s">
        <v>31</v>
      </c>
      <c r="F2445" t="s">
        <v>20</v>
      </c>
      <c r="G2445">
        <v>0.68888888888888888</v>
      </c>
      <c r="H2445" s="1">
        <v>46067</v>
      </c>
      <c r="I2445">
        <v>2</v>
      </c>
      <c r="J2445">
        <v>3</v>
      </c>
      <c r="K2445">
        <v>2</v>
      </c>
      <c r="L2445">
        <v>6</v>
      </c>
      <c r="M2445" t="s">
        <v>5071</v>
      </c>
      <c r="N2445" t="s">
        <v>5071</v>
      </c>
      <c r="O2445">
        <v>1</v>
      </c>
      <c r="P2445">
        <v>0</v>
      </c>
    </row>
    <row r="2446" spans="1:16" x14ac:dyDescent="0.3">
      <c r="A2446" t="s">
        <v>1624</v>
      </c>
      <c r="B2446" s="1">
        <v>46067.69027777778</v>
      </c>
      <c r="C2446" t="s">
        <v>12</v>
      </c>
      <c r="D2446" t="s">
        <v>15</v>
      </c>
      <c r="E2446" t="s">
        <v>16</v>
      </c>
      <c r="F2446" t="s">
        <v>33</v>
      </c>
      <c r="G2446">
        <v>0.69027777777777777</v>
      </c>
      <c r="H2446" s="1">
        <v>46067</v>
      </c>
      <c r="I2446">
        <v>2</v>
      </c>
      <c r="J2446">
        <v>1</v>
      </c>
      <c r="K2446">
        <v>4</v>
      </c>
      <c r="L2446">
        <v>4</v>
      </c>
      <c r="M2446" t="s">
        <v>5069</v>
      </c>
      <c r="N2446" t="s">
        <v>5069</v>
      </c>
      <c r="O2446">
        <v>1</v>
      </c>
      <c r="P2446">
        <v>1</v>
      </c>
    </row>
    <row r="2447" spans="1:16" x14ac:dyDescent="0.3">
      <c r="A2447" t="s">
        <v>1953</v>
      </c>
      <c r="B2447" s="1">
        <v>46067.711805555555</v>
      </c>
      <c r="C2447" t="s">
        <v>35</v>
      </c>
      <c r="D2447" t="s">
        <v>22</v>
      </c>
      <c r="E2447" t="s">
        <v>16</v>
      </c>
      <c r="F2447" t="s">
        <v>10</v>
      </c>
      <c r="G2447">
        <v>0.71180555555555558</v>
      </c>
      <c r="H2447" s="1">
        <v>46067</v>
      </c>
      <c r="I2447">
        <v>2</v>
      </c>
      <c r="J2447">
        <v>1</v>
      </c>
      <c r="K2447">
        <v>2</v>
      </c>
      <c r="L2447">
        <v>2</v>
      </c>
      <c r="M2447" t="s">
        <v>5069</v>
      </c>
      <c r="N2447" t="s">
        <v>5069</v>
      </c>
      <c r="O2447">
        <v>1</v>
      </c>
      <c r="P2447">
        <v>0</v>
      </c>
    </row>
    <row r="2448" spans="1:16" x14ac:dyDescent="0.3">
      <c r="A2448" t="s">
        <v>3621</v>
      </c>
      <c r="B2448" s="1">
        <v>46067.730555555558</v>
      </c>
      <c r="C2448" t="s">
        <v>7</v>
      </c>
      <c r="D2448" t="s">
        <v>8</v>
      </c>
      <c r="E2448" t="s">
        <v>19</v>
      </c>
      <c r="F2448" t="s">
        <v>20</v>
      </c>
      <c r="G2448">
        <v>0.73055555555555551</v>
      </c>
      <c r="H2448" s="1">
        <v>46067</v>
      </c>
      <c r="I2448">
        <v>2</v>
      </c>
      <c r="J2448">
        <v>3</v>
      </c>
      <c r="K2448">
        <v>2</v>
      </c>
      <c r="L2448">
        <v>6</v>
      </c>
      <c r="M2448" t="s">
        <v>5071</v>
      </c>
      <c r="N2448" t="s">
        <v>5071</v>
      </c>
      <c r="O2448">
        <v>1</v>
      </c>
      <c r="P2448">
        <v>0</v>
      </c>
    </row>
    <row r="2449" spans="1:16" x14ac:dyDescent="0.3">
      <c r="A2449" t="s">
        <v>2127</v>
      </c>
      <c r="B2449" s="1">
        <v>46067.758333333331</v>
      </c>
      <c r="C2449" t="s">
        <v>12</v>
      </c>
      <c r="D2449" t="s">
        <v>22</v>
      </c>
      <c r="E2449" t="s">
        <v>9</v>
      </c>
      <c r="F2449" t="s">
        <v>13</v>
      </c>
      <c r="G2449">
        <v>0.7583333333333333</v>
      </c>
      <c r="H2449" s="1">
        <v>46067</v>
      </c>
      <c r="I2449">
        <v>2</v>
      </c>
      <c r="J2449">
        <v>1</v>
      </c>
      <c r="K2449">
        <v>1</v>
      </c>
      <c r="L2449">
        <v>1</v>
      </c>
      <c r="M2449" t="s">
        <v>5069</v>
      </c>
      <c r="N2449" t="s">
        <v>5069</v>
      </c>
      <c r="O2449">
        <v>1</v>
      </c>
      <c r="P2449">
        <v>0</v>
      </c>
    </row>
    <row r="2450" spans="1:16" x14ac:dyDescent="0.3">
      <c r="A2450" t="s">
        <v>2341</v>
      </c>
      <c r="B2450" s="1">
        <v>46067.761111111111</v>
      </c>
      <c r="C2450" t="s">
        <v>12</v>
      </c>
      <c r="D2450" t="s">
        <v>22</v>
      </c>
      <c r="E2450" t="s">
        <v>19</v>
      </c>
      <c r="F2450" t="s">
        <v>33</v>
      </c>
      <c r="G2450">
        <v>0.76111111111111107</v>
      </c>
      <c r="H2450" s="1">
        <v>46067</v>
      </c>
      <c r="I2450">
        <v>2</v>
      </c>
      <c r="J2450">
        <v>1</v>
      </c>
      <c r="K2450">
        <v>4</v>
      </c>
      <c r="L2450">
        <v>4</v>
      </c>
      <c r="M2450" t="s">
        <v>5069</v>
      </c>
      <c r="N2450" t="s">
        <v>5069</v>
      </c>
      <c r="O2450">
        <v>1</v>
      </c>
      <c r="P2450">
        <v>1</v>
      </c>
    </row>
    <row r="2451" spans="1:16" x14ac:dyDescent="0.3">
      <c r="A2451" t="s">
        <v>207</v>
      </c>
      <c r="B2451" s="1">
        <v>46067.775000000001</v>
      </c>
      <c r="C2451" t="s">
        <v>7</v>
      </c>
      <c r="D2451" t="s">
        <v>8</v>
      </c>
      <c r="E2451" t="s">
        <v>19</v>
      </c>
      <c r="F2451" t="s">
        <v>20</v>
      </c>
      <c r="G2451">
        <v>0.77500000000000002</v>
      </c>
      <c r="H2451" s="1">
        <v>46067</v>
      </c>
      <c r="I2451">
        <v>2</v>
      </c>
      <c r="J2451">
        <v>3</v>
      </c>
      <c r="K2451">
        <v>2</v>
      </c>
      <c r="L2451">
        <v>6</v>
      </c>
      <c r="M2451" t="s">
        <v>5071</v>
      </c>
      <c r="N2451" t="s">
        <v>5071</v>
      </c>
      <c r="O2451">
        <v>1</v>
      </c>
      <c r="P2451">
        <v>0</v>
      </c>
    </row>
    <row r="2452" spans="1:16" x14ac:dyDescent="0.3">
      <c r="A2452" t="s">
        <v>3118</v>
      </c>
      <c r="B2452" s="1">
        <v>46067.780555555553</v>
      </c>
      <c r="C2452" t="s">
        <v>7</v>
      </c>
      <c r="D2452" t="s">
        <v>8</v>
      </c>
      <c r="E2452" t="s">
        <v>19</v>
      </c>
      <c r="F2452" t="s">
        <v>10</v>
      </c>
      <c r="G2452">
        <v>0.78055555555555556</v>
      </c>
      <c r="H2452" s="1">
        <v>46067</v>
      </c>
      <c r="I2452">
        <v>2</v>
      </c>
      <c r="J2452">
        <v>3</v>
      </c>
      <c r="K2452">
        <v>2</v>
      </c>
      <c r="L2452">
        <v>6</v>
      </c>
      <c r="M2452" t="s">
        <v>5071</v>
      </c>
      <c r="N2452" t="s">
        <v>5071</v>
      </c>
      <c r="O2452">
        <v>1</v>
      </c>
      <c r="P2452">
        <v>0</v>
      </c>
    </row>
    <row r="2453" spans="1:16" x14ac:dyDescent="0.3">
      <c r="A2453" t="s">
        <v>2076</v>
      </c>
      <c r="B2453" s="1">
        <v>46067.78125</v>
      </c>
      <c r="C2453" t="s">
        <v>7</v>
      </c>
      <c r="D2453" t="s">
        <v>22</v>
      </c>
      <c r="E2453" t="s">
        <v>19</v>
      </c>
      <c r="F2453" t="s">
        <v>33</v>
      </c>
      <c r="G2453">
        <v>0.78125</v>
      </c>
      <c r="H2453" s="1">
        <v>46067</v>
      </c>
      <c r="I2453">
        <v>2</v>
      </c>
      <c r="J2453">
        <v>3</v>
      </c>
      <c r="K2453">
        <v>4</v>
      </c>
      <c r="L2453">
        <v>12</v>
      </c>
      <c r="M2453" t="s">
        <v>5073</v>
      </c>
      <c r="N2453" t="s">
        <v>5073</v>
      </c>
      <c r="O2453">
        <v>1</v>
      </c>
      <c r="P2453">
        <v>1</v>
      </c>
    </row>
    <row r="2454" spans="1:16" x14ac:dyDescent="0.3">
      <c r="A2454" t="s">
        <v>4782</v>
      </c>
      <c r="B2454" s="1">
        <v>46067.784722222219</v>
      </c>
      <c r="C2454" t="s">
        <v>7</v>
      </c>
      <c r="D2454" t="s">
        <v>8</v>
      </c>
      <c r="E2454" t="s">
        <v>16</v>
      </c>
      <c r="F2454" t="s">
        <v>10</v>
      </c>
      <c r="G2454">
        <v>0.78472222222222221</v>
      </c>
      <c r="H2454" s="1">
        <v>46067</v>
      </c>
      <c r="I2454">
        <v>2</v>
      </c>
      <c r="J2454">
        <v>3</v>
      </c>
      <c r="K2454">
        <v>2</v>
      </c>
      <c r="L2454">
        <v>6</v>
      </c>
      <c r="M2454" t="s">
        <v>5071</v>
      </c>
      <c r="N2454" t="s">
        <v>5071</v>
      </c>
      <c r="O2454">
        <v>1</v>
      </c>
      <c r="P2454">
        <v>0</v>
      </c>
    </row>
    <row r="2455" spans="1:16" x14ac:dyDescent="0.3">
      <c r="A2455" t="s">
        <v>1413</v>
      </c>
      <c r="B2455" s="1">
        <v>46067.859722222223</v>
      </c>
      <c r="C2455" t="s">
        <v>26</v>
      </c>
      <c r="D2455" t="s">
        <v>15</v>
      </c>
      <c r="E2455" t="s">
        <v>9</v>
      </c>
      <c r="F2455" t="s">
        <v>10</v>
      </c>
      <c r="G2455">
        <v>0.85972222222222228</v>
      </c>
      <c r="H2455" s="1">
        <v>46067</v>
      </c>
      <c r="I2455">
        <v>2</v>
      </c>
      <c r="J2455">
        <v>3</v>
      </c>
      <c r="K2455">
        <v>2</v>
      </c>
      <c r="L2455">
        <v>6</v>
      </c>
      <c r="M2455" t="s">
        <v>5071</v>
      </c>
      <c r="N2455" t="s">
        <v>5071</v>
      </c>
      <c r="O2455">
        <v>1</v>
      </c>
      <c r="P2455">
        <v>0</v>
      </c>
    </row>
    <row r="2456" spans="1:16" x14ac:dyDescent="0.3">
      <c r="A2456" t="s">
        <v>4876</v>
      </c>
      <c r="B2456" s="1">
        <v>46067.895833333336</v>
      </c>
      <c r="C2456" t="s">
        <v>7</v>
      </c>
      <c r="D2456" t="s">
        <v>18</v>
      </c>
      <c r="E2456" t="s">
        <v>19</v>
      </c>
      <c r="F2456" t="s">
        <v>33</v>
      </c>
      <c r="G2456">
        <v>0.89583333333333337</v>
      </c>
      <c r="H2456" s="1">
        <v>46067</v>
      </c>
      <c r="I2456">
        <v>2</v>
      </c>
      <c r="J2456">
        <v>3</v>
      </c>
      <c r="K2456">
        <v>4</v>
      </c>
      <c r="L2456">
        <v>12</v>
      </c>
      <c r="M2456" t="s">
        <v>5073</v>
      </c>
      <c r="N2456" t="s">
        <v>5073</v>
      </c>
      <c r="O2456">
        <v>1</v>
      </c>
      <c r="P2456">
        <v>1</v>
      </c>
    </row>
    <row r="2457" spans="1:16" x14ac:dyDescent="0.3">
      <c r="A2457" t="s">
        <v>2915</v>
      </c>
      <c r="B2457" s="1">
        <v>46067.896527777775</v>
      </c>
      <c r="C2457" t="s">
        <v>35</v>
      </c>
      <c r="D2457" t="s">
        <v>18</v>
      </c>
      <c r="E2457" t="s">
        <v>9</v>
      </c>
      <c r="F2457" t="s">
        <v>13</v>
      </c>
      <c r="G2457">
        <v>0.89652777777777781</v>
      </c>
      <c r="H2457" s="1">
        <v>46067</v>
      </c>
      <c r="I2457">
        <v>2</v>
      </c>
      <c r="J2457">
        <v>1</v>
      </c>
      <c r="K2457">
        <v>1</v>
      </c>
      <c r="L2457">
        <v>1</v>
      </c>
      <c r="M2457" t="s">
        <v>5069</v>
      </c>
      <c r="N2457" t="s">
        <v>5069</v>
      </c>
      <c r="O2457">
        <v>1</v>
      </c>
      <c r="P2457">
        <v>0</v>
      </c>
    </row>
    <row r="2458" spans="1:16" x14ac:dyDescent="0.3">
      <c r="A2458" t="s">
        <v>847</v>
      </c>
      <c r="B2458" s="1">
        <v>46067.897916666669</v>
      </c>
      <c r="C2458" t="s">
        <v>7</v>
      </c>
      <c r="D2458" t="s">
        <v>15</v>
      </c>
      <c r="E2458" t="s">
        <v>19</v>
      </c>
      <c r="F2458" t="s">
        <v>20</v>
      </c>
      <c r="G2458">
        <v>0.8979166666666667</v>
      </c>
      <c r="H2458" s="1">
        <v>46067</v>
      </c>
      <c r="I2458">
        <v>2</v>
      </c>
      <c r="J2458">
        <v>3</v>
      </c>
      <c r="K2458">
        <v>2</v>
      </c>
      <c r="L2458">
        <v>6</v>
      </c>
      <c r="M2458" t="s">
        <v>5071</v>
      </c>
      <c r="N2458" t="s">
        <v>5071</v>
      </c>
      <c r="O2458">
        <v>1</v>
      </c>
      <c r="P2458">
        <v>0</v>
      </c>
    </row>
    <row r="2459" spans="1:16" x14ac:dyDescent="0.3">
      <c r="A2459" t="s">
        <v>2843</v>
      </c>
      <c r="B2459" s="1">
        <v>46067.897916666669</v>
      </c>
      <c r="C2459" t="s">
        <v>7</v>
      </c>
      <c r="D2459" t="s">
        <v>18</v>
      </c>
      <c r="E2459" t="s">
        <v>19</v>
      </c>
      <c r="F2459" t="s">
        <v>10</v>
      </c>
      <c r="G2459">
        <v>0.8979166666666667</v>
      </c>
      <c r="H2459" s="1">
        <v>46067</v>
      </c>
      <c r="I2459">
        <v>2</v>
      </c>
      <c r="J2459">
        <v>3</v>
      </c>
      <c r="K2459">
        <v>2</v>
      </c>
      <c r="L2459">
        <v>6</v>
      </c>
      <c r="M2459" t="s">
        <v>5071</v>
      </c>
      <c r="N2459" t="s">
        <v>5071</v>
      </c>
      <c r="O2459">
        <v>1</v>
      </c>
      <c r="P2459">
        <v>0</v>
      </c>
    </row>
    <row r="2460" spans="1:16" x14ac:dyDescent="0.3">
      <c r="A2460" t="s">
        <v>3916</v>
      </c>
      <c r="B2460" s="1">
        <v>46067.898611111108</v>
      </c>
      <c r="C2460" t="s">
        <v>12</v>
      </c>
      <c r="D2460" t="s">
        <v>22</v>
      </c>
      <c r="E2460" t="s">
        <v>19</v>
      </c>
      <c r="F2460" t="s">
        <v>13</v>
      </c>
      <c r="G2460">
        <v>0.89861111111111114</v>
      </c>
      <c r="H2460" s="1">
        <v>46067</v>
      </c>
      <c r="I2460">
        <v>2</v>
      </c>
      <c r="J2460">
        <v>1</v>
      </c>
      <c r="K2460">
        <v>1</v>
      </c>
      <c r="L2460">
        <v>1</v>
      </c>
      <c r="M2460" t="s">
        <v>5069</v>
      </c>
      <c r="N2460" t="s">
        <v>5069</v>
      </c>
      <c r="O2460">
        <v>1</v>
      </c>
      <c r="P2460">
        <v>0</v>
      </c>
    </row>
    <row r="2461" spans="1:16" x14ac:dyDescent="0.3">
      <c r="A2461" t="s">
        <v>42</v>
      </c>
      <c r="B2461" s="1">
        <v>46067.911111111112</v>
      </c>
      <c r="C2461" t="s">
        <v>7</v>
      </c>
      <c r="D2461" t="s">
        <v>15</v>
      </c>
      <c r="E2461" t="s">
        <v>19</v>
      </c>
      <c r="F2461" t="s">
        <v>13</v>
      </c>
      <c r="G2461">
        <v>0.91111111111111109</v>
      </c>
      <c r="H2461" s="1">
        <v>46067</v>
      </c>
      <c r="I2461">
        <v>2</v>
      </c>
      <c r="J2461">
        <v>3</v>
      </c>
      <c r="K2461">
        <v>1</v>
      </c>
      <c r="L2461">
        <v>3</v>
      </c>
      <c r="M2461" t="s">
        <v>5069</v>
      </c>
      <c r="N2461" t="s">
        <v>5069</v>
      </c>
      <c r="O2461">
        <v>1</v>
      </c>
      <c r="P2461">
        <v>0</v>
      </c>
    </row>
    <row r="2462" spans="1:16" x14ac:dyDescent="0.3">
      <c r="A2462" t="s">
        <v>2691</v>
      </c>
      <c r="B2462" s="1">
        <v>46067.952777777777</v>
      </c>
      <c r="C2462" t="s">
        <v>47</v>
      </c>
      <c r="D2462" t="s">
        <v>18</v>
      </c>
      <c r="E2462" t="s">
        <v>16</v>
      </c>
      <c r="F2462" t="s">
        <v>10</v>
      </c>
      <c r="G2462">
        <v>0.95277777777777772</v>
      </c>
      <c r="H2462" s="1">
        <v>46067</v>
      </c>
      <c r="I2462">
        <v>2</v>
      </c>
      <c r="J2462">
        <v>1</v>
      </c>
      <c r="K2462">
        <v>2</v>
      </c>
      <c r="L2462">
        <v>2</v>
      </c>
      <c r="M2462" t="s">
        <v>5069</v>
      </c>
      <c r="N2462" t="s">
        <v>5069</v>
      </c>
      <c r="O2462">
        <v>1</v>
      </c>
      <c r="P2462">
        <v>0</v>
      </c>
    </row>
    <row r="2463" spans="1:16" x14ac:dyDescent="0.3">
      <c r="A2463" t="s">
        <v>3672</v>
      </c>
      <c r="B2463" s="1">
        <v>46068.038888888892</v>
      </c>
      <c r="C2463" t="s">
        <v>47</v>
      </c>
      <c r="D2463" t="s">
        <v>15</v>
      </c>
      <c r="E2463" t="s">
        <v>19</v>
      </c>
      <c r="F2463" t="s">
        <v>10</v>
      </c>
      <c r="G2463">
        <v>3.888888888888889E-2</v>
      </c>
      <c r="H2463" s="1">
        <v>46068</v>
      </c>
      <c r="I2463">
        <v>2</v>
      </c>
      <c r="J2463">
        <v>1</v>
      </c>
      <c r="K2463">
        <v>2</v>
      </c>
      <c r="L2463">
        <v>2</v>
      </c>
      <c r="M2463" t="s">
        <v>5069</v>
      </c>
      <c r="N2463" t="s">
        <v>5069</v>
      </c>
      <c r="O2463">
        <v>1</v>
      </c>
      <c r="P2463">
        <v>0</v>
      </c>
    </row>
    <row r="2464" spans="1:16" x14ac:dyDescent="0.3">
      <c r="A2464" t="s">
        <v>1872</v>
      </c>
      <c r="B2464" s="1">
        <v>46068.040972222225</v>
      </c>
      <c r="C2464" t="s">
        <v>12</v>
      </c>
      <c r="D2464" t="s">
        <v>8</v>
      </c>
      <c r="E2464" t="s">
        <v>19</v>
      </c>
      <c r="F2464" t="s">
        <v>10</v>
      </c>
      <c r="G2464">
        <v>4.0972222222222222E-2</v>
      </c>
      <c r="H2464" s="1">
        <v>46068</v>
      </c>
      <c r="I2464">
        <v>2</v>
      </c>
      <c r="J2464">
        <v>1</v>
      </c>
      <c r="K2464">
        <v>2</v>
      </c>
      <c r="L2464">
        <v>2</v>
      </c>
      <c r="M2464" t="s">
        <v>5069</v>
      </c>
      <c r="N2464" t="s">
        <v>5069</v>
      </c>
      <c r="O2464">
        <v>1</v>
      </c>
      <c r="P2464">
        <v>0</v>
      </c>
    </row>
    <row r="2465" spans="1:16" x14ac:dyDescent="0.3">
      <c r="A2465" t="s">
        <v>3006</v>
      </c>
      <c r="B2465" s="1">
        <v>46068.040972222225</v>
      </c>
      <c r="C2465" t="s">
        <v>12</v>
      </c>
      <c r="D2465" t="s">
        <v>18</v>
      </c>
      <c r="E2465" t="s">
        <v>31</v>
      </c>
      <c r="F2465" t="s">
        <v>13</v>
      </c>
      <c r="G2465">
        <v>4.0972222222222222E-2</v>
      </c>
      <c r="H2465" s="1">
        <v>46068</v>
      </c>
      <c r="I2465">
        <v>2</v>
      </c>
      <c r="J2465">
        <v>1</v>
      </c>
      <c r="K2465">
        <v>1</v>
      </c>
      <c r="L2465">
        <v>1</v>
      </c>
      <c r="M2465" t="s">
        <v>5069</v>
      </c>
      <c r="N2465" t="s">
        <v>5069</v>
      </c>
      <c r="O2465">
        <v>1</v>
      </c>
      <c r="P2465">
        <v>0</v>
      </c>
    </row>
    <row r="2466" spans="1:16" x14ac:dyDescent="0.3">
      <c r="A2466" t="s">
        <v>3880</v>
      </c>
      <c r="B2466" s="1">
        <v>46068.111111111109</v>
      </c>
      <c r="C2466" t="s">
        <v>26</v>
      </c>
      <c r="D2466" t="s">
        <v>18</v>
      </c>
      <c r="E2466" t="s">
        <v>19</v>
      </c>
      <c r="F2466" t="s">
        <v>10</v>
      </c>
      <c r="G2466">
        <v>0.1111111111111111</v>
      </c>
      <c r="H2466" s="1">
        <v>46068</v>
      </c>
      <c r="I2466">
        <v>2</v>
      </c>
      <c r="J2466">
        <v>3</v>
      </c>
      <c r="K2466">
        <v>2</v>
      </c>
      <c r="L2466">
        <v>6</v>
      </c>
      <c r="M2466" t="s">
        <v>5071</v>
      </c>
      <c r="N2466" t="s">
        <v>5071</v>
      </c>
      <c r="O2466">
        <v>1</v>
      </c>
      <c r="P2466">
        <v>0</v>
      </c>
    </row>
    <row r="2467" spans="1:16" x14ac:dyDescent="0.3">
      <c r="A2467" t="s">
        <v>622</v>
      </c>
      <c r="B2467" s="1">
        <v>46068.140972222223</v>
      </c>
      <c r="C2467" t="s">
        <v>47</v>
      </c>
      <c r="D2467" t="s">
        <v>22</v>
      </c>
      <c r="E2467" t="s">
        <v>9</v>
      </c>
      <c r="F2467" t="s">
        <v>20</v>
      </c>
      <c r="G2467">
        <v>0.14097222222222222</v>
      </c>
      <c r="H2467" s="1">
        <v>46068</v>
      </c>
      <c r="I2467">
        <v>2</v>
      </c>
      <c r="J2467">
        <v>1</v>
      </c>
      <c r="K2467">
        <v>2</v>
      </c>
      <c r="L2467">
        <v>2</v>
      </c>
      <c r="M2467" t="s">
        <v>5069</v>
      </c>
      <c r="N2467" t="s">
        <v>5069</v>
      </c>
      <c r="O2467">
        <v>1</v>
      </c>
      <c r="P2467">
        <v>0</v>
      </c>
    </row>
    <row r="2468" spans="1:16" x14ac:dyDescent="0.3">
      <c r="A2468" t="s">
        <v>2706</v>
      </c>
      <c r="B2468" s="1">
        <v>46068.145833333336</v>
      </c>
      <c r="C2468" t="s">
        <v>7</v>
      </c>
      <c r="D2468" t="s">
        <v>8</v>
      </c>
      <c r="E2468" t="s">
        <v>19</v>
      </c>
      <c r="F2468" t="s">
        <v>10</v>
      </c>
      <c r="G2468">
        <v>0.14583333333333334</v>
      </c>
      <c r="H2468" s="1">
        <v>46068</v>
      </c>
      <c r="I2468">
        <v>2</v>
      </c>
      <c r="J2468">
        <v>3</v>
      </c>
      <c r="K2468">
        <v>2</v>
      </c>
      <c r="L2468">
        <v>6</v>
      </c>
      <c r="M2468" t="s">
        <v>5071</v>
      </c>
      <c r="N2468" t="s">
        <v>5071</v>
      </c>
      <c r="O2468">
        <v>1</v>
      </c>
      <c r="P2468">
        <v>0</v>
      </c>
    </row>
    <row r="2469" spans="1:16" x14ac:dyDescent="0.3">
      <c r="A2469" t="s">
        <v>1346</v>
      </c>
      <c r="B2469" s="1">
        <v>46068.164583333331</v>
      </c>
      <c r="C2469" t="s">
        <v>12</v>
      </c>
      <c r="D2469" t="s">
        <v>22</v>
      </c>
      <c r="E2469" t="s">
        <v>9</v>
      </c>
      <c r="F2469" t="s">
        <v>13</v>
      </c>
      <c r="G2469">
        <v>0.16458333333333333</v>
      </c>
      <c r="H2469" s="1">
        <v>46068</v>
      </c>
      <c r="I2469">
        <v>2</v>
      </c>
      <c r="J2469">
        <v>1</v>
      </c>
      <c r="K2469">
        <v>1</v>
      </c>
      <c r="L2469">
        <v>1</v>
      </c>
      <c r="M2469" t="s">
        <v>5069</v>
      </c>
      <c r="N2469" t="s">
        <v>5069</v>
      </c>
      <c r="O2469">
        <v>1</v>
      </c>
      <c r="P2469">
        <v>0</v>
      </c>
    </row>
    <row r="2470" spans="1:16" x14ac:dyDescent="0.3">
      <c r="A2470" t="s">
        <v>4359</v>
      </c>
      <c r="B2470" s="1">
        <v>46068.177083333336</v>
      </c>
      <c r="C2470" t="s">
        <v>7</v>
      </c>
      <c r="D2470" t="s">
        <v>22</v>
      </c>
      <c r="E2470" t="s">
        <v>19</v>
      </c>
      <c r="F2470" t="s">
        <v>10</v>
      </c>
      <c r="G2470">
        <v>0.17708333333333334</v>
      </c>
      <c r="H2470" s="1">
        <v>46068</v>
      </c>
      <c r="I2470">
        <v>2</v>
      </c>
      <c r="J2470">
        <v>3</v>
      </c>
      <c r="K2470">
        <v>2</v>
      </c>
      <c r="L2470">
        <v>6</v>
      </c>
      <c r="M2470" t="s">
        <v>5071</v>
      </c>
      <c r="N2470" t="s">
        <v>5071</v>
      </c>
      <c r="O2470">
        <v>1</v>
      </c>
      <c r="P2470">
        <v>0</v>
      </c>
    </row>
    <row r="2471" spans="1:16" x14ac:dyDescent="0.3">
      <c r="A2471" t="s">
        <v>880</v>
      </c>
      <c r="B2471" s="1">
        <v>46068.177777777775</v>
      </c>
      <c r="C2471" t="s">
        <v>7</v>
      </c>
      <c r="D2471" t="s">
        <v>22</v>
      </c>
      <c r="E2471" t="s">
        <v>16</v>
      </c>
      <c r="F2471" t="s">
        <v>13</v>
      </c>
      <c r="G2471">
        <v>0.17777777777777778</v>
      </c>
      <c r="H2471" s="1">
        <v>46068</v>
      </c>
      <c r="I2471">
        <v>2</v>
      </c>
      <c r="J2471">
        <v>3</v>
      </c>
      <c r="K2471">
        <v>1</v>
      </c>
      <c r="L2471">
        <v>3</v>
      </c>
      <c r="M2471" t="s">
        <v>5069</v>
      </c>
      <c r="N2471" t="s">
        <v>5069</v>
      </c>
      <c r="O2471">
        <v>1</v>
      </c>
      <c r="P2471">
        <v>0</v>
      </c>
    </row>
    <row r="2472" spans="1:16" x14ac:dyDescent="0.3">
      <c r="A2472" t="s">
        <v>3415</v>
      </c>
      <c r="B2472" s="1">
        <v>46068.188194444447</v>
      </c>
      <c r="C2472" t="s">
        <v>40</v>
      </c>
      <c r="D2472" t="s">
        <v>22</v>
      </c>
      <c r="E2472" t="s">
        <v>16</v>
      </c>
      <c r="F2472" t="s">
        <v>20</v>
      </c>
      <c r="G2472">
        <v>0.18819444444444444</v>
      </c>
      <c r="H2472" s="1">
        <v>46068</v>
      </c>
      <c r="I2472">
        <v>2</v>
      </c>
      <c r="J2472">
        <v>5</v>
      </c>
      <c r="K2472">
        <v>2</v>
      </c>
      <c r="L2472">
        <v>10</v>
      </c>
      <c r="M2472" t="s">
        <v>5071</v>
      </c>
      <c r="N2472" t="s">
        <v>5071</v>
      </c>
      <c r="O2472">
        <v>1</v>
      </c>
      <c r="P2472">
        <v>0</v>
      </c>
    </row>
    <row r="2473" spans="1:16" x14ac:dyDescent="0.3">
      <c r="A2473" t="s">
        <v>179</v>
      </c>
      <c r="B2473" s="1">
        <v>46068.21597222222</v>
      </c>
      <c r="C2473" t="s">
        <v>47</v>
      </c>
      <c r="D2473" t="s">
        <v>22</v>
      </c>
      <c r="E2473" t="s">
        <v>9</v>
      </c>
      <c r="F2473" t="s">
        <v>10</v>
      </c>
      <c r="G2473">
        <v>0.21597222222222223</v>
      </c>
      <c r="H2473" s="1">
        <v>46068</v>
      </c>
      <c r="I2473">
        <v>2</v>
      </c>
      <c r="J2473">
        <v>1</v>
      </c>
      <c r="K2473">
        <v>2</v>
      </c>
      <c r="L2473">
        <v>2</v>
      </c>
      <c r="M2473" t="s">
        <v>5069</v>
      </c>
      <c r="N2473" t="s">
        <v>5069</v>
      </c>
      <c r="O2473">
        <v>1</v>
      </c>
      <c r="P2473">
        <v>0</v>
      </c>
    </row>
    <row r="2474" spans="1:16" x14ac:dyDescent="0.3">
      <c r="A2474" t="s">
        <v>396</v>
      </c>
      <c r="B2474" s="1">
        <v>46068.216666666667</v>
      </c>
      <c r="C2474" t="s">
        <v>7</v>
      </c>
      <c r="D2474" t="s">
        <v>18</v>
      </c>
      <c r="E2474" t="s">
        <v>19</v>
      </c>
      <c r="F2474" t="s">
        <v>10</v>
      </c>
      <c r="G2474">
        <v>0.21666666666666667</v>
      </c>
      <c r="H2474" s="1">
        <v>46068</v>
      </c>
      <c r="I2474">
        <v>2</v>
      </c>
      <c r="J2474">
        <v>3</v>
      </c>
      <c r="K2474">
        <v>2</v>
      </c>
      <c r="L2474">
        <v>6</v>
      </c>
      <c r="M2474" t="s">
        <v>5071</v>
      </c>
      <c r="N2474" t="s">
        <v>5071</v>
      </c>
      <c r="O2474">
        <v>1</v>
      </c>
      <c r="P2474">
        <v>0</v>
      </c>
    </row>
    <row r="2475" spans="1:16" x14ac:dyDescent="0.3">
      <c r="A2475" t="s">
        <v>193</v>
      </c>
      <c r="B2475" s="1">
        <v>46068.256944444445</v>
      </c>
      <c r="C2475" t="s">
        <v>7</v>
      </c>
      <c r="D2475" t="s">
        <v>18</v>
      </c>
      <c r="E2475" t="s">
        <v>19</v>
      </c>
      <c r="F2475" t="s">
        <v>10</v>
      </c>
      <c r="G2475">
        <v>0.25694444444444442</v>
      </c>
      <c r="H2475" s="1">
        <v>46068</v>
      </c>
      <c r="I2475">
        <v>2</v>
      </c>
      <c r="J2475">
        <v>3</v>
      </c>
      <c r="K2475">
        <v>2</v>
      </c>
      <c r="L2475">
        <v>6</v>
      </c>
      <c r="M2475" t="s">
        <v>5071</v>
      </c>
      <c r="N2475" t="s">
        <v>5071</v>
      </c>
      <c r="O2475">
        <v>1</v>
      </c>
      <c r="P2475">
        <v>0</v>
      </c>
    </row>
    <row r="2476" spans="1:16" x14ac:dyDescent="0.3">
      <c r="A2476" t="s">
        <v>2966</v>
      </c>
      <c r="B2476" s="1">
        <v>46068.265277777777</v>
      </c>
      <c r="C2476" t="s">
        <v>40</v>
      </c>
      <c r="D2476" t="s">
        <v>18</v>
      </c>
      <c r="E2476" t="s">
        <v>16</v>
      </c>
      <c r="F2476" t="s">
        <v>10</v>
      </c>
      <c r="G2476">
        <v>0.26527777777777778</v>
      </c>
      <c r="H2476" s="1">
        <v>46068</v>
      </c>
      <c r="I2476">
        <v>2</v>
      </c>
      <c r="J2476">
        <v>5</v>
      </c>
      <c r="K2476">
        <v>2</v>
      </c>
      <c r="L2476">
        <v>10</v>
      </c>
      <c r="M2476" t="s">
        <v>5071</v>
      </c>
      <c r="N2476" t="s">
        <v>5071</v>
      </c>
      <c r="O2476">
        <v>1</v>
      </c>
      <c r="P2476">
        <v>0</v>
      </c>
    </row>
    <row r="2477" spans="1:16" x14ac:dyDescent="0.3">
      <c r="A2477" t="s">
        <v>2797</v>
      </c>
      <c r="B2477" s="1">
        <v>46068.295138888891</v>
      </c>
      <c r="C2477" t="s">
        <v>7</v>
      </c>
      <c r="D2477" t="s">
        <v>15</v>
      </c>
      <c r="E2477" t="s">
        <v>19</v>
      </c>
      <c r="F2477" t="s">
        <v>33</v>
      </c>
      <c r="G2477">
        <v>0.2951388888888889</v>
      </c>
      <c r="H2477" s="1">
        <v>46068</v>
      </c>
      <c r="I2477">
        <v>2</v>
      </c>
      <c r="J2477">
        <v>3</v>
      </c>
      <c r="K2477">
        <v>4</v>
      </c>
      <c r="L2477">
        <v>12</v>
      </c>
      <c r="M2477" t="s">
        <v>5073</v>
      </c>
      <c r="N2477" t="s">
        <v>5073</v>
      </c>
      <c r="O2477">
        <v>1</v>
      </c>
      <c r="P2477">
        <v>1</v>
      </c>
    </row>
    <row r="2478" spans="1:16" x14ac:dyDescent="0.3">
      <c r="A2478" t="s">
        <v>1531</v>
      </c>
      <c r="B2478" s="1">
        <v>46068.3</v>
      </c>
      <c r="C2478" t="s">
        <v>12</v>
      </c>
      <c r="D2478" t="s">
        <v>18</v>
      </c>
      <c r="E2478" t="s">
        <v>9</v>
      </c>
      <c r="F2478" t="s">
        <v>13</v>
      </c>
      <c r="G2478">
        <v>0.3</v>
      </c>
      <c r="H2478" s="1">
        <v>46068</v>
      </c>
      <c r="I2478">
        <v>2</v>
      </c>
      <c r="J2478">
        <v>1</v>
      </c>
      <c r="K2478">
        <v>1</v>
      </c>
      <c r="L2478">
        <v>1</v>
      </c>
      <c r="M2478" t="s">
        <v>5069</v>
      </c>
      <c r="N2478" t="s">
        <v>5069</v>
      </c>
      <c r="O2478">
        <v>1</v>
      </c>
      <c r="P2478">
        <v>0</v>
      </c>
    </row>
    <row r="2479" spans="1:16" x14ac:dyDescent="0.3">
      <c r="A2479" t="s">
        <v>2018</v>
      </c>
      <c r="B2479" s="1">
        <v>46068.300694444442</v>
      </c>
      <c r="C2479" t="s">
        <v>7</v>
      </c>
      <c r="D2479" t="s">
        <v>22</v>
      </c>
      <c r="E2479" t="s">
        <v>19</v>
      </c>
      <c r="F2479" t="s">
        <v>33</v>
      </c>
      <c r="G2479">
        <v>0.30069444444444443</v>
      </c>
      <c r="H2479" s="1">
        <v>46068</v>
      </c>
      <c r="I2479">
        <v>2</v>
      </c>
      <c r="J2479">
        <v>3</v>
      </c>
      <c r="K2479">
        <v>4</v>
      </c>
      <c r="L2479">
        <v>12</v>
      </c>
      <c r="M2479" t="s">
        <v>5073</v>
      </c>
      <c r="N2479" t="s">
        <v>5073</v>
      </c>
      <c r="O2479">
        <v>1</v>
      </c>
      <c r="P2479">
        <v>1</v>
      </c>
    </row>
    <row r="2480" spans="1:16" x14ac:dyDescent="0.3">
      <c r="A2480" t="s">
        <v>3593</v>
      </c>
      <c r="B2480" s="1">
        <v>46068.310416666667</v>
      </c>
      <c r="C2480" t="s">
        <v>26</v>
      </c>
      <c r="D2480" t="s">
        <v>15</v>
      </c>
      <c r="E2480" t="s">
        <v>19</v>
      </c>
      <c r="F2480" t="s">
        <v>13</v>
      </c>
      <c r="G2480">
        <v>0.31041666666666667</v>
      </c>
      <c r="H2480" s="1">
        <v>46068</v>
      </c>
      <c r="I2480">
        <v>2</v>
      </c>
      <c r="J2480">
        <v>3</v>
      </c>
      <c r="K2480">
        <v>1</v>
      </c>
      <c r="L2480">
        <v>3</v>
      </c>
      <c r="M2480" t="s">
        <v>5069</v>
      </c>
      <c r="N2480" t="s">
        <v>5069</v>
      </c>
      <c r="O2480">
        <v>1</v>
      </c>
      <c r="P2480">
        <v>0</v>
      </c>
    </row>
    <row r="2481" spans="1:16" x14ac:dyDescent="0.3">
      <c r="A2481" t="s">
        <v>3422</v>
      </c>
      <c r="B2481" s="1">
        <v>46068.339583333334</v>
      </c>
      <c r="C2481" t="s">
        <v>26</v>
      </c>
      <c r="D2481" t="s">
        <v>15</v>
      </c>
      <c r="E2481" t="s">
        <v>31</v>
      </c>
      <c r="F2481" t="s">
        <v>10</v>
      </c>
      <c r="G2481">
        <v>0.33958333333333335</v>
      </c>
      <c r="H2481" s="1">
        <v>46068</v>
      </c>
      <c r="I2481">
        <v>2</v>
      </c>
      <c r="J2481">
        <v>3</v>
      </c>
      <c r="K2481">
        <v>2</v>
      </c>
      <c r="L2481">
        <v>6</v>
      </c>
      <c r="M2481" t="s">
        <v>5071</v>
      </c>
      <c r="N2481" t="s">
        <v>5071</v>
      </c>
      <c r="O2481">
        <v>1</v>
      </c>
      <c r="P2481">
        <v>0</v>
      </c>
    </row>
    <row r="2482" spans="1:16" x14ac:dyDescent="0.3">
      <c r="A2482" t="s">
        <v>1812</v>
      </c>
      <c r="B2482" s="1">
        <v>46068.347222222219</v>
      </c>
      <c r="C2482" t="s">
        <v>47</v>
      </c>
      <c r="D2482" t="s">
        <v>18</v>
      </c>
      <c r="E2482" t="s">
        <v>31</v>
      </c>
      <c r="F2482" t="s">
        <v>53</v>
      </c>
      <c r="G2482">
        <v>0.34722222222222221</v>
      </c>
      <c r="H2482" s="1">
        <v>46068</v>
      </c>
      <c r="I2482">
        <v>2</v>
      </c>
      <c r="J2482">
        <v>1</v>
      </c>
      <c r="K2482">
        <v>5</v>
      </c>
      <c r="L2482">
        <v>5</v>
      </c>
      <c r="M2482" t="s">
        <v>5071</v>
      </c>
      <c r="N2482" t="s">
        <v>5071</v>
      </c>
      <c r="O2482">
        <v>1</v>
      </c>
      <c r="P2482">
        <v>1</v>
      </c>
    </row>
    <row r="2483" spans="1:16" x14ac:dyDescent="0.3">
      <c r="A2483" t="s">
        <v>2745</v>
      </c>
      <c r="B2483" s="1">
        <v>46068.365972222222</v>
      </c>
      <c r="C2483" t="s">
        <v>7</v>
      </c>
      <c r="D2483" t="s">
        <v>15</v>
      </c>
      <c r="E2483" t="s">
        <v>19</v>
      </c>
      <c r="F2483" t="s">
        <v>13</v>
      </c>
      <c r="G2483">
        <v>0.3659722222222222</v>
      </c>
      <c r="H2483" s="1">
        <v>46068</v>
      </c>
      <c r="I2483">
        <v>2</v>
      </c>
      <c r="J2483">
        <v>3</v>
      </c>
      <c r="K2483">
        <v>1</v>
      </c>
      <c r="L2483">
        <v>3</v>
      </c>
      <c r="M2483" t="s">
        <v>5069</v>
      </c>
      <c r="N2483" t="s">
        <v>5069</v>
      </c>
      <c r="O2483">
        <v>1</v>
      </c>
      <c r="P2483">
        <v>0</v>
      </c>
    </row>
    <row r="2484" spans="1:16" x14ac:dyDescent="0.3">
      <c r="A2484" t="s">
        <v>516</v>
      </c>
      <c r="B2484" s="1">
        <v>46068.379166666666</v>
      </c>
      <c r="C2484" t="s">
        <v>26</v>
      </c>
      <c r="D2484" t="s">
        <v>15</v>
      </c>
      <c r="E2484" t="s">
        <v>9</v>
      </c>
      <c r="F2484" t="s">
        <v>20</v>
      </c>
      <c r="G2484">
        <v>0.37916666666666665</v>
      </c>
      <c r="H2484" s="1">
        <v>46068</v>
      </c>
      <c r="I2484">
        <v>2</v>
      </c>
      <c r="J2484">
        <v>3</v>
      </c>
      <c r="K2484">
        <v>2</v>
      </c>
      <c r="L2484">
        <v>6</v>
      </c>
      <c r="M2484" t="s">
        <v>5071</v>
      </c>
      <c r="N2484" t="s">
        <v>5071</v>
      </c>
      <c r="O2484">
        <v>1</v>
      </c>
      <c r="P2484">
        <v>0</v>
      </c>
    </row>
    <row r="2485" spans="1:16" x14ac:dyDescent="0.3">
      <c r="A2485" t="s">
        <v>2610</v>
      </c>
      <c r="B2485" s="1">
        <v>46068.395833333336</v>
      </c>
      <c r="C2485" t="s">
        <v>40</v>
      </c>
      <c r="D2485" t="s">
        <v>15</v>
      </c>
      <c r="E2485" t="s">
        <v>16</v>
      </c>
      <c r="F2485" t="s">
        <v>10</v>
      </c>
      <c r="G2485">
        <v>0.39583333333333331</v>
      </c>
      <c r="H2485" s="1">
        <v>46068</v>
      </c>
      <c r="I2485">
        <v>2</v>
      </c>
      <c r="J2485">
        <v>5</v>
      </c>
      <c r="K2485">
        <v>2</v>
      </c>
      <c r="L2485">
        <v>10</v>
      </c>
      <c r="M2485" t="s">
        <v>5071</v>
      </c>
      <c r="N2485" t="s">
        <v>5071</v>
      </c>
      <c r="O2485">
        <v>1</v>
      </c>
      <c r="P2485">
        <v>0</v>
      </c>
    </row>
    <row r="2486" spans="1:16" x14ac:dyDescent="0.3">
      <c r="A2486" t="s">
        <v>4712</v>
      </c>
      <c r="B2486" s="1">
        <v>46068.416666666664</v>
      </c>
      <c r="C2486" t="s">
        <v>7</v>
      </c>
      <c r="D2486" t="s">
        <v>18</v>
      </c>
      <c r="E2486" t="s">
        <v>19</v>
      </c>
      <c r="F2486" t="s">
        <v>53</v>
      </c>
      <c r="G2486">
        <v>0.41666666666666669</v>
      </c>
      <c r="H2486" s="1">
        <v>46068</v>
      </c>
      <c r="I2486">
        <v>2</v>
      </c>
      <c r="J2486">
        <v>3</v>
      </c>
      <c r="K2486">
        <v>5</v>
      </c>
      <c r="L2486">
        <v>15</v>
      </c>
      <c r="M2486" t="s">
        <v>5073</v>
      </c>
      <c r="N2486" t="s">
        <v>5073</v>
      </c>
      <c r="O2486">
        <v>1</v>
      </c>
      <c r="P2486">
        <v>1</v>
      </c>
    </row>
    <row r="2487" spans="1:16" x14ac:dyDescent="0.3">
      <c r="A2487" t="s">
        <v>2079</v>
      </c>
      <c r="B2487" s="1">
        <v>46068.491666666669</v>
      </c>
      <c r="C2487" t="s">
        <v>12</v>
      </c>
      <c r="D2487" t="s">
        <v>22</v>
      </c>
      <c r="E2487" t="s">
        <v>31</v>
      </c>
      <c r="F2487" t="s">
        <v>33</v>
      </c>
      <c r="G2487">
        <v>0.49166666666666664</v>
      </c>
      <c r="H2487" s="1">
        <v>46068</v>
      </c>
      <c r="I2487">
        <v>2</v>
      </c>
      <c r="J2487">
        <v>1</v>
      </c>
      <c r="K2487">
        <v>4</v>
      </c>
      <c r="L2487">
        <v>4</v>
      </c>
      <c r="M2487" t="s">
        <v>5069</v>
      </c>
      <c r="N2487" t="s">
        <v>5069</v>
      </c>
      <c r="O2487">
        <v>1</v>
      </c>
      <c r="P2487">
        <v>1</v>
      </c>
    </row>
    <row r="2488" spans="1:16" x14ac:dyDescent="0.3">
      <c r="A2488" t="s">
        <v>4297</v>
      </c>
      <c r="B2488" s="1">
        <v>46068.495138888888</v>
      </c>
      <c r="C2488" t="s">
        <v>7</v>
      </c>
      <c r="D2488" t="s">
        <v>18</v>
      </c>
      <c r="E2488" t="s">
        <v>19</v>
      </c>
      <c r="F2488" t="s">
        <v>10</v>
      </c>
      <c r="G2488">
        <v>0.49513888888888891</v>
      </c>
      <c r="H2488" s="1">
        <v>46068</v>
      </c>
      <c r="I2488">
        <v>2</v>
      </c>
      <c r="J2488">
        <v>3</v>
      </c>
      <c r="K2488">
        <v>2</v>
      </c>
      <c r="L2488">
        <v>6</v>
      </c>
      <c r="M2488" t="s">
        <v>5071</v>
      </c>
      <c r="N2488" t="s">
        <v>5071</v>
      </c>
      <c r="O2488">
        <v>1</v>
      </c>
      <c r="P2488">
        <v>0</v>
      </c>
    </row>
    <row r="2489" spans="1:16" x14ac:dyDescent="0.3">
      <c r="A2489" t="s">
        <v>1478</v>
      </c>
      <c r="B2489" s="1">
        <v>46068.49722222222</v>
      </c>
      <c r="C2489" t="s">
        <v>7</v>
      </c>
      <c r="D2489" t="s">
        <v>8</v>
      </c>
      <c r="E2489" t="s">
        <v>19</v>
      </c>
      <c r="F2489" t="s">
        <v>10</v>
      </c>
      <c r="G2489">
        <v>0.49722222222222223</v>
      </c>
      <c r="H2489" s="1">
        <v>46068</v>
      </c>
      <c r="I2489">
        <v>2</v>
      </c>
      <c r="J2489">
        <v>3</v>
      </c>
      <c r="K2489">
        <v>2</v>
      </c>
      <c r="L2489">
        <v>6</v>
      </c>
      <c r="M2489" t="s">
        <v>5071</v>
      </c>
      <c r="N2489" t="s">
        <v>5071</v>
      </c>
      <c r="O2489">
        <v>1</v>
      </c>
      <c r="P2489">
        <v>0</v>
      </c>
    </row>
    <row r="2490" spans="1:16" x14ac:dyDescent="0.3">
      <c r="A2490" t="s">
        <v>439</v>
      </c>
      <c r="B2490" s="1">
        <v>46068.505555555559</v>
      </c>
      <c r="C2490" t="s">
        <v>7</v>
      </c>
      <c r="D2490" t="s">
        <v>15</v>
      </c>
      <c r="E2490" t="s">
        <v>19</v>
      </c>
      <c r="F2490" t="s">
        <v>20</v>
      </c>
      <c r="G2490">
        <v>0.50555555555555554</v>
      </c>
      <c r="H2490" s="1">
        <v>46068</v>
      </c>
      <c r="I2490">
        <v>2</v>
      </c>
      <c r="J2490">
        <v>3</v>
      </c>
      <c r="K2490">
        <v>2</v>
      </c>
      <c r="L2490">
        <v>6</v>
      </c>
      <c r="M2490" t="s">
        <v>5071</v>
      </c>
      <c r="N2490" t="s">
        <v>5071</v>
      </c>
      <c r="O2490">
        <v>1</v>
      </c>
      <c r="P2490">
        <v>0</v>
      </c>
    </row>
    <row r="2491" spans="1:16" x14ac:dyDescent="0.3">
      <c r="A2491" t="s">
        <v>164</v>
      </c>
      <c r="B2491" s="1">
        <v>46068.518750000003</v>
      </c>
      <c r="C2491" t="s">
        <v>7</v>
      </c>
      <c r="D2491" t="s">
        <v>22</v>
      </c>
      <c r="E2491" t="s">
        <v>19</v>
      </c>
      <c r="F2491" t="s">
        <v>53</v>
      </c>
      <c r="G2491">
        <v>0.51875000000000004</v>
      </c>
      <c r="H2491" s="1">
        <v>46068</v>
      </c>
      <c r="I2491">
        <v>2</v>
      </c>
      <c r="J2491">
        <v>3</v>
      </c>
      <c r="K2491">
        <v>5</v>
      </c>
      <c r="L2491">
        <v>15</v>
      </c>
      <c r="M2491" t="s">
        <v>5073</v>
      </c>
      <c r="N2491" t="s">
        <v>5073</v>
      </c>
      <c r="O2491">
        <v>1</v>
      </c>
      <c r="P2491">
        <v>1</v>
      </c>
    </row>
    <row r="2492" spans="1:16" x14ac:dyDescent="0.3">
      <c r="A2492" t="s">
        <v>4016</v>
      </c>
      <c r="B2492" s="1">
        <v>46068.526388888888</v>
      </c>
      <c r="C2492" t="s">
        <v>40</v>
      </c>
      <c r="D2492" t="s">
        <v>18</v>
      </c>
      <c r="E2492" t="s">
        <v>16</v>
      </c>
      <c r="F2492" t="s">
        <v>10</v>
      </c>
      <c r="G2492">
        <v>0.52638888888888891</v>
      </c>
      <c r="H2492" s="1">
        <v>46068</v>
      </c>
      <c r="I2492">
        <v>2</v>
      </c>
      <c r="J2492">
        <v>5</v>
      </c>
      <c r="K2492">
        <v>2</v>
      </c>
      <c r="L2492">
        <v>10</v>
      </c>
      <c r="M2492" t="s">
        <v>5071</v>
      </c>
      <c r="N2492" t="s">
        <v>5071</v>
      </c>
      <c r="O2492">
        <v>1</v>
      </c>
      <c r="P2492">
        <v>0</v>
      </c>
    </row>
    <row r="2493" spans="1:16" x14ac:dyDescent="0.3">
      <c r="A2493" t="s">
        <v>1392</v>
      </c>
      <c r="B2493" s="1">
        <v>46068.542361111111</v>
      </c>
      <c r="C2493" t="s">
        <v>7</v>
      </c>
      <c r="D2493" t="s">
        <v>8</v>
      </c>
      <c r="E2493" t="s">
        <v>19</v>
      </c>
      <c r="F2493" t="s">
        <v>33</v>
      </c>
      <c r="G2493">
        <v>0.54236111111111107</v>
      </c>
      <c r="H2493" s="1">
        <v>46068</v>
      </c>
      <c r="I2493">
        <v>2</v>
      </c>
      <c r="J2493">
        <v>3</v>
      </c>
      <c r="K2493">
        <v>4</v>
      </c>
      <c r="L2493">
        <v>12</v>
      </c>
      <c r="M2493" t="s">
        <v>5073</v>
      </c>
      <c r="N2493" t="s">
        <v>5073</v>
      </c>
      <c r="O2493">
        <v>1</v>
      </c>
      <c r="P2493">
        <v>1</v>
      </c>
    </row>
    <row r="2494" spans="1:16" x14ac:dyDescent="0.3">
      <c r="A2494" t="s">
        <v>2698</v>
      </c>
      <c r="B2494" s="1">
        <v>46068.614583333336</v>
      </c>
      <c r="C2494" t="s">
        <v>12</v>
      </c>
      <c r="D2494" t="s">
        <v>18</v>
      </c>
      <c r="E2494" t="s">
        <v>16</v>
      </c>
      <c r="F2494" t="s">
        <v>10</v>
      </c>
      <c r="G2494">
        <v>0.61458333333333337</v>
      </c>
      <c r="H2494" s="1">
        <v>46068</v>
      </c>
      <c r="I2494">
        <v>2</v>
      </c>
      <c r="J2494">
        <v>1</v>
      </c>
      <c r="K2494">
        <v>2</v>
      </c>
      <c r="L2494">
        <v>2</v>
      </c>
      <c r="M2494" t="s">
        <v>5069</v>
      </c>
      <c r="N2494" t="s">
        <v>5069</v>
      </c>
      <c r="O2494">
        <v>1</v>
      </c>
      <c r="P2494">
        <v>0</v>
      </c>
    </row>
    <row r="2495" spans="1:16" x14ac:dyDescent="0.3">
      <c r="A2495" t="s">
        <v>3253</v>
      </c>
      <c r="B2495" s="1">
        <v>46068.652777777781</v>
      </c>
      <c r="C2495" t="s">
        <v>7</v>
      </c>
      <c r="D2495" t="s">
        <v>18</v>
      </c>
      <c r="E2495" t="s">
        <v>19</v>
      </c>
      <c r="F2495" t="s">
        <v>20</v>
      </c>
      <c r="G2495">
        <v>0.65277777777777779</v>
      </c>
      <c r="H2495" s="1">
        <v>46068</v>
      </c>
      <c r="I2495">
        <v>2</v>
      </c>
      <c r="J2495">
        <v>3</v>
      </c>
      <c r="K2495">
        <v>2</v>
      </c>
      <c r="L2495">
        <v>6</v>
      </c>
      <c r="M2495" t="s">
        <v>5071</v>
      </c>
      <c r="N2495" t="s">
        <v>5071</v>
      </c>
      <c r="O2495">
        <v>1</v>
      </c>
      <c r="P2495">
        <v>0</v>
      </c>
    </row>
    <row r="2496" spans="1:16" x14ac:dyDescent="0.3">
      <c r="A2496" t="s">
        <v>3450</v>
      </c>
      <c r="B2496" s="1">
        <v>46068.728472222225</v>
      </c>
      <c r="C2496" t="s">
        <v>7</v>
      </c>
      <c r="D2496" t="s">
        <v>15</v>
      </c>
      <c r="E2496" t="s">
        <v>19</v>
      </c>
      <c r="F2496" t="s">
        <v>13</v>
      </c>
      <c r="G2496">
        <v>0.72847222222222219</v>
      </c>
      <c r="H2496" s="1">
        <v>46068</v>
      </c>
      <c r="I2496">
        <v>2</v>
      </c>
      <c r="J2496">
        <v>3</v>
      </c>
      <c r="K2496">
        <v>1</v>
      </c>
      <c r="L2496">
        <v>3</v>
      </c>
      <c r="M2496" t="s">
        <v>5069</v>
      </c>
      <c r="N2496" t="s">
        <v>5069</v>
      </c>
      <c r="O2496">
        <v>1</v>
      </c>
      <c r="P2496">
        <v>0</v>
      </c>
    </row>
    <row r="2497" spans="1:16" x14ac:dyDescent="0.3">
      <c r="A2497" t="s">
        <v>1823</v>
      </c>
      <c r="B2497" s="1">
        <v>46068.734722222223</v>
      </c>
      <c r="C2497" t="s">
        <v>12</v>
      </c>
      <c r="D2497" t="s">
        <v>8</v>
      </c>
      <c r="E2497" t="s">
        <v>16</v>
      </c>
      <c r="F2497" t="s">
        <v>13</v>
      </c>
      <c r="G2497">
        <v>0.73472222222222228</v>
      </c>
      <c r="H2497" s="1">
        <v>46068</v>
      </c>
      <c r="I2497">
        <v>2</v>
      </c>
      <c r="J2497">
        <v>1</v>
      </c>
      <c r="K2497">
        <v>1</v>
      </c>
      <c r="L2497">
        <v>1</v>
      </c>
      <c r="M2497" t="s">
        <v>5069</v>
      </c>
      <c r="N2497" t="s">
        <v>5069</v>
      </c>
      <c r="O2497">
        <v>1</v>
      </c>
      <c r="P2497">
        <v>0</v>
      </c>
    </row>
    <row r="2498" spans="1:16" x14ac:dyDescent="0.3">
      <c r="A2498" t="s">
        <v>4579</v>
      </c>
      <c r="B2498" s="1">
        <v>46068.746527777781</v>
      </c>
      <c r="C2498" t="s">
        <v>12</v>
      </c>
      <c r="D2498" t="s">
        <v>15</v>
      </c>
      <c r="E2498" t="s">
        <v>19</v>
      </c>
      <c r="F2498" t="s">
        <v>10</v>
      </c>
      <c r="G2498">
        <v>0.74652777777777779</v>
      </c>
      <c r="H2498" s="1">
        <v>46068</v>
      </c>
      <c r="I2498">
        <v>2</v>
      </c>
      <c r="J2498">
        <v>1</v>
      </c>
      <c r="K2498">
        <v>2</v>
      </c>
      <c r="L2498">
        <v>2</v>
      </c>
      <c r="M2498" t="s">
        <v>5069</v>
      </c>
      <c r="N2498" t="s">
        <v>5069</v>
      </c>
      <c r="O2498">
        <v>1</v>
      </c>
      <c r="P2498">
        <v>0</v>
      </c>
    </row>
    <row r="2499" spans="1:16" x14ac:dyDescent="0.3">
      <c r="A2499" t="s">
        <v>3134</v>
      </c>
      <c r="B2499" s="1">
        <v>46068.761805555558</v>
      </c>
      <c r="C2499" t="s">
        <v>35</v>
      </c>
      <c r="D2499" t="s">
        <v>15</v>
      </c>
      <c r="E2499" t="s">
        <v>19</v>
      </c>
      <c r="F2499" t="s">
        <v>10</v>
      </c>
      <c r="G2499">
        <v>0.76180555555555551</v>
      </c>
      <c r="H2499" s="1">
        <v>46068</v>
      </c>
      <c r="I2499">
        <v>2</v>
      </c>
      <c r="J2499">
        <v>1</v>
      </c>
      <c r="K2499">
        <v>2</v>
      </c>
      <c r="L2499">
        <v>2</v>
      </c>
      <c r="M2499" t="s">
        <v>5069</v>
      </c>
      <c r="N2499" t="s">
        <v>5069</v>
      </c>
      <c r="O2499">
        <v>1</v>
      </c>
      <c r="P2499">
        <v>0</v>
      </c>
    </row>
    <row r="2500" spans="1:16" x14ac:dyDescent="0.3">
      <c r="A2500" t="s">
        <v>2806</v>
      </c>
      <c r="B2500" s="1">
        <v>46068.777777777781</v>
      </c>
      <c r="C2500" t="s">
        <v>7</v>
      </c>
      <c r="D2500" t="s">
        <v>8</v>
      </c>
      <c r="E2500" t="s">
        <v>19</v>
      </c>
      <c r="F2500" t="s">
        <v>20</v>
      </c>
      <c r="G2500">
        <v>0.77777777777777779</v>
      </c>
      <c r="H2500" s="1">
        <v>46068</v>
      </c>
      <c r="I2500">
        <v>2</v>
      </c>
      <c r="J2500">
        <v>3</v>
      </c>
      <c r="K2500">
        <v>2</v>
      </c>
      <c r="L2500">
        <v>6</v>
      </c>
      <c r="M2500" t="s">
        <v>5071</v>
      </c>
      <c r="N2500" t="s">
        <v>5071</v>
      </c>
      <c r="O2500">
        <v>1</v>
      </c>
      <c r="P2500">
        <v>0</v>
      </c>
    </row>
    <row r="2501" spans="1:16" x14ac:dyDescent="0.3">
      <c r="A2501" t="s">
        <v>3851</v>
      </c>
      <c r="B2501" s="1">
        <v>46068.79791666667</v>
      </c>
      <c r="C2501" t="s">
        <v>47</v>
      </c>
      <c r="D2501" t="s">
        <v>18</v>
      </c>
      <c r="E2501" t="s">
        <v>16</v>
      </c>
      <c r="F2501" t="s">
        <v>33</v>
      </c>
      <c r="G2501">
        <v>0.79791666666666672</v>
      </c>
      <c r="H2501" s="1">
        <v>46068</v>
      </c>
      <c r="I2501">
        <v>2</v>
      </c>
      <c r="J2501">
        <v>1</v>
      </c>
      <c r="K2501">
        <v>4</v>
      </c>
      <c r="L2501">
        <v>4</v>
      </c>
      <c r="M2501" t="s">
        <v>5069</v>
      </c>
      <c r="N2501" t="s">
        <v>5069</v>
      </c>
      <c r="O2501">
        <v>1</v>
      </c>
      <c r="P2501">
        <v>1</v>
      </c>
    </row>
    <row r="2502" spans="1:16" x14ac:dyDescent="0.3">
      <c r="A2502" t="s">
        <v>2131</v>
      </c>
      <c r="B2502" s="1">
        <v>46068.798611111109</v>
      </c>
      <c r="C2502" t="s">
        <v>40</v>
      </c>
      <c r="D2502" t="s">
        <v>15</v>
      </c>
      <c r="E2502" t="s">
        <v>16</v>
      </c>
      <c r="F2502" t="s">
        <v>20</v>
      </c>
      <c r="G2502">
        <v>0.79861111111111116</v>
      </c>
      <c r="H2502" s="1">
        <v>46068</v>
      </c>
      <c r="I2502">
        <v>2</v>
      </c>
      <c r="J2502">
        <v>5</v>
      </c>
      <c r="K2502">
        <v>2</v>
      </c>
      <c r="L2502">
        <v>10</v>
      </c>
      <c r="M2502" t="s">
        <v>5071</v>
      </c>
      <c r="N2502" t="s">
        <v>5071</v>
      </c>
      <c r="O2502">
        <v>1</v>
      </c>
      <c r="P2502">
        <v>0</v>
      </c>
    </row>
    <row r="2503" spans="1:16" x14ac:dyDescent="0.3">
      <c r="A2503" t="s">
        <v>1382</v>
      </c>
      <c r="B2503" s="1">
        <v>46068.804861111108</v>
      </c>
      <c r="C2503" t="s">
        <v>7</v>
      </c>
      <c r="D2503" t="s">
        <v>15</v>
      </c>
      <c r="E2503" t="s">
        <v>19</v>
      </c>
      <c r="F2503" t="s">
        <v>10</v>
      </c>
      <c r="G2503">
        <v>0.80486111111111114</v>
      </c>
      <c r="H2503" s="1">
        <v>46068</v>
      </c>
      <c r="I2503">
        <v>2</v>
      </c>
      <c r="J2503">
        <v>3</v>
      </c>
      <c r="K2503">
        <v>2</v>
      </c>
      <c r="L2503">
        <v>6</v>
      </c>
      <c r="M2503" t="s">
        <v>5071</v>
      </c>
      <c r="N2503" t="s">
        <v>5071</v>
      </c>
      <c r="O2503">
        <v>1</v>
      </c>
      <c r="P2503">
        <v>0</v>
      </c>
    </row>
    <row r="2504" spans="1:16" x14ac:dyDescent="0.3">
      <c r="A2504" t="s">
        <v>3081</v>
      </c>
      <c r="B2504" s="1">
        <v>46068.810416666667</v>
      </c>
      <c r="C2504" t="s">
        <v>40</v>
      </c>
      <c r="D2504" t="s">
        <v>18</v>
      </c>
      <c r="E2504" t="s">
        <v>16</v>
      </c>
      <c r="F2504" t="s">
        <v>20</v>
      </c>
      <c r="G2504">
        <v>0.81041666666666667</v>
      </c>
      <c r="H2504" s="1">
        <v>46068</v>
      </c>
      <c r="I2504">
        <v>2</v>
      </c>
      <c r="J2504">
        <v>5</v>
      </c>
      <c r="K2504">
        <v>2</v>
      </c>
      <c r="L2504">
        <v>10</v>
      </c>
      <c r="M2504" t="s">
        <v>5071</v>
      </c>
      <c r="N2504" t="s">
        <v>5071</v>
      </c>
      <c r="O2504">
        <v>1</v>
      </c>
      <c r="P2504">
        <v>0</v>
      </c>
    </row>
    <row r="2505" spans="1:16" x14ac:dyDescent="0.3">
      <c r="A2505" t="s">
        <v>4101</v>
      </c>
      <c r="B2505" s="1">
        <v>46068.817361111112</v>
      </c>
      <c r="C2505" t="s">
        <v>7</v>
      </c>
      <c r="D2505" t="s">
        <v>18</v>
      </c>
      <c r="E2505" t="s">
        <v>16</v>
      </c>
      <c r="F2505" t="s">
        <v>20</v>
      </c>
      <c r="G2505">
        <v>0.81736111111111109</v>
      </c>
      <c r="H2505" s="1">
        <v>46068</v>
      </c>
      <c r="I2505">
        <v>2</v>
      </c>
      <c r="J2505">
        <v>3</v>
      </c>
      <c r="K2505">
        <v>2</v>
      </c>
      <c r="L2505">
        <v>6</v>
      </c>
      <c r="M2505" t="s">
        <v>5071</v>
      </c>
      <c r="N2505" t="s">
        <v>5071</v>
      </c>
      <c r="O2505">
        <v>1</v>
      </c>
      <c r="P2505">
        <v>0</v>
      </c>
    </row>
    <row r="2506" spans="1:16" x14ac:dyDescent="0.3">
      <c r="A2506" t="s">
        <v>484</v>
      </c>
      <c r="B2506" s="1">
        <v>46068.836805555555</v>
      </c>
      <c r="C2506" t="s">
        <v>47</v>
      </c>
      <c r="D2506" t="s">
        <v>22</v>
      </c>
      <c r="E2506" t="s">
        <v>16</v>
      </c>
      <c r="F2506" t="s">
        <v>10</v>
      </c>
      <c r="G2506">
        <v>0.83680555555555558</v>
      </c>
      <c r="H2506" s="1">
        <v>46068</v>
      </c>
      <c r="I2506">
        <v>2</v>
      </c>
      <c r="J2506">
        <v>1</v>
      </c>
      <c r="K2506">
        <v>2</v>
      </c>
      <c r="L2506">
        <v>2</v>
      </c>
      <c r="M2506" t="s">
        <v>5069</v>
      </c>
      <c r="N2506" t="s">
        <v>5069</v>
      </c>
      <c r="O2506">
        <v>1</v>
      </c>
      <c r="P2506">
        <v>0</v>
      </c>
    </row>
    <row r="2507" spans="1:16" x14ac:dyDescent="0.3">
      <c r="A2507" t="s">
        <v>4563</v>
      </c>
      <c r="B2507" s="1">
        <v>46068.859027777777</v>
      </c>
      <c r="C2507" t="s">
        <v>7</v>
      </c>
      <c r="D2507" t="s">
        <v>22</v>
      </c>
      <c r="E2507" t="s">
        <v>19</v>
      </c>
      <c r="F2507" t="s">
        <v>10</v>
      </c>
      <c r="G2507">
        <v>0.85902777777777772</v>
      </c>
      <c r="H2507" s="1">
        <v>46068</v>
      </c>
      <c r="I2507">
        <v>2</v>
      </c>
      <c r="J2507">
        <v>3</v>
      </c>
      <c r="K2507">
        <v>2</v>
      </c>
      <c r="L2507">
        <v>6</v>
      </c>
      <c r="M2507" t="s">
        <v>5071</v>
      </c>
      <c r="N2507" t="s">
        <v>5071</v>
      </c>
      <c r="O2507">
        <v>1</v>
      </c>
      <c r="P2507">
        <v>0</v>
      </c>
    </row>
    <row r="2508" spans="1:16" x14ac:dyDescent="0.3">
      <c r="A2508" t="s">
        <v>4287</v>
      </c>
      <c r="B2508" s="1">
        <v>46068.884722222225</v>
      </c>
      <c r="C2508" t="s">
        <v>12</v>
      </c>
      <c r="D2508" t="s">
        <v>8</v>
      </c>
      <c r="E2508" t="s">
        <v>31</v>
      </c>
      <c r="F2508" t="s">
        <v>33</v>
      </c>
      <c r="G2508">
        <v>0.88472222222222219</v>
      </c>
      <c r="H2508" s="1">
        <v>46068</v>
      </c>
      <c r="I2508">
        <v>2</v>
      </c>
      <c r="J2508">
        <v>1</v>
      </c>
      <c r="K2508">
        <v>4</v>
      </c>
      <c r="L2508">
        <v>4</v>
      </c>
      <c r="M2508" t="s">
        <v>5069</v>
      </c>
      <c r="N2508" t="s">
        <v>5069</v>
      </c>
      <c r="O2508">
        <v>1</v>
      </c>
      <c r="P2508">
        <v>1</v>
      </c>
    </row>
    <row r="2509" spans="1:16" x14ac:dyDescent="0.3">
      <c r="A2509" t="s">
        <v>3885</v>
      </c>
      <c r="B2509" s="1">
        <v>46068.895138888889</v>
      </c>
      <c r="C2509" t="s">
        <v>7</v>
      </c>
      <c r="D2509" t="s">
        <v>8</v>
      </c>
      <c r="E2509" t="s">
        <v>19</v>
      </c>
      <c r="F2509" t="s">
        <v>13</v>
      </c>
      <c r="G2509">
        <v>0.89513888888888893</v>
      </c>
      <c r="H2509" s="1">
        <v>46068</v>
      </c>
      <c r="I2509">
        <v>2</v>
      </c>
      <c r="J2509">
        <v>3</v>
      </c>
      <c r="K2509">
        <v>1</v>
      </c>
      <c r="L2509">
        <v>3</v>
      </c>
      <c r="M2509" t="s">
        <v>5069</v>
      </c>
      <c r="N2509" t="s">
        <v>5069</v>
      </c>
      <c r="O2509">
        <v>1</v>
      </c>
      <c r="P2509">
        <v>0</v>
      </c>
    </row>
    <row r="2510" spans="1:16" x14ac:dyDescent="0.3">
      <c r="A2510" t="s">
        <v>1025</v>
      </c>
      <c r="B2510" s="1">
        <v>46068.900694444441</v>
      </c>
      <c r="C2510" t="s">
        <v>47</v>
      </c>
      <c r="D2510" t="s">
        <v>22</v>
      </c>
      <c r="E2510" t="s">
        <v>9</v>
      </c>
      <c r="F2510" t="s">
        <v>20</v>
      </c>
      <c r="G2510">
        <v>0.90069444444444446</v>
      </c>
      <c r="H2510" s="1">
        <v>46068</v>
      </c>
      <c r="I2510">
        <v>2</v>
      </c>
      <c r="J2510">
        <v>1</v>
      </c>
      <c r="K2510">
        <v>2</v>
      </c>
      <c r="L2510">
        <v>2</v>
      </c>
      <c r="M2510" t="s">
        <v>5069</v>
      </c>
      <c r="N2510" t="s">
        <v>5069</v>
      </c>
      <c r="O2510">
        <v>1</v>
      </c>
      <c r="P2510">
        <v>0</v>
      </c>
    </row>
    <row r="2511" spans="1:16" x14ac:dyDescent="0.3">
      <c r="A2511" t="s">
        <v>4556</v>
      </c>
      <c r="B2511" s="1">
        <v>46068.900694444441</v>
      </c>
      <c r="C2511" t="s">
        <v>7</v>
      </c>
      <c r="D2511" t="s">
        <v>15</v>
      </c>
      <c r="E2511" t="s">
        <v>16</v>
      </c>
      <c r="F2511" t="s">
        <v>20</v>
      </c>
      <c r="G2511">
        <v>0.90069444444444446</v>
      </c>
      <c r="H2511" s="1">
        <v>46068</v>
      </c>
      <c r="I2511">
        <v>2</v>
      </c>
      <c r="J2511">
        <v>3</v>
      </c>
      <c r="K2511">
        <v>2</v>
      </c>
      <c r="L2511">
        <v>6</v>
      </c>
      <c r="M2511" t="s">
        <v>5071</v>
      </c>
      <c r="N2511" t="s">
        <v>5071</v>
      </c>
      <c r="O2511">
        <v>1</v>
      </c>
      <c r="P2511">
        <v>0</v>
      </c>
    </row>
    <row r="2512" spans="1:16" x14ac:dyDescent="0.3">
      <c r="A2512" t="s">
        <v>180</v>
      </c>
      <c r="B2512" s="1">
        <v>46068.911111111112</v>
      </c>
      <c r="C2512" t="s">
        <v>7</v>
      </c>
      <c r="D2512" t="s">
        <v>22</v>
      </c>
      <c r="E2512" t="s">
        <v>19</v>
      </c>
      <c r="F2512" t="s">
        <v>10</v>
      </c>
      <c r="G2512">
        <v>0.91111111111111109</v>
      </c>
      <c r="H2512" s="1">
        <v>46068</v>
      </c>
      <c r="I2512">
        <v>2</v>
      </c>
      <c r="J2512">
        <v>3</v>
      </c>
      <c r="K2512">
        <v>2</v>
      </c>
      <c r="L2512">
        <v>6</v>
      </c>
      <c r="M2512" t="s">
        <v>5071</v>
      </c>
      <c r="N2512" t="s">
        <v>5071</v>
      </c>
      <c r="O2512">
        <v>1</v>
      </c>
      <c r="P2512">
        <v>0</v>
      </c>
    </row>
    <row r="2513" spans="1:16" x14ac:dyDescent="0.3">
      <c r="A2513" t="s">
        <v>1215</v>
      </c>
      <c r="B2513" s="1">
        <v>46068.958333333336</v>
      </c>
      <c r="C2513" t="s">
        <v>35</v>
      </c>
      <c r="D2513" t="s">
        <v>22</v>
      </c>
      <c r="E2513" t="s">
        <v>19</v>
      </c>
      <c r="F2513" t="s">
        <v>10</v>
      </c>
      <c r="G2513">
        <v>0.95833333333333337</v>
      </c>
      <c r="H2513" s="1">
        <v>46068</v>
      </c>
      <c r="I2513">
        <v>2</v>
      </c>
      <c r="J2513">
        <v>1</v>
      </c>
      <c r="K2513">
        <v>2</v>
      </c>
      <c r="L2513">
        <v>2</v>
      </c>
      <c r="M2513" t="s">
        <v>5069</v>
      </c>
      <c r="N2513" t="s">
        <v>5069</v>
      </c>
      <c r="O2513">
        <v>1</v>
      </c>
      <c r="P2513">
        <v>0</v>
      </c>
    </row>
    <row r="2514" spans="1:16" x14ac:dyDescent="0.3">
      <c r="A2514" t="s">
        <v>3154</v>
      </c>
      <c r="B2514" s="1">
        <v>46068.965277777781</v>
      </c>
      <c r="C2514" t="s">
        <v>7</v>
      </c>
      <c r="D2514" t="s">
        <v>22</v>
      </c>
      <c r="E2514" t="s">
        <v>19</v>
      </c>
      <c r="F2514" t="s">
        <v>20</v>
      </c>
      <c r="G2514">
        <v>0.96527777777777779</v>
      </c>
      <c r="H2514" s="1">
        <v>46068</v>
      </c>
      <c r="I2514">
        <v>2</v>
      </c>
      <c r="J2514">
        <v>3</v>
      </c>
      <c r="K2514">
        <v>2</v>
      </c>
      <c r="L2514">
        <v>6</v>
      </c>
      <c r="M2514" t="s">
        <v>5071</v>
      </c>
      <c r="N2514" t="s">
        <v>5071</v>
      </c>
      <c r="O2514">
        <v>1</v>
      </c>
      <c r="P2514">
        <v>0</v>
      </c>
    </row>
    <row r="2515" spans="1:16" x14ac:dyDescent="0.3">
      <c r="A2515" t="s">
        <v>1666</v>
      </c>
      <c r="B2515" s="1">
        <v>46068.96875</v>
      </c>
      <c r="C2515" t="s">
        <v>7</v>
      </c>
      <c r="D2515" t="s">
        <v>15</v>
      </c>
      <c r="E2515" t="s">
        <v>19</v>
      </c>
      <c r="F2515" t="s">
        <v>10</v>
      </c>
      <c r="G2515">
        <v>0.96875</v>
      </c>
      <c r="H2515" s="1">
        <v>46068</v>
      </c>
      <c r="I2515">
        <v>2</v>
      </c>
      <c r="J2515">
        <v>3</v>
      </c>
      <c r="K2515">
        <v>2</v>
      </c>
      <c r="L2515">
        <v>6</v>
      </c>
      <c r="M2515" t="s">
        <v>5071</v>
      </c>
      <c r="N2515" t="s">
        <v>5071</v>
      </c>
      <c r="O2515">
        <v>1</v>
      </c>
      <c r="P2515">
        <v>0</v>
      </c>
    </row>
    <row r="2516" spans="1:16" x14ac:dyDescent="0.3">
      <c r="A2516" t="s">
        <v>5013</v>
      </c>
      <c r="B2516" s="1">
        <v>46068.970138888886</v>
      </c>
      <c r="C2516" t="s">
        <v>35</v>
      </c>
      <c r="D2516" t="s">
        <v>18</v>
      </c>
      <c r="E2516" t="s">
        <v>16</v>
      </c>
      <c r="F2516" t="s">
        <v>10</v>
      </c>
      <c r="G2516">
        <v>0.97013888888888888</v>
      </c>
      <c r="H2516" s="1">
        <v>46068</v>
      </c>
      <c r="I2516">
        <v>2</v>
      </c>
      <c r="J2516">
        <v>1</v>
      </c>
      <c r="K2516">
        <v>2</v>
      </c>
      <c r="L2516">
        <v>2</v>
      </c>
      <c r="M2516" t="s">
        <v>5069</v>
      </c>
      <c r="N2516" t="s">
        <v>5069</v>
      </c>
      <c r="O2516">
        <v>1</v>
      </c>
      <c r="P2516">
        <v>0</v>
      </c>
    </row>
    <row r="2517" spans="1:16" x14ac:dyDescent="0.3">
      <c r="A2517" t="s">
        <v>2794</v>
      </c>
      <c r="B2517" s="1">
        <v>46068.973611111112</v>
      </c>
      <c r="C2517" t="s">
        <v>7</v>
      </c>
      <c r="D2517" t="s">
        <v>22</v>
      </c>
      <c r="E2517" t="s">
        <v>19</v>
      </c>
      <c r="F2517" t="s">
        <v>10</v>
      </c>
      <c r="G2517">
        <v>0.97361111111111109</v>
      </c>
      <c r="H2517" s="1">
        <v>46068</v>
      </c>
      <c r="I2517">
        <v>2</v>
      </c>
      <c r="J2517">
        <v>3</v>
      </c>
      <c r="K2517">
        <v>2</v>
      </c>
      <c r="L2517">
        <v>6</v>
      </c>
      <c r="M2517" t="s">
        <v>5071</v>
      </c>
      <c r="N2517" t="s">
        <v>5071</v>
      </c>
      <c r="O2517">
        <v>1</v>
      </c>
      <c r="P2517">
        <v>0</v>
      </c>
    </row>
    <row r="2518" spans="1:16" x14ac:dyDescent="0.3">
      <c r="A2518" t="s">
        <v>4180</v>
      </c>
      <c r="B2518" s="1">
        <v>46068.990972222222</v>
      </c>
      <c r="C2518" t="s">
        <v>7</v>
      </c>
      <c r="D2518" t="s">
        <v>22</v>
      </c>
      <c r="E2518" t="s">
        <v>19</v>
      </c>
      <c r="F2518" t="s">
        <v>33</v>
      </c>
      <c r="G2518">
        <v>0.99097222222222225</v>
      </c>
      <c r="H2518" s="1">
        <v>46068</v>
      </c>
      <c r="I2518">
        <v>2</v>
      </c>
      <c r="J2518">
        <v>3</v>
      </c>
      <c r="K2518">
        <v>4</v>
      </c>
      <c r="L2518">
        <v>12</v>
      </c>
      <c r="M2518" t="s">
        <v>5073</v>
      </c>
      <c r="N2518" t="s">
        <v>5073</v>
      </c>
      <c r="O2518">
        <v>1</v>
      </c>
      <c r="P2518">
        <v>1</v>
      </c>
    </row>
    <row r="2519" spans="1:16" x14ac:dyDescent="0.3">
      <c r="A2519" t="s">
        <v>3479</v>
      </c>
      <c r="B2519" s="1">
        <v>46068.993750000001</v>
      </c>
      <c r="C2519" t="s">
        <v>7</v>
      </c>
      <c r="D2519" t="s">
        <v>18</v>
      </c>
      <c r="E2519" t="s">
        <v>19</v>
      </c>
      <c r="F2519" t="s">
        <v>10</v>
      </c>
      <c r="G2519">
        <v>0.99375000000000002</v>
      </c>
      <c r="H2519" s="1">
        <v>46068</v>
      </c>
      <c r="I2519">
        <v>2</v>
      </c>
      <c r="J2519">
        <v>3</v>
      </c>
      <c r="K2519">
        <v>2</v>
      </c>
      <c r="L2519">
        <v>6</v>
      </c>
      <c r="M2519" t="s">
        <v>5071</v>
      </c>
      <c r="N2519" t="s">
        <v>5071</v>
      </c>
      <c r="O2519">
        <v>1</v>
      </c>
      <c r="P2519">
        <v>0</v>
      </c>
    </row>
    <row r="2520" spans="1:16" x14ac:dyDescent="0.3">
      <c r="A2520" t="s">
        <v>1647</v>
      </c>
      <c r="B2520" s="1">
        <v>46068.997916666667</v>
      </c>
      <c r="C2520" t="s">
        <v>7</v>
      </c>
      <c r="D2520" t="s">
        <v>22</v>
      </c>
      <c r="E2520" t="s">
        <v>19</v>
      </c>
      <c r="F2520" t="s">
        <v>10</v>
      </c>
      <c r="G2520">
        <v>0.99791666666666667</v>
      </c>
      <c r="H2520" s="1">
        <v>46068</v>
      </c>
      <c r="I2520">
        <v>2</v>
      </c>
      <c r="J2520">
        <v>3</v>
      </c>
      <c r="K2520">
        <v>2</v>
      </c>
      <c r="L2520">
        <v>6</v>
      </c>
      <c r="M2520" t="s">
        <v>5071</v>
      </c>
      <c r="N2520" t="s">
        <v>5071</v>
      </c>
      <c r="O2520">
        <v>1</v>
      </c>
      <c r="P2520">
        <v>0</v>
      </c>
    </row>
    <row r="2521" spans="1:16" x14ac:dyDescent="0.3">
      <c r="A2521" t="s">
        <v>4724</v>
      </c>
      <c r="B2521" s="1">
        <v>46069.009722222225</v>
      </c>
      <c r="C2521" t="s">
        <v>40</v>
      </c>
      <c r="D2521" t="s">
        <v>8</v>
      </c>
      <c r="E2521" t="s">
        <v>16</v>
      </c>
      <c r="F2521" t="s">
        <v>10</v>
      </c>
      <c r="G2521">
        <v>9.7222222222222224E-3</v>
      </c>
      <c r="H2521" s="1">
        <v>46069</v>
      </c>
      <c r="I2521">
        <v>2</v>
      </c>
      <c r="J2521">
        <v>5</v>
      </c>
      <c r="K2521">
        <v>2</v>
      </c>
      <c r="L2521">
        <v>10</v>
      </c>
      <c r="M2521" t="s">
        <v>5071</v>
      </c>
      <c r="N2521" t="s">
        <v>5071</v>
      </c>
      <c r="O2521">
        <v>1</v>
      </c>
      <c r="P2521">
        <v>0</v>
      </c>
    </row>
    <row r="2522" spans="1:16" x14ac:dyDescent="0.3">
      <c r="A2522" t="s">
        <v>2791</v>
      </c>
      <c r="B2522" s="1">
        <v>46069.011111111111</v>
      </c>
      <c r="C2522" t="s">
        <v>7</v>
      </c>
      <c r="D2522" t="s">
        <v>15</v>
      </c>
      <c r="E2522" t="s">
        <v>19</v>
      </c>
      <c r="F2522" t="s">
        <v>10</v>
      </c>
      <c r="G2522">
        <v>1.1111111111111112E-2</v>
      </c>
      <c r="H2522" s="1">
        <v>46069</v>
      </c>
      <c r="I2522">
        <v>2</v>
      </c>
      <c r="J2522">
        <v>3</v>
      </c>
      <c r="K2522">
        <v>2</v>
      </c>
      <c r="L2522">
        <v>6</v>
      </c>
      <c r="M2522" t="s">
        <v>5071</v>
      </c>
      <c r="N2522" t="s">
        <v>5071</v>
      </c>
      <c r="O2522">
        <v>1</v>
      </c>
      <c r="P2522">
        <v>0</v>
      </c>
    </row>
    <row r="2523" spans="1:16" x14ac:dyDescent="0.3">
      <c r="A2523" t="s">
        <v>1291</v>
      </c>
      <c r="B2523" s="1">
        <v>46069.018055555556</v>
      </c>
      <c r="C2523" t="s">
        <v>7</v>
      </c>
      <c r="D2523" t="s">
        <v>22</v>
      </c>
      <c r="E2523" t="s">
        <v>31</v>
      </c>
      <c r="F2523" t="s">
        <v>10</v>
      </c>
      <c r="G2523">
        <v>1.8055555555555554E-2</v>
      </c>
      <c r="H2523" s="1">
        <v>46069</v>
      </c>
      <c r="I2523">
        <v>2</v>
      </c>
      <c r="J2523">
        <v>3</v>
      </c>
      <c r="K2523">
        <v>2</v>
      </c>
      <c r="L2523">
        <v>6</v>
      </c>
      <c r="M2523" t="s">
        <v>5071</v>
      </c>
      <c r="N2523" t="s">
        <v>5071</v>
      </c>
      <c r="O2523">
        <v>1</v>
      </c>
      <c r="P2523">
        <v>0</v>
      </c>
    </row>
    <row r="2524" spans="1:16" x14ac:dyDescent="0.3">
      <c r="A2524" t="s">
        <v>3061</v>
      </c>
      <c r="B2524" s="1">
        <v>46069.018750000003</v>
      </c>
      <c r="C2524" t="s">
        <v>7</v>
      </c>
      <c r="D2524" t="s">
        <v>18</v>
      </c>
      <c r="E2524" t="s">
        <v>19</v>
      </c>
      <c r="F2524" t="s">
        <v>10</v>
      </c>
      <c r="G2524">
        <v>1.8749999999999999E-2</v>
      </c>
      <c r="H2524" s="1">
        <v>46069</v>
      </c>
      <c r="I2524">
        <v>2</v>
      </c>
      <c r="J2524">
        <v>3</v>
      </c>
      <c r="K2524">
        <v>2</v>
      </c>
      <c r="L2524">
        <v>6</v>
      </c>
      <c r="M2524" t="s">
        <v>5071</v>
      </c>
      <c r="N2524" t="s">
        <v>5071</v>
      </c>
      <c r="O2524">
        <v>1</v>
      </c>
      <c r="P2524">
        <v>0</v>
      </c>
    </row>
    <row r="2525" spans="1:16" x14ac:dyDescent="0.3">
      <c r="A2525" t="s">
        <v>355</v>
      </c>
      <c r="B2525" s="1">
        <v>46069.038194444445</v>
      </c>
      <c r="C2525" t="s">
        <v>7</v>
      </c>
      <c r="D2525" t="s">
        <v>18</v>
      </c>
      <c r="E2525" t="s">
        <v>19</v>
      </c>
      <c r="F2525" t="s">
        <v>13</v>
      </c>
      <c r="G2525">
        <v>3.8194444444444448E-2</v>
      </c>
      <c r="H2525" s="1">
        <v>46069</v>
      </c>
      <c r="I2525">
        <v>2</v>
      </c>
      <c r="J2525">
        <v>3</v>
      </c>
      <c r="K2525">
        <v>1</v>
      </c>
      <c r="L2525">
        <v>3</v>
      </c>
      <c r="M2525" t="s">
        <v>5069</v>
      </c>
      <c r="N2525" t="s">
        <v>5069</v>
      </c>
      <c r="O2525">
        <v>1</v>
      </c>
      <c r="P2525">
        <v>0</v>
      </c>
    </row>
    <row r="2526" spans="1:16" x14ac:dyDescent="0.3">
      <c r="A2526" t="s">
        <v>2032</v>
      </c>
      <c r="B2526" s="1">
        <v>46069.043055555558</v>
      </c>
      <c r="C2526" t="s">
        <v>7</v>
      </c>
      <c r="D2526" t="s">
        <v>22</v>
      </c>
      <c r="E2526" t="s">
        <v>19</v>
      </c>
      <c r="F2526" t="s">
        <v>10</v>
      </c>
      <c r="G2526">
        <v>4.3055555555555555E-2</v>
      </c>
      <c r="H2526" s="1">
        <v>46069</v>
      </c>
      <c r="I2526">
        <v>2</v>
      </c>
      <c r="J2526">
        <v>3</v>
      </c>
      <c r="K2526">
        <v>2</v>
      </c>
      <c r="L2526">
        <v>6</v>
      </c>
      <c r="M2526" t="s">
        <v>5071</v>
      </c>
      <c r="N2526" t="s">
        <v>5071</v>
      </c>
      <c r="O2526">
        <v>1</v>
      </c>
      <c r="P2526">
        <v>0</v>
      </c>
    </row>
    <row r="2527" spans="1:16" x14ac:dyDescent="0.3">
      <c r="A2527" t="s">
        <v>4201</v>
      </c>
      <c r="B2527" s="1">
        <v>46069.04791666667</v>
      </c>
      <c r="C2527" t="s">
        <v>35</v>
      </c>
      <c r="D2527" t="s">
        <v>22</v>
      </c>
      <c r="E2527" t="s">
        <v>9</v>
      </c>
      <c r="F2527" t="s">
        <v>20</v>
      </c>
      <c r="G2527">
        <v>4.791666666666667E-2</v>
      </c>
      <c r="H2527" s="1">
        <v>46069</v>
      </c>
      <c r="I2527">
        <v>2</v>
      </c>
      <c r="J2527">
        <v>1</v>
      </c>
      <c r="K2527">
        <v>2</v>
      </c>
      <c r="L2527">
        <v>2</v>
      </c>
      <c r="M2527" t="s">
        <v>5069</v>
      </c>
      <c r="N2527" t="s">
        <v>5069</v>
      </c>
      <c r="O2527">
        <v>1</v>
      </c>
      <c r="P2527">
        <v>0</v>
      </c>
    </row>
    <row r="2528" spans="1:16" x14ac:dyDescent="0.3">
      <c r="A2528" t="s">
        <v>149</v>
      </c>
      <c r="B2528" s="1">
        <v>46069.061805555553</v>
      </c>
      <c r="C2528" t="s">
        <v>26</v>
      </c>
      <c r="D2528" t="s">
        <v>8</v>
      </c>
      <c r="E2528" t="s">
        <v>31</v>
      </c>
      <c r="F2528" t="s">
        <v>13</v>
      </c>
      <c r="G2528">
        <v>6.1805555555555558E-2</v>
      </c>
      <c r="H2528" s="1">
        <v>46069</v>
      </c>
      <c r="I2528">
        <v>2</v>
      </c>
      <c r="J2528">
        <v>3</v>
      </c>
      <c r="K2528">
        <v>1</v>
      </c>
      <c r="L2528">
        <v>3</v>
      </c>
      <c r="M2528" t="s">
        <v>5069</v>
      </c>
      <c r="N2528" t="s">
        <v>5069</v>
      </c>
      <c r="O2528">
        <v>1</v>
      </c>
      <c r="P2528">
        <v>0</v>
      </c>
    </row>
    <row r="2529" spans="1:16" x14ac:dyDescent="0.3">
      <c r="A2529" t="s">
        <v>2935</v>
      </c>
      <c r="B2529" s="1">
        <v>46069.065972222219</v>
      </c>
      <c r="C2529" t="s">
        <v>26</v>
      </c>
      <c r="D2529" t="s">
        <v>8</v>
      </c>
      <c r="E2529" t="s">
        <v>19</v>
      </c>
      <c r="F2529" t="s">
        <v>10</v>
      </c>
      <c r="G2529">
        <v>6.5972222222222224E-2</v>
      </c>
      <c r="H2529" s="1">
        <v>46069</v>
      </c>
      <c r="I2529">
        <v>2</v>
      </c>
      <c r="J2529">
        <v>3</v>
      </c>
      <c r="K2529">
        <v>2</v>
      </c>
      <c r="L2529">
        <v>6</v>
      </c>
      <c r="M2529" t="s">
        <v>5071</v>
      </c>
      <c r="N2529" t="s">
        <v>5071</v>
      </c>
      <c r="O2529">
        <v>1</v>
      </c>
      <c r="P2529">
        <v>0</v>
      </c>
    </row>
    <row r="2530" spans="1:16" x14ac:dyDescent="0.3">
      <c r="A2530" t="s">
        <v>825</v>
      </c>
      <c r="B2530" s="1">
        <v>46069.07708333333</v>
      </c>
      <c r="C2530" t="s">
        <v>7</v>
      </c>
      <c r="D2530" t="s">
        <v>18</v>
      </c>
      <c r="E2530" t="s">
        <v>19</v>
      </c>
      <c r="F2530" t="s">
        <v>10</v>
      </c>
      <c r="G2530">
        <v>7.7083333333333337E-2</v>
      </c>
      <c r="H2530" s="1">
        <v>46069</v>
      </c>
      <c r="I2530">
        <v>2</v>
      </c>
      <c r="J2530">
        <v>3</v>
      </c>
      <c r="K2530">
        <v>2</v>
      </c>
      <c r="L2530">
        <v>6</v>
      </c>
      <c r="M2530" t="s">
        <v>5071</v>
      </c>
      <c r="N2530" t="s">
        <v>5071</v>
      </c>
      <c r="O2530">
        <v>1</v>
      </c>
      <c r="P2530">
        <v>0</v>
      </c>
    </row>
    <row r="2531" spans="1:16" x14ac:dyDescent="0.3">
      <c r="A2531" t="s">
        <v>2273</v>
      </c>
      <c r="B2531" s="1">
        <v>46069.105555555558</v>
      </c>
      <c r="C2531" t="s">
        <v>35</v>
      </c>
      <c r="D2531" t="s">
        <v>18</v>
      </c>
      <c r="E2531" t="s">
        <v>16</v>
      </c>
      <c r="F2531" t="s">
        <v>10</v>
      </c>
      <c r="G2531">
        <v>0.10555555555555556</v>
      </c>
      <c r="H2531" s="1">
        <v>46069</v>
      </c>
      <c r="I2531">
        <v>2</v>
      </c>
      <c r="J2531">
        <v>1</v>
      </c>
      <c r="K2531">
        <v>2</v>
      </c>
      <c r="L2531">
        <v>2</v>
      </c>
      <c r="M2531" t="s">
        <v>5069</v>
      </c>
      <c r="N2531" t="s">
        <v>5069</v>
      </c>
      <c r="O2531">
        <v>1</v>
      </c>
      <c r="P2531">
        <v>0</v>
      </c>
    </row>
    <row r="2532" spans="1:16" x14ac:dyDescent="0.3">
      <c r="A2532" t="s">
        <v>2823</v>
      </c>
      <c r="B2532" s="1">
        <v>46069.113194444442</v>
      </c>
      <c r="C2532" t="s">
        <v>7</v>
      </c>
      <c r="D2532" t="s">
        <v>18</v>
      </c>
      <c r="E2532" t="s">
        <v>19</v>
      </c>
      <c r="F2532" t="s">
        <v>20</v>
      </c>
      <c r="G2532">
        <v>0.11319444444444444</v>
      </c>
      <c r="H2532" s="1">
        <v>46069</v>
      </c>
      <c r="I2532">
        <v>2</v>
      </c>
      <c r="J2532">
        <v>3</v>
      </c>
      <c r="K2532">
        <v>2</v>
      </c>
      <c r="L2532">
        <v>6</v>
      </c>
      <c r="M2532" t="s">
        <v>5071</v>
      </c>
      <c r="N2532" t="s">
        <v>5071</v>
      </c>
      <c r="O2532">
        <v>1</v>
      </c>
      <c r="P2532">
        <v>0</v>
      </c>
    </row>
    <row r="2533" spans="1:16" x14ac:dyDescent="0.3">
      <c r="A2533" t="s">
        <v>4055</v>
      </c>
      <c r="B2533" s="1">
        <v>46069.184027777781</v>
      </c>
      <c r="C2533" t="s">
        <v>47</v>
      </c>
      <c r="D2533" t="s">
        <v>8</v>
      </c>
      <c r="E2533" t="s">
        <v>9</v>
      </c>
      <c r="F2533" t="s">
        <v>53</v>
      </c>
      <c r="G2533">
        <v>0.18402777777777779</v>
      </c>
      <c r="H2533" s="1">
        <v>46069</v>
      </c>
      <c r="I2533">
        <v>2</v>
      </c>
      <c r="J2533">
        <v>1</v>
      </c>
      <c r="K2533">
        <v>5</v>
      </c>
      <c r="L2533">
        <v>5</v>
      </c>
      <c r="M2533" t="s">
        <v>5071</v>
      </c>
      <c r="N2533" t="s">
        <v>5071</v>
      </c>
      <c r="O2533">
        <v>1</v>
      </c>
      <c r="P2533">
        <v>1</v>
      </c>
    </row>
    <row r="2534" spans="1:16" x14ac:dyDescent="0.3">
      <c r="A2534" t="s">
        <v>51</v>
      </c>
      <c r="B2534" s="1">
        <v>46069.204861111109</v>
      </c>
      <c r="C2534" t="s">
        <v>7</v>
      </c>
      <c r="D2534" t="s">
        <v>22</v>
      </c>
      <c r="E2534" t="s">
        <v>19</v>
      </c>
      <c r="F2534" t="s">
        <v>20</v>
      </c>
      <c r="G2534">
        <v>0.2048611111111111</v>
      </c>
      <c r="H2534" s="1">
        <v>46069</v>
      </c>
      <c r="I2534">
        <v>2</v>
      </c>
      <c r="J2534">
        <v>3</v>
      </c>
      <c r="K2534">
        <v>2</v>
      </c>
      <c r="L2534">
        <v>6</v>
      </c>
      <c r="M2534" t="s">
        <v>5071</v>
      </c>
      <c r="N2534" t="s">
        <v>5071</v>
      </c>
      <c r="O2534">
        <v>1</v>
      </c>
      <c r="P2534">
        <v>0</v>
      </c>
    </row>
    <row r="2535" spans="1:16" x14ac:dyDescent="0.3">
      <c r="A2535" t="s">
        <v>2114</v>
      </c>
      <c r="B2535" s="1">
        <v>46069.253472222219</v>
      </c>
      <c r="C2535" t="s">
        <v>7</v>
      </c>
      <c r="D2535" t="s">
        <v>22</v>
      </c>
      <c r="E2535" t="s">
        <v>19</v>
      </c>
      <c r="F2535" t="s">
        <v>10</v>
      </c>
      <c r="G2535">
        <v>0.25347222222222221</v>
      </c>
      <c r="H2535" s="1">
        <v>46069</v>
      </c>
      <c r="I2535">
        <v>2</v>
      </c>
      <c r="J2535">
        <v>3</v>
      </c>
      <c r="K2535">
        <v>2</v>
      </c>
      <c r="L2535">
        <v>6</v>
      </c>
      <c r="M2535" t="s">
        <v>5071</v>
      </c>
      <c r="N2535" t="s">
        <v>5071</v>
      </c>
      <c r="O2535">
        <v>1</v>
      </c>
      <c r="P2535">
        <v>0</v>
      </c>
    </row>
    <row r="2536" spans="1:16" x14ac:dyDescent="0.3">
      <c r="A2536" t="s">
        <v>1752</v>
      </c>
      <c r="B2536" s="1">
        <v>46069.254861111112</v>
      </c>
      <c r="C2536" t="s">
        <v>35</v>
      </c>
      <c r="D2536" t="s">
        <v>15</v>
      </c>
      <c r="E2536" t="s">
        <v>9</v>
      </c>
      <c r="F2536" t="s">
        <v>13</v>
      </c>
      <c r="G2536">
        <v>0.25486111111111109</v>
      </c>
      <c r="H2536" s="1">
        <v>46069</v>
      </c>
      <c r="I2536">
        <v>2</v>
      </c>
      <c r="J2536">
        <v>1</v>
      </c>
      <c r="K2536">
        <v>1</v>
      </c>
      <c r="L2536">
        <v>1</v>
      </c>
      <c r="M2536" t="s">
        <v>5069</v>
      </c>
      <c r="N2536" t="s">
        <v>5069</v>
      </c>
      <c r="O2536">
        <v>1</v>
      </c>
      <c r="P2536">
        <v>0</v>
      </c>
    </row>
    <row r="2537" spans="1:16" x14ac:dyDescent="0.3">
      <c r="A2537" t="s">
        <v>2888</v>
      </c>
      <c r="B2537" s="1">
        <v>46069.269444444442</v>
      </c>
      <c r="C2537" t="s">
        <v>7</v>
      </c>
      <c r="D2537" t="s">
        <v>18</v>
      </c>
      <c r="E2537" t="s">
        <v>9</v>
      </c>
      <c r="F2537" t="s">
        <v>13</v>
      </c>
      <c r="G2537">
        <v>0.26944444444444443</v>
      </c>
      <c r="H2537" s="1">
        <v>46069</v>
      </c>
      <c r="I2537">
        <v>2</v>
      </c>
      <c r="J2537">
        <v>3</v>
      </c>
      <c r="K2537">
        <v>1</v>
      </c>
      <c r="L2537">
        <v>3</v>
      </c>
      <c r="M2537" t="s">
        <v>5069</v>
      </c>
      <c r="N2537" t="s">
        <v>5069</v>
      </c>
      <c r="O2537">
        <v>1</v>
      </c>
      <c r="P2537">
        <v>0</v>
      </c>
    </row>
    <row r="2538" spans="1:16" x14ac:dyDescent="0.3">
      <c r="A2538" t="s">
        <v>1035</v>
      </c>
      <c r="B2538" s="1">
        <v>46069.27847222222</v>
      </c>
      <c r="C2538" t="s">
        <v>7</v>
      </c>
      <c r="D2538" t="s">
        <v>15</v>
      </c>
      <c r="E2538" t="s">
        <v>19</v>
      </c>
      <c r="F2538" t="s">
        <v>33</v>
      </c>
      <c r="G2538">
        <v>0.27847222222222223</v>
      </c>
      <c r="H2538" s="1">
        <v>46069</v>
      </c>
      <c r="I2538">
        <v>2</v>
      </c>
      <c r="J2538">
        <v>3</v>
      </c>
      <c r="K2538">
        <v>4</v>
      </c>
      <c r="L2538">
        <v>12</v>
      </c>
      <c r="M2538" t="s">
        <v>5073</v>
      </c>
      <c r="N2538" t="s">
        <v>5073</v>
      </c>
      <c r="O2538">
        <v>1</v>
      </c>
      <c r="P2538">
        <v>1</v>
      </c>
    </row>
    <row r="2539" spans="1:16" x14ac:dyDescent="0.3">
      <c r="A2539" t="s">
        <v>4053</v>
      </c>
      <c r="B2539" s="1">
        <v>46069.311111111114</v>
      </c>
      <c r="C2539" t="s">
        <v>35</v>
      </c>
      <c r="D2539" t="s">
        <v>22</v>
      </c>
      <c r="E2539" t="s">
        <v>16</v>
      </c>
      <c r="F2539" t="s">
        <v>10</v>
      </c>
      <c r="G2539">
        <v>0.31111111111111112</v>
      </c>
      <c r="H2539" s="1">
        <v>46069</v>
      </c>
      <c r="I2539">
        <v>2</v>
      </c>
      <c r="J2539">
        <v>1</v>
      </c>
      <c r="K2539">
        <v>2</v>
      </c>
      <c r="L2539">
        <v>2</v>
      </c>
      <c r="M2539" t="s">
        <v>5069</v>
      </c>
      <c r="N2539" t="s">
        <v>5069</v>
      </c>
      <c r="O2539">
        <v>1</v>
      </c>
      <c r="P2539">
        <v>0</v>
      </c>
    </row>
    <row r="2540" spans="1:16" x14ac:dyDescent="0.3">
      <c r="A2540" t="s">
        <v>2504</v>
      </c>
      <c r="B2540" s="1">
        <v>46069.326388888891</v>
      </c>
      <c r="C2540" t="s">
        <v>7</v>
      </c>
      <c r="D2540" t="s">
        <v>22</v>
      </c>
      <c r="E2540" t="s">
        <v>19</v>
      </c>
      <c r="F2540" t="s">
        <v>20</v>
      </c>
      <c r="G2540">
        <v>0.3263888888888889</v>
      </c>
      <c r="H2540" s="1">
        <v>46069</v>
      </c>
      <c r="I2540">
        <v>2</v>
      </c>
      <c r="J2540">
        <v>3</v>
      </c>
      <c r="K2540">
        <v>2</v>
      </c>
      <c r="L2540">
        <v>6</v>
      </c>
      <c r="M2540" t="s">
        <v>5071</v>
      </c>
      <c r="N2540" t="s">
        <v>5071</v>
      </c>
      <c r="O2540">
        <v>1</v>
      </c>
      <c r="P2540">
        <v>0</v>
      </c>
    </row>
    <row r="2541" spans="1:16" x14ac:dyDescent="0.3">
      <c r="A2541" t="s">
        <v>1403</v>
      </c>
      <c r="B2541" s="1">
        <v>46069.334722222222</v>
      </c>
      <c r="C2541" t="s">
        <v>47</v>
      </c>
      <c r="D2541" t="s">
        <v>15</v>
      </c>
      <c r="E2541" t="s">
        <v>19</v>
      </c>
      <c r="F2541" t="s">
        <v>20</v>
      </c>
      <c r="G2541">
        <v>0.3347222222222222</v>
      </c>
      <c r="H2541" s="1">
        <v>46069</v>
      </c>
      <c r="I2541">
        <v>2</v>
      </c>
      <c r="J2541">
        <v>1</v>
      </c>
      <c r="K2541">
        <v>2</v>
      </c>
      <c r="L2541">
        <v>2</v>
      </c>
      <c r="M2541" t="s">
        <v>5069</v>
      </c>
      <c r="N2541" t="s">
        <v>5069</v>
      </c>
      <c r="O2541">
        <v>1</v>
      </c>
      <c r="P2541">
        <v>0</v>
      </c>
    </row>
    <row r="2542" spans="1:16" x14ac:dyDescent="0.3">
      <c r="A2542" t="s">
        <v>4559</v>
      </c>
      <c r="B2542" s="1">
        <v>46069.393055555556</v>
      </c>
      <c r="C2542" t="s">
        <v>47</v>
      </c>
      <c r="D2542" t="s">
        <v>18</v>
      </c>
      <c r="E2542" t="s">
        <v>31</v>
      </c>
      <c r="F2542" t="s">
        <v>13</v>
      </c>
      <c r="G2542">
        <v>0.39305555555555555</v>
      </c>
      <c r="H2542" s="1">
        <v>46069</v>
      </c>
      <c r="I2542">
        <v>2</v>
      </c>
      <c r="J2542">
        <v>1</v>
      </c>
      <c r="K2542">
        <v>1</v>
      </c>
      <c r="L2542">
        <v>1</v>
      </c>
      <c r="M2542" t="s">
        <v>5069</v>
      </c>
      <c r="N2542" t="s">
        <v>5069</v>
      </c>
      <c r="O2542">
        <v>1</v>
      </c>
      <c r="P2542">
        <v>0</v>
      </c>
    </row>
    <row r="2543" spans="1:16" x14ac:dyDescent="0.3">
      <c r="A2543" t="s">
        <v>165</v>
      </c>
      <c r="B2543" s="1">
        <v>46069.40347222222</v>
      </c>
      <c r="C2543" t="s">
        <v>7</v>
      </c>
      <c r="D2543" t="s">
        <v>22</v>
      </c>
      <c r="E2543" t="s">
        <v>31</v>
      </c>
      <c r="F2543" t="s">
        <v>13</v>
      </c>
      <c r="G2543">
        <v>0.40347222222222223</v>
      </c>
      <c r="H2543" s="1">
        <v>46069</v>
      </c>
      <c r="I2543">
        <v>2</v>
      </c>
      <c r="J2543">
        <v>3</v>
      </c>
      <c r="K2543">
        <v>1</v>
      </c>
      <c r="L2543">
        <v>3</v>
      </c>
      <c r="M2543" t="s">
        <v>5069</v>
      </c>
      <c r="N2543" t="s">
        <v>5069</v>
      </c>
      <c r="O2543">
        <v>1</v>
      </c>
      <c r="P2543">
        <v>0</v>
      </c>
    </row>
    <row r="2544" spans="1:16" x14ac:dyDescent="0.3">
      <c r="A2544" t="s">
        <v>3099</v>
      </c>
      <c r="B2544" s="1">
        <v>46069.429166666669</v>
      </c>
      <c r="C2544" t="s">
        <v>7</v>
      </c>
      <c r="D2544" t="s">
        <v>15</v>
      </c>
      <c r="E2544" t="s">
        <v>19</v>
      </c>
      <c r="F2544" t="s">
        <v>13</v>
      </c>
      <c r="G2544">
        <v>0.42916666666666664</v>
      </c>
      <c r="H2544" s="1">
        <v>46069</v>
      </c>
      <c r="I2544">
        <v>2</v>
      </c>
      <c r="J2544">
        <v>3</v>
      </c>
      <c r="K2544">
        <v>1</v>
      </c>
      <c r="L2544">
        <v>3</v>
      </c>
      <c r="M2544" t="s">
        <v>5069</v>
      </c>
      <c r="N2544" t="s">
        <v>5069</v>
      </c>
      <c r="O2544">
        <v>1</v>
      </c>
      <c r="P2544">
        <v>0</v>
      </c>
    </row>
    <row r="2545" spans="1:16" x14ac:dyDescent="0.3">
      <c r="A2545" t="s">
        <v>3673</v>
      </c>
      <c r="B2545" s="1">
        <v>46069.456944444442</v>
      </c>
      <c r="C2545" t="s">
        <v>35</v>
      </c>
      <c r="D2545" t="s">
        <v>8</v>
      </c>
      <c r="E2545" t="s">
        <v>19</v>
      </c>
      <c r="F2545" t="s">
        <v>10</v>
      </c>
      <c r="G2545">
        <v>0.45694444444444443</v>
      </c>
      <c r="H2545" s="1">
        <v>46069</v>
      </c>
      <c r="I2545">
        <v>2</v>
      </c>
      <c r="J2545">
        <v>1</v>
      </c>
      <c r="K2545">
        <v>2</v>
      </c>
      <c r="L2545">
        <v>2</v>
      </c>
      <c r="M2545" t="s">
        <v>5069</v>
      </c>
      <c r="N2545" t="s">
        <v>5069</v>
      </c>
      <c r="O2545">
        <v>1</v>
      </c>
      <c r="P2545">
        <v>0</v>
      </c>
    </row>
    <row r="2546" spans="1:16" x14ac:dyDescent="0.3">
      <c r="A2546" t="s">
        <v>2313</v>
      </c>
      <c r="B2546" s="1">
        <v>46069.464583333334</v>
      </c>
      <c r="C2546" t="s">
        <v>35</v>
      </c>
      <c r="D2546" t="s">
        <v>8</v>
      </c>
      <c r="E2546" t="s">
        <v>19</v>
      </c>
      <c r="F2546" t="s">
        <v>10</v>
      </c>
      <c r="G2546">
        <v>0.46458333333333335</v>
      </c>
      <c r="H2546" s="1">
        <v>46069</v>
      </c>
      <c r="I2546">
        <v>2</v>
      </c>
      <c r="J2546">
        <v>1</v>
      </c>
      <c r="K2546">
        <v>2</v>
      </c>
      <c r="L2546">
        <v>2</v>
      </c>
      <c r="M2546" t="s">
        <v>5069</v>
      </c>
      <c r="N2546" t="s">
        <v>5069</v>
      </c>
      <c r="O2546">
        <v>1</v>
      </c>
      <c r="P2546">
        <v>0</v>
      </c>
    </row>
    <row r="2547" spans="1:16" x14ac:dyDescent="0.3">
      <c r="A2547" t="s">
        <v>1560</v>
      </c>
      <c r="B2547" s="1">
        <v>46069.512499999997</v>
      </c>
      <c r="C2547" t="s">
        <v>12</v>
      </c>
      <c r="D2547" t="s">
        <v>22</v>
      </c>
      <c r="E2547" t="s">
        <v>19</v>
      </c>
      <c r="F2547" t="s">
        <v>13</v>
      </c>
      <c r="G2547">
        <v>0.51249999999999996</v>
      </c>
      <c r="H2547" s="1">
        <v>46069</v>
      </c>
      <c r="I2547">
        <v>2</v>
      </c>
      <c r="J2547">
        <v>1</v>
      </c>
      <c r="K2547">
        <v>1</v>
      </c>
      <c r="L2547">
        <v>1</v>
      </c>
      <c r="M2547" t="s">
        <v>5069</v>
      </c>
      <c r="N2547" t="s">
        <v>5069</v>
      </c>
      <c r="O2547">
        <v>1</v>
      </c>
      <c r="P2547">
        <v>0</v>
      </c>
    </row>
    <row r="2548" spans="1:16" x14ac:dyDescent="0.3">
      <c r="A2548" t="s">
        <v>2519</v>
      </c>
      <c r="B2548" s="1">
        <v>46069.547222222223</v>
      </c>
      <c r="C2548" t="s">
        <v>40</v>
      </c>
      <c r="D2548" t="s">
        <v>18</v>
      </c>
      <c r="E2548" t="s">
        <v>16</v>
      </c>
      <c r="F2548" t="s">
        <v>10</v>
      </c>
      <c r="G2548">
        <v>0.54722222222222228</v>
      </c>
      <c r="H2548" s="1">
        <v>46069</v>
      </c>
      <c r="I2548">
        <v>2</v>
      </c>
      <c r="J2548">
        <v>5</v>
      </c>
      <c r="K2548">
        <v>2</v>
      </c>
      <c r="L2548">
        <v>10</v>
      </c>
      <c r="M2548" t="s">
        <v>5071</v>
      </c>
      <c r="N2548" t="s">
        <v>5071</v>
      </c>
      <c r="O2548">
        <v>1</v>
      </c>
      <c r="P2548">
        <v>0</v>
      </c>
    </row>
    <row r="2549" spans="1:16" x14ac:dyDescent="0.3">
      <c r="A2549" t="s">
        <v>4116</v>
      </c>
      <c r="B2549" s="1">
        <v>46069.631249999999</v>
      </c>
      <c r="C2549" t="s">
        <v>40</v>
      </c>
      <c r="D2549" t="s">
        <v>22</v>
      </c>
      <c r="E2549" t="s">
        <v>16</v>
      </c>
      <c r="F2549" t="s">
        <v>20</v>
      </c>
      <c r="G2549">
        <v>0.63124999999999998</v>
      </c>
      <c r="H2549" s="1">
        <v>46069</v>
      </c>
      <c r="I2549">
        <v>2</v>
      </c>
      <c r="J2549">
        <v>5</v>
      </c>
      <c r="K2549">
        <v>2</v>
      </c>
      <c r="L2549">
        <v>10</v>
      </c>
      <c r="M2549" t="s">
        <v>5071</v>
      </c>
      <c r="N2549" t="s">
        <v>5071</v>
      </c>
      <c r="O2549">
        <v>1</v>
      </c>
      <c r="P2549">
        <v>0</v>
      </c>
    </row>
    <row r="2550" spans="1:16" x14ac:dyDescent="0.3">
      <c r="A2550" t="s">
        <v>2522</v>
      </c>
      <c r="B2550" s="1">
        <v>46069.634722222225</v>
      </c>
      <c r="C2550" t="s">
        <v>7</v>
      </c>
      <c r="D2550" t="s">
        <v>18</v>
      </c>
      <c r="E2550" t="s">
        <v>19</v>
      </c>
      <c r="F2550" t="s">
        <v>10</v>
      </c>
      <c r="G2550">
        <v>0.63472222222222219</v>
      </c>
      <c r="H2550" s="1">
        <v>46069</v>
      </c>
      <c r="I2550">
        <v>2</v>
      </c>
      <c r="J2550">
        <v>3</v>
      </c>
      <c r="K2550">
        <v>2</v>
      </c>
      <c r="L2550">
        <v>6</v>
      </c>
      <c r="M2550" t="s">
        <v>5071</v>
      </c>
      <c r="N2550" t="s">
        <v>5071</v>
      </c>
      <c r="O2550">
        <v>1</v>
      </c>
      <c r="P2550">
        <v>0</v>
      </c>
    </row>
    <row r="2551" spans="1:16" x14ac:dyDescent="0.3">
      <c r="A2551" t="s">
        <v>1105</v>
      </c>
      <c r="B2551" s="1">
        <v>46069.635416666664</v>
      </c>
      <c r="C2551" t="s">
        <v>7</v>
      </c>
      <c r="D2551" t="s">
        <v>18</v>
      </c>
      <c r="E2551" t="s">
        <v>19</v>
      </c>
      <c r="F2551" t="s">
        <v>10</v>
      </c>
      <c r="G2551">
        <v>0.63541666666666663</v>
      </c>
      <c r="H2551" s="1">
        <v>46069</v>
      </c>
      <c r="I2551">
        <v>2</v>
      </c>
      <c r="J2551">
        <v>3</v>
      </c>
      <c r="K2551">
        <v>2</v>
      </c>
      <c r="L2551">
        <v>6</v>
      </c>
      <c r="M2551" t="s">
        <v>5071</v>
      </c>
      <c r="N2551" t="s">
        <v>5071</v>
      </c>
      <c r="O2551">
        <v>1</v>
      </c>
      <c r="P2551">
        <v>0</v>
      </c>
    </row>
    <row r="2552" spans="1:16" x14ac:dyDescent="0.3">
      <c r="A2552" t="s">
        <v>2326</v>
      </c>
      <c r="B2552" s="1">
        <v>46069.643750000003</v>
      </c>
      <c r="C2552" t="s">
        <v>7</v>
      </c>
      <c r="D2552" t="s">
        <v>18</v>
      </c>
      <c r="E2552" t="s">
        <v>19</v>
      </c>
      <c r="F2552" t="s">
        <v>13</v>
      </c>
      <c r="G2552">
        <v>0.64375000000000004</v>
      </c>
      <c r="H2552" s="1">
        <v>46069</v>
      </c>
      <c r="I2552">
        <v>2</v>
      </c>
      <c r="J2552">
        <v>3</v>
      </c>
      <c r="K2552">
        <v>1</v>
      </c>
      <c r="L2552">
        <v>3</v>
      </c>
      <c r="M2552" t="s">
        <v>5069</v>
      </c>
      <c r="N2552" t="s">
        <v>5069</v>
      </c>
      <c r="O2552">
        <v>1</v>
      </c>
      <c r="P2552">
        <v>0</v>
      </c>
    </row>
    <row r="2553" spans="1:16" x14ac:dyDescent="0.3">
      <c r="A2553" t="s">
        <v>565</v>
      </c>
      <c r="B2553" s="1">
        <v>46069.679166666669</v>
      </c>
      <c r="C2553" t="s">
        <v>47</v>
      </c>
      <c r="D2553" t="s">
        <v>22</v>
      </c>
      <c r="E2553" t="s">
        <v>16</v>
      </c>
      <c r="F2553" t="s">
        <v>13</v>
      </c>
      <c r="G2553">
        <v>0.6791666666666667</v>
      </c>
      <c r="H2553" s="1">
        <v>46069</v>
      </c>
      <c r="I2553">
        <v>2</v>
      </c>
      <c r="J2553">
        <v>1</v>
      </c>
      <c r="K2553">
        <v>1</v>
      </c>
      <c r="L2553">
        <v>1</v>
      </c>
      <c r="M2553" t="s">
        <v>5069</v>
      </c>
      <c r="N2553" t="s">
        <v>5069</v>
      </c>
      <c r="O2553">
        <v>1</v>
      </c>
      <c r="P2553">
        <v>0</v>
      </c>
    </row>
    <row r="2554" spans="1:16" x14ac:dyDescent="0.3">
      <c r="A2554" t="s">
        <v>4543</v>
      </c>
      <c r="B2554" s="1">
        <v>46069.689583333333</v>
      </c>
      <c r="C2554" t="s">
        <v>35</v>
      </c>
      <c r="D2554" t="s">
        <v>22</v>
      </c>
      <c r="E2554" t="s">
        <v>9</v>
      </c>
      <c r="F2554" t="s">
        <v>20</v>
      </c>
      <c r="G2554">
        <v>0.68958333333333333</v>
      </c>
      <c r="H2554" s="1">
        <v>46069</v>
      </c>
      <c r="I2554">
        <v>2</v>
      </c>
      <c r="J2554">
        <v>1</v>
      </c>
      <c r="K2554">
        <v>2</v>
      </c>
      <c r="L2554">
        <v>2</v>
      </c>
      <c r="M2554" t="s">
        <v>5069</v>
      </c>
      <c r="N2554" t="s">
        <v>5069</v>
      </c>
      <c r="O2554">
        <v>1</v>
      </c>
      <c r="P2554">
        <v>0</v>
      </c>
    </row>
    <row r="2555" spans="1:16" x14ac:dyDescent="0.3">
      <c r="A2555" t="s">
        <v>2422</v>
      </c>
      <c r="B2555" s="1">
        <v>46069.699305555558</v>
      </c>
      <c r="C2555" t="s">
        <v>35</v>
      </c>
      <c r="D2555" t="s">
        <v>8</v>
      </c>
      <c r="E2555" t="s">
        <v>9</v>
      </c>
      <c r="F2555" t="s">
        <v>10</v>
      </c>
      <c r="G2555">
        <v>0.69930555555555551</v>
      </c>
      <c r="H2555" s="1">
        <v>46069</v>
      </c>
      <c r="I2555">
        <v>2</v>
      </c>
      <c r="J2555">
        <v>1</v>
      </c>
      <c r="K2555">
        <v>2</v>
      </c>
      <c r="L2555">
        <v>2</v>
      </c>
      <c r="M2555" t="s">
        <v>5069</v>
      </c>
      <c r="N2555" t="s">
        <v>5069</v>
      </c>
      <c r="O2555">
        <v>1</v>
      </c>
      <c r="P2555">
        <v>0</v>
      </c>
    </row>
    <row r="2556" spans="1:16" x14ac:dyDescent="0.3">
      <c r="A2556" t="s">
        <v>2003</v>
      </c>
      <c r="B2556" s="1">
        <v>46069.707638888889</v>
      </c>
      <c r="C2556" t="s">
        <v>26</v>
      </c>
      <c r="D2556" t="s">
        <v>15</v>
      </c>
      <c r="E2556" t="s">
        <v>19</v>
      </c>
      <c r="F2556" t="s">
        <v>20</v>
      </c>
      <c r="G2556">
        <v>0.70763888888888893</v>
      </c>
      <c r="H2556" s="1">
        <v>46069</v>
      </c>
      <c r="I2556">
        <v>2</v>
      </c>
      <c r="J2556">
        <v>3</v>
      </c>
      <c r="K2556">
        <v>2</v>
      </c>
      <c r="L2556">
        <v>6</v>
      </c>
      <c r="M2556" t="s">
        <v>5071</v>
      </c>
      <c r="N2556" t="s">
        <v>5071</v>
      </c>
      <c r="O2556">
        <v>1</v>
      </c>
      <c r="P2556">
        <v>0</v>
      </c>
    </row>
    <row r="2557" spans="1:16" x14ac:dyDescent="0.3">
      <c r="A2557" t="s">
        <v>3464</v>
      </c>
      <c r="B2557" s="1">
        <v>46069.712500000001</v>
      </c>
      <c r="C2557" t="s">
        <v>7</v>
      </c>
      <c r="D2557" t="s">
        <v>18</v>
      </c>
      <c r="E2557" t="s">
        <v>19</v>
      </c>
      <c r="F2557" t="s">
        <v>20</v>
      </c>
      <c r="G2557">
        <v>0.71250000000000002</v>
      </c>
      <c r="H2557" s="1">
        <v>46069</v>
      </c>
      <c r="I2557">
        <v>2</v>
      </c>
      <c r="J2557">
        <v>3</v>
      </c>
      <c r="K2557">
        <v>2</v>
      </c>
      <c r="L2557">
        <v>6</v>
      </c>
      <c r="M2557" t="s">
        <v>5071</v>
      </c>
      <c r="N2557" t="s">
        <v>5071</v>
      </c>
      <c r="O2557">
        <v>1</v>
      </c>
      <c r="P2557">
        <v>0</v>
      </c>
    </row>
    <row r="2558" spans="1:16" x14ac:dyDescent="0.3">
      <c r="A2558" t="s">
        <v>4454</v>
      </c>
      <c r="B2558" s="1">
        <v>46069.731944444444</v>
      </c>
      <c r="C2558" t="s">
        <v>40</v>
      </c>
      <c r="D2558" t="s">
        <v>15</v>
      </c>
      <c r="E2558" t="s">
        <v>16</v>
      </c>
      <c r="F2558" t="s">
        <v>10</v>
      </c>
      <c r="G2558">
        <v>0.7319444444444444</v>
      </c>
      <c r="H2558" s="1">
        <v>46069</v>
      </c>
      <c r="I2558">
        <v>2</v>
      </c>
      <c r="J2558">
        <v>5</v>
      </c>
      <c r="K2558">
        <v>2</v>
      </c>
      <c r="L2558">
        <v>10</v>
      </c>
      <c r="M2558" t="s">
        <v>5071</v>
      </c>
      <c r="N2558" t="s">
        <v>5071</v>
      </c>
      <c r="O2558">
        <v>1</v>
      </c>
      <c r="P2558">
        <v>0</v>
      </c>
    </row>
    <row r="2559" spans="1:16" x14ac:dyDescent="0.3">
      <c r="A2559" t="s">
        <v>630</v>
      </c>
      <c r="B2559" s="1">
        <v>46069.734027777777</v>
      </c>
      <c r="C2559" t="s">
        <v>35</v>
      </c>
      <c r="D2559" t="s">
        <v>15</v>
      </c>
      <c r="E2559" t="s">
        <v>19</v>
      </c>
      <c r="F2559" t="s">
        <v>10</v>
      </c>
      <c r="G2559">
        <v>0.73402777777777772</v>
      </c>
      <c r="H2559" s="1">
        <v>46069</v>
      </c>
      <c r="I2559">
        <v>2</v>
      </c>
      <c r="J2559">
        <v>1</v>
      </c>
      <c r="K2559">
        <v>2</v>
      </c>
      <c r="L2559">
        <v>2</v>
      </c>
      <c r="M2559" t="s">
        <v>5069</v>
      </c>
      <c r="N2559" t="s">
        <v>5069</v>
      </c>
      <c r="O2559">
        <v>1</v>
      </c>
      <c r="P2559">
        <v>0</v>
      </c>
    </row>
    <row r="2560" spans="1:16" x14ac:dyDescent="0.3">
      <c r="A2560" t="s">
        <v>4883</v>
      </c>
      <c r="B2560" s="1">
        <v>46069.755555555559</v>
      </c>
      <c r="C2560" t="s">
        <v>12</v>
      </c>
      <c r="D2560" t="s">
        <v>8</v>
      </c>
      <c r="E2560" t="s">
        <v>9</v>
      </c>
      <c r="F2560" t="s">
        <v>13</v>
      </c>
      <c r="G2560">
        <v>0.75555555555555554</v>
      </c>
      <c r="H2560" s="1">
        <v>46069</v>
      </c>
      <c r="I2560">
        <v>2</v>
      </c>
      <c r="J2560">
        <v>1</v>
      </c>
      <c r="K2560">
        <v>1</v>
      </c>
      <c r="L2560">
        <v>1</v>
      </c>
      <c r="M2560" t="s">
        <v>5069</v>
      </c>
      <c r="N2560" t="s">
        <v>5069</v>
      </c>
      <c r="O2560">
        <v>1</v>
      </c>
      <c r="P2560">
        <v>0</v>
      </c>
    </row>
    <row r="2561" spans="1:16" x14ac:dyDescent="0.3">
      <c r="A2561" t="s">
        <v>2719</v>
      </c>
      <c r="B2561" s="1">
        <v>46069.758333333331</v>
      </c>
      <c r="C2561" t="s">
        <v>7</v>
      </c>
      <c r="D2561" t="s">
        <v>15</v>
      </c>
      <c r="E2561" t="s">
        <v>19</v>
      </c>
      <c r="F2561" t="s">
        <v>10</v>
      </c>
      <c r="G2561">
        <v>0.7583333333333333</v>
      </c>
      <c r="H2561" s="1">
        <v>46069</v>
      </c>
      <c r="I2561">
        <v>2</v>
      </c>
      <c r="J2561">
        <v>3</v>
      </c>
      <c r="K2561">
        <v>2</v>
      </c>
      <c r="L2561">
        <v>6</v>
      </c>
      <c r="M2561" t="s">
        <v>5071</v>
      </c>
      <c r="N2561" t="s">
        <v>5071</v>
      </c>
      <c r="O2561">
        <v>1</v>
      </c>
      <c r="P2561">
        <v>0</v>
      </c>
    </row>
    <row r="2562" spans="1:16" x14ac:dyDescent="0.3">
      <c r="A2562" t="s">
        <v>1566</v>
      </c>
      <c r="B2562" s="1">
        <v>46069.840277777781</v>
      </c>
      <c r="C2562" t="s">
        <v>7</v>
      </c>
      <c r="D2562" t="s">
        <v>8</v>
      </c>
      <c r="E2562" t="s">
        <v>19</v>
      </c>
      <c r="F2562" t="s">
        <v>10</v>
      </c>
      <c r="G2562">
        <v>0.84027777777777779</v>
      </c>
      <c r="H2562" s="1">
        <v>46069</v>
      </c>
      <c r="I2562">
        <v>2</v>
      </c>
      <c r="J2562">
        <v>3</v>
      </c>
      <c r="K2562">
        <v>2</v>
      </c>
      <c r="L2562">
        <v>6</v>
      </c>
      <c r="M2562" t="s">
        <v>5071</v>
      </c>
      <c r="N2562" t="s">
        <v>5071</v>
      </c>
      <c r="O2562">
        <v>1</v>
      </c>
      <c r="P2562">
        <v>0</v>
      </c>
    </row>
    <row r="2563" spans="1:16" x14ac:dyDescent="0.3">
      <c r="A2563" t="s">
        <v>4644</v>
      </c>
      <c r="B2563" s="1">
        <v>46069.859722222223</v>
      </c>
      <c r="C2563" t="s">
        <v>7</v>
      </c>
      <c r="D2563" t="s">
        <v>22</v>
      </c>
      <c r="E2563" t="s">
        <v>31</v>
      </c>
      <c r="F2563" t="s">
        <v>10</v>
      </c>
      <c r="G2563">
        <v>0.85972222222222228</v>
      </c>
      <c r="H2563" s="1">
        <v>46069</v>
      </c>
      <c r="I2563">
        <v>2</v>
      </c>
      <c r="J2563">
        <v>3</v>
      </c>
      <c r="K2563">
        <v>2</v>
      </c>
      <c r="L2563">
        <v>6</v>
      </c>
      <c r="M2563" t="s">
        <v>5071</v>
      </c>
      <c r="N2563" t="s">
        <v>5071</v>
      </c>
      <c r="O2563">
        <v>1</v>
      </c>
      <c r="P2563">
        <v>0</v>
      </c>
    </row>
    <row r="2564" spans="1:16" x14ac:dyDescent="0.3">
      <c r="A2564" t="s">
        <v>4307</v>
      </c>
      <c r="B2564" s="1">
        <v>46069.872916666667</v>
      </c>
      <c r="C2564" t="s">
        <v>7</v>
      </c>
      <c r="D2564" t="s">
        <v>22</v>
      </c>
      <c r="E2564" t="s">
        <v>19</v>
      </c>
      <c r="F2564" t="s">
        <v>33</v>
      </c>
      <c r="G2564">
        <v>0.87291666666666667</v>
      </c>
      <c r="H2564" s="1">
        <v>46069</v>
      </c>
      <c r="I2564">
        <v>2</v>
      </c>
      <c r="J2564">
        <v>3</v>
      </c>
      <c r="K2564">
        <v>4</v>
      </c>
      <c r="L2564">
        <v>12</v>
      </c>
      <c r="M2564" t="s">
        <v>5073</v>
      </c>
      <c r="N2564" t="s">
        <v>5073</v>
      </c>
      <c r="O2564">
        <v>1</v>
      </c>
      <c r="P2564">
        <v>1</v>
      </c>
    </row>
    <row r="2565" spans="1:16" x14ac:dyDescent="0.3">
      <c r="A2565" t="s">
        <v>4667</v>
      </c>
      <c r="B2565" s="1">
        <v>46069.879166666666</v>
      </c>
      <c r="C2565" t="s">
        <v>7</v>
      </c>
      <c r="D2565" t="s">
        <v>22</v>
      </c>
      <c r="E2565" t="s">
        <v>19</v>
      </c>
      <c r="F2565" t="s">
        <v>53</v>
      </c>
      <c r="G2565">
        <v>0.87916666666666665</v>
      </c>
      <c r="H2565" s="1">
        <v>46069</v>
      </c>
      <c r="I2565">
        <v>2</v>
      </c>
      <c r="J2565">
        <v>3</v>
      </c>
      <c r="K2565">
        <v>5</v>
      </c>
      <c r="L2565">
        <v>15</v>
      </c>
      <c r="M2565" t="s">
        <v>5073</v>
      </c>
      <c r="N2565" t="s">
        <v>5073</v>
      </c>
      <c r="O2565">
        <v>1</v>
      </c>
      <c r="P2565">
        <v>1</v>
      </c>
    </row>
    <row r="2566" spans="1:16" x14ac:dyDescent="0.3">
      <c r="A2566" t="s">
        <v>4764</v>
      </c>
      <c r="B2566" s="1">
        <v>46069.89166666667</v>
      </c>
      <c r="C2566" t="s">
        <v>7</v>
      </c>
      <c r="D2566" t="s">
        <v>8</v>
      </c>
      <c r="E2566" t="s">
        <v>19</v>
      </c>
      <c r="F2566" t="s">
        <v>33</v>
      </c>
      <c r="G2566">
        <v>0.89166666666666672</v>
      </c>
      <c r="H2566" s="1">
        <v>46069</v>
      </c>
      <c r="I2566">
        <v>2</v>
      </c>
      <c r="J2566">
        <v>3</v>
      </c>
      <c r="K2566">
        <v>4</v>
      </c>
      <c r="L2566">
        <v>12</v>
      </c>
      <c r="M2566" t="s">
        <v>5073</v>
      </c>
      <c r="N2566" t="s">
        <v>5073</v>
      </c>
      <c r="O2566">
        <v>1</v>
      </c>
      <c r="P2566">
        <v>1</v>
      </c>
    </row>
    <row r="2567" spans="1:16" x14ac:dyDescent="0.3">
      <c r="A2567" t="s">
        <v>314</v>
      </c>
      <c r="B2567" s="1">
        <v>46069.906944444447</v>
      </c>
      <c r="C2567" t="s">
        <v>26</v>
      </c>
      <c r="D2567" t="s">
        <v>15</v>
      </c>
      <c r="E2567" t="s">
        <v>31</v>
      </c>
      <c r="F2567" t="s">
        <v>10</v>
      </c>
      <c r="G2567">
        <v>0.90694444444444444</v>
      </c>
      <c r="H2567" s="1">
        <v>46069</v>
      </c>
      <c r="I2567">
        <v>2</v>
      </c>
      <c r="J2567">
        <v>3</v>
      </c>
      <c r="K2567">
        <v>2</v>
      </c>
      <c r="L2567">
        <v>6</v>
      </c>
      <c r="M2567" t="s">
        <v>5071</v>
      </c>
      <c r="N2567" t="s">
        <v>5071</v>
      </c>
      <c r="O2567">
        <v>1</v>
      </c>
      <c r="P2567">
        <v>0</v>
      </c>
    </row>
    <row r="2568" spans="1:16" x14ac:dyDescent="0.3">
      <c r="A2568" t="s">
        <v>2999</v>
      </c>
      <c r="B2568" s="1">
        <v>46069.920138888891</v>
      </c>
      <c r="C2568" t="s">
        <v>7</v>
      </c>
      <c r="D2568" t="s">
        <v>22</v>
      </c>
      <c r="E2568" t="s">
        <v>19</v>
      </c>
      <c r="F2568" t="s">
        <v>13</v>
      </c>
      <c r="G2568">
        <v>0.92013888888888884</v>
      </c>
      <c r="H2568" s="1">
        <v>46069</v>
      </c>
      <c r="I2568">
        <v>2</v>
      </c>
      <c r="J2568">
        <v>3</v>
      </c>
      <c r="K2568">
        <v>1</v>
      </c>
      <c r="L2568">
        <v>3</v>
      </c>
      <c r="M2568" t="s">
        <v>5069</v>
      </c>
      <c r="N2568" t="s">
        <v>5069</v>
      </c>
      <c r="O2568">
        <v>1</v>
      </c>
      <c r="P2568">
        <v>0</v>
      </c>
    </row>
    <row r="2569" spans="1:16" x14ac:dyDescent="0.3">
      <c r="A2569" t="s">
        <v>1315</v>
      </c>
      <c r="B2569" s="1">
        <v>46069.929861111108</v>
      </c>
      <c r="C2569" t="s">
        <v>7</v>
      </c>
      <c r="D2569" t="s">
        <v>22</v>
      </c>
      <c r="E2569" t="s">
        <v>19</v>
      </c>
      <c r="F2569" t="s">
        <v>10</v>
      </c>
      <c r="G2569">
        <v>0.92986111111111114</v>
      </c>
      <c r="H2569" s="1">
        <v>46069</v>
      </c>
      <c r="I2569">
        <v>2</v>
      </c>
      <c r="J2569">
        <v>3</v>
      </c>
      <c r="K2569">
        <v>2</v>
      </c>
      <c r="L2569">
        <v>6</v>
      </c>
      <c r="M2569" t="s">
        <v>5071</v>
      </c>
      <c r="N2569" t="s">
        <v>5071</v>
      </c>
      <c r="O2569">
        <v>1</v>
      </c>
      <c r="P2569">
        <v>0</v>
      </c>
    </row>
    <row r="2570" spans="1:16" x14ac:dyDescent="0.3">
      <c r="A2570" t="s">
        <v>1150</v>
      </c>
      <c r="B2570" s="1">
        <v>46069.931944444441</v>
      </c>
      <c r="C2570" t="s">
        <v>26</v>
      </c>
      <c r="D2570" t="s">
        <v>18</v>
      </c>
      <c r="E2570" t="s">
        <v>19</v>
      </c>
      <c r="F2570" t="s">
        <v>10</v>
      </c>
      <c r="G2570">
        <v>0.93194444444444446</v>
      </c>
      <c r="H2570" s="1">
        <v>46069</v>
      </c>
      <c r="I2570">
        <v>2</v>
      </c>
      <c r="J2570">
        <v>3</v>
      </c>
      <c r="K2570">
        <v>2</v>
      </c>
      <c r="L2570">
        <v>6</v>
      </c>
      <c r="M2570" t="s">
        <v>5071</v>
      </c>
      <c r="N2570" t="s">
        <v>5071</v>
      </c>
      <c r="O2570">
        <v>1</v>
      </c>
      <c r="P2570">
        <v>0</v>
      </c>
    </row>
    <row r="2571" spans="1:16" x14ac:dyDescent="0.3">
      <c r="A2571" t="s">
        <v>1804</v>
      </c>
      <c r="B2571" s="1">
        <v>46069.945833333331</v>
      </c>
      <c r="C2571" t="s">
        <v>7</v>
      </c>
      <c r="D2571" t="s">
        <v>22</v>
      </c>
      <c r="E2571" t="s">
        <v>19</v>
      </c>
      <c r="F2571" t="s">
        <v>13</v>
      </c>
      <c r="G2571">
        <v>0.9458333333333333</v>
      </c>
      <c r="H2571" s="1">
        <v>46069</v>
      </c>
      <c r="I2571">
        <v>2</v>
      </c>
      <c r="J2571">
        <v>3</v>
      </c>
      <c r="K2571">
        <v>1</v>
      </c>
      <c r="L2571">
        <v>3</v>
      </c>
      <c r="M2571" t="s">
        <v>5069</v>
      </c>
      <c r="N2571" t="s">
        <v>5069</v>
      </c>
      <c r="O2571">
        <v>1</v>
      </c>
      <c r="P2571">
        <v>0</v>
      </c>
    </row>
    <row r="2572" spans="1:16" x14ac:dyDescent="0.3">
      <c r="A2572" t="s">
        <v>721</v>
      </c>
      <c r="B2572" s="1">
        <v>46069.972222222219</v>
      </c>
      <c r="C2572" t="s">
        <v>7</v>
      </c>
      <c r="D2572" t="s">
        <v>8</v>
      </c>
      <c r="E2572" t="s">
        <v>19</v>
      </c>
      <c r="F2572" t="s">
        <v>33</v>
      </c>
      <c r="G2572">
        <v>0.97222222222222221</v>
      </c>
      <c r="H2572" s="1">
        <v>46069</v>
      </c>
      <c r="I2572">
        <v>2</v>
      </c>
      <c r="J2572">
        <v>3</v>
      </c>
      <c r="K2572">
        <v>4</v>
      </c>
      <c r="L2572">
        <v>12</v>
      </c>
      <c r="M2572" t="s">
        <v>5073</v>
      </c>
      <c r="N2572" t="s">
        <v>5073</v>
      </c>
      <c r="O2572">
        <v>1</v>
      </c>
      <c r="P2572">
        <v>1</v>
      </c>
    </row>
    <row r="2573" spans="1:16" x14ac:dyDescent="0.3">
      <c r="A2573" t="s">
        <v>2087</v>
      </c>
      <c r="B2573" s="1">
        <v>46069.990277777775</v>
      </c>
      <c r="C2573" t="s">
        <v>7</v>
      </c>
      <c r="D2573" t="s">
        <v>18</v>
      </c>
      <c r="E2573" t="s">
        <v>19</v>
      </c>
      <c r="F2573" t="s">
        <v>13</v>
      </c>
      <c r="G2573">
        <v>0.99027777777777781</v>
      </c>
      <c r="H2573" s="1">
        <v>46069</v>
      </c>
      <c r="I2573">
        <v>2</v>
      </c>
      <c r="J2573">
        <v>3</v>
      </c>
      <c r="K2573">
        <v>1</v>
      </c>
      <c r="L2573">
        <v>3</v>
      </c>
      <c r="M2573" t="s">
        <v>5069</v>
      </c>
      <c r="N2573" t="s">
        <v>5069</v>
      </c>
      <c r="O2573">
        <v>1</v>
      </c>
      <c r="P2573">
        <v>0</v>
      </c>
    </row>
    <row r="2574" spans="1:16" x14ac:dyDescent="0.3">
      <c r="A2574" t="s">
        <v>4112</v>
      </c>
      <c r="B2574" s="1">
        <v>46070.038888888892</v>
      </c>
      <c r="C2574" t="s">
        <v>26</v>
      </c>
      <c r="D2574" t="s">
        <v>18</v>
      </c>
      <c r="E2574" t="s">
        <v>16</v>
      </c>
      <c r="F2574" t="s">
        <v>20</v>
      </c>
      <c r="G2574">
        <v>3.888888888888889E-2</v>
      </c>
      <c r="H2574" s="1">
        <v>46070</v>
      </c>
      <c r="I2574">
        <v>2</v>
      </c>
      <c r="J2574">
        <v>3</v>
      </c>
      <c r="K2574">
        <v>2</v>
      </c>
      <c r="L2574">
        <v>6</v>
      </c>
      <c r="M2574" t="s">
        <v>5071</v>
      </c>
      <c r="N2574" t="s">
        <v>5071</v>
      </c>
      <c r="O2574">
        <v>1</v>
      </c>
      <c r="P2574">
        <v>0</v>
      </c>
    </row>
    <row r="2575" spans="1:16" x14ac:dyDescent="0.3">
      <c r="A2575" t="s">
        <v>1406</v>
      </c>
      <c r="B2575" s="1">
        <v>46070.041666666664</v>
      </c>
      <c r="C2575" t="s">
        <v>12</v>
      </c>
      <c r="D2575" t="s">
        <v>22</v>
      </c>
      <c r="E2575" t="s">
        <v>16</v>
      </c>
      <c r="F2575" t="s">
        <v>13</v>
      </c>
      <c r="G2575">
        <v>4.1666666666666664E-2</v>
      </c>
      <c r="H2575" s="1">
        <v>46070</v>
      </c>
      <c r="I2575">
        <v>2</v>
      </c>
      <c r="J2575">
        <v>1</v>
      </c>
      <c r="K2575">
        <v>1</v>
      </c>
      <c r="L2575">
        <v>1</v>
      </c>
      <c r="M2575" t="s">
        <v>5069</v>
      </c>
      <c r="N2575" t="s">
        <v>5069</v>
      </c>
      <c r="O2575">
        <v>1</v>
      </c>
      <c r="P2575">
        <v>0</v>
      </c>
    </row>
    <row r="2576" spans="1:16" x14ac:dyDescent="0.3">
      <c r="A2576" t="s">
        <v>139</v>
      </c>
      <c r="B2576" s="1">
        <v>46070.077777777777</v>
      </c>
      <c r="C2576" t="s">
        <v>7</v>
      </c>
      <c r="D2576" t="s">
        <v>18</v>
      </c>
      <c r="E2576" t="s">
        <v>16</v>
      </c>
      <c r="F2576" t="s">
        <v>20</v>
      </c>
      <c r="G2576">
        <v>7.7777777777777779E-2</v>
      </c>
      <c r="H2576" s="1">
        <v>46070</v>
      </c>
      <c r="I2576">
        <v>2</v>
      </c>
      <c r="J2576">
        <v>3</v>
      </c>
      <c r="K2576">
        <v>2</v>
      </c>
      <c r="L2576">
        <v>6</v>
      </c>
      <c r="M2576" t="s">
        <v>5071</v>
      </c>
      <c r="N2576" t="s">
        <v>5071</v>
      </c>
      <c r="O2576">
        <v>1</v>
      </c>
      <c r="P2576">
        <v>0</v>
      </c>
    </row>
    <row r="2577" spans="1:16" x14ac:dyDescent="0.3">
      <c r="A2577" t="s">
        <v>3493</v>
      </c>
      <c r="B2577" s="1">
        <v>46070.088888888888</v>
      </c>
      <c r="C2577" t="s">
        <v>7</v>
      </c>
      <c r="D2577" t="s">
        <v>22</v>
      </c>
      <c r="E2577" t="s">
        <v>19</v>
      </c>
      <c r="F2577" t="s">
        <v>20</v>
      </c>
      <c r="G2577">
        <v>8.8888888888888892E-2</v>
      </c>
      <c r="H2577" s="1">
        <v>46070</v>
      </c>
      <c r="I2577">
        <v>2</v>
      </c>
      <c r="J2577">
        <v>3</v>
      </c>
      <c r="K2577">
        <v>2</v>
      </c>
      <c r="L2577">
        <v>6</v>
      </c>
      <c r="M2577" t="s">
        <v>5071</v>
      </c>
      <c r="N2577" t="s">
        <v>5071</v>
      </c>
      <c r="O2577">
        <v>1</v>
      </c>
      <c r="P2577">
        <v>0</v>
      </c>
    </row>
    <row r="2578" spans="1:16" x14ac:dyDescent="0.3">
      <c r="A2578" t="s">
        <v>3547</v>
      </c>
      <c r="B2578" s="1">
        <v>46070.103472222225</v>
      </c>
      <c r="C2578" t="s">
        <v>7</v>
      </c>
      <c r="D2578" t="s">
        <v>22</v>
      </c>
      <c r="E2578" t="s">
        <v>19</v>
      </c>
      <c r="F2578" t="s">
        <v>20</v>
      </c>
      <c r="G2578">
        <v>0.10347222222222222</v>
      </c>
      <c r="H2578" s="1">
        <v>46070</v>
      </c>
      <c r="I2578">
        <v>2</v>
      </c>
      <c r="J2578">
        <v>3</v>
      </c>
      <c r="K2578">
        <v>2</v>
      </c>
      <c r="L2578">
        <v>6</v>
      </c>
      <c r="M2578" t="s">
        <v>5071</v>
      </c>
      <c r="N2578" t="s">
        <v>5071</v>
      </c>
      <c r="O2578">
        <v>1</v>
      </c>
      <c r="P2578">
        <v>0</v>
      </c>
    </row>
    <row r="2579" spans="1:16" x14ac:dyDescent="0.3">
      <c r="A2579" t="s">
        <v>2863</v>
      </c>
      <c r="B2579" s="1">
        <v>46070.13958333333</v>
      </c>
      <c r="C2579" t="s">
        <v>7</v>
      </c>
      <c r="D2579" t="s">
        <v>8</v>
      </c>
      <c r="E2579" t="s">
        <v>19</v>
      </c>
      <c r="F2579" t="s">
        <v>53</v>
      </c>
      <c r="G2579">
        <v>0.13958333333333334</v>
      </c>
      <c r="H2579" s="1">
        <v>46070</v>
      </c>
      <c r="I2579">
        <v>2</v>
      </c>
      <c r="J2579">
        <v>3</v>
      </c>
      <c r="K2579">
        <v>5</v>
      </c>
      <c r="L2579">
        <v>15</v>
      </c>
      <c r="M2579" t="s">
        <v>5073</v>
      </c>
      <c r="N2579" t="s">
        <v>5073</v>
      </c>
      <c r="O2579">
        <v>1</v>
      </c>
      <c r="P2579">
        <v>1</v>
      </c>
    </row>
    <row r="2580" spans="1:16" x14ac:dyDescent="0.3">
      <c r="A2580" t="s">
        <v>1787</v>
      </c>
      <c r="B2580" s="1">
        <v>46070.146527777775</v>
      </c>
      <c r="C2580" t="s">
        <v>40</v>
      </c>
      <c r="D2580" t="s">
        <v>22</v>
      </c>
      <c r="E2580" t="s">
        <v>16</v>
      </c>
      <c r="F2580" t="s">
        <v>20</v>
      </c>
      <c r="G2580">
        <v>0.14652777777777778</v>
      </c>
      <c r="H2580" s="1">
        <v>46070</v>
      </c>
      <c r="I2580">
        <v>2</v>
      </c>
      <c r="J2580">
        <v>5</v>
      </c>
      <c r="K2580">
        <v>2</v>
      </c>
      <c r="L2580">
        <v>10</v>
      </c>
      <c r="M2580" t="s">
        <v>5071</v>
      </c>
      <c r="N2580" t="s">
        <v>5071</v>
      </c>
      <c r="O2580">
        <v>1</v>
      </c>
      <c r="P2580">
        <v>0</v>
      </c>
    </row>
    <row r="2581" spans="1:16" x14ac:dyDescent="0.3">
      <c r="A2581" t="s">
        <v>1607</v>
      </c>
      <c r="B2581" s="1">
        <v>46070.186805555553</v>
      </c>
      <c r="C2581" t="s">
        <v>7</v>
      </c>
      <c r="D2581" t="s">
        <v>18</v>
      </c>
      <c r="E2581" t="s">
        <v>9</v>
      </c>
      <c r="F2581" t="s">
        <v>20</v>
      </c>
      <c r="G2581">
        <v>0.18680555555555556</v>
      </c>
      <c r="H2581" s="1">
        <v>46070</v>
      </c>
      <c r="I2581">
        <v>2</v>
      </c>
      <c r="J2581">
        <v>3</v>
      </c>
      <c r="K2581">
        <v>2</v>
      </c>
      <c r="L2581">
        <v>6</v>
      </c>
      <c r="M2581" t="s">
        <v>5071</v>
      </c>
      <c r="N2581" t="s">
        <v>5071</v>
      </c>
      <c r="O2581">
        <v>1</v>
      </c>
      <c r="P2581">
        <v>0</v>
      </c>
    </row>
    <row r="2582" spans="1:16" x14ac:dyDescent="0.3">
      <c r="A2582" t="s">
        <v>3282</v>
      </c>
      <c r="B2582" s="1">
        <v>46070.224305555559</v>
      </c>
      <c r="C2582" t="s">
        <v>12</v>
      </c>
      <c r="D2582" t="s">
        <v>18</v>
      </c>
      <c r="E2582" t="s">
        <v>9</v>
      </c>
      <c r="F2582" t="s">
        <v>10</v>
      </c>
      <c r="G2582">
        <v>0.22430555555555556</v>
      </c>
      <c r="H2582" s="1">
        <v>46070</v>
      </c>
      <c r="I2582">
        <v>2</v>
      </c>
      <c r="J2582">
        <v>1</v>
      </c>
      <c r="K2582">
        <v>2</v>
      </c>
      <c r="L2582">
        <v>2</v>
      </c>
      <c r="M2582" t="s">
        <v>5069</v>
      </c>
      <c r="N2582" t="s">
        <v>5069</v>
      </c>
      <c r="O2582">
        <v>1</v>
      </c>
      <c r="P2582">
        <v>0</v>
      </c>
    </row>
    <row r="2583" spans="1:16" x14ac:dyDescent="0.3">
      <c r="A2583" t="s">
        <v>3902</v>
      </c>
      <c r="B2583" s="1">
        <v>46070.230555555558</v>
      </c>
      <c r="C2583" t="s">
        <v>7</v>
      </c>
      <c r="D2583" t="s">
        <v>15</v>
      </c>
      <c r="E2583" t="s">
        <v>19</v>
      </c>
      <c r="F2583" t="s">
        <v>10</v>
      </c>
      <c r="G2583">
        <v>0.23055555555555557</v>
      </c>
      <c r="H2583" s="1">
        <v>46070</v>
      </c>
      <c r="I2583">
        <v>2</v>
      </c>
      <c r="J2583">
        <v>3</v>
      </c>
      <c r="K2583">
        <v>2</v>
      </c>
      <c r="L2583">
        <v>6</v>
      </c>
      <c r="M2583" t="s">
        <v>5071</v>
      </c>
      <c r="N2583" t="s">
        <v>5071</v>
      </c>
      <c r="O2583">
        <v>1</v>
      </c>
      <c r="P2583">
        <v>0</v>
      </c>
    </row>
    <row r="2584" spans="1:16" x14ac:dyDescent="0.3">
      <c r="A2584" t="s">
        <v>1144</v>
      </c>
      <c r="B2584" s="1">
        <v>46070.234027777777</v>
      </c>
      <c r="C2584" t="s">
        <v>7</v>
      </c>
      <c r="D2584" t="s">
        <v>15</v>
      </c>
      <c r="E2584" t="s">
        <v>19</v>
      </c>
      <c r="F2584" t="s">
        <v>13</v>
      </c>
      <c r="G2584">
        <v>0.23402777777777778</v>
      </c>
      <c r="H2584" s="1">
        <v>46070</v>
      </c>
      <c r="I2584">
        <v>2</v>
      </c>
      <c r="J2584">
        <v>3</v>
      </c>
      <c r="K2584">
        <v>1</v>
      </c>
      <c r="L2584">
        <v>3</v>
      </c>
      <c r="M2584" t="s">
        <v>5069</v>
      </c>
      <c r="N2584" t="s">
        <v>5069</v>
      </c>
      <c r="O2584">
        <v>1</v>
      </c>
      <c r="P2584">
        <v>0</v>
      </c>
    </row>
    <row r="2585" spans="1:16" x14ac:dyDescent="0.3">
      <c r="A2585" t="s">
        <v>2796</v>
      </c>
      <c r="B2585" s="1">
        <v>46070.239583333336</v>
      </c>
      <c r="C2585" t="s">
        <v>7</v>
      </c>
      <c r="D2585" t="s">
        <v>22</v>
      </c>
      <c r="E2585" t="s">
        <v>19</v>
      </c>
      <c r="F2585" t="s">
        <v>10</v>
      </c>
      <c r="G2585">
        <v>0.23958333333333334</v>
      </c>
      <c r="H2585" s="1">
        <v>46070</v>
      </c>
      <c r="I2585">
        <v>2</v>
      </c>
      <c r="J2585">
        <v>3</v>
      </c>
      <c r="K2585">
        <v>2</v>
      </c>
      <c r="L2585">
        <v>6</v>
      </c>
      <c r="M2585" t="s">
        <v>5071</v>
      </c>
      <c r="N2585" t="s">
        <v>5071</v>
      </c>
      <c r="O2585">
        <v>1</v>
      </c>
      <c r="P2585">
        <v>0</v>
      </c>
    </row>
    <row r="2586" spans="1:16" x14ac:dyDescent="0.3">
      <c r="A2586" t="s">
        <v>4127</v>
      </c>
      <c r="B2586" s="1">
        <v>46070.243055555555</v>
      </c>
      <c r="C2586" t="s">
        <v>40</v>
      </c>
      <c r="D2586" t="s">
        <v>18</v>
      </c>
      <c r="E2586" t="s">
        <v>16</v>
      </c>
      <c r="F2586" t="s">
        <v>13</v>
      </c>
      <c r="G2586">
        <v>0.24305555555555555</v>
      </c>
      <c r="H2586" s="1">
        <v>46070</v>
      </c>
      <c r="I2586">
        <v>2</v>
      </c>
      <c r="J2586">
        <v>5</v>
      </c>
      <c r="K2586">
        <v>1</v>
      </c>
      <c r="L2586">
        <v>5</v>
      </c>
      <c r="M2586" t="s">
        <v>5071</v>
      </c>
      <c r="N2586" t="s">
        <v>5071</v>
      </c>
      <c r="O2586">
        <v>1</v>
      </c>
      <c r="P2586">
        <v>0</v>
      </c>
    </row>
    <row r="2587" spans="1:16" x14ac:dyDescent="0.3">
      <c r="A2587" t="s">
        <v>4788</v>
      </c>
      <c r="B2587" s="1">
        <v>46070.279166666667</v>
      </c>
      <c r="C2587" t="s">
        <v>7</v>
      </c>
      <c r="D2587" t="s">
        <v>18</v>
      </c>
      <c r="E2587" t="s">
        <v>19</v>
      </c>
      <c r="F2587" t="s">
        <v>20</v>
      </c>
      <c r="G2587">
        <v>0.27916666666666667</v>
      </c>
      <c r="H2587" s="1">
        <v>46070</v>
      </c>
      <c r="I2587">
        <v>2</v>
      </c>
      <c r="J2587">
        <v>3</v>
      </c>
      <c r="K2587">
        <v>2</v>
      </c>
      <c r="L2587">
        <v>6</v>
      </c>
      <c r="M2587" t="s">
        <v>5071</v>
      </c>
      <c r="N2587" t="s">
        <v>5071</v>
      </c>
      <c r="O2587">
        <v>1</v>
      </c>
      <c r="P2587">
        <v>0</v>
      </c>
    </row>
    <row r="2588" spans="1:16" x14ac:dyDescent="0.3">
      <c r="A2588" t="s">
        <v>3834</v>
      </c>
      <c r="B2588" s="1">
        <v>46070.286111111112</v>
      </c>
      <c r="C2588" t="s">
        <v>7</v>
      </c>
      <c r="D2588" t="s">
        <v>15</v>
      </c>
      <c r="E2588" t="s">
        <v>19</v>
      </c>
      <c r="F2588" t="s">
        <v>20</v>
      </c>
      <c r="G2588">
        <v>0.28611111111111109</v>
      </c>
      <c r="H2588" s="1">
        <v>46070</v>
      </c>
      <c r="I2588">
        <v>2</v>
      </c>
      <c r="J2588">
        <v>3</v>
      </c>
      <c r="K2588">
        <v>2</v>
      </c>
      <c r="L2588">
        <v>6</v>
      </c>
      <c r="M2588" t="s">
        <v>5071</v>
      </c>
      <c r="N2588" t="s">
        <v>5071</v>
      </c>
      <c r="O2588">
        <v>1</v>
      </c>
      <c r="P2588">
        <v>0</v>
      </c>
    </row>
    <row r="2589" spans="1:16" x14ac:dyDescent="0.3">
      <c r="A2589" t="s">
        <v>3470</v>
      </c>
      <c r="B2589" s="1">
        <v>46070.289583333331</v>
      </c>
      <c r="C2589" t="s">
        <v>12</v>
      </c>
      <c r="D2589" t="s">
        <v>22</v>
      </c>
      <c r="E2589" t="s">
        <v>19</v>
      </c>
      <c r="F2589" t="s">
        <v>10</v>
      </c>
      <c r="G2589">
        <v>0.28958333333333336</v>
      </c>
      <c r="H2589" s="1">
        <v>46070</v>
      </c>
      <c r="I2589">
        <v>2</v>
      </c>
      <c r="J2589">
        <v>1</v>
      </c>
      <c r="K2589">
        <v>2</v>
      </c>
      <c r="L2589">
        <v>2</v>
      </c>
      <c r="M2589" t="s">
        <v>5069</v>
      </c>
      <c r="N2589" t="s">
        <v>5069</v>
      </c>
      <c r="O2589">
        <v>1</v>
      </c>
      <c r="P2589">
        <v>0</v>
      </c>
    </row>
    <row r="2590" spans="1:16" x14ac:dyDescent="0.3">
      <c r="A2590" t="s">
        <v>122</v>
      </c>
      <c r="B2590" s="1">
        <v>46070.293055555558</v>
      </c>
      <c r="C2590" t="s">
        <v>7</v>
      </c>
      <c r="D2590" t="s">
        <v>8</v>
      </c>
      <c r="E2590" t="s">
        <v>19</v>
      </c>
      <c r="F2590" t="s">
        <v>20</v>
      </c>
      <c r="G2590">
        <v>0.29305555555555557</v>
      </c>
      <c r="H2590" s="1">
        <v>46070</v>
      </c>
      <c r="I2590">
        <v>2</v>
      </c>
      <c r="J2590">
        <v>3</v>
      </c>
      <c r="K2590">
        <v>2</v>
      </c>
      <c r="L2590">
        <v>6</v>
      </c>
      <c r="M2590" t="s">
        <v>5071</v>
      </c>
      <c r="N2590" t="s">
        <v>5071</v>
      </c>
      <c r="O2590">
        <v>1</v>
      </c>
      <c r="P2590">
        <v>0</v>
      </c>
    </row>
    <row r="2591" spans="1:16" x14ac:dyDescent="0.3">
      <c r="A2591" t="s">
        <v>2309</v>
      </c>
      <c r="B2591" s="1">
        <v>46070.301388888889</v>
      </c>
      <c r="C2591" t="s">
        <v>12</v>
      </c>
      <c r="D2591" t="s">
        <v>15</v>
      </c>
      <c r="E2591" t="s">
        <v>16</v>
      </c>
      <c r="F2591" t="s">
        <v>10</v>
      </c>
      <c r="G2591">
        <v>0.30138888888888887</v>
      </c>
      <c r="H2591" s="1">
        <v>46070</v>
      </c>
      <c r="I2591">
        <v>2</v>
      </c>
      <c r="J2591">
        <v>1</v>
      </c>
      <c r="K2591">
        <v>2</v>
      </c>
      <c r="L2591">
        <v>2</v>
      </c>
      <c r="M2591" t="s">
        <v>5069</v>
      </c>
      <c r="N2591" t="s">
        <v>5069</v>
      </c>
      <c r="O2591">
        <v>1</v>
      </c>
      <c r="P2591">
        <v>0</v>
      </c>
    </row>
    <row r="2592" spans="1:16" x14ac:dyDescent="0.3">
      <c r="A2592" t="s">
        <v>1803</v>
      </c>
      <c r="B2592" s="1">
        <v>46070.413194444445</v>
      </c>
      <c r="C2592" t="s">
        <v>7</v>
      </c>
      <c r="D2592" t="s">
        <v>8</v>
      </c>
      <c r="E2592" t="s">
        <v>9</v>
      </c>
      <c r="F2592" t="s">
        <v>10</v>
      </c>
      <c r="G2592">
        <v>0.41319444444444442</v>
      </c>
      <c r="H2592" s="1">
        <v>46070</v>
      </c>
      <c r="I2592">
        <v>2</v>
      </c>
      <c r="J2592">
        <v>3</v>
      </c>
      <c r="K2592">
        <v>2</v>
      </c>
      <c r="L2592">
        <v>6</v>
      </c>
      <c r="M2592" t="s">
        <v>5071</v>
      </c>
      <c r="N2592" t="s">
        <v>5071</v>
      </c>
      <c r="O2592">
        <v>1</v>
      </c>
      <c r="P2592">
        <v>0</v>
      </c>
    </row>
    <row r="2593" spans="1:16" x14ac:dyDescent="0.3">
      <c r="A2593" t="s">
        <v>4328</v>
      </c>
      <c r="B2593" s="1">
        <v>46070.418055555558</v>
      </c>
      <c r="C2593" t="s">
        <v>7</v>
      </c>
      <c r="D2593" t="s">
        <v>18</v>
      </c>
      <c r="E2593" t="s">
        <v>19</v>
      </c>
      <c r="F2593" t="s">
        <v>13</v>
      </c>
      <c r="G2593">
        <v>0.41805555555555557</v>
      </c>
      <c r="H2593" s="1">
        <v>46070</v>
      </c>
      <c r="I2593">
        <v>2</v>
      </c>
      <c r="J2593">
        <v>3</v>
      </c>
      <c r="K2593">
        <v>1</v>
      </c>
      <c r="L2593">
        <v>3</v>
      </c>
      <c r="M2593" t="s">
        <v>5069</v>
      </c>
      <c r="N2593" t="s">
        <v>5069</v>
      </c>
      <c r="O2593">
        <v>1</v>
      </c>
      <c r="P2593">
        <v>0</v>
      </c>
    </row>
    <row r="2594" spans="1:16" x14ac:dyDescent="0.3">
      <c r="A2594" t="s">
        <v>90</v>
      </c>
      <c r="B2594" s="1">
        <v>46070.479861111111</v>
      </c>
      <c r="C2594" t="s">
        <v>47</v>
      </c>
      <c r="D2594" t="s">
        <v>18</v>
      </c>
      <c r="E2594" t="s">
        <v>9</v>
      </c>
      <c r="F2594" t="s">
        <v>10</v>
      </c>
      <c r="G2594">
        <v>0.47986111111111113</v>
      </c>
      <c r="H2594" s="1">
        <v>46070</v>
      </c>
      <c r="I2594">
        <v>2</v>
      </c>
      <c r="J2594">
        <v>1</v>
      </c>
      <c r="K2594">
        <v>2</v>
      </c>
      <c r="L2594">
        <v>2</v>
      </c>
      <c r="M2594" t="s">
        <v>5069</v>
      </c>
      <c r="N2594" t="s">
        <v>5069</v>
      </c>
      <c r="O2594">
        <v>1</v>
      </c>
      <c r="P2594">
        <v>0</v>
      </c>
    </row>
    <row r="2595" spans="1:16" x14ac:dyDescent="0.3">
      <c r="A2595" t="s">
        <v>2516</v>
      </c>
      <c r="B2595" s="1">
        <v>46070.489583333336</v>
      </c>
      <c r="C2595" t="s">
        <v>7</v>
      </c>
      <c r="D2595" t="s">
        <v>15</v>
      </c>
      <c r="E2595" t="s">
        <v>19</v>
      </c>
      <c r="F2595" t="s">
        <v>20</v>
      </c>
      <c r="G2595">
        <v>0.48958333333333331</v>
      </c>
      <c r="H2595" s="1">
        <v>46070</v>
      </c>
      <c r="I2595">
        <v>2</v>
      </c>
      <c r="J2595">
        <v>3</v>
      </c>
      <c r="K2595">
        <v>2</v>
      </c>
      <c r="L2595">
        <v>6</v>
      </c>
      <c r="M2595" t="s">
        <v>5071</v>
      </c>
      <c r="N2595" t="s">
        <v>5071</v>
      </c>
      <c r="O2595">
        <v>1</v>
      </c>
      <c r="P2595">
        <v>0</v>
      </c>
    </row>
    <row r="2596" spans="1:16" x14ac:dyDescent="0.3">
      <c r="A2596" t="s">
        <v>2149</v>
      </c>
      <c r="B2596" s="1">
        <v>46070.491666666669</v>
      </c>
      <c r="C2596" t="s">
        <v>7</v>
      </c>
      <c r="D2596" t="s">
        <v>8</v>
      </c>
      <c r="E2596" t="s">
        <v>19</v>
      </c>
      <c r="F2596" t="s">
        <v>20</v>
      </c>
      <c r="G2596">
        <v>0.49166666666666664</v>
      </c>
      <c r="H2596" s="1">
        <v>46070</v>
      </c>
      <c r="I2596">
        <v>2</v>
      </c>
      <c r="J2596">
        <v>3</v>
      </c>
      <c r="K2596">
        <v>2</v>
      </c>
      <c r="L2596">
        <v>6</v>
      </c>
      <c r="M2596" t="s">
        <v>5071</v>
      </c>
      <c r="N2596" t="s">
        <v>5071</v>
      </c>
      <c r="O2596">
        <v>1</v>
      </c>
      <c r="P2596">
        <v>0</v>
      </c>
    </row>
    <row r="2597" spans="1:16" x14ac:dyDescent="0.3">
      <c r="A2597" t="s">
        <v>426</v>
      </c>
      <c r="B2597" s="1">
        <v>46070.509722222225</v>
      </c>
      <c r="C2597" t="s">
        <v>7</v>
      </c>
      <c r="D2597" t="s">
        <v>22</v>
      </c>
      <c r="E2597" t="s">
        <v>16</v>
      </c>
      <c r="F2597" t="s">
        <v>13</v>
      </c>
      <c r="G2597">
        <v>0.50972222222222219</v>
      </c>
      <c r="H2597" s="1">
        <v>46070</v>
      </c>
      <c r="I2597">
        <v>2</v>
      </c>
      <c r="J2597">
        <v>3</v>
      </c>
      <c r="K2597">
        <v>1</v>
      </c>
      <c r="L2597">
        <v>3</v>
      </c>
      <c r="M2597" t="s">
        <v>5069</v>
      </c>
      <c r="N2597" t="s">
        <v>5069</v>
      </c>
      <c r="O2597">
        <v>1</v>
      </c>
      <c r="P2597">
        <v>0</v>
      </c>
    </row>
    <row r="2598" spans="1:16" x14ac:dyDescent="0.3">
      <c r="A2598" t="s">
        <v>2874</v>
      </c>
      <c r="B2598" s="1">
        <v>46070.519444444442</v>
      </c>
      <c r="C2598" t="s">
        <v>26</v>
      </c>
      <c r="D2598" t="s">
        <v>15</v>
      </c>
      <c r="E2598" t="s">
        <v>19</v>
      </c>
      <c r="F2598" t="s">
        <v>10</v>
      </c>
      <c r="G2598">
        <v>0.51944444444444449</v>
      </c>
      <c r="H2598" s="1">
        <v>46070</v>
      </c>
      <c r="I2598">
        <v>2</v>
      </c>
      <c r="J2598">
        <v>3</v>
      </c>
      <c r="K2598">
        <v>2</v>
      </c>
      <c r="L2598">
        <v>6</v>
      </c>
      <c r="M2598" t="s">
        <v>5071</v>
      </c>
      <c r="N2598" t="s">
        <v>5071</v>
      </c>
      <c r="O2598">
        <v>1</v>
      </c>
      <c r="P2598">
        <v>0</v>
      </c>
    </row>
    <row r="2599" spans="1:16" x14ac:dyDescent="0.3">
      <c r="A2599" t="s">
        <v>1648</v>
      </c>
      <c r="B2599" s="1">
        <v>46070.539583333331</v>
      </c>
      <c r="C2599" t="s">
        <v>12</v>
      </c>
      <c r="D2599" t="s">
        <v>22</v>
      </c>
      <c r="E2599" t="s">
        <v>16</v>
      </c>
      <c r="F2599" t="s">
        <v>10</v>
      </c>
      <c r="G2599">
        <v>0.5395833333333333</v>
      </c>
      <c r="H2599" s="1">
        <v>46070</v>
      </c>
      <c r="I2599">
        <v>2</v>
      </c>
      <c r="J2599">
        <v>1</v>
      </c>
      <c r="K2599">
        <v>2</v>
      </c>
      <c r="L2599">
        <v>2</v>
      </c>
      <c r="M2599" t="s">
        <v>5069</v>
      </c>
      <c r="N2599" t="s">
        <v>5069</v>
      </c>
      <c r="O2599">
        <v>1</v>
      </c>
      <c r="P2599">
        <v>0</v>
      </c>
    </row>
    <row r="2600" spans="1:16" x14ac:dyDescent="0.3">
      <c r="A2600" t="s">
        <v>223</v>
      </c>
      <c r="B2600" s="1">
        <v>46070.542361111111</v>
      </c>
      <c r="C2600" t="s">
        <v>12</v>
      </c>
      <c r="D2600" t="s">
        <v>22</v>
      </c>
      <c r="E2600" t="s">
        <v>16</v>
      </c>
      <c r="F2600" t="s">
        <v>13</v>
      </c>
      <c r="G2600">
        <v>0.54236111111111107</v>
      </c>
      <c r="H2600" s="1">
        <v>46070</v>
      </c>
      <c r="I2600">
        <v>2</v>
      </c>
      <c r="J2600">
        <v>1</v>
      </c>
      <c r="K2600">
        <v>1</v>
      </c>
      <c r="L2600">
        <v>1</v>
      </c>
      <c r="M2600" t="s">
        <v>5069</v>
      </c>
      <c r="N2600" t="s">
        <v>5069</v>
      </c>
      <c r="O2600">
        <v>1</v>
      </c>
      <c r="P2600">
        <v>0</v>
      </c>
    </row>
    <row r="2601" spans="1:16" x14ac:dyDescent="0.3">
      <c r="A2601" t="s">
        <v>1380</v>
      </c>
      <c r="B2601" s="1">
        <v>46070.626388888886</v>
      </c>
      <c r="C2601" t="s">
        <v>7</v>
      </c>
      <c r="D2601" t="s">
        <v>22</v>
      </c>
      <c r="E2601" t="s">
        <v>19</v>
      </c>
      <c r="F2601" t="s">
        <v>13</v>
      </c>
      <c r="G2601">
        <v>0.62638888888888888</v>
      </c>
      <c r="H2601" s="1">
        <v>46070</v>
      </c>
      <c r="I2601">
        <v>2</v>
      </c>
      <c r="J2601">
        <v>3</v>
      </c>
      <c r="K2601">
        <v>1</v>
      </c>
      <c r="L2601">
        <v>3</v>
      </c>
      <c r="M2601" t="s">
        <v>5069</v>
      </c>
      <c r="N2601" t="s">
        <v>5069</v>
      </c>
      <c r="O2601">
        <v>1</v>
      </c>
      <c r="P2601">
        <v>0</v>
      </c>
    </row>
    <row r="2602" spans="1:16" x14ac:dyDescent="0.3">
      <c r="A2602" t="s">
        <v>2146</v>
      </c>
      <c r="B2602" s="1">
        <v>46070.629166666666</v>
      </c>
      <c r="C2602" t="s">
        <v>7</v>
      </c>
      <c r="D2602" t="s">
        <v>8</v>
      </c>
      <c r="E2602" t="s">
        <v>19</v>
      </c>
      <c r="F2602" t="s">
        <v>10</v>
      </c>
      <c r="G2602">
        <v>0.62916666666666665</v>
      </c>
      <c r="H2602" s="1">
        <v>46070</v>
      </c>
      <c r="I2602">
        <v>2</v>
      </c>
      <c r="J2602">
        <v>3</v>
      </c>
      <c r="K2602">
        <v>2</v>
      </c>
      <c r="L2602">
        <v>6</v>
      </c>
      <c r="M2602" t="s">
        <v>5071</v>
      </c>
      <c r="N2602" t="s">
        <v>5071</v>
      </c>
      <c r="O2602">
        <v>1</v>
      </c>
      <c r="P2602">
        <v>0</v>
      </c>
    </row>
    <row r="2603" spans="1:16" x14ac:dyDescent="0.3">
      <c r="A2603" t="s">
        <v>1003</v>
      </c>
      <c r="B2603" s="1">
        <v>46070.631249999999</v>
      </c>
      <c r="C2603" t="s">
        <v>26</v>
      </c>
      <c r="D2603" t="s">
        <v>15</v>
      </c>
      <c r="E2603" t="s">
        <v>31</v>
      </c>
      <c r="F2603" t="s">
        <v>33</v>
      </c>
      <c r="G2603">
        <v>0.63124999999999998</v>
      </c>
      <c r="H2603" s="1">
        <v>46070</v>
      </c>
      <c r="I2603">
        <v>2</v>
      </c>
      <c r="J2603">
        <v>3</v>
      </c>
      <c r="K2603">
        <v>4</v>
      </c>
      <c r="L2603">
        <v>12</v>
      </c>
      <c r="M2603" t="s">
        <v>5073</v>
      </c>
      <c r="N2603" t="s">
        <v>5073</v>
      </c>
      <c r="O2603">
        <v>1</v>
      </c>
      <c r="P2603">
        <v>1</v>
      </c>
    </row>
    <row r="2604" spans="1:16" x14ac:dyDescent="0.3">
      <c r="A2604" t="s">
        <v>2377</v>
      </c>
      <c r="B2604" s="1">
        <v>46070.65</v>
      </c>
      <c r="C2604" t="s">
        <v>26</v>
      </c>
      <c r="D2604" t="s">
        <v>18</v>
      </c>
      <c r="E2604" t="s">
        <v>16</v>
      </c>
      <c r="F2604" t="s">
        <v>10</v>
      </c>
      <c r="G2604">
        <v>0.65</v>
      </c>
      <c r="H2604" s="1">
        <v>46070</v>
      </c>
      <c r="I2604">
        <v>2</v>
      </c>
      <c r="J2604">
        <v>3</v>
      </c>
      <c r="K2604">
        <v>2</v>
      </c>
      <c r="L2604">
        <v>6</v>
      </c>
      <c r="M2604" t="s">
        <v>5071</v>
      </c>
      <c r="N2604" t="s">
        <v>5071</v>
      </c>
      <c r="O2604">
        <v>1</v>
      </c>
      <c r="P2604">
        <v>0</v>
      </c>
    </row>
    <row r="2605" spans="1:16" x14ac:dyDescent="0.3">
      <c r="A2605" t="s">
        <v>3731</v>
      </c>
      <c r="B2605" s="1">
        <v>46070.668055555558</v>
      </c>
      <c r="C2605" t="s">
        <v>7</v>
      </c>
      <c r="D2605" t="s">
        <v>18</v>
      </c>
      <c r="E2605" t="s">
        <v>19</v>
      </c>
      <c r="F2605" t="s">
        <v>13</v>
      </c>
      <c r="G2605">
        <v>0.66805555555555551</v>
      </c>
      <c r="H2605" s="1">
        <v>46070</v>
      </c>
      <c r="I2605">
        <v>2</v>
      </c>
      <c r="J2605">
        <v>3</v>
      </c>
      <c r="K2605">
        <v>1</v>
      </c>
      <c r="L2605">
        <v>3</v>
      </c>
      <c r="M2605" t="s">
        <v>5069</v>
      </c>
      <c r="N2605" t="s">
        <v>5069</v>
      </c>
      <c r="O2605">
        <v>1</v>
      </c>
      <c r="P2605">
        <v>0</v>
      </c>
    </row>
    <row r="2606" spans="1:16" x14ac:dyDescent="0.3">
      <c r="A2606" t="s">
        <v>227</v>
      </c>
      <c r="B2606" s="1">
        <v>46070.67291666667</v>
      </c>
      <c r="C2606" t="s">
        <v>7</v>
      </c>
      <c r="D2606" t="s">
        <v>22</v>
      </c>
      <c r="E2606" t="s">
        <v>19</v>
      </c>
      <c r="F2606" t="s">
        <v>13</v>
      </c>
      <c r="G2606">
        <v>0.67291666666666672</v>
      </c>
      <c r="H2606" s="1">
        <v>46070</v>
      </c>
      <c r="I2606">
        <v>2</v>
      </c>
      <c r="J2606">
        <v>3</v>
      </c>
      <c r="K2606">
        <v>1</v>
      </c>
      <c r="L2606">
        <v>3</v>
      </c>
      <c r="M2606" t="s">
        <v>5069</v>
      </c>
      <c r="N2606" t="s">
        <v>5069</v>
      </c>
      <c r="O2606">
        <v>1</v>
      </c>
      <c r="P2606">
        <v>0</v>
      </c>
    </row>
    <row r="2607" spans="1:16" x14ac:dyDescent="0.3">
      <c r="A2607" t="s">
        <v>3850</v>
      </c>
      <c r="B2607" s="1">
        <v>46070.674305555556</v>
      </c>
      <c r="C2607" t="s">
        <v>47</v>
      </c>
      <c r="D2607" t="s">
        <v>15</v>
      </c>
      <c r="E2607" t="s">
        <v>9</v>
      </c>
      <c r="F2607" t="s">
        <v>20</v>
      </c>
      <c r="G2607">
        <v>0.6743055555555556</v>
      </c>
      <c r="H2607" s="1">
        <v>46070</v>
      </c>
      <c r="I2607">
        <v>2</v>
      </c>
      <c r="J2607">
        <v>1</v>
      </c>
      <c r="K2607">
        <v>2</v>
      </c>
      <c r="L2607">
        <v>2</v>
      </c>
      <c r="M2607" t="s">
        <v>5069</v>
      </c>
      <c r="N2607" t="s">
        <v>5069</v>
      </c>
      <c r="O2607">
        <v>1</v>
      </c>
      <c r="P2607">
        <v>0</v>
      </c>
    </row>
    <row r="2608" spans="1:16" x14ac:dyDescent="0.3">
      <c r="A2608" t="s">
        <v>2460</v>
      </c>
      <c r="B2608" s="1">
        <v>46070.693055555559</v>
      </c>
      <c r="C2608" t="s">
        <v>40</v>
      </c>
      <c r="D2608" t="s">
        <v>15</v>
      </c>
      <c r="E2608" t="s">
        <v>16</v>
      </c>
      <c r="F2608" t="s">
        <v>20</v>
      </c>
      <c r="G2608">
        <v>0.69305555555555554</v>
      </c>
      <c r="H2608" s="1">
        <v>46070</v>
      </c>
      <c r="I2608">
        <v>2</v>
      </c>
      <c r="J2608">
        <v>5</v>
      </c>
      <c r="K2608">
        <v>2</v>
      </c>
      <c r="L2608">
        <v>10</v>
      </c>
      <c r="M2608" t="s">
        <v>5071</v>
      </c>
      <c r="N2608" t="s">
        <v>5071</v>
      </c>
      <c r="O2608">
        <v>1</v>
      </c>
      <c r="P2608">
        <v>0</v>
      </c>
    </row>
    <row r="2609" spans="1:16" x14ac:dyDescent="0.3">
      <c r="A2609" t="s">
        <v>4721</v>
      </c>
      <c r="B2609" s="1">
        <v>46070.697916666664</v>
      </c>
      <c r="C2609" t="s">
        <v>7</v>
      </c>
      <c r="D2609" t="s">
        <v>8</v>
      </c>
      <c r="E2609" t="s">
        <v>19</v>
      </c>
      <c r="F2609" t="s">
        <v>20</v>
      </c>
      <c r="G2609">
        <v>0.69791666666666663</v>
      </c>
      <c r="H2609" s="1">
        <v>46070</v>
      </c>
      <c r="I2609">
        <v>2</v>
      </c>
      <c r="J2609">
        <v>3</v>
      </c>
      <c r="K2609">
        <v>2</v>
      </c>
      <c r="L2609">
        <v>6</v>
      </c>
      <c r="M2609" t="s">
        <v>5071</v>
      </c>
      <c r="N2609" t="s">
        <v>5071</v>
      </c>
      <c r="O2609">
        <v>1</v>
      </c>
      <c r="P2609">
        <v>0</v>
      </c>
    </row>
    <row r="2610" spans="1:16" x14ac:dyDescent="0.3">
      <c r="A2610" t="s">
        <v>3944</v>
      </c>
      <c r="B2610" s="1">
        <v>46070.708333333336</v>
      </c>
      <c r="C2610" t="s">
        <v>26</v>
      </c>
      <c r="D2610" t="s">
        <v>8</v>
      </c>
      <c r="E2610" t="s">
        <v>16</v>
      </c>
      <c r="F2610" t="s">
        <v>10</v>
      </c>
      <c r="G2610">
        <v>0.70833333333333337</v>
      </c>
      <c r="H2610" s="1">
        <v>46070</v>
      </c>
      <c r="I2610">
        <v>2</v>
      </c>
      <c r="J2610">
        <v>3</v>
      </c>
      <c r="K2610">
        <v>2</v>
      </c>
      <c r="L2610">
        <v>6</v>
      </c>
      <c r="M2610" t="s">
        <v>5071</v>
      </c>
      <c r="N2610" t="s">
        <v>5071</v>
      </c>
      <c r="O2610">
        <v>1</v>
      </c>
      <c r="P2610">
        <v>0</v>
      </c>
    </row>
    <row r="2611" spans="1:16" x14ac:dyDescent="0.3">
      <c r="A2611" t="s">
        <v>3218</v>
      </c>
      <c r="B2611" s="1">
        <v>46070.741666666669</v>
      </c>
      <c r="C2611" t="s">
        <v>7</v>
      </c>
      <c r="D2611" t="s">
        <v>15</v>
      </c>
      <c r="E2611" t="s">
        <v>19</v>
      </c>
      <c r="F2611" t="s">
        <v>33</v>
      </c>
      <c r="G2611">
        <v>0.7416666666666667</v>
      </c>
      <c r="H2611" s="1">
        <v>46070</v>
      </c>
      <c r="I2611">
        <v>2</v>
      </c>
      <c r="J2611">
        <v>3</v>
      </c>
      <c r="K2611">
        <v>4</v>
      </c>
      <c r="L2611">
        <v>12</v>
      </c>
      <c r="M2611" t="s">
        <v>5073</v>
      </c>
      <c r="N2611" t="s">
        <v>5073</v>
      </c>
      <c r="O2611">
        <v>1</v>
      </c>
      <c r="P2611">
        <v>1</v>
      </c>
    </row>
    <row r="2612" spans="1:16" x14ac:dyDescent="0.3">
      <c r="A2612" t="s">
        <v>2565</v>
      </c>
      <c r="B2612" s="1">
        <v>46070.745833333334</v>
      </c>
      <c r="C2612" t="s">
        <v>26</v>
      </c>
      <c r="D2612" t="s">
        <v>8</v>
      </c>
      <c r="E2612" t="s">
        <v>19</v>
      </c>
      <c r="F2612" t="s">
        <v>10</v>
      </c>
      <c r="G2612">
        <v>0.74583333333333335</v>
      </c>
      <c r="H2612" s="1">
        <v>46070</v>
      </c>
      <c r="I2612">
        <v>2</v>
      </c>
      <c r="J2612">
        <v>3</v>
      </c>
      <c r="K2612">
        <v>2</v>
      </c>
      <c r="L2612">
        <v>6</v>
      </c>
      <c r="M2612" t="s">
        <v>5071</v>
      </c>
      <c r="N2612" t="s">
        <v>5071</v>
      </c>
      <c r="O2612">
        <v>1</v>
      </c>
      <c r="P2612">
        <v>0</v>
      </c>
    </row>
    <row r="2613" spans="1:16" x14ac:dyDescent="0.3">
      <c r="A2613" t="s">
        <v>3922</v>
      </c>
      <c r="B2613" s="1">
        <v>46070.807638888888</v>
      </c>
      <c r="C2613" t="s">
        <v>26</v>
      </c>
      <c r="D2613" t="s">
        <v>22</v>
      </c>
      <c r="E2613" t="s">
        <v>9</v>
      </c>
      <c r="F2613" t="s">
        <v>10</v>
      </c>
      <c r="G2613">
        <v>0.80763888888888891</v>
      </c>
      <c r="H2613" s="1">
        <v>46070</v>
      </c>
      <c r="I2613">
        <v>2</v>
      </c>
      <c r="J2613">
        <v>3</v>
      </c>
      <c r="K2613">
        <v>2</v>
      </c>
      <c r="L2613">
        <v>6</v>
      </c>
      <c r="M2613" t="s">
        <v>5071</v>
      </c>
      <c r="N2613" t="s">
        <v>5071</v>
      </c>
      <c r="O2613">
        <v>1</v>
      </c>
      <c r="P2613">
        <v>0</v>
      </c>
    </row>
    <row r="2614" spans="1:16" x14ac:dyDescent="0.3">
      <c r="A2614" t="s">
        <v>995</v>
      </c>
      <c r="B2614" s="1">
        <v>46070.814583333333</v>
      </c>
      <c r="C2614" t="s">
        <v>7</v>
      </c>
      <c r="D2614" t="s">
        <v>15</v>
      </c>
      <c r="E2614" t="s">
        <v>19</v>
      </c>
      <c r="F2614" t="s">
        <v>10</v>
      </c>
      <c r="G2614">
        <v>0.81458333333333333</v>
      </c>
      <c r="H2614" s="1">
        <v>46070</v>
      </c>
      <c r="I2614">
        <v>2</v>
      </c>
      <c r="J2614">
        <v>3</v>
      </c>
      <c r="K2614">
        <v>2</v>
      </c>
      <c r="L2614">
        <v>6</v>
      </c>
      <c r="M2614" t="s">
        <v>5071</v>
      </c>
      <c r="N2614" t="s">
        <v>5071</v>
      </c>
      <c r="O2614">
        <v>1</v>
      </c>
      <c r="P2614">
        <v>0</v>
      </c>
    </row>
    <row r="2615" spans="1:16" x14ac:dyDescent="0.3">
      <c r="A2615" t="s">
        <v>3100</v>
      </c>
      <c r="B2615" s="1">
        <v>46070.822222222225</v>
      </c>
      <c r="C2615" t="s">
        <v>47</v>
      </c>
      <c r="D2615" t="s">
        <v>22</v>
      </c>
      <c r="E2615" t="s">
        <v>31</v>
      </c>
      <c r="F2615" t="s">
        <v>10</v>
      </c>
      <c r="G2615">
        <v>0.82222222222222219</v>
      </c>
      <c r="H2615" s="1">
        <v>46070</v>
      </c>
      <c r="I2615">
        <v>2</v>
      </c>
      <c r="J2615">
        <v>1</v>
      </c>
      <c r="K2615">
        <v>2</v>
      </c>
      <c r="L2615">
        <v>2</v>
      </c>
      <c r="M2615" t="s">
        <v>5069</v>
      </c>
      <c r="N2615" t="s">
        <v>5069</v>
      </c>
      <c r="O2615">
        <v>1</v>
      </c>
      <c r="P2615">
        <v>0</v>
      </c>
    </row>
    <row r="2616" spans="1:16" x14ac:dyDescent="0.3">
      <c r="A2616" t="s">
        <v>2739</v>
      </c>
      <c r="B2616" s="1">
        <v>46070.862500000003</v>
      </c>
      <c r="C2616" t="s">
        <v>7</v>
      </c>
      <c r="D2616" t="s">
        <v>18</v>
      </c>
      <c r="E2616" t="s">
        <v>19</v>
      </c>
      <c r="F2616" t="s">
        <v>10</v>
      </c>
      <c r="G2616">
        <v>0.86250000000000004</v>
      </c>
      <c r="H2616" s="1">
        <v>46070</v>
      </c>
      <c r="I2616">
        <v>2</v>
      </c>
      <c r="J2616">
        <v>3</v>
      </c>
      <c r="K2616">
        <v>2</v>
      </c>
      <c r="L2616">
        <v>6</v>
      </c>
      <c r="M2616" t="s">
        <v>5071</v>
      </c>
      <c r="N2616" t="s">
        <v>5071</v>
      </c>
      <c r="O2616">
        <v>1</v>
      </c>
      <c r="P2616">
        <v>0</v>
      </c>
    </row>
    <row r="2617" spans="1:16" x14ac:dyDescent="0.3">
      <c r="A2617" t="s">
        <v>2582</v>
      </c>
      <c r="B2617" s="1">
        <v>46070.87222222222</v>
      </c>
      <c r="C2617" t="s">
        <v>7</v>
      </c>
      <c r="D2617" t="s">
        <v>22</v>
      </c>
      <c r="E2617" t="s">
        <v>19</v>
      </c>
      <c r="F2617" t="s">
        <v>20</v>
      </c>
      <c r="G2617">
        <v>0.87222222222222223</v>
      </c>
      <c r="H2617" s="1">
        <v>46070</v>
      </c>
      <c r="I2617">
        <v>2</v>
      </c>
      <c r="J2617">
        <v>3</v>
      </c>
      <c r="K2617">
        <v>2</v>
      </c>
      <c r="L2617">
        <v>6</v>
      </c>
      <c r="M2617" t="s">
        <v>5071</v>
      </c>
      <c r="N2617" t="s">
        <v>5071</v>
      </c>
      <c r="O2617">
        <v>1</v>
      </c>
      <c r="P2617">
        <v>0</v>
      </c>
    </row>
    <row r="2618" spans="1:16" x14ac:dyDescent="0.3">
      <c r="A2618" t="s">
        <v>4592</v>
      </c>
      <c r="B2618" s="1">
        <v>46070.884722222225</v>
      </c>
      <c r="C2618" t="s">
        <v>7</v>
      </c>
      <c r="D2618" t="s">
        <v>22</v>
      </c>
      <c r="E2618" t="s">
        <v>19</v>
      </c>
      <c r="F2618" t="s">
        <v>13</v>
      </c>
      <c r="G2618">
        <v>0.88472222222222219</v>
      </c>
      <c r="H2618" s="1">
        <v>46070</v>
      </c>
      <c r="I2618">
        <v>2</v>
      </c>
      <c r="J2618">
        <v>3</v>
      </c>
      <c r="K2618">
        <v>1</v>
      </c>
      <c r="L2618">
        <v>3</v>
      </c>
      <c r="M2618" t="s">
        <v>5069</v>
      </c>
      <c r="N2618" t="s">
        <v>5069</v>
      </c>
      <c r="O2618">
        <v>1</v>
      </c>
      <c r="P2618">
        <v>0</v>
      </c>
    </row>
    <row r="2619" spans="1:16" x14ac:dyDescent="0.3">
      <c r="A2619" t="s">
        <v>3961</v>
      </c>
      <c r="B2619" s="1">
        <v>46070.9</v>
      </c>
      <c r="C2619" t="s">
        <v>7</v>
      </c>
      <c r="D2619" t="s">
        <v>15</v>
      </c>
      <c r="E2619" t="s">
        <v>19</v>
      </c>
      <c r="F2619" t="s">
        <v>10</v>
      </c>
      <c r="G2619">
        <v>0.9</v>
      </c>
      <c r="H2619" s="1">
        <v>46070</v>
      </c>
      <c r="I2619">
        <v>2</v>
      </c>
      <c r="J2619">
        <v>3</v>
      </c>
      <c r="K2619">
        <v>2</v>
      </c>
      <c r="L2619">
        <v>6</v>
      </c>
      <c r="M2619" t="s">
        <v>5071</v>
      </c>
      <c r="N2619" t="s">
        <v>5071</v>
      </c>
      <c r="O2619">
        <v>1</v>
      </c>
      <c r="P2619">
        <v>0</v>
      </c>
    </row>
    <row r="2620" spans="1:16" x14ac:dyDescent="0.3">
      <c r="A2620" t="s">
        <v>4237</v>
      </c>
      <c r="B2620" s="1">
        <v>46070.923611111109</v>
      </c>
      <c r="C2620" t="s">
        <v>7</v>
      </c>
      <c r="D2620" t="s">
        <v>8</v>
      </c>
      <c r="E2620" t="s">
        <v>19</v>
      </c>
      <c r="F2620" t="s">
        <v>20</v>
      </c>
      <c r="G2620">
        <v>0.92361111111111116</v>
      </c>
      <c r="H2620" s="1">
        <v>46070</v>
      </c>
      <c r="I2620">
        <v>2</v>
      </c>
      <c r="J2620">
        <v>3</v>
      </c>
      <c r="K2620">
        <v>2</v>
      </c>
      <c r="L2620">
        <v>6</v>
      </c>
      <c r="M2620" t="s">
        <v>5071</v>
      </c>
      <c r="N2620" t="s">
        <v>5071</v>
      </c>
      <c r="O2620">
        <v>1</v>
      </c>
      <c r="P2620">
        <v>0</v>
      </c>
    </row>
    <row r="2621" spans="1:16" x14ac:dyDescent="0.3">
      <c r="A2621" t="s">
        <v>1206</v>
      </c>
      <c r="B2621" s="1">
        <v>46070.927083333336</v>
      </c>
      <c r="C2621" t="s">
        <v>7</v>
      </c>
      <c r="D2621" t="s">
        <v>8</v>
      </c>
      <c r="E2621" t="s">
        <v>9</v>
      </c>
      <c r="F2621" t="s">
        <v>10</v>
      </c>
      <c r="G2621">
        <v>0.92708333333333337</v>
      </c>
      <c r="H2621" s="1">
        <v>46070</v>
      </c>
      <c r="I2621">
        <v>2</v>
      </c>
      <c r="J2621">
        <v>3</v>
      </c>
      <c r="K2621">
        <v>2</v>
      </c>
      <c r="L2621">
        <v>6</v>
      </c>
      <c r="M2621" t="s">
        <v>5071</v>
      </c>
      <c r="N2621" t="s">
        <v>5071</v>
      </c>
      <c r="O2621">
        <v>1</v>
      </c>
      <c r="P2621">
        <v>0</v>
      </c>
    </row>
    <row r="2622" spans="1:16" x14ac:dyDescent="0.3">
      <c r="A2622" t="s">
        <v>4970</v>
      </c>
      <c r="B2622" s="1">
        <v>46070.9375</v>
      </c>
      <c r="C2622" t="s">
        <v>7</v>
      </c>
      <c r="D2622" t="s">
        <v>22</v>
      </c>
      <c r="E2622" t="s">
        <v>19</v>
      </c>
      <c r="F2622" t="s">
        <v>20</v>
      </c>
      <c r="G2622">
        <v>0.9375</v>
      </c>
      <c r="H2622" s="1">
        <v>46070</v>
      </c>
      <c r="I2622">
        <v>2</v>
      </c>
      <c r="J2622">
        <v>3</v>
      </c>
      <c r="K2622">
        <v>2</v>
      </c>
      <c r="L2622">
        <v>6</v>
      </c>
      <c r="M2622" t="s">
        <v>5071</v>
      </c>
      <c r="N2622" t="s">
        <v>5071</v>
      </c>
      <c r="O2622">
        <v>1</v>
      </c>
      <c r="P2622">
        <v>0</v>
      </c>
    </row>
    <row r="2623" spans="1:16" x14ac:dyDescent="0.3">
      <c r="A2623" t="s">
        <v>4778</v>
      </c>
      <c r="B2623" s="1">
        <v>46070.940972222219</v>
      </c>
      <c r="C2623" t="s">
        <v>7</v>
      </c>
      <c r="D2623" t="s">
        <v>8</v>
      </c>
      <c r="E2623" t="s">
        <v>19</v>
      </c>
      <c r="F2623" t="s">
        <v>53</v>
      </c>
      <c r="G2623">
        <v>0.94097222222222221</v>
      </c>
      <c r="H2623" s="1">
        <v>46070</v>
      </c>
      <c r="I2623">
        <v>2</v>
      </c>
      <c r="J2623">
        <v>3</v>
      </c>
      <c r="K2623">
        <v>5</v>
      </c>
      <c r="L2623">
        <v>15</v>
      </c>
      <c r="M2623" t="s">
        <v>5073</v>
      </c>
      <c r="N2623" t="s">
        <v>5073</v>
      </c>
      <c r="O2623">
        <v>1</v>
      </c>
      <c r="P2623">
        <v>1</v>
      </c>
    </row>
    <row r="2624" spans="1:16" x14ac:dyDescent="0.3">
      <c r="A2624" t="s">
        <v>1010</v>
      </c>
      <c r="B2624" s="1">
        <v>46070.977083333331</v>
      </c>
      <c r="C2624" t="s">
        <v>47</v>
      </c>
      <c r="D2624" t="s">
        <v>18</v>
      </c>
      <c r="E2624" t="s">
        <v>16</v>
      </c>
      <c r="F2624" t="s">
        <v>10</v>
      </c>
      <c r="G2624">
        <v>0.9770833333333333</v>
      </c>
      <c r="H2624" s="1">
        <v>46070</v>
      </c>
      <c r="I2624">
        <v>2</v>
      </c>
      <c r="J2624">
        <v>1</v>
      </c>
      <c r="K2624">
        <v>2</v>
      </c>
      <c r="L2624">
        <v>2</v>
      </c>
      <c r="M2624" t="s">
        <v>5069</v>
      </c>
      <c r="N2624" t="s">
        <v>5069</v>
      </c>
      <c r="O2624">
        <v>1</v>
      </c>
      <c r="P2624">
        <v>0</v>
      </c>
    </row>
    <row r="2625" spans="1:16" x14ac:dyDescent="0.3">
      <c r="A2625" t="s">
        <v>394</v>
      </c>
      <c r="B2625" s="1">
        <v>46070.995833333334</v>
      </c>
      <c r="C2625" t="s">
        <v>26</v>
      </c>
      <c r="D2625" t="s">
        <v>15</v>
      </c>
      <c r="E2625" t="s">
        <v>9</v>
      </c>
      <c r="F2625" t="s">
        <v>20</v>
      </c>
      <c r="G2625">
        <v>0.99583333333333335</v>
      </c>
      <c r="H2625" s="1">
        <v>46070</v>
      </c>
      <c r="I2625">
        <v>2</v>
      </c>
      <c r="J2625">
        <v>3</v>
      </c>
      <c r="K2625">
        <v>2</v>
      </c>
      <c r="L2625">
        <v>6</v>
      </c>
      <c r="M2625" t="s">
        <v>5071</v>
      </c>
      <c r="N2625" t="s">
        <v>5071</v>
      </c>
      <c r="O2625">
        <v>1</v>
      </c>
      <c r="P2625">
        <v>0</v>
      </c>
    </row>
    <row r="2626" spans="1:16" x14ac:dyDescent="0.3">
      <c r="A2626" t="s">
        <v>1026</v>
      </c>
      <c r="B2626" s="1">
        <v>46071.006944444445</v>
      </c>
      <c r="C2626" t="s">
        <v>7</v>
      </c>
      <c r="D2626" t="s">
        <v>18</v>
      </c>
      <c r="E2626" t="s">
        <v>19</v>
      </c>
      <c r="F2626" t="s">
        <v>20</v>
      </c>
      <c r="G2626">
        <v>6.9444444444444441E-3</v>
      </c>
      <c r="H2626" s="1">
        <v>46071</v>
      </c>
      <c r="I2626">
        <v>2</v>
      </c>
      <c r="J2626">
        <v>3</v>
      </c>
      <c r="K2626">
        <v>2</v>
      </c>
      <c r="L2626">
        <v>6</v>
      </c>
      <c r="M2626" t="s">
        <v>5071</v>
      </c>
      <c r="N2626" t="s">
        <v>5071</v>
      </c>
      <c r="O2626">
        <v>1</v>
      </c>
      <c r="P2626">
        <v>0</v>
      </c>
    </row>
    <row r="2627" spans="1:16" x14ac:dyDescent="0.3">
      <c r="A2627" t="s">
        <v>4188</v>
      </c>
      <c r="B2627" s="1">
        <v>46071.01458333333</v>
      </c>
      <c r="C2627" t="s">
        <v>40</v>
      </c>
      <c r="D2627" t="s">
        <v>8</v>
      </c>
      <c r="E2627" t="s">
        <v>16</v>
      </c>
      <c r="F2627" t="s">
        <v>13</v>
      </c>
      <c r="G2627">
        <v>1.4583333333333334E-2</v>
      </c>
      <c r="H2627" s="1">
        <v>46071</v>
      </c>
      <c r="I2627">
        <v>2</v>
      </c>
      <c r="J2627">
        <v>5</v>
      </c>
      <c r="K2627">
        <v>1</v>
      </c>
      <c r="L2627">
        <v>5</v>
      </c>
      <c r="M2627" t="s">
        <v>5071</v>
      </c>
      <c r="N2627" t="s">
        <v>5071</v>
      </c>
      <c r="O2627">
        <v>1</v>
      </c>
      <c r="P2627">
        <v>0</v>
      </c>
    </row>
    <row r="2628" spans="1:16" x14ac:dyDescent="0.3">
      <c r="A2628" t="s">
        <v>79</v>
      </c>
      <c r="B2628" s="1">
        <v>46071.019444444442</v>
      </c>
      <c r="C2628" t="s">
        <v>40</v>
      </c>
      <c r="D2628" t="s">
        <v>18</v>
      </c>
      <c r="E2628" t="s">
        <v>16</v>
      </c>
      <c r="F2628" t="s">
        <v>20</v>
      </c>
      <c r="G2628">
        <v>1.9444444444444445E-2</v>
      </c>
      <c r="H2628" s="1">
        <v>46071</v>
      </c>
      <c r="I2628">
        <v>2</v>
      </c>
      <c r="J2628">
        <v>5</v>
      </c>
      <c r="K2628">
        <v>2</v>
      </c>
      <c r="L2628">
        <v>10</v>
      </c>
      <c r="M2628" t="s">
        <v>5071</v>
      </c>
      <c r="N2628" t="s">
        <v>5071</v>
      </c>
      <c r="O2628">
        <v>1</v>
      </c>
      <c r="P2628">
        <v>0</v>
      </c>
    </row>
    <row r="2629" spans="1:16" x14ac:dyDescent="0.3">
      <c r="A2629" t="s">
        <v>119</v>
      </c>
      <c r="B2629" s="1">
        <v>46071.030555555553</v>
      </c>
      <c r="C2629" t="s">
        <v>26</v>
      </c>
      <c r="D2629" t="s">
        <v>8</v>
      </c>
      <c r="E2629" t="s">
        <v>19</v>
      </c>
      <c r="F2629" t="s">
        <v>10</v>
      </c>
      <c r="G2629">
        <v>3.0555555555555555E-2</v>
      </c>
      <c r="H2629" s="1">
        <v>46071</v>
      </c>
      <c r="I2629">
        <v>2</v>
      </c>
      <c r="J2629">
        <v>3</v>
      </c>
      <c r="K2629">
        <v>2</v>
      </c>
      <c r="L2629">
        <v>6</v>
      </c>
      <c r="M2629" t="s">
        <v>5071</v>
      </c>
      <c r="N2629" t="s">
        <v>5071</v>
      </c>
      <c r="O2629">
        <v>1</v>
      </c>
      <c r="P2629">
        <v>0</v>
      </c>
    </row>
    <row r="2630" spans="1:16" x14ac:dyDescent="0.3">
      <c r="A2630" t="s">
        <v>4779</v>
      </c>
      <c r="B2630" s="1">
        <v>46071.038194444445</v>
      </c>
      <c r="C2630" t="s">
        <v>26</v>
      </c>
      <c r="D2630" t="s">
        <v>15</v>
      </c>
      <c r="E2630" t="s">
        <v>9</v>
      </c>
      <c r="F2630" t="s">
        <v>20</v>
      </c>
      <c r="G2630">
        <v>3.8194444444444448E-2</v>
      </c>
      <c r="H2630" s="1">
        <v>46071</v>
      </c>
      <c r="I2630">
        <v>2</v>
      </c>
      <c r="J2630">
        <v>3</v>
      </c>
      <c r="K2630">
        <v>2</v>
      </c>
      <c r="L2630">
        <v>6</v>
      </c>
      <c r="M2630" t="s">
        <v>5071</v>
      </c>
      <c r="N2630" t="s">
        <v>5071</v>
      </c>
      <c r="O2630">
        <v>1</v>
      </c>
      <c r="P2630">
        <v>0</v>
      </c>
    </row>
    <row r="2631" spans="1:16" x14ac:dyDescent="0.3">
      <c r="A2631" t="s">
        <v>2991</v>
      </c>
      <c r="B2631" s="1">
        <v>46071.111111111109</v>
      </c>
      <c r="C2631" t="s">
        <v>35</v>
      </c>
      <c r="D2631" t="s">
        <v>18</v>
      </c>
      <c r="E2631" t="s">
        <v>31</v>
      </c>
      <c r="F2631" t="s">
        <v>10</v>
      </c>
      <c r="G2631">
        <v>0.1111111111111111</v>
      </c>
      <c r="H2631" s="1">
        <v>46071</v>
      </c>
      <c r="I2631">
        <v>2</v>
      </c>
      <c r="J2631">
        <v>1</v>
      </c>
      <c r="K2631">
        <v>2</v>
      </c>
      <c r="L2631">
        <v>2</v>
      </c>
      <c r="M2631" t="s">
        <v>5069</v>
      </c>
      <c r="N2631" t="s">
        <v>5069</v>
      </c>
      <c r="O2631">
        <v>1</v>
      </c>
      <c r="P2631">
        <v>0</v>
      </c>
    </row>
    <row r="2632" spans="1:16" x14ac:dyDescent="0.3">
      <c r="A2632" t="s">
        <v>294</v>
      </c>
      <c r="B2632" s="1">
        <v>46071.131249999999</v>
      </c>
      <c r="C2632" t="s">
        <v>7</v>
      </c>
      <c r="D2632" t="s">
        <v>18</v>
      </c>
      <c r="E2632" t="s">
        <v>19</v>
      </c>
      <c r="F2632" t="s">
        <v>13</v>
      </c>
      <c r="G2632">
        <v>0.13125000000000001</v>
      </c>
      <c r="H2632" s="1">
        <v>46071</v>
      </c>
      <c r="I2632">
        <v>2</v>
      </c>
      <c r="J2632">
        <v>3</v>
      </c>
      <c r="K2632">
        <v>1</v>
      </c>
      <c r="L2632">
        <v>3</v>
      </c>
      <c r="M2632" t="s">
        <v>5069</v>
      </c>
      <c r="N2632" t="s">
        <v>5069</v>
      </c>
      <c r="O2632">
        <v>1</v>
      </c>
      <c r="P2632">
        <v>0</v>
      </c>
    </row>
    <row r="2633" spans="1:16" x14ac:dyDescent="0.3">
      <c r="A2633" t="s">
        <v>2568</v>
      </c>
      <c r="B2633" s="1">
        <v>46071.145138888889</v>
      </c>
      <c r="C2633" t="s">
        <v>7</v>
      </c>
      <c r="D2633" t="s">
        <v>8</v>
      </c>
      <c r="E2633" t="s">
        <v>19</v>
      </c>
      <c r="F2633" t="s">
        <v>33</v>
      </c>
      <c r="G2633">
        <v>0.1451388888888889</v>
      </c>
      <c r="H2633" s="1">
        <v>46071</v>
      </c>
      <c r="I2633">
        <v>2</v>
      </c>
      <c r="J2633">
        <v>3</v>
      </c>
      <c r="K2633">
        <v>4</v>
      </c>
      <c r="L2633">
        <v>12</v>
      </c>
      <c r="M2633" t="s">
        <v>5073</v>
      </c>
      <c r="N2633" t="s">
        <v>5073</v>
      </c>
      <c r="O2633">
        <v>1</v>
      </c>
      <c r="P2633">
        <v>1</v>
      </c>
    </row>
    <row r="2634" spans="1:16" x14ac:dyDescent="0.3">
      <c r="A2634" t="s">
        <v>1576</v>
      </c>
      <c r="B2634" s="1">
        <v>46071.193055555559</v>
      </c>
      <c r="C2634" t="s">
        <v>7</v>
      </c>
      <c r="D2634" t="s">
        <v>18</v>
      </c>
      <c r="E2634" t="s">
        <v>19</v>
      </c>
      <c r="F2634" t="s">
        <v>20</v>
      </c>
      <c r="G2634">
        <v>0.19305555555555556</v>
      </c>
      <c r="H2634" s="1">
        <v>46071</v>
      </c>
      <c r="I2634">
        <v>2</v>
      </c>
      <c r="J2634">
        <v>3</v>
      </c>
      <c r="K2634">
        <v>2</v>
      </c>
      <c r="L2634">
        <v>6</v>
      </c>
      <c r="M2634" t="s">
        <v>5071</v>
      </c>
      <c r="N2634" t="s">
        <v>5071</v>
      </c>
      <c r="O2634">
        <v>1</v>
      </c>
      <c r="P2634">
        <v>0</v>
      </c>
    </row>
    <row r="2635" spans="1:16" x14ac:dyDescent="0.3">
      <c r="A2635" t="s">
        <v>3565</v>
      </c>
      <c r="B2635" s="1">
        <v>46071.195833333331</v>
      </c>
      <c r="C2635" t="s">
        <v>7</v>
      </c>
      <c r="D2635" t="s">
        <v>15</v>
      </c>
      <c r="E2635" t="s">
        <v>19</v>
      </c>
      <c r="F2635" t="s">
        <v>10</v>
      </c>
      <c r="G2635">
        <v>0.19583333333333333</v>
      </c>
      <c r="H2635" s="1">
        <v>46071</v>
      </c>
      <c r="I2635">
        <v>2</v>
      </c>
      <c r="J2635">
        <v>3</v>
      </c>
      <c r="K2635">
        <v>2</v>
      </c>
      <c r="L2635">
        <v>6</v>
      </c>
      <c r="M2635" t="s">
        <v>5071</v>
      </c>
      <c r="N2635" t="s">
        <v>5071</v>
      </c>
      <c r="O2635">
        <v>1</v>
      </c>
      <c r="P2635">
        <v>0</v>
      </c>
    </row>
    <row r="2636" spans="1:16" x14ac:dyDescent="0.3">
      <c r="A2636" t="s">
        <v>4945</v>
      </c>
      <c r="B2636" s="1">
        <v>46071.254166666666</v>
      </c>
      <c r="C2636" t="s">
        <v>7</v>
      </c>
      <c r="D2636" t="s">
        <v>8</v>
      </c>
      <c r="E2636" t="s">
        <v>19</v>
      </c>
      <c r="F2636" t="s">
        <v>10</v>
      </c>
      <c r="G2636">
        <v>0.25416666666666665</v>
      </c>
      <c r="H2636" s="1">
        <v>46071</v>
      </c>
      <c r="I2636">
        <v>2</v>
      </c>
      <c r="J2636">
        <v>3</v>
      </c>
      <c r="K2636">
        <v>2</v>
      </c>
      <c r="L2636">
        <v>6</v>
      </c>
      <c r="M2636" t="s">
        <v>5071</v>
      </c>
      <c r="N2636" t="s">
        <v>5071</v>
      </c>
      <c r="O2636">
        <v>1</v>
      </c>
      <c r="P2636">
        <v>0</v>
      </c>
    </row>
    <row r="2637" spans="1:16" x14ac:dyDescent="0.3">
      <c r="A2637" t="s">
        <v>800</v>
      </c>
      <c r="B2637" s="1">
        <v>46071.263194444444</v>
      </c>
      <c r="C2637" t="s">
        <v>26</v>
      </c>
      <c r="D2637" t="s">
        <v>8</v>
      </c>
      <c r="E2637" t="s">
        <v>16</v>
      </c>
      <c r="F2637" t="s">
        <v>10</v>
      </c>
      <c r="G2637">
        <v>0.26319444444444445</v>
      </c>
      <c r="H2637" s="1">
        <v>46071</v>
      </c>
      <c r="I2637">
        <v>2</v>
      </c>
      <c r="J2637">
        <v>3</v>
      </c>
      <c r="K2637">
        <v>2</v>
      </c>
      <c r="L2637">
        <v>6</v>
      </c>
      <c r="M2637" t="s">
        <v>5071</v>
      </c>
      <c r="N2637" t="s">
        <v>5071</v>
      </c>
      <c r="O2637">
        <v>1</v>
      </c>
      <c r="P2637">
        <v>0</v>
      </c>
    </row>
    <row r="2638" spans="1:16" x14ac:dyDescent="0.3">
      <c r="A2638" t="s">
        <v>2740</v>
      </c>
      <c r="B2638" s="1">
        <v>46071.27847222222</v>
      </c>
      <c r="C2638" t="s">
        <v>7</v>
      </c>
      <c r="D2638" t="s">
        <v>18</v>
      </c>
      <c r="E2638" t="s">
        <v>19</v>
      </c>
      <c r="F2638" t="s">
        <v>13</v>
      </c>
      <c r="G2638">
        <v>0.27847222222222223</v>
      </c>
      <c r="H2638" s="1">
        <v>46071</v>
      </c>
      <c r="I2638">
        <v>2</v>
      </c>
      <c r="J2638">
        <v>3</v>
      </c>
      <c r="K2638">
        <v>1</v>
      </c>
      <c r="L2638">
        <v>3</v>
      </c>
      <c r="M2638" t="s">
        <v>5069</v>
      </c>
      <c r="N2638" t="s">
        <v>5069</v>
      </c>
      <c r="O2638">
        <v>1</v>
      </c>
      <c r="P2638">
        <v>0</v>
      </c>
    </row>
    <row r="2639" spans="1:16" x14ac:dyDescent="0.3">
      <c r="A2639" t="s">
        <v>4238</v>
      </c>
      <c r="B2639" s="1">
        <v>46071.292361111111</v>
      </c>
      <c r="C2639" t="s">
        <v>7</v>
      </c>
      <c r="D2639" t="s">
        <v>15</v>
      </c>
      <c r="E2639" t="s">
        <v>19</v>
      </c>
      <c r="F2639" t="s">
        <v>20</v>
      </c>
      <c r="G2639">
        <v>0.29236111111111113</v>
      </c>
      <c r="H2639" s="1">
        <v>46071</v>
      </c>
      <c r="I2639">
        <v>2</v>
      </c>
      <c r="J2639">
        <v>3</v>
      </c>
      <c r="K2639">
        <v>2</v>
      </c>
      <c r="L2639">
        <v>6</v>
      </c>
      <c r="M2639" t="s">
        <v>5071</v>
      </c>
      <c r="N2639" t="s">
        <v>5071</v>
      </c>
      <c r="O2639">
        <v>1</v>
      </c>
      <c r="P2639">
        <v>0</v>
      </c>
    </row>
    <row r="2640" spans="1:16" x14ac:dyDescent="0.3">
      <c r="A2640" t="s">
        <v>945</v>
      </c>
      <c r="B2640" s="1">
        <v>46071.305555555555</v>
      </c>
      <c r="C2640" t="s">
        <v>7</v>
      </c>
      <c r="D2640" t="s">
        <v>22</v>
      </c>
      <c r="E2640" t="s">
        <v>19</v>
      </c>
      <c r="F2640" t="s">
        <v>10</v>
      </c>
      <c r="G2640">
        <v>0.30555555555555558</v>
      </c>
      <c r="H2640" s="1">
        <v>46071</v>
      </c>
      <c r="I2640">
        <v>2</v>
      </c>
      <c r="J2640">
        <v>3</v>
      </c>
      <c r="K2640">
        <v>2</v>
      </c>
      <c r="L2640">
        <v>6</v>
      </c>
      <c r="M2640" t="s">
        <v>5071</v>
      </c>
      <c r="N2640" t="s">
        <v>5071</v>
      </c>
      <c r="O2640">
        <v>1</v>
      </c>
      <c r="P2640">
        <v>0</v>
      </c>
    </row>
    <row r="2641" spans="1:16" x14ac:dyDescent="0.3">
      <c r="A2641" t="s">
        <v>4735</v>
      </c>
      <c r="B2641" s="1">
        <v>46071.313888888886</v>
      </c>
      <c r="C2641" t="s">
        <v>7</v>
      </c>
      <c r="D2641" t="s">
        <v>15</v>
      </c>
      <c r="E2641" t="s">
        <v>19</v>
      </c>
      <c r="F2641" t="s">
        <v>13</v>
      </c>
      <c r="G2641">
        <v>0.31388888888888888</v>
      </c>
      <c r="H2641" s="1">
        <v>46071</v>
      </c>
      <c r="I2641">
        <v>2</v>
      </c>
      <c r="J2641">
        <v>3</v>
      </c>
      <c r="K2641">
        <v>1</v>
      </c>
      <c r="L2641">
        <v>3</v>
      </c>
      <c r="M2641" t="s">
        <v>5069</v>
      </c>
      <c r="N2641" t="s">
        <v>5069</v>
      </c>
      <c r="O2641">
        <v>1</v>
      </c>
      <c r="P2641">
        <v>0</v>
      </c>
    </row>
    <row r="2642" spans="1:16" x14ac:dyDescent="0.3">
      <c r="A2642" t="s">
        <v>808</v>
      </c>
      <c r="B2642" s="1">
        <v>46071.378472222219</v>
      </c>
      <c r="C2642" t="s">
        <v>7</v>
      </c>
      <c r="D2642" t="s">
        <v>15</v>
      </c>
      <c r="E2642" t="s">
        <v>19</v>
      </c>
      <c r="F2642" t="s">
        <v>10</v>
      </c>
      <c r="G2642">
        <v>0.37847222222222221</v>
      </c>
      <c r="H2642" s="1">
        <v>46071</v>
      </c>
      <c r="I2642">
        <v>2</v>
      </c>
      <c r="J2642">
        <v>3</v>
      </c>
      <c r="K2642">
        <v>2</v>
      </c>
      <c r="L2642">
        <v>6</v>
      </c>
      <c r="M2642" t="s">
        <v>5071</v>
      </c>
      <c r="N2642" t="s">
        <v>5071</v>
      </c>
      <c r="O2642">
        <v>1</v>
      </c>
      <c r="P2642">
        <v>0</v>
      </c>
    </row>
    <row r="2643" spans="1:16" x14ac:dyDescent="0.3">
      <c r="A2643" t="s">
        <v>944</v>
      </c>
      <c r="B2643" s="1">
        <v>46071.38958333333</v>
      </c>
      <c r="C2643" t="s">
        <v>35</v>
      </c>
      <c r="D2643" t="s">
        <v>18</v>
      </c>
      <c r="E2643" t="s">
        <v>19</v>
      </c>
      <c r="F2643" t="s">
        <v>20</v>
      </c>
      <c r="G2643">
        <v>0.38958333333333334</v>
      </c>
      <c r="H2643" s="1">
        <v>46071</v>
      </c>
      <c r="I2643">
        <v>2</v>
      </c>
      <c r="J2643">
        <v>1</v>
      </c>
      <c r="K2643">
        <v>2</v>
      </c>
      <c r="L2643">
        <v>2</v>
      </c>
      <c r="M2643" t="s">
        <v>5069</v>
      </c>
      <c r="N2643" t="s">
        <v>5069</v>
      </c>
      <c r="O2643">
        <v>1</v>
      </c>
      <c r="P2643">
        <v>0</v>
      </c>
    </row>
    <row r="2644" spans="1:16" x14ac:dyDescent="0.3">
      <c r="A2644" t="s">
        <v>276</v>
      </c>
      <c r="B2644" s="1">
        <v>46071.475694444445</v>
      </c>
      <c r="C2644" t="s">
        <v>47</v>
      </c>
      <c r="D2644" t="s">
        <v>22</v>
      </c>
      <c r="E2644" t="s">
        <v>16</v>
      </c>
      <c r="F2644" t="s">
        <v>10</v>
      </c>
      <c r="G2644">
        <v>0.47569444444444442</v>
      </c>
      <c r="H2644" s="1">
        <v>46071</v>
      </c>
      <c r="I2644">
        <v>2</v>
      </c>
      <c r="J2644">
        <v>1</v>
      </c>
      <c r="K2644">
        <v>2</v>
      </c>
      <c r="L2644">
        <v>2</v>
      </c>
      <c r="M2644" t="s">
        <v>5069</v>
      </c>
      <c r="N2644" t="s">
        <v>5069</v>
      </c>
      <c r="O2644">
        <v>1</v>
      </c>
      <c r="P2644">
        <v>0</v>
      </c>
    </row>
    <row r="2645" spans="1:16" x14ac:dyDescent="0.3">
      <c r="A2645" t="s">
        <v>4591</v>
      </c>
      <c r="B2645" s="1">
        <v>46071.498611111114</v>
      </c>
      <c r="C2645" t="s">
        <v>7</v>
      </c>
      <c r="D2645" t="s">
        <v>22</v>
      </c>
      <c r="E2645" t="s">
        <v>19</v>
      </c>
      <c r="F2645" t="s">
        <v>20</v>
      </c>
      <c r="G2645">
        <v>0.49861111111111112</v>
      </c>
      <c r="H2645" s="1">
        <v>46071</v>
      </c>
      <c r="I2645">
        <v>2</v>
      </c>
      <c r="J2645">
        <v>3</v>
      </c>
      <c r="K2645">
        <v>2</v>
      </c>
      <c r="L2645">
        <v>6</v>
      </c>
      <c r="M2645" t="s">
        <v>5071</v>
      </c>
      <c r="N2645" t="s">
        <v>5071</v>
      </c>
      <c r="O2645">
        <v>1</v>
      </c>
      <c r="P2645">
        <v>0</v>
      </c>
    </row>
    <row r="2646" spans="1:16" x14ac:dyDescent="0.3">
      <c r="A2646" t="s">
        <v>3956</v>
      </c>
      <c r="B2646" s="1">
        <v>46071.499305555553</v>
      </c>
      <c r="C2646" t="s">
        <v>47</v>
      </c>
      <c r="D2646" t="s">
        <v>22</v>
      </c>
      <c r="E2646" t="s">
        <v>19</v>
      </c>
      <c r="F2646" t="s">
        <v>33</v>
      </c>
      <c r="G2646">
        <v>0.49930555555555556</v>
      </c>
      <c r="H2646" s="1">
        <v>46071</v>
      </c>
      <c r="I2646">
        <v>2</v>
      </c>
      <c r="J2646">
        <v>1</v>
      </c>
      <c r="K2646">
        <v>4</v>
      </c>
      <c r="L2646">
        <v>4</v>
      </c>
      <c r="M2646" t="s">
        <v>5069</v>
      </c>
      <c r="N2646" t="s">
        <v>5069</v>
      </c>
      <c r="O2646">
        <v>1</v>
      </c>
      <c r="P2646">
        <v>1</v>
      </c>
    </row>
    <row r="2647" spans="1:16" x14ac:dyDescent="0.3">
      <c r="A2647" t="s">
        <v>2410</v>
      </c>
      <c r="B2647" s="1">
        <v>46071.504861111112</v>
      </c>
      <c r="C2647" t="s">
        <v>7</v>
      </c>
      <c r="D2647" t="s">
        <v>15</v>
      </c>
      <c r="E2647" t="s">
        <v>19</v>
      </c>
      <c r="F2647" t="s">
        <v>10</v>
      </c>
      <c r="G2647">
        <v>0.50486111111111109</v>
      </c>
      <c r="H2647" s="1">
        <v>46071</v>
      </c>
      <c r="I2647">
        <v>2</v>
      </c>
      <c r="J2647">
        <v>3</v>
      </c>
      <c r="K2647">
        <v>2</v>
      </c>
      <c r="L2647">
        <v>6</v>
      </c>
      <c r="M2647" t="s">
        <v>5071</v>
      </c>
      <c r="N2647" t="s">
        <v>5071</v>
      </c>
      <c r="O2647">
        <v>1</v>
      </c>
      <c r="P2647">
        <v>0</v>
      </c>
    </row>
    <row r="2648" spans="1:16" x14ac:dyDescent="0.3">
      <c r="A2648" t="s">
        <v>427</v>
      </c>
      <c r="B2648" s="1">
        <v>46071.515972222223</v>
      </c>
      <c r="C2648" t="s">
        <v>7</v>
      </c>
      <c r="D2648" t="s">
        <v>22</v>
      </c>
      <c r="E2648" t="s">
        <v>19</v>
      </c>
      <c r="F2648" t="s">
        <v>20</v>
      </c>
      <c r="G2648">
        <v>0.51597222222222228</v>
      </c>
      <c r="H2648" s="1">
        <v>46071</v>
      </c>
      <c r="I2648">
        <v>2</v>
      </c>
      <c r="J2648">
        <v>3</v>
      </c>
      <c r="K2648">
        <v>2</v>
      </c>
      <c r="L2648">
        <v>6</v>
      </c>
      <c r="M2648" t="s">
        <v>5071</v>
      </c>
      <c r="N2648" t="s">
        <v>5071</v>
      </c>
      <c r="O2648">
        <v>1</v>
      </c>
      <c r="P2648">
        <v>0</v>
      </c>
    </row>
    <row r="2649" spans="1:16" x14ac:dyDescent="0.3">
      <c r="A2649" t="s">
        <v>1409</v>
      </c>
      <c r="B2649" s="1">
        <v>46071.571527777778</v>
      </c>
      <c r="C2649" t="s">
        <v>7</v>
      </c>
      <c r="D2649" t="s">
        <v>18</v>
      </c>
      <c r="E2649" t="s">
        <v>9</v>
      </c>
      <c r="F2649" t="s">
        <v>13</v>
      </c>
      <c r="G2649">
        <v>0.57152777777777775</v>
      </c>
      <c r="H2649" s="1">
        <v>46071</v>
      </c>
      <c r="I2649">
        <v>2</v>
      </c>
      <c r="J2649">
        <v>3</v>
      </c>
      <c r="K2649">
        <v>1</v>
      </c>
      <c r="L2649">
        <v>3</v>
      </c>
      <c r="M2649" t="s">
        <v>5069</v>
      </c>
      <c r="N2649" t="s">
        <v>5069</v>
      </c>
      <c r="O2649">
        <v>1</v>
      </c>
      <c r="P2649">
        <v>0</v>
      </c>
    </row>
    <row r="2650" spans="1:16" x14ac:dyDescent="0.3">
      <c r="A2650" t="s">
        <v>1362</v>
      </c>
      <c r="B2650" s="1">
        <v>46071.572222222225</v>
      </c>
      <c r="C2650" t="s">
        <v>7</v>
      </c>
      <c r="D2650" t="s">
        <v>15</v>
      </c>
      <c r="E2650" t="s">
        <v>19</v>
      </c>
      <c r="F2650" t="s">
        <v>10</v>
      </c>
      <c r="G2650">
        <v>0.57222222222222219</v>
      </c>
      <c r="H2650" s="1">
        <v>46071</v>
      </c>
      <c r="I2650">
        <v>2</v>
      </c>
      <c r="J2650">
        <v>3</v>
      </c>
      <c r="K2650">
        <v>2</v>
      </c>
      <c r="L2650">
        <v>6</v>
      </c>
      <c r="M2650" t="s">
        <v>5071</v>
      </c>
      <c r="N2650" t="s">
        <v>5071</v>
      </c>
      <c r="O2650">
        <v>1</v>
      </c>
      <c r="P2650">
        <v>0</v>
      </c>
    </row>
    <row r="2651" spans="1:16" x14ac:dyDescent="0.3">
      <c r="A2651" t="s">
        <v>3432</v>
      </c>
      <c r="B2651" s="1">
        <v>46071.621527777781</v>
      </c>
      <c r="C2651" t="s">
        <v>12</v>
      </c>
      <c r="D2651" t="s">
        <v>22</v>
      </c>
      <c r="E2651" t="s">
        <v>9</v>
      </c>
      <c r="F2651" t="s">
        <v>10</v>
      </c>
      <c r="G2651">
        <v>0.62152777777777779</v>
      </c>
      <c r="H2651" s="1">
        <v>46071</v>
      </c>
      <c r="I2651">
        <v>2</v>
      </c>
      <c r="J2651">
        <v>1</v>
      </c>
      <c r="K2651">
        <v>2</v>
      </c>
      <c r="L2651">
        <v>2</v>
      </c>
      <c r="M2651" t="s">
        <v>5069</v>
      </c>
      <c r="N2651" t="s">
        <v>5069</v>
      </c>
      <c r="O2651">
        <v>1</v>
      </c>
      <c r="P2651">
        <v>0</v>
      </c>
    </row>
    <row r="2652" spans="1:16" x14ac:dyDescent="0.3">
      <c r="A2652" t="s">
        <v>215</v>
      </c>
      <c r="B2652" s="1">
        <v>46071.625</v>
      </c>
      <c r="C2652" t="s">
        <v>7</v>
      </c>
      <c r="D2652" t="s">
        <v>22</v>
      </c>
      <c r="E2652" t="s">
        <v>19</v>
      </c>
      <c r="F2652" t="s">
        <v>10</v>
      </c>
      <c r="G2652">
        <v>0.625</v>
      </c>
      <c r="H2652" s="1">
        <v>46071</v>
      </c>
      <c r="I2652">
        <v>2</v>
      </c>
      <c r="J2652">
        <v>3</v>
      </c>
      <c r="K2652">
        <v>2</v>
      </c>
      <c r="L2652">
        <v>6</v>
      </c>
      <c r="M2652" t="s">
        <v>5071</v>
      </c>
      <c r="N2652" t="s">
        <v>5071</v>
      </c>
      <c r="O2652">
        <v>1</v>
      </c>
      <c r="P2652">
        <v>0</v>
      </c>
    </row>
    <row r="2653" spans="1:16" x14ac:dyDescent="0.3">
      <c r="A2653" t="s">
        <v>2992</v>
      </c>
      <c r="B2653" s="1">
        <v>46071.636805555558</v>
      </c>
      <c r="C2653" t="s">
        <v>7</v>
      </c>
      <c r="D2653" t="s">
        <v>22</v>
      </c>
      <c r="E2653" t="s">
        <v>19</v>
      </c>
      <c r="F2653" t="s">
        <v>53</v>
      </c>
      <c r="G2653">
        <v>0.63680555555555551</v>
      </c>
      <c r="H2653" s="1">
        <v>46071</v>
      </c>
      <c r="I2653">
        <v>2</v>
      </c>
      <c r="J2653">
        <v>3</v>
      </c>
      <c r="K2653">
        <v>5</v>
      </c>
      <c r="L2653">
        <v>15</v>
      </c>
      <c r="M2653" t="s">
        <v>5073</v>
      </c>
      <c r="N2653" t="s">
        <v>5073</v>
      </c>
      <c r="O2653">
        <v>1</v>
      </c>
      <c r="P2653">
        <v>1</v>
      </c>
    </row>
    <row r="2654" spans="1:16" x14ac:dyDescent="0.3">
      <c r="A2654" t="s">
        <v>1668</v>
      </c>
      <c r="B2654" s="1">
        <v>46071.702777777777</v>
      </c>
      <c r="C2654" t="s">
        <v>35</v>
      </c>
      <c r="D2654" t="s">
        <v>18</v>
      </c>
      <c r="E2654" t="s">
        <v>16</v>
      </c>
      <c r="F2654" t="s">
        <v>10</v>
      </c>
      <c r="G2654">
        <v>0.70277777777777772</v>
      </c>
      <c r="H2654" s="1">
        <v>46071</v>
      </c>
      <c r="I2654">
        <v>2</v>
      </c>
      <c r="J2654">
        <v>1</v>
      </c>
      <c r="K2654">
        <v>2</v>
      </c>
      <c r="L2654">
        <v>2</v>
      </c>
      <c r="M2654" t="s">
        <v>5069</v>
      </c>
      <c r="N2654" t="s">
        <v>5069</v>
      </c>
      <c r="O2654">
        <v>1</v>
      </c>
      <c r="P2654">
        <v>0</v>
      </c>
    </row>
    <row r="2655" spans="1:16" x14ac:dyDescent="0.3">
      <c r="A2655" t="s">
        <v>430</v>
      </c>
      <c r="B2655" s="1">
        <v>46071.703472222223</v>
      </c>
      <c r="C2655" t="s">
        <v>35</v>
      </c>
      <c r="D2655" t="s">
        <v>18</v>
      </c>
      <c r="E2655" t="s">
        <v>9</v>
      </c>
      <c r="F2655" t="s">
        <v>20</v>
      </c>
      <c r="G2655">
        <v>0.70347222222222228</v>
      </c>
      <c r="H2655" s="1">
        <v>46071</v>
      </c>
      <c r="I2655">
        <v>2</v>
      </c>
      <c r="J2655">
        <v>1</v>
      </c>
      <c r="K2655">
        <v>2</v>
      </c>
      <c r="L2655">
        <v>2</v>
      </c>
      <c r="M2655" t="s">
        <v>5069</v>
      </c>
      <c r="N2655" t="s">
        <v>5069</v>
      </c>
      <c r="O2655">
        <v>1</v>
      </c>
      <c r="P2655">
        <v>0</v>
      </c>
    </row>
    <row r="2656" spans="1:16" x14ac:dyDescent="0.3">
      <c r="A2656" t="s">
        <v>2485</v>
      </c>
      <c r="B2656" s="1">
        <v>46071.717361111114</v>
      </c>
      <c r="C2656" t="s">
        <v>7</v>
      </c>
      <c r="D2656" t="s">
        <v>15</v>
      </c>
      <c r="E2656" t="s">
        <v>16</v>
      </c>
      <c r="F2656" t="s">
        <v>10</v>
      </c>
      <c r="G2656">
        <v>0.71736111111111112</v>
      </c>
      <c r="H2656" s="1">
        <v>46071</v>
      </c>
      <c r="I2656">
        <v>2</v>
      </c>
      <c r="J2656">
        <v>3</v>
      </c>
      <c r="K2656">
        <v>2</v>
      </c>
      <c r="L2656">
        <v>6</v>
      </c>
      <c r="M2656" t="s">
        <v>5071</v>
      </c>
      <c r="N2656" t="s">
        <v>5071</v>
      </c>
      <c r="O2656">
        <v>1</v>
      </c>
      <c r="P2656">
        <v>0</v>
      </c>
    </row>
    <row r="2657" spans="1:16" x14ac:dyDescent="0.3">
      <c r="A2657" t="s">
        <v>2865</v>
      </c>
      <c r="B2657" s="1">
        <v>46071.726388888892</v>
      </c>
      <c r="C2657" t="s">
        <v>7</v>
      </c>
      <c r="D2657" t="s">
        <v>8</v>
      </c>
      <c r="E2657" t="s">
        <v>31</v>
      </c>
      <c r="F2657" t="s">
        <v>20</v>
      </c>
      <c r="G2657">
        <v>0.72638888888888886</v>
      </c>
      <c r="H2657" s="1">
        <v>46071</v>
      </c>
      <c r="I2657">
        <v>2</v>
      </c>
      <c r="J2657">
        <v>3</v>
      </c>
      <c r="K2657">
        <v>2</v>
      </c>
      <c r="L2657">
        <v>6</v>
      </c>
      <c r="M2657" t="s">
        <v>5071</v>
      </c>
      <c r="N2657" t="s">
        <v>5071</v>
      </c>
      <c r="O2657">
        <v>1</v>
      </c>
      <c r="P2657">
        <v>0</v>
      </c>
    </row>
    <row r="2658" spans="1:16" x14ac:dyDescent="0.3">
      <c r="A2658" t="s">
        <v>4875</v>
      </c>
      <c r="B2658" s="1">
        <v>46071.748611111114</v>
      </c>
      <c r="C2658" t="s">
        <v>35</v>
      </c>
      <c r="D2658" t="s">
        <v>8</v>
      </c>
      <c r="E2658" t="s">
        <v>19</v>
      </c>
      <c r="F2658" t="s">
        <v>10</v>
      </c>
      <c r="G2658">
        <v>0.74861111111111112</v>
      </c>
      <c r="H2658" s="1">
        <v>46071</v>
      </c>
      <c r="I2658">
        <v>2</v>
      </c>
      <c r="J2658">
        <v>1</v>
      </c>
      <c r="K2658">
        <v>2</v>
      </c>
      <c r="L2658">
        <v>2</v>
      </c>
      <c r="M2658" t="s">
        <v>5069</v>
      </c>
      <c r="N2658" t="s">
        <v>5069</v>
      </c>
      <c r="O2658">
        <v>1</v>
      </c>
      <c r="P2658">
        <v>0</v>
      </c>
    </row>
    <row r="2659" spans="1:16" x14ac:dyDescent="0.3">
      <c r="A2659" t="s">
        <v>3600</v>
      </c>
      <c r="B2659" s="1">
        <v>46071.751388888886</v>
      </c>
      <c r="C2659" t="s">
        <v>40</v>
      </c>
      <c r="D2659" t="s">
        <v>8</v>
      </c>
      <c r="E2659" t="s">
        <v>16</v>
      </c>
      <c r="F2659" t="s">
        <v>20</v>
      </c>
      <c r="G2659">
        <v>0.75138888888888888</v>
      </c>
      <c r="H2659" s="1">
        <v>46071</v>
      </c>
      <c r="I2659">
        <v>2</v>
      </c>
      <c r="J2659">
        <v>5</v>
      </c>
      <c r="K2659">
        <v>2</v>
      </c>
      <c r="L2659">
        <v>10</v>
      </c>
      <c r="M2659" t="s">
        <v>5071</v>
      </c>
      <c r="N2659" t="s">
        <v>5071</v>
      </c>
      <c r="O2659">
        <v>1</v>
      </c>
      <c r="P2659">
        <v>0</v>
      </c>
    </row>
    <row r="2660" spans="1:16" x14ac:dyDescent="0.3">
      <c r="A2660" t="s">
        <v>2251</v>
      </c>
      <c r="B2660" s="1">
        <v>46071.76458333333</v>
      </c>
      <c r="C2660" t="s">
        <v>7</v>
      </c>
      <c r="D2660" t="s">
        <v>22</v>
      </c>
      <c r="E2660" t="s">
        <v>31</v>
      </c>
      <c r="F2660" t="s">
        <v>10</v>
      </c>
      <c r="G2660">
        <v>0.76458333333333328</v>
      </c>
      <c r="H2660" s="1">
        <v>46071</v>
      </c>
      <c r="I2660">
        <v>2</v>
      </c>
      <c r="J2660">
        <v>3</v>
      </c>
      <c r="K2660">
        <v>2</v>
      </c>
      <c r="L2660">
        <v>6</v>
      </c>
      <c r="M2660" t="s">
        <v>5071</v>
      </c>
      <c r="N2660" t="s">
        <v>5071</v>
      </c>
      <c r="O2660">
        <v>1</v>
      </c>
      <c r="P2660">
        <v>0</v>
      </c>
    </row>
    <row r="2661" spans="1:16" x14ac:dyDescent="0.3">
      <c r="A2661" t="s">
        <v>2364</v>
      </c>
      <c r="B2661" s="1">
        <v>46071.779861111114</v>
      </c>
      <c r="C2661" t="s">
        <v>7</v>
      </c>
      <c r="D2661" t="s">
        <v>22</v>
      </c>
      <c r="E2661" t="s">
        <v>19</v>
      </c>
      <c r="F2661" t="s">
        <v>13</v>
      </c>
      <c r="G2661">
        <v>0.77986111111111112</v>
      </c>
      <c r="H2661" s="1">
        <v>46071</v>
      </c>
      <c r="I2661">
        <v>2</v>
      </c>
      <c r="J2661">
        <v>3</v>
      </c>
      <c r="K2661">
        <v>1</v>
      </c>
      <c r="L2661">
        <v>3</v>
      </c>
      <c r="M2661" t="s">
        <v>5069</v>
      </c>
      <c r="N2661" t="s">
        <v>5069</v>
      </c>
      <c r="O2661">
        <v>1</v>
      </c>
      <c r="P2661">
        <v>0</v>
      </c>
    </row>
    <row r="2662" spans="1:16" x14ac:dyDescent="0.3">
      <c r="A2662" t="s">
        <v>1505</v>
      </c>
      <c r="B2662" s="1">
        <v>46071.786111111112</v>
      </c>
      <c r="C2662" t="s">
        <v>26</v>
      </c>
      <c r="D2662" t="s">
        <v>18</v>
      </c>
      <c r="E2662" t="s">
        <v>19</v>
      </c>
      <c r="F2662" t="s">
        <v>10</v>
      </c>
      <c r="G2662">
        <v>0.78611111111111109</v>
      </c>
      <c r="H2662" s="1">
        <v>46071</v>
      </c>
      <c r="I2662">
        <v>2</v>
      </c>
      <c r="J2662">
        <v>3</v>
      </c>
      <c r="K2662">
        <v>2</v>
      </c>
      <c r="L2662">
        <v>6</v>
      </c>
      <c r="M2662" t="s">
        <v>5071</v>
      </c>
      <c r="N2662" t="s">
        <v>5071</v>
      </c>
      <c r="O2662">
        <v>1</v>
      </c>
      <c r="P2662">
        <v>0</v>
      </c>
    </row>
    <row r="2663" spans="1:16" x14ac:dyDescent="0.3">
      <c r="A2663" t="s">
        <v>3443</v>
      </c>
      <c r="B2663" s="1">
        <v>46071.805555555555</v>
      </c>
      <c r="C2663" t="s">
        <v>7</v>
      </c>
      <c r="D2663" t="s">
        <v>8</v>
      </c>
      <c r="E2663" t="s">
        <v>19</v>
      </c>
      <c r="F2663" t="s">
        <v>10</v>
      </c>
      <c r="G2663">
        <v>0.80555555555555558</v>
      </c>
      <c r="H2663" s="1">
        <v>46071</v>
      </c>
      <c r="I2663">
        <v>2</v>
      </c>
      <c r="J2663">
        <v>3</v>
      </c>
      <c r="K2663">
        <v>2</v>
      </c>
      <c r="L2663">
        <v>6</v>
      </c>
      <c r="M2663" t="s">
        <v>5071</v>
      </c>
      <c r="N2663" t="s">
        <v>5071</v>
      </c>
      <c r="O2663">
        <v>1</v>
      </c>
      <c r="P2663">
        <v>0</v>
      </c>
    </row>
    <row r="2664" spans="1:16" x14ac:dyDescent="0.3">
      <c r="A2664" t="s">
        <v>655</v>
      </c>
      <c r="B2664" s="1">
        <v>46071.805555555555</v>
      </c>
      <c r="C2664" t="s">
        <v>12</v>
      </c>
      <c r="D2664" t="s">
        <v>18</v>
      </c>
      <c r="E2664" t="s">
        <v>31</v>
      </c>
      <c r="F2664" t="s">
        <v>33</v>
      </c>
      <c r="G2664">
        <v>0.80555555555555558</v>
      </c>
      <c r="H2664" s="1">
        <v>46071</v>
      </c>
      <c r="I2664">
        <v>2</v>
      </c>
      <c r="J2664">
        <v>1</v>
      </c>
      <c r="K2664">
        <v>4</v>
      </c>
      <c r="L2664">
        <v>4</v>
      </c>
      <c r="M2664" t="s">
        <v>5069</v>
      </c>
      <c r="N2664" t="s">
        <v>5069</v>
      </c>
      <c r="O2664">
        <v>1</v>
      </c>
      <c r="P2664">
        <v>1</v>
      </c>
    </row>
    <row r="2665" spans="1:16" x14ac:dyDescent="0.3">
      <c r="A2665" t="s">
        <v>838</v>
      </c>
      <c r="B2665" s="1">
        <v>46071.809027777781</v>
      </c>
      <c r="C2665" t="s">
        <v>7</v>
      </c>
      <c r="D2665" t="s">
        <v>22</v>
      </c>
      <c r="E2665" t="s">
        <v>19</v>
      </c>
      <c r="F2665" t="s">
        <v>10</v>
      </c>
      <c r="G2665">
        <v>0.80902777777777779</v>
      </c>
      <c r="H2665" s="1">
        <v>46071</v>
      </c>
      <c r="I2665">
        <v>2</v>
      </c>
      <c r="J2665">
        <v>3</v>
      </c>
      <c r="K2665">
        <v>2</v>
      </c>
      <c r="L2665">
        <v>6</v>
      </c>
      <c r="M2665" t="s">
        <v>5071</v>
      </c>
      <c r="N2665" t="s">
        <v>5071</v>
      </c>
      <c r="O2665">
        <v>1</v>
      </c>
      <c r="P2665">
        <v>0</v>
      </c>
    </row>
    <row r="2666" spans="1:16" x14ac:dyDescent="0.3">
      <c r="A2666" t="s">
        <v>714</v>
      </c>
      <c r="B2666" s="1">
        <v>46071.815972222219</v>
      </c>
      <c r="C2666" t="s">
        <v>7</v>
      </c>
      <c r="D2666" t="s">
        <v>22</v>
      </c>
      <c r="E2666" t="s">
        <v>19</v>
      </c>
      <c r="F2666" t="s">
        <v>10</v>
      </c>
      <c r="G2666">
        <v>0.81597222222222221</v>
      </c>
      <c r="H2666" s="1">
        <v>46071</v>
      </c>
      <c r="I2666">
        <v>2</v>
      </c>
      <c r="J2666">
        <v>3</v>
      </c>
      <c r="K2666">
        <v>2</v>
      </c>
      <c r="L2666">
        <v>6</v>
      </c>
      <c r="M2666" t="s">
        <v>5071</v>
      </c>
      <c r="N2666" t="s">
        <v>5071</v>
      </c>
      <c r="O2666">
        <v>1</v>
      </c>
      <c r="P2666">
        <v>0</v>
      </c>
    </row>
    <row r="2667" spans="1:16" x14ac:dyDescent="0.3">
      <c r="A2667" t="s">
        <v>4283</v>
      </c>
      <c r="B2667" s="1">
        <v>46071.854861111111</v>
      </c>
      <c r="C2667" t="s">
        <v>7</v>
      </c>
      <c r="D2667" t="s">
        <v>15</v>
      </c>
      <c r="E2667" t="s">
        <v>19</v>
      </c>
      <c r="F2667" t="s">
        <v>20</v>
      </c>
      <c r="G2667">
        <v>0.85486111111111107</v>
      </c>
      <c r="H2667" s="1">
        <v>46071</v>
      </c>
      <c r="I2667">
        <v>2</v>
      </c>
      <c r="J2667">
        <v>3</v>
      </c>
      <c r="K2667">
        <v>2</v>
      </c>
      <c r="L2667">
        <v>6</v>
      </c>
      <c r="M2667" t="s">
        <v>5071</v>
      </c>
      <c r="N2667" t="s">
        <v>5071</v>
      </c>
      <c r="O2667">
        <v>1</v>
      </c>
      <c r="P2667">
        <v>0</v>
      </c>
    </row>
    <row r="2668" spans="1:16" x14ac:dyDescent="0.3">
      <c r="A2668" t="s">
        <v>4701</v>
      </c>
      <c r="B2668" s="1">
        <v>46071.854861111111</v>
      </c>
      <c r="C2668" t="s">
        <v>35</v>
      </c>
      <c r="D2668" t="s">
        <v>15</v>
      </c>
      <c r="E2668" t="s">
        <v>31</v>
      </c>
      <c r="F2668" t="s">
        <v>10</v>
      </c>
      <c r="G2668">
        <v>0.85486111111111107</v>
      </c>
      <c r="H2668" s="1">
        <v>46071</v>
      </c>
      <c r="I2668">
        <v>2</v>
      </c>
      <c r="J2668">
        <v>1</v>
      </c>
      <c r="K2668">
        <v>2</v>
      </c>
      <c r="L2668">
        <v>2</v>
      </c>
      <c r="M2668" t="s">
        <v>5069</v>
      </c>
      <c r="N2668" t="s">
        <v>5069</v>
      </c>
      <c r="O2668">
        <v>1</v>
      </c>
      <c r="P2668">
        <v>0</v>
      </c>
    </row>
    <row r="2669" spans="1:16" x14ac:dyDescent="0.3">
      <c r="A2669" t="s">
        <v>4152</v>
      </c>
      <c r="B2669" s="1">
        <v>46071.861805555556</v>
      </c>
      <c r="C2669" t="s">
        <v>7</v>
      </c>
      <c r="D2669" t="s">
        <v>22</v>
      </c>
      <c r="E2669" t="s">
        <v>19</v>
      </c>
      <c r="F2669" t="s">
        <v>20</v>
      </c>
      <c r="G2669">
        <v>0.8618055555555556</v>
      </c>
      <c r="H2669" s="1">
        <v>46071</v>
      </c>
      <c r="I2669">
        <v>2</v>
      </c>
      <c r="J2669">
        <v>3</v>
      </c>
      <c r="K2669">
        <v>2</v>
      </c>
      <c r="L2669">
        <v>6</v>
      </c>
      <c r="M2669" t="s">
        <v>5071</v>
      </c>
      <c r="N2669" t="s">
        <v>5071</v>
      </c>
      <c r="O2669">
        <v>1</v>
      </c>
      <c r="P2669">
        <v>0</v>
      </c>
    </row>
    <row r="2670" spans="1:16" x14ac:dyDescent="0.3">
      <c r="A2670" t="s">
        <v>1441</v>
      </c>
      <c r="B2670" s="1">
        <v>46071.870138888888</v>
      </c>
      <c r="C2670" t="s">
        <v>7</v>
      </c>
      <c r="D2670" t="s">
        <v>18</v>
      </c>
      <c r="E2670" t="s">
        <v>19</v>
      </c>
      <c r="F2670" t="s">
        <v>33</v>
      </c>
      <c r="G2670">
        <v>0.87013888888888891</v>
      </c>
      <c r="H2670" s="1">
        <v>46071</v>
      </c>
      <c r="I2670">
        <v>2</v>
      </c>
      <c r="J2670">
        <v>3</v>
      </c>
      <c r="K2670">
        <v>4</v>
      </c>
      <c r="L2670">
        <v>12</v>
      </c>
      <c r="M2670" t="s">
        <v>5073</v>
      </c>
      <c r="N2670" t="s">
        <v>5073</v>
      </c>
      <c r="O2670">
        <v>1</v>
      </c>
      <c r="P2670">
        <v>1</v>
      </c>
    </row>
    <row r="2671" spans="1:16" x14ac:dyDescent="0.3">
      <c r="A2671" t="s">
        <v>974</v>
      </c>
      <c r="B2671" s="1">
        <v>46071.876388888886</v>
      </c>
      <c r="C2671" t="s">
        <v>40</v>
      </c>
      <c r="D2671" t="s">
        <v>18</v>
      </c>
      <c r="E2671" t="s">
        <v>16</v>
      </c>
      <c r="F2671" t="s">
        <v>20</v>
      </c>
      <c r="G2671">
        <v>0.87638888888888888</v>
      </c>
      <c r="H2671" s="1">
        <v>46071</v>
      </c>
      <c r="I2671">
        <v>2</v>
      </c>
      <c r="J2671">
        <v>5</v>
      </c>
      <c r="K2671">
        <v>2</v>
      </c>
      <c r="L2671">
        <v>10</v>
      </c>
      <c r="M2671" t="s">
        <v>5071</v>
      </c>
      <c r="N2671" t="s">
        <v>5071</v>
      </c>
      <c r="O2671">
        <v>1</v>
      </c>
      <c r="P2671">
        <v>0</v>
      </c>
    </row>
    <row r="2672" spans="1:16" x14ac:dyDescent="0.3">
      <c r="A2672" t="s">
        <v>2595</v>
      </c>
      <c r="B2672" s="1">
        <v>46071.886111111111</v>
      </c>
      <c r="C2672" t="s">
        <v>26</v>
      </c>
      <c r="D2672" t="s">
        <v>8</v>
      </c>
      <c r="E2672" t="s">
        <v>9</v>
      </c>
      <c r="F2672" t="s">
        <v>20</v>
      </c>
      <c r="G2672">
        <v>0.88611111111111107</v>
      </c>
      <c r="H2672" s="1">
        <v>46071</v>
      </c>
      <c r="I2672">
        <v>2</v>
      </c>
      <c r="J2672">
        <v>3</v>
      </c>
      <c r="K2672">
        <v>2</v>
      </c>
      <c r="L2672">
        <v>6</v>
      </c>
      <c r="M2672" t="s">
        <v>5071</v>
      </c>
      <c r="N2672" t="s">
        <v>5071</v>
      </c>
      <c r="O2672">
        <v>1</v>
      </c>
      <c r="P2672">
        <v>0</v>
      </c>
    </row>
    <row r="2673" spans="1:16" x14ac:dyDescent="0.3">
      <c r="A2673" t="s">
        <v>3530</v>
      </c>
      <c r="B2673" s="1">
        <v>46071.96875</v>
      </c>
      <c r="C2673" t="s">
        <v>7</v>
      </c>
      <c r="D2673" t="s">
        <v>22</v>
      </c>
      <c r="E2673" t="s">
        <v>19</v>
      </c>
      <c r="F2673" t="s">
        <v>20</v>
      </c>
      <c r="G2673">
        <v>0.96875</v>
      </c>
      <c r="H2673" s="1">
        <v>46071</v>
      </c>
      <c r="I2673">
        <v>2</v>
      </c>
      <c r="J2673">
        <v>3</v>
      </c>
      <c r="K2673">
        <v>2</v>
      </c>
      <c r="L2673">
        <v>6</v>
      </c>
      <c r="M2673" t="s">
        <v>5071</v>
      </c>
      <c r="N2673" t="s">
        <v>5071</v>
      </c>
      <c r="O2673">
        <v>1</v>
      </c>
      <c r="P2673">
        <v>0</v>
      </c>
    </row>
    <row r="2674" spans="1:16" x14ac:dyDescent="0.3">
      <c r="A2674" t="s">
        <v>2501</v>
      </c>
      <c r="B2674" s="1">
        <v>46071.993750000001</v>
      </c>
      <c r="C2674" t="s">
        <v>7</v>
      </c>
      <c r="D2674" t="s">
        <v>22</v>
      </c>
      <c r="E2674" t="s">
        <v>16</v>
      </c>
      <c r="F2674" t="s">
        <v>53</v>
      </c>
      <c r="G2674">
        <v>0.99375000000000002</v>
      </c>
      <c r="H2674" s="1">
        <v>46071</v>
      </c>
      <c r="I2674">
        <v>2</v>
      </c>
      <c r="J2674">
        <v>3</v>
      </c>
      <c r="K2674">
        <v>5</v>
      </c>
      <c r="L2674">
        <v>15</v>
      </c>
      <c r="M2674" t="s">
        <v>5073</v>
      </c>
      <c r="N2674" t="s">
        <v>5073</v>
      </c>
      <c r="O2674">
        <v>1</v>
      </c>
      <c r="P2674">
        <v>1</v>
      </c>
    </row>
    <row r="2675" spans="1:16" x14ac:dyDescent="0.3">
      <c r="A2675" t="s">
        <v>407</v>
      </c>
      <c r="B2675" s="1">
        <v>46071.994444444441</v>
      </c>
      <c r="C2675" t="s">
        <v>47</v>
      </c>
      <c r="D2675" t="s">
        <v>18</v>
      </c>
      <c r="E2675" t="s">
        <v>31</v>
      </c>
      <c r="F2675" t="s">
        <v>13</v>
      </c>
      <c r="G2675">
        <v>0.99444444444444446</v>
      </c>
      <c r="H2675" s="1">
        <v>46071</v>
      </c>
      <c r="I2675">
        <v>2</v>
      </c>
      <c r="J2675">
        <v>1</v>
      </c>
      <c r="K2675">
        <v>1</v>
      </c>
      <c r="L2675">
        <v>1</v>
      </c>
      <c r="M2675" t="s">
        <v>5069</v>
      </c>
      <c r="N2675" t="s">
        <v>5069</v>
      </c>
      <c r="O2675">
        <v>1</v>
      </c>
      <c r="P2675">
        <v>0</v>
      </c>
    </row>
    <row r="2676" spans="1:16" x14ac:dyDescent="0.3">
      <c r="A2676" t="s">
        <v>4672</v>
      </c>
      <c r="B2676" s="1">
        <v>46072.006944444445</v>
      </c>
      <c r="C2676" t="s">
        <v>47</v>
      </c>
      <c r="D2676" t="s">
        <v>8</v>
      </c>
      <c r="E2676" t="s">
        <v>31</v>
      </c>
      <c r="F2676" t="s">
        <v>20</v>
      </c>
      <c r="G2676">
        <v>6.9444444444444441E-3</v>
      </c>
      <c r="H2676" s="1">
        <v>46072</v>
      </c>
      <c r="I2676">
        <v>2</v>
      </c>
      <c r="J2676">
        <v>1</v>
      </c>
      <c r="K2676">
        <v>2</v>
      </c>
      <c r="L2676">
        <v>2</v>
      </c>
      <c r="M2676" t="s">
        <v>5069</v>
      </c>
      <c r="N2676" t="s">
        <v>5069</v>
      </c>
      <c r="O2676">
        <v>1</v>
      </c>
      <c r="P2676">
        <v>0</v>
      </c>
    </row>
    <row r="2677" spans="1:16" x14ac:dyDescent="0.3">
      <c r="A2677" t="s">
        <v>81</v>
      </c>
      <c r="B2677" s="1">
        <v>46072.039583333331</v>
      </c>
      <c r="C2677" t="s">
        <v>40</v>
      </c>
      <c r="D2677" t="s">
        <v>22</v>
      </c>
      <c r="E2677" t="s">
        <v>16</v>
      </c>
      <c r="F2677" t="s">
        <v>33</v>
      </c>
      <c r="G2677">
        <v>3.9583333333333331E-2</v>
      </c>
      <c r="H2677" s="1">
        <v>46072</v>
      </c>
      <c r="I2677">
        <v>2</v>
      </c>
      <c r="J2677">
        <v>5</v>
      </c>
      <c r="K2677">
        <v>4</v>
      </c>
      <c r="L2677">
        <v>20</v>
      </c>
      <c r="M2677" t="s">
        <v>5075</v>
      </c>
      <c r="N2677" t="s">
        <v>5076</v>
      </c>
      <c r="O2677">
        <v>1</v>
      </c>
      <c r="P2677">
        <v>1</v>
      </c>
    </row>
    <row r="2678" spans="1:16" x14ac:dyDescent="0.3">
      <c r="A2678" t="s">
        <v>2619</v>
      </c>
      <c r="B2678" s="1">
        <v>46072.068055555559</v>
      </c>
      <c r="C2678" t="s">
        <v>7</v>
      </c>
      <c r="D2678" t="s">
        <v>18</v>
      </c>
      <c r="E2678" t="s">
        <v>16</v>
      </c>
      <c r="F2678" t="s">
        <v>13</v>
      </c>
      <c r="G2678">
        <v>6.805555555555555E-2</v>
      </c>
      <c r="H2678" s="1">
        <v>46072</v>
      </c>
      <c r="I2678">
        <v>2</v>
      </c>
      <c r="J2678">
        <v>3</v>
      </c>
      <c r="K2678">
        <v>1</v>
      </c>
      <c r="L2678">
        <v>3</v>
      </c>
      <c r="M2678" t="s">
        <v>5069</v>
      </c>
      <c r="N2678" t="s">
        <v>5069</v>
      </c>
      <c r="O2678">
        <v>1</v>
      </c>
      <c r="P2678">
        <v>0</v>
      </c>
    </row>
    <row r="2679" spans="1:16" x14ac:dyDescent="0.3">
      <c r="A2679" t="s">
        <v>1888</v>
      </c>
      <c r="B2679" s="1">
        <v>46072.102777777778</v>
      </c>
      <c r="C2679" t="s">
        <v>47</v>
      </c>
      <c r="D2679" t="s">
        <v>18</v>
      </c>
      <c r="E2679" t="s">
        <v>9</v>
      </c>
      <c r="F2679" t="s">
        <v>10</v>
      </c>
      <c r="G2679">
        <v>0.10277777777777777</v>
      </c>
      <c r="H2679" s="1">
        <v>46072</v>
      </c>
      <c r="I2679">
        <v>2</v>
      </c>
      <c r="J2679">
        <v>1</v>
      </c>
      <c r="K2679">
        <v>2</v>
      </c>
      <c r="L2679">
        <v>2</v>
      </c>
      <c r="M2679" t="s">
        <v>5069</v>
      </c>
      <c r="N2679" t="s">
        <v>5069</v>
      </c>
      <c r="O2679">
        <v>1</v>
      </c>
      <c r="P2679">
        <v>0</v>
      </c>
    </row>
    <row r="2680" spans="1:16" x14ac:dyDescent="0.3">
      <c r="A2680" t="s">
        <v>3285</v>
      </c>
      <c r="B2680" s="1">
        <v>46072.118750000001</v>
      </c>
      <c r="C2680" t="s">
        <v>7</v>
      </c>
      <c r="D2680" t="s">
        <v>22</v>
      </c>
      <c r="E2680" t="s">
        <v>9</v>
      </c>
      <c r="F2680" t="s">
        <v>10</v>
      </c>
      <c r="G2680">
        <v>0.11874999999999999</v>
      </c>
      <c r="H2680" s="1">
        <v>46072</v>
      </c>
      <c r="I2680">
        <v>2</v>
      </c>
      <c r="J2680">
        <v>3</v>
      </c>
      <c r="K2680">
        <v>2</v>
      </c>
      <c r="L2680">
        <v>6</v>
      </c>
      <c r="M2680" t="s">
        <v>5071</v>
      </c>
      <c r="N2680" t="s">
        <v>5071</v>
      </c>
      <c r="O2680">
        <v>1</v>
      </c>
      <c r="P2680">
        <v>0</v>
      </c>
    </row>
    <row r="2681" spans="1:16" x14ac:dyDescent="0.3">
      <c r="A2681" t="s">
        <v>3410</v>
      </c>
      <c r="B2681" s="1">
        <v>46072.136805555558</v>
      </c>
      <c r="C2681" t="s">
        <v>7</v>
      </c>
      <c r="D2681" t="s">
        <v>8</v>
      </c>
      <c r="E2681" t="s">
        <v>19</v>
      </c>
      <c r="F2681" t="s">
        <v>10</v>
      </c>
      <c r="G2681">
        <v>0.13680555555555557</v>
      </c>
      <c r="H2681" s="1">
        <v>46072</v>
      </c>
      <c r="I2681">
        <v>2</v>
      </c>
      <c r="J2681">
        <v>3</v>
      </c>
      <c r="K2681">
        <v>2</v>
      </c>
      <c r="L2681">
        <v>6</v>
      </c>
      <c r="M2681" t="s">
        <v>5071</v>
      </c>
      <c r="N2681" t="s">
        <v>5071</v>
      </c>
      <c r="O2681">
        <v>1</v>
      </c>
      <c r="P2681">
        <v>0</v>
      </c>
    </row>
    <row r="2682" spans="1:16" x14ac:dyDescent="0.3">
      <c r="A2682" t="s">
        <v>1947</v>
      </c>
      <c r="B2682" s="1">
        <v>46072.137499999997</v>
      </c>
      <c r="C2682" t="s">
        <v>26</v>
      </c>
      <c r="D2682" t="s">
        <v>22</v>
      </c>
      <c r="E2682" t="s">
        <v>16</v>
      </c>
      <c r="F2682" t="s">
        <v>20</v>
      </c>
      <c r="G2682">
        <v>0.13750000000000001</v>
      </c>
      <c r="H2682" s="1">
        <v>46072</v>
      </c>
      <c r="I2682">
        <v>2</v>
      </c>
      <c r="J2682">
        <v>3</v>
      </c>
      <c r="K2682">
        <v>2</v>
      </c>
      <c r="L2682">
        <v>6</v>
      </c>
      <c r="M2682" t="s">
        <v>5071</v>
      </c>
      <c r="N2682" t="s">
        <v>5071</v>
      </c>
      <c r="O2682">
        <v>1</v>
      </c>
      <c r="P2682">
        <v>0</v>
      </c>
    </row>
    <row r="2683" spans="1:16" x14ac:dyDescent="0.3">
      <c r="A2683" t="s">
        <v>1661</v>
      </c>
      <c r="B2683" s="1">
        <v>46072.142361111109</v>
      </c>
      <c r="C2683" t="s">
        <v>40</v>
      </c>
      <c r="D2683" t="s">
        <v>15</v>
      </c>
      <c r="E2683" t="s">
        <v>16</v>
      </c>
      <c r="F2683" t="s">
        <v>10</v>
      </c>
      <c r="G2683">
        <v>0.1423611111111111</v>
      </c>
      <c r="H2683" s="1">
        <v>46072</v>
      </c>
      <c r="I2683">
        <v>2</v>
      </c>
      <c r="J2683">
        <v>5</v>
      </c>
      <c r="K2683">
        <v>2</v>
      </c>
      <c r="L2683">
        <v>10</v>
      </c>
      <c r="M2683" t="s">
        <v>5071</v>
      </c>
      <c r="N2683" t="s">
        <v>5071</v>
      </c>
      <c r="O2683">
        <v>1</v>
      </c>
      <c r="P2683">
        <v>0</v>
      </c>
    </row>
    <row r="2684" spans="1:16" x14ac:dyDescent="0.3">
      <c r="A2684" t="s">
        <v>538</v>
      </c>
      <c r="B2684" s="1">
        <v>46072.148611111108</v>
      </c>
      <c r="C2684" t="s">
        <v>7</v>
      </c>
      <c r="D2684" t="s">
        <v>15</v>
      </c>
      <c r="E2684" t="s">
        <v>19</v>
      </c>
      <c r="F2684" t="s">
        <v>10</v>
      </c>
      <c r="G2684">
        <v>0.14861111111111111</v>
      </c>
      <c r="H2684" s="1">
        <v>46072</v>
      </c>
      <c r="I2684">
        <v>2</v>
      </c>
      <c r="J2684">
        <v>3</v>
      </c>
      <c r="K2684">
        <v>2</v>
      </c>
      <c r="L2684">
        <v>6</v>
      </c>
      <c r="M2684" t="s">
        <v>5071</v>
      </c>
      <c r="N2684" t="s">
        <v>5071</v>
      </c>
      <c r="O2684">
        <v>1</v>
      </c>
      <c r="P2684">
        <v>0</v>
      </c>
    </row>
    <row r="2685" spans="1:16" x14ac:dyDescent="0.3">
      <c r="A2685" t="s">
        <v>4191</v>
      </c>
      <c r="B2685" s="1">
        <v>46072.19027777778</v>
      </c>
      <c r="C2685" t="s">
        <v>7</v>
      </c>
      <c r="D2685" t="s">
        <v>15</v>
      </c>
      <c r="E2685" t="s">
        <v>19</v>
      </c>
      <c r="F2685" t="s">
        <v>33</v>
      </c>
      <c r="G2685">
        <v>0.19027777777777777</v>
      </c>
      <c r="H2685" s="1">
        <v>46072</v>
      </c>
      <c r="I2685">
        <v>2</v>
      </c>
      <c r="J2685">
        <v>3</v>
      </c>
      <c r="K2685">
        <v>4</v>
      </c>
      <c r="L2685">
        <v>12</v>
      </c>
      <c r="M2685" t="s">
        <v>5073</v>
      </c>
      <c r="N2685" t="s">
        <v>5073</v>
      </c>
      <c r="O2685">
        <v>1</v>
      </c>
      <c r="P2685">
        <v>1</v>
      </c>
    </row>
    <row r="2686" spans="1:16" x14ac:dyDescent="0.3">
      <c r="A2686" t="s">
        <v>4866</v>
      </c>
      <c r="B2686" s="1">
        <v>46072.193749999999</v>
      </c>
      <c r="C2686" t="s">
        <v>12</v>
      </c>
      <c r="D2686" t="s">
        <v>8</v>
      </c>
      <c r="E2686" t="s">
        <v>16</v>
      </c>
      <c r="F2686" t="s">
        <v>13</v>
      </c>
      <c r="G2686">
        <v>0.19375000000000001</v>
      </c>
      <c r="H2686" s="1">
        <v>46072</v>
      </c>
      <c r="I2686">
        <v>2</v>
      </c>
      <c r="J2686">
        <v>1</v>
      </c>
      <c r="K2686">
        <v>1</v>
      </c>
      <c r="L2686">
        <v>1</v>
      </c>
      <c r="M2686" t="s">
        <v>5069</v>
      </c>
      <c r="N2686" t="s">
        <v>5069</v>
      </c>
      <c r="O2686">
        <v>1</v>
      </c>
      <c r="P2686">
        <v>0</v>
      </c>
    </row>
    <row r="2687" spans="1:16" x14ac:dyDescent="0.3">
      <c r="A2687" t="s">
        <v>1435</v>
      </c>
      <c r="B2687" s="1">
        <v>46072.204861111109</v>
      </c>
      <c r="C2687" t="s">
        <v>7</v>
      </c>
      <c r="D2687" t="s">
        <v>8</v>
      </c>
      <c r="E2687" t="s">
        <v>19</v>
      </c>
      <c r="F2687" t="s">
        <v>20</v>
      </c>
      <c r="G2687">
        <v>0.2048611111111111</v>
      </c>
      <c r="H2687" s="1">
        <v>46072</v>
      </c>
      <c r="I2687">
        <v>2</v>
      </c>
      <c r="J2687">
        <v>3</v>
      </c>
      <c r="K2687">
        <v>2</v>
      </c>
      <c r="L2687">
        <v>6</v>
      </c>
      <c r="M2687" t="s">
        <v>5071</v>
      </c>
      <c r="N2687" t="s">
        <v>5071</v>
      </c>
      <c r="O2687">
        <v>1</v>
      </c>
      <c r="P2687">
        <v>0</v>
      </c>
    </row>
    <row r="2688" spans="1:16" x14ac:dyDescent="0.3">
      <c r="A2688" t="s">
        <v>2747</v>
      </c>
      <c r="B2688" s="1">
        <v>46072.218055555553</v>
      </c>
      <c r="C2688" t="s">
        <v>7</v>
      </c>
      <c r="D2688" t="s">
        <v>15</v>
      </c>
      <c r="E2688" t="s">
        <v>16</v>
      </c>
      <c r="F2688" t="s">
        <v>20</v>
      </c>
      <c r="G2688">
        <v>0.21805555555555556</v>
      </c>
      <c r="H2688" s="1">
        <v>46072</v>
      </c>
      <c r="I2688">
        <v>2</v>
      </c>
      <c r="J2688">
        <v>3</v>
      </c>
      <c r="K2688">
        <v>2</v>
      </c>
      <c r="L2688">
        <v>6</v>
      </c>
      <c r="M2688" t="s">
        <v>5071</v>
      </c>
      <c r="N2688" t="s">
        <v>5071</v>
      </c>
      <c r="O2688">
        <v>1</v>
      </c>
      <c r="P2688">
        <v>0</v>
      </c>
    </row>
    <row r="2689" spans="1:16" x14ac:dyDescent="0.3">
      <c r="A2689" t="s">
        <v>4967</v>
      </c>
      <c r="B2689" s="1">
        <v>46072.23333333333</v>
      </c>
      <c r="C2689" t="s">
        <v>7</v>
      </c>
      <c r="D2689" t="s">
        <v>18</v>
      </c>
      <c r="E2689" t="s">
        <v>19</v>
      </c>
      <c r="F2689" t="s">
        <v>10</v>
      </c>
      <c r="G2689">
        <v>0.23333333333333334</v>
      </c>
      <c r="H2689" s="1">
        <v>46072</v>
      </c>
      <c r="I2689">
        <v>2</v>
      </c>
      <c r="J2689">
        <v>3</v>
      </c>
      <c r="K2689">
        <v>2</v>
      </c>
      <c r="L2689">
        <v>6</v>
      </c>
      <c r="M2689" t="s">
        <v>5071</v>
      </c>
      <c r="N2689" t="s">
        <v>5071</v>
      </c>
      <c r="O2689">
        <v>1</v>
      </c>
      <c r="P2689">
        <v>0</v>
      </c>
    </row>
    <row r="2690" spans="1:16" x14ac:dyDescent="0.3">
      <c r="A2690" t="s">
        <v>68</v>
      </c>
      <c r="B2690" s="1">
        <v>46072.288888888892</v>
      </c>
      <c r="C2690" t="s">
        <v>12</v>
      </c>
      <c r="D2690" t="s">
        <v>8</v>
      </c>
      <c r="E2690" t="s">
        <v>31</v>
      </c>
      <c r="F2690" t="s">
        <v>33</v>
      </c>
      <c r="G2690">
        <v>0.28888888888888886</v>
      </c>
      <c r="H2690" s="1">
        <v>46072</v>
      </c>
      <c r="I2690">
        <v>2</v>
      </c>
      <c r="J2690">
        <v>1</v>
      </c>
      <c r="K2690">
        <v>4</v>
      </c>
      <c r="L2690">
        <v>4</v>
      </c>
      <c r="M2690" t="s">
        <v>5069</v>
      </c>
      <c r="N2690" t="s">
        <v>5069</v>
      </c>
      <c r="O2690">
        <v>1</v>
      </c>
      <c r="P2690">
        <v>1</v>
      </c>
    </row>
    <row r="2691" spans="1:16" x14ac:dyDescent="0.3">
      <c r="A2691" t="s">
        <v>1214</v>
      </c>
      <c r="B2691" s="1">
        <v>46072.292361111111</v>
      </c>
      <c r="C2691" t="s">
        <v>40</v>
      </c>
      <c r="D2691" t="s">
        <v>22</v>
      </c>
      <c r="E2691" t="s">
        <v>16</v>
      </c>
      <c r="F2691" t="s">
        <v>20</v>
      </c>
      <c r="G2691">
        <v>0.29236111111111113</v>
      </c>
      <c r="H2691" s="1">
        <v>46072</v>
      </c>
      <c r="I2691">
        <v>2</v>
      </c>
      <c r="J2691">
        <v>5</v>
      </c>
      <c r="K2691">
        <v>2</v>
      </c>
      <c r="L2691">
        <v>10</v>
      </c>
      <c r="M2691" t="s">
        <v>5071</v>
      </c>
      <c r="N2691" t="s">
        <v>5071</v>
      </c>
      <c r="O2691">
        <v>1</v>
      </c>
      <c r="P2691">
        <v>0</v>
      </c>
    </row>
    <row r="2692" spans="1:16" x14ac:dyDescent="0.3">
      <c r="A2692" t="s">
        <v>4132</v>
      </c>
      <c r="B2692" s="1">
        <v>46072.293749999997</v>
      </c>
      <c r="C2692" t="s">
        <v>47</v>
      </c>
      <c r="D2692" t="s">
        <v>18</v>
      </c>
      <c r="E2692" t="s">
        <v>19</v>
      </c>
      <c r="F2692" t="s">
        <v>10</v>
      </c>
      <c r="G2692">
        <v>0.29375000000000001</v>
      </c>
      <c r="H2692" s="1">
        <v>46072</v>
      </c>
      <c r="I2692">
        <v>2</v>
      </c>
      <c r="J2692">
        <v>1</v>
      </c>
      <c r="K2692">
        <v>2</v>
      </c>
      <c r="L2692">
        <v>2</v>
      </c>
      <c r="M2692" t="s">
        <v>5069</v>
      </c>
      <c r="N2692" t="s">
        <v>5069</v>
      </c>
      <c r="O2692">
        <v>1</v>
      </c>
      <c r="P2692">
        <v>0</v>
      </c>
    </row>
    <row r="2693" spans="1:16" x14ac:dyDescent="0.3">
      <c r="A2693" t="s">
        <v>871</v>
      </c>
      <c r="B2693" s="1">
        <v>46072.303472222222</v>
      </c>
      <c r="C2693" t="s">
        <v>26</v>
      </c>
      <c r="D2693" t="s">
        <v>22</v>
      </c>
      <c r="E2693" t="s">
        <v>19</v>
      </c>
      <c r="F2693" t="s">
        <v>10</v>
      </c>
      <c r="G2693">
        <v>0.3034722222222222</v>
      </c>
      <c r="H2693" s="1">
        <v>46072</v>
      </c>
      <c r="I2693">
        <v>2</v>
      </c>
      <c r="J2693">
        <v>3</v>
      </c>
      <c r="K2693">
        <v>2</v>
      </c>
      <c r="L2693">
        <v>6</v>
      </c>
      <c r="M2693" t="s">
        <v>5071</v>
      </c>
      <c r="N2693" t="s">
        <v>5071</v>
      </c>
      <c r="O2693">
        <v>1</v>
      </c>
      <c r="P2693">
        <v>0</v>
      </c>
    </row>
    <row r="2694" spans="1:16" x14ac:dyDescent="0.3">
      <c r="A2694" t="s">
        <v>1157</v>
      </c>
      <c r="B2694" s="1">
        <v>46072.329861111109</v>
      </c>
      <c r="C2694" t="s">
        <v>26</v>
      </c>
      <c r="D2694" t="s">
        <v>22</v>
      </c>
      <c r="E2694" t="s">
        <v>19</v>
      </c>
      <c r="F2694" t="s">
        <v>53</v>
      </c>
      <c r="G2694">
        <v>0.3298611111111111</v>
      </c>
      <c r="H2694" s="1">
        <v>46072</v>
      </c>
      <c r="I2694">
        <v>2</v>
      </c>
      <c r="J2694">
        <v>3</v>
      </c>
      <c r="K2694">
        <v>5</v>
      </c>
      <c r="L2694">
        <v>15</v>
      </c>
      <c r="M2694" t="s">
        <v>5073</v>
      </c>
      <c r="N2694" t="s">
        <v>5073</v>
      </c>
      <c r="O2694">
        <v>1</v>
      </c>
      <c r="P2694">
        <v>1</v>
      </c>
    </row>
    <row r="2695" spans="1:16" x14ac:dyDescent="0.3">
      <c r="A2695" t="s">
        <v>3598</v>
      </c>
      <c r="B2695" s="1">
        <v>46072.411805555559</v>
      </c>
      <c r="C2695" t="s">
        <v>35</v>
      </c>
      <c r="D2695" t="s">
        <v>15</v>
      </c>
      <c r="E2695" t="s">
        <v>16</v>
      </c>
      <c r="F2695" t="s">
        <v>20</v>
      </c>
      <c r="G2695">
        <v>0.41180555555555554</v>
      </c>
      <c r="H2695" s="1">
        <v>46072</v>
      </c>
      <c r="I2695">
        <v>2</v>
      </c>
      <c r="J2695">
        <v>1</v>
      </c>
      <c r="K2695">
        <v>2</v>
      </c>
      <c r="L2695">
        <v>2</v>
      </c>
      <c r="M2695" t="s">
        <v>5069</v>
      </c>
      <c r="N2695" t="s">
        <v>5069</v>
      </c>
      <c r="O2695">
        <v>1</v>
      </c>
      <c r="P2695">
        <v>0</v>
      </c>
    </row>
    <row r="2696" spans="1:16" x14ac:dyDescent="0.3">
      <c r="A2696" t="s">
        <v>3625</v>
      </c>
      <c r="B2696" s="1">
        <v>46072.44027777778</v>
      </c>
      <c r="C2696" t="s">
        <v>26</v>
      </c>
      <c r="D2696" t="s">
        <v>8</v>
      </c>
      <c r="E2696" t="s">
        <v>9</v>
      </c>
      <c r="F2696" t="s">
        <v>20</v>
      </c>
      <c r="G2696">
        <v>0.44027777777777777</v>
      </c>
      <c r="H2696" s="1">
        <v>46072</v>
      </c>
      <c r="I2696">
        <v>2</v>
      </c>
      <c r="J2696">
        <v>3</v>
      </c>
      <c r="K2696">
        <v>2</v>
      </c>
      <c r="L2696">
        <v>6</v>
      </c>
      <c r="M2696" t="s">
        <v>5071</v>
      </c>
      <c r="N2696" t="s">
        <v>5071</v>
      </c>
      <c r="O2696">
        <v>1</v>
      </c>
      <c r="P2696">
        <v>0</v>
      </c>
    </row>
    <row r="2697" spans="1:16" x14ac:dyDescent="0.3">
      <c r="A2697" t="s">
        <v>2813</v>
      </c>
      <c r="B2697" s="1">
        <v>46072.453472222223</v>
      </c>
      <c r="C2697" t="s">
        <v>7</v>
      </c>
      <c r="D2697" t="s">
        <v>15</v>
      </c>
      <c r="E2697" t="s">
        <v>31</v>
      </c>
      <c r="F2697" t="s">
        <v>53</v>
      </c>
      <c r="G2697">
        <v>0.45347222222222222</v>
      </c>
      <c r="H2697" s="1">
        <v>46072</v>
      </c>
      <c r="I2697">
        <v>2</v>
      </c>
      <c r="J2697">
        <v>3</v>
      </c>
      <c r="K2697">
        <v>5</v>
      </c>
      <c r="L2697">
        <v>15</v>
      </c>
      <c r="M2697" t="s">
        <v>5073</v>
      </c>
      <c r="N2697" t="s">
        <v>5073</v>
      </c>
      <c r="O2697">
        <v>1</v>
      </c>
      <c r="P2697">
        <v>1</v>
      </c>
    </row>
    <row r="2698" spans="1:16" x14ac:dyDescent="0.3">
      <c r="A2698" t="s">
        <v>3360</v>
      </c>
      <c r="B2698" s="1">
        <v>46072.460416666669</v>
      </c>
      <c r="C2698" t="s">
        <v>12</v>
      </c>
      <c r="D2698" t="s">
        <v>8</v>
      </c>
      <c r="E2698" t="s">
        <v>19</v>
      </c>
      <c r="F2698" t="s">
        <v>10</v>
      </c>
      <c r="G2698">
        <v>0.46041666666666664</v>
      </c>
      <c r="H2698" s="1">
        <v>46072</v>
      </c>
      <c r="I2698">
        <v>2</v>
      </c>
      <c r="J2698">
        <v>1</v>
      </c>
      <c r="K2698">
        <v>2</v>
      </c>
      <c r="L2698">
        <v>2</v>
      </c>
      <c r="M2698" t="s">
        <v>5069</v>
      </c>
      <c r="N2698" t="s">
        <v>5069</v>
      </c>
      <c r="O2698">
        <v>1</v>
      </c>
      <c r="P2698">
        <v>0</v>
      </c>
    </row>
    <row r="2699" spans="1:16" x14ac:dyDescent="0.3">
      <c r="A2699" t="s">
        <v>64</v>
      </c>
      <c r="B2699" s="1">
        <v>46072.484722222223</v>
      </c>
      <c r="C2699" t="s">
        <v>26</v>
      </c>
      <c r="D2699" t="s">
        <v>22</v>
      </c>
      <c r="E2699" t="s">
        <v>9</v>
      </c>
      <c r="F2699" t="s">
        <v>20</v>
      </c>
      <c r="G2699">
        <v>0.48472222222222222</v>
      </c>
      <c r="H2699" s="1">
        <v>46072</v>
      </c>
      <c r="I2699">
        <v>2</v>
      </c>
      <c r="J2699">
        <v>3</v>
      </c>
      <c r="K2699">
        <v>2</v>
      </c>
      <c r="L2699">
        <v>6</v>
      </c>
      <c r="M2699" t="s">
        <v>5071</v>
      </c>
      <c r="N2699" t="s">
        <v>5071</v>
      </c>
      <c r="O2699">
        <v>1</v>
      </c>
      <c r="P2699">
        <v>0</v>
      </c>
    </row>
    <row r="2700" spans="1:16" x14ac:dyDescent="0.3">
      <c r="A2700" t="s">
        <v>1321</v>
      </c>
      <c r="B2700" s="1">
        <v>46072.497916666667</v>
      </c>
      <c r="C2700" t="s">
        <v>35</v>
      </c>
      <c r="D2700" t="s">
        <v>18</v>
      </c>
      <c r="E2700" t="s">
        <v>9</v>
      </c>
      <c r="F2700" t="s">
        <v>13</v>
      </c>
      <c r="G2700">
        <v>0.49791666666666667</v>
      </c>
      <c r="H2700" s="1">
        <v>46072</v>
      </c>
      <c r="I2700">
        <v>2</v>
      </c>
      <c r="J2700">
        <v>1</v>
      </c>
      <c r="K2700">
        <v>1</v>
      </c>
      <c r="L2700">
        <v>1</v>
      </c>
      <c r="M2700" t="s">
        <v>5069</v>
      </c>
      <c r="N2700" t="s">
        <v>5069</v>
      </c>
      <c r="O2700">
        <v>1</v>
      </c>
      <c r="P2700">
        <v>0</v>
      </c>
    </row>
    <row r="2701" spans="1:16" x14ac:dyDescent="0.3">
      <c r="A2701" t="s">
        <v>2975</v>
      </c>
      <c r="B2701" s="1">
        <v>46072.499305555553</v>
      </c>
      <c r="C2701" t="s">
        <v>47</v>
      </c>
      <c r="D2701" t="s">
        <v>15</v>
      </c>
      <c r="E2701" t="s">
        <v>19</v>
      </c>
      <c r="F2701" t="s">
        <v>10</v>
      </c>
      <c r="G2701">
        <v>0.49930555555555556</v>
      </c>
      <c r="H2701" s="1">
        <v>46072</v>
      </c>
      <c r="I2701">
        <v>2</v>
      </c>
      <c r="J2701">
        <v>1</v>
      </c>
      <c r="K2701">
        <v>2</v>
      </c>
      <c r="L2701">
        <v>2</v>
      </c>
      <c r="M2701" t="s">
        <v>5069</v>
      </c>
      <c r="N2701" t="s">
        <v>5069</v>
      </c>
      <c r="O2701">
        <v>1</v>
      </c>
      <c r="P2701">
        <v>0</v>
      </c>
    </row>
    <row r="2702" spans="1:16" x14ac:dyDescent="0.3">
      <c r="A2702" t="s">
        <v>1827</v>
      </c>
      <c r="B2702" s="1">
        <v>46072.5625</v>
      </c>
      <c r="C2702" t="s">
        <v>7</v>
      </c>
      <c r="D2702" t="s">
        <v>8</v>
      </c>
      <c r="E2702" t="s">
        <v>19</v>
      </c>
      <c r="F2702" t="s">
        <v>20</v>
      </c>
      <c r="G2702">
        <v>0.5625</v>
      </c>
      <c r="H2702" s="1">
        <v>46072</v>
      </c>
      <c r="I2702">
        <v>2</v>
      </c>
      <c r="J2702">
        <v>3</v>
      </c>
      <c r="K2702">
        <v>2</v>
      </c>
      <c r="L2702">
        <v>6</v>
      </c>
      <c r="M2702" t="s">
        <v>5071</v>
      </c>
      <c r="N2702" t="s">
        <v>5071</v>
      </c>
      <c r="O2702">
        <v>1</v>
      </c>
      <c r="P2702">
        <v>0</v>
      </c>
    </row>
    <row r="2703" spans="1:16" x14ac:dyDescent="0.3">
      <c r="A2703" t="s">
        <v>84</v>
      </c>
      <c r="B2703" s="1">
        <v>46072.563888888886</v>
      </c>
      <c r="C2703" t="s">
        <v>7</v>
      </c>
      <c r="D2703" t="s">
        <v>22</v>
      </c>
      <c r="E2703" t="s">
        <v>19</v>
      </c>
      <c r="F2703" t="s">
        <v>20</v>
      </c>
      <c r="G2703">
        <v>0.56388888888888888</v>
      </c>
      <c r="H2703" s="1">
        <v>46072</v>
      </c>
      <c r="I2703">
        <v>2</v>
      </c>
      <c r="J2703">
        <v>3</v>
      </c>
      <c r="K2703">
        <v>2</v>
      </c>
      <c r="L2703">
        <v>6</v>
      </c>
      <c r="M2703" t="s">
        <v>5071</v>
      </c>
      <c r="N2703" t="s">
        <v>5071</v>
      </c>
      <c r="O2703">
        <v>1</v>
      </c>
      <c r="P2703">
        <v>0</v>
      </c>
    </row>
    <row r="2704" spans="1:16" x14ac:dyDescent="0.3">
      <c r="A2704" t="s">
        <v>1274</v>
      </c>
      <c r="B2704" s="1">
        <v>46072.611111111109</v>
      </c>
      <c r="C2704" t="s">
        <v>47</v>
      </c>
      <c r="D2704" t="s">
        <v>15</v>
      </c>
      <c r="E2704" t="s">
        <v>31</v>
      </c>
      <c r="F2704" t="s">
        <v>20</v>
      </c>
      <c r="G2704">
        <v>0.61111111111111116</v>
      </c>
      <c r="H2704" s="1">
        <v>46072</v>
      </c>
      <c r="I2704">
        <v>2</v>
      </c>
      <c r="J2704">
        <v>1</v>
      </c>
      <c r="K2704">
        <v>2</v>
      </c>
      <c r="L2704">
        <v>2</v>
      </c>
      <c r="M2704" t="s">
        <v>5069</v>
      </c>
      <c r="N2704" t="s">
        <v>5069</v>
      </c>
      <c r="O2704">
        <v>1</v>
      </c>
      <c r="P2704">
        <v>0</v>
      </c>
    </row>
    <row r="2705" spans="1:16" x14ac:dyDescent="0.3">
      <c r="A2705" t="s">
        <v>4562</v>
      </c>
      <c r="B2705" s="1">
        <v>46072.613888888889</v>
      </c>
      <c r="C2705" t="s">
        <v>7</v>
      </c>
      <c r="D2705" t="s">
        <v>8</v>
      </c>
      <c r="E2705" t="s">
        <v>19</v>
      </c>
      <c r="F2705" t="s">
        <v>10</v>
      </c>
      <c r="G2705">
        <v>0.61388888888888893</v>
      </c>
      <c r="H2705" s="1">
        <v>46072</v>
      </c>
      <c r="I2705">
        <v>2</v>
      </c>
      <c r="J2705">
        <v>3</v>
      </c>
      <c r="K2705">
        <v>2</v>
      </c>
      <c r="L2705">
        <v>6</v>
      </c>
      <c r="M2705" t="s">
        <v>5071</v>
      </c>
      <c r="N2705" t="s">
        <v>5071</v>
      </c>
      <c r="O2705">
        <v>1</v>
      </c>
      <c r="P2705">
        <v>0</v>
      </c>
    </row>
    <row r="2706" spans="1:16" x14ac:dyDescent="0.3">
      <c r="A2706" t="s">
        <v>4496</v>
      </c>
      <c r="B2706" s="1">
        <v>46072.621527777781</v>
      </c>
      <c r="C2706" t="s">
        <v>40</v>
      </c>
      <c r="D2706" t="s">
        <v>15</v>
      </c>
      <c r="E2706" t="s">
        <v>16</v>
      </c>
      <c r="F2706" t="s">
        <v>10</v>
      </c>
      <c r="G2706">
        <v>0.62152777777777779</v>
      </c>
      <c r="H2706" s="1">
        <v>46072</v>
      </c>
      <c r="I2706">
        <v>2</v>
      </c>
      <c r="J2706">
        <v>5</v>
      </c>
      <c r="K2706">
        <v>2</v>
      </c>
      <c r="L2706">
        <v>10</v>
      </c>
      <c r="M2706" t="s">
        <v>5071</v>
      </c>
      <c r="N2706" t="s">
        <v>5071</v>
      </c>
      <c r="O2706">
        <v>1</v>
      </c>
      <c r="P2706">
        <v>0</v>
      </c>
    </row>
    <row r="2707" spans="1:16" x14ac:dyDescent="0.3">
      <c r="A2707" t="s">
        <v>3888</v>
      </c>
      <c r="B2707" s="1">
        <v>46072.62222222222</v>
      </c>
      <c r="C2707" t="s">
        <v>47</v>
      </c>
      <c r="D2707" t="s">
        <v>15</v>
      </c>
      <c r="E2707" t="s">
        <v>9</v>
      </c>
      <c r="F2707" t="s">
        <v>10</v>
      </c>
      <c r="G2707">
        <v>0.62222222222222223</v>
      </c>
      <c r="H2707" s="1">
        <v>46072</v>
      </c>
      <c r="I2707">
        <v>2</v>
      </c>
      <c r="J2707">
        <v>1</v>
      </c>
      <c r="K2707">
        <v>2</v>
      </c>
      <c r="L2707">
        <v>2</v>
      </c>
      <c r="M2707" t="s">
        <v>5069</v>
      </c>
      <c r="N2707" t="s">
        <v>5069</v>
      </c>
      <c r="O2707">
        <v>1</v>
      </c>
      <c r="P2707">
        <v>0</v>
      </c>
    </row>
    <row r="2708" spans="1:16" x14ac:dyDescent="0.3">
      <c r="A2708" t="s">
        <v>1019</v>
      </c>
      <c r="B2708" s="1">
        <v>46072.628472222219</v>
      </c>
      <c r="C2708" t="s">
        <v>7</v>
      </c>
      <c r="D2708" t="s">
        <v>15</v>
      </c>
      <c r="E2708" t="s">
        <v>9</v>
      </c>
      <c r="F2708" t="s">
        <v>20</v>
      </c>
      <c r="G2708">
        <v>0.62847222222222221</v>
      </c>
      <c r="H2708" s="1">
        <v>46072</v>
      </c>
      <c r="I2708">
        <v>2</v>
      </c>
      <c r="J2708">
        <v>3</v>
      </c>
      <c r="K2708">
        <v>2</v>
      </c>
      <c r="L2708">
        <v>6</v>
      </c>
      <c r="M2708" t="s">
        <v>5071</v>
      </c>
      <c r="N2708" t="s">
        <v>5071</v>
      </c>
      <c r="O2708">
        <v>1</v>
      </c>
      <c r="P2708">
        <v>0</v>
      </c>
    </row>
    <row r="2709" spans="1:16" x14ac:dyDescent="0.3">
      <c r="A2709" t="s">
        <v>3475</v>
      </c>
      <c r="B2709" s="1">
        <v>46072.719444444447</v>
      </c>
      <c r="C2709" t="s">
        <v>35</v>
      </c>
      <c r="D2709" t="s">
        <v>15</v>
      </c>
      <c r="E2709" t="s">
        <v>16</v>
      </c>
      <c r="F2709" t="s">
        <v>10</v>
      </c>
      <c r="G2709">
        <v>0.71944444444444444</v>
      </c>
      <c r="H2709" s="1">
        <v>46072</v>
      </c>
      <c r="I2709">
        <v>2</v>
      </c>
      <c r="J2709">
        <v>1</v>
      </c>
      <c r="K2709">
        <v>2</v>
      </c>
      <c r="L2709">
        <v>2</v>
      </c>
      <c r="M2709" t="s">
        <v>5069</v>
      </c>
      <c r="N2709" t="s">
        <v>5069</v>
      </c>
      <c r="O2709">
        <v>1</v>
      </c>
      <c r="P2709">
        <v>0</v>
      </c>
    </row>
    <row r="2710" spans="1:16" x14ac:dyDescent="0.3">
      <c r="A2710" t="s">
        <v>932</v>
      </c>
      <c r="B2710" s="1">
        <v>46072.720138888886</v>
      </c>
      <c r="C2710" t="s">
        <v>26</v>
      </c>
      <c r="D2710" t="s">
        <v>22</v>
      </c>
      <c r="E2710" t="s">
        <v>31</v>
      </c>
      <c r="F2710" t="s">
        <v>20</v>
      </c>
      <c r="G2710">
        <v>0.72013888888888888</v>
      </c>
      <c r="H2710" s="1">
        <v>46072</v>
      </c>
      <c r="I2710">
        <v>2</v>
      </c>
      <c r="J2710">
        <v>3</v>
      </c>
      <c r="K2710">
        <v>2</v>
      </c>
      <c r="L2710">
        <v>6</v>
      </c>
      <c r="M2710" t="s">
        <v>5071</v>
      </c>
      <c r="N2710" t="s">
        <v>5071</v>
      </c>
      <c r="O2710">
        <v>1</v>
      </c>
      <c r="P2710">
        <v>0</v>
      </c>
    </row>
    <row r="2711" spans="1:16" x14ac:dyDescent="0.3">
      <c r="A2711" t="s">
        <v>4681</v>
      </c>
      <c r="B2711" s="1">
        <v>46072.724999999999</v>
      </c>
      <c r="C2711" t="s">
        <v>47</v>
      </c>
      <c r="D2711" t="s">
        <v>15</v>
      </c>
      <c r="E2711" t="s">
        <v>16</v>
      </c>
      <c r="F2711" t="s">
        <v>20</v>
      </c>
      <c r="G2711">
        <v>0.72499999999999998</v>
      </c>
      <c r="H2711" s="1">
        <v>46072</v>
      </c>
      <c r="I2711">
        <v>2</v>
      </c>
      <c r="J2711">
        <v>1</v>
      </c>
      <c r="K2711">
        <v>2</v>
      </c>
      <c r="L2711">
        <v>2</v>
      </c>
      <c r="M2711" t="s">
        <v>5069</v>
      </c>
      <c r="N2711" t="s">
        <v>5069</v>
      </c>
      <c r="O2711">
        <v>1</v>
      </c>
      <c r="P2711">
        <v>0</v>
      </c>
    </row>
    <row r="2712" spans="1:16" x14ac:dyDescent="0.3">
      <c r="A2712" t="s">
        <v>4665</v>
      </c>
      <c r="B2712" s="1">
        <v>46072.73541666667</v>
      </c>
      <c r="C2712" t="s">
        <v>7</v>
      </c>
      <c r="D2712" t="s">
        <v>22</v>
      </c>
      <c r="E2712" t="s">
        <v>19</v>
      </c>
      <c r="F2712" t="s">
        <v>10</v>
      </c>
      <c r="G2712">
        <v>0.73541666666666672</v>
      </c>
      <c r="H2712" s="1">
        <v>46072</v>
      </c>
      <c r="I2712">
        <v>2</v>
      </c>
      <c r="J2712">
        <v>3</v>
      </c>
      <c r="K2712">
        <v>2</v>
      </c>
      <c r="L2712">
        <v>6</v>
      </c>
      <c r="M2712" t="s">
        <v>5071</v>
      </c>
      <c r="N2712" t="s">
        <v>5071</v>
      </c>
      <c r="O2712">
        <v>1</v>
      </c>
      <c r="P2712">
        <v>0</v>
      </c>
    </row>
    <row r="2713" spans="1:16" x14ac:dyDescent="0.3">
      <c r="A2713" t="s">
        <v>169</v>
      </c>
      <c r="B2713" s="1">
        <v>46072.742361111108</v>
      </c>
      <c r="C2713" t="s">
        <v>7</v>
      </c>
      <c r="D2713" t="s">
        <v>15</v>
      </c>
      <c r="E2713" t="s">
        <v>19</v>
      </c>
      <c r="F2713" t="s">
        <v>20</v>
      </c>
      <c r="G2713">
        <v>0.74236111111111114</v>
      </c>
      <c r="H2713" s="1">
        <v>46072</v>
      </c>
      <c r="I2713">
        <v>2</v>
      </c>
      <c r="J2713">
        <v>3</v>
      </c>
      <c r="K2713">
        <v>2</v>
      </c>
      <c r="L2713">
        <v>6</v>
      </c>
      <c r="M2713" t="s">
        <v>5071</v>
      </c>
      <c r="N2713" t="s">
        <v>5071</v>
      </c>
      <c r="O2713">
        <v>1</v>
      </c>
      <c r="P2713">
        <v>0</v>
      </c>
    </row>
    <row r="2714" spans="1:16" x14ac:dyDescent="0.3">
      <c r="A2714" t="s">
        <v>478</v>
      </c>
      <c r="B2714" s="1">
        <v>46072.768055555556</v>
      </c>
      <c r="C2714" t="s">
        <v>7</v>
      </c>
      <c r="D2714" t="s">
        <v>18</v>
      </c>
      <c r="E2714" t="s">
        <v>19</v>
      </c>
      <c r="F2714" t="s">
        <v>20</v>
      </c>
      <c r="G2714">
        <v>0.7680555555555556</v>
      </c>
      <c r="H2714" s="1">
        <v>46072</v>
      </c>
      <c r="I2714">
        <v>2</v>
      </c>
      <c r="J2714">
        <v>3</v>
      </c>
      <c r="K2714">
        <v>2</v>
      </c>
      <c r="L2714">
        <v>6</v>
      </c>
      <c r="M2714" t="s">
        <v>5071</v>
      </c>
      <c r="N2714" t="s">
        <v>5071</v>
      </c>
      <c r="O2714">
        <v>1</v>
      </c>
      <c r="P2714">
        <v>0</v>
      </c>
    </row>
    <row r="2715" spans="1:16" x14ac:dyDescent="0.3">
      <c r="A2715" t="s">
        <v>4366</v>
      </c>
      <c r="B2715" s="1">
        <v>46072.82708333333</v>
      </c>
      <c r="C2715" t="s">
        <v>7</v>
      </c>
      <c r="D2715" t="s">
        <v>8</v>
      </c>
      <c r="E2715" t="s">
        <v>19</v>
      </c>
      <c r="F2715" t="s">
        <v>20</v>
      </c>
      <c r="G2715">
        <v>0.82708333333333328</v>
      </c>
      <c r="H2715" s="1">
        <v>46072</v>
      </c>
      <c r="I2715">
        <v>2</v>
      </c>
      <c r="J2715">
        <v>3</v>
      </c>
      <c r="K2715">
        <v>2</v>
      </c>
      <c r="L2715">
        <v>6</v>
      </c>
      <c r="M2715" t="s">
        <v>5071</v>
      </c>
      <c r="N2715" t="s">
        <v>5071</v>
      </c>
      <c r="O2715">
        <v>1</v>
      </c>
      <c r="P2715">
        <v>0</v>
      </c>
    </row>
    <row r="2716" spans="1:16" x14ac:dyDescent="0.3">
      <c r="A2716" t="s">
        <v>735</v>
      </c>
      <c r="B2716" s="1">
        <v>46072.828472222223</v>
      </c>
      <c r="C2716" t="s">
        <v>7</v>
      </c>
      <c r="D2716" t="s">
        <v>15</v>
      </c>
      <c r="E2716" t="s">
        <v>19</v>
      </c>
      <c r="F2716" t="s">
        <v>20</v>
      </c>
      <c r="G2716">
        <v>0.82847222222222228</v>
      </c>
      <c r="H2716" s="1">
        <v>46072</v>
      </c>
      <c r="I2716">
        <v>2</v>
      </c>
      <c r="J2716">
        <v>3</v>
      </c>
      <c r="K2716">
        <v>2</v>
      </c>
      <c r="L2716">
        <v>6</v>
      </c>
      <c r="M2716" t="s">
        <v>5071</v>
      </c>
      <c r="N2716" t="s">
        <v>5071</v>
      </c>
      <c r="O2716">
        <v>1</v>
      </c>
      <c r="P2716">
        <v>0</v>
      </c>
    </row>
    <row r="2717" spans="1:16" x14ac:dyDescent="0.3">
      <c r="A2717" t="s">
        <v>2200</v>
      </c>
      <c r="B2717" s="1">
        <v>46072.831944444442</v>
      </c>
      <c r="C2717" t="s">
        <v>12</v>
      </c>
      <c r="D2717" t="s">
        <v>8</v>
      </c>
      <c r="E2717" t="s">
        <v>9</v>
      </c>
      <c r="F2717" t="s">
        <v>33</v>
      </c>
      <c r="G2717">
        <v>0.83194444444444449</v>
      </c>
      <c r="H2717" s="1">
        <v>46072</v>
      </c>
      <c r="I2717">
        <v>2</v>
      </c>
      <c r="J2717">
        <v>1</v>
      </c>
      <c r="K2717">
        <v>4</v>
      </c>
      <c r="L2717">
        <v>4</v>
      </c>
      <c r="M2717" t="s">
        <v>5069</v>
      </c>
      <c r="N2717" t="s">
        <v>5069</v>
      </c>
      <c r="O2717">
        <v>1</v>
      </c>
      <c r="P2717">
        <v>1</v>
      </c>
    </row>
    <row r="2718" spans="1:16" x14ac:dyDescent="0.3">
      <c r="A2718" t="s">
        <v>909</v>
      </c>
      <c r="B2718" s="1">
        <v>46072.84375</v>
      </c>
      <c r="C2718" t="s">
        <v>26</v>
      </c>
      <c r="D2718" t="s">
        <v>22</v>
      </c>
      <c r="E2718" t="s">
        <v>16</v>
      </c>
      <c r="F2718" t="s">
        <v>10</v>
      </c>
      <c r="G2718">
        <v>0.84375</v>
      </c>
      <c r="H2718" s="1">
        <v>46072</v>
      </c>
      <c r="I2718">
        <v>2</v>
      </c>
      <c r="J2718">
        <v>3</v>
      </c>
      <c r="K2718">
        <v>2</v>
      </c>
      <c r="L2718">
        <v>6</v>
      </c>
      <c r="M2718" t="s">
        <v>5071</v>
      </c>
      <c r="N2718" t="s">
        <v>5071</v>
      </c>
      <c r="O2718">
        <v>1</v>
      </c>
      <c r="P2718">
        <v>0</v>
      </c>
    </row>
    <row r="2719" spans="1:16" x14ac:dyDescent="0.3">
      <c r="A2719" t="s">
        <v>243</v>
      </c>
      <c r="B2719" s="1">
        <v>46072.845138888886</v>
      </c>
      <c r="C2719" t="s">
        <v>35</v>
      </c>
      <c r="D2719" t="s">
        <v>22</v>
      </c>
      <c r="E2719" t="s">
        <v>16</v>
      </c>
      <c r="F2719" t="s">
        <v>20</v>
      </c>
      <c r="G2719">
        <v>0.84513888888888888</v>
      </c>
      <c r="H2719" s="1">
        <v>46072</v>
      </c>
      <c r="I2719">
        <v>2</v>
      </c>
      <c r="J2719">
        <v>1</v>
      </c>
      <c r="K2719">
        <v>2</v>
      </c>
      <c r="L2719">
        <v>2</v>
      </c>
      <c r="M2719" t="s">
        <v>5069</v>
      </c>
      <c r="N2719" t="s">
        <v>5069</v>
      </c>
      <c r="O2719">
        <v>1</v>
      </c>
      <c r="P2719">
        <v>0</v>
      </c>
    </row>
    <row r="2720" spans="1:16" x14ac:dyDescent="0.3">
      <c r="A2720" t="s">
        <v>3272</v>
      </c>
      <c r="B2720" s="1">
        <v>46072.848611111112</v>
      </c>
      <c r="C2720" t="s">
        <v>7</v>
      </c>
      <c r="D2720" t="s">
        <v>15</v>
      </c>
      <c r="E2720" t="s">
        <v>19</v>
      </c>
      <c r="F2720" t="s">
        <v>10</v>
      </c>
      <c r="G2720">
        <v>0.84861111111111109</v>
      </c>
      <c r="H2720" s="1">
        <v>46072</v>
      </c>
      <c r="I2720">
        <v>2</v>
      </c>
      <c r="J2720">
        <v>3</v>
      </c>
      <c r="K2720">
        <v>2</v>
      </c>
      <c r="L2720">
        <v>6</v>
      </c>
      <c r="M2720" t="s">
        <v>5071</v>
      </c>
      <c r="N2720" t="s">
        <v>5071</v>
      </c>
      <c r="O2720">
        <v>1</v>
      </c>
      <c r="P2720">
        <v>0</v>
      </c>
    </row>
    <row r="2721" spans="1:16" x14ac:dyDescent="0.3">
      <c r="A2721" t="s">
        <v>2961</v>
      </c>
      <c r="B2721" s="1">
        <v>46072.875</v>
      </c>
      <c r="C2721" t="s">
        <v>12</v>
      </c>
      <c r="D2721" t="s">
        <v>15</v>
      </c>
      <c r="E2721" t="s">
        <v>31</v>
      </c>
      <c r="F2721" t="s">
        <v>33</v>
      </c>
      <c r="G2721">
        <v>0.875</v>
      </c>
      <c r="H2721" s="1">
        <v>46072</v>
      </c>
      <c r="I2721">
        <v>2</v>
      </c>
      <c r="J2721">
        <v>1</v>
      </c>
      <c r="K2721">
        <v>4</v>
      </c>
      <c r="L2721">
        <v>4</v>
      </c>
      <c r="M2721" t="s">
        <v>5069</v>
      </c>
      <c r="N2721" t="s">
        <v>5069</v>
      </c>
      <c r="O2721">
        <v>1</v>
      </c>
      <c r="P2721">
        <v>1</v>
      </c>
    </row>
    <row r="2722" spans="1:16" x14ac:dyDescent="0.3">
      <c r="A2722" t="s">
        <v>1503</v>
      </c>
      <c r="B2722" s="1">
        <v>46072.878472222219</v>
      </c>
      <c r="C2722" t="s">
        <v>7</v>
      </c>
      <c r="D2722" t="s">
        <v>22</v>
      </c>
      <c r="E2722" t="s">
        <v>19</v>
      </c>
      <c r="F2722" t="s">
        <v>20</v>
      </c>
      <c r="G2722">
        <v>0.87847222222222221</v>
      </c>
      <c r="H2722" s="1">
        <v>46072</v>
      </c>
      <c r="I2722">
        <v>2</v>
      </c>
      <c r="J2722">
        <v>3</v>
      </c>
      <c r="K2722">
        <v>2</v>
      </c>
      <c r="L2722">
        <v>6</v>
      </c>
      <c r="M2722" t="s">
        <v>5071</v>
      </c>
      <c r="N2722" t="s">
        <v>5071</v>
      </c>
      <c r="O2722">
        <v>1</v>
      </c>
      <c r="P2722">
        <v>0</v>
      </c>
    </row>
    <row r="2723" spans="1:16" x14ac:dyDescent="0.3">
      <c r="A2723" t="s">
        <v>126</v>
      </c>
      <c r="B2723" s="1">
        <v>46072.90347222222</v>
      </c>
      <c r="C2723" t="s">
        <v>47</v>
      </c>
      <c r="D2723" t="s">
        <v>18</v>
      </c>
      <c r="E2723" t="s">
        <v>16</v>
      </c>
      <c r="F2723" t="s">
        <v>10</v>
      </c>
      <c r="G2723">
        <v>0.90347222222222223</v>
      </c>
      <c r="H2723" s="1">
        <v>46072</v>
      </c>
      <c r="I2723">
        <v>2</v>
      </c>
      <c r="J2723">
        <v>1</v>
      </c>
      <c r="K2723">
        <v>2</v>
      </c>
      <c r="L2723">
        <v>2</v>
      </c>
      <c r="M2723" t="s">
        <v>5069</v>
      </c>
      <c r="N2723" t="s">
        <v>5069</v>
      </c>
      <c r="O2723">
        <v>1</v>
      </c>
      <c r="P2723">
        <v>0</v>
      </c>
    </row>
    <row r="2724" spans="1:16" x14ac:dyDescent="0.3">
      <c r="A2724" t="s">
        <v>3038</v>
      </c>
      <c r="B2724" s="1">
        <v>46072.926388888889</v>
      </c>
      <c r="C2724" t="s">
        <v>7</v>
      </c>
      <c r="D2724" t="s">
        <v>15</v>
      </c>
      <c r="E2724" t="s">
        <v>19</v>
      </c>
      <c r="F2724" t="s">
        <v>33</v>
      </c>
      <c r="G2724">
        <v>0.92638888888888893</v>
      </c>
      <c r="H2724" s="1">
        <v>46072</v>
      </c>
      <c r="I2724">
        <v>2</v>
      </c>
      <c r="J2724">
        <v>3</v>
      </c>
      <c r="K2724">
        <v>4</v>
      </c>
      <c r="L2724">
        <v>12</v>
      </c>
      <c r="M2724" t="s">
        <v>5073</v>
      </c>
      <c r="N2724" t="s">
        <v>5073</v>
      </c>
      <c r="O2724">
        <v>1</v>
      </c>
      <c r="P2724">
        <v>1</v>
      </c>
    </row>
    <row r="2725" spans="1:16" x14ac:dyDescent="0.3">
      <c r="A2725" t="s">
        <v>859</v>
      </c>
      <c r="B2725" s="1">
        <v>46072.978472222225</v>
      </c>
      <c r="C2725" t="s">
        <v>7</v>
      </c>
      <c r="D2725" t="s">
        <v>18</v>
      </c>
      <c r="E2725" t="s">
        <v>19</v>
      </c>
      <c r="F2725" t="s">
        <v>20</v>
      </c>
      <c r="G2725">
        <v>0.97847222222222219</v>
      </c>
      <c r="H2725" s="1">
        <v>46072</v>
      </c>
      <c r="I2725">
        <v>2</v>
      </c>
      <c r="J2725">
        <v>3</v>
      </c>
      <c r="K2725">
        <v>2</v>
      </c>
      <c r="L2725">
        <v>6</v>
      </c>
      <c r="M2725" t="s">
        <v>5071</v>
      </c>
      <c r="N2725" t="s">
        <v>5071</v>
      </c>
      <c r="O2725">
        <v>1</v>
      </c>
      <c r="P2725">
        <v>0</v>
      </c>
    </row>
    <row r="2726" spans="1:16" x14ac:dyDescent="0.3">
      <c r="A2726" t="s">
        <v>3676</v>
      </c>
      <c r="B2726" s="1">
        <v>46073.036805555559</v>
      </c>
      <c r="C2726" t="s">
        <v>7</v>
      </c>
      <c r="D2726" t="s">
        <v>18</v>
      </c>
      <c r="E2726" t="s">
        <v>19</v>
      </c>
      <c r="F2726" t="s">
        <v>10</v>
      </c>
      <c r="G2726">
        <v>3.6805555555555557E-2</v>
      </c>
      <c r="H2726" s="1">
        <v>46073</v>
      </c>
      <c r="I2726">
        <v>2</v>
      </c>
      <c r="J2726">
        <v>3</v>
      </c>
      <c r="K2726">
        <v>2</v>
      </c>
      <c r="L2726">
        <v>6</v>
      </c>
      <c r="M2726" t="s">
        <v>5071</v>
      </c>
      <c r="N2726" t="s">
        <v>5071</v>
      </c>
      <c r="O2726">
        <v>1</v>
      </c>
      <c r="P2726">
        <v>0</v>
      </c>
    </row>
    <row r="2727" spans="1:16" x14ac:dyDescent="0.3">
      <c r="A2727" t="s">
        <v>3795</v>
      </c>
      <c r="B2727" s="1">
        <v>46073.058333333334</v>
      </c>
      <c r="C2727" t="s">
        <v>7</v>
      </c>
      <c r="D2727" t="s">
        <v>22</v>
      </c>
      <c r="E2727" t="s">
        <v>19</v>
      </c>
      <c r="F2727" t="s">
        <v>10</v>
      </c>
      <c r="G2727">
        <v>5.8333333333333334E-2</v>
      </c>
      <c r="H2727" s="1">
        <v>46073</v>
      </c>
      <c r="I2727">
        <v>2</v>
      </c>
      <c r="J2727">
        <v>3</v>
      </c>
      <c r="K2727">
        <v>2</v>
      </c>
      <c r="L2727">
        <v>6</v>
      </c>
      <c r="M2727" t="s">
        <v>5071</v>
      </c>
      <c r="N2727" t="s">
        <v>5071</v>
      </c>
      <c r="O2727">
        <v>1</v>
      </c>
      <c r="P2727">
        <v>0</v>
      </c>
    </row>
    <row r="2728" spans="1:16" x14ac:dyDescent="0.3">
      <c r="A2728" t="s">
        <v>2222</v>
      </c>
      <c r="B2728" s="1">
        <v>46073.071527777778</v>
      </c>
      <c r="C2728" t="s">
        <v>7</v>
      </c>
      <c r="D2728" t="s">
        <v>15</v>
      </c>
      <c r="E2728" t="s">
        <v>19</v>
      </c>
      <c r="F2728" t="s">
        <v>20</v>
      </c>
      <c r="G2728">
        <v>7.1527777777777773E-2</v>
      </c>
      <c r="H2728" s="1">
        <v>46073</v>
      </c>
      <c r="I2728">
        <v>2</v>
      </c>
      <c r="J2728">
        <v>3</v>
      </c>
      <c r="K2728">
        <v>2</v>
      </c>
      <c r="L2728">
        <v>6</v>
      </c>
      <c r="M2728" t="s">
        <v>5071</v>
      </c>
      <c r="N2728" t="s">
        <v>5071</v>
      </c>
      <c r="O2728">
        <v>1</v>
      </c>
      <c r="P2728">
        <v>0</v>
      </c>
    </row>
    <row r="2729" spans="1:16" x14ac:dyDescent="0.3">
      <c r="A2729" t="s">
        <v>1096</v>
      </c>
      <c r="B2729" s="1">
        <v>46073.074305555558</v>
      </c>
      <c r="C2729" t="s">
        <v>7</v>
      </c>
      <c r="D2729" t="s">
        <v>8</v>
      </c>
      <c r="E2729" t="s">
        <v>19</v>
      </c>
      <c r="F2729" t="s">
        <v>10</v>
      </c>
      <c r="G2729">
        <v>7.4305555555555555E-2</v>
      </c>
      <c r="H2729" s="1">
        <v>46073</v>
      </c>
      <c r="I2729">
        <v>2</v>
      </c>
      <c r="J2729">
        <v>3</v>
      </c>
      <c r="K2729">
        <v>2</v>
      </c>
      <c r="L2729">
        <v>6</v>
      </c>
      <c r="M2729" t="s">
        <v>5071</v>
      </c>
      <c r="N2729" t="s">
        <v>5071</v>
      </c>
      <c r="O2729">
        <v>1</v>
      </c>
      <c r="P2729">
        <v>0</v>
      </c>
    </row>
    <row r="2730" spans="1:16" x14ac:dyDescent="0.3">
      <c r="A2730" t="s">
        <v>1538</v>
      </c>
      <c r="B2730" s="1">
        <v>46073.095138888886</v>
      </c>
      <c r="C2730" t="s">
        <v>7</v>
      </c>
      <c r="D2730" t="s">
        <v>22</v>
      </c>
      <c r="E2730" t="s">
        <v>19</v>
      </c>
      <c r="F2730" t="s">
        <v>10</v>
      </c>
      <c r="G2730">
        <v>9.5138888888888884E-2</v>
      </c>
      <c r="H2730" s="1">
        <v>46073</v>
      </c>
      <c r="I2730">
        <v>2</v>
      </c>
      <c r="J2730">
        <v>3</v>
      </c>
      <c r="K2730">
        <v>2</v>
      </c>
      <c r="L2730">
        <v>6</v>
      </c>
      <c r="M2730" t="s">
        <v>5071</v>
      </c>
      <c r="N2730" t="s">
        <v>5071</v>
      </c>
      <c r="O2730">
        <v>1</v>
      </c>
      <c r="P2730">
        <v>0</v>
      </c>
    </row>
    <row r="2731" spans="1:16" x14ac:dyDescent="0.3">
      <c r="A2731" t="s">
        <v>2173</v>
      </c>
      <c r="B2731" s="1">
        <v>46073.104166666664</v>
      </c>
      <c r="C2731" t="s">
        <v>26</v>
      </c>
      <c r="D2731" t="s">
        <v>22</v>
      </c>
      <c r="E2731" t="s">
        <v>16</v>
      </c>
      <c r="F2731" t="s">
        <v>10</v>
      </c>
      <c r="G2731">
        <v>0.10416666666666667</v>
      </c>
      <c r="H2731" s="1">
        <v>46073</v>
      </c>
      <c r="I2731">
        <v>2</v>
      </c>
      <c r="J2731">
        <v>3</v>
      </c>
      <c r="K2731">
        <v>2</v>
      </c>
      <c r="L2731">
        <v>6</v>
      </c>
      <c r="M2731" t="s">
        <v>5071</v>
      </c>
      <c r="N2731" t="s">
        <v>5071</v>
      </c>
      <c r="O2731">
        <v>1</v>
      </c>
      <c r="P2731">
        <v>0</v>
      </c>
    </row>
    <row r="2732" spans="1:16" x14ac:dyDescent="0.3">
      <c r="A2732" t="s">
        <v>4730</v>
      </c>
      <c r="B2732" s="1">
        <v>46073.119444444441</v>
      </c>
      <c r="C2732" t="s">
        <v>7</v>
      </c>
      <c r="D2732" t="s">
        <v>18</v>
      </c>
      <c r="E2732" t="s">
        <v>19</v>
      </c>
      <c r="F2732" t="s">
        <v>20</v>
      </c>
      <c r="G2732">
        <v>0.11944444444444445</v>
      </c>
      <c r="H2732" s="1">
        <v>46073</v>
      </c>
      <c r="I2732">
        <v>2</v>
      </c>
      <c r="J2732">
        <v>3</v>
      </c>
      <c r="K2732">
        <v>2</v>
      </c>
      <c r="L2732">
        <v>6</v>
      </c>
      <c r="M2732" t="s">
        <v>5071</v>
      </c>
      <c r="N2732" t="s">
        <v>5071</v>
      </c>
      <c r="O2732">
        <v>1</v>
      </c>
      <c r="P2732">
        <v>0</v>
      </c>
    </row>
    <row r="2733" spans="1:16" x14ac:dyDescent="0.3">
      <c r="A2733" t="s">
        <v>4479</v>
      </c>
      <c r="B2733" s="1">
        <v>46073.147222222222</v>
      </c>
      <c r="C2733" t="s">
        <v>35</v>
      </c>
      <c r="D2733" t="s">
        <v>18</v>
      </c>
      <c r="E2733" t="s">
        <v>9</v>
      </c>
      <c r="F2733" t="s">
        <v>10</v>
      </c>
      <c r="G2733">
        <v>0.14722222222222223</v>
      </c>
      <c r="H2733" s="1">
        <v>46073</v>
      </c>
      <c r="I2733">
        <v>2</v>
      </c>
      <c r="J2733">
        <v>1</v>
      </c>
      <c r="K2733">
        <v>2</v>
      </c>
      <c r="L2733">
        <v>2</v>
      </c>
      <c r="M2733" t="s">
        <v>5069</v>
      </c>
      <c r="N2733" t="s">
        <v>5069</v>
      </c>
      <c r="O2733">
        <v>1</v>
      </c>
      <c r="P2733">
        <v>0</v>
      </c>
    </row>
    <row r="2734" spans="1:16" x14ac:dyDescent="0.3">
      <c r="A2734" t="s">
        <v>1190</v>
      </c>
      <c r="B2734" s="1">
        <v>46073.161111111112</v>
      </c>
      <c r="C2734" t="s">
        <v>7</v>
      </c>
      <c r="D2734" t="s">
        <v>18</v>
      </c>
      <c r="E2734" t="s">
        <v>31</v>
      </c>
      <c r="F2734" t="s">
        <v>33</v>
      </c>
      <c r="G2734">
        <v>0.16111111111111112</v>
      </c>
      <c r="H2734" s="1">
        <v>46073</v>
      </c>
      <c r="I2734">
        <v>2</v>
      </c>
      <c r="J2734">
        <v>3</v>
      </c>
      <c r="K2734">
        <v>4</v>
      </c>
      <c r="L2734">
        <v>12</v>
      </c>
      <c r="M2734" t="s">
        <v>5073</v>
      </c>
      <c r="N2734" t="s">
        <v>5073</v>
      </c>
      <c r="O2734">
        <v>1</v>
      </c>
      <c r="P2734">
        <v>1</v>
      </c>
    </row>
    <row r="2735" spans="1:16" x14ac:dyDescent="0.3">
      <c r="A2735" t="s">
        <v>1926</v>
      </c>
      <c r="B2735" s="1">
        <v>46073.164583333331</v>
      </c>
      <c r="C2735" t="s">
        <v>7</v>
      </c>
      <c r="D2735" t="s">
        <v>15</v>
      </c>
      <c r="E2735" t="s">
        <v>19</v>
      </c>
      <c r="F2735" t="s">
        <v>10</v>
      </c>
      <c r="G2735">
        <v>0.16458333333333333</v>
      </c>
      <c r="H2735" s="1">
        <v>46073</v>
      </c>
      <c r="I2735">
        <v>2</v>
      </c>
      <c r="J2735">
        <v>3</v>
      </c>
      <c r="K2735">
        <v>2</v>
      </c>
      <c r="L2735">
        <v>6</v>
      </c>
      <c r="M2735" t="s">
        <v>5071</v>
      </c>
      <c r="N2735" t="s">
        <v>5071</v>
      </c>
      <c r="O2735">
        <v>1</v>
      </c>
      <c r="P2735">
        <v>0</v>
      </c>
    </row>
    <row r="2736" spans="1:16" x14ac:dyDescent="0.3">
      <c r="A2736" t="s">
        <v>3783</v>
      </c>
      <c r="B2736" s="1">
        <v>46073.168055555558</v>
      </c>
      <c r="C2736" t="s">
        <v>35</v>
      </c>
      <c r="D2736" t="s">
        <v>15</v>
      </c>
      <c r="E2736" t="s">
        <v>19</v>
      </c>
      <c r="F2736" t="s">
        <v>33</v>
      </c>
      <c r="G2736">
        <v>0.16805555555555557</v>
      </c>
      <c r="H2736" s="1">
        <v>46073</v>
      </c>
      <c r="I2736">
        <v>2</v>
      </c>
      <c r="J2736">
        <v>1</v>
      </c>
      <c r="K2736">
        <v>4</v>
      </c>
      <c r="L2736">
        <v>4</v>
      </c>
      <c r="M2736" t="s">
        <v>5069</v>
      </c>
      <c r="N2736" t="s">
        <v>5069</v>
      </c>
      <c r="O2736">
        <v>1</v>
      </c>
      <c r="P2736">
        <v>1</v>
      </c>
    </row>
    <row r="2737" spans="1:16" x14ac:dyDescent="0.3">
      <c r="A2737" t="s">
        <v>3386</v>
      </c>
      <c r="B2737" s="1">
        <v>46073.186805555553</v>
      </c>
      <c r="C2737" t="s">
        <v>7</v>
      </c>
      <c r="D2737" t="s">
        <v>18</v>
      </c>
      <c r="E2737" t="s">
        <v>9</v>
      </c>
      <c r="F2737" t="s">
        <v>10</v>
      </c>
      <c r="G2737">
        <v>0.18680555555555556</v>
      </c>
      <c r="H2737" s="1">
        <v>46073</v>
      </c>
      <c r="I2737">
        <v>2</v>
      </c>
      <c r="J2737">
        <v>3</v>
      </c>
      <c r="K2737">
        <v>2</v>
      </c>
      <c r="L2737">
        <v>6</v>
      </c>
      <c r="M2737" t="s">
        <v>5071</v>
      </c>
      <c r="N2737" t="s">
        <v>5071</v>
      </c>
      <c r="O2737">
        <v>1</v>
      </c>
      <c r="P2737">
        <v>0</v>
      </c>
    </row>
    <row r="2738" spans="1:16" x14ac:dyDescent="0.3">
      <c r="A2738" t="s">
        <v>220</v>
      </c>
      <c r="B2738" s="1">
        <v>46073.194444444445</v>
      </c>
      <c r="C2738" t="s">
        <v>26</v>
      </c>
      <c r="D2738" t="s">
        <v>15</v>
      </c>
      <c r="E2738" t="s">
        <v>9</v>
      </c>
      <c r="F2738" t="s">
        <v>13</v>
      </c>
      <c r="G2738">
        <v>0.19444444444444445</v>
      </c>
      <c r="H2738" s="1">
        <v>46073</v>
      </c>
      <c r="I2738">
        <v>2</v>
      </c>
      <c r="J2738">
        <v>3</v>
      </c>
      <c r="K2738">
        <v>1</v>
      </c>
      <c r="L2738">
        <v>3</v>
      </c>
      <c r="M2738" t="s">
        <v>5069</v>
      </c>
      <c r="N2738" t="s">
        <v>5069</v>
      </c>
      <c r="O2738">
        <v>1</v>
      </c>
      <c r="P2738">
        <v>0</v>
      </c>
    </row>
    <row r="2739" spans="1:16" x14ac:dyDescent="0.3">
      <c r="A2739" t="s">
        <v>2881</v>
      </c>
      <c r="B2739" s="1">
        <v>46073.243750000001</v>
      </c>
      <c r="C2739" t="s">
        <v>35</v>
      </c>
      <c r="D2739" t="s">
        <v>15</v>
      </c>
      <c r="E2739" t="s">
        <v>31</v>
      </c>
      <c r="F2739" t="s">
        <v>10</v>
      </c>
      <c r="G2739">
        <v>0.24374999999999999</v>
      </c>
      <c r="H2739" s="1">
        <v>46073</v>
      </c>
      <c r="I2739">
        <v>2</v>
      </c>
      <c r="J2739">
        <v>1</v>
      </c>
      <c r="K2739">
        <v>2</v>
      </c>
      <c r="L2739">
        <v>2</v>
      </c>
      <c r="M2739" t="s">
        <v>5069</v>
      </c>
      <c r="N2739" t="s">
        <v>5069</v>
      </c>
      <c r="O2739">
        <v>1</v>
      </c>
      <c r="P2739">
        <v>0</v>
      </c>
    </row>
    <row r="2740" spans="1:16" x14ac:dyDescent="0.3">
      <c r="A2740" t="s">
        <v>3455</v>
      </c>
      <c r="B2740" s="1">
        <v>46073.259722222225</v>
      </c>
      <c r="C2740" t="s">
        <v>7</v>
      </c>
      <c r="D2740" t="s">
        <v>15</v>
      </c>
      <c r="E2740" t="s">
        <v>19</v>
      </c>
      <c r="F2740" t="s">
        <v>20</v>
      </c>
      <c r="G2740">
        <v>0.25972222222222224</v>
      </c>
      <c r="H2740" s="1">
        <v>46073</v>
      </c>
      <c r="I2740">
        <v>2</v>
      </c>
      <c r="J2740">
        <v>3</v>
      </c>
      <c r="K2740">
        <v>2</v>
      </c>
      <c r="L2740">
        <v>6</v>
      </c>
      <c r="M2740" t="s">
        <v>5071</v>
      </c>
      <c r="N2740" t="s">
        <v>5071</v>
      </c>
      <c r="O2740">
        <v>1</v>
      </c>
      <c r="P2740">
        <v>0</v>
      </c>
    </row>
    <row r="2741" spans="1:16" x14ac:dyDescent="0.3">
      <c r="A2741" t="s">
        <v>1805</v>
      </c>
      <c r="B2741" s="1">
        <v>46073.282638888886</v>
      </c>
      <c r="C2741" t="s">
        <v>7</v>
      </c>
      <c r="D2741" t="s">
        <v>15</v>
      </c>
      <c r="E2741" t="s">
        <v>19</v>
      </c>
      <c r="F2741" t="s">
        <v>20</v>
      </c>
      <c r="G2741">
        <v>0.28263888888888888</v>
      </c>
      <c r="H2741" s="1">
        <v>46073</v>
      </c>
      <c r="I2741">
        <v>2</v>
      </c>
      <c r="J2741">
        <v>3</v>
      </c>
      <c r="K2741">
        <v>2</v>
      </c>
      <c r="L2741">
        <v>6</v>
      </c>
      <c r="M2741" t="s">
        <v>5071</v>
      </c>
      <c r="N2741" t="s">
        <v>5071</v>
      </c>
      <c r="O2741">
        <v>1</v>
      </c>
      <c r="P2741">
        <v>0</v>
      </c>
    </row>
    <row r="2742" spans="1:16" x14ac:dyDescent="0.3">
      <c r="A2742" t="s">
        <v>720</v>
      </c>
      <c r="B2742" s="1">
        <v>46073.287499999999</v>
      </c>
      <c r="C2742" t="s">
        <v>7</v>
      </c>
      <c r="D2742" t="s">
        <v>15</v>
      </c>
      <c r="E2742" t="s">
        <v>19</v>
      </c>
      <c r="F2742" t="s">
        <v>10</v>
      </c>
      <c r="G2742">
        <v>0.28749999999999998</v>
      </c>
      <c r="H2742" s="1">
        <v>46073</v>
      </c>
      <c r="I2742">
        <v>2</v>
      </c>
      <c r="J2742">
        <v>3</v>
      </c>
      <c r="K2742">
        <v>2</v>
      </c>
      <c r="L2742">
        <v>6</v>
      </c>
      <c r="M2742" t="s">
        <v>5071</v>
      </c>
      <c r="N2742" t="s">
        <v>5071</v>
      </c>
      <c r="O2742">
        <v>1</v>
      </c>
      <c r="P2742">
        <v>0</v>
      </c>
    </row>
    <row r="2743" spans="1:16" x14ac:dyDescent="0.3">
      <c r="A2743" t="s">
        <v>204</v>
      </c>
      <c r="B2743" s="1">
        <v>46073.345833333333</v>
      </c>
      <c r="C2743" t="s">
        <v>12</v>
      </c>
      <c r="D2743" t="s">
        <v>15</v>
      </c>
      <c r="E2743" t="s">
        <v>31</v>
      </c>
      <c r="F2743" t="s">
        <v>33</v>
      </c>
      <c r="G2743">
        <v>0.34583333333333333</v>
      </c>
      <c r="H2743" s="1">
        <v>46073</v>
      </c>
      <c r="I2743">
        <v>2</v>
      </c>
      <c r="J2743">
        <v>1</v>
      </c>
      <c r="K2743">
        <v>4</v>
      </c>
      <c r="L2743">
        <v>4</v>
      </c>
      <c r="M2743" t="s">
        <v>5069</v>
      </c>
      <c r="N2743" t="s">
        <v>5069</v>
      </c>
      <c r="O2743">
        <v>1</v>
      </c>
      <c r="P2743">
        <v>1</v>
      </c>
    </row>
    <row r="2744" spans="1:16" x14ac:dyDescent="0.3">
      <c r="A2744" t="s">
        <v>3986</v>
      </c>
      <c r="B2744" s="1">
        <v>46073.347916666666</v>
      </c>
      <c r="C2744" t="s">
        <v>40</v>
      </c>
      <c r="D2744" t="s">
        <v>18</v>
      </c>
      <c r="E2744" t="s">
        <v>16</v>
      </c>
      <c r="F2744" t="s">
        <v>53</v>
      </c>
      <c r="G2744">
        <v>0.34791666666666665</v>
      </c>
      <c r="H2744" s="1">
        <v>46073</v>
      </c>
      <c r="I2744">
        <v>2</v>
      </c>
      <c r="J2744">
        <v>5</v>
      </c>
      <c r="K2744">
        <v>5</v>
      </c>
      <c r="L2744">
        <v>25</v>
      </c>
      <c r="M2744" t="s">
        <v>5075</v>
      </c>
      <c r="N2744" t="s">
        <v>5076</v>
      </c>
      <c r="O2744">
        <v>1</v>
      </c>
      <c r="P2744">
        <v>1</v>
      </c>
    </row>
    <row r="2745" spans="1:16" x14ac:dyDescent="0.3">
      <c r="A2745" t="s">
        <v>2195</v>
      </c>
      <c r="B2745" s="1">
        <v>46073.351388888892</v>
      </c>
      <c r="C2745" t="s">
        <v>7</v>
      </c>
      <c r="D2745" t="s">
        <v>22</v>
      </c>
      <c r="E2745" t="s">
        <v>19</v>
      </c>
      <c r="F2745" t="s">
        <v>20</v>
      </c>
      <c r="G2745">
        <v>0.35138888888888886</v>
      </c>
      <c r="H2745" s="1">
        <v>46073</v>
      </c>
      <c r="I2745">
        <v>2</v>
      </c>
      <c r="J2745">
        <v>3</v>
      </c>
      <c r="K2745">
        <v>2</v>
      </c>
      <c r="L2745">
        <v>6</v>
      </c>
      <c r="M2745" t="s">
        <v>5071</v>
      </c>
      <c r="N2745" t="s">
        <v>5071</v>
      </c>
      <c r="O2745">
        <v>1</v>
      </c>
      <c r="P2745">
        <v>0</v>
      </c>
    </row>
    <row r="2746" spans="1:16" x14ac:dyDescent="0.3">
      <c r="A2746" t="s">
        <v>1351</v>
      </c>
      <c r="B2746" s="1">
        <v>46073.388194444444</v>
      </c>
      <c r="C2746" t="s">
        <v>35</v>
      </c>
      <c r="D2746" t="s">
        <v>8</v>
      </c>
      <c r="E2746" t="s">
        <v>19</v>
      </c>
      <c r="F2746" t="s">
        <v>10</v>
      </c>
      <c r="G2746">
        <v>0.38819444444444445</v>
      </c>
      <c r="H2746" s="1">
        <v>46073</v>
      </c>
      <c r="I2746">
        <v>2</v>
      </c>
      <c r="J2746">
        <v>1</v>
      </c>
      <c r="K2746">
        <v>2</v>
      </c>
      <c r="L2746">
        <v>2</v>
      </c>
      <c r="M2746" t="s">
        <v>5069</v>
      </c>
      <c r="N2746" t="s">
        <v>5069</v>
      </c>
      <c r="O2746">
        <v>1</v>
      </c>
      <c r="P2746">
        <v>0</v>
      </c>
    </row>
    <row r="2747" spans="1:16" x14ac:dyDescent="0.3">
      <c r="A2747" t="s">
        <v>723</v>
      </c>
      <c r="B2747" s="1">
        <v>46073.399305555555</v>
      </c>
      <c r="C2747" t="s">
        <v>40</v>
      </c>
      <c r="D2747" t="s">
        <v>18</v>
      </c>
      <c r="E2747" t="s">
        <v>16</v>
      </c>
      <c r="F2747" t="s">
        <v>10</v>
      </c>
      <c r="G2747">
        <v>0.39930555555555558</v>
      </c>
      <c r="H2747" s="1">
        <v>46073</v>
      </c>
      <c r="I2747">
        <v>2</v>
      </c>
      <c r="J2747">
        <v>5</v>
      </c>
      <c r="K2747">
        <v>2</v>
      </c>
      <c r="L2747">
        <v>10</v>
      </c>
      <c r="M2747" t="s">
        <v>5071</v>
      </c>
      <c r="N2747" t="s">
        <v>5071</v>
      </c>
      <c r="O2747">
        <v>1</v>
      </c>
      <c r="P2747">
        <v>0</v>
      </c>
    </row>
    <row r="2748" spans="1:16" x14ac:dyDescent="0.3">
      <c r="A2748" t="s">
        <v>1298</v>
      </c>
      <c r="B2748" s="1">
        <v>46073.475694444445</v>
      </c>
      <c r="C2748" t="s">
        <v>26</v>
      </c>
      <c r="D2748" t="s">
        <v>22</v>
      </c>
      <c r="E2748" t="s">
        <v>19</v>
      </c>
      <c r="F2748" t="s">
        <v>20</v>
      </c>
      <c r="G2748">
        <v>0.47569444444444442</v>
      </c>
      <c r="H2748" s="1">
        <v>46073</v>
      </c>
      <c r="I2748">
        <v>2</v>
      </c>
      <c r="J2748">
        <v>3</v>
      </c>
      <c r="K2748">
        <v>2</v>
      </c>
      <c r="L2748">
        <v>6</v>
      </c>
      <c r="M2748" t="s">
        <v>5071</v>
      </c>
      <c r="N2748" t="s">
        <v>5071</v>
      </c>
      <c r="O2748">
        <v>1</v>
      </c>
      <c r="P2748">
        <v>0</v>
      </c>
    </row>
    <row r="2749" spans="1:16" x14ac:dyDescent="0.3">
      <c r="A2749" t="s">
        <v>1086</v>
      </c>
      <c r="B2749" s="1">
        <v>46073.490972222222</v>
      </c>
      <c r="C2749" t="s">
        <v>7</v>
      </c>
      <c r="D2749" t="s">
        <v>18</v>
      </c>
      <c r="E2749" t="s">
        <v>19</v>
      </c>
      <c r="F2749" t="s">
        <v>10</v>
      </c>
      <c r="G2749">
        <v>0.4909722222222222</v>
      </c>
      <c r="H2749" s="1">
        <v>46073</v>
      </c>
      <c r="I2749">
        <v>2</v>
      </c>
      <c r="J2749">
        <v>3</v>
      </c>
      <c r="K2749">
        <v>2</v>
      </c>
      <c r="L2749">
        <v>6</v>
      </c>
      <c r="M2749" t="s">
        <v>5071</v>
      </c>
      <c r="N2749" t="s">
        <v>5071</v>
      </c>
      <c r="O2749">
        <v>1</v>
      </c>
      <c r="P2749">
        <v>0</v>
      </c>
    </row>
    <row r="2750" spans="1:16" x14ac:dyDescent="0.3">
      <c r="A2750" t="s">
        <v>2824</v>
      </c>
      <c r="B2750" s="1">
        <v>46073.521527777775</v>
      </c>
      <c r="C2750" t="s">
        <v>7</v>
      </c>
      <c r="D2750" t="s">
        <v>8</v>
      </c>
      <c r="E2750" t="s">
        <v>19</v>
      </c>
      <c r="F2750" t="s">
        <v>13</v>
      </c>
      <c r="G2750">
        <v>0.52152777777777781</v>
      </c>
      <c r="H2750" s="1">
        <v>46073</v>
      </c>
      <c r="I2750">
        <v>2</v>
      </c>
      <c r="J2750">
        <v>3</v>
      </c>
      <c r="K2750">
        <v>1</v>
      </c>
      <c r="L2750">
        <v>3</v>
      </c>
      <c r="M2750" t="s">
        <v>5069</v>
      </c>
      <c r="N2750" t="s">
        <v>5069</v>
      </c>
      <c r="O2750">
        <v>1</v>
      </c>
      <c r="P2750">
        <v>0</v>
      </c>
    </row>
    <row r="2751" spans="1:16" x14ac:dyDescent="0.3">
      <c r="A2751" t="s">
        <v>3871</v>
      </c>
      <c r="B2751" s="1">
        <v>46073.550694444442</v>
      </c>
      <c r="C2751" t="s">
        <v>7</v>
      </c>
      <c r="D2751" t="s">
        <v>8</v>
      </c>
      <c r="E2751" t="s">
        <v>19</v>
      </c>
      <c r="F2751" t="s">
        <v>33</v>
      </c>
      <c r="G2751">
        <v>0.55069444444444449</v>
      </c>
      <c r="H2751" s="1">
        <v>46073</v>
      </c>
      <c r="I2751">
        <v>2</v>
      </c>
      <c r="J2751">
        <v>3</v>
      </c>
      <c r="K2751">
        <v>4</v>
      </c>
      <c r="L2751">
        <v>12</v>
      </c>
      <c r="M2751" t="s">
        <v>5073</v>
      </c>
      <c r="N2751" t="s">
        <v>5073</v>
      </c>
      <c r="O2751">
        <v>1</v>
      </c>
      <c r="P2751">
        <v>1</v>
      </c>
    </row>
    <row r="2752" spans="1:16" x14ac:dyDescent="0.3">
      <c r="A2752" t="s">
        <v>4541</v>
      </c>
      <c r="B2752" s="1">
        <v>46073.560416666667</v>
      </c>
      <c r="C2752" t="s">
        <v>47</v>
      </c>
      <c r="D2752" t="s">
        <v>22</v>
      </c>
      <c r="E2752" t="s">
        <v>16</v>
      </c>
      <c r="F2752" t="s">
        <v>13</v>
      </c>
      <c r="G2752">
        <v>0.56041666666666667</v>
      </c>
      <c r="H2752" s="1">
        <v>46073</v>
      </c>
      <c r="I2752">
        <v>2</v>
      </c>
      <c r="J2752">
        <v>1</v>
      </c>
      <c r="K2752">
        <v>1</v>
      </c>
      <c r="L2752">
        <v>1</v>
      </c>
      <c r="M2752" t="s">
        <v>5069</v>
      </c>
      <c r="N2752" t="s">
        <v>5069</v>
      </c>
      <c r="O2752">
        <v>1</v>
      </c>
      <c r="P2752">
        <v>0</v>
      </c>
    </row>
    <row r="2753" spans="1:16" x14ac:dyDescent="0.3">
      <c r="A2753" t="s">
        <v>444</v>
      </c>
      <c r="B2753" s="1">
        <v>46073.560416666667</v>
      </c>
      <c r="C2753" t="s">
        <v>26</v>
      </c>
      <c r="D2753" t="s">
        <v>18</v>
      </c>
      <c r="E2753" t="s">
        <v>31</v>
      </c>
      <c r="F2753" t="s">
        <v>20</v>
      </c>
      <c r="G2753">
        <v>0.56041666666666667</v>
      </c>
      <c r="H2753" s="1">
        <v>46073</v>
      </c>
      <c r="I2753">
        <v>2</v>
      </c>
      <c r="J2753">
        <v>3</v>
      </c>
      <c r="K2753">
        <v>2</v>
      </c>
      <c r="L2753">
        <v>6</v>
      </c>
      <c r="M2753" t="s">
        <v>5071</v>
      </c>
      <c r="N2753" t="s">
        <v>5071</v>
      </c>
      <c r="O2753">
        <v>1</v>
      </c>
      <c r="P2753">
        <v>0</v>
      </c>
    </row>
    <row r="2754" spans="1:16" x14ac:dyDescent="0.3">
      <c r="A2754" t="s">
        <v>2801</v>
      </c>
      <c r="B2754" s="1">
        <v>46073.5625</v>
      </c>
      <c r="C2754" t="s">
        <v>12</v>
      </c>
      <c r="D2754" t="s">
        <v>8</v>
      </c>
      <c r="E2754" t="s">
        <v>19</v>
      </c>
      <c r="F2754" t="s">
        <v>33</v>
      </c>
      <c r="G2754">
        <v>0.5625</v>
      </c>
      <c r="H2754" s="1">
        <v>46073</v>
      </c>
      <c r="I2754">
        <v>2</v>
      </c>
      <c r="J2754">
        <v>1</v>
      </c>
      <c r="K2754">
        <v>4</v>
      </c>
      <c r="L2754">
        <v>4</v>
      </c>
      <c r="M2754" t="s">
        <v>5069</v>
      </c>
      <c r="N2754" t="s">
        <v>5069</v>
      </c>
      <c r="O2754">
        <v>1</v>
      </c>
      <c r="P2754">
        <v>1</v>
      </c>
    </row>
    <row r="2755" spans="1:16" x14ac:dyDescent="0.3">
      <c r="A2755" t="s">
        <v>4638</v>
      </c>
      <c r="B2755" s="1">
        <v>46073.609722222223</v>
      </c>
      <c r="C2755" t="s">
        <v>40</v>
      </c>
      <c r="D2755" t="s">
        <v>18</v>
      </c>
      <c r="E2755" t="s">
        <v>16</v>
      </c>
      <c r="F2755" t="s">
        <v>20</v>
      </c>
      <c r="G2755">
        <v>0.60972222222222228</v>
      </c>
      <c r="H2755" s="1">
        <v>46073</v>
      </c>
      <c r="I2755">
        <v>2</v>
      </c>
      <c r="J2755">
        <v>5</v>
      </c>
      <c r="K2755">
        <v>2</v>
      </c>
      <c r="L2755">
        <v>10</v>
      </c>
      <c r="M2755" t="s">
        <v>5071</v>
      </c>
      <c r="N2755" t="s">
        <v>5071</v>
      </c>
      <c r="O2755">
        <v>1</v>
      </c>
      <c r="P2755">
        <v>0</v>
      </c>
    </row>
    <row r="2756" spans="1:16" x14ac:dyDescent="0.3">
      <c r="A2756" t="s">
        <v>3595</v>
      </c>
      <c r="B2756" s="1">
        <v>46073.614583333336</v>
      </c>
      <c r="C2756" t="s">
        <v>7</v>
      </c>
      <c r="D2756" t="s">
        <v>15</v>
      </c>
      <c r="E2756" t="s">
        <v>19</v>
      </c>
      <c r="F2756" t="s">
        <v>10</v>
      </c>
      <c r="G2756">
        <v>0.61458333333333337</v>
      </c>
      <c r="H2756" s="1">
        <v>46073</v>
      </c>
      <c r="I2756">
        <v>2</v>
      </c>
      <c r="J2756">
        <v>3</v>
      </c>
      <c r="K2756">
        <v>2</v>
      </c>
      <c r="L2756">
        <v>6</v>
      </c>
      <c r="M2756" t="s">
        <v>5071</v>
      </c>
      <c r="N2756" t="s">
        <v>5071</v>
      </c>
      <c r="O2756">
        <v>1</v>
      </c>
      <c r="P2756">
        <v>0</v>
      </c>
    </row>
    <row r="2757" spans="1:16" x14ac:dyDescent="0.3">
      <c r="A2757" t="s">
        <v>731</v>
      </c>
      <c r="B2757" s="1">
        <v>46073.63958333333</v>
      </c>
      <c r="C2757" t="s">
        <v>47</v>
      </c>
      <c r="D2757" t="s">
        <v>22</v>
      </c>
      <c r="E2757" t="s">
        <v>19</v>
      </c>
      <c r="F2757" t="s">
        <v>20</v>
      </c>
      <c r="G2757">
        <v>0.63958333333333328</v>
      </c>
      <c r="H2757" s="1">
        <v>46073</v>
      </c>
      <c r="I2757">
        <v>2</v>
      </c>
      <c r="J2757">
        <v>1</v>
      </c>
      <c r="K2757">
        <v>2</v>
      </c>
      <c r="L2757">
        <v>2</v>
      </c>
      <c r="M2757" t="s">
        <v>5069</v>
      </c>
      <c r="N2757" t="s">
        <v>5069</v>
      </c>
      <c r="O2757">
        <v>1</v>
      </c>
      <c r="P2757">
        <v>0</v>
      </c>
    </row>
    <row r="2758" spans="1:16" x14ac:dyDescent="0.3">
      <c r="A2758" t="s">
        <v>1567</v>
      </c>
      <c r="B2758" s="1">
        <v>46073.643055555556</v>
      </c>
      <c r="C2758" t="s">
        <v>47</v>
      </c>
      <c r="D2758" t="s">
        <v>8</v>
      </c>
      <c r="E2758" t="s">
        <v>19</v>
      </c>
      <c r="F2758" t="s">
        <v>33</v>
      </c>
      <c r="G2758">
        <v>0.6430555555555556</v>
      </c>
      <c r="H2758" s="1">
        <v>46073</v>
      </c>
      <c r="I2758">
        <v>2</v>
      </c>
      <c r="J2758">
        <v>1</v>
      </c>
      <c r="K2758">
        <v>4</v>
      </c>
      <c r="L2758">
        <v>4</v>
      </c>
      <c r="M2758" t="s">
        <v>5069</v>
      </c>
      <c r="N2758" t="s">
        <v>5069</v>
      </c>
      <c r="O2758">
        <v>1</v>
      </c>
      <c r="P2758">
        <v>1</v>
      </c>
    </row>
    <row r="2759" spans="1:16" x14ac:dyDescent="0.3">
      <c r="A2759" t="s">
        <v>4593</v>
      </c>
      <c r="B2759" s="1">
        <v>46073.668055555558</v>
      </c>
      <c r="C2759" t="s">
        <v>35</v>
      </c>
      <c r="D2759" t="s">
        <v>18</v>
      </c>
      <c r="E2759" t="s">
        <v>9</v>
      </c>
      <c r="F2759" t="s">
        <v>53</v>
      </c>
      <c r="G2759">
        <v>0.66805555555555551</v>
      </c>
      <c r="H2759" s="1">
        <v>46073</v>
      </c>
      <c r="I2759">
        <v>2</v>
      </c>
      <c r="J2759">
        <v>1</v>
      </c>
      <c r="K2759">
        <v>5</v>
      </c>
      <c r="L2759">
        <v>5</v>
      </c>
      <c r="M2759" t="s">
        <v>5071</v>
      </c>
      <c r="N2759" t="s">
        <v>5071</v>
      </c>
      <c r="O2759">
        <v>1</v>
      </c>
      <c r="P2759">
        <v>1</v>
      </c>
    </row>
    <row r="2760" spans="1:16" x14ac:dyDescent="0.3">
      <c r="A2760" t="s">
        <v>703</v>
      </c>
      <c r="B2760" s="1">
        <v>46073.67291666667</v>
      </c>
      <c r="C2760" t="s">
        <v>40</v>
      </c>
      <c r="D2760" t="s">
        <v>18</v>
      </c>
      <c r="E2760" t="s">
        <v>16</v>
      </c>
      <c r="F2760" t="s">
        <v>20</v>
      </c>
      <c r="G2760">
        <v>0.67291666666666672</v>
      </c>
      <c r="H2760" s="1">
        <v>46073</v>
      </c>
      <c r="I2760">
        <v>2</v>
      </c>
      <c r="J2760">
        <v>5</v>
      </c>
      <c r="K2760">
        <v>2</v>
      </c>
      <c r="L2760">
        <v>10</v>
      </c>
      <c r="M2760" t="s">
        <v>5071</v>
      </c>
      <c r="N2760" t="s">
        <v>5071</v>
      </c>
      <c r="O2760">
        <v>1</v>
      </c>
      <c r="P2760">
        <v>0</v>
      </c>
    </row>
    <row r="2761" spans="1:16" x14ac:dyDescent="0.3">
      <c r="A2761" t="s">
        <v>4982</v>
      </c>
      <c r="B2761" s="1">
        <v>46073.681250000001</v>
      </c>
      <c r="C2761" t="s">
        <v>7</v>
      </c>
      <c r="D2761" t="s">
        <v>18</v>
      </c>
      <c r="E2761" t="s">
        <v>19</v>
      </c>
      <c r="F2761" t="s">
        <v>13</v>
      </c>
      <c r="G2761">
        <v>0.68125000000000002</v>
      </c>
      <c r="H2761" s="1">
        <v>46073</v>
      </c>
      <c r="I2761">
        <v>2</v>
      </c>
      <c r="J2761">
        <v>3</v>
      </c>
      <c r="K2761">
        <v>1</v>
      </c>
      <c r="L2761">
        <v>3</v>
      </c>
      <c r="M2761" t="s">
        <v>5069</v>
      </c>
      <c r="N2761" t="s">
        <v>5069</v>
      </c>
      <c r="O2761">
        <v>1</v>
      </c>
      <c r="P2761">
        <v>0</v>
      </c>
    </row>
    <row r="2762" spans="1:16" x14ac:dyDescent="0.3">
      <c r="A2762" t="s">
        <v>2288</v>
      </c>
      <c r="B2762" s="1">
        <v>46073.702777777777</v>
      </c>
      <c r="C2762" t="s">
        <v>40</v>
      </c>
      <c r="D2762" t="s">
        <v>18</v>
      </c>
      <c r="E2762" t="s">
        <v>16</v>
      </c>
      <c r="F2762" t="s">
        <v>20</v>
      </c>
      <c r="G2762">
        <v>0.70277777777777772</v>
      </c>
      <c r="H2762" s="1">
        <v>46073</v>
      </c>
      <c r="I2762">
        <v>2</v>
      </c>
      <c r="J2762">
        <v>5</v>
      </c>
      <c r="K2762">
        <v>2</v>
      </c>
      <c r="L2762">
        <v>10</v>
      </c>
      <c r="M2762" t="s">
        <v>5071</v>
      </c>
      <c r="N2762" t="s">
        <v>5071</v>
      </c>
      <c r="O2762">
        <v>1</v>
      </c>
      <c r="P2762">
        <v>0</v>
      </c>
    </row>
    <row r="2763" spans="1:16" x14ac:dyDescent="0.3">
      <c r="A2763" t="s">
        <v>1971</v>
      </c>
      <c r="B2763" s="1">
        <v>46073.712500000001</v>
      </c>
      <c r="C2763" t="s">
        <v>7</v>
      </c>
      <c r="D2763" t="s">
        <v>22</v>
      </c>
      <c r="E2763" t="s">
        <v>19</v>
      </c>
      <c r="F2763" t="s">
        <v>10</v>
      </c>
      <c r="G2763">
        <v>0.71250000000000002</v>
      </c>
      <c r="H2763" s="1">
        <v>46073</v>
      </c>
      <c r="I2763">
        <v>2</v>
      </c>
      <c r="J2763">
        <v>3</v>
      </c>
      <c r="K2763">
        <v>2</v>
      </c>
      <c r="L2763">
        <v>6</v>
      </c>
      <c r="M2763" t="s">
        <v>5071</v>
      </c>
      <c r="N2763" t="s">
        <v>5071</v>
      </c>
      <c r="O2763">
        <v>1</v>
      </c>
      <c r="P2763">
        <v>0</v>
      </c>
    </row>
    <row r="2764" spans="1:16" x14ac:dyDescent="0.3">
      <c r="A2764" t="s">
        <v>4428</v>
      </c>
      <c r="B2764" s="1">
        <v>46073.752083333333</v>
      </c>
      <c r="C2764" t="s">
        <v>40</v>
      </c>
      <c r="D2764" t="s">
        <v>8</v>
      </c>
      <c r="E2764" t="s">
        <v>16</v>
      </c>
      <c r="F2764" t="s">
        <v>13</v>
      </c>
      <c r="G2764">
        <v>0.75208333333333333</v>
      </c>
      <c r="H2764" s="1">
        <v>46073</v>
      </c>
      <c r="I2764">
        <v>2</v>
      </c>
      <c r="J2764">
        <v>5</v>
      </c>
      <c r="K2764">
        <v>1</v>
      </c>
      <c r="L2764">
        <v>5</v>
      </c>
      <c r="M2764" t="s">
        <v>5071</v>
      </c>
      <c r="N2764" t="s">
        <v>5071</v>
      </c>
      <c r="O2764">
        <v>1</v>
      </c>
      <c r="P2764">
        <v>0</v>
      </c>
    </row>
    <row r="2765" spans="1:16" x14ac:dyDescent="0.3">
      <c r="A2765" t="s">
        <v>4989</v>
      </c>
      <c r="B2765" s="1">
        <v>46073.761111111111</v>
      </c>
      <c r="C2765" t="s">
        <v>35</v>
      </c>
      <c r="D2765" t="s">
        <v>22</v>
      </c>
      <c r="E2765" t="s">
        <v>19</v>
      </c>
      <c r="F2765" t="s">
        <v>10</v>
      </c>
      <c r="G2765">
        <v>0.76111111111111107</v>
      </c>
      <c r="H2765" s="1">
        <v>46073</v>
      </c>
      <c r="I2765">
        <v>2</v>
      </c>
      <c r="J2765">
        <v>1</v>
      </c>
      <c r="K2765">
        <v>2</v>
      </c>
      <c r="L2765">
        <v>2</v>
      </c>
      <c r="M2765" t="s">
        <v>5069</v>
      </c>
      <c r="N2765" t="s">
        <v>5069</v>
      </c>
      <c r="O2765">
        <v>1</v>
      </c>
      <c r="P2765">
        <v>0</v>
      </c>
    </row>
    <row r="2766" spans="1:16" x14ac:dyDescent="0.3">
      <c r="A2766" t="s">
        <v>1794</v>
      </c>
      <c r="B2766" s="1">
        <v>46073.772916666669</v>
      </c>
      <c r="C2766" t="s">
        <v>12</v>
      </c>
      <c r="D2766" t="s">
        <v>8</v>
      </c>
      <c r="E2766" t="s">
        <v>9</v>
      </c>
      <c r="F2766" t="s">
        <v>13</v>
      </c>
      <c r="G2766">
        <v>0.7729166666666667</v>
      </c>
      <c r="H2766" s="1">
        <v>46073</v>
      </c>
      <c r="I2766">
        <v>2</v>
      </c>
      <c r="J2766">
        <v>1</v>
      </c>
      <c r="K2766">
        <v>1</v>
      </c>
      <c r="L2766">
        <v>1</v>
      </c>
      <c r="M2766" t="s">
        <v>5069</v>
      </c>
      <c r="N2766" t="s">
        <v>5069</v>
      </c>
      <c r="O2766">
        <v>1</v>
      </c>
      <c r="P2766">
        <v>0</v>
      </c>
    </row>
    <row r="2767" spans="1:16" x14ac:dyDescent="0.3">
      <c r="A2767" t="s">
        <v>4535</v>
      </c>
      <c r="B2767" s="1">
        <v>46073.788194444445</v>
      </c>
      <c r="C2767" t="s">
        <v>7</v>
      </c>
      <c r="D2767" t="s">
        <v>22</v>
      </c>
      <c r="E2767" t="s">
        <v>19</v>
      </c>
      <c r="F2767" t="s">
        <v>20</v>
      </c>
      <c r="G2767">
        <v>0.78819444444444442</v>
      </c>
      <c r="H2767" s="1">
        <v>46073</v>
      </c>
      <c r="I2767">
        <v>2</v>
      </c>
      <c r="J2767">
        <v>3</v>
      </c>
      <c r="K2767">
        <v>2</v>
      </c>
      <c r="L2767">
        <v>6</v>
      </c>
      <c r="M2767" t="s">
        <v>5071</v>
      </c>
      <c r="N2767" t="s">
        <v>5071</v>
      </c>
      <c r="O2767">
        <v>1</v>
      </c>
      <c r="P2767">
        <v>0</v>
      </c>
    </row>
    <row r="2768" spans="1:16" x14ac:dyDescent="0.3">
      <c r="A2768" t="s">
        <v>4220</v>
      </c>
      <c r="B2768" s="1">
        <v>46073.793055555558</v>
      </c>
      <c r="C2768" t="s">
        <v>40</v>
      </c>
      <c r="D2768" t="s">
        <v>22</v>
      </c>
      <c r="E2768" t="s">
        <v>16</v>
      </c>
      <c r="F2768" t="s">
        <v>10</v>
      </c>
      <c r="G2768">
        <v>0.79305555555555551</v>
      </c>
      <c r="H2768" s="1">
        <v>46073</v>
      </c>
      <c r="I2768">
        <v>2</v>
      </c>
      <c r="J2768">
        <v>5</v>
      </c>
      <c r="K2768">
        <v>2</v>
      </c>
      <c r="L2768">
        <v>10</v>
      </c>
      <c r="M2768" t="s">
        <v>5071</v>
      </c>
      <c r="N2768" t="s">
        <v>5071</v>
      </c>
      <c r="O2768">
        <v>1</v>
      </c>
      <c r="P2768">
        <v>0</v>
      </c>
    </row>
    <row r="2769" spans="1:16" x14ac:dyDescent="0.3">
      <c r="A2769" t="s">
        <v>4628</v>
      </c>
      <c r="B2769" s="1">
        <v>46073.818749999999</v>
      </c>
      <c r="C2769" t="s">
        <v>7</v>
      </c>
      <c r="D2769" t="s">
        <v>22</v>
      </c>
      <c r="E2769" t="s">
        <v>19</v>
      </c>
      <c r="F2769" t="s">
        <v>20</v>
      </c>
      <c r="G2769">
        <v>0.81874999999999998</v>
      </c>
      <c r="H2769" s="1">
        <v>46073</v>
      </c>
      <c r="I2769">
        <v>2</v>
      </c>
      <c r="J2769">
        <v>3</v>
      </c>
      <c r="K2769">
        <v>2</v>
      </c>
      <c r="L2769">
        <v>6</v>
      </c>
      <c r="M2769" t="s">
        <v>5071</v>
      </c>
      <c r="N2769" t="s">
        <v>5071</v>
      </c>
      <c r="O2769">
        <v>1</v>
      </c>
      <c r="P2769">
        <v>0</v>
      </c>
    </row>
    <row r="2770" spans="1:16" x14ac:dyDescent="0.3">
      <c r="A2770" t="s">
        <v>3691</v>
      </c>
      <c r="B2770" s="1">
        <v>46073.828472222223</v>
      </c>
      <c r="C2770" t="s">
        <v>7</v>
      </c>
      <c r="D2770" t="s">
        <v>18</v>
      </c>
      <c r="E2770" t="s">
        <v>19</v>
      </c>
      <c r="F2770" t="s">
        <v>20</v>
      </c>
      <c r="G2770">
        <v>0.82847222222222228</v>
      </c>
      <c r="H2770" s="1">
        <v>46073</v>
      </c>
      <c r="I2770">
        <v>2</v>
      </c>
      <c r="J2770">
        <v>3</v>
      </c>
      <c r="K2770">
        <v>2</v>
      </c>
      <c r="L2770">
        <v>6</v>
      </c>
      <c r="M2770" t="s">
        <v>5071</v>
      </c>
      <c r="N2770" t="s">
        <v>5071</v>
      </c>
      <c r="O2770">
        <v>1</v>
      </c>
      <c r="P2770">
        <v>0</v>
      </c>
    </row>
    <row r="2771" spans="1:16" x14ac:dyDescent="0.3">
      <c r="A2771" t="s">
        <v>3077</v>
      </c>
      <c r="B2771" s="1">
        <v>46073.854861111111</v>
      </c>
      <c r="C2771" t="s">
        <v>7</v>
      </c>
      <c r="D2771" t="s">
        <v>18</v>
      </c>
      <c r="E2771" t="s">
        <v>16</v>
      </c>
      <c r="F2771" t="s">
        <v>10</v>
      </c>
      <c r="G2771">
        <v>0.85486111111111107</v>
      </c>
      <c r="H2771" s="1">
        <v>46073</v>
      </c>
      <c r="I2771">
        <v>2</v>
      </c>
      <c r="J2771">
        <v>3</v>
      </c>
      <c r="K2771">
        <v>2</v>
      </c>
      <c r="L2771">
        <v>6</v>
      </c>
      <c r="M2771" t="s">
        <v>5071</v>
      </c>
      <c r="N2771" t="s">
        <v>5071</v>
      </c>
      <c r="O2771">
        <v>1</v>
      </c>
      <c r="P2771">
        <v>0</v>
      </c>
    </row>
    <row r="2772" spans="1:16" x14ac:dyDescent="0.3">
      <c r="A2772" t="s">
        <v>4682</v>
      </c>
      <c r="B2772" s="1">
        <v>46073.86041666667</v>
      </c>
      <c r="C2772" t="s">
        <v>7</v>
      </c>
      <c r="D2772" t="s">
        <v>8</v>
      </c>
      <c r="E2772" t="s">
        <v>19</v>
      </c>
      <c r="F2772" t="s">
        <v>10</v>
      </c>
      <c r="G2772">
        <v>0.86041666666666672</v>
      </c>
      <c r="H2772" s="1">
        <v>46073</v>
      </c>
      <c r="I2772">
        <v>2</v>
      </c>
      <c r="J2772">
        <v>3</v>
      </c>
      <c r="K2772">
        <v>2</v>
      </c>
      <c r="L2772">
        <v>6</v>
      </c>
      <c r="M2772" t="s">
        <v>5071</v>
      </c>
      <c r="N2772" t="s">
        <v>5071</v>
      </c>
      <c r="O2772">
        <v>1</v>
      </c>
      <c r="P2772">
        <v>0</v>
      </c>
    </row>
    <row r="2773" spans="1:16" x14ac:dyDescent="0.3">
      <c r="A2773" t="s">
        <v>3333</v>
      </c>
      <c r="B2773" s="1">
        <v>46073.936111111114</v>
      </c>
      <c r="C2773" t="s">
        <v>12</v>
      </c>
      <c r="D2773" t="s">
        <v>15</v>
      </c>
      <c r="E2773" t="s">
        <v>9</v>
      </c>
      <c r="F2773" t="s">
        <v>10</v>
      </c>
      <c r="G2773">
        <v>0.93611111111111112</v>
      </c>
      <c r="H2773" s="1">
        <v>46073</v>
      </c>
      <c r="I2773">
        <v>2</v>
      </c>
      <c r="J2773">
        <v>1</v>
      </c>
      <c r="K2773">
        <v>2</v>
      </c>
      <c r="L2773">
        <v>2</v>
      </c>
      <c r="M2773" t="s">
        <v>5069</v>
      </c>
      <c r="N2773" t="s">
        <v>5069</v>
      </c>
      <c r="O2773">
        <v>1</v>
      </c>
      <c r="P2773">
        <v>0</v>
      </c>
    </row>
    <row r="2774" spans="1:16" x14ac:dyDescent="0.3">
      <c r="A2774" t="s">
        <v>777</v>
      </c>
      <c r="B2774" s="1">
        <v>46073.946527777778</v>
      </c>
      <c r="C2774" t="s">
        <v>12</v>
      </c>
      <c r="D2774" t="s">
        <v>15</v>
      </c>
      <c r="E2774" t="s">
        <v>9</v>
      </c>
      <c r="F2774" t="s">
        <v>10</v>
      </c>
      <c r="G2774">
        <v>0.94652777777777775</v>
      </c>
      <c r="H2774" s="1">
        <v>46073</v>
      </c>
      <c r="I2774">
        <v>2</v>
      </c>
      <c r="J2774">
        <v>1</v>
      </c>
      <c r="K2774">
        <v>2</v>
      </c>
      <c r="L2774">
        <v>2</v>
      </c>
      <c r="M2774" t="s">
        <v>5069</v>
      </c>
      <c r="N2774" t="s">
        <v>5069</v>
      </c>
      <c r="O2774">
        <v>1</v>
      </c>
      <c r="P2774">
        <v>0</v>
      </c>
    </row>
    <row r="2775" spans="1:16" x14ac:dyDescent="0.3">
      <c r="A2775" t="s">
        <v>1663</v>
      </c>
      <c r="B2775" s="1">
        <v>46073.968055555553</v>
      </c>
      <c r="C2775" t="s">
        <v>12</v>
      </c>
      <c r="D2775" t="s">
        <v>22</v>
      </c>
      <c r="E2775" t="s">
        <v>9</v>
      </c>
      <c r="F2775" t="s">
        <v>13</v>
      </c>
      <c r="G2775">
        <v>0.96805555555555556</v>
      </c>
      <c r="H2775" s="1">
        <v>46073</v>
      </c>
      <c r="I2775">
        <v>2</v>
      </c>
      <c r="J2775">
        <v>1</v>
      </c>
      <c r="K2775">
        <v>1</v>
      </c>
      <c r="L2775">
        <v>1</v>
      </c>
      <c r="M2775" t="s">
        <v>5069</v>
      </c>
      <c r="N2775" t="s">
        <v>5069</v>
      </c>
      <c r="O2775">
        <v>1</v>
      </c>
      <c r="P2775">
        <v>0</v>
      </c>
    </row>
    <row r="2776" spans="1:16" x14ac:dyDescent="0.3">
      <c r="A2776" t="s">
        <v>2550</v>
      </c>
      <c r="B2776" s="1">
        <v>46073.981249999997</v>
      </c>
      <c r="C2776" t="s">
        <v>12</v>
      </c>
      <c r="D2776" t="s">
        <v>18</v>
      </c>
      <c r="E2776" t="s">
        <v>9</v>
      </c>
      <c r="F2776" t="s">
        <v>10</v>
      </c>
      <c r="G2776">
        <v>0.98124999999999996</v>
      </c>
      <c r="H2776" s="1">
        <v>46073</v>
      </c>
      <c r="I2776">
        <v>2</v>
      </c>
      <c r="J2776">
        <v>1</v>
      </c>
      <c r="K2776">
        <v>2</v>
      </c>
      <c r="L2776">
        <v>2</v>
      </c>
      <c r="M2776" t="s">
        <v>5069</v>
      </c>
      <c r="N2776" t="s">
        <v>5069</v>
      </c>
      <c r="O2776">
        <v>1</v>
      </c>
      <c r="P2776">
        <v>0</v>
      </c>
    </row>
    <row r="2777" spans="1:16" x14ac:dyDescent="0.3">
      <c r="A2777" t="s">
        <v>321</v>
      </c>
      <c r="B2777" s="1">
        <v>46074.019444444442</v>
      </c>
      <c r="C2777" t="s">
        <v>35</v>
      </c>
      <c r="D2777" t="s">
        <v>15</v>
      </c>
      <c r="E2777" t="s">
        <v>19</v>
      </c>
      <c r="F2777" t="s">
        <v>13</v>
      </c>
      <c r="G2777">
        <v>1.9444444444444445E-2</v>
      </c>
      <c r="H2777" s="1">
        <v>46074</v>
      </c>
      <c r="I2777">
        <v>2</v>
      </c>
      <c r="J2777">
        <v>1</v>
      </c>
      <c r="K2777">
        <v>1</v>
      </c>
      <c r="L2777">
        <v>1</v>
      </c>
      <c r="M2777" t="s">
        <v>5069</v>
      </c>
      <c r="N2777" t="s">
        <v>5069</v>
      </c>
      <c r="O2777">
        <v>1</v>
      </c>
      <c r="P2777">
        <v>0</v>
      </c>
    </row>
    <row r="2778" spans="1:16" x14ac:dyDescent="0.3">
      <c r="A2778" t="s">
        <v>2588</v>
      </c>
      <c r="B2778" s="1">
        <v>46074.029166666667</v>
      </c>
      <c r="C2778" t="s">
        <v>7</v>
      </c>
      <c r="D2778" t="s">
        <v>18</v>
      </c>
      <c r="E2778" t="s">
        <v>31</v>
      </c>
      <c r="F2778" t="s">
        <v>33</v>
      </c>
      <c r="G2778">
        <v>2.9166666666666667E-2</v>
      </c>
      <c r="H2778" s="1">
        <v>46074</v>
      </c>
      <c r="I2778">
        <v>2</v>
      </c>
      <c r="J2778">
        <v>3</v>
      </c>
      <c r="K2778">
        <v>4</v>
      </c>
      <c r="L2778">
        <v>12</v>
      </c>
      <c r="M2778" t="s">
        <v>5073</v>
      </c>
      <c r="N2778" t="s">
        <v>5073</v>
      </c>
      <c r="O2778">
        <v>1</v>
      </c>
      <c r="P2778">
        <v>1</v>
      </c>
    </row>
    <row r="2779" spans="1:16" x14ac:dyDescent="0.3">
      <c r="A2779" t="s">
        <v>500</v>
      </c>
      <c r="B2779" s="1">
        <v>46074.03125</v>
      </c>
      <c r="C2779" t="s">
        <v>7</v>
      </c>
      <c r="D2779" t="s">
        <v>18</v>
      </c>
      <c r="E2779" t="s">
        <v>19</v>
      </c>
      <c r="F2779" t="s">
        <v>33</v>
      </c>
      <c r="G2779">
        <v>3.125E-2</v>
      </c>
      <c r="H2779" s="1">
        <v>46074</v>
      </c>
      <c r="I2779">
        <v>2</v>
      </c>
      <c r="J2779">
        <v>3</v>
      </c>
      <c r="K2779">
        <v>4</v>
      </c>
      <c r="L2779">
        <v>12</v>
      </c>
      <c r="M2779" t="s">
        <v>5073</v>
      </c>
      <c r="N2779" t="s">
        <v>5073</v>
      </c>
      <c r="O2779">
        <v>1</v>
      </c>
      <c r="P2779">
        <v>1</v>
      </c>
    </row>
    <row r="2780" spans="1:16" x14ac:dyDescent="0.3">
      <c r="A2780" t="s">
        <v>1148</v>
      </c>
      <c r="B2780" s="1">
        <v>46074.047222222223</v>
      </c>
      <c r="C2780" t="s">
        <v>7</v>
      </c>
      <c r="D2780" t="s">
        <v>18</v>
      </c>
      <c r="E2780" t="s">
        <v>9</v>
      </c>
      <c r="F2780" t="s">
        <v>10</v>
      </c>
      <c r="G2780">
        <v>4.7222222222222221E-2</v>
      </c>
      <c r="H2780" s="1">
        <v>46074</v>
      </c>
      <c r="I2780">
        <v>2</v>
      </c>
      <c r="J2780">
        <v>3</v>
      </c>
      <c r="K2780">
        <v>2</v>
      </c>
      <c r="L2780">
        <v>6</v>
      </c>
      <c r="M2780" t="s">
        <v>5071</v>
      </c>
      <c r="N2780" t="s">
        <v>5071</v>
      </c>
      <c r="O2780">
        <v>1</v>
      </c>
      <c r="P2780">
        <v>0</v>
      </c>
    </row>
    <row r="2781" spans="1:16" x14ac:dyDescent="0.3">
      <c r="A2781" t="s">
        <v>4226</v>
      </c>
      <c r="B2781" s="1">
        <v>46074.060416666667</v>
      </c>
      <c r="C2781" t="s">
        <v>7</v>
      </c>
      <c r="D2781" t="s">
        <v>15</v>
      </c>
      <c r="E2781" t="s">
        <v>19</v>
      </c>
      <c r="F2781" t="s">
        <v>13</v>
      </c>
      <c r="G2781">
        <v>6.0416666666666667E-2</v>
      </c>
      <c r="H2781" s="1">
        <v>46074</v>
      </c>
      <c r="I2781">
        <v>2</v>
      </c>
      <c r="J2781">
        <v>3</v>
      </c>
      <c r="K2781">
        <v>1</v>
      </c>
      <c r="L2781">
        <v>3</v>
      </c>
      <c r="M2781" t="s">
        <v>5069</v>
      </c>
      <c r="N2781" t="s">
        <v>5069</v>
      </c>
      <c r="O2781">
        <v>1</v>
      </c>
      <c r="P2781">
        <v>0</v>
      </c>
    </row>
    <row r="2782" spans="1:16" x14ac:dyDescent="0.3">
      <c r="A2782" t="s">
        <v>2525</v>
      </c>
      <c r="B2782" s="1">
        <v>46074.075694444444</v>
      </c>
      <c r="C2782" t="s">
        <v>47</v>
      </c>
      <c r="D2782" t="s">
        <v>18</v>
      </c>
      <c r="E2782" t="s">
        <v>31</v>
      </c>
      <c r="F2782" t="s">
        <v>10</v>
      </c>
      <c r="G2782">
        <v>7.5694444444444439E-2</v>
      </c>
      <c r="H2782" s="1">
        <v>46074</v>
      </c>
      <c r="I2782">
        <v>2</v>
      </c>
      <c r="J2782">
        <v>1</v>
      </c>
      <c r="K2782">
        <v>2</v>
      </c>
      <c r="L2782">
        <v>2</v>
      </c>
      <c r="M2782" t="s">
        <v>5069</v>
      </c>
      <c r="N2782" t="s">
        <v>5069</v>
      </c>
      <c r="O2782">
        <v>1</v>
      </c>
      <c r="P2782">
        <v>0</v>
      </c>
    </row>
    <row r="2783" spans="1:16" x14ac:dyDescent="0.3">
      <c r="A2783" t="s">
        <v>366</v>
      </c>
      <c r="B2783" s="1">
        <v>46074.086111111108</v>
      </c>
      <c r="C2783" t="s">
        <v>35</v>
      </c>
      <c r="D2783" t="s">
        <v>8</v>
      </c>
      <c r="E2783" t="s">
        <v>31</v>
      </c>
      <c r="F2783" t="s">
        <v>33</v>
      </c>
      <c r="G2783">
        <v>8.611111111111111E-2</v>
      </c>
      <c r="H2783" s="1">
        <v>46074</v>
      </c>
      <c r="I2783">
        <v>2</v>
      </c>
      <c r="J2783">
        <v>1</v>
      </c>
      <c r="K2783">
        <v>4</v>
      </c>
      <c r="L2783">
        <v>4</v>
      </c>
      <c r="M2783" t="s">
        <v>5069</v>
      </c>
      <c r="N2783" t="s">
        <v>5069</v>
      </c>
      <c r="O2783">
        <v>1</v>
      </c>
      <c r="P2783">
        <v>1</v>
      </c>
    </row>
    <row r="2784" spans="1:16" x14ac:dyDescent="0.3">
      <c r="A2784" t="s">
        <v>4653</v>
      </c>
      <c r="B2784" s="1">
        <v>46074.106249999997</v>
      </c>
      <c r="C2784" t="s">
        <v>7</v>
      </c>
      <c r="D2784" t="s">
        <v>15</v>
      </c>
      <c r="E2784" t="s">
        <v>19</v>
      </c>
      <c r="F2784" t="s">
        <v>10</v>
      </c>
      <c r="G2784">
        <v>0.10625</v>
      </c>
      <c r="H2784" s="1">
        <v>46074</v>
      </c>
      <c r="I2784">
        <v>2</v>
      </c>
      <c r="J2784">
        <v>3</v>
      </c>
      <c r="K2784">
        <v>2</v>
      </c>
      <c r="L2784">
        <v>6</v>
      </c>
      <c r="M2784" t="s">
        <v>5071</v>
      </c>
      <c r="N2784" t="s">
        <v>5071</v>
      </c>
      <c r="O2784">
        <v>1</v>
      </c>
      <c r="P2784">
        <v>0</v>
      </c>
    </row>
    <row r="2785" spans="1:16" x14ac:dyDescent="0.3">
      <c r="A2785" t="s">
        <v>1520</v>
      </c>
      <c r="B2785" s="1">
        <v>46074.164583333331</v>
      </c>
      <c r="C2785" t="s">
        <v>40</v>
      </c>
      <c r="D2785" t="s">
        <v>18</v>
      </c>
      <c r="E2785" t="s">
        <v>16</v>
      </c>
      <c r="F2785" t="s">
        <v>20</v>
      </c>
      <c r="G2785">
        <v>0.16458333333333333</v>
      </c>
      <c r="H2785" s="1">
        <v>46074</v>
      </c>
      <c r="I2785">
        <v>2</v>
      </c>
      <c r="J2785">
        <v>5</v>
      </c>
      <c r="K2785">
        <v>2</v>
      </c>
      <c r="L2785">
        <v>10</v>
      </c>
      <c r="M2785" t="s">
        <v>5071</v>
      </c>
      <c r="N2785" t="s">
        <v>5071</v>
      </c>
      <c r="O2785">
        <v>1</v>
      </c>
      <c r="P2785">
        <v>0</v>
      </c>
    </row>
    <row r="2786" spans="1:16" x14ac:dyDescent="0.3">
      <c r="A2786" t="s">
        <v>4275</v>
      </c>
      <c r="B2786" s="1">
        <v>46074.197222222225</v>
      </c>
      <c r="C2786" t="s">
        <v>40</v>
      </c>
      <c r="D2786" t="s">
        <v>18</v>
      </c>
      <c r="E2786" t="s">
        <v>16</v>
      </c>
      <c r="F2786" t="s">
        <v>10</v>
      </c>
      <c r="G2786">
        <v>0.19722222222222222</v>
      </c>
      <c r="H2786" s="1">
        <v>46074</v>
      </c>
      <c r="I2786">
        <v>2</v>
      </c>
      <c r="J2786">
        <v>5</v>
      </c>
      <c r="K2786">
        <v>2</v>
      </c>
      <c r="L2786">
        <v>10</v>
      </c>
      <c r="M2786" t="s">
        <v>5071</v>
      </c>
      <c r="N2786" t="s">
        <v>5071</v>
      </c>
      <c r="O2786">
        <v>1</v>
      </c>
      <c r="P2786">
        <v>0</v>
      </c>
    </row>
    <row r="2787" spans="1:16" x14ac:dyDescent="0.3">
      <c r="A2787" t="s">
        <v>268</v>
      </c>
      <c r="B2787" s="1">
        <v>46074.220833333333</v>
      </c>
      <c r="C2787" t="s">
        <v>26</v>
      </c>
      <c r="D2787" t="s">
        <v>15</v>
      </c>
      <c r="E2787" t="s">
        <v>16</v>
      </c>
      <c r="F2787" t="s">
        <v>10</v>
      </c>
      <c r="G2787">
        <v>0.22083333333333333</v>
      </c>
      <c r="H2787" s="1">
        <v>46074</v>
      </c>
      <c r="I2787">
        <v>2</v>
      </c>
      <c r="J2787">
        <v>3</v>
      </c>
      <c r="K2787">
        <v>2</v>
      </c>
      <c r="L2787">
        <v>6</v>
      </c>
      <c r="M2787" t="s">
        <v>5071</v>
      </c>
      <c r="N2787" t="s">
        <v>5071</v>
      </c>
      <c r="O2787">
        <v>1</v>
      </c>
      <c r="P2787">
        <v>0</v>
      </c>
    </row>
    <row r="2788" spans="1:16" x14ac:dyDescent="0.3">
      <c r="A2788" t="s">
        <v>3689</v>
      </c>
      <c r="B2788" s="1">
        <v>46074.245833333334</v>
      </c>
      <c r="C2788" t="s">
        <v>26</v>
      </c>
      <c r="D2788" t="s">
        <v>22</v>
      </c>
      <c r="E2788" t="s">
        <v>19</v>
      </c>
      <c r="F2788" t="s">
        <v>10</v>
      </c>
      <c r="G2788">
        <v>0.24583333333333332</v>
      </c>
      <c r="H2788" s="1">
        <v>46074</v>
      </c>
      <c r="I2788">
        <v>2</v>
      </c>
      <c r="J2788">
        <v>3</v>
      </c>
      <c r="K2788">
        <v>2</v>
      </c>
      <c r="L2788">
        <v>6</v>
      </c>
      <c r="M2788" t="s">
        <v>5071</v>
      </c>
      <c r="N2788" t="s">
        <v>5071</v>
      </c>
      <c r="O2788">
        <v>1</v>
      </c>
      <c r="P2788">
        <v>0</v>
      </c>
    </row>
    <row r="2789" spans="1:16" x14ac:dyDescent="0.3">
      <c r="A2789" t="s">
        <v>2075</v>
      </c>
      <c r="B2789" s="1">
        <v>46074.246527777781</v>
      </c>
      <c r="C2789" t="s">
        <v>40</v>
      </c>
      <c r="D2789" t="s">
        <v>8</v>
      </c>
      <c r="E2789" t="s">
        <v>16</v>
      </c>
      <c r="F2789" t="s">
        <v>13</v>
      </c>
      <c r="G2789">
        <v>0.24652777777777779</v>
      </c>
      <c r="H2789" s="1">
        <v>46074</v>
      </c>
      <c r="I2789">
        <v>2</v>
      </c>
      <c r="J2789">
        <v>5</v>
      </c>
      <c r="K2789">
        <v>1</v>
      </c>
      <c r="L2789">
        <v>5</v>
      </c>
      <c r="M2789" t="s">
        <v>5071</v>
      </c>
      <c r="N2789" t="s">
        <v>5071</v>
      </c>
      <c r="O2789">
        <v>1</v>
      </c>
      <c r="P2789">
        <v>0</v>
      </c>
    </row>
    <row r="2790" spans="1:16" x14ac:dyDescent="0.3">
      <c r="A2790" t="s">
        <v>2928</v>
      </c>
      <c r="B2790" s="1">
        <v>46074.249305555553</v>
      </c>
      <c r="C2790" t="s">
        <v>7</v>
      </c>
      <c r="D2790" t="s">
        <v>8</v>
      </c>
      <c r="E2790" t="s">
        <v>19</v>
      </c>
      <c r="F2790" t="s">
        <v>53</v>
      </c>
      <c r="G2790">
        <v>0.24930555555555556</v>
      </c>
      <c r="H2790" s="1">
        <v>46074</v>
      </c>
      <c r="I2790">
        <v>2</v>
      </c>
      <c r="J2790">
        <v>3</v>
      </c>
      <c r="K2790">
        <v>5</v>
      </c>
      <c r="L2790">
        <v>15</v>
      </c>
      <c r="M2790" t="s">
        <v>5073</v>
      </c>
      <c r="N2790" t="s">
        <v>5073</v>
      </c>
      <c r="O2790">
        <v>1</v>
      </c>
      <c r="P2790">
        <v>1</v>
      </c>
    </row>
    <row r="2791" spans="1:16" x14ac:dyDescent="0.3">
      <c r="A2791" t="s">
        <v>4138</v>
      </c>
      <c r="B2791" s="1">
        <v>46074.303472222222</v>
      </c>
      <c r="C2791" t="s">
        <v>7</v>
      </c>
      <c r="D2791" t="s">
        <v>8</v>
      </c>
      <c r="E2791" t="s">
        <v>19</v>
      </c>
      <c r="F2791" t="s">
        <v>33</v>
      </c>
      <c r="G2791">
        <v>0.3034722222222222</v>
      </c>
      <c r="H2791" s="1">
        <v>46074</v>
      </c>
      <c r="I2791">
        <v>2</v>
      </c>
      <c r="J2791">
        <v>3</v>
      </c>
      <c r="K2791">
        <v>4</v>
      </c>
      <c r="L2791">
        <v>12</v>
      </c>
      <c r="M2791" t="s">
        <v>5073</v>
      </c>
      <c r="N2791" t="s">
        <v>5073</v>
      </c>
      <c r="O2791">
        <v>1</v>
      </c>
      <c r="P2791">
        <v>1</v>
      </c>
    </row>
    <row r="2792" spans="1:16" x14ac:dyDescent="0.3">
      <c r="A2792" t="s">
        <v>1152</v>
      </c>
      <c r="B2792" s="1">
        <v>46074.322916666664</v>
      </c>
      <c r="C2792" t="s">
        <v>12</v>
      </c>
      <c r="D2792" t="s">
        <v>15</v>
      </c>
      <c r="E2792" t="s">
        <v>16</v>
      </c>
      <c r="F2792" t="s">
        <v>33</v>
      </c>
      <c r="G2792">
        <v>0.32291666666666669</v>
      </c>
      <c r="H2792" s="1">
        <v>46074</v>
      </c>
      <c r="I2792">
        <v>2</v>
      </c>
      <c r="J2792">
        <v>1</v>
      </c>
      <c r="K2792">
        <v>4</v>
      </c>
      <c r="L2792">
        <v>4</v>
      </c>
      <c r="M2792" t="s">
        <v>5069</v>
      </c>
      <c r="N2792" t="s">
        <v>5069</v>
      </c>
      <c r="O2792">
        <v>1</v>
      </c>
      <c r="P2792">
        <v>1</v>
      </c>
    </row>
    <row r="2793" spans="1:16" x14ac:dyDescent="0.3">
      <c r="A2793" t="s">
        <v>1427</v>
      </c>
      <c r="B2793" s="1">
        <v>46074.335416666669</v>
      </c>
      <c r="C2793" t="s">
        <v>26</v>
      </c>
      <c r="D2793" t="s">
        <v>22</v>
      </c>
      <c r="E2793" t="s">
        <v>31</v>
      </c>
      <c r="F2793" t="s">
        <v>10</v>
      </c>
      <c r="G2793">
        <v>0.33541666666666664</v>
      </c>
      <c r="H2793" s="1">
        <v>46074</v>
      </c>
      <c r="I2793">
        <v>2</v>
      </c>
      <c r="J2793">
        <v>3</v>
      </c>
      <c r="K2793">
        <v>2</v>
      </c>
      <c r="L2793">
        <v>6</v>
      </c>
      <c r="M2793" t="s">
        <v>5071</v>
      </c>
      <c r="N2793" t="s">
        <v>5071</v>
      </c>
      <c r="O2793">
        <v>1</v>
      </c>
      <c r="P2793">
        <v>0</v>
      </c>
    </row>
    <row r="2794" spans="1:16" x14ac:dyDescent="0.3">
      <c r="A2794" t="s">
        <v>790</v>
      </c>
      <c r="B2794" s="1">
        <v>46074.347916666666</v>
      </c>
      <c r="C2794" t="s">
        <v>47</v>
      </c>
      <c r="D2794" t="s">
        <v>15</v>
      </c>
      <c r="E2794" t="s">
        <v>19</v>
      </c>
      <c r="F2794" t="s">
        <v>20</v>
      </c>
      <c r="G2794">
        <v>0.34791666666666665</v>
      </c>
      <c r="H2794" s="1">
        <v>46074</v>
      </c>
      <c r="I2794">
        <v>2</v>
      </c>
      <c r="J2794">
        <v>1</v>
      </c>
      <c r="K2794">
        <v>2</v>
      </c>
      <c r="L2794">
        <v>2</v>
      </c>
      <c r="M2794" t="s">
        <v>5069</v>
      </c>
      <c r="N2794" t="s">
        <v>5069</v>
      </c>
      <c r="O2794">
        <v>1</v>
      </c>
      <c r="P2794">
        <v>0</v>
      </c>
    </row>
    <row r="2795" spans="1:16" x14ac:dyDescent="0.3">
      <c r="A2795" t="s">
        <v>1627</v>
      </c>
      <c r="B2795" s="1">
        <v>46074.359722222223</v>
      </c>
      <c r="C2795" t="s">
        <v>12</v>
      </c>
      <c r="D2795" t="s">
        <v>15</v>
      </c>
      <c r="E2795" t="s">
        <v>9</v>
      </c>
      <c r="F2795" t="s">
        <v>33</v>
      </c>
      <c r="G2795">
        <v>0.35972222222222222</v>
      </c>
      <c r="H2795" s="1">
        <v>46074</v>
      </c>
      <c r="I2795">
        <v>2</v>
      </c>
      <c r="J2795">
        <v>1</v>
      </c>
      <c r="K2795">
        <v>4</v>
      </c>
      <c r="L2795">
        <v>4</v>
      </c>
      <c r="M2795" t="s">
        <v>5069</v>
      </c>
      <c r="N2795" t="s">
        <v>5069</v>
      </c>
      <c r="O2795">
        <v>1</v>
      </c>
      <c r="P2795">
        <v>1</v>
      </c>
    </row>
    <row r="2796" spans="1:16" x14ac:dyDescent="0.3">
      <c r="A2796" t="s">
        <v>3522</v>
      </c>
      <c r="B2796" s="1">
        <v>46074.373611111114</v>
      </c>
      <c r="C2796" t="s">
        <v>47</v>
      </c>
      <c r="D2796" t="s">
        <v>15</v>
      </c>
      <c r="E2796" t="s">
        <v>31</v>
      </c>
      <c r="F2796" t="s">
        <v>10</v>
      </c>
      <c r="G2796">
        <v>0.37361111111111112</v>
      </c>
      <c r="H2796" s="1">
        <v>46074</v>
      </c>
      <c r="I2796">
        <v>2</v>
      </c>
      <c r="J2796">
        <v>1</v>
      </c>
      <c r="K2796">
        <v>2</v>
      </c>
      <c r="L2796">
        <v>2</v>
      </c>
      <c r="M2796" t="s">
        <v>5069</v>
      </c>
      <c r="N2796" t="s">
        <v>5069</v>
      </c>
      <c r="O2796">
        <v>1</v>
      </c>
      <c r="P2796">
        <v>0</v>
      </c>
    </row>
    <row r="2797" spans="1:16" x14ac:dyDescent="0.3">
      <c r="A2797" t="s">
        <v>812</v>
      </c>
      <c r="B2797" s="1">
        <v>46074.377083333333</v>
      </c>
      <c r="C2797" t="s">
        <v>7</v>
      </c>
      <c r="D2797" t="s">
        <v>22</v>
      </c>
      <c r="E2797" t="s">
        <v>19</v>
      </c>
      <c r="F2797" t="s">
        <v>20</v>
      </c>
      <c r="G2797">
        <v>0.37708333333333333</v>
      </c>
      <c r="H2797" s="1">
        <v>46074</v>
      </c>
      <c r="I2797">
        <v>2</v>
      </c>
      <c r="J2797">
        <v>3</v>
      </c>
      <c r="K2797">
        <v>2</v>
      </c>
      <c r="L2797">
        <v>6</v>
      </c>
      <c r="M2797" t="s">
        <v>5071</v>
      </c>
      <c r="N2797" t="s">
        <v>5071</v>
      </c>
      <c r="O2797">
        <v>1</v>
      </c>
      <c r="P2797">
        <v>0</v>
      </c>
    </row>
    <row r="2798" spans="1:16" x14ac:dyDescent="0.3">
      <c r="A2798" t="s">
        <v>1128</v>
      </c>
      <c r="B2798" s="1">
        <v>46074.380555555559</v>
      </c>
      <c r="C2798" t="s">
        <v>40</v>
      </c>
      <c r="D2798" t="s">
        <v>8</v>
      </c>
      <c r="E2798" t="s">
        <v>16</v>
      </c>
      <c r="F2798" t="s">
        <v>20</v>
      </c>
      <c r="G2798">
        <v>0.38055555555555554</v>
      </c>
      <c r="H2798" s="1">
        <v>46074</v>
      </c>
      <c r="I2798">
        <v>2</v>
      </c>
      <c r="J2798">
        <v>5</v>
      </c>
      <c r="K2798">
        <v>2</v>
      </c>
      <c r="L2798">
        <v>10</v>
      </c>
      <c r="M2798" t="s">
        <v>5071</v>
      </c>
      <c r="N2798" t="s">
        <v>5071</v>
      </c>
      <c r="O2798">
        <v>1</v>
      </c>
      <c r="P2798">
        <v>0</v>
      </c>
    </row>
    <row r="2799" spans="1:16" x14ac:dyDescent="0.3">
      <c r="A2799" t="s">
        <v>661</v>
      </c>
      <c r="B2799" s="1">
        <v>46074.428472222222</v>
      </c>
      <c r="C2799" t="s">
        <v>47</v>
      </c>
      <c r="D2799" t="s">
        <v>8</v>
      </c>
      <c r="E2799" t="s">
        <v>19</v>
      </c>
      <c r="F2799" t="s">
        <v>20</v>
      </c>
      <c r="G2799">
        <v>0.4284722222222222</v>
      </c>
      <c r="H2799" s="1">
        <v>46074</v>
      </c>
      <c r="I2799">
        <v>2</v>
      </c>
      <c r="J2799">
        <v>1</v>
      </c>
      <c r="K2799">
        <v>2</v>
      </c>
      <c r="L2799">
        <v>2</v>
      </c>
      <c r="M2799" t="s">
        <v>5069</v>
      </c>
      <c r="N2799" t="s">
        <v>5069</v>
      </c>
      <c r="O2799">
        <v>1</v>
      </c>
      <c r="P2799">
        <v>0</v>
      </c>
    </row>
    <row r="2800" spans="1:16" x14ac:dyDescent="0.3">
      <c r="A2800" t="s">
        <v>3561</v>
      </c>
      <c r="B2800" s="1">
        <v>46074.442361111112</v>
      </c>
      <c r="C2800" t="s">
        <v>7</v>
      </c>
      <c r="D2800" t="s">
        <v>8</v>
      </c>
      <c r="E2800" t="s">
        <v>19</v>
      </c>
      <c r="F2800" t="s">
        <v>20</v>
      </c>
      <c r="G2800">
        <v>0.44236111111111109</v>
      </c>
      <c r="H2800" s="1">
        <v>46074</v>
      </c>
      <c r="I2800">
        <v>2</v>
      </c>
      <c r="J2800">
        <v>3</v>
      </c>
      <c r="K2800">
        <v>2</v>
      </c>
      <c r="L2800">
        <v>6</v>
      </c>
      <c r="M2800" t="s">
        <v>5071</v>
      </c>
      <c r="N2800" t="s">
        <v>5071</v>
      </c>
      <c r="O2800">
        <v>1</v>
      </c>
      <c r="P2800">
        <v>0</v>
      </c>
    </row>
    <row r="2801" spans="1:16" x14ac:dyDescent="0.3">
      <c r="A2801" t="s">
        <v>1777</v>
      </c>
      <c r="B2801" s="1">
        <v>46074.444444444445</v>
      </c>
      <c r="C2801" t="s">
        <v>12</v>
      </c>
      <c r="D2801" t="s">
        <v>22</v>
      </c>
      <c r="E2801" t="s">
        <v>16</v>
      </c>
      <c r="F2801" t="s">
        <v>10</v>
      </c>
      <c r="G2801">
        <v>0.44444444444444442</v>
      </c>
      <c r="H2801" s="1">
        <v>46074</v>
      </c>
      <c r="I2801">
        <v>2</v>
      </c>
      <c r="J2801">
        <v>1</v>
      </c>
      <c r="K2801">
        <v>2</v>
      </c>
      <c r="L2801">
        <v>2</v>
      </c>
      <c r="M2801" t="s">
        <v>5069</v>
      </c>
      <c r="N2801" t="s">
        <v>5069</v>
      </c>
      <c r="O2801">
        <v>1</v>
      </c>
      <c r="P2801">
        <v>0</v>
      </c>
    </row>
    <row r="2802" spans="1:16" x14ac:dyDescent="0.3">
      <c r="A2802" t="s">
        <v>4106</v>
      </c>
      <c r="B2802" s="1">
        <v>46074.463194444441</v>
      </c>
      <c r="C2802" t="s">
        <v>40</v>
      </c>
      <c r="D2802" t="s">
        <v>22</v>
      </c>
      <c r="E2802" t="s">
        <v>16</v>
      </c>
      <c r="F2802" t="s">
        <v>20</v>
      </c>
      <c r="G2802">
        <v>0.46319444444444446</v>
      </c>
      <c r="H2802" s="1">
        <v>46074</v>
      </c>
      <c r="I2802">
        <v>2</v>
      </c>
      <c r="J2802">
        <v>5</v>
      </c>
      <c r="K2802">
        <v>2</v>
      </c>
      <c r="L2802">
        <v>10</v>
      </c>
      <c r="M2802" t="s">
        <v>5071</v>
      </c>
      <c r="N2802" t="s">
        <v>5071</v>
      </c>
      <c r="O2802">
        <v>1</v>
      </c>
      <c r="P2802">
        <v>0</v>
      </c>
    </row>
    <row r="2803" spans="1:16" x14ac:dyDescent="0.3">
      <c r="A2803" t="s">
        <v>1257</v>
      </c>
      <c r="B2803" s="1">
        <v>46074.496527777781</v>
      </c>
      <c r="C2803" t="s">
        <v>7</v>
      </c>
      <c r="D2803" t="s">
        <v>15</v>
      </c>
      <c r="E2803" t="s">
        <v>19</v>
      </c>
      <c r="F2803" t="s">
        <v>13</v>
      </c>
      <c r="G2803">
        <v>0.49652777777777779</v>
      </c>
      <c r="H2803" s="1">
        <v>46074</v>
      </c>
      <c r="I2803">
        <v>2</v>
      </c>
      <c r="J2803">
        <v>3</v>
      </c>
      <c r="K2803">
        <v>1</v>
      </c>
      <c r="L2803">
        <v>3</v>
      </c>
      <c r="M2803" t="s">
        <v>5069</v>
      </c>
      <c r="N2803" t="s">
        <v>5069</v>
      </c>
      <c r="O2803">
        <v>1</v>
      </c>
      <c r="P2803">
        <v>0</v>
      </c>
    </row>
    <row r="2804" spans="1:16" x14ac:dyDescent="0.3">
      <c r="A2804" t="s">
        <v>3231</v>
      </c>
      <c r="B2804" s="1">
        <v>46074.498611111114</v>
      </c>
      <c r="C2804" t="s">
        <v>26</v>
      </c>
      <c r="D2804" t="s">
        <v>15</v>
      </c>
      <c r="E2804" t="s">
        <v>19</v>
      </c>
      <c r="F2804" t="s">
        <v>20</v>
      </c>
      <c r="G2804">
        <v>0.49861111111111112</v>
      </c>
      <c r="H2804" s="1">
        <v>46074</v>
      </c>
      <c r="I2804">
        <v>2</v>
      </c>
      <c r="J2804">
        <v>3</v>
      </c>
      <c r="K2804">
        <v>2</v>
      </c>
      <c r="L2804">
        <v>6</v>
      </c>
      <c r="M2804" t="s">
        <v>5071</v>
      </c>
      <c r="N2804" t="s">
        <v>5071</v>
      </c>
      <c r="O2804">
        <v>1</v>
      </c>
      <c r="P2804">
        <v>0</v>
      </c>
    </row>
    <row r="2805" spans="1:16" x14ac:dyDescent="0.3">
      <c r="A2805" t="s">
        <v>4969</v>
      </c>
      <c r="B2805" s="1">
        <v>46074.499305555553</v>
      </c>
      <c r="C2805" t="s">
        <v>7</v>
      </c>
      <c r="D2805" t="s">
        <v>8</v>
      </c>
      <c r="E2805" t="s">
        <v>19</v>
      </c>
      <c r="F2805" t="s">
        <v>13</v>
      </c>
      <c r="G2805">
        <v>0.49930555555555556</v>
      </c>
      <c r="H2805" s="1">
        <v>46074</v>
      </c>
      <c r="I2805">
        <v>2</v>
      </c>
      <c r="J2805">
        <v>3</v>
      </c>
      <c r="K2805">
        <v>1</v>
      </c>
      <c r="L2805">
        <v>3</v>
      </c>
      <c r="M2805" t="s">
        <v>5069</v>
      </c>
      <c r="N2805" t="s">
        <v>5069</v>
      </c>
      <c r="O2805">
        <v>1</v>
      </c>
      <c r="P2805">
        <v>0</v>
      </c>
    </row>
    <row r="2806" spans="1:16" x14ac:dyDescent="0.3">
      <c r="A2806" t="s">
        <v>4460</v>
      </c>
      <c r="B2806" s="1">
        <v>46074.53125</v>
      </c>
      <c r="C2806" t="s">
        <v>7</v>
      </c>
      <c r="D2806" t="s">
        <v>22</v>
      </c>
      <c r="E2806" t="s">
        <v>19</v>
      </c>
      <c r="F2806" t="s">
        <v>10</v>
      </c>
      <c r="G2806">
        <v>0.53125</v>
      </c>
      <c r="H2806" s="1">
        <v>46074</v>
      </c>
      <c r="I2806">
        <v>2</v>
      </c>
      <c r="J2806">
        <v>3</v>
      </c>
      <c r="K2806">
        <v>2</v>
      </c>
      <c r="L2806">
        <v>6</v>
      </c>
      <c r="M2806" t="s">
        <v>5071</v>
      </c>
      <c r="N2806" t="s">
        <v>5071</v>
      </c>
      <c r="O2806">
        <v>1</v>
      </c>
      <c r="P2806">
        <v>0</v>
      </c>
    </row>
    <row r="2807" spans="1:16" x14ac:dyDescent="0.3">
      <c r="A2807" t="s">
        <v>4523</v>
      </c>
      <c r="B2807" s="1">
        <v>46074.532638888886</v>
      </c>
      <c r="C2807" t="s">
        <v>40</v>
      </c>
      <c r="D2807" t="s">
        <v>22</v>
      </c>
      <c r="E2807" t="s">
        <v>16</v>
      </c>
      <c r="F2807" t="s">
        <v>10</v>
      </c>
      <c r="G2807">
        <v>0.53263888888888888</v>
      </c>
      <c r="H2807" s="1">
        <v>46074</v>
      </c>
      <c r="I2807">
        <v>2</v>
      </c>
      <c r="J2807">
        <v>5</v>
      </c>
      <c r="K2807">
        <v>2</v>
      </c>
      <c r="L2807">
        <v>10</v>
      </c>
      <c r="M2807" t="s">
        <v>5071</v>
      </c>
      <c r="N2807" t="s">
        <v>5071</v>
      </c>
      <c r="O2807">
        <v>1</v>
      </c>
      <c r="P2807">
        <v>0</v>
      </c>
    </row>
    <row r="2808" spans="1:16" x14ac:dyDescent="0.3">
      <c r="A2808" t="s">
        <v>4549</v>
      </c>
      <c r="B2808" s="1">
        <v>46074.561111111114</v>
      </c>
      <c r="C2808" t="s">
        <v>7</v>
      </c>
      <c r="D2808" t="s">
        <v>8</v>
      </c>
      <c r="E2808" t="s">
        <v>19</v>
      </c>
      <c r="F2808" t="s">
        <v>10</v>
      </c>
      <c r="G2808">
        <v>0.56111111111111112</v>
      </c>
      <c r="H2808" s="1">
        <v>46074</v>
      </c>
      <c r="I2808">
        <v>2</v>
      </c>
      <c r="J2808">
        <v>3</v>
      </c>
      <c r="K2808">
        <v>2</v>
      </c>
      <c r="L2808">
        <v>6</v>
      </c>
      <c r="M2808" t="s">
        <v>5071</v>
      </c>
      <c r="N2808" t="s">
        <v>5071</v>
      </c>
      <c r="O2808">
        <v>1</v>
      </c>
      <c r="P2808">
        <v>0</v>
      </c>
    </row>
    <row r="2809" spans="1:16" x14ac:dyDescent="0.3">
      <c r="A2809" t="s">
        <v>2914</v>
      </c>
      <c r="B2809" s="1">
        <v>46074.590277777781</v>
      </c>
      <c r="C2809" t="s">
        <v>40</v>
      </c>
      <c r="D2809" t="s">
        <v>22</v>
      </c>
      <c r="E2809" t="s">
        <v>16</v>
      </c>
      <c r="F2809" t="s">
        <v>33</v>
      </c>
      <c r="G2809">
        <v>0.59027777777777779</v>
      </c>
      <c r="H2809" s="1">
        <v>46074</v>
      </c>
      <c r="I2809">
        <v>2</v>
      </c>
      <c r="J2809">
        <v>5</v>
      </c>
      <c r="K2809">
        <v>4</v>
      </c>
      <c r="L2809">
        <v>20</v>
      </c>
      <c r="M2809" t="s">
        <v>5075</v>
      </c>
      <c r="N2809" t="s">
        <v>5076</v>
      </c>
      <c r="O2809">
        <v>1</v>
      </c>
      <c r="P2809">
        <v>1</v>
      </c>
    </row>
    <row r="2810" spans="1:16" x14ac:dyDescent="0.3">
      <c r="A2810" t="s">
        <v>1493</v>
      </c>
      <c r="B2810" s="1">
        <v>46074.6</v>
      </c>
      <c r="C2810" t="s">
        <v>7</v>
      </c>
      <c r="D2810" t="s">
        <v>8</v>
      </c>
      <c r="E2810" t="s">
        <v>19</v>
      </c>
      <c r="F2810" t="s">
        <v>20</v>
      </c>
      <c r="G2810">
        <v>0.6</v>
      </c>
      <c r="H2810" s="1">
        <v>46074</v>
      </c>
      <c r="I2810">
        <v>2</v>
      </c>
      <c r="J2810">
        <v>3</v>
      </c>
      <c r="K2810">
        <v>2</v>
      </c>
      <c r="L2810">
        <v>6</v>
      </c>
      <c r="M2810" t="s">
        <v>5071</v>
      </c>
      <c r="N2810" t="s">
        <v>5071</v>
      </c>
      <c r="O2810">
        <v>1</v>
      </c>
      <c r="P2810">
        <v>0</v>
      </c>
    </row>
    <row r="2811" spans="1:16" x14ac:dyDescent="0.3">
      <c r="A2811" t="s">
        <v>1750</v>
      </c>
      <c r="B2811" s="1">
        <v>46074.647916666669</v>
      </c>
      <c r="C2811" t="s">
        <v>35</v>
      </c>
      <c r="D2811" t="s">
        <v>22</v>
      </c>
      <c r="E2811" t="s">
        <v>31</v>
      </c>
      <c r="F2811" t="s">
        <v>10</v>
      </c>
      <c r="G2811">
        <v>0.6479166666666667</v>
      </c>
      <c r="H2811" s="1">
        <v>46074</v>
      </c>
      <c r="I2811">
        <v>2</v>
      </c>
      <c r="J2811">
        <v>1</v>
      </c>
      <c r="K2811">
        <v>2</v>
      </c>
      <c r="L2811">
        <v>2</v>
      </c>
      <c r="M2811" t="s">
        <v>5069</v>
      </c>
      <c r="N2811" t="s">
        <v>5069</v>
      </c>
      <c r="O2811">
        <v>1</v>
      </c>
      <c r="P2811">
        <v>0</v>
      </c>
    </row>
    <row r="2812" spans="1:16" x14ac:dyDescent="0.3">
      <c r="A2812" t="s">
        <v>3083</v>
      </c>
      <c r="B2812" s="1">
        <v>46074.71597222222</v>
      </c>
      <c r="C2812" t="s">
        <v>7</v>
      </c>
      <c r="D2812" t="s">
        <v>22</v>
      </c>
      <c r="E2812" t="s">
        <v>19</v>
      </c>
      <c r="F2812" t="s">
        <v>20</v>
      </c>
      <c r="G2812">
        <v>0.71597222222222223</v>
      </c>
      <c r="H2812" s="1">
        <v>46074</v>
      </c>
      <c r="I2812">
        <v>2</v>
      </c>
      <c r="J2812">
        <v>3</v>
      </c>
      <c r="K2812">
        <v>2</v>
      </c>
      <c r="L2812">
        <v>6</v>
      </c>
      <c r="M2812" t="s">
        <v>5071</v>
      </c>
      <c r="N2812" t="s">
        <v>5071</v>
      </c>
      <c r="O2812">
        <v>1</v>
      </c>
      <c r="P2812">
        <v>0</v>
      </c>
    </row>
    <row r="2813" spans="1:16" x14ac:dyDescent="0.3">
      <c r="A2813" t="s">
        <v>1768</v>
      </c>
      <c r="B2813" s="1">
        <v>46074.727083333331</v>
      </c>
      <c r="C2813" t="s">
        <v>40</v>
      </c>
      <c r="D2813" t="s">
        <v>22</v>
      </c>
      <c r="E2813" t="s">
        <v>16</v>
      </c>
      <c r="F2813" t="s">
        <v>20</v>
      </c>
      <c r="G2813">
        <v>0.7270833333333333</v>
      </c>
      <c r="H2813" s="1">
        <v>46074</v>
      </c>
      <c r="I2813">
        <v>2</v>
      </c>
      <c r="J2813">
        <v>5</v>
      </c>
      <c r="K2813">
        <v>2</v>
      </c>
      <c r="L2813">
        <v>10</v>
      </c>
      <c r="M2813" t="s">
        <v>5071</v>
      </c>
      <c r="N2813" t="s">
        <v>5071</v>
      </c>
      <c r="O2813">
        <v>1</v>
      </c>
      <c r="P2813">
        <v>0</v>
      </c>
    </row>
    <row r="2814" spans="1:16" x14ac:dyDescent="0.3">
      <c r="A2814" t="s">
        <v>1367</v>
      </c>
      <c r="B2814" s="1">
        <v>46074.727083333331</v>
      </c>
      <c r="C2814" t="s">
        <v>47</v>
      </c>
      <c r="D2814" t="s">
        <v>18</v>
      </c>
      <c r="E2814" t="s">
        <v>9</v>
      </c>
      <c r="F2814" t="s">
        <v>10</v>
      </c>
      <c r="G2814">
        <v>0.7270833333333333</v>
      </c>
      <c r="H2814" s="1">
        <v>46074</v>
      </c>
      <c r="I2814">
        <v>2</v>
      </c>
      <c r="J2814">
        <v>1</v>
      </c>
      <c r="K2814">
        <v>2</v>
      </c>
      <c r="L2814">
        <v>2</v>
      </c>
      <c r="M2814" t="s">
        <v>5069</v>
      </c>
      <c r="N2814" t="s">
        <v>5069</v>
      </c>
      <c r="O2814">
        <v>1</v>
      </c>
      <c r="P2814">
        <v>0</v>
      </c>
    </row>
    <row r="2815" spans="1:16" x14ac:dyDescent="0.3">
      <c r="A2815" t="s">
        <v>3377</v>
      </c>
      <c r="B2815" s="1">
        <v>46074.734027777777</v>
      </c>
      <c r="C2815" t="s">
        <v>7</v>
      </c>
      <c r="D2815" t="s">
        <v>22</v>
      </c>
      <c r="E2815" t="s">
        <v>16</v>
      </c>
      <c r="F2815" t="s">
        <v>10</v>
      </c>
      <c r="G2815">
        <v>0.73402777777777772</v>
      </c>
      <c r="H2815" s="1">
        <v>46074</v>
      </c>
      <c r="I2815">
        <v>2</v>
      </c>
      <c r="J2815">
        <v>3</v>
      </c>
      <c r="K2815">
        <v>2</v>
      </c>
      <c r="L2815">
        <v>6</v>
      </c>
      <c r="M2815" t="s">
        <v>5071</v>
      </c>
      <c r="N2815" t="s">
        <v>5071</v>
      </c>
      <c r="O2815">
        <v>1</v>
      </c>
      <c r="P2815">
        <v>0</v>
      </c>
    </row>
    <row r="2816" spans="1:16" x14ac:dyDescent="0.3">
      <c r="A2816" t="s">
        <v>1319</v>
      </c>
      <c r="B2816" s="1">
        <v>46074.743750000001</v>
      </c>
      <c r="C2816" t="s">
        <v>12</v>
      </c>
      <c r="D2816" t="s">
        <v>8</v>
      </c>
      <c r="E2816" t="s">
        <v>9</v>
      </c>
      <c r="F2816" t="s">
        <v>33</v>
      </c>
      <c r="G2816">
        <v>0.74375000000000002</v>
      </c>
      <c r="H2816" s="1">
        <v>46074</v>
      </c>
      <c r="I2816">
        <v>2</v>
      </c>
      <c r="J2816">
        <v>1</v>
      </c>
      <c r="K2816">
        <v>4</v>
      </c>
      <c r="L2816">
        <v>4</v>
      </c>
      <c r="M2816" t="s">
        <v>5069</v>
      </c>
      <c r="N2816" t="s">
        <v>5069</v>
      </c>
      <c r="O2816">
        <v>1</v>
      </c>
      <c r="P2816">
        <v>1</v>
      </c>
    </row>
    <row r="2817" spans="1:16" x14ac:dyDescent="0.3">
      <c r="A2817" t="s">
        <v>2363</v>
      </c>
      <c r="B2817" s="1">
        <v>46074.747916666667</v>
      </c>
      <c r="C2817" t="s">
        <v>7</v>
      </c>
      <c r="D2817" t="s">
        <v>22</v>
      </c>
      <c r="E2817" t="s">
        <v>19</v>
      </c>
      <c r="F2817" t="s">
        <v>10</v>
      </c>
      <c r="G2817">
        <v>0.74791666666666667</v>
      </c>
      <c r="H2817" s="1">
        <v>46074</v>
      </c>
      <c r="I2817">
        <v>2</v>
      </c>
      <c r="J2817">
        <v>3</v>
      </c>
      <c r="K2817">
        <v>2</v>
      </c>
      <c r="L2817">
        <v>6</v>
      </c>
      <c r="M2817" t="s">
        <v>5071</v>
      </c>
      <c r="N2817" t="s">
        <v>5071</v>
      </c>
      <c r="O2817">
        <v>1</v>
      </c>
      <c r="P2817">
        <v>0</v>
      </c>
    </row>
    <row r="2818" spans="1:16" x14ac:dyDescent="0.3">
      <c r="A2818" t="s">
        <v>1471</v>
      </c>
      <c r="B2818" s="1">
        <v>46074.754861111112</v>
      </c>
      <c r="C2818" t="s">
        <v>7</v>
      </c>
      <c r="D2818" t="s">
        <v>15</v>
      </c>
      <c r="E2818" t="s">
        <v>19</v>
      </c>
      <c r="F2818" t="s">
        <v>13</v>
      </c>
      <c r="G2818">
        <v>0.75486111111111109</v>
      </c>
      <c r="H2818" s="1">
        <v>46074</v>
      </c>
      <c r="I2818">
        <v>2</v>
      </c>
      <c r="J2818">
        <v>3</v>
      </c>
      <c r="K2818">
        <v>1</v>
      </c>
      <c r="L2818">
        <v>3</v>
      </c>
      <c r="M2818" t="s">
        <v>5069</v>
      </c>
      <c r="N2818" t="s">
        <v>5069</v>
      </c>
      <c r="O2818">
        <v>1</v>
      </c>
      <c r="P2818">
        <v>0</v>
      </c>
    </row>
    <row r="2819" spans="1:16" x14ac:dyDescent="0.3">
      <c r="A2819" t="s">
        <v>4080</v>
      </c>
      <c r="B2819" s="1">
        <v>46074.772222222222</v>
      </c>
      <c r="C2819" t="s">
        <v>26</v>
      </c>
      <c r="D2819" t="s">
        <v>8</v>
      </c>
      <c r="E2819" t="s">
        <v>19</v>
      </c>
      <c r="F2819" t="s">
        <v>20</v>
      </c>
      <c r="G2819">
        <v>0.77222222222222225</v>
      </c>
      <c r="H2819" s="1">
        <v>46074</v>
      </c>
      <c r="I2819">
        <v>2</v>
      </c>
      <c r="J2819">
        <v>3</v>
      </c>
      <c r="K2819">
        <v>2</v>
      </c>
      <c r="L2819">
        <v>6</v>
      </c>
      <c r="M2819" t="s">
        <v>5071</v>
      </c>
      <c r="N2819" t="s">
        <v>5071</v>
      </c>
      <c r="O2819">
        <v>1</v>
      </c>
      <c r="P2819">
        <v>0</v>
      </c>
    </row>
    <row r="2820" spans="1:16" x14ac:dyDescent="0.3">
      <c r="A2820" t="s">
        <v>4920</v>
      </c>
      <c r="B2820" s="1">
        <v>46074.779861111114</v>
      </c>
      <c r="C2820" t="s">
        <v>26</v>
      </c>
      <c r="D2820" t="s">
        <v>15</v>
      </c>
      <c r="E2820" t="s">
        <v>19</v>
      </c>
      <c r="F2820" t="s">
        <v>10</v>
      </c>
      <c r="G2820">
        <v>0.77986111111111112</v>
      </c>
      <c r="H2820" s="1">
        <v>46074</v>
      </c>
      <c r="I2820">
        <v>2</v>
      </c>
      <c r="J2820">
        <v>3</v>
      </c>
      <c r="K2820">
        <v>2</v>
      </c>
      <c r="L2820">
        <v>6</v>
      </c>
      <c r="M2820" t="s">
        <v>5071</v>
      </c>
      <c r="N2820" t="s">
        <v>5071</v>
      </c>
      <c r="O2820">
        <v>1</v>
      </c>
      <c r="P2820">
        <v>0</v>
      </c>
    </row>
    <row r="2821" spans="1:16" x14ac:dyDescent="0.3">
      <c r="A2821" t="s">
        <v>3115</v>
      </c>
      <c r="B2821" s="1">
        <v>46074.781944444447</v>
      </c>
      <c r="C2821" t="s">
        <v>26</v>
      </c>
      <c r="D2821" t="s">
        <v>15</v>
      </c>
      <c r="E2821" t="s">
        <v>9</v>
      </c>
      <c r="F2821" t="s">
        <v>10</v>
      </c>
      <c r="G2821">
        <v>0.78194444444444444</v>
      </c>
      <c r="H2821" s="1">
        <v>46074</v>
      </c>
      <c r="I2821">
        <v>2</v>
      </c>
      <c r="J2821">
        <v>3</v>
      </c>
      <c r="K2821">
        <v>2</v>
      </c>
      <c r="L2821">
        <v>6</v>
      </c>
      <c r="M2821" t="s">
        <v>5071</v>
      </c>
      <c r="N2821" t="s">
        <v>5071</v>
      </c>
      <c r="O2821">
        <v>1</v>
      </c>
      <c r="P2821">
        <v>0</v>
      </c>
    </row>
    <row r="2822" spans="1:16" x14ac:dyDescent="0.3">
      <c r="A2822" t="s">
        <v>674</v>
      </c>
      <c r="B2822" s="1">
        <v>46074.794444444444</v>
      </c>
      <c r="C2822" t="s">
        <v>7</v>
      </c>
      <c r="D2822" t="s">
        <v>22</v>
      </c>
      <c r="E2822" t="s">
        <v>19</v>
      </c>
      <c r="F2822" t="s">
        <v>20</v>
      </c>
      <c r="G2822">
        <v>0.7944444444444444</v>
      </c>
      <c r="H2822" s="1">
        <v>46074</v>
      </c>
      <c r="I2822">
        <v>2</v>
      </c>
      <c r="J2822">
        <v>3</v>
      </c>
      <c r="K2822">
        <v>2</v>
      </c>
      <c r="L2822">
        <v>6</v>
      </c>
      <c r="M2822" t="s">
        <v>5071</v>
      </c>
      <c r="N2822" t="s">
        <v>5071</v>
      </c>
      <c r="O2822">
        <v>1</v>
      </c>
      <c r="P2822">
        <v>0</v>
      </c>
    </row>
    <row r="2823" spans="1:16" x14ac:dyDescent="0.3">
      <c r="A2823" t="s">
        <v>3938</v>
      </c>
      <c r="B2823" s="1">
        <v>46074.804166666669</v>
      </c>
      <c r="C2823" t="s">
        <v>12</v>
      </c>
      <c r="D2823" t="s">
        <v>15</v>
      </c>
      <c r="E2823" t="s">
        <v>16</v>
      </c>
      <c r="F2823" t="s">
        <v>13</v>
      </c>
      <c r="G2823">
        <v>0.8041666666666667</v>
      </c>
      <c r="H2823" s="1">
        <v>46074</v>
      </c>
      <c r="I2823">
        <v>2</v>
      </c>
      <c r="J2823">
        <v>1</v>
      </c>
      <c r="K2823">
        <v>1</v>
      </c>
      <c r="L2823">
        <v>1</v>
      </c>
      <c r="M2823" t="s">
        <v>5069</v>
      </c>
      <c r="N2823" t="s">
        <v>5069</v>
      </c>
      <c r="O2823">
        <v>1</v>
      </c>
      <c r="P2823">
        <v>0</v>
      </c>
    </row>
    <row r="2824" spans="1:16" x14ac:dyDescent="0.3">
      <c r="A2824" t="s">
        <v>280</v>
      </c>
      <c r="B2824" s="1">
        <v>46074.805555555555</v>
      </c>
      <c r="C2824" t="s">
        <v>40</v>
      </c>
      <c r="D2824" t="s">
        <v>22</v>
      </c>
      <c r="E2824" t="s">
        <v>16</v>
      </c>
      <c r="F2824" t="s">
        <v>33</v>
      </c>
      <c r="G2824">
        <v>0.80555555555555558</v>
      </c>
      <c r="H2824" s="1">
        <v>46074</v>
      </c>
      <c r="I2824">
        <v>2</v>
      </c>
      <c r="J2824">
        <v>5</v>
      </c>
      <c r="K2824">
        <v>4</v>
      </c>
      <c r="L2824">
        <v>20</v>
      </c>
      <c r="M2824" t="s">
        <v>5075</v>
      </c>
      <c r="N2824" t="s">
        <v>5076</v>
      </c>
      <c r="O2824">
        <v>1</v>
      </c>
      <c r="P2824">
        <v>1</v>
      </c>
    </row>
    <row r="2825" spans="1:16" x14ac:dyDescent="0.3">
      <c r="A2825" t="s">
        <v>964</v>
      </c>
      <c r="B2825" s="1">
        <v>46074.808333333334</v>
      </c>
      <c r="C2825" t="s">
        <v>7</v>
      </c>
      <c r="D2825" t="s">
        <v>22</v>
      </c>
      <c r="E2825" t="s">
        <v>19</v>
      </c>
      <c r="F2825" t="s">
        <v>10</v>
      </c>
      <c r="G2825">
        <v>0.80833333333333335</v>
      </c>
      <c r="H2825" s="1">
        <v>46074</v>
      </c>
      <c r="I2825">
        <v>2</v>
      </c>
      <c r="J2825">
        <v>3</v>
      </c>
      <c r="K2825">
        <v>2</v>
      </c>
      <c r="L2825">
        <v>6</v>
      </c>
      <c r="M2825" t="s">
        <v>5071</v>
      </c>
      <c r="N2825" t="s">
        <v>5071</v>
      </c>
      <c r="O2825">
        <v>1</v>
      </c>
      <c r="P2825">
        <v>0</v>
      </c>
    </row>
    <row r="2826" spans="1:16" x14ac:dyDescent="0.3">
      <c r="A2826" t="s">
        <v>1643</v>
      </c>
      <c r="B2826" s="1">
        <v>46074.831250000003</v>
      </c>
      <c r="C2826" t="s">
        <v>12</v>
      </c>
      <c r="D2826" t="s">
        <v>18</v>
      </c>
      <c r="E2826" t="s">
        <v>31</v>
      </c>
      <c r="F2826" t="s">
        <v>13</v>
      </c>
      <c r="G2826">
        <v>0.83125000000000004</v>
      </c>
      <c r="H2826" s="1">
        <v>46074</v>
      </c>
      <c r="I2826">
        <v>2</v>
      </c>
      <c r="J2826">
        <v>1</v>
      </c>
      <c r="K2826">
        <v>1</v>
      </c>
      <c r="L2826">
        <v>1</v>
      </c>
      <c r="M2826" t="s">
        <v>5069</v>
      </c>
      <c r="N2826" t="s">
        <v>5069</v>
      </c>
      <c r="O2826">
        <v>1</v>
      </c>
      <c r="P2826">
        <v>0</v>
      </c>
    </row>
    <row r="2827" spans="1:16" x14ac:dyDescent="0.3">
      <c r="A2827" t="s">
        <v>1653</v>
      </c>
      <c r="B2827" s="1">
        <v>46074.838194444441</v>
      </c>
      <c r="C2827" t="s">
        <v>35</v>
      </c>
      <c r="D2827" t="s">
        <v>18</v>
      </c>
      <c r="E2827" t="s">
        <v>16</v>
      </c>
      <c r="F2827" t="s">
        <v>53</v>
      </c>
      <c r="G2827">
        <v>0.83819444444444446</v>
      </c>
      <c r="H2827" s="1">
        <v>46074</v>
      </c>
      <c r="I2827">
        <v>2</v>
      </c>
      <c r="J2827">
        <v>1</v>
      </c>
      <c r="K2827">
        <v>5</v>
      </c>
      <c r="L2827">
        <v>5</v>
      </c>
      <c r="M2827" t="s">
        <v>5071</v>
      </c>
      <c r="N2827" t="s">
        <v>5071</v>
      </c>
      <c r="O2827">
        <v>1</v>
      </c>
      <c r="P2827">
        <v>1</v>
      </c>
    </row>
    <row r="2828" spans="1:16" x14ac:dyDescent="0.3">
      <c r="A2828" t="s">
        <v>2717</v>
      </c>
      <c r="B2828" s="1">
        <v>46074.867361111108</v>
      </c>
      <c r="C2828" t="s">
        <v>40</v>
      </c>
      <c r="D2828" t="s">
        <v>15</v>
      </c>
      <c r="E2828" t="s">
        <v>16</v>
      </c>
      <c r="F2828" t="s">
        <v>20</v>
      </c>
      <c r="G2828">
        <v>0.86736111111111114</v>
      </c>
      <c r="H2828" s="1">
        <v>46074</v>
      </c>
      <c r="I2828">
        <v>2</v>
      </c>
      <c r="J2828">
        <v>5</v>
      </c>
      <c r="K2828">
        <v>2</v>
      </c>
      <c r="L2828">
        <v>10</v>
      </c>
      <c r="M2828" t="s">
        <v>5071</v>
      </c>
      <c r="N2828" t="s">
        <v>5071</v>
      </c>
      <c r="O2828">
        <v>1</v>
      </c>
      <c r="P2828">
        <v>0</v>
      </c>
    </row>
    <row r="2829" spans="1:16" x14ac:dyDescent="0.3">
      <c r="A2829" t="s">
        <v>145</v>
      </c>
      <c r="B2829" s="1">
        <v>46074.869444444441</v>
      </c>
      <c r="C2829" t="s">
        <v>35</v>
      </c>
      <c r="D2829" t="s">
        <v>18</v>
      </c>
      <c r="E2829" t="s">
        <v>31</v>
      </c>
      <c r="F2829" t="s">
        <v>10</v>
      </c>
      <c r="G2829">
        <v>0.86944444444444446</v>
      </c>
      <c r="H2829" s="1">
        <v>46074</v>
      </c>
      <c r="I2829">
        <v>2</v>
      </c>
      <c r="J2829">
        <v>1</v>
      </c>
      <c r="K2829">
        <v>2</v>
      </c>
      <c r="L2829">
        <v>2</v>
      </c>
      <c r="M2829" t="s">
        <v>5069</v>
      </c>
      <c r="N2829" t="s">
        <v>5069</v>
      </c>
      <c r="O2829">
        <v>1</v>
      </c>
      <c r="P2829">
        <v>0</v>
      </c>
    </row>
    <row r="2830" spans="1:16" x14ac:dyDescent="0.3">
      <c r="A2830" t="s">
        <v>586</v>
      </c>
      <c r="B2830" s="1">
        <v>46074.906944444447</v>
      </c>
      <c r="C2830" t="s">
        <v>47</v>
      </c>
      <c r="D2830" t="s">
        <v>18</v>
      </c>
      <c r="E2830" t="s">
        <v>9</v>
      </c>
      <c r="F2830" t="s">
        <v>10</v>
      </c>
      <c r="G2830">
        <v>0.90694444444444444</v>
      </c>
      <c r="H2830" s="1">
        <v>46074</v>
      </c>
      <c r="I2830">
        <v>2</v>
      </c>
      <c r="J2830">
        <v>1</v>
      </c>
      <c r="K2830">
        <v>2</v>
      </c>
      <c r="L2830">
        <v>2</v>
      </c>
      <c r="M2830" t="s">
        <v>5069</v>
      </c>
      <c r="N2830" t="s">
        <v>5069</v>
      </c>
      <c r="O2830">
        <v>1</v>
      </c>
      <c r="P2830">
        <v>0</v>
      </c>
    </row>
    <row r="2831" spans="1:16" x14ac:dyDescent="0.3">
      <c r="A2831" t="s">
        <v>1871</v>
      </c>
      <c r="B2831" s="1">
        <v>46074.911805555559</v>
      </c>
      <c r="C2831" t="s">
        <v>7</v>
      </c>
      <c r="D2831" t="s">
        <v>18</v>
      </c>
      <c r="E2831" t="s">
        <v>19</v>
      </c>
      <c r="F2831" t="s">
        <v>13</v>
      </c>
      <c r="G2831">
        <v>0.91180555555555554</v>
      </c>
      <c r="H2831" s="1">
        <v>46074</v>
      </c>
      <c r="I2831">
        <v>2</v>
      </c>
      <c r="J2831">
        <v>3</v>
      </c>
      <c r="K2831">
        <v>1</v>
      </c>
      <c r="L2831">
        <v>3</v>
      </c>
      <c r="M2831" t="s">
        <v>5069</v>
      </c>
      <c r="N2831" t="s">
        <v>5069</v>
      </c>
      <c r="O2831">
        <v>1</v>
      </c>
      <c r="P2831">
        <v>0</v>
      </c>
    </row>
    <row r="2832" spans="1:16" x14ac:dyDescent="0.3">
      <c r="A2832" t="s">
        <v>235</v>
      </c>
      <c r="B2832" s="1">
        <v>46074.916666666664</v>
      </c>
      <c r="C2832" t="s">
        <v>7</v>
      </c>
      <c r="D2832" t="s">
        <v>22</v>
      </c>
      <c r="E2832" t="s">
        <v>19</v>
      </c>
      <c r="F2832" t="s">
        <v>13</v>
      </c>
      <c r="G2832">
        <v>0.91666666666666663</v>
      </c>
      <c r="H2832" s="1">
        <v>46074</v>
      </c>
      <c r="I2832">
        <v>2</v>
      </c>
      <c r="J2832">
        <v>3</v>
      </c>
      <c r="K2832">
        <v>1</v>
      </c>
      <c r="L2832">
        <v>3</v>
      </c>
      <c r="M2832" t="s">
        <v>5069</v>
      </c>
      <c r="N2832" t="s">
        <v>5069</v>
      </c>
      <c r="O2832">
        <v>1</v>
      </c>
      <c r="P2832">
        <v>0</v>
      </c>
    </row>
    <row r="2833" spans="1:16" x14ac:dyDescent="0.3">
      <c r="A2833" t="s">
        <v>515</v>
      </c>
      <c r="B2833" s="1">
        <v>46074.957638888889</v>
      </c>
      <c r="C2833" t="s">
        <v>26</v>
      </c>
      <c r="D2833" t="s">
        <v>22</v>
      </c>
      <c r="E2833" t="s">
        <v>9</v>
      </c>
      <c r="F2833" t="s">
        <v>13</v>
      </c>
      <c r="G2833">
        <v>0.95763888888888893</v>
      </c>
      <c r="H2833" s="1">
        <v>46074</v>
      </c>
      <c r="I2833">
        <v>2</v>
      </c>
      <c r="J2833">
        <v>3</v>
      </c>
      <c r="K2833">
        <v>1</v>
      </c>
      <c r="L2833">
        <v>3</v>
      </c>
      <c r="M2833" t="s">
        <v>5069</v>
      </c>
      <c r="N2833" t="s">
        <v>5069</v>
      </c>
      <c r="O2833">
        <v>1</v>
      </c>
      <c r="P2833">
        <v>0</v>
      </c>
    </row>
    <row r="2834" spans="1:16" x14ac:dyDescent="0.3">
      <c r="A2834" t="s">
        <v>3516</v>
      </c>
      <c r="B2834" s="1">
        <v>46074.964583333334</v>
      </c>
      <c r="C2834" t="s">
        <v>7</v>
      </c>
      <c r="D2834" t="s">
        <v>18</v>
      </c>
      <c r="E2834" t="s">
        <v>19</v>
      </c>
      <c r="F2834" t="s">
        <v>20</v>
      </c>
      <c r="G2834">
        <v>0.96458333333333335</v>
      </c>
      <c r="H2834" s="1">
        <v>46074</v>
      </c>
      <c r="I2834">
        <v>2</v>
      </c>
      <c r="J2834">
        <v>3</v>
      </c>
      <c r="K2834">
        <v>2</v>
      </c>
      <c r="L2834">
        <v>6</v>
      </c>
      <c r="M2834" t="s">
        <v>5071</v>
      </c>
      <c r="N2834" t="s">
        <v>5071</v>
      </c>
      <c r="O2834">
        <v>1</v>
      </c>
      <c r="P2834">
        <v>0</v>
      </c>
    </row>
    <row r="2835" spans="1:16" x14ac:dyDescent="0.3">
      <c r="A2835" t="s">
        <v>2218</v>
      </c>
      <c r="B2835" s="1">
        <v>46074.989583333336</v>
      </c>
      <c r="C2835" t="s">
        <v>12</v>
      </c>
      <c r="D2835" t="s">
        <v>18</v>
      </c>
      <c r="E2835" t="s">
        <v>16</v>
      </c>
      <c r="F2835" t="s">
        <v>13</v>
      </c>
      <c r="G2835">
        <v>0.98958333333333337</v>
      </c>
      <c r="H2835" s="1">
        <v>46074</v>
      </c>
      <c r="I2835">
        <v>2</v>
      </c>
      <c r="J2835">
        <v>1</v>
      </c>
      <c r="K2835">
        <v>1</v>
      </c>
      <c r="L2835">
        <v>1</v>
      </c>
      <c r="M2835" t="s">
        <v>5069</v>
      </c>
      <c r="N2835" t="s">
        <v>5069</v>
      </c>
      <c r="O2835">
        <v>1</v>
      </c>
      <c r="P2835">
        <v>0</v>
      </c>
    </row>
    <row r="2836" spans="1:16" x14ac:dyDescent="0.3">
      <c r="A2836" t="s">
        <v>2015</v>
      </c>
      <c r="B2836" s="1">
        <v>46074.990972222222</v>
      </c>
      <c r="C2836" t="s">
        <v>7</v>
      </c>
      <c r="D2836" t="s">
        <v>8</v>
      </c>
      <c r="E2836" t="s">
        <v>19</v>
      </c>
      <c r="F2836" t="s">
        <v>10</v>
      </c>
      <c r="G2836">
        <v>0.99097222222222225</v>
      </c>
      <c r="H2836" s="1">
        <v>46074</v>
      </c>
      <c r="I2836">
        <v>2</v>
      </c>
      <c r="J2836">
        <v>3</v>
      </c>
      <c r="K2836">
        <v>2</v>
      </c>
      <c r="L2836">
        <v>6</v>
      </c>
      <c r="M2836" t="s">
        <v>5071</v>
      </c>
      <c r="N2836" t="s">
        <v>5071</v>
      </c>
      <c r="O2836">
        <v>1</v>
      </c>
      <c r="P2836">
        <v>0</v>
      </c>
    </row>
    <row r="2837" spans="1:16" x14ac:dyDescent="0.3">
      <c r="A2837" t="s">
        <v>4315</v>
      </c>
      <c r="B2837" s="1">
        <v>46075.004861111112</v>
      </c>
      <c r="C2837" t="s">
        <v>26</v>
      </c>
      <c r="D2837" t="s">
        <v>18</v>
      </c>
      <c r="E2837" t="s">
        <v>9</v>
      </c>
      <c r="F2837" t="s">
        <v>20</v>
      </c>
      <c r="G2837">
        <v>4.8611111111111112E-3</v>
      </c>
      <c r="H2837" s="1">
        <v>46075</v>
      </c>
      <c r="I2837">
        <v>2</v>
      </c>
      <c r="J2837">
        <v>3</v>
      </c>
      <c r="K2837">
        <v>2</v>
      </c>
      <c r="L2837">
        <v>6</v>
      </c>
      <c r="M2837" t="s">
        <v>5071</v>
      </c>
      <c r="N2837" t="s">
        <v>5071</v>
      </c>
      <c r="O2837">
        <v>1</v>
      </c>
      <c r="P2837">
        <v>0</v>
      </c>
    </row>
    <row r="2838" spans="1:16" x14ac:dyDescent="0.3">
      <c r="A2838" t="s">
        <v>4792</v>
      </c>
      <c r="B2838" s="1">
        <v>46075.030555555553</v>
      </c>
      <c r="C2838" t="s">
        <v>7</v>
      </c>
      <c r="D2838" t="s">
        <v>8</v>
      </c>
      <c r="E2838" t="s">
        <v>19</v>
      </c>
      <c r="F2838" t="s">
        <v>20</v>
      </c>
      <c r="G2838">
        <v>3.0555555555555555E-2</v>
      </c>
      <c r="H2838" s="1">
        <v>46075</v>
      </c>
      <c r="I2838">
        <v>2</v>
      </c>
      <c r="J2838">
        <v>3</v>
      </c>
      <c r="K2838">
        <v>2</v>
      </c>
      <c r="L2838">
        <v>6</v>
      </c>
      <c r="M2838" t="s">
        <v>5071</v>
      </c>
      <c r="N2838" t="s">
        <v>5071</v>
      </c>
      <c r="O2838">
        <v>1</v>
      </c>
      <c r="P2838">
        <v>0</v>
      </c>
    </row>
    <row r="2839" spans="1:16" x14ac:dyDescent="0.3">
      <c r="A2839" t="s">
        <v>2938</v>
      </c>
      <c r="B2839" s="1">
        <v>46075.037499999999</v>
      </c>
      <c r="C2839" t="s">
        <v>26</v>
      </c>
      <c r="D2839" t="s">
        <v>15</v>
      </c>
      <c r="E2839" t="s">
        <v>19</v>
      </c>
      <c r="F2839" t="s">
        <v>13</v>
      </c>
      <c r="G2839">
        <v>3.7499999999999999E-2</v>
      </c>
      <c r="H2839" s="1">
        <v>46075</v>
      </c>
      <c r="I2839">
        <v>2</v>
      </c>
      <c r="J2839">
        <v>3</v>
      </c>
      <c r="K2839">
        <v>1</v>
      </c>
      <c r="L2839">
        <v>3</v>
      </c>
      <c r="M2839" t="s">
        <v>5069</v>
      </c>
      <c r="N2839" t="s">
        <v>5069</v>
      </c>
      <c r="O2839">
        <v>1</v>
      </c>
      <c r="P2839">
        <v>0</v>
      </c>
    </row>
    <row r="2840" spans="1:16" x14ac:dyDescent="0.3">
      <c r="A2840" t="s">
        <v>3884</v>
      </c>
      <c r="B2840" s="1">
        <v>46075.059027777781</v>
      </c>
      <c r="C2840" t="s">
        <v>26</v>
      </c>
      <c r="D2840" t="s">
        <v>18</v>
      </c>
      <c r="E2840" t="s">
        <v>16</v>
      </c>
      <c r="F2840" t="s">
        <v>20</v>
      </c>
      <c r="G2840">
        <v>5.9027777777777776E-2</v>
      </c>
      <c r="H2840" s="1">
        <v>46075</v>
      </c>
      <c r="I2840">
        <v>2</v>
      </c>
      <c r="J2840">
        <v>3</v>
      </c>
      <c r="K2840">
        <v>2</v>
      </c>
      <c r="L2840">
        <v>6</v>
      </c>
      <c r="M2840" t="s">
        <v>5071</v>
      </c>
      <c r="N2840" t="s">
        <v>5071</v>
      </c>
      <c r="O2840">
        <v>1</v>
      </c>
      <c r="P2840">
        <v>0</v>
      </c>
    </row>
    <row r="2841" spans="1:16" x14ac:dyDescent="0.3">
      <c r="A2841" t="s">
        <v>194</v>
      </c>
      <c r="B2841" s="1">
        <v>46075.081250000003</v>
      </c>
      <c r="C2841" t="s">
        <v>7</v>
      </c>
      <c r="D2841" t="s">
        <v>22</v>
      </c>
      <c r="E2841" t="s">
        <v>19</v>
      </c>
      <c r="F2841" t="s">
        <v>10</v>
      </c>
      <c r="G2841">
        <v>8.1250000000000003E-2</v>
      </c>
      <c r="H2841" s="1">
        <v>46075</v>
      </c>
      <c r="I2841">
        <v>2</v>
      </c>
      <c r="J2841">
        <v>3</v>
      </c>
      <c r="K2841">
        <v>2</v>
      </c>
      <c r="L2841">
        <v>6</v>
      </c>
      <c r="M2841" t="s">
        <v>5071</v>
      </c>
      <c r="N2841" t="s">
        <v>5071</v>
      </c>
      <c r="O2841">
        <v>1</v>
      </c>
      <c r="P2841">
        <v>0</v>
      </c>
    </row>
    <row r="2842" spans="1:16" x14ac:dyDescent="0.3">
      <c r="A2842" t="s">
        <v>1667</v>
      </c>
      <c r="B2842" s="1">
        <v>46075.094444444447</v>
      </c>
      <c r="C2842" t="s">
        <v>40</v>
      </c>
      <c r="D2842" t="s">
        <v>18</v>
      </c>
      <c r="E2842" t="s">
        <v>16</v>
      </c>
      <c r="F2842" t="s">
        <v>33</v>
      </c>
      <c r="G2842">
        <v>9.4444444444444442E-2</v>
      </c>
      <c r="H2842" s="1">
        <v>46075</v>
      </c>
      <c r="I2842">
        <v>2</v>
      </c>
      <c r="J2842">
        <v>5</v>
      </c>
      <c r="K2842">
        <v>4</v>
      </c>
      <c r="L2842">
        <v>20</v>
      </c>
      <c r="M2842" t="s">
        <v>5075</v>
      </c>
      <c r="N2842" t="s">
        <v>5076</v>
      </c>
      <c r="O2842">
        <v>1</v>
      </c>
      <c r="P2842">
        <v>1</v>
      </c>
    </row>
    <row r="2843" spans="1:16" x14ac:dyDescent="0.3">
      <c r="A2843" t="s">
        <v>4128</v>
      </c>
      <c r="B2843" s="1">
        <v>46075.095138888886</v>
      </c>
      <c r="C2843" t="s">
        <v>7</v>
      </c>
      <c r="D2843" t="s">
        <v>18</v>
      </c>
      <c r="E2843" t="s">
        <v>19</v>
      </c>
      <c r="F2843" t="s">
        <v>10</v>
      </c>
      <c r="G2843">
        <v>9.5138888888888884E-2</v>
      </c>
      <c r="H2843" s="1">
        <v>46075</v>
      </c>
      <c r="I2843">
        <v>2</v>
      </c>
      <c r="J2843">
        <v>3</v>
      </c>
      <c r="K2843">
        <v>2</v>
      </c>
      <c r="L2843">
        <v>6</v>
      </c>
      <c r="M2843" t="s">
        <v>5071</v>
      </c>
      <c r="N2843" t="s">
        <v>5071</v>
      </c>
      <c r="O2843">
        <v>1</v>
      </c>
      <c r="P2843">
        <v>0</v>
      </c>
    </row>
    <row r="2844" spans="1:16" x14ac:dyDescent="0.3">
      <c r="A2844" t="s">
        <v>2056</v>
      </c>
      <c r="B2844" s="1">
        <v>46075.134027777778</v>
      </c>
      <c r="C2844" t="s">
        <v>47</v>
      </c>
      <c r="D2844" t="s">
        <v>15</v>
      </c>
      <c r="E2844" t="s">
        <v>16</v>
      </c>
      <c r="F2844" t="s">
        <v>10</v>
      </c>
      <c r="G2844">
        <v>0.13402777777777777</v>
      </c>
      <c r="H2844" s="1">
        <v>46075</v>
      </c>
      <c r="I2844">
        <v>2</v>
      </c>
      <c r="J2844">
        <v>1</v>
      </c>
      <c r="K2844">
        <v>2</v>
      </c>
      <c r="L2844">
        <v>2</v>
      </c>
      <c r="M2844" t="s">
        <v>5069</v>
      </c>
      <c r="N2844" t="s">
        <v>5069</v>
      </c>
      <c r="O2844">
        <v>1</v>
      </c>
      <c r="P2844">
        <v>0</v>
      </c>
    </row>
    <row r="2845" spans="1:16" x14ac:dyDescent="0.3">
      <c r="A2845" t="s">
        <v>2426</v>
      </c>
      <c r="B2845" s="1">
        <v>46075.134722222225</v>
      </c>
      <c r="C2845" t="s">
        <v>12</v>
      </c>
      <c r="D2845" t="s">
        <v>18</v>
      </c>
      <c r="E2845" t="s">
        <v>19</v>
      </c>
      <c r="F2845" t="s">
        <v>10</v>
      </c>
      <c r="G2845">
        <v>0.13472222222222222</v>
      </c>
      <c r="H2845" s="1">
        <v>46075</v>
      </c>
      <c r="I2845">
        <v>2</v>
      </c>
      <c r="J2845">
        <v>1</v>
      </c>
      <c r="K2845">
        <v>2</v>
      </c>
      <c r="L2845">
        <v>2</v>
      </c>
      <c r="M2845" t="s">
        <v>5069</v>
      </c>
      <c r="N2845" t="s">
        <v>5069</v>
      </c>
      <c r="O2845">
        <v>1</v>
      </c>
      <c r="P2845">
        <v>0</v>
      </c>
    </row>
    <row r="2846" spans="1:16" x14ac:dyDescent="0.3">
      <c r="A2846" t="s">
        <v>3613</v>
      </c>
      <c r="B2846" s="1">
        <v>46075.152777777781</v>
      </c>
      <c r="C2846" t="s">
        <v>47</v>
      </c>
      <c r="D2846" t="s">
        <v>18</v>
      </c>
      <c r="E2846" t="s">
        <v>9</v>
      </c>
      <c r="F2846" t="s">
        <v>10</v>
      </c>
      <c r="G2846">
        <v>0.15277777777777779</v>
      </c>
      <c r="H2846" s="1">
        <v>46075</v>
      </c>
      <c r="I2846">
        <v>2</v>
      </c>
      <c r="J2846">
        <v>1</v>
      </c>
      <c r="K2846">
        <v>2</v>
      </c>
      <c r="L2846">
        <v>2</v>
      </c>
      <c r="M2846" t="s">
        <v>5069</v>
      </c>
      <c r="N2846" t="s">
        <v>5069</v>
      </c>
      <c r="O2846">
        <v>1</v>
      </c>
      <c r="P2846">
        <v>0</v>
      </c>
    </row>
    <row r="2847" spans="1:16" x14ac:dyDescent="0.3">
      <c r="A2847" t="s">
        <v>4323</v>
      </c>
      <c r="B2847" s="1">
        <v>46075.15347222222</v>
      </c>
      <c r="C2847" t="s">
        <v>7</v>
      </c>
      <c r="D2847" t="s">
        <v>8</v>
      </c>
      <c r="E2847" t="s">
        <v>19</v>
      </c>
      <c r="F2847" t="s">
        <v>20</v>
      </c>
      <c r="G2847">
        <v>0.15347222222222223</v>
      </c>
      <c r="H2847" s="1">
        <v>46075</v>
      </c>
      <c r="I2847">
        <v>2</v>
      </c>
      <c r="J2847">
        <v>3</v>
      </c>
      <c r="K2847">
        <v>2</v>
      </c>
      <c r="L2847">
        <v>6</v>
      </c>
      <c r="M2847" t="s">
        <v>5071</v>
      </c>
      <c r="N2847" t="s">
        <v>5071</v>
      </c>
      <c r="O2847">
        <v>1</v>
      </c>
      <c r="P2847">
        <v>0</v>
      </c>
    </row>
    <row r="2848" spans="1:16" x14ac:dyDescent="0.3">
      <c r="A2848" t="s">
        <v>1160</v>
      </c>
      <c r="B2848" s="1">
        <v>46075.162499999999</v>
      </c>
      <c r="C2848" t="s">
        <v>7</v>
      </c>
      <c r="D2848" t="s">
        <v>15</v>
      </c>
      <c r="E2848" t="s">
        <v>19</v>
      </c>
      <c r="F2848" t="s">
        <v>10</v>
      </c>
      <c r="G2848">
        <v>0.16250000000000001</v>
      </c>
      <c r="H2848" s="1">
        <v>46075</v>
      </c>
      <c r="I2848">
        <v>2</v>
      </c>
      <c r="J2848">
        <v>3</v>
      </c>
      <c r="K2848">
        <v>2</v>
      </c>
      <c r="L2848">
        <v>6</v>
      </c>
      <c r="M2848" t="s">
        <v>5071</v>
      </c>
      <c r="N2848" t="s">
        <v>5071</v>
      </c>
      <c r="O2848">
        <v>1</v>
      </c>
      <c r="P2848">
        <v>0</v>
      </c>
    </row>
    <row r="2849" spans="1:16" x14ac:dyDescent="0.3">
      <c r="A2849" t="s">
        <v>542</v>
      </c>
      <c r="B2849" s="1">
        <v>46075.209722222222</v>
      </c>
      <c r="C2849" t="s">
        <v>35</v>
      </c>
      <c r="D2849" t="s">
        <v>15</v>
      </c>
      <c r="E2849" t="s">
        <v>31</v>
      </c>
      <c r="F2849" t="s">
        <v>20</v>
      </c>
      <c r="G2849">
        <v>0.20972222222222223</v>
      </c>
      <c r="H2849" s="1">
        <v>46075</v>
      </c>
      <c r="I2849">
        <v>2</v>
      </c>
      <c r="J2849">
        <v>1</v>
      </c>
      <c r="K2849">
        <v>2</v>
      </c>
      <c r="L2849">
        <v>2</v>
      </c>
      <c r="M2849" t="s">
        <v>5069</v>
      </c>
      <c r="N2849" t="s">
        <v>5069</v>
      </c>
      <c r="O2849">
        <v>1</v>
      </c>
      <c r="P2849">
        <v>0</v>
      </c>
    </row>
    <row r="2850" spans="1:16" x14ac:dyDescent="0.3">
      <c r="A2850" t="s">
        <v>2396</v>
      </c>
      <c r="B2850" s="1">
        <v>46075.231944444444</v>
      </c>
      <c r="C2850" t="s">
        <v>47</v>
      </c>
      <c r="D2850" t="s">
        <v>8</v>
      </c>
      <c r="E2850" t="s">
        <v>9</v>
      </c>
      <c r="F2850" t="s">
        <v>20</v>
      </c>
      <c r="G2850">
        <v>0.23194444444444445</v>
      </c>
      <c r="H2850" s="1">
        <v>46075</v>
      </c>
      <c r="I2850">
        <v>2</v>
      </c>
      <c r="J2850">
        <v>1</v>
      </c>
      <c r="K2850">
        <v>2</v>
      </c>
      <c r="L2850">
        <v>2</v>
      </c>
      <c r="M2850" t="s">
        <v>5069</v>
      </c>
      <c r="N2850" t="s">
        <v>5069</v>
      </c>
      <c r="O2850">
        <v>1</v>
      </c>
      <c r="P2850">
        <v>0</v>
      </c>
    </row>
    <row r="2851" spans="1:16" x14ac:dyDescent="0.3">
      <c r="A2851" t="s">
        <v>4744</v>
      </c>
      <c r="B2851" s="1">
        <v>46075.238194444442</v>
      </c>
      <c r="C2851" t="s">
        <v>26</v>
      </c>
      <c r="D2851" t="s">
        <v>18</v>
      </c>
      <c r="E2851" t="s">
        <v>19</v>
      </c>
      <c r="F2851" t="s">
        <v>20</v>
      </c>
      <c r="G2851">
        <v>0.23819444444444443</v>
      </c>
      <c r="H2851" s="1">
        <v>46075</v>
      </c>
      <c r="I2851">
        <v>2</v>
      </c>
      <c r="J2851">
        <v>3</v>
      </c>
      <c r="K2851">
        <v>2</v>
      </c>
      <c r="L2851">
        <v>6</v>
      </c>
      <c r="M2851" t="s">
        <v>5071</v>
      </c>
      <c r="N2851" t="s">
        <v>5071</v>
      </c>
      <c r="O2851">
        <v>1</v>
      </c>
      <c r="P2851">
        <v>0</v>
      </c>
    </row>
    <row r="2852" spans="1:16" x14ac:dyDescent="0.3">
      <c r="A2852" t="s">
        <v>323</v>
      </c>
      <c r="B2852" s="1">
        <v>46075.277083333334</v>
      </c>
      <c r="C2852" t="s">
        <v>7</v>
      </c>
      <c r="D2852" t="s">
        <v>15</v>
      </c>
      <c r="E2852" t="s">
        <v>19</v>
      </c>
      <c r="F2852" t="s">
        <v>10</v>
      </c>
      <c r="G2852">
        <v>0.27708333333333335</v>
      </c>
      <c r="H2852" s="1">
        <v>46075</v>
      </c>
      <c r="I2852">
        <v>2</v>
      </c>
      <c r="J2852">
        <v>3</v>
      </c>
      <c r="K2852">
        <v>2</v>
      </c>
      <c r="L2852">
        <v>6</v>
      </c>
      <c r="M2852" t="s">
        <v>5071</v>
      </c>
      <c r="N2852" t="s">
        <v>5071</v>
      </c>
      <c r="O2852">
        <v>1</v>
      </c>
      <c r="P2852">
        <v>0</v>
      </c>
    </row>
    <row r="2853" spans="1:16" x14ac:dyDescent="0.3">
      <c r="A2853" t="s">
        <v>4231</v>
      </c>
      <c r="B2853" s="1">
        <v>46075.343055555553</v>
      </c>
      <c r="C2853" t="s">
        <v>35</v>
      </c>
      <c r="D2853" t="s">
        <v>18</v>
      </c>
      <c r="E2853" t="s">
        <v>9</v>
      </c>
      <c r="F2853" t="s">
        <v>13</v>
      </c>
      <c r="G2853">
        <v>0.34305555555555556</v>
      </c>
      <c r="H2853" s="1">
        <v>46075</v>
      </c>
      <c r="I2853">
        <v>2</v>
      </c>
      <c r="J2853">
        <v>1</v>
      </c>
      <c r="K2853">
        <v>1</v>
      </c>
      <c r="L2853">
        <v>1</v>
      </c>
      <c r="M2853" t="s">
        <v>5069</v>
      </c>
      <c r="N2853" t="s">
        <v>5069</v>
      </c>
      <c r="O2853">
        <v>1</v>
      </c>
      <c r="P2853">
        <v>0</v>
      </c>
    </row>
    <row r="2854" spans="1:16" x14ac:dyDescent="0.3">
      <c r="A2854" t="s">
        <v>1961</v>
      </c>
      <c r="B2854" s="1">
        <v>46075.353472222225</v>
      </c>
      <c r="C2854" t="s">
        <v>35</v>
      </c>
      <c r="D2854" t="s">
        <v>18</v>
      </c>
      <c r="E2854" t="s">
        <v>9</v>
      </c>
      <c r="F2854" t="s">
        <v>20</v>
      </c>
      <c r="G2854">
        <v>0.35347222222222224</v>
      </c>
      <c r="H2854" s="1">
        <v>46075</v>
      </c>
      <c r="I2854">
        <v>2</v>
      </c>
      <c r="J2854">
        <v>1</v>
      </c>
      <c r="K2854">
        <v>2</v>
      </c>
      <c r="L2854">
        <v>2</v>
      </c>
      <c r="M2854" t="s">
        <v>5069</v>
      </c>
      <c r="N2854" t="s">
        <v>5069</v>
      </c>
      <c r="O2854">
        <v>1</v>
      </c>
      <c r="P2854">
        <v>0</v>
      </c>
    </row>
    <row r="2855" spans="1:16" x14ac:dyDescent="0.3">
      <c r="A2855" t="s">
        <v>2633</v>
      </c>
      <c r="B2855" s="1">
        <v>46075.383333333331</v>
      </c>
      <c r="C2855" t="s">
        <v>7</v>
      </c>
      <c r="D2855" t="s">
        <v>18</v>
      </c>
      <c r="E2855" t="s">
        <v>19</v>
      </c>
      <c r="F2855" t="s">
        <v>13</v>
      </c>
      <c r="G2855">
        <v>0.38333333333333336</v>
      </c>
      <c r="H2855" s="1">
        <v>46075</v>
      </c>
      <c r="I2855">
        <v>2</v>
      </c>
      <c r="J2855">
        <v>3</v>
      </c>
      <c r="K2855">
        <v>1</v>
      </c>
      <c r="L2855">
        <v>3</v>
      </c>
      <c r="M2855" t="s">
        <v>5069</v>
      </c>
      <c r="N2855" t="s">
        <v>5069</v>
      </c>
      <c r="O2855">
        <v>1</v>
      </c>
      <c r="P2855">
        <v>0</v>
      </c>
    </row>
    <row r="2856" spans="1:16" x14ac:dyDescent="0.3">
      <c r="A2856" t="s">
        <v>228</v>
      </c>
      <c r="B2856" s="1">
        <v>46075.394444444442</v>
      </c>
      <c r="C2856" t="s">
        <v>47</v>
      </c>
      <c r="D2856" t="s">
        <v>18</v>
      </c>
      <c r="E2856" t="s">
        <v>16</v>
      </c>
      <c r="F2856" t="s">
        <v>33</v>
      </c>
      <c r="G2856">
        <v>0.39444444444444443</v>
      </c>
      <c r="H2856" s="1">
        <v>46075</v>
      </c>
      <c r="I2856">
        <v>2</v>
      </c>
      <c r="J2856">
        <v>1</v>
      </c>
      <c r="K2856">
        <v>4</v>
      </c>
      <c r="L2856">
        <v>4</v>
      </c>
      <c r="M2856" t="s">
        <v>5069</v>
      </c>
      <c r="N2856" t="s">
        <v>5069</v>
      </c>
      <c r="O2856">
        <v>1</v>
      </c>
      <c r="P2856">
        <v>1</v>
      </c>
    </row>
    <row r="2857" spans="1:16" x14ac:dyDescent="0.3">
      <c r="A2857" t="s">
        <v>2010</v>
      </c>
      <c r="B2857" s="1">
        <v>46075.426388888889</v>
      </c>
      <c r="C2857" t="s">
        <v>12</v>
      </c>
      <c r="D2857" t="s">
        <v>18</v>
      </c>
      <c r="E2857" t="s">
        <v>31</v>
      </c>
      <c r="F2857" t="s">
        <v>33</v>
      </c>
      <c r="G2857">
        <v>0.42638888888888887</v>
      </c>
      <c r="H2857" s="1">
        <v>46075</v>
      </c>
      <c r="I2857">
        <v>2</v>
      </c>
      <c r="J2857">
        <v>1</v>
      </c>
      <c r="K2857">
        <v>4</v>
      </c>
      <c r="L2857">
        <v>4</v>
      </c>
      <c r="M2857" t="s">
        <v>5069</v>
      </c>
      <c r="N2857" t="s">
        <v>5069</v>
      </c>
      <c r="O2857">
        <v>1</v>
      </c>
      <c r="P2857">
        <v>1</v>
      </c>
    </row>
    <row r="2858" spans="1:16" x14ac:dyDescent="0.3">
      <c r="A2858" t="s">
        <v>1015</v>
      </c>
      <c r="B2858" s="1">
        <v>46075.445833333331</v>
      </c>
      <c r="C2858" t="s">
        <v>35</v>
      </c>
      <c r="D2858" t="s">
        <v>18</v>
      </c>
      <c r="E2858" t="s">
        <v>19</v>
      </c>
      <c r="F2858" t="s">
        <v>20</v>
      </c>
      <c r="G2858">
        <v>0.44583333333333336</v>
      </c>
      <c r="H2858" s="1">
        <v>46075</v>
      </c>
      <c r="I2858">
        <v>2</v>
      </c>
      <c r="J2858">
        <v>1</v>
      </c>
      <c r="K2858">
        <v>2</v>
      </c>
      <c r="L2858">
        <v>2</v>
      </c>
      <c r="M2858" t="s">
        <v>5069</v>
      </c>
      <c r="N2858" t="s">
        <v>5069</v>
      </c>
      <c r="O2858">
        <v>1</v>
      </c>
      <c r="P2858">
        <v>0</v>
      </c>
    </row>
    <row r="2859" spans="1:16" x14ac:dyDescent="0.3">
      <c r="A2859" t="s">
        <v>4269</v>
      </c>
      <c r="B2859" s="1">
        <v>46075.470138888886</v>
      </c>
      <c r="C2859" t="s">
        <v>7</v>
      </c>
      <c r="D2859" t="s">
        <v>18</v>
      </c>
      <c r="E2859" t="s">
        <v>19</v>
      </c>
      <c r="F2859" t="s">
        <v>13</v>
      </c>
      <c r="G2859">
        <v>0.47013888888888888</v>
      </c>
      <c r="H2859" s="1">
        <v>46075</v>
      </c>
      <c r="I2859">
        <v>2</v>
      </c>
      <c r="J2859">
        <v>3</v>
      </c>
      <c r="K2859">
        <v>1</v>
      </c>
      <c r="L2859">
        <v>3</v>
      </c>
      <c r="M2859" t="s">
        <v>5069</v>
      </c>
      <c r="N2859" t="s">
        <v>5069</v>
      </c>
      <c r="O2859">
        <v>1</v>
      </c>
      <c r="P2859">
        <v>0</v>
      </c>
    </row>
    <row r="2860" spans="1:16" x14ac:dyDescent="0.3">
      <c r="A2860" t="s">
        <v>2001</v>
      </c>
      <c r="B2860" s="1">
        <v>46075.499305555553</v>
      </c>
      <c r="C2860" t="s">
        <v>26</v>
      </c>
      <c r="D2860" t="s">
        <v>18</v>
      </c>
      <c r="E2860" t="s">
        <v>9</v>
      </c>
      <c r="F2860" t="s">
        <v>13</v>
      </c>
      <c r="G2860">
        <v>0.49930555555555556</v>
      </c>
      <c r="H2860" s="1">
        <v>46075</v>
      </c>
      <c r="I2860">
        <v>2</v>
      </c>
      <c r="J2860">
        <v>3</v>
      </c>
      <c r="K2860">
        <v>1</v>
      </c>
      <c r="L2860">
        <v>3</v>
      </c>
      <c r="M2860" t="s">
        <v>5069</v>
      </c>
      <c r="N2860" t="s">
        <v>5069</v>
      </c>
      <c r="O2860">
        <v>1</v>
      </c>
      <c r="P2860">
        <v>0</v>
      </c>
    </row>
    <row r="2861" spans="1:16" x14ac:dyDescent="0.3">
      <c r="A2861" t="s">
        <v>2161</v>
      </c>
      <c r="B2861" s="1">
        <v>46075.525000000001</v>
      </c>
      <c r="C2861" t="s">
        <v>26</v>
      </c>
      <c r="D2861" t="s">
        <v>22</v>
      </c>
      <c r="E2861" t="s">
        <v>19</v>
      </c>
      <c r="F2861" t="s">
        <v>20</v>
      </c>
      <c r="G2861">
        <v>0.52500000000000002</v>
      </c>
      <c r="H2861" s="1">
        <v>46075</v>
      </c>
      <c r="I2861">
        <v>2</v>
      </c>
      <c r="J2861">
        <v>3</v>
      </c>
      <c r="K2861">
        <v>2</v>
      </c>
      <c r="L2861">
        <v>6</v>
      </c>
      <c r="M2861" t="s">
        <v>5071</v>
      </c>
      <c r="N2861" t="s">
        <v>5071</v>
      </c>
      <c r="O2861">
        <v>1</v>
      </c>
      <c r="P2861">
        <v>0</v>
      </c>
    </row>
    <row r="2862" spans="1:16" x14ac:dyDescent="0.3">
      <c r="A2862" t="s">
        <v>3527</v>
      </c>
      <c r="B2862" s="1">
        <v>46075.550694444442</v>
      </c>
      <c r="C2862" t="s">
        <v>7</v>
      </c>
      <c r="D2862" t="s">
        <v>15</v>
      </c>
      <c r="E2862" t="s">
        <v>19</v>
      </c>
      <c r="F2862" t="s">
        <v>33</v>
      </c>
      <c r="G2862">
        <v>0.55069444444444449</v>
      </c>
      <c r="H2862" s="1">
        <v>46075</v>
      </c>
      <c r="I2862">
        <v>2</v>
      </c>
      <c r="J2862">
        <v>3</v>
      </c>
      <c r="K2862">
        <v>4</v>
      </c>
      <c r="L2862">
        <v>12</v>
      </c>
      <c r="M2862" t="s">
        <v>5073</v>
      </c>
      <c r="N2862" t="s">
        <v>5073</v>
      </c>
      <c r="O2862">
        <v>1</v>
      </c>
      <c r="P2862">
        <v>1</v>
      </c>
    </row>
    <row r="2863" spans="1:16" x14ac:dyDescent="0.3">
      <c r="A2863" t="s">
        <v>4268</v>
      </c>
      <c r="B2863" s="1">
        <v>46075.59097222222</v>
      </c>
      <c r="C2863" t="s">
        <v>47</v>
      </c>
      <c r="D2863" t="s">
        <v>18</v>
      </c>
      <c r="E2863" t="s">
        <v>16</v>
      </c>
      <c r="F2863" t="s">
        <v>10</v>
      </c>
      <c r="G2863">
        <v>0.59097222222222223</v>
      </c>
      <c r="H2863" s="1">
        <v>46075</v>
      </c>
      <c r="I2863">
        <v>2</v>
      </c>
      <c r="J2863">
        <v>1</v>
      </c>
      <c r="K2863">
        <v>2</v>
      </c>
      <c r="L2863">
        <v>2</v>
      </c>
      <c r="M2863" t="s">
        <v>5069</v>
      </c>
      <c r="N2863" t="s">
        <v>5069</v>
      </c>
      <c r="O2863">
        <v>1</v>
      </c>
      <c r="P2863">
        <v>0</v>
      </c>
    </row>
    <row r="2864" spans="1:16" x14ac:dyDescent="0.3">
      <c r="A2864" t="s">
        <v>3133</v>
      </c>
      <c r="B2864" s="1">
        <v>46075.594444444447</v>
      </c>
      <c r="C2864" t="s">
        <v>7</v>
      </c>
      <c r="D2864" t="s">
        <v>15</v>
      </c>
      <c r="E2864" t="s">
        <v>16</v>
      </c>
      <c r="F2864" t="s">
        <v>20</v>
      </c>
      <c r="G2864">
        <v>0.59444444444444444</v>
      </c>
      <c r="H2864" s="1">
        <v>46075</v>
      </c>
      <c r="I2864">
        <v>2</v>
      </c>
      <c r="J2864">
        <v>3</v>
      </c>
      <c r="K2864">
        <v>2</v>
      </c>
      <c r="L2864">
        <v>6</v>
      </c>
      <c r="M2864" t="s">
        <v>5071</v>
      </c>
      <c r="N2864" t="s">
        <v>5071</v>
      </c>
      <c r="O2864">
        <v>1</v>
      </c>
      <c r="P2864">
        <v>0</v>
      </c>
    </row>
    <row r="2865" spans="1:16" x14ac:dyDescent="0.3">
      <c r="A2865" t="s">
        <v>3182</v>
      </c>
      <c r="B2865" s="1">
        <v>46075.654861111114</v>
      </c>
      <c r="C2865" t="s">
        <v>7</v>
      </c>
      <c r="D2865" t="s">
        <v>8</v>
      </c>
      <c r="E2865" t="s">
        <v>19</v>
      </c>
      <c r="F2865" t="s">
        <v>33</v>
      </c>
      <c r="G2865">
        <v>0.65486111111111112</v>
      </c>
      <c r="H2865" s="1">
        <v>46075</v>
      </c>
      <c r="I2865">
        <v>2</v>
      </c>
      <c r="J2865">
        <v>3</v>
      </c>
      <c r="K2865">
        <v>4</v>
      </c>
      <c r="L2865">
        <v>12</v>
      </c>
      <c r="M2865" t="s">
        <v>5073</v>
      </c>
      <c r="N2865" t="s">
        <v>5073</v>
      </c>
      <c r="O2865">
        <v>1</v>
      </c>
      <c r="P2865">
        <v>1</v>
      </c>
    </row>
    <row r="2866" spans="1:16" x14ac:dyDescent="0.3">
      <c r="A2866" t="s">
        <v>1457</v>
      </c>
      <c r="B2866" s="1">
        <v>46075.664583333331</v>
      </c>
      <c r="C2866" t="s">
        <v>12</v>
      </c>
      <c r="D2866" t="s">
        <v>22</v>
      </c>
      <c r="E2866" t="s">
        <v>19</v>
      </c>
      <c r="F2866" t="s">
        <v>33</v>
      </c>
      <c r="G2866">
        <v>0.6645833333333333</v>
      </c>
      <c r="H2866" s="1">
        <v>46075</v>
      </c>
      <c r="I2866">
        <v>2</v>
      </c>
      <c r="J2866">
        <v>1</v>
      </c>
      <c r="K2866">
        <v>4</v>
      </c>
      <c r="L2866">
        <v>4</v>
      </c>
      <c r="M2866" t="s">
        <v>5069</v>
      </c>
      <c r="N2866" t="s">
        <v>5069</v>
      </c>
      <c r="O2866">
        <v>1</v>
      </c>
      <c r="P2866">
        <v>1</v>
      </c>
    </row>
    <row r="2867" spans="1:16" x14ac:dyDescent="0.3">
      <c r="A2867" t="s">
        <v>4675</v>
      </c>
      <c r="B2867" s="1">
        <v>46075.678472222222</v>
      </c>
      <c r="C2867" t="s">
        <v>7</v>
      </c>
      <c r="D2867" t="s">
        <v>15</v>
      </c>
      <c r="E2867" t="s">
        <v>19</v>
      </c>
      <c r="F2867" t="s">
        <v>20</v>
      </c>
      <c r="G2867">
        <v>0.67847222222222225</v>
      </c>
      <c r="H2867" s="1">
        <v>46075</v>
      </c>
      <c r="I2867">
        <v>2</v>
      </c>
      <c r="J2867">
        <v>3</v>
      </c>
      <c r="K2867">
        <v>2</v>
      </c>
      <c r="L2867">
        <v>6</v>
      </c>
      <c r="M2867" t="s">
        <v>5071</v>
      </c>
      <c r="N2867" t="s">
        <v>5071</v>
      </c>
      <c r="O2867">
        <v>1</v>
      </c>
      <c r="P2867">
        <v>0</v>
      </c>
    </row>
    <row r="2868" spans="1:16" x14ac:dyDescent="0.3">
      <c r="A2868" t="s">
        <v>694</v>
      </c>
      <c r="B2868" s="1">
        <v>46075.692361111112</v>
      </c>
      <c r="C2868" t="s">
        <v>26</v>
      </c>
      <c r="D2868" t="s">
        <v>22</v>
      </c>
      <c r="E2868" t="s">
        <v>16</v>
      </c>
      <c r="F2868" t="s">
        <v>10</v>
      </c>
      <c r="G2868">
        <v>0.69236111111111109</v>
      </c>
      <c r="H2868" s="1">
        <v>46075</v>
      </c>
      <c r="I2868">
        <v>2</v>
      </c>
      <c r="J2868">
        <v>3</v>
      </c>
      <c r="K2868">
        <v>2</v>
      </c>
      <c r="L2868">
        <v>6</v>
      </c>
      <c r="M2868" t="s">
        <v>5071</v>
      </c>
      <c r="N2868" t="s">
        <v>5071</v>
      </c>
      <c r="O2868">
        <v>1</v>
      </c>
      <c r="P2868">
        <v>0</v>
      </c>
    </row>
    <row r="2869" spans="1:16" x14ac:dyDescent="0.3">
      <c r="A2869" t="s">
        <v>3140</v>
      </c>
      <c r="B2869" s="1">
        <v>46075.709722222222</v>
      </c>
      <c r="C2869" t="s">
        <v>12</v>
      </c>
      <c r="D2869" t="s">
        <v>18</v>
      </c>
      <c r="E2869" t="s">
        <v>9</v>
      </c>
      <c r="F2869" t="s">
        <v>10</v>
      </c>
      <c r="G2869">
        <v>0.70972222222222225</v>
      </c>
      <c r="H2869" s="1">
        <v>46075</v>
      </c>
      <c r="I2869">
        <v>2</v>
      </c>
      <c r="J2869">
        <v>1</v>
      </c>
      <c r="K2869">
        <v>2</v>
      </c>
      <c r="L2869">
        <v>2</v>
      </c>
      <c r="M2869" t="s">
        <v>5069</v>
      </c>
      <c r="N2869" t="s">
        <v>5069</v>
      </c>
      <c r="O2869">
        <v>1</v>
      </c>
      <c r="P2869">
        <v>0</v>
      </c>
    </row>
    <row r="2870" spans="1:16" x14ac:dyDescent="0.3">
      <c r="A2870" t="s">
        <v>264</v>
      </c>
      <c r="B2870" s="1">
        <v>46075.736111111109</v>
      </c>
      <c r="C2870" t="s">
        <v>26</v>
      </c>
      <c r="D2870" t="s">
        <v>15</v>
      </c>
      <c r="E2870" t="s">
        <v>19</v>
      </c>
      <c r="F2870" t="s">
        <v>20</v>
      </c>
      <c r="G2870">
        <v>0.73611111111111116</v>
      </c>
      <c r="H2870" s="1">
        <v>46075</v>
      </c>
      <c r="I2870">
        <v>2</v>
      </c>
      <c r="J2870">
        <v>3</v>
      </c>
      <c r="K2870">
        <v>2</v>
      </c>
      <c r="L2870">
        <v>6</v>
      </c>
      <c r="M2870" t="s">
        <v>5071</v>
      </c>
      <c r="N2870" t="s">
        <v>5071</v>
      </c>
      <c r="O2870">
        <v>1</v>
      </c>
      <c r="P2870">
        <v>0</v>
      </c>
    </row>
    <row r="2871" spans="1:16" x14ac:dyDescent="0.3">
      <c r="A2871" t="s">
        <v>4695</v>
      </c>
      <c r="B2871" s="1">
        <v>46075.740277777775</v>
      </c>
      <c r="C2871" t="s">
        <v>26</v>
      </c>
      <c r="D2871" t="s">
        <v>18</v>
      </c>
      <c r="E2871" t="s">
        <v>9</v>
      </c>
      <c r="F2871" t="s">
        <v>20</v>
      </c>
      <c r="G2871">
        <v>0.74027777777777781</v>
      </c>
      <c r="H2871" s="1">
        <v>46075</v>
      </c>
      <c r="I2871">
        <v>2</v>
      </c>
      <c r="J2871">
        <v>3</v>
      </c>
      <c r="K2871">
        <v>2</v>
      </c>
      <c r="L2871">
        <v>6</v>
      </c>
      <c r="M2871" t="s">
        <v>5071</v>
      </c>
      <c r="N2871" t="s">
        <v>5071</v>
      </c>
      <c r="O2871">
        <v>1</v>
      </c>
      <c r="P2871">
        <v>0</v>
      </c>
    </row>
    <row r="2872" spans="1:16" x14ac:dyDescent="0.3">
      <c r="A2872" t="s">
        <v>1963</v>
      </c>
      <c r="B2872" s="1">
        <v>46075.75</v>
      </c>
      <c r="C2872" t="s">
        <v>7</v>
      </c>
      <c r="D2872" t="s">
        <v>8</v>
      </c>
      <c r="E2872" t="s">
        <v>19</v>
      </c>
      <c r="F2872" t="s">
        <v>20</v>
      </c>
      <c r="G2872">
        <v>0.75</v>
      </c>
      <c r="H2872" s="1">
        <v>46075</v>
      </c>
      <c r="I2872">
        <v>2</v>
      </c>
      <c r="J2872">
        <v>3</v>
      </c>
      <c r="K2872">
        <v>2</v>
      </c>
      <c r="L2872">
        <v>6</v>
      </c>
      <c r="M2872" t="s">
        <v>5071</v>
      </c>
      <c r="N2872" t="s">
        <v>5071</v>
      </c>
      <c r="O2872">
        <v>1</v>
      </c>
      <c r="P2872">
        <v>0</v>
      </c>
    </row>
    <row r="2873" spans="1:16" x14ac:dyDescent="0.3">
      <c r="A2873" t="s">
        <v>1240</v>
      </c>
      <c r="B2873" s="1">
        <v>46075.768750000003</v>
      </c>
      <c r="C2873" t="s">
        <v>47</v>
      </c>
      <c r="D2873" t="s">
        <v>15</v>
      </c>
      <c r="E2873" t="s">
        <v>19</v>
      </c>
      <c r="F2873" t="s">
        <v>10</v>
      </c>
      <c r="G2873">
        <v>0.76875000000000004</v>
      </c>
      <c r="H2873" s="1">
        <v>46075</v>
      </c>
      <c r="I2873">
        <v>2</v>
      </c>
      <c r="J2873">
        <v>1</v>
      </c>
      <c r="K2873">
        <v>2</v>
      </c>
      <c r="L2873">
        <v>2</v>
      </c>
      <c r="M2873" t="s">
        <v>5069</v>
      </c>
      <c r="N2873" t="s">
        <v>5069</v>
      </c>
      <c r="O2873">
        <v>1</v>
      </c>
      <c r="P2873">
        <v>0</v>
      </c>
    </row>
    <row r="2874" spans="1:16" x14ac:dyDescent="0.3">
      <c r="A2874" t="s">
        <v>2776</v>
      </c>
      <c r="B2874" s="1">
        <v>46075.786111111112</v>
      </c>
      <c r="C2874" t="s">
        <v>7</v>
      </c>
      <c r="D2874" t="s">
        <v>22</v>
      </c>
      <c r="E2874" t="s">
        <v>19</v>
      </c>
      <c r="F2874" t="s">
        <v>10</v>
      </c>
      <c r="G2874">
        <v>0.78611111111111109</v>
      </c>
      <c r="H2874" s="1">
        <v>46075</v>
      </c>
      <c r="I2874">
        <v>2</v>
      </c>
      <c r="J2874">
        <v>3</v>
      </c>
      <c r="K2874">
        <v>2</v>
      </c>
      <c r="L2874">
        <v>6</v>
      </c>
      <c r="M2874" t="s">
        <v>5071</v>
      </c>
      <c r="N2874" t="s">
        <v>5071</v>
      </c>
      <c r="O2874">
        <v>1</v>
      </c>
      <c r="P2874">
        <v>0</v>
      </c>
    </row>
    <row r="2875" spans="1:16" x14ac:dyDescent="0.3">
      <c r="A2875" t="s">
        <v>2256</v>
      </c>
      <c r="B2875" s="1">
        <v>46075.787499999999</v>
      </c>
      <c r="C2875" t="s">
        <v>26</v>
      </c>
      <c r="D2875" t="s">
        <v>15</v>
      </c>
      <c r="E2875" t="s">
        <v>16</v>
      </c>
      <c r="F2875" t="s">
        <v>33</v>
      </c>
      <c r="G2875">
        <v>0.78749999999999998</v>
      </c>
      <c r="H2875" s="1">
        <v>46075</v>
      </c>
      <c r="I2875">
        <v>2</v>
      </c>
      <c r="J2875">
        <v>3</v>
      </c>
      <c r="K2875">
        <v>4</v>
      </c>
      <c r="L2875">
        <v>12</v>
      </c>
      <c r="M2875" t="s">
        <v>5073</v>
      </c>
      <c r="N2875" t="s">
        <v>5073</v>
      </c>
      <c r="O2875">
        <v>1</v>
      </c>
      <c r="P2875">
        <v>1</v>
      </c>
    </row>
    <row r="2876" spans="1:16" x14ac:dyDescent="0.3">
      <c r="A2876" t="s">
        <v>1112</v>
      </c>
      <c r="B2876" s="1">
        <v>46075.828472222223</v>
      </c>
      <c r="C2876" t="s">
        <v>7</v>
      </c>
      <c r="D2876" t="s">
        <v>22</v>
      </c>
      <c r="E2876" t="s">
        <v>19</v>
      </c>
      <c r="F2876" t="s">
        <v>20</v>
      </c>
      <c r="G2876">
        <v>0.82847222222222228</v>
      </c>
      <c r="H2876" s="1">
        <v>46075</v>
      </c>
      <c r="I2876">
        <v>2</v>
      </c>
      <c r="J2876">
        <v>3</v>
      </c>
      <c r="K2876">
        <v>2</v>
      </c>
      <c r="L2876">
        <v>6</v>
      </c>
      <c r="M2876" t="s">
        <v>5071</v>
      </c>
      <c r="N2876" t="s">
        <v>5071</v>
      </c>
      <c r="O2876">
        <v>1</v>
      </c>
      <c r="P2876">
        <v>0</v>
      </c>
    </row>
    <row r="2877" spans="1:16" x14ac:dyDescent="0.3">
      <c r="A2877" t="s">
        <v>1419</v>
      </c>
      <c r="B2877" s="1">
        <v>46075.845138888886</v>
      </c>
      <c r="C2877" t="s">
        <v>12</v>
      </c>
      <c r="D2877" t="s">
        <v>18</v>
      </c>
      <c r="E2877" t="s">
        <v>19</v>
      </c>
      <c r="F2877" t="s">
        <v>13</v>
      </c>
      <c r="G2877">
        <v>0.84513888888888888</v>
      </c>
      <c r="H2877" s="1">
        <v>46075</v>
      </c>
      <c r="I2877">
        <v>2</v>
      </c>
      <c r="J2877">
        <v>1</v>
      </c>
      <c r="K2877">
        <v>1</v>
      </c>
      <c r="L2877">
        <v>1</v>
      </c>
      <c r="M2877" t="s">
        <v>5069</v>
      </c>
      <c r="N2877" t="s">
        <v>5069</v>
      </c>
      <c r="O2877">
        <v>1</v>
      </c>
      <c r="P2877">
        <v>0</v>
      </c>
    </row>
    <row r="2878" spans="1:16" x14ac:dyDescent="0.3">
      <c r="A2878" t="s">
        <v>623</v>
      </c>
      <c r="B2878" s="1">
        <v>46075.874305555553</v>
      </c>
      <c r="C2878" t="s">
        <v>35</v>
      </c>
      <c r="D2878" t="s">
        <v>22</v>
      </c>
      <c r="E2878" t="s">
        <v>31</v>
      </c>
      <c r="F2878" t="s">
        <v>20</v>
      </c>
      <c r="G2878">
        <v>0.87430555555555556</v>
      </c>
      <c r="H2878" s="1">
        <v>46075</v>
      </c>
      <c r="I2878">
        <v>2</v>
      </c>
      <c r="J2878">
        <v>1</v>
      </c>
      <c r="K2878">
        <v>2</v>
      </c>
      <c r="L2878">
        <v>2</v>
      </c>
      <c r="M2878" t="s">
        <v>5069</v>
      </c>
      <c r="N2878" t="s">
        <v>5069</v>
      </c>
      <c r="O2878">
        <v>1</v>
      </c>
      <c r="P2878">
        <v>0</v>
      </c>
    </row>
    <row r="2879" spans="1:16" x14ac:dyDescent="0.3">
      <c r="A2879" t="s">
        <v>3529</v>
      </c>
      <c r="B2879" s="1">
        <v>46075.900694444441</v>
      </c>
      <c r="C2879" t="s">
        <v>7</v>
      </c>
      <c r="D2879" t="s">
        <v>18</v>
      </c>
      <c r="E2879" t="s">
        <v>19</v>
      </c>
      <c r="F2879" t="s">
        <v>13</v>
      </c>
      <c r="G2879">
        <v>0.90069444444444446</v>
      </c>
      <c r="H2879" s="1">
        <v>46075</v>
      </c>
      <c r="I2879">
        <v>2</v>
      </c>
      <c r="J2879">
        <v>3</v>
      </c>
      <c r="K2879">
        <v>1</v>
      </c>
      <c r="L2879">
        <v>3</v>
      </c>
      <c r="M2879" t="s">
        <v>5069</v>
      </c>
      <c r="N2879" t="s">
        <v>5069</v>
      </c>
      <c r="O2879">
        <v>1</v>
      </c>
      <c r="P2879">
        <v>0</v>
      </c>
    </row>
    <row r="2880" spans="1:16" x14ac:dyDescent="0.3">
      <c r="A2880" t="s">
        <v>3328</v>
      </c>
      <c r="B2880" s="1">
        <v>46075.943055555559</v>
      </c>
      <c r="C2880" t="s">
        <v>7</v>
      </c>
      <c r="D2880" t="s">
        <v>15</v>
      </c>
      <c r="E2880" t="s">
        <v>19</v>
      </c>
      <c r="F2880" t="s">
        <v>33</v>
      </c>
      <c r="G2880">
        <v>0.94305555555555554</v>
      </c>
      <c r="H2880" s="1">
        <v>46075</v>
      </c>
      <c r="I2880">
        <v>2</v>
      </c>
      <c r="J2880">
        <v>3</v>
      </c>
      <c r="K2880">
        <v>4</v>
      </c>
      <c r="L2880">
        <v>12</v>
      </c>
      <c r="M2880" t="s">
        <v>5073</v>
      </c>
      <c r="N2880" t="s">
        <v>5073</v>
      </c>
      <c r="O2880">
        <v>1</v>
      </c>
      <c r="P2880">
        <v>1</v>
      </c>
    </row>
    <row r="2881" spans="1:16" x14ac:dyDescent="0.3">
      <c r="A2881" t="s">
        <v>2467</v>
      </c>
      <c r="B2881" s="1">
        <v>46075.945138888892</v>
      </c>
      <c r="C2881" t="s">
        <v>7</v>
      </c>
      <c r="D2881" t="s">
        <v>18</v>
      </c>
      <c r="E2881" t="s">
        <v>19</v>
      </c>
      <c r="F2881" t="s">
        <v>20</v>
      </c>
      <c r="G2881">
        <v>0.94513888888888886</v>
      </c>
      <c r="H2881" s="1">
        <v>46075</v>
      </c>
      <c r="I2881">
        <v>2</v>
      </c>
      <c r="J2881">
        <v>3</v>
      </c>
      <c r="K2881">
        <v>2</v>
      </c>
      <c r="L2881">
        <v>6</v>
      </c>
      <c r="M2881" t="s">
        <v>5071</v>
      </c>
      <c r="N2881" t="s">
        <v>5071</v>
      </c>
      <c r="O2881">
        <v>1</v>
      </c>
      <c r="P2881">
        <v>0</v>
      </c>
    </row>
    <row r="2882" spans="1:16" x14ac:dyDescent="0.3">
      <c r="A2882" t="s">
        <v>4971</v>
      </c>
      <c r="B2882" s="1">
        <v>46075.973611111112</v>
      </c>
      <c r="C2882" t="s">
        <v>47</v>
      </c>
      <c r="D2882" t="s">
        <v>15</v>
      </c>
      <c r="E2882" t="s">
        <v>16</v>
      </c>
      <c r="F2882" t="s">
        <v>20</v>
      </c>
      <c r="G2882">
        <v>0.97361111111111109</v>
      </c>
      <c r="H2882" s="1">
        <v>46075</v>
      </c>
      <c r="I2882">
        <v>2</v>
      </c>
      <c r="J2882">
        <v>1</v>
      </c>
      <c r="K2882">
        <v>2</v>
      </c>
      <c r="L2882">
        <v>2</v>
      </c>
      <c r="M2882" t="s">
        <v>5069</v>
      </c>
      <c r="N2882" t="s">
        <v>5069</v>
      </c>
      <c r="O2882">
        <v>1</v>
      </c>
      <c r="P2882">
        <v>0</v>
      </c>
    </row>
    <row r="2883" spans="1:16" x14ac:dyDescent="0.3">
      <c r="A2883" t="s">
        <v>539</v>
      </c>
      <c r="B2883" s="1">
        <v>46076.010416666664</v>
      </c>
      <c r="C2883" t="s">
        <v>40</v>
      </c>
      <c r="D2883" t="s">
        <v>18</v>
      </c>
      <c r="E2883" t="s">
        <v>16</v>
      </c>
      <c r="F2883" t="s">
        <v>53</v>
      </c>
      <c r="G2883">
        <v>1.0416666666666666E-2</v>
      </c>
      <c r="H2883" s="1">
        <v>46076</v>
      </c>
      <c r="I2883">
        <v>2</v>
      </c>
      <c r="J2883">
        <v>5</v>
      </c>
      <c r="K2883">
        <v>5</v>
      </c>
      <c r="L2883">
        <v>25</v>
      </c>
      <c r="M2883" t="s">
        <v>5075</v>
      </c>
      <c r="N2883" t="s">
        <v>5076</v>
      </c>
      <c r="O2883">
        <v>1</v>
      </c>
      <c r="P2883">
        <v>1</v>
      </c>
    </row>
    <row r="2884" spans="1:16" x14ac:dyDescent="0.3">
      <c r="A2884" t="s">
        <v>4960</v>
      </c>
      <c r="B2884" s="1">
        <v>46076.038888888892</v>
      </c>
      <c r="C2884" t="s">
        <v>47</v>
      </c>
      <c r="D2884" t="s">
        <v>15</v>
      </c>
      <c r="E2884" t="s">
        <v>16</v>
      </c>
      <c r="F2884" t="s">
        <v>13</v>
      </c>
      <c r="G2884">
        <v>3.888888888888889E-2</v>
      </c>
      <c r="H2884" s="1">
        <v>46076</v>
      </c>
      <c r="I2884">
        <v>2</v>
      </c>
      <c r="J2884">
        <v>1</v>
      </c>
      <c r="K2884">
        <v>1</v>
      </c>
      <c r="L2884">
        <v>1</v>
      </c>
      <c r="M2884" t="s">
        <v>5069</v>
      </c>
      <c r="N2884" t="s">
        <v>5069</v>
      </c>
      <c r="O2884">
        <v>1</v>
      </c>
      <c r="P2884">
        <v>0</v>
      </c>
    </row>
    <row r="2885" spans="1:16" x14ac:dyDescent="0.3">
      <c r="A2885" t="s">
        <v>4741</v>
      </c>
      <c r="B2885" s="1">
        <v>46076.040972222225</v>
      </c>
      <c r="C2885" t="s">
        <v>7</v>
      </c>
      <c r="D2885" t="s">
        <v>15</v>
      </c>
      <c r="E2885" t="s">
        <v>19</v>
      </c>
      <c r="F2885" t="s">
        <v>20</v>
      </c>
      <c r="G2885">
        <v>4.0972222222222222E-2</v>
      </c>
      <c r="H2885" s="1">
        <v>46076</v>
      </c>
      <c r="I2885">
        <v>2</v>
      </c>
      <c r="J2885">
        <v>3</v>
      </c>
      <c r="K2885">
        <v>2</v>
      </c>
      <c r="L2885">
        <v>6</v>
      </c>
      <c r="M2885" t="s">
        <v>5071</v>
      </c>
      <c r="N2885" t="s">
        <v>5071</v>
      </c>
      <c r="O2885">
        <v>1</v>
      </c>
      <c r="P2885">
        <v>0</v>
      </c>
    </row>
    <row r="2886" spans="1:16" x14ac:dyDescent="0.3">
      <c r="A2886" t="s">
        <v>784</v>
      </c>
      <c r="B2886" s="1">
        <v>46076.059027777781</v>
      </c>
      <c r="C2886" t="s">
        <v>35</v>
      </c>
      <c r="D2886" t="s">
        <v>22</v>
      </c>
      <c r="E2886" t="s">
        <v>9</v>
      </c>
      <c r="F2886" t="s">
        <v>20</v>
      </c>
      <c r="G2886">
        <v>5.9027777777777776E-2</v>
      </c>
      <c r="H2886" s="1">
        <v>46076</v>
      </c>
      <c r="I2886">
        <v>2</v>
      </c>
      <c r="J2886">
        <v>1</v>
      </c>
      <c r="K2886">
        <v>2</v>
      </c>
      <c r="L2886">
        <v>2</v>
      </c>
      <c r="M2886" t="s">
        <v>5069</v>
      </c>
      <c r="N2886" t="s">
        <v>5069</v>
      </c>
      <c r="O2886">
        <v>1</v>
      </c>
      <c r="P2886">
        <v>0</v>
      </c>
    </row>
    <row r="2887" spans="1:16" x14ac:dyDescent="0.3">
      <c r="A2887" t="s">
        <v>4248</v>
      </c>
      <c r="B2887" s="1">
        <v>46076.082638888889</v>
      </c>
      <c r="C2887" t="s">
        <v>7</v>
      </c>
      <c r="D2887" t="s">
        <v>22</v>
      </c>
      <c r="E2887" t="s">
        <v>19</v>
      </c>
      <c r="F2887" t="s">
        <v>10</v>
      </c>
      <c r="G2887">
        <v>8.2638888888888887E-2</v>
      </c>
      <c r="H2887" s="1">
        <v>46076</v>
      </c>
      <c r="I2887">
        <v>2</v>
      </c>
      <c r="J2887">
        <v>3</v>
      </c>
      <c r="K2887">
        <v>2</v>
      </c>
      <c r="L2887">
        <v>6</v>
      </c>
      <c r="M2887" t="s">
        <v>5071</v>
      </c>
      <c r="N2887" t="s">
        <v>5071</v>
      </c>
      <c r="O2887">
        <v>1</v>
      </c>
      <c r="P2887">
        <v>0</v>
      </c>
    </row>
    <row r="2888" spans="1:16" x14ac:dyDescent="0.3">
      <c r="A2888" t="s">
        <v>1090</v>
      </c>
      <c r="B2888" s="1">
        <v>46076.107638888891</v>
      </c>
      <c r="C2888" t="s">
        <v>7</v>
      </c>
      <c r="D2888" t="s">
        <v>18</v>
      </c>
      <c r="E2888" t="s">
        <v>9</v>
      </c>
      <c r="F2888" t="s">
        <v>20</v>
      </c>
      <c r="G2888">
        <v>0.1076388888888889</v>
      </c>
      <c r="H2888" s="1">
        <v>46076</v>
      </c>
      <c r="I2888">
        <v>2</v>
      </c>
      <c r="J2888">
        <v>3</v>
      </c>
      <c r="K2888">
        <v>2</v>
      </c>
      <c r="L2888">
        <v>6</v>
      </c>
      <c r="M2888" t="s">
        <v>5071</v>
      </c>
      <c r="N2888" t="s">
        <v>5071</v>
      </c>
      <c r="O2888">
        <v>1</v>
      </c>
      <c r="P2888">
        <v>0</v>
      </c>
    </row>
    <row r="2889" spans="1:16" x14ac:dyDescent="0.3">
      <c r="A2889" t="s">
        <v>4168</v>
      </c>
      <c r="B2889" s="1">
        <v>46076.114583333336</v>
      </c>
      <c r="C2889" t="s">
        <v>26</v>
      </c>
      <c r="D2889" t="s">
        <v>15</v>
      </c>
      <c r="E2889" t="s">
        <v>9</v>
      </c>
      <c r="F2889" t="s">
        <v>13</v>
      </c>
      <c r="G2889">
        <v>0.11458333333333333</v>
      </c>
      <c r="H2889" s="1">
        <v>46076</v>
      </c>
      <c r="I2889">
        <v>2</v>
      </c>
      <c r="J2889">
        <v>3</v>
      </c>
      <c r="K2889">
        <v>1</v>
      </c>
      <c r="L2889">
        <v>3</v>
      </c>
      <c r="M2889" t="s">
        <v>5069</v>
      </c>
      <c r="N2889" t="s">
        <v>5069</v>
      </c>
      <c r="O2889">
        <v>1</v>
      </c>
      <c r="P2889">
        <v>0</v>
      </c>
    </row>
    <row r="2890" spans="1:16" x14ac:dyDescent="0.3">
      <c r="A2890" t="s">
        <v>4326</v>
      </c>
      <c r="B2890" s="1">
        <v>46076.143750000003</v>
      </c>
      <c r="C2890" t="s">
        <v>7</v>
      </c>
      <c r="D2890" t="s">
        <v>8</v>
      </c>
      <c r="E2890" t="s">
        <v>19</v>
      </c>
      <c r="F2890" t="s">
        <v>10</v>
      </c>
      <c r="G2890">
        <v>0.14374999999999999</v>
      </c>
      <c r="H2890" s="1">
        <v>46076</v>
      </c>
      <c r="I2890">
        <v>2</v>
      </c>
      <c r="J2890">
        <v>3</v>
      </c>
      <c r="K2890">
        <v>2</v>
      </c>
      <c r="L2890">
        <v>6</v>
      </c>
      <c r="M2890" t="s">
        <v>5071</v>
      </c>
      <c r="N2890" t="s">
        <v>5071</v>
      </c>
      <c r="O2890">
        <v>1</v>
      </c>
      <c r="P2890">
        <v>0</v>
      </c>
    </row>
    <row r="2891" spans="1:16" x14ac:dyDescent="0.3">
      <c r="A2891" t="s">
        <v>1106</v>
      </c>
      <c r="B2891" s="1">
        <v>46076.148611111108</v>
      </c>
      <c r="C2891" t="s">
        <v>40</v>
      </c>
      <c r="D2891" t="s">
        <v>18</v>
      </c>
      <c r="E2891" t="s">
        <v>16</v>
      </c>
      <c r="F2891" t="s">
        <v>10</v>
      </c>
      <c r="G2891">
        <v>0.14861111111111111</v>
      </c>
      <c r="H2891" s="1">
        <v>46076</v>
      </c>
      <c r="I2891">
        <v>2</v>
      </c>
      <c r="J2891">
        <v>5</v>
      </c>
      <c r="K2891">
        <v>2</v>
      </c>
      <c r="L2891">
        <v>10</v>
      </c>
      <c r="M2891" t="s">
        <v>5071</v>
      </c>
      <c r="N2891" t="s">
        <v>5071</v>
      </c>
      <c r="O2891">
        <v>1</v>
      </c>
      <c r="P2891">
        <v>0</v>
      </c>
    </row>
    <row r="2892" spans="1:16" x14ac:dyDescent="0.3">
      <c r="A2892" t="s">
        <v>4377</v>
      </c>
      <c r="B2892" s="1">
        <v>46076.166666666664</v>
      </c>
      <c r="C2892" t="s">
        <v>7</v>
      </c>
      <c r="D2892" t="s">
        <v>15</v>
      </c>
      <c r="E2892" t="s">
        <v>19</v>
      </c>
      <c r="F2892" t="s">
        <v>10</v>
      </c>
      <c r="G2892">
        <v>0.16666666666666666</v>
      </c>
      <c r="H2892" s="1">
        <v>46076</v>
      </c>
      <c r="I2892">
        <v>2</v>
      </c>
      <c r="J2892">
        <v>3</v>
      </c>
      <c r="K2892">
        <v>2</v>
      </c>
      <c r="L2892">
        <v>6</v>
      </c>
      <c r="M2892" t="s">
        <v>5071</v>
      </c>
      <c r="N2892" t="s">
        <v>5071</v>
      </c>
      <c r="O2892">
        <v>1</v>
      </c>
      <c r="P2892">
        <v>0</v>
      </c>
    </row>
    <row r="2893" spans="1:16" x14ac:dyDescent="0.3">
      <c r="A2893" t="s">
        <v>129</v>
      </c>
      <c r="B2893" s="1">
        <v>46076.193749999999</v>
      </c>
      <c r="C2893" t="s">
        <v>7</v>
      </c>
      <c r="D2893" t="s">
        <v>8</v>
      </c>
      <c r="E2893" t="s">
        <v>19</v>
      </c>
      <c r="F2893" t="s">
        <v>13</v>
      </c>
      <c r="G2893">
        <v>0.19375000000000001</v>
      </c>
      <c r="H2893" s="1">
        <v>46076</v>
      </c>
      <c r="I2893">
        <v>2</v>
      </c>
      <c r="J2893">
        <v>3</v>
      </c>
      <c r="K2893">
        <v>1</v>
      </c>
      <c r="L2893">
        <v>3</v>
      </c>
      <c r="M2893" t="s">
        <v>5069</v>
      </c>
      <c r="N2893" t="s">
        <v>5069</v>
      </c>
      <c r="O2893">
        <v>1</v>
      </c>
      <c r="P2893">
        <v>0</v>
      </c>
    </row>
    <row r="2894" spans="1:16" x14ac:dyDescent="0.3">
      <c r="A2894" t="s">
        <v>3535</v>
      </c>
      <c r="B2894" s="1">
        <v>46076.214583333334</v>
      </c>
      <c r="C2894" t="s">
        <v>40</v>
      </c>
      <c r="D2894" t="s">
        <v>8</v>
      </c>
      <c r="E2894" t="s">
        <v>16</v>
      </c>
      <c r="F2894" t="s">
        <v>13</v>
      </c>
      <c r="G2894">
        <v>0.21458333333333332</v>
      </c>
      <c r="H2894" s="1">
        <v>46076</v>
      </c>
      <c r="I2894">
        <v>2</v>
      </c>
      <c r="J2894">
        <v>5</v>
      </c>
      <c r="K2894">
        <v>1</v>
      </c>
      <c r="L2894">
        <v>5</v>
      </c>
      <c r="M2894" t="s">
        <v>5071</v>
      </c>
      <c r="N2894" t="s">
        <v>5071</v>
      </c>
      <c r="O2894">
        <v>1</v>
      </c>
      <c r="P2894">
        <v>0</v>
      </c>
    </row>
    <row r="2895" spans="1:16" x14ac:dyDescent="0.3">
      <c r="A2895" t="s">
        <v>3378</v>
      </c>
      <c r="B2895" s="1">
        <v>46076.21597222222</v>
      </c>
      <c r="C2895" t="s">
        <v>47</v>
      </c>
      <c r="D2895" t="s">
        <v>22</v>
      </c>
      <c r="E2895" t="s">
        <v>9</v>
      </c>
      <c r="F2895" t="s">
        <v>33</v>
      </c>
      <c r="G2895">
        <v>0.21597222222222223</v>
      </c>
      <c r="H2895" s="1">
        <v>46076</v>
      </c>
      <c r="I2895">
        <v>2</v>
      </c>
      <c r="J2895">
        <v>1</v>
      </c>
      <c r="K2895">
        <v>4</v>
      </c>
      <c r="L2895">
        <v>4</v>
      </c>
      <c r="M2895" t="s">
        <v>5069</v>
      </c>
      <c r="N2895" t="s">
        <v>5069</v>
      </c>
      <c r="O2895">
        <v>1</v>
      </c>
      <c r="P2895">
        <v>1</v>
      </c>
    </row>
    <row r="2896" spans="1:16" x14ac:dyDescent="0.3">
      <c r="A2896" t="s">
        <v>3987</v>
      </c>
      <c r="B2896" s="1">
        <v>46076.220833333333</v>
      </c>
      <c r="C2896" t="s">
        <v>7</v>
      </c>
      <c r="D2896" t="s">
        <v>18</v>
      </c>
      <c r="E2896" t="s">
        <v>19</v>
      </c>
      <c r="F2896" t="s">
        <v>33</v>
      </c>
      <c r="G2896">
        <v>0.22083333333333333</v>
      </c>
      <c r="H2896" s="1">
        <v>46076</v>
      </c>
      <c r="I2896">
        <v>2</v>
      </c>
      <c r="J2896">
        <v>3</v>
      </c>
      <c r="K2896">
        <v>4</v>
      </c>
      <c r="L2896">
        <v>12</v>
      </c>
      <c r="M2896" t="s">
        <v>5073</v>
      </c>
      <c r="N2896" t="s">
        <v>5073</v>
      </c>
      <c r="O2896">
        <v>1</v>
      </c>
      <c r="P2896">
        <v>1</v>
      </c>
    </row>
    <row r="2897" spans="1:16" x14ac:dyDescent="0.3">
      <c r="A2897" t="s">
        <v>1584</v>
      </c>
      <c r="B2897" s="1">
        <v>46076.240972222222</v>
      </c>
      <c r="C2897" t="s">
        <v>26</v>
      </c>
      <c r="D2897" t="s">
        <v>22</v>
      </c>
      <c r="E2897" t="s">
        <v>31</v>
      </c>
      <c r="F2897" t="s">
        <v>10</v>
      </c>
      <c r="G2897">
        <v>0.24097222222222223</v>
      </c>
      <c r="H2897" s="1">
        <v>46076</v>
      </c>
      <c r="I2897">
        <v>2</v>
      </c>
      <c r="J2897">
        <v>3</v>
      </c>
      <c r="K2897">
        <v>2</v>
      </c>
      <c r="L2897">
        <v>6</v>
      </c>
      <c r="M2897" t="s">
        <v>5071</v>
      </c>
      <c r="N2897" t="s">
        <v>5071</v>
      </c>
      <c r="O2897">
        <v>1</v>
      </c>
      <c r="P2897">
        <v>0</v>
      </c>
    </row>
    <row r="2898" spans="1:16" x14ac:dyDescent="0.3">
      <c r="A2898" t="s">
        <v>3008</v>
      </c>
      <c r="B2898" s="1">
        <v>46076.249305555553</v>
      </c>
      <c r="C2898" t="s">
        <v>47</v>
      </c>
      <c r="D2898" t="s">
        <v>18</v>
      </c>
      <c r="E2898" t="s">
        <v>31</v>
      </c>
      <c r="F2898" t="s">
        <v>10</v>
      </c>
      <c r="G2898">
        <v>0.24930555555555556</v>
      </c>
      <c r="H2898" s="1">
        <v>46076</v>
      </c>
      <c r="I2898">
        <v>2</v>
      </c>
      <c r="J2898">
        <v>1</v>
      </c>
      <c r="K2898">
        <v>2</v>
      </c>
      <c r="L2898">
        <v>2</v>
      </c>
      <c r="M2898" t="s">
        <v>5069</v>
      </c>
      <c r="N2898" t="s">
        <v>5069</v>
      </c>
      <c r="O2898">
        <v>1</v>
      </c>
      <c r="P2898">
        <v>0</v>
      </c>
    </row>
    <row r="2899" spans="1:16" x14ac:dyDescent="0.3">
      <c r="A2899" t="s">
        <v>2699</v>
      </c>
      <c r="B2899" s="1">
        <v>46076.26666666667</v>
      </c>
      <c r="C2899" t="s">
        <v>7</v>
      </c>
      <c r="D2899" t="s">
        <v>15</v>
      </c>
      <c r="E2899" t="s">
        <v>16</v>
      </c>
      <c r="F2899" t="s">
        <v>10</v>
      </c>
      <c r="G2899">
        <v>0.26666666666666666</v>
      </c>
      <c r="H2899" s="1">
        <v>46076</v>
      </c>
      <c r="I2899">
        <v>2</v>
      </c>
      <c r="J2899">
        <v>3</v>
      </c>
      <c r="K2899">
        <v>2</v>
      </c>
      <c r="L2899">
        <v>6</v>
      </c>
      <c r="M2899" t="s">
        <v>5071</v>
      </c>
      <c r="N2899" t="s">
        <v>5071</v>
      </c>
      <c r="O2899">
        <v>1</v>
      </c>
      <c r="P2899">
        <v>0</v>
      </c>
    </row>
    <row r="2900" spans="1:16" x14ac:dyDescent="0.3">
      <c r="A2900" t="s">
        <v>4151</v>
      </c>
      <c r="B2900" s="1">
        <v>46076.267361111109</v>
      </c>
      <c r="C2900" t="s">
        <v>7</v>
      </c>
      <c r="D2900" t="s">
        <v>22</v>
      </c>
      <c r="E2900" t="s">
        <v>19</v>
      </c>
      <c r="F2900" t="s">
        <v>13</v>
      </c>
      <c r="G2900">
        <v>0.2673611111111111</v>
      </c>
      <c r="H2900" s="1">
        <v>46076</v>
      </c>
      <c r="I2900">
        <v>2</v>
      </c>
      <c r="J2900">
        <v>3</v>
      </c>
      <c r="K2900">
        <v>1</v>
      </c>
      <c r="L2900">
        <v>3</v>
      </c>
      <c r="M2900" t="s">
        <v>5069</v>
      </c>
      <c r="N2900" t="s">
        <v>5069</v>
      </c>
      <c r="O2900">
        <v>1</v>
      </c>
      <c r="P2900">
        <v>0</v>
      </c>
    </row>
    <row r="2901" spans="1:16" x14ac:dyDescent="0.3">
      <c r="A2901" t="s">
        <v>143</v>
      </c>
      <c r="B2901" s="1">
        <v>46076.325694444444</v>
      </c>
      <c r="C2901" t="s">
        <v>12</v>
      </c>
      <c r="D2901" t="s">
        <v>22</v>
      </c>
      <c r="E2901" t="s">
        <v>16</v>
      </c>
      <c r="F2901" t="s">
        <v>33</v>
      </c>
      <c r="G2901">
        <v>0.32569444444444445</v>
      </c>
      <c r="H2901" s="1">
        <v>46076</v>
      </c>
      <c r="I2901">
        <v>2</v>
      </c>
      <c r="J2901">
        <v>1</v>
      </c>
      <c r="K2901">
        <v>4</v>
      </c>
      <c r="L2901">
        <v>4</v>
      </c>
      <c r="M2901" t="s">
        <v>5069</v>
      </c>
      <c r="N2901" t="s">
        <v>5069</v>
      </c>
      <c r="O2901">
        <v>1</v>
      </c>
      <c r="P2901">
        <v>1</v>
      </c>
    </row>
    <row r="2902" spans="1:16" x14ac:dyDescent="0.3">
      <c r="A2902" t="s">
        <v>1837</v>
      </c>
      <c r="B2902" s="1">
        <v>46076.334027777775</v>
      </c>
      <c r="C2902" t="s">
        <v>12</v>
      </c>
      <c r="D2902" t="s">
        <v>18</v>
      </c>
      <c r="E2902" t="s">
        <v>31</v>
      </c>
      <c r="F2902" t="s">
        <v>10</v>
      </c>
      <c r="G2902">
        <v>0.33402777777777776</v>
      </c>
      <c r="H2902" s="1">
        <v>46076</v>
      </c>
      <c r="I2902">
        <v>2</v>
      </c>
      <c r="J2902">
        <v>1</v>
      </c>
      <c r="K2902">
        <v>2</v>
      </c>
      <c r="L2902">
        <v>2</v>
      </c>
      <c r="M2902" t="s">
        <v>5069</v>
      </c>
      <c r="N2902" t="s">
        <v>5069</v>
      </c>
      <c r="O2902">
        <v>1</v>
      </c>
      <c r="P2902">
        <v>0</v>
      </c>
    </row>
    <row r="2903" spans="1:16" x14ac:dyDescent="0.3">
      <c r="A2903" t="s">
        <v>904</v>
      </c>
      <c r="B2903" s="1">
        <v>46076.365972222222</v>
      </c>
      <c r="C2903" t="s">
        <v>7</v>
      </c>
      <c r="D2903" t="s">
        <v>22</v>
      </c>
      <c r="E2903" t="s">
        <v>19</v>
      </c>
      <c r="F2903" t="s">
        <v>20</v>
      </c>
      <c r="G2903">
        <v>0.3659722222222222</v>
      </c>
      <c r="H2903" s="1">
        <v>46076</v>
      </c>
      <c r="I2903">
        <v>2</v>
      </c>
      <c r="J2903">
        <v>3</v>
      </c>
      <c r="K2903">
        <v>2</v>
      </c>
      <c r="L2903">
        <v>6</v>
      </c>
      <c r="M2903" t="s">
        <v>5071</v>
      </c>
      <c r="N2903" t="s">
        <v>5071</v>
      </c>
      <c r="O2903">
        <v>1</v>
      </c>
      <c r="P2903">
        <v>0</v>
      </c>
    </row>
    <row r="2904" spans="1:16" x14ac:dyDescent="0.3">
      <c r="A2904" t="s">
        <v>1782</v>
      </c>
      <c r="B2904" s="1">
        <v>46076.377083333333</v>
      </c>
      <c r="C2904" t="s">
        <v>40</v>
      </c>
      <c r="D2904" t="s">
        <v>18</v>
      </c>
      <c r="E2904" t="s">
        <v>16</v>
      </c>
      <c r="F2904" t="s">
        <v>10</v>
      </c>
      <c r="G2904">
        <v>0.37708333333333333</v>
      </c>
      <c r="H2904" s="1">
        <v>46076</v>
      </c>
      <c r="I2904">
        <v>2</v>
      </c>
      <c r="J2904">
        <v>5</v>
      </c>
      <c r="K2904">
        <v>2</v>
      </c>
      <c r="L2904">
        <v>10</v>
      </c>
      <c r="M2904" t="s">
        <v>5071</v>
      </c>
      <c r="N2904" t="s">
        <v>5071</v>
      </c>
      <c r="O2904">
        <v>1</v>
      </c>
      <c r="P2904">
        <v>0</v>
      </c>
    </row>
    <row r="2905" spans="1:16" x14ac:dyDescent="0.3">
      <c r="A2905" t="s">
        <v>3501</v>
      </c>
      <c r="B2905" s="1">
        <v>46076.402083333334</v>
      </c>
      <c r="C2905" t="s">
        <v>47</v>
      </c>
      <c r="D2905" t="s">
        <v>18</v>
      </c>
      <c r="E2905" t="s">
        <v>19</v>
      </c>
      <c r="F2905" t="s">
        <v>20</v>
      </c>
      <c r="G2905">
        <v>0.40208333333333335</v>
      </c>
      <c r="H2905" s="1">
        <v>46076</v>
      </c>
      <c r="I2905">
        <v>2</v>
      </c>
      <c r="J2905">
        <v>1</v>
      </c>
      <c r="K2905">
        <v>2</v>
      </c>
      <c r="L2905">
        <v>2</v>
      </c>
      <c r="M2905" t="s">
        <v>5069</v>
      </c>
      <c r="N2905" t="s">
        <v>5069</v>
      </c>
      <c r="O2905">
        <v>1</v>
      </c>
      <c r="P2905">
        <v>0</v>
      </c>
    </row>
    <row r="2906" spans="1:16" x14ac:dyDescent="0.3">
      <c r="A2906" t="s">
        <v>4484</v>
      </c>
      <c r="B2906" s="1">
        <v>46076.42291666667</v>
      </c>
      <c r="C2906" t="s">
        <v>12</v>
      </c>
      <c r="D2906" t="s">
        <v>22</v>
      </c>
      <c r="E2906" t="s">
        <v>19</v>
      </c>
      <c r="F2906" t="s">
        <v>13</v>
      </c>
      <c r="G2906">
        <v>0.42291666666666666</v>
      </c>
      <c r="H2906" s="1">
        <v>46076</v>
      </c>
      <c r="I2906">
        <v>2</v>
      </c>
      <c r="J2906">
        <v>1</v>
      </c>
      <c r="K2906">
        <v>1</v>
      </c>
      <c r="L2906">
        <v>1</v>
      </c>
      <c r="M2906" t="s">
        <v>5069</v>
      </c>
      <c r="N2906" t="s">
        <v>5069</v>
      </c>
      <c r="O2906">
        <v>1</v>
      </c>
      <c r="P2906">
        <v>0</v>
      </c>
    </row>
    <row r="2907" spans="1:16" x14ac:dyDescent="0.3">
      <c r="A2907" t="s">
        <v>3105</v>
      </c>
      <c r="B2907" s="1">
        <v>46076.431250000001</v>
      </c>
      <c r="C2907" t="s">
        <v>7</v>
      </c>
      <c r="D2907" t="s">
        <v>22</v>
      </c>
      <c r="E2907" t="s">
        <v>19</v>
      </c>
      <c r="F2907" t="s">
        <v>13</v>
      </c>
      <c r="G2907">
        <v>0.43125000000000002</v>
      </c>
      <c r="H2907" s="1">
        <v>46076</v>
      </c>
      <c r="I2907">
        <v>2</v>
      </c>
      <c r="J2907">
        <v>3</v>
      </c>
      <c r="K2907">
        <v>1</v>
      </c>
      <c r="L2907">
        <v>3</v>
      </c>
      <c r="M2907" t="s">
        <v>5069</v>
      </c>
      <c r="N2907" t="s">
        <v>5069</v>
      </c>
      <c r="O2907">
        <v>1</v>
      </c>
      <c r="P2907">
        <v>0</v>
      </c>
    </row>
    <row r="2908" spans="1:16" x14ac:dyDescent="0.3">
      <c r="A2908" t="s">
        <v>1132</v>
      </c>
      <c r="B2908" s="1">
        <v>46076.456944444442</v>
      </c>
      <c r="C2908" t="s">
        <v>7</v>
      </c>
      <c r="D2908" t="s">
        <v>8</v>
      </c>
      <c r="E2908" t="s">
        <v>16</v>
      </c>
      <c r="F2908" t="s">
        <v>10</v>
      </c>
      <c r="G2908">
        <v>0.45694444444444443</v>
      </c>
      <c r="H2908" s="1">
        <v>46076</v>
      </c>
      <c r="I2908">
        <v>2</v>
      </c>
      <c r="J2908">
        <v>3</v>
      </c>
      <c r="K2908">
        <v>2</v>
      </c>
      <c r="L2908">
        <v>6</v>
      </c>
      <c r="M2908" t="s">
        <v>5071</v>
      </c>
      <c r="N2908" t="s">
        <v>5071</v>
      </c>
      <c r="O2908">
        <v>1</v>
      </c>
      <c r="P2908">
        <v>0</v>
      </c>
    </row>
    <row r="2909" spans="1:16" x14ac:dyDescent="0.3">
      <c r="A2909" t="s">
        <v>553</v>
      </c>
      <c r="B2909" s="1">
        <v>46076.467361111114</v>
      </c>
      <c r="C2909" t="s">
        <v>7</v>
      </c>
      <c r="D2909" t="s">
        <v>8</v>
      </c>
      <c r="E2909" t="s">
        <v>19</v>
      </c>
      <c r="F2909" t="s">
        <v>10</v>
      </c>
      <c r="G2909">
        <v>0.46736111111111112</v>
      </c>
      <c r="H2909" s="1">
        <v>46076</v>
      </c>
      <c r="I2909">
        <v>2</v>
      </c>
      <c r="J2909">
        <v>3</v>
      </c>
      <c r="K2909">
        <v>2</v>
      </c>
      <c r="L2909">
        <v>6</v>
      </c>
      <c r="M2909" t="s">
        <v>5071</v>
      </c>
      <c r="N2909" t="s">
        <v>5071</v>
      </c>
      <c r="O2909">
        <v>1</v>
      </c>
      <c r="P2909">
        <v>0</v>
      </c>
    </row>
    <row r="2910" spans="1:16" x14ac:dyDescent="0.3">
      <c r="A2910" t="s">
        <v>4478</v>
      </c>
      <c r="B2910" s="1">
        <v>46076.482638888891</v>
      </c>
      <c r="C2910" t="s">
        <v>40</v>
      </c>
      <c r="D2910" t="s">
        <v>15</v>
      </c>
      <c r="E2910" t="s">
        <v>16</v>
      </c>
      <c r="F2910" t="s">
        <v>13</v>
      </c>
      <c r="G2910">
        <v>0.4826388888888889</v>
      </c>
      <c r="H2910" s="1">
        <v>46076</v>
      </c>
      <c r="I2910">
        <v>2</v>
      </c>
      <c r="J2910">
        <v>5</v>
      </c>
      <c r="K2910">
        <v>1</v>
      </c>
      <c r="L2910">
        <v>5</v>
      </c>
      <c r="M2910" t="s">
        <v>5071</v>
      </c>
      <c r="N2910" t="s">
        <v>5071</v>
      </c>
      <c r="O2910">
        <v>1</v>
      </c>
      <c r="P2910">
        <v>0</v>
      </c>
    </row>
    <row r="2911" spans="1:16" x14ac:dyDescent="0.3">
      <c r="A2911" t="s">
        <v>920</v>
      </c>
      <c r="B2911" s="1">
        <v>46076.501388888886</v>
      </c>
      <c r="C2911" t="s">
        <v>7</v>
      </c>
      <c r="D2911" t="s">
        <v>8</v>
      </c>
      <c r="E2911" t="s">
        <v>19</v>
      </c>
      <c r="F2911" t="s">
        <v>13</v>
      </c>
      <c r="G2911">
        <v>0.50138888888888888</v>
      </c>
      <c r="H2911" s="1">
        <v>46076</v>
      </c>
      <c r="I2911">
        <v>2</v>
      </c>
      <c r="J2911">
        <v>3</v>
      </c>
      <c r="K2911">
        <v>1</v>
      </c>
      <c r="L2911">
        <v>3</v>
      </c>
      <c r="M2911" t="s">
        <v>5069</v>
      </c>
      <c r="N2911" t="s">
        <v>5069</v>
      </c>
      <c r="O2911">
        <v>1</v>
      </c>
      <c r="P2911">
        <v>0</v>
      </c>
    </row>
    <row r="2912" spans="1:16" x14ac:dyDescent="0.3">
      <c r="A2912" t="s">
        <v>1103</v>
      </c>
      <c r="B2912" s="1">
        <v>46076.508333333331</v>
      </c>
      <c r="C2912" t="s">
        <v>35</v>
      </c>
      <c r="D2912" t="s">
        <v>18</v>
      </c>
      <c r="E2912" t="s">
        <v>19</v>
      </c>
      <c r="F2912" t="s">
        <v>33</v>
      </c>
      <c r="G2912">
        <v>0.5083333333333333</v>
      </c>
      <c r="H2912" s="1">
        <v>46076</v>
      </c>
      <c r="I2912">
        <v>2</v>
      </c>
      <c r="J2912">
        <v>1</v>
      </c>
      <c r="K2912">
        <v>4</v>
      </c>
      <c r="L2912">
        <v>4</v>
      </c>
      <c r="M2912" t="s">
        <v>5069</v>
      </c>
      <c r="N2912" t="s">
        <v>5069</v>
      </c>
      <c r="O2912">
        <v>1</v>
      </c>
      <c r="P2912">
        <v>1</v>
      </c>
    </row>
    <row r="2913" spans="1:16" x14ac:dyDescent="0.3">
      <c r="A2913" t="s">
        <v>2837</v>
      </c>
      <c r="B2913" s="1">
        <v>46076.524305555555</v>
      </c>
      <c r="C2913" t="s">
        <v>47</v>
      </c>
      <c r="D2913" t="s">
        <v>8</v>
      </c>
      <c r="E2913" t="s">
        <v>16</v>
      </c>
      <c r="F2913" t="s">
        <v>10</v>
      </c>
      <c r="G2913">
        <v>0.52430555555555558</v>
      </c>
      <c r="H2913" s="1">
        <v>46076</v>
      </c>
      <c r="I2913">
        <v>2</v>
      </c>
      <c r="J2913">
        <v>1</v>
      </c>
      <c r="K2913">
        <v>2</v>
      </c>
      <c r="L2913">
        <v>2</v>
      </c>
      <c r="M2913" t="s">
        <v>5069</v>
      </c>
      <c r="N2913" t="s">
        <v>5069</v>
      </c>
      <c r="O2913">
        <v>1</v>
      </c>
      <c r="P2913">
        <v>0</v>
      </c>
    </row>
    <row r="2914" spans="1:16" x14ac:dyDescent="0.3">
      <c r="A2914" t="s">
        <v>593</v>
      </c>
      <c r="B2914" s="1">
        <v>46076.527083333334</v>
      </c>
      <c r="C2914" t="s">
        <v>12</v>
      </c>
      <c r="D2914" t="s">
        <v>18</v>
      </c>
      <c r="E2914" t="s">
        <v>31</v>
      </c>
      <c r="F2914" t="s">
        <v>10</v>
      </c>
      <c r="G2914">
        <v>0.52708333333333335</v>
      </c>
      <c r="H2914" s="1">
        <v>46076</v>
      </c>
      <c r="I2914">
        <v>2</v>
      </c>
      <c r="J2914">
        <v>1</v>
      </c>
      <c r="K2914">
        <v>2</v>
      </c>
      <c r="L2914">
        <v>2</v>
      </c>
      <c r="M2914" t="s">
        <v>5069</v>
      </c>
      <c r="N2914" t="s">
        <v>5069</v>
      </c>
      <c r="O2914">
        <v>1</v>
      </c>
      <c r="P2914">
        <v>0</v>
      </c>
    </row>
    <row r="2915" spans="1:16" x14ac:dyDescent="0.3">
      <c r="A2915" t="s">
        <v>2430</v>
      </c>
      <c r="B2915" s="1">
        <v>46076.541666666664</v>
      </c>
      <c r="C2915" t="s">
        <v>7</v>
      </c>
      <c r="D2915" t="s">
        <v>18</v>
      </c>
      <c r="E2915" t="s">
        <v>19</v>
      </c>
      <c r="F2915" t="s">
        <v>10</v>
      </c>
      <c r="G2915">
        <v>0.54166666666666663</v>
      </c>
      <c r="H2915" s="1">
        <v>46076</v>
      </c>
      <c r="I2915">
        <v>2</v>
      </c>
      <c r="J2915">
        <v>3</v>
      </c>
      <c r="K2915">
        <v>2</v>
      </c>
      <c r="L2915">
        <v>6</v>
      </c>
      <c r="M2915" t="s">
        <v>5071</v>
      </c>
      <c r="N2915" t="s">
        <v>5071</v>
      </c>
      <c r="O2915">
        <v>1</v>
      </c>
      <c r="P2915">
        <v>0</v>
      </c>
    </row>
    <row r="2916" spans="1:16" x14ac:dyDescent="0.3">
      <c r="A2916" t="s">
        <v>1316</v>
      </c>
      <c r="B2916" s="1">
        <v>46076.556250000001</v>
      </c>
      <c r="C2916" t="s">
        <v>7</v>
      </c>
      <c r="D2916" t="s">
        <v>22</v>
      </c>
      <c r="E2916" t="s">
        <v>19</v>
      </c>
      <c r="F2916" t="s">
        <v>20</v>
      </c>
      <c r="G2916">
        <v>0.55625000000000002</v>
      </c>
      <c r="H2916" s="1">
        <v>46076</v>
      </c>
      <c r="I2916">
        <v>2</v>
      </c>
      <c r="J2916">
        <v>3</v>
      </c>
      <c r="K2916">
        <v>2</v>
      </c>
      <c r="L2916">
        <v>6</v>
      </c>
      <c r="M2916" t="s">
        <v>5071</v>
      </c>
      <c r="N2916" t="s">
        <v>5071</v>
      </c>
      <c r="O2916">
        <v>1</v>
      </c>
      <c r="P2916">
        <v>0</v>
      </c>
    </row>
    <row r="2917" spans="1:16" x14ac:dyDescent="0.3">
      <c r="A2917" t="s">
        <v>310</v>
      </c>
      <c r="B2917" s="1">
        <v>46076.567361111112</v>
      </c>
      <c r="C2917" t="s">
        <v>35</v>
      </c>
      <c r="D2917" t="s">
        <v>22</v>
      </c>
      <c r="E2917" t="s">
        <v>19</v>
      </c>
      <c r="F2917" t="s">
        <v>10</v>
      </c>
      <c r="G2917">
        <v>0.56736111111111109</v>
      </c>
      <c r="H2917" s="1">
        <v>46076</v>
      </c>
      <c r="I2917">
        <v>2</v>
      </c>
      <c r="J2917">
        <v>1</v>
      </c>
      <c r="K2917">
        <v>2</v>
      </c>
      <c r="L2917">
        <v>2</v>
      </c>
      <c r="M2917" t="s">
        <v>5069</v>
      </c>
      <c r="N2917" t="s">
        <v>5069</v>
      </c>
      <c r="O2917">
        <v>1</v>
      </c>
      <c r="P2917">
        <v>0</v>
      </c>
    </row>
    <row r="2918" spans="1:16" x14ac:dyDescent="0.3">
      <c r="A2918" t="s">
        <v>4773</v>
      </c>
      <c r="B2918" s="1">
        <v>46076.578472222223</v>
      </c>
      <c r="C2918" t="s">
        <v>40</v>
      </c>
      <c r="D2918" t="s">
        <v>15</v>
      </c>
      <c r="E2918" t="s">
        <v>16</v>
      </c>
      <c r="F2918" t="s">
        <v>10</v>
      </c>
      <c r="G2918">
        <v>0.57847222222222228</v>
      </c>
      <c r="H2918" s="1">
        <v>46076</v>
      </c>
      <c r="I2918">
        <v>2</v>
      </c>
      <c r="J2918">
        <v>5</v>
      </c>
      <c r="K2918">
        <v>2</v>
      </c>
      <c r="L2918">
        <v>10</v>
      </c>
      <c r="M2918" t="s">
        <v>5071</v>
      </c>
      <c r="N2918" t="s">
        <v>5071</v>
      </c>
      <c r="O2918">
        <v>1</v>
      </c>
      <c r="P2918">
        <v>0</v>
      </c>
    </row>
    <row r="2919" spans="1:16" x14ac:dyDescent="0.3">
      <c r="A2919" t="s">
        <v>262</v>
      </c>
      <c r="B2919" s="1">
        <v>46076.589583333334</v>
      </c>
      <c r="C2919" t="s">
        <v>7</v>
      </c>
      <c r="D2919" t="s">
        <v>22</v>
      </c>
      <c r="E2919" t="s">
        <v>19</v>
      </c>
      <c r="F2919" t="s">
        <v>20</v>
      </c>
      <c r="G2919">
        <v>0.58958333333333335</v>
      </c>
      <c r="H2919" s="1">
        <v>46076</v>
      </c>
      <c r="I2919">
        <v>2</v>
      </c>
      <c r="J2919">
        <v>3</v>
      </c>
      <c r="K2919">
        <v>2</v>
      </c>
      <c r="L2919">
        <v>6</v>
      </c>
      <c r="M2919" t="s">
        <v>5071</v>
      </c>
      <c r="N2919" t="s">
        <v>5071</v>
      </c>
      <c r="O2919">
        <v>1</v>
      </c>
      <c r="P2919">
        <v>0</v>
      </c>
    </row>
    <row r="2920" spans="1:16" x14ac:dyDescent="0.3">
      <c r="A2920" t="s">
        <v>2083</v>
      </c>
      <c r="B2920" s="1">
        <v>46076.595138888886</v>
      </c>
      <c r="C2920" t="s">
        <v>7</v>
      </c>
      <c r="D2920" t="s">
        <v>15</v>
      </c>
      <c r="E2920" t="s">
        <v>19</v>
      </c>
      <c r="F2920" t="s">
        <v>20</v>
      </c>
      <c r="G2920">
        <v>0.59513888888888888</v>
      </c>
      <c r="H2920" s="1">
        <v>46076</v>
      </c>
      <c r="I2920">
        <v>2</v>
      </c>
      <c r="J2920">
        <v>3</v>
      </c>
      <c r="K2920">
        <v>2</v>
      </c>
      <c r="L2920">
        <v>6</v>
      </c>
      <c r="M2920" t="s">
        <v>5071</v>
      </c>
      <c r="N2920" t="s">
        <v>5071</v>
      </c>
      <c r="O2920">
        <v>1</v>
      </c>
      <c r="P2920">
        <v>0</v>
      </c>
    </row>
    <row r="2921" spans="1:16" x14ac:dyDescent="0.3">
      <c r="A2921" t="s">
        <v>2552</v>
      </c>
      <c r="B2921" s="1">
        <v>46076.612500000003</v>
      </c>
      <c r="C2921" t="s">
        <v>7</v>
      </c>
      <c r="D2921" t="s">
        <v>18</v>
      </c>
      <c r="E2921" t="s">
        <v>19</v>
      </c>
      <c r="F2921" t="s">
        <v>20</v>
      </c>
      <c r="G2921">
        <v>0.61250000000000004</v>
      </c>
      <c r="H2921" s="1">
        <v>46076</v>
      </c>
      <c r="I2921">
        <v>2</v>
      </c>
      <c r="J2921">
        <v>3</v>
      </c>
      <c r="K2921">
        <v>2</v>
      </c>
      <c r="L2921">
        <v>6</v>
      </c>
      <c r="M2921" t="s">
        <v>5071</v>
      </c>
      <c r="N2921" t="s">
        <v>5071</v>
      </c>
      <c r="O2921">
        <v>1</v>
      </c>
      <c r="P2921">
        <v>0</v>
      </c>
    </row>
    <row r="2922" spans="1:16" x14ac:dyDescent="0.3">
      <c r="A2922" t="s">
        <v>682</v>
      </c>
      <c r="B2922" s="1">
        <v>46076.617361111108</v>
      </c>
      <c r="C2922" t="s">
        <v>12</v>
      </c>
      <c r="D2922" t="s">
        <v>8</v>
      </c>
      <c r="E2922" t="s">
        <v>31</v>
      </c>
      <c r="F2922" t="s">
        <v>13</v>
      </c>
      <c r="G2922">
        <v>0.61736111111111114</v>
      </c>
      <c r="H2922" s="1">
        <v>46076</v>
      </c>
      <c r="I2922">
        <v>2</v>
      </c>
      <c r="J2922">
        <v>1</v>
      </c>
      <c r="K2922">
        <v>1</v>
      </c>
      <c r="L2922">
        <v>1</v>
      </c>
      <c r="M2922" t="s">
        <v>5069</v>
      </c>
      <c r="N2922" t="s">
        <v>5069</v>
      </c>
      <c r="O2922">
        <v>1</v>
      </c>
      <c r="P2922">
        <v>0</v>
      </c>
    </row>
    <row r="2923" spans="1:16" x14ac:dyDescent="0.3">
      <c r="A2923" t="s">
        <v>3594</v>
      </c>
      <c r="B2923" s="1">
        <v>46076.663888888892</v>
      </c>
      <c r="C2923" t="s">
        <v>40</v>
      </c>
      <c r="D2923" t="s">
        <v>8</v>
      </c>
      <c r="E2923" t="s">
        <v>16</v>
      </c>
      <c r="F2923" t="s">
        <v>20</v>
      </c>
      <c r="G2923">
        <v>0.66388888888888886</v>
      </c>
      <c r="H2923" s="1">
        <v>46076</v>
      </c>
      <c r="I2923">
        <v>2</v>
      </c>
      <c r="J2923">
        <v>5</v>
      </c>
      <c r="K2923">
        <v>2</v>
      </c>
      <c r="L2923">
        <v>10</v>
      </c>
      <c r="M2923" t="s">
        <v>5071</v>
      </c>
      <c r="N2923" t="s">
        <v>5071</v>
      </c>
      <c r="O2923">
        <v>1</v>
      </c>
      <c r="P2923">
        <v>0</v>
      </c>
    </row>
    <row r="2924" spans="1:16" x14ac:dyDescent="0.3">
      <c r="A2924" t="s">
        <v>4066</v>
      </c>
      <c r="B2924" s="1">
        <v>46076.67291666667</v>
      </c>
      <c r="C2924" t="s">
        <v>7</v>
      </c>
      <c r="D2924" t="s">
        <v>8</v>
      </c>
      <c r="E2924" t="s">
        <v>19</v>
      </c>
      <c r="F2924" t="s">
        <v>13</v>
      </c>
      <c r="G2924">
        <v>0.67291666666666672</v>
      </c>
      <c r="H2924" s="1">
        <v>46076</v>
      </c>
      <c r="I2924">
        <v>2</v>
      </c>
      <c r="J2924">
        <v>3</v>
      </c>
      <c r="K2924">
        <v>1</v>
      </c>
      <c r="L2924">
        <v>3</v>
      </c>
      <c r="M2924" t="s">
        <v>5069</v>
      </c>
      <c r="N2924" t="s">
        <v>5069</v>
      </c>
      <c r="O2924">
        <v>1</v>
      </c>
      <c r="P2924">
        <v>0</v>
      </c>
    </row>
    <row r="2925" spans="1:16" x14ac:dyDescent="0.3">
      <c r="A2925" t="s">
        <v>3169</v>
      </c>
      <c r="B2925" s="1">
        <v>46076.695138888892</v>
      </c>
      <c r="C2925" t="s">
        <v>7</v>
      </c>
      <c r="D2925" t="s">
        <v>15</v>
      </c>
      <c r="E2925" t="s">
        <v>19</v>
      </c>
      <c r="F2925" t="s">
        <v>20</v>
      </c>
      <c r="G2925">
        <v>0.69513888888888886</v>
      </c>
      <c r="H2925" s="1">
        <v>46076</v>
      </c>
      <c r="I2925">
        <v>2</v>
      </c>
      <c r="J2925">
        <v>3</v>
      </c>
      <c r="K2925">
        <v>2</v>
      </c>
      <c r="L2925">
        <v>6</v>
      </c>
      <c r="M2925" t="s">
        <v>5071</v>
      </c>
      <c r="N2925" t="s">
        <v>5071</v>
      </c>
      <c r="O2925">
        <v>1</v>
      </c>
      <c r="P2925">
        <v>0</v>
      </c>
    </row>
    <row r="2926" spans="1:16" x14ac:dyDescent="0.3">
      <c r="A2926" t="s">
        <v>2382</v>
      </c>
      <c r="B2926" s="1">
        <v>46076.710416666669</v>
      </c>
      <c r="C2926" t="s">
        <v>47</v>
      </c>
      <c r="D2926" t="s">
        <v>15</v>
      </c>
      <c r="E2926" t="s">
        <v>31</v>
      </c>
      <c r="F2926" t="s">
        <v>20</v>
      </c>
      <c r="G2926">
        <v>0.7104166666666667</v>
      </c>
      <c r="H2926" s="1">
        <v>46076</v>
      </c>
      <c r="I2926">
        <v>2</v>
      </c>
      <c r="J2926">
        <v>1</v>
      </c>
      <c r="K2926">
        <v>2</v>
      </c>
      <c r="L2926">
        <v>2</v>
      </c>
      <c r="M2926" t="s">
        <v>5069</v>
      </c>
      <c r="N2926" t="s">
        <v>5069</v>
      </c>
      <c r="O2926">
        <v>1</v>
      </c>
      <c r="P2926">
        <v>0</v>
      </c>
    </row>
    <row r="2927" spans="1:16" x14ac:dyDescent="0.3">
      <c r="A2927" t="s">
        <v>1784</v>
      </c>
      <c r="B2927" s="1">
        <v>46076.762499999997</v>
      </c>
      <c r="C2927" t="s">
        <v>26</v>
      </c>
      <c r="D2927" t="s">
        <v>22</v>
      </c>
      <c r="E2927" t="s">
        <v>16</v>
      </c>
      <c r="F2927" t="s">
        <v>20</v>
      </c>
      <c r="G2927">
        <v>0.76249999999999996</v>
      </c>
      <c r="H2927" s="1">
        <v>46076</v>
      </c>
      <c r="I2927">
        <v>2</v>
      </c>
      <c r="J2927">
        <v>3</v>
      </c>
      <c r="K2927">
        <v>2</v>
      </c>
      <c r="L2927">
        <v>6</v>
      </c>
      <c r="M2927" t="s">
        <v>5071</v>
      </c>
      <c r="N2927" t="s">
        <v>5071</v>
      </c>
      <c r="O2927">
        <v>1</v>
      </c>
      <c r="P2927">
        <v>0</v>
      </c>
    </row>
    <row r="2928" spans="1:16" x14ac:dyDescent="0.3">
      <c r="A2928" t="s">
        <v>2191</v>
      </c>
      <c r="B2928" s="1">
        <v>46076.797222222223</v>
      </c>
      <c r="C2928" t="s">
        <v>35</v>
      </c>
      <c r="D2928" t="s">
        <v>15</v>
      </c>
      <c r="E2928" t="s">
        <v>19</v>
      </c>
      <c r="F2928" t="s">
        <v>20</v>
      </c>
      <c r="G2928">
        <v>0.79722222222222228</v>
      </c>
      <c r="H2928" s="1">
        <v>46076</v>
      </c>
      <c r="I2928">
        <v>2</v>
      </c>
      <c r="J2928">
        <v>1</v>
      </c>
      <c r="K2928">
        <v>2</v>
      </c>
      <c r="L2928">
        <v>2</v>
      </c>
      <c r="M2928" t="s">
        <v>5069</v>
      </c>
      <c r="N2928" t="s">
        <v>5069</v>
      </c>
      <c r="O2928">
        <v>1</v>
      </c>
      <c r="P2928">
        <v>0</v>
      </c>
    </row>
    <row r="2929" spans="1:16" x14ac:dyDescent="0.3">
      <c r="A2929" t="s">
        <v>2784</v>
      </c>
      <c r="B2929" s="1">
        <v>46076.805555555555</v>
      </c>
      <c r="C2929" t="s">
        <v>40</v>
      </c>
      <c r="D2929" t="s">
        <v>8</v>
      </c>
      <c r="E2929" t="s">
        <v>16</v>
      </c>
      <c r="F2929" t="s">
        <v>10</v>
      </c>
      <c r="G2929">
        <v>0.80555555555555558</v>
      </c>
      <c r="H2929" s="1">
        <v>46076</v>
      </c>
      <c r="I2929">
        <v>2</v>
      </c>
      <c r="J2929">
        <v>5</v>
      </c>
      <c r="K2929">
        <v>2</v>
      </c>
      <c r="L2929">
        <v>10</v>
      </c>
      <c r="M2929" t="s">
        <v>5071</v>
      </c>
      <c r="N2929" t="s">
        <v>5071</v>
      </c>
      <c r="O2929">
        <v>1</v>
      </c>
      <c r="P2929">
        <v>0</v>
      </c>
    </row>
    <row r="2930" spans="1:16" x14ac:dyDescent="0.3">
      <c r="A2930" t="s">
        <v>333</v>
      </c>
      <c r="B2930" s="1">
        <v>46076.816666666666</v>
      </c>
      <c r="C2930" t="s">
        <v>40</v>
      </c>
      <c r="D2930" t="s">
        <v>18</v>
      </c>
      <c r="E2930" t="s">
        <v>16</v>
      </c>
      <c r="F2930" t="s">
        <v>10</v>
      </c>
      <c r="G2930">
        <v>0.81666666666666665</v>
      </c>
      <c r="H2930" s="1">
        <v>46076</v>
      </c>
      <c r="I2930">
        <v>2</v>
      </c>
      <c r="J2930">
        <v>5</v>
      </c>
      <c r="K2930">
        <v>2</v>
      </c>
      <c r="L2930">
        <v>10</v>
      </c>
      <c r="M2930" t="s">
        <v>5071</v>
      </c>
      <c r="N2930" t="s">
        <v>5071</v>
      </c>
      <c r="O2930">
        <v>1</v>
      </c>
      <c r="P2930">
        <v>0</v>
      </c>
    </row>
    <row r="2931" spans="1:16" x14ac:dyDescent="0.3">
      <c r="A2931" t="s">
        <v>1263</v>
      </c>
      <c r="B2931" s="1">
        <v>46076.828472222223</v>
      </c>
      <c r="C2931" t="s">
        <v>7</v>
      </c>
      <c r="D2931" t="s">
        <v>15</v>
      </c>
      <c r="E2931" t="s">
        <v>19</v>
      </c>
      <c r="F2931" t="s">
        <v>53</v>
      </c>
      <c r="G2931">
        <v>0.82847222222222228</v>
      </c>
      <c r="H2931" s="1">
        <v>46076</v>
      </c>
      <c r="I2931">
        <v>2</v>
      </c>
      <c r="J2931">
        <v>3</v>
      </c>
      <c r="K2931">
        <v>5</v>
      </c>
      <c r="L2931">
        <v>15</v>
      </c>
      <c r="M2931" t="s">
        <v>5073</v>
      </c>
      <c r="N2931" t="s">
        <v>5073</v>
      </c>
      <c r="O2931">
        <v>1</v>
      </c>
      <c r="P2931">
        <v>1</v>
      </c>
    </row>
    <row r="2932" spans="1:16" x14ac:dyDescent="0.3">
      <c r="A2932" t="s">
        <v>885</v>
      </c>
      <c r="B2932" s="1">
        <v>46076.836111111108</v>
      </c>
      <c r="C2932" t="s">
        <v>7</v>
      </c>
      <c r="D2932" t="s">
        <v>18</v>
      </c>
      <c r="E2932" t="s">
        <v>19</v>
      </c>
      <c r="F2932" t="s">
        <v>33</v>
      </c>
      <c r="G2932">
        <v>0.83611111111111114</v>
      </c>
      <c r="H2932" s="1">
        <v>46076</v>
      </c>
      <c r="I2932">
        <v>2</v>
      </c>
      <c r="J2932">
        <v>3</v>
      </c>
      <c r="K2932">
        <v>4</v>
      </c>
      <c r="L2932">
        <v>12</v>
      </c>
      <c r="M2932" t="s">
        <v>5073</v>
      </c>
      <c r="N2932" t="s">
        <v>5073</v>
      </c>
      <c r="O2932">
        <v>1</v>
      </c>
      <c r="P2932">
        <v>1</v>
      </c>
    </row>
    <row r="2933" spans="1:16" x14ac:dyDescent="0.3">
      <c r="A2933" t="s">
        <v>286</v>
      </c>
      <c r="B2933" s="1">
        <v>46076.839583333334</v>
      </c>
      <c r="C2933" t="s">
        <v>35</v>
      </c>
      <c r="D2933" t="s">
        <v>15</v>
      </c>
      <c r="E2933" t="s">
        <v>9</v>
      </c>
      <c r="F2933" t="s">
        <v>10</v>
      </c>
      <c r="G2933">
        <v>0.83958333333333335</v>
      </c>
      <c r="H2933" s="1">
        <v>46076</v>
      </c>
      <c r="I2933">
        <v>2</v>
      </c>
      <c r="J2933">
        <v>1</v>
      </c>
      <c r="K2933">
        <v>2</v>
      </c>
      <c r="L2933">
        <v>2</v>
      </c>
      <c r="M2933" t="s">
        <v>5069</v>
      </c>
      <c r="N2933" t="s">
        <v>5069</v>
      </c>
      <c r="O2933">
        <v>1</v>
      </c>
      <c r="P2933">
        <v>0</v>
      </c>
    </row>
    <row r="2934" spans="1:16" x14ac:dyDescent="0.3">
      <c r="A2934" t="s">
        <v>2116</v>
      </c>
      <c r="B2934" s="1">
        <v>46076.841666666667</v>
      </c>
      <c r="C2934" t="s">
        <v>35</v>
      </c>
      <c r="D2934" t="s">
        <v>15</v>
      </c>
      <c r="E2934" t="s">
        <v>9</v>
      </c>
      <c r="F2934" t="s">
        <v>20</v>
      </c>
      <c r="G2934">
        <v>0.84166666666666667</v>
      </c>
      <c r="H2934" s="1">
        <v>46076</v>
      </c>
      <c r="I2934">
        <v>2</v>
      </c>
      <c r="J2934">
        <v>1</v>
      </c>
      <c r="K2934">
        <v>2</v>
      </c>
      <c r="L2934">
        <v>2</v>
      </c>
      <c r="M2934" t="s">
        <v>5069</v>
      </c>
      <c r="N2934" t="s">
        <v>5069</v>
      </c>
      <c r="O2934">
        <v>1</v>
      </c>
      <c r="P2934">
        <v>0</v>
      </c>
    </row>
    <row r="2935" spans="1:16" x14ac:dyDescent="0.3">
      <c r="A2935" t="s">
        <v>1013</v>
      </c>
      <c r="B2935" s="1">
        <v>46076.869444444441</v>
      </c>
      <c r="C2935" t="s">
        <v>7</v>
      </c>
      <c r="D2935" t="s">
        <v>18</v>
      </c>
      <c r="E2935" t="s">
        <v>19</v>
      </c>
      <c r="F2935" t="s">
        <v>10</v>
      </c>
      <c r="G2935">
        <v>0.86944444444444446</v>
      </c>
      <c r="H2935" s="1">
        <v>46076</v>
      </c>
      <c r="I2935">
        <v>2</v>
      </c>
      <c r="J2935">
        <v>3</v>
      </c>
      <c r="K2935">
        <v>2</v>
      </c>
      <c r="L2935">
        <v>6</v>
      </c>
      <c r="M2935" t="s">
        <v>5071</v>
      </c>
      <c r="N2935" t="s">
        <v>5071</v>
      </c>
      <c r="O2935">
        <v>1</v>
      </c>
      <c r="P2935">
        <v>0</v>
      </c>
    </row>
    <row r="2936" spans="1:16" x14ac:dyDescent="0.3">
      <c r="A2936" t="s">
        <v>3761</v>
      </c>
      <c r="B2936" s="1">
        <v>46076.871527777781</v>
      </c>
      <c r="C2936" t="s">
        <v>7</v>
      </c>
      <c r="D2936" t="s">
        <v>8</v>
      </c>
      <c r="E2936" t="s">
        <v>19</v>
      </c>
      <c r="F2936" t="s">
        <v>20</v>
      </c>
      <c r="G2936">
        <v>0.87152777777777779</v>
      </c>
      <c r="H2936" s="1">
        <v>46076</v>
      </c>
      <c r="I2936">
        <v>2</v>
      </c>
      <c r="J2936">
        <v>3</v>
      </c>
      <c r="K2936">
        <v>2</v>
      </c>
      <c r="L2936">
        <v>6</v>
      </c>
      <c r="M2936" t="s">
        <v>5071</v>
      </c>
      <c r="N2936" t="s">
        <v>5071</v>
      </c>
      <c r="O2936">
        <v>1</v>
      </c>
      <c r="P2936">
        <v>0</v>
      </c>
    </row>
    <row r="2937" spans="1:16" x14ac:dyDescent="0.3">
      <c r="A2937" t="s">
        <v>2361</v>
      </c>
      <c r="B2937" s="1">
        <v>46076.888888888891</v>
      </c>
      <c r="C2937" t="s">
        <v>26</v>
      </c>
      <c r="D2937" t="s">
        <v>15</v>
      </c>
      <c r="E2937" t="s">
        <v>9</v>
      </c>
      <c r="F2937" t="s">
        <v>10</v>
      </c>
      <c r="G2937">
        <v>0.88888888888888884</v>
      </c>
      <c r="H2937" s="1">
        <v>46076</v>
      </c>
      <c r="I2937">
        <v>2</v>
      </c>
      <c r="J2937">
        <v>3</v>
      </c>
      <c r="K2937">
        <v>2</v>
      </c>
      <c r="L2937">
        <v>6</v>
      </c>
      <c r="M2937" t="s">
        <v>5071</v>
      </c>
      <c r="N2937" t="s">
        <v>5071</v>
      </c>
      <c r="O2937">
        <v>1</v>
      </c>
      <c r="P2937">
        <v>0</v>
      </c>
    </row>
    <row r="2938" spans="1:16" x14ac:dyDescent="0.3">
      <c r="A2938" t="s">
        <v>576</v>
      </c>
      <c r="B2938" s="1">
        <v>46076.900694444441</v>
      </c>
      <c r="C2938" t="s">
        <v>7</v>
      </c>
      <c r="D2938" t="s">
        <v>22</v>
      </c>
      <c r="E2938" t="s">
        <v>19</v>
      </c>
      <c r="F2938" t="s">
        <v>10</v>
      </c>
      <c r="G2938">
        <v>0.90069444444444446</v>
      </c>
      <c r="H2938" s="1">
        <v>46076</v>
      </c>
      <c r="I2938">
        <v>2</v>
      </c>
      <c r="J2938">
        <v>3</v>
      </c>
      <c r="K2938">
        <v>2</v>
      </c>
      <c r="L2938">
        <v>6</v>
      </c>
      <c r="M2938" t="s">
        <v>5071</v>
      </c>
      <c r="N2938" t="s">
        <v>5071</v>
      </c>
      <c r="O2938">
        <v>1</v>
      </c>
      <c r="P2938">
        <v>0</v>
      </c>
    </row>
    <row r="2939" spans="1:16" x14ac:dyDescent="0.3">
      <c r="A2939" t="s">
        <v>1404</v>
      </c>
      <c r="B2939" s="1">
        <v>46076.90902777778</v>
      </c>
      <c r="C2939" t="s">
        <v>26</v>
      </c>
      <c r="D2939" t="s">
        <v>22</v>
      </c>
      <c r="E2939" t="s">
        <v>31</v>
      </c>
      <c r="F2939" t="s">
        <v>13</v>
      </c>
      <c r="G2939">
        <v>0.90902777777777777</v>
      </c>
      <c r="H2939" s="1">
        <v>46076</v>
      </c>
      <c r="I2939">
        <v>2</v>
      </c>
      <c r="J2939">
        <v>3</v>
      </c>
      <c r="K2939">
        <v>1</v>
      </c>
      <c r="L2939">
        <v>3</v>
      </c>
      <c r="M2939" t="s">
        <v>5069</v>
      </c>
      <c r="N2939" t="s">
        <v>5069</v>
      </c>
      <c r="O2939">
        <v>1</v>
      </c>
      <c r="P2939">
        <v>0</v>
      </c>
    </row>
    <row r="2940" spans="1:16" x14ac:dyDescent="0.3">
      <c r="A2940" t="s">
        <v>3119</v>
      </c>
      <c r="B2940" s="1">
        <v>46076.924305555556</v>
      </c>
      <c r="C2940" t="s">
        <v>26</v>
      </c>
      <c r="D2940" t="s">
        <v>15</v>
      </c>
      <c r="E2940" t="s">
        <v>16</v>
      </c>
      <c r="F2940" t="s">
        <v>10</v>
      </c>
      <c r="G2940">
        <v>0.9243055555555556</v>
      </c>
      <c r="H2940" s="1">
        <v>46076</v>
      </c>
      <c r="I2940">
        <v>2</v>
      </c>
      <c r="J2940">
        <v>3</v>
      </c>
      <c r="K2940">
        <v>2</v>
      </c>
      <c r="L2940">
        <v>6</v>
      </c>
      <c r="M2940" t="s">
        <v>5071</v>
      </c>
      <c r="N2940" t="s">
        <v>5071</v>
      </c>
      <c r="O2940">
        <v>1</v>
      </c>
      <c r="P2940">
        <v>0</v>
      </c>
    </row>
    <row r="2941" spans="1:16" x14ac:dyDescent="0.3">
      <c r="A2941" t="s">
        <v>2175</v>
      </c>
      <c r="B2941" s="1">
        <v>46076.97152777778</v>
      </c>
      <c r="C2941" t="s">
        <v>7</v>
      </c>
      <c r="D2941" t="s">
        <v>18</v>
      </c>
      <c r="E2941" t="s">
        <v>19</v>
      </c>
      <c r="F2941" t="s">
        <v>20</v>
      </c>
      <c r="G2941">
        <v>0.97152777777777777</v>
      </c>
      <c r="H2941" s="1">
        <v>46076</v>
      </c>
      <c r="I2941">
        <v>2</v>
      </c>
      <c r="J2941">
        <v>3</v>
      </c>
      <c r="K2941">
        <v>2</v>
      </c>
      <c r="L2941">
        <v>6</v>
      </c>
      <c r="M2941" t="s">
        <v>5071</v>
      </c>
      <c r="N2941" t="s">
        <v>5071</v>
      </c>
      <c r="O2941">
        <v>1</v>
      </c>
      <c r="P2941">
        <v>0</v>
      </c>
    </row>
    <row r="2942" spans="1:16" x14ac:dyDescent="0.3">
      <c r="A2942" t="s">
        <v>359</v>
      </c>
      <c r="B2942" s="1">
        <v>46076.982638888891</v>
      </c>
      <c r="C2942" t="s">
        <v>7</v>
      </c>
      <c r="D2942" t="s">
        <v>22</v>
      </c>
      <c r="E2942" t="s">
        <v>19</v>
      </c>
      <c r="F2942" t="s">
        <v>33</v>
      </c>
      <c r="G2942">
        <v>0.98263888888888884</v>
      </c>
      <c r="H2942" s="1">
        <v>46076</v>
      </c>
      <c r="I2942">
        <v>2</v>
      </c>
      <c r="J2942">
        <v>3</v>
      </c>
      <c r="K2942">
        <v>4</v>
      </c>
      <c r="L2942">
        <v>12</v>
      </c>
      <c r="M2942" t="s">
        <v>5073</v>
      </c>
      <c r="N2942" t="s">
        <v>5073</v>
      </c>
      <c r="O2942">
        <v>1</v>
      </c>
      <c r="P2942">
        <v>1</v>
      </c>
    </row>
    <row r="2943" spans="1:16" x14ac:dyDescent="0.3">
      <c r="A2943" t="s">
        <v>1618</v>
      </c>
      <c r="B2943" s="1">
        <v>46076.988194444442</v>
      </c>
      <c r="C2943" t="s">
        <v>7</v>
      </c>
      <c r="D2943" t="s">
        <v>15</v>
      </c>
      <c r="E2943" t="s">
        <v>19</v>
      </c>
      <c r="F2943" t="s">
        <v>13</v>
      </c>
      <c r="G2943">
        <v>0.98819444444444449</v>
      </c>
      <c r="H2943" s="1">
        <v>46076</v>
      </c>
      <c r="I2943">
        <v>2</v>
      </c>
      <c r="J2943">
        <v>3</v>
      </c>
      <c r="K2943">
        <v>1</v>
      </c>
      <c r="L2943">
        <v>3</v>
      </c>
      <c r="M2943" t="s">
        <v>5069</v>
      </c>
      <c r="N2943" t="s">
        <v>5069</v>
      </c>
      <c r="O2943">
        <v>1</v>
      </c>
      <c r="P2943">
        <v>0</v>
      </c>
    </row>
    <row r="2944" spans="1:16" x14ac:dyDescent="0.3">
      <c r="A2944" t="s">
        <v>341</v>
      </c>
      <c r="B2944" s="1">
        <v>46076.988888888889</v>
      </c>
      <c r="C2944" t="s">
        <v>40</v>
      </c>
      <c r="D2944" t="s">
        <v>8</v>
      </c>
      <c r="E2944" t="s">
        <v>16</v>
      </c>
      <c r="F2944" t="s">
        <v>20</v>
      </c>
      <c r="G2944">
        <v>0.98888888888888893</v>
      </c>
      <c r="H2944" s="1">
        <v>46076</v>
      </c>
      <c r="I2944">
        <v>2</v>
      </c>
      <c r="J2944">
        <v>5</v>
      </c>
      <c r="K2944">
        <v>2</v>
      </c>
      <c r="L2944">
        <v>10</v>
      </c>
      <c r="M2944" t="s">
        <v>5071</v>
      </c>
      <c r="N2944" t="s">
        <v>5071</v>
      </c>
      <c r="O2944">
        <v>1</v>
      </c>
      <c r="P2944">
        <v>0</v>
      </c>
    </row>
    <row r="2945" spans="1:16" x14ac:dyDescent="0.3">
      <c r="A2945" t="s">
        <v>935</v>
      </c>
      <c r="B2945" s="1">
        <v>46077.004861111112</v>
      </c>
      <c r="C2945" t="s">
        <v>7</v>
      </c>
      <c r="D2945" t="s">
        <v>8</v>
      </c>
      <c r="E2945" t="s">
        <v>31</v>
      </c>
      <c r="F2945" t="s">
        <v>10</v>
      </c>
      <c r="G2945">
        <v>4.8611111111111112E-3</v>
      </c>
      <c r="H2945" s="1">
        <v>46077</v>
      </c>
      <c r="I2945">
        <v>2</v>
      </c>
      <c r="J2945">
        <v>3</v>
      </c>
      <c r="K2945">
        <v>2</v>
      </c>
      <c r="L2945">
        <v>6</v>
      </c>
      <c r="M2945" t="s">
        <v>5071</v>
      </c>
      <c r="N2945" t="s">
        <v>5071</v>
      </c>
      <c r="O2945">
        <v>1</v>
      </c>
      <c r="P2945">
        <v>0</v>
      </c>
    </row>
    <row r="2946" spans="1:16" x14ac:dyDescent="0.3">
      <c r="A2946" t="s">
        <v>953</v>
      </c>
      <c r="B2946" s="1">
        <v>46077.021527777775</v>
      </c>
      <c r="C2946" t="s">
        <v>7</v>
      </c>
      <c r="D2946" t="s">
        <v>22</v>
      </c>
      <c r="E2946" t="s">
        <v>16</v>
      </c>
      <c r="F2946" t="s">
        <v>20</v>
      </c>
      <c r="G2946">
        <v>2.1527777777777778E-2</v>
      </c>
      <c r="H2946" s="1">
        <v>46077</v>
      </c>
      <c r="I2946">
        <v>2</v>
      </c>
      <c r="J2946">
        <v>3</v>
      </c>
      <c r="K2946">
        <v>2</v>
      </c>
      <c r="L2946">
        <v>6</v>
      </c>
      <c r="M2946" t="s">
        <v>5071</v>
      </c>
      <c r="N2946" t="s">
        <v>5071</v>
      </c>
      <c r="O2946">
        <v>1</v>
      </c>
      <c r="P2946">
        <v>0</v>
      </c>
    </row>
    <row r="2947" spans="1:16" x14ac:dyDescent="0.3">
      <c r="A2947" t="s">
        <v>2267</v>
      </c>
      <c r="B2947" s="1">
        <v>46077.052083333336</v>
      </c>
      <c r="C2947" t="s">
        <v>47</v>
      </c>
      <c r="D2947" t="s">
        <v>18</v>
      </c>
      <c r="E2947" t="s">
        <v>9</v>
      </c>
      <c r="F2947" t="s">
        <v>10</v>
      </c>
      <c r="G2947">
        <v>5.2083333333333336E-2</v>
      </c>
      <c r="H2947" s="1">
        <v>46077</v>
      </c>
      <c r="I2947">
        <v>2</v>
      </c>
      <c r="J2947">
        <v>1</v>
      </c>
      <c r="K2947">
        <v>2</v>
      </c>
      <c r="L2947">
        <v>2</v>
      </c>
      <c r="M2947" t="s">
        <v>5069</v>
      </c>
      <c r="N2947" t="s">
        <v>5069</v>
      </c>
      <c r="O2947">
        <v>1</v>
      </c>
      <c r="P2947">
        <v>0</v>
      </c>
    </row>
    <row r="2948" spans="1:16" x14ac:dyDescent="0.3">
      <c r="A2948" t="s">
        <v>3394</v>
      </c>
      <c r="B2948" s="1">
        <v>46077.055555555555</v>
      </c>
      <c r="C2948" t="s">
        <v>35</v>
      </c>
      <c r="D2948" t="s">
        <v>22</v>
      </c>
      <c r="E2948" t="s">
        <v>16</v>
      </c>
      <c r="F2948" t="s">
        <v>53</v>
      </c>
      <c r="G2948">
        <v>5.5555555555555552E-2</v>
      </c>
      <c r="H2948" s="1">
        <v>46077</v>
      </c>
      <c r="I2948">
        <v>2</v>
      </c>
      <c r="J2948">
        <v>1</v>
      </c>
      <c r="K2948">
        <v>5</v>
      </c>
      <c r="L2948">
        <v>5</v>
      </c>
      <c r="M2948" t="s">
        <v>5071</v>
      </c>
      <c r="N2948" t="s">
        <v>5071</v>
      </c>
      <c r="O2948">
        <v>1</v>
      </c>
      <c r="P2948">
        <v>1</v>
      </c>
    </row>
    <row r="2949" spans="1:16" x14ac:dyDescent="0.3">
      <c r="A2949" t="s">
        <v>3855</v>
      </c>
      <c r="B2949" s="1">
        <v>46077.077777777777</v>
      </c>
      <c r="C2949" t="s">
        <v>40</v>
      </c>
      <c r="D2949" t="s">
        <v>18</v>
      </c>
      <c r="E2949" t="s">
        <v>16</v>
      </c>
      <c r="F2949" t="s">
        <v>13</v>
      </c>
      <c r="G2949">
        <v>7.7777777777777779E-2</v>
      </c>
      <c r="H2949" s="1">
        <v>46077</v>
      </c>
      <c r="I2949">
        <v>2</v>
      </c>
      <c r="J2949">
        <v>5</v>
      </c>
      <c r="K2949">
        <v>1</v>
      </c>
      <c r="L2949">
        <v>5</v>
      </c>
      <c r="M2949" t="s">
        <v>5071</v>
      </c>
      <c r="N2949" t="s">
        <v>5071</v>
      </c>
      <c r="O2949">
        <v>1</v>
      </c>
      <c r="P2949">
        <v>0</v>
      </c>
    </row>
    <row r="2950" spans="1:16" x14ac:dyDescent="0.3">
      <c r="A2950" t="s">
        <v>4625</v>
      </c>
      <c r="B2950" s="1">
        <v>46077.1</v>
      </c>
      <c r="C2950" t="s">
        <v>26</v>
      </c>
      <c r="D2950" t="s">
        <v>8</v>
      </c>
      <c r="E2950" t="s">
        <v>9</v>
      </c>
      <c r="F2950" t="s">
        <v>53</v>
      </c>
      <c r="G2950">
        <v>0.1</v>
      </c>
      <c r="H2950" s="1">
        <v>46077</v>
      </c>
      <c r="I2950">
        <v>2</v>
      </c>
      <c r="J2950">
        <v>3</v>
      </c>
      <c r="K2950">
        <v>5</v>
      </c>
      <c r="L2950">
        <v>15</v>
      </c>
      <c r="M2950" t="s">
        <v>5073</v>
      </c>
      <c r="N2950" t="s">
        <v>5073</v>
      </c>
      <c r="O2950">
        <v>1</v>
      </c>
      <c r="P2950">
        <v>1</v>
      </c>
    </row>
    <row r="2951" spans="1:16" x14ac:dyDescent="0.3">
      <c r="A2951" t="s">
        <v>2976</v>
      </c>
      <c r="B2951" s="1">
        <v>46077.111111111109</v>
      </c>
      <c r="C2951" t="s">
        <v>7</v>
      </c>
      <c r="D2951" t="s">
        <v>8</v>
      </c>
      <c r="E2951" t="s">
        <v>19</v>
      </c>
      <c r="F2951" t="s">
        <v>10</v>
      </c>
      <c r="G2951">
        <v>0.1111111111111111</v>
      </c>
      <c r="H2951" s="1">
        <v>46077</v>
      </c>
      <c r="I2951">
        <v>2</v>
      </c>
      <c r="J2951">
        <v>3</v>
      </c>
      <c r="K2951">
        <v>2</v>
      </c>
      <c r="L2951">
        <v>6</v>
      </c>
      <c r="M2951" t="s">
        <v>5071</v>
      </c>
      <c r="N2951" t="s">
        <v>5071</v>
      </c>
      <c r="O2951">
        <v>1</v>
      </c>
      <c r="P2951">
        <v>0</v>
      </c>
    </row>
    <row r="2952" spans="1:16" x14ac:dyDescent="0.3">
      <c r="A2952" t="s">
        <v>1801</v>
      </c>
      <c r="B2952" s="1">
        <v>46077.131944444445</v>
      </c>
      <c r="C2952" t="s">
        <v>35</v>
      </c>
      <c r="D2952" t="s">
        <v>15</v>
      </c>
      <c r="E2952" t="s">
        <v>9</v>
      </c>
      <c r="F2952" t="s">
        <v>10</v>
      </c>
      <c r="G2952">
        <v>0.13194444444444445</v>
      </c>
      <c r="H2952" s="1">
        <v>46077</v>
      </c>
      <c r="I2952">
        <v>2</v>
      </c>
      <c r="J2952">
        <v>1</v>
      </c>
      <c r="K2952">
        <v>2</v>
      </c>
      <c r="L2952">
        <v>2</v>
      </c>
      <c r="M2952" t="s">
        <v>5069</v>
      </c>
      <c r="N2952" t="s">
        <v>5069</v>
      </c>
      <c r="O2952">
        <v>1</v>
      </c>
      <c r="P2952">
        <v>0</v>
      </c>
    </row>
    <row r="2953" spans="1:16" x14ac:dyDescent="0.3">
      <c r="A2953" t="s">
        <v>4507</v>
      </c>
      <c r="B2953" s="1">
        <v>46077.140277777777</v>
      </c>
      <c r="C2953" t="s">
        <v>47</v>
      </c>
      <c r="D2953" t="s">
        <v>8</v>
      </c>
      <c r="E2953" t="s">
        <v>19</v>
      </c>
      <c r="F2953" t="s">
        <v>10</v>
      </c>
      <c r="G2953">
        <v>0.14027777777777778</v>
      </c>
      <c r="H2953" s="1">
        <v>46077</v>
      </c>
      <c r="I2953">
        <v>2</v>
      </c>
      <c r="J2953">
        <v>1</v>
      </c>
      <c r="K2953">
        <v>2</v>
      </c>
      <c r="L2953">
        <v>2</v>
      </c>
      <c r="M2953" t="s">
        <v>5069</v>
      </c>
      <c r="N2953" t="s">
        <v>5069</v>
      </c>
      <c r="O2953">
        <v>1</v>
      </c>
      <c r="P2953">
        <v>0</v>
      </c>
    </row>
    <row r="2954" spans="1:16" x14ac:dyDescent="0.3">
      <c r="A2954" t="s">
        <v>3041</v>
      </c>
      <c r="B2954" s="1">
        <v>46077.151388888888</v>
      </c>
      <c r="C2954" t="s">
        <v>35</v>
      </c>
      <c r="D2954" t="s">
        <v>15</v>
      </c>
      <c r="E2954" t="s">
        <v>31</v>
      </c>
      <c r="F2954" t="s">
        <v>20</v>
      </c>
      <c r="G2954">
        <v>0.15138888888888888</v>
      </c>
      <c r="H2954" s="1">
        <v>46077</v>
      </c>
      <c r="I2954">
        <v>2</v>
      </c>
      <c r="J2954">
        <v>1</v>
      </c>
      <c r="K2954">
        <v>2</v>
      </c>
      <c r="L2954">
        <v>2</v>
      </c>
      <c r="M2954" t="s">
        <v>5069</v>
      </c>
      <c r="N2954" t="s">
        <v>5069</v>
      </c>
      <c r="O2954">
        <v>1</v>
      </c>
      <c r="P2954">
        <v>0</v>
      </c>
    </row>
    <row r="2955" spans="1:16" x14ac:dyDescent="0.3">
      <c r="A2955" t="s">
        <v>2511</v>
      </c>
      <c r="B2955" s="1">
        <v>46077.152777777781</v>
      </c>
      <c r="C2955" t="s">
        <v>26</v>
      </c>
      <c r="D2955" t="s">
        <v>8</v>
      </c>
      <c r="E2955" t="s">
        <v>31</v>
      </c>
      <c r="F2955" t="s">
        <v>33</v>
      </c>
      <c r="G2955">
        <v>0.15277777777777779</v>
      </c>
      <c r="H2955" s="1">
        <v>46077</v>
      </c>
      <c r="I2955">
        <v>2</v>
      </c>
      <c r="J2955">
        <v>3</v>
      </c>
      <c r="K2955">
        <v>4</v>
      </c>
      <c r="L2955">
        <v>12</v>
      </c>
      <c r="M2955" t="s">
        <v>5073</v>
      </c>
      <c r="N2955" t="s">
        <v>5073</v>
      </c>
      <c r="O2955">
        <v>1</v>
      </c>
      <c r="P2955">
        <v>1</v>
      </c>
    </row>
    <row r="2956" spans="1:16" x14ac:dyDescent="0.3">
      <c r="A2956" t="s">
        <v>1393</v>
      </c>
      <c r="B2956" s="1">
        <v>46077.165277777778</v>
      </c>
      <c r="C2956" t="s">
        <v>35</v>
      </c>
      <c r="D2956" t="s">
        <v>15</v>
      </c>
      <c r="E2956" t="s">
        <v>19</v>
      </c>
      <c r="F2956" t="s">
        <v>13</v>
      </c>
      <c r="G2956">
        <v>0.16527777777777777</v>
      </c>
      <c r="H2956" s="1">
        <v>46077</v>
      </c>
      <c r="I2956">
        <v>2</v>
      </c>
      <c r="J2956">
        <v>1</v>
      </c>
      <c r="K2956">
        <v>1</v>
      </c>
      <c r="L2956">
        <v>1</v>
      </c>
      <c r="M2956" t="s">
        <v>5069</v>
      </c>
      <c r="N2956" t="s">
        <v>5069</v>
      </c>
      <c r="O2956">
        <v>1</v>
      </c>
      <c r="P2956">
        <v>0</v>
      </c>
    </row>
    <row r="2957" spans="1:16" x14ac:dyDescent="0.3">
      <c r="A2957" t="s">
        <v>338</v>
      </c>
      <c r="B2957" s="1">
        <v>46077.18472222222</v>
      </c>
      <c r="C2957" t="s">
        <v>7</v>
      </c>
      <c r="D2957" t="s">
        <v>22</v>
      </c>
      <c r="E2957" t="s">
        <v>19</v>
      </c>
      <c r="F2957" t="s">
        <v>20</v>
      </c>
      <c r="G2957">
        <v>0.18472222222222223</v>
      </c>
      <c r="H2957" s="1">
        <v>46077</v>
      </c>
      <c r="I2957">
        <v>2</v>
      </c>
      <c r="J2957">
        <v>3</v>
      </c>
      <c r="K2957">
        <v>2</v>
      </c>
      <c r="L2957">
        <v>6</v>
      </c>
      <c r="M2957" t="s">
        <v>5071</v>
      </c>
      <c r="N2957" t="s">
        <v>5071</v>
      </c>
      <c r="O2957">
        <v>1</v>
      </c>
      <c r="P2957">
        <v>0</v>
      </c>
    </row>
    <row r="2958" spans="1:16" x14ac:dyDescent="0.3">
      <c r="A2958" t="s">
        <v>1712</v>
      </c>
      <c r="B2958" s="1">
        <v>46077.206250000003</v>
      </c>
      <c r="C2958" t="s">
        <v>26</v>
      </c>
      <c r="D2958" t="s">
        <v>8</v>
      </c>
      <c r="E2958" t="s">
        <v>16</v>
      </c>
      <c r="F2958" t="s">
        <v>10</v>
      </c>
      <c r="G2958">
        <v>0.20624999999999999</v>
      </c>
      <c r="H2958" s="1">
        <v>46077</v>
      </c>
      <c r="I2958">
        <v>2</v>
      </c>
      <c r="J2958">
        <v>3</v>
      </c>
      <c r="K2958">
        <v>2</v>
      </c>
      <c r="L2958">
        <v>6</v>
      </c>
      <c r="M2958" t="s">
        <v>5071</v>
      </c>
      <c r="N2958" t="s">
        <v>5071</v>
      </c>
      <c r="O2958">
        <v>1</v>
      </c>
      <c r="P2958">
        <v>0</v>
      </c>
    </row>
    <row r="2959" spans="1:16" x14ac:dyDescent="0.3">
      <c r="A2959" t="s">
        <v>2139</v>
      </c>
      <c r="B2959" s="1">
        <v>46077.211805555555</v>
      </c>
      <c r="C2959" t="s">
        <v>35</v>
      </c>
      <c r="D2959" t="s">
        <v>22</v>
      </c>
      <c r="E2959" t="s">
        <v>16</v>
      </c>
      <c r="F2959" t="s">
        <v>13</v>
      </c>
      <c r="G2959">
        <v>0.21180555555555555</v>
      </c>
      <c r="H2959" s="1">
        <v>46077</v>
      </c>
      <c r="I2959">
        <v>2</v>
      </c>
      <c r="J2959">
        <v>1</v>
      </c>
      <c r="K2959">
        <v>1</v>
      </c>
      <c r="L2959">
        <v>1</v>
      </c>
      <c r="M2959" t="s">
        <v>5069</v>
      </c>
      <c r="N2959" t="s">
        <v>5069</v>
      </c>
      <c r="O2959">
        <v>1</v>
      </c>
      <c r="P2959">
        <v>0</v>
      </c>
    </row>
    <row r="2960" spans="1:16" x14ac:dyDescent="0.3">
      <c r="A2960" t="s">
        <v>4577</v>
      </c>
      <c r="B2960" s="1">
        <v>46077.220833333333</v>
      </c>
      <c r="C2960" t="s">
        <v>35</v>
      </c>
      <c r="D2960" t="s">
        <v>22</v>
      </c>
      <c r="E2960" t="s">
        <v>16</v>
      </c>
      <c r="F2960" t="s">
        <v>10</v>
      </c>
      <c r="G2960">
        <v>0.22083333333333333</v>
      </c>
      <c r="H2960" s="1">
        <v>46077</v>
      </c>
      <c r="I2960">
        <v>2</v>
      </c>
      <c r="J2960">
        <v>1</v>
      </c>
      <c r="K2960">
        <v>2</v>
      </c>
      <c r="L2960">
        <v>2</v>
      </c>
      <c r="M2960" t="s">
        <v>5069</v>
      </c>
      <c r="N2960" t="s">
        <v>5069</v>
      </c>
      <c r="O2960">
        <v>1</v>
      </c>
      <c r="P2960">
        <v>0</v>
      </c>
    </row>
    <row r="2961" spans="1:16" x14ac:dyDescent="0.3">
      <c r="A2961" t="s">
        <v>1370</v>
      </c>
      <c r="B2961" s="1">
        <v>46077.24722222222</v>
      </c>
      <c r="C2961" t="s">
        <v>7</v>
      </c>
      <c r="D2961" t="s">
        <v>22</v>
      </c>
      <c r="E2961" t="s">
        <v>19</v>
      </c>
      <c r="F2961" t="s">
        <v>10</v>
      </c>
      <c r="G2961">
        <v>0.24722222222222223</v>
      </c>
      <c r="H2961" s="1">
        <v>46077</v>
      </c>
      <c r="I2961">
        <v>2</v>
      </c>
      <c r="J2961">
        <v>3</v>
      </c>
      <c r="K2961">
        <v>2</v>
      </c>
      <c r="L2961">
        <v>6</v>
      </c>
      <c r="M2961" t="s">
        <v>5071</v>
      </c>
      <c r="N2961" t="s">
        <v>5071</v>
      </c>
      <c r="O2961">
        <v>1</v>
      </c>
      <c r="P2961">
        <v>0</v>
      </c>
    </row>
    <row r="2962" spans="1:16" x14ac:dyDescent="0.3">
      <c r="A2962" t="s">
        <v>4863</v>
      </c>
      <c r="B2962" s="1">
        <v>46077.272916666669</v>
      </c>
      <c r="C2962" t="s">
        <v>47</v>
      </c>
      <c r="D2962" t="s">
        <v>8</v>
      </c>
      <c r="E2962" t="s">
        <v>9</v>
      </c>
      <c r="F2962" t="s">
        <v>10</v>
      </c>
      <c r="G2962">
        <v>0.27291666666666664</v>
      </c>
      <c r="H2962" s="1">
        <v>46077</v>
      </c>
      <c r="I2962">
        <v>2</v>
      </c>
      <c r="J2962">
        <v>1</v>
      </c>
      <c r="K2962">
        <v>2</v>
      </c>
      <c r="L2962">
        <v>2</v>
      </c>
      <c r="M2962" t="s">
        <v>5069</v>
      </c>
      <c r="N2962" t="s">
        <v>5069</v>
      </c>
      <c r="O2962">
        <v>1</v>
      </c>
      <c r="P2962">
        <v>0</v>
      </c>
    </row>
    <row r="2963" spans="1:16" x14ac:dyDescent="0.3">
      <c r="A2963" t="s">
        <v>2214</v>
      </c>
      <c r="B2963" s="1">
        <v>46077.283333333333</v>
      </c>
      <c r="C2963" t="s">
        <v>35</v>
      </c>
      <c r="D2963" t="s">
        <v>8</v>
      </c>
      <c r="E2963" t="s">
        <v>16</v>
      </c>
      <c r="F2963" t="s">
        <v>20</v>
      </c>
      <c r="G2963">
        <v>0.28333333333333333</v>
      </c>
      <c r="H2963" s="1">
        <v>46077</v>
      </c>
      <c r="I2963">
        <v>2</v>
      </c>
      <c r="J2963">
        <v>1</v>
      </c>
      <c r="K2963">
        <v>2</v>
      </c>
      <c r="L2963">
        <v>2</v>
      </c>
      <c r="M2963" t="s">
        <v>5069</v>
      </c>
      <c r="N2963" t="s">
        <v>5069</v>
      </c>
      <c r="O2963">
        <v>1</v>
      </c>
      <c r="P2963">
        <v>0</v>
      </c>
    </row>
    <row r="2964" spans="1:16" x14ac:dyDescent="0.3">
      <c r="A2964" t="s">
        <v>1548</v>
      </c>
      <c r="B2964" s="1">
        <v>46077.286805555559</v>
      </c>
      <c r="C2964" t="s">
        <v>7</v>
      </c>
      <c r="D2964" t="s">
        <v>15</v>
      </c>
      <c r="E2964" t="s">
        <v>31</v>
      </c>
      <c r="F2964" t="s">
        <v>13</v>
      </c>
      <c r="G2964">
        <v>0.28680555555555554</v>
      </c>
      <c r="H2964" s="1">
        <v>46077</v>
      </c>
      <c r="I2964">
        <v>2</v>
      </c>
      <c r="J2964">
        <v>3</v>
      </c>
      <c r="K2964">
        <v>1</v>
      </c>
      <c r="L2964">
        <v>3</v>
      </c>
      <c r="M2964" t="s">
        <v>5069</v>
      </c>
      <c r="N2964" t="s">
        <v>5069</v>
      </c>
      <c r="O2964">
        <v>1</v>
      </c>
      <c r="P2964">
        <v>0</v>
      </c>
    </row>
    <row r="2965" spans="1:16" x14ac:dyDescent="0.3">
      <c r="A2965" t="s">
        <v>4476</v>
      </c>
      <c r="B2965" s="1">
        <v>46077.29583333333</v>
      </c>
      <c r="C2965" t="s">
        <v>35</v>
      </c>
      <c r="D2965" t="s">
        <v>8</v>
      </c>
      <c r="E2965" t="s">
        <v>31</v>
      </c>
      <c r="F2965" t="s">
        <v>10</v>
      </c>
      <c r="G2965">
        <v>0.29583333333333334</v>
      </c>
      <c r="H2965" s="1">
        <v>46077</v>
      </c>
      <c r="I2965">
        <v>2</v>
      </c>
      <c r="J2965">
        <v>1</v>
      </c>
      <c r="K2965">
        <v>2</v>
      </c>
      <c r="L2965">
        <v>2</v>
      </c>
      <c r="M2965" t="s">
        <v>5069</v>
      </c>
      <c r="N2965" t="s">
        <v>5069</v>
      </c>
      <c r="O2965">
        <v>1</v>
      </c>
      <c r="P2965">
        <v>0</v>
      </c>
    </row>
    <row r="2966" spans="1:16" x14ac:dyDescent="0.3">
      <c r="A2966" t="s">
        <v>161</v>
      </c>
      <c r="B2966" s="1">
        <v>46077.314583333333</v>
      </c>
      <c r="C2966" t="s">
        <v>7</v>
      </c>
      <c r="D2966" t="s">
        <v>22</v>
      </c>
      <c r="E2966" t="s">
        <v>19</v>
      </c>
      <c r="F2966" t="s">
        <v>20</v>
      </c>
      <c r="G2966">
        <v>0.31458333333333333</v>
      </c>
      <c r="H2966" s="1">
        <v>46077</v>
      </c>
      <c r="I2966">
        <v>2</v>
      </c>
      <c r="J2966">
        <v>3</v>
      </c>
      <c r="K2966">
        <v>2</v>
      </c>
      <c r="L2966">
        <v>6</v>
      </c>
      <c r="M2966" t="s">
        <v>5071</v>
      </c>
      <c r="N2966" t="s">
        <v>5071</v>
      </c>
      <c r="O2966">
        <v>1</v>
      </c>
      <c r="P2966">
        <v>0</v>
      </c>
    </row>
    <row r="2967" spans="1:16" x14ac:dyDescent="0.3">
      <c r="A2967" t="s">
        <v>2549</v>
      </c>
      <c r="B2967" s="1">
        <v>46077.31527777778</v>
      </c>
      <c r="C2967" t="s">
        <v>7</v>
      </c>
      <c r="D2967" t="s">
        <v>8</v>
      </c>
      <c r="E2967" t="s">
        <v>19</v>
      </c>
      <c r="F2967" t="s">
        <v>13</v>
      </c>
      <c r="G2967">
        <v>0.31527777777777777</v>
      </c>
      <c r="H2967" s="1">
        <v>46077</v>
      </c>
      <c r="I2967">
        <v>2</v>
      </c>
      <c r="J2967">
        <v>3</v>
      </c>
      <c r="K2967">
        <v>1</v>
      </c>
      <c r="L2967">
        <v>3</v>
      </c>
      <c r="M2967" t="s">
        <v>5069</v>
      </c>
      <c r="N2967" t="s">
        <v>5069</v>
      </c>
      <c r="O2967">
        <v>1</v>
      </c>
      <c r="P2967">
        <v>0</v>
      </c>
    </row>
    <row r="2968" spans="1:16" x14ac:dyDescent="0.3">
      <c r="A2968" t="s">
        <v>1858</v>
      </c>
      <c r="B2968" s="1">
        <v>46077.322916666664</v>
      </c>
      <c r="C2968" t="s">
        <v>35</v>
      </c>
      <c r="D2968" t="s">
        <v>15</v>
      </c>
      <c r="E2968" t="s">
        <v>9</v>
      </c>
      <c r="F2968" t="s">
        <v>10</v>
      </c>
      <c r="G2968">
        <v>0.32291666666666669</v>
      </c>
      <c r="H2968" s="1">
        <v>46077</v>
      </c>
      <c r="I2968">
        <v>2</v>
      </c>
      <c r="J2968">
        <v>1</v>
      </c>
      <c r="K2968">
        <v>2</v>
      </c>
      <c r="L2968">
        <v>2</v>
      </c>
      <c r="M2968" t="s">
        <v>5069</v>
      </c>
      <c r="N2968" t="s">
        <v>5069</v>
      </c>
      <c r="O2968">
        <v>1</v>
      </c>
      <c r="P2968">
        <v>0</v>
      </c>
    </row>
    <row r="2969" spans="1:16" x14ac:dyDescent="0.3">
      <c r="A2969" t="s">
        <v>3714</v>
      </c>
      <c r="B2969" s="1">
        <v>46077.331944444442</v>
      </c>
      <c r="C2969" t="s">
        <v>7</v>
      </c>
      <c r="D2969" t="s">
        <v>22</v>
      </c>
      <c r="E2969" t="s">
        <v>19</v>
      </c>
      <c r="F2969" t="s">
        <v>20</v>
      </c>
      <c r="G2969">
        <v>0.33194444444444443</v>
      </c>
      <c r="H2969" s="1">
        <v>46077</v>
      </c>
      <c r="I2969">
        <v>2</v>
      </c>
      <c r="J2969">
        <v>3</v>
      </c>
      <c r="K2969">
        <v>2</v>
      </c>
      <c r="L2969">
        <v>6</v>
      </c>
      <c r="M2969" t="s">
        <v>5071</v>
      </c>
      <c r="N2969" t="s">
        <v>5071</v>
      </c>
      <c r="O2969">
        <v>1</v>
      </c>
      <c r="P2969">
        <v>0</v>
      </c>
    </row>
    <row r="2970" spans="1:16" x14ac:dyDescent="0.3">
      <c r="A2970" t="s">
        <v>4888</v>
      </c>
      <c r="B2970" s="1">
        <v>46077.364583333336</v>
      </c>
      <c r="C2970" t="s">
        <v>26</v>
      </c>
      <c r="D2970" t="s">
        <v>8</v>
      </c>
      <c r="E2970" t="s">
        <v>31</v>
      </c>
      <c r="F2970" t="s">
        <v>20</v>
      </c>
      <c r="G2970">
        <v>0.36458333333333331</v>
      </c>
      <c r="H2970" s="1">
        <v>46077</v>
      </c>
      <c r="I2970">
        <v>2</v>
      </c>
      <c r="J2970">
        <v>3</v>
      </c>
      <c r="K2970">
        <v>2</v>
      </c>
      <c r="L2970">
        <v>6</v>
      </c>
      <c r="M2970" t="s">
        <v>5071</v>
      </c>
      <c r="N2970" t="s">
        <v>5071</v>
      </c>
      <c r="O2970">
        <v>1</v>
      </c>
      <c r="P2970">
        <v>0</v>
      </c>
    </row>
    <row r="2971" spans="1:16" x14ac:dyDescent="0.3">
      <c r="A2971" t="s">
        <v>3599</v>
      </c>
      <c r="B2971" s="1">
        <v>46077.370833333334</v>
      </c>
      <c r="C2971" t="s">
        <v>7</v>
      </c>
      <c r="D2971" t="s">
        <v>15</v>
      </c>
      <c r="E2971" t="s">
        <v>19</v>
      </c>
      <c r="F2971" t="s">
        <v>10</v>
      </c>
      <c r="G2971">
        <v>0.37083333333333335</v>
      </c>
      <c r="H2971" s="1">
        <v>46077</v>
      </c>
      <c r="I2971">
        <v>2</v>
      </c>
      <c r="J2971">
        <v>3</v>
      </c>
      <c r="K2971">
        <v>2</v>
      </c>
      <c r="L2971">
        <v>6</v>
      </c>
      <c r="M2971" t="s">
        <v>5071</v>
      </c>
      <c r="N2971" t="s">
        <v>5071</v>
      </c>
      <c r="O2971">
        <v>1</v>
      </c>
      <c r="P2971">
        <v>0</v>
      </c>
    </row>
    <row r="2972" spans="1:16" x14ac:dyDescent="0.3">
      <c r="A2972" t="s">
        <v>648</v>
      </c>
      <c r="B2972" s="1">
        <v>46077.383333333331</v>
      </c>
      <c r="C2972" t="s">
        <v>40</v>
      </c>
      <c r="D2972" t="s">
        <v>18</v>
      </c>
      <c r="E2972" t="s">
        <v>16</v>
      </c>
      <c r="F2972" t="s">
        <v>20</v>
      </c>
      <c r="G2972">
        <v>0.38333333333333336</v>
      </c>
      <c r="H2972" s="1">
        <v>46077</v>
      </c>
      <c r="I2972">
        <v>2</v>
      </c>
      <c r="J2972">
        <v>5</v>
      </c>
      <c r="K2972">
        <v>2</v>
      </c>
      <c r="L2972">
        <v>10</v>
      </c>
      <c r="M2972" t="s">
        <v>5071</v>
      </c>
      <c r="N2972" t="s">
        <v>5071</v>
      </c>
      <c r="O2972">
        <v>1</v>
      </c>
      <c r="P2972">
        <v>0</v>
      </c>
    </row>
    <row r="2973" spans="1:16" x14ac:dyDescent="0.3">
      <c r="A2973" t="s">
        <v>693</v>
      </c>
      <c r="B2973" s="1">
        <v>46077.401388888888</v>
      </c>
      <c r="C2973" t="s">
        <v>47</v>
      </c>
      <c r="D2973" t="s">
        <v>15</v>
      </c>
      <c r="E2973" t="s">
        <v>16</v>
      </c>
      <c r="F2973" t="s">
        <v>33</v>
      </c>
      <c r="G2973">
        <v>0.40138888888888891</v>
      </c>
      <c r="H2973" s="1">
        <v>46077</v>
      </c>
      <c r="I2973">
        <v>2</v>
      </c>
      <c r="J2973">
        <v>1</v>
      </c>
      <c r="K2973">
        <v>4</v>
      </c>
      <c r="L2973">
        <v>4</v>
      </c>
      <c r="M2973" t="s">
        <v>5069</v>
      </c>
      <c r="N2973" t="s">
        <v>5069</v>
      </c>
      <c r="O2973">
        <v>1</v>
      </c>
      <c r="P2973">
        <v>1</v>
      </c>
    </row>
    <row r="2974" spans="1:16" x14ac:dyDescent="0.3">
      <c r="A2974" t="s">
        <v>1297</v>
      </c>
      <c r="B2974" s="1">
        <v>46077.404166666667</v>
      </c>
      <c r="C2974" t="s">
        <v>7</v>
      </c>
      <c r="D2974" t="s">
        <v>15</v>
      </c>
      <c r="E2974" t="s">
        <v>19</v>
      </c>
      <c r="F2974" t="s">
        <v>10</v>
      </c>
      <c r="G2974">
        <v>0.40416666666666667</v>
      </c>
      <c r="H2974" s="1">
        <v>46077</v>
      </c>
      <c r="I2974">
        <v>2</v>
      </c>
      <c r="J2974">
        <v>3</v>
      </c>
      <c r="K2974">
        <v>2</v>
      </c>
      <c r="L2974">
        <v>6</v>
      </c>
      <c r="M2974" t="s">
        <v>5071</v>
      </c>
      <c r="N2974" t="s">
        <v>5071</v>
      </c>
      <c r="O2974">
        <v>1</v>
      </c>
      <c r="P2974">
        <v>0</v>
      </c>
    </row>
    <row r="2975" spans="1:16" x14ac:dyDescent="0.3">
      <c r="A2975" t="s">
        <v>2055</v>
      </c>
      <c r="B2975" s="1">
        <v>46077.406944444447</v>
      </c>
      <c r="C2975" t="s">
        <v>7</v>
      </c>
      <c r="D2975" t="s">
        <v>8</v>
      </c>
      <c r="E2975" t="s">
        <v>19</v>
      </c>
      <c r="F2975" t="s">
        <v>10</v>
      </c>
      <c r="G2975">
        <v>0.40694444444444444</v>
      </c>
      <c r="H2975" s="1">
        <v>46077</v>
      </c>
      <c r="I2975">
        <v>2</v>
      </c>
      <c r="J2975">
        <v>3</v>
      </c>
      <c r="K2975">
        <v>2</v>
      </c>
      <c r="L2975">
        <v>6</v>
      </c>
      <c r="M2975" t="s">
        <v>5071</v>
      </c>
      <c r="N2975" t="s">
        <v>5071</v>
      </c>
      <c r="O2975">
        <v>1</v>
      </c>
      <c r="P2975">
        <v>0</v>
      </c>
    </row>
    <row r="2976" spans="1:16" x14ac:dyDescent="0.3">
      <c r="A2976" t="s">
        <v>4823</v>
      </c>
      <c r="B2976" s="1">
        <v>46077.46597222222</v>
      </c>
      <c r="C2976" t="s">
        <v>12</v>
      </c>
      <c r="D2976" t="s">
        <v>15</v>
      </c>
      <c r="E2976" t="s">
        <v>9</v>
      </c>
      <c r="F2976" t="s">
        <v>10</v>
      </c>
      <c r="G2976">
        <v>0.46597222222222223</v>
      </c>
      <c r="H2976" s="1">
        <v>46077</v>
      </c>
      <c r="I2976">
        <v>2</v>
      </c>
      <c r="J2976">
        <v>1</v>
      </c>
      <c r="K2976">
        <v>2</v>
      </c>
      <c r="L2976">
        <v>2</v>
      </c>
      <c r="M2976" t="s">
        <v>5069</v>
      </c>
      <c r="N2976" t="s">
        <v>5069</v>
      </c>
      <c r="O2976">
        <v>1</v>
      </c>
      <c r="P2976">
        <v>0</v>
      </c>
    </row>
    <row r="2977" spans="1:16" x14ac:dyDescent="0.3">
      <c r="A2977" t="s">
        <v>3533</v>
      </c>
      <c r="B2977" s="1">
        <v>46077.487500000003</v>
      </c>
      <c r="C2977" t="s">
        <v>40</v>
      </c>
      <c r="D2977" t="s">
        <v>18</v>
      </c>
      <c r="E2977" t="s">
        <v>16</v>
      </c>
      <c r="F2977" t="s">
        <v>33</v>
      </c>
      <c r="G2977">
        <v>0.48749999999999999</v>
      </c>
      <c r="H2977" s="1">
        <v>46077</v>
      </c>
      <c r="I2977">
        <v>2</v>
      </c>
      <c r="J2977">
        <v>5</v>
      </c>
      <c r="K2977">
        <v>4</v>
      </c>
      <c r="L2977">
        <v>20</v>
      </c>
      <c r="M2977" t="s">
        <v>5075</v>
      </c>
      <c r="N2977" t="s">
        <v>5076</v>
      </c>
      <c r="O2977">
        <v>1</v>
      </c>
      <c r="P2977">
        <v>1</v>
      </c>
    </row>
    <row r="2978" spans="1:16" x14ac:dyDescent="0.3">
      <c r="A2978" t="s">
        <v>1969</v>
      </c>
      <c r="B2978" s="1">
        <v>46077.506944444445</v>
      </c>
      <c r="C2978" t="s">
        <v>7</v>
      </c>
      <c r="D2978" t="s">
        <v>8</v>
      </c>
      <c r="E2978" t="s">
        <v>19</v>
      </c>
      <c r="F2978" t="s">
        <v>20</v>
      </c>
      <c r="G2978">
        <v>0.50694444444444442</v>
      </c>
      <c r="H2978" s="1">
        <v>46077</v>
      </c>
      <c r="I2978">
        <v>2</v>
      </c>
      <c r="J2978">
        <v>3</v>
      </c>
      <c r="K2978">
        <v>2</v>
      </c>
      <c r="L2978">
        <v>6</v>
      </c>
      <c r="M2978" t="s">
        <v>5071</v>
      </c>
      <c r="N2978" t="s">
        <v>5071</v>
      </c>
      <c r="O2978">
        <v>1</v>
      </c>
      <c r="P2978">
        <v>0</v>
      </c>
    </row>
    <row r="2979" spans="1:16" x14ac:dyDescent="0.3">
      <c r="A2979" t="s">
        <v>4158</v>
      </c>
      <c r="B2979" s="1">
        <v>46077.527083333334</v>
      </c>
      <c r="C2979" t="s">
        <v>26</v>
      </c>
      <c r="D2979" t="s">
        <v>22</v>
      </c>
      <c r="E2979" t="s">
        <v>16</v>
      </c>
      <c r="F2979" t="s">
        <v>20</v>
      </c>
      <c r="G2979">
        <v>0.52708333333333335</v>
      </c>
      <c r="H2979" s="1">
        <v>46077</v>
      </c>
      <c r="I2979">
        <v>2</v>
      </c>
      <c r="J2979">
        <v>3</v>
      </c>
      <c r="K2979">
        <v>2</v>
      </c>
      <c r="L2979">
        <v>6</v>
      </c>
      <c r="M2979" t="s">
        <v>5071</v>
      </c>
      <c r="N2979" t="s">
        <v>5071</v>
      </c>
      <c r="O2979">
        <v>1</v>
      </c>
      <c r="P2979">
        <v>0</v>
      </c>
    </row>
    <row r="2980" spans="1:16" x14ac:dyDescent="0.3">
      <c r="A2980" t="s">
        <v>853</v>
      </c>
      <c r="B2980" s="1">
        <v>46077.536805555559</v>
      </c>
      <c r="C2980" t="s">
        <v>7</v>
      </c>
      <c r="D2980" t="s">
        <v>18</v>
      </c>
      <c r="E2980" t="s">
        <v>19</v>
      </c>
      <c r="F2980" t="s">
        <v>10</v>
      </c>
      <c r="G2980">
        <v>0.53680555555555554</v>
      </c>
      <c r="H2980" s="1">
        <v>46077</v>
      </c>
      <c r="I2980">
        <v>2</v>
      </c>
      <c r="J2980">
        <v>3</v>
      </c>
      <c r="K2980">
        <v>2</v>
      </c>
      <c r="L2980">
        <v>6</v>
      </c>
      <c r="M2980" t="s">
        <v>5071</v>
      </c>
      <c r="N2980" t="s">
        <v>5071</v>
      </c>
      <c r="O2980">
        <v>1</v>
      </c>
      <c r="P2980">
        <v>0</v>
      </c>
    </row>
    <row r="2981" spans="1:16" x14ac:dyDescent="0.3">
      <c r="A2981" t="s">
        <v>3519</v>
      </c>
      <c r="B2981" s="1">
        <v>46077.540277777778</v>
      </c>
      <c r="C2981" t="s">
        <v>40</v>
      </c>
      <c r="D2981" t="s">
        <v>8</v>
      </c>
      <c r="E2981" t="s">
        <v>16</v>
      </c>
      <c r="F2981" t="s">
        <v>10</v>
      </c>
      <c r="G2981">
        <v>0.54027777777777775</v>
      </c>
      <c r="H2981" s="1">
        <v>46077</v>
      </c>
      <c r="I2981">
        <v>2</v>
      </c>
      <c r="J2981">
        <v>5</v>
      </c>
      <c r="K2981">
        <v>2</v>
      </c>
      <c r="L2981">
        <v>10</v>
      </c>
      <c r="M2981" t="s">
        <v>5071</v>
      </c>
      <c r="N2981" t="s">
        <v>5071</v>
      </c>
      <c r="O2981">
        <v>1</v>
      </c>
      <c r="P2981">
        <v>0</v>
      </c>
    </row>
    <row r="2982" spans="1:16" x14ac:dyDescent="0.3">
      <c r="A2982" t="s">
        <v>1501</v>
      </c>
      <c r="B2982" s="1">
        <v>46077.548611111109</v>
      </c>
      <c r="C2982" t="s">
        <v>26</v>
      </c>
      <c r="D2982" t="s">
        <v>15</v>
      </c>
      <c r="E2982" t="s">
        <v>31</v>
      </c>
      <c r="F2982" t="s">
        <v>20</v>
      </c>
      <c r="G2982">
        <v>0.54861111111111116</v>
      </c>
      <c r="H2982" s="1">
        <v>46077</v>
      </c>
      <c r="I2982">
        <v>2</v>
      </c>
      <c r="J2982">
        <v>3</v>
      </c>
      <c r="K2982">
        <v>2</v>
      </c>
      <c r="L2982">
        <v>6</v>
      </c>
      <c r="M2982" t="s">
        <v>5071</v>
      </c>
      <c r="N2982" t="s">
        <v>5071</v>
      </c>
      <c r="O2982">
        <v>1</v>
      </c>
      <c r="P2982">
        <v>0</v>
      </c>
    </row>
    <row r="2983" spans="1:16" x14ac:dyDescent="0.3">
      <c r="A2983" t="s">
        <v>1018</v>
      </c>
      <c r="B2983" s="1">
        <v>46077.55</v>
      </c>
      <c r="C2983" t="s">
        <v>12</v>
      </c>
      <c r="D2983" t="s">
        <v>8</v>
      </c>
      <c r="E2983" t="s">
        <v>16</v>
      </c>
      <c r="F2983" t="s">
        <v>10</v>
      </c>
      <c r="G2983">
        <v>0.55000000000000004</v>
      </c>
      <c r="H2983" s="1">
        <v>46077</v>
      </c>
      <c r="I2983">
        <v>2</v>
      </c>
      <c r="J2983">
        <v>1</v>
      </c>
      <c r="K2983">
        <v>2</v>
      </c>
      <c r="L2983">
        <v>2</v>
      </c>
      <c r="M2983" t="s">
        <v>5069</v>
      </c>
      <c r="N2983" t="s">
        <v>5069</v>
      </c>
      <c r="O2983">
        <v>1</v>
      </c>
      <c r="P2983">
        <v>0</v>
      </c>
    </row>
    <row r="2984" spans="1:16" x14ac:dyDescent="0.3">
      <c r="A2984" t="s">
        <v>4790</v>
      </c>
      <c r="B2984" s="1">
        <v>46077.553472222222</v>
      </c>
      <c r="C2984" t="s">
        <v>12</v>
      </c>
      <c r="D2984" t="s">
        <v>22</v>
      </c>
      <c r="E2984" t="s">
        <v>16</v>
      </c>
      <c r="F2984" t="s">
        <v>13</v>
      </c>
      <c r="G2984">
        <v>0.55347222222222225</v>
      </c>
      <c r="H2984" s="1">
        <v>46077</v>
      </c>
      <c r="I2984">
        <v>2</v>
      </c>
      <c r="J2984">
        <v>1</v>
      </c>
      <c r="K2984">
        <v>1</v>
      </c>
      <c r="L2984">
        <v>1</v>
      </c>
      <c r="M2984" t="s">
        <v>5069</v>
      </c>
      <c r="N2984" t="s">
        <v>5069</v>
      </c>
      <c r="O2984">
        <v>1</v>
      </c>
      <c r="P2984">
        <v>0</v>
      </c>
    </row>
    <row r="2985" spans="1:16" x14ac:dyDescent="0.3">
      <c r="A2985" t="s">
        <v>2952</v>
      </c>
      <c r="B2985" s="1">
        <v>46077.566666666666</v>
      </c>
      <c r="C2985" t="s">
        <v>47</v>
      </c>
      <c r="D2985" t="s">
        <v>8</v>
      </c>
      <c r="E2985" t="s">
        <v>19</v>
      </c>
      <c r="F2985" t="s">
        <v>33</v>
      </c>
      <c r="G2985">
        <v>0.56666666666666665</v>
      </c>
      <c r="H2985" s="1">
        <v>46077</v>
      </c>
      <c r="I2985">
        <v>2</v>
      </c>
      <c r="J2985">
        <v>1</v>
      </c>
      <c r="K2985">
        <v>4</v>
      </c>
      <c r="L2985">
        <v>4</v>
      </c>
      <c r="M2985" t="s">
        <v>5069</v>
      </c>
      <c r="N2985" t="s">
        <v>5069</v>
      </c>
      <c r="O2985">
        <v>1</v>
      </c>
      <c r="P2985">
        <v>1</v>
      </c>
    </row>
    <row r="2986" spans="1:16" x14ac:dyDescent="0.3">
      <c r="A2986" t="s">
        <v>3047</v>
      </c>
      <c r="B2986" s="1">
        <v>46077.567361111112</v>
      </c>
      <c r="C2986" t="s">
        <v>40</v>
      </c>
      <c r="D2986" t="s">
        <v>8</v>
      </c>
      <c r="E2986" t="s">
        <v>16</v>
      </c>
      <c r="F2986" t="s">
        <v>10</v>
      </c>
      <c r="G2986">
        <v>0.56736111111111109</v>
      </c>
      <c r="H2986" s="1">
        <v>46077</v>
      </c>
      <c r="I2986">
        <v>2</v>
      </c>
      <c r="J2986">
        <v>5</v>
      </c>
      <c r="K2986">
        <v>2</v>
      </c>
      <c r="L2986">
        <v>10</v>
      </c>
      <c r="M2986" t="s">
        <v>5071</v>
      </c>
      <c r="N2986" t="s">
        <v>5071</v>
      </c>
      <c r="O2986">
        <v>1</v>
      </c>
      <c r="P2986">
        <v>0</v>
      </c>
    </row>
    <row r="2987" spans="1:16" x14ac:dyDescent="0.3">
      <c r="A2987" t="s">
        <v>2295</v>
      </c>
      <c r="B2987" s="1">
        <v>46077.593055555553</v>
      </c>
      <c r="C2987" t="s">
        <v>7</v>
      </c>
      <c r="D2987" t="s">
        <v>22</v>
      </c>
      <c r="E2987" t="s">
        <v>16</v>
      </c>
      <c r="F2987" t="s">
        <v>20</v>
      </c>
      <c r="G2987">
        <v>0.59305555555555556</v>
      </c>
      <c r="H2987" s="1">
        <v>46077</v>
      </c>
      <c r="I2987">
        <v>2</v>
      </c>
      <c r="J2987">
        <v>3</v>
      </c>
      <c r="K2987">
        <v>2</v>
      </c>
      <c r="L2987">
        <v>6</v>
      </c>
      <c r="M2987" t="s">
        <v>5071</v>
      </c>
      <c r="N2987" t="s">
        <v>5071</v>
      </c>
      <c r="O2987">
        <v>1</v>
      </c>
      <c r="P2987">
        <v>0</v>
      </c>
    </row>
    <row r="2988" spans="1:16" x14ac:dyDescent="0.3">
      <c r="A2988" t="s">
        <v>5012</v>
      </c>
      <c r="B2988" s="1">
        <v>46077.599305555559</v>
      </c>
      <c r="C2988" t="s">
        <v>12</v>
      </c>
      <c r="D2988" t="s">
        <v>22</v>
      </c>
      <c r="E2988" t="s">
        <v>19</v>
      </c>
      <c r="F2988" t="s">
        <v>33</v>
      </c>
      <c r="G2988">
        <v>0.59930555555555554</v>
      </c>
      <c r="H2988" s="1">
        <v>46077</v>
      </c>
      <c r="I2988">
        <v>2</v>
      </c>
      <c r="J2988">
        <v>1</v>
      </c>
      <c r="K2988">
        <v>4</v>
      </c>
      <c r="L2988">
        <v>4</v>
      </c>
      <c r="M2988" t="s">
        <v>5069</v>
      </c>
      <c r="N2988" t="s">
        <v>5069</v>
      </c>
      <c r="O2988">
        <v>1</v>
      </c>
      <c r="P2988">
        <v>1</v>
      </c>
    </row>
    <row r="2989" spans="1:16" x14ac:dyDescent="0.3">
      <c r="A2989" t="s">
        <v>2590</v>
      </c>
      <c r="B2989" s="1">
        <v>46077.604861111111</v>
      </c>
      <c r="C2989" t="s">
        <v>7</v>
      </c>
      <c r="D2989" t="s">
        <v>18</v>
      </c>
      <c r="E2989" t="s">
        <v>31</v>
      </c>
      <c r="F2989" t="s">
        <v>20</v>
      </c>
      <c r="G2989">
        <v>0.60486111111111107</v>
      </c>
      <c r="H2989" s="1">
        <v>46077</v>
      </c>
      <c r="I2989">
        <v>2</v>
      </c>
      <c r="J2989">
        <v>3</v>
      </c>
      <c r="K2989">
        <v>2</v>
      </c>
      <c r="L2989">
        <v>6</v>
      </c>
      <c r="M2989" t="s">
        <v>5071</v>
      </c>
      <c r="N2989" t="s">
        <v>5071</v>
      </c>
      <c r="O2989">
        <v>1</v>
      </c>
      <c r="P2989">
        <v>0</v>
      </c>
    </row>
    <row r="2990" spans="1:16" x14ac:dyDescent="0.3">
      <c r="A2990" t="s">
        <v>156</v>
      </c>
      <c r="B2990" s="1">
        <v>46077.607638888891</v>
      </c>
      <c r="C2990" t="s">
        <v>7</v>
      </c>
      <c r="D2990" t="s">
        <v>22</v>
      </c>
      <c r="E2990" t="s">
        <v>19</v>
      </c>
      <c r="F2990" t="s">
        <v>33</v>
      </c>
      <c r="G2990">
        <v>0.60763888888888884</v>
      </c>
      <c r="H2990" s="1">
        <v>46077</v>
      </c>
      <c r="I2990">
        <v>2</v>
      </c>
      <c r="J2990">
        <v>3</v>
      </c>
      <c r="K2990">
        <v>4</v>
      </c>
      <c r="L2990">
        <v>12</v>
      </c>
      <c r="M2990" t="s">
        <v>5073</v>
      </c>
      <c r="N2990" t="s">
        <v>5073</v>
      </c>
      <c r="O2990">
        <v>1</v>
      </c>
      <c r="P2990">
        <v>1</v>
      </c>
    </row>
    <row r="2991" spans="1:16" x14ac:dyDescent="0.3">
      <c r="A2991" t="s">
        <v>2704</v>
      </c>
      <c r="B2991" s="1">
        <v>46077.613194444442</v>
      </c>
      <c r="C2991" t="s">
        <v>7</v>
      </c>
      <c r="D2991" t="s">
        <v>22</v>
      </c>
      <c r="E2991" t="s">
        <v>19</v>
      </c>
      <c r="F2991" t="s">
        <v>20</v>
      </c>
      <c r="G2991">
        <v>0.61319444444444449</v>
      </c>
      <c r="H2991" s="1">
        <v>46077</v>
      </c>
      <c r="I2991">
        <v>2</v>
      </c>
      <c r="J2991">
        <v>3</v>
      </c>
      <c r="K2991">
        <v>2</v>
      </c>
      <c r="L2991">
        <v>6</v>
      </c>
      <c r="M2991" t="s">
        <v>5071</v>
      </c>
      <c r="N2991" t="s">
        <v>5071</v>
      </c>
      <c r="O2991">
        <v>1</v>
      </c>
      <c r="P2991">
        <v>0</v>
      </c>
    </row>
    <row r="2992" spans="1:16" x14ac:dyDescent="0.3">
      <c r="A2992" t="s">
        <v>596</v>
      </c>
      <c r="B2992" s="1">
        <v>46077.675694444442</v>
      </c>
      <c r="C2992" t="s">
        <v>7</v>
      </c>
      <c r="D2992" t="s">
        <v>15</v>
      </c>
      <c r="E2992" t="s">
        <v>19</v>
      </c>
      <c r="F2992" t="s">
        <v>20</v>
      </c>
      <c r="G2992">
        <v>0.67569444444444449</v>
      </c>
      <c r="H2992" s="1">
        <v>46077</v>
      </c>
      <c r="I2992">
        <v>2</v>
      </c>
      <c r="J2992">
        <v>3</v>
      </c>
      <c r="K2992">
        <v>2</v>
      </c>
      <c r="L2992">
        <v>6</v>
      </c>
      <c r="M2992" t="s">
        <v>5071</v>
      </c>
      <c r="N2992" t="s">
        <v>5071</v>
      </c>
      <c r="O2992">
        <v>1</v>
      </c>
      <c r="P2992">
        <v>0</v>
      </c>
    </row>
    <row r="2993" spans="1:16" x14ac:dyDescent="0.3">
      <c r="A2993" t="s">
        <v>5005</v>
      </c>
      <c r="B2993" s="1">
        <v>46077.681944444441</v>
      </c>
      <c r="C2993" t="s">
        <v>7</v>
      </c>
      <c r="D2993" t="s">
        <v>15</v>
      </c>
      <c r="E2993" t="s">
        <v>19</v>
      </c>
      <c r="F2993" t="s">
        <v>33</v>
      </c>
      <c r="G2993">
        <v>0.68194444444444446</v>
      </c>
      <c r="H2993" s="1">
        <v>46077</v>
      </c>
      <c r="I2993">
        <v>2</v>
      </c>
      <c r="J2993">
        <v>3</v>
      </c>
      <c r="K2993">
        <v>4</v>
      </c>
      <c r="L2993">
        <v>12</v>
      </c>
      <c r="M2993" t="s">
        <v>5073</v>
      </c>
      <c r="N2993" t="s">
        <v>5073</v>
      </c>
      <c r="O2993">
        <v>1</v>
      </c>
      <c r="P2993">
        <v>1</v>
      </c>
    </row>
    <row r="2994" spans="1:16" x14ac:dyDescent="0.3">
      <c r="A2994" t="s">
        <v>2820</v>
      </c>
      <c r="B2994" s="1">
        <v>46077.703472222223</v>
      </c>
      <c r="C2994" t="s">
        <v>26</v>
      </c>
      <c r="D2994" t="s">
        <v>15</v>
      </c>
      <c r="E2994" t="s">
        <v>9</v>
      </c>
      <c r="F2994" t="s">
        <v>10</v>
      </c>
      <c r="G2994">
        <v>0.70347222222222228</v>
      </c>
      <c r="H2994" s="1">
        <v>46077</v>
      </c>
      <c r="I2994">
        <v>2</v>
      </c>
      <c r="J2994">
        <v>3</v>
      </c>
      <c r="K2994">
        <v>2</v>
      </c>
      <c r="L2994">
        <v>6</v>
      </c>
      <c r="M2994" t="s">
        <v>5071</v>
      </c>
      <c r="N2994" t="s">
        <v>5071</v>
      </c>
      <c r="O2994">
        <v>1</v>
      </c>
      <c r="P2994">
        <v>0</v>
      </c>
    </row>
    <row r="2995" spans="1:16" x14ac:dyDescent="0.3">
      <c r="A2995" t="s">
        <v>1922</v>
      </c>
      <c r="B2995" s="1">
        <v>46077.704861111109</v>
      </c>
      <c r="C2995" t="s">
        <v>35</v>
      </c>
      <c r="D2995" t="s">
        <v>15</v>
      </c>
      <c r="E2995" t="s">
        <v>9</v>
      </c>
      <c r="F2995" t="s">
        <v>33</v>
      </c>
      <c r="G2995">
        <v>0.70486111111111116</v>
      </c>
      <c r="H2995" s="1">
        <v>46077</v>
      </c>
      <c r="I2995">
        <v>2</v>
      </c>
      <c r="J2995">
        <v>1</v>
      </c>
      <c r="K2995">
        <v>4</v>
      </c>
      <c r="L2995">
        <v>4</v>
      </c>
      <c r="M2995" t="s">
        <v>5069</v>
      </c>
      <c r="N2995" t="s">
        <v>5069</v>
      </c>
      <c r="O2995">
        <v>1</v>
      </c>
      <c r="P2995">
        <v>1</v>
      </c>
    </row>
    <row r="2996" spans="1:16" x14ac:dyDescent="0.3">
      <c r="A2996" t="s">
        <v>4687</v>
      </c>
      <c r="B2996" s="1">
        <v>46077.709722222222</v>
      </c>
      <c r="C2996" t="s">
        <v>7</v>
      </c>
      <c r="D2996" t="s">
        <v>15</v>
      </c>
      <c r="E2996" t="s">
        <v>19</v>
      </c>
      <c r="F2996" t="s">
        <v>20</v>
      </c>
      <c r="G2996">
        <v>0.70972222222222225</v>
      </c>
      <c r="H2996" s="1">
        <v>46077</v>
      </c>
      <c r="I2996">
        <v>2</v>
      </c>
      <c r="J2996">
        <v>3</v>
      </c>
      <c r="K2996">
        <v>2</v>
      </c>
      <c r="L2996">
        <v>6</v>
      </c>
      <c r="M2996" t="s">
        <v>5071</v>
      </c>
      <c r="N2996" t="s">
        <v>5071</v>
      </c>
      <c r="O2996">
        <v>1</v>
      </c>
      <c r="P2996">
        <v>0</v>
      </c>
    </row>
    <row r="2997" spans="1:16" x14ac:dyDescent="0.3">
      <c r="A2997" t="s">
        <v>307</v>
      </c>
      <c r="B2997" s="1">
        <v>46077.738888888889</v>
      </c>
      <c r="C2997" t="s">
        <v>7</v>
      </c>
      <c r="D2997" t="s">
        <v>22</v>
      </c>
      <c r="E2997" t="s">
        <v>19</v>
      </c>
      <c r="F2997" t="s">
        <v>20</v>
      </c>
      <c r="G2997">
        <v>0.73888888888888893</v>
      </c>
      <c r="H2997" s="1">
        <v>46077</v>
      </c>
      <c r="I2997">
        <v>2</v>
      </c>
      <c r="J2997">
        <v>3</v>
      </c>
      <c r="K2997">
        <v>2</v>
      </c>
      <c r="L2997">
        <v>6</v>
      </c>
      <c r="M2997" t="s">
        <v>5071</v>
      </c>
      <c r="N2997" t="s">
        <v>5071</v>
      </c>
      <c r="O2997">
        <v>1</v>
      </c>
      <c r="P2997">
        <v>0</v>
      </c>
    </row>
    <row r="2998" spans="1:16" x14ac:dyDescent="0.3">
      <c r="A2998" t="s">
        <v>4897</v>
      </c>
      <c r="B2998" s="1">
        <v>46077.743750000001</v>
      </c>
      <c r="C2998" t="s">
        <v>7</v>
      </c>
      <c r="D2998" t="s">
        <v>15</v>
      </c>
      <c r="E2998" t="s">
        <v>19</v>
      </c>
      <c r="F2998" t="s">
        <v>10</v>
      </c>
      <c r="G2998">
        <v>0.74375000000000002</v>
      </c>
      <c r="H2998" s="1">
        <v>46077</v>
      </c>
      <c r="I2998">
        <v>2</v>
      </c>
      <c r="J2998">
        <v>3</v>
      </c>
      <c r="K2998">
        <v>2</v>
      </c>
      <c r="L2998">
        <v>6</v>
      </c>
      <c r="M2998" t="s">
        <v>5071</v>
      </c>
      <c r="N2998" t="s">
        <v>5071</v>
      </c>
      <c r="O2998">
        <v>1</v>
      </c>
      <c r="P2998">
        <v>0</v>
      </c>
    </row>
    <row r="2999" spans="1:16" x14ac:dyDescent="0.3">
      <c r="A2999" t="s">
        <v>1034</v>
      </c>
      <c r="B2999" s="1">
        <v>46077.747916666667</v>
      </c>
      <c r="C2999" t="s">
        <v>47</v>
      </c>
      <c r="D2999" t="s">
        <v>18</v>
      </c>
      <c r="E2999" t="s">
        <v>31</v>
      </c>
      <c r="F2999" t="s">
        <v>20</v>
      </c>
      <c r="G2999">
        <v>0.74791666666666667</v>
      </c>
      <c r="H2999" s="1">
        <v>46077</v>
      </c>
      <c r="I2999">
        <v>2</v>
      </c>
      <c r="J2999">
        <v>1</v>
      </c>
      <c r="K2999">
        <v>2</v>
      </c>
      <c r="L2999">
        <v>2</v>
      </c>
      <c r="M2999" t="s">
        <v>5069</v>
      </c>
      <c r="N2999" t="s">
        <v>5069</v>
      </c>
      <c r="O2999">
        <v>1</v>
      </c>
      <c r="P2999">
        <v>0</v>
      </c>
    </row>
    <row r="3000" spans="1:16" x14ac:dyDescent="0.3">
      <c r="A3000" t="s">
        <v>4768</v>
      </c>
      <c r="B3000" s="1">
        <v>46077.804166666669</v>
      </c>
      <c r="C3000" t="s">
        <v>47</v>
      </c>
      <c r="D3000" t="s">
        <v>18</v>
      </c>
      <c r="E3000" t="s">
        <v>31</v>
      </c>
      <c r="F3000" t="s">
        <v>13</v>
      </c>
      <c r="G3000">
        <v>0.8041666666666667</v>
      </c>
      <c r="H3000" s="1">
        <v>46077</v>
      </c>
      <c r="I3000">
        <v>2</v>
      </c>
      <c r="J3000">
        <v>1</v>
      </c>
      <c r="K3000">
        <v>1</v>
      </c>
      <c r="L3000">
        <v>1</v>
      </c>
      <c r="M3000" t="s">
        <v>5069</v>
      </c>
      <c r="N3000" t="s">
        <v>5069</v>
      </c>
      <c r="O3000">
        <v>1</v>
      </c>
      <c r="P3000">
        <v>0</v>
      </c>
    </row>
    <row r="3001" spans="1:16" x14ac:dyDescent="0.3">
      <c r="A3001" t="s">
        <v>244</v>
      </c>
      <c r="B3001" s="1">
        <v>46077.811111111114</v>
      </c>
      <c r="C3001" t="s">
        <v>7</v>
      </c>
      <c r="D3001" t="s">
        <v>15</v>
      </c>
      <c r="E3001" t="s">
        <v>19</v>
      </c>
      <c r="F3001" t="s">
        <v>20</v>
      </c>
      <c r="G3001">
        <v>0.81111111111111112</v>
      </c>
      <c r="H3001" s="1">
        <v>46077</v>
      </c>
      <c r="I3001">
        <v>2</v>
      </c>
      <c r="J3001">
        <v>3</v>
      </c>
      <c r="K3001">
        <v>2</v>
      </c>
      <c r="L3001">
        <v>6</v>
      </c>
      <c r="M3001" t="s">
        <v>5071</v>
      </c>
      <c r="N3001" t="s">
        <v>5071</v>
      </c>
      <c r="O3001">
        <v>1</v>
      </c>
      <c r="P3001">
        <v>0</v>
      </c>
    </row>
    <row r="3002" spans="1:16" x14ac:dyDescent="0.3">
      <c r="A3002" t="s">
        <v>4652</v>
      </c>
      <c r="B3002" s="1">
        <v>46077.824305555558</v>
      </c>
      <c r="C3002" t="s">
        <v>7</v>
      </c>
      <c r="D3002" t="s">
        <v>8</v>
      </c>
      <c r="E3002" t="s">
        <v>19</v>
      </c>
      <c r="F3002" t="s">
        <v>10</v>
      </c>
      <c r="G3002">
        <v>0.82430555555555551</v>
      </c>
      <c r="H3002" s="1">
        <v>46077</v>
      </c>
      <c r="I3002">
        <v>2</v>
      </c>
      <c r="J3002">
        <v>3</v>
      </c>
      <c r="K3002">
        <v>2</v>
      </c>
      <c r="L3002">
        <v>6</v>
      </c>
      <c r="M3002" t="s">
        <v>5071</v>
      </c>
      <c r="N3002" t="s">
        <v>5071</v>
      </c>
      <c r="O3002">
        <v>1</v>
      </c>
      <c r="P3002">
        <v>0</v>
      </c>
    </row>
    <row r="3003" spans="1:16" x14ac:dyDescent="0.3">
      <c r="A3003" t="s">
        <v>289</v>
      </c>
      <c r="B3003" s="1">
        <v>46077.842361111114</v>
      </c>
      <c r="C3003" t="s">
        <v>12</v>
      </c>
      <c r="D3003" t="s">
        <v>22</v>
      </c>
      <c r="E3003" t="s">
        <v>9</v>
      </c>
      <c r="F3003" t="s">
        <v>10</v>
      </c>
      <c r="G3003">
        <v>0.84236111111111112</v>
      </c>
      <c r="H3003" s="1">
        <v>46077</v>
      </c>
      <c r="I3003">
        <v>2</v>
      </c>
      <c r="J3003">
        <v>1</v>
      </c>
      <c r="K3003">
        <v>2</v>
      </c>
      <c r="L3003">
        <v>2</v>
      </c>
      <c r="M3003" t="s">
        <v>5069</v>
      </c>
      <c r="N3003" t="s">
        <v>5069</v>
      </c>
      <c r="O3003">
        <v>1</v>
      </c>
      <c r="P3003">
        <v>0</v>
      </c>
    </row>
    <row r="3004" spans="1:16" x14ac:dyDescent="0.3">
      <c r="A3004" t="s">
        <v>4067</v>
      </c>
      <c r="B3004" s="1">
        <v>46077.855555555558</v>
      </c>
      <c r="C3004" t="s">
        <v>35</v>
      </c>
      <c r="D3004" t="s">
        <v>18</v>
      </c>
      <c r="E3004" t="s">
        <v>16</v>
      </c>
      <c r="F3004" t="s">
        <v>10</v>
      </c>
      <c r="G3004">
        <v>0.85555555555555551</v>
      </c>
      <c r="H3004" s="1">
        <v>46077</v>
      </c>
      <c r="I3004">
        <v>2</v>
      </c>
      <c r="J3004">
        <v>1</v>
      </c>
      <c r="K3004">
        <v>2</v>
      </c>
      <c r="L3004">
        <v>2</v>
      </c>
      <c r="M3004" t="s">
        <v>5069</v>
      </c>
      <c r="N3004" t="s">
        <v>5069</v>
      </c>
      <c r="O3004">
        <v>1</v>
      </c>
      <c r="P3004">
        <v>0</v>
      </c>
    </row>
    <row r="3005" spans="1:16" x14ac:dyDescent="0.3">
      <c r="A3005" t="s">
        <v>1875</v>
      </c>
      <c r="B3005" s="1">
        <v>46077.862500000003</v>
      </c>
      <c r="C3005" t="s">
        <v>40</v>
      </c>
      <c r="D3005" t="s">
        <v>15</v>
      </c>
      <c r="E3005" t="s">
        <v>16</v>
      </c>
      <c r="F3005" t="s">
        <v>13</v>
      </c>
      <c r="G3005">
        <v>0.86250000000000004</v>
      </c>
      <c r="H3005" s="1">
        <v>46077</v>
      </c>
      <c r="I3005">
        <v>2</v>
      </c>
      <c r="J3005">
        <v>5</v>
      </c>
      <c r="K3005">
        <v>1</v>
      </c>
      <c r="L3005">
        <v>5</v>
      </c>
      <c r="M3005" t="s">
        <v>5071</v>
      </c>
      <c r="N3005" t="s">
        <v>5071</v>
      </c>
      <c r="O3005">
        <v>1</v>
      </c>
      <c r="P3005">
        <v>0</v>
      </c>
    </row>
    <row r="3006" spans="1:16" x14ac:dyDescent="0.3">
      <c r="A3006" t="s">
        <v>1912</v>
      </c>
      <c r="B3006" s="1">
        <v>46077.906944444447</v>
      </c>
      <c r="C3006" t="s">
        <v>7</v>
      </c>
      <c r="D3006" t="s">
        <v>22</v>
      </c>
      <c r="E3006" t="s">
        <v>19</v>
      </c>
      <c r="F3006" t="s">
        <v>13</v>
      </c>
      <c r="G3006">
        <v>0.90694444444444444</v>
      </c>
      <c r="H3006" s="1">
        <v>46077</v>
      </c>
      <c r="I3006">
        <v>2</v>
      </c>
      <c r="J3006">
        <v>3</v>
      </c>
      <c r="K3006">
        <v>1</v>
      </c>
      <c r="L3006">
        <v>3</v>
      </c>
      <c r="M3006" t="s">
        <v>5069</v>
      </c>
      <c r="N3006" t="s">
        <v>5069</v>
      </c>
      <c r="O3006">
        <v>1</v>
      </c>
      <c r="P3006">
        <v>0</v>
      </c>
    </row>
    <row r="3007" spans="1:16" x14ac:dyDescent="0.3">
      <c r="A3007" t="s">
        <v>2829</v>
      </c>
      <c r="B3007" s="1">
        <v>46077.927777777775</v>
      </c>
      <c r="C3007" t="s">
        <v>12</v>
      </c>
      <c r="D3007" t="s">
        <v>22</v>
      </c>
      <c r="E3007" t="s">
        <v>31</v>
      </c>
      <c r="F3007" t="s">
        <v>10</v>
      </c>
      <c r="G3007">
        <v>0.92777777777777781</v>
      </c>
      <c r="H3007" s="1">
        <v>46077</v>
      </c>
      <c r="I3007">
        <v>2</v>
      </c>
      <c r="J3007">
        <v>1</v>
      </c>
      <c r="K3007">
        <v>2</v>
      </c>
      <c r="L3007">
        <v>2</v>
      </c>
      <c r="M3007" t="s">
        <v>5069</v>
      </c>
      <c r="N3007" t="s">
        <v>5069</v>
      </c>
      <c r="O3007">
        <v>1</v>
      </c>
      <c r="P3007">
        <v>0</v>
      </c>
    </row>
    <row r="3008" spans="1:16" x14ac:dyDescent="0.3">
      <c r="A3008" t="s">
        <v>3318</v>
      </c>
      <c r="B3008" s="1">
        <v>46077.95416666667</v>
      </c>
      <c r="C3008" t="s">
        <v>7</v>
      </c>
      <c r="D3008" t="s">
        <v>18</v>
      </c>
      <c r="E3008" t="s">
        <v>19</v>
      </c>
      <c r="F3008" t="s">
        <v>20</v>
      </c>
      <c r="G3008">
        <v>0.95416666666666672</v>
      </c>
      <c r="H3008" s="1">
        <v>46077</v>
      </c>
      <c r="I3008">
        <v>2</v>
      </c>
      <c r="J3008">
        <v>3</v>
      </c>
      <c r="K3008">
        <v>2</v>
      </c>
      <c r="L3008">
        <v>6</v>
      </c>
      <c r="M3008" t="s">
        <v>5071</v>
      </c>
      <c r="N3008" t="s">
        <v>5071</v>
      </c>
      <c r="O3008">
        <v>1</v>
      </c>
      <c r="P3008">
        <v>0</v>
      </c>
    </row>
    <row r="3009" spans="1:16" x14ac:dyDescent="0.3">
      <c r="A3009" t="s">
        <v>3641</v>
      </c>
      <c r="B3009" s="1">
        <v>46077.956944444442</v>
      </c>
      <c r="C3009" t="s">
        <v>26</v>
      </c>
      <c r="D3009" t="s">
        <v>18</v>
      </c>
      <c r="E3009" t="s">
        <v>16</v>
      </c>
      <c r="F3009" t="s">
        <v>10</v>
      </c>
      <c r="G3009">
        <v>0.95694444444444449</v>
      </c>
      <c r="H3009" s="1">
        <v>46077</v>
      </c>
      <c r="I3009">
        <v>2</v>
      </c>
      <c r="J3009">
        <v>3</v>
      </c>
      <c r="K3009">
        <v>2</v>
      </c>
      <c r="L3009">
        <v>6</v>
      </c>
      <c r="M3009" t="s">
        <v>5071</v>
      </c>
      <c r="N3009" t="s">
        <v>5071</v>
      </c>
      <c r="O3009">
        <v>1</v>
      </c>
      <c r="P3009">
        <v>0</v>
      </c>
    </row>
    <row r="3010" spans="1:16" x14ac:dyDescent="0.3">
      <c r="A3010" t="s">
        <v>76</v>
      </c>
      <c r="B3010" s="1">
        <v>46077.964583333334</v>
      </c>
      <c r="C3010" t="s">
        <v>40</v>
      </c>
      <c r="D3010" t="s">
        <v>15</v>
      </c>
      <c r="E3010" t="s">
        <v>16</v>
      </c>
      <c r="F3010" t="s">
        <v>20</v>
      </c>
      <c r="G3010">
        <v>0.96458333333333335</v>
      </c>
      <c r="H3010" s="1">
        <v>46077</v>
      </c>
      <c r="I3010">
        <v>2</v>
      </c>
      <c r="J3010">
        <v>5</v>
      </c>
      <c r="K3010">
        <v>2</v>
      </c>
      <c r="L3010">
        <v>10</v>
      </c>
      <c r="M3010" t="s">
        <v>5071</v>
      </c>
      <c r="N3010" t="s">
        <v>5071</v>
      </c>
      <c r="O3010">
        <v>1</v>
      </c>
      <c r="P3010">
        <v>0</v>
      </c>
    </row>
    <row r="3011" spans="1:16" x14ac:dyDescent="0.3">
      <c r="A3011" t="s">
        <v>1743</v>
      </c>
      <c r="B3011" s="1">
        <v>46077.994444444441</v>
      </c>
      <c r="C3011" t="s">
        <v>26</v>
      </c>
      <c r="D3011" t="s">
        <v>8</v>
      </c>
      <c r="E3011" t="s">
        <v>16</v>
      </c>
      <c r="F3011" t="s">
        <v>20</v>
      </c>
      <c r="G3011">
        <v>0.99444444444444446</v>
      </c>
      <c r="H3011" s="1">
        <v>46077</v>
      </c>
      <c r="I3011">
        <v>2</v>
      </c>
      <c r="J3011">
        <v>3</v>
      </c>
      <c r="K3011">
        <v>2</v>
      </c>
      <c r="L3011">
        <v>6</v>
      </c>
      <c r="M3011" t="s">
        <v>5071</v>
      </c>
      <c r="N3011" t="s">
        <v>5071</v>
      </c>
      <c r="O3011">
        <v>1</v>
      </c>
      <c r="P3011">
        <v>0</v>
      </c>
    </row>
    <row r="3012" spans="1:16" x14ac:dyDescent="0.3">
      <c r="A3012" t="s">
        <v>2072</v>
      </c>
      <c r="B3012" s="1">
        <v>46078.011805555558</v>
      </c>
      <c r="C3012" t="s">
        <v>26</v>
      </c>
      <c r="D3012" t="s">
        <v>22</v>
      </c>
      <c r="E3012" t="s">
        <v>9</v>
      </c>
      <c r="F3012" t="s">
        <v>20</v>
      </c>
      <c r="G3012">
        <v>1.1805555555555555E-2</v>
      </c>
      <c r="H3012" s="1">
        <v>46078</v>
      </c>
      <c r="I3012">
        <v>2</v>
      </c>
      <c r="J3012">
        <v>3</v>
      </c>
      <c r="K3012">
        <v>2</v>
      </c>
      <c r="L3012">
        <v>6</v>
      </c>
      <c r="M3012" t="s">
        <v>5071</v>
      </c>
      <c r="N3012" t="s">
        <v>5071</v>
      </c>
      <c r="O3012">
        <v>1</v>
      </c>
      <c r="P3012">
        <v>0</v>
      </c>
    </row>
    <row r="3013" spans="1:16" x14ac:dyDescent="0.3">
      <c r="A3013" t="s">
        <v>4674</v>
      </c>
      <c r="B3013" s="1">
        <v>46078.07708333333</v>
      </c>
      <c r="C3013" t="s">
        <v>7</v>
      </c>
      <c r="D3013" t="s">
        <v>8</v>
      </c>
      <c r="E3013" t="s">
        <v>31</v>
      </c>
      <c r="F3013" t="s">
        <v>10</v>
      </c>
      <c r="G3013">
        <v>7.7083333333333337E-2</v>
      </c>
      <c r="H3013" s="1">
        <v>46078</v>
      </c>
      <c r="I3013">
        <v>2</v>
      </c>
      <c r="J3013">
        <v>3</v>
      </c>
      <c r="K3013">
        <v>2</v>
      </c>
      <c r="L3013">
        <v>6</v>
      </c>
      <c r="M3013" t="s">
        <v>5071</v>
      </c>
      <c r="N3013" t="s">
        <v>5071</v>
      </c>
      <c r="O3013">
        <v>1</v>
      </c>
      <c r="P3013">
        <v>0</v>
      </c>
    </row>
    <row r="3014" spans="1:16" x14ac:dyDescent="0.3">
      <c r="A3014" t="s">
        <v>1665</v>
      </c>
      <c r="B3014" s="1">
        <v>46078.095833333333</v>
      </c>
      <c r="C3014" t="s">
        <v>7</v>
      </c>
      <c r="D3014" t="s">
        <v>15</v>
      </c>
      <c r="E3014" t="s">
        <v>16</v>
      </c>
      <c r="F3014" t="s">
        <v>10</v>
      </c>
      <c r="G3014">
        <v>9.583333333333334E-2</v>
      </c>
      <c r="H3014" s="1">
        <v>46078</v>
      </c>
      <c r="I3014">
        <v>2</v>
      </c>
      <c r="J3014">
        <v>3</v>
      </c>
      <c r="K3014">
        <v>2</v>
      </c>
      <c r="L3014">
        <v>6</v>
      </c>
      <c r="M3014" t="s">
        <v>5071</v>
      </c>
      <c r="N3014" t="s">
        <v>5071</v>
      </c>
      <c r="O3014">
        <v>1</v>
      </c>
      <c r="P3014">
        <v>0</v>
      </c>
    </row>
    <row r="3015" spans="1:16" x14ac:dyDescent="0.3">
      <c r="A3015" t="s">
        <v>288</v>
      </c>
      <c r="B3015" s="1">
        <v>46078.095833333333</v>
      </c>
      <c r="C3015" t="s">
        <v>7</v>
      </c>
      <c r="D3015" t="s">
        <v>8</v>
      </c>
      <c r="E3015" t="s">
        <v>19</v>
      </c>
      <c r="F3015" t="s">
        <v>33</v>
      </c>
      <c r="G3015">
        <v>9.583333333333334E-2</v>
      </c>
      <c r="H3015" s="1">
        <v>46078</v>
      </c>
      <c r="I3015">
        <v>2</v>
      </c>
      <c r="J3015">
        <v>3</v>
      </c>
      <c r="K3015">
        <v>4</v>
      </c>
      <c r="L3015">
        <v>12</v>
      </c>
      <c r="M3015" t="s">
        <v>5073</v>
      </c>
      <c r="N3015" t="s">
        <v>5073</v>
      </c>
      <c r="O3015">
        <v>1</v>
      </c>
      <c r="P3015">
        <v>1</v>
      </c>
    </row>
    <row r="3016" spans="1:16" x14ac:dyDescent="0.3">
      <c r="A3016" t="s">
        <v>4193</v>
      </c>
      <c r="B3016" s="1">
        <v>46078.09652777778</v>
      </c>
      <c r="C3016" t="s">
        <v>7</v>
      </c>
      <c r="D3016" t="s">
        <v>15</v>
      </c>
      <c r="E3016" t="s">
        <v>19</v>
      </c>
      <c r="F3016" t="s">
        <v>10</v>
      </c>
      <c r="G3016">
        <v>9.6527777777777782E-2</v>
      </c>
      <c r="H3016" s="1">
        <v>46078</v>
      </c>
      <c r="I3016">
        <v>2</v>
      </c>
      <c r="J3016">
        <v>3</v>
      </c>
      <c r="K3016">
        <v>2</v>
      </c>
      <c r="L3016">
        <v>6</v>
      </c>
      <c r="M3016" t="s">
        <v>5071</v>
      </c>
      <c r="N3016" t="s">
        <v>5071</v>
      </c>
      <c r="O3016">
        <v>1</v>
      </c>
      <c r="P3016">
        <v>0</v>
      </c>
    </row>
    <row r="3017" spans="1:16" x14ac:dyDescent="0.3">
      <c r="A3017" t="s">
        <v>3619</v>
      </c>
      <c r="B3017" s="1">
        <v>46078.135416666664</v>
      </c>
      <c r="C3017" t="s">
        <v>35</v>
      </c>
      <c r="D3017" t="s">
        <v>8</v>
      </c>
      <c r="E3017" t="s">
        <v>9</v>
      </c>
      <c r="F3017" t="s">
        <v>53</v>
      </c>
      <c r="G3017">
        <v>0.13541666666666666</v>
      </c>
      <c r="H3017" s="1">
        <v>46078</v>
      </c>
      <c r="I3017">
        <v>2</v>
      </c>
      <c r="J3017">
        <v>1</v>
      </c>
      <c r="K3017">
        <v>5</v>
      </c>
      <c r="L3017">
        <v>5</v>
      </c>
      <c r="M3017" t="s">
        <v>5071</v>
      </c>
      <c r="N3017" t="s">
        <v>5071</v>
      </c>
      <c r="O3017">
        <v>1</v>
      </c>
      <c r="P3017">
        <v>1</v>
      </c>
    </row>
    <row r="3018" spans="1:16" x14ac:dyDescent="0.3">
      <c r="A3018" t="s">
        <v>1657</v>
      </c>
      <c r="B3018" s="1">
        <v>46078.143750000003</v>
      </c>
      <c r="C3018" t="s">
        <v>40</v>
      </c>
      <c r="D3018" t="s">
        <v>15</v>
      </c>
      <c r="E3018" t="s">
        <v>16</v>
      </c>
      <c r="F3018" t="s">
        <v>10</v>
      </c>
      <c r="G3018">
        <v>0.14374999999999999</v>
      </c>
      <c r="H3018" s="1">
        <v>46078</v>
      </c>
      <c r="I3018">
        <v>2</v>
      </c>
      <c r="J3018">
        <v>5</v>
      </c>
      <c r="K3018">
        <v>2</v>
      </c>
      <c r="L3018">
        <v>10</v>
      </c>
      <c r="M3018" t="s">
        <v>5071</v>
      </c>
      <c r="N3018" t="s">
        <v>5071</v>
      </c>
      <c r="O3018">
        <v>1</v>
      </c>
      <c r="P3018">
        <v>0</v>
      </c>
    </row>
    <row r="3019" spans="1:16" x14ac:dyDescent="0.3">
      <c r="A3019" t="s">
        <v>2424</v>
      </c>
      <c r="B3019" s="1">
        <v>46078.146527777775</v>
      </c>
      <c r="C3019" t="s">
        <v>35</v>
      </c>
      <c r="D3019" t="s">
        <v>22</v>
      </c>
      <c r="E3019" t="s">
        <v>16</v>
      </c>
      <c r="F3019" t="s">
        <v>10</v>
      </c>
      <c r="G3019">
        <v>0.14652777777777778</v>
      </c>
      <c r="H3019" s="1">
        <v>46078</v>
      </c>
      <c r="I3019">
        <v>2</v>
      </c>
      <c r="J3019">
        <v>1</v>
      </c>
      <c r="K3019">
        <v>2</v>
      </c>
      <c r="L3019">
        <v>2</v>
      </c>
      <c r="M3019" t="s">
        <v>5069</v>
      </c>
      <c r="N3019" t="s">
        <v>5069</v>
      </c>
      <c r="O3019">
        <v>1</v>
      </c>
      <c r="P3019">
        <v>0</v>
      </c>
    </row>
    <row r="3020" spans="1:16" x14ac:dyDescent="0.3">
      <c r="A3020" t="s">
        <v>4609</v>
      </c>
      <c r="B3020" s="1">
        <v>46078.170138888891</v>
      </c>
      <c r="C3020" t="s">
        <v>12</v>
      </c>
      <c r="D3020" t="s">
        <v>8</v>
      </c>
      <c r="E3020" t="s">
        <v>16</v>
      </c>
      <c r="F3020" t="s">
        <v>33</v>
      </c>
      <c r="G3020">
        <v>0.1701388888888889</v>
      </c>
      <c r="H3020" s="1">
        <v>46078</v>
      </c>
      <c r="I3020">
        <v>2</v>
      </c>
      <c r="J3020">
        <v>1</v>
      </c>
      <c r="K3020">
        <v>4</v>
      </c>
      <c r="L3020">
        <v>4</v>
      </c>
      <c r="M3020" t="s">
        <v>5069</v>
      </c>
      <c r="N3020" t="s">
        <v>5069</v>
      </c>
      <c r="O3020">
        <v>1</v>
      </c>
      <c r="P3020">
        <v>1</v>
      </c>
    </row>
    <row r="3021" spans="1:16" x14ac:dyDescent="0.3">
      <c r="A3021" t="s">
        <v>4511</v>
      </c>
      <c r="B3021" s="1">
        <v>46078.216666666667</v>
      </c>
      <c r="C3021" t="s">
        <v>7</v>
      </c>
      <c r="D3021" t="s">
        <v>8</v>
      </c>
      <c r="E3021" t="s">
        <v>19</v>
      </c>
      <c r="F3021" t="s">
        <v>20</v>
      </c>
      <c r="G3021">
        <v>0.21666666666666667</v>
      </c>
      <c r="H3021" s="1">
        <v>46078</v>
      </c>
      <c r="I3021">
        <v>2</v>
      </c>
      <c r="J3021">
        <v>3</v>
      </c>
      <c r="K3021">
        <v>2</v>
      </c>
      <c r="L3021">
        <v>6</v>
      </c>
      <c r="M3021" t="s">
        <v>5071</v>
      </c>
      <c r="N3021" t="s">
        <v>5071</v>
      </c>
      <c r="O3021">
        <v>1</v>
      </c>
      <c r="P3021">
        <v>0</v>
      </c>
    </row>
    <row r="3022" spans="1:16" x14ac:dyDescent="0.3">
      <c r="A3022" t="s">
        <v>4756</v>
      </c>
      <c r="B3022" s="1">
        <v>46078.225694444445</v>
      </c>
      <c r="C3022" t="s">
        <v>7</v>
      </c>
      <c r="D3022" t="s">
        <v>15</v>
      </c>
      <c r="E3022" t="s">
        <v>19</v>
      </c>
      <c r="F3022" t="s">
        <v>10</v>
      </c>
      <c r="G3022">
        <v>0.22569444444444445</v>
      </c>
      <c r="H3022" s="1">
        <v>46078</v>
      </c>
      <c r="I3022">
        <v>2</v>
      </c>
      <c r="J3022">
        <v>3</v>
      </c>
      <c r="K3022">
        <v>2</v>
      </c>
      <c r="L3022">
        <v>6</v>
      </c>
      <c r="M3022" t="s">
        <v>5071</v>
      </c>
      <c r="N3022" t="s">
        <v>5071</v>
      </c>
      <c r="O3022">
        <v>1</v>
      </c>
      <c r="P3022">
        <v>0</v>
      </c>
    </row>
    <row r="3023" spans="1:16" x14ac:dyDescent="0.3">
      <c r="A3023" t="s">
        <v>2503</v>
      </c>
      <c r="B3023" s="1">
        <v>46078.267361111109</v>
      </c>
      <c r="C3023" t="s">
        <v>7</v>
      </c>
      <c r="D3023" t="s">
        <v>8</v>
      </c>
      <c r="E3023" t="s">
        <v>19</v>
      </c>
      <c r="F3023" t="s">
        <v>20</v>
      </c>
      <c r="G3023">
        <v>0.2673611111111111</v>
      </c>
      <c r="H3023" s="1">
        <v>46078</v>
      </c>
      <c r="I3023">
        <v>2</v>
      </c>
      <c r="J3023">
        <v>3</v>
      </c>
      <c r="K3023">
        <v>2</v>
      </c>
      <c r="L3023">
        <v>6</v>
      </c>
      <c r="M3023" t="s">
        <v>5071</v>
      </c>
      <c r="N3023" t="s">
        <v>5071</v>
      </c>
      <c r="O3023">
        <v>1</v>
      </c>
      <c r="P3023">
        <v>0</v>
      </c>
    </row>
    <row r="3024" spans="1:16" x14ac:dyDescent="0.3">
      <c r="A3024" t="s">
        <v>1071</v>
      </c>
      <c r="B3024" s="1">
        <v>46078.271527777775</v>
      </c>
      <c r="C3024" t="s">
        <v>7</v>
      </c>
      <c r="D3024" t="s">
        <v>22</v>
      </c>
      <c r="E3024" t="s">
        <v>19</v>
      </c>
      <c r="F3024" t="s">
        <v>33</v>
      </c>
      <c r="G3024">
        <v>0.27152777777777776</v>
      </c>
      <c r="H3024" s="1">
        <v>46078</v>
      </c>
      <c r="I3024">
        <v>2</v>
      </c>
      <c r="J3024">
        <v>3</v>
      </c>
      <c r="K3024">
        <v>4</v>
      </c>
      <c r="L3024">
        <v>12</v>
      </c>
      <c r="M3024" t="s">
        <v>5073</v>
      </c>
      <c r="N3024" t="s">
        <v>5073</v>
      </c>
      <c r="O3024">
        <v>1</v>
      </c>
      <c r="P3024">
        <v>1</v>
      </c>
    </row>
    <row r="3025" spans="1:16" x14ac:dyDescent="0.3">
      <c r="A3025" t="s">
        <v>647</v>
      </c>
      <c r="B3025" s="1">
        <v>46078.28125</v>
      </c>
      <c r="C3025" t="s">
        <v>26</v>
      </c>
      <c r="D3025" t="s">
        <v>18</v>
      </c>
      <c r="E3025" t="s">
        <v>19</v>
      </c>
      <c r="F3025" t="s">
        <v>10</v>
      </c>
      <c r="G3025">
        <v>0.28125</v>
      </c>
      <c r="H3025" s="1">
        <v>46078</v>
      </c>
      <c r="I3025">
        <v>2</v>
      </c>
      <c r="J3025">
        <v>3</v>
      </c>
      <c r="K3025">
        <v>2</v>
      </c>
      <c r="L3025">
        <v>6</v>
      </c>
      <c r="M3025" t="s">
        <v>5071</v>
      </c>
      <c r="N3025" t="s">
        <v>5071</v>
      </c>
      <c r="O3025">
        <v>1</v>
      </c>
      <c r="P3025">
        <v>0</v>
      </c>
    </row>
    <row r="3026" spans="1:16" x14ac:dyDescent="0.3">
      <c r="A3026" t="s">
        <v>2387</v>
      </c>
      <c r="B3026" s="1">
        <v>46078.293055555558</v>
      </c>
      <c r="C3026" t="s">
        <v>7</v>
      </c>
      <c r="D3026" t="s">
        <v>15</v>
      </c>
      <c r="E3026" t="s">
        <v>19</v>
      </c>
      <c r="F3026" t="s">
        <v>20</v>
      </c>
      <c r="G3026">
        <v>0.29305555555555557</v>
      </c>
      <c r="H3026" s="1">
        <v>46078</v>
      </c>
      <c r="I3026">
        <v>2</v>
      </c>
      <c r="J3026">
        <v>3</v>
      </c>
      <c r="K3026">
        <v>2</v>
      </c>
      <c r="L3026">
        <v>6</v>
      </c>
      <c r="M3026" t="s">
        <v>5071</v>
      </c>
      <c r="N3026" t="s">
        <v>5071</v>
      </c>
      <c r="O3026">
        <v>1</v>
      </c>
      <c r="P3026">
        <v>0</v>
      </c>
    </row>
    <row r="3027" spans="1:16" x14ac:dyDescent="0.3">
      <c r="A3027" t="s">
        <v>1040</v>
      </c>
      <c r="B3027" s="1">
        <v>46078.303472222222</v>
      </c>
      <c r="C3027" t="s">
        <v>7</v>
      </c>
      <c r="D3027" t="s">
        <v>22</v>
      </c>
      <c r="E3027" t="s">
        <v>19</v>
      </c>
      <c r="F3027" t="s">
        <v>10</v>
      </c>
      <c r="G3027">
        <v>0.3034722222222222</v>
      </c>
      <c r="H3027" s="1">
        <v>46078</v>
      </c>
      <c r="I3027">
        <v>2</v>
      </c>
      <c r="J3027">
        <v>3</v>
      </c>
      <c r="K3027">
        <v>2</v>
      </c>
      <c r="L3027">
        <v>6</v>
      </c>
      <c r="M3027" t="s">
        <v>5071</v>
      </c>
      <c r="N3027" t="s">
        <v>5071</v>
      </c>
      <c r="O3027">
        <v>1</v>
      </c>
      <c r="P3027">
        <v>0</v>
      </c>
    </row>
    <row r="3028" spans="1:16" x14ac:dyDescent="0.3">
      <c r="A3028" t="s">
        <v>2471</v>
      </c>
      <c r="B3028" s="1">
        <v>46078.306944444441</v>
      </c>
      <c r="C3028" t="s">
        <v>7</v>
      </c>
      <c r="D3028" t="s">
        <v>22</v>
      </c>
      <c r="E3028" t="s">
        <v>19</v>
      </c>
      <c r="F3028" t="s">
        <v>33</v>
      </c>
      <c r="G3028">
        <v>0.30694444444444446</v>
      </c>
      <c r="H3028" s="1">
        <v>46078</v>
      </c>
      <c r="I3028">
        <v>2</v>
      </c>
      <c r="J3028">
        <v>3</v>
      </c>
      <c r="K3028">
        <v>4</v>
      </c>
      <c r="L3028">
        <v>12</v>
      </c>
      <c r="M3028" t="s">
        <v>5073</v>
      </c>
      <c r="N3028" t="s">
        <v>5073</v>
      </c>
      <c r="O3028">
        <v>1</v>
      </c>
      <c r="P3028">
        <v>1</v>
      </c>
    </row>
    <row r="3029" spans="1:16" x14ac:dyDescent="0.3">
      <c r="A3029" t="s">
        <v>3992</v>
      </c>
      <c r="B3029" s="1">
        <v>46078.326388888891</v>
      </c>
      <c r="C3029" t="s">
        <v>7</v>
      </c>
      <c r="D3029" t="s">
        <v>22</v>
      </c>
      <c r="E3029" t="s">
        <v>19</v>
      </c>
      <c r="F3029" t="s">
        <v>10</v>
      </c>
      <c r="G3029">
        <v>0.3263888888888889</v>
      </c>
      <c r="H3029" s="1">
        <v>46078</v>
      </c>
      <c r="I3029">
        <v>2</v>
      </c>
      <c r="J3029">
        <v>3</v>
      </c>
      <c r="K3029">
        <v>2</v>
      </c>
      <c r="L3029">
        <v>6</v>
      </c>
      <c r="M3029" t="s">
        <v>5071</v>
      </c>
      <c r="N3029" t="s">
        <v>5071</v>
      </c>
      <c r="O3029">
        <v>1</v>
      </c>
      <c r="P3029">
        <v>0</v>
      </c>
    </row>
    <row r="3030" spans="1:16" x14ac:dyDescent="0.3">
      <c r="A3030" t="s">
        <v>4069</v>
      </c>
      <c r="B3030" s="1">
        <v>46078.35</v>
      </c>
      <c r="C3030" t="s">
        <v>7</v>
      </c>
      <c r="D3030" t="s">
        <v>18</v>
      </c>
      <c r="E3030" t="s">
        <v>19</v>
      </c>
      <c r="F3030" t="s">
        <v>10</v>
      </c>
      <c r="G3030">
        <v>0.35</v>
      </c>
      <c r="H3030" s="1">
        <v>46078</v>
      </c>
      <c r="I3030">
        <v>2</v>
      </c>
      <c r="J3030">
        <v>3</v>
      </c>
      <c r="K3030">
        <v>2</v>
      </c>
      <c r="L3030">
        <v>6</v>
      </c>
      <c r="M3030" t="s">
        <v>5071</v>
      </c>
      <c r="N3030" t="s">
        <v>5071</v>
      </c>
      <c r="O3030">
        <v>1</v>
      </c>
      <c r="P3030">
        <v>0</v>
      </c>
    </row>
    <row r="3031" spans="1:16" x14ac:dyDescent="0.3">
      <c r="A3031" t="s">
        <v>4811</v>
      </c>
      <c r="B3031" s="1">
        <v>46078.402083333334</v>
      </c>
      <c r="C3031" t="s">
        <v>12</v>
      </c>
      <c r="D3031" t="s">
        <v>22</v>
      </c>
      <c r="E3031" t="s">
        <v>9</v>
      </c>
      <c r="F3031" t="s">
        <v>33</v>
      </c>
      <c r="G3031">
        <v>0.40208333333333335</v>
      </c>
      <c r="H3031" s="1">
        <v>46078</v>
      </c>
      <c r="I3031">
        <v>2</v>
      </c>
      <c r="J3031">
        <v>1</v>
      </c>
      <c r="K3031">
        <v>4</v>
      </c>
      <c r="L3031">
        <v>4</v>
      </c>
      <c r="M3031" t="s">
        <v>5069</v>
      </c>
      <c r="N3031" t="s">
        <v>5069</v>
      </c>
      <c r="O3031">
        <v>1</v>
      </c>
      <c r="P3031">
        <v>1</v>
      </c>
    </row>
    <row r="3032" spans="1:16" x14ac:dyDescent="0.3">
      <c r="A3032" t="s">
        <v>4175</v>
      </c>
      <c r="B3032" s="1">
        <v>46078.420138888891</v>
      </c>
      <c r="C3032" t="s">
        <v>7</v>
      </c>
      <c r="D3032" t="s">
        <v>18</v>
      </c>
      <c r="E3032" t="s">
        <v>19</v>
      </c>
      <c r="F3032" t="s">
        <v>10</v>
      </c>
      <c r="G3032">
        <v>0.4201388888888889</v>
      </c>
      <c r="H3032" s="1">
        <v>46078</v>
      </c>
      <c r="I3032">
        <v>2</v>
      </c>
      <c r="J3032">
        <v>3</v>
      </c>
      <c r="K3032">
        <v>2</v>
      </c>
      <c r="L3032">
        <v>6</v>
      </c>
      <c r="M3032" t="s">
        <v>5071</v>
      </c>
      <c r="N3032" t="s">
        <v>5071</v>
      </c>
      <c r="O3032">
        <v>1</v>
      </c>
      <c r="P3032">
        <v>0</v>
      </c>
    </row>
    <row r="3033" spans="1:16" x14ac:dyDescent="0.3">
      <c r="A3033" t="s">
        <v>1012</v>
      </c>
      <c r="B3033" s="1">
        <v>46078.438888888886</v>
      </c>
      <c r="C3033" t="s">
        <v>26</v>
      </c>
      <c r="D3033" t="s">
        <v>22</v>
      </c>
      <c r="E3033" t="s">
        <v>31</v>
      </c>
      <c r="F3033" t="s">
        <v>10</v>
      </c>
      <c r="G3033">
        <v>0.43888888888888888</v>
      </c>
      <c r="H3033" s="1">
        <v>46078</v>
      </c>
      <c r="I3033">
        <v>2</v>
      </c>
      <c r="J3033">
        <v>3</v>
      </c>
      <c r="K3033">
        <v>2</v>
      </c>
      <c r="L3033">
        <v>6</v>
      </c>
      <c r="M3033" t="s">
        <v>5071</v>
      </c>
      <c r="N3033" t="s">
        <v>5071</v>
      </c>
      <c r="O3033">
        <v>1</v>
      </c>
      <c r="P3033">
        <v>0</v>
      </c>
    </row>
    <row r="3034" spans="1:16" x14ac:dyDescent="0.3">
      <c r="A3034" t="s">
        <v>3472</v>
      </c>
      <c r="B3034" s="1">
        <v>46078.44027777778</v>
      </c>
      <c r="C3034" t="s">
        <v>7</v>
      </c>
      <c r="D3034" t="s">
        <v>15</v>
      </c>
      <c r="E3034" t="s">
        <v>16</v>
      </c>
      <c r="F3034" t="s">
        <v>13</v>
      </c>
      <c r="G3034">
        <v>0.44027777777777777</v>
      </c>
      <c r="H3034" s="1">
        <v>46078</v>
      </c>
      <c r="I3034">
        <v>2</v>
      </c>
      <c r="J3034">
        <v>3</v>
      </c>
      <c r="K3034">
        <v>1</v>
      </c>
      <c r="L3034">
        <v>3</v>
      </c>
      <c r="M3034" t="s">
        <v>5069</v>
      </c>
      <c r="N3034" t="s">
        <v>5069</v>
      </c>
      <c r="O3034">
        <v>1</v>
      </c>
      <c r="P3034">
        <v>0</v>
      </c>
    </row>
    <row r="3035" spans="1:16" x14ac:dyDescent="0.3">
      <c r="A3035" t="s">
        <v>3145</v>
      </c>
      <c r="B3035" s="1">
        <v>46078.477777777778</v>
      </c>
      <c r="C3035" t="s">
        <v>26</v>
      </c>
      <c r="D3035" t="s">
        <v>18</v>
      </c>
      <c r="E3035" t="s">
        <v>31</v>
      </c>
      <c r="F3035" t="s">
        <v>10</v>
      </c>
      <c r="G3035">
        <v>0.4777777777777778</v>
      </c>
      <c r="H3035" s="1">
        <v>46078</v>
      </c>
      <c r="I3035">
        <v>2</v>
      </c>
      <c r="J3035">
        <v>3</v>
      </c>
      <c r="K3035">
        <v>2</v>
      </c>
      <c r="L3035">
        <v>6</v>
      </c>
      <c r="M3035" t="s">
        <v>5071</v>
      </c>
      <c r="N3035" t="s">
        <v>5071</v>
      </c>
      <c r="O3035">
        <v>1</v>
      </c>
      <c r="P3035">
        <v>0</v>
      </c>
    </row>
    <row r="3036" spans="1:16" x14ac:dyDescent="0.3">
      <c r="A3036" t="s">
        <v>759</v>
      </c>
      <c r="B3036" s="1">
        <v>46078.493750000001</v>
      </c>
      <c r="C3036" t="s">
        <v>40</v>
      </c>
      <c r="D3036" t="s">
        <v>18</v>
      </c>
      <c r="E3036" t="s">
        <v>16</v>
      </c>
      <c r="F3036" t="s">
        <v>20</v>
      </c>
      <c r="G3036">
        <v>0.49375000000000002</v>
      </c>
      <c r="H3036" s="1">
        <v>46078</v>
      </c>
      <c r="I3036">
        <v>2</v>
      </c>
      <c r="J3036">
        <v>5</v>
      </c>
      <c r="K3036">
        <v>2</v>
      </c>
      <c r="L3036">
        <v>10</v>
      </c>
      <c r="M3036" t="s">
        <v>5071</v>
      </c>
      <c r="N3036" t="s">
        <v>5071</v>
      </c>
      <c r="O3036">
        <v>1</v>
      </c>
      <c r="P3036">
        <v>0</v>
      </c>
    </row>
    <row r="3037" spans="1:16" x14ac:dyDescent="0.3">
      <c r="A3037" t="s">
        <v>849</v>
      </c>
      <c r="B3037" s="1">
        <v>46078.494444444441</v>
      </c>
      <c r="C3037" t="s">
        <v>7</v>
      </c>
      <c r="D3037" t="s">
        <v>8</v>
      </c>
      <c r="E3037" t="s">
        <v>19</v>
      </c>
      <c r="F3037" t="s">
        <v>10</v>
      </c>
      <c r="G3037">
        <v>0.49444444444444446</v>
      </c>
      <c r="H3037" s="1">
        <v>46078</v>
      </c>
      <c r="I3037">
        <v>2</v>
      </c>
      <c r="J3037">
        <v>3</v>
      </c>
      <c r="K3037">
        <v>2</v>
      </c>
      <c r="L3037">
        <v>6</v>
      </c>
      <c r="M3037" t="s">
        <v>5071</v>
      </c>
      <c r="N3037" t="s">
        <v>5071</v>
      </c>
      <c r="O3037">
        <v>1</v>
      </c>
      <c r="P3037">
        <v>0</v>
      </c>
    </row>
    <row r="3038" spans="1:16" x14ac:dyDescent="0.3">
      <c r="A3038" t="s">
        <v>4329</v>
      </c>
      <c r="B3038" s="1">
        <v>46078.518055555556</v>
      </c>
      <c r="C3038" t="s">
        <v>7</v>
      </c>
      <c r="D3038" t="s">
        <v>22</v>
      </c>
      <c r="E3038" t="s">
        <v>19</v>
      </c>
      <c r="F3038" t="s">
        <v>10</v>
      </c>
      <c r="G3038">
        <v>0.5180555555555556</v>
      </c>
      <c r="H3038" s="1">
        <v>46078</v>
      </c>
      <c r="I3038">
        <v>2</v>
      </c>
      <c r="J3038">
        <v>3</v>
      </c>
      <c r="K3038">
        <v>2</v>
      </c>
      <c r="L3038">
        <v>6</v>
      </c>
      <c r="M3038" t="s">
        <v>5071</v>
      </c>
      <c r="N3038" t="s">
        <v>5071</v>
      </c>
      <c r="O3038">
        <v>1</v>
      </c>
      <c r="P3038">
        <v>0</v>
      </c>
    </row>
    <row r="3039" spans="1:16" x14ac:dyDescent="0.3">
      <c r="A3039" t="s">
        <v>1095</v>
      </c>
      <c r="B3039" s="1">
        <v>46078.523611111108</v>
      </c>
      <c r="C3039" t="s">
        <v>7</v>
      </c>
      <c r="D3039" t="s">
        <v>15</v>
      </c>
      <c r="E3039" t="s">
        <v>19</v>
      </c>
      <c r="F3039" t="s">
        <v>20</v>
      </c>
      <c r="G3039">
        <v>0.52361111111111114</v>
      </c>
      <c r="H3039" s="1">
        <v>46078</v>
      </c>
      <c r="I3039">
        <v>2</v>
      </c>
      <c r="J3039">
        <v>3</v>
      </c>
      <c r="K3039">
        <v>2</v>
      </c>
      <c r="L3039">
        <v>6</v>
      </c>
      <c r="M3039" t="s">
        <v>5071</v>
      </c>
      <c r="N3039" t="s">
        <v>5071</v>
      </c>
      <c r="O3039">
        <v>1</v>
      </c>
      <c r="P3039">
        <v>0</v>
      </c>
    </row>
    <row r="3040" spans="1:16" x14ac:dyDescent="0.3">
      <c r="A3040" t="s">
        <v>4451</v>
      </c>
      <c r="B3040" s="1">
        <v>46078.525000000001</v>
      </c>
      <c r="C3040" t="s">
        <v>40</v>
      </c>
      <c r="D3040" t="s">
        <v>22</v>
      </c>
      <c r="E3040" t="s">
        <v>16</v>
      </c>
      <c r="F3040" t="s">
        <v>20</v>
      </c>
      <c r="G3040">
        <v>0.52500000000000002</v>
      </c>
      <c r="H3040" s="1">
        <v>46078</v>
      </c>
      <c r="I3040">
        <v>2</v>
      </c>
      <c r="J3040">
        <v>5</v>
      </c>
      <c r="K3040">
        <v>2</v>
      </c>
      <c r="L3040">
        <v>10</v>
      </c>
      <c r="M3040" t="s">
        <v>5071</v>
      </c>
      <c r="N3040" t="s">
        <v>5071</v>
      </c>
      <c r="O3040">
        <v>1</v>
      </c>
      <c r="P3040">
        <v>0</v>
      </c>
    </row>
    <row r="3041" spans="1:16" x14ac:dyDescent="0.3">
      <c r="A3041" t="s">
        <v>1508</v>
      </c>
      <c r="B3041" s="1">
        <v>46078.526388888888</v>
      </c>
      <c r="C3041" t="s">
        <v>7</v>
      </c>
      <c r="D3041" t="s">
        <v>8</v>
      </c>
      <c r="E3041" t="s">
        <v>16</v>
      </c>
      <c r="F3041" t="s">
        <v>33</v>
      </c>
      <c r="G3041">
        <v>0.52638888888888891</v>
      </c>
      <c r="H3041" s="1">
        <v>46078</v>
      </c>
      <c r="I3041">
        <v>2</v>
      </c>
      <c r="J3041">
        <v>3</v>
      </c>
      <c r="K3041">
        <v>4</v>
      </c>
      <c r="L3041">
        <v>12</v>
      </c>
      <c r="M3041" t="s">
        <v>5073</v>
      </c>
      <c r="N3041" t="s">
        <v>5073</v>
      </c>
      <c r="O3041">
        <v>1</v>
      </c>
      <c r="P3041">
        <v>1</v>
      </c>
    </row>
    <row r="3042" spans="1:16" x14ac:dyDescent="0.3">
      <c r="A3042" t="s">
        <v>3299</v>
      </c>
      <c r="B3042" s="1">
        <v>46078.540277777778</v>
      </c>
      <c r="C3042" t="s">
        <v>47</v>
      </c>
      <c r="D3042" t="s">
        <v>8</v>
      </c>
      <c r="E3042" t="s">
        <v>9</v>
      </c>
      <c r="F3042" t="s">
        <v>10</v>
      </c>
      <c r="G3042">
        <v>0.54027777777777775</v>
      </c>
      <c r="H3042" s="1">
        <v>46078</v>
      </c>
      <c r="I3042">
        <v>2</v>
      </c>
      <c r="J3042">
        <v>1</v>
      </c>
      <c r="K3042">
        <v>2</v>
      </c>
      <c r="L3042">
        <v>2</v>
      </c>
      <c r="M3042" t="s">
        <v>5069</v>
      </c>
      <c r="N3042" t="s">
        <v>5069</v>
      </c>
      <c r="O3042">
        <v>1</v>
      </c>
      <c r="P3042">
        <v>0</v>
      </c>
    </row>
    <row r="3043" spans="1:16" x14ac:dyDescent="0.3">
      <c r="A3043" t="s">
        <v>4584</v>
      </c>
      <c r="B3043" s="1">
        <v>46078.553472222222</v>
      </c>
      <c r="C3043" t="s">
        <v>40</v>
      </c>
      <c r="D3043" t="s">
        <v>15</v>
      </c>
      <c r="E3043" t="s">
        <v>16</v>
      </c>
      <c r="F3043" t="s">
        <v>10</v>
      </c>
      <c r="G3043">
        <v>0.55347222222222225</v>
      </c>
      <c r="H3043" s="1">
        <v>46078</v>
      </c>
      <c r="I3043">
        <v>2</v>
      </c>
      <c r="J3043">
        <v>5</v>
      </c>
      <c r="K3043">
        <v>2</v>
      </c>
      <c r="L3043">
        <v>10</v>
      </c>
      <c r="M3043" t="s">
        <v>5071</v>
      </c>
      <c r="N3043" t="s">
        <v>5071</v>
      </c>
      <c r="O3043">
        <v>1</v>
      </c>
      <c r="P3043">
        <v>0</v>
      </c>
    </row>
    <row r="3044" spans="1:16" x14ac:dyDescent="0.3">
      <c r="A3044" t="s">
        <v>387</v>
      </c>
      <c r="B3044" s="1">
        <v>46078.557638888888</v>
      </c>
      <c r="C3044" t="s">
        <v>47</v>
      </c>
      <c r="D3044" t="s">
        <v>15</v>
      </c>
      <c r="E3044" t="s">
        <v>16</v>
      </c>
      <c r="F3044" t="s">
        <v>10</v>
      </c>
      <c r="G3044">
        <v>0.55763888888888891</v>
      </c>
      <c r="H3044" s="1">
        <v>46078</v>
      </c>
      <c r="I3044">
        <v>2</v>
      </c>
      <c r="J3044">
        <v>1</v>
      </c>
      <c r="K3044">
        <v>2</v>
      </c>
      <c r="L3044">
        <v>2</v>
      </c>
      <c r="M3044" t="s">
        <v>5069</v>
      </c>
      <c r="N3044" t="s">
        <v>5069</v>
      </c>
      <c r="O3044">
        <v>1</v>
      </c>
      <c r="P3044">
        <v>0</v>
      </c>
    </row>
    <row r="3045" spans="1:16" x14ac:dyDescent="0.3">
      <c r="A3045" t="s">
        <v>1604</v>
      </c>
      <c r="B3045" s="1">
        <v>46078.62222222222</v>
      </c>
      <c r="C3045" t="s">
        <v>7</v>
      </c>
      <c r="D3045" t="s">
        <v>22</v>
      </c>
      <c r="E3045" t="s">
        <v>19</v>
      </c>
      <c r="F3045" t="s">
        <v>20</v>
      </c>
      <c r="G3045">
        <v>0.62222222222222223</v>
      </c>
      <c r="H3045" s="1">
        <v>46078</v>
      </c>
      <c r="I3045">
        <v>2</v>
      </c>
      <c r="J3045">
        <v>3</v>
      </c>
      <c r="K3045">
        <v>2</v>
      </c>
      <c r="L3045">
        <v>6</v>
      </c>
      <c r="M3045" t="s">
        <v>5071</v>
      </c>
      <c r="N3045" t="s">
        <v>5071</v>
      </c>
      <c r="O3045">
        <v>1</v>
      </c>
      <c r="P3045">
        <v>0</v>
      </c>
    </row>
    <row r="3046" spans="1:16" x14ac:dyDescent="0.3">
      <c r="A3046" t="s">
        <v>863</v>
      </c>
      <c r="B3046" s="1">
        <v>46078.631249999999</v>
      </c>
      <c r="C3046" t="s">
        <v>47</v>
      </c>
      <c r="D3046" t="s">
        <v>22</v>
      </c>
      <c r="E3046" t="s">
        <v>31</v>
      </c>
      <c r="F3046" t="s">
        <v>10</v>
      </c>
      <c r="G3046">
        <v>0.63124999999999998</v>
      </c>
      <c r="H3046" s="1">
        <v>46078</v>
      </c>
      <c r="I3046">
        <v>2</v>
      </c>
      <c r="J3046">
        <v>1</v>
      </c>
      <c r="K3046">
        <v>2</v>
      </c>
      <c r="L3046">
        <v>2</v>
      </c>
      <c r="M3046" t="s">
        <v>5069</v>
      </c>
      <c r="N3046" t="s">
        <v>5069</v>
      </c>
      <c r="O3046">
        <v>1</v>
      </c>
      <c r="P3046">
        <v>0</v>
      </c>
    </row>
    <row r="3047" spans="1:16" x14ac:dyDescent="0.3">
      <c r="A3047" t="s">
        <v>2777</v>
      </c>
      <c r="B3047" s="1">
        <v>46078.648611111108</v>
      </c>
      <c r="C3047" t="s">
        <v>7</v>
      </c>
      <c r="D3047" t="s">
        <v>18</v>
      </c>
      <c r="E3047" t="s">
        <v>19</v>
      </c>
      <c r="F3047" t="s">
        <v>10</v>
      </c>
      <c r="G3047">
        <v>0.64861111111111114</v>
      </c>
      <c r="H3047" s="1">
        <v>46078</v>
      </c>
      <c r="I3047">
        <v>2</v>
      </c>
      <c r="J3047">
        <v>3</v>
      </c>
      <c r="K3047">
        <v>2</v>
      </c>
      <c r="L3047">
        <v>6</v>
      </c>
      <c r="M3047" t="s">
        <v>5071</v>
      </c>
      <c r="N3047" t="s">
        <v>5071</v>
      </c>
      <c r="O3047">
        <v>1</v>
      </c>
      <c r="P3047">
        <v>0</v>
      </c>
    </row>
    <row r="3048" spans="1:16" x14ac:dyDescent="0.3">
      <c r="A3048" t="s">
        <v>1072</v>
      </c>
      <c r="B3048" s="1">
        <v>46078.665972222225</v>
      </c>
      <c r="C3048" t="s">
        <v>7</v>
      </c>
      <c r="D3048" t="s">
        <v>8</v>
      </c>
      <c r="E3048" t="s">
        <v>16</v>
      </c>
      <c r="F3048" t="s">
        <v>10</v>
      </c>
      <c r="G3048">
        <v>0.66597222222222219</v>
      </c>
      <c r="H3048" s="1">
        <v>46078</v>
      </c>
      <c r="I3048">
        <v>2</v>
      </c>
      <c r="J3048">
        <v>3</v>
      </c>
      <c r="K3048">
        <v>2</v>
      </c>
      <c r="L3048">
        <v>6</v>
      </c>
      <c r="M3048" t="s">
        <v>5071</v>
      </c>
      <c r="N3048" t="s">
        <v>5071</v>
      </c>
      <c r="O3048">
        <v>1</v>
      </c>
      <c r="P3048">
        <v>0</v>
      </c>
    </row>
    <row r="3049" spans="1:16" x14ac:dyDescent="0.3">
      <c r="A3049" t="s">
        <v>2492</v>
      </c>
      <c r="B3049" s="1">
        <v>46078.709027777775</v>
      </c>
      <c r="C3049" t="s">
        <v>47</v>
      </c>
      <c r="D3049" t="s">
        <v>18</v>
      </c>
      <c r="E3049" t="s">
        <v>9</v>
      </c>
      <c r="F3049" t="s">
        <v>20</v>
      </c>
      <c r="G3049">
        <v>0.70902777777777781</v>
      </c>
      <c r="H3049" s="1">
        <v>46078</v>
      </c>
      <c r="I3049">
        <v>2</v>
      </c>
      <c r="J3049">
        <v>1</v>
      </c>
      <c r="K3049">
        <v>2</v>
      </c>
      <c r="L3049">
        <v>2</v>
      </c>
      <c r="M3049" t="s">
        <v>5069</v>
      </c>
      <c r="N3049" t="s">
        <v>5069</v>
      </c>
      <c r="O3049">
        <v>1</v>
      </c>
      <c r="P3049">
        <v>0</v>
      </c>
    </row>
    <row r="3050" spans="1:16" x14ac:dyDescent="0.3">
      <c r="A3050" t="s">
        <v>2947</v>
      </c>
      <c r="B3050" s="1">
        <v>46078.73333333333</v>
      </c>
      <c r="C3050" t="s">
        <v>26</v>
      </c>
      <c r="D3050" t="s">
        <v>18</v>
      </c>
      <c r="E3050" t="s">
        <v>31</v>
      </c>
      <c r="F3050" t="s">
        <v>13</v>
      </c>
      <c r="G3050">
        <v>0.73333333333333328</v>
      </c>
      <c r="H3050" s="1">
        <v>46078</v>
      </c>
      <c r="I3050">
        <v>2</v>
      </c>
      <c r="J3050">
        <v>3</v>
      </c>
      <c r="K3050">
        <v>1</v>
      </c>
      <c r="L3050">
        <v>3</v>
      </c>
      <c r="M3050" t="s">
        <v>5069</v>
      </c>
      <c r="N3050" t="s">
        <v>5069</v>
      </c>
      <c r="O3050">
        <v>1</v>
      </c>
      <c r="P3050">
        <v>0</v>
      </c>
    </row>
    <row r="3051" spans="1:16" x14ac:dyDescent="0.3">
      <c r="A3051" t="s">
        <v>2306</v>
      </c>
      <c r="B3051" s="1">
        <v>46078.736805555556</v>
      </c>
      <c r="C3051" t="s">
        <v>47</v>
      </c>
      <c r="D3051" t="s">
        <v>18</v>
      </c>
      <c r="E3051" t="s">
        <v>31</v>
      </c>
      <c r="F3051" t="s">
        <v>20</v>
      </c>
      <c r="G3051">
        <v>0.7368055555555556</v>
      </c>
      <c r="H3051" s="1">
        <v>46078</v>
      </c>
      <c r="I3051">
        <v>2</v>
      </c>
      <c r="J3051">
        <v>1</v>
      </c>
      <c r="K3051">
        <v>2</v>
      </c>
      <c r="L3051">
        <v>2</v>
      </c>
      <c r="M3051" t="s">
        <v>5069</v>
      </c>
      <c r="N3051" t="s">
        <v>5069</v>
      </c>
      <c r="O3051">
        <v>1</v>
      </c>
      <c r="P3051">
        <v>0</v>
      </c>
    </row>
    <row r="3052" spans="1:16" x14ac:dyDescent="0.3">
      <c r="A3052" t="s">
        <v>4392</v>
      </c>
      <c r="B3052" s="1">
        <v>46078.738194444442</v>
      </c>
      <c r="C3052" t="s">
        <v>26</v>
      </c>
      <c r="D3052" t="s">
        <v>8</v>
      </c>
      <c r="E3052" t="s">
        <v>9</v>
      </c>
      <c r="F3052" t="s">
        <v>13</v>
      </c>
      <c r="G3052">
        <v>0.73819444444444449</v>
      </c>
      <c r="H3052" s="1">
        <v>46078</v>
      </c>
      <c r="I3052">
        <v>2</v>
      </c>
      <c r="J3052">
        <v>3</v>
      </c>
      <c r="K3052">
        <v>1</v>
      </c>
      <c r="L3052">
        <v>3</v>
      </c>
      <c r="M3052" t="s">
        <v>5069</v>
      </c>
      <c r="N3052" t="s">
        <v>5069</v>
      </c>
      <c r="O3052">
        <v>1</v>
      </c>
      <c r="P3052">
        <v>0</v>
      </c>
    </row>
    <row r="3053" spans="1:16" x14ac:dyDescent="0.3">
      <c r="A3053" t="s">
        <v>2657</v>
      </c>
      <c r="B3053" s="1">
        <v>46078.738194444442</v>
      </c>
      <c r="C3053" t="s">
        <v>7</v>
      </c>
      <c r="D3053" t="s">
        <v>18</v>
      </c>
      <c r="E3053" t="s">
        <v>19</v>
      </c>
      <c r="F3053" t="s">
        <v>13</v>
      </c>
      <c r="G3053">
        <v>0.73819444444444449</v>
      </c>
      <c r="H3053" s="1">
        <v>46078</v>
      </c>
      <c r="I3053">
        <v>2</v>
      </c>
      <c r="J3053">
        <v>3</v>
      </c>
      <c r="K3053">
        <v>1</v>
      </c>
      <c r="L3053">
        <v>3</v>
      </c>
      <c r="M3053" t="s">
        <v>5069</v>
      </c>
      <c r="N3053" t="s">
        <v>5069</v>
      </c>
      <c r="O3053">
        <v>1</v>
      </c>
      <c r="P3053">
        <v>0</v>
      </c>
    </row>
    <row r="3054" spans="1:16" x14ac:dyDescent="0.3">
      <c r="A3054" t="s">
        <v>1254</v>
      </c>
      <c r="B3054" s="1">
        <v>46078.75</v>
      </c>
      <c r="C3054" t="s">
        <v>26</v>
      </c>
      <c r="D3054" t="s">
        <v>22</v>
      </c>
      <c r="E3054" t="s">
        <v>31</v>
      </c>
      <c r="F3054" t="s">
        <v>13</v>
      </c>
      <c r="G3054">
        <v>0.75</v>
      </c>
      <c r="H3054" s="1">
        <v>46078</v>
      </c>
      <c r="I3054">
        <v>2</v>
      </c>
      <c r="J3054">
        <v>3</v>
      </c>
      <c r="K3054">
        <v>1</v>
      </c>
      <c r="L3054">
        <v>3</v>
      </c>
      <c r="M3054" t="s">
        <v>5069</v>
      </c>
      <c r="N3054" t="s">
        <v>5069</v>
      </c>
      <c r="O3054">
        <v>1</v>
      </c>
      <c r="P3054">
        <v>0</v>
      </c>
    </row>
    <row r="3055" spans="1:16" x14ac:dyDescent="0.3">
      <c r="A3055" t="s">
        <v>198</v>
      </c>
      <c r="B3055" s="1">
        <v>46078.809027777781</v>
      </c>
      <c r="C3055" t="s">
        <v>35</v>
      </c>
      <c r="D3055" t="s">
        <v>15</v>
      </c>
      <c r="E3055" t="s">
        <v>9</v>
      </c>
      <c r="F3055" t="s">
        <v>33</v>
      </c>
      <c r="G3055">
        <v>0.80902777777777779</v>
      </c>
      <c r="H3055" s="1">
        <v>46078</v>
      </c>
      <c r="I3055">
        <v>2</v>
      </c>
      <c r="J3055">
        <v>1</v>
      </c>
      <c r="K3055">
        <v>4</v>
      </c>
      <c r="L3055">
        <v>4</v>
      </c>
      <c r="M3055" t="s">
        <v>5069</v>
      </c>
      <c r="N3055" t="s">
        <v>5069</v>
      </c>
      <c r="O3055">
        <v>1</v>
      </c>
      <c r="P3055">
        <v>1</v>
      </c>
    </row>
    <row r="3056" spans="1:16" x14ac:dyDescent="0.3">
      <c r="A3056" t="s">
        <v>3531</v>
      </c>
      <c r="B3056" s="1">
        <v>46078.865972222222</v>
      </c>
      <c r="C3056" t="s">
        <v>7</v>
      </c>
      <c r="D3056" t="s">
        <v>18</v>
      </c>
      <c r="E3056" t="s">
        <v>19</v>
      </c>
      <c r="F3056" t="s">
        <v>13</v>
      </c>
      <c r="G3056">
        <v>0.86597222222222225</v>
      </c>
      <c r="H3056" s="1">
        <v>46078</v>
      </c>
      <c r="I3056">
        <v>2</v>
      </c>
      <c r="J3056">
        <v>3</v>
      </c>
      <c r="K3056">
        <v>1</v>
      </c>
      <c r="L3056">
        <v>3</v>
      </c>
      <c r="M3056" t="s">
        <v>5069</v>
      </c>
      <c r="N3056" t="s">
        <v>5069</v>
      </c>
      <c r="O3056">
        <v>1</v>
      </c>
      <c r="P3056">
        <v>0</v>
      </c>
    </row>
    <row r="3057" spans="1:16" x14ac:dyDescent="0.3">
      <c r="A3057" t="s">
        <v>5018</v>
      </c>
      <c r="B3057" s="1">
        <v>46078.890277777777</v>
      </c>
      <c r="C3057" t="s">
        <v>40</v>
      </c>
      <c r="D3057" t="s">
        <v>22</v>
      </c>
      <c r="E3057" t="s">
        <v>16</v>
      </c>
      <c r="F3057" t="s">
        <v>53</v>
      </c>
      <c r="G3057">
        <v>0.89027777777777772</v>
      </c>
      <c r="H3057" s="1">
        <v>46078</v>
      </c>
      <c r="I3057">
        <v>2</v>
      </c>
      <c r="J3057">
        <v>5</v>
      </c>
      <c r="K3057">
        <v>5</v>
      </c>
      <c r="L3057">
        <v>25</v>
      </c>
      <c r="M3057" t="s">
        <v>5075</v>
      </c>
      <c r="N3057" t="s">
        <v>5076</v>
      </c>
      <c r="O3057">
        <v>1</v>
      </c>
      <c r="P3057">
        <v>1</v>
      </c>
    </row>
    <row r="3058" spans="1:16" x14ac:dyDescent="0.3">
      <c r="A3058" t="s">
        <v>4924</v>
      </c>
      <c r="B3058" s="1">
        <v>46078.909722222219</v>
      </c>
      <c r="C3058" t="s">
        <v>47</v>
      </c>
      <c r="D3058" t="s">
        <v>8</v>
      </c>
      <c r="E3058" t="s">
        <v>9</v>
      </c>
      <c r="F3058" t="s">
        <v>33</v>
      </c>
      <c r="G3058">
        <v>0.90972222222222221</v>
      </c>
      <c r="H3058" s="1">
        <v>46078</v>
      </c>
      <c r="I3058">
        <v>2</v>
      </c>
      <c r="J3058">
        <v>1</v>
      </c>
      <c r="K3058">
        <v>4</v>
      </c>
      <c r="L3058">
        <v>4</v>
      </c>
      <c r="M3058" t="s">
        <v>5069</v>
      </c>
      <c r="N3058" t="s">
        <v>5069</v>
      </c>
      <c r="O3058">
        <v>1</v>
      </c>
      <c r="P3058">
        <v>1</v>
      </c>
    </row>
    <row r="3059" spans="1:16" x14ac:dyDescent="0.3">
      <c r="A3059" t="s">
        <v>878</v>
      </c>
      <c r="B3059" s="1">
        <v>46078.922222222223</v>
      </c>
      <c r="C3059" t="s">
        <v>35</v>
      </c>
      <c r="D3059" t="s">
        <v>18</v>
      </c>
      <c r="E3059" t="s">
        <v>19</v>
      </c>
      <c r="F3059" t="s">
        <v>20</v>
      </c>
      <c r="G3059">
        <v>0.92222222222222228</v>
      </c>
      <c r="H3059" s="1">
        <v>46078</v>
      </c>
      <c r="I3059">
        <v>2</v>
      </c>
      <c r="J3059">
        <v>1</v>
      </c>
      <c r="K3059">
        <v>2</v>
      </c>
      <c r="L3059">
        <v>2</v>
      </c>
      <c r="M3059" t="s">
        <v>5069</v>
      </c>
      <c r="N3059" t="s">
        <v>5069</v>
      </c>
      <c r="O3059">
        <v>1</v>
      </c>
      <c r="P3059">
        <v>0</v>
      </c>
    </row>
    <row r="3060" spans="1:16" x14ac:dyDescent="0.3">
      <c r="A3060" t="s">
        <v>3782</v>
      </c>
      <c r="B3060" s="1">
        <v>46078.942361111112</v>
      </c>
      <c r="C3060" t="s">
        <v>12</v>
      </c>
      <c r="D3060" t="s">
        <v>15</v>
      </c>
      <c r="E3060" t="s">
        <v>16</v>
      </c>
      <c r="F3060" t="s">
        <v>33</v>
      </c>
      <c r="G3060">
        <v>0.94236111111111109</v>
      </c>
      <c r="H3060" s="1">
        <v>46078</v>
      </c>
      <c r="I3060">
        <v>2</v>
      </c>
      <c r="J3060">
        <v>1</v>
      </c>
      <c r="K3060">
        <v>4</v>
      </c>
      <c r="L3060">
        <v>4</v>
      </c>
      <c r="M3060" t="s">
        <v>5069</v>
      </c>
      <c r="N3060" t="s">
        <v>5069</v>
      </c>
      <c r="O3060">
        <v>1</v>
      </c>
      <c r="P3060">
        <v>1</v>
      </c>
    </row>
    <row r="3061" spans="1:16" x14ac:dyDescent="0.3">
      <c r="A3061" t="s">
        <v>4459</v>
      </c>
      <c r="B3061" s="1">
        <v>46078.943055555559</v>
      </c>
      <c r="C3061" t="s">
        <v>40</v>
      </c>
      <c r="D3061" t="s">
        <v>22</v>
      </c>
      <c r="E3061" t="s">
        <v>16</v>
      </c>
      <c r="F3061" t="s">
        <v>10</v>
      </c>
      <c r="G3061">
        <v>0.94305555555555554</v>
      </c>
      <c r="H3061" s="1">
        <v>46078</v>
      </c>
      <c r="I3061">
        <v>2</v>
      </c>
      <c r="J3061">
        <v>5</v>
      </c>
      <c r="K3061">
        <v>2</v>
      </c>
      <c r="L3061">
        <v>10</v>
      </c>
      <c r="M3061" t="s">
        <v>5071</v>
      </c>
      <c r="N3061" t="s">
        <v>5071</v>
      </c>
      <c r="O3061">
        <v>1</v>
      </c>
      <c r="P3061">
        <v>0</v>
      </c>
    </row>
    <row r="3062" spans="1:16" x14ac:dyDescent="0.3">
      <c r="A3062" t="s">
        <v>4165</v>
      </c>
      <c r="B3062" s="1">
        <v>46078.967361111114</v>
      </c>
      <c r="C3062" t="s">
        <v>7</v>
      </c>
      <c r="D3062" t="s">
        <v>8</v>
      </c>
      <c r="E3062" t="s">
        <v>19</v>
      </c>
      <c r="F3062" t="s">
        <v>20</v>
      </c>
      <c r="G3062">
        <v>0.96736111111111112</v>
      </c>
      <c r="H3062" s="1">
        <v>46078</v>
      </c>
      <c r="I3062">
        <v>2</v>
      </c>
      <c r="J3062">
        <v>3</v>
      </c>
      <c r="K3062">
        <v>2</v>
      </c>
      <c r="L3062">
        <v>6</v>
      </c>
      <c r="M3062" t="s">
        <v>5071</v>
      </c>
      <c r="N3062" t="s">
        <v>5071</v>
      </c>
      <c r="O3062">
        <v>1</v>
      </c>
      <c r="P3062">
        <v>0</v>
      </c>
    </row>
    <row r="3063" spans="1:16" x14ac:dyDescent="0.3">
      <c r="A3063" t="s">
        <v>2608</v>
      </c>
      <c r="B3063" s="1">
        <v>46078.984027777777</v>
      </c>
      <c r="C3063" t="s">
        <v>7</v>
      </c>
      <c r="D3063" t="s">
        <v>15</v>
      </c>
      <c r="E3063" t="s">
        <v>19</v>
      </c>
      <c r="F3063" t="s">
        <v>10</v>
      </c>
      <c r="G3063">
        <v>0.98402777777777772</v>
      </c>
      <c r="H3063" s="1">
        <v>46078</v>
      </c>
      <c r="I3063">
        <v>2</v>
      </c>
      <c r="J3063">
        <v>3</v>
      </c>
      <c r="K3063">
        <v>2</v>
      </c>
      <c r="L3063">
        <v>6</v>
      </c>
      <c r="M3063" t="s">
        <v>5071</v>
      </c>
      <c r="N3063" t="s">
        <v>5071</v>
      </c>
      <c r="O3063">
        <v>1</v>
      </c>
      <c r="P3063">
        <v>0</v>
      </c>
    </row>
    <row r="3064" spans="1:16" x14ac:dyDescent="0.3">
      <c r="A3064" t="s">
        <v>2798</v>
      </c>
      <c r="B3064" s="1">
        <v>46078.990972222222</v>
      </c>
      <c r="C3064" t="s">
        <v>7</v>
      </c>
      <c r="D3064" t="s">
        <v>15</v>
      </c>
      <c r="E3064" t="s">
        <v>19</v>
      </c>
      <c r="F3064" t="s">
        <v>20</v>
      </c>
      <c r="G3064">
        <v>0.99097222222222225</v>
      </c>
      <c r="H3064" s="1">
        <v>46078</v>
      </c>
      <c r="I3064">
        <v>2</v>
      </c>
      <c r="J3064">
        <v>3</v>
      </c>
      <c r="K3064">
        <v>2</v>
      </c>
      <c r="L3064">
        <v>6</v>
      </c>
      <c r="M3064" t="s">
        <v>5071</v>
      </c>
      <c r="N3064" t="s">
        <v>5071</v>
      </c>
      <c r="O3064">
        <v>1</v>
      </c>
      <c r="P3064">
        <v>0</v>
      </c>
    </row>
    <row r="3065" spans="1:16" x14ac:dyDescent="0.3">
      <c r="A3065" t="s">
        <v>89</v>
      </c>
      <c r="B3065" s="1">
        <v>46078.998611111114</v>
      </c>
      <c r="C3065" t="s">
        <v>7</v>
      </c>
      <c r="D3065" t="s">
        <v>8</v>
      </c>
      <c r="E3065" t="s">
        <v>19</v>
      </c>
      <c r="F3065" t="s">
        <v>13</v>
      </c>
      <c r="G3065">
        <v>0.99861111111111112</v>
      </c>
      <c r="H3065" s="1">
        <v>46078</v>
      </c>
      <c r="I3065">
        <v>2</v>
      </c>
      <c r="J3065">
        <v>3</v>
      </c>
      <c r="K3065">
        <v>1</v>
      </c>
      <c r="L3065">
        <v>3</v>
      </c>
      <c r="M3065" t="s">
        <v>5069</v>
      </c>
      <c r="N3065" t="s">
        <v>5069</v>
      </c>
      <c r="O3065">
        <v>1</v>
      </c>
      <c r="P3065">
        <v>0</v>
      </c>
    </row>
    <row r="3066" spans="1:16" x14ac:dyDescent="0.3">
      <c r="A3066" t="s">
        <v>2446</v>
      </c>
      <c r="B3066" s="1">
        <v>46079.027083333334</v>
      </c>
      <c r="C3066" t="s">
        <v>7</v>
      </c>
      <c r="D3066" t="s">
        <v>15</v>
      </c>
      <c r="E3066" t="s">
        <v>19</v>
      </c>
      <c r="F3066" t="s">
        <v>10</v>
      </c>
      <c r="G3066">
        <v>2.7083333333333334E-2</v>
      </c>
      <c r="H3066" s="1">
        <v>46079</v>
      </c>
      <c r="I3066">
        <v>2</v>
      </c>
      <c r="J3066">
        <v>3</v>
      </c>
      <c r="K3066">
        <v>2</v>
      </c>
      <c r="L3066">
        <v>6</v>
      </c>
      <c r="M3066" t="s">
        <v>5071</v>
      </c>
      <c r="N3066" t="s">
        <v>5071</v>
      </c>
      <c r="O3066">
        <v>1</v>
      </c>
      <c r="P3066">
        <v>0</v>
      </c>
    </row>
    <row r="3067" spans="1:16" x14ac:dyDescent="0.3">
      <c r="A3067" t="s">
        <v>2684</v>
      </c>
      <c r="B3067" s="1">
        <v>46079.033333333333</v>
      </c>
      <c r="C3067" t="s">
        <v>7</v>
      </c>
      <c r="D3067" t="s">
        <v>22</v>
      </c>
      <c r="E3067" t="s">
        <v>31</v>
      </c>
      <c r="F3067" t="s">
        <v>20</v>
      </c>
      <c r="G3067">
        <v>3.3333333333333333E-2</v>
      </c>
      <c r="H3067" s="1">
        <v>46079</v>
      </c>
      <c r="I3067">
        <v>2</v>
      </c>
      <c r="J3067">
        <v>3</v>
      </c>
      <c r="K3067">
        <v>2</v>
      </c>
      <c r="L3067">
        <v>6</v>
      </c>
      <c r="M3067" t="s">
        <v>5071</v>
      </c>
      <c r="N3067" t="s">
        <v>5071</v>
      </c>
      <c r="O3067">
        <v>1</v>
      </c>
      <c r="P3067">
        <v>0</v>
      </c>
    </row>
    <row r="3068" spans="1:16" x14ac:dyDescent="0.3">
      <c r="A3068" t="s">
        <v>4737</v>
      </c>
      <c r="B3068" s="1">
        <v>46079.038888888892</v>
      </c>
      <c r="C3068" t="s">
        <v>47</v>
      </c>
      <c r="D3068" t="s">
        <v>8</v>
      </c>
      <c r="E3068" t="s">
        <v>16</v>
      </c>
      <c r="F3068" t="s">
        <v>33</v>
      </c>
      <c r="G3068">
        <v>3.888888888888889E-2</v>
      </c>
      <c r="H3068" s="1">
        <v>46079</v>
      </c>
      <c r="I3068">
        <v>2</v>
      </c>
      <c r="J3068">
        <v>1</v>
      </c>
      <c r="K3068">
        <v>4</v>
      </c>
      <c r="L3068">
        <v>4</v>
      </c>
      <c r="M3068" t="s">
        <v>5069</v>
      </c>
      <c r="N3068" t="s">
        <v>5069</v>
      </c>
      <c r="O3068">
        <v>1</v>
      </c>
      <c r="P3068">
        <v>1</v>
      </c>
    </row>
    <row r="3069" spans="1:16" x14ac:dyDescent="0.3">
      <c r="A3069" t="s">
        <v>620</v>
      </c>
      <c r="B3069" s="1">
        <v>46079.058333333334</v>
      </c>
      <c r="C3069" t="s">
        <v>7</v>
      </c>
      <c r="D3069" t="s">
        <v>15</v>
      </c>
      <c r="E3069" t="s">
        <v>19</v>
      </c>
      <c r="F3069" t="s">
        <v>20</v>
      </c>
      <c r="G3069">
        <v>5.8333333333333334E-2</v>
      </c>
      <c r="H3069" s="1">
        <v>46079</v>
      </c>
      <c r="I3069">
        <v>2</v>
      </c>
      <c r="J3069">
        <v>3</v>
      </c>
      <c r="K3069">
        <v>2</v>
      </c>
      <c r="L3069">
        <v>6</v>
      </c>
      <c r="M3069" t="s">
        <v>5071</v>
      </c>
      <c r="N3069" t="s">
        <v>5071</v>
      </c>
      <c r="O3069">
        <v>1</v>
      </c>
      <c r="P3069">
        <v>0</v>
      </c>
    </row>
    <row r="3070" spans="1:16" x14ac:dyDescent="0.3">
      <c r="A3070" t="s">
        <v>2678</v>
      </c>
      <c r="B3070" s="1">
        <v>46079.065972222219</v>
      </c>
      <c r="C3070" t="s">
        <v>7</v>
      </c>
      <c r="D3070" t="s">
        <v>8</v>
      </c>
      <c r="E3070" t="s">
        <v>19</v>
      </c>
      <c r="F3070" t="s">
        <v>20</v>
      </c>
      <c r="G3070">
        <v>6.5972222222222224E-2</v>
      </c>
      <c r="H3070" s="1">
        <v>46079</v>
      </c>
      <c r="I3070">
        <v>2</v>
      </c>
      <c r="J3070">
        <v>3</v>
      </c>
      <c r="K3070">
        <v>2</v>
      </c>
      <c r="L3070">
        <v>6</v>
      </c>
      <c r="M3070" t="s">
        <v>5071</v>
      </c>
      <c r="N3070" t="s">
        <v>5071</v>
      </c>
      <c r="O3070">
        <v>1</v>
      </c>
      <c r="P3070">
        <v>0</v>
      </c>
    </row>
    <row r="3071" spans="1:16" x14ac:dyDescent="0.3">
      <c r="A3071" t="s">
        <v>3602</v>
      </c>
      <c r="B3071" s="1">
        <v>46079.066666666666</v>
      </c>
      <c r="C3071" t="s">
        <v>7</v>
      </c>
      <c r="D3071" t="s">
        <v>15</v>
      </c>
      <c r="E3071" t="s">
        <v>19</v>
      </c>
      <c r="F3071" t="s">
        <v>20</v>
      </c>
      <c r="G3071">
        <v>6.6666666666666666E-2</v>
      </c>
      <c r="H3071" s="1">
        <v>46079</v>
      </c>
      <c r="I3071">
        <v>2</v>
      </c>
      <c r="J3071">
        <v>3</v>
      </c>
      <c r="K3071">
        <v>2</v>
      </c>
      <c r="L3071">
        <v>6</v>
      </c>
      <c r="M3071" t="s">
        <v>5071</v>
      </c>
      <c r="N3071" t="s">
        <v>5071</v>
      </c>
      <c r="O3071">
        <v>1</v>
      </c>
      <c r="P3071">
        <v>0</v>
      </c>
    </row>
    <row r="3072" spans="1:16" x14ac:dyDescent="0.3">
      <c r="A3072" t="s">
        <v>1455</v>
      </c>
      <c r="B3072" s="1">
        <v>46079.109027777777</v>
      </c>
      <c r="C3072" t="s">
        <v>7</v>
      </c>
      <c r="D3072" t="s">
        <v>22</v>
      </c>
      <c r="E3072" t="s">
        <v>19</v>
      </c>
      <c r="F3072" t="s">
        <v>20</v>
      </c>
      <c r="G3072">
        <v>0.10902777777777778</v>
      </c>
      <c r="H3072" s="1">
        <v>46079</v>
      </c>
      <c r="I3072">
        <v>2</v>
      </c>
      <c r="J3072">
        <v>3</v>
      </c>
      <c r="K3072">
        <v>2</v>
      </c>
      <c r="L3072">
        <v>6</v>
      </c>
      <c r="M3072" t="s">
        <v>5071</v>
      </c>
      <c r="N3072" t="s">
        <v>5071</v>
      </c>
      <c r="O3072">
        <v>1</v>
      </c>
      <c r="P3072">
        <v>0</v>
      </c>
    </row>
    <row r="3073" spans="1:16" x14ac:dyDescent="0.3">
      <c r="A3073" t="s">
        <v>712</v>
      </c>
      <c r="B3073" s="1">
        <v>46079.118750000001</v>
      </c>
      <c r="C3073" t="s">
        <v>7</v>
      </c>
      <c r="D3073" t="s">
        <v>18</v>
      </c>
      <c r="E3073" t="s">
        <v>19</v>
      </c>
      <c r="F3073" t="s">
        <v>20</v>
      </c>
      <c r="G3073">
        <v>0.11874999999999999</v>
      </c>
      <c r="H3073" s="1">
        <v>46079</v>
      </c>
      <c r="I3073">
        <v>2</v>
      </c>
      <c r="J3073">
        <v>3</v>
      </c>
      <c r="K3073">
        <v>2</v>
      </c>
      <c r="L3073">
        <v>6</v>
      </c>
      <c r="M3073" t="s">
        <v>5071</v>
      </c>
      <c r="N3073" t="s">
        <v>5071</v>
      </c>
      <c r="O3073">
        <v>1</v>
      </c>
      <c r="P3073">
        <v>0</v>
      </c>
    </row>
    <row r="3074" spans="1:16" x14ac:dyDescent="0.3">
      <c r="A3074" t="s">
        <v>512</v>
      </c>
      <c r="B3074" s="1">
        <v>46079.131944444445</v>
      </c>
      <c r="C3074" t="s">
        <v>7</v>
      </c>
      <c r="D3074" t="s">
        <v>15</v>
      </c>
      <c r="E3074" t="s">
        <v>19</v>
      </c>
      <c r="F3074" t="s">
        <v>10</v>
      </c>
      <c r="G3074">
        <v>0.13194444444444445</v>
      </c>
      <c r="H3074" s="1">
        <v>46079</v>
      </c>
      <c r="I3074">
        <v>2</v>
      </c>
      <c r="J3074">
        <v>3</v>
      </c>
      <c r="K3074">
        <v>2</v>
      </c>
      <c r="L3074">
        <v>6</v>
      </c>
      <c r="M3074" t="s">
        <v>5071</v>
      </c>
      <c r="N3074" t="s">
        <v>5071</v>
      </c>
      <c r="O3074">
        <v>1</v>
      </c>
      <c r="P3074">
        <v>0</v>
      </c>
    </row>
    <row r="3075" spans="1:16" x14ac:dyDescent="0.3">
      <c r="A3075" t="s">
        <v>3819</v>
      </c>
      <c r="B3075" s="1">
        <v>46079.185416666667</v>
      </c>
      <c r="C3075" t="s">
        <v>7</v>
      </c>
      <c r="D3075" t="s">
        <v>18</v>
      </c>
      <c r="E3075" t="s">
        <v>19</v>
      </c>
      <c r="F3075" t="s">
        <v>10</v>
      </c>
      <c r="G3075">
        <v>0.18541666666666667</v>
      </c>
      <c r="H3075" s="1">
        <v>46079</v>
      </c>
      <c r="I3075">
        <v>2</v>
      </c>
      <c r="J3075">
        <v>3</v>
      </c>
      <c r="K3075">
        <v>2</v>
      </c>
      <c r="L3075">
        <v>6</v>
      </c>
      <c r="M3075" t="s">
        <v>5071</v>
      </c>
      <c r="N3075" t="s">
        <v>5071</v>
      </c>
      <c r="O3075">
        <v>1</v>
      </c>
      <c r="P3075">
        <v>0</v>
      </c>
    </row>
    <row r="3076" spans="1:16" x14ac:dyDescent="0.3">
      <c r="A3076" t="s">
        <v>1832</v>
      </c>
      <c r="B3076" s="1">
        <v>46079.201388888891</v>
      </c>
      <c r="C3076" t="s">
        <v>7</v>
      </c>
      <c r="D3076" t="s">
        <v>22</v>
      </c>
      <c r="E3076" t="s">
        <v>19</v>
      </c>
      <c r="F3076" t="s">
        <v>20</v>
      </c>
      <c r="G3076">
        <v>0.2013888888888889</v>
      </c>
      <c r="H3076" s="1">
        <v>46079</v>
      </c>
      <c r="I3076">
        <v>2</v>
      </c>
      <c r="J3076">
        <v>3</v>
      </c>
      <c r="K3076">
        <v>2</v>
      </c>
      <c r="L3076">
        <v>6</v>
      </c>
      <c r="M3076" t="s">
        <v>5071</v>
      </c>
      <c r="N3076" t="s">
        <v>5071</v>
      </c>
      <c r="O3076">
        <v>1</v>
      </c>
      <c r="P3076">
        <v>0</v>
      </c>
    </row>
    <row r="3077" spans="1:16" x14ac:dyDescent="0.3">
      <c r="A3077" t="s">
        <v>888</v>
      </c>
      <c r="B3077" s="1">
        <v>46079.224305555559</v>
      </c>
      <c r="C3077" t="s">
        <v>7</v>
      </c>
      <c r="D3077" t="s">
        <v>15</v>
      </c>
      <c r="E3077" t="s">
        <v>19</v>
      </c>
      <c r="F3077" t="s">
        <v>10</v>
      </c>
      <c r="G3077">
        <v>0.22430555555555556</v>
      </c>
      <c r="H3077" s="1">
        <v>46079</v>
      </c>
      <c r="I3077">
        <v>2</v>
      </c>
      <c r="J3077">
        <v>3</v>
      </c>
      <c r="K3077">
        <v>2</v>
      </c>
      <c r="L3077">
        <v>6</v>
      </c>
      <c r="M3077" t="s">
        <v>5071</v>
      </c>
      <c r="N3077" t="s">
        <v>5071</v>
      </c>
      <c r="O3077">
        <v>1</v>
      </c>
      <c r="P3077">
        <v>0</v>
      </c>
    </row>
    <row r="3078" spans="1:16" x14ac:dyDescent="0.3">
      <c r="A3078" t="s">
        <v>3964</v>
      </c>
      <c r="B3078" s="1">
        <v>46079.228472222225</v>
      </c>
      <c r="C3078" t="s">
        <v>7</v>
      </c>
      <c r="D3078" t="s">
        <v>15</v>
      </c>
      <c r="E3078" t="s">
        <v>16</v>
      </c>
      <c r="F3078" t="s">
        <v>20</v>
      </c>
      <c r="G3078">
        <v>0.22847222222222222</v>
      </c>
      <c r="H3078" s="1">
        <v>46079</v>
      </c>
      <c r="I3078">
        <v>2</v>
      </c>
      <c r="J3078">
        <v>3</v>
      </c>
      <c r="K3078">
        <v>2</v>
      </c>
      <c r="L3078">
        <v>6</v>
      </c>
      <c r="M3078" t="s">
        <v>5071</v>
      </c>
      <c r="N3078" t="s">
        <v>5071</v>
      </c>
      <c r="O3078">
        <v>1</v>
      </c>
      <c r="P3078">
        <v>0</v>
      </c>
    </row>
    <row r="3079" spans="1:16" x14ac:dyDescent="0.3">
      <c r="A3079" t="s">
        <v>985</v>
      </c>
      <c r="B3079" s="1">
        <v>46079.23541666667</v>
      </c>
      <c r="C3079" t="s">
        <v>7</v>
      </c>
      <c r="D3079" t="s">
        <v>8</v>
      </c>
      <c r="E3079" t="s">
        <v>19</v>
      </c>
      <c r="F3079" t="s">
        <v>10</v>
      </c>
      <c r="G3079">
        <v>0.23541666666666666</v>
      </c>
      <c r="H3079" s="1">
        <v>46079</v>
      </c>
      <c r="I3079">
        <v>2</v>
      </c>
      <c r="J3079">
        <v>3</v>
      </c>
      <c r="K3079">
        <v>2</v>
      </c>
      <c r="L3079">
        <v>6</v>
      </c>
      <c r="M3079" t="s">
        <v>5071</v>
      </c>
      <c r="N3079" t="s">
        <v>5071</v>
      </c>
      <c r="O3079">
        <v>1</v>
      </c>
      <c r="P3079">
        <v>0</v>
      </c>
    </row>
    <row r="3080" spans="1:16" x14ac:dyDescent="0.3">
      <c r="A3080" t="s">
        <v>3121</v>
      </c>
      <c r="B3080" s="1">
        <v>46079.236111111109</v>
      </c>
      <c r="C3080" t="s">
        <v>7</v>
      </c>
      <c r="D3080" t="s">
        <v>18</v>
      </c>
      <c r="E3080" t="s">
        <v>19</v>
      </c>
      <c r="F3080" t="s">
        <v>53</v>
      </c>
      <c r="G3080">
        <v>0.2361111111111111</v>
      </c>
      <c r="H3080" s="1">
        <v>46079</v>
      </c>
      <c r="I3080">
        <v>2</v>
      </c>
      <c r="J3080">
        <v>3</v>
      </c>
      <c r="K3080">
        <v>5</v>
      </c>
      <c r="L3080">
        <v>15</v>
      </c>
      <c r="M3080" t="s">
        <v>5073</v>
      </c>
      <c r="N3080" t="s">
        <v>5073</v>
      </c>
      <c r="O3080">
        <v>1</v>
      </c>
      <c r="P3080">
        <v>1</v>
      </c>
    </row>
    <row r="3081" spans="1:16" x14ac:dyDescent="0.3">
      <c r="A3081" t="s">
        <v>2509</v>
      </c>
      <c r="B3081" s="1">
        <v>46079.245138888888</v>
      </c>
      <c r="C3081" t="s">
        <v>47</v>
      </c>
      <c r="D3081" t="s">
        <v>15</v>
      </c>
      <c r="E3081" t="s">
        <v>16</v>
      </c>
      <c r="F3081" t="s">
        <v>20</v>
      </c>
      <c r="G3081">
        <v>0.24513888888888888</v>
      </c>
      <c r="H3081" s="1">
        <v>46079</v>
      </c>
      <c r="I3081">
        <v>2</v>
      </c>
      <c r="J3081">
        <v>1</v>
      </c>
      <c r="K3081">
        <v>2</v>
      </c>
      <c r="L3081">
        <v>2</v>
      </c>
      <c r="M3081" t="s">
        <v>5069</v>
      </c>
      <c r="N3081" t="s">
        <v>5069</v>
      </c>
      <c r="O3081">
        <v>1</v>
      </c>
      <c r="P3081">
        <v>0</v>
      </c>
    </row>
    <row r="3082" spans="1:16" x14ac:dyDescent="0.3">
      <c r="A3082" t="s">
        <v>2176</v>
      </c>
      <c r="B3082" s="1">
        <v>46079.257638888892</v>
      </c>
      <c r="C3082" t="s">
        <v>40</v>
      </c>
      <c r="D3082" t="s">
        <v>18</v>
      </c>
      <c r="E3082" t="s">
        <v>16</v>
      </c>
      <c r="F3082" t="s">
        <v>10</v>
      </c>
      <c r="G3082">
        <v>0.25763888888888886</v>
      </c>
      <c r="H3082" s="1">
        <v>46079</v>
      </c>
      <c r="I3082">
        <v>2</v>
      </c>
      <c r="J3082">
        <v>5</v>
      </c>
      <c r="K3082">
        <v>2</v>
      </c>
      <c r="L3082">
        <v>10</v>
      </c>
      <c r="M3082" t="s">
        <v>5071</v>
      </c>
      <c r="N3082" t="s">
        <v>5071</v>
      </c>
      <c r="O3082">
        <v>1</v>
      </c>
      <c r="P3082">
        <v>0</v>
      </c>
    </row>
    <row r="3083" spans="1:16" x14ac:dyDescent="0.3">
      <c r="A3083" t="s">
        <v>2246</v>
      </c>
      <c r="B3083" s="1">
        <v>46079.259722222225</v>
      </c>
      <c r="C3083" t="s">
        <v>7</v>
      </c>
      <c r="D3083" t="s">
        <v>22</v>
      </c>
      <c r="E3083" t="s">
        <v>16</v>
      </c>
      <c r="F3083" t="s">
        <v>10</v>
      </c>
      <c r="G3083">
        <v>0.25972222222222224</v>
      </c>
      <c r="H3083" s="1">
        <v>46079</v>
      </c>
      <c r="I3083">
        <v>2</v>
      </c>
      <c r="J3083">
        <v>3</v>
      </c>
      <c r="K3083">
        <v>2</v>
      </c>
      <c r="L3083">
        <v>6</v>
      </c>
      <c r="M3083" t="s">
        <v>5071</v>
      </c>
      <c r="N3083" t="s">
        <v>5071</v>
      </c>
      <c r="O3083">
        <v>1</v>
      </c>
      <c r="P3083">
        <v>0</v>
      </c>
    </row>
    <row r="3084" spans="1:16" x14ac:dyDescent="0.3">
      <c r="A3084" t="s">
        <v>4324</v>
      </c>
      <c r="B3084" s="1">
        <v>46079.26666666667</v>
      </c>
      <c r="C3084" t="s">
        <v>40</v>
      </c>
      <c r="D3084" t="s">
        <v>8</v>
      </c>
      <c r="E3084" t="s">
        <v>16</v>
      </c>
      <c r="F3084" t="s">
        <v>10</v>
      </c>
      <c r="G3084">
        <v>0.26666666666666666</v>
      </c>
      <c r="H3084" s="1">
        <v>46079</v>
      </c>
      <c r="I3084">
        <v>2</v>
      </c>
      <c r="J3084">
        <v>5</v>
      </c>
      <c r="K3084">
        <v>2</v>
      </c>
      <c r="L3084">
        <v>10</v>
      </c>
      <c r="M3084" t="s">
        <v>5071</v>
      </c>
      <c r="N3084" t="s">
        <v>5071</v>
      </c>
      <c r="O3084">
        <v>1</v>
      </c>
      <c r="P3084">
        <v>0</v>
      </c>
    </row>
    <row r="3085" spans="1:16" x14ac:dyDescent="0.3">
      <c r="A3085" t="s">
        <v>1189</v>
      </c>
      <c r="B3085" s="1">
        <v>46079.268750000003</v>
      </c>
      <c r="C3085" t="s">
        <v>40</v>
      </c>
      <c r="D3085" t="s">
        <v>8</v>
      </c>
      <c r="E3085" t="s">
        <v>16</v>
      </c>
      <c r="F3085" t="s">
        <v>10</v>
      </c>
      <c r="G3085">
        <v>0.26874999999999999</v>
      </c>
      <c r="H3085" s="1">
        <v>46079</v>
      </c>
      <c r="I3085">
        <v>2</v>
      </c>
      <c r="J3085">
        <v>5</v>
      </c>
      <c r="K3085">
        <v>2</v>
      </c>
      <c r="L3085">
        <v>10</v>
      </c>
      <c r="M3085" t="s">
        <v>5071</v>
      </c>
      <c r="N3085" t="s">
        <v>5071</v>
      </c>
      <c r="O3085">
        <v>1</v>
      </c>
      <c r="P3085">
        <v>0</v>
      </c>
    </row>
    <row r="3086" spans="1:16" x14ac:dyDescent="0.3">
      <c r="A3086" t="s">
        <v>2926</v>
      </c>
      <c r="B3086" s="1">
        <v>46079.288194444445</v>
      </c>
      <c r="C3086" t="s">
        <v>7</v>
      </c>
      <c r="D3086" t="s">
        <v>22</v>
      </c>
      <c r="E3086" t="s">
        <v>19</v>
      </c>
      <c r="F3086" t="s">
        <v>20</v>
      </c>
      <c r="G3086">
        <v>0.28819444444444442</v>
      </c>
      <c r="H3086" s="1">
        <v>46079</v>
      </c>
      <c r="I3086">
        <v>2</v>
      </c>
      <c r="J3086">
        <v>3</v>
      </c>
      <c r="K3086">
        <v>2</v>
      </c>
      <c r="L3086">
        <v>6</v>
      </c>
      <c r="M3086" t="s">
        <v>5071</v>
      </c>
      <c r="N3086" t="s">
        <v>5071</v>
      </c>
      <c r="O3086">
        <v>1</v>
      </c>
      <c r="P3086">
        <v>0</v>
      </c>
    </row>
    <row r="3087" spans="1:16" x14ac:dyDescent="0.3">
      <c r="A3087" t="s">
        <v>2599</v>
      </c>
      <c r="B3087" s="1">
        <v>46079.318749999999</v>
      </c>
      <c r="C3087" t="s">
        <v>40</v>
      </c>
      <c r="D3087" t="s">
        <v>18</v>
      </c>
      <c r="E3087" t="s">
        <v>16</v>
      </c>
      <c r="F3087" t="s">
        <v>20</v>
      </c>
      <c r="G3087">
        <v>0.31874999999999998</v>
      </c>
      <c r="H3087" s="1">
        <v>46079</v>
      </c>
      <c r="I3087">
        <v>2</v>
      </c>
      <c r="J3087">
        <v>5</v>
      </c>
      <c r="K3087">
        <v>2</v>
      </c>
      <c r="L3087">
        <v>10</v>
      </c>
      <c r="M3087" t="s">
        <v>5071</v>
      </c>
      <c r="N3087" t="s">
        <v>5071</v>
      </c>
      <c r="O3087">
        <v>1</v>
      </c>
      <c r="P3087">
        <v>0</v>
      </c>
    </row>
    <row r="3088" spans="1:16" x14ac:dyDescent="0.3">
      <c r="A3088" t="s">
        <v>2589</v>
      </c>
      <c r="B3088" s="1">
        <v>46079.335416666669</v>
      </c>
      <c r="C3088" t="s">
        <v>7</v>
      </c>
      <c r="D3088" t="s">
        <v>8</v>
      </c>
      <c r="E3088" t="s">
        <v>19</v>
      </c>
      <c r="F3088" t="s">
        <v>33</v>
      </c>
      <c r="G3088">
        <v>0.33541666666666664</v>
      </c>
      <c r="H3088" s="1">
        <v>46079</v>
      </c>
      <c r="I3088">
        <v>2</v>
      </c>
      <c r="J3088">
        <v>3</v>
      </c>
      <c r="K3088">
        <v>4</v>
      </c>
      <c r="L3088">
        <v>12</v>
      </c>
      <c r="M3088" t="s">
        <v>5073</v>
      </c>
      <c r="N3088" t="s">
        <v>5073</v>
      </c>
      <c r="O3088">
        <v>1</v>
      </c>
      <c r="P3088">
        <v>1</v>
      </c>
    </row>
    <row r="3089" spans="1:16" x14ac:dyDescent="0.3">
      <c r="A3089" t="s">
        <v>4215</v>
      </c>
      <c r="B3089" s="1">
        <v>46079.336111111108</v>
      </c>
      <c r="C3089" t="s">
        <v>7</v>
      </c>
      <c r="D3089" t="s">
        <v>15</v>
      </c>
      <c r="E3089" t="s">
        <v>19</v>
      </c>
      <c r="F3089" t="s">
        <v>10</v>
      </c>
      <c r="G3089">
        <v>0.33611111111111114</v>
      </c>
      <c r="H3089" s="1">
        <v>46079</v>
      </c>
      <c r="I3089">
        <v>2</v>
      </c>
      <c r="J3089">
        <v>3</v>
      </c>
      <c r="K3089">
        <v>2</v>
      </c>
      <c r="L3089">
        <v>6</v>
      </c>
      <c r="M3089" t="s">
        <v>5071</v>
      </c>
      <c r="N3089" t="s">
        <v>5071</v>
      </c>
      <c r="O3089">
        <v>1</v>
      </c>
      <c r="P3089">
        <v>0</v>
      </c>
    </row>
    <row r="3090" spans="1:16" x14ac:dyDescent="0.3">
      <c r="A3090" t="s">
        <v>4647</v>
      </c>
      <c r="B3090" s="1">
        <v>46079.34652777778</v>
      </c>
      <c r="C3090" t="s">
        <v>7</v>
      </c>
      <c r="D3090" t="s">
        <v>22</v>
      </c>
      <c r="E3090" t="s">
        <v>19</v>
      </c>
      <c r="F3090" t="s">
        <v>20</v>
      </c>
      <c r="G3090">
        <v>0.34652777777777777</v>
      </c>
      <c r="H3090" s="1">
        <v>46079</v>
      </c>
      <c r="I3090">
        <v>2</v>
      </c>
      <c r="J3090">
        <v>3</v>
      </c>
      <c r="K3090">
        <v>2</v>
      </c>
      <c r="L3090">
        <v>6</v>
      </c>
      <c r="M3090" t="s">
        <v>5071</v>
      </c>
      <c r="N3090" t="s">
        <v>5071</v>
      </c>
      <c r="O3090">
        <v>1</v>
      </c>
      <c r="P3090">
        <v>0</v>
      </c>
    </row>
    <row r="3091" spans="1:16" x14ac:dyDescent="0.3">
      <c r="A3091" t="s">
        <v>168</v>
      </c>
      <c r="B3091" s="1">
        <v>46079.37222222222</v>
      </c>
      <c r="C3091" t="s">
        <v>7</v>
      </c>
      <c r="D3091" t="s">
        <v>8</v>
      </c>
      <c r="E3091" t="s">
        <v>19</v>
      </c>
      <c r="F3091" t="s">
        <v>10</v>
      </c>
      <c r="G3091">
        <v>0.37222222222222223</v>
      </c>
      <c r="H3091" s="1">
        <v>46079</v>
      </c>
      <c r="I3091">
        <v>2</v>
      </c>
      <c r="J3091">
        <v>3</v>
      </c>
      <c r="K3091">
        <v>2</v>
      </c>
      <c r="L3091">
        <v>6</v>
      </c>
      <c r="M3091" t="s">
        <v>5071</v>
      </c>
      <c r="N3091" t="s">
        <v>5071</v>
      </c>
      <c r="O3091">
        <v>1</v>
      </c>
      <c r="P3091">
        <v>0</v>
      </c>
    </row>
    <row r="3092" spans="1:16" x14ac:dyDescent="0.3">
      <c r="A3092" t="s">
        <v>3572</v>
      </c>
      <c r="B3092" s="1">
        <v>46079.390972222223</v>
      </c>
      <c r="C3092" t="s">
        <v>7</v>
      </c>
      <c r="D3092" t="s">
        <v>8</v>
      </c>
      <c r="E3092" t="s">
        <v>19</v>
      </c>
      <c r="F3092" t="s">
        <v>10</v>
      </c>
      <c r="G3092">
        <v>0.39097222222222222</v>
      </c>
      <c r="H3092" s="1">
        <v>46079</v>
      </c>
      <c r="I3092">
        <v>2</v>
      </c>
      <c r="J3092">
        <v>3</v>
      </c>
      <c r="K3092">
        <v>2</v>
      </c>
      <c r="L3092">
        <v>6</v>
      </c>
      <c r="M3092" t="s">
        <v>5071</v>
      </c>
      <c r="N3092" t="s">
        <v>5071</v>
      </c>
      <c r="O3092">
        <v>1</v>
      </c>
      <c r="P3092">
        <v>0</v>
      </c>
    </row>
    <row r="3093" spans="1:16" x14ac:dyDescent="0.3">
      <c r="A3093" t="s">
        <v>4212</v>
      </c>
      <c r="B3093" s="1">
        <v>46079.39166666667</v>
      </c>
      <c r="C3093" t="s">
        <v>26</v>
      </c>
      <c r="D3093" t="s">
        <v>18</v>
      </c>
      <c r="E3093" t="s">
        <v>31</v>
      </c>
      <c r="F3093" t="s">
        <v>20</v>
      </c>
      <c r="G3093">
        <v>0.39166666666666666</v>
      </c>
      <c r="H3093" s="1">
        <v>46079</v>
      </c>
      <c r="I3093">
        <v>2</v>
      </c>
      <c r="J3093">
        <v>3</v>
      </c>
      <c r="K3093">
        <v>2</v>
      </c>
      <c r="L3093">
        <v>6</v>
      </c>
      <c r="M3093" t="s">
        <v>5071</v>
      </c>
      <c r="N3093" t="s">
        <v>5071</v>
      </c>
      <c r="O3093">
        <v>1</v>
      </c>
      <c r="P3093">
        <v>0</v>
      </c>
    </row>
    <row r="3094" spans="1:16" x14ac:dyDescent="0.3">
      <c r="A3094" t="s">
        <v>2449</v>
      </c>
      <c r="B3094" s="1">
        <v>46079.396527777775</v>
      </c>
      <c r="C3094" t="s">
        <v>47</v>
      </c>
      <c r="D3094" t="s">
        <v>18</v>
      </c>
      <c r="E3094" t="s">
        <v>31</v>
      </c>
      <c r="F3094" t="s">
        <v>33</v>
      </c>
      <c r="G3094">
        <v>0.39652777777777776</v>
      </c>
      <c r="H3094" s="1">
        <v>46079</v>
      </c>
      <c r="I3094">
        <v>2</v>
      </c>
      <c r="J3094">
        <v>1</v>
      </c>
      <c r="K3094">
        <v>4</v>
      </c>
      <c r="L3094">
        <v>4</v>
      </c>
      <c r="M3094" t="s">
        <v>5069</v>
      </c>
      <c r="N3094" t="s">
        <v>5069</v>
      </c>
      <c r="O3094">
        <v>1</v>
      </c>
      <c r="P3094">
        <v>1</v>
      </c>
    </row>
    <row r="3095" spans="1:16" x14ac:dyDescent="0.3">
      <c r="A3095" t="s">
        <v>3996</v>
      </c>
      <c r="B3095" s="1">
        <v>46079.405555555553</v>
      </c>
      <c r="C3095" t="s">
        <v>7</v>
      </c>
      <c r="D3095" t="s">
        <v>15</v>
      </c>
      <c r="E3095" t="s">
        <v>19</v>
      </c>
      <c r="F3095" t="s">
        <v>33</v>
      </c>
      <c r="G3095">
        <v>0.40555555555555556</v>
      </c>
      <c r="H3095" s="1">
        <v>46079</v>
      </c>
      <c r="I3095">
        <v>2</v>
      </c>
      <c r="J3095">
        <v>3</v>
      </c>
      <c r="K3095">
        <v>4</v>
      </c>
      <c r="L3095">
        <v>12</v>
      </c>
      <c r="M3095" t="s">
        <v>5073</v>
      </c>
      <c r="N3095" t="s">
        <v>5073</v>
      </c>
      <c r="O3095">
        <v>1</v>
      </c>
      <c r="P3095">
        <v>1</v>
      </c>
    </row>
    <row r="3096" spans="1:16" x14ac:dyDescent="0.3">
      <c r="A3096" t="s">
        <v>3224</v>
      </c>
      <c r="B3096" s="1">
        <v>46079.427083333336</v>
      </c>
      <c r="C3096" t="s">
        <v>47</v>
      </c>
      <c r="D3096" t="s">
        <v>15</v>
      </c>
      <c r="E3096" t="s">
        <v>9</v>
      </c>
      <c r="F3096" t="s">
        <v>10</v>
      </c>
      <c r="G3096">
        <v>0.42708333333333331</v>
      </c>
      <c r="H3096" s="1">
        <v>46079</v>
      </c>
      <c r="I3096">
        <v>2</v>
      </c>
      <c r="J3096">
        <v>1</v>
      </c>
      <c r="K3096">
        <v>2</v>
      </c>
      <c r="L3096">
        <v>2</v>
      </c>
      <c r="M3096" t="s">
        <v>5069</v>
      </c>
      <c r="N3096" t="s">
        <v>5069</v>
      </c>
      <c r="O3096">
        <v>1</v>
      </c>
      <c r="P3096">
        <v>0</v>
      </c>
    </row>
    <row r="3097" spans="1:16" x14ac:dyDescent="0.3">
      <c r="A3097" t="s">
        <v>4516</v>
      </c>
      <c r="B3097" s="1">
        <v>46079.448611111111</v>
      </c>
      <c r="C3097" t="s">
        <v>40</v>
      </c>
      <c r="D3097" t="s">
        <v>22</v>
      </c>
      <c r="E3097" t="s">
        <v>16</v>
      </c>
      <c r="F3097" t="s">
        <v>10</v>
      </c>
      <c r="G3097">
        <v>0.44861111111111113</v>
      </c>
      <c r="H3097" s="1">
        <v>46079</v>
      </c>
      <c r="I3097">
        <v>2</v>
      </c>
      <c r="J3097">
        <v>5</v>
      </c>
      <c r="K3097">
        <v>2</v>
      </c>
      <c r="L3097">
        <v>10</v>
      </c>
      <c r="M3097" t="s">
        <v>5071</v>
      </c>
      <c r="N3097" t="s">
        <v>5071</v>
      </c>
      <c r="O3097">
        <v>1</v>
      </c>
      <c r="P3097">
        <v>0</v>
      </c>
    </row>
    <row r="3098" spans="1:16" x14ac:dyDescent="0.3">
      <c r="A3098" t="s">
        <v>4648</v>
      </c>
      <c r="B3098" s="1">
        <v>46079.465277777781</v>
      </c>
      <c r="C3098" t="s">
        <v>35</v>
      </c>
      <c r="D3098" t="s">
        <v>22</v>
      </c>
      <c r="E3098" t="s">
        <v>31</v>
      </c>
      <c r="F3098" t="s">
        <v>10</v>
      </c>
      <c r="G3098">
        <v>0.46527777777777779</v>
      </c>
      <c r="H3098" s="1">
        <v>46079</v>
      </c>
      <c r="I3098">
        <v>2</v>
      </c>
      <c r="J3098">
        <v>1</v>
      </c>
      <c r="K3098">
        <v>2</v>
      </c>
      <c r="L3098">
        <v>2</v>
      </c>
      <c r="M3098" t="s">
        <v>5069</v>
      </c>
      <c r="N3098" t="s">
        <v>5069</v>
      </c>
      <c r="O3098">
        <v>1</v>
      </c>
      <c r="P3098">
        <v>0</v>
      </c>
    </row>
    <row r="3099" spans="1:16" x14ac:dyDescent="0.3">
      <c r="A3099" t="s">
        <v>1244</v>
      </c>
      <c r="B3099" s="1">
        <v>46079.474305555559</v>
      </c>
      <c r="C3099" t="s">
        <v>40</v>
      </c>
      <c r="D3099" t="s">
        <v>8</v>
      </c>
      <c r="E3099" t="s">
        <v>16</v>
      </c>
      <c r="F3099" t="s">
        <v>53</v>
      </c>
      <c r="G3099">
        <v>0.47430555555555554</v>
      </c>
      <c r="H3099" s="1">
        <v>46079</v>
      </c>
      <c r="I3099">
        <v>2</v>
      </c>
      <c r="J3099">
        <v>5</v>
      </c>
      <c r="K3099">
        <v>5</v>
      </c>
      <c r="L3099">
        <v>25</v>
      </c>
      <c r="M3099" t="s">
        <v>5075</v>
      </c>
      <c r="N3099" t="s">
        <v>5076</v>
      </c>
      <c r="O3099">
        <v>1</v>
      </c>
      <c r="P3099">
        <v>1</v>
      </c>
    </row>
    <row r="3100" spans="1:16" x14ac:dyDescent="0.3">
      <c r="A3100" t="s">
        <v>2357</v>
      </c>
      <c r="B3100" s="1">
        <v>46079.526388888888</v>
      </c>
      <c r="C3100" t="s">
        <v>7</v>
      </c>
      <c r="D3100" t="s">
        <v>8</v>
      </c>
      <c r="E3100" t="s">
        <v>19</v>
      </c>
      <c r="F3100" t="s">
        <v>10</v>
      </c>
      <c r="G3100">
        <v>0.52638888888888891</v>
      </c>
      <c r="H3100" s="1">
        <v>46079</v>
      </c>
      <c r="I3100">
        <v>2</v>
      </c>
      <c r="J3100">
        <v>3</v>
      </c>
      <c r="K3100">
        <v>2</v>
      </c>
      <c r="L3100">
        <v>6</v>
      </c>
      <c r="M3100" t="s">
        <v>5071</v>
      </c>
      <c r="N3100" t="s">
        <v>5071</v>
      </c>
      <c r="O3100">
        <v>1</v>
      </c>
      <c r="P3100">
        <v>0</v>
      </c>
    </row>
    <row r="3101" spans="1:16" x14ac:dyDescent="0.3">
      <c r="A3101" t="s">
        <v>103</v>
      </c>
      <c r="B3101" s="1">
        <v>46079.553472222222</v>
      </c>
      <c r="C3101" t="s">
        <v>7</v>
      </c>
      <c r="D3101" t="s">
        <v>8</v>
      </c>
      <c r="E3101" t="s">
        <v>19</v>
      </c>
      <c r="F3101" t="s">
        <v>10</v>
      </c>
      <c r="G3101">
        <v>0.55347222222222225</v>
      </c>
      <c r="H3101" s="1">
        <v>46079</v>
      </c>
      <c r="I3101">
        <v>2</v>
      </c>
      <c r="J3101">
        <v>3</v>
      </c>
      <c r="K3101">
        <v>2</v>
      </c>
      <c r="L3101">
        <v>6</v>
      </c>
      <c r="M3101" t="s">
        <v>5071</v>
      </c>
      <c r="N3101" t="s">
        <v>5071</v>
      </c>
      <c r="O3101">
        <v>1</v>
      </c>
      <c r="P3101">
        <v>0</v>
      </c>
    </row>
    <row r="3102" spans="1:16" x14ac:dyDescent="0.3">
      <c r="A3102" t="s">
        <v>3257</v>
      </c>
      <c r="B3102" s="1">
        <v>46079.59652777778</v>
      </c>
      <c r="C3102" t="s">
        <v>7</v>
      </c>
      <c r="D3102" t="s">
        <v>18</v>
      </c>
      <c r="E3102" t="s">
        <v>19</v>
      </c>
      <c r="F3102" t="s">
        <v>20</v>
      </c>
      <c r="G3102">
        <v>0.59652777777777777</v>
      </c>
      <c r="H3102" s="1">
        <v>46079</v>
      </c>
      <c r="I3102">
        <v>2</v>
      </c>
      <c r="J3102">
        <v>3</v>
      </c>
      <c r="K3102">
        <v>2</v>
      </c>
      <c r="L3102">
        <v>6</v>
      </c>
      <c r="M3102" t="s">
        <v>5071</v>
      </c>
      <c r="N3102" t="s">
        <v>5071</v>
      </c>
      <c r="O3102">
        <v>1</v>
      </c>
      <c r="P3102">
        <v>0</v>
      </c>
    </row>
    <row r="3103" spans="1:16" x14ac:dyDescent="0.3">
      <c r="A3103" t="s">
        <v>912</v>
      </c>
      <c r="B3103" s="1">
        <v>46079.637499999997</v>
      </c>
      <c r="C3103" t="s">
        <v>7</v>
      </c>
      <c r="D3103" t="s">
        <v>15</v>
      </c>
      <c r="E3103" t="s">
        <v>19</v>
      </c>
      <c r="F3103" t="s">
        <v>10</v>
      </c>
      <c r="G3103">
        <v>0.63749999999999996</v>
      </c>
      <c r="H3103" s="1">
        <v>46079</v>
      </c>
      <c r="I3103">
        <v>2</v>
      </c>
      <c r="J3103">
        <v>3</v>
      </c>
      <c r="K3103">
        <v>2</v>
      </c>
      <c r="L3103">
        <v>6</v>
      </c>
      <c r="M3103" t="s">
        <v>5071</v>
      </c>
      <c r="N3103" t="s">
        <v>5071</v>
      </c>
      <c r="O3103">
        <v>1</v>
      </c>
      <c r="P3103">
        <v>0</v>
      </c>
    </row>
    <row r="3104" spans="1:16" x14ac:dyDescent="0.3">
      <c r="A3104" t="s">
        <v>2629</v>
      </c>
      <c r="B3104" s="1">
        <v>46079.686805555553</v>
      </c>
      <c r="C3104" t="s">
        <v>7</v>
      </c>
      <c r="D3104" t="s">
        <v>22</v>
      </c>
      <c r="E3104" t="s">
        <v>19</v>
      </c>
      <c r="F3104" t="s">
        <v>20</v>
      </c>
      <c r="G3104">
        <v>0.68680555555555556</v>
      </c>
      <c r="H3104" s="1">
        <v>46079</v>
      </c>
      <c r="I3104">
        <v>2</v>
      </c>
      <c r="J3104">
        <v>3</v>
      </c>
      <c r="K3104">
        <v>2</v>
      </c>
      <c r="L3104">
        <v>6</v>
      </c>
      <c r="M3104" t="s">
        <v>5071</v>
      </c>
      <c r="N3104" t="s">
        <v>5071</v>
      </c>
      <c r="O3104">
        <v>1</v>
      </c>
      <c r="P3104">
        <v>0</v>
      </c>
    </row>
    <row r="3105" spans="1:16" x14ac:dyDescent="0.3">
      <c r="A3105" t="s">
        <v>1870</v>
      </c>
      <c r="B3105" s="1">
        <v>46079.696527777778</v>
      </c>
      <c r="C3105" t="s">
        <v>35</v>
      </c>
      <c r="D3105" t="s">
        <v>8</v>
      </c>
      <c r="E3105" t="s">
        <v>19</v>
      </c>
      <c r="F3105" t="s">
        <v>20</v>
      </c>
      <c r="G3105">
        <v>0.69652777777777775</v>
      </c>
      <c r="H3105" s="1">
        <v>46079</v>
      </c>
      <c r="I3105">
        <v>2</v>
      </c>
      <c r="J3105">
        <v>1</v>
      </c>
      <c r="K3105">
        <v>2</v>
      </c>
      <c r="L3105">
        <v>2</v>
      </c>
      <c r="M3105" t="s">
        <v>5069</v>
      </c>
      <c r="N3105" t="s">
        <v>5069</v>
      </c>
      <c r="O3105">
        <v>1</v>
      </c>
      <c r="P3105">
        <v>0</v>
      </c>
    </row>
    <row r="3106" spans="1:16" x14ac:dyDescent="0.3">
      <c r="A3106" t="s">
        <v>1289</v>
      </c>
      <c r="B3106" s="1">
        <v>46079.718055555553</v>
      </c>
      <c r="C3106" t="s">
        <v>7</v>
      </c>
      <c r="D3106" t="s">
        <v>22</v>
      </c>
      <c r="E3106" t="s">
        <v>19</v>
      </c>
      <c r="F3106" t="s">
        <v>13</v>
      </c>
      <c r="G3106">
        <v>0.71805555555555556</v>
      </c>
      <c r="H3106" s="1">
        <v>46079</v>
      </c>
      <c r="I3106">
        <v>2</v>
      </c>
      <c r="J3106">
        <v>3</v>
      </c>
      <c r="K3106">
        <v>1</v>
      </c>
      <c r="L3106">
        <v>3</v>
      </c>
      <c r="M3106" t="s">
        <v>5069</v>
      </c>
      <c r="N3106" t="s">
        <v>5069</v>
      </c>
      <c r="O3106">
        <v>1</v>
      </c>
      <c r="P3106">
        <v>0</v>
      </c>
    </row>
    <row r="3107" spans="1:16" x14ac:dyDescent="0.3">
      <c r="A3107" t="s">
        <v>2354</v>
      </c>
      <c r="B3107" s="1">
        <v>46079.76458333333</v>
      </c>
      <c r="C3107" t="s">
        <v>40</v>
      </c>
      <c r="D3107" t="s">
        <v>15</v>
      </c>
      <c r="E3107" t="s">
        <v>16</v>
      </c>
      <c r="F3107" t="s">
        <v>33</v>
      </c>
      <c r="G3107">
        <v>0.76458333333333328</v>
      </c>
      <c r="H3107" s="1">
        <v>46079</v>
      </c>
      <c r="I3107">
        <v>2</v>
      </c>
      <c r="J3107">
        <v>5</v>
      </c>
      <c r="K3107">
        <v>4</v>
      </c>
      <c r="L3107">
        <v>20</v>
      </c>
      <c r="M3107" t="s">
        <v>5075</v>
      </c>
      <c r="N3107" t="s">
        <v>5076</v>
      </c>
      <c r="O3107">
        <v>1</v>
      </c>
      <c r="P3107">
        <v>1</v>
      </c>
    </row>
    <row r="3108" spans="1:16" x14ac:dyDescent="0.3">
      <c r="A3108" t="s">
        <v>397</v>
      </c>
      <c r="B3108" s="1">
        <v>46079.866666666669</v>
      </c>
      <c r="C3108" t="s">
        <v>7</v>
      </c>
      <c r="D3108" t="s">
        <v>8</v>
      </c>
      <c r="E3108" t="s">
        <v>19</v>
      </c>
      <c r="F3108" t="s">
        <v>53</v>
      </c>
      <c r="G3108">
        <v>0.8666666666666667</v>
      </c>
      <c r="H3108" s="1">
        <v>46079</v>
      </c>
      <c r="I3108">
        <v>2</v>
      </c>
      <c r="J3108">
        <v>3</v>
      </c>
      <c r="K3108">
        <v>5</v>
      </c>
      <c r="L3108">
        <v>15</v>
      </c>
      <c r="M3108" t="s">
        <v>5073</v>
      </c>
      <c r="N3108" t="s">
        <v>5073</v>
      </c>
      <c r="O3108">
        <v>1</v>
      </c>
      <c r="P3108">
        <v>1</v>
      </c>
    </row>
    <row r="3109" spans="1:16" x14ac:dyDescent="0.3">
      <c r="A3109" t="s">
        <v>3399</v>
      </c>
      <c r="B3109" s="1">
        <v>46079.873611111114</v>
      </c>
      <c r="C3109" t="s">
        <v>12</v>
      </c>
      <c r="D3109" t="s">
        <v>8</v>
      </c>
      <c r="E3109" t="s">
        <v>16</v>
      </c>
      <c r="F3109" t="s">
        <v>10</v>
      </c>
      <c r="G3109">
        <v>0.87361111111111112</v>
      </c>
      <c r="H3109" s="1">
        <v>46079</v>
      </c>
      <c r="I3109">
        <v>2</v>
      </c>
      <c r="J3109">
        <v>1</v>
      </c>
      <c r="K3109">
        <v>2</v>
      </c>
      <c r="L3109">
        <v>2</v>
      </c>
      <c r="M3109" t="s">
        <v>5069</v>
      </c>
      <c r="N3109" t="s">
        <v>5069</v>
      </c>
      <c r="O3109">
        <v>1</v>
      </c>
      <c r="P3109">
        <v>0</v>
      </c>
    </row>
    <row r="3110" spans="1:16" x14ac:dyDescent="0.3">
      <c r="A3110" t="s">
        <v>662</v>
      </c>
      <c r="B3110" s="1">
        <v>46079.881944444445</v>
      </c>
      <c r="C3110" t="s">
        <v>7</v>
      </c>
      <c r="D3110" t="s">
        <v>8</v>
      </c>
      <c r="E3110" t="s">
        <v>19</v>
      </c>
      <c r="F3110" t="s">
        <v>20</v>
      </c>
      <c r="G3110">
        <v>0.88194444444444442</v>
      </c>
      <c r="H3110" s="1">
        <v>46079</v>
      </c>
      <c r="I3110">
        <v>2</v>
      </c>
      <c r="J3110">
        <v>3</v>
      </c>
      <c r="K3110">
        <v>2</v>
      </c>
      <c r="L3110">
        <v>6</v>
      </c>
      <c r="M3110" t="s">
        <v>5071</v>
      </c>
      <c r="N3110" t="s">
        <v>5071</v>
      </c>
      <c r="O3110">
        <v>1</v>
      </c>
      <c r="P3110">
        <v>0</v>
      </c>
    </row>
    <row r="3111" spans="1:16" x14ac:dyDescent="0.3">
      <c r="A3111" t="s">
        <v>1201</v>
      </c>
      <c r="B3111" s="1">
        <v>46079.888194444444</v>
      </c>
      <c r="C3111" t="s">
        <v>7</v>
      </c>
      <c r="D3111" t="s">
        <v>8</v>
      </c>
      <c r="E3111" t="s">
        <v>31</v>
      </c>
      <c r="F3111" t="s">
        <v>20</v>
      </c>
      <c r="G3111">
        <v>0.8881944444444444</v>
      </c>
      <c r="H3111" s="1">
        <v>46079</v>
      </c>
      <c r="I3111">
        <v>2</v>
      </c>
      <c r="J3111">
        <v>3</v>
      </c>
      <c r="K3111">
        <v>2</v>
      </c>
      <c r="L3111">
        <v>6</v>
      </c>
      <c r="M3111" t="s">
        <v>5071</v>
      </c>
      <c r="N3111" t="s">
        <v>5071</v>
      </c>
      <c r="O3111">
        <v>1</v>
      </c>
      <c r="P3111">
        <v>0</v>
      </c>
    </row>
    <row r="3112" spans="1:16" x14ac:dyDescent="0.3">
      <c r="A3112" t="s">
        <v>2812</v>
      </c>
      <c r="B3112" s="1">
        <v>46079.905555555553</v>
      </c>
      <c r="C3112" t="s">
        <v>7</v>
      </c>
      <c r="D3112" t="s">
        <v>18</v>
      </c>
      <c r="E3112" t="s">
        <v>19</v>
      </c>
      <c r="F3112" t="s">
        <v>20</v>
      </c>
      <c r="G3112">
        <v>0.90555555555555556</v>
      </c>
      <c r="H3112" s="1">
        <v>46079</v>
      </c>
      <c r="I3112">
        <v>2</v>
      </c>
      <c r="J3112">
        <v>3</v>
      </c>
      <c r="K3112">
        <v>2</v>
      </c>
      <c r="L3112">
        <v>6</v>
      </c>
      <c r="M3112" t="s">
        <v>5071</v>
      </c>
      <c r="N3112" t="s">
        <v>5071</v>
      </c>
      <c r="O3112">
        <v>1</v>
      </c>
      <c r="P3112">
        <v>0</v>
      </c>
    </row>
    <row r="3113" spans="1:16" x14ac:dyDescent="0.3">
      <c r="A3113" t="s">
        <v>3276</v>
      </c>
      <c r="B3113" s="1">
        <v>46079.928472222222</v>
      </c>
      <c r="C3113" t="s">
        <v>12</v>
      </c>
      <c r="D3113" t="s">
        <v>15</v>
      </c>
      <c r="E3113" t="s">
        <v>31</v>
      </c>
      <c r="F3113" t="s">
        <v>33</v>
      </c>
      <c r="G3113">
        <v>0.92847222222222225</v>
      </c>
      <c r="H3113" s="1">
        <v>46079</v>
      </c>
      <c r="I3113">
        <v>2</v>
      </c>
      <c r="J3113">
        <v>1</v>
      </c>
      <c r="K3113">
        <v>4</v>
      </c>
      <c r="L3113">
        <v>4</v>
      </c>
      <c r="M3113" t="s">
        <v>5069</v>
      </c>
      <c r="N3113" t="s">
        <v>5069</v>
      </c>
      <c r="O3113">
        <v>1</v>
      </c>
      <c r="P3113">
        <v>1</v>
      </c>
    </row>
    <row r="3114" spans="1:16" x14ac:dyDescent="0.3">
      <c r="A3114" t="s">
        <v>2904</v>
      </c>
      <c r="B3114" s="1">
        <v>46079.933333333334</v>
      </c>
      <c r="C3114" t="s">
        <v>7</v>
      </c>
      <c r="D3114" t="s">
        <v>15</v>
      </c>
      <c r="E3114" t="s">
        <v>19</v>
      </c>
      <c r="F3114" t="s">
        <v>13</v>
      </c>
      <c r="G3114">
        <v>0.93333333333333335</v>
      </c>
      <c r="H3114" s="1">
        <v>46079</v>
      </c>
      <c r="I3114">
        <v>2</v>
      </c>
      <c r="J3114">
        <v>3</v>
      </c>
      <c r="K3114">
        <v>1</v>
      </c>
      <c r="L3114">
        <v>3</v>
      </c>
      <c r="M3114" t="s">
        <v>5069</v>
      </c>
      <c r="N3114" t="s">
        <v>5069</v>
      </c>
      <c r="O3114">
        <v>1</v>
      </c>
      <c r="P3114">
        <v>0</v>
      </c>
    </row>
    <row r="3115" spans="1:16" x14ac:dyDescent="0.3">
      <c r="A3115" t="s">
        <v>75</v>
      </c>
      <c r="B3115" s="1">
        <v>46079.947222222225</v>
      </c>
      <c r="C3115" t="s">
        <v>40</v>
      </c>
      <c r="D3115" t="s">
        <v>22</v>
      </c>
      <c r="E3115" t="s">
        <v>16</v>
      </c>
      <c r="F3115" t="s">
        <v>10</v>
      </c>
      <c r="G3115">
        <v>0.94722222222222219</v>
      </c>
      <c r="H3115" s="1">
        <v>46079</v>
      </c>
      <c r="I3115">
        <v>2</v>
      </c>
      <c r="J3115">
        <v>5</v>
      </c>
      <c r="K3115">
        <v>2</v>
      </c>
      <c r="L3115">
        <v>10</v>
      </c>
      <c r="M3115" t="s">
        <v>5071</v>
      </c>
      <c r="N3115" t="s">
        <v>5071</v>
      </c>
      <c r="O3115">
        <v>1</v>
      </c>
      <c r="P3115">
        <v>0</v>
      </c>
    </row>
    <row r="3116" spans="1:16" x14ac:dyDescent="0.3">
      <c r="A3116" t="s">
        <v>348</v>
      </c>
      <c r="B3116" s="1">
        <v>46079.959027777775</v>
      </c>
      <c r="C3116" t="s">
        <v>7</v>
      </c>
      <c r="D3116" t="s">
        <v>18</v>
      </c>
      <c r="E3116" t="s">
        <v>19</v>
      </c>
      <c r="F3116" t="s">
        <v>33</v>
      </c>
      <c r="G3116">
        <v>0.95902777777777781</v>
      </c>
      <c r="H3116" s="1">
        <v>46079</v>
      </c>
      <c r="I3116">
        <v>2</v>
      </c>
      <c r="J3116">
        <v>3</v>
      </c>
      <c r="K3116">
        <v>4</v>
      </c>
      <c r="L3116">
        <v>12</v>
      </c>
      <c r="M3116" t="s">
        <v>5073</v>
      </c>
      <c r="N3116" t="s">
        <v>5073</v>
      </c>
      <c r="O3116">
        <v>1</v>
      </c>
      <c r="P3116">
        <v>1</v>
      </c>
    </row>
    <row r="3117" spans="1:16" x14ac:dyDescent="0.3">
      <c r="A3117" t="s">
        <v>3626</v>
      </c>
      <c r="B3117" s="1">
        <v>46079.977777777778</v>
      </c>
      <c r="C3117" t="s">
        <v>47</v>
      </c>
      <c r="D3117" t="s">
        <v>8</v>
      </c>
      <c r="E3117" t="s">
        <v>19</v>
      </c>
      <c r="F3117" t="s">
        <v>33</v>
      </c>
      <c r="G3117">
        <v>0.97777777777777775</v>
      </c>
      <c r="H3117" s="1">
        <v>46079</v>
      </c>
      <c r="I3117">
        <v>2</v>
      </c>
      <c r="J3117">
        <v>1</v>
      </c>
      <c r="K3117">
        <v>4</v>
      </c>
      <c r="L3117">
        <v>4</v>
      </c>
      <c r="M3117" t="s">
        <v>5069</v>
      </c>
      <c r="N3117" t="s">
        <v>5069</v>
      </c>
      <c r="O3117">
        <v>1</v>
      </c>
      <c r="P3117">
        <v>1</v>
      </c>
    </row>
    <row r="3118" spans="1:16" x14ac:dyDescent="0.3">
      <c r="A3118" t="s">
        <v>4490</v>
      </c>
      <c r="B3118" s="1">
        <v>46080.021527777775</v>
      </c>
      <c r="C3118" t="s">
        <v>12</v>
      </c>
      <c r="D3118" t="s">
        <v>8</v>
      </c>
      <c r="E3118" t="s">
        <v>9</v>
      </c>
      <c r="F3118" t="s">
        <v>13</v>
      </c>
      <c r="G3118">
        <v>2.1527777777777778E-2</v>
      </c>
      <c r="H3118" s="1">
        <v>46080</v>
      </c>
      <c r="I3118">
        <v>2</v>
      </c>
      <c r="J3118">
        <v>1</v>
      </c>
      <c r="K3118">
        <v>1</v>
      </c>
      <c r="L3118">
        <v>1</v>
      </c>
      <c r="M3118" t="s">
        <v>5069</v>
      </c>
      <c r="N3118" t="s">
        <v>5069</v>
      </c>
      <c r="O3118">
        <v>1</v>
      </c>
      <c r="P3118">
        <v>0</v>
      </c>
    </row>
    <row r="3119" spans="1:16" x14ac:dyDescent="0.3">
      <c r="A3119" t="s">
        <v>4038</v>
      </c>
      <c r="B3119" s="1">
        <v>46080.024305555555</v>
      </c>
      <c r="C3119" t="s">
        <v>7</v>
      </c>
      <c r="D3119" t="s">
        <v>22</v>
      </c>
      <c r="E3119" t="s">
        <v>19</v>
      </c>
      <c r="F3119" t="s">
        <v>33</v>
      </c>
      <c r="G3119">
        <v>2.4305555555555556E-2</v>
      </c>
      <c r="H3119" s="1">
        <v>46080</v>
      </c>
      <c r="I3119">
        <v>2</v>
      </c>
      <c r="J3119">
        <v>3</v>
      </c>
      <c r="K3119">
        <v>4</v>
      </c>
      <c r="L3119">
        <v>12</v>
      </c>
      <c r="M3119" t="s">
        <v>5073</v>
      </c>
      <c r="N3119" t="s">
        <v>5073</v>
      </c>
      <c r="O3119">
        <v>1</v>
      </c>
      <c r="P3119">
        <v>1</v>
      </c>
    </row>
    <row r="3120" spans="1:16" x14ac:dyDescent="0.3">
      <c r="A3120" t="s">
        <v>792</v>
      </c>
      <c r="B3120" s="1">
        <v>46080.027777777781</v>
      </c>
      <c r="C3120" t="s">
        <v>7</v>
      </c>
      <c r="D3120" t="s">
        <v>15</v>
      </c>
      <c r="E3120" t="s">
        <v>16</v>
      </c>
      <c r="F3120" t="s">
        <v>10</v>
      </c>
      <c r="G3120">
        <v>2.7777777777777776E-2</v>
      </c>
      <c r="H3120" s="1">
        <v>46080</v>
      </c>
      <c r="I3120">
        <v>2</v>
      </c>
      <c r="J3120">
        <v>3</v>
      </c>
      <c r="K3120">
        <v>2</v>
      </c>
      <c r="L3120">
        <v>6</v>
      </c>
      <c r="M3120" t="s">
        <v>5071</v>
      </c>
      <c r="N3120" t="s">
        <v>5071</v>
      </c>
      <c r="O3120">
        <v>1</v>
      </c>
      <c r="P3120">
        <v>0</v>
      </c>
    </row>
    <row r="3121" spans="1:16" x14ac:dyDescent="0.3">
      <c r="A3121" t="s">
        <v>1516</v>
      </c>
      <c r="B3121" s="1">
        <v>46080.039583333331</v>
      </c>
      <c r="C3121" t="s">
        <v>40</v>
      </c>
      <c r="D3121" t="s">
        <v>18</v>
      </c>
      <c r="E3121" t="s">
        <v>16</v>
      </c>
      <c r="F3121" t="s">
        <v>10</v>
      </c>
      <c r="G3121">
        <v>3.9583333333333331E-2</v>
      </c>
      <c r="H3121" s="1">
        <v>46080</v>
      </c>
      <c r="I3121">
        <v>2</v>
      </c>
      <c r="J3121">
        <v>5</v>
      </c>
      <c r="K3121">
        <v>2</v>
      </c>
      <c r="L3121">
        <v>10</v>
      </c>
      <c r="M3121" t="s">
        <v>5071</v>
      </c>
      <c r="N3121" t="s">
        <v>5071</v>
      </c>
      <c r="O3121">
        <v>1</v>
      </c>
      <c r="P3121">
        <v>0</v>
      </c>
    </row>
    <row r="3122" spans="1:16" x14ac:dyDescent="0.3">
      <c r="A3122" t="s">
        <v>2213</v>
      </c>
      <c r="B3122" s="1">
        <v>46080.05972222222</v>
      </c>
      <c r="C3122" t="s">
        <v>40</v>
      </c>
      <c r="D3122" t="s">
        <v>8</v>
      </c>
      <c r="E3122" t="s">
        <v>16</v>
      </c>
      <c r="F3122" t="s">
        <v>20</v>
      </c>
      <c r="G3122">
        <v>5.9722222222222225E-2</v>
      </c>
      <c r="H3122" s="1">
        <v>46080</v>
      </c>
      <c r="I3122">
        <v>2</v>
      </c>
      <c r="J3122">
        <v>5</v>
      </c>
      <c r="K3122">
        <v>2</v>
      </c>
      <c r="L3122">
        <v>10</v>
      </c>
      <c r="M3122" t="s">
        <v>5071</v>
      </c>
      <c r="N3122" t="s">
        <v>5071</v>
      </c>
      <c r="O3122">
        <v>1</v>
      </c>
      <c r="P3122">
        <v>0</v>
      </c>
    </row>
    <row r="3123" spans="1:16" x14ac:dyDescent="0.3">
      <c r="A3123" t="s">
        <v>3500</v>
      </c>
      <c r="B3123" s="1">
        <v>46080.0625</v>
      </c>
      <c r="C3123" t="s">
        <v>7</v>
      </c>
      <c r="D3123" t="s">
        <v>18</v>
      </c>
      <c r="E3123" t="s">
        <v>16</v>
      </c>
      <c r="F3123" t="s">
        <v>13</v>
      </c>
      <c r="G3123">
        <v>6.25E-2</v>
      </c>
      <c r="H3123" s="1">
        <v>46080</v>
      </c>
      <c r="I3123">
        <v>2</v>
      </c>
      <c r="J3123">
        <v>3</v>
      </c>
      <c r="K3123">
        <v>1</v>
      </c>
      <c r="L3123">
        <v>3</v>
      </c>
      <c r="M3123" t="s">
        <v>5069</v>
      </c>
      <c r="N3123" t="s">
        <v>5069</v>
      </c>
      <c r="O3123">
        <v>1</v>
      </c>
      <c r="P3123">
        <v>0</v>
      </c>
    </row>
    <row r="3124" spans="1:16" x14ac:dyDescent="0.3">
      <c r="A3124" t="s">
        <v>680</v>
      </c>
      <c r="B3124" s="1">
        <v>46080.075694444444</v>
      </c>
      <c r="C3124" t="s">
        <v>40</v>
      </c>
      <c r="D3124" t="s">
        <v>8</v>
      </c>
      <c r="E3124" t="s">
        <v>16</v>
      </c>
      <c r="F3124" t="s">
        <v>10</v>
      </c>
      <c r="G3124">
        <v>7.5694444444444439E-2</v>
      </c>
      <c r="H3124" s="1">
        <v>46080</v>
      </c>
      <c r="I3124">
        <v>2</v>
      </c>
      <c r="J3124">
        <v>5</v>
      </c>
      <c r="K3124">
        <v>2</v>
      </c>
      <c r="L3124">
        <v>10</v>
      </c>
      <c r="M3124" t="s">
        <v>5071</v>
      </c>
      <c r="N3124" t="s">
        <v>5071</v>
      </c>
      <c r="O3124">
        <v>1</v>
      </c>
      <c r="P3124">
        <v>0</v>
      </c>
    </row>
    <row r="3125" spans="1:16" x14ac:dyDescent="0.3">
      <c r="A3125" t="s">
        <v>4277</v>
      </c>
      <c r="B3125" s="1">
        <v>46080.084027777775</v>
      </c>
      <c r="C3125" t="s">
        <v>7</v>
      </c>
      <c r="D3125" t="s">
        <v>22</v>
      </c>
      <c r="E3125" t="s">
        <v>19</v>
      </c>
      <c r="F3125" t="s">
        <v>10</v>
      </c>
      <c r="G3125">
        <v>8.4027777777777785E-2</v>
      </c>
      <c r="H3125" s="1">
        <v>46080</v>
      </c>
      <c r="I3125">
        <v>2</v>
      </c>
      <c r="J3125">
        <v>3</v>
      </c>
      <c r="K3125">
        <v>2</v>
      </c>
      <c r="L3125">
        <v>6</v>
      </c>
      <c r="M3125" t="s">
        <v>5071</v>
      </c>
      <c r="N3125" t="s">
        <v>5071</v>
      </c>
      <c r="O3125">
        <v>1</v>
      </c>
      <c r="P3125">
        <v>0</v>
      </c>
    </row>
    <row r="3126" spans="1:16" x14ac:dyDescent="0.3">
      <c r="A3126" t="s">
        <v>1878</v>
      </c>
      <c r="B3126" s="1">
        <v>46080.106944444444</v>
      </c>
      <c r="C3126" t="s">
        <v>26</v>
      </c>
      <c r="D3126" t="s">
        <v>15</v>
      </c>
      <c r="E3126" t="s">
        <v>16</v>
      </c>
      <c r="F3126" t="s">
        <v>53</v>
      </c>
      <c r="G3126">
        <v>0.10694444444444444</v>
      </c>
      <c r="H3126" s="1">
        <v>46080</v>
      </c>
      <c r="I3126">
        <v>2</v>
      </c>
      <c r="J3126">
        <v>3</v>
      </c>
      <c r="K3126">
        <v>5</v>
      </c>
      <c r="L3126">
        <v>15</v>
      </c>
      <c r="M3126" t="s">
        <v>5073</v>
      </c>
      <c r="N3126" t="s">
        <v>5073</v>
      </c>
      <c r="O3126">
        <v>1</v>
      </c>
      <c r="P3126">
        <v>1</v>
      </c>
    </row>
    <row r="3127" spans="1:16" x14ac:dyDescent="0.3">
      <c r="A3127" t="s">
        <v>1614</v>
      </c>
      <c r="B3127" s="1">
        <v>46080.115277777775</v>
      </c>
      <c r="C3127" t="s">
        <v>7</v>
      </c>
      <c r="D3127" t="s">
        <v>8</v>
      </c>
      <c r="E3127" t="s">
        <v>19</v>
      </c>
      <c r="F3127" t="s">
        <v>20</v>
      </c>
      <c r="G3127">
        <v>0.11527777777777778</v>
      </c>
      <c r="H3127" s="1">
        <v>46080</v>
      </c>
      <c r="I3127">
        <v>2</v>
      </c>
      <c r="J3127">
        <v>3</v>
      </c>
      <c r="K3127">
        <v>2</v>
      </c>
      <c r="L3127">
        <v>6</v>
      </c>
      <c r="M3127" t="s">
        <v>5071</v>
      </c>
      <c r="N3127" t="s">
        <v>5071</v>
      </c>
      <c r="O3127">
        <v>1</v>
      </c>
      <c r="P3127">
        <v>0</v>
      </c>
    </row>
    <row r="3128" spans="1:16" x14ac:dyDescent="0.3">
      <c r="A3128" t="s">
        <v>2220</v>
      </c>
      <c r="B3128" s="1">
        <v>46080.145138888889</v>
      </c>
      <c r="C3128" t="s">
        <v>7</v>
      </c>
      <c r="D3128" t="s">
        <v>22</v>
      </c>
      <c r="E3128" t="s">
        <v>19</v>
      </c>
      <c r="F3128" t="s">
        <v>53</v>
      </c>
      <c r="G3128">
        <v>0.1451388888888889</v>
      </c>
      <c r="H3128" s="1">
        <v>46080</v>
      </c>
      <c r="I3128">
        <v>2</v>
      </c>
      <c r="J3128">
        <v>3</v>
      </c>
      <c r="K3128">
        <v>5</v>
      </c>
      <c r="L3128">
        <v>15</v>
      </c>
      <c r="M3128" t="s">
        <v>5073</v>
      </c>
      <c r="N3128" t="s">
        <v>5073</v>
      </c>
      <c r="O3128">
        <v>1</v>
      </c>
      <c r="P3128">
        <v>1</v>
      </c>
    </row>
    <row r="3129" spans="1:16" x14ac:dyDescent="0.3">
      <c r="A3129" t="s">
        <v>2339</v>
      </c>
      <c r="B3129" s="1">
        <v>46080.148611111108</v>
      </c>
      <c r="C3129" t="s">
        <v>12</v>
      </c>
      <c r="D3129" t="s">
        <v>15</v>
      </c>
      <c r="E3129" t="s">
        <v>9</v>
      </c>
      <c r="F3129" t="s">
        <v>33</v>
      </c>
      <c r="G3129">
        <v>0.14861111111111111</v>
      </c>
      <c r="H3129" s="1">
        <v>46080</v>
      </c>
      <c r="I3129">
        <v>2</v>
      </c>
      <c r="J3129">
        <v>1</v>
      </c>
      <c r="K3129">
        <v>4</v>
      </c>
      <c r="L3129">
        <v>4</v>
      </c>
      <c r="M3129" t="s">
        <v>5069</v>
      </c>
      <c r="N3129" t="s">
        <v>5069</v>
      </c>
      <c r="O3129">
        <v>1</v>
      </c>
      <c r="P3129">
        <v>1</v>
      </c>
    </row>
    <row r="3130" spans="1:16" x14ac:dyDescent="0.3">
      <c r="A3130" t="s">
        <v>1574</v>
      </c>
      <c r="B3130" s="1">
        <v>46080.162499999999</v>
      </c>
      <c r="C3130" t="s">
        <v>7</v>
      </c>
      <c r="D3130" t="s">
        <v>22</v>
      </c>
      <c r="E3130" t="s">
        <v>19</v>
      </c>
      <c r="F3130" t="s">
        <v>33</v>
      </c>
      <c r="G3130">
        <v>0.16250000000000001</v>
      </c>
      <c r="H3130" s="1">
        <v>46080</v>
      </c>
      <c r="I3130">
        <v>2</v>
      </c>
      <c r="J3130">
        <v>3</v>
      </c>
      <c r="K3130">
        <v>4</v>
      </c>
      <c r="L3130">
        <v>12</v>
      </c>
      <c r="M3130" t="s">
        <v>5073</v>
      </c>
      <c r="N3130" t="s">
        <v>5073</v>
      </c>
      <c r="O3130">
        <v>1</v>
      </c>
      <c r="P3130">
        <v>1</v>
      </c>
    </row>
    <row r="3131" spans="1:16" x14ac:dyDescent="0.3">
      <c r="A3131" t="s">
        <v>2181</v>
      </c>
      <c r="B3131" s="1">
        <v>46080.18472222222</v>
      </c>
      <c r="C3131" t="s">
        <v>35</v>
      </c>
      <c r="D3131" t="s">
        <v>8</v>
      </c>
      <c r="E3131" t="s">
        <v>19</v>
      </c>
      <c r="F3131" t="s">
        <v>10</v>
      </c>
      <c r="G3131">
        <v>0.18472222222222223</v>
      </c>
      <c r="H3131" s="1">
        <v>46080</v>
      </c>
      <c r="I3131">
        <v>2</v>
      </c>
      <c r="J3131">
        <v>1</v>
      </c>
      <c r="K3131">
        <v>2</v>
      </c>
      <c r="L3131">
        <v>2</v>
      </c>
      <c r="M3131" t="s">
        <v>5069</v>
      </c>
      <c r="N3131" t="s">
        <v>5069</v>
      </c>
      <c r="O3131">
        <v>1</v>
      </c>
      <c r="P3131">
        <v>0</v>
      </c>
    </row>
    <row r="3132" spans="1:16" x14ac:dyDescent="0.3">
      <c r="A3132" t="s">
        <v>4965</v>
      </c>
      <c r="B3132" s="1">
        <v>46080.209027777775</v>
      </c>
      <c r="C3132" t="s">
        <v>35</v>
      </c>
      <c r="D3132" t="s">
        <v>22</v>
      </c>
      <c r="E3132" t="s">
        <v>16</v>
      </c>
      <c r="F3132" t="s">
        <v>10</v>
      </c>
      <c r="G3132">
        <v>0.20902777777777778</v>
      </c>
      <c r="H3132" s="1">
        <v>46080</v>
      </c>
      <c r="I3132">
        <v>2</v>
      </c>
      <c r="J3132">
        <v>1</v>
      </c>
      <c r="K3132">
        <v>2</v>
      </c>
      <c r="L3132">
        <v>2</v>
      </c>
      <c r="M3132" t="s">
        <v>5069</v>
      </c>
      <c r="N3132" t="s">
        <v>5069</v>
      </c>
      <c r="O3132">
        <v>1</v>
      </c>
      <c r="P3132">
        <v>0</v>
      </c>
    </row>
    <row r="3133" spans="1:16" x14ac:dyDescent="0.3">
      <c r="A3133" t="s">
        <v>2864</v>
      </c>
      <c r="B3133" s="1">
        <v>46080.226388888892</v>
      </c>
      <c r="C3133" t="s">
        <v>7</v>
      </c>
      <c r="D3133" t="s">
        <v>15</v>
      </c>
      <c r="E3133" t="s">
        <v>19</v>
      </c>
      <c r="F3133" t="s">
        <v>10</v>
      </c>
      <c r="G3133">
        <v>0.22638888888888889</v>
      </c>
      <c r="H3133" s="1">
        <v>46080</v>
      </c>
      <c r="I3133">
        <v>2</v>
      </c>
      <c r="J3133">
        <v>3</v>
      </c>
      <c r="K3133">
        <v>2</v>
      </c>
      <c r="L3133">
        <v>6</v>
      </c>
      <c r="M3133" t="s">
        <v>5071</v>
      </c>
      <c r="N3133" t="s">
        <v>5071</v>
      </c>
      <c r="O3133">
        <v>1</v>
      </c>
      <c r="P3133">
        <v>0</v>
      </c>
    </row>
    <row r="3134" spans="1:16" x14ac:dyDescent="0.3">
      <c r="A3134" t="s">
        <v>4134</v>
      </c>
      <c r="B3134" s="1">
        <v>46080.231249999997</v>
      </c>
      <c r="C3134" t="s">
        <v>7</v>
      </c>
      <c r="D3134" t="s">
        <v>18</v>
      </c>
      <c r="E3134" t="s">
        <v>19</v>
      </c>
      <c r="F3134" t="s">
        <v>10</v>
      </c>
      <c r="G3134">
        <v>0.23125000000000001</v>
      </c>
      <c r="H3134" s="1">
        <v>46080</v>
      </c>
      <c r="I3134">
        <v>2</v>
      </c>
      <c r="J3134">
        <v>3</v>
      </c>
      <c r="K3134">
        <v>2</v>
      </c>
      <c r="L3134">
        <v>6</v>
      </c>
      <c r="M3134" t="s">
        <v>5071</v>
      </c>
      <c r="N3134" t="s">
        <v>5071</v>
      </c>
      <c r="O3134">
        <v>1</v>
      </c>
      <c r="P3134">
        <v>0</v>
      </c>
    </row>
    <row r="3135" spans="1:16" x14ac:dyDescent="0.3">
      <c r="A3135" t="s">
        <v>4874</v>
      </c>
      <c r="B3135" s="1">
        <v>46080.257638888892</v>
      </c>
      <c r="C3135" t="s">
        <v>35</v>
      </c>
      <c r="D3135" t="s">
        <v>22</v>
      </c>
      <c r="E3135" t="s">
        <v>31</v>
      </c>
      <c r="F3135" t="s">
        <v>13</v>
      </c>
      <c r="G3135">
        <v>0.25763888888888886</v>
      </c>
      <c r="H3135" s="1">
        <v>46080</v>
      </c>
      <c r="I3135">
        <v>2</v>
      </c>
      <c r="J3135">
        <v>1</v>
      </c>
      <c r="K3135">
        <v>1</v>
      </c>
      <c r="L3135">
        <v>1</v>
      </c>
      <c r="M3135" t="s">
        <v>5069</v>
      </c>
      <c r="N3135" t="s">
        <v>5069</v>
      </c>
      <c r="O3135">
        <v>1</v>
      </c>
      <c r="P3135">
        <v>0</v>
      </c>
    </row>
    <row r="3136" spans="1:16" x14ac:dyDescent="0.3">
      <c r="A3136" t="s">
        <v>563</v>
      </c>
      <c r="B3136" s="1">
        <v>46080.277083333334</v>
      </c>
      <c r="C3136" t="s">
        <v>12</v>
      </c>
      <c r="D3136" t="s">
        <v>8</v>
      </c>
      <c r="E3136" t="s">
        <v>9</v>
      </c>
      <c r="F3136" t="s">
        <v>10</v>
      </c>
      <c r="G3136">
        <v>0.27708333333333335</v>
      </c>
      <c r="H3136" s="1">
        <v>46080</v>
      </c>
      <c r="I3136">
        <v>2</v>
      </c>
      <c r="J3136">
        <v>1</v>
      </c>
      <c r="K3136">
        <v>2</v>
      </c>
      <c r="L3136">
        <v>2</v>
      </c>
      <c r="M3136" t="s">
        <v>5069</v>
      </c>
      <c r="N3136" t="s">
        <v>5069</v>
      </c>
      <c r="O3136">
        <v>1</v>
      </c>
      <c r="P3136">
        <v>0</v>
      </c>
    </row>
    <row r="3137" spans="1:16" x14ac:dyDescent="0.3">
      <c r="A3137" t="s">
        <v>1255</v>
      </c>
      <c r="B3137" s="1">
        <v>46080.286805555559</v>
      </c>
      <c r="C3137" t="s">
        <v>7</v>
      </c>
      <c r="D3137" t="s">
        <v>22</v>
      </c>
      <c r="E3137" t="s">
        <v>19</v>
      </c>
      <c r="F3137" t="s">
        <v>13</v>
      </c>
      <c r="G3137">
        <v>0.28680555555555554</v>
      </c>
      <c r="H3137" s="1">
        <v>46080</v>
      </c>
      <c r="I3137">
        <v>2</v>
      </c>
      <c r="J3137">
        <v>3</v>
      </c>
      <c r="K3137">
        <v>1</v>
      </c>
      <c r="L3137">
        <v>3</v>
      </c>
      <c r="M3137" t="s">
        <v>5069</v>
      </c>
      <c r="N3137" t="s">
        <v>5069</v>
      </c>
      <c r="O3137">
        <v>1</v>
      </c>
      <c r="P3137">
        <v>0</v>
      </c>
    </row>
    <row r="3138" spans="1:16" x14ac:dyDescent="0.3">
      <c r="A3138" t="s">
        <v>537</v>
      </c>
      <c r="B3138" s="1">
        <v>46080.304166666669</v>
      </c>
      <c r="C3138" t="s">
        <v>47</v>
      </c>
      <c r="D3138" t="s">
        <v>15</v>
      </c>
      <c r="E3138" t="s">
        <v>9</v>
      </c>
      <c r="F3138" t="s">
        <v>10</v>
      </c>
      <c r="G3138">
        <v>0.30416666666666664</v>
      </c>
      <c r="H3138" s="1">
        <v>46080</v>
      </c>
      <c r="I3138">
        <v>2</v>
      </c>
      <c r="J3138">
        <v>1</v>
      </c>
      <c r="K3138">
        <v>2</v>
      </c>
      <c r="L3138">
        <v>2</v>
      </c>
      <c r="M3138" t="s">
        <v>5069</v>
      </c>
      <c r="N3138" t="s">
        <v>5069</v>
      </c>
      <c r="O3138">
        <v>1</v>
      </c>
      <c r="P3138">
        <v>0</v>
      </c>
    </row>
    <row r="3139" spans="1:16" x14ac:dyDescent="0.3">
      <c r="A3139" t="s">
        <v>2028</v>
      </c>
      <c r="B3139" s="1">
        <v>46080.320138888892</v>
      </c>
      <c r="C3139" t="s">
        <v>35</v>
      </c>
      <c r="D3139" t="s">
        <v>15</v>
      </c>
      <c r="E3139" t="s">
        <v>19</v>
      </c>
      <c r="F3139" t="s">
        <v>20</v>
      </c>
      <c r="G3139">
        <v>0.32013888888888886</v>
      </c>
      <c r="H3139" s="1">
        <v>46080</v>
      </c>
      <c r="I3139">
        <v>2</v>
      </c>
      <c r="J3139">
        <v>1</v>
      </c>
      <c r="K3139">
        <v>2</v>
      </c>
      <c r="L3139">
        <v>2</v>
      </c>
      <c r="M3139" t="s">
        <v>5069</v>
      </c>
      <c r="N3139" t="s">
        <v>5069</v>
      </c>
      <c r="O3139">
        <v>1</v>
      </c>
      <c r="P3139">
        <v>0</v>
      </c>
    </row>
    <row r="3140" spans="1:16" x14ac:dyDescent="0.3">
      <c r="A3140" t="s">
        <v>364</v>
      </c>
      <c r="B3140" s="1">
        <v>46080.323611111111</v>
      </c>
      <c r="C3140" t="s">
        <v>7</v>
      </c>
      <c r="D3140" t="s">
        <v>8</v>
      </c>
      <c r="E3140" t="s">
        <v>31</v>
      </c>
      <c r="F3140" t="s">
        <v>10</v>
      </c>
      <c r="G3140">
        <v>0.32361111111111113</v>
      </c>
      <c r="H3140" s="1">
        <v>46080</v>
      </c>
      <c r="I3140">
        <v>2</v>
      </c>
      <c r="J3140">
        <v>3</v>
      </c>
      <c r="K3140">
        <v>2</v>
      </c>
      <c r="L3140">
        <v>6</v>
      </c>
      <c r="M3140" t="s">
        <v>5071</v>
      </c>
      <c r="N3140" t="s">
        <v>5071</v>
      </c>
      <c r="O3140">
        <v>1</v>
      </c>
      <c r="P3140">
        <v>0</v>
      </c>
    </row>
    <row r="3141" spans="1:16" x14ac:dyDescent="0.3">
      <c r="A3141" t="s">
        <v>962</v>
      </c>
      <c r="B3141" s="1">
        <v>46080.356249999997</v>
      </c>
      <c r="C3141" t="s">
        <v>26</v>
      </c>
      <c r="D3141" t="s">
        <v>22</v>
      </c>
      <c r="E3141" t="s">
        <v>31</v>
      </c>
      <c r="F3141" t="s">
        <v>20</v>
      </c>
      <c r="G3141">
        <v>0.35625000000000001</v>
      </c>
      <c r="H3141" s="1">
        <v>46080</v>
      </c>
      <c r="I3141">
        <v>2</v>
      </c>
      <c r="J3141">
        <v>3</v>
      </c>
      <c r="K3141">
        <v>2</v>
      </c>
      <c r="L3141">
        <v>6</v>
      </c>
      <c r="M3141" t="s">
        <v>5071</v>
      </c>
      <c r="N3141" t="s">
        <v>5071</v>
      </c>
      <c r="O3141">
        <v>1</v>
      </c>
      <c r="P3141">
        <v>0</v>
      </c>
    </row>
    <row r="3142" spans="1:16" x14ac:dyDescent="0.3">
      <c r="A3142" t="s">
        <v>147</v>
      </c>
      <c r="B3142" s="1">
        <v>46080.362500000003</v>
      </c>
      <c r="C3142" t="s">
        <v>7</v>
      </c>
      <c r="D3142" t="s">
        <v>18</v>
      </c>
      <c r="E3142" t="s">
        <v>9</v>
      </c>
      <c r="F3142" t="s">
        <v>20</v>
      </c>
      <c r="G3142">
        <v>0.36249999999999999</v>
      </c>
      <c r="H3142" s="1">
        <v>46080</v>
      </c>
      <c r="I3142">
        <v>2</v>
      </c>
      <c r="J3142">
        <v>3</v>
      </c>
      <c r="K3142">
        <v>2</v>
      </c>
      <c r="L3142">
        <v>6</v>
      </c>
      <c r="M3142" t="s">
        <v>5071</v>
      </c>
      <c r="N3142" t="s">
        <v>5071</v>
      </c>
      <c r="O3142">
        <v>1</v>
      </c>
      <c r="P3142">
        <v>0</v>
      </c>
    </row>
    <row r="3143" spans="1:16" x14ac:dyDescent="0.3">
      <c r="A3143" t="s">
        <v>4007</v>
      </c>
      <c r="B3143" s="1">
        <v>46080.368750000001</v>
      </c>
      <c r="C3143" t="s">
        <v>7</v>
      </c>
      <c r="D3143" t="s">
        <v>18</v>
      </c>
      <c r="E3143" t="s">
        <v>16</v>
      </c>
      <c r="F3143" t="s">
        <v>10</v>
      </c>
      <c r="G3143">
        <v>0.36875000000000002</v>
      </c>
      <c r="H3143" s="1">
        <v>46080</v>
      </c>
      <c r="I3143">
        <v>2</v>
      </c>
      <c r="J3143">
        <v>3</v>
      </c>
      <c r="K3143">
        <v>2</v>
      </c>
      <c r="L3143">
        <v>6</v>
      </c>
      <c r="M3143" t="s">
        <v>5071</v>
      </c>
      <c r="N3143" t="s">
        <v>5071</v>
      </c>
      <c r="O3143">
        <v>1</v>
      </c>
      <c r="P3143">
        <v>0</v>
      </c>
    </row>
    <row r="3144" spans="1:16" x14ac:dyDescent="0.3">
      <c r="A3144" t="s">
        <v>1248</v>
      </c>
      <c r="B3144" s="1">
        <v>46080.386111111111</v>
      </c>
      <c r="C3144" t="s">
        <v>7</v>
      </c>
      <c r="D3144" t="s">
        <v>8</v>
      </c>
      <c r="E3144" t="s">
        <v>19</v>
      </c>
      <c r="F3144" t="s">
        <v>33</v>
      </c>
      <c r="G3144">
        <v>0.38611111111111113</v>
      </c>
      <c r="H3144" s="1">
        <v>46080</v>
      </c>
      <c r="I3144">
        <v>2</v>
      </c>
      <c r="J3144">
        <v>3</v>
      </c>
      <c r="K3144">
        <v>4</v>
      </c>
      <c r="L3144">
        <v>12</v>
      </c>
      <c r="M3144" t="s">
        <v>5073</v>
      </c>
      <c r="N3144" t="s">
        <v>5073</v>
      </c>
      <c r="O3144">
        <v>1</v>
      </c>
      <c r="P3144">
        <v>1</v>
      </c>
    </row>
    <row r="3145" spans="1:16" x14ac:dyDescent="0.3">
      <c r="A3145" t="s">
        <v>2005</v>
      </c>
      <c r="B3145" s="1">
        <v>46080.418055555558</v>
      </c>
      <c r="C3145" t="s">
        <v>40</v>
      </c>
      <c r="D3145" t="s">
        <v>8</v>
      </c>
      <c r="E3145" t="s">
        <v>16</v>
      </c>
      <c r="F3145" t="s">
        <v>33</v>
      </c>
      <c r="G3145">
        <v>0.41805555555555557</v>
      </c>
      <c r="H3145" s="1">
        <v>46080</v>
      </c>
      <c r="I3145">
        <v>2</v>
      </c>
      <c r="J3145">
        <v>5</v>
      </c>
      <c r="K3145">
        <v>4</v>
      </c>
      <c r="L3145">
        <v>20</v>
      </c>
      <c r="M3145" t="s">
        <v>5075</v>
      </c>
      <c r="N3145" t="s">
        <v>5076</v>
      </c>
      <c r="O3145">
        <v>1</v>
      </c>
      <c r="P3145">
        <v>1</v>
      </c>
    </row>
    <row r="3146" spans="1:16" x14ac:dyDescent="0.3">
      <c r="A3146" t="s">
        <v>113</v>
      </c>
      <c r="B3146" s="1">
        <v>46080.427777777775</v>
      </c>
      <c r="C3146" t="s">
        <v>12</v>
      </c>
      <c r="D3146" t="s">
        <v>15</v>
      </c>
      <c r="E3146" t="s">
        <v>16</v>
      </c>
      <c r="F3146" t="s">
        <v>10</v>
      </c>
      <c r="G3146">
        <v>0.42777777777777776</v>
      </c>
      <c r="H3146" s="1">
        <v>46080</v>
      </c>
      <c r="I3146">
        <v>2</v>
      </c>
      <c r="J3146">
        <v>1</v>
      </c>
      <c r="K3146">
        <v>2</v>
      </c>
      <c r="L3146">
        <v>2</v>
      </c>
      <c r="M3146" t="s">
        <v>5069</v>
      </c>
      <c r="N3146" t="s">
        <v>5069</v>
      </c>
      <c r="O3146">
        <v>1</v>
      </c>
      <c r="P3146">
        <v>0</v>
      </c>
    </row>
    <row r="3147" spans="1:16" x14ac:dyDescent="0.3">
      <c r="A3147" t="s">
        <v>1879</v>
      </c>
      <c r="B3147" s="1">
        <v>46080.439583333333</v>
      </c>
      <c r="C3147" t="s">
        <v>12</v>
      </c>
      <c r="D3147" t="s">
        <v>15</v>
      </c>
      <c r="E3147" t="s">
        <v>31</v>
      </c>
      <c r="F3147" t="s">
        <v>13</v>
      </c>
      <c r="G3147">
        <v>0.43958333333333333</v>
      </c>
      <c r="H3147" s="1">
        <v>46080</v>
      </c>
      <c r="I3147">
        <v>2</v>
      </c>
      <c r="J3147">
        <v>1</v>
      </c>
      <c r="K3147">
        <v>1</v>
      </c>
      <c r="L3147">
        <v>1</v>
      </c>
      <c r="M3147" t="s">
        <v>5069</v>
      </c>
      <c r="N3147" t="s">
        <v>5069</v>
      </c>
      <c r="O3147">
        <v>1</v>
      </c>
      <c r="P3147">
        <v>0</v>
      </c>
    </row>
    <row r="3148" spans="1:16" x14ac:dyDescent="0.3">
      <c r="A3148" t="s">
        <v>2103</v>
      </c>
      <c r="B3148" s="1">
        <v>46080.454861111109</v>
      </c>
      <c r="C3148" t="s">
        <v>26</v>
      </c>
      <c r="D3148" t="s">
        <v>8</v>
      </c>
      <c r="E3148" t="s">
        <v>16</v>
      </c>
      <c r="F3148" t="s">
        <v>33</v>
      </c>
      <c r="G3148">
        <v>0.4548611111111111</v>
      </c>
      <c r="H3148" s="1">
        <v>46080</v>
      </c>
      <c r="I3148">
        <v>2</v>
      </c>
      <c r="J3148">
        <v>3</v>
      </c>
      <c r="K3148">
        <v>4</v>
      </c>
      <c r="L3148">
        <v>12</v>
      </c>
      <c r="M3148" t="s">
        <v>5073</v>
      </c>
      <c r="N3148" t="s">
        <v>5073</v>
      </c>
      <c r="O3148">
        <v>1</v>
      </c>
      <c r="P3148">
        <v>1</v>
      </c>
    </row>
    <row r="3149" spans="1:16" x14ac:dyDescent="0.3">
      <c r="A3149" t="s">
        <v>1630</v>
      </c>
      <c r="B3149" s="1">
        <v>46080.510416666664</v>
      </c>
      <c r="C3149" t="s">
        <v>26</v>
      </c>
      <c r="D3149" t="s">
        <v>8</v>
      </c>
      <c r="E3149" t="s">
        <v>16</v>
      </c>
      <c r="F3149" t="s">
        <v>20</v>
      </c>
      <c r="G3149">
        <v>0.51041666666666663</v>
      </c>
      <c r="H3149" s="1">
        <v>46080</v>
      </c>
      <c r="I3149">
        <v>2</v>
      </c>
      <c r="J3149">
        <v>3</v>
      </c>
      <c r="K3149">
        <v>2</v>
      </c>
      <c r="L3149">
        <v>6</v>
      </c>
      <c r="M3149" t="s">
        <v>5071</v>
      </c>
      <c r="N3149" t="s">
        <v>5071</v>
      </c>
      <c r="O3149">
        <v>1</v>
      </c>
      <c r="P3149">
        <v>0</v>
      </c>
    </row>
    <row r="3150" spans="1:16" x14ac:dyDescent="0.3">
      <c r="A3150" t="s">
        <v>2875</v>
      </c>
      <c r="B3150" s="1">
        <v>46080.530555555553</v>
      </c>
      <c r="C3150" t="s">
        <v>7</v>
      </c>
      <c r="D3150" t="s">
        <v>8</v>
      </c>
      <c r="E3150" t="s">
        <v>19</v>
      </c>
      <c r="F3150" t="s">
        <v>10</v>
      </c>
      <c r="G3150">
        <v>0.53055555555555556</v>
      </c>
      <c r="H3150" s="1">
        <v>46080</v>
      </c>
      <c r="I3150">
        <v>2</v>
      </c>
      <c r="J3150">
        <v>3</v>
      </c>
      <c r="K3150">
        <v>2</v>
      </c>
      <c r="L3150">
        <v>6</v>
      </c>
      <c r="M3150" t="s">
        <v>5071</v>
      </c>
      <c r="N3150" t="s">
        <v>5071</v>
      </c>
      <c r="O3150">
        <v>1</v>
      </c>
      <c r="P3150">
        <v>0</v>
      </c>
    </row>
    <row r="3151" spans="1:16" x14ac:dyDescent="0.3">
      <c r="A3151" t="s">
        <v>3652</v>
      </c>
      <c r="B3151" s="1">
        <v>46080.566666666666</v>
      </c>
      <c r="C3151" t="s">
        <v>7</v>
      </c>
      <c r="D3151" t="s">
        <v>15</v>
      </c>
      <c r="E3151" t="s">
        <v>19</v>
      </c>
      <c r="F3151" t="s">
        <v>10</v>
      </c>
      <c r="G3151">
        <v>0.56666666666666665</v>
      </c>
      <c r="H3151" s="1">
        <v>46080</v>
      </c>
      <c r="I3151">
        <v>2</v>
      </c>
      <c r="J3151">
        <v>3</v>
      </c>
      <c r="K3151">
        <v>2</v>
      </c>
      <c r="L3151">
        <v>6</v>
      </c>
      <c r="M3151" t="s">
        <v>5071</v>
      </c>
      <c r="N3151" t="s">
        <v>5071</v>
      </c>
      <c r="O3151">
        <v>1</v>
      </c>
      <c r="P3151">
        <v>0</v>
      </c>
    </row>
    <row r="3152" spans="1:16" x14ac:dyDescent="0.3">
      <c r="A3152" t="s">
        <v>653</v>
      </c>
      <c r="B3152" s="1">
        <v>46080.572222222225</v>
      </c>
      <c r="C3152" t="s">
        <v>7</v>
      </c>
      <c r="D3152" t="s">
        <v>8</v>
      </c>
      <c r="E3152" t="s">
        <v>19</v>
      </c>
      <c r="F3152" t="s">
        <v>10</v>
      </c>
      <c r="G3152">
        <v>0.57222222222222219</v>
      </c>
      <c r="H3152" s="1">
        <v>46080</v>
      </c>
      <c r="I3152">
        <v>2</v>
      </c>
      <c r="J3152">
        <v>3</v>
      </c>
      <c r="K3152">
        <v>2</v>
      </c>
      <c r="L3152">
        <v>6</v>
      </c>
      <c r="M3152" t="s">
        <v>5071</v>
      </c>
      <c r="N3152" t="s">
        <v>5071</v>
      </c>
      <c r="O3152">
        <v>1</v>
      </c>
      <c r="P3152">
        <v>0</v>
      </c>
    </row>
    <row r="3153" spans="1:16" x14ac:dyDescent="0.3">
      <c r="A3153" t="s">
        <v>4075</v>
      </c>
      <c r="B3153" s="1">
        <v>46080.57916666667</v>
      </c>
      <c r="C3153" t="s">
        <v>35</v>
      </c>
      <c r="D3153" t="s">
        <v>18</v>
      </c>
      <c r="E3153" t="s">
        <v>31</v>
      </c>
      <c r="F3153" t="s">
        <v>20</v>
      </c>
      <c r="G3153">
        <v>0.57916666666666672</v>
      </c>
      <c r="H3153" s="1">
        <v>46080</v>
      </c>
      <c r="I3153">
        <v>2</v>
      </c>
      <c r="J3153">
        <v>1</v>
      </c>
      <c r="K3153">
        <v>2</v>
      </c>
      <c r="L3153">
        <v>2</v>
      </c>
      <c r="M3153" t="s">
        <v>5069</v>
      </c>
      <c r="N3153" t="s">
        <v>5069</v>
      </c>
      <c r="O3153">
        <v>1</v>
      </c>
      <c r="P3153">
        <v>0</v>
      </c>
    </row>
    <row r="3154" spans="1:16" x14ac:dyDescent="0.3">
      <c r="A3154" t="s">
        <v>4937</v>
      </c>
      <c r="B3154" s="1">
        <v>46080.616666666669</v>
      </c>
      <c r="C3154" t="s">
        <v>12</v>
      </c>
      <c r="D3154" t="s">
        <v>18</v>
      </c>
      <c r="E3154" t="s">
        <v>9</v>
      </c>
      <c r="F3154" t="s">
        <v>13</v>
      </c>
      <c r="G3154">
        <v>0.6166666666666667</v>
      </c>
      <c r="H3154" s="1">
        <v>46080</v>
      </c>
      <c r="I3154">
        <v>2</v>
      </c>
      <c r="J3154">
        <v>1</v>
      </c>
      <c r="K3154">
        <v>1</v>
      </c>
      <c r="L3154">
        <v>1</v>
      </c>
      <c r="M3154" t="s">
        <v>5069</v>
      </c>
      <c r="N3154" t="s">
        <v>5069</v>
      </c>
      <c r="O3154">
        <v>1</v>
      </c>
      <c r="P3154">
        <v>0</v>
      </c>
    </row>
    <row r="3155" spans="1:16" x14ac:dyDescent="0.3">
      <c r="A3155" t="s">
        <v>2204</v>
      </c>
      <c r="B3155" s="1">
        <v>46080.625694444447</v>
      </c>
      <c r="C3155" t="s">
        <v>7</v>
      </c>
      <c r="D3155" t="s">
        <v>15</v>
      </c>
      <c r="E3155" t="s">
        <v>19</v>
      </c>
      <c r="F3155" t="s">
        <v>20</v>
      </c>
      <c r="G3155">
        <v>0.62569444444444444</v>
      </c>
      <c r="H3155" s="1">
        <v>46080</v>
      </c>
      <c r="I3155">
        <v>2</v>
      </c>
      <c r="J3155">
        <v>3</v>
      </c>
      <c r="K3155">
        <v>2</v>
      </c>
      <c r="L3155">
        <v>6</v>
      </c>
      <c r="M3155" t="s">
        <v>5071</v>
      </c>
      <c r="N3155" t="s">
        <v>5071</v>
      </c>
      <c r="O3155">
        <v>1</v>
      </c>
      <c r="P3155">
        <v>0</v>
      </c>
    </row>
    <row r="3156" spans="1:16" x14ac:dyDescent="0.3">
      <c r="A3156" t="s">
        <v>3201</v>
      </c>
      <c r="B3156" s="1">
        <v>46080.649305555555</v>
      </c>
      <c r="C3156" t="s">
        <v>7</v>
      </c>
      <c r="D3156" t="s">
        <v>8</v>
      </c>
      <c r="E3156" t="s">
        <v>19</v>
      </c>
      <c r="F3156" t="s">
        <v>20</v>
      </c>
      <c r="G3156">
        <v>0.64930555555555558</v>
      </c>
      <c r="H3156" s="1">
        <v>46080</v>
      </c>
      <c r="I3156">
        <v>2</v>
      </c>
      <c r="J3156">
        <v>3</v>
      </c>
      <c r="K3156">
        <v>2</v>
      </c>
      <c r="L3156">
        <v>6</v>
      </c>
      <c r="M3156" t="s">
        <v>5071</v>
      </c>
      <c r="N3156" t="s">
        <v>5071</v>
      </c>
      <c r="O3156">
        <v>1</v>
      </c>
      <c r="P3156">
        <v>0</v>
      </c>
    </row>
    <row r="3157" spans="1:16" x14ac:dyDescent="0.3">
      <c r="A3157" t="s">
        <v>4815</v>
      </c>
      <c r="B3157" s="1">
        <v>46080.661111111112</v>
      </c>
      <c r="C3157" t="s">
        <v>7</v>
      </c>
      <c r="D3157" t="s">
        <v>22</v>
      </c>
      <c r="E3157" t="s">
        <v>9</v>
      </c>
      <c r="F3157" t="s">
        <v>33</v>
      </c>
      <c r="G3157">
        <v>0.66111111111111109</v>
      </c>
      <c r="H3157" s="1">
        <v>46080</v>
      </c>
      <c r="I3157">
        <v>2</v>
      </c>
      <c r="J3157">
        <v>3</v>
      </c>
      <c r="K3157">
        <v>4</v>
      </c>
      <c r="L3157">
        <v>12</v>
      </c>
      <c r="M3157" t="s">
        <v>5073</v>
      </c>
      <c r="N3157" t="s">
        <v>5073</v>
      </c>
      <c r="O3157">
        <v>1</v>
      </c>
      <c r="P3157">
        <v>1</v>
      </c>
    </row>
    <row r="3158" spans="1:16" x14ac:dyDescent="0.3">
      <c r="A3158" t="s">
        <v>2167</v>
      </c>
      <c r="B3158" s="1">
        <v>46080.700694444444</v>
      </c>
      <c r="C3158" t="s">
        <v>7</v>
      </c>
      <c r="D3158" t="s">
        <v>22</v>
      </c>
      <c r="E3158" t="s">
        <v>19</v>
      </c>
      <c r="F3158" t="s">
        <v>20</v>
      </c>
      <c r="G3158">
        <v>0.7006944444444444</v>
      </c>
      <c r="H3158" s="1">
        <v>46080</v>
      </c>
      <c r="I3158">
        <v>2</v>
      </c>
      <c r="J3158">
        <v>3</v>
      </c>
      <c r="K3158">
        <v>2</v>
      </c>
      <c r="L3158">
        <v>6</v>
      </c>
      <c r="M3158" t="s">
        <v>5071</v>
      </c>
      <c r="N3158" t="s">
        <v>5071</v>
      </c>
      <c r="O3158">
        <v>1</v>
      </c>
      <c r="P3158">
        <v>0</v>
      </c>
    </row>
    <row r="3159" spans="1:16" x14ac:dyDescent="0.3">
      <c r="A3159" t="s">
        <v>389</v>
      </c>
      <c r="B3159" s="1">
        <v>46080.702777777777</v>
      </c>
      <c r="C3159" t="s">
        <v>7</v>
      </c>
      <c r="D3159" t="s">
        <v>22</v>
      </c>
      <c r="E3159" t="s">
        <v>19</v>
      </c>
      <c r="F3159" t="s">
        <v>10</v>
      </c>
      <c r="G3159">
        <v>0.70277777777777772</v>
      </c>
      <c r="H3159" s="1">
        <v>46080</v>
      </c>
      <c r="I3159">
        <v>2</v>
      </c>
      <c r="J3159">
        <v>3</v>
      </c>
      <c r="K3159">
        <v>2</v>
      </c>
      <c r="L3159">
        <v>6</v>
      </c>
      <c r="M3159" t="s">
        <v>5071</v>
      </c>
      <c r="N3159" t="s">
        <v>5071</v>
      </c>
      <c r="O3159">
        <v>1</v>
      </c>
      <c r="P3159">
        <v>0</v>
      </c>
    </row>
    <row r="3160" spans="1:16" x14ac:dyDescent="0.3">
      <c r="A3160" t="s">
        <v>306</v>
      </c>
      <c r="B3160" s="1">
        <v>46080.743750000001</v>
      </c>
      <c r="C3160" t="s">
        <v>7</v>
      </c>
      <c r="D3160" t="s">
        <v>18</v>
      </c>
      <c r="E3160" t="s">
        <v>9</v>
      </c>
      <c r="F3160" t="s">
        <v>20</v>
      </c>
      <c r="G3160">
        <v>0.74375000000000002</v>
      </c>
      <c r="H3160" s="1">
        <v>46080</v>
      </c>
      <c r="I3160">
        <v>2</v>
      </c>
      <c r="J3160">
        <v>3</v>
      </c>
      <c r="K3160">
        <v>2</v>
      </c>
      <c r="L3160">
        <v>6</v>
      </c>
      <c r="M3160" t="s">
        <v>5071</v>
      </c>
      <c r="N3160" t="s">
        <v>5071</v>
      </c>
      <c r="O3160">
        <v>1</v>
      </c>
      <c r="P3160">
        <v>0</v>
      </c>
    </row>
    <row r="3161" spans="1:16" x14ac:dyDescent="0.3">
      <c r="A3161" t="s">
        <v>2840</v>
      </c>
      <c r="B3161" s="1">
        <v>46080.748611111114</v>
      </c>
      <c r="C3161" t="s">
        <v>12</v>
      </c>
      <c r="D3161" t="s">
        <v>22</v>
      </c>
      <c r="E3161" t="s">
        <v>19</v>
      </c>
      <c r="F3161" t="s">
        <v>13</v>
      </c>
      <c r="G3161">
        <v>0.74861111111111112</v>
      </c>
      <c r="H3161" s="1">
        <v>46080</v>
      </c>
      <c r="I3161">
        <v>2</v>
      </c>
      <c r="J3161">
        <v>1</v>
      </c>
      <c r="K3161">
        <v>1</v>
      </c>
      <c r="L3161">
        <v>1</v>
      </c>
      <c r="M3161" t="s">
        <v>5069</v>
      </c>
      <c r="N3161" t="s">
        <v>5069</v>
      </c>
      <c r="O3161">
        <v>1</v>
      </c>
      <c r="P3161">
        <v>0</v>
      </c>
    </row>
    <row r="3162" spans="1:16" x14ac:dyDescent="0.3">
      <c r="A3162" t="s">
        <v>3865</v>
      </c>
      <c r="B3162" s="1">
        <v>46080.759027777778</v>
      </c>
      <c r="C3162" t="s">
        <v>7</v>
      </c>
      <c r="D3162" t="s">
        <v>22</v>
      </c>
      <c r="E3162" t="s">
        <v>16</v>
      </c>
      <c r="F3162" t="s">
        <v>20</v>
      </c>
      <c r="G3162">
        <v>0.75902777777777775</v>
      </c>
      <c r="H3162" s="1">
        <v>46080</v>
      </c>
      <c r="I3162">
        <v>2</v>
      </c>
      <c r="J3162">
        <v>3</v>
      </c>
      <c r="K3162">
        <v>2</v>
      </c>
      <c r="L3162">
        <v>6</v>
      </c>
      <c r="M3162" t="s">
        <v>5071</v>
      </c>
      <c r="N3162" t="s">
        <v>5071</v>
      </c>
      <c r="O3162">
        <v>1</v>
      </c>
      <c r="P3162">
        <v>0</v>
      </c>
    </row>
    <row r="3163" spans="1:16" x14ac:dyDescent="0.3">
      <c r="A3163" t="s">
        <v>2641</v>
      </c>
      <c r="B3163" s="1">
        <v>46080.773611111108</v>
      </c>
      <c r="C3163" t="s">
        <v>35</v>
      </c>
      <c r="D3163" t="s">
        <v>18</v>
      </c>
      <c r="E3163" t="s">
        <v>31</v>
      </c>
      <c r="F3163" t="s">
        <v>10</v>
      </c>
      <c r="G3163">
        <v>0.77361111111111114</v>
      </c>
      <c r="H3163" s="1">
        <v>46080</v>
      </c>
      <c r="I3163">
        <v>2</v>
      </c>
      <c r="J3163">
        <v>1</v>
      </c>
      <c r="K3163">
        <v>2</v>
      </c>
      <c r="L3163">
        <v>2</v>
      </c>
      <c r="M3163" t="s">
        <v>5069</v>
      </c>
      <c r="N3163" t="s">
        <v>5069</v>
      </c>
      <c r="O3163">
        <v>1</v>
      </c>
      <c r="P3163">
        <v>0</v>
      </c>
    </row>
    <row r="3164" spans="1:16" x14ac:dyDescent="0.3">
      <c r="A3164" t="s">
        <v>1138</v>
      </c>
      <c r="B3164" s="1">
        <v>46080.792361111111</v>
      </c>
      <c r="C3164" t="s">
        <v>40</v>
      </c>
      <c r="D3164" t="s">
        <v>15</v>
      </c>
      <c r="E3164" t="s">
        <v>16</v>
      </c>
      <c r="F3164" t="s">
        <v>20</v>
      </c>
      <c r="G3164">
        <v>0.79236111111111107</v>
      </c>
      <c r="H3164" s="1">
        <v>46080</v>
      </c>
      <c r="I3164">
        <v>2</v>
      </c>
      <c r="J3164">
        <v>5</v>
      </c>
      <c r="K3164">
        <v>2</v>
      </c>
      <c r="L3164">
        <v>10</v>
      </c>
      <c r="M3164" t="s">
        <v>5071</v>
      </c>
      <c r="N3164" t="s">
        <v>5071</v>
      </c>
      <c r="O3164">
        <v>1</v>
      </c>
      <c r="P3164">
        <v>0</v>
      </c>
    </row>
    <row r="3165" spans="1:16" x14ac:dyDescent="0.3">
      <c r="A3165" t="s">
        <v>4236</v>
      </c>
      <c r="B3165" s="1">
        <v>46080.804166666669</v>
      </c>
      <c r="C3165" t="s">
        <v>47</v>
      </c>
      <c r="D3165" t="s">
        <v>8</v>
      </c>
      <c r="E3165" t="s">
        <v>9</v>
      </c>
      <c r="F3165" t="s">
        <v>13</v>
      </c>
      <c r="G3165">
        <v>0.8041666666666667</v>
      </c>
      <c r="H3165" s="1">
        <v>46080</v>
      </c>
      <c r="I3165">
        <v>2</v>
      </c>
      <c r="J3165">
        <v>1</v>
      </c>
      <c r="K3165">
        <v>1</v>
      </c>
      <c r="L3165">
        <v>1</v>
      </c>
      <c r="M3165" t="s">
        <v>5069</v>
      </c>
      <c r="N3165" t="s">
        <v>5069</v>
      </c>
      <c r="O3165">
        <v>1</v>
      </c>
      <c r="P3165">
        <v>0</v>
      </c>
    </row>
    <row r="3166" spans="1:16" x14ac:dyDescent="0.3">
      <c r="A3166" t="s">
        <v>1737</v>
      </c>
      <c r="B3166" s="1">
        <v>46080.818749999999</v>
      </c>
      <c r="C3166" t="s">
        <v>26</v>
      </c>
      <c r="D3166" t="s">
        <v>22</v>
      </c>
      <c r="E3166" t="s">
        <v>31</v>
      </c>
      <c r="F3166" t="s">
        <v>20</v>
      </c>
      <c r="G3166">
        <v>0.81874999999999998</v>
      </c>
      <c r="H3166" s="1">
        <v>46080</v>
      </c>
      <c r="I3166">
        <v>2</v>
      </c>
      <c r="J3166">
        <v>3</v>
      </c>
      <c r="K3166">
        <v>2</v>
      </c>
      <c r="L3166">
        <v>6</v>
      </c>
      <c r="M3166" t="s">
        <v>5071</v>
      </c>
      <c r="N3166" t="s">
        <v>5071</v>
      </c>
      <c r="O3166">
        <v>1</v>
      </c>
      <c r="P3166">
        <v>0</v>
      </c>
    </row>
    <row r="3167" spans="1:16" x14ac:dyDescent="0.3">
      <c r="A3167" t="s">
        <v>3428</v>
      </c>
      <c r="B3167" s="1">
        <v>46080.845138888886</v>
      </c>
      <c r="C3167" t="s">
        <v>7</v>
      </c>
      <c r="D3167" t="s">
        <v>18</v>
      </c>
      <c r="E3167" t="s">
        <v>19</v>
      </c>
      <c r="F3167" t="s">
        <v>20</v>
      </c>
      <c r="G3167">
        <v>0.84513888888888888</v>
      </c>
      <c r="H3167" s="1">
        <v>46080</v>
      </c>
      <c r="I3167">
        <v>2</v>
      </c>
      <c r="J3167">
        <v>3</v>
      </c>
      <c r="K3167">
        <v>2</v>
      </c>
      <c r="L3167">
        <v>6</v>
      </c>
      <c r="M3167" t="s">
        <v>5071</v>
      </c>
      <c r="N3167" t="s">
        <v>5071</v>
      </c>
      <c r="O3167">
        <v>1</v>
      </c>
      <c r="P3167">
        <v>0</v>
      </c>
    </row>
    <row r="3168" spans="1:16" x14ac:dyDescent="0.3">
      <c r="A3168" t="s">
        <v>3542</v>
      </c>
      <c r="B3168" s="1">
        <v>46080.857638888891</v>
      </c>
      <c r="C3168" t="s">
        <v>7</v>
      </c>
      <c r="D3168" t="s">
        <v>15</v>
      </c>
      <c r="E3168" t="s">
        <v>31</v>
      </c>
      <c r="F3168" t="s">
        <v>33</v>
      </c>
      <c r="G3168">
        <v>0.85763888888888884</v>
      </c>
      <c r="H3168" s="1">
        <v>46080</v>
      </c>
      <c r="I3168">
        <v>2</v>
      </c>
      <c r="J3168">
        <v>3</v>
      </c>
      <c r="K3168">
        <v>4</v>
      </c>
      <c r="L3168">
        <v>12</v>
      </c>
      <c r="M3168" t="s">
        <v>5073</v>
      </c>
      <c r="N3168" t="s">
        <v>5073</v>
      </c>
      <c r="O3168">
        <v>1</v>
      </c>
      <c r="P3168">
        <v>1</v>
      </c>
    </row>
    <row r="3169" spans="1:16" x14ac:dyDescent="0.3">
      <c r="A3169" t="s">
        <v>1124</v>
      </c>
      <c r="B3169" s="1">
        <v>46080.863888888889</v>
      </c>
      <c r="C3169" t="s">
        <v>7</v>
      </c>
      <c r="D3169" t="s">
        <v>8</v>
      </c>
      <c r="E3169" t="s">
        <v>19</v>
      </c>
      <c r="F3169" t="s">
        <v>10</v>
      </c>
      <c r="G3169">
        <v>0.86388888888888893</v>
      </c>
      <c r="H3169" s="1">
        <v>46080</v>
      </c>
      <c r="I3169">
        <v>2</v>
      </c>
      <c r="J3169">
        <v>3</v>
      </c>
      <c r="K3169">
        <v>2</v>
      </c>
      <c r="L3169">
        <v>6</v>
      </c>
      <c r="M3169" t="s">
        <v>5071</v>
      </c>
      <c r="N3169" t="s">
        <v>5071</v>
      </c>
      <c r="O3169">
        <v>1</v>
      </c>
      <c r="P3169">
        <v>0</v>
      </c>
    </row>
    <row r="3170" spans="1:16" x14ac:dyDescent="0.3">
      <c r="A3170" t="s">
        <v>3423</v>
      </c>
      <c r="B3170" s="1">
        <v>46081.001388888886</v>
      </c>
      <c r="C3170" t="s">
        <v>47</v>
      </c>
      <c r="D3170" t="s">
        <v>8</v>
      </c>
      <c r="E3170" t="s">
        <v>19</v>
      </c>
      <c r="F3170" t="s">
        <v>20</v>
      </c>
      <c r="G3170">
        <v>1.3888888888888889E-3</v>
      </c>
      <c r="H3170" s="1">
        <v>46081</v>
      </c>
      <c r="I3170">
        <v>2</v>
      </c>
      <c r="J3170">
        <v>1</v>
      </c>
      <c r="K3170">
        <v>2</v>
      </c>
      <c r="L3170">
        <v>2</v>
      </c>
      <c r="M3170" t="s">
        <v>5069</v>
      </c>
      <c r="N3170" t="s">
        <v>5069</v>
      </c>
      <c r="O3170">
        <v>1</v>
      </c>
      <c r="P3170">
        <v>0</v>
      </c>
    </row>
    <row r="3171" spans="1:16" x14ac:dyDescent="0.3">
      <c r="A3171" t="s">
        <v>842</v>
      </c>
      <c r="B3171" s="1">
        <v>46081.004166666666</v>
      </c>
      <c r="C3171" t="s">
        <v>47</v>
      </c>
      <c r="D3171" t="s">
        <v>22</v>
      </c>
      <c r="E3171" t="s">
        <v>9</v>
      </c>
      <c r="F3171" t="s">
        <v>10</v>
      </c>
      <c r="G3171">
        <v>4.1666666666666666E-3</v>
      </c>
      <c r="H3171" s="1">
        <v>46081</v>
      </c>
      <c r="I3171">
        <v>2</v>
      </c>
      <c r="J3171">
        <v>1</v>
      </c>
      <c r="K3171">
        <v>2</v>
      </c>
      <c r="L3171">
        <v>2</v>
      </c>
      <c r="M3171" t="s">
        <v>5069</v>
      </c>
      <c r="N3171" t="s">
        <v>5069</v>
      </c>
      <c r="O3171">
        <v>1</v>
      </c>
      <c r="P3171">
        <v>0</v>
      </c>
    </row>
    <row r="3172" spans="1:16" x14ac:dyDescent="0.3">
      <c r="A3172" t="s">
        <v>1415</v>
      </c>
      <c r="B3172" s="1">
        <v>46081.009027777778</v>
      </c>
      <c r="C3172" t="s">
        <v>40</v>
      </c>
      <c r="D3172" t="s">
        <v>18</v>
      </c>
      <c r="E3172" t="s">
        <v>16</v>
      </c>
      <c r="F3172" t="s">
        <v>20</v>
      </c>
      <c r="G3172">
        <v>9.0277777777777769E-3</v>
      </c>
      <c r="H3172" s="1">
        <v>46081</v>
      </c>
      <c r="I3172">
        <v>2</v>
      </c>
      <c r="J3172">
        <v>5</v>
      </c>
      <c r="K3172">
        <v>2</v>
      </c>
      <c r="L3172">
        <v>10</v>
      </c>
      <c r="M3172" t="s">
        <v>5071</v>
      </c>
      <c r="N3172" t="s">
        <v>5071</v>
      </c>
      <c r="O3172">
        <v>1</v>
      </c>
      <c r="P3172">
        <v>0</v>
      </c>
    </row>
    <row r="3173" spans="1:16" x14ac:dyDescent="0.3">
      <c r="A3173" t="s">
        <v>1514</v>
      </c>
      <c r="B3173" s="1">
        <v>46081.03125</v>
      </c>
      <c r="C3173" t="s">
        <v>7</v>
      </c>
      <c r="D3173" t="s">
        <v>18</v>
      </c>
      <c r="E3173" t="s">
        <v>19</v>
      </c>
      <c r="F3173" t="s">
        <v>13</v>
      </c>
      <c r="G3173">
        <v>3.125E-2</v>
      </c>
      <c r="H3173" s="1">
        <v>46081</v>
      </c>
      <c r="I3173">
        <v>2</v>
      </c>
      <c r="J3173">
        <v>3</v>
      </c>
      <c r="K3173">
        <v>1</v>
      </c>
      <c r="L3173">
        <v>3</v>
      </c>
      <c r="M3173" t="s">
        <v>5069</v>
      </c>
      <c r="N3173" t="s">
        <v>5069</v>
      </c>
      <c r="O3173">
        <v>1</v>
      </c>
      <c r="P3173">
        <v>0</v>
      </c>
    </row>
    <row r="3174" spans="1:16" x14ac:dyDescent="0.3">
      <c r="A3174" t="s">
        <v>4636</v>
      </c>
      <c r="B3174" s="1">
        <v>46081.060416666667</v>
      </c>
      <c r="C3174" t="s">
        <v>7</v>
      </c>
      <c r="D3174" t="s">
        <v>18</v>
      </c>
      <c r="E3174" t="s">
        <v>19</v>
      </c>
      <c r="F3174" t="s">
        <v>53</v>
      </c>
      <c r="G3174">
        <v>6.0416666666666667E-2</v>
      </c>
      <c r="H3174" s="1">
        <v>46081</v>
      </c>
      <c r="I3174">
        <v>2</v>
      </c>
      <c r="J3174">
        <v>3</v>
      </c>
      <c r="K3174">
        <v>5</v>
      </c>
      <c r="L3174">
        <v>15</v>
      </c>
      <c r="M3174" t="s">
        <v>5073</v>
      </c>
      <c r="N3174" t="s">
        <v>5073</v>
      </c>
      <c r="O3174">
        <v>1</v>
      </c>
      <c r="P3174">
        <v>1</v>
      </c>
    </row>
    <row r="3175" spans="1:16" x14ac:dyDescent="0.3">
      <c r="A3175" t="s">
        <v>2202</v>
      </c>
      <c r="B3175" s="1">
        <v>46081.092361111114</v>
      </c>
      <c r="C3175" t="s">
        <v>35</v>
      </c>
      <c r="D3175" t="s">
        <v>22</v>
      </c>
      <c r="E3175" t="s">
        <v>9</v>
      </c>
      <c r="F3175" t="s">
        <v>20</v>
      </c>
      <c r="G3175">
        <v>9.2361111111111116E-2</v>
      </c>
      <c r="H3175" s="1">
        <v>46081</v>
      </c>
      <c r="I3175">
        <v>2</v>
      </c>
      <c r="J3175">
        <v>1</v>
      </c>
      <c r="K3175">
        <v>2</v>
      </c>
      <c r="L3175">
        <v>2</v>
      </c>
      <c r="M3175" t="s">
        <v>5069</v>
      </c>
      <c r="N3175" t="s">
        <v>5069</v>
      </c>
      <c r="O3175">
        <v>1</v>
      </c>
      <c r="P3175">
        <v>0</v>
      </c>
    </row>
    <row r="3176" spans="1:16" x14ac:dyDescent="0.3">
      <c r="A3176" t="s">
        <v>4346</v>
      </c>
      <c r="B3176" s="1">
        <v>46081.102777777778</v>
      </c>
      <c r="C3176" t="s">
        <v>26</v>
      </c>
      <c r="D3176" t="s">
        <v>18</v>
      </c>
      <c r="E3176" t="s">
        <v>16</v>
      </c>
      <c r="F3176" t="s">
        <v>20</v>
      </c>
      <c r="G3176">
        <v>0.10277777777777777</v>
      </c>
      <c r="H3176" s="1">
        <v>46081</v>
      </c>
      <c r="I3176">
        <v>2</v>
      </c>
      <c r="J3176">
        <v>3</v>
      </c>
      <c r="K3176">
        <v>2</v>
      </c>
      <c r="L3176">
        <v>6</v>
      </c>
      <c r="M3176" t="s">
        <v>5071</v>
      </c>
      <c r="N3176" t="s">
        <v>5071</v>
      </c>
      <c r="O3176">
        <v>1</v>
      </c>
      <c r="P3176">
        <v>0</v>
      </c>
    </row>
    <row r="3177" spans="1:16" x14ac:dyDescent="0.3">
      <c r="A3177" t="s">
        <v>292</v>
      </c>
      <c r="B3177" s="1">
        <v>46081.11041666667</v>
      </c>
      <c r="C3177" t="s">
        <v>7</v>
      </c>
      <c r="D3177" t="s">
        <v>8</v>
      </c>
      <c r="E3177" t="s">
        <v>19</v>
      </c>
      <c r="F3177" t="s">
        <v>13</v>
      </c>
      <c r="G3177">
        <v>0.11041666666666666</v>
      </c>
      <c r="H3177" s="1">
        <v>46081</v>
      </c>
      <c r="I3177">
        <v>2</v>
      </c>
      <c r="J3177">
        <v>3</v>
      </c>
      <c r="K3177">
        <v>1</v>
      </c>
      <c r="L3177">
        <v>3</v>
      </c>
      <c r="M3177" t="s">
        <v>5069</v>
      </c>
      <c r="N3177" t="s">
        <v>5069</v>
      </c>
      <c r="O3177">
        <v>1</v>
      </c>
      <c r="P3177">
        <v>0</v>
      </c>
    </row>
    <row r="3178" spans="1:16" x14ac:dyDescent="0.3">
      <c r="A3178" t="s">
        <v>1131</v>
      </c>
      <c r="B3178" s="1">
        <v>46081.182638888888</v>
      </c>
      <c r="C3178" t="s">
        <v>7</v>
      </c>
      <c r="D3178" t="s">
        <v>8</v>
      </c>
      <c r="E3178" t="s">
        <v>19</v>
      </c>
      <c r="F3178" t="s">
        <v>10</v>
      </c>
      <c r="G3178">
        <v>0.18263888888888888</v>
      </c>
      <c r="H3178" s="1">
        <v>46081</v>
      </c>
      <c r="I3178">
        <v>2</v>
      </c>
      <c r="J3178">
        <v>3</v>
      </c>
      <c r="K3178">
        <v>2</v>
      </c>
      <c r="L3178">
        <v>6</v>
      </c>
      <c r="M3178" t="s">
        <v>5071</v>
      </c>
      <c r="N3178" t="s">
        <v>5071</v>
      </c>
      <c r="O3178">
        <v>1</v>
      </c>
      <c r="P3178">
        <v>0</v>
      </c>
    </row>
    <row r="3179" spans="1:16" x14ac:dyDescent="0.3">
      <c r="A3179" t="s">
        <v>3301</v>
      </c>
      <c r="B3179" s="1">
        <v>46081.199305555558</v>
      </c>
      <c r="C3179" t="s">
        <v>7</v>
      </c>
      <c r="D3179" t="s">
        <v>15</v>
      </c>
      <c r="E3179" t="s">
        <v>19</v>
      </c>
      <c r="F3179" t="s">
        <v>10</v>
      </c>
      <c r="G3179">
        <v>0.19930555555555557</v>
      </c>
      <c r="H3179" s="1">
        <v>46081</v>
      </c>
      <c r="I3179">
        <v>2</v>
      </c>
      <c r="J3179">
        <v>3</v>
      </c>
      <c r="K3179">
        <v>2</v>
      </c>
      <c r="L3179">
        <v>6</v>
      </c>
      <c r="M3179" t="s">
        <v>5071</v>
      </c>
      <c r="N3179" t="s">
        <v>5071</v>
      </c>
      <c r="O3179">
        <v>1</v>
      </c>
      <c r="P3179">
        <v>0</v>
      </c>
    </row>
    <row r="3180" spans="1:16" x14ac:dyDescent="0.3">
      <c r="A3180" t="s">
        <v>1821</v>
      </c>
      <c r="B3180" s="1">
        <v>46081.225694444445</v>
      </c>
      <c r="C3180" t="s">
        <v>47</v>
      </c>
      <c r="D3180" t="s">
        <v>8</v>
      </c>
      <c r="E3180" t="s">
        <v>19</v>
      </c>
      <c r="F3180" t="s">
        <v>53</v>
      </c>
      <c r="G3180">
        <v>0.22569444444444445</v>
      </c>
      <c r="H3180" s="1">
        <v>46081</v>
      </c>
      <c r="I3180">
        <v>2</v>
      </c>
      <c r="J3180">
        <v>1</v>
      </c>
      <c r="K3180">
        <v>5</v>
      </c>
      <c r="L3180">
        <v>5</v>
      </c>
      <c r="M3180" t="s">
        <v>5071</v>
      </c>
      <c r="N3180" t="s">
        <v>5071</v>
      </c>
      <c r="O3180">
        <v>1</v>
      </c>
      <c r="P3180">
        <v>1</v>
      </c>
    </row>
    <row r="3181" spans="1:16" x14ac:dyDescent="0.3">
      <c r="A3181" t="s">
        <v>3166</v>
      </c>
      <c r="B3181" s="1">
        <v>46081.244444444441</v>
      </c>
      <c r="C3181" t="s">
        <v>7</v>
      </c>
      <c r="D3181" t="s">
        <v>15</v>
      </c>
      <c r="E3181" t="s">
        <v>19</v>
      </c>
      <c r="F3181" t="s">
        <v>33</v>
      </c>
      <c r="G3181">
        <v>0.24444444444444444</v>
      </c>
      <c r="H3181" s="1">
        <v>46081</v>
      </c>
      <c r="I3181">
        <v>2</v>
      </c>
      <c r="J3181">
        <v>3</v>
      </c>
      <c r="K3181">
        <v>4</v>
      </c>
      <c r="L3181">
        <v>12</v>
      </c>
      <c r="M3181" t="s">
        <v>5073</v>
      </c>
      <c r="N3181" t="s">
        <v>5073</v>
      </c>
      <c r="O3181">
        <v>1</v>
      </c>
      <c r="P3181">
        <v>1</v>
      </c>
    </row>
    <row r="3182" spans="1:16" x14ac:dyDescent="0.3">
      <c r="A3182" t="s">
        <v>2264</v>
      </c>
      <c r="B3182" s="1">
        <v>46081.244444444441</v>
      </c>
      <c r="C3182" t="s">
        <v>12</v>
      </c>
      <c r="D3182" t="s">
        <v>22</v>
      </c>
      <c r="E3182" t="s">
        <v>19</v>
      </c>
      <c r="F3182" t="s">
        <v>10</v>
      </c>
      <c r="G3182">
        <v>0.24444444444444444</v>
      </c>
      <c r="H3182" s="1">
        <v>46081</v>
      </c>
      <c r="I3182">
        <v>2</v>
      </c>
      <c r="J3182">
        <v>1</v>
      </c>
      <c r="K3182">
        <v>2</v>
      </c>
      <c r="L3182">
        <v>2</v>
      </c>
      <c r="M3182" t="s">
        <v>5069</v>
      </c>
      <c r="N3182" t="s">
        <v>5069</v>
      </c>
      <c r="O3182">
        <v>1</v>
      </c>
      <c r="P3182">
        <v>0</v>
      </c>
    </row>
    <row r="3183" spans="1:16" x14ac:dyDescent="0.3">
      <c r="A3183" t="s">
        <v>839</v>
      </c>
      <c r="B3183" s="1">
        <v>46081.263888888891</v>
      </c>
      <c r="C3183" t="s">
        <v>47</v>
      </c>
      <c r="D3183" t="s">
        <v>18</v>
      </c>
      <c r="E3183" t="s">
        <v>16</v>
      </c>
      <c r="F3183" t="s">
        <v>10</v>
      </c>
      <c r="G3183">
        <v>0.2638888888888889</v>
      </c>
      <c r="H3183" s="1">
        <v>46081</v>
      </c>
      <c r="I3183">
        <v>2</v>
      </c>
      <c r="J3183">
        <v>1</v>
      </c>
      <c r="K3183">
        <v>2</v>
      </c>
      <c r="L3183">
        <v>2</v>
      </c>
      <c r="M3183" t="s">
        <v>5069</v>
      </c>
      <c r="N3183" t="s">
        <v>5069</v>
      </c>
      <c r="O3183">
        <v>1</v>
      </c>
      <c r="P3183">
        <v>0</v>
      </c>
    </row>
    <row r="3184" spans="1:16" x14ac:dyDescent="0.3">
      <c r="A3184" t="s">
        <v>3837</v>
      </c>
      <c r="B3184" s="1">
        <v>46081.28125</v>
      </c>
      <c r="C3184" t="s">
        <v>40</v>
      </c>
      <c r="D3184" t="s">
        <v>22</v>
      </c>
      <c r="E3184" t="s">
        <v>16</v>
      </c>
      <c r="F3184" t="s">
        <v>13</v>
      </c>
      <c r="G3184">
        <v>0.28125</v>
      </c>
      <c r="H3184" s="1">
        <v>46081</v>
      </c>
      <c r="I3184">
        <v>2</v>
      </c>
      <c r="J3184">
        <v>5</v>
      </c>
      <c r="K3184">
        <v>1</v>
      </c>
      <c r="L3184">
        <v>5</v>
      </c>
      <c r="M3184" t="s">
        <v>5071</v>
      </c>
      <c r="N3184" t="s">
        <v>5071</v>
      </c>
      <c r="O3184">
        <v>1</v>
      </c>
      <c r="P3184">
        <v>0</v>
      </c>
    </row>
    <row r="3185" spans="1:16" x14ac:dyDescent="0.3">
      <c r="A3185" t="s">
        <v>352</v>
      </c>
      <c r="B3185" s="1">
        <v>46081.302777777775</v>
      </c>
      <c r="C3185" t="s">
        <v>12</v>
      </c>
      <c r="D3185" t="s">
        <v>15</v>
      </c>
      <c r="E3185" t="s">
        <v>19</v>
      </c>
      <c r="F3185" t="s">
        <v>10</v>
      </c>
      <c r="G3185">
        <v>0.30277777777777776</v>
      </c>
      <c r="H3185" s="1">
        <v>46081</v>
      </c>
      <c r="I3185">
        <v>2</v>
      </c>
      <c r="J3185">
        <v>1</v>
      </c>
      <c r="K3185">
        <v>2</v>
      </c>
      <c r="L3185">
        <v>2</v>
      </c>
      <c r="M3185" t="s">
        <v>5069</v>
      </c>
      <c r="N3185" t="s">
        <v>5069</v>
      </c>
      <c r="O3185">
        <v>1</v>
      </c>
      <c r="P3185">
        <v>0</v>
      </c>
    </row>
    <row r="3186" spans="1:16" x14ac:dyDescent="0.3">
      <c r="A3186" t="s">
        <v>3997</v>
      </c>
      <c r="B3186" s="1">
        <v>46081.305555555555</v>
      </c>
      <c r="C3186" t="s">
        <v>7</v>
      </c>
      <c r="D3186" t="s">
        <v>15</v>
      </c>
      <c r="E3186" t="s">
        <v>19</v>
      </c>
      <c r="F3186" t="s">
        <v>20</v>
      </c>
      <c r="G3186">
        <v>0.30555555555555558</v>
      </c>
      <c r="H3186" s="1">
        <v>46081</v>
      </c>
      <c r="I3186">
        <v>2</v>
      </c>
      <c r="J3186">
        <v>3</v>
      </c>
      <c r="K3186">
        <v>2</v>
      </c>
      <c r="L3186">
        <v>6</v>
      </c>
      <c r="M3186" t="s">
        <v>5071</v>
      </c>
      <c r="N3186" t="s">
        <v>5071</v>
      </c>
      <c r="O3186">
        <v>1</v>
      </c>
      <c r="P3186">
        <v>0</v>
      </c>
    </row>
    <row r="3187" spans="1:16" x14ac:dyDescent="0.3">
      <c r="A3187" t="s">
        <v>1186</v>
      </c>
      <c r="B3187" s="1">
        <v>46081.339583333334</v>
      </c>
      <c r="C3187" t="s">
        <v>7</v>
      </c>
      <c r="D3187" t="s">
        <v>15</v>
      </c>
      <c r="E3187" t="s">
        <v>19</v>
      </c>
      <c r="F3187" t="s">
        <v>20</v>
      </c>
      <c r="G3187">
        <v>0.33958333333333335</v>
      </c>
      <c r="H3187" s="1">
        <v>46081</v>
      </c>
      <c r="I3187">
        <v>2</v>
      </c>
      <c r="J3187">
        <v>3</v>
      </c>
      <c r="K3187">
        <v>2</v>
      </c>
      <c r="L3187">
        <v>6</v>
      </c>
      <c r="M3187" t="s">
        <v>5071</v>
      </c>
      <c r="N3187" t="s">
        <v>5071</v>
      </c>
      <c r="O3187">
        <v>1</v>
      </c>
      <c r="P3187">
        <v>0</v>
      </c>
    </row>
    <row r="3188" spans="1:16" x14ac:dyDescent="0.3">
      <c r="A3188" t="s">
        <v>3977</v>
      </c>
      <c r="B3188" s="1">
        <v>46081.348611111112</v>
      </c>
      <c r="C3188" t="s">
        <v>35</v>
      </c>
      <c r="D3188" t="s">
        <v>15</v>
      </c>
      <c r="E3188" t="s">
        <v>9</v>
      </c>
      <c r="F3188" t="s">
        <v>10</v>
      </c>
      <c r="G3188">
        <v>0.34861111111111109</v>
      </c>
      <c r="H3188" s="1">
        <v>46081</v>
      </c>
      <c r="I3188">
        <v>2</v>
      </c>
      <c r="J3188">
        <v>1</v>
      </c>
      <c r="K3188">
        <v>2</v>
      </c>
      <c r="L3188">
        <v>2</v>
      </c>
      <c r="M3188" t="s">
        <v>5069</v>
      </c>
      <c r="N3188" t="s">
        <v>5069</v>
      </c>
      <c r="O3188">
        <v>1</v>
      </c>
      <c r="P3188">
        <v>0</v>
      </c>
    </row>
    <row r="3189" spans="1:16" x14ac:dyDescent="0.3">
      <c r="A3189" t="s">
        <v>3384</v>
      </c>
      <c r="B3189" s="1">
        <v>46081.351388888892</v>
      </c>
      <c r="C3189" t="s">
        <v>12</v>
      </c>
      <c r="D3189" t="s">
        <v>15</v>
      </c>
      <c r="E3189" t="s">
        <v>16</v>
      </c>
      <c r="F3189" t="s">
        <v>33</v>
      </c>
      <c r="G3189">
        <v>0.35138888888888886</v>
      </c>
      <c r="H3189" s="1">
        <v>46081</v>
      </c>
      <c r="I3189">
        <v>2</v>
      </c>
      <c r="J3189">
        <v>1</v>
      </c>
      <c r="K3189">
        <v>4</v>
      </c>
      <c r="L3189">
        <v>4</v>
      </c>
      <c r="M3189" t="s">
        <v>5069</v>
      </c>
      <c r="N3189" t="s">
        <v>5069</v>
      </c>
      <c r="O3189">
        <v>1</v>
      </c>
      <c r="P3189">
        <v>1</v>
      </c>
    </row>
    <row r="3190" spans="1:16" x14ac:dyDescent="0.3">
      <c r="A3190" t="s">
        <v>3589</v>
      </c>
      <c r="B3190" s="1">
        <v>46081.359027777777</v>
      </c>
      <c r="C3190" t="s">
        <v>7</v>
      </c>
      <c r="D3190" t="s">
        <v>22</v>
      </c>
      <c r="E3190" t="s">
        <v>19</v>
      </c>
      <c r="F3190" t="s">
        <v>10</v>
      </c>
      <c r="G3190">
        <v>0.35902777777777778</v>
      </c>
      <c r="H3190" s="1">
        <v>46081</v>
      </c>
      <c r="I3190">
        <v>2</v>
      </c>
      <c r="J3190">
        <v>3</v>
      </c>
      <c r="K3190">
        <v>2</v>
      </c>
      <c r="L3190">
        <v>6</v>
      </c>
      <c r="M3190" t="s">
        <v>5071</v>
      </c>
      <c r="N3190" t="s">
        <v>5071</v>
      </c>
      <c r="O3190">
        <v>1</v>
      </c>
      <c r="P3190">
        <v>0</v>
      </c>
    </row>
    <row r="3191" spans="1:16" x14ac:dyDescent="0.3">
      <c r="A3191" t="s">
        <v>3445</v>
      </c>
      <c r="B3191" s="1">
        <v>46081.363194444442</v>
      </c>
      <c r="C3191" t="s">
        <v>12</v>
      </c>
      <c r="D3191" t="s">
        <v>22</v>
      </c>
      <c r="E3191" t="s">
        <v>9</v>
      </c>
      <c r="F3191" t="s">
        <v>33</v>
      </c>
      <c r="G3191">
        <v>0.36319444444444443</v>
      </c>
      <c r="H3191" s="1">
        <v>46081</v>
      </c>
      <c r="I3191">
        <v>2</v>
      </c>
      <c r="J3191">
        <v>1</v>
      </c>
      <c r="K3191">
        <v>4</v>
      </c>
      <c r="L3191">
        <v>4</v>
      </c>
      <c r="M3191" t="s">
        <v>5069</v>
      </c>
      <c r="N3191" t="s">
        <v>5069</v>
      </c>
      <c r="O3191">
        <v>1</v>
      </c>
      <c r="P3191">
        <v>1</v>
      </c>
    </row>
    <row r="3192" spans="1:16" x14ac:dyDescent="0.3">
      <c r="A3192" t="s">
        <v>246</v>
      </c>
      <c r="B3192" s="1">
        <v>46081.372916666667</v>
      </c>
      <c r="C3192" t="s">
        <v>7</v>
      </c>
      <c r="D3192" t="s">
        <v>8</v>
      </c>
      <c r="E3192" t="s">
        <v>19</v>
      </c>
      <c r="F3192" t="s">
        <v>10</v>
      </c>
      <c r="G3192">
        <v>0.37291666666666667</v>
      </c>
      <c r="H3192" s="1">
        <v>46081</v>
      </c>
      <c r="I3192">
        <v>2</v>
      </c>
      <c r="J3192">
        <v>3</v>
      </c>
      <c r="K3192">
        <v>2</v>
      </c>
      <c r="L3192">
        <v>6</v>
      </c>
      <c r="M3192" t="s">
        <v>5071</v>
      </c>
      <c r="N3192" t="s">
        <v>5071</v>
      </c>
      <c r="O3192">
        <v>1</v>
      </c>
      <c r="P3192">
        <v>0</v>
      </c>
    </row>
    <row r="3193" spans="1:16" x14ac:dyDescent="0.3">
      <c r="A3193" t="s">
        <v>3232</v>
      </c>
      <c r="B3193" s="1">
        <v>46081.379166666666</v>
      </c>
      <c r="C3193" t="s">
        <v>35</v>
      </c>
      <c r="D3193" t="s">
        <v>15</v>
      </c>
      <c r="E3193" t="s">
        <v>16</v>
      </c>
      <c r="F3193" t="s">
        <v>13</v>
      </c>
      <c r="G3193">
        <v>0.37916666666666665</v>
      </c>
      <c r="H3193" s="1">
        <v>46081</v>
      </c>
      <c r="I3193">
        <v>2</v>
      </c>
      <c r="J3193">
        <v>1</v>
      </c>
      <c r="K3193">
        <v>1</v>
      </c>
      <c r="L3193">
        <v>1</v>
      </c>
      <c r="M3193" t="s">
        <v>5069</v>
      </c>
      <c r="N3193" t="s">
        <v>5069</v>
      </c>
      <c r="O3193">
        <v>1</v>
      </c>
      <c r="P3193">
        <v>0</v>
      </c>
    </row>
    <row r="3194" spans="1:16" x14ac:dyDescent="0.3">
      <c r="A3194" t="s">
        <v>1226</v>
      </c>
      <c r="B3194" s="1">
        <v>46081.436111111114</v>
      </c>
      <c r="C3194" t="s">
        <v>7</v>
      </c>
      <c r="D3194" t="s">
        <v>22</v>
      </c>
      <c r="E3194" t="s">
        <v>19</v>
      </c>
      <c r="F3194" t="s">
        <v>10</v>
      </c>
      <c r="G3194">
        <v>0.43611111111111112</v>
      </c>
      <c r="H3194" s="1">
        <v>46081</v>
      </c>
      <c r="I3194">
        <v>2</v>
      </c>
      <c r="J3194">
        <v>3</v>
      </c>
      <c r="K3194">
        <v>2</v>
      </c>
      <c r="L3194">
        <v>6</v>
      </c>
      <c r="M3194" t="s">
        <v>5071</v>
      </c>
      <c r="N3194" t="s">
        <v>5071</v>
      </c>
      <c r="O3194">
        <v>1</v>
      </c>
      <c r="P3194">
        <v>0</v>
      </c>
    </row>
    <row r="3195" spans="1:16" x14ac:dyDescent="0.3">
      <c r="A3195" t="s">
        <v>4570</v>
      </c>
      <c r="B3195" s="1">
        <v>46081.469444444447</v>
      </c>
      <c r="C3195" t="s">
        <v>7</v>
      </c>
      <c r="D3195" t="s">
        <v>18</v>
      </c>
      <c r="E3195" t="s">
        <v>19</v>
      </c>
      <c r="F3195" t="s">
        <v>10</v>
      </c>
      <c r="G3195">
        <v>0.46944444444444444</v>
      </c>
      <c r="H3195" s="1">
        <v>46081</v>
      </c>
      <c r="I3195">
        <v>2</v>
      </c>
      <c r="J3195">
        <v>3</v>
      </c>
      <c r="K3195">
        <v>2</v>
      </c>
      <c r="L3195">
        <v>6</v>
      </c>
      <c r="M3195" t="s">
        <v>5071</v>
      </c>
      <c r="N3195" t="s">
        <v>5071</v>
      </c>
      <c r="O3195">
        <v>1</v>
      </c>
      <c r="P3195">
        <v>0</v>
      </c>
    </row>
    <row r="3196" spans="1:16" x14ac:dyDescent="0.3">
      <c r="A3196" t="s">
        <v>4009</v>
      </c>
      <c r="B3196" s="1">
        <v>46081.495833333334</v>
      </c>
      <c r="C3196" t="s">
        <v>40</v>
      </c>
      <c r="D3196" t="s">
        <v>18</v>
      </c>
      <c r="E3196" t="s">
        <v>16</v>
      </c>
      <c r="F3196" t="s">
        <v>53</v>
      </c>
      <c r="G3196">
        <v>0.49583333333333335</v>
      </c>
      <c r="H3196" s="1">
        <v>46081</v>
      </c>
      <c r="I3196">
        <v>2</v>
      </c>
      <c r="J3196">
        <v>5</v>
      </c>
      <c r="K3196">
        <v>5</v>
      </c>
      <c r="L3196">
        <v>25</v>
      </c>
      <c r="M3196" t="s">
        <v>5075</v>
      </c>
      <c r="N3196" t="s">
        <v>5076</v>
      </c>
      <c r="O3196">
        <v>1</v>
      </c>
      <c r="P3196">
        <v>1</v>
      </c>
    </row>
    <row r="3197" spans="1:16" x14ac:dyDescent="0.3">
      <c r="A3197" t="s">
        <v>185</v>
      </c>
      <c r="B3197" s="1">
        <v>46081.523611111108</v>
      </c>
      <c r="C3197" t="s">
        <v>7</v>
      </c>
      <c r="D3197" t="s">
        <v>22</v>
      </c>
      <c r="E3197" t="s">
        <v>31</v>
      </c>
      <c r="F3197" t="s">
        <v>20</v>
      </c>
      <c r="G3197">
        <v>0.52361111111111114</v>
      </c>
      <c r="H3197" s="1">
        <v>46081</v>
      </c>
      <c r="I3197">
        <v>2</v>
      </c>
      <c r="J3197">
        <v>3</v>
      </c>
      <c r="K3197">
        <v>2</v>
      </c>
      <c r="L3197">
        <v>6</v>
      </c>
      <c r="M3197" t="s">
        <v>5071</v>
      </c>
      <c r="N3197" t="s">
        <v>5071</v>
      </c>
      <c r="O3197">
        <v>1</v>
      </c>
      <c r="P3197">
        <v>0</v>
      </c>
    </row>
    <row r="3198" spans="1:16" x14ac:dyDescent="0.3">
      <c r="A3198" t="s">
        <v>901</v>
      </c>
      <c r="B3198" s="1">
        <v>46081.555555555555</v>
      </c>
      <c r="C3198" t="s">
        <v>35</v>
      </c>
      <c r="D3198" t="s">
        <v>22</v>
      </c>
      <c r="E3198" t="s">
        <v>31</v>
      </c>
      <c r="F3198" t="s">
        <v>13</v>
      </c>
      <c r="G3198">
        <v>0.55555555555555558</v>
      </c>
      <c r="H3198" s="1">
        <v>46081</v>
      </c>
      <c r="I3198">
        <v>2</v>
      </c>
      <c r="J3198">
        <v>1</v>
      </c>
      <c r="K3198">
        <v>1</v>
      </c>
      <c r="L3198">
        <v>1</v>
      </c>
      <c r="M3198" t="s">
        <v>5069</v>
      </c>
      <c r="N3198" t="s">
        <v>5069</v>
      </c>
      <c r="O3198">
        <v>1</v>
      </c>
      <c r="P3198">
        <v>0</v>
      </c>
    </row>
    <row r="3199" spans="1:16" x14ac:dyDescent="0.3">
      <c r="A3199" t="s">
        <v>4039</v>
      </c>
      <c r="B3199" s="1">
        <v>46081.563194444447</v>
      </c>
      <c r="C3199" t="s">
        <v>7</v>
      </c>
      <c r="D3199" t="s">
        <v>15</v>
      </c>
      <c r="E3199" t="s">
        <v>19</v>
      </c>
      <c r="F3199" t="s">
        <v>10</v>
      </c>
      <c r="G3199">
        <v>0.56319444444444444</v>
      </c>
      <c r="H3199" s="1">
        <v>46081</v>
      </c>
      <c r="I3199">
        <v>2</v>
      </c>
      <c r="J3199">
        <v>3</v>
      </c>
      <c r="K3199">
        <v>2</v>
      </c>
      <c r="L3199">
        <v>6</v>
      </c>
      <c r="M3199" t="s">
        <v>5071</v>
      </c>
      <c r="N3199" t="s">
        <v>5071</v>
      </c>
      <c r="O3199">
        <v>1</v>
      </c>
      <c r="P3199">
        <v>0</v>
      </c>
    </row>
    <row r="3200" spans="1:16" x14ac:dyDescent="0.3">
      <c r="A3200" t="s">
        <v>2785</v>
      </c>
      <c r="B3200" s="1">
        <v>46081.57708333333</v>
      </c>
      <c r="C3200" t="s">
        <v>26</v>
      </c>
      <c r="D3200" t="s">
        <v>22</v>
      </c>
      <c r="E3200" t="s">
        <v>9</v>
      </c>
      <c r="F3200" t="s">
        <v>10</v>
      </c>
      <c r="G3200">
        <v>0.57708333333333328</v>
      </c>
      <c r="H3200" s="1">
        <v>46081</v>
      </c>
      <c r="I3200">
        <v>2</v>
      </c>
      <c r="J3200">
        <v>3</v>
      </c>
      <c r="K3200">
        <v>2</v>
      </c>
      <c r="L3200">
        <v>6</v>
      </c>
      <c r="M3200" t="s">
        <v>5071</v>
      </c>
      <c r="N3200" t="s">
        <v>5071</v>
      </c>
      <c r="O3200">
        <v>1</v>
      </c>
      <c r="P3200">
        <v>0</v>
      </c>
    </row>
    <row r="3201" spans="1:16" x14ac:dyDescent="0.3">
      <c r="A3201" t="s">
        <v>458</v>
      </c>
      <c r="B3201" s="1">
        <v>46081.640972222223</v>
      </c>
      <c r="C3201" t="s">
        <v>47</v>
      </c>
      <c r="D3201" t="s">
        <v>15</v>
      </c>
      <c r="E3201" t="s">
        <v>19</v>
      </c>
      <c r="F3201" t="s">
        <v>20</v>
      </c>
      <c r="G3201">
        <v>0.64097222222222228</v>
      </c>
      <c r="H3201" s="1">
        <v>46081</v>
      </c>
      <c r="I3201">
        <v>2</v>
      </c>
      <c r="J3201">
        <v>1</v>
      </c>
      <c r="K3201">
        <v>2</v>
      </c>
      <c r="L3201">
        <v>2</v>
      </c>
      <c r="M3201" t="s">
        <v>5069</v>
      </c>
      <c r="N3201" t="s">
        <v>5069</v>
      </c>
      <c r="O3201">
        <v>1</v>
      </c>
      <c r="P3201">
        <v>0</v>
      </c>
    </row>
    <row r="3202" spans="1:16" x14ac:dyDescent="0.3">
      <c r="A3202" t="s">
        <v>4403</v>
      </c>
      <c r="B3202" s="1">
        <v>46081.668749999997</v>
      </c>
      <c r="C3202" t="s">
        <v>7</v>
      </c>
      <c r="D3202" t="s">
        <v>18</v>
      </c>
      <c r="E3202" t="s">
        <v>19</v>
      </c>
      <c r="F3202" t="s">
        <v>10</v>
      </c>
      <c r="G3202">
        <v>0.66874999999999996</v>
      </c>
      <c r="H3202" s="1">
        <v>46081</v>
      </c>
      <c r="I3202">
        <v>2</v>
      </c>
      <c r="J3202">
        <v>3</v>
      </c>
      <c r="K3202">
        <v>2</v>
      </c>
      <c r="L3202">
        <v>6</v>
      </c>
      <c r="M3202" t="s">
        <v>5071</v>
      </c>
      <c r="N3202" t="s">
        <v>5071</v>
      </c>
      <c r="O3202">
        <v>1</v>
      </c>
      <c r="P3202">
        <v>0</v>
      </c>
    </row>
    <row r="3203" spans="1:16" x14ac:dyDescent="0.3">
      <c r="A3203" t="s">
        <v>4437</v>
      </c>
      <c r="B3203" s="1">
        <v>46081.701388888891</v>
      </c>
      <c r="C3203" t="s">
        <v>35</v>
      </c>
      <c r="D3203" t="s">
        <v>22</v>
      </c>
      <c r="E3203" t="s">
        <v>16</v>
      </c>
      <c r="F3203" t="s">
        <v>33</v>
      </c>
      <c r="G3203">
        <v>0.70138888888888884</v>
      </c>
      <c r="H3203" s="1">
        <v>46081</v>
      </c>
      <c r="I3203">
        <v>2</v>
      </c>
      <c r="J3203">
        <v>1</v>
      </c>
      <c r="K3203">
        <v>4</v>
      </c>
      <c r="L3203">
        <v>4</v>
      </c>
      <c r="M3203" t="s">
        <v>5069</v>
      </c>
      <c r="N3203" t="s">
        <v>5069</v>
      </c>
      <c r="O3203">
        <v>1</v>
      </c>
      <c r="P3203">
        <v>1</v>
      </c>
    </row>
    <row r="3204" spans="1:16" x14ac:dyDescent="0.3">
      <c r="A3204" t="s">
        <v>2566</v>
      </c>
      <c r="B3204" s="1">
        <v>46081.736805555556</v>
      </c>
      <c r="C3204" t="s">
        <v>35</v>
      </c>
      <c r="D3204" t="s">
        <v>22</v>
      </c>
      <c r="E3204" t="s">
        <v>16</v>
      </c>
      <c r="F3204" t="s">
        <v>33</v>
      </c>
      <c r="G3204">
        <v>0.7368055555555556</v>
      </c>
      <c r="H3204" s="1">
        <v>46081</v>
      </c>
      <c r="I3204">
        <v>2</v>
      </c>
      <c r="J3204">
        <v>1</v>
      </c>
      <c r="K3204">
        <v>4</v>
      </c>
      <c r="L3204">
        <v>4</v>
      </c>
      <c r="M3204" t="s">
        <v>5069</v>
      </c>
      <c r="N3204" t="s">
        <v>5069</v>
      </c>
      <c r="O3204">
        <v>1</v>
      </c>
      <c r="P3204">
        <v>1</v>
      </c>
    </row>
    <row r="3205" spans="1:16" x14ac:dyDescent="0.3">
      <c r="A3205" t="s">
        <v>3727</v>
      </c>
      <c r="B3205" s="1">
        <v>46081.753472222219</v>
      </c>
      <c r="C3205" t="s">
        <v>47</v>
      </c>
      <c r="D3205" t="s">
        <v>8</v>
      </c>
      <c r="E3205" t="s">
        <v>31</v>
      </c>
      <c r="F3205" t="s">
        <v>10</v>
      </c>
      <c r="G3205">
        <v>0.75347222222222221</v>
      </c>
      <c r="H3205" s="1">
        <v>46081</v>
      </c>
      <c r="I3205">
        <v>2</v>
      </c>
      <c r="J3205">
        <v>1</v>
      </c>
      <c r="K3205">
        <v>2</v>
      </c>
      <c r="L3205">
        <v>2</v>
      </c>
      <c r="M3205" t="s">
        <v>5069</v>
      </c>
      <c r="N3205" t="s">
        <v>5069</v>
      </c>
      <c r="O3205">
        <v>1</v>
      </c>
      <c r="P3205">
        <v>0</v>
      </c>
    </row>
    <row r="3206" spans="1:16" x14ac:dyDescent="0.3">
      <c r="A3206" t="s">
        <v>3981</v>
      </c>
      <c r="B3206" s="1">
        <v>46081.774305555555</v>
      </c>
      <c r="C3206" t="s">
        <v>35</v>
      </c>
      <c r="D3206" t="s">
        <v>18</v>
      </c>
      <c r="E3206" t="s">
        <v>31</v>
      </c>
      <c r="F3206" t="s">
        <v>20</v>
      </c>
      <c r="G3206">
        <v>0.77430555555555558</v>
      </c>
      <c r="H3206" s="1">
        <v>46081</v>
      </c>
      <c r="I3206">
        <v>2</v>
      </c>
      <c r="J3206">
        <v>1</v>
      </c>
      <c r="K3206">
        <v>2</v>
      </c>
      <c r="L3206">
        <v>2</v>
      </c>
      <c r="M3206" t="s">
        <v>5069</v>
      </c>
      <c r="N3206" t="s">
        <v>5069</v>
      </c>
      <c r="O3206">
        <v>1</v>
      </c>
      <c r="P3206">
        <v>0</v>
      </c>
    </row>
    <row r="3207" spans="1:16" x14ac:dyDescent="0.3">
      <c r="A3207" t="s">
        <v>1295</v>
      </c>
      <c r="B3207" s="1">
        <v>46081.794444444444</v>
      </c>
      <c r="C3207" t="s">
        <v>7</v>
      </c>
      <c r="D3207" t="s">
        <v>8</v>
      </c>
      <c r="E3207" t="s">
        <v>19</v>
      </c>
      <c r="F3207" t="s">
        <v>13</v>
      </c>
      <c r="G3207">
        <v>0.7944444444444444</v>
      </c>
      <c r="H3207" s="1">
        <v>46081</v>
      </c>
      <c r="I3207">
        <v>2</v>
      </c>
      <c r="J3207">
        <v>3</v>
      </c>
      <c r="K3207">
        <v>1</v>
      </c>
      <c r="L3207">
        <v>3</v>
      </c>
      <c r="M3207" t="s">
        <v>5069</v>
      </c>
      <c r="N3207" t="s">
        <v>5069</v>
      </c>
      <c r="O3207">
        <v>1</v>
      </c>
      <c r="P3207">
        <v>0</v>
      </c>
    </row>
    <row r="3208" spans="1:16" x14ac:dyDescent="0.3">
      <c r="A3208" t="s">
        <v>5006</v>
      </c>
      <c r="B3208" s="1">
        <v>46081.815972222219</v>
      </c>
      <c r="C3208" t="s">
        <v>40</v>
      </c>
      <c r="D3208" t="s">
        <v>22</v>
      </c>
      <c r="E3208" t="s">
        <v>16</v>
      </c>
      <c r="F3208" t="s">
        <v>33</v>
      </c>
      <c r="G3208">
        <v>0.81597222222222221</v>
      </c>
      <c r="H3208" s="1">
        <v>46081</v>
      </c>
      <c r="I3208">
        <v>2</v>
      </c>
      <c r="J3208">
        <v>5</v>
      </c>
      <c r="K3208">
        <v>4</v>
      </c>
      <c r="L3208">
        <v>20</v>
      </c>
      <c r="M3208" t="s">
        <v>5075</v>
      </c>
      <c r="N3208" t="s">
        <v>5076</v>
      </c>
      <c r="O3208">
        <v>1</v>
      </c>
      <c r="P3208">
        <v>1</v>
      </c>
    </row>
    <row r="3209" spans="1:16" x14ac:dyDescent="0.3">
      <c r="A3209" t="s">
        <v>1792</v>
      </c>
      <c r="B3209" s="1">
        <v>46081.836111111108</v>
      </c>
      <c r="C3209" t="s">
        <v>47</v>
      </c>
      <c r="D3209" t="s">
        <v>22</v>
      </c>
      <c r="E3209" t="s">
        <v>19</v>
      </c>
      <c r="F3209" t="s">
        <v>20</v>
      </c>
      <c r="G3209">
        <v>0.83611111111111114</v>
      </c>
      <c r="H3209" s="1">
        <v>46081</v>
      </c>
      <c r="I3209">
        <v>2</v>
      </c>
      <c r="J3209">
        <v>1</v>
      </c>
      <c r="K3209">
        <v>2</v>
      </c>
      <c r="L3209">
        <v>2</v>
      </c>
      <c r="M3209" t="s">
        <v>5069</v>
      </c>
      <c r="N3209" t="s">
        <v>5069</v>
      </c>
      <c r="O3209">
        <v>1</v>
      </c>
      <c r="P3209">
        <v>0</v>
      </c>
    </row>
    <row r="3210" spans="1:16" x14ac:dyDescent="0.3">
      <c r="A3210" t="s">
        <v>196</v>
      </c>
      <c r="B3210" s="1">
        <v>46081.868055555555</v>
      </c>
      <c r="C3210" t="s">
        <v>12</v>
      </c>
      <c r="D3210" t="s">
        <v>8</v>
      </c>
      <c r="E3210" t="s">
        <v>19</v>
      </c>
      <c r="F3210" t="s">
        <v>10</v>
      </c>
      <c r="G3210">
        <v>0.86805555555555558</v>
      </c>
      <c r="H3210" s="1">
        <v>46081</v>
      </c>
      <c r="I3210">
        <v>2</v>
      </c>
      <c r="J3210">
        <v>1</v>
      </c>
      <c r="K3210">
        <v>2</v>
      </c>
      <c r="L3210">
        <v>2</v>
      </c>
      <c r="M3210" t="s">
        <v>5069</v>
      </c>
      <c r="N3210" t="s">
        <v>5069</v>
      </c>
      <c r="O3210">
        <v>1</v>
      </c>
      <c r="P3210">
        <v>0</v>
      </c>
    </row>
    <row r="3211" spans="1:16" x14ac:dyDescent="0.3">
      <c r="A3211" t="s">
        <v>2253</v>
      </c>
      <c r="B3211" s="1">
        <v>46081.870138888888</v>
      </c>
      <c r="C3211" t="s">
        <v>12</v>
      </c>
      <c r="D3211" t="s">
        <v>15</v>
      </c>
      <c r="E3211" t="s">
        <v>9</v>
      </c>
      <c r="F3211" t="s">
        <v>13</v>
      </c>
      <c r="G3211">
        <v>0.87013888888888891</v>
      </c>
      <c r="H3211" s="1">
        <v>46081</v>
      </c>
      <c r="I3211">
        <v>2</v>
      </c>
      <c r="J3211">
        <v>1</v>
      </c>
      <c r="K3211">
        <v>1</v>
      </c>
      <c r="L3211">
        <v>1</v>
      </c>
      <c r="M3211" t="s">
        <v>5069</v>
      </c>
      <c r="N3211" t="s">
        <v>5069</v>
      </c>
      <c r="O3211">
        <v>1</v>
      </c>
      <c r="P3211">
        <v>0</v>
      </c>
    </row>
    <row r="3212" spans="1:16" x14ac:dyDescent="0.3">
      <c r="A3212" t="s">
        <v>663</v>
      </c>
      <c r="B3212" s="1">
        <v>46081.87222222222</v>
      </c>
      <c r="C3212" t="s">
        <v>7</v>
      </c>
      <c r="D3212" t="s">
        <v>8</v>
      </c>
      <c r="E3212" t="s">
        <v>19</v>
      </c>
      <c r="F3212" t="s">
        <v>10</v>
      </c>
      <c r="G3212">
        <v>0.87222222222222223</v>
      </c>
      <c r="H3212" s="1">
        <v>46081</v>
      </c>
      <c r="I3212">
        <v>2</v>
      </c>
      <c r="J3212">
        <v>3</v>
      </c>
      <c r="K3212">
        <v>2</v>
      </c>
      <c r="L3212">
        <v>6</v>
      </c>
      <c r="M3212" t="s">
        <v>5071</v>
      </c>
      <c r="N3212" t="s">
        <v>5071</v>
      </c>
      <c r="O3212">
        <v>1</v>
      </c>
      <c r="P3212">
        <v>0</v>
      </c>
    </row>
    <row r="3213" spans="1:16" x14ac:dyDescent="0.3">
      <c r="A3213" t="s">
        <v>1708</v>
      </c>
      <c r="B3213" s="1">
        <v>46081.893750000003</v>
      </c>
      <c r="C3213" t="s">
        <v>40</v>
      </c>
      <c r="D3213" t="s">
        <v>15</v>
      </c>
      <c r="E3213" t="s">
        <v>16</v>
      </c>
      <c r="F3213" t="s">
        <v>10</v>
      </c>
      <c r="G3213">
        <v>0.89375000000000004</v>
      </c>
      <c r="H3213" s="1">
        <v>46081</v>
      </c>
      <c r="I3213">
        <v>2</v>
      </c>
      <c r="J3213">
        <v>5</v>
      </c>
      <c r="K3213">
        <v>2</v>
      </c>
      <c r="L3213">
        <v>10</v>
      </c>
      <c r="M3213" t="s">
        <v>5071</v>
      </c>
      <c r="N3213" t="s">
        <v>5071</v>
      </c>
      <c r="O3213">
        <v>1</v>
      </c>
      <c r="P3213">
        <v>0</v>
      </c>
    </row>
    <row r="3214" spans="1:16" x14ac:dyDescent="0.3">
      <c r="A3214" t="s">
        <v>1811</v>
      </c>
      <c r="B3214" s="1">
        <v>46081.928472222222</v>
      </c>
      <c r="C3214" t="s">
        <v>7</v>
      </c>
      <c r="D3214" t="s">
        <v>15</v>
      </c>
      <c r="E3214" t="s">
        <v>31</v>
      </c>
      <c r="F3214" t="s">
        <v>10</v>
      </c>
      <c r="G3214">
        <v>0.92847222222222225</v>
      </c>
      <c r="H3214" s="1">
        <v>46081</v>
      </c>
      <c r="I3214">
        <v>2</v>
      </c>
      <c r="J3214">
        <v>3</v>
      </c>
      <c r="K3214">
        <v>2</v>
      </c>
      <c r="L3214">
        <v>6</v>
      </c>
      <c r="M3214" t="s">
        <v>5071</v>
      </c>
      <c r="N3214" t="s">
        <v>5071</v>
      </c>
      <c r="O3214">
        <v>1</v>
      </c>
      <c r="P3214">
        <v>0</v>
      </c>
    </row>
    <row r="3215" spans="1:16" x14ac:dyDescent="0.3">
      <c r="A3215" t="s">
        <v>1127</v>
      </c>
      <c r="B3215" s="1">
        <v>46081.947916666664</v>
      </c>
      <c r="C3215" t="s">
        <v>7</v>
      </c>
      <c r="D3215" t="s">
        <v>22</v>
      </c>
      <c r="E3215" t="s">
        <v>9</v>
      </c>
      <c r="F3215" t="s">
        <v>10</v>
      </c>
      <c r="G3215">
        <v>0.94791666666666663</v>
      </c>
      <c r="H3215" s="1">
        <v>46081</v>
      </c>
      <c r="I3215">
        <v>2</v>
      </c>
      <c r="J3215">
        <v>3</v>
      </c>
      <c r="K3215">
        <v>2</v>
      </c>
      <c r="L3215">
        <v>6</v>
      </c>
      <c r="M3215" t="s">
        <v>5071</v>
      </c>
      <c r="N3215" t="s">
        <v>5071</v>
      </c>
      <c r="O3215">
        <v>1</v>
      </c>
      <c r="P3215">
        <v>0</v>
      </c>
    </row>
    <row r="3216" spans="1:16" x14ac:dyDescent="0.3">
      <c r="A3216" t="s">
        <v>3365</v>
      </c>
      <c r="B3216" s="1">
        <v>46081.96597222222</v>
      </c>
      <c r="C3216" t="s">
        <v>40</v>
      </c>
      <c r="D3216" t="s">
        <v>18</v>
      </c>
      <c r="E3216" t="s">
        <v>16</v>
      </c>
      <c r="F3216" t="s">
        <v>10</v>
      </c>
      <c r="G3216">
        <v>0.96597222222222223</v>
      </c>
      <c r="H3216" s="1">
        <v>46081</v>
      </c>
      <c r="I3216">
        <v>2</v>
      </c>
      <c r="J3216">
        <v>5</v>
      </c>
      <c r="K3216">
        <v>2</v>
      </c>
      <c r="L3216">
        <v>10</v>
      </c>
      <c r="M3216" t="s">
        <v>5071</v>
      </c>
      <c r="N3216" t="s">
        <v>5071</v>
      </c>
      <c r="O3216">
        <v>1</v>
      </c>
      <c r="P3216">
        <v>0</v>
      </c>
    </row>
    <row r="3217" spans="1:16" x14ac:dyDescent="0.3">
      <c r="A3217" t="s">
        <v>4878</v>
      </c>
      <c r="B3217" s="1">
        <v>46081.984722222223</v>
      </c>
      <c r="C3217" t="s">
        <v>47</v>
      </c>
      <c r="D3217" t="s">
        <v>18</v>
      </c>
      <c r="E3217" t="s">
        <v>9</v>
      </c>
      <c r="F3217" t="s">
        <v>13</v>
      </c>
      <c r="G3217">
        <v>0.98472222222222228</v>
      </c>
      <c r="H3217" s="1">
        <v>46081</v>
      </c>
      <c r="I3217">
        <v>2</v>
      </c>
      <c r="J3217">
        <v>1</v>
      </c>
      <c r="K3217">
        <v>1</v>
      </c>
      <c r="L3217">
        <v>1</v>
      </c>
      <c r="M3217" t="s">
        <v>5069</v>
      </c>
      <c r="N3217" t="s">
        <v>5069</v>
      </c>
      <c r="O3217">
        <v>1</v>
      </c>
      <c r="P3217">
        <v>0</v>
      </c>
    </row>
    <row r="3218" spans="1:16" x14ac:dyDescent="0.3">
      <c r="A3218" t="s">
        <v>4781</v>
      </c>
      <c r="B3218" s="1">
        <v>46082.106944444444</v>
      </c>
      <c r="C3218" t="s">
        <v>7</v>
      </c>
      <c r="D3218" t="s">
        <v>18</v>
      </c>
      <c r="E3218" t="s">
        <v>19</v>
      </c>
      <c r="F3218" t="s">
        <v>33</v>
      </c>
      <c r="G3218">
        <v>0.10694444444444444</v>
      </c>
      <c r="H3218" s="1">
        <v>46082</v>
      </c>
      <c r="I3218">
        <v>3</v>
      </c>
      <c r="J3218">
        <v>3</v>
      </c>
      <c r="K3218">
        <v>4</v>
      </c>
      <c r="L3218">
        <v>12</v>
      </c>
      <c r="M3218" t="s">
        <v>5073</v>
      </c>
      <c r="N3218" t="s">
        <v>5073</v>
      </c>
      <c r="O3218">
        <v>1</v>
      </c>
      <c r="P3218">
        <v>1</v>
      </c>
    </row>
    <row r="3219" spans="1:16" x14ac:dyDescent="0.3">
      <c r="A3219" t="s">
        <v>3924</v>
      </c>
      <c r="B3219" s="1">
        <v>46082.17083333333</v>
      </c>
      <c r="C3219" t="s">
        <v>7</v>
      </c>
      <c r="D3219" t="s">
        <v>8</v>
      </c>
      <c r="E3219" t="s">
        <v>19</v>
      </c>
      <c r="F3219" t="s">
        <v>13</v>
      </c>
      <c r="G3219">
        <v>0.17083333333333334</v>
      </c>
      <c r="H3219" s="1">
        <v>46082</v>
      </c>
      <c r="I3219">
        <v>3</v>
      </c>
      <c r="J3219">
        <v>3</v>
      </c>
      <c r="K3219">
        <v>1</v>
      </c>
      <c r="L3219">
        <v>3</v>
      </c>
      <c r="M3219" t="s">
        <v>5069</v>
      </c>
      <c r="N3219" t="s">
        <v>5069</v>
      </c>
      <c r="O3219">
        <v>1</v>
      </c>
      <c r="P3219">
        <v>0</v>
      </c>
    </row>
    <row r="3220" spans="1:16" x14ac:dyDescent="0.3">
      <c r="A3220" t="s">
        <v>914</v>
      </c>
      <c r="B3220" s="1">
        <v>46082.172222222223</v>
      </c>
      <c r="C3220" t="s">
        <v>7</v>
      </c>
      <c r="D3220" t="s">
        <v>18</v>
      </c>
      <c r="E3220" t="s">
        <v>19</v>
      </c>
      <c r="F3220" t="s">
        <v>20</v>
      </c>
      <c r="G3220">
        <v>0.17222222222222222</v>
      </c>
      <c r="H3220" s="1">
        <v>46082</v>
      </c>
      <c r="I3220">
        <v>3</v>
      </c>
      <c r="J3220">
        <v>3</v>
      </c>
      <c r="K3220">
        <v>2</v>
      </c>
      <c r="L3220">
        <v>6</v>
      </c>
      <c r="M3220" t="s">
        <v>5071</v>
      </c>
      <c r="N3220" t="s">
        <v>5071</v>
      </c>
      <c r="O3220">
        <v>1</v>
      </c>
      <c r="P3220">
        <v>0</v>
      </c>
    </row>
    <row r="3221" spans="1:16" x14ac:dyDescent="0.3">
      <c r="A3221" t="s">
        <v>1154</v>
      </c>
      <c r="B3221" s="1">
        <v>46082.179166666669</v>
      </c>
      <c r="C3221" t="s">
        <v>26</v>
      </c>
      <c r="D3221" t="s">
        <v>15</v>
      </c>
      <c r="E3221" t="s">
        <v>19</v>
      </c>
      <c r="F3221" t="s">
        <v>20</v>
      </c>
      <c r="G3221">
        <v>0.17916666666666667</v>
      </c>
      <c r="H3221" s="1">
        <v>46082</v>
      </c>
      <c r="I3221">
        <v>3</v>
      </c>
      <c r="J3221">
        <v>3</v>
      </c>
      <c r="K3221">
        <v>2</v>
      </c>
      <c r="L3221">
        <v>6</v>
      </c>
      <c r="M3221" t="s">
        <v>5071</v>
      </c>
      <c r="N3221" t="s">
        <v>5071</v>
      </c>
      <c r="O3221">
        <v>1</v>
      </c>
      <c r="P3221">
        <v>0</v>
      </c>
    </row>
    <row r="3222" spans="1:16" x14ac:dyDescent="0.3">
      <c r="A3222" t="s">
        <v>2611</v>
      </c>
      <c r="B3222" s="1">
        <v>46082.179861111108</v>
      </c>
      <c r="C3222" t="s">
        <v>7</v>
      </c>
      <c r="D3222" t="s">
        <v>22</v>
      </c>
      <c r="E3222" t="s">
        <v>19</v>
      </c>
      <c r="F3222" t="s">
        <v>10</v>
      </c>
      <c r="G3222">
        <v>0.17986111111111111</v>
      </c>
      <c r="H3222" s="1">
        <v>46082</v>
      </c>
      <c r="I3222">
        <v>3</v>
      </c>
      <c r="J3222">
        <v>3</v>
      </c>
      <c r="K3222">
        <v>2</v>
      </c>
      <c r="L3222">
        <v>6</v>
      </c>
      <c r="M3222" t="s">
        <v>5071</v>
      </c>
      <c r="N3222" t="s">
        <v>5071</v>
      </c>
      <c r="O3222">
        <v>1</v>
      </c>
      <c r="P3222">
        <v>0</v>
      </c>
    </row>
    <row r="3223" spans="1:16" x14ac:dyDescent="0.3">
      <c r="A3223" t="s">
        <v>297</v>
      </c>
      <c r="B3223" s="1">
        <v>46082.185416666667</v>
      </c>
      <c r="C3223" t="s">
        <v>7</v>
      </c>
      <c r="D3223" t="s">
        <v>15</v>
      </c>
      <c r="E3223" t="s">
        <v>19</v>
      </c>
      <c r="F3223" t="s">
        <v>20</v>
      </c>
      <c r="G3223">
        <v>0.18541666666666667</v>
      </c>
      <c r="H3223" s="1">
        <v>46082</v>
      </c>
      <c r="I3223">
        <v>3</v>
      </c>
      <c r="J3223">
        <v>3</v>
      </c>
      <c r="K3223">
        <v>2</v>
      </c>
      <c r="L3223">
        <v>6</v>
      </c>
      <c r="M3223" t="s">
        <v>5071</v>
      </c>
      <c r="N3223" t="s">
        <v>5071</v>
      </c>
      <c r="O3223">
        <v>1</v>
      </c>
      <c r="P3223">
        <v>0</v>
      </c>
    </row>
    <row r="3224" spans="1:16" x14ac:dyDescent="0.3">
      <c r="A3224" t="s">
        <v>3712</v>
      </c>
      <c r="B3224" s="1">
        <v>46082.219444444447</v>
      </c>
      <c r="C3224" t="s">
        <v>7</v>
      </c>
      <c r="D3224" t="s">
        <v>8</v>
      </c>
      <c r="E3224" t="s">
        <v>19</v>
      </c>
      <c r="F3224" t="s">
        <v>53</v>
      </c>
      <c r="G3224">
        <v>0.21944444444444444</v>
      </c>
      <c r="H3224" s="1">
        <v>46082</v>
      </c>
      <c r="I3224">
        <v>3</v>
      </c>
      <c r="J3224">
        <v>3</v>
      </c>
      <c r="K3224">
        <v>5</v>
      </c>
      <c r="L3224">
        <v>15</v>
      </c>
      <c r="M3224" t="s">
        <v>5073</v>
      </c>
      <c r="N3224" t="s">
        <v>5073</v>
      </c>
      <c r="O3224">
        <v>1</v>
      </c>
      <c r="P3224">
        <v>1</v>
      </c>
    </row>
    <row r="3225" spans="1:16" x14ac:dyDescent="0.3">
      <c r="A3225" t="s">
        <v>3307</v>
      </c>
      <c r="B3225" s="1">
        <v>46082.23333333333</v>
      </c>
      <c r="C3225" t="s">
        <v>7</v>
      </c>
      <c r="D3225" t="s">
        <v>18</v>
      </c>
      <c r="E3225" t="s">
        <v>19</v>
      </c>
      <c r="F3225" t="s">
        <v>13</v>
      </c>
      <c r="G3225">
        <v>0.23333333333333334</v>
      </c>
      <c r="H3225" s="1">
        <v>46082</v>
      </c>
      <c r="I3225">
        <v>3</v>
      </c>
      <c r="J3225">
        <v>3</v>
      </c>
      <c r="K3225">
        <v>1</v>
      </c>
      <c r="L3225">
        <v>3</v>
      </c>
      <c r="M3225" t="s">
        <v>5069</v>
      </c>
      <c r="N3225" t="s">
        <v>5069</v>
      </c>
      <c r="O3225">
        <v>1</v>
      </c>
      <c r="P3225">
        <v>0</v>
      </c>
    </row>
    <row r="3226" spans="1:16" x14ac:dyDescent="0.3">
      <c r="A3226" t="s">
        <v>5001</v>
      </c>
      <c r="B3226" s="1">
        <v>46082.311805555553</v>
      </c>
      <c r="C3226" t="s">
        <v>40</v>
      </c>
      <c r="D3226" t="s">
        <v>15</v>
      </c>
      <c r="E3226" t="s">
        <v>16</v>
      </c>
      <c r="F3226" t="s">
        <v>10</v>
      </c>
      <c r="G3226">
        <v>0.31180555555555556</v>
      </c>
      <c r="H3226" s="1">
        <v>46082</v>
      </c>
      <c r="I3226">
        <v>3</v>
      </c>
      <c r="J3226">
        <v>5</v>
      </c>
      <c r="K3226">
        <v>2</v>
      </c>
      <c r="L3226">
        <v>10</v>
      </c>
      <c r="M3226" t="s">
        <v>5071</v>
      </c>
      <c r="N3226" t="s">
        <v>5071</v>
      </c>
      <c r="O3226">
        <v>1</v>
      </c>
      <c r="P3226">
        <v>0</v>
      </c>
    </row>
    <row r="3227" spans="1:16" x14ac:dyDescent="0.3">
      <c r="A3227" t="s">
        <v>1335</v>
      </c>
      <c r="B3227" s="1">
        <v>46082.328472222223</v>
      </c>
      <c r="C3227" t="s">
        <v>7</v>
      </c>
      <c r="D3227" t="s">
        <v>18</v>
      </c>
      <c r="E3227" t="s">
        <v>19</v>
      </c>
      <c r="F3227" t="s">
        <v>20</v>
      </c>
      <c r="G3227">
        <v>0.32847222222222222</v>
      </c>
      <c r="H3227" s="1">
        <v>46082</v>
      </c>
      <c r="I3227">
        <v>3</v>
      </c>
      <c r="J3227">
        <v>3</v>
      </c>
      <c r="K3227">
        <v>2</v>
      </c>
      <c r="L3227">
        <v>6</v>
      </c>
      <c r="M3227" t="s">
        <v>5071</v>
      </c>
      <c r="N3227" t="s">
        <v>5071</v>
      </c>
      <c r="O3227">
        <v>1</v>
      </c>
      <c r="P3227">
        <v>0</v>
      </c>
    </row>
    <row r="3228" spans="1:16" x14ac:dyDescent="0.3">
      <c r="A3228" t="s">
        <v>3040</v>
      </c>
      <c r="B3228" s="1">
        <v>46082.342361111114</v>
      </c>
      <c r="C3228" t="s">
        <v>7</v>
      </c>
      <c r="D3228" t="s">
        <v>15</v>
      </c>
      <c r="E3228" t="s">
        <v>19</v>
      </c>
      <c r="F3228" t="s">
        <v>20</v>
      </c>
      <c r="G3228">
        <v>0.34236111111111112</v>
      </c>
      <c r="H3228" s="1">
        <v>46082</v>
      </c>
      <c r="I3228">
        <v>3</v>
      </c>
      <c r="J3228">
        <v>3</v>
      </c>
      <c r="K3228">
        <v>2</v>
      </c>
      <c r="L3228">
        <v>6</v>
      </c>
      <c r="M3228" t="s">
        <v>5071</v>
      </c>
      <c r="N3228" t="s">
        <v>5071</v>
      </c>
      <c r="O3228">
        <v>1</v>
      </c>
      <c r="P3228">
        <v>0</v>
      </c>
    </row>
    <row r="3229" spans="1:16" x14ac:dyDescent="0.3">
      <c r="A3229" t="s">
        <v>629</v>
      </c>
      <c r="B3229" s="1">
        <v>46082.342361111114</v>
      </c>
      <c r="C3229" t="s">
        <v>7</v>
      </c>
      <c r="D3229" t="s">
        <v>22</v>
      </c>
      <c r="E3229" t="s">
        <v>19</v>
      </c>
      <c r="F3229" t="s">
        <v>10</v>
      </c>
      <c r="G3229">
        <v>0.34236111111111112</v>
      </c>
      <c r="H3229" s="1">
        <v>46082</v>
      </c>
      <c r="I3229">
        <v>3</v>
      </c>
      <c r="J3229">
        <v>3</v>
      </c>
      <c r="K3229">
        <v>2</v>
      </c>
      <c r="L3229">
        <v>6</v>
      </c>
      <c r="M3229" t="s">
        <v>5071</v>
      </c>
      <c r="N3229" t="s">
        <v>5071</v>
      </c>
      <c r="O3229">
        <v>1</v>
      </c>
      <c r="P3229">
        <v>0</v>
      </c>
    </row>
    <row r="3230" spans="1:16" x14ac:dyDescent="0.3">
      <c r="A3230" t="s">
        <v>2576</v>
      </c>
      <c r="B3230" s="1">
        <v>46082.34652777778</v>
      </c>
      <c r="C3230" t="s">
        <v>35</v>
      </c>
      <c r="D3230" t="s">
        <v>8</v>
      </c>
      <c r="E3230" t="s">
        <v>9</v>
      </c>
      <c r="F3230" t="s">
        <v>33</v>
      </c>
      <c r="G3230">
        <v>0.34652777777777777</v>
      </c>
      <c r="H3230" s="1">
        <v>46082</v>
      </c>
      <c r="I3230">
        <v>3</v>
      </c>
      <c r="J3230">
        <v>1</v>
      </c>
      <c r="K3230">
        <v>4</v>
      </c>
      <c r="L3230">
        <v>4</v>
      </c>
      <c r="M3230" t="s">
        <v>5069</v>
      </c>
      <c r="N3230" t="s">
        <v>5069</v>
      </c>
      <c r="O3230">
        <v>1</v>
      </c>
      <c r="P3230">
        <v>1</v>
      </c>
    </row>
    <row r="3231" spans="1:16" x14ac:dyDescent="0.3">
      <c r="A3231" t="s">
        <v>3323</v>
      </c>
      <c r="B3231" s="1">
        <v>46082.363888888889</v>
      </c>
      <c r="C3231" t="s">
        <v>40</v>
      </c>
      <c r="D3231" t="s">
        <v>22</v>
      </c>
      <c r="E3231" t="s">
        <v>16</v>
      </c>
      <c r="F3231" t="s">
        <v>20</v>
      </c>
      <c r="G3231">
        <v>0.36388888888888887</v>
      </c>
      <c r="H3231" s="1">
        <v>46082</v>
      </c>
      <c r="I3231">
        <v>3</v>
      </c>
      <c r="J3231">
        <v>5</v>
      </c>
      <c r="K3231">
        <v>2</v>
      </c>
      <c r="L3231">
        <v>10</v>
      </c>
      <c r="M3231" t="s">
        <v>5071</v>
      </c>
      <c r="N3231" t="s">
        <v>5071</v>
      </c>
      <c r="O3231">
        <v>1</v>
      </c>
      <c r="P3231">
        <v>0</v>
      </c>
    </row>
    <row r="3232" spans="1:16" x14ac:dyDescent="0.3">
      <c r="A3232" t="s">
        <v>2862</v>
      </c>
      <c r="B3232" s="1">
        <v>46082.364583333336</v>
      </c>
      <c r="C3232" t="s">
        <v>26</v>
      </c>
      <c r="D3232" t="s">
        <v>15</v>
      </c>
      <c r="E3232" t="s">
        <v>16</v>
      </c>
      <c r="F3232" t="s">
        <v>13</v>
      </c>
      <c r="G3232">
        <v>0.36458333333333331</v>
      </c>
      <c r="H3232" s="1">
        <v>46082</v>
      </c>
      <c r="I3232">
        <v>3</v>
      </c>
      <c r="J3232">
        <v>3</v>
      </c>
      <c r="K3232">
        <v>1</v>
      </c>
      <c r="L3232">
        <v>3</v>
      </c>
      <c r="M3232" t="s">
        <v>5069</v>
      </c>
      <c r="N3232" t="s">
        <v>5069</v>
      </c>
      <c r="O3232">
        <v>1</v>
      </c>
      <c r="P3232">
        <v>0</v>
      </c>
    </row>
    <row r="3233" spans="1:16" x14ac:dyDescent="0.3">
      <c r="A3233" t="s">
        <v>906</v>
      </c>
      <c r="B3233" s="1">
        <v>46082.384722222225</v>
      </c>
      <c r="C3233" t="s">
        <v>40</v>
      </c>
      <c r="D3233" t="s">
        <v>15</v>
      </c>
      <c r="E3233" t="s">
        <v>16</v>
      </c>
      <c r="F3233" t="s">
        <v>10</v>
      </c>
      <c r="G3233">
        <v>0.38472222222222224</v>
      </c>
      <c r="H3233" s="1">
        <v>46082</v>
      </c>
      <c r="I3233">
        <v>3</v>
      </c>
      <c r="J3233">
        <v>5</v>
      </c>
      <c r="K3233">
        <v>2</v>
      </c>
      <c r="L3233">
        <v>10</v>
      </c>
      <c r="M3233" t="s">
        <v>5071</v>
      </c>
      <c r="N3233" t="s">
        <v>5071</v>
      </c>
      <c r="O3233">
        <v>1</v>
      </c>
      <c r="P3233">
        <v>0</v>
      </c>
    </row>
    <row r="3234" spans="1:16" x14ac:dyDescent="0.3">
      <c r="A3234" t="s">
        <v>2816</v>
      </c>
      <c r="B3234" s="1">
        <v>46082.414583333331</v>
      </c>
      <c r="C3234" t="s">
        <v>12</v>
      </c>
      <c r="D3234" t="s">
        <v>15</v>
      </c>
      <c r="E3234" t="s">
        <v>31</v>
      </c>
      <c r="F3234" t="s">
        <v>10</v>
      </c>
      <c r="G3234">
        <v>0.41458333333333336</v>
      </c>
      <c r="H3234" s="1">
        <v>46082</v>
      </c>
      <c r="I3234">
        <v>3</v>
      </c>
      <c r="J3234">
        <v>1</v>
      </c>
      <c r="K3234">
        <v>2</v>
      </c>
      <c r="L3234">
        <v>2</v>
      </c>
      <c r="M3234" t="s">
        <v>5069</v>
      </c>
      <c r="N3234" t="s">
        <v>5069</v>
      </c>
      <c r="O3234">
        <v>1</v>
      </c>
      <c r="P3234">
        <v>0</v>
      </c>
    </row>
    <row r="3235" spans="1:16" x14ac:dyDescent="0.3">
      <c r="A3235" t="s">
        <v>2759</v>
      </c>
      <c r="B3235" s="1">
        <v>46082.423611111109</v>
      </c>
      <c r="C3235" t="s">
        <v>40</v>
      </c>
      <c r="D3235" t="s">
        <v>15</v>
      </c>
      <c r="E3235" t="s">
        <v>16</v>
      </c>
      <c r="F3235" t="s">
        <v>20</v>
      </c>
      <c r="G3235">
        <v>0.4236111111111111</v>
      </c>
      <c r="H3235" s="1">
        <v>46082</v>
      </c>
      <c r="I3235">
        <v>3</v>
      </c>
      <c r="J3235">
        <v>5</v>
      </c>
      <c r="K3235">
        <v>2</v>
      </c>
      <c r="L3235">
        <v>10</v>
      </c>
      <c r="M3235" t="s">
        <v>5071</v>
      </c>
      <c r="N3235" t="s">
        <v>5071</v>
      </c>
      <c r="O3235">
        <v>1</v>
      </c>
      <c r="P3235">
        <v>0</v>
      </c>
    </row>
    <row r="3236" spans="1:16" x14ac:dyDescent="0.3">
      <c r="A3236" t="s">
        <v>3402</v>
      </c>
      <c r="B3236" s="1">
        <v>46082.463194444441</v>
      </c>
      <c r="C3236" t="s">
        <v>40</v>
      </c>
      <c r="D3236" t="s">
        <v>22</v>
      </c>
      <c r="E3236" t="s">
        <v>16</v>
      </c>
      <c r="F3236" t="s">
        <v>33</v>
      </c>
      <c r="G3236">
        <v>0.46319444444444446</v>
      </c>
      <c r="H3236" s="1">
        <v>46082</v>
      </c>
      <c r="I3236">
        <v>3</v>
      </c>
      <c r="J3236">
        <v>5</v>
      </c>
      <c r="K3236">
        <v>4</v>
      </c>
      <c r="L3236">
        <v>20</v>
      </c>
      <c r="M3236" t="s">
        <v>5075</v>
      </c>
      <c r="N3236" t="s">
        <v>5076</v>
      </c>
      <c r="O3236">
        <v>1</v>
      </c>
      <c r="P3236">
        <v>1</v>
      </c>
    </row>
    <row r="3237" spans="1:16" x14ac:dyDescent="0.3">
      <c r="A3237" t="s">
        <v>4005</v>
      </c>
      <c r="B3237" s="1">
        <v>46082.486111111109</v>
      </c>
      <c r="C3237" t="s">
        <v>7</v>
      </c>
      <c r="D3237" t="s">
        <v>18</v>
      </c>
      <c r="E3237" t="s">
        <v>19</v>
      </c>
      <c r="F3237" t="s">
        <v>10</v>
      </c>
      <c r="G3237">
        <v>0.4861111111111111</v>
      </c>
      <c r="H3237" s="1">
        <v>46082</v>
      </c>
      <c r="I3237">
        <v>3</v>
      </c>
      <c r="J3237">
        <v>3</v>
      </c>
      <c r="K3237">
        <v>2</v>
      </c>
      <c r="L3237">
        <v>6</v>
      </c>
      <c r="M3237" t="s">
        <v>5071</v>
      </c>
      <c r="N3237" t="s">
        <v>5071</v>
      </c>
      <c r="O3237">
        <v>1</v>
      </c>
      <c r="P3237">
        <v>0</v>
      </c>
    </row>
    <row r="3238" spans="1:16" x14ac:dyDescent="0.3">
      <c r="A3238" t="s">
        <v>2790</v>
      </c>
      <c r="B3238" s="1">
        <v>46082.508333333331</v>
      </c>
      <c r="C3238" t="s">
        <v>40</v>
      </c>
      <c r="D3238" t="s">
        <v>15</v>
      </c>
      <c r="E3238" t="s">
        <v>16</v>
      </c>
      <c r="F3238" t="s">
        <v>33</v>
      </c>
      <c r="G3238">
        <v>0.5083333333333333</v>
      </c>
      <c r="H3238" s="1">
        <v>46082</v>
      </c>
      <c r="I3238">
        <v>3</v>
      </c>
      <c r="J3238">
        <v>5</v>
      </c>
      <c r="K3238">
        <v>4</v>
      </c>
      <c r="L3238">
        <v>20</v>
      </c>
      <c r="M3238" t="s">
        <v>5075</v>
      </c>
      <c r="N3238" t="s">
        <v>5076</v>
      </c>
      <c r="O3238">
        <v>1</v>
      </c>
      <c r="P3238">
        <v>1</v>
      </c>
    </row>
    <row r="3239" spans="1:16" x14ac:dyDescent="0.3">
      <c r="A3239" t="s">
        <v>3013</v>
      </c>
      <c r="B3239" s="1">
        <v>46082.523611111108</v>
      </c>
      <c r="C3239" t="s">
        <v>7</v>
      </c>
      <c r="D3239" t="s">
        <v>18</v>
      </c>
      <c r="E3239" t="s">
        <v>19</v>
      </c>
      <c r="F3239" t="s">
        <v>10</v>
      </c>
      <c r="G3239">
        <v>0.52361111111111114</v>
      </c>
      <c r="H3239" s="1">
        <v>46082</v>
      </c>
      <c r="I3239">
        <v>3</v>
      </c>
      <c r="J3239">
        <v>3</v>
      </c>
      <c r="K3239">
        <v>2</v>
      </c>
      <c r="L3239">
        <v>6</v>
      </c>
      <c r="M3239" t="s">
        <v>5071</v>
      </c>
      <c r="N3239" t="s">
        <v>5071</v>
      </c>
      <c r="O3239">
        <v>1</v>
      </c>
      <c r="P3239">
        <v>0</v>
      </c>
    </row>
    <row r="3240" spans="1:16" x14ac:dyDescent="0.3">
      <c r="A3240" t="s">
        <v>413</v>
      </c>
      <c r="B3240" s="1">
        <v>46082.536111111112</v>
      </c>
      <c r="C3240" t="s">
        <v>47</v>
      </c>
      <c r="D3240" t="s">
        <v>8</v>
      </c>
      <c r="E3240" t="s">
        <v>16</v>
      </c>
      <c r="F3240" t="s">
        <v>10</v>
      </c>
      <c r="G3240">
        <v>0.53611111111111109</v>
      </c>
      <c r="H3240" s="1">
        <v>46082</v>
      </c>
      <c r="I3240">
        <v>3</v>
      </c>
      <c r="J3240">
        <v>1</v>
      </c>
      <c r="K3240">
        <v>2</v>
      </c>
      <c r="L3240">
        <v>2</v>
      </c>
      <c r="M3240" t="s">
        <v>5069</v>
      </c>
      <c r="N3240" t="s">
        <v>5069</v>
      </c>
      <c r="O3240">
        <v>1</v>
      </c>
      <c r="P3240">
        <v>0</v>
      </c>
    </row>
    <row r="3241" spans="1:16" x14ac:dyDescent="0.3">
      <c r="A3241" t="s">
        <v>1589</v>
      </c>
      <c r="B3241" s="1">
        <v>46082.550694444442</v>
      </c>
      <c r="C3241" t="s">
        <v>47</v>
      </c>
      <c r="D3241" t="s">
        <v>18</v>
      </c>
      <c r="E3241" t="s">
        <v>9</v>
      </c>
      <c r="F3241" t="s">
        <v>10</v>
      </c>
      <c r="G3241">
        <v>0.55069444444444449</v>
      </c>
      <c r="H3241" s="1">
        <v>46082</v>
      </c>
      <c r="I3241">
        <v>3</v>
      </c>
      <c r="J3241">
        <v>1</v>
      </c>
      <c r="K3241">
        <v>2</v>
      </c>
      <c r="L3241">
        <v>2</v>
      </c>
      <c r="M3241" t="s">
        <v>5069</v>
      </c>
      <c r="N3241" t="s">
        <v>5069</v>
      </c>
      <c r="O3241">
        <v>1</v>
      </c>
      <c r="P3241">
        <v>0</v>
      </c>
    </row>
    <row r="3242" spans="1:16" x14ac:dyDescent="0.3">
      <c r="A3242" t="s">
        <v>3926</v>
      </c>
      <c r="B3242" s="1">
        <v>46082.555555555555</v>
      </c>
      <c r="C3242" t="s">
        <v>26</v>
      </c>
      <c r="D3242" t="s">
        <v>8</v>
      </c>
      <c r="E3242" t="s">
        <v>16</v>
      </c>
      <c r="F3242" t="s">
        <v>13</v>
      </c>
      <c r="G3242">
        <v>0.55555555555555558</v>
      </c>
      <c r="H3242" s="1">
        <v>46082</v>
      </c>
      <c r="I3242">
        <v>3</v>
      </c>
      <c r="J3242">
        <v>3</v>
      </c>
      <c r="K3242">
        <v>1</v>
      </c>
      <c r="L3242">
        <v>3</v>
      </c>
      <c r="M3242" t="s">
        <v>5069</v>
      </c>
      <c r="N3242" t="s">
        <v>5069</v>
      </c>
      <c r="O3242">
        <v>1</v>
      </c>
      <c r="P3242">
        <v>0</v>
      </c>
    </row>
    <row r="3243" spans="1:16" x14ac:dyDescent="0.3">
      <c r="A3243" t="s">
        <v>2368</v>
      </c>
      <c r="B3243" s="1">
        <v>46082.575694444444</v>
      </c>
      <c r="C3243" t="s">
        <v>7</v>
      </c>
      <c r="D3243" t="s">
        <v>22</v>
      </c>
      <c r="E3243" t="s">
        <v>19</v>
      </c>
      <c r="F3243" t="s">
        <v>13</v>
      </c>
      <c r="G3243">
        <v>0.5756944444444444</v>
      </c>
      <c r="H3243" s="1">
        <v>46082</v>
      </c>
      <c r="I3243">
        <v>3</v>
      </c>
      <c r="J3243">
        <v>3</v>
      </c>
      <c r="K3243">
        <v>1</v>
      </c>
      <c r="L3243">
        <v>3</v>
      </c>
      <c r="M3243" t="s">
        <v>5069</v>
      </c>
      <c r="N3243" t="s">
        <v>5069</v>
      </c>
      <c r="O3243">
        <v>1</v>
      </c>
      <c r="P3243">
        <v>0</v>
      </c>
    </row>
    <row r="3244" spans="1:16" x14ac:dyDescent="0.3">
      <c r="A3244" t="s">
        <v>1633</v>
      </c>
      <c r="B3244" s="1">
        <v>46082.620833333334</v>
      </c>
      <c r="C3244" t="s">
        <v>26</v>
      </c>
      <c r="D3244" t="s">
        <v>15</v>
      </c>
      <c r="E3244" t="s">
        <v>16</v>
      </c>
      <c r="F3244" t="s">
        <v>13</v>
      </c>
      <c r="G3244">
        <v>0.62083333333333335</v>
      </c>
      <c r="H3244" s="1">
        <v>46082</v>
      </c>
      <c r="I3244">
        <v>3</v>
      </c>
      <c r="J3244">
        <v>3</v>
      </c>
      <c r="K3244">
        <v>1</v>
      </c>
      <c r="L3244">
        <v>3</v>
      </c>
      <c r="M3244" t="s">
        <v>5069</v>
      </c>
      <c r="N3244" t="s">
        <v>5069</v>
      </c>
      <c r="O3244">
        <v>1</v>
      </c>
      <c r="P3244">
        <v>0</v>
      </c>
    </row>
    <row r="3245" spans="1:16" x14ac:dyDescent="0.3">
      <c r="A3245" t="s">
        <v>3458</v>
      </c>
      <c r="B3245" s="1">
        <v>46082.636805555558</v>
      </c>
      <c r="C3245" t="s">
        <v>7</v>
      </c>
      <c r="D3245" t="s">
        <v>15</v>
      </c>
      <c r="E3245" t="s">
        <v>19</v>
      </c>
      <c r="F3245" t="s">
        <v>13</v>
      </c>
      <c r="G3245">
        <v>0.63680555555555551</v>
      </c>
      <c r="H3245" s="1">
        <v>46082</v>
      </c>
      <c r="I3245">
        <v>3</v>
      </c>
      <c r="J3245">
        <v>3</v>
      </c>
      <c r="K3245">
        <v>1</v>
      </c>
      <c r="L3245">
        <v>3</v>
      </c>
      <c r="M3245" t="s">
        <v>5069</v>
      </c>
      <c r="N3245" t="s">
        <v>5069</v>
      </c>
      <c r="O3245">
        <v>1</v>
      </c>
      <c r="P3245">
        <v>0</v>
      </c>
    </row>
    <row r="3246" spans="1:16" x14ac:dyDescent="0.3">
      <c r="A3246" t="s">
        <v>2089</v>
      </c>
      <c r="B3246" s="1">
        <v>46082.657638888886</v>
      </c>
      <c r="C3246" t="s">
        <v>12</v>
      </c>
      <c r="D3246" t="s">
        <v>15</v>
      </c>
      <c r="E3246" t="s">
        <v>16</v>
      </c>
      <c r="F3246" t="s">
        <v>33</v>
      </c>
      <c r="G3246">
        <v>0.65763888888888888</v>
      </c>
      <c r="H3246" s="1">
        <v>46082</v>
      </c>
      <c r="I3246">
        <v>3</v>
      </c>
      <c r="J3246">
        <v>1</v>
      </c>
      <c r="K3246">
        <v>4</v>
      </c>
      <c r="L3246">
        <v>4</v>
      </c>
      <c r="M3246" t="s">
        <v>5069</v>
      </c>
      <c r="N3246" t="s">
        <v>5069</v>
      </c>
      <c r="O3246">
        <v>1</v>
      </c>
      <c r="P3246">
        <v>1</v>
      </c>
    </row>
    <row r="3247" spans="1:16" x14ac:dyDescent="0.3">
      <c r="A3247" t="s">
        <v>2182</v>
      </c>
      <c r="B3247" s="1">
        <v>46082.70208333333</v>
      </c>
      <c r="C3247" t="s">
        <v>7</v>
      </c>
      <c r="D3247" t="s">
        <v>22</v>
      </c>
      <c r="E3247" t="s">
        <v>19</v>
      </c>
      <c r="F3247" t="s">
        <v>13</v>
      </c>
      <c r="G3247">
        <v>0.70208333333333328</v>
      </c>
      <c r="H3247" s="1">
        <v>46082</v>
      </c>
      <c r="I3247">
        <v>3</v>
      </c>
      <c r="J3247">
        <v>3</v>
      </c>
      <c r="K3247">
        <v>1</v>
      </c>
      <c r="L3247">
        <v>3</v>
      </c>
      <c r="M3247" t="s">
        <v>5069</v>
      </c>
      <c r="N3247" t="s">
        <v>5069</v>
      </c>
      <c r="O3247">
        <v>1</v>
      </c>
      <c r="P3247">
        <v>0</v>
      </c>
    </row>
    <row r="3248" spans="1:16" x14ac:dyDescent="0.3">
      <c r="A3248" t="s">
        <v>2518</v>
      </c>
      <c r="B3248" s="1">
        <v>46082.702777777777</v>
      </c>
      <c r="C3248" t="s">
        <v>26</v>
      </c>
      <c r="D3248" t="s">
        <v>15</v>
      </c>
      <c r="E3248" t="s">
        <v>19</v>
      </c>
      <c r="F3248" t="s">
        <v>13</v>
      </c>
      <c r="G3248">
        <v>0.70277777777777772</v>
      </c>
      <c r="H3248" s="1">
        <v>46082</v>
      </c>
      <c r="I3248">
        <v>3</v>
      </c>
      <c r="J3248">
        <v>3</v>
      </c>
      <c r="K3248">
        <v>1</v>
      </c>
      <c r="L3248">
        <v>3</v>
      </c>
      <c r="M3248" t="s">
        <v>5069</v>
      </c>
      <c r="N3248" t="s">
        <v>5069</v>
      </c>
      <c r="O3248">
        <v>1</v>
      </c>
      <c r="P3248">
        <v>0</v>
      </c>
    </row>
    <row r="3249" spans="1:16" x14ac:dyDescent="0.3">
      <c r="A3249" t="s">
        <v>1307</v>
      </c>
      <c r="B3249" s="1">
        <v>46082.723611111112</v>
      </c>
      <c r="C3249" t="s">
        <v>40</v>
      </c>
      <c r="D3249" t="s">
        <v>15</v>
      </c>
      <c r="E3249" t="s">
        <v>16</v>
      </c>
      <c r="F3249" t="s">
        <v>13</v>
      </c>
      <c r="G3249">
        <v>0.72361111111111109</v>
      </c>
      <c r="H3249" s="1">
        <v>46082</v>
      </c>
      <c r="I3249">
        <v>3</v>
      </c>
      <c r="J3249">
        <v>5</v>
      </c>
      <c r="K3249">
        <v>1</v>
      </c>
      <c r="L3249">
        <v>5</v>
      </c>
      <c r="M3249" t="s">
        <v>5071</v>
      </c>
      <c r="N3249" t="s">
        <v>5071</v>
      </c>
      <c r="O3249">
        <v>1</v>
      </c>
      <c r="P3249">
        <v>0</v>
      </c>
    </row>
    <row r="3250" spans="1:16" x14ac:dyDescent="0.3">
      <c r="A3250" t="s">
        <v>708</v>
      </c>
      <c r="B3250" s="1">
        <v>46082.726388888892</v>
      </c>
      <c r="C3250" t="s">
        <v>7</v>
      </c>
      <c r="D3250" t="s">
        <v>8</v>
      </c>
      <c r="E3250" t="s">
        <v>16</v>
      </c>
      <c r="F3250" t="s">
        <v>10</v>
      </c>
      <c r="G3250">
        <v>0.72638888888888886</v>
      </c>
      <c r="H3250" s="1">
        <v>46082</v>
      </c>
      <c r="I3250">
        <v>3</v>
      </c>
      <c r="J3250">
        <v>3</v>
      </c>
      <c r="K3250">
        <v>2</v>
      </c>
      <c r="L3250">
        <v>6</v>
      </c>
      <c r="M3250" t="s">
        <v>5071</v>
      </c>
      <c r="N3250" t="s">
        <v>5071</v>
      </c>
      <c r="O3250">
        <v>1</v>
      </c>
      <c r="P3250">
        <v>0</v>
      </c>
    </row>
    <row r="3251" spans="1:16" x14ac:dyDescent="0.3">
      <c r="A3251" t="s">
        <v>1904</v>
      </c>
      <c r="B3251" s="1">
        <v>46082.737500000003</v>
      </c>
      <c r="C3251" t="s">
        <v>47</v>
      </c>
      <c r="D3251" t="s">
        <v>22</v>
      </c>
      <c r="E3251" t="s">
        <v>31</v>
      </c>
      <c r="F3251" t="s">
        <v>20</v>
      </c>
      <c r="G3251">
        <v>0.73750000000000004</v>
      </c>
      <c r="H3251" s="1">
        <v>46082</v>
      </c>
      <c r="I3251">
        <v>3</v>
      </c>
      <c r="J3251">
        <v>1</v>
      </c>
      <c r="K3251">
        <v>2</v>
      </c>
      <c r="L3251">
        <v>2</v>
      </c>
      <c r="M3251" t="s">
        <v>5069</v>
      </c>
      <c r="N3251" t="s">
        <v>5069</v>
      </c>
      <c r="O3251">
        <v>1</v>
      </c>
      <c r="P3251">
        <v>0</v>
      </c>
    </row>
    <row r="3252" spans="1:16" x14ac:dyDescent="0.3">
      <c r="A3252" t="s">
        <v>1555</v>
      </c>
      <c r="B3252" s="1">
        <v>46082.749305555553</v>
      </c>
      <c r="C3252" t="s">
        <v>7</v>
      </c>
      <c r="D3252" t="s">
        <v>8</v>
      </c>
      <c r="E3252" t="s">
        <v>19</v>
      </c>
      <c r="F3252" t="s">
        <v>10</v>
      </c>
      <c r="G3252">
        <v>0.74930555555555556</v>
      </c>
      <c r="H3252" s="1">
        <v>46082</v>
      </c>
      <c r="I3252">
        <v>3</v>
      </c>
      <c r="J3252">
        <v>3</v>
      </c>
      <c r="K3252">
        <v>2</v>
      </c>
      <c r="L3252">
        <v>6</v>
      </c>
      <c r="M3252" t="s">
        <v>5071</v>
      </c>
      <c r="N3252" t="s">
        <v>5071</v>
      </c>
      <c r="O3252">
        <v>1</v>
      </c>
      <c r="P3252">
        <v>0</v>
      </c>
    </row>
    <row r="3253" spans="1:16" x14ac:dyDescent="0.3">
      <c r="A3253" t="s">
        <v>3362</v>
      </c>
      <c r="B3253" s="1">
        <v>46082.76458333333</v>
      </c>
      <c r="C3253" t="s">
        <v>12</v>
      </c>
      <c r="D3253" t="s">
        <v>22</v>
      </c>
      <c r="E3253" t="s">
        <v>16</v>
      </c>
      <c r="F3253" t="s">
        <v>13</v>
      </c>
      <c r="G3253">
        <v>0.76458333333333328</v>
      </c>
      <c r="H3253" s="1">
        <v>46082</v>
      </c>
      <c r="I3253">
        <v>3</v>
      </c>
      <c r="J3253">
        <v>1</v>
      </c>
      <c r="K3253">
        <v>1</v>
      </c>
      <c r="L3253">
        <v>1</v>
      </c>
      <c r="M3253" t="s">
        <v>5069</v>
      </c>
      <c r="N3253" t="s">
        <v>5069</v>
      </c>
      <c r="O3253">
        <v>1</v>
      </c>
      <c r="P3253">
        <v>0</v>
      </c>
    </row>
    <row r="3254" spans="1:16" x14ac:dyDescent="0.3">
      <c r="A3254" t="s">
        <v>125</v>
      </c>
      <c r="B3254" s="1">
        <v>46082.776388888888</v>
      </c>
      <c r="C3254" t="s">
        <v>7</v>
      </c>
      <c r="D3254" t="s">
        <v>18</v>
      </c>
      <c r="E3254" t="s">
        <v>19</v>
      </c>
      <c r="F3254" t="s">
        <v>20</v>
      </c>
      <c r="G3254">
        <v>0.77638888888888891</v>
      </c>
      <c r="H3254" s="1">
        <v>46082</v>
      </c>
      <c r="I3254">
        <v>3</v>
      </c>
      <c r="J3254">
        <v>3</v>
      </c>
      <c r="K3254">
        <v>2</v>
      </c>
      <c r="L3254">
        <v>6</v>
      </c>
      <c r="M3254" t="s">
        <v>5071</v>
      </c>
      <c r="N3254" t="s">
        <v>5071</v>
      </c>
      <c r="O3254">
        <v>1</v>
      </c>
      <c r="P3254">
        <v>0</v>
      </c>
    </row>
    <row r="3255" spans="1:16" x14ac:dyDescent="0.3">
      <c r="A3255" t="s">
        <v>3433</v>
      </c>
      <c r="B3255" s="1">
        <v>46082.792361111111</v>
      </c>
      <c r="C3255" t="s">
        <v>35</v>
      </c>
      <c r="D3255" t="s">
        <v>18</v>
      </c>
      <c r="E3255" t="s">
        <v>19</v>
      </c>
      <c r="F3255" t="s">
        <v>53</v>
      </c>
      <c r="G3255">
        <v>0.79236111111111107</v>
      </c>
      <c r="H3255" s="1">
        <v>46082</v>
      </c>
      <c r="I3255">
        <v>3</v>
      </c>
      <c r="J3255">
        <v>1</v>
      </c>
      <c r="K3255">
        <v>5</v>
      </c>
      <c r="L3255">
        <v>5</v>
      </c>
      <c r="M3255" t="s">
        <v>5071</v>
      </c>
      <c r="N3255" t="s">
        <v>5071</v>
      </c>
      <c r="O3255">
        <v>1</v>
      </c>
      <c r="P3255">
        <v>1</v>
      </c>
    </row>
    <row r="3256" spans="1:16" x14ac:dyDescent="0.3">
      <c r="A3256" t="s">
        <v>3401</v>
      </c>
      <c r="B3256" s="1">
        <v>46082.800694444442</v>
      </c>
      <c r="C3256" t="s">
        <v>7</v>
      </c>
      <c r="D3256" t="s">
        <v>18</v>
      </c>
      <c r="E3256" t="s">
        <v>19</v>
      </c>
      <c r="F3256" t="s">
        <v>10</v>
      </c>
      <c r="G3256">
        <v>0.80069444444444449</v>
      </c>
      <c r="H3256" s="1">
        <v>46082</v>
      </c>
      <c r="I3256">
        <v>3</v>
      </c>
      <c r="J3256">
        <v>3</v>
      </c>
      <c r="K3256">
        <v>2</v>
      </c>
      <c r="L3256">
        <v>6</v>
      </c>
      <c r="M3256" t="s">
        <v>5071</v>
      </c>
      <c r="N3256" t="s">
        <v>5071</v>
      </c>
      <c r="O3256">
        <v>1</v>
      </c>
      <c r="P3256">
        <v>0</v>
      </c>
    </row>
    <row r="3257" spans="1:16" x14ac:dyDescent="0.3">
      <c r="A3257" t="s">
        <v>3110</v>
      </c>
      <c r="B3257" s="1">
        <v>46082.802083333336</v>
      </c>
      <c r="C3257" t="s">
        <v>7</v>
      </c>
      <c r="D3257" t="s">
        <v>15</v>
      </c>
      <c r="E3257" t="s">
        <v>19</v>
      </c>
      <c r="F3257" t="s">
        <v>13</v>
      </c>
      <c r="G3257">
        <v>0.80208333333333337</v>
      </c>
      <c r="H3257" s="1">
        <v>46082</v>
      </c>
      <c r="I3257">
        <v>3</v>
      </c>
      <c r="J3257">
        <v>3</v>
      </c>
      <c r="K3257">
        <v>1</v>
      </c>
      <c r="L3257">
        <v>3</v>
      </c>
      <c r="M3257" t="s">
        <v>5069</v>
      </c>
      <c r="N3257" t="s">
        <v>5069</v>
      </c>
      <c r="O3257">
        <v>1</v>
      </c>
      <c r="P3257">
        <v>0</v>
      </c>
    </row>
    <row r="3258" spans="1:16" x14ac:dyDescent="0.3">
      <c r="A3258" t="s">
        <v>3070</v>
      </c>
      <c r="B3258" s="1">
        <v>46082.806944444441</v>
      </c>
      <c r="C3258" t="s">
        <v>7</v>
      </c>
      <c r="D3258" t="s">
        <v>18</v>
      </c>
      <c r="E3258" t="s">
        <v>19</v>
      </c>
      <c r="F3258" t="s">
        <v>10</v>
      </c>
      <c r="G3258">
        <v>0.80694444444444446</v>
      </c>
      <c r="H3258" s="1">
        <v>46082</v>
      </c>
      <c r="I3258">
        <v>3</v>
      </c>
      <c r="J3258">
        <v>3</v>
      </c>
      <c r="K3258">
        <v>2</v>
      </c>
      <c r="L3258">
        <v>6</v>
      </c>
      <c r="M3258" t="s">
        <v>5071</v>
      </c>
      <c r="N3258" t="s">
        <v>5071</v>
      </c>
      <c r="O3258">
        <v>1</v>
      </c>
      <c r="P3258">
        <v>0</v>
      </c>
    </row>
    <row r="3259" spans="1:16" x14ac:dyDescent="0.3">
      <c r="A3259" t="s">
        <v>2705</v>
      </c>
      <c r="B3259" s="1">
        <v>46082.811805555553</v>
      </c>
      <c r="C3259" t="s">
        <v>12</v>
      </c>
      <c r="D3259" t="s">
        <v>18</v>
      </c>
      <c r="E3259" t="s">
        <v>31</v>
      </c>
      <c r="F3259" t="s">
        <v>10</v>
      </c>
      <c r="G3259">
        <v>0.81180555555555556</v>
      </c>
      <c r="H3259" s="1">
        <v>46082</v>
      </c>
      <c r="I3259">
        <v>3</v>
      </c>
      <c r="J3259">
        <v>1</v>
      </c>
      <c r="K3259">
        <v>2</v>
      </c>
      <c r="L3259">
        <v>2</v>
      </c>
      <c r="M3259" t="s">
        <v>5069</v>
      </c>
      <c r="N3259" t="s">
        <v>5069</v>
      </c>
      <c r="O3259">
        <v>1</v>
      </c>
      <c r="P3259">
        <v>0</v>
      </c>
    </row>
    <row r="3260" spans="1:16" x14ac:dyDescent="0.3">
      <c r="A3260" t="s">
        <v>2226</v>
      </c>
      <c r="B3260" s="1">
        <v>46082.826388888891</v>
      </c>
      <c r="C3260" t="s">
        <v>35</v>
      </c>
      <c r="D3260" t="s">
        <v>15</v>
      </c>
      <c r="E3260" t="s">
        <v>31</v>
      </c>
      <c r="F3260" t="s">
        <v>10</v>
      </c>
      <c r="G3260">
        <v>0.82638888888888884</v>
      </c>
      <c r="H3260" s="1">
        <v>46082</v>
      </c>
      <c r="I3260">
        <v>3</v>
      </c>
      <c r="J3260">
        <v>1</v>
      </c>
      <c r="K3260">
        <v>2</v>
      </c>
      <c r="L3260">
        <v>2</v>
      </c>
      <c r="M3260" t="s">
        <v>5069</v>
      </c>
      <c r="N3260" t="s">
        <v>5069</v>
      </c>
      <c r="O3260">
        <v>1</v>
      </c>
      <c r="P3260">
        <v>0</v>
      </c>
    </row>
    <row r="3261" spans="1:16" x14ac:dyDescent="0.3">
      <c r="A3261" t="s">
        <v>3188</v>
      </c>
      <c r="B3261" s="1">
        <v>46082.845138888886</v>
      </c>
      <c r="C3261" t="s">
        <v>26</v>
      </c>
      <c r="D3261" t="s">
        <v>18</v>
      </c>
      <c r="E3261" t="s">
        <v>19</v>
      </c>
      <c r="F3261" t="s">
        <v>20</v>
      </c>
      <c r="G3261">
        <v>0.84513888888888888</v>
      </c>
      <c r="H3261" s="1">
        <v>46082</v>
      </c>
      <c r="I3261">
        <v>3</v>
      </c>
      <c r="J3261">
        <v>3</v>
      </c>
      <c r="K3261">
        <v>2</v>
      </c>
      <c r="L3261">
        <v>6</v>
      </c>
      <c r="M3261" t="s">
        <v>5071</v>
      </c>
      <c r="N3261" t="s">
        <v>5071</v>
      </c>
      <c r="O3261">
        <v>1</v>
      </c>
      <c r="P3261">
        <v>0</v>
      </c>
    </row>
    <row r="3262" spans="1:16" x14ac:dyDescent="0.3">
      <c r="A3262" t="s">
        <v>4019</v>
      </c>
      <c r="B3262" s="1">
        <v>46082.859027777777</v>
      </c>
      <c r="C3262" t="s">
        <v>7</v>
      </c>
      <c r="D3262" t="s">
        <v>15</v>
      </c>
      <c r="E3262" t="s">
        <v>19</v>
      </c>
      <c r="F3262" t="s">
        <v>10</v>
      </c>
      <c r="G3262">
        <v>0.85902777777777772</v>
      </c>
      <c r="H3262" s="1">
        <v>46082</v>
      </c>
      <c r="I3262">
        <v>3</v>
      </c>
      <c r="J3262">
        <v>3</v>
      </c>
      <c r="K3262">
        <v>2</v>
      </c>
      <c r="L3262">
        <v>6</v>
      </c>
      <c r="M3262" t="s">
        <v>5071</v>
      </c>
      <c r="N3262" t="s">
        <v>5071</v>
      </c>
      <c r="O3262">
        <v>1</v>
      </c>
      <c r="P3262">
        <v>0</v>
      </c>
    </row>
    <row r="3263" spans="1:16" x14ac:dyDescent="0.3">
      <c r="A3263" t="s">
        <v>4045</v>
      </c>
      <c r="B3263" s="1">
        <v>46082.867361111108</v>
      </c>
      <c r="C3263" t="s">
        <v>26</v>
      </c>
      <c r="D3263" t="s">
        <v>22</v>
      </c>
      <c r="E3263" t="s">
        <v>16</v>
      </c>
      <c r="F3263" t="s">
        <v>13</v>
      </c>
      <c r="G3263">
        <v>0.86736111111111114</v>
      </c>
      <c r="H3263" s="1">
        <v>46082</v>
      </c>
      <c r="I3263">
        <v>3</v>
      </c>
      <c r="J3263">
        <v>3</v>
      </c>
      <c r="K3263">
        <v>1</v>
      </c>
      <c r="L3263">
        <v>3</v>
      </c>
      <c r="M3263" t="s">
        <v>5069</v>
      </c>
      <c r="N3263" t="s">
        <v>5069</v>
      </c>
      <c r="O3263">
        <v>1</v>
      </c>
      <c r="P3263">
        <v>0</v>
      </c>
    </row>
    <row r="3264" spans="1:16" x14ac:dyDescent="0.3">
      <c r="A3264" t="s">
        <v>4502</v>
      </c>
      <c r="B3264" s="1">
        <v>46082.876388888886</v>
      </c>
      <c r="C3264" t="s">
        <v>26</v>
      </c>
      <c r="D3264" t="s">
        <v>15</v>
      </c>
      <c r="E3264" t="s">
        <v>19</v>
      </c>
      <c r="F3264" t="s">
        <v>10</v>
      </c>
      <c r="G3264">
        <v>0.87638888888888888</v>
      </c>
      <c r="H3264" s="1">
        <v>46082</v>
      </c>
      <c r="I3264">
        <v>3</v>
      </c>
      <c r="J3264">
        <v>3</v>
      </c>
      <c r="K3264">
        <v>2</v>
      </c>
      <c r="L3264">
        <v>6</v>
      </c>
      <c r="M3264" t="s">
        <v>5071</v>
      </c>
      <c r="N3264" t="s">
        <v>5071</v>
      </c>
      <c r="O3264">
        <v>1</v>
      </c>
      <c r="P3264">
        <v>0</v>
      </c>
    </row>
    <row r="3265" spans="1:16" x14ac:dyDescent="0.3">
      <c r="A3265" t="s">
        <v>319</v>
      </c>
      <c r="B3265" s="1">
        <v>46082.881944444445</v>
      </c>
      <c r="C3265" t="s">
        <v>47</v>
      </c>
      <c r="D3265" t="s">
        <v>18</v>
      </c>
      <c r="E3265" t="s">
        <v>19</v>
      </c>
      <c r="F3265" t="s">
        <v>10</v>
      </c>
      <c r="G3265">
        <v>0.88194444444444442</v>
      </c>
      <c r="H3265" s="1">
        <v>46082</v>
      </c>
      <c r="I3265">
        <v>3</v>
      </c>
      <c r="J3265">
        <v>1</v>
      </c>
      <c r="K3265">
        <v>2</v>
      </c>
      <c r="L3265">
        <v>2</v>
      </c>
      <c r="M3265" t="s">
        <v>5069</v>
      </c>
      <c r="N3265" t="s">
        <v>5069</v>
      </c>
      <c r="O3265">
        <v>1</v>
      </c>
      <c r="P3265">
        <v>0</v>
      </c>
    </row>
    <row r="3266" spans="1:16" x14ac:dyDescent="0.3">
      <c r="A3266" t="s">
        <v>3553</v>
      </c>
      <c r="B3266" s="1">
        <v>46082.892361111109</v>
      </c>
      <c r="C3266" t="s">
        <v>35</v>
      </c>
      <c r="D3266" t="s">
        <v>8</v>
      </c>
      <c r="E3266" t="s">
        <v>9</v>
      </c>
      <c r="F3266" t="s">
        <v>13</v>
      </c>
      <c r="G3266">
        <v>0.89236111111111116</v>
      </c>
      <c r="H3266" s="1">
        <v>46082</v>
      </c>
      <c r="I3266">
        <v>3</v>
      </c>
      <c r="J3266">
        <v>1</v>
      </c>
      <c r="K3266">
        <v>1</v>
      </c>
      <c r="L3266">
        <v>1</v>
      </c>
      <c r="M3266" t="s">
        <v>5069</v>
      </c>
      <c r="N3266" t="s">
        <v>5069</v>
      </c>
      <c r="O3266">
        <v>1</v>
      </c>
      <c r="P3266">
        <v>0</v>
      </c>
    </row>
    <row r="3267" spans="1:16" x14ac:dyDescent="0.3">
      <c r="A3267" t="s">
        <v>4988</v>
      </c>
      <c r="B3267" s="1">
        <v>46082.90625</v>
      </c>
      <c r="C3267" t="s">
        <v>7</v>
      </c>
      <c r="D3267" t="s">
        <v>22</v>
      </c>
      <c r="E3267" t="s">
        <v>19</v>
      </c>
      <c r="F3267" t="s">
        <v>20</v>
      </c>
      <c r="G3267">
        <v>0.90625</v>
      </c>
      <c r="H3267" s="1">
        <v>46082</v>
      </c>
      <c r="I3267">
        <v>3</v>
      </c>
      <c r="J3267">
        <v>3</v>
      </c>
      <c r="K3267">
        <v>2</v>
      </c>
      <c r="L3267">
        <v>6</v>
      </c>
      <c r="M3267" t="s">
        <v>5071</v>
      </c>
      <c r="N3267" t="s">
        <v>5071</v>
      </c>
      <c r="O3267">
        <v>1</v>
      </c>
      <c r="P3267">
        <v>0</v>
      </c>
    </row>
    <row r="3268" spans="1:16" x14ac:dyDescent="0.3">
      <c r="A3268" t="s">
        <v>2241</v>
      </c>
      <c r="B3268" s="1">
        <v>46082.95</v>
      </c>
      <c r="C3268" t="s">
        <v>7</v>
      </c>
      <c r="D3268" t="s">
        <v>8</v>
      </c>
      <c r="E3268" t="s">
        <v>19</v>
      </c>
      <c r="F3268" t="s">
        <v>20</v>
      </c>
      <c r="G3268">
        <v>0.95</v>
      </c>
      <c r="H3268" s="1">
        <v>46082</v>
      </c>
      <c r="I3268">
        <v>3</v>
      </c>
      <c r="J3268">
        <v>3</v>
      </c>
      <c r="K3268">
        <v>2</v>
      </c>
      <c r="L3268">
        <v>6</v>
      </c>
      <c r="M3268" t="s">
        <v>5071</v>
      </c>
      <c r="N3268" t="s">
        <v>5071</v>
      </c>
      <c r="O3268">
        <v>1</v>
      </c>
      <c r="P3268">
        <v>0</v>
      </c>
    </row>
    <row r="3269" spans="1:16" x14ac:dyDescent="0.3">
      <c r="A3269" t="s">
        <v>2413</v>
      </c>
      <c r="B3269" s="1">
        <v>46082.990277777775</v>
      </c>
      <c r="C3269" t="s">
        <v>26</v>
      </c>
      <c r="D3269" t="s">
        <v>22</v>
      </c>
      <c r="E3269" t="s">
        <v>16</v>
      </c>
      <c r="F3269" t="s">
        <v>13</v>
      </c>
      <c r="G3269">
        <v>0.99027777777777781</v>
      </c>
      <c r="H3269" s="1">
        <v>46082</v>
      </c>
      <c r="I3269">
        <v>3</v>
      </c>
      <c r="J3269">
        <v>3</v>
      </c>
      <c r="K3269">
        <v>1</v>
      </c>
      <c r="L3269">
        <v>3</v>
      </c>
      <c r="M3269" t="s">
        <v>5069</v>
      </c>
      <c r="N3269" t="s">
        <v>5069</v>
      </c>
      <c r="O3269">
        <v>1</v>
      </c>
      <c r="P3269">
        <v>0</v>
      </c>
    </row>
    <row r="3270" spans="1:16" x14ac:dyDescent="0.3">
      <c r="A3270" t="s">
        <v>1651</v>
      </c>
      <c r="B3270" s="1">
        <v>46083.010416666664</v>
      </c>
      <c r="C3270" t="s">
        <v>35</v>
      </c>
      <c r="D3270" t="s">
        <v>8</v>
      </c>
      <c r="E3270" t="s">
        <v>9</v>
      </c>
      <c r="F3270" t="s">
        <v>10</v>
      </c>
      <c r="G3270">
        <v>1.0416666666666666E-2</v>
      </c>
      <c r="H3270" s="1">
        <v>46083</v>
      </c>
      <c r="I3270">
        <v>3</v>
      </c>
      <c r="J3270">
        <v>1</v>
      </c>
      <c r="K3270">
        <v>2</v>
      </c>
      <c r="L3270">
        <v>2</v>
      </c>
      <c r="M3270" t="s">
        <v>5069</v>
      </c>
      <c r="N3270" t="s">
        <v>5069</v>
      </c>
      <c r="O3270">
        <v>1</v>
      </c>
      <c r="P3270">
        <v>0</v>
      </c>
    </row>
    <row r="3271" spans="1:16" x14ac:dyDescent="0.3">
      <c r="A3271" t="s">
        <v>2968</v>
      </c>
      <c r="B3271" s="1">
        <v>46083.036111111112</v>
      </c>
      <c r="C3271" t="s">
        <v>7</v>
      </c>
      <c r="D3271" t="s">
        <v>18</v>
      </c>
      <c r="E3271" t="s">
        <v>19</v>
      </c>
      <c r="F3271" t="s">
        <v>13</v>
      </c>
      <c r="G3271">
        <v>3.6111111111111108E-2</v>
      </c>
      <c r="H3271" s="1">
        <v>46083</v>
      </c>
      <c r="I3271">
        <v>3</v>
      </c>
      <c r="J3271">
        <v>3</v>
      </c>
      <c r="K3271">
        <v>1</v>
      </c>
      <c r="L3271">
        <v>3</v>
      </c>
      <c r="M3271" t="s">
        <v>5069</v>
      </c>
      <c r="N3271" t="s">
        <v>5069</v>
      </c>
      <c r="O3271">
        <v>1</v>
      </c>
      <c r="P3271">
        <v>0</v>
      </c>
    </row>
    <row r="3272" spans="1:16" x14ac:dyDescent="0.3">
      <c r="A3272" t="s">
        <v>2524</v>
      </c>
      <c r="B3272" s="1">
        <v>46083.071527777778</v>
      </c>
      <c r="C3272" t="s">
        <v>26</v>
      </c>
      <c r="D3272" t="s">
        <v>22</v>
      </c>
      <c r="E3272" t="s">
        <v>9</v>
      </c>
      <c r="F3272" t="s">
        <v>10</v>
      </c>
      <c r="G3272">
        <v>7.1527777777777773E-2</v>
      </c>
      <c r="H3272" s="1">
        <v>46083</v>
      </c>
      <c r="I3272">
        <v>3</v>
      </c>
      <c r="J3272">
        <v>3</v>
      </c>
      <c r="K3272">
        <v>2</v>
      </c>
      <c r="L3272">
        <v>6</v>
      </c>
      <c r="M3272" t="s">
        <v>5071</v>
      </c>
      <c r="N3272" t="s">
        <v>5071</v>
      </c>
      <c r="O3272">
        <v>1</v>
      </c>
      <c r="P3272">
        <v>0</v>
      </c>
    </row>
    <row r="3273" spans="1:16" x14ac:dyDescent="0.3">
      <c r="A3273" t="s">
        <v>3015</v>
      </c>
      <c r="B3273" s="1">
        <v>46083.088194444441</v>
      </c>
      <c r="C3273" t="s">
        <v>35</v>
      </c>
      <c r="D3273" t="s">
        <v>15</v>
      </c>
      <c r="E3273" t="s">
        <v>16</v>
      </c>
      <c r="F3273" t="s">
        <v>10</v>
      </c>
      <c r="G3273">
        <v>8.819444444444445E-2</v>
      </c>
      <c r="H3273" s="1">
        <v>46083</v>
      </c>
      <c r="I3273">
        <v>3</v>
      </c>
      <c r="J3273">
        <v>1</v>
      </c>
      <c r="K3273">
        <v>2</v>
      </c>
      <c r="L3273">
        <v>2</v>
      </c>
      <c r="M3273" t="s">
        <v>5069</v>
      </c>
      <c r="N3273" t="s">
        <v>5069</v>
      </c>
      <c r="O3273">
        <v>1</v>
      </c>
      <c r="P3273">
        <v>0</v>
      </c>
    </row>
    <row r="3274" spans="1:16" x14ac:dyDescent="0.3">
      <c r="A3274" t="s">
        <v>4818</v>
      </c>
      <c r="B3274" s="1">
        <v>46083.1</v>
      </c>
      <c r="C3274" t="s">
        <v>26</v>
      </c>
      <c r="D3274" t="s">
        <v>8</v>
      </c>
      <c r="E3274" t="s">
        <v>19</v>
      </c>
      <c r="F3274" t="s">
        <v>10</v>
      </c>
      <c r="G3274">
        <v>0.1</v>
      </c>
      <c r="H3274" s="1">
        <v>46083</v>
      </c>
      <c r="I3274">
        <v>3</v>
      </c>
      <c r="J3274">
        <v>3</v>
      </c>
      <c r="K3274">
        <v>2</v>
      </c>
      <c r="L3274">
        <v>6</v>
      </c>
      <c r="M3274" t="s">
        <v>5071</v>
      </c>
      <c r="N3274" t="s">
        <v>5071</v>
      </c>
      <c r="O3274">
        <v>1</v>
      </c>
      <c r="P3274">
        <v>0</v>
      </c>
    </row>
    <row r="3275" spans="1:16" x14ac:dyDescent="0.3">
      <c r="A3275" t="s">
        <v>1037</v>
      </c>
      <c r="B3275" s="1">
        <v>46083.120833333334</v>
      </c>
      <c r="C3275" t="s">
        <v>47</v>
      </c>
      <c r="D3275" t="s">
        <v>22</v>
      </c>
      <c r="E3275" t="s">
        <v>16</v>
      </c>
      <c r="F3275" t="s">
        <v>10</v>
      </c>
      <c r="G3275">
        <v>0.12083333333333333</v>
      </c>
      <c r="H3275" s="1">
        <v>46083</v>
      </c>
      <c r="I3275">
        <v>3</v>
      </c>
      <c r="J3275">
        <v>1</v>
      </c>
      <c r="K3275">
        <v>2</v>
      </c>
      <c r="L3275">
        <v>2</v>
      </c>
      <c r="M3275" t="s">
        <v>5069</v>
      </c>
      <c r="N3275" t="s">
        <v>5069</v>
      </c>
      <c r="O3275">
        <v>1</v>
      </c>
      <c r="P3275">
        <v>0</v>
      </c>
    </row>
    <row r="3276" spans="1:16" x14ac:dyDescent="0.3">
      <c r="A3276" t="s">
        <v>4796</v>
      </c>
      <c r="B3276" s="1">
        <v>46083.136111111111</v>
      </c>
      <c r="C3276" t="s">
        <v>7</v>
      </c>
      <c r="D3276" t="s">
        <v>15</v>
      </c>
      <c r="E3276" t="s">
        <v>19</v>
      </c>
      <c r="F3276" t="s">
        <v>10</v>
      </c>
      <c r="G3276">
        <v>0.1361111111111111</v>
      </c>
      <c r="H3276" s="1">
        <v>46083</v>
      </c>
      <c r="I3276">
        <v>3</v>
      </c>
      <c r="J3276">
        <v>3</v>
      </c>
      <c r="K3276">
        <v>2</v>
      </c>
      <c r="L3276">
        <v>6</v>
      </c>
      <c r="M3276" t="s">
        <v>5071</v>
      </c>
      <c r="N3276" t="s">
        <v>5071</v>
      </c>
      <c r="O3276">
        <v>1</v>
      </c>
      <c r="P3276">
        <v>0</v>
      </c>
    </row>
    <row r="3277" spans="1:16" x14ac:dyDescent="0.3">
      <c r="A3277" t="s">
        <v>4344</v>
      </c>
      <c r="B3277" s="1">
        <v>46083.156944444447</v>
      </c>
      <c r="C3277" t="s">
        <v>7</v>
      </c>
      <c r="D3277" t="s">
        <v>8</v>
      </c>
      <c r="E3277" t="s">
        <v>19</v>
      </c>
      <c r="F3277" t="s">
        <v>13</v>
      </c>
      <c r="G3277">
        <v>0.15694444444444444</v>
      </c>
      <c r="H3277" s="1">
        <v>46083</v>
      </c>
      <c r="I3277">
        <v>3</v>
      </c>
      <c r="J3277">
        <v>3</v>
      </c>
      <c r="K3277">
        <v>1</v>
      </c>
      <c r="L3277">
        <v>3</v>
      </c>
      <c r="M3277" t="s">
        <v>5069</v>
      </c>
      <c r="N3277" t="s">
        <v>5069</v>
      </c>
      <c r="O3277">
        <v>1</v>
      </c>
      <c r="P3277">
        <v>0</v>
      </c>
    </row>
    <row r="3278" spans="1:16" x14ac:dyDescent="0.3">
      <c r="A3278" t="s">
        <v>3045</v>
      </c>
      <c r="B3278" s="1">
        <v>46083.173611111109</v>
      </c>
      <c r="C3278" t="s">
        <v>7</v>
      </c>
      <c r="D3278" t="s">
        <v>8</v>
      </c>
      <c r="E3278" t="s">
        <v>19</v>
      </c>
      <c r="F3278" t="s">
        <v>20</v>
      </c>
      <c r="G3278">
        <v>0.1736111111111111</v>
      </c>
      <c r="H3278" s="1">
        <v>46083</v>
      </c>
      <c r="I3278">
        <v>3</v>
      </c>
      <c r="J3278">
        <v>3</v>
      </c>
      <c r="K3278">
        <v>2</v>
      </c>
      <c r="L3278">
        <v>6</v>
      </c>
      <c r="M3278" t="s">
        <v>5071</v>
      </c>
      <c r="N3278" t="s">
        <v>5071</v>
      </c>
      <c r="O3278">
        <v>1</v>
      </c>
      <c r="P3278">
        <v>0</v>
      </c>
    </row>
    <row r="3279" spans="1:16" x14ac:dyDescent="0.3">
      <c r="A3279" t="s">
        <v>921</v>
      </c>
      <c r="B3279" s="1">
        <v>46083.175000000003</v>
      </c>
      <c r="C3279" t="s">
        <v>7</v>
      </c>
      <c r="D3279" t="s">
        <v>22</v>
      </c>
      <c r="E3279" t="s">
        <v>31</v>
      </c>
      <c r="F3279" t="s">
        <v>20</v>
      </c>
      <c r="G3279">
        <v>0.17499999999999999</v>
      </c>
      <c r="H3279" s="1">
        <v>46083</v>
      </c>
      <c r="I3279">
        <v>3</v>
      </c>
      <c r="J3279">
        <v>3</v>
      </c>
      <c r="K3279">
        <v>2</v>
      </c>
      <c r="L3279">
        <v>6</v>
      </c>
      <c r="M3279" t="s">
        <v>5071</v>
      </c>
      <c r="N3279" t="s">
        <v>5071</v>
      </c>
      <c r="O3279">
        <v>1</v>
      </c>
      <c r="P3279">
        <v>0</v>
      </c>
    </row>
    <row r="3280" spans="1:16" x14ac:dyDescent="0.3">
      <c r="A3280" t="s">
        <v>2508</v>
      </c>
      <c r="B3280" s="1">
        <v>46083.186111111114</v>
      </c>
      <c r="C3280" t="s">
        <v>7</v>
      </c>
      <c r="D3280" t="s">
        <v>8</v>
      </c>
      <c r="E3280" t="s">
        <v>19</v>
      </c>
      <c r="F3280" t="s">
        <v>20</v>
      </c>
      <c r="G3280">
        <v>0.18611111111111112</v>
      </c>
      <c r="H3280" s="1">
        <v>46083</v>
      </c>
      <c r="I3280">
        <v>3</v>
      </c>
      <c r="J3280">
        <v>3</v>
      </c>
      <c r="K3280">
        <v>2</v>
      </c>
      <c r="L3280">
        <v>6</v>
      </c>
      <c r="M3280" t="s">
        <v>5071</v>
      </c>
      <c r="N3280" t="s">
        <v>5071</v>
      </c>
      <c r="O3280">
        <v>1</v>
      </c>
      <c r="P3280">
        <v>0</v>
      </c>
    </row>
    <row r="3281" spans="1:16" x14ac:dyDescent="0.3">
      <c r="A3281" t="s">
        <v>2050</v>
      </c>
      <c r="B3281" s="1">
        <v>46083.195833333331</v>
      </c>
      <c r="C3281" t="s">
        <v>7</v>
      </c>
      <c r="D3281" t="s">
        <v>15</v>
      </c>
      <c r="E3281" t="s">
        <v>19</v>
      </c>
      <c r="F3281" t="s">
        <v>33</v>
      </c>
      <c r="G3281">
        <v>0.19583333333333333</v>
      </c>
      <c r="H3281" s="1">
        <v>46083</v>
      </c>
      <c r="I3281">
        <v>3</v>
      </c>
      <c r="J3281">
        <v>3</v>
      </c>
      <c r="K3281">
        <v>4</v>
      </c>
      <c r="L3281">
        <v>12</v>
      </c>
      <c r="M3281" t="s">
        <v>5073</v>
      </c>
      <c r="N3281" t="s">
        <v>5073</v>
      </c>
      <c r="O3281">
        <v>1</v>
      </c>
      <c r="P3281">
        <v>1</v>
      </c>
    </row>
    <row r="3282" spans="1:16" x14ac:dyDescent="0.3">
      <c r="A3282" t="s">
        <v>1031</v>
      </c>
      <c r="B3282" s="1">
        <v>46083.197222222225</v>
      </c>
      <c r="C3282" t="s">
        <v>40</v>
      </c>
      <c r="D3282" t="s">
        <v>15</v>
      </c>
      <c r="E3282" t="s">
        <v>16</v>
      </c>
      <c r="F3282" t="s">
        <v>13</v>
      </c>
      <c r="G3282">
        <v>0.19722222222222222</v>
      </c>
      <c r="H3282" s="1">
        <v>46083</v>
      </c>
      <c r="I3282">
        <v>3</v>
      </c>
      <c r="J3282">
        <v>5</v>
      </c>
      <c r="K3282">
        <v>1</v>
      </c>
      <c r="L3282">
        <v>5</v>
      </c>
      <c r="M3282" t="s">
        <v>5071</v>
      </c>
      <c r="N3282" t="s">
        <v>5071</v>
      </c>
      <c r="O3282">
        <v>1</v>
      </c>
      <c r="P3282">
        <v>0</v>
      </c>
    </row>
    <row r="3283" spans="1:16" x14ac:dyDescent="0.3">
      <c r="A3283" t="s">
        <v>3043</v>
      </c>
      <c r="B3283" s="1">
        <v>46083.198611111111</v>
      </c>
      <c r="C3283" t="s">
        <v>26</v>
      </c>
      <c r="D3283" t="s">
        <v>8</v>
      </c>
      <c r="E3283" t="s">
        <v>31</v>
      </c>
      <c r="F3283" t="s">
        <v>33</v>
      </c>
      <c r="G3283">
        <v>0.1986111111111111</v>
      </c>
      <c r="H3283" s="1">
        <v>46083</v>
      </c>
      <c r="I3283">
        <v>3</v>
      </c>
      <c r="J3283">
        <v>3</v>
      </c>
      <c r="K3283">
        <v>4</v>
      </c>
      <c r="L3283">
        <v>12</v>
      </c>
      <c r="M3283" t="s">
        <v>5073</v>
      </c>
      <c r="N3283" t="s">
        <v>5073</v>
      </c>
      <c r="O3283">
        <v>1</v>
      </c>
      <c r="P3283">
        <v>1</v>
      </c>
    </row>
    <row r="3284" spans="1:16" x14ac:dyDescent="0.3">
      <c r="A3284" t="s">
        <v>4224</v>
      </c>
      <c r="B3284" s="1">
        <v>46083.200694444444</v>
      </c>
      <c r="C3284" t="s">
        <v>7</v>
      </c>
      <c r="D3284" t="s">
        <v>22</v>
      </c>
      <c r="E3284" t="s">
        <v>31</v>
      </c>
      <c r="F3284" t="s">
        <v>20</v>
      </c>
      <c r="G3284">
        <v>0.20069444444444445</v>
      </c>
      <c r="H3284" s="1">
        <v>46083</v>
      </c>
      <c r="I3284">
        <v>3</v>
      </c>
      <c r="J3284">
        <v>3</v>
      </c>
      <c r="K3284">
        <v>2</v>
      </c>
      <c r="L3284">
        <v>6</v>
      </c>
      <c r="M3284" t="s">
        <v>5071</v>
      </c>
      <c r="N3284" t="s">
        <v>5071</v>
      </c>
      <c r="O3284">
        <v>1</v>
      </c>
      <c r="P3284">
        <v>0</v>
      </c>
    </row>
    <row r="3285" spans="1:16" x14ac:dyDescent="0.3">
      <c r="A3285" t="s">
        <v>4925</v>
      </c>
      <c r="B3285" s="1">
        <v>46083.216666666667</v>
      </c>
      <c r="C3285" t="s">
        <v>47</v>
      </c>
      <c r="D3285" t="s">
        <v>22</v>
      </c>
      <c r="E3285" t="s">
        <v>19</v>
      </c>
      <c r="F3285" t="s">
        <v>13</v>
      </c>
      <c r="G3285">
        <v>0.21666666666666667</v>
      </c>
      <c r="H3285" s="1">
        <v>46083</v>
      </c>
      <c r="I3285">
        <v>3</v>
      </c>
      <c r="J3285">
        <v>1</v>
      </c>
      <c r="K3285">
        <v>1</v>
      </c>
      <c r="L3285">
        <v>1</v>
      </c>
      <c r="M3285" t="s">
        <v>5069</v>
      </c>
      <c r="N3285" t="s">
        <v>5069</v>
      </c>
      <c r="O3285">
        <v>1</v>
      </c>
      <c r="P3285">
        <v>0</v>
      </c>
    </row>
    <row r="3286" spans="1:16" x14ac:dyDescent="0.3">
      <c r="A3286" t="s">
        <v>1038</v>
      </c>
      <c r="B3286" s="1">
        <v>46083.22152777778</v>
      </c>
      <c r="C3286" t="s">
        <v>7</v>
      </c>
      <c r="D3286" t="s">
        <v>22</v>
      </c>
      <c r="E3286" t="s">
        <v>31</v>
      </c>
      <c r="F3286" t="s">
        <v>20</v>
      </c>
      <c r="G3286">
        <v>0.22152777777777777</v>
      </c>
      <c r="H3286" s="1">
        <v>46083</v>
      </c>
      <c r="I3286">
        <v>3</v>
      </c>
      <c r="J3286">
        <v>3</v>
      </c>
      <c r="K3286">
        <v>2</v>
      </c>
      <c r="L3286">
        <v>6</v>
      </c>
      <c r="M3286" t="s">
        <v>5071</v>
      </c>
      <c r="N3286" t="s">
        <v>5071</v>
      </c>
      <c r="O3286">
        <v>1</v>
      </c>
      <c r="P3286">
        <v>0</v>
      </c>
    </row>
    <row r="3287" spans="1:16" x14ac:dyDescent="0.3">
      <c r="A3287" t="s">
        <v>3838</v>
      </c>
      <c r="B3287" s="1">
        <v>46083.229861111111</v>
      </c>
      <c r="C3287" t="s">
        <v>7</v>
      </c>
      <c r="D3287" t="s">
        <v>18</v>
      </c>
      <c r="E3287" t="s">
        <v>19</v>
      </c>
      <c r="F3287" t="s">
        <v>10</v>
      </c>
      <c r="G3287">
        <v>0.2298611111111111</v>
      </c>
      <c r="H3287" s="1">
        <v>46083</v>
      </c>
      <c r="I3287">
        <v>3</v>
      </c>
      <c r="J3287">
        <v>3</v>
      </c>
      <c r="K3287">
        <v>2</v>
      </c>
      <c r="L3287">
        <v>6</v>
      </c>
      <c r="M3287" t="s">
        <v>5071</v>
      </c>
      <c r="N3287" t="s">
        <v>5071</v>
      </c>
      <c r="O3287">
        <v>1</v>
      </c>
      <c r="P3287">
        <v>0</v>
      </c>
    </row>
    <row r="3288" spans="1:16" x14ac:dyDescent="0.3">
      <c r="A3288" t="s">
        <v>4385</v>
      </c>
      <c r="B3288" s="1">
        <v>46083.245833333334</v>
      </c>
      <c r="C3288" t="s">
        <v>40</v>
      </c>
      <c r="D3288" t="s">
        <v>15</v>
      </c>
      <c r="E3288" t="s">
        <v>16</v>
      </c>
      <c r="F3288" t="s">
        <v>13</v>
      </c>
      <c r="G3288">
        <v>0.24583333333333332</v>
      </c>
      <c r="H3288" s="1">
        <v>46083</v>
      </c>
      <c r="I3288">
        <v>3</v>
      </c>
      <c r="J3288">
        <v>5</v>
      </c>
      <c r="K3288">
        <v>1</v>
      </c>
      <c r="L3288">
        <v>5</v>
      </c>
      <c r="M3288" t="s">
        <v>5071</v>
      </c>
      <c r="N3288" t="s">
        <v>5071</v>
      </c>
      <c r="O3288">
        <v>1</v>
      </c>
      <c r="P3288">
        <v>0</v>
      </c>
    </row>
    <row r="3289" spans="1:16" x14ac:dyDescent="0.3">
      <c r="A3289" t="s">
        <v>2118</v>
      </c>
      <c r="B3289" s="1">
        <v>46083.26666666667</v>
      </c>
      <c r="C3289" t="s">
        <v>26</v>
      </c>
      <c r="D3289" t="s">
        <v>15</v>
      </c>
      <c r="E3289" t="s">
        <v>16</v>
      </c>
      <c r="F3289" t="s">
        <v>20</v>
      </c>
      <c r="G3289">
        <v>0.26666666666666666</v>
      </c>
      <c r="H3289" s="1">
        <v>46083</v>
      </c>
      <c r="I3289">
        <v>3</v>
      </c>
      <c r="J3289">
        <v>3</v>
      </c>
      <c r="K3289">
        <v>2</v>
      </c>
      <c r="L3289">
        <v>6</v>
      </c>
      <c r="M3289" t="s">
        <v>5071</v>
      </c>
      <c r="N3289" t="s">
        <v>5071</v>
      </c>
      <c r="O3289">
        <v>1</v>
      </c>
      <c r="P3289">
        <v>0</v>
      </c>
    </row>
    <row r="3290" spans="1:16" x14ac:dyDescent="0.3">
      <c r="A3290" t="s">
        <v>4738</v>
      </c>
      <c r="B3290" s="1">
        <v>46083.309027777781</v>
      </c>
      <c r="C3290" t="s">
        <v>47</v>
      </c>
      <c r="D3290" t="s">
        <v>22</v>
      </c>
      <c r="E3290" t="s">
        <v>31</v>
      </c>
      <c r="F3290" t="s">
        <v>20</v>
      </c>
      <c r="G3290">
        <v>0.30902777777777779</v>
      </c>
      <c r="H3290" s="1">
        <v>46083</v>
      </c>
      <c r="I3290">
        <v>3</v>
      </c>
      <c r="J3290">
        <v>1</v>
      </c>
      <c r="K3290">
        <v>2</v>
      </c>
      <c r="L3290">
        <v>2</v>
      </c>
      <c r="M3290" t="s">
        <v>5069</v>
      </c>
      <c r="N3290" t="s">
        <v>5069</v>
      </c>
      <c r="O3290">
        <v>1</v>
      </c>
      <c r="P3290">
        <v>0</v>
      </c>
    </row>
    <row r="3291" spans="1:16" x14ac:dyDescent="0.3">
      <c r="A3291" t="s">
        <v>2780</v>
      </c>
      <c r="B3291" s="1">
        <v>46083.320833333331</v>
      </c>
      <c r="C3291" t="s">
        <v>12</v>
      </c>
      <c r="D3291" t="s">
        <v>8</v>
      </c>
      <c r="E3291" t="s">
        <v>31</v>
      </c>
      <c r="F3291" t="s">
        <v>13</v>
      </c>
      <c r="G3291">
        <v>0.32083333333333336</v>
      </c>
      <c r="H3291" s="1">
        <v>46083</v>
      </c>
      <c r="I3291">
        <v>3</v>
      </c>
      <c r="J3291">
        <v>1</v>
      </c>
      <c r="K3291">
        <v>1</v>
      </c>
      <c r="L3291">
        <v>1</v>
      </c>
      <c r="M3291" t="s">
        <v>5069</v>
      </c>
      <c r="N3291" t="s">
        <v>5069</v>
      </c>
      <c r="O3291">
        <v>1</v>
      </c>
      <c r="P3291">
        <v>0</v>
      </c>
    </row>
    <row r="3292" spans="1:16" x14ac:dyDescent="0.3">
      <c r="A3292" t="s">
        <v>2782</v>
      </c>
      <c r="B3292" s="1">
        <v>46083.339583333334</v>
      </c>
      <c r="C3292" t="s">
        <v>7</v>
      </c>
      <c r="D3292" t="s">
        <v>8</v>
      </c>
      <c r="E3292" t="s">
        <v>19</v>
      </c>
      <c r="F3292" t="s">
        <v>20</v>
      </c>
      <c r="G3292">
        <v>0.33958333333333335</v>
      </c>
      <c r="H3292" s="1">
        <v>46083</v>
      </c>
      <c r="I3292">
        <v>3</v>
      </c>
      <c r="J3292">
        <v>3</v>
      </c>
      <c r="K3292">
        <v>2</v>
      </c>
      <c r="L3292">
        <v>6</v>
      </c>
      <c r="M3292" t="s">
        <v>5071</v>
      </c>
      <c r="N3292" t="s">
        <v>5071</v>
      </c>
      <c r="O3292">
        <v>1</v>
      </c>
      <c r="P3292">
        <v>0</v>
      </c>
    </row>
    <row r="3293" spans="1:16" x14ac:dyDescent="0.3">
      <c r="A3293" t="s">
        <v>2988</v>
      </c>
      <c r="B3293" s="1">
        <v>46083.341666666667</v>
      </c>
      <c r="C3293" t="s">
        <v>40</v>
      </c>
      <c r="D3293" t="s">
        <v>15</v>
      </c>
      <c r="E3293" t="s">
        <v>16</v>
      </c>
      <c r="F3293" t="s">
        <v>13</v>
      </c>
      <c r="G3293">
        <v>0.34166666666666667</v>
      </c>
      <c r="H3293" s="1">
        <v>46083</v>
      </c>
      <c r="I3293">
        <v>3</v>
      </c>
      <c r="J3293">
        <v>5</v>
      </c>
      <c r="K3293">
        <v>1</v>
      </c>
      <c r="L3293">
        <v>5</v>
      </c>
      <c r="M3293" t="s">
        <v>5071</v>
      </c>
      <c r="N3293" t="s">
        <v>5071</v>
      </c>
      <c r="O3293">
        <v>1</v>
      </c>
      <c r="P3293">
        <v>0</v>
      </c>
    </row>
    <row r="3294" spans="1:16" x14ac:dyDescent="0.3">
      <c r="A3294" t="s">
        <v>654</v>
      </c>
      <c r="B3294" s="1">
        <v>46083.354166666664</v>
      </c>
      <c r="C3294" t="s">
        <v>7</v>
      </c>
      <c r="D3294" t="s">
        <v>18</v>
      </c>
      <c r="E3294" t="s">
        <v>19</v>
      </c>
      <c r="F3294" t="s">
        <v>10</v>
      </c>
      <c r="G3294">
        <v>0.35416666666666669</v>
      </c>
      <c r="H3294" s="1">
        <v>46083</v>
      </c>
      <c r="I3294">
        <v>3</v>
      </c>
      <c r="J3294">
        <v>3</v>
      </c>
      <c r="K3294">
        <v>2</v>
      </c>
      <c r="L3294">
        <v>6</v>
      </c>
      <c r="M3294" t="s">
        <v>5071</v>
      </c>
      <c r="N3294" t="s">
        <v>5071</v>
      </c>
      <c r="O3294">
        <v>1</v>
      </c>
      <c r="P3294">
        <v>0</v>
      </c>
    </row>
    <row r="3295" spans="1:16" x14ac:dyDescent="0.3">
      <c r="A3295" t="s">
        <v>2822</v>
      </c>
      <c r="B3295" s="1">
        <v>46083.359722222223</v>
      </c>
      <c r="C3295" t="s">
        <v>47</v>
      </c>
      <c r="D3295" t="s">
        <v>15</v>
      </c>
      <c r="E3295" t="s">
        <v>31</v>
      </c>
      <c r="F3295" t="s">
        <v>10</v>
      </c>
      <c r="G3295">
        <v>0.35972222222222222</v>
      </c>
      <c r="H3295" s="1">
        <v>46083</v>
      </c>
      <c r="I3295">
        <v>3</v>
      </c>
      <c r="J3295">
        <v>1</v>
      </c>
      <c r="K3295">
        <v>2</v>
      </c>
      <c r="L3295">
        <v>2</v>
      </c>
      <c r="M3295" t="s">
        <v>5069</v>
      </c>
      <c r="N3295" t="s">
        <v>5069</v>
      </c>
      <c r="O3295">
        <v>1</v>
      </c>
      <c r="P3295">
        <v>0</v>
      </c>
    </row>
    <row r="3296" spans="1:16" x14ac:dyDescent="0.3">
      <c r="A3296" t="s">
        <v>4415</v>
      </c>
      <c r="B3296" s="1">
        <v>46083.37222222222</v>
      </c>
      <c r="C3296" t="s">
        <v>7</v>
      </c>
      <c r="D3296" t="s">
        <v>15</v>
      </c>
      <c r="E3296" t="s">
        <v>19</v>
      </c>
      <c r="F3296" t="s">
        <v>20</v>
      </c>
      <c r="G3296">
        <v>0.37222222222222223</v>
      </c>
      <c r="H3296" s="1">
        <v>46083</v>
      </c>
      <c r="I3296">
        <v>3</v>
      </c>
      <c r="J3296">
        <v>3</v>
      </c>
      <c r="K3296">
        <v>2</v>
      </c>
      <c r="L3296">
        <v>6</v>
      </c>
      <c r="M3296" t="s">
        <v>5071</v>
      </c>
      <c r="N3296" t="s">
        <v>5071</v>
      </c>
      <c r="O3296">
        <v>1</v>
      </c>
      <c r="P3296">
        <v>0</v>
      </c>
    </row>
    <row r="3297" spans="1:16" x14ac:dyDescent="0.3">
      <c r="A3297" t="s">
        <v>741</v>
      </c>
      <c r="B3297" s="1">
        <v>46083.386805555558</v>
      </c>
      <c r="C3297" t="s">
        <v>35</v>
      </c>
      <c r="D3297" t="s">
        <v>22</v>
      </c>
      <c r="E3297" t="s">
        <v>16</v>
      </c>
      <c r="F3297" t="s">
        <v>33</v>
      </c>
      <c r="G3297">
        <v>0.38680555555555557</v>
      </c>
      <c r="H3297" s="1">
        <v>46083</v>
      </c>
      <c r="I3297">
        <v>3</v>
      </c>
      <c r="J3297">
        <v>1</v>
      </c>
      <c r="K3297">
        <v>4</v>
      </c>
      <c r="L3297">
        <v>4</v>
      </c>
      <c r="M3297" t="s">
        <v>5069</v>
      </c>
      <c r="N3297" t="s">
        <v>5069</v>
      </c>
      <c r="O3297">
        <v>1</v>
      </c>
      <c r="P3297">
        <v>1</v>
      </c>
    </row>
    <row r="3298" spans="1:16" x14ac:dyDescent="0.3">
      <c r="A3298" t="s">
        <v>183</v>
      </c>
      <c r="B3298" s="1">
        <v>46083.394444444442</v>
      </c>
      <c r="C3298" t="s">
        <v>12</v>
      </c>
      <c r="D3298" t="s">
        <v>22</v>
      </c>
      <c r="E3298" t="s">
        <v>31</v>
      </c>
      <c r="F3298" t="s">
        <v>13</v>
      </c>
      <c r="G3298">
        <v>0.39444444444444443</v>
      </c>
      <c r="H3298" s="1">
        <v>46083</v>
      </c>
      <c r="I3298">
        <v>3</v>
      </c>
      <c r="J3298">
        <v>1</v>
      </c>
      <c r="K3298">
        <v>1</v>
      </c>
      <c r="L3298">
        <v>1</v>
      </c>
      <c r="M3298" t="s">
        <v>5069</v>
      </c>
      <c r="N3298" t="s">
        <v>5069</v>
      </c>
      <c r="O3298">
        <v>1</v>
      </c>
      <c r="P3298">
        <v>0</v>
      </c>
    </row>
    <row r="3299" spans="1:16" x14ac:dyDescent="0.3">
      <c r="A3299" t="s">
        <v>148</v>
      </c>
      <c r="B3299" s="1">
        <v>46083.400694444441</v>
      </c>
      <c r="C3299" t="s">
        <v>7</v>
      </c>
      <c r="D3299" t="s">
        <v>22</v>
      </c>
      <c r="E3299" t="s">
        <v>19</v>
      </c>
      <c r="F3299" t="s">
        <v>10</v>
      </c>
      <c r="G3299">
        <v>0.40069444444444446</v>
      </c>
      <c r="H3299" s="1">
        <v>46083</v>
      </c>
      <c r="I3299">
        <v>3</v>
      </c>
      <c r="J3299">
        <v>3</v>
      </c>
      <c r="K3299">
        <v>2</v>
      </c>
      <c r="L3299">
        <v>6</v>
      </c>
      <c r="M3299" t="s">
        <v>5071</v>
      </c>
      <c r="N3299" t="s">
        <v>5071</v>
      </c>
      <c r="O3299">
        <v>1</v>
      </c>
      <c r="P3299">
        <v>0</v>
      </c>
    </row>
    <row r="3300" spans="1:16" x14ac:dyDescent="0.3">
      <c r="A3300" t="s">
        <v>2940</v>
      </c>
      <c r="B3300" s="1">
        <v>46083.402083333334</v>
      </c>
      <c r="C3300" t="s">
        <v>40</v>
      </c>
      <c r="D3300" t="s">
        <v>18</v>
      </c>
      <c r="E3300" t="s">
        <v>16</v>
      </c>
      <c r="F3300" t="s">
        <v>10</v>
      </c>
      <c r="G3300">
        <v>0.40208333333333335</v>
      </c>
      <c r="H3300" s="1">
        <v>46083</v>
      </c>
      <c r="I3300">
        <v>3</v>
      </c>
      <c r="J3300">
        <v>5</v>
      </c>
      <c r="K3300">
        <v>2</v>
      </c>
      <c r="L3300">
        <v>10</v>
      </c>
      <c r="M3300" t="s">
        <v>5071</v>
      </c>
      <c r="N3300" t="s">
        <v>5071</v>
      </c>
      <c r="O3300">
        <v>1</v>
      </c>
      <c r="P3300">
        <v>0</v>
      </c>
    </row>
    <row r="3301" spans="1:16" x14ac:dyDescent="0.3">
      <c r="A3301" t="s">
        <v>3434</v>
      </c>
      <c r="B3301" s="1">
        <v>46083.412499999999</v>
      </c>
      <c r="C3301" t="s">
        <v>7</v>
      </c>
      <c r="D3301" t="s">
        <v>22</v>
      </c>
      <c r="E3301" t="s">
        <v>19</v>
      </c>
      <c r="F3301" t="s">
        <v>33</v>
      </c>
      <c r="G3301">
        <v>0.41249999999999998</v>
      </c>
      <c r="H3301" s="1">
        <v>46083</v>
      </c>
      <c r="I3301">
        <v>3</v>
      </c>
      <c r="J3301">
        <v>3</v>
      </c>
      <c r="K3301">
        <v>4</v>
      </c>
      <c r="L3301">
        <v>12</v>
      </c>
      <c r="M3301" t="s">
        <v>5073</v>
      </c>
      <c r="N3301" t="s">
        <v>5073</v>
      </c>
      <c r="O3301">
        <v>1</v>
      </c>
      <c r="P3301">
        <v>1</v>
      </c>
    </row>
    <row r="3302" spans="1:16" x14ac:dyDescent="0.3">
      <c r="A3302" t="s">
        <v>3246</v>
      </c>
      <c r="B3302" s="1">
        <v>46083.429166666669</v>
      </c>
      <c r="C3302" t="s">
        <v>12</v>
      </c>
      <c r="D3302" t="s">
        <v>22</v>
      </c>
      <c r="E3302" t="s">
        <v>31</v>
      </c>
      <c r="F3302" t="s">
        <v>33</v>
      </c>
      <c r="G3302">
        <v>0.42916666666666664</v>
      </c>
      <c r="H3302" s="1">
        <v>46083</v>
      </c>
      <c r="I3302">
        <v>3</v>
      </c>
      <c r="J3302">
        <v>1</v>
      </c>
      <c r="K3302">
        <v>4</v>
      </c>
      <c r="L3302">
        <v>4</v>
      </c>
      <c r="M3302" t="s">
        <v>5069</v>
      </c>
      <c r="N3302" t="s">
        <v>5069</v>
      </c>
      <c r="O3302">
        <v>1</v>
      </c>
      <c r="P3302">
        <v>1</v>
      </c>
    </row>
    <row r="3303" spans="1:16" x14ac:dyDescent="0.3">
      <c r="A3303" t="s">
        <v>2276</v>
      </c>
      <c r="B3303" s="1">
        <v>46083.431944444441</v>
      </c>
      <c r="C3303" t="s">
        <v>7</v>
      </c>
      <c r="D3303" t="s">
        <v>15</v>
      </c>
      <c r="E3303" t="s">
        <v>19</v>
      </c>
      <c r="F3303" t="s">
        <v>20</v>
      </c>
      <c r="G3303">
        <v>0.43194444444444446</v>
      </c>
      <c r="H3303" s="1">
        <v>46083</v>
      </c>
      <c r="I3303">
        <v>3</v>
      </c>
      <c r="J3303">
        <v>3</v>
      </c>
      <c r="K3303">
        <v>2</v>
      </c>
      <c r="L3303">
        <v>6</v>
      </c>
      <c r="M3303" t="s">
        <v>5071</v>
      </c>
      <c r="N3303" t="s">
        <v>5071</v>
      </c>
      <c r="O3303">
        <v>1</v>
      </c>
      <c r="P3303">
        <v>0</v>
      </c>
    </row>
    <row r="3304" spans="1:16" x14ac:dyDescent="0.3">
      <c r="A3304" t="s">
        <v>2268</v>
      </c>
      <c r="B3304" s="1">
        <v>46083.457638888889</v>
      </c>
      <c r="C3304" t="s">
        <v>7</v>
      </c>
      <c r="D3304" t="s">
        <v>18</v>
      </c>
      <c r="E3304" t="s">
        <v>9</v>
      </c>
      <c r="F3304" t="s">
        <v>10</v>
      </c>
      <c r="G3304">
        <v>0.45763888888888887</v>
      </c>
      <c r="H3304" s="1">
        <v>46083</v>
      </c>
      <c r="I3304">
        <v>3</v>
      </c>
      <c r="J3304">
        <v>3</v>
      </c>
      <c r="K3304">
        <v>2</v>
      </c>
      <c r="L3304">
        <v>6</v>
      </c>
      <c r="M3304" t="s">
        <v>5071</v>
      </c>
      <c r="N3304" t="s">
        <v>5071</v>
      </c>
      <c r="O3304">
        <v>1</v>
      </c>
      <c r="P3304">
        <v>0</v>
      </c>
    </row>
    <row r="3305" spans="1:16" x14ac:dyDescent="0.3">
      <c r="A3305" t="s">
        <v>1428</v>
      </c>
      <c r="B3305" s="1">
        <v>46083.463888888888</v>
      </c>
      <c r="C3305" t="s">
        <v>7</v>
      </c>
      <c r="D3305" t="s">
        <v>22</v>
      </c>
      <c r="E3305" t="s">
        <v>19</v>
      </c>
      <c r="F3305" t="s">
        <v>13</v>
      </c>
      <c r="G3305">
        <v>0.46388888888888891</v>
      </c>
      <c r="H3305" s="1">
        <v>46083</v>
      </c>
      <c r="I3305">
        <v>3</v>
      </c>
      <c r="J3305">
        <v>3</v>
      </c>
      <c r="K3305">
        <v>1</v>
      </c>
      <c r="L3305">
        <v>3</v>
      </c>
      <c r="M3305" t="s">
        <v>5069</v>
      </c>
      <c r="N3305" t="s">
        <v>5069</v>
      </c>
      <c r="O3305">
        <v>1</v>
      </c>
      <c r="P3305">
        <v>0</v>
      </c>
    </row>
    <row r="3306" spans="1:16" x14ac:dyDescent="0.3">
      <c r="A3306" t="s">
        <v>1806</v>
      </c>
      <c r="B3306" s="1">
        <v>46083.510416666664</v>
      </c>
      <c r="C3306" t="s">
        <v>7</v>
      </c>
      <c r="D3306" t="s">
        <v>22</v>
      </c>
      <c r="E3306" t="s">
        <v>16</v>
      </c>
      <c r="F3306" t="s">
        <v>10</v>
      </c>
      <c r="G3306">
        <v>0.51041666666666663</v>
      </c>
      <c r="H3306" s="1">
        <v>46083</v>
      </c>
      <c r="I3306">
        <v>3</v>
      </c>
      <c r="J3306">
        <v>3</v>
      </c>
      <c r="K3306">
        <v>2</v>
      </c>
      <c r="L3306">
        <v>6</v>
      </c>
      <c r="M3306" t="s">
        <v>5071</v>
      </c>
      <c r="N3306" t="s">
        <v>5071</v>
      </c>
      <c r="O3306">
        <v>1</v>
      </c>
      <c r="P3306">
        <v>0</v>
      </c>
    </row>
    <row r="3307" spans="1:16" x14ac:dyDescent="0.3">
      <c r="A3307" t="s">
        <v>988</v>
      </c>
      <c r="B3307" s="1">
        <v>46083.513194444444</v>
      </c>
      <c r="C3307" t="s">
        <v>7</v>
      </c>
      <c r="D3307" t="s">
        <v>22</v>
      </c>
      <c r="E3307" t="s">
        <v>9</v>
      </c>
      <c r="F3307" t="s">
        <v>13</v>
      </c>
      <c r="G3307">
        <v>0.5131944444444444</v>
      </c>
      <c r="H3307" s="1">
        <v>46083</v>
      </c>
      <c r="I3307">
        <v>3</v>
      </c>
      <c r="J3307">
        <v>3</v>
      </c>
      <c r="K3307">
        <v>1</v>
      </c>
      <c r="L3307">
        <v>3</v>
      </c>
      <c r="M3307" t="s">
        <v>5069</v>
      </c>
      <c r="N3307" t="s">
        <v>5069</v>
      </c>
      <c r="O3307">
        <v>1</v>
      </c>
      <c r="P3307">
        <v>0</v>
      </c>
    </row>
    <row r="3308" spans="1:16" x14ac:dyDescent="0.3">
      <c r="A3308" t="s">
        <v>797</v>
      </c>
      <c r="B3308" s="1">
        <v>46083.534722222219</v>
      </c>
      <c r="C3308" t="s">
        <v>35</v>
      </c>
      <c r="D3308" t="s">
        <v>8</v>
      </c>
      <c r="E3308" t="s">
        <v>9</v>
      </c>
      <c r="F3308" t="s">
        <v>20</v>
      </c>
      <c r="G3308">
        <v>0.53472222222222221</v>
      </c>
      <c r="H3308" s="1">
        <v>46083</v>
      </c>
      <c r="I3308">
        <v>3</v>
      </c>
      <c r="J3308">
        <v>1</v>
      </c>
      <c r="K3308">
        <v>2</v>
      </c>
      <c r="L3308">
        <v>2</v>
      </c>
      <c r="M3308" t="s">
        <v>5069</v>
      </c>
      <c r="N3308" t="s">
        <v>5069</v>
      </c>
      <c r="O3308">
        <v>1</v>
      </c>
      <c r="P3308">
        <v>0</v>
      </c>
    </row>
    <row r="3309" spans="1:16" x14ac:dyDescent="0.3">
      <c r="A3309" t="s">
        <v>1268</v>
      </c>
      <c r="B3309" s="1">
        <v>46083.543055555558</v>
      </c>
      <c r="C3309" t="s">
        <v>47</v>
      </c>
      <c r="D3309" t="s">
        <v>8</v>
      </c>
      <c r="E3309" t="s">
        <v>31</v>
      </c>
      <c r="F3309" t="s">
        <v>13</v>
      </c>
      <c r="G3309">
        <v>0.54305555555555551</v>
      </c>
      <c r="H3309" s="1">
        <v>46083</v>
      </c>
      <c r="I3309">
        <v>3</v>
      </c>
      <c r="J3309">
        <v>1</v>
      </c>
      <c r="K3309">
        <v>1</v>
      </c>
      <c r="L3309">
        <v>1</v>
      </c>
      <c r="M3309" t="s">
        <v>5069</v>
      </c>
      <c r="N3309" t="s">
        <v>5069</v>
      </c>
      <c r="O3309">
        <v>1</v>
      </c>
      <c r="P3309">
        <v>0</v>
      </c>
    </row>
    <row r="3310" spans="1:16" x14ac:dyDescent="0.3">
      <c r="A3310" t="s">
        <v>2832</v>
      </c>
      <c r="B3310" s="1">
        <v>46083.57916666667</v>
      </c>
      <c r="C3310" t="s">
        <v>35</v>
      </c>
      <c r="D3310" t="s">
        <v>8</v>
      </c>
      <c r="E3310" t="s">
        <v>16</v>
      </c>
      <c r="F3310" t="s">
        <v>10</v>
      </c>
      <c r="G3310">
        <v>0.57916666666666672</v>
      </c>
      <c r="H3310" s="1">
        <v>46083</v>
      </c>
      <c r="I3310">
        <v>3</v>
      </c>
      <c r="J3310">
        <v>1</v>
      </c>
      <c r="K3310">
        <v>2</v>
      </c>
      <c r="L3310">
        <v>2</v>
      </c>
      <c r="M3310" t="s">
        <v>5069</v>
      </c>
      <c r="N3310" t="s">
        <v>5069</v>
      </c>
      <c r="O3310">
        <v>1</v>
      </c>
      <c r="P3310">
        <v>0</v>
      </c>
    </row>
    <row r="3311" spans="1:16" x14ac:dyDescent="0.3">
      <c r="A3311" t="s">
        <v>3003</v>
      </c>
      <c r="B3311" s="1">
        <v>46083.584722222222</v>
      </c>
      <c r="C3311" t="s">
        <v>7</v>
      </c>
      <c r="D3311" t="s">
        <v>18</v>
      </c>
      <c r="E3311" t="s">
        <v>19</v>
      </c>
      <c r="F3311" t="s">
        <v>10</v>
      </c>
      <c r="G3311">
        <v>0.58472222222222225</v>
      </c>
      <c r="H3311" s="1">
        <v>46083</v>
      </c>
      <c r="I3311">
        <v>3</v>
      </c>
      <c r="J3311">
        <v>3</v>
      </c>
      <c r="K3311">
        <v>2</v>
      </c>
      <c r="L3311">
        <v>6</v>
      </c>
      <c r="M3311" t="s">
        <v>5071</v>
      </c>
      <c r="N3311" t="s">
        <v>5071</v>
      </c>
      <c r="O3311">
        <v>1</v>
      </c>
      <c r="P3311">
        <v>0</v>
      </c>
    </row>
    <row r="3312" spans="1:16" x14ac:dyDescent="0.3">
      <c r="A3312" t="s">
        <v>2109</v>
      </c>
      <c r="B3312" s="1">
        <v>46083.626388888886</v>
      </c>
      <c r="C3312" t="s">
        <v>40</v>
      </c>
      <c r="D3312" t="s">
        <v>15</v>
      </c>
      <c r="E3312" t="s">
        <v>16</v>
      </c>
      <c r="F3312" t="s">
        <v>20</v>
      </c>
      <c r="G3312">
        <v>0.62638888888888888</v>
      </c>
      <c r="H3312" s="1">
        <v>46083</v>
      </c>
      <c r="I3312">
        <v>3</v>
      </c>
      <c r="J3312">
        <v>5</v>
      </c>
      <c r="K3312">
        <v>2</v>
      </c>
      <c r="L3312">
        <v>10</v>
      </c>
      <c r="M3312" t="s">
        <v>5071</v>
      </c>
      <c r="N3312" t="s">
        <v>5071</v>
      </c>
      <c r="O3312">
        <v>1</v>
      </c>
      <c r="P3312">
        <v>0</v>
      </c>
    </row>
    <row r="3313" spans="1:16" x14ac:dyDescent="0.3">
      <c r="A3313" t="s">
        <v>3552</v>
      </c>
      <c r="B3313" s="1">
        <v>46083.652083333334</v>
      </c>
      <c r="C3313" t="s">
        <v>7</v>
      </c>
      <c r="D3313" t="s">
        <v>8</v>
      </c>
      <c r="E3313" t="s">
        <v>16</v>
      </c>
      <c r="F3313" t="s">
        <v>10</v>
      </c>
      <c r="G3313">
        <v>0.65208333333333335</v>
      </c>
      <c r="H3313" s="1">
        <v>46083</v>
      </c>
      <c r="I3313">
        <v>3</v>
      </c>
      <c r="J3313">
        <v>3</v>
      </c>
      <c r="K3313">
        <v>2</v>
      </c>
      <c r="L3313">
        <v>6</v>
      </c>
      <c r="M3313" t="s">
        <v>5071</v>
      </c>
      <c r="N3313" t="s">
        <v>5071</v>
      </c>
      <c r="O3313">
        <v>1</v>
      </c>
      <c r="P3313">
        <v>0</v>
      </c>
    </row>
    <row r="3314" spans="1:16" x14ac:dyDescent="0.3">
      <c r="A3314" t="s">
        <v>626</v>
      </c>
      <c r="B3314" s="1">
        <v>46083.65902777778</v>
      </c>
      <c r="C3314" t="s">
        <v>35</v>
      </c>
      <c r="D3314" t="s">
        <v>8</v>
      </c>
      <c r="E3314" t="s">
        <v>31</v>
      </c>
      <c r="F3314" t="s">
        <v>13</v>
      </c>
      <c r="G3314">
        <v>0.65902777777777777</v>
      </c>
      <c r="H3314" s="1">
        <v>46083</v>
      </c>
      <c r="I3314">
        <v>3</v>
      </c>
      <c r="J3314">
        <v>1</v>
      </c>
      <c r="K3314">
        <v>1</v>
      </c>
      <c r="L3314">
        <v>1</v>
      </c>
      <c r="M3314" t="s">
        <v>5069</v>
      </c>
      <c r="N3314" t="s">
        <v>5069</v>
      </c>
      <c r="O3314">
        <v>1</v>
      </c>
      <c r="P3314">
        <v>0</v>
      </c>
    </row>
    <row r="3315" spans="1:16" x14ac:dyDescent="0.3">
      <c r="A3315" t="s">
        <v>3713</v>
      </c>
      <c r="B3315" s="1">
        <v>46083.75</v>
      </c>
      <c r="C3315" t="s">
        <v>7</v>
      </c>
      <c r="D3315" t="s">
        <v>18</v>
      </c>
      <c r="E3315" t="s">
        <v>19</v>
      </c>
      <c r="F3315" t="s">
        <v>10</v>
      </c>
      <c r="G3315">
        <v>0.75</v>
      </c>
      <c r="H3315" s="1">
        <v>46083</v>
      </c>
      <c r="I3315">
        <v>3</v>
      </c>
      <c r="J3315">
        <v>3</v>
      </c>
      <c r="K3315">
        <v>2</v>
      </c>
      <c r="L3315">
        <v>6</v>
      </c>
      <c r="M3315" t="s">
        <v>5071</v>
      </c>
      <c r="N3315" t="s">
        <v>5071</v>
      </c>
      <c r="O3315">
        <v>1</v>
      </c>
      <c r="P3315">
        <v>0</v>
      </c>
    </row>
    <row r="3316" spans="1:16" x14ac:dyDescent="0.3">
      <c r="A3316" t="s">
        <v>1222</v>
      </c>
      <c r="B3316" s="1">
        <v>46083.757638888892</v>
      </c>
      <c r="C3316" t="s">
        <v>7</v>
      </c>
      <c r="D3316" t="s">
        <v>18</v>
      </c>
      <c r="E3316" t="s">
        <v>19</v>
      </c>
      <c r="F3316" t="s">
        <v>20</v>
      </c>
      <c r="G3316">
        <v>0.75763888888888886</v>
      </c>
      <c r="H3316" s="1">
        <v>46083</v>
      </c>
      <c r="I3316">
        <v>3</v>
      </c>
      <c r="J3316">
        <v>3</v>
      </c>
      <c r="K3316">
        <v>2</v>
      </c>
      <c r="L3316">
        <v>6</v>
      </c>
      <c r="M3316" t="s">
        <v>5071</v>
      </c>
      <c r="N3316" t="s">
        <v>5071</v>
      </c>
      <c r="O3316">
        <v>1</v>
      </c>
      <c r="P3316">
        <v>0</v>
      </c>
    </row>
    <row r="3317" spans="1:16" x14ac:dyDescent="0.3">
      <c r="A3317" t="s">
        <v>3806</v>
      </c>
      <c r="B3317" s="1">
        <v>46083.759722222225</v>
      </c>
      <c r="C3317" t="s">
        <v>47</v>
      </c>
      <c r="D3317" t="s">
        <v>15</v>
      </c>
      <c r="E3317" t="s">
        <v>16</v>
      </c>
      <c r="F3317" t="s">
        <v>20</v>
      </c>
      <c r="G3317">
        <v>0.75972222222222219</v>
      </c>
      <c r="H3317" s="1">
        <v>46083</v>
      </c>
      <c r="I3317">
        <v>3</v>
      </c>
      <c r="J3317">
        <v>1</v>
      </c>
      <c r="K3317">
        <v>2</v>
      </c>
      <c r="L3317">
        <v>2</v>
      </c>
      <c r="M3317" t="s">
        <v>5069</v>
      </c>
      <c r="N3317" t="s">
        <v>5069</v>
      </c>
      <c r="O3317">
        <v>1</v>
      </c>
      <c r="P3317">
        <v>0</v>
      </c>
    </row>
    <row r="3318" spans="1:16" x14ac:dyDescent="0.3">
      <c r="A3318" t="s">
        <v>930</v>
      </c>
      <c r="B3318" s="1">
        <v>46083.772222222222</v>
      </c>
      <c r="C3318" t="s">
        <v>7</v>
      </c>
      <c r="D3318" t="s">
        <v>15</v>
      </c>
      <c r="E3318" t="s">
        <v>19</v>
      </c>
      <c r="F3318" t="s">
        <v>20</v>
      </c>
      <c r="G3318">
        <v>0.77222222222222225</v>
      </c>
      <c r="H3318" s="1">
        <v>46083</v>
      </c>
      <c r="I3318">
        <v>3</v>
      </c>
      <c r="J3318">
        <v>3</v>
      </c>
      <c r="K3318">
        <v>2</v>
      </c>
      <c r="L3318">
        <v>6</v>
      </c>
      <c r="M3318" t="s">
        <v>5071</v>
      </c>
      <c r="N3318" t="s">
        <v>5071</v>
      </c>
      <c r="O3318">
        <v>1</v>
      </c>
      <c r="P3318">
        <v>0</v>
      </c>
    </row>
    <row r="3319" spans="1:16" x14ac:dyDescent="0.3">
      <c r="A3319" t="s">
        <v>3632</v>
      </c>
      <c r="B3319" s="1">
        <v>46083.779861111114</v>
      </c>
      <c r="C3319" t="s">
        <v>7</v>
      </c>
      <c r="D3319" t="s">
        <v>8</v>
      </c>
      <c r="E3319" t="s">
        <v>19</v>
      </c>
      <c r="F3319" t="s">
        <v>13</v>
      </c>
      <c r="G3319">
        <v>0.77986111111111112</v>
      </c>
      <c r="H3319" s="1">
        <v>46083</v>
      </c>
      <c r="I3319">
        <v>3</v>
      </c>
      <c r="J3319">
        <v>3</v>
      </c>
      <c r="K3319">
        <v>1</v>
      </c>
      <c r="L3319">
        <v>3</v>
      </c>
      <c r="M3319" t="s">
        <v>5069</v>
      </c>
      <c r="N3319" t="s">
        <v>5069</v>
      </c>
      <c r="O3319">
        <v>1</v>
      </c>
      <c r="P3319">
        <v>0</v>
      </c>
    </row>
    <row r="3320" spans="1:16" x14ac:dyDescent="0.3">
      <c r="A3320" t="s">
        <v>1166</v>
      </c>
      <c r="B3320" s="1">
        <v>46083.791666666664</v>
      </c>
      <c r="C3320" t="s">
        <v>12</v>
      </c>
      <c r="D3320" t="s">
        <v>18</v>
      </c>
      <c r="E3320" t="s">
        <v>9</v>
      </c>
      <c r="F3320" t="s">
        <v>10</v>
      </c>
      <c r="G3320">
        <v>0.79166666666666663</v>
      </c>
      <c r="H3320" s="1">
        <v>46083</v>
      </c>
      <c r="I3320">
        <v>3</v>
      </c>
      <c r="J3320">
        <v>1</v>
      </c>
      <c r="K3320">
        <v>2</v>
      </c>
      <c r="L3320">
        <v>2</v>
      </c>
      <c r="M3320" t="s">
        <v>5069</v>
      </c>
      <c r="N3320" t="s">
        <v>5069</v>
      </c>
      <c r="O3320">
        <v>1</v>
      </c>
      <c r="P3320">
        <v>0</v>
      </c>
    </row>
    <row r="3321" spans="1:16" x14ac:dyDescent="0.3">
      <c r="A3321" t="s">
        <v>4736</v>
      </c>
      <c r="B3321" s="1">
        <v>46083.814583333333</v>
      </c>
      <c r="C3321" t="s">
        <v>35</v>
      </c>
      <c r="D3321" t="s">
        <v>8</v>
      </c>
      <c r="E3321" t="s">
        <v>16</v>
      </c>
      <c r="F3321" t="s">
        <v>20</v>
      </c>
      <c r="G3321">
        <v>0.81458333333333333</v>
      </c>
      <c r="H3321" s="1">
        <v>46083</v>
      </c>
      <c r="I3321">
        <v>3</v>
      </c>
      <c r="J3321">
        <v>1</v>
      </c>
      <c r="K3321">
        <v>2</v>
      </c>
      <c r="L3321">
        <v>2</v>
      </c>
      <c r="M3321" t="s">
        <v>5069</v>
      </c>
      <c r="N3321" t="s">
        <v>5069</v>
      </c>
      <c r="O3321">
        <v>1</v>
      </c>
      <c r="P3321">
        <v>0</v>
      </c>
    </row>
    <row r="3322" spans="1:16" x14ac:dyDescent="0.3">
      <c r="A3322" t="s">
        <v>3682</v>
      </c>
      <c r="B3322" s="1">
        <v>46083.859027777777</v>
      </c>
      <c r="C3322" t="s">
        <v>7</v>
      </c>
      <c r="D3322" t="s">
        <v>8</v>
      </c>
      <c r="E3322" t="s">
        <v>19</v>
      </c>
      <c r="F3322" t="s">
        <v>20</v>
      </c>
      <c r="G3322">
        <v>0.85902777777777772</v>
      </c>
      <c r="H3322" s="1">
        <v>46083</v>
      </c>
      <c r="I3322">
        <v>3</v>
      </c>
      <c r="J3322">
        <v>3</v>
      </c>
      <c r="K3322">
        <v>2</v>
      </c>
      <c r="L3322">
        <v>6</v>
      </c>
      <c r="M3322" t="s">
        <v>5071</v>
      </c>
      <c r="N3322" t="s">
        <v>5071</v>
      </c>
      <c r="O3322">
        <v>1</v>
      </c>
      <c r="P3322">
        <v>0</v>
      </c>
    </row>
    <row r="3323" spans="1:16" x14ac:dyDescent="0.3">
      <c r="A3323" t="s">
        <v>1113</v>
      </c>
      <c r="B3323" s="1">
        <v>46083.870833333334</v>
      </c>
      <c r="C3323" t="s">
        <v>7</v>
      </c>
      <c r="D3323" t="s">
        <v>22</v>
      </c>
      <c r="E3323" t="s">
        <v>19</v>
      </c>
      <c r="F3323" t="s">
        <v>10</v>
      </c>
      <c r="G3323">
        <v>0.87083333333333335</v>
      </c>
      <c r="H3323" s="1">
        <v>46083</v>
      </c>
      <c r="I3323">
        <v>3</v>
      </c>
      <c r="J3323">
        <v>3</v>
      </c>
      <c r="K3323">
        <v>2</v>
      </c>
      <c r="L3323">
        <v>6</v>
      </c>
      <c r="M3323" t="s">
        <v>5071</v>
      </c>
      <c r="N3323" t="s">
        <v>5071</v>
      </c>
      <c r="O3323">
        <v>1</v>
      </c>
      <c r="P3323">
        <v>0</v>
      </c>
    </row>
    <row r="3324" spans="1:16" x14ac:dyDescent="0.3">
      <c r="A3324" t="s">
        <v>690</v>
      </c>
      <c r="B3324" s="1">
        <v>46083.911111111112</v>
      </c>
      <c r="C3324" t="s">
        <v>40</v>
      </c>
      <c r="D3324" t="s">
        <v>8</v>
      </c>
      <c r="E3324" t="s">
        <v>16</v>
      </c>
      <c r="F3324" t="s">
        <v>33</v>
      </c>
      <c r="G3324">
        <v>0.91111111111111109</v>
      </c>
      <c r="H3324" s="1">
        <v>46083</v>
      </c>
      <c r="I3324">
        <v>3</v>
      </c>
      <c r="J3324">
        <v>5</v>
      </c>
      <c r="K3324">
        <v>4</v>
      </c>
      <c r="L3324">
        <v>20</v>
      </c>
      <c r="M3324" t="s">
        <v>5075</v>
      </c>
      <c r="N3324" t="s">
        <v>5076</v>
      </c>
      <c r="O3324">
        <v>1</v>
      </c>
      <c r="P3324">
        <v>1</v>
      </c>
    </row>
    <row r="3325" spans="1:16" x14ac:dyDescent="0.3">
      <c r="A3325" t="s">
        <v>343</v>
      </c>
      <c r="B3325" s="1">
        <v>46083.911805555559</v>
      </c>
      <c r="C3325" t="s">
        <v>47</v>
      </c>
      <c r="D3325" t="s">
        <v>15</v>
      </c>
      <c r="E3325" t="s">
        <v>9</v>
      </c>
      <c r="F3325" t="s">
        <v>20</v>
      </c>
      <c r="G3325">
        <v>0.91180555555555554</v>
      </c>
      <c r="H3325" s="1">
        <v>46083</v>
      </c>
      <c r="I3325">
        <v>3</v>
      </c>
      <c r="J3325">
        <v>1</v>
      </c>
      <c r="K3325">
        <v>2</v>
      </c>
      <c r="L3325">
        <v>2</v>
      </c>
      <c r="M3325" t="s">
        <v>5069</v>
      </c>
      <c r="N3325" t="s">
        <v>5069</v>
      </c>
      <c r="O3325">
        <v>1</v>
      </c>
      <c r="P3325">
        <v>0</v>
      </c>
    </row>
    <row r="3326" spans="1:16" x14ac:dyDescent="0.3">
      <c r="A3326" t="s">
        <v>1027</v>
      </c>
      <c r="B3326" s="1">
        <v>46083.921527777777</v>
      </c>
      <c r="C3326" t="s">
        <v>7</v>
      </c>
      <c r="D3326" t="s">
        <v>15</v>
      </c>
      <c r="E3326" t="s">
        <v>19</v>
      </c>
      <c r="F3326" t="s">
        <v>20</v>
      </c>
      <c r="G3326">
        <v>0.92152777777777772</v>
      </c>
      <c r="H3326" s="1">
        <v>46083</v>
      </c>
      <c r="I3326">
        <v>3</v>
      </c>
      <c r="J3326">
        <v>3</v>
      </c>
      <c r="K3326">
        <v>2</v>
      </c>
      <c r="L3326">
        <v>6</v>
      </c>
      <c r="M3326" t="s">
        <v>5071</v>
      </c>
      <c r="N3326" t="s">
        <v>5071</v>
      </c>
      <c r="O3326">
        <v>1</v>
      </c>
      <c r="P3326">
        <v>0</v>
      </c>
    </row>
    <row r="3327" spans="1:16" x14ac:dyDescent="0.3">
      <c r="A3327" t="s">
        <v>2627</v>
      </c>
      <c r="B3327" s="1">
        <v>46083.935416666667</v>
      </c>
      <c r="C3327" t="s">
        <v>7</v>
      </c>
      <c r="D3327" t="s">
        <v>22</v>
      </c>
      <c r="E3327" t="s">
        <v>19</v>
      </c>
      <c r="F3327" t="s">
        <v>20</v>
      </c>
      <c r="G3327">
        <v>0.93541666666666667</v>
      </c>
      <c r="H3327" s="1">
        <v>46083</v>
      </c>
      <c r="I3327">
        <v>3</v>
      </c>
      <c r="J3327">
        <v>3</v>
      </c>
      <c r="K3327">
        <v>2</v>
      </c>
      <c r="L3327">
        <v>6</v>
      </c>
      <c r="M3327" t="s">
        <v>5071</v>
      </c>
      <c r="N3327" t="s">
        <v>5071</v>
      </c>
      <c r="O3327">
        <v>1</v>
      </c>
      <c r="P3327">
        <v>0</v>
      </c>
    </row>
    <row r="3328" spans="1:16" x14ac:dyDescent="0.3">
      <c r="A3328" t="s">
        <v>151</v>
      </c>
      <c r="B3328" s="1">
        <v>46083.943749999999</v>
      </c>
      <c r="C3328" t="s">
        <v>7</v>
      </c>
      <c r="D3328" t="s">
        <v>22</v>
      </c>
      <c r="E3328" t="s">
        <v>19</v>
      </c>
      <c r="F3328" t="s">
        <v>10</v>
      </c>
      <c r="G3328">
        <v>0.94374999999999998</v>
      </c>
      <c r="H3328" s="1">
        <v>46083</v>
      </c>
      <c r="I3328">
        <v>3</v>
      </c>
      <c r="J3328">
        <v>3</v>
      </c>
      <c r="K3328">
        <v>2</v>
      </c>
      <c r="L3328">
        <v>6</v>
      </c>
      <c r="M3328" t="s">
        <v>5071</v>
      </c>
      <c r="N3328" t="s">
        <v>5071</v>
      </c>
      <c r="O3328">
        <v>1</v>
      </c>
      <c r="P3328">
        <v>0</v>
      </c>
    </row>
    <row r="3329" spans="1:16" x14ac:dyDescent="0.3">
      <c r="A3329" t="s">
        <v>2676</v>
      </c>
      <c r="B3329" s="1">
        <v>46083.950694444444</v>
      </c>
      <c r="C3329" t="s">
        <v>26</v>
      </c>
      <c r="D3329" t="s">
        <v>18</v>
      </c>
      <c r="E3329" t="s">
        <v>16</v>
      </c>
      <c r="F3329" t="s">
        <v>10</v>
      </c>
      <c r="G3329">
        <v>0.9506944444444444</v>
      </c>
      <c r="H3329" s="1">
        <v>46083</v>
      </c>
      <c r="I3329">
        <v>3</v>
      </c>
      <c r="J3329">
        <v>3</v>
      </c>
      <c r="K3329">
        <v>2</v>
      </c>
      <c r="L3329">
        <v>6</v>
      </c>
      <c r="M3329" t="s">
        <v>5071</v>
      </c>
      <c r="N3329" t="s">
        <v>5071</v>
      </c>
      <c r="O3329">
        <v>1</v>
      </c>
      <c r="P3329">
        <v>0</v>
      </c>
    </row>
    <row r="3330" spans="1:16" x14ac:dyDescent="0.3">
      <c r="A3330" t="s">
        <v>2261</v>
      </c>
      <c r="B3330" s="1">
        <v>46083.956250000003</v>
      </c>
      <c r="C3330" t="s">
        <v>12</v>
      </c>
      <c r="D3330" t="s">
        <v>22</v>
      </c>
      <c r="E3330" t="s">
        <v>9</v>
      </c>
      <c r="F3330" t="s">
        <v>33</v>
      </c>
      <c r="G3330">
        <v>0.95625000000000004</v>
      </c>
      <c r="H3330" s="1">
        <v>46083</v>
      </c>
      <c r="I3330">
        <v>3</v>
      </c>
      <c r="J3330">
        <v>1</v>
      </c>
      <c r="K3330">
        <v>4</v>
      </c>
      <c r="L3330">
        <v>4</v>
      </c>
      <c r="M3330" t="s">
        <v>5069</v>
      </c>
      <c r="N3330" t="s">
        <v>5069</v>
      </c>
      <c r="O3330">
        <v>1</v>
      </c>
      <c r="P3330">
        <v>1</v>
      </c>
    </row>
    <row r="3331" spans="1:16" x14ac:dyDescent="0.3">
      <c r="A3331" t="s">
        <v>1137</v>
      </c>
      <c r="B3331" s="1">
        <v>46083.97152777778</v>
      </c>
      <c r="C3331" t="s">
        <v>7</v>
      </c>
      <c r="D3331" t="s">
        <v>15</v>
      </c>
      <c r="E3331" t="s">
        <v>19</v>
      </c>
      <c r="F3331" t="s">
        <v>10</v>
      </c>
      <c r="G3331">
        <v>0.97152777777777777</v>
      </c>
      <c r="H3331" s="1">
        <v>46083</v>
      </c>
      <c r="I3331">
        <v>3</v>
      </c>
      <c r="J3331">
        <v>3</v>
      </c>
      <c r="K3331">
        <v>2</v>
      </c>
      <c r="L3331">
        <v>6</v>
      </c>
      <c r="M3331" t="s">
        <v>5071</v>
      </c>
      <c r="N3331" t="s">
        <v>5071</v>
      </c>
      <c r="O3331">
        <v>1</v>
      </c>
      <c r="P3331">
        <v>0</v>
      </c>
    </row>
    <row r="3332" spans="1:16" x14ac:dyDescent="0.3">
      <c r="A3332" t="s">
        <v>3159</v>
      </c>
      <c r="B3332" s="1">
        <v>46083.974305555559</v>
      </c>
      <c r="C3332" t="s">
        <v>7</v>
      </c>
      <c r="D3332" t="s">
        <v>18</v>
      </c>
      <c r="E3332" t="s">
        <v>19</v>
      </c>
      <c r="F3332" t="s">
        <v>20</v>
      </c>
      <c r="G3332">
        <v>0.97430555555555554</v>
      </c>
      <c r="H3332" s="1">
        <v>46083</v>
      </c>
      <c r="I3332">
        <v>3</v>
      </c>
      <c r="J3332">
        <v>3</v>
      </c>
      <c r="K3332">
        <v>2</v>
      </c>
      <c r="L3332">
        <v>6</v>
      </c>
      <c r="M3332" t="s">
        <v>5071</v>
      </c>
      <c r="N3332" t="s">
        <v>5071</v>
      </c>
      <c r="O3332">
        <v>1</v>
      </c>
      <c r="P3332">
        <v>0</v>
      </c>
    </row>
    <row r="3333" spans="1:16" x14ac:dyDescent="0.3">
      <c r="A3333" t="s">
        <v>4179</v>
      </c>
      <c r="B3333" s="1">
        <v>46083.977777777778</v>
      </c>
      <c r="C3333" t="s">
        <v>47</v>
      </c>
      <c r="D3333" t="s">
        <v>22</v>
      </c>
      <c r="E3333" t="s">
        <v>19</v>
      </c>
      <c r="F3333" t="s">
        <v>10</v>
      </c>
      <c r="G3333">
        <v>0.97777777777777775</v>
      </c>
      <c r="H3333" s="1">
        <v>46083</v>
      </c>
      <c r="I3333">
        <v>3</v>
      </c>
      <c r="J3333">
        <v>1</v>
      </c>
      <c r="K3333">
        <v>2</v>
      </c>
      <c r="L3333">
        <v>2</v>
      </c>
      <c r="M3333" t="s">
        <v>5069</v>
      </c>
      <c r="N3333" t="s">
        <v>5069</v>
      </c>
      <c r="O3333">
        <v>1</v>
      </c>
      <c r="P3333">
        <v>0</v>
      </c>
    </row>
    <row r="3334" spans="1:16" x14ac:dyDescent="0.3">
      <c r="A3334" t="s">
        <v>4573</v>
      </c>
      <c r="B3334" s="1">
        <v>46083.995138888888</v>
      </c>
      <c r="C3334" t="s">
        <v>7</v>
      </c>
      <c r="D3334" t="s">
        <v>18</v>
      </c>
      <c r="E3334" t="s">
        <v>19</v>
      </c>
      <c r="F3334" t="s">
        <v>20</v>
      </c>
      <c r="G3334">
        <v>0.99513888888888891</v>
      </c>
      <c r="H3334" s="1">
        <v>46083</v>
      </c>
      <c r="I3334">
        <v>3</v>
      </c>
      <c r="J3334">
        <v>3</v>
      </c>
      <c r="K3334">
        <v>2</v>
      </c>
      <c r="L3334">
        <v>6</v>
      </c>
      <c r="M3334" t="s">
        <v>5071</v>
      </c>
      <c r="N3334" t="s">
        <v>5071</v>
      </c>
      <c r="O3334">
        <v>1</v>
      </c>
      <c r="P3334">
        <v>0</v>
      </c>
    </row>
    <row r="3335" spans="1:16" x14ac:dyDescent="0.3">
      <c r="A3335" t="s">
        <v>1242</v>
      </c>
      <c r="B3335" s="1">
        <v>46084.004166666666</v>
      </c>
      <c r="C3335" t="s">
        <v>12</v>
      </c>
      <c r="D3335" t="s">
        <v>8</v>
      </c>
      <c r="E3335" t="s">
        <v>9</v>
      </c>
      <c r="F3335" t="s">
        <v>33</v>
      </c>
      <c r="G3335">
        <v>4.1666666666666666E-3</v>
      </c>
      <c r="H3335" s="1">
        <v>46084</v>
      </c>
      <c r="I3335">
        <v>3</v>
      </c>
      <c r="J3335">
        <v>1</v>
      </c>
      <c r="K3335">
        <v>4</v>
      </c>
      <c r="L3335">
        <v>4</v>
      </c>
      <c r="M3335" t="s">
        <v>5069</v>
      </c>
      <c r="N3335" t="s">
        <v>5069</v>
      </c>
      <c r="O3335">
        <v>1</v>
      </c>
      <c r="P3335">
        <v>1</v>
      </c>
    </row>
    <row r="3336" spans="1:16" x14ac:dyDescent="0.3">
      <c r="A3336" t="s">
        <v>4093</v>
      </c>
      <c r="B3336" s="1">
        <v>46084.052777777775</v>
      </c>
      <c r="C3336" t="s">
        <v>7</v>
      </c>
      <c r="D3336" t="s">
        <v>15</v>
      </c>
      <c r="E3336" t="s">
        <v>19</v>
      </c>
      <c r="F3336" t="s">
        <v>20</v>
      </c>
      <c r="G3336">
        <v>5.2777777777777778E-2</v>
      </c>
      <c r="H3336" s="1">
        <v>46084</v>
      </c>
      <c r="I3336">
        <v>3</v>
      </c>
      <c r="J3336">
        <v>3</v>
      </c>
      <c r="K3336">
        <v>2</v>
      </c>
      <c r="L3336">
        <v>6</v>
      </c>
      <c r="M3336" t="s">
        <v>5071</v>
      </c>
      <c r="N3336" t="s">
        <v>5071</v>
      </c>
      <c r="O3336">
        <v>1</v>
      </c>
      <c r="P3336">
        <v>0</v>
      </c>
    </row>
    <row r="3337" spans="1:16" x14ac:dyDescent="0.3">
      <c r="A3337" t="s">
        <v>1266</v>
      </c>
      <c r="B3337" s="1">
        <v>46084.097222222219</v>
      </c>
      <c r="C3337" t="s">
        <v>12</v>
      </c>
      <c r="D3337" t="s">
        <v>15</v>
      </c>
      <c r="E3337" t="s">
        <v>31</v>
      </c>
      <c r="F3337" t="s">
        <v>33</v>
      </c>
      <c r="G3337">
        <v>9.7222222222222224E-2</v>
      </c>
      <c r="H3337" s="1">
        <v>46084</v>
      </c>
      <c r="I3337">
        <v>3</v>
      </c>
      <c r="J3337">
        <v>1</v>
      </c>
      <c r="K3337">
        <v>4</v>
      </c>
      <c r="L3337">
        <v>4</v>
      </c>
      <c r="M3337" t="s">
        <v>5069</v>
      </c>
      <c r="N3337" t="s">
        <v>5069</v>
      </c>
      <c r="O3337">
        <v>1</v>
      </c>
      <c r="P3337">
        <v>1</v>
      </c>
    </row>
    <row r="3338" spans="1:16" x14ac:dyDescent="0.3">
      <c r="A3338" t="s">
        <v>635</v>
      </c>
      <c r="B3338" s="1">
        <v>46084.143055555556</v>
      </c>
      <c r="C3338" t="s">
        <v>40</v>
      </c>
      <c r="D3338" t="s">
        <v>18</v>
      </c>
      <c r="E3338" t="s">
        <v>16</v>
      </c>
      <c r="F3338" t="s">
        <v>53</v>
      </c>
      <c r="G3338">
        <v>0.14305555555555555</v>
      </c>
      <c r="H3338" s="1">
        <v>46084</v>
      </c>
      <c r="I3338">
        <v>3</v>
      </c>
      <c r="J3338">
        <v>5</v>
      </c>
      <c r="K3338">
        <v>5</v>
      </c>
      <c r="L3338">
        <v>25</v>
      </c>
      <c r="M3338" t="s">
        <v>5075</v>
      </c>
      <c r="N3338" t="s">
        <v>5076</v>
      </c>
      <c r="O3338">
        <v>1</v>
      </c>
      <c r="P3338">
        <v>1</v>
      </c>
    </row>
    <row r="3339" spans="1:16" x14ac:dyDescent="0.3">
      <c r="A3339" t="s">
        <v>1655</v>
      </c>
      <c r="B3339" s="1">
        <v>46084.143750000003</v>
      </c>
      <c r="C3339" t="s">
        <v>40</v>
      </c>
      <c r="D3339" t="s">
        <v>22</v>
      </c>
      <c r="E3339" t="s">
        <v>16</v>
      </c>
      <c r="F3339" t="s">
        <v>33</v>
      </c>
      <c r="G3339">
        <v>0.14374999999999999</v>
      </c>
      <c r="H3339" s="1">
        <v>46084</v>
      </c>
      <c r="I3339">
        <v>3</v>
      </c>
      <c r="J3339">
        <v>5</v>
      </c>
      <c r="K3339">
        <v>4</v>
      </c>
      <c r="L3339">
        <v>20</v>
      </c>
      <c r="M3339" t="s">
        <v>5075</v>
      </c>
      <c r="N3339" t="s">
        <v>5076</v>
      </c>
      <c r="O3339">
        <v>1</v>
      </c>
      <c r="P3339">
        <v>1</v>
      </c>
    </row>
    <row r="3340" spans="1:16" x14ac:dyDescent="0.3">
      <c r="A3340" t="s">
        <v>1892</v>
      </c>
      <c r="B3340" s="1">
        <v>46084.179166666669</v>
      </c>
      <c r="C3340" t="s">
        <v>7</v>
      </c>
      <c r="D3340" t="s">
        <v>8</v>
      </c>
      <c r="E3340" t="s">
        <v>19</v>
      </c>
      <c r="F3340" t="s">
        <v>33</v>
      </c>
      <c r="G3340">
        <v>0.17916666666666667</v>
      </c>
      <c r="H3340" s="1">
        <v>46084</v>
      </c>
      <c r="I3340">
        <v>3</v>
      </c>
      <c r="J3340">
        <v>3</v>
      </c>
      <c r="K3340">
        <v>4</v>
      </c>
      <c r="L3340">
        <v>12</v>
      </c>
      <c r="M3340" t="s">
        <v>5073</v>
      </c>
      <c r="N3340" t="s">
        <v>5073</v>
      </c>
      <c r="O3340">
        <v>1</v>
      </c>
      <c r="P3340">
        <v>1</v>
      </c>
    </row>
    <row r="3341" spans="1:16" x14ac:dyDescent="0.3">
      <c r="A3341" t="s">
        <v>769</v>
      </c>
      <c r="B3341" s="1">
        <v>46084.193749999999</v>
      </c>
      <c r="C3341" t="s">
        <v>35</v>
      </c>
      <c r="D3341" t="s">
        <v>8</v>
      </c>
      <c r="E3341" t="s">
        <v>31</v>
      </c>
      <c r="F3341" t="s">
        <v>10</v>
      </c>
      <c r="G3341">
        <v>0.19375000000000001</v>
      </c>
      <c r="H3341" s="1">
        <v>46084</v>
      </c>
      <c r="I3341">
        <v>3</v>
      </c>
      <c r="J3341">
        <v>1</v>
      </c>
      <c r="K3341">
        <v>2</v>
      </c>
      <c r="L3341">
        <v>2</v>
      </c>
      <c r="M3341" t="s">
        <v>5069</v>
      </c>
      <c r="N3341" t="s">
        <v>5069</v>
      </c>
      <c r="O3341">
        <v>1</v>
      </c>
      <c r="P3341">
        <v>0</v>
      </c>
    </row>
    <row r="3342" spans="1:16" x14ac:dyDescent="0.3">
      <c r="A3342" t="s">
        <v>4394</v>
      </c>
      <c r="B3342" s="1">
        <v>46084.195833333331</v>
      </c>
      <c r="C3342" t="s">
        <v>12</v>
      </c>
      <c r="D3342" t="s">
        <v>22</v>
      </c>
      <c r="E3342" t="s">
        <v>31</v>
      </c>
      <c r="F3342" t="s">
        <v>33</v>
      </c>
      <c r="G3342">
        <v>0.19583333333333333</v>
      </c>
      <c r="H3342" s="1">
        <v>46084</v>
      </c>
      <c r="I3342">
        <v>3</v>
      </c>
      <c r="J3342">
        <v>1</v>
      </c>
      <c r="K3342">
        <v>4</v>
      </c>
      <c r="L3342">
        <v>4</v>
      </c>
      <c r="M3342" t="s">
        <v>5069</v>
      </c>
      <c r="N3342" t="s">
        <v>5069</v>
      </c>
      <c r="O3342">
        <v>1</v>
      </c>
      <c r="P3342">
        <v>1</v>
      </c>
    </row>
    <row r="3343" spans="1:16" x14ac:dyDescent="0.3">
      <c r="A3343" t="s">
        <v>3341</v>
      </c>
      <c r="B3343" s="1">
        <v>46084.199305555558</v>
      </c>
      <c r="C3343" t="s">
        <v>7</v>
      </c>
      <c r="D3343" t="s">
        <v>22</v>
      </c>
      <c r="E3343" t="s">
        <v>19</v>
      </c>
      <c r="F3343" t="s">
        <v>20</v>
      </c>
      <c r="G3343">
        <v>0.19930555555555557</v>
      </c>
      <c r="H3343" s="1">
        <v>46084</v>
      </c>
      <c r="I3343">
        <v>3</v>
      </c>
      <c r="J3343">
        <v>3</v>
      </c>
      <c r="K3343">
        <v>2</v>
      </c>
      <c r="L3343">
        <v>6</v>
      </c>
      <c r="M3343" t="s">
        <v>5071</v>
      </c>
      <c r="N3343" t="s">
        <v>5071</v>
      </c>
      <c r="O3343">
        <v>1</v>
      </c>
      <c r="P3343">
        <v>0</v>
      </c>
    </row>
    <row r="3344" spans="1:16" x14ac:dyDescent="0.3">
      <c r="A3344" t="s">
        <v>4762</v>
      </c>
      <c r="B3344" s="1">
        <v>46084.232638888891</v>
      </c>
      <c r="C3344" t="s">
        <v>7</v>
      </c>
      <c r="D3344" t="s">
        <v>18</v>
      </c>
      <c r="E3344" t="s">
        <v>19</v>
      </c>
      <c r="F3344" t="s">
        <v>20</v>
      </c>
      <c r="G3344">
        <v>0.2326388888888889</v>
      </c>
      <c r="H3344" s="1">
        <v>46084</v>
      </c>
      <c r="I3344">
        <v>3</v>
      </c>
      <c r="J3344">
        <v>3</v>
      </c>
      <c r="K3344">
        <v>2</v>
      </c>
      <c r="L3344">
        <v>6</v>
      </c>
      <c r="M3344" t="s">
        <v>5071</v>
      </c>
      <c r="N3344" t="s">
        <v>5071</v>
      </c>
      <c r="O3344">
        <v>1</v>
      </c>
      <c r="P3344">
        <v>0</v>
      </c>
    </row>
    <row r="3345" spans="1:16" x14ac:dyDescent="0.3">
      <c r="A3345" t="s">
        <v>3088</v>
      </c>
      <c r="B3345" s="1">
        <v>46084.242361111108</v>
      </c>
      <c r="C3345" t="s">
        <v>35</v>
      </c>
      <c r="D3345" t="s">
        <v>18</v>
      </c>
      <c r="E3345" t="s">
        <v>31</v>
      </c>
      <c r="F3345" t="s">
        <v>20</v>
      </c>
      <c r="G3345">
        <v>0.24236111111111111</v>
      </c>
      <c r="H3345" s="1">
        <v>46084</v>
      </c>
      <c r="I3345">
        <v>3</v>
      </c>
      <c r="J3345">
        <v>1</v>
      </c>
      <c r="K3345">
        <v>2</v>
      </c>
      <c r="L3345">
        <v>2</v>
      </c>
      <c r="M3345" t="s">
        <v>5069</v>
      </c>
      <c r="N3345" t="s">
        <v>5069</v>
      </c>
      <c r="O3345">
        <v>1</v>
      </c>
      <c r="P3345">
        <v>0</v>
      </c>
    </row>
    <row r="3346" spans="1:16" x14ac:dyDescent="0.3">
      <c r="A3346" t="s">
        <v>2618</v>
      </c>
      <c r="B3346" s="1">
        <v>46084.243055555555</v>
      </c>
      <c r="C3346" t="s">
        <v>7</v>
      </c>
      <c r="D3346" t="s">
        <v>8</v>
      </c>
      <c r="E3346" t="s">
        <v>19</v>
      </c>
      <c r="F3346" t="s">
        <v>20</v>
      </c>
      <c r="G3346">
        <v>0.24305555555555555</v>
      </c>
      <c r="H3346" s="1">
        <v>46084</v>
      </c>
      <c r="I3346">
        <v>3</v>
      </c>
      <c r="J3346">
        <v>3</v>
      </c>
      <c r="K3346">
        <v>2</v>
      </c>
      <c r="L3346">
        <v>6</v>
      </c>
      <c r="M3346" t="s">
        <v>5071</v>
      </c>
      <c r="N3346" t="s">
        <v>5071</v>
      </c>
      <c r="O3346">
        <v>1</v>
      </c>
      <c r="P3346">
        <v>0</v>
      </c>
    </row>
    <row r="3347" spans="1:16" x14ac:dyDescent="0.3">
      <c r="A3347" t="s">
        <v>100</v>
      </c>
      <c r="B3347" s="1">
        <v>46084.245833333334</v>
      </c>
      <c r="C3347" t="s">
        <v>40</v>
      </c>
      <c r="D3347" t="s">
        <v>8</v>
      </c>
      <c r="E3347" t="s">
        <v>16</v>
      </c>
      <c r="F3347" t="s">
        <v>10</v>
      </c>
      <c r="G3347">
        <v>0.24583333333333332</v>
      </c>
      <c r="H3347" s="1">
        <v>46084</v>
      </c>
      <c r="I3347">
        <v>3</v>
      </c>
      <c r="J3347">
        <v>5</v>
      </c>
      <c r="K3347">
        <v>2</v>
      </c>
      <c r="L3347">
        <v>10</v>
      </c>
      <c r="M3347" t="s">
        <v>5071</v>
      </c>
      <c r="N3347" t="s">
        <v>5071</v>
      </c>
      <c r="O3347">
        <v>1</v>
      </c>
      <c r="P3347">
        <v>0</v>
      </c>
    </row>
    <row r="3348" spans="1:16" x14ac:dyDescent="0.3">
      <c r="A3348" t="s">
        <v>4473</v>
      </c>
      <c r="B3348" s="1">
        <v>46084.295138888891</v>
      </c>
      <c r="C3348" t="s">
        <v>7</v>
      </c>
      <c r="D3348" t="s">
        <v>18</v>
      </c>
      <c r="E3348" t="s">
        <v>19</v>
      </c>
      <c r="F3348" t="s">
        <v>13</v>
      </c>
      <c r="G3348">
        <v>0.2951388888888889</v>
      </c>
      <c r="H3348" s="1">
        <v>46084</v>
      </c>
      <c r="I3348">
        <v>3</v>
      </c>
      <c r="J3348">
        <v>3</v>
      </c>
      <c r="K3348">
        <v>1</v>
      </c>
      <c r="L3348">
        <v>3</v>
      </c>
      <c r="M3348" t="s">
        <v>5069</v>
      </c>
      <c r="N3348" t="s">
        <v>5069</v>
      </c>
      <c r="O3348">
        <v>1</v>
      </c>
      <c r="P3348">
        <v>0</v>
      </c>
    </row>
    <row r="3349" spans="1:16" x14ac:dyDescent="0.3">
      <c r="A3349" t="s">
        <v>466</v>
      </c>
      <c r="B3349" s="1">
        <v>46084.310416666667</v>
      </c>
      <c r="C3349" t="s">
        <v>7</v>
      </c>
      <c r="D3349" t="s">
        <v>15</v>
      </c>
      <c r="E3349" t="s">
        <v>19</v>
      </c>
      <c r="F3349" t="s">
        <v>10</v>
      </c>
      <c r="G3349">
        <v>0.31041666666666667</v>
      </c>
      <c r="H3349" s="1">
        <v>46084</v>
      </c>
      <c r="I3349">
        <v>3</v>
      </c>
      <c r="J3349">
        <v>3</v>
      </c>
      <c r="K3349">
        <v>2</v>
      </c>
      <c r="L3349">
        <v>6</v>
      </c>
      <c r="M3349" t="s">
        <v>5071</v>
      </c>
      <c r="N3349" t="s">
        <v>5071</v>
      </c>
      <c r="O3349">
        <v>1</v>
      </c>
      <c r="P3349">
        <v>0</v>
      </c>
    </row>
    <row r="3350" spans="1:16" x14ac:dyDescent="0.3">
      <c r="A3350" t="s">
        <v>3931</v>
      </c>
      <c r="B3350" s="1">
        <v>46084.344444444447</v>
      </c>
      <c r="C3350" t="s">
        <v>35</v>
      </c>
      <c r="D3350" t="s">
        <v>15</v>
      </c>
      <c r="E3350" t="s">
        <v>19</v>
      </c>
      <c r="F3350" t="s">
        <v>20</v>
      </c>
      <c r="G3350">
        <v>0.34444444444444444</v>
      </c>
      <c r="H3350" s="1">
        <v>46084</v>
      </c>
      <c r="I3350">
        <v>3</v>
      </c>
      <c r="J3350">
        <v>1</v>
      </c>
      <c r="K3350">
        <v>2</v>
      </c>
      <c r="L3350">
        <v>2</v>
      </c>
      <c r="M3350" t="s">
        <v>5069</v>
      </c>
      <c r="N3350" t="s">
        <v>5069</v>
      </c>
      <c r="O3350">
        <v>1</v>
      </c>
      <c r="P3350">
        <v>0</v>
      </c>
    </row>
    <row r="3351" spans="1:16" x14ac:dyDescent="0.3">
      <c r="A3351" t="s">
        <v>2805</v>
      </c>
      <c r="B3351" s="1">
        <v>46084.352083333331</v>
      </c>
      <c r="C3351" t="s">
        <v>35</v>
      </c>
      <c r="D3351" t="s">
        <v>22</v>
      </c>
      <c r="E3351" t="s">
        <v>31</v>
      </c>
      <c r="F3351" t="s">
        <v>20</v>
      </c>
      <c r="G3351">
        <v>0.35208333333333336</v>
      </c>
      <c r="H3351" s="1">
        <v>46084</v>
      </c>
      <c r="I3351">
        <v>3</v>
      </c>
      <c r="J3351">
        <v>1</v>
      </c>
      <c r="K3351">
        <v>2</v>
      </c>
      <c r="L3351">
        <v>2</v>
      </c>
      <c r="M3351" t="s">
        <v>5069</v>
      </c>
      <c r="N3351" t="s">
        <v>5069</v>
      </c>
      <c r="O3351">
        <v>1</v>
      </c>
      <c r="P3351">
        <v>0</v>
      </c>
    </row>
    <row r="3352" spans="1:16" x14ac:dyDescent="0.3">
      <c r="A3352" t="s">
        <v>3812</v>
      </c>
      <c r="B3352" s="1">
        <v>46084.362500000003</v>
      </c>
      <c r="C3352" t="s">
        <v>7</v>
      </c>
      <c r="D3352" t="s">
        <v>18</v>
      </c>
      <c r="E3352" t="s">
        <v>19</v>
      </c>
      <c r="F3352" t="s">
        <v>10</v>
      </c>
      <c r="G3352">
        <v>0.36249999999999999</v>
      </c>
      <c r="H3352" s="1">
        <v>46084</v>
      </c>
      <c r="I3352">
        <v>3</v>
      </c>
      <c r="J3352">
        <v>3</v>
      </c>
      <c r="K3352">
        <v>2</v>
      </c>
      <c r="L3352">
        <v>6</v>
      </c>
      <c r="M3352" t="s">
        <v>5071</v>
      </c>
      <c r="N3352" t="s">
        <v>5071</v>
      </c>
      <c r="O3352">
        <v>1</v>
      </c>
      <c r="P3352">
        <v>0</v>
      </c>
    </row>
    <row r="3353" spans="1:16" x14ac:dyDescent="0.3">
      <c r="A3353" t="s">
        <v>1595</v>
      </c>
      <c r="B3353" s="1">
        <v>46084.372916666667</v>
      </c>
      <c r="C3353" t="s">
        <v>12</v>
      </c>
      <c r="D3353" t="s">
        <v>18</v>
      </c>
      <c r="E3353" t="s">
        <v>31</v>
      </c>
      <c r="F3353" t="s">
        <v>33</v>
      </c>
      <c r="G3353">
        <v>0.37291666666666667</v>
      </c>
      <c r="H3353" s="1">
        <v>46084</v>
      </c>
      <c r="I3353">
        <v>3</v>
      </c>
      <c r="J3353">
        <v>1</v>
      </c>
      <c r="K3353">
        <v>4</v>
      </c>
      <c r="L3353">
        <v>4</v>
      </c>
      <c r="M3353" t="s">
        <v>5069</v>
      </c>
      <c r="N3353" t="s">
        <v>5069</v>
      </c>
      <c r="O3353">
        <v>1</v>
      </c>
      <c r="P3353">
        <v>1</v>
      </c>
    </row>
    <row r="3354" spans="1:16" x14ac:dyDescent="0.3">
      <c r="A3354" t="s">
        <v>672</v>
      </c>
      <c r="B3354" s="1">
        <v>46084.412499999999</v>
      </c>
      <c r="C3354" t="s">
        <v>7</v>
      </c>
      <c r="D3354" t="s">
        <v>18</v>
      </c>
      <c r="E3354" t="s">
        <v>19</v>
      </c>
      <c r="F3354" t="s">
        <v>10</v>
      </c>
      <c r="G3354">
        <v>0.41249999999999998</v>
      </c>
      <c r="H3354" s="1">
        <v>46084</v>
      </c>
      <c r="I3354">
        <v>3</v>
      </c>
      <c r="J3354">
        <v>3</v>
      </c>
      <c r="K3354">
        <v>2</v>
      </c>
      <c r="L3354">
        <v>6</v>
      </c>
      <c r="M3354" t="s">
        <v>5071</v>
      </c>
      <c r="N3354" t="s">
        <v>5071</v>
      </c>
      <c r="O3354">
        <v>1</v>
      </c>
      <c r="P3354">
        <v>0</v>
      </c>
    </row>
    <row r="3355" spans="1:16" x14ac:dyDescent="0.3">
      <c r="A3355" t="s">
        <v>2905</v>
      </c>
      <c r="B3355" s="1">
        <v>46084.419444444444</v>
      </c>
      <c r="C3355" t="s">
        <v>7</v>
      </c>
      <c r="D3355" t="s">
        <v>22</v>
      </c>
      <c r="E3355" t="s">
        <v>19</v>
      </c>
      <c r="F3355" t="s">
        <v>10</v>
      </c>
      <c r="G3355">
        <v>0.41944444444444445</v>
      </c>
      <c r="H3355" s="1">
        <v>46084</v>
      </c>
      <c r="I3355">
        <v>3</v>
      </c>
      <c r="J3355">
        <v>3</v>
      </c>
      <c r="K3355">
        <v>2</v>
      </c>
      <c r="L3355">
        <v>6</v>
      </c>
      <c r="M3355" t="s">
        <v>5071</v>
      </c>
      <c r="N3355" t="s">
        <v>5071</v>
      </c>
      <c r="O3355">
        <v>1</v>
      </c>
      <c r="P3355">
        <v>0</v>
      </c>
    </row>
    <row r="3356" spans="1:16" x14ac:dyDescent="0.3">
      <c r="A3356" t="s">
        <v>1327</v>
      </c>
      <c r="B3356" s="1">
        <v>46084.431944444441</v>
      </c>
      <c r="C3356" t="s">
        <v>40</v>
      </c>
      <c r="D3356" t="s">
        <v>8</v>
      </c>
      <c r="E3356" t="s">
        <v>16</v>
      </c>
      <c r="F3356" t="s">
        <v>20</v>
      </c>
      <c r="G3356">
        <v>0.43194444444444446</v>
      </c>
      <c r="H3356" s="1">
        <v>46084</v>
      </c>
      <c r="I3356">
        <v>3</v>
      </c>
      <c r="J3356">
        <v>5</v>
      </c>
      <c r="K3356">
        <v>2</v>
      </c>
      <c r="L3356">
        <v>10</v>
      </c>
      <c r="M3356" t="s">
        <v>5071</v>
      </c>
      <c r="N3356" t="s">
        <v>5071</v>
      </c>
      <c r="O3356">
        <v>1</v>
      </c>
      <c r="P3356">
        <v>0</v>
      </c>
    </row>
    <row r="3357" spans="1:16" x14ac:dyDescent="0.3">
      <c r="A3357" t="s">
        <v>357</v>
      </c>
      <c r="B3357" s="1">
        <v>46084.46597222222</v>
      </c>
      <c r="C3357" t="s">
        <v>26</v>
      </c>
      <c r="D3357" t="s">
        <v>8</v>
      </c>
      <c r="E3357" t="s">
        <v>9</v>
      </c>
      <c r="F3357" t="s">
        <v>10</v>
      </c>
      <c r="G3357">
        <v>0.46597222222222223</v>
      </c>
      <c r="H3357" s="1">
        <v>46084</v>
      </c>
      <c r="I3357">
        <v>3</v>
      </c>
      <c r="J3357">
        <v>3</v>
      </c>
      <c r="K3357">
        <v>2</v>
      </c>
      <c r="L3357">
        <v>6</v>
      </c>
      <c r="M3357" t="s">
        <v>5071</v>
      </c>
      <c r="N3357" t="s">
        <v>5071</v>
      </c>
      <c r="O3357">
        <v>1</v>
      </c>
      <c r="P3357">
        <v>0</v>
      </c>
    </row>
    <row r="3358" spans="1:16" x14ac:dyDescent="0.3">
      <c r="A3358" t="s">
        <v>2742</v>
      </c>
      <c r="B3358" s="1">
        <v>46084.505555555559</v>
      </c>
      <c r="C3358" t="s">
        <v>12</v>
      </c>
      <c r="D3358" t="s">
        <v>22</v>
      </c>
      <c r="E3358" t="s">
        <v>9</v>
      </c>
      <c r="F3358" t="s">
        <v>33</v>
      </c>
      <c r="G3358">
        <v>0.50555555555555554</v>
      </c>
      <c r="H3358" s="1">
        <v>46084</v>
      </c>
      <c r="I3358">
        <v>3</v>
      </c>
      <c r="J3358">
        <v>1</v>
      </c>
      <c r="K3358">
        <v>4</v>
      </c>
      <c r="L3358">
        <v>4</v>
      </c>
      <c r="M3358" t="s">
        <v>5069</v>
      </c>
      <c r="N3358" t="s">
        <v>5069</v>
      </c>
      <c r="O3358">
        <v>1</v>
      </c>
      <c r="P3358">
        <v>1</v>
      </c>
    </row>
    <row r="3359" spans="1:16" x14ac:dyDescent="0.3">
      <c r="A3359" t="s">
        <v>2741</v>
      </c>
      <c r="B3359" s="1">
        <v>46084.545138888891</v>
      </c>
      <c r="C3359" t="s">
        <v>26</v>
      </c>
      <c r="D3359" t="s">
        <v>8</v>
      </c>
      <c r="E3359" t="s">
        <v>19</v>
      </c>
      <c r="F3359" t="s">
        <v>33</v>
      </c>
      <c r="G3359">
        <v>0.54513888888888884</v>
      </c>
      <c r="H3359" s="1">
        <v>46084</v>
      </c>
      <c r="I3359">
        <v>3</v>
      </c>
      <c r="J3359">
        <v>3</v>
      </c>
      <c r="K3359">
        <v>4</v>
      </c>
      <c r="L3359">
        <v>12</v>
      </c>
      <c r="M3359" t="s">
        <v>5073</v>
      </c>
      <c r="N3359" t="s">
        <v>5073</v>
      </c>
      <c r="O3359">
        <v>1</v>
      </c>
      <c r="P3359">
        <v>1</v>
      </c>
    </row>
    <row r="3360" spans="1:16" x14ac:dyDescent="0.3">
      <c r="A3360" t="s">
        <v>4004</v>
      </c>
      <c r="B3360" s="1">
        <v>46084.590277777781</v>
      </c>
      <c r="C3360" t="s">
        <v>7</v>
      </c>
      <c r="D3360" t="s">
        <v>22</v>
      </c>
      <c r="E3360" t="s">
        <v>19</v>
      </c>
      <c r="F3360" t="s">
        <v>33</v>
      </c>
      <c r="G3360">
        <v>0.59027777777777779</v>
      </c>
      <c r="H3360" s="1">
        <v>46084</v>
      </c>
      <c r="I3360">
        <v>3</v>
      </c>
      <c r="J3360">
        <v>3</v>
      </c>
      <c r="K3360">
        <v>4</v>
      </c>
      <c r="L3360">
        <v>12</v>
      </c>
      <c r="M3360" t="s">
        <v>5073</v>
      </c>
      <c r="N3360" t="s">
        <v>5073</v>
      </c>
      <c r="O3360">
        <v>1</v>
      </c>
      <c r="P3360">
        <v>1</v>
      </c>
    </row>
    <row r="3361" spans="1:16" x14ac:dyDescent="0.3">
      <c r="A3361" t="s">
        <v>4382</v>
      </c>
      <c r="B3361" s="1">
        <v>46084.633333333331</v>
      </c>
      <c r="C3361" t="s">
        <v>35</v>
      </c>
      <c r="D3361" t="s">
        <v>22</v>
      </c>
      <c r="E3361" t="s">
        <v>31</v>
      </c>
      <c r="F3361" t="s">
        <v>13</v>
      </c>
      <c r="G3361">
        <v>0.6333333333333333</v>
      </c>
      <c r="H3361" s="1">
        <v>46084</v>
      </c>
      <c r="I3361">
        <v>3</v>
      </c>
      <c r="J3361">
        <v>1</v>
      </c>
      <c r="K3361">
        <v>1</v>
      </c>
      <c r="L3361">
        <v>1</v>
      </c>
      <c r="M3361" t="s">
        <v>5069</v>
      </c>
      <c r="N3361" t="s">
        <v>5069</v>
      </c>
      <c r="O3361">
        <v>1</v>
      </c>
      <c r="P3361">
        <v>0</v>
      </c>
    </row>
    <row r="3362" spans="1:16" x14ac:dyDescent="0.3">
      <c r="A3362" t="s">
        <v>1639</v>
      </c>
      <c r="B3362" s="1">
        <v>46084.666666666664</v>
      </c>
      <c r="C3362" t="s">
        <v>7</v>
      </c>
      <c r="D3362" t="s">
        <v>22</v>
      </c>
      <c r="E3362" t="s">
        <v>19</v>
      </c>
      <c r="F3362" t="s">
        <v>13</v>
      </c>
      <c r="G3362">
        <v>0.66666666666666663</v>
      </c>
      <c r="H3362" s="1">
        <v>46084</v>
      </c>
      <c r="I3362">
        <v>3</v>
      </c>
      <c r="J3362">
        <v>3</v>
      </c>
      <c r="K3362">
        <v>1</v>
      </c>
      <c r="L3362">
        <v>3</v>
      </c>
      <c r="M3362" t="s">
        <v>5069</v>
      </c>
      <c r="N3362" t="s">
        <v>5069</v>
      </c>
      <c r="O3362">
        <v>1</v>
      </c>
      <c r="P3362">
        <v>0</v>
      </c>
    </row>
    <row r="3363" spans="1:16" x14ac:dyDescent="0.3">
      <c r="A3363" t="s">
        <v>3269</v>
      </c>
      <c r="B3363" s="1">
        <v>46084.6875</v>
      </c>
      <c r="C3363" t="s">
        <v>47</v>
      </c>
      <c r="D3363" t="s">
        <v>15</v>
      </c>
      <c r="E3363" t="s">
        <v>16</v>
      </c>
      <c r="F3363" t="s">
        <v>33</v>
      </c>
      <c r="G3363">
        <v>0.6875</v>
      </c>
      <c r="H3363" s="1">
        <v>46084</v>
      </c>
      <c r="I3363">
        <v>3</v>
      </c>
      <c r="J3363">
        <v>1</v>
      </c>
      <c r="K3363">
        <v>4</v>
      </c>
      <c r="L3363">
        <v>4</v>
      </c>
      <c r="M3363" t="s">
        <v>5069</v>
      </c>
      <c r="N3363" t="s">
        <v>5069</v>
      </c>
      <c r="O3363">
        <v>1</v>
      </c>
      <c r="P3363">
        <v>1</v>
      </c>
    </row>
    <row r="3364" spans="1:16" x14ac:dyDescent="0.3">
      <c r="A3364" t="s">
        <v>2637</v>
      </c>
      <c r="B3364" s="1">
        <v>46084.695833333331</v>
      </c>
      <c r="C3364" t="s">
        <v>7</v>
      </c>
      <c r="D3364" t="s">
        <v>18</v>
      </c>
      <c r="E3364" t="s">
        <v>19</v>
      </c>
      <c r="F3364" t="s">
        <v>20</v>
      </c>
      <c r="G3364">
        <v>0.6958333333333333</v>
      </c>
      <c r="H3364" s="1">
        <v>46084</v>
      </c>
      <c r="I3364">
        <v>3</v>
      </c>
      <c r="J3364">
        <v>3</v>
      </c>
      <c r="K3364">
        <v>2</v>
      </c>
      <c r="L3364">
        <v>6</v>
      </c>
      <c r="M3364" t="s">
        <v>5071</v>
      </c>
      <c r="N3364" t="s">
        <v>5071</v>
      </c>
      <c r="O3364">
        <v>1</v>
      </c>
      <c r="P3364">
        <v>0</v>
      </c>
    </row>
    <row r="3365" spans="1:16" x14ac:dyDescent="0.3">
      <c r="A3365" t="s">
        <v>3879</v>
      </c>
      <c r="B3365" s="1">
        <v>46084.697916666664</v>
      </c>
      <c r="C3365" t="s">
        <v>7</v>
      </c>
      <c r="D3365" t="s">
        <v>18</v>
      </c>
      <c r="E3365" t="s">
        <v>19</v>
      </c>
      <c r="F3365" t="s">
        <v>10</v>
      </c>
      <c r="G3365">
        <v>0.69791666666666663</v>
      </c>
      <c r="H3365" s="1">
        <v>46084</v>
      </c>
      <c r="I3365">
        <v>3</v>
      </c>
      <c r="J3365">
        <v>3</v>
      </c>
      <c r="K3365">
        <v>2</v>
      </c>
      <c r="L3365">
        <v>6</v>
      </c>
      <c r="M3365" t="s">
        <v>5071</v>
      </c>
      <c r="N3365" t="s">
        <v>5071</v>
      </c>
      <c r="O3365">
        <v>1</v>
      </c>
      <c r="P3365">
        <v>0</v>
      </c>
    </row>
    <row r="3366" spans="1:16" x14ac:dyDescent="0.3">
      <c r="A3366" t="s">
        <v>3176</v>
      </c>
      <c r="B3366" s="1">
        <v>46084.720138888886</v>
      </c>
      <c r="C3366" t="s">
        <v>26</v>
      </c>
      <c r="D3366" t="s">
        <v>8</v>
      </c>
      <c r="E3366" t="s">
        <v>9</v>
      </c>
      <c r="F3366" t="s">
        <v>10</v>
      </c>
      <c r="G3366">
        <v>0.72013888888888888</v>
      </c>
      <c r="H3366" s="1">
        <v>46084</v>
      </c>
      <c r="I3366">
        <v>3</v>
      </c>
      <c r="J3366">
        <v>3</v>
      </c>
      <c r="K3366">
        <v>2</v>
      </c>
      <c r="L3366">
        <v>6</v>
      </c>
      <c r="M3366" t="s">
        <v>5071</v>
      </c>
      <c r="N3366" t="s">
        <v>5071</v>
      </c>
      <c r="O3366">
        <v>1</v>
      </c>
      <c r="P3366">
        <v>0</v>
      </c>
    </row>
    <row r="3367" spans="1:16" x14ac:dyDescent="0.3">
      <c r="A3367" t="s">
        <v>639</v>
      </c>
      <c r="B3367" s="1">
        <v>46084.745833333334</v>
      </c>
      <c r="C3367" t="s">
        <v>26</v>
      </c>
      <c r="D3367" t="s">
        <v>15</v>
      </c>
      <c r="E3367" t="s">
        <v>19</v>
      </c>
      <c r="F3367" t="s">
        <v>33</v>
      </c>
      <c r="G3367">
        <v>0.74583333333333335</v>
      </c>
      <c r="H3367" s="1">
        <v>46084</v>
      </c>
      <c r="I3367">
        <v>3</v>
      </c>
      <c r="J3367">
        <v>3</v>
      </c>
      <c r="K3367">
        <v>4</v>
      </c>
      <c r="L3367">
        <v>12</v>
      </c>
      <c r="M3367" t="s">
        <v>5073</v>
      </c>
      <c r="N3367" t="s">
        <v>5073</v>
      </c>
      <c r="O3367">
        <v>1</v>
      </c>
      <c r="P3367">
        <v>1</v>
      </c>
    </row>
    <row r="3368" spans="1:16" x14ac:dyDescent="0.3">
      <c r="A3368" t="s">
        <v>1285</v>
      </c>
      <c r="B3368" s="1">
        <v>46084.746527777781</v>
      </c>
      <c r="C3368" t="s">
        <v>47</v>
      </c>
      <c r="D3368" t="s">
        <v>18</v>
      </c>
      <c r="E3368" t="s">
        <v>9</v>
      </c>
      <c r="F3368" t="s">
        <v>20</v>
      </c>
      <c r="G3368">
        <v>0.74652777777777779</v>
      </c>
      <c r="H3368" s="1">
        <v>46084</v>
      </c>
      <c r="I3368">
        <v>3</v>
      </c>
      <c r="J3368">
        <v>1</v>
      </c>
      <c r="K3368">
        <v>2</v>
      </c>
      <c r="L3368">
        <v>2</v>
      </c>
      <c r="M3368" t="s">
        <v>5069</v>
      </c>
      <c r="N3368" t="s">
        <v>5069</v>
      </c>
      <c r="O3368">
        <v>1</v>
      </c>
      <c r="P3368">
        <v>0</v>
      </c>
    </row>
    <row r="3369" spans="1:16" x14ac:dyDescent="0.3">
      <c r="A3369" t="s">
        <v>2602</v>
      </c>
      <c r="B3369" s="1">
        <v>46084.751388888886</v>
      </c>
      <c r="C3369" t="s">
        <v>35</v>
      </c>
      <c r="D3369" t="s">
        <v>8</v>
      </c>
      <c r="E3369" t="s">
        <v>19</v>
      </c>
      <c r="F3369" t="s">
        <v>20</v>
      </c>
      <c r="G3369">
        <v>0.75138888888888888</v>
      </c>
      <c r="H3369" s="1">
        <v>46084</v>
      </c>
      <c r="I3369">
        <v>3</v>
      </c>
      <c r="J3369">
        <v>1</v>
      </c>
      <c r="K3369">
        <v>2</v>
      </c>
      <c r="L3369">
        <v>2</v>
      </c>
      <c r="M3369" t="s">
        <v>5069</v>
      </c>
      <c r="N3369" t="s">
        <v>5069</v>
      </c>
      <c r="O3369">
        <v>1</v>
      </c>
      <c r="P3369">
        <v>0</v>
      </c>
    </row>
    <row r="3370" spans="1:16" x14ac:dyDescent="0.3">
      <c r="A3370" t="s">
        <v>1437</v>
      </c>
      <c r="B3370" s="1">
        <v>46084.770138888889</v>
      </c>
      <c r="C3370" t="s">
        <v>35</v>
      </c>
      <c r="D3370" t="s">
        <v>8</v>
      </c>
      <c r="E3370" t="s">
        <v>19</v>
      </c>
      <c r="F3370" t="s">
        <v>20</v>
      </c>
      <c r="G3370">
        <v>0.77013888888888893</v>
      </c>
      <c r="H3370" s="1">
        <v>46084</v>
      </c>
      <c r="I3370">
        <v>3</v>
      </c>
      <c r="J3370">
        <v>1</v>
      </c>
      <c r="K3370">
        <v>2</v>
      </c>
      <c r="L3370">
        <v>2</v>
      </c>
      <c r="M3370" t="s">
        <v>5069</v>
      </c>
      <c r="N3370" t="s">
        <v>5069</v>
      </c>
      <c r="O3370">
        <v>1</v>
      </c>
      <c r="P3370">
        <v>0</v>
      </c>
    </row>
    <row r="3371" spans="1:16" x14ac:dyDescent="0.3">
      <c r="A3371" t="s">
        <v>1077</v>
      </c>
      <c r="B3371" s="1">
        <v>46084.783333333333</v>
      </c>
      <c r="C3371" t="s">
        <v>7</v>
      </c>
      <c r="D3371" t="s">
        <v>8</v>
      </c>
      <c r="E3371" t="s">
        <v>19</v>
      </c>
      <c r="F3371" t="s">
        <v>10</v>
      </c>
      <c r="G3371">
        <v>0.78333333333333333</v>
      </c>
      <c r="H3371" s="1">
        <v>46084</v>
      </c>
      <c r="I3371">
        <v>3</v>
      </c>
      <c r="J3371">
        <v>3</v>
      </c>
      <c r="K3371">
        <v>2</v>
      </c>
      <c r="L3371">
        <v>6</v>
      </c>
      <c r="M3371" t="s">
        <v>5071</v>
      </c>
      <c r="N3371" t="s">
        <v>5071</v>
      </c>
      <c r="O3371">
        <v>1</v>
      </c>
      <c r="P3371">
        <v>0</v>
      </c>
    </row>
    <row r="3372" spans="1:16" x14ac:dyDescent="0.3">
      <c r="A3372" t="s">
        <v>4538</v>
      </c>
      <c r="B3372" s="1">
        <v>46084.788194444445</v>
      </c>
      <c r="C3372" t="s">
        <v>35</v>
      </c>
      <c r="D3372" t="s">
        <v>18</v>
      </c>
      <c r="E3372" t="s">
        <v>31</v>
      </c>
      <c r="F3372" t="s">
        <v>10</v>
      </c>
      <c r="G3372">
        <v>0.78819444444444442</v>
      </c>
      <c r="H3372" s="1">
        <v>46084</v>
      </c>
      <c r="I3372">
        <v>3</v>
      </c>
      <c r="J3372">
        <v>1</v>
      </c>
      <c r="K3372">
        <v>2</v>
      </c>
      <c r="L3372">
        <v>2</v>
      </c>
      <c r="M3372" t="s">
        <v>5069</v>
      </c>
      <c r="N3372" t="s">
        <v>5069</v>
      </c>
      <c r="O3372">
        <v>1</v>
      </c>
      <c r="P3372">
        <v>0</v>
      </c>
    </row>
    <row r="3373" spans="1:16" x14ac:dyDescent="0.3">
      <c r="A3373" t="s">
        <v>1675</v>
      </c>
      <c r="B3373" s="1">
        <v>46084.802777777775</v>
      </c>
      <c r="C3373" t="s">
        <v>35</v>
      </c>
      <c r="D3373" t="s">
        <v>22</v>
      </c>
      <c r="E3373" t="s">
        <v>19</v>
      </c>
      <c r="F3373" t="s">
        <v>20</v>
      </c>
      <c r="G3373">
        <v>0.80277777777777781</v>
      </c>
      <c r="H3373" s="1">
        <v>46084</v>
      </c>
      <c r="I3373">
        <v>3</v>
      </c>
      <c r="J3373">
        <v>1</v>
      </c>
      <c r="K3373">
        <v>2</v>
      </c>
      <c r="L3373">
        <v>2</v>
      </c>
      <c r="M3373" t="s">
        <v>5069</v>
      </c>
      <c r="N3373" t="s">
        <v>5069</v>
      </c>
      <c r="O3373">
        <v>1</v>
      </c>
      <c r="P3373">
        <v>0</v>
      </c>
    </row>
    <row r="3374" spans="1:16" x14ac:dyDescent="0.3">
      <c r="A3374" t="s">
        <v>4733</v>
      </c>
      <c r="B3374" s="1">
        <v>46084.823611111111</v>
      </c>
      <c r="C3374" t="s">
        <v>47</v>
      </c>
      <c r="D3374" t="s">
        <v>8</v>
      </c>
      <c r="E3374" t="s">
        <v>19</v>
      </c>
      <c r="F3374" t="s">
        <v>10</v>
      </c>
      <c r="G3374">
        <v>0.82361111111111107</v>
      </c>
      <c r="H3374" s="1">
        <v>46084</v>
      </c>
      <c r="I3374">
        <v>3</v>
      </c>
      <c r="J3374">
        <v>1</v>
      </c>
      <c r="K3374">
        <v>2</v>
      </c>
      <c r="L3374">
        <v>2</v>
      </c>
      <c r="M3374" t="s">
        <v>5069</v>
      </c>
      <c r="N3374" t="s">
        <v>5069</v>
      </c>
      <c r="O3374">
        <v>1</v>
      </c>
      <c r="P3374">
        <v>0</v>
      </c>
    </row>
    <row r="3375" spans="1:16" x14ac:dyDescent="0.3">
      <c r="A3375" t="s">
        <v>761</v>
      </c>
      <c r="B3375" s="1">
        <v>46084.879166666666</v>
      </c>
      <c r="C3375" t="s">
        <v>7</v>
      </c>
      <c r="D3375" t="s">
        <v>18</v>
      </c>
      <c r="E3375" t="s">
        <v>16</v>
      </c>
      <c r="F3375" t="s">
        <v>10</v>
      </c>
      <c r="G3375">
        <v>0.87916666666666665</v>
      </c>
      <c r="H3375" s="1">
        <v>46084</v>
      </c>
      <c r="I3375">
        <v>3</v>
      </c>
      <c r="J3375">
        <v>3</v>
      </c>
      <c r="K3375">
        <v>2</v>
      </c>
      <c r="L3375">
        <v>6</v>
      </c>
      <c r="M3375" t="s">
        <v>5071</v>
      </c>
      <c r="N3375" t="s">
        <v>5071</v>
      </c>
      <c r="O3375">
        <v>1</v>
      </c>
      <c r="P3375">
        <v>0</v>
      </c>
    </row>
    <row r="3376" spans="1:16" x14ac:dyDescent="0.3">
      <c r="A3376" t="s">
        <v>2342</v>
      </c>
      <c r="B3376" s="1">
        <v>46084.90347222222</v>
      </c>
      <c r="C3376" t="s">
        <v>35</v>
      </c>
      <c r="D3376" t="s">
        <v>18</v>
      </c>
      <c r="E3376" t="s">
        <v>9</v>
      </c>
      <c r="F3376" t="s">
        <v>13</v>
      </c>
      <c r="G3376">
        <v>0.90347222222222223</v>
      </c>
      <c r="H3376" s="1">
        <v>46084</v>
      </c>
      <c r="I3376">
        <v>3</v>
      </c>
      <c r="J3376">
        <v>1</v>
      </c>
      <c r="K3376">
        <v>1</v>
      </c>
      <c r="L3376">
        <v>1</v>
      </c>
      <c r="M3376" t="s">
        <v>5069</v>
      </c>
      <c r="N3376" t="s">
        <v>5069</v>
      </c>
      <c r="O3376">
        <v>1</v>
      </c>
      <c r="P3376">
        <v>0</v>
      </c>
    </row>
    <row r="3377" spans="1:16" x14ac:dyDescent="0.3">
      <c r="A3377" t="s">
        <v>3642</v>
      </c>
      <c r="B3377" s="1">
        <v>46084.918749999997</v>
      </c>
      <c r="C3377" t="s">
        <v>7</v>
      </c>
      <c r="D3377" t="s">
        <v>8</v>
      </c>
      <c r="E3377" t="s">
        <v>19</v>
      </c>
      <c r="F3377" t="s">
        <v>10</v>
      </c>
      <c r="G3377">
        <v>0.91874999999999996</v>
      </c>
      <c r="H3377" s="1">
        <v>46084</v>
      </c>
      <c r="I3377">
        <v>3</v>
      </c>
      <c r="J3377">
        <v>3</v>
      </c>
      <c r="K3377">
        <v>2</v>
      </c>
      <c r="L3377">
        <v>6</v>
      </c>
      <c r="M3377" t="s">
        <v>5071</v>
      </c>
      <c r="N3377" t="s">
        <v>5071</v>
      </c>
      <c r="O3377">
        <v>1</v>
      </c>
      <c r="P3377">
        <v>0</v>
      </c>
    </row>
    <row r="3378" spans="1:16" x14ac:dyDescent="0.3">
      <c r="A3378" t="s">
        <v>950</v>
      </c>
      <c r="B3378" s="1">
        <v>46084.919444444444</v>
      </c>
      <c r="C3378" t="s">
        <v>7</v>
      </c>
      <c r="D3378" t="s">
        <v>8</v>
      </c>
      <c r="E3378" t="s">
        <v>19</v>
      </c>
      <c r="F3378" t="s">
        <v>53</v>
      </c>
      <c r="G3378">
        <v>0.9194444444444444</v>
      </c>
      <c r="H3378" s="1">
        <v>46084</v>
      </c>
      <c r="I3378">
        <v>3</v>
      </c>
      <c r="J3378">
        <v>3</v>
      </c>
      <c r="K3378">
        <v>5</v>
      </c>
      <c r="L3378">
        <v>15</v>
      </c>
      <c r="M3378" t="s">
        <v>5073</v>
      </c>
      <c r="N3378" t="s">
        <v>5073</v>
      </c>
      <c r="O3378">
        <v>1</v>
      </c>
      <c r="P3378">
        <v>1</v>
      </c>
    </row>
    <row r="3379" spans="1:16" x14ac:dyDescent="0.3">
      <c r="A3379" t="s">
        <v>1570</v>
      </c>
      <c r="B3379" s="1">
        <v>46084.93472222222</v>
      </c>
      <c r="C3379" t="s">
        <v>7</v>
      </c>
      <c r="D3379" t="s">
        <v>18</v>
      </c>
      <c r="E3379" t="s">
        <v>19</v>
      </c>
      <c r="F3379" t="s">
        <v>20</v>
      </c>
      <c r="G3379">
        <v>0.93472222222222223</v>
      </c>
      <c r="H3379" s="1">
        <v>46084</v>
      </c>
      <c r="I3379">
        <v>3</v>
      </c>
      <c r="J3379">
        <v>3</v>
      </c>
      <c r="K3379">
        <v>2</v>
      </c>
      <c r="L3379">
        <v>6</v>
      </c>
      <c r="M3379" t="s">
        <v>5071</v>
      </c>
      <c r="N3379" t="s">
        <v>5071</v>
      </c>
      <c r="O3379">
        <v>1</v>
      </c>
      <c r="P3379">
        <v>0</v>
      </c>
    </row>
    <row r="3380" spans="1:16" x14ac:dyDescent="0.3">
      <c r="A3380" t="s">
        <v>2786</v>
      </c>
      <c r="B3380" s="1">
        <v>46084.984027777777</v>
      </c>
      <c r="C3380" t="s">
        <v>35</v>
      </c>
      <c r="D3380" t="s">
        <v>15</v>
      </c>
      <c r="E3380" t="s">
        <v>16</v>
      </c>
      <c r="F3380" t="s">
        <v>20</v>
      </c>
      <c r="G3380">
        <v>0.98402777777777772</v>
      </c>
      <c r="H3380" s="1">
        <v>46084</v>
      </c>
      <c r="I3380">
        <v>3</v>
      </c>
      <c r="J3380">
        <v>1</v>
      </c>
      <c r="K3380">
        <v>2</v>
      </c>
      <c r="L3380">
        <v>2</v>
      </c>
      <c r="M3380" t="s">
        <v>5069</v>
      </c>
      <c r="N3380" t="s">
        <v>5069</v>
      </c>
      <c r="O3380">
        <v>1</v>
      </c>
      <c r="P3380">
        <v>0</v>
      </c>
    </row>
    <row r="3381" spans="1:16" x14ac:dyDescent="0.3">
      <c r="A3381" t="s">
        <v>1146</v>
      </c>
      <c r="B3381" s="1">
        <v>46084.995138888888</v>
      </c>
      <c r="C3381" t="s">
        <v>47</v>
      </c>
      <c r="D3381" t="s">
        <v>22</v>
      </c>
      <c r="E3381" t="s">
        <v>19</v>
      </c>
      <c r="F3381" t="s">
        <v>53</v>
      </c>
      <c r="G3381">
        <v>0.99513888888888891</v>
      </c>
      <c r="H3381" s="1">
        <v>46084</v>
      </c>
      <c r="I3381">
        <v>3</v>
      </c>
      <c r="J3381">
        <v>1</v>
      </c>
      <c r="K3381">
        <v>5</v>
      </c>
      <c r="L3381">
        <v>5</v>
      </c>
      <c r="M3381" t="s">
        <v>5071</v>
      </c>
      <c r="N3381" t="s">
        <v>5071</v>
      </c>
      <c r="O3381">
        <v>1</v>
      </c>
      <c r="P3381">
        <v>1</v>
      </c>
    </row>
    <row r="3382" spans="1:16" x14ac:dyDescent="0.3">
      <c r="A3382" t="s">
        <v>3048</v>
      </c>
      <c r="B3382" s="1">
        <v>46085.007638888892</v>
      </c>
      <c r="C3382" t="s">
        <v>7</v>
      </c>
      <c r="D3382" t="s">
        <v>22</v>
      </c>
      <c r="E3382" t="s">
        <v>19</v>
      </c>
      <c r="F3382" t="s">
        <v>10</v>
      </c>
      <c r="G3382">
        <v>7.6388888888888886E-3</v>
      </c>
      <c r="H3382" s="1">
        <v>46085</v>
      </c>
      <c r="I3382">
        <v>3</v>
      </c>
      <c r="J3382">
        <v>3</v>
      </c>
      <c r="K3382">
        <v>2</v>
      </c>
      <c r="L3382">
        <v>6</v>
      </c>
      <c r="M3382" t="s">
        <v>5071</v>
      </c>
      <c r="N3382" t="s">
        <v>5071</v>
      </c>
      <c r="O3382">
        <v>1</v>
      </c>
      <c r="P3382">
        <v>0</v>
      </c>
    </row>
    <row r="3383" spans="1:16" x14ac:dyDescent="0.3">
      <c r="A3383" t="s">
        <v>1757</v>
      </c>
      <c r="B3383" s="1">
        <v>46085.011111111111</v>
      </c>
      <c r="C3383" t="s">
        <v>40</v>
      </c>
      <c r="D3383" t="s">
        <v>8</v>
      </c>
      <c r="E3383" t="s">
        <v>16</v>
      </c>
      <c r="F3383" t="s">
        <v>10</v>
      </c>
      <c r="G3383">
        <v>1.1111111111111112E-2</v>
      </c>
      <c r="H3383" s="1">
        <v>46085</v>
      </c>
      <c r="I3383">
        <v>3</v>
      </c>
      <c r="J3383">
        <v>5</v>
      </c>
      <c r="K3383">
        <v>2</v>
      </c>
      <c r="L3383">
        <v>10</v>
      </c>
      <c r="M3383" t="s">
        <v>5071</v>
      </c>
      <c r="N3383" t="s">
        <v>5071</v>
      </c>
      <c r="O3383">
        <v>1</v>
      </c>
      <c r="P3383">
        <v>0</v>
      </c>
    </row>
    <row r="3384" spans="1:16" x14ac:dyDescent="0.3">
      <c r="A3384" t="s">
        <v>701</v>
      </c>
      <c r="B3384" s="1">
        <v>46085.054166666669</v>
      </c>
      <c r="C3384" t="s">
        <v>40</v>
      </c>
      <c r="D3384" t="s">
        <v>18</v>
      </c>
      <c r="E3384" t="s">
        <v>16</v>
      </c>
      <c r="F3384" t="s">
        <v>20</v>
      </c>
      <c r="G3384">
        <v>5.4166666666666669E-2</v>
      </c>
      <c r="H3384" s="1">
        <v>46085</v>
      </c>
      <c r="I3384">
        <v>3</v>
      </c>
      <c r="J3384">
        <v>5</v>
      </c>
      <c r="K3384">
        <v>2</v>
      </c>
      <c r="L3384">
        <v>10</v>
      </c>
      <c r="M3384" t="s">
        <v>5071</v>
      </c>
      <c r="N3384" t="s">
        <v>5071</v>
      </c>
      <c r="O3384">
        <v>1</v>
      </c>
      <c r="P3384">
        <v>0</v>
      </c>
    </row>
    <row r="3385" spans="1:16" x14ac:dyDescent="0.3">
      <c r="A3385" t="s">
        <v>2751</v>
      </c>
      <c r="B3385" s="1">
        <v>46085.09097222222</v>
      </c>
      <c r="C3385" t="s">
        <v>7</v>
      </c>
      <c r="D3385" t="s">
        <v>15</v>
      </c>
      <c r="E3385" t="s">
        <v>19</v>
      </c>
      <c r="F3385" t="s">
        <v>10</v>
      </c>
      <c r="G3385">
        <v>9.0972222222222218E-2</v>
      </c>
      <c r="H3385" s="1">
        <v>46085</v>
      </c>
      <c r="I3385">
        <v>3</v>
      </c>
      <c r="J3385">
        <v>3</v>
      </c>
      <c r="K3385">
        <v>2</v>
      </c>
      <c r="L3385">
        <v>6</v>
      </c>
      <c r="M3385" t="s">
        <v>5071</v>
      </c>
      <c r="N3385" t="s">
        <v>5071</v>
      </c>
      <c r="O3385">
        <v>1</v>
      </c>
      <c r="P3385">
        <v>0</v>
      </c>
    </row>
    <row r="3386" spans="1:16" x14ac:dyDescent="0.3">
      <c r="A3386" t="s">
        <v>753</v>
      </c>
      <c r="B3386" s="1">
        <v>46085.116666666669</v>
      </c>
      <c r="C3386" t="s">
        <v>7</v>
      </c>
      <c r="D3386" t="s">
        <v>18</v>
      </c>
      <c r="E3386" t="s">
        <v>19</v>
      </c>
      <c r="F3386" t="s">
        <v>20</v>
      </c>
      <c r="G3386">
        <v>0.11666666666666667</v>
      </c>
      <c r="H3386" s="1">
        <v>46085</v>
      </c>
      <c r="I3386">
        <v>3</v>
      </c>
      <c r="J3386">
        <v>3</v>
      </c>
      <c r="K3386">
        <v>2</v>
      </c>
      <c r="L3386">
        <v>6</v>
      </c>
      <c r="M3386" t="s">
        <v>5071</v>
      </c>
      <c r="N3386" t="s">
        <v>5071</v>
      </c>
      <c r="O3386">
        <v>1</v>
      </c>
      <c r="P3386">
        <v>0</v>
      </c>
    </row>
    <row r="3387" spans="1:16" x14ac:dyDescent="0.3">
      <c r="A3387" t="s">
        <v>1135</v>
      </c>
      <c r="B3387" s="1">
        <v>46085.143750000003</v>
      </c>
      <c r="C3387" t="s">
        <v>7</v>
      </c>
      <c r="D3387" t="s">
        <v>22</v>
      </c>
      <c r="E3387" t="s">
        <v>19</v>
      </c>
      <c r="F3387" t="s">
        <v>10</v>
      </c>
      <c r="G3387">
        <v>0.14374999999999999</v>
      </c>
      <c r="H3387" s="1">
        <v>46085</v>
      </c>
      <c r="I3387">
        <v>3</v>
      </c>
      <c r="J3387">
        <v>3</v>
      </c>
      <c r="K3387">
        <v>2</v>
      </c>
      <c r="L3387">
        <v>6</v>
      </c>
      <c r="M3387" t="s">
        <v>5071</v>
      </c>
      <c r="N3387" t="s">
        <v>5071</v>
      </c>
      <c r="O3387">
        <v>1</v>
      </c>
      <c r="P3387">
        <v>0</v>
      </c>
    </row>
    <row r="3388" spans="1:16" x14ac:dyDescent="0.3">
      <c r="A3388" t="s">
        <v>4288</v>
      </c>
      <c r="B3388" s="1">
        <v>46085.157638888886</v>
      </c>
      <c r="C3388" t="s">
        <v>7</v>
      </c>
      <c r="D3388" t="s">
        <v>15</v>
      </c>
      <c r="E3388" t="s">
        <v>19</v>
      </c>
      <c r="F3388" t="s">
        <v>33</v>
      </c>
      <c r="G3388">
        <v>0.15763888888888888</v>
      </c>
      <c r="H3388" s="1">
        <v>46085</v>
      </c>
      <c r="I3388">
        <v>3</v>
      </c>
      <c r="J3388">
        <v>3</v>
      </c>
      <c r="K3388">
        <v>4</v>
      </c>
      <c r="L3388">
        <v>12</v>
      </c>
      <c r="M3388" t="s">
        <v>5073</v>
      </c>
      <c r="N3388" t="s">
        <v>5073</v>
      </c>
      <c r="O3388">
        <v>1</v>
      </c>
      <c r="P3388">
        <v>1</v>
      </c>
    </row>
    <row r="3389" spans="1:16" x14ac:dyDescent="0.3">
      <c r="A3389" t="s">
        <v>1747</v>
      </c>
      <c r="B3389" s="1">
        <v>46085.188888888886</v>
      </c>
      <c r="C3389" t="s">
        <v>7</v>
      </c>
      <c r="D3389" t="s">
        <v>8</v>
      </c>
      <c r="E3389" t="s">
        <v>19</v>
      </c>
      <c r="F3389" t="s">
        <v>20</v>
      </c>
      <c r="G3389">
        <v>0.18888888888888888</v>
      </c>
      <c r="H3389" s="1">
        <v>46085</v>
      </c>
      <c r="I3389">
        <v>3</v>
      </c>
      <c r="J3389">
        <v>3</v>
      </c>
      <c r="K3389">
        <v>2</v>
      </c>
      <c r="L3389">
        <v>6</v>
      </c>
      <c r="M3389" t="s">
        <v>5071</v>
      </c>
      <c r="N3389" t="s">
        <v>5071</v>
      </c>
      <c r="O3389">
        <v>1</v>
      </c>
      <c r="P3389">
        <v>0</v>
      </c>
    </row>
    <row r="3390" spans="1:16" x14ac:dyDescent="0.3">
      <c r="A3390" t="s">
        <v>1305</v>
      </c>
      <c r="B3390" s="1">
        <v>46085.200694444444</v>
      </c>
      <c r="C3390" t="s">
        <v>35</v>
      </c>
      <c r="D3390" t="s">
        <v>8</v>
      </c>
      <c r="E3390" t="s">
        <v>31</v>
      </c>
      <c r="F3390" t="s">
        <v>20</v>
      </c>
      <c r="G3390">
        <v>0.20069444444444445</v>
      </c>
      <c r="H3390" s="1">
        <v>46085</v>
      </c>
      <c r="I3390">
        <v>3</v>
      </c>
      <c r="J3390">
        <v>1</v>
      </c>
      <c r="K3390">
        <v>2</v>
      </c>
      <c r="L3390">
        <v>2</v>
      </c>
      <c r="M3390" t="s">
        <v>5069</v>
      </c>
      <c r="N3390" t="s">
        <v>5069</v>
      </c>
      <c r="O3390">
        <v>1</v>
      </c>
      <c r="P3390">
        <v>0</v>
      </c>
    </row>
    <row r="3391" spans="1:16" x14ac:dyDescent="0.3">
      <c r="A3391" t="s">
        <v>335</v>
      </c>
      <c r="B3391" s="1">
        <v>46085.206944444442</v>
      </c>
      <c r="C3391" t="s">
        <v>7</v>
      </c>
      <c r="D3391" t="s">
        <v>15</v>
      </c>
      <c r="E3391" t="s">
        <v>19</v>
      </c>
      <c r="F3391" t="s">
        <v>20</v>
      </c>
      <c r="G3391">
        <v>0.20694444444444443</v>
      </c>
      <c r="H3391" s="1">
        <v>46085</v>
      </c>
      <c r="I3391">
        <v>3</v>
      </c>
      <c r="J3391">
        <v>3</v>
      </c>
      <c r="K3391">
        <v>2</v>
      </c>
      <c r="L3391">
        <v>6</v>
      </c>
      <c r="M3391" t="s">
        <v>5071</v>
      </c>
      <c r="N3391" t="s">
        <v>5071</v>
      </c>
      <c r="O3391">
        <v>1</v>
      </c>
      <c r="P3391">
        <v>0</v>
      </c>
    </row>
    <row r="3392" spans="1:16" x14ac:dyDescent="0.3">
      <c r="A3392" t="s">
        <v>1829</v>
      </c>
      <c r="B3392" s="1">
        <v>46085.224305555559</v>
      </c>
      <c r="C3392" t="s">
        <v>35</v>
      </c>
      <c r="D3392" t="s">
        <v>8</v>
      </c>
      <c r="E3392" t="s">
        <v>16</v>
      </c>
      <c r="F3392" t="s">
        <v>10</v>
      </c>
      <c r="G3392">
        <v>0.22430555555555556</v>
      </c>
      <c r="H3392" s="1">
        <v>46085</v>
      </c>
      <c r="I3392">
        <v>3</v>
      </c>
      <c r="J3392">
        <v>1</v>
      </c>
      <c r="K3392">
        <v>2</v>
      </c>
      <c r="L3392">
        <v>2</v>
      </c>
      <c r="M3392" t="s">
        <v>5069</v>
      </c>
      <c r="N3392" t="s">
        <v>5069</v>
      </c>
      <c r="O3392">
        <v>1</v>
      </c>
      <c r="P3392">
        <v>0</v>
      </c>
    </row>
    <row r="3393" spans="1:16" x14ac:dyDescent="0.3">
      <c r="A3393" t="s">
        <v>2063</v>
      </c>
      <c r="B3393" s="1">
        <v>46085.226388888892</v>
      </c>
      <c r="C3393" t="s">
        <v>26</v>
      </c>
      <c r="D3393" t="s">
        <v>22</v>
      </c>
      <c r="E3393" t="s">
        <v>19</v>
      </c>
      <c r="F3393" t="s">
        <v>33</v>
      </c>
      <c r="G3393">
        <v>0.22638888888888889</v>
      </c>
      <c r="H3393" s="1">
        <v>46085</v>
      </c>
      <c r="I3393">
        <v>3</v>
      </c>
      <c r="J3393">
        <v>3</v>
      </c>
      <c r="K3393">
        <v>4</v>
      </c>
      <c r="L3393">
        <v>12</v>
      </c>
      <c r="M3393" t="s">
        <v>5073</v>
      </c>
      <c r="N3393" t="s">
        <v>5073</v>
      </c>
      <c r="O3393">
        <v>1</v>
      </c>
      <c r="P3393">
        <v>1</v>
      </c>
    </row>
    <row r="3394" spans="1:16" x14ac:dyDescent="0.3">
      <c r="A3394" t="s">
        <v>841</v>
      </c>
      <c r="B3394" s="1">
        <v>46085.240277777775</v>
      </c>
      <c r="C3394" t="s">
        <v>7</v>
      </c>
      <c r="D3394" t="s">
        <v>8</v>
      </c>
      <c r="E3394" t="s">
        <v>19</v>
      </c>
      <c r="F3394" t="s">
        <v>10</v>
      </c>
      <c r="G3394">
        <v>0.24027777777777778</v>
      </c>
      <c r="H3394" s="1">
        <v>46085</v>
      </c>
      <c r="I3394">
        <v>3</v>
      </c>
      <c r="J3394">
        <v>3</v>
      </c>
      <c r="K3394">
        <v>2</v>
      </c>
      <c r="L3394">
        <v>6</v>
      </c>
      <c r="M3394" t="s">
        <v>5071</v>
      </c>
      <c r="N3394" t="s">
        <v>5071</v>
      </c>
      <c r="O3394">
        <v>1</v>
      </c>
      <c r="P3394">
        <v>0</v>
      </c>
    </row>
    <row r="3395" spans="1:16" x14ac:dyDescent="0.3">
      <c r="A3395" t="s">
        <v>2482</v>
      </c>
      <c r="B3395" s="1">
        <v>46085.269444444442</v>
      </c>
      <c r="C3395" t="s">
        <v>12</v>
      </c>
      <c r="D3395" t="s">
        <v>8</v>
      </c>
      <c r="E3395" t="s">
        <v>16</v>
      </c>
      <c r="F3395" t="s">
        <v>13</v>
      </c>
      <c r="G3395">
        <v>0.26944444444444443</v>
      </c>
      <c r="H3395" s="1">
        <v>46085</v>
      </c>
      <c r="I3395">
        <v>3</v>
      </c>
      <c r="J3395">
        <v>1</v>
      </c>
      <c r="K3395">
        <v>1</v>
      </c>
      <c r="L3395">
        <v>1</v>
      </c>
      <c r="M3395" t="s">
        <v>5069</v>
      </c>
      <c r="N3395" t="s">
        <v>5069</v>
      </c>
      <c r="O3395">
        <v>1</v>
      </c>
      <c r="P3395">
        <v>0</v>
      </c>
    </row>
    <row r="3396" spans="1:16" x14ac:dyDescent="0.3">
      <c r="A3396" t="s">
        <v>2372</v>
      </c>
      <c r="B3396" s="1">
        <v>46085.282638888886</v>
      </c>
      <c r="C3396" t="s">
        <v>7</v>
      </c>
      <c r="D3396" t="s">
        <v>22</v>
      </c>
      <c r="E3396" t="s">
        <v>19</v>
      </c>
      <c r="F3396" t="s">
        <v>20</v>
      </c>
      <c r="G3396">
        <v>0.28263888888888888</v>
      </c>
      <c r="H3396" s="1">
        <v>46085</v>
      </c>
      <c r="I3396">
        <v>3</v>
      </c>
      <c r="J3396">
        <v>3</v>
      </c>
      <c r="K3396">
        <v>2</v>
      </c>
      <c r="L3396">
        <v>6</v>
      </c>
      <c r="M3396" t="s">
        <v>5071</v>
      </c>
      <c r="N3396" t="s">
        <v>5071</v>
      </c>
      <c r="O3396">
        <v>1</v>
      </c>
      <c r="P3396">
        <v>0</v>
      </c>
    </row>
    <row r="3397" spans="1:16" x14ac:dyDescent="0.3">
      <c r="A3397" t="s">
        <v>2475</v>
      </c>
      <c r="B3397" s="1">
        <v>46085.288194444445</v>
      </c>
      <c r="C3397" t="s">
        <v>7</v>
      </c>
      <c r="D3397" t="s">
        <v>8</v>
      </c>
      <c r="E3397" t="s">
        <v>19</v>
      </c>
      <c r="F3397" t="s">
        <v>10</v>
      </c>
      <c r="G3397">
        <v>0.28819444444444442</v>
      </c>
      <c r="H3397" s="1">
        <v>46085</v>
      </c>
      <c r="I3397">
        <v>3</v>
      </c>
      <c r="J3397">
        <v>3</v>
      </c>
      <c r="K3397">
        <v>2</v>
      </c>
      <c r="L3397">
        <v>6</v>
      </c>
      <c r="M3397" t="s">
        <v>5071</v>
      </c>
      <c r="N3397" t="s">
        <v>5071</v>
      </c>
      <c r="O3397">
        <v>1</v>
      </c>
      <c r="P3397">
        <v>0</v>
      </c>
    </row>
    <row r="3398" spans="1:16" x14ac:dyDescent="0.3">
      <c r="A3398" t="s">
        <v>3132</v>
      </c>
      <c r="B3398" s="1">
        <v>46085.298611111109</v>
      </c>
      <c r="C3398" t="s">
        <v>12</v>
      </c>
      <c r="D3398" t="s">
        <v>8</v>
      </c>
      <c r="E3398" t="s">
        <v>9</v>
      </c>
      <c r="F3398" t="s">
        <v>13</v>
      </c>
      <c r="G3398">
        <v>0.2986111111111111</v>
      </c>
      <c r="H3398" s="1">
        <v>46085</v>
      </c>
      <c r="I3398">
        <v>3</v>
      </c>
      <c r="J3398">
        <v>1</v>
      </c>
      <c r="K3398">
        <v>1</v>
      </c>
      <c r="L3398">
        <v>1</v>
      </c>
      <c r="M3398" t="s">
        <v>5069</v>
      </c>
      <c r="N3398" t="s">
        <v>5069</v>
      </c>
      <c r="O3398">
        <v>1</v>
      </c>
      <c r="P3398">
        <v>0</v>
      </c>
    </row>
    <row r="3399" spans="1:16" x14ac:dyDescent="0.3">
      <c r="A3399" t="s">
        <v>1550</v>
      </c>
      <c r="B3399" s="1">
        <v>46085.299305555556</v>
      </c>
      <c r="C3399" t="s">
        <v>7</v>
      </c>
      <c r="D3399" t="s">
        <v>22</v>
      </c>
      <c r="E3399" t="s">
        <v>19</v>
      </c>
      <c r="F3399" t="s">
        <v>20</v>
      </c>
      <c r="G3399">
        <v>0.29930555555555555</v>
      </c>
      <c r="H3399" s="1">
        <v>46085</v>
      </c>
      <c r="I3399">
        <v>3</v>
      </c>
      <c r="J3399">
        <v>3</v>
      </c>
      <c r="K3399">
        <v>2</v>
      </c>
      <c r="L3399">
        <v>6</v>
      </c>
      <c r="M3399" t="s">
        <v>5071</v>
      </c>
      <c r="N3399" t="s">
        <v>5071</v>
      </c>
      <c r="O3399">
        <v>1</v>
      </c>
      <c r="P3399">
        <v>0</v>
      </c>
    </row>
    <row r="3400" spans="1:16" x14ac:dyDescent="0.3">
      <c r="A3400" t="s">
        <v>2792</v>
      </c>
      <c r="B3400" s="1">
        <v>46085.309027777781</v>
      </c>
      <c r="C3400" t="s">
        <v>7</v>
      </c>
      <c r="D3400" t="s">
        <v>22</v>
      </c>
      <c r="E3400" t="s">
        <v>19</v>
      </c>
      <c r="F3400" t="s">
        <v>20</v>
      </c>
      <c r="G3400">
        <v>0.30902777777777779</v>
      </c>
      <c r="H3400" s="1">
        <v>46085</v>
      </c>
      <c r="I3400">
        <v>3</v>
      </c>
      <c r="J3400">
        <v>3</v>
      </c>
      <c r="K3400">
        <v>2</v>
      </c>
      <c r="L3400">
        <v>6</v>
      </c>
      <c r="M3400" t="s">
        <v>5071</v>
      </c>
      <c r="N3400" t="s">
        <v>5071</v>
      </c>
      <c r="O3400">
        <v>1</v>
      </c>
      <c r="P3400">
        <v>0</v>
      </c>
    </row>
    <row r="3401" spans="1:16" x14ac:dyDescent="0.3">
      <c r="A3401" t="s">
        <v>2555</v>
      </c>
      <c r="B3401" s="1">
        <v>46085.337500000001</v>
      </c>
      <c r="C3401" t="s">
        <v>26</v>
      </c>
      <c r="D3401" t="s">
        <v>18</v>
      </c>
      <c r="E3401" t="s">
        <v>19</v>
      </c>
      <c r="F3401" t="s">
        <v>10</v>
      </c>
      <c r="G3401">
        <v>0.33750000000000002</v>
      </c>
      <c r="H3401" s="1">
        <v>46085</v>
      </c>
      <c r="I3401">
        <v>3</v>
      </c>
      <c r="J3401">
        <v>3</v>
      </c>
      <c r="K3401">
        <v>2</v>
      </c>
      <c r="L3401">
        <v>6</v>
      </c>
      <c r="M3401" t="s">
        <v>5071</v>
      </c>
      <c r="N3401" t="s">
        <v>5071</v>
      </c>
      <c r="O3401">
        <v>1</v>
      </c>
      <c r="P3401">
        <v>0</v>
      </c>
    </row>
    <row r="3402" spans="1:16" x14ac:dyDescent="0.3">
      <c r="A3402" t="s">
        <v>469</v>
      </c>
      <c r="B3402" s="1">
        <v>46085.337500000001</v>
      </c>
      <c r="C3402" t="s">
        <v>7</v>
      </c>
      <c r="D3402" t="s">
        <v>22</v>
      </c>
      <c r="E3402" t="s">
        <v>19</v>
      </c>
      <c r="F3402" t="s">
        <v>10</v>
      </c>
      <c r="G3402">
        <v>0.33750000000000002</v>
      </c>
      <c r="H3402" s="1">
        <v>46085</v>
      </c>
      <c r="I3402">
        <v>3</v>
      </c>
      <c r="J3402">
        <v>3</v>
      </c>
      <c r="K3402">
        <v>2</v>
      </c>
      <c r="L3402">
        <v>6</v>
      </c>
      <c r="M3402" t="s">
        <v>5071</v>
      </c>
      <c r="N3402" t="s">
        <v>5071</v>
      </c>
      <c r="O3402">
        <v>1</v>
      </c>
      <c r="P3402">
        <v>0</v>
      </c>
    </row>
    <row r="3403" spans="1:16" x14ac:dyDescent="0.3">
      <c r="A3403" t="s">
        <v>4028</v>
      </c>
      <c r="B3403" s="1">
        <v>46085.338888888888</v>
      </c>
      <c r="C3403" t="s">
        <v>40</v>
      </c>
      <c r="D3403" t="s">
        <v>15</v>
      </c>
      <c r="E3403" t="s">
        <v>16</v>
      </c>
      <c r="F3403" t="s">
        <v>20</v>
      </c>
      <c r="G3403">
        <v>0.33888888888888891</v>
      </c>
      <c r="H3403" s="1">
        <v>46085</v>
      </c>
      <c r="I3403">
        <v>3</v>
      </c>
      <c r="J3403">
        <v>5</v>
      </c>
      <c r="K3403">
        <v>2</v>
      </c>
      <c r="L3403">
        <v>10</v>
      </c>
      <c r="M3403" t="s">
        <v>5071</v>
      </c>
      <c r="N3403" t="s">
        <v>5071</v>
      </c>
      <c r="O3403">
        <v>1</v>
      </c>
      <c r="P3403">
        <v>0</v>
      </c>
    </row>
    <row r="3404" spans="1:16" x14ac:dyDescent="0.3">
      <c r="A3404" t="s">
        <v>1425</v>
      </c>
      <c r="B3404" s="1">
        <v>46085.354861111111</v>
      </c>
      <c r="C3404" t="s">
        <v>7</v>
      </c>
      <c r="D3404" t="s">
        <v>22</v>
      </c>
      <c r="E3404" t="s">
        <v>16</v>
      </c>
      <c r="F3404" t="s">
        <v>13</v>
      </c>
      <c r="G3404">
        <v>0.35486111111111113</v>
      </c>
      <c r="H3404" s="1">
        <v>46085</v>
      </c>
      <c r="I3404">
        <v>3</v>
      </c>
      <c r="J3404">
        <v>3</v>
      </c>
      <c r="K3404">
        <v>1</v>
      </c>
      <c r="L3404">
        <v>3</v>
      </c>
      <c r="M3404" t="s">
        <v>5069</v>
      </c>
      <c r="N3404" t="s">
        <v>5069</v>
      </c>
      <c r="O3404">
        <v>1</v>
      </c>
      <c r="P3404">
        <v>0</v>
      </c>
    </row>
    <row r="3405" spans="1:16" x14ac:dyDescent="0.3">
      <c r="A3405" t="s">
        <v>2169</v>
      </c>
      <c r="B3405" s="1">
        <v>46085.362500000003</v>
      </c>
      <c r="C3405" t="s">
        <v>7</v>
      </c>
      <c r="D3405" t="s">
        <v>8</v>
      </c>
      <c r="E3405" t="s">
        <v>19</v>
      </c>
      <c r="F3405" t="s">
        <v>10</v>
      </c>
      <c r="G3405">
        <v>0.36249999999999999</v>
      </c>
      <c r="H3405" s="1">
        <v>46085</v>
      </c>
      <c r="I3405">
        <v>3</v>
      </c>
      <c r="J3405">
        <v>3</v>
      </c>
      <c r="K3405">
        <v>2</v>
      </c>
      <c r="L3405">
        <v>6</v>
      </c>
      <c r="M3405" t="s">
        <v>5071</v>
      </c>
      <c r="N3405" t="s">
        <v>5071</v>
      </c>
      <c r="O3405">
        <v>1</v>
      </c>
      <c r="P3405">
        <v>0</v>
      </c>
    </row>
    <row r="3406" spans="1:16" x14ac:dyDescent="0.3">
      <c r="A3406" t="s">
        <v>4952</v>
      </c>
      <c r="B3406" s="1">
        <v>46085.421527777777</v>
      </c>
      <c r="C3406" t="s">
        <v>47</v>
      </c>
      <c r="D3406" t="s">
        <v>18</v>
      </c>
      <c r="E3406" t="s">
        <v>19</v>
      </c>
      <c r="F3406" t="s">
        <v>10</v>
      </c>
      <c r="G3406">
        <v>0.42152777777777778</v>
      </c>
      <c r="H3406" s="1">
        <v>46085</v>
      </c>
      <c r="I3406">
        <v>3</v>
      </c>
      <c r="J3406">
        <v>1</v>
      </c>
      <c r="K3406">
        <v>2</v>
      </c>
      <c r="L3406">
        <v>2</v>
      </c>
      <c r="M3406" t="s">
        <v>5069</v>
      </c>
      <c r="N3406" t="s">
        <v>5069</v>
      </c>
      <c r="O3406">
        <v>1</v>
      </c>
      <c r="P3406">
        <v>0</v>
      </c>
    </row>
    <row r="3407" spans="1:16" x14ac:dyDescent="0.3">
      <c r="A3407" t="s">
        <v>706</v>
      </c>
      <c r="B3407" s="1">
        <v>46085.428472222222</v>
      </c>
      <c r="C3407" t="s">
        <v>26</v>
      </c>
      <c r="D3407" t="s">
        <v>18</v>
      </c>
      <c r="E3407" t="s">
        <v>19</v>
      </c>
      <c r="F3407" t="s">
        <v>10</v>
      </c>
      <c r="G3407">
        <v>0.4284722222222222</v>
      </c>
      <c r="H3407" s="1">
        <v>46085</v>
      </c>
      <c r="I3407">
        <v>3</v>
      </c>
      <c r="J3407">
        <v>3</v>
      </c>
      <c r="K3407">
        <v>2</v>
      </c>
      <c r="L3407">
        <v>6</v>
      </c>
      <c r="M3407" t="s">
        <v>5071</v>
      </c>
      <c r="N3407" t="s">
        <v>5071</v>
      </c>
      <c r="O3407">
        <v>1</v>
      </c>
      <c r="P3407">
        <v>0</v>
      </c>
    </row>
    <row r="3408" spans="1:16" x14ac:dyDescent="0.3">
      <c r="A3408" t="s">
        <v>1868</v>
      </c>
      <c r="B3408" s="1">
        <v>46085.474305555559</v>
      </c>
      <c r="C3408" t="s">
        <v>35</v>
      </c>
      <c r="D3408" t="s">
        <v>22</v>
      </c>
      <c r="E3408" t="s">
        <v>16</v>
      </c>
      <c r="F3408" t="s">
        <v>20</v>
      </c>
      <c r="G3408">
        <v>0.47430555555555554</v>
      </c>
      <c r="H3408" s="1">
        <v>46085</v>
      </c>
      <c r="I3408">
        <v>3</v>
      </c>
      <c r="J3408">
        <v>1</v>
      </c>
      <c r="K3408">
        <v>2</v>
      </c>
      <c r="L3408">
        <v>2</v>
      </c>
      <c r="M3408" t="s">
        <v>5069</v>
      </c>
      <c r="N3408" t="s">
        <v>5069</v>
      </c>
      <c r="O3408">
        <v>1</v>
      </c>
      <c r="P3408">
        <v>0</v>
      </c>
    </row>
    <row r="3409" spans="1:16" x14ac:dyDescent="0.3">
      <c r="A3409" t="s">
        <v>1749</v>
      </c>
      <c r="B3409" s="1">
        <v>46085.491666666669</v>
      </c>
      <c r="C3409" t="s">
        <v>12</v>
      </c>
      <c r="D3409" t="s">
        <v>8</v>
      </c>
      <c r="E3409" t="s">
        <v>19</v>
      </c>
      <c r="F3409" t="s">
        <v>13</v>
      </c>
      <c r="G3409">
        <v>0.49166666666666664</v>
      </c>
      <c r="H3409" s="1">
        <v>46085</v>
      </c>
      <c r="I3409">
        <v>3</v>
      </c>
      <c r="J3409">
        <v>1</v>
      </c>
      <c r="K3409">
        <v>1</v>
      </c>
      <c r="L3409">
        <v>1</v>
      </c>
      <c r="M3409" t="s">
        <v>5069</v>
      </c>
      <c r="N3409" t="s">
        <v>5069</v>
      </c>
      <c r="O3409">
        <v>1</v>
      </c>
      <c r="P3409">
        <v>0</v>
      </c>
    </row>
    <row r="3410" spans="1:16" x14ac:dyDescent="0.3">
      <c r="A3410" t="s">
        <v>3576</v>
      </c>
      <c r="B3410" s="1">
        <v>46085.513888888891</v>
      </c>
      <c r="C3410" t="s">
        <v>7</v>
      </c>
      <c r="D3410" t="s">
        <v>8</v>
      </c>
      <c r="E3410" t="s">
        <v>19</v>
      </c>
      <c r="F3410" t="s">
        <v>20</v>
      </c>
      <c r="G3410">
        <v>0.51388888888888884</v>
      </c>
      <c r="H3410" s="1">
        <v>46085</v>
      </c>
      <c r="I3410">
        <v>3</v>
      </c>
      <c r="J3410">
        <v>3</v>
      </c>
      <c r="K3410">
        <v>2</v>
      </c>
      <c r="L3410">
        <v>6</v>
      </c>
      <c r="M3410" t="s">
        <v>5071</v>
      </c>
      <c r="N3410" t="s">
        <v>5071</v>
      </c>
      <c r="O3410">
        <v>1</v>
      </c>
      <c r="P3410">
        <v>0</v>
      </c>
    </row>
    <row r="3411" spans="1:16" x14ac:dyDescent="0.3">
      <c r="A3411" t="s">
        <v>1994</v>
      </c>
      <c r="B3411" s="1">
        <v>46085.527083333334</v>
      </c>
      <c r="C3411" t="s">
        <v>47</v>
      </c>
      <c r="D3411" t="s">
        <v>18</v>
      </c>
      <c r="E3411" t="s">
        <v>31</v>
      </c>
      <c r="F3411" t="s">
        <v>10</v>
      </c>
      <c r="G3411">
        <v>0.52708333333333335</v>
      </c>
      <c r="H3411" s="1">
        <v>46085</v>
      </c>
      <c r="I3411">
        <v>3</v>
      </c>
      <c r="J3411">
        <v>1</v>
      </c>
      <c r="K3411">
        <v>2</v>
      </c>
      <c r="L3411">
        <v>2</v>
      </c>
      <c r="M3411" t="s">
        <v>5069</v>
      </c>
      <c r="N3411" t="s">
        <v>5069</v>
      </c>
      <c r="O3411">
        <v>1</v>
      </c>
      <c r="P3411">
        <v>0</v>
      </c>
    </row>
    <row r="3412" spans="1:16" x14ac:dyDescent="0.3">
      <c r="A3412" t="s">
        <v>451</v>
      </c>
      <c r="B3412" s="1">
        <v>46085.534722222219</v>
      </c>
      <c r="C3412" t="s">
        <v>12</v>
      </c>
      <c r="D3412" t="s">
        <v>15</v>
      </c>
      <c r="E3412" t="s">
        <v>9</v>
      </c>
      <c r="F3412" t="s">
        <v>10</v>
      </c>
      <c r="G3412">
        <v>0.53472222222222221</v>
      </c>
      <c r="H3412" s="1">
        <v>46085</v>
      </c>
      <c r="I3412">
        <v>3</v>
      </c>
      <c r="J3412">
        <v>1</v>
      </c>
      <c r="K3412">
        <v>2</v>
      </c>
      <c r="L3412">
        <v>2</v>
      </c>
      <c r="M3412" t="s">
        <v>5069</v>
      </c>
      <c r="N3412" t="s">
        <v>5069</v>
      </c>
      <c r="O3412">
        <v>1</v>
      </c>
      <c r="P3412">
        <v>0</v>
      </c>
    </row>
    <row r="3413" spans="1:16" x14ac:dyDescent="0.3">
      <c r="A3413" t="s">
        <v>3952</v>
      </c>
      <c r="B3413" s="1">
        <v>46085.542361111111</v>
      </c>
      <c r="C3413" t="s">
        <v>7</v>
      </c>
      <c r="D3413" t="s">
        <v>18</v>
      </c>
      <c r="E3413" t="s">
        <v>19</v>
      </c>
      <c r="F3413" t="s">
        <v>20</v>
      </c>
      <c r="G3413">
        <v>0.54236111111111107</v>
      </c>
      <c r="H3413" s="1">
        <v>46085</v>
      </c>
      <c r="I3413">
        <v>3</v>
      </c>
      <c r="J3413">
        <v>3</v>
      </c>
      <c r="K3413">
        <v>2</v>
      </c>
      <c r="L3413">
        <v>6</v>
      </c>
      <c r="M3413" t="s">
        <v>5071</v>
      </c>
      <c r="N3413" t="s">
        <v>5071</v>
      </c>
      <c r="O3413">
        <v>1</v>
      </c>
      <c r="P3413">
        <v>0</v>
      </c>
    </row>
    <row r="3414" spans="1:16" x14ac:dyDescent="0.3">
      <c r="A3414" t="s">
        <v>3213</v>
      </c>
      <c r="B3414" s="1">
        <v>46085.550694444442</v>
      </c>
      <c r="C3414" t="s">
        <v>7</v>
      </c>
      <c r="D3414" t="s">
        <v>18</v>
      </c>
      <c r="E3414" t="s">
        <v>19</v>
      </c>
      <c r="F3414" t="s">
        <v>20</v>
      </c>
      <c r="G3414">
        <v>0.55069444444444449</v>
      </c>
      <c r="H3414" s="1">
        <v>46085</v>
      </c>
      <c r="I3414">
        <v>3</v>
      </c>
      <c r="J3414">
        <v>3</v>
      </c>
      <c r="K3414">
        <v>2</v>
      </c>
      <c r="L3414">
        <v>6</v>
      </c>
      <c r="M3414" t="s">
        <v>5071</v>
      </c>
      <c r="N3414" t="s">
        <v>5071</v>
      </c>
      <c r="O3414">
        <v>1</v>
      </c>
      <c r="P3414">
        <v>0</v>
      </c>
    </row>
    <row r="3415" spans="1:16" x14ac:dyDescent="0.3">
      <c r="A3415" t="s">
        <v>34</v>
      </c>
      <c r="B3415" s="1">
        <v>46085.560416666667</v>
      </c>
      <c r="C3415" t="s">
        <v>35</v>
      </c>
      <c r="D3415" t="s">
        <v>18</v>
      </c>
      <c r="E3415" t="s">
        <v>9</v>
      </c>
      <c r="F3415" t="s">
        <v>13</v>
      </c>
      <c r="G3415">
        <v>0.56041666666666667</v>
      </c>
      <c r="H3415" s="1">
        <v>46085</v>
      </c>
      <c r="I3415">
        <v>3</v>
      </c>
      <c r="J3415">
        <v>1</v>
      </c>
      <c r="K3415">
        <v>1</v>
      </c>
      <c r="L3415">
        <v>1</v>
      </c>
      <c r="M3415" t="s">
        <v>5069</v>
      </c>
      <c r="N3415" t="s">
        <v>5069</v>
      </c>
      <c r="O3415">
        <v>1</v>
      </c>
      <c r="P3415">
        <v>0</v>
      </c>
    </row>
    <row r="3416" spans="1:16" x14ac:dyDescent="0.3">
      <c r="A3416" t="s">
        <v>2788</v>
      </c>
      <c r="B3416" s="1">
        <v>46085.599305555559</v>
      </c>
      <c r="C3416" t="s">
        <v>7</v>
      </c>
      <c r="D3416" t="s">
        <v>8</v>
      </c>
      <c r="E3416" t="s">
        <v>19</v>
      </c>
      <c r="F3416" t="s">
        <v>20</v>
      </c>
      <c r="G3416">
        <v>0.59930555555555554</v>
      </c>
      <c r="H3416" s="1">
        <v>46085</v>
      </c>
      <c r="I3416">
        <v>3</v>
      </c>
      <c r="J3416">
        <v>3</v>
      </c>
      <c r="K3416">
        <v>2</v>
      </c>
      <c r="L3416">
        <v>6</v>
      </c>
      <c r="M3416" t="s">
        <v>5071</v>
      </c>
      <c r="N3416" t="s">
        <v>5071</v>
      </c>
      <c r="O3416">
        <v>1</v>
      </c>
      <c r="P3416">
        <v>0</v>
      </c>
    </row>
    <row r="3417" spans="1:16" x14ac:dyDescent="0.3">
      <c r="A3417" t="s">
        <v>1954</v>
      </c>
      <c r="B3417" s="1">
        <v>46085.62777777778</v>
      </c>
      <c r="C3417" t="s">
        <v>7</v>
      </c>
      <c r="D3417" t="s">
        <v>22</v>
      </c>
      <c r="E3417" t="s">
        <v>19</v>
      </c>
      <c r="F3417" t="s">
        <v>13</v>
      </c>
      <c r="G3417">
        <v>0.62777777777777777</v>
      </c>
      <c r="H3417" s="1">
        <v>46085</v>
      </c>
      <c r="I3417">
        <v>3</v>
      </c>
      <c r="J3417">
        <v>3</v>
      </c>
      <c r="K3417">
        <v>1</v>
      </c>
      <c r="L3417">
        <v>3</v>
      </c>
      <c r="M3417" t="s">
        <v>5069</v>
      </c>
      <c r="N3417" t="s">
        <v>5069</v>
      </c>
      <c r="O3417">
        <v>1</v>
      </c>
      <c r="P3417">
        <v>0</v>
      </c>
    </row>
    <row r="3418" spans="1:16" x14ac:dyDescent="0.3">
      <c r="A3418" t="s">
        <v>2567</v>
      </c>
      <c r="B3418" s="1">
        <v>46085.634027777778</v>
      </c>
      <c r="C3418" t="s">
        <v>7</v>
      </c>
      <c r="D3418" t="s">
        <v>15</v>
      </c>
      <c r="E3418" t="s">
        <v>19</v>
      </c>
      <c r="F3418" t="s">
        <v>10</v>
      </c>
      <c r="G3418">
        <v>0.63402777777777775</v>
      </c>
      <c r="H3418" s="1">
        <v>46085</v>
      </c>
      <c r="I3418">
        <v>3</v>
      </c>
      <c r="J3418">
        <v>3</v>
      </c>
      <c r="K3418">
        <v>2</v>
      </c>
      <c r="L3418">
        <v>6</v>
      </c>
      <c r="M3418" t="s">
        <v>5071</v>
      </c>
      <c r="N3418" t="s">
        <v>5071</v>
      </c>
      <c r="O3418">
        <v>1</v>
      </c>
      <c r="P3418">
        <v>0</v>
      </c>
    </row>
    <row r="3419" spans="1:16" x14ac:dyDescent="0.3">
      <c r="A3419" t="s">
        <v>2523</v>
      </c>
      <c r="B3419" s="1">
        <v>46085.634722222225</v>
      </c>
      <c r="C3419" t="s">
        <v>26</v>
      </c>
      <c r="D3419" t="s">
        <v>15</v>
      </c>
      <c r="E3419" t="s">
        <v>31</v>
      </c>
      <c r="F3419" t="s">
        <v>10</v>
      </c>
      <c r="G3419">
        <v>0.63472222222222219</v>
      </c>
      <c r="H3419" s="1">
        <v>46085</v>
      </c>
      <c r="I3419">
        <v>3</v>
      </c>
      <c r="J3419">
        <v>3</v>
      </c>
      <c r="K3419">
        <v>2</v>
      </c>
      <c r="L3419">
        <v>6</v>
      </c>
      <c r="M3419" t="s">
        <v>5071</v>
      </c>
      <c r="N3419" t="s">
        <v>5071</v>
      </c>
      <c r="O3419">
        <v>1</v>
      </c>
      <c r="P3419">
        <v>0</v>
      </c>
    </row>
    <row r="3420" spans="1:16" x14ac:dyDescent="0.3">
      <c r="A3420" t="s">
        <v>3448</v>
      </c>
      <c r="B3420" s="1">
        <v>46085.635416666664</v>
      </c>
      <c r="C3420" t="s">
        <v>7</v>
      </c>
      <c r="D3420" t="s">
        <v>18</v>
      </c>
      <c r="E3420" t="s">
        <v>19</v>
      </c>
      <c r="F3420" t="s">
        <v>10</v>
      </c>
      <c r="G3420">
        <v>0.63541666666666663</v>
      </c>
      <c r="H3420" s="1">
        <v>46085</v>
      </c>
      <c r="I3420">
        <v>3</v>
      </c>
      <c r="J3420">
        <v>3</v>
      </c>
      <c r="K3420">
        <v>2</v>
      </c>
      <c r="L3420">
        <v>6</v>
      </c>
      <c r="M3420" t="s">
        <v>5071</v>
      </c>
      <c r="N3420" t="s">
        <v>5071</v>
      </c>
      <c r="O3420">
        <v>1</v>
      </c>
      <c r="P3420">
        <v>0</v>
      </c>
    </row>
    <row r="3421" spans="1:16" x14ac:dyDescent="0.3">
      <c r="A3421" t="s">
        <v>3072</v>
      </c>
      <c r="B3421" s="1">
        <v>46085.665277777778</v>
      </c>
      <c r="C3421" t="s">
        <v>26</v>
      </c>
      <c r="D3421" t="s">
        <v>18</v>
      </c>
      <c r="E3421" t="s">
        <v>16</v>
      </c>
      <c r="F3421" t="s">
        <v>10</v>
      </c>
      <c r="G3421">
        <v>0.66527777777777775</v>
      </c>
      <c r="H3421" s="1">
        <v>46085</v>
      </c>
      <c r="I3421">
        <v>3</v>
      </c>
      <c r="J3421">
        <v>3</v>
      </c>
      <c r="K3421">
        <v>2</v>
      </c>
      <c r="L3421">
        <v>6</v>
      </c>
      <c r="M3421" t="s">
        <v>5071</v>
      </c>
      <c r="N3421" t="s">
        <v>5071</v>
      </c>
      <c r="O3421">
        <v>1</v>
      </c>
      <c r="P3421">
        <v>0</v>
      </c>
    </row>
    <row r="3422" spans="1:16" x14ac:dyDescent="0.3">
      <c r="A3422" t="s">
        <v>4141</v>
      </c>
      <c r="B3422" s="1">
        <v>46085.665972222225</v>
      </c>
      <c r="C3422" t="s">
        <v>7</v>
      </c>
      <c r="D3422" t="s">
        <v>8</v>
      </c>
      <c r="E3422" t="s">
        <v>19</v>
      </c>
      <c r="F3422" t="s">
        <v>10</v>
      </c>
      <c r="G3422">
        <v>0.66597222222222219</v>
      </c>
      <c r="H3422" s="1">
        <v>46085</v>
      </c>
      <c r="I3422">
        <v>3</v>
      </c>
      <c r="J3422">
        <v>3</v>
      </c>
      <c r="K3422">
        <v>2</v>
      </c>
      <c r="L3422">
        <v>6</v>
      </c>
      <c r="M3422" t="s">
        <v>5071</v>
      </c>
      <c r="N3422" t="s">
        <v>5071</v>
      </c>
      <c r="O3422">
        <v>1</v>
      </c>
      <c r="P3422">
        <v>0</v>
      </c>
    </row>
    <row r="3423" spans="1:16" x14ac:dyDescent="0.3">
      <c r="A3423" t="s">
        <v>1988</v>
      </c>
      <c r="B3423" s="1">
        <v>46085.682638888888</v>
      </c>
      <c r="C3423" t="s">
        <v>26</v>
      </c>
      <c r="D3423" t="s">
        <v>18</v>
      </c>
      <c r="E3423" t="s">
        <v>9</v>
      </c>
      <c r="F3423" t="s">
        <v>20</v>
      </c>
      <c r="G3423">
        <v>0.68263888888888891</v>
      </c>
      <c r="H3423" s="1">
        <v>46085</v>
      </c>
      <c r="I3423">
        <v>3</v>
      </c>
      <c r="J3423">
        <v>3</v>
      </c>
      <c r="K3423">
        <v>2</v>
      </c>
      <c r="L3423">
        <v>6</v>
      </c>
      <c r="M3423" t="s">
        <v>5071</v>
      </c>
      <c r="N3423" t="s">
        <v>5071</v>
      </c>
      <c r="O3423">
        <v>1</v>
      </c>
      <c r="P3423">
        <v>0</v>
      </c>
    </row>
    <row r="3424" spans="1:16" x14ac:dyDescent="0.3">
      <c r="A3424" t="s">
        <v>4412</v>
      </c>
      <c r="B3424" s="1">
        <v>46085.739583333336</v>
      </c>
      <c r="C3424" t="s">
        <v>7</v>
      </c>
      <c r="D3424" t="s">
        <v>22</v>
      </c>
      <c r="E3424" t="s">
        <v>16</v>
      </c>
      <c r="F3424" t="s">
        <v>33</v>
      </c>
      <c r="G3424">
        <v>0.73958333333333337</v>
      </c>
      <c r="H3424" s="1">
        <v>46085</v>
      </c>
      <c r="I3424">
        <v>3</v>
      </c>
      <c r="J3424">
        <v>3</v>
      </c>
      <c r="K3424">
        <v>4</v>
      </c>
      <c r="L3424">
        <v>12</v>
      </c>
      <c r="M3424" t="s">
        <v>5073</v>
      </c>
      <c r="N3424" t="s">
        <v>5073</v>
      </c>
      <c r="O3424">
        <v>1</v>
      </c>
      <c r="P3424">
        <v>1</v>
      </c>
    </row>
    <row r="3425" spans="1:16" x14ac:dyDescent="0.3">
      <c r="A3425" t="s">
        <v>4709</v>
      </c>
      <c r="B3425" s="1">
        <v>46085.751388888886</v>
      </c>
      <c r="C3425" t="s">
        <v>40</v>
      </c>
      <c r="D3425" t="s">
        <v>15</v>
      </c>
      <c r="E3425" t="s">
        <v>16</v>
      </c>
      <c r="F3425" t="s">
        <v>10</v>
      </c>
      <c r="G3425">
        <v>0.75138888888888888</v>
      </c>
      <c r="H3425" s="1">
        <v>46085</v>
      </c>
      <c r="I3425">
        <v>3</v>
      </c>
      <c r="J3425">
        <v>5</v>
      </c>
      <c r="K3425">
        <v>2</v>
      </c>
      <c r="L3425">
        <v>10</v>
      </c>
      <c r="M3425" t="s">
        <v>5071</v>
      </c>
      <c r="N3425" t="s">
        <v>5071</v>
      </c>
      <c r="O3425">
        <v>1</v>
      </c>
      <c r="P3425">
        <v>0</v>
      </c>
    </row>
    <row r="3426" spans="1:16" x14ac:dyDescent="0.3">
      <c r="A3426" t="s">
        <v>1452</v>
      </c>
      <c r="B3426" s="1">
        <v>46085.765277777777</v>
      </c>
      <c r="C3426" t="s">
        <v>12</v>
      </c>
      <c r="D3426" t="s">
        <v>15</v>
      </c>
      <c r="E3426" t="s">
        <v>9</v>
      </c>
      <c r="F3426" t="s">
        <v>13</v>
      </c>
      <c r="G3426">
        <v>0.76527777777777772</v>
      </c>
      <c r="H3426" s="1">
        <v>46085</v>
      </c>
      <c r="I3426">
        <v>3</v>
      </c>
      <c r="J3426">
        <v>1</v>
      </c>
      <c r="K3426">
        <v>1</v>
      </c>
      <c r="L3426">
        <v>1</v>
      </c>
      <c r="M3426" t="s">
        <v>5069</v>
      </c>
      <c r="N3426" t="s">
        <v>5069</v>
      </c>
      <c r="O3426">
        <v>1</v>
      </c>
      <c r="P3426">
        <v>0</v>
      </c>
    </row>
    <row r="3427" spans="1:16" x14ac:dyDescent="0.3">
      <c r="A3427" t="s">
        <v>133</v>
      </c>
      <c r="B3427" s="1">
        <v>46085.779166666667</v>
      </c>
      <c r="C3427" t="s">
        <v>47</v>
      </c>
      <c r="D3427" t="s">
        <v>22</v>
      </c>
      <c r="E3427" t="s">
        <v>19</v>
      </c>
      <c r="F3427" t="s">
        <v>10</v>
      </c>
      <c r="G3427">
        <v>0.77916666666666667</v>
      </c>
      <c r="H3427" s="1">
        <v>46085</v>
      </c>
      <c r="I3427">
        <v>3</v>
      </c>
      <c r="J3427">
        <v>1</v>
      </c>
      <c r="K3427">
        <v>2</v>
      </c>
      <c r="L3427">
        <v>2</v>
      </c>
      <c r="M3427" t="s">
        <v>5069</v>
      </c>
      <c r="N3427" t="s">
        <v>5069</v>
      </c>
      <c r="O3427">
        <v>1</v>
      </c>
      <c r="P3427">
        <v>0</v>
      </c>
    </row>
    <row r="3428" spans="1:16" x14ac:dyDescent="0.3">
      <c r="A3428" t="s">
        <v>2736</v>
      </c>
      <c r="B3428" s="1">
        <v>46085.79791666667</v>
      </c>
      <c r="C3428" t="s">
        <v>47</v>
      </c>
      <c r="D3428" t="s">
        <v>15</v>
      </c>
      <c r="E3428" t="s">
        <v>16</v>
      </c>
      <c r="F3428" t="s">
        <v>10</v>
      </c>
      <c r="G3428">
        <v>0.79791666666666672</v>
      </c>
      <c r="H3428" s="1">
        <v>46085</v>
      </c>
      <c r="I3428">
        <v>3</v>
      </c>
      <c r="J3428">
        <v>1</v>
      </c>
      <c r="K3428">
        <v>2</v>
      </c>
      <c r="L3428">
        <v>2</v>
      </c>
      <c r="M3428" t="s">
        <v>5069</v>
      </c>
      <c r="N3428" t="s">
        <v>5069</v>
      </c>
      <c r="O3428">
        <v>1</v>
      </c>
      <c r="P3428">
        <v>0</v>
      </c>
    </row>
    <row r="3429" spans="1:16" x14ac:dyDescent="0.3">
      <c r="A3429" t="s">
        <v>2622</v>
      </c>
      <c r="B3429" s="1">
        <v>46085.818055555559</v>
      </c>
      <c r="C3429" t="s">
        <v>12</v>
      </c>
      <c r="D3429" t="s">
        <v>18</v>
      </c>
      <c r="E3429" t="s">
        <v>31</v>
      </c>
      <c r="F3429" t="s">
        <v>33</v>
      </c>
      <c r="G3429">
        <v>0.81805555555555554</v>
      </c>
      <c r="H3429" s="1">
        <v>46085</v>
      </c>
      <c r="I3429">
        <v>3</v>
      </c>
      <c r="J3429">
        <v>1</v>
      </c>
      <c r="K3429">
        <v>4</v>
      </c>
      <c r="L3429">
        <v>4</v>
      </c>
      <c r="M3429" t="s">
        <v>5069</v>
      </c>
      <c r="N3429" t="s">
        <v>5069</v>
      </c>
      <c r="O3429">
        <v>1</v>
      </c>
      <c r="P3429">
        <v>1</v>
      </c>
    </row>
    <row r="3430" spans="1:16" x14ac:dyDescent="0.3">
      <c r="A3430" t="s">
        <v>2308</v>
      </c>
      <c r="B3430" s="1">
        <v>46085.822916666664</v>
      </c>
      <c r="C3430" t="s">
        <v>12</v>
      </c>
      <c r="D3430" t="s">
        <v>15</v>
      </c>
      <c r="E3430" t="s">
        <v>16</v>
      </c>
      <c r="F3430" t="s">
        <v>13</v>
      </c>
      <c r="G3430">
        <v>0.82291666666666663</v>
      </c>
      <c r="H3430" s="1">
        <v>46085</v>
      </c>
      <c r="I3430">
        <v>3</v>
      </c>
      <c r="J3430">
        <v>1</v>
      </c>
      <c r="K3430">
        <v>1</v>
      </c>
      <c r="L3430">
        <v>1</v>
      </c>
      <c r="M3430" t="s">
        <v>5069</v>
      </c>
      <c r="N3430" t="s">
        <v>5069</v>
      </c>
      <c r="O3430">
        <v>1</v>
      </c>
      <c r="P3430">
        <v>0</v>
      </c>
    </row>
    <row r="3431" spans="1:16" x14ac:dyDescent="0.3">
      <c r="A3431" t="s">
        <v>1523</v>
      </c>
      <c r="B3431" s="1">
        <v>46085.838888888888</v>
      </c>
      <c r="C3431" t="s">
        <v>7</v>
      </c>
      <c r="D3431" t="s">
        <v>18</v>
      </c>
      <c r="E3431" t="s">
        <v>19</v>
      </c>
      <c r="F3431" t="s">
        <v>10</v>
      </c>
      <c r="G3431">
        <v>0.83888888888888891</v>
      </c>
      <c r="H3431" s="1">
        <v>46085</v>
      </c>
      <c r="I3431">
        <v>3</v>
      </c>
      <c r="J3431">
        <v>3</v>
      </c>
      <c r="K3431">
        <v>2</v>
      </c>
      <c r="L3431">
        <v>6</v>
      </c>
      <c r="M3431" t="s">
        <v>5071</v>
      </c>
      <c r="N3431" t="s">
        <v>5071</v>
      </c>
      <c r="O3431">
        <v>1</v>
      </c>
      <c r="P3431">
        <v>0</v>
      </c>
    </row>
    <row r="3432" spans="1:16" x14ac:dyDescent="0.3">
      <c r="A3432" t="s">
        <v>4602</v>
      </c>
      <c r="B3432" s="1">
        <v>46085.864583333336</v>
      </c>
      <c r="C3432" t="s">
        <v>12</v>
      </c>
      <c r="D3432" t="s">
        <v>15</v>
      </c>
      <c r="E3432" t="s">
        <v>16</v>
      </c>
      <c r="F3432" t="s">
        <v>33</v>
      </c>
      <c r="G3432">
        <v>0.86458333333333337</v>
      </c>
      <c r="H3432" s="1">
        <v>46085</v>
      </c>
      <c r="I3432">
        <v>3</v>
      </c>
      <c r="J3432">
        <v>1</v>
      </c>
      <c r="K3432">
        <v>4</v>
      </c>
      <c r="L3432">
        <v>4</v>
      </c>
      <c r="M3432" t="s">
        <v>5069</v>
      </c>
      <c r="N3432" t="s">
        <v>5069</v>
      </c>
      <c r="O3432">
        <v>1</v>
      </c>
      <c r="P3432">
        <v>1</v>
      </c>
    </row>
    <row r="3433" spans="1:16" x14ac:dyDescent="0.3">
      <c r="A3433" t="s">
        <v>1753</v>
      </c>
      <c r="B3433" s="1">
        <v>46085.879861111112</v>
      </c>
      <c r="C3433" t="s">
        <v>7</v>
      </c>
      <c r="D3433" t="s">
        <v>18</v>
      </c>
      <c r="E3433" t="s">
        <v>19</v>
      </c>
      <c r="F3433" t="s">
        <v>33</v>
      </c>
      <c r="G3433">
        <v>0.87986111111111109</v>
      </c>
      <c r="H3433" s="1">
        <v>46085</v>
      </c>
      <c r="I3433">
        <v>3</v>
      </c>
      <c r="J3433">
        <v>3</v>
      </c>
      <c r="K3433">
        <v>4</v>
      </c>
      <c r="L3433">
        <v>12</v>
      </c>
      <c r="M3433" t="s">
        <v>5073</v>
      </c>
      <c r="N3433" t="s">
        <v>5073</v>
      </c>
      <c r="O3433">
        <v>1</v>
      </c>
      <c r="P3433">
        <v>1</v>
      </c>
    </row>
    <row r="3434" spans="1:16" x14ac:dyDescent="0.3">
      <c r="A3434" t="s">
        <v>2117</v>
      </c>
      <c r="B3434" s="1">
        <v>46085.909722222219</v>
      </c>
      <c r="C3434" t="s">
        <v>47</v>
      </c>
      <c r="D3434" t="s">
        <v>15</v>
      </c>
      <c r="E3434" t="s">
        <v>19</v>
      </c>
      <c r="F3434" t="s">
        <v>10</v>
      </c>
      <c r="G3434">
        <v>0.90972222222222221</v>
      </c>
      <c r="H3434" s="1">
        <v>46085</v>
      </c>
      <c r="I3434">
        <v>3</v>
      </c>
      <c r="J3434">
        <v>1</v>
      </c>
      <c r="K3434">
        <v>2</v>
      </c>
      <c r="L3434">
        <v>2</v>
      </c>
      <c r="M3434" t="s">
        <v>5069</v>
      </c>
      <c r="N3434" t="s">
        <v>5069</v>
      </c>
      <c r="O3434">
        <v>1</v>
      </c>
      <c r="P3434">
        <v>0</v>
      </c>
    </row>
    <row r="3435" spans="1:16" x14ac:dyDescent="0.3">
      <c r="A3435" t="s">
        <v>217</v>
      </c>
      <c r="B3435" s="1">
        <v>46085.913194444445</v>
      </c>
      <c r="C3435" t="s">
        <v>26</v>
      </c>
      <c r="D3435" t="s">
        <v>8</v>
      </c>
      <c r="E3435" t="s">
        <v>9</v>
      </c>
      <c r="F3435" t="s">
        <v>10</v>
      </c>
      <c r="G3435">
        <v>0.91319444444444442</v>
      </c>
      <c r="H3435" s="1">
        <v>46085</v>
      </c>
      <c r="I3435">
        <v>3</v>
      </c>
      <c r="J3435">
        <v>3</v>
      </c>
      <c r="K3435">
        <v>2</v>
      </c>
      <c r="L3435">
        <v>6</v>
      </c>
      <c r="M3435" t="s">
        <v>5071</v>
      </c>
      <c r="N3435" t="s">
        <v>5071</v>
      </c>
      <c r="O3435">
        <v>1</v>
      </c>
      <c r="P3435">
        <v>0</v>
      </c>
    </row>
    <row r="3436" spans="1:16" x14ac:dyDescent="0.3">
      <c r="A3436" t="s">
        <v>774</v>
      </c>
      <c r="B3436" s="1">
        <v>46085.918749999997</v>
      </c>
      <c r="C3436" t="s">
        <v>26</v>
      </c>
      <c r="D3436" t="s">
        <v>15</v>
      </c>
      <c r="E3436" t="s">
        <v>31</v>
      </c>
      <c r="F3436" t="s">
        <v>20</v>
      </c>
      <c r="G3436">
        <v>0.91874999999999996</v>
      </c>
      <c r="H3436" s="1">
        <v>46085</v>
      </c>
      <c r="I3436">
        <v>3</v>
      </c>
      <c r="J3436">
        <v>3</v>
      </c>
      <c r="K3436">
        <v>2</v>
      </c>
      <c r="L3436">
        <v>6</v>
      </c>
      <c r="M3436" t="s">
        <v>5071</v>
      </c>
      <c r="N3436" t="s">
        <v>5071</v>
      </c>
      <c r="O3436">
        <v>1</v>
      </c>
      <c r="P3436">
        <v>0</v>
      </c>
    </row>
    <row r="3437" spans="1:16" x14ac:dyDescent="0.3">
      <c r="A3437" t="s">
        <v>2311</v>
      </c>
      <c r="B3437" s="1">
        <v>46085.926388888889</v>
      </c>
      <c r="C3437" t="s">
        <v>7</v>
      </c>
      <c r="D3437" t="s">
        <v>15</v>
      </c>
      <c r="E3437" t="s">
        <v>19</v>
      </c>
      <c r="F3437" t="s">
        <v>20</v>
      </c>
      <c r="G3437">
        <v>0.92638888888888893</v>
      </c>
      <c r="H3437" s="1">
        <v>46085</v>
      </c>
      <c r="I3437">
        <v>3</v>
      </c>
      <c r="J3437">
        <v>3</v>
      </c>
      <c r="K3437">
        <v>2</v>
      </c>
      <c r="L3437">
        <v>6</v>
      </c>
      <c r="M3437" t="s">
        <v>5071</v>
      </c>
      <c r="N3437" t="s">
        <v>5071</v>
      </c>
      <c r="O3437">
        <v>1</v>
      </c>
      <c r="P3437">
        <v>0</v>
      </c>
    </row>
    <row r="3438" spans="1:16" x14ac:dyDescent="0.3">
      <c r="A3438" t="s">
        <v>251</v>
      </c>
      <c r="B3438" s="1">
        <v>46085.961111111108</v>
      </c>
      <c r="C3438" t="s">
        <v>40</v>
      </c>
      <c r="D3438" t="s">
        <v>22</v>
      </c>
      <c r="E3438" t="s">
        <v>16</v>
      </c>
      <c r="F3438" t="s">
        <v>13</v>
      </c>
      <c r="G3438">
        <v>0.96111111111111114</v>
      </c>
      <c r="H3438" s="1">
        <v>46085</v>
      </c>
      <c r="I3438">
        <v>3</v>
      </c>
      <c r="J3438">
        <v>5</v>
      </c>
      <c r="K3438">
        <v>1</v>
      </c>
      <c r="L3438">
        <v>5</v>
      </c>
      <c r="M3438" t="s">
        <v>5071</v>
      </c>
      <c r="N3438" t="s">
        <v>5071</v>
      </c>
      <c r="O3438">
        <v>1</v>
      </c>
      <c r="P3438">
        <v>0</v>
      </c>
    </row>
    <row r="3439" spans="1:16" x14ac:dyDescent="0.3">
      <c r="A3439" t="s">
        <v>815</v>
      </c>
      <c r="B3439" s="1">
        <v>46085.989583333336</v>
      </c>
      <c r="C3439" t="s">
        <v>26</v>
      </c>
      <c r="D3439" t="s">
        <v>15</v>
      </c>
      <c r="E3439" t="s">
        <v>9</v>
      </c>
      <c r="F3439" t="s">
        <v>20</v>
      </c>
      <c r="G3439">
        <v>0.98958333333333337</v>
      </c>
      <c r="H3439" s="1">
        <v>46085</v>
      </c>
      <c r="I3439">
        <v>3</v>
      </c>
      <c r="J3439">
        <v>3</v>
      </c>
      <c r="K3439">
        <v>2</v>
      </c>
      <c r="L3439">
        <v>6</v>
      </c>
      <c r="M3439" t="s">
        <v>5071</v>
      </c>
      <c r="N3439" t="s">
        <v>5071</v>
      </c>
      <c r="O3439">
        <v>1</v>
      </c>
      <c r="P3439">
        <v>0</v>
      </c>
    </row>
    <row r="3440" spans="1:16" x14ac:dyDescent="0.3">
      <c r="A3440" t="s">
        <v>3265</v>
      </c>
      <c r="B3440" s="1">
        <v>46086.000694444447</v>
      </c>
      <c r="C3440" t="s">
        <v>47</v>
      </c>
      <c r="D3440" t="s">
        <v>22</v>
      </c>
      <c r="E3440" t="s">
        <v>16</v>
      </c>
      <c r="F3440" t="s">
        <v>10</v>
      </c>
      <c r="G3440">
        <v>6.9444444444444447E-4</v>
      </c>
      <c r="H3440" s="1">
        <v>46086</v>
      </c>
      <c r="I3440">
        <v>3</v>
      </c>
      <c r="J3440">
        <v>1</v>
      </c>
      <c r="K3440">
        <v>2</v>
      </c>
      <c r="L3440">
        <v>2</v>
      </c>
      <c r="M3440" t="s">
        <v>5069</v>
      </c>
      <c r="N3440" t="s">
        <v>5069</v>
      </c>
      <c r="O3440">
        <v>1</v>
      </c>
      <c r="P3440">
        <v>0</v>
      </c>
    </row>
    <row r="3441" spans="1:16" x14ac:dyDescent="0.3">
      <c r="A3441" t="s">
        <v>1312</v>
      </c>
      <c r="B3441" s="1">
        <v>46086.013194444444</v>
      </c>
      <c r="C3441" t="s">
        <v>7</v>
      </c>
      <c r="D3441" t="s">
        <v>18</v>
      </c>
      <c r="E3441" t="s">
        <v>19</v>
      </c>
      <c r="F3441" t="s">
        <v>10</v>
      </c>
      <c r="G3441">
        <v>1.3194444444444444E-2</v>
      </c>
      <c r="H3441" s="1">
        <v>46086</v>
      </c>
      <c r="I3441">
        <v>3</v>
      </c>
      <c r="J3441">
        <v>3</v>
      </c>
      <c r="K3441">
        <v>2</v>
      </c>
      <c r="L3441">
        <v>6</v>
      </c>
      <c r="M3441" t="s">
        <v>5071</v>
      </c>
      <c r="N3441" t="s">
        <v>5071</v>
      </c>
      <c r="O3441">
        <v>1</v>
      </c>
      <c r="P3441">
        <v>0</v>
      </c>
    </row>
    <row r="3442" spans="1:16" x14ac:dyDescent="0.3">
      <c r="A3442" t="s">
        <v>4115</v>
      </c>
      <c r="B3442" s="1">
        <v>46086.036111111112</v>
      </c>
      <c r="C3442" t="s">
        <v>40</v>
      </c>
      <c r="D3442" t="s">
        <v>18</v>
      </c>
      <c r="E3442" t="s">
        <v>16</v>
      </c>
      <c r="F3442" t="s">
        <v>20</v>
      </c>
      <c r="G3442">
        <v>3.6111111111111108E-2</v>
      </c>
      <c r="H3442" s="1">
        <v>46086</v>
      </c>
      <c r="I3442">
        <v>3</v>
      </c>
      <c r="J3442">
        <v>5</v>
      </c>
      <c r="K3442">
        <v>2</v>
      </c>
      <c r="L3442">
        <v>10</v>
      </c>
      <c r="M3442" t="s">
        <v>5071</v>
      </c>
      <c r="N3442" t="s">
        <v>5071</v>
      </c>
      <c r="O3442">
        <v>1</v>
      </c>
      <c r="P3442">
        <v>0</v>
      </c>
    </row>
    <row r="3443" spans="1:16" x14ac:dyDescent="0.3">
      <c r="A3443" t="s">
        <v>665</v>
      </c>
      <c r="B3443" s="1">
        <v>46086.036805555559</v>
      </c>
      <c r="C3443" t="s">
        <v>7</v>
      </c>
      <c r="D3443" t="s">
        <v>18</v>
      </c>
      <c r="E3443" t="s">
        <v>19</v>
      </c>
      <c r="F3443" t="s">
        <v>10</v>
      </c>
      <c r="G3443">
        <v>3.6805555555555557E-2</v>
      </c>
      <c r="H3443" s="1">
        <v>46086</v>
      </c>
      <c r="I3443">
        <v>3</v>
      </c>
      <c r="J3443">
        <v>3</v>
      </c>
      <c r="K3443">
        <v>2</v>
      </c>
      <c r="L3443">
        <v>6</v>
      </c>
      <c r="M3443" t="s">
        <v>5071</v>
      </c>
      <c r="N3443" t="s">
        <v>5071</v>
      </c>
      <c r="O3443">
        <v>1</v>
      </c>
      <c r="P3443">
        <v>0</v>
      </c>
    </row>
    <row r="3444" spans="1:16" x14ac:dyDescent="0.3">
      <c r="A3444" t="s">
        <v>3092</v>
      </c>
      <c r="B3444" s="1">
        <v>46086.042361111111</v>
      </c>
      <c r="C3444" t="s">
        <v>47</v>
      </c>
      <c r="D3444" t="s">
        <v>15</v>
      </c>
      <c r="E3444" t="s">
        <v>31</v>
      </c>
      <c r="F3444" t="s">
        <v>10</v>
      </c>
      <c r="G3444">
        <v>4.2361111111111113E-2</v>
      </c>
      <c r="H3444" s="1">
        <v>46086</v>
      </c>
      <c r="I3444">
        <v>3</v>
      </c>
      <c r="J3444">
        <v>1</v>
      </c>
      <c r="K3444">
        <v>2</v>
      </c>
      <c r="L3444">
        <v>2</v>
      </c>
      <c r="M3444" t="s">
        <v>5069</v>
      </c>
      <c r="N3444" t="s">
        <v>5069</v>
      </c>
      <c r="O3444">
        <v>1</v>
      </c>
      <c r="P3444">
        <v>0</v>
      </c>
    </row>
    <row r="3445" spans="1:16" x14ac:dyDescent="0.3">
      <c r="A3445" t="s">
        <v>459</v>
      </c>
      <c r="B3445" s="1">
        <v>46086.046527777777</v>
      </c>
      <c r="C3445" t="s">
        <v>7</v>
      </c>
      <c r="D3445" t="s">
        <v>18</v>
      </c>
      <c r="E3445" t="s">
        <v>19</v>
      </c>
      <c r="F3445" t="s">
        <v>10</v>
      </c>
      <c r="G3445">
        <v>4.6527777777777779E-2</v>
      </c>
      <c r="H3445" s="1">
        <v>46086</v>
      </c>
      <c r="I3445">
        <v>3</v>
      </c>
      <c r="J3445">
        <v>3</v>
      </c>
      <c r="K3445">
        <v>2</v>
      </c>
      <c r="L3445">
        <v>6</v>
      </c>
      <c r="M3445" t="s">
        <v>5071</v>
      </c>
      <c r="N3445" t="s">
        <v>5071</v>
      </c>
      <c r="O3445">
        <v>1</v>
      </c>
      <c r="P3445">
        <v>0</v>
      </c>
    </row>
    <row r="3446" spans="1:16" x14ac:dyDescent="0.3">
      <c r="A3446" t="s">
        <v>613</v>
      </c>
      <c r="B3446" s="1">
        <v>46086.054861111108</v>
      </c>
      <c r="C3446" t="s">
        <v>47</v>
      </c>
      <c r="D3446" t="s">
        <v>18</v>
      </c>
      <c r="E3446" t="s">
        <v>19</v>
      </c>
      <c r="F3446" t="s">
        <v>33</v>
      </c>
      <c r="G3446">
        <v>5.486111111111111E-2</v>
      </c>
      <c r="H3446" s="1">
        <v>46086</v>
      </c>
      <c r="I3446">
        <v>3</v>
      </c>
      <c r="J3446">
        <v>1</v>
      </c>
      <c r="K3446">
        <v>4</v>
      </c>
      <c r="L3446">
        <v>4</v>
      </c>
      <c r="M3446" t="s">
        <v>5069</v>
      </c>
      <c r="N3446" t="s">
        <v>5069</v>
      </c>
      <c r="O3446">
        <v>1</v>
      </c>
      <c r="P3446">
        <v>1</v>
      </c>
    </row>
    <row r="3447" spans="1:16" x14ac:dyDescent="0.3">
      <c r="A3447" t="s">
        <v>423</v>
      </c>
      <c r="B3447" s="1">
        <v>46086.06527777778</v>
      </c>
      <c r="C3447" t="s">
        <v>7</v>
      </c>
      <c r="D3447" t="s">
        <v>8</v>
      </c>
      <c r="E3447" t="s">
        <v>19</v>
      </c>
      <c r="F3447" t="s">
        <v>10</v>
      </c>
      <c r="G3447">
        <v>6.5277777777777782E-2</v>
      </c>
      <c r="H3447" s="1">
        <v>46086</v>
      </c>
      <c r="I3447">
        <v>3</v>
      </c>
      <c r="J3447">
        <v>3</v>
      </c>
      <c r="K3447">
        <v>2</v>
      </c>
      <c r="L3447">
        <v>6</v>
      </c>
      <c r="M3447" t="s">
        <v>5071</v>
      </c>
      <c r="N3447" t="s">
        <v>5071</v>
      </c>
      <c r="O3447">
        <v>1</v>
      </c>
      <c r="P3447">
        <v>0</v>
      </c>
    </row>
    <row r="3448" spans="1:16" x14ac:dyDescent="0.3">
      <c r="A3448" t="s">
        <v>3770</v>
      </c>
      <c r="B3448" s="1">
        <v>46086.089583333334</v>
      </c>
      <c r="C3448" t="s">
        <v>40</v>
      </c>
      <c r="D3448" t="s">
        <v>8</v>
      </c>
      <c r="E3448" t="s">
        <v>16</v>
      </c>
      <c r="F3448" t="s">
        <v>33</v>
      </c>
      <c r="G3448">
        <v>8.9583333333333334E-2</v>
      </c>
      <c r="H3448" s="1">
        <v>46086</v>
      </c>
      <c r="I3448">
        <v>3</v>
      </c>
      <c r="J3448">
        <v>5</v>
      </c>
      <c r="K3448">
        <v>4</v>
      </c>
      <c r="L3448">
        <v>20</v>
      </c>
      <c r="M3448" t="s">
        <v>5075</v>
      </c>
      <c r="N3448" t="s">
        <v>5076</v>
      </c>
      <c r="O3448">
        <v>1</v>
      </c>
      <c r="P3448">
        <v>1</v>
      </c>
    </row>
    <row r="3449" spans="1:16" x14ac:dyDescent="0.3">
      <c r="A3449" t="s">
        <v>2418</v>
      </c>
      <c r="B3449" s="1">
        <v>46086.130555555559</v>
      </c>
      <c r="C3449" t="s">
        <v>7</v>
      </c>
      <c r="D3449" t="s">
        <v>18</v>
      </c>
      <c r="E3449" t="s">
        <v>19</v>
      </c>
      <c r="F3449" t="s">
        <v>33</v>
      </c>
      <c r="G3449">
        <v>0.13055555555555556</v>
      </c>
      <c r="H3449" s="1">
        <v>46086</v>
      </c>
      <c r="I3449">
        <v>3</v>
      </c>
      <c r="J3449">
        <v>3</v>
      </c>
      <c r="K3449">
        <v>4</v>
      </c>
      <c r="L3449">
        <v>12</v>
      </c>
      <c r="M3449" t="s">
        <v>5073</v>
      </c>
      <c r="N3449" t="s">
        <v>5073</v>
      </c>
      <c r="O3449">
        <v>1</v>
      </c>
      <c r="P3449">
        <v>1</v>
      </c>
    </row>
    <row r="3450" spans="1:16" x14ac:dyDescent="0.3">
      <c r="A3450" t="s">
        <v>1347</v>
      </c>
      <c r="B3450" s="1">
        <v>46086.144444444442</v>
      </c>
      <c r="C3450" t="s">
        <v>7</v>
      </c>
      <c r="D3450" t="s">
        <v>18</v>
      </c>
      <c r="E3450" t="s">
        <v>19</v>
      </c>
      <c r="F3450" t="s">
        <v>13</v>
      </c>
      <c r="G3450">
        <v>0.14444444444444443</v>
      </c>
      <c r="H3450" s="1">
        <v>46086</v>
      </c>
      <c r="I3450">
        <v>3</v>
      </c>
      <c r="J3450">
        <v>3</v>
      </c>
      <c r="K3450">
        <v>1</v>
      </c>
      <c r="L3450">
        <v>3</v>
      </c>
      <c r="M3450" t="s">
        <v>5069</v>
      </c>
      <c r="N3450" t="s">
        <v>5069</v>
      </c>
      <c r="O3450">
        <v>1</v>
      </c>
      <c r="P3450">
        <v>0</v>
      </c>
    </row>
    <row r="3451" spans="1:16" x14ac:dyDescent="0.3">
      <c r="A3451" t="s">
        <v>3616</v>
      </c>
      <c r="B3451" s="1">
        <v>46086.145833333336</v>
      </c>
      <c r="C3451" t="s">
        <v>26</v>
      </c>
      <c r="D3451" t="s">
        <v>15</v>
      </c>
      <c r="E3451" t="s">
        <v>9</v>
      </c>
      <c r="F3451" t="s">
        <v>20</v>
      </c>
      <c r="G3451">
        <v>0.14583333333333334</v>
      </c>
      <c r="H3451" s="1">
        <v>46086</v>
      </c>
      <c r="I3451">
        <v>3</v>
      </c>
      <c r="J3451">
        <v>3</v>
      </c>
      <c r="K3451">
        <v>2</v>
      </c>
      <c r="L3451">
        <v>6</v>
      </c>
      <c r="M3451" t="s">
        <v>5071</v>
      </c>
      <c r="N3451" t="s">
        <v>5071</v>
      </c>
      <c r="O3451">
        <v>1</v>
      </c>
      <c r="P3451">
        <v>0</v>
      </c>
    </row>
    <row r="3452" spans="1:16" x14ac:dyDescent="0.3">
      <c r="A3452" t="s">
        <v>4686</v>
      </c>
      <c r="B3452" s="1">
        <v>46086.15347222222</v>
      </c>
      <c r="C3452" t="s">
        <v>40</v>
      </c>
      <c r="D3452" t="s">
        <v>8</v>
      </c>
      <c r="E3452" t="s">
        <v>16</v>
      </c>
      <c r="F3452" t="s">
        <v>33</v>
      </c>
      <c r="G3452">
        <v>0.15347222222222223</v>
      </c>
      <c r="H3452" s="1">
        <v>46086</v>
      </c>
      <c r="I3452">
        <v>3</v>
      </c>
      <c r="J3452">
        <v>5</v>
      </c>
      <c r="K3452">
        <v>4</v>
      </c>
      <c r="L3452">
        <v>20</v>
      </c>
      <c r="M3452" t="s">
        <v>5075</v>
      </c>
      <c r="N3452" t="s">
        <v>5076</v>
      </c>
      <c r="O3452">
        <v>1</v>
      </c>
      <c r="P3452">
        <v>1</v>
      </c>
    </row>
    <row r="3453" spans="1:16" x14ac:dyDescent="0.3">
      <c r="A3453" t="s">
        <v>3457</v>
      </c>
      <c r="B3453" s="1">
        <v>46086.181250000001</v>
      </c>
      <c r="C3453" t="s">
        <v>7</v>
      </c>
      <c r="D3453" t="s">
        <v>18</v>
      </c>
      <c r="E3453" t="s">
        <v>19</v>
      </c>
      <c r="F3453" t="s">
        <v>10</v>
      </c>
      <c r="G3453">
        <v>0.18124999999999999</v>
      </c>
      <c r="H3453" s="1">
        <v>46086</v>
      </c>
      <c r="I3453">
        <v>3</v>
      </c>
      <c r="J3453">
        <v>3</v>
      </c>
      <c r="K3453">
        <v>2</v>
      </c>
      <c r="L3453">
        <v>6</v>
      </c>
      <c r="M3453" t="s">
        <v>5071</v>
      </c>
      <c r="N3453" t="s">
        <v>5071</v>
      </c>
      <c r="O3453">
        <v>1</v>
      </c>
      <c r="P3453">
        <v>0</v>
      </c>
    </row>
    <row r="3454" spans="1:16" x14ac:dyDescent="0.3">
      <c r="A3454" t="s">
        <v>1802</v>
      </c>
      <c r="B3454" s="1">
        <v>46086.182638888888</v>
      </c>
      <c r="C3454" t="s">
        <v>7</v>
      </c>
      <c r="D3454" t="s">
        <v>8</v>
      </c>
      <c r="E3454" t="s">
        <v>19</v>
      </c>
      <c r="F3454" t="s">
        <v>10</v>
      </c>
      <c r="G3454">
        <v>0.18263888888888888</v>
      </c>
      <c r="H3454" s="1">
        <v>46086</v>
      </c>
      <c r="I3454">
        <v>3</v>
      </c>
      <c r="J3454">
        <v>3</v>
      </c>
      <c r="K3454">
        <v>2</v>
      </c>
      <c r="L3454">
        <v>6</v>
      </c>
      <c r="M3454" t="s">
        <v>5071</v>
      </c>
      <c r="N3454" t="s">
        <v>5071</v>
      </c>
      <c r="O3454">
        <v>1</v>
      </c>
      <c r="P3454">
        <v>0</v>
      </c>
    </row>
    <row r="3455" spans="1:16" x14ac:dyDescent="0.3">
      <c r="A3455" t="s">
        <v>4548</v>
      </c>
      <c r="B3455" s="1">
        <v>46086.18472222222</v>
      </c>
      <c r="C3455" t="s">
        <v>26</v>
      </c>
      <c r="D3455" t="s">
        <v>18</v>
      </c>
      <c r="E3455" t="s">
        <v>16</v>
      </c>
      <c r="F3455" t="s">
        <v>10</v>
      </c>
      <c r="G3455">
        <v>0.18472222222222223</v>
      </c>
      <c r="H3455" s="1">
        <v>46086</v>
      </c>
      <c r="I3455">
        <v>3</v>
      </c>
      <c r="J3455">
        <v>3</v>
      </c>
      <c r="K3455">
        <v>2</v>
      </c>
      <c r="L3455">
        <v>6</v>
      </c>
      <c r="M3455" t="s">
        <v>5071</v>
      </c>
      <c r="N3455" t="s">
        <v>5071</v>
      </c>
      <c r="O3455">
        <v>1</v>
      </c>
      <c r="P3455">
        <v>0</v>
      </c>
    </row>
    <row r="3456" spans="1:16" x14ac:dyDescent="0.3">
      <c r="A3456" t="s">
        <v>2367</v>
      </c>
      <c r="B3456" s="1">
        <v>46086.214583333334</v>
      </c>
      <c r="C3456" t="s">
        <v>7</v>
      </c>
      <c r="D3456" t="s">
        <v>8</v>
      </c>
      <c r="E3456" t="s">
        <v>19</v>
      </c>
      <c r="F3456" t="s">
        <v>10</v>
      </c>
      <c r="G3456">
        <v>0.21458333333333332</v>
      </c>
      <c r="H3456" s="1">
        <v>46086</v>
      </c>
      <c r="I3456">
        <v>3</v>
      </c>
      <c r="J3456">
        <v>3</v>
      </c>
      <c r="K3456">
        <v>2</v>
      </c>
      <c r="L3456">
        <v>6</v>
      </c>
      <c r="M3456" t="s">
        <v>5071</v>
      </c>
      <c r="N3456" t="s">
        <v>5071</v>
      </c>
      <c r="O3456">
        <v>1</v>
      </c>
      <c r="P3456">
        <v>0</v>
      </c>
    </row>
    <row r="3457" spans="1:16" x14ac:dyDescent="0.3">
      <c r="A3457" t="s">
        <v>54</v>
      </c>
      <c r="B3457" s="1">
        <v>46086.231944444444</v>
      </c>
      <c r="C3457" t="s">
        <v>12</v>
      </c>
      <c r="D3457" t="s">
        <v>8</v>
      </c>
      <c r="E3457" t="s">
        <v>19</v>
      </c>
      <c r="F3457" t="s">
        <v>33</v>
      </c>
      <c r="G3457">
        <v>0.23194444444444445</v>
      </c>
      <c r="H3457" s="1">
        <v>46086</v>
      </c>
      <c r="I3457">
        <v>3</v>
      </c>
      <c r="J3457">
        <v>1</v>
      </c>
      <c r="K3457">
        <v>4</v>
      </c>
      <c r="L3457">
        <v>4</v>
      </c>
      <c r="M3457" t="s">
        <v>5069</v>
      </c>
      <c r="N3457" t="s">
        <v>5069</v>
      </c>
      <c r="O3457">
        <v>1</v>
      </c>
      <c r="P3457">
        <v>1</v>
      </c>
    </row>
    <row r="3458" spans="1:16" x14ac:dyDescent="0.3">
      <c r="A3458" t="s">
        <v>3207</v>
      </c>
      <c r="B3458" s="1">
        <v>46086.237500000003</v>
      </c>
      <c r="C3458" t="s">
        <v>7</v>
      </c>
      <c r="D3458" t="s">
        <v>8</v>
      </c>
      <c r="E3458" t="s">
        <v>16</v>
      </c>
      <c r="F3458" t="s">
        <v>13</v>
      </c>
      <c r="G3458">
        <v>0.23749999999999999</v>
      </c>
      <c r="H3458" s="1">
        <v>46086</v>
      </c>
      <c r="I3458">
        <v>3</v>
      </c>
      <c r="J3458">
        <v>3</v>
      </c>
      <c r="K3458">
        <v>1</v>
      </c>
      <c r="L3458">
        <v>3</v>
      </c>
      <c r="M3458" t="s">
        <v>5069</v>
      </c>
      <c r="N3458" t="s">
        <v>5069</v>
      </c>
      <c r="O3458">
        <v>1</v>
      </c>
      <c r="P3458">
        <v>0</v>
      </c>
    </row>
    <row r="3459" spans="1:16" x14ac:dyDescent="0.3">
      <c r="A3459" t="s">
        <v>2187</v>
      </c>
      <c r="B3459" s="1">
        <v>46086.262499999997</v>
      </c>
      <c r="C3459" t="s">
        <v>7</v>
      </c>
      <c r="D3459" t="s">
        <v>15</v>
      </c>
      <c r="E3459" t="s">
        <v>31</v>
      </c>
      <c r="F3459" t="s">
        <v>10</v>
      </c>
      <c r="G3459">
        <v>0.26250000000000001</v>
      </c>
      <c r="H3459" s="1">
        <v>46086</v>
      </c>
      <c r="I3459">
        <v>3</v>
      </c>
      <c r="J3459">
        <v>3</v>
      </c>
      <c r="K3459">
        <v>2</v>
      </c>
      <c r="L3459">
        <v>6</v>
      </c>
      <c r="M3459" t="s">
        <v>5071</v>
      </c>
      <c r="N3459" t="s">
        <v>5071</v>
      </c>
      <c r="O3459">
        <v>1</v>
      </c>
      <c r="P3459">
        <v>0</v>
      </c>
    </row>
    <row r="3460" spans="1:16" x14ac:dyDescent="0.3">
      <c r="A3460" t="s">
        <v>1091</v>
      </c>
      <c r="B3460" s="1">
        <v>46086.280555555553</v>
      </c>
      <c r="C3460" t="s">
        <v>7</v>
      </c>
      <c r="D3460" t="s">
        <v>15</v>
      </c>
      <c r="E3460" t="s">
        <v>19</v>
      </c>
      <c r="F3460" t="s">
        <v>20</v>
      </c>
      <c r="G3460">
        <v>0.28055555555555556</v>
      </c>
      <c r="H3460" s="1">
        <v>46086</v>
      </c>
      <c r="I3460">
        <v>3</v>
      </c>
      <c r="J3460">
        <v>3</v>
      </c>
      <c r="K3460">
        <v>2</v>
      </c>
      <c r="L3460">
        <v>6</v>
      </c>
      <c r="M3460" t="s">
        <v>5071</v>
      </c>
      <c r="N3460" t="s">
        <v>5071</v>
      </c>
      <c r="O3460">
        <v>1</v>
      </c>
      <c r="P3460">
        <v>0</v>
      </c>
    </row>
    <row r="3461" spans="1:16" x14ac:dyDescent="0.3">
      <c r="A3461" t="s">
        <v>1147</v>
      </c>
      <c r="B3461" s="1">
        <v>46086.303472222222</v>
      </c>
      <c r="C3461" t="s">
        <v>35</v>
      </c>
      <c r="D3461" t="s">
        <v>8</v>
      </c>
      <c r="E3461" t="s">
        <v>19</v>
      </c>
      <c r="F3461" t="s">
        <v>20</v>
      </c>
      <c r="G3461">
        <v>0.3034722222222222</v>
      </c>
      <c r="H3461" s="1">
        <v>46086</v>
      </c>
      <c r="I3461">
        <v>3</v>
      </c>
      <c r="J3461">
        <v>1</v>
      </c>
      <c r="K3461">
        <v>2</v>
      </c>
      <c r="L3461">
        <v>2</v>
      </c>
      <c r="M3461" t="s">
        <v>5069</v>
      </c>
      <c r="N3461" t="s">
        <v>5069</v>
      </c>
      <c r="O3461">
        <v>1</v>
      </c>
      <c r="P3461">
        <v>0</v>
      </c>
    </row>
    <row r="3462" spans="1:16" x14ac:dyDescent="0.3">
      <c r="A3462" t="s">
        <v>4621</v>
      </c>
      <c r="B3462" s="1">
        <v>46086.333333333336</v>
      </c>
      <c r="C3462" t="s">
        <v>47</v>
      </c>
      <c r="D3462" t="s">
        <v>18</v>
      </c>
      <c r="E3462" t="s">
        <v>9</v>
      </c>
      <c r="F3462" t="s">
        <v>20</v>
      </c>
      <c r="G3462">
        <v>0.33333333333333331</v>
      </c>
      <c r="H3462" s="1">
        <v>46086</v>
      </c>
      <c r="I3462">
        <v>3</v>
      </c>
      <c r="J3462">
        <v>1</v>
      </c>
      <c r="K3462">
        <v>2</v>
      </c>
      <c r="L3462">
        <v>2</v>
      </c>
      <c r="M3462" t="s">
        <v>5069</v>
      </c>
      <c r="N3462" t="s">
        <v>5069</v>
      </c>
      <c r="O3462">
        <v>1</v>
      </c>
      <c r="P3462">
        <v>0</v>
      </c>
    </row>
    <row r="3463" spans="1:16" x14ac:dyDescent="0.3">
      <c r="A3463" t="s">
        <v>3661</v>
      </c>
      <c r="B3463" s="1">
        <v>46086.341666666667</v>
      </c>
      <c r="C3463" t="s">
        <v>7</v>
      </c>
      <c r="D3463" t="s">
        <v>22</v>
      </c>
      <c r="E3463" t="s">
        <v>16</v>
      </c>
      <c r="F3463" t="s">
        <v>20</v>
      </c>
      <c r="G3463">
        <v>0.34166666666666667</v>
      </c>
      <c r="H3463" s="1">
        <v>46086</v>
      </c>
      <c r="I3463">
        <v>3</v>
      </c>
      <c r="J3463">
        <v>3</v>
      </c>
      <c r="K3463">
        <v>2</v>
      </c>
      <c r="L3463">
        <v>6</v>
      </c>
      <c r="M3463" t="s">
        <v>5071</v>
      </c>
      <c r="N3463" t="s">
        <v>5071</v>
      </c>
      <c r="O3463">
        <v>1</v>
      </c>
      <c r="P3463">
        <v>0</v>
      </c>
    </row>
    <row r="3464" spans="1:16" x14ac:dyDescent="0.3">
      <c r="A3464" t="s">
        <v>952</v>
      </c>
      <c r="B3464" s="1">
        <v>46086.374305555553</v>
      </c>
      <c r="C3464" t="s">
        <v>7</v>
      </c>
      <c r="D3464" t="s">
        <v>18</v>
      </c>
      <c r="E3464" t="s">
        <v>19</v>
      </c>
      <c r="F3464" t="s">
        <v>10</v>
      </c>
      <c r="G3464">
        <v>0.37430555555555556</v>
      </c>
      <c r="H3464" s="1">
        <v>46086</v>
      </c>
      <c r="I3464">
        <v>3</v>
      </c>
      <c r="J3464">
        <v>3</v>
      </c>
      <c r="K3464">
        <v>2</v>
      </c>
      <c r="L3464">
        <v>6</v>
      </c>
      <c r="M3464" t="s">
        <v>5071</v>
      </c>
      <c r="N3464" t="s">
        <v>5071</v>
      </c>
      <c r="O3464">
        <v>1</v>
      </c>
      <c r="P3464">
        <v>0</v>
      </c>
    </row>
    <row r="3465" spans="1:16" x14ac:dyDescent="0.3">
      <c r="A3465" t="s">
        <v>4843</v>
      </c>
      <c r="B3465" s="1">
        <v>46086.419444444444</v>
      </c>
      <c r="C3465" t="s">
        <v>7</v>
      </c>
      <c r="D3465" t="s">
        <v>22</v>
      </c>
      <c r="E3465" t="s">
        <v>19</v>
      </c>
      <c r="F3465" t="s">
        <v>13</v>
      </c>
      <c r="G3465">
        <v>0.41944444444444445</v>
      </c>
      <c r="H3465" s="1">
        <v>46086</v>
      </c>
      <c r="I3465">
        <v>3</v>
      </c>
      <c r="J3465">
        <v>3</v>
      </c>
      <c r="K3465">
        <v>1</v>
      </c>
      <c r="L3465">
        <v>3</v>
      </c>
      <c r="M3465" t="s">
        <v>5069</v>
      </c>
      <c r="N3465" t="s">
        <v>5069</v>
      </c>
      <c r="O3465">
        <v>1</v>
      </c>
      <c r="P3465">
        <v>0</v>
      </c>
    </row>
    <row r="3466" spans="1:16" x14ac:dyDescent="0.3">
      <c r="A3466" t="s">
        <v>4879</v>
      </c>
      <c r="B3466" s="1">
        <v>46086.444444444445</v>
      </c>
      <c r="C3466" t="s">
        <v>12</v>
      </c>
      <c r="D3466" t="s">
        <v>22</v>
      </c>
      <c r="E3466" t="s">
        <v>31</v>
      </c>
      <c r="F3466" t="s">
        <v>10</v>
      </c>
      <c r="G3466">
        <v>0.44444444444444442</v>
      </c>
      <c r="H3466" s="1">
        <v>46086</v>
      </c>
      <c r="I3466">
        <v>3</v>
      </c>
      <c r="J3466">
        <v>1</v>
      </c>
      <c r="K3466">
        <v>2</v>
      </c>
      <c r="L3466">
        <v>2</v>
      </c>
      <c r="M3466" t="s">
        <v>5069</v>
      </c>
      <c r="N3466" t="s">
        <v>5069</v>
      </c>
      <c r="O3466">
        <v>1</v>
      </c>
      <c r="P3466">
        <v>0</v>
      </c>
    </row>
    <row r="3467" spans="1:16" x14ac:dyDescent="0.3">
      <c r="A3467" t="s">
        <v>1646</v>
      </c>
      <c r="B3467" s="1">
        <v>46086.447222222225</v>
      </c>
      <c r="C3467" t="s">
        <v>47</v>
      </c>
      <c r="D3467" t="s">
        <v>15</v>
      </c>
      <c r="E3467" t="s">
        <v>31</v>
      </c>
      <c r="F3467" t="s">
        <v>33</v>
      </c>
      <c r="G3467">
        <v>0.44722222222222224</v>
      </c>
      <c r="H3467" s="1">
        <v>46086</v>
      </c>
      <c r="I3467">
        <v>3</v>
      </c>
      <c r="J3467">
        <v>1</v>
      </c>
      <c r="K3467">
        <v>4</v>
      </c>
      <c r="L3467">
        <v>4</v>
      </c>
      <c r="M3467" t="s">
        <v>5069</v>
      </c>
      <c r="N3467" t="s">
        <v>5069</v>
      </c>
      <c r="O3467">
        <v>1</v>
      </c>
      <c r="P3467">
        <v>1</v>
      </c>
    </row>
    <row r="3468" spans="1:16" x14ac:dyDescent="0.3">
      <c r="A3468" t="s">
        <v>2159</v>
      </c>
      <c r="B3468" s="1">
        <v>46086.457638888889</v>
      </c>
      <c r="C3468" t="s">
        <v>7</v>
      </c>
      <c r="D3468" t="s">
        <v>15</v>
      </c>
      <c r="E3468" t="s">
        <v>19</v>
      </c>
      <c r="F3468" t="s">
        <v>20</v>
      </c>
      <c r="G3468">
        <v>0.45763888888888887</v>
      </c>
      <c r="H3468" s="1">
        <v>46086</v>
      </c>
      <c r="I3468">
        <v>3</v>
      </c>
      <c r="J3468">
        <v>3</v>
      </c>
      <c r="K3468">
        <v>2</v>
      </c>
      <c r="L3468">
        <v>6</v>
      </c>
      <c r="M3468" t="s">
        <v>5071</v>
      </c>
      <c r="N3468" t="s">
        <v>5071</v>
      </c>
      <c r="O3468">
        <v>1</v>
      </c>
      <c r="P3468">
        <v>0</v>
      </c>
    </row>
    <row r="3469" spans="1:16" x14ac:dyDescent="0.3">
      <c r="A3469" t="s">
        <v>1569</v>
      </c>
      <c r="B3469" s="1">
        <v>46086.467361111114</v>
      </c>
      <c r="C3469" t="s">
        <v>7</v>
      </c>
      <c r="D3469" t="s">
        <v>15</v>
      </c>
      <c r="E3469" t="s">
        <v>19</v>
      </c>
      <c r="F3469" t="s">
        <v>10</v>
      </c>
      <c r="G3469">
        <v>0.46736111111111112</v>
      </c>
      <c r="H3469" s="1">
        <v>46086</v>
      </c>
      <c r="I3469">
        <v>3</v>
      </c>
      <c r="J3469">
        <v>3</v>
      </c>
      <c r="K3469">
        <v>2</v>
      </c>
      <c r="L3469">
        <v>6</v>
      </c>
      <c r="M3469" t="s">
        <v>5071</v>
      </c>
      <c r="N3469" t="s">
        <v>5071</v>
      </c>
      <c r="O3469">
        <v>1</v>
      </c>
      <c r="P3469">
        <v>0</v>
      </c>
    </row>
    <row r="3470" spans="1:16" x14ac:dyDescent="0.3">
      <c r="A3470" t="s">
        <v>2433</v>
      </c>
      <c r="B3470" s="1">
        <v>46086.479861111111</v>
      </c>
      <c r="C3470" t="s">
        <v>26</v>
      </c>
      <c r="D3470" t="s">
        <v>22</v>
      </c>
      <c r="E3470" t="s">
        <v>9</v>
      </c>
      <c r="F3470" t="s">
        <v>20</v>
      </c>
      <c r="G3470">
        <v>0.47986111111111113</v>
      </c>
      <c r="H3470" s="1">
        <v>46086</v>
      </c>
      <c r="I3470">
        <v>3</v>
      </c>
      <c r="J3470">
        <v>3</v>
      </c>
      <c r="K3470">
        <v>2</v>
      </c>
      <c r="L3470">
        <v>6</v>
      </c>
      <c r="M3470" t="s">
        <v>5071</v>
      </c>
      <c r="N3470" t="s">
        <v>5071</v>
      </c>
      <c r="O3470">
        <v>1</v>
      </c>
      <c r="P3470">
        <v>0</v>
      </c>
    </row>
    <row r="3471" spans="1:16" x14ac:dyDescent="0.3">
      <c r="A3471" t="s">
        <v>4349</v>
      </c>
      <c r="B3471" s="1">
        <v>46086.489583333336</v>
      </c>
      <c r="C3471" t="s">
        <v>7</v>
      </c>
      <c r="D3471" t="s">
        <v>15</v>
      </c>
      <c r="E3471" t="s">
        <v>19</v>
      </c>
      <c r="F3471" t="s">
        <v>53</v>
      </c>
      <c r="G3471">
        <v>0.48958333333333331</v>
      </c>
      <c r="H3471" s="1">
        <v>46086</v>
      </c>
      <c r="I3471">
        <v>3</v>
      </c>
      <c r="J3471">
        <v>3</v>
      </c>
      <c r="K3471">
        <v>5</v>
      </c>
      <c r="L3471">
        <v>15</v>
      </c>
      <c r="M3471" t="s">
        <v>5073</v>
      </c>
      <c r="N3471" t="s">
        <v>5073</v>
      </c>
      <c r="O3471">
        <v>1</v>
      </c>
      <c r="P3471">
        <v>1</v>
      </c>
    </row>
    <row r="3472" spans="1:16" x14ac:dyDescent="0.3">
      <c r="A3472" t="s">
        <v>1864</v>
      </c>
      <c r="B3472" s="1">
        <v>46086.517361111109</v>
      </c>
      <c r="C3472" t="s">
        <v>40</v>
      </c>
      <c r="D3472" t="s">
        <v>8</v>
      </c>
      <c r="E3472" t="s">
        <v>16</v>
      </c>
      <c r="F3472" t="s">
        <v>10</v>
      </c>
      <c r="G3472">
        <v>0.51736111111111116</v>
      </c>
      <c r="H3472" s="1">
        <v>46086</v>
      </c>
      <c r="I3472">
        <v>3</v>
      </c>
      <c r="J3472">
        <v>5</v>
      </c>
      <c r="K3472">
        <v>2</v>
      </c>
      <c r="L3472">
        <v>10</v>
      </c>
      <c r="M3472" t="s">
        <v>5071</v>
      </c>
      <c r="N3472" t="s">
        <v>5071</v>
      </c>
      <c r="O3472">
        <v>1</v>
      </c>
      <c r="P3472">
        <v>0</v>
      </c>
    </row>
    <row r="3473" spans="1:16" x14ac:dyDescent="0.3">
      <c r="A3473" t="s">
        <v>216</v>
      </c>
      <c r="B3473" s="1">
        <v>46086.522222222222</v>
      </c>
      <c r="C3473" t="s">
        <v>40</v>
      </c>
      <c r="D3473" t="s">
        <v>15</v>
      </c>
      <c r="E3473" t="s">
        <v>16</v>
      </c>
      <c r="F3473" t="s">
        <v>20</v>
      </c>
      <c r="G3473">
        <v>0.52222222222222225</v>
      </c>
      <c r="H3473" s="1">
        <v>46086</v>
      </c>
      <c r="I3473">
        <v>3</v>
      </c>
      <c r="J3473">
        <v>5</v>
      </c>
      <c r="K3473">
        <v>2</v>
      </c>
      <c r="L3473">
        <v>10</v>
      </c>
      <c r="M3473" t="s">
        <v>5071</v>
      </c>
      <c r="N3473" t="s">
        <v>5071</v>
      </c>
      <c r="O3473">
        <v>1</v>
      </c>
      <c r="P3473">
        <v>0</v>
      </c>
    </row>
    <row r="3474" spans="1:16" x14ac:dyDescent="0.3">
      <c r="A3474" t="s">
        <v>3874</v>
      </c>
      <c r="B3474" s="1">
        <v>46086.53125</v>
      </c>
      <c r="C3474" t="s">
        <v>40</v>
      </c>
      <c r="D3474" t="s">
        <v>22</v>
      </c>
      <c r="E3474" t="s">
        <v>16</v>
      </c>
      <c r="F3474" t="s">
        <v>10</v>
      </c>
      <c r="G3474">
        <v>0.53125</v>
      </c>
      <c r="H3474" s="1">
        <v>46086</v>
      </c>
      <c r="I3474">
        <v>3</v>
      </c>
      <c r="J3474">
        <v>5</v>
      </c>
      <c r="K3474">
        <v>2</v>
      </c>
      <c r="L3474">
        <v>10</v>
      </c>
      <c r="M3474" t="s">
        <v>5071</v>
      </c>
      <c r="N3474" t="s">
        <v>5071</v>
      </c>
      <c r="O3474">
        <v>1</v>
      </c>
      <c r="P3474">
        <v>0</v>
      </c>
    </row>
    <row r="3475" spans="1:16" x14ac:dyDescent="0.3">
      <c r="A3475" t="s">
        <v>245</v>
      </c>
      <c r="B3475" s="1">
        <v>46086.537499999999</v>
      </c>
      <c r="C3475" t="s">
        <v>35</v>
      </c>
      <c r="D3475" t="s">
        <v>18</v>
      </c>
      <c r="E3475" t="s">
        <v>31</v>
      </c>
      <c r="F3475" t="s">
        <v>20</v>
      </c>
      <c r="G3475">
        <v>0.53749999999999998</v>
      </c>
      <c r="H3475" s="1">
        <v>46086</v>
      </c>
      <c r="I3475">
        <v>3</v>
      </c>
      <c r="J3475">
        <v>1</v>
      </c>
      <c r="K3475">
        <v>2</v>
      </c>
      <c r="L3475">
        <v>2</v>
      </c>
      <c r="M3475" t="s">
        <v>5069</v>
      </c>
      <c r="N3475" t="s">
        <v>5069</v>
      </c>
      <c r="O3475">
        <v>1</v>
      </c>
      <c r="P3475">
        <v>0</v>
      </c>
    </row>
    <row r="3476" spans="1:16" x14ac:dyDescent="0.3">
      <c r="A3476" t="s">
        <v>1558</v>
      </c>
      <c r="B3476" s="1">
        <v>46086.561111111114</v>
      </c>
      <c r="C3476" t="s">
        <v>26</v>
      </c>
      <c r="D3476" t="s">
        <v>8</v>
      </c>
      <c r="E3476" t="s">
        <v>9</v>
      </c>
      <c r="F3476" t="s">
        <v>20</v>
      </c>
      <c r="G3476">
        <v>0.56111111111111112</v>
      </c>
      <c r="H3476" s="1">
        <v>46086</v>
      </c>
      <c r="I3476">
        <v>3</v>
      </c>
      <c r="J3476">
        <v>3</v>
      </c>
      <c r="K3476">
        <v>2</v>
      </c>
      <c r="L3476">
        <v>6</v>
      </c>
      <c r="M3476" t="s">
        <v>5071</v>
      </c>
      <c r="N3476" t="s">
        <v>5071</v>
      </c>
      <c r="O3476">
        <v>1</v>
      </c>
      <c r="P3476">
        <v>0</v>
      </c>
    </row>
    <row r="3477" spans="1:16" x14ac:dyDescent="0.3">
      <c r="A3477" t="s">
        <v>263</v>
      </c>
      <c r="B3477" s="1">
        <v>46086.575694444444</v>
      </c>
      <c r="C3477" t="s">
        <v>7</v>
      </c>
      <c r="D3477" t="s">
        <v>15</v>
      </c>
      <c r="E3477" t="s">
        <v>19</v>
      </c>
      <c r="F3477" t="s">
        <v>10</v>
      </c>
      <c r="G3477">
        <v>0.5756944444444444</v>
      </c>
      <c r="H3477" s="1">
        <v>46086</v>
      </c>
      <c r="I3477">
        <v>3</v>
      </c>
      <c r="J3477">
        <v>3</v>
      </c>
      <c r="K3477">
        <v>2</v>
      </c>
      <c r="L3477">
        <v>6</v>
      </c>
      <c r="M3477" t="s">
        <v>5071</v>
      </c>
      <c r="N3477" t="s">
        <v>5071</v>
      </c>
      <c r="O3477">
        <v>1</v>
      </c>
      <c r="P3477">
        <v>0</v>
      </c>
    </row>
    <row r="3478" spans="1:16" x14ac:dyDescent="0.3">
      <c r="A3478" t="s">
        <v>17</v>
      </c>
      <c r="B3478" s="1">
        <v>46086.590277777781</v>
      </c>
      <c r="C3478" t="s">
        <v>7</v>
      </c>
      <c r="D3478" t="s">
        <v>18</v>
      </c>
      <c r="E3478" t="s">
        <v>19</v>
      </c>
      <c r="F3478" t="s">
        <v>20</v>
      </c>
      <c r="G3478">
        <v>0.59027777777777779</v>
      </c>
      <c r="H3478" s="1">
        <v>46086</v>
      </c>
      <c r="I3478">
        <v>3</v>
      </c>
      <c r="J3478">
        <v>3</v>
      </c>
      <c r="K3478">
        <v>2</v>
      </c>
      <c r="L3478">
        <v>6</v>
      </c>
      <c r="M3478" t="s">
        <v>5071</v>
      </c>
      <c r="N3478" t="s">
        <v>5071</v>
      </c>
      <c r="O3478">
        <v>1</v>
      </c>
      <c r="P3478">
        <v>0</v>
      </c>
    </row>
    <row r="3479" spans="1:16" x14ac:dyDescent="0.3">
      <c r="A3479" t="s">
        <v>3633</v>
      </c>
      <c r="B3479" s="1">
        <v>46086.611805555556</v>
      </c>
      <c r="C3479" t="s">
        <v>7</v>
      </c>
      <c r="D3479" t="s">
        <v>18</v>
      </c>
      <c r="E3479" t="s">
        <v>19</v>
      </c>
      <c r="F3479" t="s">
        <v>10</v>
      </c>
      <c r="G3479">
        <v>0.6118055555555556</v>
      </c>
      <c r="H3479" s="1">
        <v>46086</v>
      </c>
      <c r="I3479">
        <v>3</v>
      </c>
      <c r="J3479">
        <v>3</v>
      </c>
      <c r="K3479">
        <v>2</v>
      </c>
      <c r="L3479">
        <v>6</v>
      </c>
      <c r="M3479" t="s">
        <v>5071</v>
      </c>
      <c r="N3479" t="s">
        <v>5071</v>
      </c>
      <c r="O3479">
        <v>1</v>
      </c>
      <c r="P3479">
        <v>0</v>
      </c>
    </row>
    <row r="3480" spans="1:16" x14ac:dyDescent="0.3">
      <c r="A3480" t="s">
        <v>786</v>
      </c>
      <c r="B3480" s="1">
        <v>46086.613194444442</v>
      </c>
      <c r="C3480" t="s">
        <v>7</v>
      </c>
      <c r="D3480" t="s">
        <v>22</v>
      </c>
      <c r="E3480" t="s">
        <v>19</v>
      </c>
      <c r="F3480" t="s">
        <v>20</v>
      </c>
      <c r="G3480">
        <v>0.61319444444444449</v>
      </c>
      <c r="H3480" s="1">
        <v>46086</v>
      </c>
      <c r="I3480">
        <v>3</v>
      </c>
      <c r="J3480">
        <v>3</v>
      </c>
      <c r="K3480">
        <v>2</v>
      </c>
      <c r="L3480">
        <v>6</v>
      </c>
      <c r="M3480" t="s">
        <v>5071</v>
      </c>
      <c r="N3480" t="s">
        <v>5071</v>
      </c>
      <c r="O3480">
        <v>1</v>
      </c>
      <c r="P3480">
        <v>0</v>
      </c>
    </row>
    <row r="3481" spans="1:16" x14ac:dyDescent="0.3">
      <c r="A3481" t="s">
        <v>3699</v>
      </c>
      <c r="B3481" s="1">
        <v>46086.673611111109</v>
      </c>
      <c r="C3481" t="s">
        <v>7</v>
      </c>
      <c r="D3481" t="s">
        <v>15</v>
      </c>
      <c r="E3481" t="s">
        <v>19</v>
      </c>
      <c r="F3481" t="s">
        <v>33</v>
      </c>
      <c r="G3481">
        <v>0.67361111111111116</v>
      </c>
      <c r="H3481" s="1">
        <v>46086</v>
      </c>
      <c r="I3481">
        <v>3</v>
      </c>
      <c r="J3481">
        <v>3</v>
      </c>
      <c r="K3481">
        <v>4</v>
      </c>
      <c r="L3481">
        <v>12</v>
      </c>
      <c r="M3481" t="s">
        <v>5073</v>
      </c>
      <c r="N3481" t="s">
        <v>5073</v>
      </c>
      <c r="O3481">
        <v>1</v>
      </c>
      <c r="P3481">
        <v>1</v>
      </c>
    </row>
    <row r="3482" spans="1:16" x14ac:dyDescent="0.3">
      <c r="A3482" t="s">
        <v>2906</v>
      </c>
      <c r="B3482" s="1">
        <v>46086.696527777778</v>
      </c>
      <c r="C3482" t="s">
        <v>26</v>
      </c>
      <c r="D3482" t="s">
        <v>8</v>
      </c>
      <c r="E3482" t="s">
        <v>9</v>
      </c>
      <c r="F3482" t="s">
        <v>13</v>
      </c>
      <c r="G3482">
        <v>0.69652777777777775</v>
      </c>
      <c r="H3482" s="1">
        <v>46086</v>
      </c>
      <c r="I3482">
        <v>3</v>
      </c>
      <c r="J3482">
        <v>3</v>
      </c>
      <c r="K3482">
        <v>1</v>
      </c>
      <c r="L3482">
        <v>3</v>
      </c>
      <c r="M3482" t="s">
        <v>5069</v>
      </c>
      <c r="N3482" t="s">
        <v>5069</v>
      </c>
      <c r="O3482">
        <v>1</v>
      </c>
      <c r="P3482">
        <v>0</v>
      </c>
    </row>
    <row r="3483" spans="1:16" x14ac:dyDescent="0.3">
      <c r="A3483" t="s">
        <v>3214</v>
      </c>
      <c r="B3483" s="1">
        <v>46086.699305555558</v>
      </c>
      <c r="C3483" t="s">
        <v>7</v>
      </c>
      <c r="D3483" t="s">
        <v>22</v>
      </c>
      <c r="E3483" t="s">
        <v>19</v>
      </c>
      <c r="F3483" t="s">
        <v>10</v>
      </c>
      <c r="G3483">
        <v>0.69930555555555551</v>
      </c>
      <c r="H3483" s="1">
        <v>46086</v>
      </c>
      <c r="I3483">
        <v>3</v>
      </c>
      <c r="J3483">
        <v>3</v>
      </c>
      <c r="K3483">
        <v>2</v>
      </c>
      <c r="L3483">
        <v>6</v>
      </c>
      <c r="M3483" t="s">
        <v>5071</v>
      </c>
      <c r="N3483" t="s">
        <v>5071</v>
      </c>
      <c r="O3483">
        <v>1</v>
      </c>
      <c r="P3483">
        <v>0</v>
      </c>
    </row>
    <row r="3484" spans="1:16" x14ac:dyDescent="0.3">
      <c r="A3484" t="s">
        <v>3375</v>
      </c>
      <c r="B3484" s="1">
        <v>46086.70208333333</v>
      </c>
      <c r="C3484" t="s">
        <v>7</v>
      </c>
      <c r="D3484" t="s">
        <v>8</v>
      </c>
      <c r="E3484" t="s">
        <v>19</v>
      </c>
      <c r="F3484" t="s">
        <v>20</v>
      </c>
      <c r="G3484">
        <v>0.70208333333333328</v>
      </c>
      <c r="H3484" s="1">
        <v>46086</v>
      </c>
      <c r="I3484">
        <v>3</v>
      </c>
      <c r="J3484">
        <v>3</v>
      </c>
      <c r="K3484">
        <v>2</v>
      </c>
      <c r="L3484">
        <v>6</v>
      </c>
      <c r="M3484" t="s">
        <v>5071</v>
      </c>
      <c r="N3484" t="s">
        <v>5071</v>
      </c>
      <c r="O3484">
        <v>1</v>
      </c>
      <c r="P3484">
        <v>0</v>
      </c>
    </row>
    <row r="3485" spans="1:16" x14ac:dyDescent="0.3">
      <c r="A3485" t="s">
        <v>4885</v>
      </c>
      <c r="B3485" s="1">
        <v>46086.722222222219</v>
      </c>
      <c r="C3485" t="s">
        <v>7</v>
      </c>
      <c r="D3485" t="s">
        <v>18</v>
      </c>
      <c r="E3485" t="s">
        <v>19</v>
      </c>
      <c r="F3485" t="s">
        <v>33</v>
      </c>
      <c r="G3485">
        <v>0.72222222222222221</v>
      </c>
      <c r="H3485" s="1">
        <v>46086</v>
      </c>
      <c r="I3485">
        <v>3</v>
      </c>
      <c r="J3485">
        <v>3</v>
      </c>
      <c r="K3485">
        <v>4</v>
      </c>
      <c r="L3485">
        <v>12</v>
      </c>
      <c r="M3485" t="s">
        <v>5073</v>
      </c>
      <c r="N3485" t="s">
        <v>5073</v>
      </c>
      <c r="O3485">
        <v>1</v>
      </c>
      <c r="P3485">
        <v>1</v>
      </c>
    </row>
    <row r="3486" spans="1:16" x14ac:dyDescent="0.3">
      <c r="A3486" t="s">
        <v>279</v>
      </c>
      <c r="B3486" s="1">
        <v>46086.769444444442</v>
      </c>
      <c r="C3486" t="s">
        <v>7</v>
      </c>
      <c r="D3486" t="s">
        <v>22</v>
      </c>
      <c r="E3486" t="s">
        <v>19</v>
      </c>
      <c r="F3486" t="s">
        <v>20</v>
      </c>
      <c r="G3486">
        <v>0.76944444444444449</v>
      </c>
      <c r="H3486" s="1">
        <v>46086</v>
      </c>
      <c r="I3486">
        <v>3</v>
      </c>
      <c r="J3486">
        <v>3</v>
      </c>
      <c r="K3486">
        <v>2</v>
      </c>
      <c r="L3486">
        <v>6</v>
      </c>
      <c r="M3486" t="s">
        <v>5071</v>
      </c>
      <c r="N3486" t="s">
        <v>5071</v>
      </c>
      <c r="O3486">
        <v>1</v>
      </c>
      <c r="P3486">
        <v>0</v>
      </c>
    </row>
    <row r="3487" spans="1:16" x14ac:dyDescent="0.3">
      <c r="A3487" t="s">
        <v>1945</v>
      </c>
      <c r="B3487" s="1">
        <v>46086.775694444441</v>
      </c>
      <c r="C3487" t="s">
        <v>7</v>
      </c>
      <c r="D3487" t="s">
        <v>22</v>
      </c>
      <c r="E3487" t="s">
        <v>19</v>
      </c>
      <c r="F3487" t="s">
        <v>20</v>
      </c>
      <c r="G3487">
        <v>0.77569444444444446</v>
      </c>
      <c r="H3487" s="1">
        <v>46086</v>
      </c>
      <c r="I3487">
        <v>3</v>
      </c>
      <c r="J3487">
        <v>3</v>
      </c>
      <c r="K3487">
        <v>2</v>
      </c>
      <c r="L3487">
        <v>6</v>
      </c>
      <c r="M3487" t="s">
        <v>5071</v>
      </c>
      <c r="N3487" t="s">
        <v>5071</v>
      </c>
      <c r="O3487">
        <v>1</v>
      </c>
      <c r="P3487">
        <v>0</v>
      </c>
    </row>
    <row r="3488" spans="1:16" x14ac:dyDescent="0.3">
      <c r="A3488" t="s">
        <v>4048</v>
      </c>
      <c r="B3488" s="1">
        <v>46086.776388888888</v>
      </c>
      <c r="C3488" t="s">
        <v>26</v>
      </c>
      <c r="D3488" t="s">
        <v>15</v>
      </c>
      <c r="E3488" t="s">
        <v>9</v>
      </c>
      <c r="F3488" t="s">
        <v>10</v>
      </c>
      <c r="G3488">
        <v>0.77638888888888891</v>
      </c>
      <c r="H3488" s="1">
        <v>46086</v>
      </c>
      <c r="I3488">
        <v>3</v>
      </c>
      <c r="J3488">
        <v>3</v>
      </c>
      <c r="K3488">
        <v>2</v>
      </c>
      <c r="L3488">
        <v>6</v>
      </c>
      <c r="M3488" t="s">
        <v>5071</v>
      </c>
      <c r="N3488" t="s">
        <v>5071</v>
      </c>
      <c r="O3488">
        <v>1</v>
      </c>
      <c r="P3488">
        <v>0</v>
      </c>
    </row>
    <row r="3489" spans="1:16" x14ac:dyDescent="0.3">
      <c r="A3489" t="s">
        <v>4282</v>
      </c>
      <c r="B3489" s="1">
        <v>46086.820833333331</v>
      </c>
      <c r="C3489" t="s">
        <v>47</v>
      </c>
      <c r="D3489" t="s">
        <v>22</v>
      </c>
      <c r="E3489" t="s">
        <v>31</v>
      </c>
      <c r="F3489" t="s">
        <v>10</v>
      </c>
      <c r="G3489">
        <v>0.8208333333333333</v>
      </c>
      <c r="H3489" s="1">
        <v>46086</v>
      </c>
      <c r="I3489">
        <v>3</v>
      </c>
      <c r="J3489">
        <v>1</v>
      </c>
      <c r="K3489">
        <v>2</v>
      </c>
      <c r="L3489">
        <v>2</v>
      </c>
      <c r="M3489" t="s">
        <v>5069</v>
      </c>
      <c r="N3489" t="s">
        <v>5069</v>
      </c>
      <c r="O3489">
        <v>1</v>
      </c>
      <c r="P3489">
        <v>0</v>
      </c>
    </row>
    <row r="3490" spans="1:16" x14ac:dyDescent="0.3">
      <c r="A3490" t="s">
        <v>1593</v>
      </c>
      <c r="B3490" s="1">
        <v>46086.822222222225</v>
      </c>
      <c r="C3490" t="s">
        <v>47</v>
      </c>
      <c r="D3490" t="s">
        <v>22</v>
      </c>
      <c r="E3490" t="s">
        <v>9</v>
      </c>
      <c r="F3490" t="s">
        <v>10</v>
      </c>
      <c r="G3490">
        <v>0.82222222222222219</v>
      </c>
      <c r="H3490" s="1">
        <v>46086</v>
      </c>
      <c r="I3490">
        <v>3</v>
      </c>
      <c r="J3490">
        <v>1</v>
      </c>
      <c r="K3490">
        <v>2</v>
      </c>
      <c r="L3490">
        <v>2</v>
      </c>
      <c r="M3490" t="s">
        <v>5069</v>
      </c>
      <c r="N3490" t="s">
        <v>5069</v>
      </c>
      <c r="O3490">
        <v>1</v>
      </c>
      <c r="P3490">
        <v>0</v>
      </c>
    </row>
    <row r="3491" spans="1:16" x14ac:dyDescent="0.3">
      <c r="A3491" t="s">
        <v>300</v>
      </c>
      <c r="B3491" s="1">
        <v>46086.849305555559</v>
      </c>
      <c r="C3491" t="s">
        <v>40</v>
      </c>
      <c r="D3491" t="s">
        <v>18</v>
      </c>
      <c r="E3491" t="s">
        <v>16</v>
      </c>
      <c r="F3491" t="s">
        <v>10</v>
      </c>
      <c r="G3491">
        <v>0.84930555555555554</v>
      </c>
      <c r="H3491" s="1">
        <v>46086</v>
      </c>
      <c r="I3491">
        <v>3</v>
      </c>
      <c r="J3491">
        <v>5</v>
      </c>
      <c r="K3491">
        <v>2</v>
      </c>
      <c r="L3491">
        <v>10</v>
      </c>
      <c r="M3491" t="s">
        <v>5071</v>
      </c>
      <c r="N3491" t="s">
        <v>5071</v>
      </c>
      <c r="O3491">
        <v>1</v>
      </c>
      <c r="P3491">
        <v>0</v>
      </c>
    </row>
    <row r="3492" spans="1:16" x14ac:dyDescent="0.3">
      <c r="A3492" t="s">
        <v>3035</v>
      </c>
      <c r="B3492" s="1">
        <v>46086.861805555556</v>
      </c>
      <c r="C3492" t="s">
        <v>47</v>
      </c>
      <c r="D3492" t="s">
        <v>15</v>
      </c>
      <c r="E3492" t="s">
        <v>19</v>
      </c>
      <c r="F3492" t="s">
        <v>13</v>
      </c>
      <c r="G3492">
        <v>0.8618055555555556</v>
      </c>
      <c r="H3492" s="1">
        <v>46086</v>
      </c>
      <c r="I3492">
        <v>3</v>
      </c>
      <c r="J3492">
        <v>1</v>
      </c>
      <c r="K3492">
        <v>1</v>
      </c>
      <c r="L3492">
        <v>1</v>
      </c>
      <c r="M3492" t="s">
        <v>5069</v>
      </c>
      <c r="N3492" t="s">
        <v>5069</v>
      </c>
      <c r="O3492">
        <v>1</v>
      </c>
      <c r="P3492">
        <v>0</v>
      </c>
    </row>
    <row r="3493" spans="1:16" x14ac:dyDescent="0.3">
      <c r="A3493" t="s">
        <v>3427</v>
      </c>
      <c r="B3493" s="1">
        <v>46086.864583333336</v>
      </c>
      <c r="C3493" t="s">
        <v>35</v>
      </c>
      <c r="D3493" t="s">
        <v>8</v>
      </c>
      <c r="E3493" t="s">
        <v>31</v>
      </c>
      <c r="F3493" t="s">
        <v>20</v>
      </c>
      <c r="G3493">
        <v>0.86458333333333337</v>
      </c>
      <c r="H3493" s="1">
        <v>46086</v>
      </c>
      <c r="I3493">
        <v>3</v>
      </c>
      <c r="J3493">
        <v>1</v>
      </c>
      <c r="K3493">
        <v>2</v>
      </c>
      <c r="L3493">
        <v>2</v>
      </c>
      <c r="M3493" t="s">
        <v>5069</v>
      </c>
      <c r="N3493" t="s">
        <v>5069</v>
      </c>
      <c r="O3493">
        <v>1</v>
      </c>
      <c r="P3493">
        <v>0</v>
      </c>
    </row>
    <row r="3494" spans="1:16" x14ac:dyDescent="0.3">
      <c r="A3494" t="s">
        <v>3624</v>
      </c>
      <c r="B3494" s="1">
        <v>46086.868055555555</v>
      </c>
      <c r="C3494" t="s">
        <v>47</v>
      </c>
      <c r="D3494" t="s">
        <v>22</v>
      </c>
      <c r="E3494" t="s">
        <v>16</v>
      </c>
      <c r="F3494" t="s">
        <v>13</v>
      </c>
      <c r="G3494">
        <v>0.86805555555555558</v>
      </c>
      <c r="H3494" s="1">
        <v>46086</v>
      </c>
      <c r="I3494">
        <v>3</v>
      </c>
      <c r="J3494">
        <v>1</v>
      </c>
      <c r="K3494">
        <v>1</v>
      </c>
      <c r="L3494">
        <v>1</v>
      </c>
      <c r="M3494" t="s">
        <v>5069</v>
      </c>
      <c r="N3494" t="s">
        <v>5069</v>
      </c>
      <c r="O3494">
        <v>1</v>
      </c>
      <c r="P3494">
        <v>0</v>
      </c>
    </row>
    <row r="3495" spans="1:16" x14ac:dyDescent="0.3">
      <c r="A3495" t="s">
        <v>1245</v>
      </c>
      <c r="B3495" s="1">
        <v>46086.873611111114</v>
      </c>
      <c r="C3495" t="s">
        <v>35</v>
      </c>
      <c r="D3495" t="s">
        <v>22</v>
      </c>
      <c r="E3495" t="s">
        <v>9</v>
      </c>
      <c r="F3495" t="s">
        <v>13</v>
      </c>
      <c r="G3495">
        <v>0.87361111111111112</v>
      </c>
      <c r="H3495" s="1">
        <v>46086</v>
      </c>
      <c r="I3495">
        <v>3</v>
      </c>
      <c r="J3495">
        <v>1</v>
      </c>
      <c r="K3495">
        <v>1</v>
      </c>
      <c r="L3495">
        <v>1</v>
      </c>
      <c r="M3495" t="s">
        <v>5069</v>
      </c>
      <c r="N3495" t="s">
        <v>5069</v>
      </c>
      <c r="O3495">
        <v>1</v>
      </c>
      <c r="P3495">
        <v>0</v>
      </c>
    </row>
    <row r="3496" spans="1:16" x14ac:dyDescent="0.3">
      <c r="A3496" t="s">
        <v>1385</v>
      </c>
      <c r="B3496" s="1">
        <v>46086.908333333333</v>
      </c>
      <c r="C3496" t="s">
        <v>12</v>
      </c>
      <c r="D3496" t="s">
        <v>18</v>
      </c>
      <c r="E3496" t="s">
        <v>19</v>
      </c>
      <c r="F3496" t="s">
        <v>33</v>
      </c>
      <c r="G3496">
        <v>0.90833333333333333</v>
      </c>
      <c r="H3496" s="1">
        <v>46086</v>
      </c>
      <c r="I3496">
        <v>3</v>
      </c>
      <c r="J3496">
        <v>1</v>
      </c>
      <c r="K3496">
        <v>4</v>
      </c>
      <c r="L3496">
        <v>4</v>
      </c>
      <c r="M3496" t="s">
        <v>5069</v>
      </c>
      <c r="N3496" t="s">
        <v>5069</v>
      </c>
      <c r="O3496">
        <v>1</v>
      </c>
      <c r="P3496">
        <v>1</v>
      </c>
    </row>
    <row r="3497" spans="1:16" x14ac:dyDescent="0.3">
      <c r="A3497" t="s">
        <v>2286</v>
      </c>
      <c r="B3497" s="1">
        <v>46086.925694444442</v>
      </c>
      <c r="C3497" t="s">
        <v>47</v>
      </c>
      <c r="D3497" t="s">
        <v>22</v>
      </c>
      <c r="E3497" t="s">
        <v>16</v>
      </c>
      <c r="F3497" t="s">
        <v>10</v>
      </c>
      <c r="G3497">
        <v>0.92569444444444449</v>
      </c>
      <c r="H3497" s="1">
        <v>46086</v>
      </c>
      <c r="I3497">
        <v>3</v>
      </c>
      <c r="J3497">
        <v>1</v>
      </c>
      <c r="K3497">
        <v>2</v>
      </c>
      <c r="L3497">
        <v>2</v>
      </c>
      <c r="M3497" t="s">
        <v>5069</v>
      </c>
      <c r="N3497" t="s">
        <v>5069</v>
      </c>
      <c r="O3497">
        <v>1</v>
      </c>
      <c r="P3497">
        <v>0</v>
      </c>
    </row>
    <row r="3498" spans="1:16" x14ac:dyDescent="0.3">
      <c r="A3498" t="s">
        <v>810</v>
      </c>
      <c r="B3498" s="1">
        <v>46086.943749999999</v>
      </c>
      <c r="C3498" t="s">
        <v>7</v>
      </c>
      <c r="D3498" t="s">
        <v>18</v>
      </c>
      <c r="E3498" t="s">
        <v>19</v>
      </c>
      <c r="F3498" t="s">
        <v>53</v>
      </c>
      <c r="G3498">
        <v>0.94374999999999998</v>
      </c>
      <c r="H3498" s="1">
        <v>46086</v>
      </c>
      <c r="I3498">
        <v>3</v>
      </c>
      <c r="J3498">
        <v>3</v>
      </c>
      <c r="K3498">
        <v>5</v>
      </c>
      <c r="L3498">
        <v>15</v>
      </c>
      <c r="M3498" t="s">
        <v>5073</v>
      </c>
      <c r="N3498" t="s">
        <v>5073</v>
      </c>
      <c r="O3498">
        <v>1</v>
      </c>
      <c r="P3498">
        <v>1</v>
      </c>
    </row>
    <row r="3499" spans="1:16" x14ac:dyDescent="0.3">
      <c r="A3499" t="s">
        <v>3858</v>
      </c>
      <c r="B3499" s="1">
        <v>46086.955555555556</v>
      </c>
      <c r="C3499" t="s">
        <v>12</v>
      </c>
      <c r="D3499" t="s">
        <v>8</v>
      </c>
      <c r="E3499" t="s">
        <v>9</v>
      </c>
      <c r="F3499" t="s">
        <v>33</v>
      </c>
      <c r="G3499">
        <v>0.9555555555555556</v>
      </c>
      <c r="H3499" s="1">
        <v>46086</v>
      </c>
      <c r="I3499">
        <v>3</v>
      </c>
      <c r="J3499">
        <v>1</v>
      </c>
      <c r="K3499">
        <v>4</v>
      </c>
      <c r="L3499">
        <v>4</v>
      </c>
      <c r="M3499" t="s">
        <v>5069</v>
      </c>
      <c r="N3499" t="s">
        <v>5069</v>
      </c>
      <c r="O3499">
        <v>1</v>
      </c>
      <c r="P3499">
        <v>1</v>
      </c>
    </row>
    <row r="3500" spans="1:16" x14ac:dyDescent="0.3">
      <c r="A3500" t="s">
        <v>4550</v>
      </c>
      <c r="B3500" s="1">
        <v>46086.964583333334</v>
      </c>
      <c r="C3500" t="s">
        <v>7</v>
      </c>
      <c r="D3500" t="s">
        <v>18</v>
      </c>
      <c r="E3500" t="s">
        <v>16</v>
      </c>
      <c r="F3500" t="s">
        <v>20</v>
      </c>
      <c r="G3500">
        <v>0.96458333333333335</v>
      </c>
      <c r="H3500" s="1">
        <v>46086</v>
      </c>
      <c r="I3500">
        <v>3</v>
      </c>
      <c r="J3500">
        <v>3</v>
      </c>
      <c r="K3500">
        <v>2</v>
      </c>
      <c r="L3500">
        <v>6</v>
      </c>
      <c r="M3500" t="s">
        <v>5071</v>
      </c>
      <c r="N3500" t="s">
        <v>5071</v>
      </c>
      <c r="O3500">
        <v>1</v>
      </c>
      <c r="P3500">
        <v>0</v>
      </c>
    </row>
    <row r="3501" spans="1:16" x14ac:dyDescent="0.3">
      <c r="A3501" t="s">
        <v>740</v>
      </c>
      <c r="B3501" s="1">
        <v>46086.98541666667</v>
      </c>
      <c r="C3501" t="s">
        <v>7</v>
      </c>
      <c r="D3501" t="s">
        <v>18</v>
      </c>
      <c r="E3501" t="s">
        <v>19</v>
      </c>
      <c r="F3501" t="s">
        <v>10</v>
      </c>
      <c r="G3501">
        <v>0.98541666666666672</v>
      </c>
      <c r="H3501" s="1">
        <v>46086</v>
      </c>
      <c r="I3501">
        <v>3</v>
      </c>
      <c r="J3501">
        <v>3</v>
      </c>
      <c r="K3501">
        <v>2</v>
      </c>
      <c r="L3501">
        <v>6</v>
      </c>
      <c r="M3501" t="s">
        <v>5071</v>
      </c>
      <c r="N3501" t="s">
        <v>5071</v>
      </c>
      <c r="O3501">
        <v>1</v>
      </c>
      <c r="P3501">
        <v>0</v>
      </c>
    </row>
    <row r="3502" spans="1:16" x14ac:dyDescent="0.3">
      <c r="A3502" t="s">
        <v>578</v>
      </c>
      <c r="B3502" s="1">
        <v>46087.025000000001</v>
      </c>
      <c r="C3502" t="s">
        <v>7</v>
      </c>
      <c r="D3502" t="s">
        <v>15</v>
      </c>
      <c r="E3502" t="s">
        <v>19</v>
      </c>
      <c r="F3502" t="s">
        <v>53</v>
      </c>
      <c r="G3502">
        <v>2.5000000000000001E-2</v>
      </c>
      <c r="H3502" s="1">
        <v>46087</v>
      </c>
      <c r="I3502">
        <v>3</v>
      </c>
      <c r="J3502">
        <v>3</v>
      </c>
      <c r="K3502">
        <v>5</v>
      </c>
      <c r="L3502">
        <v>15</v>
      </c>
      <c r="M3502" t="s">
        <v>5073</v>
      </c>
      <c r="N3502" t="s">
        <v>5073</v>
      </c>
      <c r="O3502">
        <v>1</v>
      </c>
      <c r="P3502">
        <v>1</v>
      </c>
    </row>
    <row r="3503" spans="1:16" x14ac:dyDescent="0.3">
      <c r="A3503" t="s">
        <v>1706</v>
      </c>
      <c r="B3503" s="1">
        <v>46087.027083333334</v>
      </c>
      <c r="C3503" t="s">
        <v>35</v>
      </c>
      <c r="D3503" t="s">
        <v>18</v>
      </c>
      <c r="E3503" t="s">
        <v>31</v>
      </c>
      <c r="F3503" t="s">
        <v>10</v>
      </c>
      <c r="G3503">
        <v>2.7083333333333334E-2</v>
      </c>
      <c r="H3503" s="1">
        <v>46087</v>
      </c>
      <c r="I3503">
        <v>3</v>
      </c>
      <c r="J3503">
        <v>1</v>
      </c>
      <c r="K3503">
        <v>2</v>
      </c>
      <c r="L3503">
        <v>2</v>
      </c>
      <c r="M3503" t="s">
        <v>5069</v>
      </c>
      <c r="N3503" t="s">
        <v>5069</v>
      </c>
      <c r="O3503">
        <v>1</v>
      </c>
      <c r="P3503">
        <v>0</v>
      </c>
    </row>
    <row r="3504" spans="1:16" x14ac:dyDescent="0.3">
      <c r="A3504" t="s">
        <v>2545</v>
      </c>
      <c r="B3504" s="1">
        <v>46087.033333333333</v>
      </c>
      <c r="C3504" t="s">
        <v>35</v>
      </c>
      <c r="D3504" t="s">
        <v>18</v>
      </c>
      <c r="E3504" t="s">
        <v>9</v>
      </c>
      <c r="F3504" t="s">
        <v>10</v>
      </c>
      <c r="G3504">
        <v>3.3333333333333333E-2</v>
      </c>
      <c r="H3504" s="1">
        <v>46087</v>
      </c>
      <c r="I3504">
        <v>3</v>
      </c>
      <c r="J3504">
        <v>1</v>
      </c>
      <c r="K3504">
        <v>2</v>
      </c>
      <c r="L3504">
        <v>2</v>
      </c>
      <c r="M3504" t="s">
        <v>5069</v>
      </c>
      <c r="N3504" t="s">
        <v>5069</v>
      </c>
      <c r="O3504">
        <v>1</v>
      </c>
      <c r="P3504">
        <v>0</v>
      </c>
    </row>
    <row r="3505" spans="1:16" x14ac:dyDescent="0.3">
      <c r="A3505" t="s">
        <v>585</v>
      </c>
      <c r="B3505" s="1">
        <v>46087.043749999997</v>
      </c>
      <c r="C3505" t="s">
        <v>35</v>
      </c>
      <c r="D3505" t="s">
        <v>22</v>
      </c>
      <c r="E3505" t="s">
        <v>16</v>
      </c>
      <c r="F3505" t="s">
        <v>10</v>
      </c>
      <c r="G3505">
        <v>4.3749999999999997E-2</v>
      </c>
      <c r="H3505" s="1">
        <v>46087</v>
      </c>
      <c r="I3505">
        <v>3</v>
      </c>
      <c r="J3505">
        <v>1</v>
      </c>
      <c r="K3505">
        <v>2</v>
      </c>
      <c r="L3505">
        <v>2</v>
      </c>
      <c r="M3505" t="s">
        <v>5069</v>
      </c>
      <c r="N3505" t="s">
        <v>5069</v>
      </c>
      <c r="O3505">
        <v>1</v>
      </c>
      <c r="P3505">
        <v>0</v>
      </c>
    </row>
    <row r="3506" spans="1:16" x14ac:dyDescent="0.3">
      <c r="A3506" t="s">
        <v>2743</v>
      </c>
      <c r="B3506" s="1">
        <v>46087.052083333336</v>
      </c>
      <c r="C3506" t="s">
        <v>40</v>
      </c>
      <c r="D3506" t="s">
        <v>8</v>
      </c>
      <c r="E3506" t="s">
        <v>16</v>
      </c>
      <c r="F3506" t="s">
        <v>20</v>
      </c>
      <c r="G3506">
        <v>5.2083333333333336E-2</v>
      </c>
      <c r="H3506" s="1">
        <v>46087</v>
      </c>
      <c r="I3506">
        <v>3</v>
      </c>
      <c r="J3506">
        <v>5</v>
      </c>
      <c r="K3506">
        <v>2</v>
      </c>
      <c r="L3506">
        <v>10</v>
      </c>
      <c r="M3506" t="s">
        <v>5071</v>
      </c>
      <c r="N3506" t="s">
        <v>5071</v>
      </c>
      <c r="O3506">
        <v>1</v>
      </c>
      <c r="P3506">
        <v>0</v>
      </c>
    </row>
    <row r="3507" spans="1:16" x14ac:dyDescent="0.3">
      <c r="A3507" t="s">
        <v>1740</v>
      </c>
      <c r="B3507" s="1">
        <v>46087.0625</v>
      </c>
      <c r="C3507" t="s">
        <v>40</v>
      </c>
      <c r="D3507" t="s">
        <v>8</v>
      </c>
      <c r="E3507" t="s">
        <v>16</v>
      </c>
      <c r="F3507" t="s">
        <v>10</v>
      </c>
      <c r="G3507">
        <v>6.25E-2</v>
      </c>
      <c r="H3507" s="1">
        <v>46087</v>
      </c>
      <c r="I3507">
        <v>3</v>
      </c>
      <c r="J3507">
        <v>5</v>
      </c>
      <c r="K3507">
        <v>2</v>
      </c>
      <c r="L3507">
        <v>10</v>
      </c>
      <c r="M3507" t="s">
        <v>5071</v>
      </c>
      <c r="N3507" t="s">
        <v>5071</v>
      </c>
      <c r="O3507">
        <v>1</v>
      </c>
      <c r="P3507">
        <v>0</v>
      </c>
    </row>
    <row r="3508" spans="1:16" x14ac:dyDescent="0.3">
      <c r="A3508" t="s">
        <v>631</v>
      </c>
      <c r="B3508" s="1">
        <v>46087.092361111114</v>
      </c>
      <c r="C3508" t="s">
        <v>7</v>
      </c>
      <c r="D3508" t="s">
        <v>15</v>
      </c>
      <c r="E3508" t="s">
        <v>19</v>
      </c>
      <c r="F3508" t="s">
        <v>20</v>
      </c>
      <c r="G3508">
        <v>9.2361111111111116E-2</v>
      </c>
      <c r="H3508" s="1">
        <v>46087</v>
      </c>
      <c r="I3508">
        <v>3</v>
      </c>
      <c r="J3508">
        <v>3</v>
      </c>
      <c r="K3508">
        <v>2</v>
      </c>
      <c r="L3508">
        <v>6</v>
      </c>
      <c r="M3508" t="s">
        <v>5071</v>
      </c>
      <c r="N3508" t="s">
        <v>5071</v>
      </c>
      <c r="O3508">
        <v>1</v>
      </c>
      <c r="P3508">
        <v>0</v>
      </c>
    </row>
    <row r="3509" spans="1:16" x14ac:dyDescent="0.3">
      <c r="A3509" t="s">
        <v>4905</v>
      </c>
      <c r="B3509" s="1">
        <v>46087.118750000001</v>
      </c>
      <c r="C3509" t="s">
        <v>47</v>
      </c>
      <c r="D3509" t="s">
        <v>15</v>
      </c>
      <c r="E3509" t="s">
        <v>9</v>
      </c>
      <c r="F3509" t="s">
        <v>10</v>
      </c>
      <c r="G3509">
        <v>0.11874999999999999</v>
      </c>
      <c r="H3509" s="1">
        <v>46087</v>
      </c>
      <c r="I3509">
        <v>3</v>
      </c>
      <c r="J3509">
        <v>1</v>
      </c>
      <c r="K3509">
        <v>2</v>
      </c>
      <c r="L3509">
        <v>2</v>
      </c>
      <c r="M3509" t="s">
        <v>5069</v>
      </c>
      <c r="N3509" t="s">
        <v>5069</v>
      </c>
      <c r="O3509">
        <v>1</v>
      </c>
      <c r="P3509">
        <v>0</v>
      </c>
    </row>
    <row r="3510" spans="1:16" x14ac:dyDescent="0.3">
      <c r="A3510" t="s">
        <v>3724</v>
      </c>
      <c r="B3510" s="1">
        <v>46087.118750000001</v>
      </c>
      <c r="C3510" t="s">
        <v>26</v>
      </c>
      <c r="D3510" t="s">
        <v>22</v>
      </c>
      <c r="E3510" t="s">
        <v>19</v>
      </c>
      <c r="F3510" t="s">
        <v>13</v>
      </c>
      <c r="G3510">
        <v>0.11874999999999999</v>
      </c>
      <c r="H3510" s="1">
        <v>46087</v>
      </c>
      <c r="I3510">
        <v>3</v>
      </c>
      <c r="J3510">
        <v>3</v>
      </c>
      <c r="K3510">
        <v>1</v>
      </c>
      <c r="L3510">
        <v>3</v>
      </c>
      <c r="M3510" t="s">
        <v>5069</v>
      </c>
      <c r="N3510" t="s">
        <v>5069</v>
      </c>
      <c r="O3510">
        <v>1</v>
      </c>
      <c r="P3510">
        <v>0</v>
      </c>
    </row>
    <row r="3511" spans="1:16" x14ac:dyDescent="0.3">
      <c r="A3511" t="s">
        <v>3696</v>
      </c>
      <c r="B3511" s="1">
        <v>46087.134027777778</v>
      </c>
      <c r="C3511" t="s">
        <v>7</v>
      </c>
      <c r="D3511" t="s">
        <v>15</v>
      </c>
      <c r="E3511" t="s">
        <v>19</v>
      </c>
      <c r="F3511" t="s">
        <v>10</v>
      </c>
      <c r="G3511">
        <v>0.13402777777777777</v>
      </c>
      <c r="H3511" s="1">
        <v>46087</v>
      </c>
      <c r="I3511">
        <v>3</v>
      </c>
      <c r="J3511">
        <v>3</v>
      </c>
      <c r="K3511">
        <v>2</v>
      </c>
      <c r="L3511">
        <v>6</v>
      </c>
      <c r="M3511" t="s">
        <v>5071</v>
      </c>
      <c r="N3511" t="s">
        <v>5071</v>
      </c>
      <c r="O3511">
        <v>1</v>
      </c>
      <c r="P3511">
        <v>0</v>
      </c>
    </row>
    <row r="3512" spans="1:16" x14ac:dyDescent="0.3">
      <c r="A3512" t="s">
        <v>4758</v>
      </c>
      <c r="B3512" s="1">
        <v>46087.150694444441</v>
      </c>
      <c r="C3512" t="s">
        <v>40</v>
      </c>
      <c r="D3512" t="s">
        <v>15</v>
      </c>
      <c r="E3512" t="s">
        <v>16</v>
      </c>
      <c r="F3512" t="s">
        <v>33</v>
      </c>
      <c r="G3512">
        <v>0.15069444444444444</v>
      </c>
      <c r="H3512" s="1">
        <v>46087</v>
      </c>
      <c r="I3512">
        <v>3</v>
      </c>
      <c r="J3512">
        <v>5</v>
      </c>
      <c r="K3512">
        <v>4</v>
      </c>
      <c r="L3512">
        <v>20</v>
      </c>
      <c r="M3512" t="s">
        <v>5075</v>
      </c>
      <c r="N3512" t="s">
        <v>5076</v>
      </c>
      <c r="O3512">
        <v>1</v>
      </c>
      <c r="P3512">
        <v>1</v>
      </c>
    </row>
    <row r="3513" spans="1:16" x14ac:dyDescent="0.3">
      <c r="A3513" t="s">
        <v>1669</v>
      </c>
      <c r="B3513" s="1">
        <v>46087.150694444441</v>
      </c>
      <c r="C3513" t="s">
        <v>7</v>
      </c>
      <c r="D3513" t="s">
        <v>18</v>
      </c>
      <c r="E3513" t="s">
        <v>19</v>
      </c>
      <c r="F3513" t="s">
        <v>20</v>
      </c>
      <c r="G3513">
        <v>0.15069444444444444</v>
      </c>
      <c r="H3513" s="1">
        <v>46087</v>
      </c>
      <c r="I3513">
        <v>3</v>
      </c>
      <c r="J3513">
        <v>3</v>
      </c>
      <c r="K3513">
        <v>2</v>
      </c>
      <c r="L3513">
        <v>6</v>
      </c>
      <c r="M3513" t="s">
        <v>5071</v>
      </c>
      <c r="N3513" t="s">
        <v>5071</v>
      </c>
      <c r="O3513">
        <v>1</v>
      </c>
      <c r="P3513">
        <v>0</v>
      </c>
    </row>
    <row r="3514" spans="1:16" x14ac:dyDescent="0.3">
      <c r="A3514" t="s">
        <v>3229</v>
      </c>
      <c r="B3514" s="1">
        <v>46087.182638888888</v>
      </c>
      <c r="C3514" t="s">
        <v>7</v>
      </c>
      <c r="D3514" t="s">
        <v>18</v>
      </c>
      <c r="E3514" t="s">
        <v>19</v>
      </c>
      <c r="F3514" t="s">
        <v>20</v>
      </c>
      <c r="G3514">
        <v>0.18263888888888888</v>
      </c>
      <c r="H3514" s="1">
        <v>46087</v>
      </c>
      <c r="I3514">
        <v>3</v>
      </c>
      <c r="J3514">
        <v>3</v>
      </c>
      <c r="K3514">
        <v>2</v>
      </c>
      <c r="L3514">
        <v>6</v>
      </c>
      <c r="M3514" t="s">
        <v>5071</v>
      </c>
      <c r="N3514" t="s">
        <v>5071</v>
      </c>
      <c r="O3514">
        <v>1</v>
      </c>
      <c r="P3514">
        <v>0</v>
      </c>
    </row>
    <row r="3515" spans="1:16" x14ac:dyDescent="0.3">
      <c r="A3515" t="s">
        <v>1936</v>
      </c>
      <c r="B3515" s="1">
        <v>46087.18472222222</v>
      </c>
      <c r="C3515" t="s">
        <v>7</v>
      </c>
      <c r="D3515" t="s">
        <v>18</v>
      </c>
      <c r="E3515" t="s">
        <v>19</v>
      </c>
      <c r="F3515" t="s">
        <v>10</v>
      </c>
      <c r="G3515">
        <v>0.18472222222222223</v>
      </c>
      <c r="H3515" s="1">
        <v>46087</v>
      </c>
      <c r="I3515">
        <v>3</v>
      </c>
      <c r="J3515">
        <v>3</v>
      </c>
      <c r="K3515">
        <v>2</v>
      </c>
      <c r="L3515">
        <v>6</v>
      </c>
      <c r="M3515" t="s">
        <v>5071</v>
      </c>
      <c r="N3515" t="s">
        <v>5071</v>
      </c>
      <c r="O3515">
        <v>1</v>
      </c>
      <c r="P3515">
        <v>0</v>
      </c>
    </row>
    <row r="3516" spans="1:16" x14ac:dyDescent="0.3">
      <c r="A3516" t="s">
        <v>3387</v>
      </c>
      <c r="B3516" s="1">
        <v>46087.21875</v>
      </c>
      <c r="C3516" t="s">
        <v>12</v>
      </c>
      <c r="D3516" t="s">
        <v>8</v>
      </c>
      <c r="E3516" t="s">
        <v>19</v>
      </c>
      <c r="F3516" t="s">
        <v>13</v>
      </c>
      <c r="G3516">
        <v>0.21875</v>
      </c>
      <c r="H3516" s="1">
        <v>46087</v>
      </c>
      <c r="I3516">
        <v>3</v>
      </c>
      <c r="J3516">
        <v>1</v>
      </c>
      <c r="K3516">
        <v>1</v>
      </c>
      <c r="L3516">
        <v>1</v>
      </c>
      <c r="M3516" t="s">
        <v>5069</v>
      </c>
      <c r="N3516" t="s">
        <v>5069</v>
      </c>
      <c r="O3516">
        <v>1</v>
      </c>
      <c r="P3516">
        <v>0</v>
      </c>
    </row>
    <row r="3517" spans="1:16" x14ac:dyDescent="0.3">
      <c r="A3517" t="s">
        <v>2409</v>
      </c>
      <c r="B3517" s="1">
        <v>46087.224305555559</v>
      </c>
      <c r="C3517" t="s">
        <v>40</v>
      </c>
      <c r="D3517" t="s">
        <v>8</v>
      </c>
      <c r="E3517" t="s">
        <v>16</v>
      </c>
      <c r="F3517" t="s">
        <v>20</v>
      </c>
      <c r="G3517">
        <v>0.22430555555555556</v>
      </c>
      <c r="H3517" s="1">
        <v>46087</v>
      </c>
      <c r="I3517">
        <v>3</v>
      </c>
      <c r="J3517">
        <v>5</v>
      </c>
      <c r="K3517">
        <v>2</v>
      </c>
      <c r="L3517">
        <v>10</v>
      </c>
      <c r="M3517" t="s">
        <v>5071</v>
      </c>
      <c r="N3517" t="s">
        <v>5071</v>
      </c>
      <c r="O3517">
        <v>1</v>
      </c>
      <c r="P3517">
        <v>0</v>
      </c>
    </row>
    <row r="3518" spans="1:16" x14ac:dyDescent="0.3">
      <c r="A3518" t="s">
        <v>2770</v>
      </c>
      <c r="B3518" s="1">
        <v>46087.272222222222</v>
      </c>
      <c r="C3518" t="s">
        <v>12</v>
      </c>
      <c r="D3518" t="s">
        <v>22</v>
      </c>
      <c r="E3518" t="s">
        <v>16</v>
      </c>
      <c r="F3518" t="s">
        <v>33</v>
      </c>
      <c r="G3518">
        <v>0.2722222222222222</v>
      </c>
      <c r="H3518" s="1">
        <v>46087</v>
      </c>
      <c r="I3518">
        <v>3</v>
      </c>
      <c r="J3518">
        <v>1</v>
      </c>
      <c r="K3518">
        <v>4</v>
      </c>
      <c r="L3518">
        <v>4</v>
      </c>
      <c r="M3518" t="s">
        <v>5069</v>
      </c>
      <c r="N3518" t="s">
        <v>5069</v>
      </c>
      <c r="O3518">
        <v>1</v>
      </c>
      <c r="P3518">
        <v>1</v>
      </c>
    </row>
    <row r="3519" spans="1:16" x14ac:dyDescent="0.3">
      <c r="A3519" t="s">
        <v>3705</v>
      </c>
      <c r="B3519" s="1">
        <v>46087.279861111114</v>
      </c>
      <c r="C3519" t="s">
        <v>12</v>
      </c>
      <c r="D3519" t="s">
        <v>18</v>
      </c>
      <c r="E3519" t="s">
        <v>9</v>
      </c>
      <c r="F3519" t="s">
        <v>33</v>
      </c>
      <c r="G3519">
        <v>0.27986111111111112</v>
      </c>
      <c r="H3519" s="1">
        <v>46087</v>
      </c>
      <c r="I3519">
        <v>3</v>
      </c>
      <c r="J3519">
        <v>1</v>
      </c>
      <c r="K3519">
        <v>4</v>
      </c>
      <c r="L3519">
        <v>4</v>
      </c>
      <c r="M3519" t="s">
        <v>5069</v>
      </c>
      <c r="N3519" t="s">
        <v>5069</v>
      </c>
      <c r="O3519">
        <v>1</v>
      </c>
      <c r="P3519">
        <v>1</v>
      </c>
    </row>
    <row r="3520" spans="1:16" x14ac:dyDescent="0.3">
      <c r="A3520" t="s">
        <v>4316</v>
      </c>
      <c r="B3520" s="1">
        <v>46087.29583333333</v>
      </c>
      <c r="C3520" t="s">
        <v>7</v>
      </c>
      <c r="D3520" t="s">
        <v>8</v>
      </c>
      <c r="E3520" t="s">
        <v>19</v>
      </c>
      <c r="F3520" t="s">
        <v>20</v>
      </c>
      <c r="G3520">
        <v>0.29583333333333334</v>
      </c>
      <c r="H3520" s="1">
        <v>46087</v>
      </c>
      <c r="I3520">
        <v>3</v>
      </c>
      <c r="J3520">
        <v>3</v>
      </c>
      <c r="K3520">
        <v>2</v>
      </c>
      <c r="L3520">
        <v>6</v>
      </c>
      <c r="M3520" t="s">
        <v>5071</v>
      </c>
      <c r="N3520" t="s">
        <v>5071</v>
      </c>
      <c r="O3520">
        <v>1</v>
      </c>
      <c r="P3520">
        <v>0</v>
      </c>
    </row>
    <row r="3521" spans="1:16" x14ac:dyDescent="0.3">
      <c r="A3521" t="s">
        <v>900</v>
      </c>
      <c r="B3521" s="1">
        <v>46087.305555555555</v>
      </c>
      <c r="C3521" t="s">
        <v>40</v>
      </c>
      <c r="D3521" t="s">
        <v>15</v>
      </c>
      <c r="E3521" t="s">
        <v>16</v>
      </c>
      <c r="F3521" t="s">
        <v>13</v>
      </c>
      <c r="G3521">
        <v>0.30555555555555558</v>
      </c>
      <c r="H3521" s="1">
        <v>46087</v>
      </c>
      <c r="I3521">
        <v>3</v>
      </c>
      <c r="J3521">
        <v>5</v>
      </c>
      <c r="K3521">
        <v>1</v>
      </c>
      <c r="L3521">
        <v>5</v>
      </c>
      <c r="M3521" t="s">
        <v>5071</v>
      </c>
      <c r="N3521" t="s">
        <v>5071</v>
      </c>
      <c r="O3521">
        <v>1</v>
      </c>
      <c r="P3521">
        <v>0</v>
      </c>
    </row>
    <row r="3522" spans="1:16" x14ac:dyDescent="0.3">
      <c r="A3522" t="s">
        <v>4339</v>
      </c>
      <c r="B3522" s="1">
        <v>46087.337500000001</v>
      </c>
      <c r="C3522" t="s">
        <v>12</v>
      </c>
      <c r="D3522" t="s">
        <v>8</v>
      </c>
      <c r="E3522" t="s">
        <v>16</v>
      </c>
      <c r="F3522" t="s">
        <v>33</v>
      </c>
      <c r="G3522">
        <v>0.33750000000000002</v>
      </c>
      <c r="H3522" s="1">
        <v>46087</v>
      </c>
      <c r="I3522">
        <v>3</v>
      </c>
      <c r="J3522">
        <v>1</v>
      </c>
      <c r="K3522">
        <v>4</v>
      </c>
      <c r="L3522">
        <v>4</v>
      </c>
      <c r="M3522" t="s">
        <v>5069</v>
      </c>
      <c r="N3522" t="s">
        <v>5069</v>
      </c>
      <c r="O3522">
        <v>1</v>
      </c>
      <c r="P3522">
        <v>1</v>
      </c>
    </row>
    <row r="3523" spans="1:16" x14ac:dyDescent="0.3">
      <c r="A3523" t="s">
        <v>2344</v>
      </c>
      <c r="B3523" s="1">
        <v>46087.363888888889</v>
      </c>
      <c r="C3523" t="s">
        <v>7</v>
      </c>
      <c r="D3523" t="s">
        <v>18</v>
      </c>
      <c r="E3523" t="s">
        <v>9</v>
      </c>
      <c r="F3523" t="s">
        <v>53</v>
      </c>
      <c r="G3523">
        <v>0.36388888888888887</v>
      </c>
      <c r="H3523" s="1">
        <v>46087</v>
      </c>
      <c r="I3523">
        <v>3</v>
      </c>
      <c r="J3523">
        <v>3</v>
      </c>
      <c r="K3523">
        <v>5</v>
      </c>
      <c r="L3523">
        <v>15</v>
      </c>
      <c r="M3523" t="s">
        <v>5073</v>
      </c>
      <c r="N3523" t="s">
        <v>5073</v>
      </c>
      <c r="O3523">
        <v>1</v>
      </c>
      <c r="P3523">
        <v>1</v>
      </c>
    </row>
    <row r="3524" spans="1:16" x14ac:dyDescent="0.3">
      <c r="A3524" t="s">
        <v>709</v>
      </c>
      <c r="B3524" s="1">
        <v>46087.386805555558</v>
      </c>
      <c r="C3524" t="s">
        <v>7</v>
      </c>
      <c r="D3524" t="s">
        <v>15</v>
      </c>
      <c r="E3524" t="s">
        <v>16</v>
      </c>
      <c r="F3524" t="s">
        <v>13</v>
      </c>
      <c r="G3524">
        <v>0.38680555555555557</v>
      </c>
      <c r="H3524" s="1">
        <v>46087</v>
      </c>
      <c r="I3524">
        <v>3</v>
      </c>
      <c r="J3524">
        <v>3</v>
      </c>
      <c r="K3524">
        <v>1</v>
      </c>
      <c r="L3524">
        <v>3</v>
      </c>
      <c r="M3524" t="s">
        <v>5069</v>
      </c>
      <c r="N3524" t="s">
        <v>5069</v>
      </c>
      <c r="O3524">
        <v>1</v>
      </c>
      <c r="P3524">
        <v>0</v>
      </c>
    </row>
    <row r="3525" spans="1:16" x14ac:dyDescent="0.3">
      <c r="A3525" t="s">
        <v>4052</v>
      </c>
      <c r="B3525" s="1">
        <v>46087.40625</v>
      </c>
      <c r="C3525" t="s">
        <v>7</v>
      </c>
      <c r="D3525" t="s">
        <v>8</v>
      </c>
      <c r="E3525" t="s">
        <v>19</v>
      </c>
      <c r="F3525" t="s">
        <v>10</v>
      </c>
      <c r="G3525">
        <v>0.40625</v>
      </c>
      <c r="H3525" s="1">
        <v>46087</v>
      </c>
      <c r="I3525">
        <v>3</v>
      </c>
      <c r="J3525">
        <v>3</v>
      </c>
      <c r="K3525">
        <v>2</v>
      </c>
      <c r="L3525">
        <v>6</v>
      </c>
      <c r="M3525" t="s">
        <v>5071</v>
      </c>
      <c r="N3525" t="s">
        <v>5071</v>
      </c>
      <c r="O3525">
        <v>1</v>
      </c>
      <c r="P3525">
        <v>0</v>
      </c>
    </row>
    <row r="3526" spans="1:16" x14ac:dyDescent="0.3">
      <c r="A3526" t="s">
        <v>3270</v>
      </c>
      <c r="B3526" s="1">
        <v>46087.43472222222</v>
      </c>
      <c r="C3526" t="s">
        <v>47</v>
      </c>
      <c r="D3526" t="s">
        <v>15</v>
      </c>
      <c r="E3526" t="s">
        <v>16</v>
      </c>
      <c r="F3526" t="s">
        <v>13</v>
      </c>
      <c r="G3526">
        <v>0.43472222222222223</v>
      </c>
      <c r="H3526" s="1">
        <v>46087</v>
      </c>
      <c r="I3526">
        <v>3</v>
      </c>
      <c r="J3526">
        <v>1</v>
      </c>
      <c r="K3526">
        <v>1</v>
      </c>
      <c r="L3526">
        <v>1</v>
      </c>
      <c r="M3526" t="s">
        <v>5069</v>
      </c>
      <c r="N3526" t="s">
        <v>5069</v>
      </c>
      <c r="O3526">
        <v>1</v>
      </c>
      <c r="P3526">
        <v>0</v>
      </c>
    </row>
    <row r="3527" spans="1:16" x14ac:dyDescent="0.3">
      <c r="A3527" t="s">
        <v>3484</v>
      </c>
      <c r="B3527" s="1">
        <v>46087.51666666667</v>
      </c>
      <c r="C3527" t="s">
        <v>40</v>
      </c>
      <c r="D3527" t="s">
        <v>15</v>
      </c>
      <c r="E3527" t="s">
        <v>16</v>
      </c>
      <c r="F3527" t="s">
        <v>20</v>
      </c>
      <c r="G3527">
        <v>0.51666666666666672</v>
      </c>
      <c r="H3527" s="1">
        <v>46087</v>
      </c>
      <c r="I3527">
        <v>3</v>
      </c>
      <c r="J3527">
        <v>5</v>
      </c>
      <c r="K3527">
        <v>2</v>
      </c>
      <c r="L3527">
        <v>10</v>
      </c>
      <c r="M3527" t="s">
        <v>5071</v>
      </c>
      <c r="N3527" t="s">
        <v>5071</v>
      </c>
      <c r="O3527">
        <v>1</v>
      </c>
      <c r="P3527">
        <v>0</v>
      </c>
    </row>
    <row r="3528" spans="1:16" x14ac:dyDescent="0.3">
      <c r="A3528" t="s">
        <v>1687</v>
      </c>
      <c r="B3528" s="1">
        <v>46087.583333333336</v>
      </c>
      <c r="C3528" t="s">
        <v>47</v>
      </c>
      <c r="D3528" t="s">
        <v>15</v>
      </c>
      <c r="E3528" t="s">
        <v>9</v>
      </c>
      <c r="F3528" t="s">
        <v>10</v>
      </c>
      <c r="G3528">
        <v>0.58333333333333337</v>
      </c>
      <c r="H3528" s="1">
        <v>46087</v>
      </c>
      <c r="I3528">
        <v>3</v>
      </c>
      <c r="J3528">
        <v>1</v>
      </c>
      <c r="K3528">
        <v>2</v>
      </c>
      <c r="L3528">
        <v>2</v>
      </c>
      <c r="M3528" t="s">
        <v>5069</v>
      </c>
      <c r="N3528" t="s">
        <v>5069</v>
      </c>
      <c r="O3528">
        <v>1</v>
      </c>
      <c r="P3528">
        <v>0</v>
      </c>
    </row>
    <row r="3529" spans="1:16" x14ac:dyDescent="0.3">
      <c r="A3529" t="s">
        <v>4094</v>
      </c>
      <c r="B3529" s="1">
        <v>46087.60833333333</v>
      </c>
      <c r="C3529" t="s">
        <v>47</v>
      </c>
      <c r="D3529" t="s">
        <v>18</v>
      </c>
      <c r="E3529" t="s">
        <v>16</v>
      </c>
      <c r="F3529" t="s">
        <v>13</v>
      </c>
      <c r="G3529">
        <v>0.60833333333333328</v>
      </c>
      <c r="H3529" s="1">
        <v>46087</v>
      </c>
      <c r="I3529">
        <v>3</v>
      </c>
      <c r="J3529">
        <v>1</v>
      </c>
      <c r="K3529">
        <v>1</v>
      </c>
      <c r="L3529">
        <v>1</v>
      </c>
      <c r="M3529" t="s">
        <v>5069</v>
      </c>
      <c r="N3529" t="s">
        <v>5069</v>
      </c>
      <c r="O3529">
        <v>1</v>
      </c>
      <c r="P3529">
        <v>0</v>
      </c>
    </row>
    <row r="3530" spans="1:16" x14ac:dyDescent="0.3">
      <c r="A3530" t="s">
        <v>979</v>
      </c>
      <c r="B3530" s="1">
        <v>46087.611111111109</v>
      </c>
      <c r="C3530" t="s">
        <v>7</v>
      </c>
      <c r="D3530" t="s">
        <v>15</v>
      </c>
      <c r="E3530" t="s">
        <v>19</v>
      </c>
      <c r="F3530" t="s">
        <v>20</v>
      </c>
      <c r="G3530">
        <v>0.61111111111111116</v>
      </c>
      <c r="H3530" s="1">
        <v>46087</v>
      </c>
      <c r="I3530">
        <v>3</v>
      </c>
      <c r="J3530">
        <v>3</v>
      </c>
      <c r="K3530">
        <v>2</v>
      </c>
      <c r="L3530">
        <v>6</v>
      </c>
      <c r="M3530" t="s">
        <v>5071</v>
      </c>
      <c r="N3530" t="s">
        <v>5071</v>
      </c>
      <c r="O3530">
        <v>1</v>
      </c>
      <c r="P3530">
        <v>0</v>
      </c>
    </row>
    <row r="3531" spans="1:16" x14ac:dyDescent="0.3">
      <c r="A3531" t="s">
        <v>929</v>
      </c>
      <c r="B3531" s="1">
        <v>46087.636805555558</v>
      </c>
      <c r="C3531" t="s">
        <v>12</v>
      </c>
      <c r="D3531" t="s">
        <v>18</v>
      </c>
      <c r="E3531" t="s">
        <v>16</v>
      </c>
      <c r="F3531" t="s">
        <v>13</v>
      </c>
      <c r="G3531">
        <v>0.63680555555555551</v>
      </c>
      <c r="H3531" s="1">
        <v>46087</v>
      </c>
      <c r="I3531">
        <v>3</v>
      </c>
      <c r="J3531">
        <v>1</v>
      </c>
      <c r="K3531">
        <v>1</v>
      </c>
      <c r="L3531">
        <v>1</v>
      </c>
      <c r="M3531" t="s">
        <v>5069</v>
      </c>
      <c r="N3531" t="s">
        <v>5069</v>
      </c>
      <c r="O3531">
        <v>1</v>
      </c>
      <c r="P3531">
        <v>0</v>
      </c>
    </row>
    <row r="3532" spans="1:16" x14ac:dyDescent="0.3">
      <c r="A3532" t="s">
        <v>2168</v>
      </c>
      <c r="B3532" s="1">
        <v>46087.663194444445</v>
      </c>
      <c r="C3532" t="s">
        <v>12</v>
      </c>
      <c r="D3532" t="s">
        <v>15</v>
      </c>
      <c r="E3532" t="s">
        <v>19</v>
      </c>
      <c r="F3532" t="s">
        <v>33</v>
      </c>
      <c r="G3532">
        <v>0.66319444444444442</v>
      </c>
      <c r="H3532" s="1">
        <v>46087</v>
      </c>
      <c r="I3532">
        <v>3</v>
      </c>
      <c r="J3532">
        <v>1</v>
      </c>
      <c r="K3532">
        <v>4</v>
      </c>
      <c r="L3532">
        <v>4</v>
      </c>
      <c r="M3532" t="s">
        <v>5069</v>
      </c>
      <c r="N3532" t="s">
        <v>5069</v>
      </c>
      <c r="O3532">
        <v>1</v>
      </c>
      <c r="P3532">
        <v>1</v>
      </c>
    </row>
    <row r="3533" spans="1:16" x14ac:dyDescent="0.3">
      <c r="A3533" t="s">
        <v>1256</v>
      </c>
      <c r="B3533" s="1">
        <v>46087.738194444442</v>
      </c>
      <c r="C3533" t="s">
        <v>40</v>
      </c>
      <c r="D3533" t="s">
        <v>8</v>
      </c>
      <c r="E3533" t="s">
        <v>16</v>
      </c>
      <c r="F3533" t="s">
        <v>20</v>
      </c>
      <c r="G3533">
        <v>0.73819444444444449</v>
      </c>
      <c r="H3533" s="1">
        <v>46087</v>
      </c>
      <c r="I3533">
        <v>3</v>
      </c>
      <c r="J3533">
        <v>5</v>
      </c>
      <c r="K3533">
        <v>2</v>
      </c>
      <c r="L3533">
        <v>10</v>
      </c>
      <c r="M3533" t="s">
        <v>5071</v>
      </c>
      <c r="N3533" t="s">
        <v>5071</v>
      </c>
      <c r="O3533">
        <v>1</v>
      </c>
      <c r="P3533">
        <v>0</v>
      </c>
    </row>
    <row r="3534" spans="1:16" x14ac:dyDescent="0.3">
      <c r="A3534" t="s">
        <v>1506</v>
      </c>
      <c r="B3534" s="1">
        <v>46087.740277777775</v>
      </c>
      <c r="C3534" t="s">
        <v>35</v>
      </c>
      <c r="D3534" t="s">
        <v>15</v>
      </c>
      <c r="E3534" t="s">
        <v>16</v>
      </c>
      <c r="F3534" t="s">
        <v>13</v>
      </c>
      <c r="G3534">
        <v>0.74027777777777781</v>
      </c>
      <c r="H3534" s="1">
        <v>46087</v>
      </c>
      <c r="I3534">
        <v>3</v>
      </c>
      <c r="J3534">
        <v>1</v>
      </c>
      <c r="K3534">
        <v>1</v>
      </c>
      <c r="L3534">
        <v>1</v>
      </c>
      <c r="M3534" t="s">
        <v>5069</v>
      </c>
      <c r="N3534" t="s">
        <v>5069</v>
      </c>
      <c r="O3534">
        <v>1</v>
      </c>
      <c r="P3534">
        <v>0</v>
      </c>
    </row>
    <row r="3535" spans="1:16" x14ac:dyDescent="0.3">
      <c r="A3535" t="s">
        <v>4837</v>
      </c>
      <c r="B3535" s="1">
        <v>46087.755555555559</v>
      </c>
      <c r="C3535" t="s">
        <v>7</v>
      </c>
      <c r="D3535" t="s">
        <v>22</v>
      </c>
      <c r="E3535" t="s">
        <v>19</v>
      </c>
      <c r="F3535" t="s">
        <v>10</v>
      </c>
      <c r="G3535">
        <v>0.75555555555555554</v>
      </c>
      <c r="H3535" s="1">
        <v>46087</v>
      </c>
      <c r="I3535">
        <v>3</v>
      </c>
      <c r="J3535">
        <v>3</v>
      </c>
      <c r="K3535">
        <v>2</v>
      </c>
      <c r="L3535">
        <v>6</v>
      </c>
      <c r="M3535" t="s">
        <v>5071</v>
      </c>
      <c r="N3535" t="s">
        <v>5071</v>
      </c>
      <c r="O3535">
        <v>1</v>
      </c>
      <c r="P3535">
        <v>0</v>
      </c>
    </row>
    <row r="3536" spans="1:16" x14ac:dyDescent="0.3">
      <c r="A3536" t="s">
        <v>409</v>
      </c>
      <c r="B3536" s="1">
        <v>46087.790277777778</v>
      </c>
      <c r="C3536" t="s">
        <v>12</v>
      </c>
      <c r="D3536" t="s">
        <v>15</v>
      </c>
      <c r="E3536" t="s">
        <v>31</v>
      </c>
      <c r="F3536" t="s">
        <v>13</v>
      </c>
      <c r="G3536">
        <v>0.79027777777777775</v>
      </c>
      <c r="H3536" s="1">
        <v>46087</v>
      </c>
      <c r="I3536">
        <v>3</v>
      </c>
      <c r="J3536">
        <v>1</v>
      </c>
      <c r="K3536">
        <v>1</v>
      </c>
      <c r="L3536">
        <v>1</v>
      </c>
      <c r="M3536" t="s">
        <v>5069</v>
      </c>
      <c r="N3536" t="s">
        <v>5069</v>
      </c>
      <c r="O3536">
        <v>1</v>
      </c>
      <c r="P3536">
        <v>0</v>
      </c>
    </row>
    <row r="3537" spans="1:16" x14ac:dyDescent="0.3">
      <c r="A3537" t="s">
        <v>1165</v>
      </c>
      <c r="B3537" s="1">
        <v>46087.79791666667</v>
      </c>
      <c r="C3537" t="s">
        <v>12</v>
      </c>
      <c r="D3537" t="s">
        <v>8</v>
      </c>
      <c r="E3537" t="s">
        <v>19</v>
      </c>
      <c r="F3537" t="s">
        <v>33</v>
      </c>
      <c r="G3537">
        <v>0.79791666666666672</v>
      </c>
      <c r="H3537" s="1">
        <v>46087</v>
      </c>
      <c r="I3537">
        <v>3</v>
      </c>
      <c r="J3537">
        <v>1</v>
      </c>
      <c r="K3537">
        <v>4</v>
      </c>
      <c r="L3537">
        <v>4</v>
      </c>
      <c r="M3537" t="s">
        <v>5069</v>
      </c>
      <c r="N3537" t="s">
        <v>5069</v>
      </c>
      <c r="O3537">
        <v>1</v>
      </c>
      <c r="P3537">
        <v>1</v>
      </c>
    </row>
    <row r="3538" spans="1:16" x14ac:dyDescent="0.3">
      <c r="A3538" t="s">
        <v>993</v>
      </c>
      <c r="B3538" s="1">
        <v>46087.804861111108</v>
      </c>
      <c r="C3538" t="s">
        <v>7</v>
      </c>
      <c r="D3538" t="s">
        <v>8</v>
      </c>
      <c r="E3538" t="s">
        <v>31</v>
      </c>
      <c r="F3538" t="s">
        <v>10</v>
      </c>
      <c r="G3538">
        <v>0.80486111111111114</v>
      </c>
      <c r="H3538" s="1">
        <v>46087</v>
      </c>
      <c r="I3538">
        <v>3</v>
      </c>
      <c r="J3538">
        <v>3</v>
      </c>
      <c r="K3538">
        <v>2</v>
      </c>
      <c r="L3538">
        <v>6</v>
      </c>
      <c r="M3538" t="s">
        <v>5071</v>
      </c>
      <c r="N3538" t="s">
        <v>5071</v>
      </c>
      <c r="O3538">
        <v>1</v>
      </c>
      <c r="P3538">
        <v>0</v>
      </c>
    </row>
    <row r="3539" spans="1:16" x14ac:dyDescent="0.3">
      <c r="A3539" t="s">
        <v>4393</v>
      </c>
      <c r="B3539" s="1">
        <v>46087.86041666667</v>
      </c>
      <c r="C3539" t="s">
        <v>12</v>
      </c>
      <c r="D3539" t="s">
        <v>18</v>
      </c>
      <c r="E3539" t="s">
        <v>16</v>
      </c>
      <c r="F3539" t="s">
        <v>33</v>
      </c>
      <c r="G3539">
        <v>0.86041666666666672</v>
      </c>
      <c r="H3539" s="1">
        <v>46087</v>
      </c>
      <c r="I3539">
        <v>3</v>
      </c>
      <c r="J3539">
        <v>1</v>
      </c>
      <c r="K3539">
        <v>4</v>
      </c>
      <c r="L3539">
        <v>4</v>
      </c>
      <c r="M3539" t="s">
        <v>5069</v>
      </c>
      <c r="N3539" t="s">
        <v>5069</v>
      </c>
      <c r="O3539">
        <v>1</v>
      </c>
      <c r="P3539">
        <v>1</v>
      </c>
    </row>
    <row r="3540" spans="1:16" x14ac:dyDescent="0.3">
      <c r="A3540" t="s">
        <v>1701</v>
      </c>
      <c r="B3540" s="1">
        <v>46087.876388888886</v>
      </c>
      <c r="C3540" t="s">
        <v>7</v>
      </c>
      <c r="D3540" t="s">
        <v>18</v>
      </c>
      <c r="E3540" t="s">
        <v>19</v>
      </c>
      <c r="F3540" t="s">
        <v>20</v>
      </c>
      <c r="G3540">
        <v>0.87638888888888888</v>
      </c>
      <c r="H3540" s="1">
        <v>46087</v>
      </c>
      <c r="I3540">
        <v>3</v>
      </c>
      <c r="J3540">
        <v>3</v>
      </c>
      <c r="K3540">
        <v>2</v>
      </c>
      <c r="L3540">
        <v>6</v>
      </c>
      <c r="M3540" t="s">
        <v>5071</v>
      </c>
      <c r="N3540" t="s">
        <v>5071</v>
      </c>
      <c r="O3540">
        <v>1</v>
      </c>
      <c r="P3540">
        <v>0</v>
      </c>
    </row>
    <row r="3541" spans="1:16" x14ac:dyDescent="0.3">
      <c r="A3541" t="s">
        <v>3788</v>
      </c>
      <c r="B3541" s="1">
        <v>46087.893750000003</v>
      </c>
      <c r="C3541" t="s">
        <v>47</v>
      </c>
      <c r="D3541" t="s">
        <v>8</v>
      </c>
      <c r="E3541" t="s">
        <v>31</v>
      </c>
      <c r="F3541" t="s">
        <v>10</v>
      </c>
      <c r="G3541">
        <v>0.89375000000000004</v>
      </c>
      <c r="H3541" s="1">
        <v>46087</v>
      </c>
      <c r="I3541">
        <v>3</v>
      </c>
      <c r="J3541">
        <v>1</v>
      </c>
      <c r="K3541">
        <v>2</v>
      </c>
      <c r="L3541">
        <v>2</v>
      </c>
      <c r="M3541" t="s">
        <v>5069</v>
      </c>
      <c r="N3541" t="s">
        <v>5069</v>
      </c>
      <c r="O3541">
        <v>1</v>
      </c>
      <c r="P3541">
        <v>0</v>
      </c>
    </row>
    <row r="3542" spans="1:16" x14ac:dyDescent="0.3">
      <c r="A3542" t="s">
        <v>3990</v>
      </c>
      <c r="B3542" s="1">
        <v>46087.922222222223</v>
      </c>
      <c r="C3542" t="s">
        <v>47</v>
      </c>
      <c r="D3542" t="s">
        <v>8</v>
      </c>
      <c r="E3542" t="s">
        <v>19</v>
      </c>
      <c r="F3542" t="s">
        <v>20</v>
      </c>
      <c r="G3542">
        <v>0.92222222222222228</v>
      </c>
      <c r="H3542" s="1">
        <v>46087</v>
      </c>
      <c r="I3542">
        <v>3</v>
      </c>
      <c r="J3542">
        <v>1</v>
      </c>
      <c r="K3542">
        <v>2</v>
      </c>
      <c r="L3542">
        <v>2</v>
      </c>
      <c r="M3542" t="s">
        <v>5069</v>
      </c>
      <c r="N3542" t="s">
        <v>5069</v>
      </c>
      <c r="O3542">
        <v>1</v>
      </c>
      <c r="P3542">
        <v>0</v>
      </c>
    </row>
    <row r="3543" spans="1:16" x14ac:dyDescent="0.3">
      <c r="A3543" t="s">
        <v>3076</v>
      </c>
      <c r="B3543" s="1">
        <v>46087.953472222223</v>
      </c>
      <c r="C3543" t="s">
        <v>7</v>
      </c>
      <c r="D3543" t="s">
        <v>18</v>
      </c>
      <c r="E3543" t="s">
        <v>31</v>
      </c>
      <c r="F3543" t="s">
        <v>10</v>
      </c>
      <c r="G3543">
        <v>0.95347222222222228</v>
      </c>
      <c r="H3543" s="1">
        <v>46087</v>
      </c>
      <c r="I3543">
        <v>3</v>
      </c>
      <c r="J3543">
        <v>3</v>
      </c>
      <c r="K3543">
        <v>2</v>
      </c>
      <c r="L3543">
        <v>6</v>
      </c>
      <c r="M3543" t="s">
        <v>5071</v>
      </c>
      <c r="N3543" t="s">
        <v>5071</v>
      </c>
      <c r="O3543">
        <v>1</v>
      </c>
      <c r="P3543">
        <v>0</v>
      </c>
    </row>
    <row r="3544" spans="1:16" x14ac:dyDescent="0.3">
      <c r="A3544" t="s">
        <v>2762</v>
      </c>
      <c r="B3544" s="1">
        <v>46087.978472222225</v>
      </c>
      <c r="C3544" t="s">
        <v>7</v>
      </c>
      <c r="D3544" t="s">
        <v>18</v>
      </c>
      <c r="E3544" t="s">
        <v>19</v>
      </c>
      <c r="F3544" t="s">
        <v>20</v>
      </c>
      <c r="G3544">
        <v>0.97847222222222219</v>
      </c>
      <c r="H3544" s="1">
        <v>46087</v>
      </c>
      <c r="I3544">
        <v>3</v>
      </c>
      <c r="J3544">
        <v>3</v>
      </c>
      <c r="K3544">
        <v>2</v>
      </c>
      <c r="L3544">
        <v>6</v>
      </c>
      <c r="M3544" t="s">
        <v>5071</v>
      </c>
      <c r="N3544" t="s">
        <v>5071</v>
      </c>
      <c r="O3544">
        <v>1</v>
      </c>
      <c r="P3544">
        <v>0</v>
      </c>
    </row>
    <row r="3545" spans="1:16" x14ac:dyDescent="0.3">
      <c r="A3545" t="s">
        <v>78</v>
      </c>
      <c r="B3545" s="1">
        <v>46087.990972222222</v>
      </c>
      <c r="C3545" t="s">
        <v>7</v>
      </c>
      <c r="D3545" t="s">
        <v>15</v>
      </c>
      <c r="E3545" t="s">
        <v>19</v>
      </c>
      <c r="F3545" t="s">
        <v>20</v>
      </c>
      <c r="G3545">
        <v>0.99097222222222225</v>
      </c>
      <c r="H3545" s="1">
        <v>46087</v>
      </c>
      <c r="I3545">
        <v>3</v>
      </c>
      <c r="J3545">
        <v>3</v>
      </c>
      <c r="K3545">
        <v>2</v>
      </c>
      <c r="L3545">
        <v>6</v>
      </c>
      <c r="M3545" t="s">
        <v>5071</v>
      </c>
      <c r="N3545" t="s">
        <v>5071</v>
      </c>
      <c r="O3545">
        <v>1</v>
      </c>
      <c r="P3545">
        <v>0</v>
      </c>
    </row>
    <row r="3546" spans="1:16" x14ac:dyDescent="0.3">
      <c r="A3546" t="s">
        <v>4663</v>
      </c>
      <c r="B3546" s="1">
        <v>46088.00277777778</v>
      </c>
      <c r="C3546" t="s">
        <v>7</v>
      </c>
      <c r="D3546" t="s">
        <v>15</v>
      </c>
      <c r="E3546" t="s">
        <v>31</v>
      </c>
      <c r="F3546" t="s">
        <v>13</v>
      </c>
      <c r="G3546">
        <v>2.7777777777777779E-3</v>
      </c>
      <c r="H3546" s="1">
        <v>46088</v>
      </c>
      <c r="I3546">
        <v>3</v>
      </c>
      <c r="J3546">
        <v>3</v>
      </c>
      <c r="K3546">
        <v>1</v>
      </c>
      <c r="L3546">
        <v>3</v>
      </c>
      <c r="M3546" t="s">
        <v>5069</v>
      </c>
      <c r="N3546" t="s">
        <v>5069</v>
      </c>
      <c r="O3546">
        <v>1</v>
      </c>
      <c r="P3546">
        <v>0</v>
      </c>
    </row>
    <row r="3547" spans="1:16" x14ac:dyDescent="0.3">
      <c r="A3547" t="s">
        <v>1671</v>
      </c>
      <c r="B3547" s="1">
        <v>46088.006249999999</v>
      </c>
      <c r="C3547" t="s">
        <v>7</v>
      </c>
      <c r="D3547" t="s">
        <v>18</v>
      </c>
      <c r="E3547" t="s">
        <v>19</v>
      </c>
      <c r="F3547" t="s">
        <v>20</v>
      </c>
      <c r="G3547">
        <v>6.2500000000000003E-3</v>
      </c>
      <c r="H3547" s="1">
        <v>46088</v>
      </c>
      <c r="I3547">
        <v>3</v>
      </c>
      <c r="J3547">
        <v>3</v>
      </c>
      <c r="K3547">
        <v>2</v>
      </c>
      <c r="L3547">
        <v>6</v>
      </c>
      <c r="M3547" t="s">
        <v>5071</v>
      </c>
      <c r="N3547" t="s">
        <v>5071</v>
      </c>
      <c r="O3547">
        <v>1</v>
      </c>
      <c r="P3547">
        <v>0</v>
      </c>
    </row>
    <row r="3548" spans="1:16" x14ac:dyDescent="0.3">
      <c r="A3548" t="s">
        <v>3075</v>
      </c>
      <c r="B3548" s="1">
        <v>46088.006944444445</v>
      </c>
      <c r="C3548" t="s">
        <v>7</v>
      </c>
      <c r="D3548" t="s">
        <v>15</v>
      </c>
      <c r="E3548" t="s">
        <v>16</v>
      </c>
      <c r="F3548" t="s">
        <v>33</v>
      </c>
      <c r="G3548">
        <v>6.9444444444444441E-3</v>
      </c>
      <c r="H3548" s="1">
        <v>46088</v>
      </c>
      <c r="I3548">
        <v>3</v>
      </c>
      <c r="J3548">
        <v>3</v>
      </c>
      <c r="K3548">
        <v>4</v>
      </c>
      <c r="L3548">
        <v>12</v>
      </c>
      <c r="M3548" t="s">
        <v>5073</v>
      </c>
      <c r="N3548" t="s">
        <v>5073</v>
      </c>
      <c r="O3548">
        <v>1</v>
      </c>
      <c r="P3548">
        <v>1</v>
      </c>
    </row>
    <row r="3549" spans="1:16" x14ac:dyDescent="0.3">
      <c r="A3549" t="s">
        <v>271</v>
      </c>
      <c r="B3549" s="1">
        <v>46088.022222222222</v>
      </c>
      <c r="C3549" t="s">
        <v>26</v>
      </c>
      <c r="D3549" t="s">
        <v>15</v>
      </c>
      <c r="E3549" t="s">
        <v>9</v>
      </c>
      <c r="F3549" t="s">
        <v>20</v>
      </c>
      <c r="G3549">
        <v>2.2222222222222223E-2</v>
      </c>
      <c r="H3549" s="1">
        <v>46088</v>
      </c>
      <c r="I3549">
        <v>3</v>
      </c>
      <c r="J3549">
        <v>3</v>
      </c>
      <c r="K3549">
        <v>2</v>
      </c>
      <c r="L3549">
        <v>6</v>
      </c>
      <c r="M3549" t="s">
        <v>5071</v>
      </c>
      <c r="N3549" t="s">
        <v>5071</v>
      </c>
      <c r="O3549">
        <v>1</v>
      </c>
      <c r="P3549">
        <v>0</v>
      </c>
    </row>
    <row r="3550" spans="1:16" x14ac:dyDescent="0.3">
      <c r="A3550" t="s">
        <v>488</v>
      </c>
      <c r="B3550" s="1">
        <v>46088.027083333334</v>
      </c>
      <c r="C3550" t="s">
        <v>40</v>
      </c>
      <c r="D3550" t="s">
        <v>22</v>
      </c>
      <c r="E3550" t="s">
        <v>16</v>
      </c>
      <c r="F3550" t="s">
        <v>20</v>
      </c>
      <c r="G3550">
        <v>2.7083333333333334E-2</v>
      </c>
      <c r="H3550" s="1">
        <v>46088</v>
      </c>
      <c r="I3550">
        <v>3</v>
      </c>
      <c r="J3550">
        <v>5</v>
      </c>
      <c r="K3550">
        <v>2</v>
      </c>
      <c r="L3550">
        <v>10</v>
      </c>
      <c r="M3550" t="s">
        <v>5071</v>
      </c>
      <c r="N3550" t="s">
        <v>5071</v>
      </c>
      <c r="O3550">
        <v>1</v>
      </c>
      <c r="P3550">
        <v>0</v>
      </c>
    </row>
    <row r="3551" spans="1:16" x14ac:dyDescent="0.3">
      <c r="A3551" t="s">
        <v>2332</v>
      </c>
      <c r="B3551" s="1">
        <v>46088.040972222225</v>
      </c>
      <c r="C3551" t="s">
        <v>7</v>
      </c>
      <c r="D3551" t="s">
        <v>22</v>
      </c>
      <c r="E3551" t="s">
        <v>19</v>
      </c>
      <c r="F3551" t="s">
        <v>10</v>
      </c>
      <c r="G3551">
        <v>4.0972222222222222E-2</v>
      </c>
      <c r="H3551" s="1">
        <v>46088</v>
      </c>
      <c r="I3551">
        <v>3</v>
      </c>
      <c r="J3551">
        <v>3</v>
      </c>
      <c r="K3551">
        <v>2</v>
      </c>
      <c r="L3551">
        <v>6</v>
      </c>
      <c r="M3551" t="s">
        <v>5071</v>
      </c>
      <c r="N3551" t="s">
        <v>5071</v>
      </c>
      <c r="O3551">
        <v>1</v>
      </c>
      <c r="P3551">
        <v>0</v>
      </c>
    </row>
    <row r="3552" spans="1:16" x14ac:dyDescent="0.3">
      <c r="A3552" t="s">
        <v>4608</v>
      </c>
      <c r="B3552" s="1">
        <v>46088.049305555556</v>
      </c>
      <c r="C3552" t="s">
        <v>7</v>
      </c>
      <c r="D3552" t="s">
        <v>22</v>
      </c>
      <c r="E3552" t="s">
        <v>19</v>
      </c>
      <c r="F3552" t="s">
        <v>10</v>
      </c>
      <c r="G3552">
        <v>4.9305555555555554E-2</v>
      </c>
      <c r="H3552" s="1">
        <v>46088</v>
      </c>
      <c r="I3552">
        <v>3</v>
      </c>
      <c r="J3552">
        <v>3</v>
      </c>
      <c r="K3552">
        <v>2</v>
      </c>
      <c r="L3552">
        <v>6</v>
      </c>
      <c r="M3552" t="s">
        <v>5071</v>
      </c>
      <c r="N3552" t="s">
        <v>5071</v>
      </c>
      <c r="O3552">
        <v>1</v>
      </c>
      <c r="P3552">
        <v>0</v>
      </c>
    </row>
    <row r="3553" spans="1:16" x14ac:dyDescent="0.3">
      <c r="A3553" t="s">
        <v>4218</v>
      </c>
      <c r="B3553" s="1">
        <v>46088.052777777775</v>
      </c>
      <c r="C3553" t="s">
        <v>7</v>
      </c>
      <c r="D3553" t="s">
        <v>8</v>
      </c>
      <c r="E3553" t="s">
        <v>19</v>
      </c>
      <c r="F3553" t="s">
        <v>20</v>
      </c>
      <c r="G3553">
        <v>5.2777777777777778E-2</v>
      </c>
      <c r="H3553" s="1">
        <v>46088</v>
      </c>
      <c r="I3553">
        <v>3</v>
      </c>
      <c r="J3553">
        <v>3</v>
      </c>
      <c r="K3553">
        <v>2</v>
      </c>
      <c r="L3553">
        <v>6</v>
      </c>
      <c r="M3553" t="s">
        <v>5071</v>
      </c>
      <c r="N3553" t="s">
        <v>5071</v>
      </c>
      <c r="O3553">
        <v>1</v>
      </c>
      <c r="P3553">
        <v>0</v>
      </c>
    </row>
    <row r="3554" spans="1:16" x14ac:dyDescent="0.3">
      <c r="A3554" t="s">
        <v>1482</v>
      </c>
      <c r="B3554" s="1">
        <v>46088.054166666669</v>
      </c>
      <c r="C3554" t="s">
        <v>12</v>
      </c>
      <c r="D3554" t="s">
        <v>8</v>
      </c>
      <c r="E3554" t="s">
        <v>19</v>
      </c>
      <c r="F3554" t="s">
        <v>13</v>
      </c>
      <c r="G3554">
        <v>5.4166666666666669E-2</v>
      </c>
      <c r="H3554" s="1">
        <v>46088</v>
      </c>
      <c r="I3554">
        <v>3</v>
      </c>
      <c r="J3554">
        <v>1</v>
      </c>
      <c r="K3554">
        <v>1</v>
      </c>
      <c r="L3554">
        <v>1</v>
      </c>
      <c r="M3554" t="s">
        <v>5069</v>
      </c>
      <c r="N3554" t="s">
        <v>5069</v>
      </c>
      <c r="O3554">
        <v>1</v>
      </c>
      <c r="P3554">
        <v>0</v>
      </c>
    </row>
    <row r="3555" spans="1:16" x14ac:dyDescent="0.3">
      <c r="A3555" t="s">
        <v>3559</v>
      </c>
      <c r="B3555" s="1">
        <v>46088.093055555553</v>
      </c>
      <c r="C3555" t="s">
        <v>7</v>
      </c>
      <c r="D3555" t="s">
        <v>8</v>
      </c>
      <c r="E3555" t="s">
        <v>19</v>
      </c>
      <c r="F3555" t="s">
        <v>10</v>
      </c>
      <c r="G3555">
        <v>9.3055555555555558E-2</v>
      </c>
      <c r="H3555" s="1">
        <v>46088</v>
      </c>
      <c r="I3555">
        <v>3</v>
      </c>
      <c r="J3555">
        <v>3</v>
      </c>
      <c r="K3555">
        <v>2</v>
      </c>
      <c r="L3555">
        <v>6</v>
      </c>
      <c r="M3555" t="s">
        <v>5071</v>
      </c>
      <c r="N3555" t="s">
        <v>5071</v>
      </c>
      <c r="O3555">
        <v>1</v>
      </c>
      <c r="P3555">
        <v>0</v>
      </c>
    </row>
    <row r="3556" spans="1:16" x14ac:dyDescent="0.3">
      <c r="A3556" t="s">
        <v>3281</v>
      </c>
      <c r="B3556" s="1">
        <v>46088.131249999999</v>
      </c>
      <c r="C3556" t="s">
        <v>12</v>
      </c>
      <c r="D3556" t="s">
        <v>18</v>
      </c>
      <c r="E3556" t="s">
        <v>31</v>
      </c>
      <c r="F3556" t="s">
        <v>13</v>
      </c>
      <c r="G3556">
        <v>0.13125000000000001</v>
      </c>
      <c r="H3556" s="1">
        <v>46088</v>
      </c>
      <c r="I3556">
        <v>3</v>
      </c>
      <c r="J3556">
        <v>1</v>
      </c>
      <c r="K3556">
        <v>1</v>
      </c>
      <c r="L3556">
        <v>1</v>
      </c>
      <c r="M3556" t="s">
        <v>5069</v>
      </c>
      <c r="N3556" t="s">
        <v>5069</v>
      </c>
      <c r="O3556">
        <v>1</v>
      </c>
      <c r="P3556">
        <v>0</v>
      </c>
    </row>
    <row r="3557" spans="1:16" x14ac:dyDescent="0.3">
      <c r="A3557" t="s">
        <v>4669</v>
      </c>
      <c r="B3557" s="1">
        <v>46088.165277777778</v>
      </c>
      <c r="C3557" t="s">
        <v>26</v>
      </c>
      <c r="D3557" t="s">
        <v>18</v>
      </c>
      <c r="E3557" t="s">
        <v>16</v>
      </c>
      <c r="F3557" t="s">
        <v>33</v>
      </c>
      <c r="G3557">
        <v>0.16527777777777777</v>
      </c>
      <c r="H3557" s="1">
        <v>46088</v>
      </c>
      <c r="I3557">
        <v>3</v>
      </c>
      <c r="J3557">
        <v>3</v>
      </c>
      <c r="K3557">
        <v>4</v>
      </c>
      <c r="L3557">
        <v>12</v>
      </c>
      <c r="M3557" t="s">
        <v>5073</v>
      </c>
      <c r="N3557" t="s">
        <v>5073</v>
      </c>
      <c r="O3557">
        <v>1</v>
      </c>
      <c r="P3557">
        <v>1</v>
      </c>
    </row>
    <row r="3558" spans="1:16" x14ac:dyDescent="0.3">
      <c r="A3558" t="s">
        <v>2722</v>
      </c>
      <c r="B3558" s="1">
        <v>46088.168055555558</v>
      </c>
      <c r="C3558" t="s">
        <v>35</v>
      </c>
      <c r="D3558" t="s">
        <v>22</v>
      </c>
      <c r="E3558" t="s">
        <v>31</v>
      </c>
      <c r="F3558" t="s">
        <v>33</v>
      </c>
      <c r="G3558">
        <v>0.16805555555555557</v>
      </c>
      <c r="H3558" s="1">
        <v>46088</v>
      </c>
      <c r="I3558">
        <v>3</v>
      </c>
      <c r="J3558">
        <v>1</v>
      </c>
      <c r="K3558">
        <v>4</v>
      </c>
      <c r="L3558">
        <v>4</v>
      </c>
      <c r="M3558" t="s">
        <v>5069</v>
      </c>
      <c r="N3558" t="s">
        <v>5069</v>
      </c>
      <c r="O3558">
        <v>1</v>
      </c>
      <c r="P3558">
        <v>1</v>
      </c>
    </row>
    <row r="3559" spans="1:16" x14ac:dyDescent="0.3">
      <c r="A3559" t="s">
        <v>4156</v>
      </c>
      <c r="B3559" s="1">
        <v>46088.178472222222</v>
      </c>
      <c r="C3559" t="s">
        <v>47</v>
      </c>
      <c r="D3559" t="s">
        <v>8</v>
      </c>
      <c r="E3559" t="s">
        <v>9</v>
      </c>
      <c r="F3559" t="s">
        <v>20</v>
      </c>
      <c r="G3559">
        <v>0.17847222222222223</v>
      </c>
      <c r="H3559" s="1">
        <v>46088</v>
      </c>
      <c r="I3559">
        <v>3</v>
      </c>
      <c r="J3559">
        <v>1</v>
      </c>
      <c r="K3559">
        <v>2</v>
      </c>
      <c r="L3559">
        <v>2</v>
      </c>
      <c r="M3559" t="s">
        <v>5069</v>
      </c>
      <c r="N3559" t="s">
        <v>5069</v>
      </c>
      <c r="O3559">
        <v>1</v>
      </c>
      <c r="P3559">
        <v>0</v>
      </c>
    </row>
    <row r="3560" spans="1:16" x14ac:dyDescent="0.3">
      <c r="A3560" t="s">
        <v>4263</v>
      </c>
      <c r="B3560" s="1">
        <v>46088.182638888888</v>
      </c>
      <c r="C3560" t="s">
        <v>7</v>
      </c>
      <c r="D3560" t="s">
        <v>8</v>
      </c>
      <c r="E3560" t="s">
        <v>19</v>
      </c>
      <c r="F3560" t="s">
        <v>13</v>
      </c>
      <c r="G3560">
        <v>0.18263888888888888</v>
      </c>
      <c r="H3560" s="1">
        <v>46088</v>
      </c>
      <c r="I3560">
        <v>3</v>
      </c>
      <c r="J3560">
        <v>3</v>
      </c>
      <c r="K3560">
        <v>1</v>
      </c>
      <c r="L3560">
        <v>3</v>
      </c>
      <c r="M3560" t="s">
        <v>5069</v>
      </c>
      <c r="N3560" t="s">
        <v>5069</v>
      </c>
      <c r="O3560">
        <v>1</v>
      </c>
      <c r="P3560">
        <v>0</v>
      </c>
    </row>
    <row r="3561" spans="1:16" x14ac:dyDescent="0.3">
      <c r="A3561" t="s">
        <v>4148</v>
      </c>
      <c r="B3561" s="1">
        <v>46088.190972222219</v>
      </c>
      <c r="C3561" t="s">
        <v>7</v>
      </c>
      <c r="D3561" t="s">
        <v>18</v>
      </c>
      <c r="E3561" t="s">
        <v>31</v>
      </c>
      <c r="F3561" t="s">
        <v>33</v>
      </c>
      <c r="G3561">
        <v>0.19097222222222221</v>
      </c>
      <c r="H3561" s="1">
        <v>46088</v>
      </c>
      <c r="I3561">
        <v>3</v>
      </c>
      <c r="J3561">
        <v>3</v>
      </c>
      <c r="K3561">
        <v>4</v>
      </c>
      <c r="L3561">
        <v>12</v>
      </c>
      <c r="M3561" t="s">
        <v>5073</v>
      </c>
      <c r="N3561" t="s">
        <v>5073</v>
      </c>
      <c r="O3561">
        <v>1</v>
      </c>
      <c r="P3561">
        <v>1</v>
      </c>
    </row>
    <row r="3562" spans="1:16" x14ac:dyDescent="0.3">
      <c r="A3562" t="s">
        <v>2978</v>
      </c>
      <c r="B3562" s="1">
        <v>46088.195138888892</v>
      </c>
      <c r="C3562" t="s">
        <v>7</v>
      </c>
      <c r="D3562" t="s">
        <v>15</v>
      </c>
      <c r="E3562" t="s">
        <v>16</v>
      </c>
      <c r="F3562" t="s">
        <v>20</v>
      </c>
      <c r="G3562">
        <v>0.19513888888888889</v>
      </c>
      <c r="H3562" s="1">
        <v>46088</v>
      </c>
      <c r="I3562">
        <v>3</v>
      </c>
      <c r="J3562">
        <v>3</v>
      </c>
      <c r="K3562">
        <v>2</v>
      </c>
      <c r="L3562">
        <v>6</v>
      </c>
      <c r="M3562" t="s">
        <v>5071</v>
      </c>
      <c r="N3562" t="s">
        <v>5071</v>
      </c>
      <c r="O3562">
        <v>1</v>
      </c>
      <c r="P3562">
        <v>0</v>
      </c>
    </row>
    <row r="3563" spans="1:16" x14ac:dyDescent="0.3">
      <c r="A3563" t="s">
        <v>2025</v>
      </c>
      <c r="B3563" s="1">
        <v>46088.195833333331</v>
      </c>
      <c r="C3563" t="s">
        <v>7</v>
      </c>
      <c r="D3563" t="s">
        <v>15</v>
      </c>
      <c r="E3563" t="s">
        <v>19</v>
      </c>
      <c r="F3563" t="s">
        <v>13</v>
      </c>
      <c r="G3563">
        <v>0.19583333333333333</v>
      </c>
      <c r="H3563" s="1">
        <v>46088</v>
      </c>
      <c r="I3563">
        <v>3</v>
      </c>
      <c r="J3563">
        <v>3</v>
      </c>
      <c r="K3563">
        <v>1</v>
      </c>
      <c r="L3563">
        <v>3</v>
      </c>
      <c r="M3563" t="s">
        <v>5069</v>
      </c>
      <c r="N3563" t="s">
        <v>5069</v>
      </c>
      <c r="O3563">
        <v>1</v>
      </c>
      <c r="P3563">
        <v>0</v>
      </c>
    </row>
    <row r="3564" spans="1:16" x14ac:dyDescent="0.3">
      <c r="A3564" t="s">
        <v>3894</v>
      </c>
      <c r="B3564" s="1">
        <v>46088.197222222225</v>
      </c>
      <c r="C3564" t="s">
        <v>40</v>
      </c>
      <c r="D3564" t="s">
        <v>18</v>
      </c>
      <c r="E3564" t="s">
        <v>16</v>
      </c>
      <c r="F3564" t="s">
        <v>20</v>
      </c>
      <c r="G3564">
        <v>0.19722222222222222</v>
      </c>
      <c r="H3564" s="1">
        <v>46088</v>
      </c>
      <c r="I3564">
        <v>3</v>
      </c>
      <c r="J3564">
        <v>5</v>
      </c>
      <c r="K3564">
        <v>2</v>
      </c>
      <c r="L3564">
        <v>10</v>
      </c>
      <c r="M3564" t="s">
        <v>5071</v>
      </c>
      <c r="N3564" t="s">
        <v>5071</v>
      </c>
      <c r="O3564">
        <v>1</v>
      </c>
      <c r="P3564">
        <v>0</v>
      </c>
    </row>
    <row r="3565" spans="1:16" x14ac:dyDescent="0.3">
      <c r="A3565" t="s">
        <v>2405</v>
      </c>
      <c r="B3565" s="1">
        <v>46088.217361111114</v>
      </c>
      <c r="C3565" t="s">
        <v>12</v>
      </c>
      <c r="D3565" t="s">
        <v>18</v>
      </c>
      <c r="E3565" t="s">
        <v>31</v>
      </c>
      <c r="F3565" t="s">
        <v>33</v>
      </c>
      <c r="G3565">
        <v>0.21736111111111112</v>
      </c>
      <c r="H3565" s="1">
        <v>46088</v>
      </c>
      <c r="I3565">
        <v>3</v>
      </c>
      <c r="J3565">
        <v>1</v>
      </c>
      <c r="K3565">
        <v>4</v>
      </c>
      <c r="L3565">
        <v>4</v>
      </c>
      <c r="M3565" t="s">
        <v>5069</v>
      </c>
      <c r="N3565" t="s">
        <v>5069</v>
      </c>
      <c r="O3565">
        <v>1</v>
      </c>
      <c r="P3565">
        <v>1</v>
      </c>
    </row>
    <row r="3566" spans="1:16" x14ac:dyDescent="0.3">
      <c r="A3566" t="s">
        <v>4594</v>
      </c>
      <c r="B3566" s="1">
        <v>46088.243750000001</v>
      </c>
      <c r="C3566" t="s">
        <v>47</v>
      </c>
      <c r="D3566" t="s">
        <v>18</v>
      </c>
      <c r="E3566" t="s">
        <v>9</v>
      </c>
      <c r="F3566" t="s">
        <v>33</v>
      </c>
      <c r="G3566">
        <v>0.24374999999999999</v>
      </c>
      <c r="H3566" s="1">
        <v>46088</v>
      </c>
      <c r="I3566">
        <v>3</v>
      </c>
      <c r="J3566">
        <v>1</v>
      </c>
      <c r="K3566">
        <v>4</v>
      </c>
      <c r="L3566">
        <v>4</v>
      </c>
      <c r="M3566" t="s">
        <v>5069</v>
      </c>
      <c r="N3566" t="s">
        <v>5069</v>
      </c>
      <c r="O3566">
        <v>1</v>
      </c>
      <c r="P3566">
        <v>1</v>
      </c>
    </row>
    <row r="3567" spans="1:16" x14ac:dyDescent="0.3">
      <c r="A3567" t="s">
        <v>2225</v>
      </c>
      <c r="B3567" s="1">
        <v>46088.248611111114</v>
      </c>
      <c r="C3567" t="s">
        <v>12</v>
      </c>
      <c r="D3567" t="s">
        <v>15</v>
      </c>
      <c r="E3567" t="s">
        <v>9</v>
      </c>
      <c r="F3567" t="s">
        <v>10</v>
      </c>
      <c r="G3567">
        <v>0.24861111111111112</v>
      </c>
      <c r="H3567" s="1">
        <v>46088</v>
      </c>
      <c r="I3567">
        <v>3</v>
      </c>
      <c r="J3567">
        <v>1</v>
      </c>
      <c r="K3567">
        <v>2</v>
      </c>
      <c r="L3567">
        <v>2</v>
      </c>
      <c r="M3567" t="s">
        <v>5069</v>
      </c>
      <c r="N3567" t="s">
        <v>5069</v>
      </c>
      <c r="O3567">
        <v>1</v>
      </c>
      <c r="P3567">
        <v>0</v>
      </c>
    </row>
    <row r="3568" spans="1:16" x14ac:dyDescent="0.3">
      <c r="A3568" t="s">
        <v>3057</v>
      </c>
      <c r="B3568" s="1">
        <v>46088.261111111111</v>
      </c>
      <c r="C3568" t="s">
        <v>7</v>
      </c>
      <c r="D3568" t="s">
        <v>18</v>
      </c>
      <c r="E3568" t="s">
        <v>19</v>
      </c>
      <c r="F3568" t="s">
        <v>13</v>
      </c>
      <c r="G3568">
        <v>0.26111111111111113</v>
      </c>
      <c r="H3568" s="1">
        <v>46088</v>
      </c>
      <c r="I3568">
        <v>3</v>
      </c>
      <c r="J3568">
        <v>3</v>
      </c>
      <c r="K3568">
        <v>1</v>
      </c>
      <c r="L3568">
        <v>3</v>
      </c>
      <c r="M3568" t="s">
        <v>5069</v>
      </c>
      <c r="N3568" t="s">
        <v>5069</v>
      </c>
      <c r="O3568">
        <v>1</v>
      </c>
      <c r="P3568">
        <v>0</v>
      </c>
    </row>
    <row r="3569" spans="1:16" x14ac:dyDescent="0.3">
      <c r="A3569" t="s">
        <v>4703</v>
      </c>
      <c r="B3569" s="1">
        <v>46088.288194444445</v>
      </c>
      <c r="C3569" t="s">
        <v>40</v>
      </c>
      <c r="D3569" t="s">
        <v>18</v>
      </c>
      <c r="E3569" t="s">
        <v>16</v>
      </c>
      <c r="F3569" t="s">
        <v>13</v>
      </c>
      <c r="G3569">
        <v>0.28819444444444442</v>
      </c>
      <c r="H3569" s="1">
        <v>46088</v>
      </c>
      <c r="I3569">
        <v>3</v>
      </c>
      <c r="J3569">
        <v>5</v>
      </c>
      <c r="K3569">
        <v>1</v>
      </c>
      <c r="L3569">
        <v>5</v>
      </c>
      <c r="M3569" t="s">
        <v>5071</v>
      </c>
      <c r="N3569" t="s">
        <v>5071</v>
      </c>
      <c r="O3569">
        <v>1</v>
      </c>
      <c r="P3569">
        <v>0</v>
      </c>
    </row>
    <row r="3570" spans="1:16" x14ac:dyDescent="0.3">
      <c r="A3570" t="s">
        <v>381</v>
      </c>
      <c r="B3570" s="1">
        <v>46088.304861111108</v>
      </c>
      <c r="C3570" t="s">
        <v>7</v>
      </c>
      <c r="D3570" t="s">
        <v>18</v>
      </c>
      <c r="E3570" t="s">
        <v>19</v>
      </c>
      <c r="F3570" t="s">
        <v>13</v>
      </c>
      <c r="G3570">
        <v>0.30486111111111114</v>
      </c>
      <c r="H3570" s="1">
        <v>46088</v>
      </c>
      <c r="I3570">
        <v>3</v>
      </c>
      <c r="J3570">
        <v>3</v>
      </c>
      <c r="K3570">
        <v>1</v>
      </c>
      <c r="L3570">
        <v>3</v>
      </c>
      <c r="M3570" t="s">
        <v>5069</v>
      </c>
      <c r="N3570" t="s">
        <v>5069</v>
      </c>
      <c r="O3570">
        <v>1</v>
      </c>
      <c r="P3570">
        <v>0</v>
      </c>
    </row>
    <row r="3571" spans="1:16" x14ac:dyDescent="0.3">
      <c r="A3571" t="s">
        <v>3962</v>
      </c>
      <c r="B3571" s="1">
        <v>46088.338888888888</v>
      </c>
      <c r="C3571" t="s">
        <v>7</v>
      </c>
      <c r="D3571" t="s">
        <v>15</v>
      </c>
      <c r="E3571" t="s">
        <v>19</v>
      </c>
      <c r="F3571" t="s">
        <v>10</v>
      </c>
      <c r="G3571">
        <v>0.33888888888888891</v>
      </c>
      <c r="H3571" s="1">
        <v>46088</v>
      </c>
      <c r="I3571">
        <v>3</v>
      </c>
      <c r="J3571">
        <v>3</v>
      </c>
      <c r="K3571">
        <v>2</v>
      </c>
      <c r="L3571">
        <v>6</v>
      </c>
      <c r="M3571" t="s">
        <v>5071</v>
      </c>
      <c r="N3571" t="s">
        <v>5071</v>
      </c>
      <c r="O3571">
        <v>1</v>
      </c>
      <c r="P3571">
        <v>0</v>
      </c>
    </row>
    <row r="3572" spans="1:16" x14ac:dyDescent="0.3">
      <c r="A3572" t="s">
        <v>3230</v>
      </c>
      <c r="B3572" s="1">
        <v>46088.348611111112</v>
      </c>
      <c r="C3572" t="s">
        <v>40</v>
      </c>
      <c r="D3572" t="s">
        <v>15</v>
      </c>
      <c r="E3572" t="s">
        <v>16</v>
      </c>
      <c r="F3572" t="s">
        <v>20</v>
      </c>
      <c r="G3572">
        <v>0.34861111111111109</v>
      </c>
      <c r="H3572" s="1">
        <v>46088</v>
      </c>
      <c r="I3572">
        <v>3</v>
      </c>
      <c r="J3572">
        <v>5</v>
      </c>
      <c r="K3572">
        <v>2</v>
      </c>
      <c r="L3572">
        <v>10</v>
      </c>
      <c r="M3572" t="s">
        <v>5071</v>
      </c>
      <c r="N3572" t="s">
        <v>5071</v>
      </c>
      <c r="O3572">
        <v>1</v>
      </c>
      <c r="P3572">
        <v>0</v>
      </c>
    </row>
    <row r="3573" spans="1:16" x14ac:dyDescent="0.3">
      <c r="A3573" t="s">
        <v>2903</v>
      </c>
      <c r="B3573" s="1">
        <v>46088.349305555559</v>
      </c>
      <c r="C3573" t="s">
        <v>35</v>
      </c>
      <c r="D3573" t="s">
        <v>8</v>
      </c>
      <c r="E3573" t="s">
        <v>19</v>
      </c>
      <c r="F3573" t="s">
        <v>20</v>
      </c>
      <c r="G3573">
        <v>0.34930555555555554</v>
      </c>
      <c r="H3573" s="1">
        <v>46088</v>
      </c>
      <c r="I3573">
        <v>3</v>
      </c>
      <c r="J3573">
        <v>1</v>
      </c>
      <c r="K3573">
        <v>2</v>
      </c>
      <c r="L3573">
        <v>2</v>
      </c>
      <c r="M3573" t="s">
        <v>5069</v>
      </c>
      <c r="N3573" t="s">
        <v>5069</v>
      </c>
      <c r="O3573">
        <v>1</v>
      </c>
      <c r="P3573">
        <v>0</v>
      </c>
    </row>
    <row r="3574" spans="1:16" x14ac:dyDescent="0.3">
      <c r="A3574" t="s">
        <v>1324</v>
      </c>
      <c r="B3574" s="1">
        <v>46088.35</v>
      </c>
      <c r="C3574" t="s">
        <v>7</v>
      </c>
      <c r="D3574" t="s">
        <v>22</v>
      </c>
      <c r="E3574" t="s">
        <v>19</v>
      </c>
      <c r="F3574" t="s">
        <v>20</v>
      </c>
      <c r="G3574">
        <v>0.35</v>
      </c>
      <c r="H3574" s="1">
        <v>46088</v>
      </c>
      <c r="I3574">
        <v>3</v>
      </c>
      <c r="J3574">
        <v>3</v>
      </c>
      <c r="K3574">
        <v>2</v>
      </c>
      <c r="L3574">
        <v>6</v>
      </c>
      <c r="M3574" t="s">
        <v>5071</v>
      </c>
      <c r="N3574" t="s">
        <v>5071</v>
      </c>
      <c r="O3574">
        <v>1</v>
      </c>
      <c r="P3574">
        <v>0</v>
      </c>
    </row>
    <row r="3575" spans="1:16" x14ac:dyDescent="0.3">
      <c r="A3575" t="s">
        <v>1328</v>
      </c>
      <c r="B3575" s="1">
        <v>46088.350694444445</v>
      </c>
      <c r="C3575" t="s">
        <v>7</v>
      </c>
      <c r="D3575" t="s">
        <v>22</v>
      </c>
      <c r="E3575" t="s">
        <v>9</v>
      </c>
      <c r="F3575" t="s">
        <v>20</v>
      </c>
      <c r="G3575">
        <v>0.35069444444444442</v>
      </c>
      <c r="H3575" s="1">
        <v>46088</v>
      </c>
      <c r="I3575">
        <v>3</v>
      </c>
      <c r="J3575">
        <v>3</v>
      </c>
      <c r="K3575">
        <v>2</v>
      </c>
      <c r="L3575">
        <v>6</v>
      </c>
      <c r="M3575" t="s">
        <v>5071</v>
      </c>
      <c r="N3575" t="s">
        <v>5071</v>
      </c>
      <c r="O3575">
        <v>1</v>
      </c>
      <c r="P3575">
        <v>0</v>
      </c>
    </row>
    <row r="3576" spans="1:16" x14ac:dyDescent="0.3">
      <c r="A3576" t="s">
        <v>3223</v>
      </c>
      <c r="B3576" s="1">
        <v>46088.392361111109</v>
      </c>
      <c r="C3576" t="s">
        <v>40</v>
      </c>
      <c r="D3576" t="s">
        <v>22</v>
      </c>
      <c r="E3576" t="s">
        <v>16</v>
      </c>
      <c r="F3576" t="s">
        <v>13</v>
      </c>
      <c r="G3576">
        <v>0.3923611111111111</v>
      </c>
      <c r="H3576" s="1">
        <v>46088</v>
      </c>
      <c r="I3576">
        <v>3</v>
      </c>
      <c r="J3576">
        <v>5</v>
      </c>
      <c r="K3576">
        <v>1</v>
      </c>
      <c r="L3576">
        <v>5</v>
      </c>
      <c r="M3576" t="s">
        <v>5071</v>
      </c>
      <c r="N3576" t="s">
        <v>5071</v>
      </c>
      <c r="O3576">
        <v>1</v>
      </c>
      <c r="P3576">
        <v>0</v>
      </c>
    </row>
    <row r="3577" spans="1:16" x14ac:dyDescent="0.3">
      <c r="A3577" t="s">
        <v>3528</v>
      </c>
      <c r="B3577" s="1">
        <v>46088.395138888889</v>
      </c>
      <c r="C3577" t="s">
        <v>35</v>
      </c>
      <c r="D3577" t="s">
        <v>18</v>
      </c>
      <c r="E3577" t="s">
        <v>19</v>
      </c>
      <c r="F3577" t="s">
        <v>20</v>
      </c>
      <c r="G3577">
        <v>0.39513888888888887</v>
      </c>
      <c r="H3577" s="1">
        <v>46088</v>
      </c>
      <c r="I3577">
        <v>3</v>
      </c>
      <c r="J3577">
        <v>1</v>
      </c>
      <c r="K3577">
        <v>2</v>
      </c>
      <c r="L3577">
        <v>2</v>
      </c>
      <c r="M3577" t="s">
        <v>5069</v>
      </c>
      <c r="N3577" t="s">
        <v>5069</v>
      </c>
      <c r="O3577">
        <v>1</v>
      </c>
      <c r="P3577">
        <v>0</v>
      </c>
    </row>
    <row r="3578" spans="1:16" x14ac:dyDescent="0.3">
      <c r="A3578" t="s">
        <v>3993</v>
      </c>
      <c r="B3578" s="1">
        <v>46088.405555555553</v>
      </c>
      <c r="C3578" t="s">
        <v>7</v>
      </c>
      <c r="D3578" t="s">
        <v>15</v>
      </c>
      <c r="E3578" t="s">
        <v>19</v>
      </c>
      <c r="F3578" t="s">
        <v>10</v>
      </c>
      <c r="G3578">
        <v>0.40555555555555556</v>
      </c>
      <c r="H3578" s="1">
        <v>46088</v>
      </c>
      <c r="I3578">
        <v>3</v>
      </c>
      <c r="J3578">
        <v>3</v>
      </c>
      <c r="K3578">
        <v>2</v>
      </c>
      <c r="L3578">
        <v>6</v>
      </c>
      <c r="M3578" t="s">
        <v>5071</v>
      </c>
      <c r="N3578" t="s">
        <v>5071</v>
      </c>
      <c r="O3578">
        <v>1</v>
      </c>
      <c r="P3578">
        <v>0</v>
      </c>
    </row>
    <row r="3579" spans="1:16" x14ac:dyDescent="0.3">
      <c r="A3579" t="s">
        <v>3781</v>
      </c>
      <c r="B3579" s="1">
        <v>46088.420138888891</v>
      </c>
      <c r="C3579" t="s">
        <v>7</v>
      </c>
      <c r="D3579" t="s">
        <v>22</v>
      </c>
      <c r="E3579" t="s">
        <v>19</v>
      </c>
      <c r="F3579" t="s">
        <v>13</v>
      </c>
      <c r="G3579">
        <v>0.4201388888888889</v>
      </c>
      <c r="H3579" s="1">
        <v>46088</v>
      </c>
      <c r="I3579">
        <v>3</v>
      </c>
      <c r="J3579">
        <v>3</v>
      </c>
      <c r="K3579">
        <v>1</v>
      </c>
      <c r="L3579">
        <v>3</v>
      </c>
      <c r="M3579" t="s">
        <v>5069</v>
      </c>
      <c r="N3579" t="s">
        <v>5069</v>
      </c>
      <c r="O3579">
        <v>1</v>
      </c>
      <c r="P3579">
        <v>0</v>
      </c>
    </row>
    <row r="3580" spans="1:16" x14ac:dyDescent="0.3">
      <c r="A3580" t="s">
        <v>3804</v>
      </c>
      <c r="B3580" s="1">
        <v>46088.489583333336</v>
      </c>
      <c r="C3580" t="s">
        <v>7</v>
      </c>
      <c r="D3580" t="s">
        <v>15</v>
      </c>
      <c r="E3580" t="s">
        <v>19</v>
      </c>
      <c r="F3580" t="s">
        <v>20</v>
      </c>
      <c r="G3580">
        <v>0.48958333333333331</v>
      </c>
      <c r="H3580" s="1">
        <v>46088</v>
      </c>
      <c r="I3580">
        <v>3</v>
      </c>
      <c r="J3580">
        <v>3</v>
      </c>
      <c r="K3580">
        <v>2</v>
      </c>
      <c r="L3580">
        <v>6</v>
      </c>
      <c r="M3580" t="s">
        <v>5071</v>
      </c>
      <c r="N3580" t="s">
        <v>5071</v>
      </c>
      <c r="O3580">
        <v>1</v>
      </c>
      <c r="P3580">
        <v>0</v>
      </c>
    </row>
    <row r="3581" spans="1:16" x14ac:dyDescent="0.3">
      <c r="A3581" t="s">
        <v>3343</v>
      </c>
      <c r="B3581" s="1">
        <v>46088.51666666667</v>
      </c>
      <c r="C3581" t="s">
        <v>7</v>
      </c>
      <c r="D3581" t="s">
        <v>8</v>
      </c>
      <c r="E3581" t="s">
        <v>19</v>
      </c>
      <c r="F3581" t="s">
        <v>20</v>
      </c>
      <c r="G3581">
        <v>0.51666666666666672</v>
      </c>
      <c r="H3581" s="1">
        <v>46088</v>
      </c>
      <c r="I3581">
        <v>3</v>
      </c>
      <c r="J3581">
        <v>3</v>
      </c>
      <c r="K3581">
        <v>2</v>
      </c>
      <c r="L3581">
        <v>6</v>
      </c>
      <c r="M3581" t="s">
        <v>5071</v>
      </c>
      <c r="N3581" t="s">
        <v>5071</v>
      </c>
      <c r="O3581">
        <v>1</v>
      </c>
      <c r="P3581">
        <v>0</v>
      </c>
    </row>
    <row r="3582" spans="1:16" x14ac:dyDescent="0.3">
      <c r="A3582" t="s">
        <v>2787</v>
      </c>
      <c r="B3582" s="1">
        <v>46088.519444444442</v>
      </c>
      <c r="C3582" t="s">
        <v>40</v>
      </c>
      <c r="D3582" t="s">
        <v>22</v>
      </c>
      <c r="E3582" t="s">
        <v>16</v>
      </c>
      <c r="F3582" t="s">
        <v>20</v>
      </c>
      <c r="G3582">
        <v>0.51944444444444449</v>
      </c>
      <c r="H3582" s="1">
        <v>46088</v>
      </c>
      <c r="I3582">
        <v>3</v>
      </c>
      <c r="J3582">
        <v>5</v>
      </c>
      <c r="K3582">
        <v>2</v>
      </c>
      <c r="L3582">
        <v>10</v>
      </c>
      <c r="M3582" t="s">
        <v>5071</v>
      </c>
      <c r="N3582" t="s">
        <v>5071</v>
      </c>
      <c r="O3582">
        <v>1</v>
      </c>
      <c r="P3582">
        <v>0</v>
      </c>
    </row>
    <row r="3583" spans="1:16" x14ac:dyDescent="0.3">
      <c r="A3583" t="s">
        <v>1902</v>
      </c>
      <c r="B3583" s="1">
        <v>46088.568055555559</v>
      </c>
      <c r="C3583" t="s">
        <v>7</v>
      </c>
      <c r="D3583" t="s">
        <v>8</v>
      </c>
      <c r="E3583" t="s">
        <v>19</v>
      </c>
      <c r="F3583" t="s">
        <v>13</v>
      </c>
      <c r="G3583">
        <v>0.56805555555555554</v>
      </c>
      <c r="H3583" s="1">
        <v>46088</v>
      </c>
      <c r="I3583">
        <v>3</v>
      </c>
      <c r="J3583">
        <v>3</v>
      </c>
      <c r="K3583">
        <v>1</v>
      </c>
      <c r="L3583">
        <v>3</v>
      </c>
      <c r="M3583" t="s">
        <v>5069</v>
      </c>
      <c r="N3583" t="s">
        <v>5069</v>
      </c>
      <c r="O3583">
        <v>1</v>
      </c>
      <c r="P3583">
        <v>0</v>
      </c>
    </row>
    <row r="3584" spans="1:16" x14ac:dyDescent="0.3">
      <c r="A3584" t="s">
        <v>361</v>
      </c>
      <c r="B3584" s="1">
        <v>46088.579861111109</v>
      </c>
      <c r="C3584" t="s">
        <v>40</v>
      </c>
      <c r="D3584" t="s">
        <v>8</v>
      </c>
      <c r="E3584" t="s">
        <v>16</v>
      </c>
      <c r="F3584" t="s">
        <v>10</v>
      </c>
      <c r="G3584">
        <v>0.57986111111111116</v>
      </c>
      <c r="H3584" s="1">
        <v>46088</v>
      </c>
      <c r="I3584">
        <v>3</v>
      </c>
      <c r="J3584">
        <v>5</v>
      </c>
      <c r="K3584">
        <v>2</v>
      </c>
      <c r="L3584">
        <v>10</v>
      </c>
      <c r="M3584" t="s">
        <v>5071</v>
      </c>
      <c r="N3584" t="s">
        <v>5071</v>
      </c>
      <c r="O3584">
        <v>1</v>
      </c>
      <c r="P3584">
        <v>0</v>
      </c>
    </row>
    <row r="3585" spans="1:16" x14ac:dyDescent="0.3">
      <c r="A3585" t="s">
        <v>4642</v>
      </c>
      <c r="B3585" s="1">
        <v>46088.601388888892</v>
      </c>
      <c r="C3585" t="s">
        <v>47</v>
      </c>
      <c r="D3585" t="s">
        <v>22</v>
      </c>
      <c r="E3585" t="s">
        <v>16</v>
      </c>
      <c r="F3585" t="s">
        <v>10</v>
      </c>
      <c r="G3585">
        <v>0.60138888888888886</v>
      </c>
      <c r="H3585" s="1">
        <v>46088</v>
      </c>
      <c r="I3585">
        <v>3</v>
      </c>
      <c r="J3585">
        <v>1</v>
      </c>
      <c r="K3585">
        <v>2</v>
      </c>
      <c r="L3585">
        <v>2</v>
      </c>
      <c r="M3585" t="s">
        <v>5069</v>
      </c>
      <c r="N3585" t="s">
        <v>5069</v>
      </c>
      <c r="O3585">
        <v>1</v>
      </c>
      <c r="P3585">
        <v>0</v>
      </c>
    </row>
    <row r="3586" spans="1:16" x14ac:dyDescent="0.3">
      <c r="A3586" t="s">
        <v>2062</v>
      </c>
      <c r="B3586" s="1">
        <v>46088.619444444441</v>
      </c>
      <c r="C3586" t="s">
        <v>7</v>
      </c>
      <c r="D3586" t="s">
        <v>8</v>
      </c>
      <c r="E3586" t="s">
        <v>19</v>
      </c>
      <c r="F3586" t="s">
        <v>20</v>
      </c>
      <c r="G3586">
        <v>0.61944444444444446</v>
      </c>
      <c r="H3586" s="1">
        <v>46088</v>
      </c>
      <c r="I3586">
        <v>3</v>
      </c>
      <c r="J3586">
        <v>3</v>
      </c>
      <c r="K3586">
        <v>2</v>
      </c>
      <c r="L3586">
        <v>6</v>
      </c>
      <c r="M3586" t="s">
        <v>5071</v>
      </c>
      <c r="N3586" t="s">
        <v>5071</v>
      </c>
      <c r="O3586">
        <v>1</v>
      </c>
      <c r="P3586">
        <v>0</v>
      </c>
    </row>
    <row r="3587" spans="1:16" x14ac:dyDescent="0.3">
      <c r="A3587" t="s">
        <v>1867</v>
      </c>
      <c r="B3587" s="1">
        <v>46088.628472222219</v>
      </c>
      <c r="C3587" t="s">
        <v>7</v>
      </c>
      <c r="D3587" t="s">
        <v>15</v>
      </c>
      <c r="E3587" t="s">
        <v>19</v>
      </c>
      <c r="F3587" t="s">
        <v>20</v>
      </c>
      <c r="G3587">
        <v>0.62847222222222221</v>
      </c>
      <c r="H3587" s="1">
        <v>46088</v>
      </c>
      <c r="I3587">
        <v>3</v>
      </c>
      <c r="J3587">
        <v>3</v>
      </c>
      <c r="K3587">
        <v>2</v>
      </c>
      <c r="L3587">
        <v>6</v>
      </c>
      <c r="M3587" t="s">
        <v>5071</v>
      </c>
      <c r="N3587" t="s">
        <v>5071</v>
      </c>
      <c r="O3587">
        <v>1</v>
      </c>
      <c r="P3587">
        <v>0</v>
      </c>
    </row>
    <row r="3588" spans="1:16" x14ac:dyDescent="0.3">
      <c r="A3588" t="s">
        <v>1301</v>
      </c>
      <c r="B3588" s="1">
        <v>46088.645138888889</v>
      </c>
      <c r="C3588" t="s">
        <v>35</v>
      </c>
      <c r="D3588" t="s">
        <v>8</v>
      </c>
      <c r="E3588" t="s">
        <v>16</v>
      </c>
      <c r="F3588" t="s">
        <v>33</v>
      </c>
      <c r="G3588">
        <v>0.64513888888888893</v>
      </c>
      <c r="H3588" s="1">
        <v>46088</v>
      </c>
      <c r="I3588">
        <v>3</v>
      </c>
      <c r="J3588">
        <v>1</v>
      </c>
      <c r="K3588">
        <v>4</v>
      </c>
      <c r="L3588">
        <v>4</v>
      </c>
      <c r="M3588" t="s">
        <v>5069</v>
      </c>
      <c r="N3588" t="s">
        <v>5069</v>
      </c>
      <c r="O3588">
        <v>1</v>
      </c>
      <c r="P3588">
        <v>1</v>
      </c>
    </row>
    <row r="3589" spans="1:16" x14ac:dyDescent="0.3">
      <c r="A3589" t="s">
        <v>1453</v>
      </c>
      <c r="B3589" s="1">
        <v>46088.646527777775</v>
      </c>
      <c r="C3589" t="s">
        <v>7</v>
      </c>
      <c r="D3589" t="s">
        <v>22</v>
      </c>
      <c r="E3589" t="s">
        <v>19</v>
      </c>
      <c r="F3589" t="s">
        <v>10</v>
      </c>
      <c r="G3589">
        <v>0.64652777777777781</v>
      </c>
      <c r="H3589" s="1">
        <v>46088</v>
      </c>
      <c r="I3589">
        <v>3</v>
      </c>
      <c r="J3589">
        <v>3</v>
      </c>
      <c r="K3589">
        <v>2</v>
      </c>
      <c r="L3589">
        <v>6</v>
      </c>
      <c r="M3589" t="s">
        <v>5071</v>
      </c>
      <c r="N3589" t="s">
        <v>5071</v>
      </c>
      <c r="O3589">
        <v>1</v>
      </c>
      <c r="P3589">
        <v>0</v>
      </c>
    </row>
    <row r="3590" spans="1:16" x14ac:dyDescent="0.3">
      <c r="A3590" t="s">
        <v>2666</v>
      </c>
      <c r="B3590" s="1">
        <v>46088.659722222219</v>
      </c>
      <c r="C3590" t="s">
        <v>47</v>
      </c>
      <c r="D3590" t="s">
        <v>8</v>
      </c>
      <c r="E3590" t="s">
        <v>31</v>
      </c>
      <c r="F3590" t="s">
        <v>53</v>
      </c>
      <c r="G3590">
        <v>0.65972222222222221</v>
      </c>
      <c r="H3590" s="1">
        <v>46088</v>
      </c>
      <c r="I3590">
        <v>3</v>
      </c>
      <c r="J3590">
        <v>1</v>
      </c>
      <c r="K3590">
        <v>5</v>
      </c>
      <c r="L3590">
        <v>5</v>
      </c>
      <c r="M3590" t="s">
        <v>5071</v>
      </c>
      <c r="N3590" t="s">
        <v>5071</v>
      </c>
      <c r="O3590">
        <v>1</v>
      </c>
      <c r="P3590">
        <v>1</v>
      </c>
    </row>
    <row r="3591" spans="1:16" x14ac:dyDescent="0.3">
      <c r="A3591" t="s">
        <v>1813</v>
      </c>
      <c r="B3591" s="1">
        <v>46088.660416666666</v>
      </c>
      <c r="C3591" t="s">
        <v>7</v>
      </c>
      <c r="D3591" t="s">
        <v>8</v>
      </c>
      <c r="E3591" t="s">
        <v>19</v>
      </c>
      <c r="F3591" t="s">
        <v>33</v>
      </c>
      <c r="G3591">
        <v>0.66041666666666665</v>
      </c>
      <c r="H3591" s="1">
        <v>46088</v>
      </c>
      <c r="I3591">
        <v>3</v>
      </c>
      <c r="J3591">
        <v>3</v>
      </c>
      <c r="K3591">
        <v>4</v>
      </c>
      <c r="L3591">
        <v>12</v>
      </c>
      <c r="M3591" t="s">
        <v>5073</v>
      </c>
      <c r="N3591" t="s">
        <v>5073</v>
      </c>
      <c r="O3591">
        <v>1</v>
      </c>
      <c r="P3591">
        <v>1</v>
      </c>
    </row>
    <row r="3592" spans="1:16" x14ac:dyDescent="0.3">
      <c r="A3592" t="s">
        <v>2887</v>
      </c>
      <c r="B3592" s="1">
        <v>46088.663194444445</v>
      </c>
      <c r="C3592" t="s">
        <v>7</v>
      </c>
      <c r="D3592" t="s">
        <v>22</v>
      </c>
      <c r="E3592" t="s">
        <v>19</v>
      </c>
      <c r="F3592" t="s">
        <v>13</v>
      </c>
      <c r="G3592">
        <v>0.66319444444444442</v>
      </c>
      <c r="H3592" s="1">
        <v>46088</v>
      </c>
      <c r="I3592">
        <v>3</v>
      </c>
      <c r="J3592">
        <v>3</v>
      </c>
      <c r="K3592">
        <v>1</v>
      </c>
      <c r="L3592">
        <v>3</v>
      </c>
      <c r="M3592" t="s">
        <v>5069</v>
      </c>
      <c r="N3592" t="s">
        <v>5069</v>
      </c>
      <c r="O3592">
        <v>1</v>
      </c>
      <c r="P3592">
        <v>0</v>
      </c>
    </row>
    <row r="3593" spans="1:16" x14ac:dyDescent="0.3">
      <c r="A3593" t="s">
        <v>997</v>
      </c>
      <c r="B3593" s="1">
        <v>46088.691666666666</v>
      </c>
      <c r="C3593" t="s">
        <v>35</v>
      </c>
      <c r="D3593" t="s">
        <v>18</v>
      </c>
      <c r="E3593" t="s">
        <v>19</v>
      </c>
      <c r="F3593" t="s">
        <v>20</v>
      </c>
      <c r="G3593">
        <v>0.69166666666666665</v>
      </c>
      <c r="H3593" s="1">
        <v>46088</v>
      </c>
      <c r="I3593">
        <v>3</v>
      </c>
      <c r="J3593">
        <v>1</v>
      </c>
      <c r="K3593">
        <v>2</v>
      </c>
      <c r="L3593">
        <v>2</v>
      </c>
      <c r="M3593" t="s">
        <v>5069</v>
      </c>
      <c r="N3593" t="s">
        <v>5069</v>
      </c>
      <c r="O3593">
        <v>1</v>
      </c>
      <c r="P3593">
        <v>0</v>
      </c>
    </row>
    <row r="3594" spans="1:16" x14ac:dyDescent="0.3">
      <c r="A3594" t="s">
        <v>1021</v>
      </c>
      <c r="B3594" s="1">
        <v>46088.722222222219</v>
      </c>
      <c r="C3594" t="s">
        <v>26</v>
      </c>
      <c r="D3594" t="s">
        <v>18</v>
      </c>
      <c r="E3594" t="s">
        <v>16</v>
      </c>
      <c r="F3594" t="s">
        <v>10</v>
      </c>
      <c r="G3594">
        <v>0.72222222222222221</v>
      </c>
      <c r="H3594" s="1">
        <v>46088</v>
      </c>
      <c r="I3594">
        <v>3</v>
      </c>
      <c r="J3594">
        <v>3</v>
      </c>
      <c r="K3594">
        <v>2</v>
      </c>
      <c r="L3594">
        <v>6</v>
      </c>
      <c r="M3594" t="s">
        <v>5071</v>
      </c>
      <c r="N3594" t="s">
        <v>5071</v>
      </c>
      <c r="O3594">
        <v>1</v>
      </c>
      <c r="P3594">
        <v>0</v>
      </c>
    </row>
    <row r="3595" spans="1:16" x14ac:dyDescent="0.3">
      <c r="A3595" t="s">
        <v>3369</v>
      </c>
      <c r="B3595" s="1">
        <v>46088.736111111109</v>
      </c>
      <c r="C3595" t="s">
        <v>7</v>
      </c>
      <c r="D3595" t="s">
        <v>18</v>
      </c>
      <c r="E3595" t="s">
        <v>19</v>
      </c>
      <c r="F3595" t="s">
        <v>10</v>
      </c>
      <c r="G3595">
        <v>0.73611111111111116</v>
      </c>
      <c r="H3595" s="1">
        <v>46088</v>
      </c>
      <c r="I3595">
        <v>3</v>
      </c>
      <c r="J3595">
        <v>3</v>
      </c>
      <c r="K3595">
        <v>2</v>
      </c>
      <c r="L3595">
        <v>6</v>
      </c>
      <c r="M3595" t="s">
        <v>5071</v>
      </c>
      <c r="N3595" t="s">
        <v>5071</v>
      </c>
      <c r="O3595">
        <v>1</v>
      </c>
      <c r="P3595">
        <v>0</v>
      </c>
    </row>
    <row r="3596" spans="1:16" x14ac:dyDescent="0.3">
      <c r="A3596" t="s">
        <v>4581</v>
      </c>
      <c r="B3596" s="1">
        <v>46088.752083333333</v>
      </c>
      <c r="C3596" t="s">
        <v>40</v>
      </c>
      <c r="D3596" t="s">
        <v>8</v>
      </c>
      <c r="E3596" t="s">
        <v>16</v>
      </c>
      <c r="F3596" t="s">
        <v>10</v>
      </c>
      <c r="G3596">
        <v>0.75208333333333333</v>
      </c>
      <c r="H3596" s="1">
        <v>46088</v>
      </c>
      <c r="I3596">
        <v>3</v>
      </c>
      <c r="J3596">
        <v>5</v>
      </c>
      <c r="K3596">
        <v>2</v>
      </c>
      <c r="L3596">
        <v>10</v>
      </c>
      <c r="M3596" t="s">
        <v>5071</v>
      </c>
      <c r="N3596" t="s">
        <v>5071</v>
      </c>
      <c r="O3596">
        <v>1</v>
      </c>
      <c r="P3596">
        <v>0</v>
      </c>
    </row>
    <row r="3597" spans="1:16" x14ac:dyDescent="0.3">
      <c r="A3597" t="s">
        <v>567</v>
      </c>
      <c r="B3597" s="1">
        <v>46088.824305555558</v>
      </c>
      <c r="C3597" t="s">
        <v>7</v>
      </c>
      <c r="D3597" t="s">
        <v>18</v>
      </c>
      <c r="E3597" t="s">
        <v>19</v>
      </c>
      <c r="F3597" t="s">
        <v>13</v>
      </c>
      <c r="G3597">
        <v>0.82430555555555551</v>
      </c>
      <c r="H3597" s="1">
        <v>46088</v>
      </c>
      <c r="I3597">
        <v>3</v>
      </c>
      <c r="J3597">
        <v>3</v>
      </c>
      <c r="K3597">
        <v>1</v>
      </c>
      <c r="L3597">
        <v>3</v>
      </c>
      <c r="M3597" t="s">
        <v>5069</v>
      </c>
      <c r="N3597" t="s">
        <v>5069</v>
      </c>
      <c r="O3597">
        <v>1</v>
      </c>
      <c r="P3597">
        <v>0</v>
      </c>
    </row>
    <row r="3598" spans="1:16" x14ac:dyDescent="0.3">
      <c r="A3598" t="s">
        <v>496</v>
      </c>
      <c r="B3598" s="1">
        <v>46088.82708333333</v>
      </c>
      <c r="C3598" t="s">
        <v>7</v>
      </c>
      <c r="D3598" t="s">
        <v>18</v>
      </c>
      <c r="E3598" t="s">
        <v>19</v>
      </c>
      <c r="F3598" t="s">
        <v>33</v>
      </c>
      <c r="G3598">
        <v>0.82708333333333328</v>
      </c>
      <c r="H3598" s="1">
        <v>46088</v>
      </c>
      <c r="I3598">
        <v>3</v>
      </c>
      <c r="J3598">
        <v>3</v>
      </c>
      <c r="K3598">
        <v>4</v>
      </c>
      <c r="L3598">
        <v>12</v>
      </c>
      <c r="M3598" t="s">
        <v>5073</v>
      </c>
      <c r="N3598" t="s">
        <v>5073</v>
      </c>
      <c r="O3598">
        <v>1</v>
      </c>
      <c r="P3598">
        <v>1</v>
      </c>
    </row>
    <row r="3599" spans="1:16" x14ac:dyDescent="0.3">
      <c r="A3599" t="s">
        <v>1073</v>
      </c>
      <c r="B3599" s="1">
        <v>46088.840277777781</v>
      </c>
      <c r="C3599" t="s">
        <v>7</v>
      </c>
      <c r="D3599" t="s">
        <v>22</v>
      </c>
      <c r="E3599" t="s">
        <v>19</v>
      </c>
      <c r="F3599" t="s">
        <v>20</v>
      </c>
      <c r="G3599">
        <v>0.84027777777777779</v>
      </c>
      <c r="H3599" s="1">
        <v>46088</v>
      </c>
      <c r="I3599">
        <v>3</v>
      </c>
      <c r="J3599">
        <v>3</v>
      </c>
      <c r="K3599">
        <v>2</v>
      </c>
      <c r="L3599">
        <v>6</v>
      </c>
      <c r="M3599" t="s">
        <v>5071</v>
      </c>
      <c r="N3599" t="s">
        <v>5071</v>
      </c>
      <c r="O3599">
        <v>1</v>
      </c>
      <c r="P3599">
        <v>0</v>
      </c>
    </row>
    <row r="3600" spans="1:16" x14ac:dyDescent="0.3">
      <c r="A3600" t="s">
        <v>4677</v>
      </c>
      <c r="B3600" s="1">
        <v>46088.868750000001</v>
      </c>
      <c r="C3600" t="s">
        <v>35</v>
      </c>
      <c r="D3600" t="s">
        <v>22</v>
      </c>
      <c r="E3600" t="s">
        <v>31</v>
      </c>
      <c r="F3600" t="s">
        <v>10</v>
      </c>
      <c r="G3600">
        <v>0.86875000000000002</v>
      </c>
      <c r="H3600" s="1">
        <v>46088</v>
      </c>
      <c r="I3600">
        <v>3</v>
      </c>
      <c r="J3600">
        <v>1</v>
      </c>
      <c r="K3600">
        <v>2</v>
      </c>
      <c r="L3600">
        <v>2</v>
      </c>
      <c r="M3600" t="s">
        <v>5069</v>
      </c>
      <c r="N3600" t="s">
        <v>5069</v>
      </c>
      <c r="O3600">
        <v>1</v>
      </c>
      <c r="P3600">
        <v>0</v>
      </c>
    </row>
    <row r="3601" spans="1:16" x14ac:dyDescent="0.3">
      <c r="A3601" t="s">
        <v>4222</v>
      </c>
      <c r="B3601" s="1">
        <v>46088.871527777781</v>
      </c>
      <c r="C3601" t="s">
        <v>7</v>
      </c>
      <c r="D3601" t="s">
        <v>18</v>
      </c>
      <c r="E3601" t="s">
        <v>19</v>
      </c>
      <c r="F3601" t="s">
        <v>20</v>
      </c>
      <c r="G3601">
        <v>0.87152777777777779</v>
      </c>
      <c r="H3601" s="1">
        <v>46088</v>
      </c>
      <c r="I3601">
        <v>3</v>
      </c>
      <c r="J3601">
        <v>3</v>
      </c>
      <c r="K3601">
        <v>2</v>
      </c>
      <c r="L3601">
        <v>6</v>
      </c>
      <c r="M3601" t="s">
        <v>5071</v>
      </c>
      <c r="N3601" t="s">
        <v>5071</v>
      </c>
      <c r="O3601">
        <v>1</v>
      </c>
      <c r="P3601">
        <v>0</v>
      </c>
    </row>
    <row r="3602" spans="1:16" x14ac:dyDescent="0.3">
      <c r="A3602" t="s">
        <v>1495</v>
      </c>
      <c r="B3602" s="1">
        <v>46088.876388888886</v>
      </c>
      <c r="C3602" t="s">
        <v>12</v>
      </c>
      <c r="D3602" t="s">
        <v>22</v>
      </c>
      <c r="E3602" t="s">
        <v>9</v>
      </c>
      <c r="F3602" t="s">
        <v>13</v>
      </c>
      <c r="G3602">
        <v>0.87638888888888888</v>
      </c>
      <c r="H3602" s="1">
        <v>46088</v>
      </c>
      <c r="I3602">
        <v>3</v>
      </c>
      <c r="J3602">
        <v>1</v>
      </c>
      <c r="K3602">
        <v>1</v>
      </c>
      <c r="L3602">
        <v>1</v>
      </c>
      <c r="M3602" t="s">
        <v>5069</v>
      </c>
      <c r="N3602" t="s">
        <v>5069</v>
      </c>
      <c r="O3602">
        <v>1</v>
      </c>
      <c r="P3602">
        <v>0</v>
      </c>
    </row>
    <row r="3603" spans="1:16" x14ac:dyDescent="0.3">
      <c r="A3603" t="s">
        <v>452</v>
      </c>
      <c r="B3603" s="1">
        <v>46088.918749999997</v>
      </c>
      <c r="C3603" t="s">
        <v>40</v>
      </c>
      <c r="D3603" t="s">
        <v>8</v>
      </c>
      <c r="E3603" t="s">
        <v>16</v>
      </c>
      <c r="F3603" t="s">
        <v>13</v>
      </c>
      <c r="G3603">
        <v>0.91874999999999996</v>
      </c>
      <c r="H3603" s="1">
        <v>46088</v>
      </c>
      <c r="I3603">
        <v>3</v>
      </c>
      <c r="J3603">
        <v>5</v>
      </c>
      <c r="K3603">
        <v>1</v>
      </c>
      <c r="L3603">
        <v>5</v>
      </c>
      <c r="M3603" t="s">
        <v>5071</v>
      </c>
      <c r="N3603" t="s">
        <v>5071</v>
      </c>
      <c r="O3603">
        <v>1</v>
      </c>
      <c r="P3603">
        <v>0</v>
      </c>
    </row>
    <row r="3604" spans="1:16" x14ac:dyDescent="0.3">
      <c r="A3604" t="s">
        <v>3293</v>
      </c>
      <c r="B3604" s="1">
        <v>46088.947916666664</v>
      </c>
      <c r="C3604" t="s">
        <v>35</v>
      </c>
      <c r="D3604" t="s">
        <v>8</v>
      </c>
      <c r="E3604" t="s">
        <v>9</v>
      </c>
      <c r="F3604" t="s">
        <v>20</v>
      </c>
      <c r="G3604">
        <v>0.94791666666666663</v>
      </c>
      <c r="H3604" s="1">
        <v>46088</v>
      </c>
      <c r="I3604">
        <v>3</v>
      </c>
      <c r="J3604">
        <v>1</v>
      </c>
      <c r="K3604">
        <v>2</v>
      </c>
      <c r="L3604">
        <v>2</v>
      </c>
      <c r="M3604" t="s">
        <v>5069</v>
      </c>
      <c r="N3604" t="s">
        <v>5069</v>
      </c>
      <c r="O3604">
        <v>1</v>
      </c>
      <c r="P3604">
        <v>0</v>
      </c>
    </row>
    <row r="3605" spans="1:16" x14ac:dyDescent="0.3">
      <c r="A3605" t="s">
        <v>172</v>
      </c>
      <c r="B3605" s="1">
        <v>46088.972222222219</v>
      </c>
      <c r="C3605" t="s">
        <v>7</v>
      </c>
      <c r="D3605" t="s">
        <v>22</v>
      </c>
      <c r="E3605" t="s">
        <v>19</v>
      </c>
      <c r="F3605" t="s">
        <v>53</v>
      </c>
      <c r="G3605">
        <v>0.97222222222222221</v>
      </c>
      <c r="H3605" s="1">
        <v>46088</v>
      </c>
      <c r="I3605">
        <v>3</v>
      </c>
      <c r="J3605">
        <v>3</v>
      </c>
      <c r="K3605">
        <v>5</v>
      </c>
      <c r="L3605">
        <v>15</v>
      </c>
      <c r="M3605" t="s">
        <v>5073</v>
      </c>
      <c r="N3605" t="s">
        <v>5073</v>
      </c>
      <c r="O3605">
        <v>1</v>
      </c>
      <c r="P3605">
        <v>1</v>
      </c>
    </row>
    <row r="3606" spans="1:16" x14ac:dyDescent="0.3">
      <c r="A3606" t="s">
        <v>1844</v>
      </c>
      <c r="B3606" s="1">
        <v>46088.974305555559</v>
      </c>
      <c r="C3606" t="s">
        <v>7</v>
      </c>
      <c r="D3606" t="s">
        <v>8</v>
      </c>
      <c r="E3606" t="s">
        <v>19</v>
      </c>
      <c r="F3606" t="s">
        <v>10</v>
      </c>
      <c r="G3606">
        <v>0.97430555555555554</v>
      </c>
      <c r="H3606" s="1">
        <v>46088</v>
      </c>
      <c r="I3606">
        <v>3</v>
      </c>
      <c r="J3606">
        <v>3</v>
      </c>
      <c r="K3606">
        <v>2</v>
      </c>
      <c r="L3606">
        <v>6</v>
      </c>
      <c r="M3606" t="s">
        <v>5071</v>
      </c>
      <c r="N3606" t="s">
        <v>5071</v>
      </c>
      <c r="O3606">
        <v>1</v>
      </c>
      <c r="P3606">
        <v>0</v>
      </c>
    </row>
    <row r="3607" spans="1:16" x14ac:dyDescent="0.3">
      <c r="A3607" t="s">
        <v>3254</v>
      </c>
      <c r="B3607" s="1">
        <v>46088.975694444445</v>
      </c>
      <c r="C3607" t="s">
        <v>12</v>
      </c>
      <c r="D3607" t="s">
        <v>22</v>
      </c>
      <c r="E3607" t="s">
        <v>31</v>
      </c>
      <c r="F3607" t="s">
        <v>13</v>
      </c>
      <c r="G3607">
        <v>0.97569444444444442</v>
      </c>
      <c r="H3607" s="1">
        <v>46088</v>
      </c>
      <c r="I3607">
        <v>3</v>
      </c>
      <c r="J3607">
        <v>1</v>
      </c>
      <c r="K3607">
        <v>1</v>
      </c>
      <c r="L3607">
        <v>1</v>
      </c>
      <c r="M3607" t="s">
        <v>5069</v>
      </c>
      <c r="N3607" t="s">
        <v>5069</v>
      </c>
      <c r="O3607">
        <v>1</v>
      </c>
      <c r="P3607">
        <v>0</v>
      </c>
    </row>
    <row r="3608" spans="1:16" x14ac:dyDescent="0.3">
      <c r="A3608" t="s">
        <v>21</v>
      </c>
      <c r="B3608" s="1">
        <v>46088.979166666664</v>
      </c>
      <c r="C3608" t="s">
        <v>7</v>
      </c>
      <c r="D3608" t="s">
        <v>22</v>
      </c>
      <c r="E3608" t="s">
        <v>16</v>
      </c>
      <c r="F3608" t="s">
        <v>10</v>
      </c>
      <c r="G3608">
        <v>0.97916666666666663</v>
      </c>
      <c r="H3608" s="1">
        <v>46088</v>
      </c>
      <c r="I3608">
        <v>3</v>
      </c>
      <c r="J3608">
        <v>3</v>
      </c>
      <c r="K3608">
        <v>2</v>
      </c>
      <c r="L3608">
        <v>6</v>
      </c>
      <c r="M3608" t="s">
        <v>5071</v>
      </c>
      <c r="N3608" t="s">
        <v>5071</v>
      </c>
      <c r="O3608">
        <v>1</v>
      </c>
      <c r="P3608">
        <v>0</v>
      </c>
    </row>
    <row r="3609" spans="1:16" x14ac:dyDescent="0.3">
      <c r="A3609" t="s">
        <v>4922</v>
      </c>
      <c r="B3609" s="1">
        <v>46088.990972222222</v>
      </c>
      <c r="C3609" t="s">
        <v>7</v>
      </c>
      <c r="D3609" t="s">
        <v>18</v>
      </c>
      <c r="E3609" t="s">
        <v>16</v>
      </c>
      <c r="F3609" t="s">
        <v>53</v>
      </c>
      <c r="G3609">
        <v>0.99097222222222225</v>
      </c>
      <c r="H3609" s="1">
        <v>46088</v>
      </c>
      <c r="I3609">
        <v>3</v>
      </c>
      <c r="J3609">
        <v>3</v>
      </c>
      <c r="K3609">
        <v>5</v>
      </c>
      <c r="L3609">
        <v>15</v>
      </c>
      <c r="M3609" t="s">
        <v>5073</v>
      </c>
      <c r="N3609" t="s">
        <v>5073</v>
      </c>
      <c r="O3609">
        <v>1</v>
      </c>
      <c r="P3609">
        <v>1</v>
      </c>
    </row>
    <row r="3610" spans="1:16" x14ac:dyDescent="0.3">
      <c r="A3610" t="s">
        <v>801</v>
      </c>
      <c r="B3610" s="1">
        <v>46089.006249999999</v>
      </c>
      <c r="C3610" t="s">
        <v>7</v>
      </c>
      <c r="D3610" t="s">
        <v>8</v>
      </c>
      <c r="E3610" t="s">
        <v>19</v>
      </c>
      <c r="F3610" t="s">
        <v>10</v>
      </c>
      <c r="G3610">
        <v>6.2500000000000003E-3</v>
      </c>
      <c r="H3610" s="1">
        <v>46089</v>
      </c>
      <c r="I3610">
        <v>3</v>
      </c>
      <c r="J3610">
        <v>3</v>
      </c>
      <c r="K3610">
        <v>2</v>
      </c>
      <c r="L3610">
        <v>6</v>
      </c>
      <c r="M3610" t="s">
        <v>5071</v>
      </c>
      <c r="N3610" t="s">
        <v>5071</v>
      </c>
      <c r="O3610">
        <v>1</v>
      </c>
      <c r="P3610">
        <v>0</v>
      </c>
    </row>
    <row r="3611" spans="1:16" x14ac:dyDescent="0.3">
      <c r="A3611" t="s">
        <v>3573</v>
      </c>
      <c r="B3611" s="1">
        <v>46089.009722222225</v>
      </c>
      <c r="C3611" t="s">
        <v>40</v>
      </c>
      <c r="D3611" t="s">
        <v>22</v>
      </c>
      <c r="E3611" t="s">
        <v>16</v>
      </c>
      <c r="F3611" t="s">
        <v>10</v>
      </c>
      <c r="G3611">
        <v>9.7222222222222224E-3</v>
      </c>
      <c r="H3611" s="1">
        <v>46089</v>
      </c>
      <c r="I3611">
        <v>3</v>
      </c>
      <c r="J3611">
        <v>5</v>
      </c>
      <c r="K3611">
        <v>2</v>
      </c>
      <c r="L3611">
        <v>10</v>
      </c>
      <c r="M3611" t="s">
        <v>5071</v>
      </c>
      <c r="N3611" t="s">
        <v>5071</v>
      </c>
      <c r="O3611">
        <v>1</v>
      </c>
      <c r="P3611">
        <v>0</v>
      </c>
    </row>
    <row r="3612" spans="1:16" x14ac:dyDescent="0.3">
      <c r="A3612" t="s">
        <v>85</v>
      </c>
      <c r="B3612" s="1">
        <v>46089.047222222223</v>
      </c>
      <c r="C3612" t="s">
        <v>12</v>
      </c>
      <c r="D3612" t="s">
        <v>22</v>
      </c>
      <c r="E3612" t="s">
        <v>9</v>
      </c>
      <c r="F3612" t="s">
        <v>13</v>
      </c>
      <c r="G3612">
        <v>4.7222222222222221E-2</v>
      </c>
      <c r="H3612" s="1">
        <v>46089</v>
      </c>
      <c r="I3612">
        <v>3</v>
      </c>
      <c r="J3612">
        <v>1</v>
      </c>
      <c r="K3612">
        <v>1</v>
      </c>
      <c r="L3612">
        <v>1</v>
      </c>
      <c r="M3612" t="s">
        <v>5069</v>
      </c>
      <c r="N3612" t="s">
        <v>5069</v>
      </c>
      <c r="O3612">
        <v>1</v>
      </c>
      <c r="P3612">
        <v>0</v>
      </c>
    </row>
    <row r="3613" spans="1:16" x14ac:dyDescent="0.3">
      <c r="A3613" t="s">
        <v>1769</v>
      </c>
      <c r="B3613" s="1">
        <v>46089.059027777781</v>
      </c>
      <c r="C3613" t="s">
        <v>40</v>
      </c>
      <c r="D3613" t="s">
        <v>8</v>
      </c>
      <c r="E3613" t="s">
        <v>16</v>
      </c>
      <c r="F3613" t="s">
        <v>13</v>
      </c>
      <c r="G3613">
        <v>5.9027777777777776E-2</v>
      </c>
      <c r="H3613" s="1">
        <v>46089</v>
      </c>
      <c r="I3613">
        <v>3</v>
      </c>
      <c r="J3613">
        <v>5</v>
      </c>
      <c r="K3613">
        <v>1</v>
      </c>
      <c r="L3613">
        <v>5</v>
      </c>
      <c r="M3613" t="s">
        <v>5071</v>
      </c>
      <c r="N3613" t="s">
        <v>5071</v>
      </c>
      <c r="O3613">
        <v>1</v>
      </c>
      <c r="P3613">
        <v>0</v>
      </c>
    </row>
    <row r="3614" spans="1:16" x14ac:dyDescent="0.3">
      <c r="A3614" t="s">
        <v>2960</v>
      </c>
      <c r="B3614" s="1">
        <v>46089.109722222223</v>
      </c>
      <c r="C3614" t="s">
        <v>7</v>
      </c>
      <c r="D3614" t="s">
        <v>15</v>
      </c>
      <c r="E3614" t="s">
        <v>19</v>
      </c>
      <c r="F3614" t="s">
        <v>20</v>
      </c>
      <c r="G3614">
        <v>0.10972222222222222</v>
      </c>
      <c r="H3614" s="1">
        <v>46089</v>
      </c>
      <c r="I3614">
        <v>3</v>
      </c>
      <c r="J3614">
        <v>3</v>
      </c>
      <c r="K3614">
        <v>2</v>
      </c>
      <c r="L3614">
        <v>6</v>
      </c>
      <c r="M3614" t="s">
        <v>5071</v>
      </c>
      <c r="N3614" t="s">
        <v>5071</v>
      </c>
      <c r="O3614">
        <v>1</v>
      </c>
      <c r="P3614">
        <v>0</v>
      </c>
    </row>
    <row r="3615" spans="1:16" x14ac:dyDescent="0.3">
      <c r="A3615" t="s">
        <v>253</v>
      </c>
      <c r="B3615" s="1">
        <v>46089.11041666667</v>
      </c>
      <c r="C3615" t="s">
        <v>7</v>
      </c>
      <c r="D3615" t="s">
        <v>15</v>
      </c>
      <c r="E3615" t="s">
        <v>19</v>
      </c>
      <c r="F3615" t="s">
        <v>33</v>
      </c>
      <c r="G3615">
        <v>0.11041666666666666</v>
      </c>
      <c r="H3615" s="1">
        <v>46089</v>
      </c>
      <c r="I3615">
        <v>3</v>
      </c>
      <c r="J3615">
        <v>3</v>
      </c>
      <c r="K3615">
        <v>4</v>
      </c>
      <c r="L3615">
        <v>12</v>
      </c>
      <c r="M3615" t="s">
        <v>5073</v>
      </c>
      <c r="N3615" t="s">
        <v>5073</v>
      </c>
      <c r="O3615">
        <v>1</v>
      </c>
      <c r="P3615">
        <v>1</v>
      </c>
    </row>
    <row r="3616" spans="1:16" x14ac:dyDescent="0.3">
      <c r="A3616" t="s">
        <v>1181</v>
      </c>
      <c r="B3616" s="1">
        <v>46089.11041666667</v>
      </c>
      <c r="C3616" t="s">
        <v>26</v>
      </c>
      <c r="D3616" t="s">
        <v>8</v>
      </c>
      <c r="E3616" t="s">
        <v>31</v>
      </c>
      <c r="F3616" t="s">
        <v>13</v>
      </c>
      <c r="G3616">
        <v>0.11041666666666666</v>
      </c>
      <c r="H3616" s="1">
        <v>46089</v>
      </c>
      <c r="I3616">
        <v>3</v>
      </c>
      <c r="J3616">
        <v>3</v>
      </c>
      <c r="K3616">
        <v>1</v>
      </c>
      <c r="L3616">
        <v>3</v>
      </c>
      <c r="M3616" t="s">
        <v>5069</v>
      </c>
      <c r="N3616" t="s">
        <v>5069</v>
      </c>
      <c r="O3616">
        <v>1</v>
      </c>
      <c r="P3616">
        <v>0</v>
      </c>
    </row>
    <row r="3617" spans="1:16" x14ac:dyDescent="0.3">
      <c r="A3617" t="s">
        <v>3664</v>
      </c>
      <c r="B3617" s="1">
        <v>46089.136805555558</v>
      </c>
      <c r="C3617" t="s">
        <v>7</v>
      </c>
      <c r="D3617" t="s">
        <v>8</v>
      </c>
      <c r="E3617" t="s">
        <v>19</v>
      </c>
      <c r="F3617" t="s">
        <v>10</v>
      </c>
      <c r="G3617">
        <v>0.13680555555555557</v>
      </c>
      <c r="H3617" s="1">
        <v>46089</v>
      </c>
      <c r="I3617">
        <v>3</v>
      </c>
      <c r="J3617">
        <v>3</v>
      </c>
      <c r="K3617">
        <v>2</v>
      </c>
      <c r="L3617">
        <v>6</v>
      </c>
      <c r="M3617" t="s">
        <v>5071</v>
      </c>
      <c r="N3617" t="s">
        <v>5071</v>
      </c>
      <c r="O3617">
        <v>1</v>
      </c>
      <c r="P3617">
        <v>0</v>
      </c>
    </row>
    <row r="3618" spans="1:16" x14ac:dyDescent="0.3">
      <c r="A3618" t="s">
        <v>1178</v>
      </c>
      <c r="B3618" s="1">
        <v>46089.145138888889</v>
      </c>
      <c r="C3618" t="s">
        <v>7</v>
      </c>
      <c r="D3618" t="s">
        <v>18</v>
      </c>
      <c r="E3618" t="s">
        <v>19</v>
      </c>
      <c r="F3618" t="s">
        <v>20</v>
      </c>
      <c r="G3618">
        <v>0.1451388888888889</v>
      </c>
      <c r="H3618" s="1">
        <v>46089</v>
      </c>
      <c r="I3618">
        <v>3</v>
      </c>
      <c r="J3618">
        <v>3</v>
      </c>
      <c r="K3618">
        <v>2</v>
      </c>
      <c r="L3618">
        <v>6</v>
      </c>
      <c r="M3618" t="s">
        <v>5071</v>
      </c>
      <c r="N3618" t="s">
        <v>5071</v>
      </c>
      <c r="O3618">
        <v>1</v>
      </c>
      <c r="P3618">
        <v>0</v>
      </c>
    </row>
    <row r="3619" spans="1:16" x14ac:dyDescent="0.3">
      <c r="A3619" t="s">
        <v>3590</v>
      </c>
      <c r="B3619" s="1">
        <v>46089.15347222222</v>
      </c>
      <c r="C3619" t="s">
        <v>12</v>
      </c>
      <c r="D3619" t="s">
        <v>8</v>
      </c>
      <c r="E3619" t="s">
        <v>31</v>
      </c>
      <c r="F3619" t="s">
        <v>33</v>
      </c>
      <c r="G3619">
        <v>0.15347222222222223</v>
      </c>
      <c r="H3619" s="1">
        <v>46089</v>
      </c>
      <c r="I3619">
        <v>3</v>
      </c>
      <c r="J3619">
        <v>1</v>
      </c>
      <c r="K3619">
        <v>4</v>
      </c>
      <c r="L3619">
        <v>4</v>
      </c>
      <c r="M3619" t="s">
        <v>5069</v>
      </c>
      <c r="N3619" t="s">
        <v>5069</v>
      </c>
      <c r="O3619">
        <v>1</v>
      </c>
      <c r="P3619">
        <v>1</v>
      </c>
    </row>
    <row r="3620" spans="1:16" x14ac:dyDescent="0.3">
      <c r="A3620" t="s">
        <v>4419</v>
      </c>
      <c r="B3620" s="1">
        <v>46089.166666666664</v>
      </c>
      <c r="C3620" t="s">
        <v>40</v>
      </c>
      <c r="D3620" t="s">
        <v>22</v>
      </c>
      <c r="E3620" t="s">
        <v>16</v>
      </c>
      <c r="F3620" t="s">
        <v>33</v>
      </c>
      <c r="G3620">
        <v>0.16666666666666666</v>
      </c>
      <c r="H3620" s="1">
        <v>46089</v>
      </c>
      <c r="I3620">
        <v>3</v>
      </c>
      <c r="J3620">
        <v>5</v>
      </c>
      <c r="K3620">
        <v>4</v>
      </c>
      <c r="L3620">
        <v>20</v>
      </c>
      <c r="M3620" t="s">
        <v>5075</v>
      </c>
      <c r="N3620" t="s">
        <v>5076</v>
      </c>
      <c r="O3620">
        <v>1</v>
      </c>
      <c r="P3620">
        <v>1</v>
      </c>
    </row>
    <row r="3621" spans="1:16" x14ac:dyDescent="0.3">
      <c r="A3621" t="s">
        <v>1329</v>
      </c>
      <c r="B3621" s="1">
        <v>46089.215277777781</v>
      </c>
      <c r="C3621" t="s">
        <v>40</v>
      </c>
      <c r="D3621" t="s">
        <v>8</v>
      </c>
      <c r="E3621" t="s">
        <v>16</v>
      </c>
      <c r="F3621" t="s">
        <v>10</v>
      </c>
      <c r="G3621">
        <v>0.21527777777777779</v>
      </c>
      <c r="H3621" s="1">
        <v>46089</v>
      </c>
      <c r="I3621">
        <v>3</v>
      </c>
      <c r="J3621">
        <v>5</v>
      </c>
      <c r="K3621">
        <v>2</v>
      </c>
      <c r="L3621">
        <v>10</v>
      </c>
      <c r="M3621" t="s">
        <v>5071</v>
      </c>
      <c r="N3621" t="s">
        <v>5071</v>
      </c>
      <c r="O3621">
        <v>1</v>
      </c>
      <c r="P3621">
        <v>0</v>
      </c>
    </row>
    <row r="3622" spans="1:16" x14ac:dyDescent="0.3">
      <c r="A3622" t="s">
        <v>3138</v>
      </c>
      <c r="B3622" s="1">
        <v>46089.246527777781</v>
      </c>
      <c r="C3622" t="s">
        <v>35</v>
      </c>
      <c r="D3622" t="s">
        <v>22</v>
      </c>
      <c r="E3622" t="s">
        <v>31</v>
      </c>
      <c r="F3622" t="s">
        <v>53</v>
      </c>
      <c r="G3622">
        <v>0.24652777777777779</v>
      </c>
      <c r="H3622" s="1">
        <v>46089</v>
      </c>
      <c r="I3622">
        <v>3</v>
      </c>
      <c r="J3622">
        <v>1</v>
      </c>
      <c r="K3622">
        <v>5</v>
      </c>
      <c r="L3622">
        <v>5</v>
      </c>
      <c r="M3622" t="s">
        <v>5071</v>
      </c>
      <c r="N3622" t="s">
        <v>5071</v>
      </c>
      <c r="O3622">
        <v>1</v>
      </c>
      <c r="P3622">
        <v>1</v>
      </c>
    </row>
    <row r="3623" spans="1:16" x14ac:dyDescent="0.3">
      <c r="A3623" t="s">
        <v>2066</v>
      </c>
      <c r="B3623" s="1">
        <v>46089.251388888886</v>
      </c>
      <c r="C3623" t="s">
        <v>7</v>
      </c>
      <c r="D3623" t="s">
        <v>15</v>
      </c>
      <c r="E3623" t="s">
        <v>19</v>
      </c>
      <c r="F3623" t="s">
        <v>10</v>
      </c>
      <c r="G3623">
        <v>0.25138888888888888</v>
      </c>
      <c r="H3623" s="1">
        <v>46089</v>
      </c>
      <c r="I3623">
        <v>3</v>
      </c>
      <c r="J3623">
        <v>3</v>
      </c>
      <c r="K3623">
        <v>2</v>
      </c>
      <c r="L3623">
        <v>6</v>
      </c>
      <c r="M3623" t="s">
        <v>5071</v>
      </c>
      <c r="N3623" t="s">
        <v>5071</v>
      </c>
      <c r="O3623">
        <v>1</v>
      </c>
      <c r="P3623">
        <v>0</v>
      </c>
    </row>
    <row r="3624" spans="1:16" x14ac:dyDescent="0.3">
      <c r="A3624" t="s">
        <v>2093</v>
      </c>
      <c r="B3624" s="1">
        <v>46089.252083333333</v>
      </c>
      <c r="C3624" t="s">
        <v>47</v>
      </c>
      <c r="D3624" t="s">
        <v>22</v>
      </c>
      <c r="E3624" t="s">
        <v>31</v>
      </c>
      <c r="F3624" t="s">
        <v>20</v>
      </c>
      <c r="G3624">
        <v>0.25208333333333333</v>
      </c>
      <c r="H3624" s="1">
        <v>46089</v>
      </c>
      <c r="I3624">
        <v>3</v>
      </c>
      <c r="J3624">
        <v>1</v>
      </c>
      <c r="K3624">
        <v>2</v>
      </c>
      <c r="L3624">
        <v>2</v>
      </c>
      <c r="M3624" t="s">
        <v>5069</v>
      </c>
      <c r="N3624" t="s">
        <v>5069</v>
      </c>
      <c r="O3624">
        <v>1</v>
      </c>
      <c r="P3624">
        <v>0</v>
      </c>
    </row>
    <row r="3625" spans="1:16" x14ac:dyDescent="0.3">
      <c r="A3625" t="s">
        <v>457</v>
      </c>
      <c r="B3625" s="1">
        <v>46089.262499999997</v>
      </c>
      <c r="C3625" t="s">
        <v>7</v>
      </c>
      <c r="D3625" t="s">
        <v>15</v>
      </c>
      <c r="E3625" t="s">
        <v>19</v>
      </c>
      <c r="F3625" t="s">
        <v>20</v>
      </c>
      <c r="G3625">
        <v>0.26250000000000001</v>
      </c>
      <c r="H3625" s="1">
        <v>46089</v>
      </c>
      <c r="I3625">
        <v>3</v>
      </c>
      <c r="J3625">
        <v>3</v>
      </c>
      <c r="K3625">
        <v>2</v>
      </c>
      <c r="L3625">
        <v>6</v>
      </c>
      <c r="M3625" t="s">
        <v>5071</v>
      </c>
      <c r="N3625" t="s">
        <v>5071</v>
      </c>
      <c r="O3625">
        <v>1</v>
      </c>
      <c r="P3625">
        <v>0</v>
      </c>
    </row>
    <row r="3626" spans="1:16" x14ac:dyDescent="0.3">
      <c r="A3626" t="s">
        <v>4808</v>
      </c>
      <c r="B3626" s="1">
        <v>46089.273611111108</v>
      </c>
      <c r="C3626" t="s">
        <v>47</v>
      </c>
      <c r="D3626" t="s">
        <v>8</v>
      </c>
      <c r="E3626" t="s">
        <v>9</v>
      </c>
      <c r="F3626" t="s">
        <v>13</v>
      </c>
      <c r="G3626">
        <v>0.27361111111111114</v>
      </c>
      <c r="H3626" s="1">
        <v>46089</v>
      </c>
      <c r="I3626">
        <v>3</v>
      </c>
      <c r="J3626">
        <v>1</v>
      </c>
      <c r="K3626">
        <v>1</v>
      </c>
      <c r="L3626">
        <v>1</v>
      </c>
      <c r="M3626" t="s">
        <v>5069</v>
      </c>
      <c r="N3626" t="s">
        <v>5069</v>
      </c>
      <c r="O3626">
        <v>1</v>
      </c>
      <c r="P3626">
        <v>0</v>
      </c>
    </row>
    <row r="3627" spans="1:16" x14ac:dyDescent="0.3">
      <c r="A3627" t="s">
        <v>4449</v>
      </c>
      <c r="B3627" s="1">
        <v>46089.279166666667</v>
      </c>
      <c r="C3627" t="s">
        <v>40</v>
      </c>
      <c r="D3627" t="s">
        <v>18</v>
      </c>
      <c r="E3627" t="s">
        <v>16</v>
      </c>
      <c r="F3627" t="s">
        <v>33</v>
      </c>
      <c r="G3627">
        <v>0.27916666666666667</v>
      </c>
      <c r="H3627" s="1">
        <v>46089</v>
      </c>
      <c r="I3627">
        <v>3</v>
      </c>
      <c r="J3627">
        <v>5</v>
      </c>
      <c r="K3627">
        <v>4</v>
      </c>
      <c r="L3627">
        <v>20</v>
      </c>
      <c r="M3627" t="s">
        <v>5075</v>
      </c>
      <c r="N3627" t="s">
        <v>5076</v>
      </c>
      <c r="O3627">
        <v>1</v>
      </c>
      <c r="P3627">
        <v>1</v>
      </c>
    </row>
    <row r="3628" spans="1:16" x14ac:dyDescent="0.3">
      <c r="A3628" t="s">
        <v>782</v>
      </c>
      <c r="B3628" s="1">
        <v>46089.286111111112</v>
      </c>
      <c r="C3628" t="s">
        <v>12</v>
      </c>
      <c r="D3628" t="s">
        <v>15</v>
      </c>
      <c r="E3628" t="s">
        <v>16</v>
      </c>
      <c r="F3628" t="s">
        <v>13</v>
      </c>
      <c r="G3628">
        <v>0.28611111111111109</v>
      </c>
      <c r="H3628" s="1">
        <v>46089</v>
      </c>
      <c r="I3628">
        <v>3</v>
      </c>
      <c r="J3628">
        <v>1</v>
      </c>
      <c r="K3628">
        <v>1</v>
      </c>
      <c r="L3628">
        <v>1</v>
      </c>
      <c r="M3628" t="s">
        <v>5069</v>
      </c>
      <c r="N3628" t="s">
        <v>5069</v>
      </c>
      <c r="O3628">
        <v>1</v>
      </c>
      <c r="P3628">
        <v>0</v>
      </c>
    </row>
    <row r="3629" spans="1:16" x14ac:dyDescent="0.3">
      <c r="A3629" t="s">
        <v>1139</v>
      </c>
      <c r="B3629" s="1">
        <v>46089.288888888892</v>
      </c>
      <c r="C3629" t="s">
        <v>47</v>
      </c>
      <c r="D3629" t="s">
        <v>15</v>
      </c>
      <c r="E3629" t="s">
        <v>19</v>
      </c>
      <c r="F3629" t="s">
        <v>10</v>
      </c>
      <c r="G3629">
        <v>0.28888888888888886</v>
      </c>
      <c r="H3629" s="1">
        <v>46089</v>
      </c>
      <c r="I3629">
        <v>3</v>
      </c>
      <c r="J3629">
        <v>1</v>
      </c>
      <c r="K3629">
        <v>2</v>
      </c>
      <c r="L3629">
        <v>2</v>
      </c>
      <c r="M3629" t="s">
        <v>5069</v>
      </c>
      <c r="N3629" t="s">
        <v>5069</v>
      </c>
      <c r="O3629">
        <v>1</v>
      </c>
      <c r="P3629">
        <v>0</v>
      </c>
    </row>
    <row r="3630" spans="1:16" x14ac:dyDescent="0.3">
      <c r="A3630" t="s">
        <v>2732</v>
      </c>
      <c r="B3630" s="1">
        <v>46089.298611111109</v>
      </c>
      <c r="C3630" t="s">
        <v>40</v>
      </c>
      <c r="D3630" t="s">
        <v>22</v>
      </c>
      <c r="E3630" t="s">
        <v>16</v>
      </c>
      <c r="F3630" t="s">
        <v>33</v>
      </c>
      <c r="G3630">
        <v>0.2986111111111111</v>
      </c>
      <c r="H3630" s="1">
        <v>46089</v>
      </c>
      <c r="I3630">
        <v>3</v>
      </c>
      <c r="J3630">
        <v>5</v>
      </c>
      <c r="K3630">
        <v>4</v>
      </c>
      <c r="L3630">
        <v>20</v>
      </c>
      <c r="M3630" t="s">
        <v>5075</v>
      </c>
      <c r="N3630" t="s">
        <v>5076</v>
      </c>
      <c r="O3630">
        <v>1</v>
      </c>
      <c r="P3630">
        <v>1</v>
      </c>
    </row>
    <row r="3631" spans="1:16" x14ac:dyDescent="0.3">
      <c r="A3631" t="s">
        <v>4352</v>
      </c>
      <c r="B3631" s="1">
        <v>46089.303472222222</v>
      </c>
      <c r="C3631" t="s">
        <v>7</v>
      </c>
      <c r="D3631" t="s">
        <v>18</v>
      </c>
      <c r="E3631" t="s">
        <v>19</v>
      </c>
      <c r="F3631" t="s">
        <v>20</v>
      </c>
      <c r="G3631">
        <v>0.3034722222222222</v>
      </c>
      <c r="H3631" s="1">
        <v>46089</v>
      </c>
      <c r="I3631">
        <v>3</v>
      </c>
      <c r="J3631">
        <v>3</v>
      </c>
      <c r="K3631">
        <v>2</v>
      </c>
      <c r="L3631">
        <v>6</v>
      </c>
      <c r="M3631" t="s">
        <v>5071</v>
      </c>
      <c r="N3631" t="s">
        <v>5071</v>
      </c>
      <c r="O3631">
        <v>1</v>
      </c>
      <c r="P3631">
        <v>0</v>
      </c>
    </row>
    <row r="3632" spans="1:16" x14ac:dyDescent="0.3">
      <c r="A3632" t="s">
        <v>4037</v>
      </c>
      <c r="B3632" s="1">
        <v>46089.323611111111</v>
      </c>
      <c r="C3632" t="s">
        <v>12</v>
      </c>
      <c r="D3632" t="s">
        <v>18</v>
      </c>
      <c r="E3632" t="s">
        <v>31</v>
      </c>
      <c r="F3632" t="s">
        <v>33</v>
      </c>
      <c r="G3632">
        <v>0.32361111111111113</v>
      </c>
      <c r="H3632" s="1">
        <v>46089</v>
      </c>
      <c r="I3632">
        <v>3</v>
      </c>
      <c r="J3632">
        <v>1</v>
      </c>
      <c r="K3632">
        <v>4</v>
      </c>
      <c r="L3632">
        <v>4</v>
      </c>
      <c r="M3632" t="s">
        <v>5069</v>
      </c>
      <c r="N3632" t="s">
        <v>5069</v>
      </c>
      <c r="O3632">
        <v>1</v>
      </c>
      <c r="P3632">
        <v>1</v>
      </c>
    </row>
    <row r="3633" spans="1:16" x14ac:dyDescent="0.3">
      <c r="A3633" t="s">
        <v>3027</v>
      </c>
      <c r="B3633" s="1">
        <v>46089.325694444444</v>
      </c>
      <c r="C3633" t="s">
        <v>40</v>
      </c>
      <c r="D3633" t="s">
        <v>18</v>
      </c>
      <c r="E3633" t="s">
        <v>16</v>
      </c>
      <c r="F3633" t="s">
        <v>20</v>
      </c>
      <c r="G3633">
        <v>0.32569444444444445</v>
      </c>
      <c r="H3633" s="1">
        <v>46089</v>
      </c>
      <c r="I3633">
        <v>3</v>
      </c>
      <c r="J3633">
        <v>5</v>
      </c>
      <c r="K3633">
        <v>2</v>
      </c>
      <c r="L3633">
        <v>10</v>
      </c>
      <c r="M3633" t="s">
        <v>5071</v>
      </c>
      <c r="N3633" t="s">
        <v>5071</v>
      </c>
      <c r="O3633">
        <v>1</v>
      </c>
      <c r="P3633">
        <v>0</v>
      </c>
    </row>
    <row r="3634" spans="1:16" x14ac:dyDescent="0.3">
      <c r="A3634" t="s">
        <v>2763</v>
      </c>
      <c r="B3634" s="1">
        <v>46089.341666666667</v>
      </c>
      <c r="C3634" t="s">
        <v>7</v>
      </c>
      <c r="D3634" t="s">
        <v>22</v>
      </c>
      <c r="E3634" t="s">
        <v>19</v>
      </c>
      <c r="F3634" t="s">
        <v>10</v>
      </c>
      <c r="G3634">
        <v>0.34166666666666667</v>
      </c>
      <c r="H3634" s="1">
        <v>46089</v>
      </c>
      <c r="I3634">
        <v>3</v>
      </c>
      <c r="J3634">
        <v>3</v>
      </c>
      <c r="K3634">
        <v>2</v>
      </c>
      <c r="L3634">
        <v>6</v>
      </c>
      <c r="M3634" t="s">
        <v>5071</v>
      </c>
      <c r="N3634" t="s">
        <v>5071</v>
      </c>
      <c r="O3634">
        <v>1</v>
      </c>
      <c r="P3634">
        <v>0</v>
      </c>
    </row>
    <row r="3635" spans="1:16" x14ac:dyDescent="0.3">
      <c r="A3635" t="s">
        <v>449</v>
      </c>
      <c r="B3635" s="1">
        <v>46089.351388888892</v>
      </c>
      <c r="C3635" t="s">
        <v>40</v>
      </c>
      <c r="D3635" t="s">
        <v>22</v>
      </c>
      <c r="E3635" t="s">
        <v>16</v>
      </c>
      <c r="F3635" t="s">
        <v>20</v>
      </c>
      <c r="G3635">
        <v>0.35138888888888886</v>
      </c>
      <c r="H3635" s="1">
        <v>46089</v>
      </c>
      <c r="I3635">
        <v>3</v>
      </c>
      <c r="J3635">
        <v>5</v>
      </c>
      <c r="K3635">
        <v>2</v>
      </c>
      <c r="L3635">
        <v>10</v>
      </c>
      <c r="M3635" t="s">
        <v>5071</v>
      </c>
      <c r="N3635" t="s">
        <v>5071</v>
      </c>
      <c r="O3635">
        <v>1</v>
      </c>
      <c r="P3635">
        <v>0</v>
      </c>
    </row>
    <row r="3636" spans="1:16" x14ac:dyDescent="0.3">
      <c r="A3636" t="s">
        <v>2045</v>
      </c>
      <c r="B3636" s="1">
        <v>46089.361111111109</v>
      </c>
      <c r="C3636" t="s">
        <v>7</v>
      </c>
      <c r="D3636" t="s">
        <v>18</v>
      </c>
      <c r="E3636" t="s">
        <v>19</v>
      </c>
      <c r="F3636" t="s">
        <v>10</v>
      </c>
      <c r="G3636">
        <v>0.3611111111111111</v>
      </c>
      <c r="H3636" s="1">
        <v>46089</v>
      </c>
      <c r="I3636">
        <v>3</v>
      </c>
      <c r="J3636">
        <v>3</v>
      </c>
      <c r="K3636">
        <v>2</v>
      </c>
      <c r="L3636">
        <v>6</v>
      </c>
      <c r="M3636" t="s">
        <v>5071</v>
      </c>
      <c r="N3636" t="s">
        <v>5071</v>
      </c>
      <c r="O3636">
        <v>1</v>
      </c>
      <c r="P3636">
        <v>0</v>
      </c>
    </row>
    <row r="3637" spans="1:16" x14ac:dyDescent="0.3">
      <c r="A3637" t="s">
        <v>1681</v>
      </c>
      <c r="B3637" s="1">
        <v>46089.370138888888</v>
      </c>
      <c r="C3637" t="s">
        <v>7</v>
      </c>
      <c r="D3637" t="s">
        <v>18</v>
      </c>
      <c r="E3637" t="s">
        <v>19</v>
      </c>
      <c r="F3637" t="s">
        <v>20</v>
      </c>
      <c r="G3637">
        <v>0.37013888888888891</v>
      </c>
      <c r="H3637" s="1">
        <v>46089</v>
      </c>
      <c r="I3637">
        <v>3</v>
      </c>
      <c r="J3637">
        <v>3</v>
      </c>
      <c r="K3637">
        <v>2</v>
      </c>
      <c r="L3637">
        <v>6</v>
      </c>
      <c r="M3637" t="s">
        <v>5071</v>
      </c>
      <c r="N3637" t="s">
        <v>5071</v>
      </c>
      <c r="O3637">
        <v>1</v>
      </c>
      <c r="P3637">
        <v>0</v>
      </c>
    </row>
    <row r="3638" spans="1:16" x14ac:dyDescent="0.3">
      <c r="A3638" t="s">
        <v>1660</v>
      </c>
      <c r="B3638" s="1">
        <v>46089.377083333333</v>
      </c>
      <c r="C3638" t="s">
        <v>40</v>
      </c>
      <c r="D3638" t="s">
        <v>22</v>
      </c>
      <c r="E3638" t="s">
        <v>16</v>
      </c>
      <c r="F3638" t="s">
        <v>20</v>
      </c>
      <c r="G3638">
        <v>0.37708333333333333</v>
      </c>
      <c r="H3638" s="1">
        <v>46089</v>
      </c>
      <c r="I3638">
        <v>3</v>
      </c>
      <c r="J3638">
        <v>5</v>
      </c>
      <c r="K3638">
        <v>2</v>
      </c>
      <c r="L3638">
        <v>10</v>
      </c>
      <c r="M3638" t="s">
        <v>5071</v>
      </c>
      <c r="N3638" t="s">
        <v>5071</v>
      </c>
      <c r="O3638">
        <v>1</v>
      </c>
      <c r="P3638">
        <v>0</v>
      </c>
    </row>
    <row r="3639" spans="1:16" x14ac:dyDescent="0.3">
      <c r="A3639" t="s">
        <v>3481</v>
      </c>
      <c r="B3639" s="1">
        <v>46089.397222222222</v>
      </c>
      <c r="C3639" t="s">
        <v>7</v>
      </c>
      <c r="D3639" t="s">
        <v>8</v>
      </c>
      <c r="E3639" t="s">
        <v>31</v>
      </c>
      <c r="F3639" t="s">
        <v>20</v>
      </c>
      <c r="G3639">
        <v>0.3972222222222222</v>
      </c>
      <c r="H3639" s="1">
        <v>46089</v>
      </c>
      <c r="I3639">
        <v>3</v>
      </c>
      <c r="J3639">
        <v>3</v>
      </c>
      <c r="K3639">
        <v>2</v>
      </c>
      <c r="L3639">
        <v>6</v>
      </c>
      <c r="M3639" t="s">
        <v>5071</v>
      </c>
      <c r="N3639" t="s">
        <v>5071</v>
      </c>
      <c r="O3639">
        <v>1</v>
      </c>
      <c r="P3639">
        <v>0</v>
      </c>
    </row>
    <row r="3640" spans="1:16" x14ac:dyDescent="0.3">
      <c r="A3640" t="s">
        <v>385</v>
      </c>
      <c r="B3640" s="1">
        <v>46089.402777777781</v>
      </c>
      <c r="C3640" t="s">
        <v>7</v>
      </c>
      <c r="D3640" t="s">
        <v>15</v>
      </c>
      <c r="E3640" t="s">
        <v>19</v>
      </c>
      <c r="F3640" t="s">
        <v>20</v>
      </c>
      <c r="G3640">
        <v>0.40277777777777779</v>
      </c>
      <c r="H3640" s="1">
        <v>46089</v>
      </c>
      <c r="I3640">
        <v>3</v>
      </c>
      <c r="J3640">
        <v>3</v>
      </c>
      <c r="K3640">
        <v>2</v>
      </c>
      <c r="L3640">
        <v>6</v>
      </c>
      <c r="M3640" t="s">
        <v>5071</v>
      </c>
      <c r="N3640" t="s">
        <v>5071</v>
      </c>
      <c r="O3640">
        <v>1</v>
      </c>
      <c r="P3640">
        <v>0</v>
      </c>
    </row>
    <row r="3641" spans="1:16" x14ac:dyDescent="0.3">
      <c r="A3641" t="s">
        <v>2065</v>
      </c>
      <c r="B3641" s="1">
        <v>46089.412499999999</v>
      </c>
      <c r="C3641" t="s">
        <v>35</v>
      </c>
      <c r="D3641" t="s">
        <v>8</v>
      </c>
      <c r="E3641" t="s">
        <v>16</v>
      </c>
      <c r="F3641" t="s">
        <v>20</v>
      </c>
      <c r="G3641">
        <v>0.41249999999999998</v>
      </c>
      <c r="H3641" s="1">
        <v>46089</v>
      </c>
      <c r="I3641">
        <v>3</v>
      </c>
      <c r="J3641">
        <v>1</v>
      </c>
      <c r="K3641">
        <v>2</v>
      </c>
      <c r="L3641">
        <v>2</v>
      </c>
      <c r="M3641" t="s">
        <v>5069</v>
      </c>
      <c r="N3641" t="s">
        <v>5069</v>
      </c>
      <c r="O3641">
        <v>1</v>
      </c>
      <c r="P3641">
        <v>0</v>
      </c>
    </row>
    <row r="3642" spans="1:16" x14ac:dyDescent="0.3">
      <c r="A3642" t="s">
        <v>3638</v>
      </c>
      <c r="B3642" s="1">
        <v>46089.42083333333</v>
      </c>
      <c r="C3642" t="s">
        <v>7</v>
      </c>
      <c r="D3642" t="s">
        <v>8</v>
      </c>
      <c r="E3642" t="s">
        <v>19</v>
      </c>
      <c r="F3642" t="s">
        <v>13</v>
      </c>
      <c r="G3642">
        <v>0.42083333333333334</v>
      </c>
      <c r="H3642" s="1">
        <v>46089</v>
      </c>
      <c r="I3642">
        <v>3</v>
      </c>
      <c r="J3642">
        <v>3</v>
      </c>
      <c r="K3642">
        <v>1</v>
      </c>
      <c r="L3642">
        <v>3</v>
      </c>
      <c r="M3642" t="s">
        <v>5069</v>
      </c>
      <c r="N3642" t="s">
        <v>5069</v>
      </c>
      <c r="O3642">
        <v>1</v>
      </c>
      <c r="P3642">
        <v>0</v>
      </c>
    </row>
    <row r="3643" spans="1:16" x14ac:dyDescent="0.3">
      <c r="A3643" t="s">
        <v>3797</v>
      </c>
      <c r="B3643" s="1">
        <v>46089.428472222222</v>
      </c>
      <c r="C3643" t="s">
        <v>7</v>
      </c>
      <c r="D3643" t="s">
        <v>8</v>
      </c>
      <c r="E3643" t="s">
        <v>19</v>
      </c>
      <c r="F3643" t="s">
        <v>13</v>
      </c>
      <c r="G3643">
        <v>0.4284722222222222</v>
      </c>
      <c r="H3643" s="1">
        <v>46089</v>
      </c>
      <c r="I3643">
        <v>3</v>
      </c>
      <c r="J3643">
        <v>3</v>
      </c>
      <c r="K3643">
        <v>1</v>
      </c>
      <c r="L3643">
        <v>3</v>
      </c>
      <c r="M3643" t="s">
        <v>5069</v>
      </c>
      <c r="N3643" t="s">
        <v>5069</v>
      </c>
      <c r="O3643">
        <v>1</v>
      </c>
      <c r="P3643">
        <v>0</v>
      </c>
    </row>
    <row r="3644" spans="1:16" x14ac:dyDescent="0.3">
      <c r="A3644" t="s">
        <v>2238</v>
      </c>
      <c r="B3644" s="1">
        <v>46089.436111111114</v>
      </c>
      <c r="C3644" t="s">
        <v>7</v>
      </c>
      <c r="D3644" t="s">
        <v>8</v>
      </c>
      <c r="E3644" t="s">
        <v>19</v>
      </c>
      <c r="F3644" t="s">
        <v>20</v>
      </c>
      <c r="G3644">
        <v>0.43611111111111112</v>
      </c>
      <c r="H3644" s="1">
        <v>46089</v>
      </c>
      <c r="I3644">
        <v>3</v>
      </c>
      <c r="J3644">
        <v>3</v>
      </c>
      <c r="K3644">
        <v>2</v>
      </c>
      <c r="L3644">
        <v>6</v>
      </c>
      <c r="M3644" t="s">
        <v>5071</v>
      </c>
      <c r="N3644" t="s">
        <v>5071</v>
      </c>
      <c r="O3644">
        <v>1</v>
      </c>
      <c r="P3644">
        <v>0</v>
      </c>
    </row>
    <row r="3645" spans="1:16" x14ac:dyDescent="0.3">
      <c r="A3645" t="s">
        <v>1191</v>
      </c>
      <c r="B3645" s="1">
        <v>46089.449305555558</v>
      </c>
      <c r="C3645" t="s">
        <v>12</v>
      </c>
      <c r="D3645" t="s">
        <v>18</v>
      </c>
      <c r="E3645" t="s">
        <v>19</v>
      </c>
      <c r="F3645" t="s">
        <v>33</v>
      </c>
      <c r="G3645">
        <v>0.44930555555555557</v>
      </c>
      <c r="H3645" s="1">
        <v>46089</v>
      </c>
      <c r="I3645">
        <v>3</v>
      </c>
      <c r="J3645">
        <v>1</v>
      </c>
      <c r="K3645">
        <v>4</v>
      </c>
      <c r="L3645">
        <v>4</v>
      </c>
      <c r="M3645" t="s">
        <v>5069</v>
      </c>
      <c r="N3645" t="s">
        <v>5069</v>
      </c>
      <c r="O3645">
        <v>1</v>
      </c>
      <c r="P3645">
        <v>1</v>
      </c>
    </row>
    <row r="3646" spans="1:16" x14ac:dyDescent="0.3">
      <c r="A3646" t="s">
        <v>860</v>
      </c>
      <c r="B3646" s="1">
        <v>46089.452777777777</v>
      </c>
      <c r="C3646" t="s">
        <v>47</v>
      </c>
      <c r="D3646" t="s">
        <v>22</v>
      </c>
      <c r="E3646" t="s">
        <v>9</v>
      </c>
      <c r="F3646" t="s">
        <v>10</v>
      </c>
      <c r="G3646">
        <v>0.45277777777777778</v>
      </c>
      <c r="H3646" s="1">
        <v>46089</v>
      </c>
      <c r="I3646">
        <v>3</v>
      </c>
      <c r="J3646">
        <v>1</v>
      </c>
      <c r="K3646">
        <v>2</v>
      </c>
      <c r="L3646">
        <v>2</v>
      </c>
      <c r="M3646" t="s">
        <v>5069</v>
      </c>
      <c r="N3646" t="s">
        <v>5069</v>
      </c>
      <c r="O3646">
        <v>1</v>
      </c>
      <c r="P3646">
        <v>0</v>
      </c>
    </row>
    <row r="3647" spans="1:16" x14ac:dyDescent="0.3">
      <c r="A3647" t="s">
        <v>2897</v>
      </c>
      <c r="B3647" s="1">
        <v>46089.453472222223</v>
      </c>
      <c r="C3647" t="s">
        <v>26</v>
      </c>
      <c r="D3647" t="s">
        <v>22</v>
      </c>
      <c r="E3647" t="s">
        <v>31</v>
      </c>
      <c r="F3647" t="s">
        <v>20</v>
      </c>
      <c r="G3647">
        <v>0.45347222222222222</v>
      </c>
      <c r="H3647" s="1">
        <v>46089</v>
      </c>
      <c r="I3647">
        <v>3</v>
      </c>
      <c r="J3647">
        <v>3</v>
      </c>
      <c r="K3647">
        <v>2</v>
      </c>
      <c r="L3647">
        <v>6</v>
      </c>
      <c r="M3647" t="s">
        <v>5071</v>
      </c>
      <c r="N3647" t="s">
        <v>5071</v>
      </c>
      <c r="O3647">
        <v>1</v>
      </c>
      <c r="P3647">
        <v>0</v>
      </c>
    </row>
    <row r="3648" spans="1:16" x14ac:dyDescent="0.3">
      <c r="A3648" t="s">
        <v>3678</v>
      </c>
      <c r="B3648" s="1">
        <v>46089.459027777775</v>
      </c>
      <c r="C3648" t="s">
        <v>26</v>
      </c>
      <c r="D3648" t="s">
        <v>22</v>
      </c>
      <c r="E3648" t="s">
        <v>16</v>
      </c>
      <c r="F3648" t="s">
        <v>10</v>
      </c>
      <c r="G3648">
        <v>0.45902777777777776</v>
      </c>
      <c r="H3648" s="1">
        <v>46089</v>
      </c>
      <c r="I3648">
        <v>3</v>
      </c>
      <c r="J3648">
        <v>3</v>
      </c>
      <c r="K3648">
        <v>2</v>
      </c>
      <c r="L3648">
        <v>6</v>
      </c>
      <c r="M3648" t="s">
        <v>5071</v>
      </c>
      <c r="N3648" t="s">
        <v>5071</v>
      </c>
      <c r="O3648">
        <v>1</v>
      </c>
      <c r="P3648">
        <v>0</v>
      </c>
    </row>
    <row r="3649" spans="1:16" x14ac:dyDescent="0.3">
      <c r="A3649" t="s">
        <v>4693</v>
      </c>
      <c r="B3649" s="1">
        <v>46089.475694444445</v>
      </c>
      <c r="C3649" t="s">
        <v>7</v>
      </c>
      <c r="D3649" t="s">
        <v>22</v>
      </c>
      <c r="E3649" t="s">
        <v>19</v>
      </c>
      <c r="F3649" t="s">
        <v>20</v>
      </c>
      <c r="G3649">
        <v>0.47569444444444442</v>
      </c>
      <c r="H3649" s="1">
        <v>46089</v>
      </c>
      <c r="I3649">
        <v>3</v>
      </c>
      <c r="J3649">
        <v>3</v>
      </c>
      <c r="K3649">
        <v>2</v>
      </c>
      <c r="L3649">
        <v>6</v>
      </c>
      <c r="M3649" t="s">
        <v>5071</v>
      </c>
      <c r="N3649" t="s">
        <v>5071</v>
      </c>
      <c r="O3649">
        <v>1</v>
      </c>
      <c r="P3649">
        <v>0</v>
      </c>
    </row>
    <row r="3650" spans="1:16" x14ac:dyDescent="0.3">
      <c r="A3650" t="s">
        <v>1913</v>
      </c>
      <c r="B3650" s="1">
        <v>46089.482638888891</v>
      </c>
      <c r="C3650" t="s">
        <v>26</v>
      </c>
      <c r="D3650" t="s">
        <v>8</v>
      </c>
      <c r="E3650" t="s">
        <v>16</v>
      </c>
      <c r="F3650" t="s">
        <v>20</v>
      </c>
      <c r="G3650">
        <v>0.4826388888888889</v>
      </c>
      <c r="H3650" s="1">
        <v>46089</v>
      </c>
      <c r="I3650">
        <v>3</v>
      </c>
      <c r="J3650">
        <v>3</v>
      </c>
      <c r="K3650">
        <v>2</v>
      </c>
      <c r="L3650">
        <v>6</v>
      </c>
      <c r="M3650" t="s">
        <v>5071</v>
      </c>
      <c r="N3650" t="s">
        <v>5071</v>
      </c>
      <c r="O3650">
        <v>1</v>
      </c>
      <c r="P3650">
        <v>0</v>
      </c>
    </row>
    <row r="3651" spans="1:16" x14ac:dyDescent="0.3">
      <c r="A3651" t="s">
        <v>2850</v>
      </c>
      <c r="B3651" s="1">
        <v>46089.484722222223</v>
      </c>
      <c r="C3651" t="s">
        <v>7</v>
      </c>
      <c r="D3651" t="s">
        <v>15</v>
      </c>
      <c r="E3651" t="s">
        <v>19</v>
      </c>
      <c r="F3651" t="s">
        <v>33</v>
      </c>
      <c r="G3651">
        <v>0.48472222222222222</v>
      </c>
      <c r="H3651" s="1">
        <v>46089</v>
      </c>
      <c r="I3651">
        <v>3</v>
      </c>
      <c r="J3651">
        <v>3</v>
      </c>
      <c r="K3651">
        <v>4</v>
      </c>
      <c r="L3651">
        <v>12</v>
      </c>
      <c r="M3651" t="s">
        <v>5073</v>
      </c>
      <c r="N3651" t="s">
        <v>5073</v>
      </c>
      <c r="O3651">
        <v>1</v>
      </c>
      <c r="P3651">
        <v>1</v>
      </c>
    </row>
    <row r="3652" spans="1:16" x14ac:dyDescent="0.3">
      <c r="A3652" t="s">
        <v>2101</v>
      </c>
      <c r="B3652" s="1">
        <v>46089.509722222225</v>
      </c>
      <c r="C3652" t="s">
        <v>7</v>
      </c>
      <c r="D3652" t="s">
        <v>15</v>
      </c>
      <c r="E3652" t="s">
        <v>19</v>
      </c>
      <c r="F3652" t="s">
        <v>10</v>
      </c>
      <c r="G3652">
        <v>0.50972222222222219</v>
      </c>
      <c r="H3652" s="1">
        <v>46089</v>
      </c>
      <c r="I3652">
        <v>3</v>
      </c>
      <c r="J3652">
        <v>3</v>
      </c>
      <c r="K3652">
        <v>2</v>
      </c>
      <c r="L3652">
        <v>6</v>
      </c>
      <c r="M3652" t="s">
        <v>5071</v>
      </c>
      <c r="N3652" t="s">
        <v>5071</v>
      </c>
      <c r="O3652">
        <v>1</v>
      </c>
      <c r="P3652">
        <v>0</v>
      </c>
    </row>
    <row r="3653" spans="1:16" x14ac:dyDescent="0.3">
      <c r="A3653" t="s">
        <v>2487</v>
      </c>
      <c r="B3653" s="1">
        <v>46089.511111111111</v>
      </c>
      <c r="C3653" t="s">
        <v>7</v>
      </c>
      <c r="D3653" t="s">
        <v>8</v>
      </c>
      <c r="E3653" t="s">
        <v>19</v>
      </c>
      <c r="F3653" t="s">
        <v>13</v>
      </c>
      <c r="G3653">
        <v>0.51111111111111107</v>
      </c>
      <c r="H3653" s="1">
        <v>46089</v>
      </c>
      <c r="I3653">
        <v>3</v>
      </c>
      <c r="J3653">
        <v>3</v>
      </c>
      <c r="K3653">
        <v>1</v>
      </c>
      <c r="L3653">
        <v>3</v>
      </c>
      <c r="M3653" t="s">
        <v>5069</v>
      </c>
      <c r="N3653" t="s">
        <v>5069</v>
      </c>
      <c r="O3653">
        <v>1</v>
      </c>
      <c r="P3653">
        <v>0</v>
      </c>
    </row>
    <row r="3654" spans="1:16" x14ac:dyDescent="0.3">
      <c r="A3654" t="s">
        <v>3762</v>
      </c>
      <c r="B3654" s="1">
        <v>46089.525694444441</v>
      </c>
      <c r="C3654" t="s">
        <v>26</v>
      </c>
      <c r="D3654" t="s">
        <v>15</v>
      </c>
      <c r="E3654" t="s">
        <v>16</v>
      </c>
      <c r="F3654" t="s">
        <v>10</v>
      </c>
      <c r="G3654">
        <v>0.52569444444444446</v>
      </c>
      <c r="H3654" s="1">
        <v>46089</v>
      </c>
      <c r="I3654">
        <v>3</v>
      </c>
      <c r="J3654">
        <v>3</v>
      </c>
      <c r="K3654">
        <v>2</v>
      </c>
      <c r="L3654">
        <v>6</v>
      </c>
      <c r="M3654" t="s">
        <v>5071</v>
      </c>
      <c r="N3654" t="s">
        <v>5071</v>
      </c>
      <c r="O3654">
        <v>1</v>
      </c>
      <c r="P3654">
        <v>0</v>
      </c>
    </row>
    <row r="3655" spans="1:16" x14ac:dyDescent="0.3">
      <c r="A3655" t="s">
        <v>80</v>
      </c>
      <c r="B3655" s="1">
        <v>46089.588888888888</v>
      </c>
      <c r="C3655" t="s">
        <v>35</v>
      </c>
      <c r="D3655" t="s">
        <v>18</v>
      </c>
      <c r="E3655" t="s">
        <v>16</v>
      </c>
      <c r="F3655" t="s">
        <v>13</v>
      </c>
      <c r="G3655">
        <v>0.58888888888888891</v>
      </c>
      <c r="H3655" s="1">
        <v>46089</v>
      </c>
      <c r="I3655">
        <v>3</v>
      </c>
      <c r="J3655">
        <v>1</v>
      </c>
      <c r="K3655">
        <v>1</v>
      </c>
      <c r="L3655">
        <v>1</v>
      </c>
      <c r="M3655" t="s">
        <v>5069</v>
      </c>
      <c r="N3655" t="s">
        <v>5069</v>
      </c>
      <c r="O3655">
        <v>1</v>
      </c>
      <c r="P3655">
        <v>0</v>
      </c>
    </row>
    <row r="3656" spans="1:16" x14ac:dyDescent="0.3">
      <c r="A3656" t="s">
        <v>4848</v>
      </c>
      <c r="B3656" s="1">
        <v>46089.633333333331</v>
      </c>
      <c r="C3656" t="s">
        <v>7</v>
      </c>
      <c r="D3656" t="s">
        <v>18</v>
      </c>
      <c r="E3656" t="s">
        <v>19</v>
      </c>
      <c r="F3656" t="s">
        <v>33</v>
      </c>
      <c r="G3656">
        <v>0.6333333333333333</v>
      </c>
      <c r="H3656" s="1">
        <v>46089</v>
      </c>
      <c r="I3656">
        <v>3</v>
      </c>
      <c r="J3656">
        <v>3</v>
      </c>
      <c r="K3656">
        <v>4</v>
      </c>
      <c r="L3656">
        <v>12</v>
      </c>
      <c r="M3656" t="s">
        <v>5073</v>
      </c>
      <c r="N3656" t="s">
        <v>5073</v>
      </c>
      <c r="O3656">
        <v>1</v>
      </c>
      <c r="P3656">
        <v>1</v>
      </c>
    </row>
    <row r="3657" spans="1:16" x14ac:dyDescent="0.3">
      <c r="A3657" t="s">
        <v>2151</v>
      </c>
      <c r="B3657" s="1">
        <v>46089.67291666667</v>
      </c>
      <c r="C3657" t="s">
        <v>7</v>
      </c>
      <c r="D3657" t="s">
        <v>18</v>
      </c>
      <c r="E3657" t="s">
        <v>19</v>
      </c>
      <c r="F3657" t="s">
        <v>20</v>
      </c>
      <c r="G3657">
        <v>0.67291666666666672</v>
      </c>
      <c r="H3657" s="1">
        <v>46089</v>
      </c>
      <c r="I3657">
        <v>3</v>
      </c>
      <c r="J3657">
        <v>3</v>
      </c>
      <c r="K3657">
        <v>2</v>
      </c>
      <c r="L3657">
        <v>6</v>
      </c>
      <c r="M3657" t="s">
        <v>5071</v>
      </c>
      <c r="N3657" t="s">
        <v>5071</v>
      </c>
      <c r="O3657">
        <v>1</v>
      </c>
      <c r="P3657">
        <v>0</v>
      </c>
    </row>
    <row r="3658" spans="1:16" x14ac:dyDescent="0.3">
      <c r="A3658" t="s">
        <v>1959</v>
      </c>
      <c r="B3658" s="1">
        <v>46089.704861111109</v>
      </c>
      <c r="C3658" t="s">
        <v>7</v>
      </c>
      <c r="D3658" t="s">
        <v>22</v>
      </c>
      <c r="E3658" t="s">
        <v>9</v>
      </c>
      <c r="F3658" t="s">
        <v>13</v>
      </c>
      <c r="G3658">
        <v>0.70486111111111116</v>
      </c>
      <c r="H3658" s="1">
        <v>46089</v>
      </c>
      <c r="I3658">
        <v>3</v>
      </c>
      <c r="J3658">
        <v>3</v>
      </c>
      <c r="K3658">
        <v>1</v>
      </c>
      <c r="L3658">
        <v>3</v>
      </c>
      <c r="M3658" t="s">
        <v>5069</v>
      </c>
      <c r="N3658" t="s">
        <v>5069</v>
      </c>
      <c r="O3658">
        <v>1</v>
      </c>
      <c r="P3658">
        <v>0</v>
      </c>
    </row>
    <row r="3659" spans="1:16" x14ac:dyDescent="0.3">
      <c r="A3659" t="s">
        <v>4311</v>
      </c>
      <c r="B3659" s="1">
        <v>46089.712500000001</v>
      </c>
      <c r="C3659" t="s">
        <v>7</v>
      </c>
      <c r="D3659" t="s">
        <v>18</v>
      </c>
      <c r="E3659" t="s">
        <v>19</v>
      </c>
      <c r="F3659" t="s">
        <v>10</v>
      </c>
      <c r="G3659">
        <v>0.71250000000000002</v>
      </c>
      <c r="H3659" s="1">
        <v>46089</v>
      </c>
      <c r="I3659">
        <v>3</v>
      </c>
      <c r="J3659">
        <v>3</v>
      </c>
      <c r="K3659">
        <v>2</v>
      </c>
      <c r="L3659">
        <v>6</v>
      </c>
      <c r="M3659" t="s">
        <v>5071</v>
      </c>
      <c r="N3659" t="s">
        <v>5071</v>
      </c>
      <c r="O3659">
        <v>1</v>
      </c>
      <c r="P3659">
        <v>0</v>
      </c>
    </row>
    <row r="3660" spans="1:16" x14ac:dyDescent="0.3">
      <c r="A3660" t="s">
        <v>92</v>
      </c>
      <c r="B3660" s="1">
        <v>46089.734722222223</v>
      </c>
      <c r="C3660" t="s">
        <v>7</v>
      </c>
      <c r="D3660" t="s">
        <v>22</v>
      </c>
      <c r="E3660" t="s">
        <v>19</v>
      </c>
      <c r="F3660" t="s">
        <v>10</v>
      </c>
      <c r="G3660">
        <v>0.73472222222222228</v>
      </c>
      <c r="H3660" s="1">
        <v>46089</v>
      </c>
      <c r="I3660">
        <v>3</v>
      </c>
      <c r="J3660">
        <v>3</v>
      </c>
      <c r="K3660">
        <v>2</v>
      </c>
      <c r="L3660">
        <v>6</v>
      </c>
      <c r="M3660" t="s">
        <v>5071</v>
      </c>
      <c r="N3660" t="s">
        <v>5071</v>
      </c>
      <c r="O3660">
        <v>1</v>
      </c>
      <c r="P3660">
        <v>0</v>
      </c>
    </row>
    <row r="3661" spans="1:16" x14ac:dyDescent="0.3">
      <c r="A3661" t="s">
        <v>827</v>
      </c>
      <c r="B3661" s="1">
        <v>46089.745138888888</v>
      </c>
      <c r="C3661" t="s">
        <v>7</v>
      </c>
      <c r="D3661" t="s">
        <v>15</v>
      </c>
      <c r="E3661" t="s">
        <v>19</v>
      </c>
      <c r="F3661" t="s">
        <v>33</v>
      </c>
      <c r="G3661">
        <v>0.74513888888888891</v>
      </c>
      <c r="H3661" s="1">
        <v>46089</v>
      </c>
      <c r="I3661">
        <v>3</v>
      </c>
      <c r="J3661">
        <v>3</v>
      </c>
      <c r="K3661">
        <v>4</v>
      </c>
      <c r="L3661">
        <v>12</v>
      </c>
      <c r="M3661" t="s">
        <v>5073</v>
      </c>
      <c r="N3661" t="s">
        <v>5073</v>
      </c>
      <c r="O3661">
        <v>1</v>
      </c>
      <c r="P3661">
        <v>1</v>
      </c>
    </row>
    <row r="3662" spans="1:16" x14ac:dyDescent="0.3">
      <c r="A3662" t="s">
        <v>541</v>
      </c>
      <c r="B3662" s="1">
        <v>46089.74722222222</v>
      </c>
      <c r="C3662" t="s">
        <v>40</v>
      </c>
      <c r="D3662" t="s">
        <v>18</v>
      </c>
      <c r="E3662" t="s">
        <v>16</v>
      </c>
      <c r="F3662" t="s">
        <v>13</v>
      </c>
      <c r="G3662">
        <v>0.74722222222222223</v>
      </c>
      <c r="H3662" s="1">
        <v>46089</v>
      </c>
      <c r="I3662">
        <v>3</v>
      </c>
      <c r="J3662">
        <v>5</v>
      </c>
      <c r="K3662">
        <v>1</v>
      </c>
      <c r="L3662">
        <v>5</v>
      </c>
      <c r="M3662" t="s">
        <v>5071</v>
      </c>
      <c r="N3662" t="s">
        <v>5071</v>
      </c>
      <c r="O3662">
        <v>1</v>
      </c>
      <c r="P3662">
        <v>0</v>
      </c>
    </row>
    <row r="3663" spans="1:16" x14ac:dyDescent="0.3">
      <c r="A3663" t="s">
        <v>2750</v>
      </c>
      <c r="B3663" s="1">
        <v>46089.756944444445</v>
      </c>
      <c r="C3663" t="s">
        <v>7</v>
      </c>
      <c r="D3663" t="s">
        <v>18</v>
      </c>
      <c r="E3663" t="s">
        <v>19</v>
      </c>
      <c r="F3663" t="s">
        <v>10</v>
      </c>
      <c r="G3663">
        <v>0.75694444444444442</v>
      </c>
      <c r="H3663" s="1">
        <v>46089</v>
      </c>
      <c r="I3663">
        <v>3</v>
      </c>
      <c r="J3663">
        <v>3</v>
      </c>
      <c r="K3663">
        <v>2</v>
      </c>
      <c r="L3663">
        <v>6</v>
      </c>
      <c r="M3663" t="s">
        <v>5071</v>
      </c>
      <c r="N3663" t="s">
        <v>5071</v>
      </c>
      <c r="O3663">
        <v>1</v>
      </c>
      <c r="P3663">
        <v>0</v>
      </c>
    </row>
    <row r="3664" spans="1:16" x14ac:dyDescent="0.3">
      <c r="A3664" t="s">
        <v>1125</v>
      </c>
      <c r="B3664" s="1">
        <v>46089.78125</v>
      </c>
      <c r="C3664" t="s">
        <v>7</v>
      </c>
      <c r="D3664" t="s">
        <v>22</v>
      </c>
      <c r="E3664" t="s">
        <v>19</v>
      </c>
      <c r="F3664" t="s">
        <v>10</v>
      </c>
      <c r="G3664">
        <v>0.78125</v>
      </c>
      <c r="H3664" s="1">
        <v>46089</v>
      </c>
      <c r="I3664">
        <v>3</v>
      </c>
      <c r="J3664">
        <v>3</v>
      </c>
      <c r="K3664">
        <v>2</v>
      </c>
      <c r="L3664">
        <v>6</v>
      </c>
      <c r="M3664" t="s">
        <v>5071</v>
      </c>
      <c r="N3664" t="s">
        <v>5071</v>
      </c>
      <c r="O3664">
        <v>1</v>
      </c>
      <c r="P3664">
        <v>0</v>
      </c>
    </row>
    <row r="3665" spans="1:16" x14ac:dyDescent="0.3">
      <c r="A3665" t="s">
        <v>2188</v>
      </c>
      <c r="B3665" s="1">
        <v>46089.785416666666</v>
      </c>
      <c r="C3665" t="s">
        <v>12</v>
      </c>
      <c r="D3665" t="s">
        <v>8</v>
      </c>
      <c r="E3665" t="s">
        <v>16</v>
      </c>
      <c r="F3665" t="s">
        <v>13</v>
      </c>
      <c r="G3665">
        <v>0.78541666666666665</v>
      </c>
      <c r="H3665" s="1">
        <v>46089</v>
      </c>
      <c r="I3665">
        <v>3</v>
      </c>
      <c r="J3665">
        <v>1</v>
      </c>
      <c r="K3665">
        <v>1</v>
      </c>
      <c r="L3665">
        <v>1</v>
      </c>
      <c r="M3665" t="s">
        <v>5069</v>
      </c>
      <c r="N3665" t="s">
        <v>5069</v>
      </c>
      <c r="O3665">
        <v>1</v>
      </c>
      <c r="P3665">
        <v>0</v>
      </c>
    </row>
    <row r="3666" spans="1:16" x14ac:dyDescent="0.3">
      <c r="A3666" t="s">
        <v>448</v>
      </c>
      <c r="B3666" s="1">
        <v>46089.787499999999</v>
      </c>
      <c r="C3666" t="s">
        <v>12</v>
      </c>
      <c r="D3666" t="s">
        <v>22</v>
      </c>
      <c r="E3666" t="s">
        <v>9</v>
      </c>
      <c r="F3666" t="s">
        <v>33</v>
      </c>
      <c r="G3666">
        <v>0.78749999999999998</v>
      </c>
      <c r="H3666" s="1">
        <v>46089</v>
      </c>
      <c r="I3666">
        <v>3</v>
      </c>
      <c r="J3666">
        <v>1</v>
      </c>
      <c r="K3666">
        <v>4</v>
      </c>
      <c r="L3666">
        <v>4</v>
      </c>
      <c r="M3666" t="s">
        <v>5069</v>
      </c>
      <c r="N3666" t="s">
        <v>5069</v>
      </c>
      <c r="O3666">
        <v>1</v>
      </c>
      <c r="P3666">
        <v>1</v>
      </c>
    </row>
    <row r="3667" spans="1:16" x14ac:dyDescent="0.3">
      <c r="A3667" t="s">
        <v>4994</v>
      </c>
      <c r="B3667" s="1">
        <v>46089.838194444441</v>
      </c>
      <c r="C3667" t="s">
        <v>26</v>
      </c>
      <c r="D3667" t="s">
        <v>8</v>
      </c>
      <c r="E3667" t="s">
        <v>31</v>
      </c>
      <c r="F3667" t="s">
        <v>33</v>
      </c>
      <c r="G3667">
        <v>0.83819444444444446</v>
      </c>
      <c r="H3667" s="1">
        <v>46089</v>
      </c>
      <c r="I3667">
        <v>3</v>
      </c>
      <c r="J3667">
        <v>3</v>
      </c>
      <c r="K3667">
        <v>4</v>
      </c>
      <c r="L3667">
        <v>12</v>
      </c>
      <c r="M3667" t="s">
        <v>5073</v>
      </c>
      <c r="N3667" t="s">
        <v>5073</v>
      </c>
      <c r="O3667">
        <v>1</v>
      </c>
      <c r="P3667">
        <v>1</v>
      </c>
    </row>
    <row r="3668" spans="1:16" x14ac:dyDescent="0.3">
      <c r="A3668" t="s">
        <v>3601</v>
      </c>
      <c r="B3668" s="1">
        <v>46089.85</v>
      </c>
      <c r="C3668" t="s">
        <v>7</v>
      </c>
      <c r="D3668" t="s">
        <v>22</v>
      </c>
      <c r="E3668" t="s">
        <v>19</v>
      </c>
      <c r="F3668" t="s">
        <v>20</v>
      </c>
      <c r="G3668">
        <v>0.85</v>
      </c>
      <c r="H3668" s="1">
        <v>46089</v>
      </c>
      <c r="I3668">
        <v>3</v>
      </c>
      <c r="J3668">
        <v>3</v>
      </c>
      <c r="K3668">
        <v>2</v>
      </c>
      <c r="L3668">
        <v>6</v>
      </c>
      <c r="M3668" t="s">
        <v>5071</v>
      </c>
      <c r="N3668" t="s">
        <v>5071</v>
      </c>
      <c r="O3668">
        <v>1</v>
      </c>
      <c r="P3668">
        <v>0</v>
      </c>
    </row>
    <row r="3669" spans="1:16" x14ac:dyDescent="0.3">
      <c r="A3669" t="s">
        <v>1421</v>
      </c>
      <c r="B3669" s="1">
        <v>46089.856944444444</v>
      </c>
      <c r="C3669" t="s">
        <v>7</v>
      </c>
      <c r="D3669" t="s">
        <v>18</v>
      </c>
      <c r="E3669" t="s">
        <v>19</v>
      </c>
      <c r="F3669" t="s">
        <v>53</v>
      </c>
      <c r="G3669">
        <v>0.8569444444444444</v>
      </c>
      <c r="H3669" s="1">
        <v>46089</v>
      </c>
      <c r="I3669">
        <v>3</v>
      </c>
      <c r="J3669">
        <v>3</v>
      </c>
      <c r="K3669">
        <v>5</v>
      </c>
      <c r="L3669">
        <v>15</v>
      </c>
      <c r="M3669" t="s">
        <v>5073</v>
      </c>
      <c r="N3669" t="s">
        <v>5073</v>
      </c>
      <c r="O3669">
        <v>1</v>
      </c>
      <c r="P3669">
        <v>1</v>
      </c>
    </row>
    <row r="3670" spans="1:16" x14ac:dyDescent="0.3">
      <c r="A3670" t="s">
        <v>4631</v>
      </c>
      <c r="B3670" s="1">
        <v>46089.861111111109</v>
      </c>
      <c r="C3670" t="s">
        <v>26</v>
      </c>
      <c r="D3670" t="s">
        <v>22</v>
      </c>
      <c r="E3670" t="s">
        <v>16</v>
      </c>
      <c r="F3670" t="s">
        <v>33</v>
      </c>
      <c r="G3670">
        <v>0.86111111111111116</v>
      </c>
      <c r="H3670" s="1">
        <v>46089</v>
      </c>
      <c r="I3670">
        <v>3</v>
      </c>
      <c r="J3670">
        <v>3</v>
      </c>
      <c r="K3670">
        <v>4</v>
      </c>
      <c r="L3670">
        <v>12</v>
      </c>
      <c r="M3670" t="s">
        <v>5073</v>
      </c>
      <c r="N3670" t="s">
        <v>5073</v>
      </c>
      <c r="O3670">
        <v>1</v>
      </c>
      <c r="P3670">
        <v>1</v>
      </c>
    </row>
    <row r="3671" spans="1:16" x14ac:dyDescent="0.3">
      <c r="A3671" t="s">
        <v>4119</v>
      </c>
      <c r="B3671" s="1">
        <v>46089.87777777778</v>
      </c>
      <c r="C3671" t="s">
        <v>7</v>
      </c>
      <c r="D3671" t="s">
        <v>22</v>
      </c>
      <c r="E3671" t="s">
        <v>19</v>
      </c>
      <c r="F3671" t="s">
        <v>10</v>
      </c>
      <c r="G3671">
        <v>0.87777777777777777</v>
      </c>
      <c r="H3671" s="1">
        <v>46089</v>
      </c>
      <c r="I3671">
        <v>3</v>
      </c>
      <c r="J3671">
        <v>3</v>
      </c>
      <c r="K3671">
        <v>2</v>
      </c>
      <c r="L3671">
        <v>6</v>
      </c>
      <c r="M3671" t="s">
        <v>5071</v>
      </c>
      <c r="N3671" t="s">
        <v>5071</v>
      </c>
      <c r="O3671">
        <v>1</v>
      </c>
      <c r="P3671">
        <v>0</v>
      </c>
    </row>
    <row r="3672" spans="1:16" x14ac:dyDescent="0.3">
      <c r="A3672" t="s">
        <v>2457</v>
      </c>
      <c r="B3672" s="1">
        <v>46089.934027777781</v>
      </c>
      <c r="C3672" t="s">
        <v>7</v>
      </c>
      <c r="D3672" t="s">
        <v>8</v>
      </c>
      <c r="E3672" t="s">
        <v>19</v>
      </c>
      <c r="F3672" t="s">
        <v>10</v>
      </c>
      <c r="G3672">
        <v>0.93402777777777779</v>
      </c>
      <c r="H3672" s="1">
        <v>46089</v>
      </c>
      <c r="I3672">
        <v>3</v>
      </c>
      <c r="J3672">
        <v>3</v>
      </c>
      <c r="K3672">
        <v>2</v>
      </c>
      <c r="L3672">
        <v>6</v>
      </c>
      <c r="M3672" t="s">
        <v>5071</v>
      </c>
      <c r="N3672" t="s">
        <v>5071</v>
      </c>
      <c r="O3672">
        <v>1</v>
      </c>
      <c r="P3672">
        <v>0</v>
      </c>
    </row>
    <row r="3673" spans="1:16" x14ac:dyDescent="0.3">
      <c r="A3673" t="s">
        <v>846</v>
      </c>
      <c r="B3673" s="1">
        <v>46089.955555555556</v>
      </c>
      <c r="C3673" t="s">
        <v>7</v>
      </c>
      <c r="D3673" t="s">
        <v>15</v>
      </c>
      <c r="E3673" t="s">
        <v>9</v>
      </c>
      <c r="F3673" t="s">
        <v>13</v>
      </c>
      <c r="G3673">
        <v>0.9555555555555556</v>
      </c>
      <c r="H3673" s="1">
        <v>46089</v>
      </c>
      <c r="I3673">
        <v>3</v>
      </c>
      <c r="J3673">
        <v>3</v>
      </c>
      <c r="K3673">
        <v>1</v>
      </c>
      <c r="L3673">
        <v>3</v>
      </c>
      <c r="M3673" t="s">
        <v>5069</v>
      </c>
      <c r="N3673" t="s">
        <v>5069</v>
      </c>
      <c r="O3673">
        <v>1</v>
      </c>
      <c r="P3673">
        <v>0</v>
      </c>
    </row>
    <row r="3674" spans="1:16" x14ac:dyDescent="0.3">
      <c r="A3674" t="s">
        <v>2035</v>
      </c>
      <c r="B3674" s="1">
        <v>46089.988888888889</v>
      </c>
      <c r="C3674" t="s">
        <v>7</v>
      </c>
      <c r="D3674" t="s">
        <v>8</v>
      </c>
      <c r="E3674" t="s">
        <v>19</v>
      </c>
      <c r="F3674" t="s">
        <v>20</v>
      </c>
      <c r="G3674">
        <v>0.98888888888888893</v>
      </c>
      <c r="H3674" s="1">
        <v>46089</v>
      </c>
      <c r="I3674">
        <v>3</v>
      </c>
      <c r="J3674">
        <v>3</v>
      </c>
      <c r="K3674">
        <v>2</v>
      </c>
      <c r="L3674">
        <v>6</v>
      </c>
      <c r="M3674" t="s">
        <v>5071</v>
      </c>
      <c r="N3674" t="s">
        <v>5071</v>
      </c>
      <c r="O3674">
        <v>1</v>
      </c>
      <c r="P3674">
        <v>0</v>
      </c>
    </row>
    <row r="3675" spans="1:16" x14ac:dyDescent="0.3">
      <c r="A3675" t="s">
        <v>65</v>
      </c>
      <c r="B3675" s="1">
        <v>46089.993055555555</v>
      </c>
      <c r="C3675" t="s">
        <v>7</v>
      </c>
      <c r="D3675" t="s">
        <v>15</v>
      </c>
      <c r="E3675" t="s">
        <v>19</v>
      </c>
      <c r="F3675" t="s">
        <v>10</v>
      </c>
      <c r="G3675">
        <v>0.99305555555555558</v>
      </c>
      <c r="H3675" s="1">
        <v>46089</v>
      </c>
      <c r="I3675">
        <v>3</v>
      </c>
      <c r="J3675">
        <v>3</v>
      </c>
      <c r="K3675">
        <v>2</v>
      </c>
      <c r="L3675">
        <v>6</v>
      </c>
      <c r="M3675" t="s">
        <v>5071</v>
      </c>
      <c r="N3675" t="s">
        <v>5071</v>
      </c>
      <c r="O3675">
        <v>1</v>
      </c>
      <c r="P3675">
        <v>0</v>
      </c>
    </row>
    <row r="3676" spans="1:16" x14ac:dyDescent="0.3">
      <c r="A3676" t="s">
        <v>1729</v>
      </c>
      <c r="B3676" s="1">
        <v>46090.043055555558</v>
      </c>
      <c r="C3676" t="s">
        <v>35</v>
      </c>
      <c r="D3676" t="s">
        <v>18</v>
      </c>
      <c r="E3676" t="s">
        <v>31</v>
      </c>
      <c r="F3676" t="s">
        <v>13</v>
      </c>
      <c r="G3676">
        <v>4.3055555555555555E-2</v>
      </c>
      <c r="H3676" s="1">
        <v>46090</v>
      </c>
      <c r="I3676">
        <v>3</v>
      </c>
      <c r="J3676">
        <v>1</v>
      </c>
      <c r="K3676">
        <v>1</v>
      </c>
      <c r="L3676">
        <v>1</v>
      </c>
      <c r="M3676" t="s">
        <v>5069</v>
      </c>
      <c r="N3676" t="s">
        <v>5069</v>
      </c>
      <c r="O3676">
        <v>1</v>
      </c>
      <c r="P3676">
        <v>0</v>
      </c>
    </row>
    <row r="3677" spans="1:16" x14ac:dyDescent="0.3">
      <c r="A3677" t="s">
        <v>762</v>
      </c>
      <c r="B3677" s="1">
        <v>46090.064583333333</v>
      </c>
      <c r="C3677" t="s">
        <v>7</v>
      </c>
      <c r="D3677" t="s">
        <v>15</v>
      </c>
      <c r="E3677" t="s">
        <v>19</v>
      </c>
      <c r="F3677" t="s">
        <v>33</v>
      </c>
      <c r="G3677">
        <v>6.458333333333334E-2</v>
      </c>
      <c r="H3677" s="1">
        <v>46090</v>
      </c>
      <c r="I3677">
        <v>3</v>
      </c>
      <c r="J3677">
        <v>3</v>
      </c>
      <c r="K3677">
        <v>4</v>
      </c>
      <c r="L3677">
        <v>12</v>
      </c>
      <c r="M3677" t="s">
        <v>5073</v>
      </c>
      <c r="N3677" t="s">
        <v>5073</v>
      </c>
      <c r="O3677">
        <v>1</v>
      </c>
      <c r="P3677">
        <v>1</v>
      </c>
    </row>
    <row r="3678" spans="1:16" x14ac:dyDescent="0.3">
      <c r="A3678" t="s">
        <v>3918</v>
      </c>
      <c r="B3678" s="1">
        <v>46090.066666666666</v>
      </c>
      <c r="C3678" t="s">
        <v>7</v>
      </c>
      <c r="D3678" t="s">
        <v>22</v>
      </c>
      <c r="E3678" t="s">
        <v>19</v>
      </c>
      <c r="F3678" t="s">
        <v>20</v>
      </c>
      <c r="G3678">
        <v>6.6666666666666666E-2</v>
      </c>
      <c r="H3678" s="1">
        <v>46090</v>
      </c>
      <c r="I3678">
        <v>3</v>
      </c>
      <c r="J3678">
        <v>3</v>
      </c>
      <c r="K3678">
        <v>2</v>
      </c>
      <c r="L3678">
        <v>6</v>
      </c>
      <c r="M3678" t="s">
        <v>5071</v>
      </c>
      <c r="N3678" t="s">
        <v>5071</v>
      </c>
      <c r="O3678">
        <v>1</v>
      </c>
      <c r="P3678">
        <v>0</v>
      </c>
    </row>
    <row r="3679" spans="1:16" x14ac:dyDescent="0.3">
      <c r="A3679" t="s">
        <v>941</v>
      </c>
      <c r="B3679" s="1">
        <v>46090.1</v>
      </c>
      <c r="C3679" t="s">
        <v>7</v>
      </c>
      <c r="D3679" t="s">
        <v>18</v>
      </c>
      <c r="E3679" t="s">
        <v>19</v>
      </c>
      <c r="F3679" t="s">
        <v>20</v>
      </c>
      <c r="G3679">
        <v>0.1</v>
      </c>
      <c r="H3679" s="1">
        <v>46090</v>
      </c>
      <c r="I3679">
        <v>3</v>
      </c>
      <c r="J3679">
        <v>3</v>
      </c>
      <c r="K3679">
        <v>2</v>
      </c>
      <c r="L3679">
        <v>6</v>
      </c>
      <c r="M3679" t="s">
        <v>5071</v>
      </c>
      <c r="N3679" t="s">
        <v>5071</v>
      </c>
      <c r="O3679">
        <v>1</v>
      </c>
      <c r="P3679">
        <v>0</v>
      </c>
    </row>
    <row r="3680" spans="1:16" x14ac:dyDescent="0.3">
      <c r="A3680" t="s">
        <v>4142</v>
      </c>
      <c r="B3680" s="1">
        <v>46090.117361111108</v>
      </c>
      <c r="C3680" t="s">
        <v>7</v>
      </c>
      <c r="D3680" t="s">
        <v>8</v>
      </c>
      <c r="E3680" t="s">
        <v>19</v>
      </c>
      <c r="F3680" t="s">
        <v>10</v>
      </c>
      <c r="G3680">
        <v>0.11736111111111111</v>
      </c>
      <c r="H3680" s="1">
        <v>46090</v>
      </c>
      <c r="I3680">
        <v>3</v>
      </c>
      <c r="J3680">
        <v>3</v>
      </c>
      <c r="K3680">
        <v>2</v>
      </c>
      <c r="L3680">
        <v>6</v>
      </c>
      <c r="M3680" t="s">
        <v>5071</v>
      </c>
      <c r="N3680" t="s">
        <v>5071</v>
      </c>
      <c r="O3680">
        <v>1</v>
      </c>
      <c r="P3680">
        <v>0</v>
      </c>
    </row>
    <row r="3681" spans="1:16" x14ac:dyDescent="0.3">
      <c r="A3681" t="s">
        <v>1313</v>
      </c>
      <c r="B3681" s="1">
        <v>46090.130555555559</v>
      </c>
      <c r="C3681" t="s">
        <v>47</v>
      </c>
      <c r="D3681" t="s">
        <v>22</v>
      </c>
      <c r="E3681" t="s">
        <v>19</v>
      </c>
      <c r="F3681" t="s">
        <v>20</v>
      </c>
      <c r="G3681">
        <v>0.13055555555555556</v>
      </c>
      <c r="H3681" s="1">
        <v>46090</v>
      </c>
      <c r="I3681">
        <v>3</v>
      </c>
      <c r="J3681">
        <v>1</v>
      </c>
      <c r="K3681">
        <v>2</v>
      </c>
      <c r="L3681">
        <v>2</v>
      </c>
      <c r="M3681" t="s">
        <v>5069</v>
      </c>
      <c r="N3681" t="s">
        <v>5069</v>
      </c>
      <c r="O3681">
        <v>1</v>
      </c>
      <c r="P3681">
        <v>0</v>
      </c>
    </row>
    <row r="3682" spans="1:16" x14ac:dyDescent="0.3">
      <c r="A3682" t="s">
        <v>3659</v>
      </c>
      <c r="B3682" s="1">
        <v>46090.136805555558</v>
      </c>
      <c r="C3682" t="s">
        <v>7</v>
      </c>
      <c r="D3682" t="s">
        <v>22</v>
      </c>
      <c r="E3682" t="s">
        <v>19</v>
      </c>
      <c r="F3682" t="s">
        <v>13</v>
      </c>
      <c r="G3682">
        <v>0.13680555555555557</v>
      </c>
      <c r="H3682" s="1">
        <v>46090</v>
      </c>
      <c r="I3682">
        <v>3</v>
      </c>
      <c r="J3682">
        <v>3</v>
      </c>
      <c r="K3682">
        <v>1</v>
      </c>
      <c r="L3682">
        <v>3</v>
      </c>
      <c r="M3682" t="s">
        <v>5069</v>
      </c>
      <c r="N3682" t="s">
        <v>5069</v>
      </c>
      <c r="O3682">
        <v>1</v>
      </c>
      <c r="P3682">
        <v>0</v>
      </c>
    </row>
    <row r="3683" spans="1:16" x14ac:dyDescent="0.3">
      <c r="A3683" t="s">
        <v>3728</v>
      </c>
      <c r="B3683" s="1">
        <v>46090.152083333334</v>
      </c>
      <c r="C3683" t="s">
        <v>7</v>
      </c>
      <c r="D3683" t="s">
        <v>22</v>
      </c>
      <c r="E3683" t="s">
        <v>19</v>
      </c>
      <c r="F3683" t="s">
        <v>20</v>
      </c>
      <c r="G3683">
        <v>0.15208333333333332</v>
      </c>
      <c r="H3683" s="1">
        <v>46090</v>
      </c>
      <c r="I3683">
        <v>3</v>
      </c>
      <c r="J3683">
        <v>3</v>
      </c>
      <c r="K3683">
        <v>2</v>
      </c>
      <c r="L3683">
        <v>6</v>
      </c>
      <c r="M3683" t="s">
        <v>5071</v>
      </c>
      <c r="N3683" t="s">
        <v>5071</v>
      </c>
      <c r="O3683">
        <v>1</v>
      </c>
      <c r="P3683">
        <v>0</v>
      </c>
    </row>
    <row r="3684" spans="1:16" x14ac:dyDescent="0.3">
      <c r="A3684" t="s">
        <v>1917</v>
      </c>
      <c r="B3684" s="1">
        <v>46090.15347222222</v>
      </c>
      <c r="C3684" t="s">
        <v>26</v>
      </c>
      <c r="D3684" t="s">
        <v>22</v>
      </c>
      <c r="E3684" t="s">
        <v>16</v>
      </c>
      <c r="F3684" t="s">
        <v>33</v>
      </c>
      <c r="G3684">
        <v>0.15347222222222223</v>
      </c>
      <c r="H3684" s="1">
        <v>46090</v>
      </c>
      <c r="I3684">
        <v>3</v>
      </c>
      <c r="J3684">
        <v>3</v>
      </c>
      <c r="K3684">
        <v>4</v>
      </c>
      <c r="L3684">
        <v>12</v>
      </c>
      <c r="M3684" t="s">
        <v>5073</v>
      </c>
      <c r="N3684" t="s">
        <v>5073</v>
      </c>
      <c r="O3684">
        <v>1</v>
      </c>
      <c r="P3684">
        <v>1</v>
      </c>
    </row>
    <row r="3685" spans="1:16" x14ac:dyDescent="0.3">
      <c r="A3685" t="s">
        <v>1007</v>
      </c>
      <c r="B3685" s="1">
        <v>46090.164583333331</v>
      </c>
      <c r="C3685" t="s">
        <v>12</v>
      </c>
      <c r="D3685" t="s">
        <v>8</v>
      </c>
      <c r="E3685" t="s">
        <v>19</v>
      </c>
      <c r="F3685" t="s">
        <v>33</v>
      </c>
      <c r="G3685">
        <v>0.16458333333333333</v>
      </c>
      <c r="H3685" s="1">
        <v>46090</v>
      </c>
      <c r="I3685">
        <v>3</v>
      </c>
      <c r="J3685">
        <v>1</v>
      </c>
      <c r="K3685">
        <v>4</v>
      </c>
      <c r="L3685">
        <v>4</v>
      </c>
      <c r="M3685" t="s">
        <v>5069</v>
      </c>
      <c r="N3685" t="s">
        <v>5069</v>
      </c>
      <c r="O3685">
        <v>1</v>
      </c>
      <c r="P3685">
        <v>1</v>
      </c>
    </row>
    <row r="3686" spans="1:16" x14ac:dyDescent="0.3">
      <c r="A3686" t="s">
        <v>1881</v>
      </c>
      <c r="B3686" s="1">
        <v>46090.165972222225</v>
      </c>
      <c r="C3686" t="s">
        <v>40</v>
      </c>
      <c r="D3686" t="s">
        <v>8</v>
      </c>
      <c r="E3686" t="s">
        <v>16</v>
      </c>
      <c r="F3686" t="s">
        <v>10</v>
      </c>
      <c r="G3686">
        <v>0.16597222222222222</v>
      </c>
      <c r="H3686" s="1">
        <v>46090</v>
      </c>
      <c r="I3686">
        <v>3</v>
      </c>
      <c r="J3686">
        <v>5</v>
      </c>
      <c r="K3686">
        <v>2</v>
      </c>
      <c r="L3686">
        <v>10</v>
      </c>
      <c r="M3686" t="s">
        <v>5071</v>
      </c>
      <c r="N3686" t="s">
        <v>5071</v>
      </c>
      <c r="O3686">
        <v>1</v>
      </c>
      <c r="P3686">
        <v>0</v>
      </c>
    </row>
    <row r="3687" spans="1:16" x14ac:dyDescent="0.3">
      <c r="A3687" t="s">
        <v>947</v>
      </c>
      <c r="B3687" s="1">
        <v>46090.178472222222</v>
      </c>
      <c r="C3687" t="s">
        <v>7</v>
      </c>
      <c r="D3687" t="s">
        <v>22</v>
      </c>
      <c r="E3687" t="s">
        <v>19</v>
      </c>
      <c r="F3687" t="s">
        <v>20</v>
      </c>
      <c r="G3687">
        <v>0.17847222222222223</v>
      </c>
      <c r="H3687" s="1">
        <v>46090</v>
      </c>
      <c r="I3687">
        <v>3</v>
      </c>
      <c r="J3687">
        <v>3</v>
      </c>
      <c r="K3687">
        <v>2</v>
      </c>
      <c r="L3687">
        <v>6</v>
      </c>
      <c r="M3687" t="s">
        <v>5071</v>
      </c>
      <c r="N3687" t="s">
        <v>5071</v>
      </c>
      <c r="O3687">
        <v>1</v>
      </c>
      <c r="P3687">
        <v>0</v>
      </c>
    </row>
    <row r="3688" spans="1:16" x14ac:dyDescent="0.3">
      <c r="A3688" t="s">
        <v>2993</v>
      </c>
      <c r="B3688" s="1">
        <v>46090.18472222222</v>
      </c>
      <c r="C3688" t="s">
        <v>7</v>
      </c>
      <c r="D3688" t="s">
        <v>22</v>
      </c>
      <c r="E3688" t="s">
        <v>31</v>
      </c>
      <c r="F3688" t="s">
        <v>20</v>
      </c>
      <c r="G3688">
        <v>0.18472222222222223</v>
      </c>
      <c r="H3688" s="1">
        <v>46090</v>
      </c>
      <c r="I3688">
        <v>3</v>
      </c>
      <c r="J3688">
        <v>3</v>
      </c>
      <c r="K3688">
        <v>2</v>
      </c>
      <c r="L3688">
        <v>6</v>
      </c>
      <c r="M3688" t="s">
        <v>5071</v>
      </c>
      <c r="N3688" t="s">
        <v>5071</v>
      </c>
      <c r="O3688">
        <v>1</v>
      </c>
      <c r="P3688">
        <v>0</v>
      </c>
    </row>
    <row r="3689" spans="1:16" x14ac:dyDescent="0.3">
      <c r="A3689" t="s">
        <v>2721</v>
      </c>
      <c r="B3689" s="1">
        <v>46090.203472222223</v>
      </c>
      <c r="C3689" t="s">
        <v>7</v>
      </c>
      <c r="D3689" t="s">
        <v>8</v>
      </c>
      <c r="E3689" t="s">
        <v>19</v>
      </c>
      <c r="F3689" t="s">
        <v>10</v>
      </c>
      <c r="G3689">
        <v>0.20347222222222222</v>
      </c>
      <c r="H3689" s="1">
        <v>46090</v>
      </c>
      <c r="I3689">
        <v>3</v>
      </c>
      <c r="J3689">
        <v>3</v>
      </c>
      <c r="K3689">
        <v>2</v>
      </c>
      <c r="L3689">
        <v>6</v>
      </c>
      <c r="M3689" t="s">
        <v>5071</v>
      </c>
      <c r="N3689" t="s">
        <v>5071</v>
      </c>
      <c r="O3689">
        <v>1</v>
      </c>
      <c r="P3689">
        <v>0</v>
      </c>
    </row>
    <row r="3690" spans="1:16" x14ac:dyDescent="0.3">
      <c r="A3690" t="s">
        <v>222</v>
      </c>
      <c r="B3690" s="1">
        <v>46090.228472222225</v>
      </c>
      <c r="C3690" t="s">
        <v>7</v>
      </c>
      <c r="D3690" t="s">
        <v>8</v>
      </c>
      <c r="E3690" t="s">
        <v>16</v>
      </c>
      <c r="F3690" t="s">
        <v>10</v>
      </c>
      <c r="G3690">
        <v>0.22847222222222222</v>
      </c>
      <c r="H3690" s="1">
        <v>46090</v>
      </c>
      <c r="I3690">
        <v>3</v>
      </c>
      <c r="J3690">
        <v>3</v>
      </c>
      <c r="K3690">
        <v>2</v>
      </c>
      <c r="L3690">
        <v>6</v>
      </c>
      <c r="M3690" t="s">
        <v>5071</v>
      </c>
      <c r="N3690" t="s">
        <v>5071</v>
      </c>
      <c r="O3690">
        <v>1</v>
      </c>
      <c r="P3690">
        <v>0</v>
      </c>
    </row>
    <row r="3691" spans="1:16" x14ac:dyDescent="0.3">
      <c r="A3691" t="s">
        <v>2547</v>
      </c>
      <c r="B3691" s="1">
        <v>46090.289583333331</v>
      </c>
      <c r="C3691" t="s">
        <v>47</v>
      </c>
      <c r="D3691" t="s">
        <v>15</v>
      </c>
      <c r="E3691" t="s">
        <v>31</v>
      </c>
      <c r="F3691" t="s">
        <v>10</v>
      </c>
      <c r="G3691">
        <v>0.28958333333333336</v>
      </c>
      <c r="H3691" s="1">
        <v>46090</v>
      </c>
      <c r="I3691">
        <v>3</v>
      </c>
      <c r="J3691">
        <v>1</v>
      </c>
      <c r="K3691">
        <v>2</v>
      </c>
      <c r="L3691">
        <v>2</v>
      </c>
      <c r="M3691" t="s">
        <v>5069</v>
      </c>
      <c r="N3691" t="s">
        <v>5069</v>
      </c>
      <c r="O3691">
        <v>1</v>
      </c>
      <c r="P3691">
        <v>0</v>
      </c>
    </row>
    <row r="3692" spans="1:16" x14ac:dyDescent="0.3">
      <c r="A3692" t="s">
        <v>3839</v>
      </c>
      <c r="B3692" s="1">
        <v>46090.311111111114</v>
      </c>
      <c r="C3692" t="s">
        <v>7</v>
      </c>
      <c r="D3692" t="s">
        <v>15</v>
      </c>
      <c r="E3692" t="s">
        <v>19</v>
      </c>
      <c r="F3692" t="s">
        <v>10</v>
      </c>
      <c r="G3692">
        <v>0.31111111111111112</v>
      </c>
      <c r="H3692" s="1">
        <v>46090</v>
      </c>
      <c r="I3692">
        <v>3</v>
      </c>
      <c r="J3692">
        <v>3</v>
      </c>
      <c r="K3692">
        <v>2</v>
      </c>
      <c r="L3692">
        <v>6</v>
      </c>
      <c r="M3692" t="s">
        <v>5071</v>
      </c>
      <c r="N3692" t="s">
        <v>5071</v>
      </c>
      <c r="O3692">
        <v>1</v>
      </c>
      <c r="P3692">
        <v>0</v>
      </c>
    </row>
    <row r="3693" spans="1:16" x14ac:dyDescent="0.3">
      <c r="A3693" t="s">
        <v>4472</v>
      </c>
      <c r="B3693" s="1">
        <v>46090.318055555559</v>
      </c>
      <c r="C3693" t="s">
        <v>47</v>
      </c>
      <c r="D3693" t="s">
        <v>15</v>
      </c>
      <c r="E3693" t="s">
        <v>9</v>
      </c>
      <c r="F3693" t="s">
        <v>20</v>
      </c>
      <c r="G3693">
        <v>0.31805555555555554</v>
      </c>
      <c r="H3693" s="1">
        <v>46090</v>
      </c>
      <c r="I3693">
        <v>3</v>
      </c>
      <c r="J3693">
        <v>1</v>
      </c>
      <c r="K3693">
        <v>2</v>
      </c>
      <c r="L3693">
        <v>2</v>
      </c>
      <c r="M3693" t="s">
        <v>5069</v>
      </c>
      <c r="N3693" t="s">
        <v>5069</v>
      </c>
      <c r="O3693">
        <v>1</v>
      </c>
      <c r="P3693">
        <v>0</v>
      </c>
    </row>
    <row r="3694" spans="1:16" x14ac:dyDescent="0.3">
      <c r="A3694" t="s">
        <v>1342</v>
      </c>
      <c r="B3694" s="1">
        <v>46090.343055555553</v>
      </c>
      <c r="C3694" t="s">
        <v>7</v>
      </c>
      <c r="D3694" t="s">
        <v>22</v>
      </c>
      <c r="E3694" t="s">
        <v>19</v>
      </c>
      <c r="F3694" t="s">
        <v>10</v>
      </c>
      <c r="G3694">
        <v>0.34305555555555556</v>
      </c>
      <c r="H3694" s="1">
        <v>46090</v>
      </c>
      <c r="I3694">
        <v>3</v>
      </c>
      <c r="J3694">
        <v>3</v>
      </c>
      <c r="K3694">
        <v>2</v>
      </c>
      <c r="L3694">
        <v>6</v>
      </c>
      <c r="M3694" t="s">
        <v>5071</v>
      </c>
      <c r="N3694" t="s">
        <v>5071</v>
      </c>
      <c r="O3694">
        <v>1</v>
      </c>
      <c r="P3694">
        <v>0</v>
      </c>
    </row>
    <row r="3695" spans="1:16" x14ac:dyDescent="0.3">
      <c r="A3695" t="s">
        <v>3692</v>
      </c>
      <c r="B3695" s="1">
        <v>46090.381249999999</v>
      </c>
      <c r="C3695" t="s">
        <v>7</v>
      </c>
      <c r="D3695" t="s">
        <v>18</v>
      </c>
      <c r="E3695" t="s">
        <v>19</v>
      </c>
      <c r="F3695" t="s">
        <v>20</v>
      </c>
      <c r="G3695">
        <v>0.38124999999999998</v>
      </c>
      <c r="H3695" s="1">
        <v>46090</v>
      </c>
      <c r="I3695">
        <v>3</v>
      </c>
      <c r="J3695">
        <v>3</v>
      </c>
      <c r="K3695">
        <v>2</v>
      </c>
      <c r="L3695">
        <v>6</v>
      </c>
      <c r="M3695" t="s">
        <v>5071</v>
      </c>
      <c r="N3695" t="s">
        <v>5071</v>
      </c>
      <c r="O3695">
        <v>1</v>
      </c>
      <c r="P3695">
        <v>0</v>
      </c>
    </row>
    <row r="3696" spans="1:16" x14ac:dyDescent="0.3">
      <c r="A3696" t="s">
        <v>4494</v>
      </c>
      <c r="B3696" s="1">
        <v>46090.402777777781</v>
      </c>
      <c r="C3696" t="s">
        <v>47</v>
      </c>
      <c r="D3696" t="s">
        <v>18</v>
      </c>
      <c r="E3696" t="s">
        <v>9</v>
      </c>
      <c r="F3696" t="s">
        <v>10</v>
      </c>
      <c r="G3696">
        <v>0.40277777777777779</v>
      </c>
      <c r="H3696" s="1">
        <v>46090</v>
      </c>
      <c r="I3696">
        <v>3</v>
      </c>
      <c r="J3696">
        <v>1</v>
      </c>
      <c r="K3696">
        <v>2</v>
      </c>
      <c r="L3696">
        <v>2</v>
      </c>
      <c r="M3696" t="s">
        <v>5069</v>
      </c>
      <c r="N3696" t="s">
        <v>5069</v>
      </c>
      <c r="O3696">
        <v>1</v>
      </c>
      <c r="P3696">
        <v>0</v>
      </c>
    </row>
    <row r="3697" spans="1:16" x14ac:dyDescent="0.3">
      <c r="A3697" t="s">
        <v>2718</v>
      </c>
      <c r="B3697" s="1">
        <v>46090.405555555553</v>
      </c>
      <c r="C3697" t="s">
        <v>7</v>
      </c>
      <c r="D3697" t="s">
        <v>22</v>
      </c>
      <c r="E3697" t="s">
        <v>19</v>
      </c>
      <c r="F3697" t="s">
        <v>13</v>
      </c>
      <c r="G3697">
        <v>0.40555555555555556</v>
      </c>
      <c r="H3697" s="1">
        <v>46090</v>
      </c>
      <c r="I3697">
        <v>3</v>
      </c>
      <c r="J3697">
        <v>3</v>
      </c>
      <c r="K3697">
        <v>1</v>
      </c>
      <c r="L3697">
        <v>3</v>
      </c>
      <c r="M3697" t="s">
        <v>5069</v>
      </c>
      <c r="N3697" t="s">
        <v>5069</v>
      </c>
      <c r="O3697">
        <v>1</v>
      </c>
      <c r="P3697">
        <v>0</v>
      </c>
    </row>
    <row r="3698" spans="1:16" x14ac:dyDescent="0.3">
      <c r="A3698" t="s">
        <v>1625</v>
      </c>
      <c r="B3698" s="1">
        <v>46090.413888888892</v>
      </c>
      <c r="C3698" t="s">
        <v>7</v>
      </c>
      <c r="D3698" t="s">
        <v>18</v>
      </c>
      <c r="E3698" t="s">
        <v>19</v>
      </c>
      <c r="F3698" t="s">
        <v>10</v>
      </c>
      <c r="G3698">
        <v>0.41388888888888886</v>
      </c>
      <c r="H3698" s="1">
        <v>46090</v>
      </c>
      <c r="I3698">
        <v>3</v>
      </c>
      <c r="J3698">
        <v>3</v>
      </c>
      <c r="K3698">
        <v>2</v>
      </c>
      <c r="L3698">
        <v>6</v>
      </c>
      <c r="M3698" t="s">
        <v>5071</v>
      </c>
      <c r="N3698" t="s">
        <v>5071</v>
      </c>
      <c r="O3698">
        <v>1</v>
      </c>
      <c r="P3698">
        <v>0</v>
      </c>
    </row>
    <row r="3699" spans="1:16" x14ac:dyDescent="0.3">
      <c r="A3699" t="s">
        <v>60</v>
      </c>
      <c r="B3699" s="1">
        <v>46090.415277777778</v>
      </c>
      <c r="C3699" t="s">
        <v>7</v>
      </c>
      <c r="D3699" t="s">
        <v>18</v>
      </c>
      <c r="E3699" t="s">
        <v>19</v>
      </c>
      <c r="F3699" t="s">
        <v>20</v>
      </c>
      <c r="G3699">
        <v>0.4152777777777778</v>
      </c>
      <c r="H3699" s="1">
        <v>46090</v>
      </c>
      <c r="I3699">
        <v>3</v>
      </c>
      <c r="J3699">
        <v>3</v>
      </c>
      <c r="K3699">
        <v>2</v>
      </c>
      <c r="L3699">
        <v>6</v>
      </c>
      <c r="M3699" t="s">
        <v>5071</v>
      </c>
      <c r="N3699" t="s">
        <v>5071</v>
      </c>
      <c r="O3699">
        <v>1</v>
      </c>
      <c r="P3699">
        <v>0</v>
      </c>
    </row>
    <row r="3700" spans="1:16" x14ac:dyDescent="0.3">
      <c r="A3700" t="s">
        <v>4376</v>
      </c>
      <c r="B3700" s="1">
        <v>46090.463888888888</v>
      </c>
      <c r="C3700" t="s">
        <v>7</v>
      </c>
      <c r="D3700" t="s">
        <v>15</v>
      </c>
      <c r="E3700" t="s">
        <v>16</v>
      </c>
      <c r="F3700" t="s">
        <v>10</v>
      </c>
      <c r="G3700">
        <v>0.46388888888888891</v>
      </c>
      <c r="H3700" s="1">
        <v>46090</v>
      </c>
      <c r="I3700">
        <v>3</v>
      </c>
      <c r="J3700">
        <v>3</v>
      </c>
      <c r="K3700">
        <v>2</v>
      </c>
      <c r="L3700">
        <v>6</v>
      </c>
      <c r="M3700" t="s">
        <v>5071</v>
      </c>
      <c r="N3700" t="s">
        <v>5071</v>
      </c>
      <c r="O3700">
        <v>1</v>
      </c>
      <c r="P3700">
        <v>0</v>
      </c>
    </row>
    <row r="3701" spans="1:16" x14ac:dyDescent="0.3">
      <c r="A3701" t="s">
        <v>942</v>
      </c>
      <c r="B3701" s="1">
        <v>46090.490277777775</v>
      </c>
      <c r="C3701" t="s">
        <v>7</v>
      </c>
      <c r="D3701" t="s">
        <v>15</v>
      </c>
      <c r="E3701" t="s">
        <v>19</v>
      </c>
      <c r="F3701" t="s">
        <v>13</v>
      </c>
      <c r="G3701">
        <v>0.49027777777777776</v>
      </c>
      <c r="H3701" s="1">
        <v>46090</v>
      </c>
      <c r="I3701">
        <v>3</v>
      </c>
      <c r="J3701">
        <v>3</v>
      </c>
      <c r="K3701">
        <v>1</v>
      </c>
      <c r="L3701">
        <v>3</v>
      </c>
      <c r="M3701" t="s">
        <v>5069</v>
      </c>
      <c r="N3701" t="s">
        <v>5069</v>
      </c>
      <c r="O3701">
        <v>1</v>
      </c>
      <c r="P3701">
        <v>0</v>
      </c>
    </row>
    <row r="3702" spans="1:16" x14ac:dyDescent="0.3">
      <c r="A3702" t="s">
        <v>600</v>
      </c>
      <c r="B3702" s="1">
        <v>46090.495833333334</v>
      </c>
      <c r="C3702" t="s">
        <v>7</v>
      </c>
      <c r="D3702" t="s">
        <v>18</v>
      </c>
      <c r="E3702" t="s">
        <v>19</v>
      </c>
      <c r="F3702" t="s">
        <v>10</v>
      </c>
      <c r="G3702">
        <v>0.49583333333333335</v>
      </c>
      <c r="H3702" s="1">
        <v>46090</v>
      </c>
      <c r="I3702">
        <v>3</v>
      </c>
      <c r="J3702">
        <v>3</v>
      </c>
      <c r="K3702">
        <v>2</v>
      </c>
      <c r="L3702">
        <v>6</v>
      </c>
      <c r="M3702" t="s">
        <v>5071</v>
      </c>
      <c r="N3702" t="s">
        <v>5071</v>
      </c>
      <c r="O3702">
        <v>1</v>
      </c>
      <c r="P3702">
        <v>0</v>
      </c>
    </row>
    <row r="3703" spans="1:16" x14ac:dyDescent="0.3">
      <c r="A3703" t="s">
        <v>4312</v>
      </c>
      <c r="B3703" s="1">
        <v>46090.54583333333</v>
      </c>
      <c r="C3703" t="s">
        <v>47</v>
      </c>
      <c r="D3703" t="s">
        <v>8</v>
      </c>
      <c r="E3703" t="s">
        <v>16</v>
      </c>
      <c r="F3703" t="s">
        <v>53</v>
      </c>
      <c r="G3703">
        <v>0.54583333333333328</v>
      </c>
      <c r="H3703" s="1">
        <v>46090</v>
      </c>
      <c r="I3703">
        <v>3</v>
      </c>
      <c r="J3703">
        <v>1</v>
      </c>
      <c r="K3703">
        <v>5</v>
      </c>
      <c r="L3703">
        <v>5</v>
      </c>
      <c r="M3703" t="s">
        <v>5071</v>
      </c>
      <c r="N3703" t="s">
        <v>5071</v>
      </c>
      <c r="O3703">
        <v>1</v>
      </c>
      <c r="P3703">
        <v>1</v>
      </c>
    </row>
    <row r="3704" spans="1:16" x14ac:dyDescent="0.3">
      <c r="A3704" t="s">
        <v>751</v>
      </c>
      <c r="B3704" s="1">
        <v>46090.551388888889</v>
      </c>
      <c r="C3704" t="s">
        <v>7</v>
      </c>
      <c r="D3704" t="s">
        <v>8</v>
      </c>
      <c r="E3704" t="s">
        <v>19</v>
      </c>
      <c r="F3704" t="s">
        <v>10</v>
      </c>
      <c r="G3704">
        <v>0.55138888888888893</v>
      </c>
      <c r="H3704" s="1">
        <v>46090</v>
      </c>
      <c r="I3704">
        <v>3</v>
      </c>
      <c r="J3704">
        <v>3</v>
      </c>
      <c r="K3704">
        <v>2</v>
      </c>
      <c r="L3704">
        <v>6</v>
      </c>
      <c r="M3704" t="s">
        <v>5071</v>
      </c>
      <c r="N3704" t="s">
        <v>5071</v>
      </c>
      <c r="O3704">
        <v>1</v>
      </c>
      <c r="P3704">
        <v>0</v>
      </c>
    </row>
    <row r="3705" spans="1:16" x14ac:dyDescent="0.3">
      <c r="A3705" t="s">
        <v>3584</v>
      </c>
      <c r="B3705" s="1">
        <v>46090.554166666669</v>
      </c>
      <c r="C3705" t="s">
        <v>12</v>
      </c>
      <c r="D3705" t="s">
        <v>22</v>
      </c>
      <c r="E3705" t="s">
        <v>19</v>
      </c>
      <c r="F3705" t="s">
        <v>10</v>
      </c>
      <c r="G3705">
        <v>0.5541666666666667</v>
      </c>
      <c r="H3705" s="1">
        <v>46090</v>
      </c>
      <c r="I3705">
        <v>3</v>
      </c>
      <c r="J3705">
        <v>1</v>
      </c>
      <c r="K3705">
        <v>2</v>
      </c>
      <c r="L3705">
        <v>2</v>
      </c>
      <c r="M3705" t="s">
        <v>5069</v>
      </c>
      <c r="N3705" t="s">
        <v>5069</v>
      </c>
      <c r="O3705">
        <v>1</v>
      </c>
      <c r="P3705">
        <v>0</v>
      </c>
    </row>
    <row r="3706" spans="1:16" x14ac:dyDescent="0.3">
      <c r="A3706" t="s">
        <v>1375</v>
      </c>
      <c r="B3706" s="1">
        <v>46090.59375</v>
      </c>
      <c r="C3706" t="s">
        <v>35</v>
      </c>
      <c r="D3706" t="s">
        <v>15</v>
      </c>
      <c r="E3706" t="s">
        <v>9</v>
      </c>
      <c r="F3706" t="s">
        <v>53</v>
      </c>
      <c r="G3706">
        <v>0.59375</v>
      </c>
      <c r="H3706" s="1">
        <v>46090</v>
      </c>
      <c r="I3706">
        <v>3</v>
      </c>
      <c r="J3706">
        <v>1</v>
      </c>
      <c r="K3706">
        <v>5</v>
      </c>
      <c r="L3706">
        <v>5</v>
      </c>
      <c r="M3706" t="s">
        <v>5071</v>
      </c>
      <c r="N3706" t="s">
        <v>5071</v>
      </c>
      <c r="O3706">
        <v>1</v>
      </c>
      <c r="P3706">
        <v>1</v>
      </c>
    </row>
    <row r="3707" spans="1:16" x14ac:dyDescent="0.3">
      <c r="A3707" t="s">
        <v>202</v>
      </c>
      <c r="B3707" s="1">
        <v>46090.607638888891</v>
      </c>
      <c r="C3707" t="s">
        <v>35</v>
      </c>
      <c r="D3707" t="s">
        <v>8</v>
      </c>
      <c r="E3707" t="s">
        <v>16</v>
      </c>
      <c r="F3707" t="s">
        <v>10</v>
      </c>
      <c r="G3707">
        <v>0.60763888888888884</v>
      </c>
      <c r="H3707" s="1">
        <v>46090</v>
      </c>
      <c r="I3707">
        <v>3</v>
      </c>
      <c r="J3707">
        <v>1</v>
      </c>
      <c r="K3707">
        <v>2</v>
      </c>
      <c r="L3707">
        <v>2</v>
      </c>
      <c r="M3707" t="s">
        <v>5069</v>
      </c>
      <c r="N3707" t="s">
        <v>5069</v>
      </c>
      <c r="O3707">
        <v>1</v>
      </c>
      <c r="P3707">
        <v>0</v>
      </c>
    </row>
    <row r="3708" spans="1:16" x14ac:dyDescent="0.3">
      <c r="A3708" t="s">
        <v>3934</v>
      </c>
      <c r="B3708" s="1">
        <v>46090.622916666667</v>
      </c>
      <c r="C3708" t="s">
        <v>7</v>
      </c>
      <c r="D3708" t="s">
        <v>18</v>
      </c>
      <c r="E3708" t="s">
        <v>16</v>
      </c>
      <c r="F3708" t="s">
        <v>10</v>
      </c>
      <c r="G3708">
        <v>0.62291666666666667</v>
      </c>
      <c r="H3708" s="1">
        <v>46090</v>
      </c>
      <c r="I3708">
        <v>3</v>
      </c>
      <c r="J3708">
        <v>3</v>
      </c>
      <c r="K3708">
        <v>2</v>
      </c>
      <c r="L3708">
        <v>6</v>
      </c>
      <c r="M3708" t="s">
        <v>5071</v>
      </c>
      <c r="N3708" t="s">
        <v>5071</v>
      </c>
      <c r="O3708">
        <v>1</v>
      </c>
      <c r="P3708">
        <v>0</v>
      </c>
    </row>
    <row r="3709" spans="1:16" x14ac:dyDescent="0.3">
      <c r="A3709" t="s">
        <v>4274</v>
      </c>
      <c r="B3709" s="1">
        <v>46090.655555555553</v>
      </c>
      <c r="C3709" t="s">
        <v>7</v>
      </c>
      <c r="D3709" t="s">
        <v>18</v>
      </c>
      <c r="E3709" t="s">
        <v>19</v>
      </c>
      <c r="F3709" t="s">
        <v>20</v>
      </c>
      <c r="G3709">
        <v>0.65555555555555556</v>
      </c>
      <c r="H3709" s="1">
        <v>46090</v>
      </c>
      <c r="I3709">
        <v>3</v>
      </c>
      <c r="J3709">
        <v>3</v>
      </c>
      <c r="K3709">
        <v>2</v>
      </c>
      <c r="L3709">
        <v>6</v>
      </c>
      <c r="M3709" t="s">
        <v>5071</v>
      </c>
      <c r="N3709" t="s">
        <v>5071</v>
      </c>
      <c r="O3709">
        <v>1</v>
      </c>
      <c r="P3709">
        <v>0</v>
      </c>
    </row>
    <row r="3710" spans="1:16" x14ac:dyDescent="0.3">
      <c r="A3710" t="s">
        <v>83</v>
      </c>
      <c r="B3710" s="1">
        <v>46090.65625</v>
      </c>
      <c r="C3710" t="s">
        <v>40</v>
      </c>
      <c r="D3710" t="s">
        <v>8</v>
      </c>
      <c r="E3710" t="s">
        <v>16</v>
      </c>
      <c r="F3710" t="s">
        <v>10</v>
      </c>
      <c r="G3710">
        <v>0.65625</v>
      </c>
      <c r="H3710" s="1">
        <v>46090</v>
      </c>
      <c r="I3710">
        <v>3</v>
      </c>
      <c r="J3710">
        <v>5</v>
      </c>
      <c r="K3710">
        <v>2</v>
      </c>
      <c r="L3710">
        <v>10</v>
      </c>
      <c r="M3710" t="s">
        <v>5071</v>
      </c>
      <c r="N3710" t="s">
        <v>5071</v>
      </c>
      <c r="O3710">
        <v>1</v>
      </c>
      <c r="P3710">
        <v>0</v>
      </c>
    </row>
    <row r="3711" spans="1:16" x14ac:dyDescent="0.3">
      <c r="A3711" t="s">
        <v>3244</v>
      </c>
      <c r="B3711" s="1">
        <v>46090.688888888886</v>
      </c>
      <c r="C3711" t="s">
        <v>12</v>
      </c>
      <c r="D3711" t="s">
        <v>22</v>
      </c>
      <c r="E3711" t="s">
        <v>9</v>
      </c>
      <c r="F3711" t="s">
        <v>33</v>
      </c>
      <c r="G3711">
        <v>0.68888888888888888</v>
      </c>
      <c r="H3711" s="1">
        <v>46090</v>
      </c>
      <c r="I3711">
        <v>3</v>
      </c>
      <c r="J3711">
        <v>1</v>
      </c>
      <c r="K3711">
        <v>4</v>
      </c>
      <c r="L3711">
        <v>4</v>
      </c>
      <c r="M3711" t="s">
        <v>5069</v>
      </c>
      <c r="N3711" t="s">
        <v>5069</v>
      </c>
      <c r="O3711">
        <v>1</v>
      </c>
      <c r="P3711">
        <v>1</v>
      </c>
    </row>
    <row r="3712" spans="1:16" x14ac:dyDescent="0.3">
      <c r="A3712" t="s">
        <v>1533</v>
      </c>
      <c r="B3712" s="1">
        <v>46090.702777777777</v>
      </c>
      <c r="C3712" t="s">
        <v>12</v>
      </c>
      <c r="D3712" t="s">
        <v>18</v>
      </c>
      <c r="E3712" t="s">
        <v>19</v>
      </c>
      <c r="F3712" t="s">
        <v>13</v>
      </c>
      <c r="G3712">
        <v>0.70277777777777772</v>
      </c>
      <c r="H3712" s="1">
        <v>46090</v>
      </c>
      <c r="I3712">
        <v>3</v>
      </c>
      <c r="J3712">
        <v>1</v>
      </c>
      <c r="K3712">
        <v>1</v>
      </c>
      <c r="L3712">
        <v>1</v>
      </c>
      <c r="M3712" t="s">
        <v>5069</v>
      </c>
      <c r="N3712" t="s">
        <v>5069</v>
      </c>
      <c r="O3712">
        <v>1</v>
      </c>
      <c r="P3712">
        <v>0</v>
      </c>
    </row>
    <row r="3713" spans="1:16" x14ac:dyDescent="0.3">
      <c r="A3713" t="s">
        <v>3082</v>
      </c>
      <c r="B3713" s="1">
        <v>46090.704861111109</v>
      </c>
      <c r="C3713" t="s">
        <v>26</v>
      </c>
      <c r="D3713" t="s">
        <v>15</v>
      </c>
      <c r="E3713" t="s">
        <v>16</v>
      </c>
      <c r="F3713" t="s">
        <v>13</v>
      </c>
      <c r="G3713">
        <v>0.70486111111111116</v>
      </c>
      <c r="H3713" s="1">
        <v>46090</v>
      </c>
      <c r="I3713">
        <v>3</v>
      </c>
      <c r="J3713">
        <v>3</v>
      </c>
      <c r="K3713">
        <v>1</v>
      </c>
      <c r="L3713">
        <v>3</v>
      </c>
      <c r="M3713" t="s">
        <v>5069</v>
      </c>
      <c r="N3713" t="s">
        <v>5069</v>
      </c>
      <c r="O3713">
        <v>1</v>
      </c>
      <c r="P3713">
        <v>0</v>
      </c>
    </row>
    <row r="3714" spans="1:16" x14ac:dyDescent="0.3">
      <c r="A3714" t="s">
        <v>4913</v>
      </c>
      <c r="B3714" s="1">
        <v>46090.711111111108</v>
      </c>
      <c r="C3714" t="s">
        <v>7</v>
      </c>
      <c r="D3714" t="s">
        <v>15</v>
      </c>
      <c r="E3714" t="s">
        <v>31</v>
      </c>
      <c r="F3714" t="s">
        <v>10</v>
      </c>
      <c r="G3714">
        <v>0.71111111111111114</v>
      </c>
      <c r="H3714" s="1">
        <v>46090</v>
      </c>
      <c r="I3714">
        <v>3</v>
      </c>
      <c r="J3714">
        <v>3</v>
      </c>
      <c r="K3714">
        <v>2</v>
      </c>
      <c r="L3714">
        <v>6</v>
      </c>
      <c r="M3714" t="s">
        <v>5071</v>
      </c>
      <c r="N3714" t="s">
        <v>5071</v>
      </c>
      <c r="O3714">
        <v>1</v>
      </c>
      <c r="P3714">
        <v>0</v>
      </c>
    </row>
    <row r="3715" spans="1:16" x14ac:dyDescent="0.3">
      <c r="A3715" t="s">
        <v>2758</v>
      </c>
      <c r="B3715" s="1">
        <v>46090.751388888886</v>
      </c>
      <c r="C3715" t="s">
        <v>12</v>
      </c>
      <c r="D3715" t="s">
        <v>22</v>
      </c>
      <c r="E3715" t="s">
        <v>9</v>
      </c>
      <c r="F3715" t="s">
        <v>13</v>
      </c>
      <c r="G3715">
        <v>0.75138888888888888</v>
      </c>
      <c r="H3715" s="1">
        <v>46090</v>
      </c>
      <c r="I3715">
        <v>3</v>
      </c>
      <c r="J3715">
        <v>1</v>
      </c>
      <c r="K3715">
        <v>1</v>
      </c>
      <c r="L3715">
        <v>1</v>
      </c>
      <c r="M3715" t="s">
        <v>5069</v>
      </c>
      <c r="N3715" t="s">
        <v>5069</v>
      </c>
      <c r="O3715">
        <v>1</v>
      </c>
      <c r="P3715">
        <v>0</v>
      </c>
    </row>
    <row r="3716" spans="1:16" x14ac:dyDescent="0.3">
      <c r="A3716" t="s">
        <v>4807</v>
      </c>
      <c r="B3716" s="1">
        <v>46090.789583333331</v>
      </c>
      <c r="C3716" t="s">
        <v>40</v>
      </c>
      <c r="D3716" t="s">
        <v>18</v>
      </c>
      <c r="E3716" t="s">
        <v>16</v>
      </c>
      <c r="F3716" t="s">
        <v>20</v>
      </c>
      <c r="G3716">
        <v>0.7895833333333333</v>
      </c>
      <c r="H3716" s="1">
        <v>46090</v>
      </c>
      <c r="I3716">
        <v>3</v>
      </c>
      <c r="J3716">
        <v>5</v>
      </c>
      <c r="K3716">
        <v>2</v>
      </c>
      <c r="L3716">
        <v>10</v>
      </c>
      <c r="M3716" t="s">
        <v>5071</v>
      </c>
      <c r="N3716" t="s">
        <v>5071</v>
      </c>
      <c r="O3716">
        <v>1</v>
      </c>
      <c r="P3716">
        <v>0</v>
      </c>
    </row>
    <row r="3717" spans="1:16" x14ac:dyDescent="0.3">
      <c r="A3717" t="s">
        <v>4135</v>
      </c>
      <c r="B3717" s="1">
        <v>46090.814583333333</v>
      </c>
      <c r="C3717" t="s">
        <v>7</v>
      </c>
      <c r="D3717" t="s">
        <v>8</v>
      </c>
      <c r="E3717" t="s">
        <v>16</v>
      </c>
      <c r="F3717" t="s">
        <v>10</v>
      </c>
      <c r="G3717">
        <v>0.81458333333333333</v>
      </c>
      <c r="H3717" s="1">
        <v>46090</v>
      </c>
      <c r="I3717">
        <v>3</v>
      </c>
      <c r="J3717">
        <v>3</v>
      </c>
      <c r="K3717">
        <v>2</v>
      </c>
      <c r="L3717">
        <v>6</v>
      </c>
      <c r="M3717" t="s">
        <v>5071</v>
      </c>
      <c r="N3717" t="s">
        <v>5071</v>
      </c>
      <c r="O3717">
        <v>1</v>
      </c>
      <c r="P3717">
        <v>0</v>
      </c>
    </row>
    <row r="3718" spans="1:16" x14ac:dyDescent="0.3">
      <c r="A3718" t="s">
        <v>2456</v>
      </c>
      <c r="B3718" s="1">
        <v>46090.821527777778</v>
      </c>
      <c r="C3718" t="s">
        <v>40</v>
      </c>
      <c r="D3718" t="s">
        <v>22</v>
      </c>
      <c r="E3718" t="s">
        <v>16</v>
      </c>
      <c r="F3718" t="s">
        <v>20</v>
      </c>
      <c r="G3718">
        <v>0.82152777777777775</v>
      </c>
      <c r="H3718" s="1">
        <v>46090</v>
      </c>
      <c r="I3718">
        <v>3</v>
      </c>
      <c r="J3718">
        <v>5</v>
      </c>
      <c r="K3718">
        <v>2</v>
      </c>
      <c r="L3718">
        <v>10</v>
      </c>
      <c r="M3718" t="s">
        <v>5071</v>
      </c>
      <c r="N3718" t="s">
        <v>5071</v>
      </c>
      <c r="O3718">
        <v>1</v>
      </c>
      <c r="P3718">
        <v>0</v>
      </c>
    </row>
    <row r="3719" spans="1:16" x14ac:dyDescent="0.3">
      <c r="A3719" t="s">
        <v>854</v>
      </c>
      <c r="B3719" s="1">
        <v>46090.862500000003</v>
      </c>
      <c r="C3719" t="s">
        <v>40</v>
      </c>
      <c r="D3719" t="s">
        <v>22</v>
      </c>
      <c r="E3719" t="s">
        <v>16</v>
      </c>
      <c r="F3719" t="s">
        <v>10</v>
      </c>
      <c r="G3719">
        <v>0.86250000000000004</v>
      </c>
      <c r="H3719" s="1">
        <v>46090</v>
      </c>
      <c r="I3719">
        <v>3</v>
      </c>
      <c r="J3719">
        <v>5</v>
      </c>
      <c r="K3719">
        <v>2</v>
      </c>
      <c r="L3719">
        <v>10</v>
      </c>
      <c r="M3719" t="s">
        <v>5071</v>
      </c>
      <c r="N3719" t="s">
        <v>5071</v>
      </c>
      <c r="O3719">
        <v>1</v>
      </c>
      <c r="P3719">
        <v>0</v>
      </c>
    </row>
    <row r="3720" spans="1:16" x14ac:dyDescent="0.3">
      <c r="A3720" t="s">
        <v>249</v>
      </c>
      <c r="B3720" s="1">
        <v>46090.881249999999</v>
      </c>
      <c r="C3720" t="s">
        <v>7</v>
      </c>
      <c r="D3720" t="s">
        <v>15</v>
      </c>
      <c r="E3720" t="s">
        <v>19</v>
      </c>
      <c r="F3720" t="s">
        <v>10</v>
      </c>
      <c r="G3720">
        <v>0.88124999999999998</v>
      </c>
      <c r="H3720" s="1">
        <v>46090</v>
      </c>
      <c r="I3720">
        <v>3</v>
      </c>
      <c r="J3720">
        <v>3</v>
      </c>
      <c r="K3720">
        <v>2</v>
      </c>
      <c r="L3720">
        <v>6</v>
      </c>
      <c r="M3720" t="s">
        <v>5071</v>
      </c>
      <c r="N3720" t="s">
        <v>5071</v>
      </c>
      <c r="O3720">
        <v>1</v>
      </c>
      <c r="P3720">
        <v>0</v>
      </c>
    </row>
    <row r="3721" spans="1:16" x14ac:dyDescent="0.3">
      <c r="A3721" t="s">
        <v>485</v>
      </c>
      <c r="B3721" s="1">
        <v>46090.888888888891</v>
      </c>
      <c r="C3721" t="s">
        <v>7</v>
      </c>
      <c r="D3721" t="s">
        <v>18</v>
      </c>
      <c r="E3721" t="s">
        <v>19</v>
      </c>
      <c r="F3721" t="s">
        <v>10</v>
      </c>
      <c r="G3721">
        <v>0.88888888888888884</v>
      </c>
      <c r="H3721" s="1">
        <v>46090</v>
      </c>
      <c r="I3721">
        <v>3</v>
      </c>
      <c r="J3721">
        <v>3</v>
      </c>
      <c r="K3721">
        <v>2</v>
      </c>
      <c r="L3721">
        <v>6</v>
      </c>
      <c r="M3721" t="s">
        <v>5071</v>
      </c>
      <c r="N3721" t="s">
        <v>5071</v>
      </c>
      <c r="O3721">
        <v>1</v>
      </c>
      <c r="P3721">
        <v>0</v>
      </c>
    </row>
    <row r="3722" spans="1:16" x14ac:dyDescent="0.3">
      <c r="A3722" t="s">
        <v>3430</v>
      </c>
      <c r="B3722" s="1">
        <v>46090.944444444445</v>
      </c>
      <c r="C3722" t="s">
        <v>7</v>
      </c>
      <c r="D3722" t="s">
        <v>8</v>
      </c>
      <c r="E3722" t="s">
        <v>19</v>
      </c>
      <c r="F3722" t="s">
        <v>53</v>
      </c>
      <c r="G3722">
        <v>0.94444444444444442</v>
      </c>
      <c r="H3722" s="1">
        <v>46090</v>
      </c>
      <c r="I3722">
        <v>3</v>
      </c>
      <c r="J3722">
        <v>3</v>
      </c>
      <c r="K3722">
        <v>5</v>
      </c>
      <c r="L3722">
        <v>15</v>
      </c>
      <c r="M3722" t="s">
        <v>5073</v>
      </c>
      <c r="N3722" t="s">
        <v>5073</v>
      </c>
      <c r="O3722">
        <v>1</v>
      </c>
      <c r="P3722">
        <v>1</v>
      </c>
    </row>
    <row r="3723" spans="1:16" x14ac:dyDescent="0.3">
      <c r="A3723" t="s">
        <v>4620</v>
      </c>
      <c r="B3723" s="1">
        <v>46091.001388888886</v>
      </c>
      <c r="C3723" t="s">
        <v>7</v>
      </c>
      <c r="D3723" t="s">
        <v>8</v>
      </c>
      <c r="E3723" t="s">
        <v>19</v>
      </c>
      <c r="F3723" t="s">
        <v>20</v>
      </c>
      <c r="G3723">
        <v>1.3888888888888889E-3</v>
      </c>
      <c r="H3723" s="1">
        <v>46091</v>
      </c>
      <c r="I3723">
        <v>3</v>
      </c>
      <c r="J3723">
        <v>3</v>
      </c>
      <c r="K3723">
        <v>2</v>
      </c>
      <c r="L3723">
        <v>6</v>
      </c>
      <c r="M3723" t="s">
        <v>5071</v>
      </c>
      <c r="N3723" t="s">
        <v>5071</v>
      </c>
      <c r="O3723">
        <v>1</v>
      </c>
      <c r="P3723">
        <v>0</v>
      </c>
    </row>
    <row r="3724" spans="1:16" x14ac:dyDescent="0.3">
      <c r="A3724" t="s">
        <v>399</v>
      </c>
      <c r="B3724" s="1">
        <v>46091.006944444445</v>
      </c>
      <c r="C3724" t="s">
        <v>40</v>
      </c>
      <c r="D3724" t="s">
        <v>18</v>
      </c>
      <c r="E3724" t="s">
        <v>16</v>
      </c>
      <c r="F3724" t="s">
        <v>10</v>
      </c>
      <c r="G3724">
        <v>6.9444444444444441E-3</v>
      </c>
      <c r="H3724" s="1">
        <v>46091</v>
      </c>
      <c r="I3724">
        <v>3</v>
      </c>
      <c r="J3724">
        <v>5</v>
      </c>
      <c r="K3724">
        <v>2</v>
      </c>
      <c r="L3724">
        <v>10</v>
      </c>
      <c r="M3724" t="s">
        <v>5071</v>
      </c>
      <c r="N3724" t="s">
        <v>5071</v>
      </c>
      <c r="O3724">
        <v>1</v>
      </c>
      <c r="P3724">
        <v>0</v>
      </c>
    </row>
    <row r="3725" spans="1:16" x14ac:dyDescent="0.3">
      <c r="A3725" t="s">
        <v>1155</v>
      </c>
      <c r="B3725" s="1">
        <v>46091.035416666666</v>
      </c>
      <c r="C3725" t="s">
        <v>7</v>
      </c>
      <c r="D3725" t="s">
        <v>8</v>
      </c>
      <c r="E3725" t="s">
        <v>19</v>
      </c>
      <c r="F3725" t="s">
        <v>10</v>
      </c>
      <c r="G3725">
        <v>3.5416666666666666E-2</v>
      </c>
      <c r="H3725" s="1">
        <v>46091</v>
      </c>
      <c r="I3725">
        <v>3</v>
      </c>
      <c r="J3725">
        <v>3</v>
      </c>
      <c r="K3725">
        <v>2</v>
      </c>
      <c r="L3725">
        <v>6</v>
      </c>
      <c r="M3725" t="s">
        <v>5071</v>
      </c>
      <c r="N3725" t="s">
        <v>5071</v>
      </c>
      <c r="O3725">
        <v>1</v>
      </c>
      <c r="P3725">
        <v>0</v>
      </c>
    </row>
    <row r="3726" spans="1:16" x14ac:dyDescent="0.3">
      <c r="A3726" t="s">
        <v>3499</v>
      </c>
      <c r="B3726" s="1">
        <v>46091.061111111114</v>
      </c>
      <c r="C3726" t="s">
        <v>7</v>
      </c>
      <c r="D3726" t="s">
        <v>22</v>
      </c>
      <c r="E3726" t="s">
        <v>16</v>
      </c>
      <c r="F3726" t="s">
        <v>10</v>
      </c>
      <c r="G3726">
        <v>6.1111111111111109E-2</v>
      </c>
      <c r="H3726" s="1">
        <v>46091</v>
      </c>
      <c r="I3726">
        <v>3</v>
      </c>
      <c r="J3726">
        <v>3</v>
      </c>
      <c r="K3726">
        <v>2</v>
      </c>
      <c r="L3726">
        <v>6</v>
      </c>
      <c r="M3726" t="s">
        <v>5071</v>
      </c>
      <c r="N3726" t="s">
        <v>5071</v>
      </c>
      <c r="O3726">
        <v>1</v>
      </c>
      <c r="P3726">
        <v>0</v>
      </c>
    </row>
    <row r="3727" spans="1:16" x14ac:dyDescent="0.3">
      <c r="A3727" t="s">
        <v>4865</v>
      </c>
      <c r="B3727" s="1">
        <v>46091.07916666667</v>
      </c>
      <c r="C3727" t="s">
        <v>7</v>
      </c>
      <c r="D3727" t="s">
        <v>15</v>
      </c>
      <c r="E3727" t="s">
        <v>19</v>
      </c>
      <c r="F3727" t="s">
        <v>33</v>
      </c>
      <c r="G3727">
        <v>7.9166666666666663E-2</v>
      </c>
      <c r="H3727" s="1">
        <v>46091</v>
      </c>
      <c r="I3727">
        <v>3</v>
      </c>
      <c r="J3727">
        <v>3</v>
      </c>
      <c r="K3727">
        <v>4</v>
      </c>
      <c r="L3727">
        <v>12</v>
      </c>
      <c r="M3727" t="s">
        <v>5073</v>
      </c>
      <c r="N3727" t="s">
        <v>5073</v>
      </c>
      <c r="O3727">
        <v>1</v>
      </c>
      <c r="P3727">
        <v>1</v>
      </c>
    </row>
    <row r="3728" spans="1:16" x14ac:dyDescent="0.3">
      <c r="A3728" t="s">
        <v>2925</v>
      </c>
      <c r="B3728" s="1">
        <v>46091.087500000001</v>
      </c>
      <c r="C3728" t="s">
        <v>26</v>
      </c>
      <c r="D3728" t="s">
        <v>22</v>
      </c>
      <c r="E3728" t="s">
        <v>9</v>
      </c>
      <c r="F3728" t="s">
        <v>33</v>
      </c>
      <c r="G3728">
        <v>8.7499999999999994E-2</v>
      </c>
      <c r="H3728" s="1">
        <v>46091</v>
      </c>
      <c r="I3728">
        <v>3</v>
      </c>
      <c r="J3728">
        <v>3</v>
      </c>
      <c r="K3728">
        <v>4</v>
      </c>
      <c r="L3728">
        <v>12</v>
      </c>
      <c r="M3728" t="s">
        <v>5073</v>
      </c>
      <c r="N3728" t="s">
        <v>5073</v>
      </c>
      <c r="O3728">
        <v>1</v>
      </c>
      <c r="P3728">
        <v>1</v>
      </c>
    </row>
    <row r="3729" spans="1:16" x14ac:dyDescent="0.3">
      <c r="A3729" t="s">
        <v>3510</v>
      </c>
      <c r="B3729" s="1">
        <v>46091.111805555556</v>
      </c>
      <c r="C3729" t="s">
        <v>7</v>
      </c>
      <c r="D3729" t="s">
        <v>8</v>
      </c>
      <c r="E3729" t="s">
        <v>16</v>
      </c>
      <c r="F3729" t="s">
        <v>20</v>
      </c>
      <c r="G3729">
        <v>0.11180555555555556</v>
      </c>
      <c r="H3729" s="1">
        <v>46091</v>
      </c>
      <c r="I3729">
        <v>3</v>
      </c>
      <c r="J3729">
        <v>3</v>
      </c>
      <c r="K3729">
        <v>2</v>
      </c>
      <c r="L3729">
        <v>6</v>
      </c>
      <c r="M3729" t="s">
        <v>5071</v>
      </c>
      <c r="N3729" t="s">
        <v>5071</v>
      </c>
      <c r="O3729">
        <v>1</v>
      </c>
      <c r="P3729">
        <v>0</v>
      </c>
    </row>
    <row r="3730" spans="1:16" x14ac:dyDescent="0.3">
      <c r="A3730" t="s">
        <v>4264</v>
      </c>
      <c r="B3730" s="1">
        <v>46091.122916666667</v>
      </c>
      <c r="C3730" t="s">
        <v>40</v>
      </c>
      <c r="D3730" t="s">
        <v>18</v>
      </c>
      <c r="E3730" t="s">
        <v>16</v>
      </c>
      <c r="F3730" t="s">
        <v>13</v>
      </c>
      <c r="G3730">
        <v>0.12291666666666666</v>
      </c>
      <c r="H3730" s="1">
        <v>46091</v>
      </c>
      <c r="I3730">
        <v>3</v>
      </c>
      <c r="J3730">
        <v>5</v>
      </c>
      <c r="K3730">
        <v>1</v>
      </c>
      <c r="L3730">
        <v>5</v>
      </c>
      <c r="M3730" t="s">
        <v>5071</v>
      </c>
      <c r="N3730" t="s">
        <v>5071</v>
      </c>
      <c r="O3730">
        <v>1</v>
      </c>
      <c r="P3730">
        <v>0</v>
      </c>
    </row>
    <row r="3731" spans="1:16" x14ac:dyDescent="0.3">
      <c r="A3731" t="s">
        <v>915</v>
      </c>
      <c r="B3731" s="1">
        <v>46091.165277777778</v>
      </c>
      <c r="C3731" t="s">
        <v>40</v>
      </c>
      <c r="D3731" t="s">
        <v>15</v>
      </c>
      <c r="E3731" t="s">
        <v>16</v>
      </c>
      <c r="F3731" t="s">
        <v>10</v>
      </c>
      <c r="G3731">
        <v>0.16527777777777777</v>
      </c>
      <c r="H3731" s="1">
        <v>46091</v>
      </c>
      <c r="I3731">
        <v>3</v>
      </c>
      <c r="J3731">
        <v>5</v>
      </c>
      <c r="K3731">
        <v>2</v>
      </c>
      <c r="L3731">
        <v>10</v>
      </c>
      <c r="M3731" t="s">
        <v>5071</v>
      </c>
      <c r="N3731" t="s">
        <v>5071</v>
      </c>
      <c r="O3731">
        <v>1</v>
      </c>
      <c r="P3731">
        <v>0</v>
      </c>
    </row>
    <row r="3732" spans="1:16" x14ac:dyDescent="0.3">
      <c r="A3732" t="s">
        <v>2695</v>
      </c>
      <c r="B3732" s="1">
        <v>46091.203472222223</v>
      </c>
      <c r="C3732" t="s">
        <v>47</v>
      </c>
      <c r="D3732" t="s">
        <v>8</v>
      </c>
      <c r="E3732" t="s">
        <v>9</v>
      </c>
      <c r="F3732" t="s">
        <v>13</v>
      </c>
      <c r="G3732">
        <v>0.20347222222222222</v>
      </c>
      <c r="H3732" s="1">
        <v>46091</v>
      </c>
      <c r="I3732">
        <v>3</v>
      </c>
      <c r="J3732">
        <v>1</v>
      </c>
      <c r="K3732">
        <v>1</v>
      </c>
      <c r="L3732">
        <v>1</v>
      </c>
      <c r="M3732" t="s">
        <v>5069</v>
      </c>
      <c r="N3732" t="s">
        <v>5069</v>
      </c>
      <c r="O3732">
        <v>1</v>
      </c>
      <c r="P3732">
        <v>0</v>
      </c>
    </row>
    <row r="3733" spans="1:16" x14ac:dyDescent="0.3">
      <c r="A3733" t="s">
        <v>3483</v>
      </c>
      <c r="B3733" s="1">
        <v>46091.206944444442</v>
      </c>
      <c r="C3733" t="s">
        <v>26</v>
      </c>
      <c r="D3733" t="s">
        <v>18</v>
      </c>
      <c r="E3733" t="s">
        <v>16</v>
      </c>
      <c r="F3733" t="s">
        <v>10</v>
      </c>
      <c r="G3733">
        <v>0.20694444444444443</v>
      </c>
      <c r="H3733" s="1">
        <v>46091</v>
      </c>
      <c r="I3733">
        <v>3</v>
      </c>
      <c r="J3733">
        <v>3</v>
      </c>
      <c r="K3733">
        <v>2</v>
      </c>
      <c r="L3733">
        <v>6</v>
      </c>
      <c r="M3733" t="s">
        <v>5071</v>
      </c>
      <c r="N3733" t="s">
        <v>5071</v>
      </c>
      <c r="O3733">
        <v>1</v>
      </c>
      <c r="P3733">
        <v>0</v>
      </c>
    </row>
    <row r="3734" spans="1:16" x14ac:dyDescent="0.3">
      <c r="A3734" t="s">
        <v>3014</v>
      </c>
      <c r="B3734" s="1">
        <v>46091.222222222219</v>
      </c>
      <c r="C3734" t="s">
        <v>47</v>
      </c>
      <c r="D3734" t="s">
        <v>8</v>
      </c>
      <c r="E3734" t="s">
        <v>16</v>
      </c>
      <c r="F3734" t="s">
        <v>10</v>
      </c>
      <c r="G3734">
        <v>0.22222222222222221</v>
      </c>
      <c r="H3734" s="1">
        <v>46091</v>
      </c>
      <c r="I3734">
        <v>3</v>
      </c>
      <c r="J3734">
        <v>1</v>
      </c>
      <c r="K3734">
        <v>2</v>
      </c>
      <c r="L3734">
        <v>2</v>
      </c>
      <c r="M3734" t="s">
        <v>5069</v>
      </c>
      <c r="N3734" t="s">
        <v>5069</v>
      </c>
      <c r="O3734">
        <v>1</v>
      </c>
      <c r="P3734">
        <v>0</v>
      </c>
    </row>
    <row r="3735" spans="1:16" x14ac:dyDescent="0.3">
      <c r="A3735" t="s">
        <v>3275</v>
      </c>
      <c r="B3735" s="1">
        <v>46091.234027777777</v>
      </c>
      <c r="C3735" t="s">
        <v>26</v>
      </c>
      <c r="D3735" t="s">
        <v>18</v>
      </c>
      <c r="E3735" t="s">
        <v>9</v>
      </c>
      <c r="F3735" t="s">
        <v>10</v>
      </c>
      <c r="G3735">
        <v>0.23402777777777778</v>
      </c>
      <c r="H3735" s="1">
        <v>46091</v>
      </c>
      <c r="I3735">
        <v>3</v>
      </c>
      <c r="J3735">
        <v>3</v>
      </c>
      <c r="K3735">
        <v>2</v>
      </c>
      <c r="L3735">
        <v>6</v>
      </c>
      <c r="M3735" t="s">
        <v>5071</v>
      </c>
      <c r="N3735" t="s">
        <v>5071</v>
      </c>
      <c r="O3735">
        <v>1</v>
      </c>
      <c r="P3735">
        <v>0</v>
      </c>
    </row>
    <row r="3736" spans="1:16" x14ac:dyDescent="0.3">
      <c r="A3736" t="s">
        <v>3845</v>
      </c>
      <c r="B3736" s="1">
        <v>46091.234722222223</v>
      </c>
      <c r="C3736" t="s">
        <v>7</v>
      </c>
      <c r="D3736" t="s">
        <v>15</v>
      </c>
      <c r="E3736" t="s">
        <v>19</v>
      </c>
      <c r="F3736" t="s">
        <v>20</v>
      </c>
      <c r="G3736">
        <v>0.23472222222222222</v>
      </c>
      <c r="H3736" s="1">
        <v>46091</v>
      </c>
      <c r="I3736">
        <v>3</v>
      </c>
      <c r="J3736">
        <v>3</v>
      </c>
      <c r="K3736">
        <v>2</v>
      </c>
      <c r="L3736">
        <v>6</v>
      </c>
      <c r="M3736" t="s">
        <v>5071</v>
      </c>
      <c r="N3736" t="s">
        <v>5071</v>
      </c>
      <c r="O3736">
        <v>1</v>
      </c>
      <c r="P3736">
        <v>0</v>
      </c>
    </row>
    <row r="3737" spans="1:16" x14ac:dyDescent="0.3">
      <c r="A3737" t="s">
        <v>2764</v>
      </c>
      <c r="B3737" s="1">
        <v>46091.254166666666</v>
      </c>
      <c r="C3737" t="s">
        <v>7</v>
      </c>
      <c r="D3737" t="s">
        <v>22</v>
      </c>
      <c r="E3737" t="s">
        <v>19</v>
      </c>
      <c r="F3737" t="s">
        <v>10</v>
      </c>
      <c r="G3737">
        <v>0.25416666666666665</v>
      </c>
      <c r="H3737" s="1">
        <v>46091</v>
      </c>
      <c r="I3737">
        <v>3</v>
      </c>
      <c r="J3737">
        <v>3</v>
      </c>
      <c r="K3737">
        <v>2</v>
      </c>
      <c r="L3737">
        <v>6</v>
      </c>
      <c r="M3737" t="s">
        <v>5071</v>
      </c>
      <c r="N3737" t="s">
        <v>5071</v>
      </c>
      <c r="O3737">
        <v>1</v>
      </c>
      <c r="P3737">
        <v>0</v>
      </c>
    </row>
    <row r="3738" spans="1:16" x14ac:dyDescent="0.3">
      <c r="A3738" t="s">
        <v>773</v>
      </c>
      <c r="B3738" s="1">
        <v>46091.260416666664</v>
      </c>
      <c r="C3738" t="s">
        <v>35</v>
      </c>
      <c r="D3738" t="s">
        <v>15</v>
      </c>
      <c r="E3738" t="s">
        <v>31</v>
      </c>
      <c r="F3738" t="s">
        <v>10</v>
      </c>
      <c r="G3738">
        <v>0.26041666666666669</v>
      </c>
      <c r="H3738" s="1">
        <v>46091</v>
      </c>
      <c r="I3738">
        <v>3</v>
      </c>
      <c r="J3738">
        <v>1</v>
      </c>
      <c r="K3738">
        <v>2</v>
      </c>
      <c r="L3738">
        <v>2</v>
      </c>
      <c r="M3738" t="s">
        <v>5069</v>
      </c>
      <c r="N3738" t="s">
        <v>5069</v>
      </c>
      <c r="O3738">
        <v>1</v>
      </c>
      <c r="P3738">
        <v>0</v>
      </c>
    </row>
    <row r="3739" spans="1:16" x14ac:dyDescent="0.3">
      <c r="A3739" t="s">
        <v>983</v>
      </c>
      <c r="B3739" s="1">
        <v>46091.296527777777</v>
      </c>
      <c r="C3739" t="s">
        <v>35</v>
      </c>
      <c r="D3739" t="s">
        <v>22</v>
      </c>
      <c r="E3739" t="s">
        <v>19</v>
      </c>
      <c r="F3739" t="s">
        <v>10</v>
      </c>
      <c r="G3739">
        <v>0.29652777777777778</v>
      </c>
      <c r="H3739" s="1">
        <v>46091</v>
      </c>
      <c r="I3739">
        <v>3</v>
      </c>
      <c r="J3739">
        <v>1</v>
      </c>
      <c r="K3739">
        <v>2</v>
      </c>
      <c r="L3739">
        <v>2</v>
      </c>
      <c r="M3739" t="s">
        <v>5069</v>
      </c>
      <c r="N3739" t="s">
        <v>5069</v>
      </c>
      <c r="O3739">
        <v>1</v>
      </c>
      <c r="P3739">
        <v>0</v>
      </c>
    </row>
    <row r="3740" spans="1:16" x14ac:dyDescent="0.3">
      <c r="A3740" t="s">
        <v>2826</v>
      </c>
      <c r="B3740" s="1">
        <v>46091.322916666664</v>
      </c>
      <c r="C3740" t="s">
        <v>7</v>
      </c>
      <c r="D3740" t="s">
        <v>8</v>
      </c>
      <c r="E3740" t="s">
        <v>19</v>
      </c>
      <c r="F3740" t="s">
        <v>13</v>
      </c>
      <c r="G3740">
        <v>0.32291666666666669</v>
      </c>
      <c r="H3740" s="1">
        <v>46091</v>
      </c>
      <c r="I3740">
        <v>3</v>
      </c>
      <c r="J3740">
        <v>3</v>
      </c>
      <c r="K3740">
        <v>1</v>
      </c>
      <c r="L3740">
        <v>3</v>
      </c>
      <c r="M3740" t="s">
        <v>5069</v>
      </c>
      <c r="N3740" t="s">
        <v>5069</v>
      </c>
      <c r="O3740">
        <v>1</v>
      </c>
      <c r="P3740">
        <v>0</v>
      </c>
    </row>
    <row r="3741" spans="1:16" x14ac:dyDescent="0.3">
      <c r="A3741" t="s">
        <v>4547</v>
      </c>
      <c r="B3741" s="1">
        <v>46091.34652777778</v>
      </c>
      <c r="C3741" t="s">
        <v>7</v>
      </c>
      <c r="D3741" t="s">
        <v>18</v>
      </c>
      <c r="E3741" t="s">
        <v>19</v>
      </c>
      <c r="F3741" t="s">
        <v>20</v>
      </c>
      <c r="G3741">
        <v>0.34652777777777777</v>
      </c>
      <c r="H3741" s="1">
        <v>46091</v>
      </c>
      <c r="I3741">
        <v>3</v>
      </c>
      <c r="J3741">
        <v>3</v>
      </c>
      <c r="K3741">
        <v>2</v>
      </c>
      <c r="L3741">
        <v>6</v>
      </c>
      <c r="M3741" t="s">
        <v>5071</v>
      </c>
      <c r="N3741" t="s">
        <v>5071</v>
      </c>
      <c r="O3741">
        <v>1</v>
      </c>
      <c r="P3741">
        <v>0</v>
      </c>
    </row>
    <row r="3742" spans="1:16" x14ac:dyDescent="0.3">
      <c r="A3742" t="s">
        <v>3859</v>
      </c>
      <c r="B3742" s="1">
        <v>46091.347916666666</v>
      </c>
      <c r="C3742" t="s">
        <v>7</v>
      </c>
      <c r="D3742" t="s">
        <v>8</v>
      </c>
      <c r="E3742" t="s">
        <v>19</v>
      </c>
      <c r="F3742" t="s">
        <v>10</v>
      </c>
      <c r="G3742">
        <v>0.34791666666666665</v>
      </c>
      <c r="H3742" s="1">
        <v>46091</v>
      </c>
      <c r="I3742">
        <v>3</v>
      </c>
      <c r="J3742">
        <v>3</v>
      </c>
      <c r="K3742">
        <v>2</v>
      </c>
      <c r="L3742">
        <v>6</v>
      </c>
      <c r="M3742" t="s">
        <v>5071</v>
      </c>
      <c r="N3742" t="s">
        <v>5071</v>
      </c>
      <c r="O3742">
        <v>1</v>
      </c>
      <c r="P3742">
        <v>0</v>
      </c>
    </row>
    <row r="3743" spans="1:16" x14ac:dyDescent="0.3">
      <c r="A3743" t="s">
        <v>1434</v>
      </c>
      <c r="B3743" s="1">
        <v>46091.351388888892</v>
      </c>
      <c r="C3743" t="s">
        <v>35</v>
      </c>
      <c r="D3743" t="s">
        <v>22</v>
      </c>
      <c r="E3743" t="s">
        <v>19</v>
      </c>
      <c r="F3743" t="s">
        <v>20</v>
      </c>
      <c r="G3743">
        <v>0.35138888888888886</v>
      </c>
      <c r="H3743" s="1">
        <v>46091</v>
      </c>
      <c r="I3743">
        <v>3</v>
      </c>
      <c r="J3743">
        <v>1</v>
      </c>
      <c r="K3743">
        <v>2</v>
      </c>
      <c r="L3743">
        <v>2</v>
      </c>
      <c r="M3743" t="s">
        <v>5069</v>
      </c>
      <c r="N3743" t="s">
        <v>5069</v>
      </c>
      <c r="O3743">
        <v>1</v>
      </c>
      <c r="P3743">
        <v>0</v>
      </c>
    </row>
    <row r="3744" spans="1:16" x14ac:dyDescent="0.3">
      <c r="A3744" t="s">
        <v>4170</v>
      </c>
      <c r="B3744" s="1">
        <v>46091.419444444444</v>
      </c>
      <c r="C3744" t="s">
        <v>47</v>
      </c>
      <c r="D3744" t="s">
        <v>15</v>
      </c>
      <c r="E3744" t="s">
        <v>19</v>
      </c>
      <c r="F3744" t="s">
        <v>20</v>
      </c>
      <c r="G3744">
        <v>0.41944444444444445</v>
      </c>
      <c r="H3744" s="1">
        <v>46091</v>
      </c>
      <c r="I3744">
        <v>3</v>
      </c>
      <c r="J3744">
        <v>1</v>
      </c>
      <c r="K3744">
        <v>2</v>
      </c>
      <c r="L3744">
        <v>2</v>
      </c>
      <c r="M3744" t="s">
        <v>5069</v>
      </c>
      <c r="N3744" t="s">
        <v>5069</v>
      </c>
      <c r="O3744">
        <v>1</v>
      </c>
      <c r="P3744">
        <v>0</v>
      </c>
    </row>
    <row r="3745" spans="1:16" x14ac:dyDescent="0.3">
      <c r="A3745" t="s">
        <v>3364</v>
      </c>
      <c r="B3745" s="1">
        <v>46091.427083333336</v>
      </c>
      <c r="C3745" t="s">
        <v>40</v>
      </c>
      <c r="D3745" t="s">
        <v>8</v>
      </c>
      <c r="E3745" t="s">
        <v>16</v>
      </c>
      <c r="F3745" t="s">
        <v>10</v>
      </c>
      <c r="G3745">
        <v>0.42708333333333331</v>
      </c>
      <c r="H3745" s="1">
        <v>46091</v>
      </c>
      <c r="I3745">
        <v>3</v>
      </c>
      <c r="J3745">
        <v>5</v>
      </c>
      <c r="K3745">
        <v>2</v>
      </c>
      <c r="L3745">
        <v>10</v>
      </c>
      <c r="M3745" t="s">
        <v>5071</v>
      </c>
      <c r="N3745" t="s">
        <v>5071</v>
      </c>
      <c r="O3745">
        <v>1</v>
      </c>
      <c r="P3745">
        <v>0</v>
      </c>
    </row>
    <row r="3746" spans="1:16" x14ac:dyDescent="0.3">
      <c r="A3746" t="s">
        <v>519</v>
      </c>
      <c r="B3746" s="1">
        <v>46091.490972222222</v>
      </c>
      <c r="C3746" t="s">
        <v>7</v>
      </c>
      <c r="D3746" t="s">
        <v>15</v>
      </c>
      <c r="E3746" t="s">
        <v>19</v>
      </c>
      <c r="F3746" t="s">
        <v>53</v>
      </c>
      <c r="G3746">
        <v>0.4909722222222222</v>
      </c>
      <c r="H3746" s="1">
        <v>46091</v>
      </c>
      <c r="I3746">
        <v>3</v>
      </c>
      <c r="J3746">
        <v>3</v>
      </c>
      <c r="K3746">
        <v>5</v>
      </c>
      <c r="L3746">
        <v>15</v>
      </c>
      <c r="M3746" t="s">
        <v>5073</v>
      </c>
      <c r="N3746" t="s">
        <v>5073</v>
      </c>
      <c r="O3746">
        <v>1</v>
      </c>
      <c r="P3746">
        <v>1</v>
      </c>
    </row>
    <row r="3747" spans="1:16" x14ac:dyDescent="0.3">
      <c r="A3747" t="s">
        <v>1581</v>
      </c>
      <c r="B3747" s="1">
        <v>46091.495833333334</v>
      </c>
      <c r="C3747" t="s">
        <v>7</v>
      </c>
      <c r="D3747" t="s">
        <v>8</v>
      </c>
      <c r="E3747" t="s">
        <v>19</v>
      </c>
      <c r="F3747" t="s">
        <v>20</v>
      </c>
      <c r="G3747">
        <v>0.49583333333333335</v>
      </c>
      <c r="H3747" s="1">
        <v>46091</v>
      </c>
      <c r="I3747">
        <v>3</v>
      </c>
      <c r="J3747">
        <v>3</v>
      </c>
      <c r="K3747">
        <v>2</v>
      </c>
      <c r="L3747">
        <v>6</v>
      </c>
      <c r="M3747" t="s">
        <v>5071</v>
      </c>
      <c r="N3747" t="s">
        <v>5071</v>
      </c>
      <c r="O3747">
        <v>1</v>
      </c>
      <c r="P3747">
        <v>0</v>
      </c>
    </row>
    <row r="3748" spans="1:16" x14ac:dyDescent="0.3">
      <c r="A3748" t="s">
        <v>4211</v>
      </c>
      <c r="B3748" s="1">
        <v>46091.512499999997</v>
      </c>
      <c r="C3748" t="s">
        <v>7</v>
      </c>
      <c r="D3748" t="s">
        <v>18</v>
      </c>
      <c r="E3748" t="s">
        <v>19</v>
      </c>
      <c r="F3748" t="s">
        <v>13</v>
      </c>
      <c r="G3748">
        <v>0.51249999999999996</v>
      </c>
      <c r="H3748" s="1">
        <v>46091</v>
      </c>
      <c r="I3748">
        <v>3</v>
      </c>
      <c r="J3748">
        <v>3</v>
      </c>
      <c r="K3748">
        <v>1</v>
      </c>
      <c r="L3748">
        <v>3</v>
      </c>
      <c r="M3748" t="s">
        <v>5069</v>
      </c>
      <c r="N3748" t="s">
        <v>5069</v>
      </c>
      <c r="O3748">
        <v>1</v>
      </c>
      <c r="P3748">
        <v>0</v>
      </c>
    </row>
    <row r="3749" spans="1:16" x14ac:dyDescent="0.3">
      <c r="A3749" t="s">
        <v>2573</v>
      </c>
      <c r="B3749" s="1">
        <v>46091.556944444441</v>
      </c>
      <c r="C3749" t="s">
        <v>7</v>
      </c>
      <c r="D3749" t="s">
        <v>22</v>
      </c>
      <c r="E3749" t="s">
        <v>19</v>
      </c>
      <c r="F3749" t="s">
        <v>10</v>
      </c>
      <c r="G3749">
        <v>0.55694444444444446</v>
      </c>
      <c r="H3749" s="1">
        <v>46091</v>
      </c>
      <c r="I3749">
        <v>3</v>
      </c>
      <c r="J3749">
        <v>3</v>
      </c>
      <c r="K3749">
        <v>2</v>
      </c>
      <c r="L3749">
        <v>6</v>
      </c>
      <c r="M3749" t="s">
        <v>5071</v>
      </c>
      <c r="N3749" t="s">
        <v>5071</v>
      </c>
      <c r="O3749">
        <v>1</v>
      </c>
      <c r="P3749">
        <v>0</v>
      </c>
    </row>
    <row r="3750" spans="1:16" x14ac:dyDescent="0.3">
      <c r="A3750" t="s">
        <v>2416</v>
      </c>
      <c r="B3750" s="1">
        <v>46091.584722222222</v>
      </c>
      <c r="C3750" t="s">
        <v>7</v>
      </c>
      <c r="D3750" t="s">
        <v>18</v>
      </c>
      <c r="E3750" t="s">
        <v>19</v>
      </c>
      <c r="F3750" t="s">
        <v>10</v>
      </c>
      <c r="G3750">
        <v>0.58472222222222225</v>
      </c>
      <c r="H3750" s="1">
        <v>46091</v>
      </c>
      <c r="I3750">
        <v>3</v>
      </c>
      <c r="J3750">
        <v>3</v>
      </c>
      <c r="K3750">
        <v>2</v>
      </c>
      <c r="L3750">
        <v>6</v>
      </c>
      <c r="M3750" t="s">
        <v>5071</v>
      </c>
      <c r="N3750" t="s">
        <v>5071</v>
      </c>
      <c r="O3750">
        <v>1</v>
      </c>
      <c r="P3750">
        <v>0</v>
      </c>
    </row>
    <row r="3751" spans="1:16" x14ac:dyDescent="0.3">
      <c r="A3751" t="s">
        <v>48</v>
      </c>
      <c r="B3751" s="1">
        <v>46091.600694444445</v>
      </c>
      <c r="C3751" t="s">
        <v>35</v>
      </c>
      <c r="D3751" t="s">
        <v>8</v>
      </c>
      <c r="E3751" t="s">
        <v>9</v>
      </c>
      <c r="F3751" t="s">
        <v>20</v>
      </c>
      <c r="G3751">
        <v>0.60069444444444442</v>
      </c>
      <c r="H3751" s="1">
        <v>46091</v>
      </c>
      <c r="I3751">
        <v>3</v>
      </c>
      <c r="J3751">
        <v>1</v>
      </c>
      <c r="K3751">
        <v>2</v>
      </c>
      <c r="L3751">
        <v>2</v>
      </c>
      <c r="M3751" t="s">
        <v>5069</v>
      </c>
      <c r="N3751" t="s">
        <v>5069</v>
      </c>
      <c r="O3751">
        <v>1</v>
      </c>
      <c r="P3751">
        <v>0</v>
      </c>
    </row>
    <row r="3752" spans="1:16" x14ac:dyDescent="0.3">
      <c r="A3752" t="s">
        <v>2841</v>
      </c>
      <c r="B3752" s="1">
        <v>46091.604861111111</v>
      </c>
      <c r="C3752" t="s">
        <v>40</v>
      </c>
      <c r="D3752" t="s">
        <v>8</v>
      </c>
      <c r="E3752" t="s">
        <v>16</v>
      </c>
      <c r="F3752" t="s">
        <v>10</v>
      </c>
      <c r="G3752">
        <v>0.60486111111111107</v>
      </c>
      <c r="H3752" s="1">
        <v>46091</v>
      </c>
      <c r="I3752">
        <v>3</v>
      </c>
      <c r="J3752">
        <v>5</v>
      </c>
      <c r="K3752">
        <v>2</v>
      </c>
      <c r="L3752">
        <v>10</v>
      </c>
      <c r="M3752" t="s">
        <v>5071</v>
      </c>
      <c r="N3752" t="s">
        <v>5071</v>
      </c>
      <c r="O3752">
        <v>1</v>
      </c>
      <c r="P3752">
        <v>0</v>
      </c>
    </row>
    <row r="3753" spans="1:16" x14ac:dyDescent="0.3">
      <c r="A3753" t="s">
        <v>2112</v>
      </c>
      <c r="B3753" s="1">
        <v>46091.611111111109</v>
      </c>
      <c r="C3753" t="s">
        <v>47</v>
      </c>
      <c r="D3753" t="s">
        <v>22</v>
      </c>
      <c r="E3753" t="s">
        <v>31</v>
      </c>
      <c r="F3753" t="s">
        <v>10</v>
      </c>
      <c r="G3753">
        <v>0.61111111111111116</v>
      </c>
      <c r="H3753" s="1">
        <v>46091</v>
      </c>
      <c r="I3753">
        <v>3</v>
      </c>
      <c r="J3753">
        <v>1</v>
      </c>
      <c r="K3753">
        <v>2</v>
      </c>
      <c r="L3753">
        <v>2</v>
      </c>
      <c r="M3753" t="s">
        <v>5069</v>
      </c>
      <c r="N3753" t="s">
        <v>5069</v>
      </c>
      <c r="O3753">
        <v>1</v>
      </c>
      <c r="P3753">
        <v>0</v>
      </c>
    </row>
    <row r="3754" spans="1:16" x14ac:dyDescent="0.3">
      <c r="A3754" t="s">
        <v>960</v>
      </c>
      <c r="B3754" s="1">
        <v>46091.619444444441</v>
      </c>
      <c r="C3754" t="s">
        <v>7</v>
      </c>
      <c r="D3754" t="s">
        <v>18</v>
      </c>
      <c r="E3754" t="s">
        <v>19</v>
      </c>
      <c r="F3754" t="s">
        <v>20</v>
      </c>
      <c r="G3754">
        <v>0.61944444444444446</v>
      </c>
      <c r="H3754" s="1">
        <v>46091</v>
      </c>
      <c r="I3754">
        <v>3</v>
      </c>
      <c r="J3754">
        <v>3</v>
      </c>
      <c r="K3754">
        <v>2</v>
      </c>
      <c r="L3754">
        <v>6</v>
      </c>
      <c r="M3754" t="s">
        <v>5071</v>
      </c>
      <c r="N3754" t="s">
        <v>5071</v>
      </c>
      <c r="O3754">
        <v>1</v>
      </c>
      <c r="P3754">
        <v>0</v>
      </c>
    </row>
    <row r="3755" spans="1:16" x14ac:dyDescent="0.3">
      <c r="A3755" t="s">
        <v>4589</v>
      </c>
      <c r="B3755" s="1">
        <v>46091.643750000003</v>
      </c>
      <c r="C3755" t="s">
        <v>7</v>
      </c>
      <c r="D3755" t="s">
        <v>18</v>
      </c>
      <c r="E3755" t="s">
        <v>19</v>
      </c>
      <c r="F3755" t="s">
        <v>10</v>
      </c>
      <c r="G3755">
        <v>0.64375000000000004</v>
      </c>
      <c r="H3755" s="1">
        <v>46091</v>
      </c>
      <c r="I3755">
        <v>3</v>
      </c>
      <c r="J3755">
        <v>3</v>
      </c>
      <c r="K3755">
        <v>2</v>
      </c>
      <c r="L3755">
        <v>6</v>
      </c>
      <c r="M3755" t="s">
        <v>5071</v>
      </c>
      <c r="N3755" t="s">
        <v>5071</v>
      </c>
      <c r="O3755">
        <v>1</v>
      </c>
      <c r="P3755">
        <v>0</v>
      </c>
    </row>
    <row r="3756" spans="1:16" x14ac:dyDescent="0.3">
      <c r="A3756" t="s">
        <v>943</v>
      </c>
      <c r="B3756" s="1">
        <v>46091.669444444444</v>
      </c>
      <c r="C3756" t="s">
        <v>7</v>
      </c>
      <c r="D3756" t="s">
        <v>8</v>
      </c>
      <c r="E3756" t="s">
        <v>19</v>
      </c>
      <c r="F3756" t="s">
        <v>10</v>
      </c>
      <c r="G3756">
        <v>0.6694444444444444</v>
      </c>
      <c r="H3756" s="1">
        <v>46091</v>
      </c>
      <c r="I3756">
        <v>3</v>
      </c>
      <c r="J3756">
        <v>3</v>
      </c>
      <c r="K3756">
        <v>2</v>
      </c>
      <c r="L3756">
        <v>6</v>
      </c>
      <c r="M3756" t="s">
        <v>5071</v>
      </c>
      <c r="N3756" t="s">
        <v>5071</v>
      </c>
      <c r="O3756">
        <v>1</v>
      </c>
      <c r="P3756">
        <v>0</v>
      </c>
    </row>
    <row r="3757" spans="1:16" x14ac:dyDescent="0.3">
      <c r="A3757" t="s">
        <v>4833</v>
      </c>
      <c r="B3757" s="1">
        <v>46091.689583333333</v>
      </c>
      <c r="C3757" t="s">
        <v>40</v>
      </c>
      <c r="D3757" t="s">
        <v>22</v>
      </c>
      <c r="E3757" t="s">
        <v>16</v>
      </c>
      <c r="F3757" t="s">
        <v>20</v>
      </c>
      <c r="G3757">
        <v>0.68958333333333333</v>
      </c>
      <c r="H3757" s="1">
        <v>46091</v>
      </c>
      <c r="I3757">
        <v>3</v>
      </c>
      <c r="J3757">
        <v>5</v>
      </c>
      <c r="K3757">
        <v>2</v>
      </c>
      <c r="L3757">
        <v>10</v>
      </c>
      <c r="M3757" t="s">
        <v>5071</v>
      </c>
      <c r="N3757" t="s">
        <v>5071</v>
      </c>
      <c r="O3757">
        <v>1</v>
      </c>
      <c r="P3757">
        <v>0</v>
      </c>
    </row>
    <row r="3758" spans="1:16" x14ac:dyDescent="0.3">
      <c r="A3758" t="s">
        <v>1078</v>
      </c>
      <c r="B3758" s="1">
        <v>46091.739583333336</v>
      </c>
      <c r="C3758" t="s">
        <v>12</v>
      </c>
      <c r="D3758" t="s">
        <v>22</v>
      </c>
      <c r="E3758" t="s">
        <v>9</v>
      </c>
      <c r="F3758" t="s">
        <v>33</v>
      </c>
      <c r="G3758">
        <v>0.73958333333333337</v>
      </c>
      <c r="H3758" s="1">
        <v>46091</v>
      </c>
      <c r="I3758">
        <v>3</v>
      </c>
      <c r="J3758">
        <v>1</v>
      </c>
      <c r="K3758">
        <v>4</v>
      </c>
      <c r="L3758">
        <v>4</v>
      </c>
      <c r="M3758" t="s">
        <v>5069</v>
      </c>
      <c r="N3758" t="s">
        <v>5069</v>
      </c>
      <c r="O3758">
        <v>1</v>
      </c>
      <c r="P3758">
        <v>1</v>
      </c>
    </row>
    <row r="3759" spans="1:16" x14ac:dyDescent="0.3">
      <c r="A3759" t="s">
        <v>540</v>
      </c>
      <c r="B3759" s="1">
        <v>46091.741666666669</v>
      </c>
      <c r="C3759" t="s">
        <v>7</v>
      </c>
      <c r="D3759" t="s">
        <v>22</v>
      </c>
      <c r="E3759" t="s">
        <v>31</v>
      </c>
      <c r="F3759" t="s">
        <v>20</v>
      </c>
      <c r="G3759">
        <v>0.7416666666666667</v>
      </c>
      <c r="H3759" s="1">
        <v>46091</v>
      </c>
      <c r="I3759">
        <v>3</v>
      </c>
      <c r="J3759">
        <v>3</v>
      </c>
      <c r="K3759">
        <v>2</v>
      </c>
      <c r="L3759">
        <v>6</v>
      </c>
      <c r="M3759" t="s">
        <v>5071</v>
      </c>
      <c r="N3759" t="s">
        <v>5071</v>
      </c>
      <c r="O3759">
        <v>1</v>
      </c>
      <c r="P3759">
        <v>0</v>
      </c>
    </row>
    <row r="3760" spans="1:16" x14ac:dyDescent="0.3">
      <c r="A3760" t="s">
        <v>535</v>
      </c>
      <c r="B3760" s="1">
        <v>46091.763194444444</v>
      </c>
      <c r="C3760" t="s">
        <v>47</v>
      </c>
      <c r="D3760" t="s">
        <v>8</v>
      </c>
      <c r="E3760" t="s">
        <v>31</v>
      </c>
      <c r="F3760" t="s">
        <v>20</v>
      </c>
      <c r="G3760">
        <v>0.7631944444444444</v>
      </c>
      <c r="H3760" s="1">
        <v>46091</v>
      </c>
      <c r="I3760">
        <v>3</v>
      </c>
      <c r="J3760">
        <v>1</v>
      </c>
      <c r="K3760">
        <v>2</v>
      </c>
      <c r="L3760">
        <v>2</v>
      </c>
      <c r="M3760" t="s">
        <v>5069</v>
      </c>
      <c r="N3760" t="s">
        <v>5069</v>
      </c>
      <c r="O3760">
        <v>1</v>
      </c>
      <c r="P3760">
        <v>0</v>
      </c>
    </row>
    <row r="3761" spans="1:16" x14ac:dyDescent="0.3">
      <c r="A3761" t="s">
        <v>3876</v>
      </c>
      <c r="B3761" s="1">
        <v>46091.765972222223</v>
      </c>
      <c r="C3761" t="s">
        <v>47</v>
      </c>
      <c r="D3761" t="s">
        <v>8</v>
      </c>
      <c r="E3761" t="s">
        <v>19</v>
      </c>
      <c r="F3761" t="s">
        <v>20</v>
      </c>
      <c r="G3761">
        <v>0.76597222222222228</v>
      </c>
      <c r="H3761" s="1">
        <v>46091</v>
      </c>
      <c r="I3761">
        <v>3</v>
      </c>
      <c r="J3761">
        <v>1</v>
      </c>
      <c r="K3761">
        <v>2</v>
      </c>
      <c r="L3761">
        <v>2</v>
      </c>
      <c r="M3761" t="s">
        <v>5069</v>
      </c>
      <c r="N3761" t="s">
        <v>5069</v>
      </c>
      <c r="O3761">
        <v>1</v>
      </c>
      <c r="P3761">
        <v>0</v>
      </c>
    </row>
    <row r="3762" spans="1:16" x14ac:dyDescent="0.3">
      <c r="A3762" t="s">
        <v>4684</v>
      </c>
      <c r="B3762" s="1">
        <v>46091.77847222222</v>
      </c>
      <c r="C3762" t="s">
        <v>40</v>
      </c>
      <c r="D3762" t="s">
        <v>8</v>
      </c>
      <c r="E3762" t="s">
        <v>16</v>
      </c>
      <c r="F3762" t="s">
        <v>33</v>
      </c>
      <c r="G3762">
        <v>0.77847222222222223</v>
      </c>
      <c r="H3762" s="1">
        <v>46091</v>
      </c>
      <c r="I3762">
        <v>3</v>
      </c>
      <c r="J3762">
        <v>5</v>
      </c>
      <c r="K3762">
        <v>4</v>
      </c>
      <c r="L3762">
        <v>20</v>
      </c>
      <c r="M3762" t="s">
        <v>5075</v>
      </c>
      <c r="N3762" t="s">
        <v>5076</v>
      </c>
      <c r="O3762">
        <v>1</v>
      </c>
      <c r="P3762">
        <v>1</v>
      </c>
    </row>
    <row r="3763" spans="1:16" x14ac:dyDescent="0.3">
      <c r="A3763" t="s">
        <v>4732</v>
      </c>
      <c r="B3763" s="1">
        <v>46091.780555555553</v>
      </c>
      <c r="C3763" t="s">
        <v>7</v>
      </c>
      <c r="D3763" t="s">
        <v>8</v>
      </c>
      <c r="E3763" t="s">
        <v>19</v>
      </c>
      <c r="F3763" t="s">
        <v>33</v>
      </c>
      <c r="G3763">
        <v>0.78055555555555556</v>
      </c>
      <c r="H3763" s="1">
        <v>46091</v>
      </c>
      <c r="I3763">
        <v>3</v>
      </c>
      <c r="J3763">
        <v>3</v>
      </c>
      <c r="K3763">
        <v>4</v>
      </c>
      <c r="L3763">
        <v>12</v>
      </c>
      <c r="M3763" t="s">
        <v>5073</v>
      </c>
      <c r="N3763" t="s">
        <v>5073</v>
      </c>
      <c r="O3763">
        <v>1</v>
      </c>
      <c r="P3763">
        <v>1</v>
      </c>
    </row>
    <row r="3764" spans="1:16" x14ac:dyDescent="0.3">
      <c r="A3764" t="s">
        <v>1909</v>
      </c>
      <c r="B3764" s="1">
        <v>46091.793749999997</v>
      </c>
      <c r="C3764" t="s">
        <v>40</v>
      </c>
      <c r="D3764" t="s">
        <v>8</v>
      </c>
      <c r="E3764" t="s">
        <v>16</v>
      </c>
      <c r="F3764" t="s">
        <v>10</v>
      </c>
      <c r="G3764">
        <v>0.79374999999999996</v>
      </c>
      <c r="H3764" s="1">
        <v>46091</v>
      </c>
      <c r="I3764">
        <v>3</v>
      </c>
      <c r="J3764">
        <v>5</v>
      </c>
      <c r="K3764">
        <v>2</v>
      </c>
      <c r="L3764">
        <v>10</v>
      </c>
      <c r="M3764" t="s">
        <v>5071</v>
      </c>
      <c r="N3764" t="s">
        <v>5071</v>
      </c>
      <c r="O3764">
        <v>1</v>
      </c>
      <c r="P3764">
        <v>0</v>
      </c>
    </row>
    <row r="3765" spans="1:16" x14ac:dyDescent="0.3">
      <c r="A3765" t="s">
        <v>2964</v>
      </c>
      <c r="B3765" s="1">
        <v>46091.806944444441</v>
      </c>
      <c r="C3765" t="s">
        <v>7</v>
      </c>
      <c r="D3765" t="s">
        <v>22</v>
      </c>
      <c r="E3765" t="s">
        <v>19</v>
      </c>
      <c r="F3765" t="s">
        <v>20</v>
      </c>
      <c r="G3765">
        <v>0.80694444444444446</v>
      </c>
      <c r="H3765" s="1">
        <v>46091</v>
      </c>
      <c r="I3765">
        <v>3</v>
      </c>
      <c r="J3765">
        <v>3</v>
      </c>
      <c r="K3765">
        <v>2</v>
      </c>
      <c r="L3765">
        <v>6</v>
      </c>
      <c r="M3765" t="s">
        <v>5071</v>
      </c>
      <c r="N3765" t="s">
        <v>5071</v>
      </c>
      <c r="O3765">
        <v>1</v>
      </c>
      <c r="P3765">
        <v>0</v>
      </c>
    </row>
    <row r="3766" spans="1:16" x14ac:dyDescent="0.3">
      <c r="A3766" t="s">
        <v>691</v>
      </c>
      <c r="B3766" s="1">
        <v>46091.813888888886</v>
      </c>
      <c r="C3766" t="s">
        <v>35</v>
      </c>
      <c r="D3766" t="s">
        <v>22</v>
      </c>
      <c r="E3766" t="s">
        <v>9</v>
      </c>
      <c r="F3766" t="s">
        <v>33</v>
      </c>
      <c r="G3766">
        <v>0.81388888888888888</v>
      </c>
      <c r="H3766" s="1">
        <v>46091</v>
      </c>
      <c r="I3766">
        <v>3</v>
      </c>
      <c r="J3766">
        <v>1</v>
      </c>
      <c r="K3766">
        <v>4</v>
      </c>
      <c r="L3766">
        <v>4</v>
      </c>
      <c r="M3766" t="s">
        <v>5069</v>
      </c>
      <c r="N3766" t="s">
        <v>5069</v>
      </c>
      <c r="O3766">
        <v>1</v>
      </c>
      <c r="P3766">
        <v>1</v>
      </c>
    </row>
    <row r="3767" spans="1:16" x14ac:dyDescent="0.3">
      <c r="A3767" t="s">
        <v>3491</v>
      </c>
      <c r="B3767" s="1">
        <v>46091.821527777778</v>
      </c>
      <c r="C3767" t="s">
        <v>7</v>
      </c>
      <c r="D3767" t="s">
        <v>15</v>
      </c>
      <c r="E3767" t="s">
        <v>19</v>
      </c>
      <c r="F3767" t="s">
        <v>10</v>
      </c>
      <c r="G3767">
        <v>0.82152777777777775</v>
      </c>
      <c r="H3767" s="1">
        <v>46091</v>
      </c>
      <c r="I3767">
        <v>3</v>
      </c>
      <c r="J3767">
        <v>3</v>
      </c>
      <c r="K3767">
        <v>2</v>
      </c>
      <c r="L3767">
        <v>6</v>
      </c>
      <c r="M3767" t="s">
        <v>5071</v>
      </c>
      <c r="N3767" t="s">
        <v>5071</v>
      </c>
      <c r="O3767">
        <v>1</v>
      </c>
      <c r="P3767">
        <v>0</v>
      </c>
    </row>
    <row r="3768" spans="1:16" x14ac:dyDescent="0.3">
      <c r="A3768" t="s">
        <v>1596</v>
      </c>
      <c r="B3768" s="1">
        <v>46091.848611111112</v>
      </c>
      <c r="C3768" t="s">
        <v>7</v>
      </c>
      <c r="D3768" t="s">
        <v>18</v>
      </c>
      <c r="E3768" t="s">
        <v>19</v>
      </c>
      <c r="F3768" t="s">
        <v>20</v>
      </c>
      <c r="G3768">
        <v>0.84861111111111109</v>
      </c>
      <c r="H3768" s="1">
        <v>46091</v>
      </c>
      <c r="I3768">
        <v>3</v>
      </c>
      <c r="J3768">
        <v>3</v>
      </c>
      <c r="K3768">
        <v>2</v>
      </c>
      <c r="L3768">
        <v>6</v>
      </c>
      <c r="M3768" t="s">
        <v>5071</v>
      </c>
      <c r="N3768" t="s">
        <v>5071</v>
      </c>
      <c r="O3768">
        <v>1</v>
      </c>
      <c r="P3768">
        <v>0</v>
      </c>
    </row>
    <row r="3769" spans="1:16" x14ac:dyDescent="0.3">
      <c r="A3769" t="s">
        <v>2192</v>
      </c>
      <c r="B3769" s="1">
        <v>46091.936111111114</v>
      </c>
      <c r="C3769" t="s">
        <v>7</v>
      </c>
      <c r="D3769" t="s">
        <v>18</v>
      </c>
      <c r="E3769" t="s">
        <v>19</v>
      </c>
      <c r="F3769" t="s">
        <v>33</v>
      </c>
      <c r="G3769">
        <v>0.93611111111111112</v>
      </c>
      <c r="H3769" s="1">
        <v>46091</v>
      </c>
      <c r="I3769">
        <v>3</v>
      </c>
      <c r="J3769">
        <v>3</v>
      </c>
      <c r="K3769">
        <v>4</v>
      </c>
      <c r="L3769">
        <v>12</v>
      </c>
      <c r="M3769" t="s">
        <v>5073</v>
      </c>
      <c r="N3769" t="s">
        <v>5073</v>
      </c>
      <c r="O3769">
        <v>1</v>
      </c>
      <c r="P3769">
        <v>1</v>
      </c>
    </row>
    <row r="3770" spans="1:16" x14ac:dyDescent="0.3">
      <c r="A3770" t="s">
        <v>3312</v>
      </c>
      <c r="B3770" s="1">
        <v>46091.94027777778</v>
      </c>
      <c r="C3770" t="s">
        <v>47</v>
      </c>
      <c r="D3770" t="s">
        <v>15</v>
      </c>
      <c r="E3770" t="s">
        <v>9</v>
      </c>
      <c r="F3770" t="s">
        <v>20</v>
      </c>
      <c r="G3770">
        <v>0.94027777777777777</v>
      </c>
      <c r="H3770" s="1">
        <v>46091</v>
      </c>
      <c r="I3770">
        <v>3</v>
      </c>
      <c r="J3770">
        <v>1</v>
      </c>
      <c r="K3770">
        <v>2</v>
      </c>
      <c r="L3770">
        <v>2</v>
      </c>
      <c r="M3770" t="s">
        <v>5069</v>
      </c>
      <c r="N3770" t="s">
        <v>5069</v>
      </c>
      <c r="O3770">
        <v>1</v>
      </c>
      <c r="P3770">
        <v>0</v>
      </c>
    </row>
    <row r="3771" spans="1:16" x14ac:dyDescent="0.3">
      <c r="A3771" t="s">
        <v>877</v>
      </c>
      <c r="B3771" s="1">
        <v>46091.956250000003</v>
      </c>
      <c r="C3771" t="s">
        <v>7</v>
      </c>
      <c r="D3771" t="s">
        <v>22</v>
      </c>
      <c r="E3771" t="s">
        <v>19</v>
      </c>
      <c r="F3771" t="s">
        <v>20</v>
      </c>
      <c r="G3771">
        <v>0.95625000000000004</v>
      </c>
      <c r="H3771" s="1">
        <v>46091</v>
      </c>
      <c r="I3771">
        <v>3</v>
      </c>
      <c r="J3771">
        <v>3</v>
      </c>
      <c r="K3771">
        <v>2</v>
      </c>
      <c r="L3771">
        <v>6</v>
      </c>
      <c r="M3771" t="s">
        <v>5071</v>
      </c>
      <c r="N3771" t="s">
        <v>5071</v>
      </c>
      <c r="O3771">
        <v>1</v>
      </c>
      <c r="P3771">
        <v>0</v>
      </c>
    </row>
    <row r="3772" spans="1:16" x14ac:dyDescent="0.3">
      <c r="A3772" t="s">
        <v>4649</v>
      </c>
      <c r="B3772" s="1">
        <v>46091.96875</v>
      </c>
      <c r="C3772" t="s">
        <v>47</v>
      </c>
      <c r="D3772" t="s">
        <v>15</v>
      </c>
      <c r="E3772" t="s">
        <v>31</v>
      </c>
      <c r="F3772" t="s">
        <v>10</v>
      </c>
      <c r="G3772">
        <v>0.96875</v>
      </c>
      <c r="H3772" s="1">
        <v>46091</v>
      </c>
      <c r="I3772">
        <v>3</v>
      </c>
      <c r="J3772">
        <v>1</v>
      </c>
      <c r="K3772">
        <v>2</v>
      </c>
      <c r="L3772">
        <v>2</v>
      </c>
      <c r="M3772" t="s">
        <v>5069</v>
      </c>
      <c r="N3772" t="s">
        <v>5069</v>
      </c>
      <c r="O3772">
        <v>1</v>
      </c>
      <c r="P3772">
        <v>0</v>
      </c>
    </row>
    <row r="3773" spans="1:16" x14ac:dyDescent="0.3">
      <c r="A3773" t="s">
        <v>2231</v>
      </c>
      <c r="B3773" s="1">
        <v>46091.999305555553</v>
      </c>
      <c r="C3773" t="s">
        <v>26</v>
      </c>
      <c r="D3773" t="s">
        <v>18</v>
      </c>
      <c r="E3773" t="s">
        <v>31</v>
      </c>
      <c r="F3773" t="s">
        <v>33</v>
      </c>
      <c r="G3773">
        <v>0.99930555555555556</v>
      </c>
      <c r="H3773" s="1">
        <v>46091</v>
      </c>
      <c r="I3773">
        <v>3</v>
      </c>
      <c r="J3773">
        <v>3</v>
      </c>
      <c r="K3773">
        <v>4</v>
      </c>
      <c r="L3773">
        <v>12</v>
      </c>
      <c r="M3773" t="s">
        <v>5073</v>
      </c>
      <c r="N3773" t="s">
        <v>5073</v>
      </c>
      <c r="O3773">
        <v>1</v>
      </c>
      <c r="P3773">
        <v>1</v>
      </c>
    </row>
    <row r="3774" spans="1:16" x14ac:dyDescent="0.3">
      <c r="A3774" t="s">
        <v>1967</v>
      </c>
      <c r="B3774" s="1">
        <v>46092.000694444447</v>
      </c>
      <c r="C3774" t="s">
        <v>7</v>
      </c>
      <c r="D3774" t="s">
        <v>8</v>
      </c>
      <c r="E3774" t="s">
        <v>19</v>
      </c>
      <c r="F3774" t="s">
        <v>20</v>
      </c>
      <c r="G3774">
        <v>6.9444444444444447E-4</v>
      </c>
      <c r="H3774" s="1">
        <v>46092</v>
      </c>
      <c r="I3774">
        <v>3</v>
      </c>
      <c r="J3774">
        <v>3</v>
      </c>
      <c r="K3774">
        <v>2</v>
      </c>
      <c r="L3774">
        <v>6</v>
      </c>
      <c r="M3774" t="s">
        <v>5071</v>
      </c>
      <c r="N3774" t="s">
        <v>5071</v>
      </c>
      <c r="O3774">
        <v>1</v>
      </c>
      <c r="P3774">
        <v>0</v>
      </c>
    </row>
    <row r="3775" spans="1:16" x14ac:dyDescent="0.3">
      <c r="A3775" t="s">
        <v>1845</v>
      </c>
      <c r="B3775" s="1">
        <v>46092.006249999999</v>
      </c>
      <c r="C3775" t="s">
        <v>7</v>
      </c>
      <c r="D3775" t="s">
        <v>18</v>
      </c>
      <c r="E3775" t="s">
        <v>19</v>
      </c>
      <c r="F3775" t="s">
        <v>13</v>
      </c>
      <c r="G3775">
        <v>6.2500000000000003E-3</v>
      </c>
      <c r="H3775" s="1">
        <v>46092</v>
      </c>
      <c r="I3775">
        <v>3</v>
      </c>
      <c r="J3775">
        <v>3</v>
      </c>
      <c r="K3775">
        <v>1</v>
      </c>
      <c r="L3775">
        <v>3</v>
      </c>
      <c r="M3775" t="s">
        <v>5069</v>
      </c>
      <c r="N3775" t="s">
        <v>5069</v>
      </c>
      <c r="O3775">
        <v>1</v>
      </c>
      <c r="P3775">
        <v>0</v>
      </c>
    </row>
    <row r="3776" spans="1:16" x14ac:dyDescent="0.3">
      <c r="A3776" t="s">
        <v>471</v>
      </c>
      <c r="B3776" s="1">
        <v>46092.050694444442</v>
      </c>
      <c r="C3776" t="s">
        <v>7</v>
      </c>
      <c r="D3776" t="s">
        <v>18</v>
      </c>
      <c r="E3776" t="s">
        <v>19</v>
      </c>
      <c r="F3776" t="s">
        <v>20</v>
      </c>
      <c r="G3776">
        <v>5.0694444444444445E-2</v>
      </c>
      <c r="H3776" s="1">
        <v>46092</v>
      </c>
      <c r="I3776">
        <v>3</v>
      </c>
      <c r="J3776">
        <v>3</v>
      </c>
      <c r="K3776">
        <v>2</v>
      </c>
      <c r="L3776">
        <v>6</v>
      </c>
      <c r="M3776" t="s">
        <v>5071</v>
      </c>
      <c r="N3776" t="s">
        <v>5071</v>
      </c>
      <c r="O3776">
        <v>1</v>
      </c>
      <c r="P3776">
        <v>0</v>
      </c>
    </row>
    <row r="3777" spans="1:16" x14ac:dyDescent="0.3">
      <c r="A3777" t="s">
        <v>4325</v>
      </c>
      <c r="B3777" s="1">
        <v>46092.065972222219</v>
      </c>
      <c r="C3777" t="s">
        <v>35</v>
      </c>
      <c r="D3777" t="s">
        <v>22</v>
      </c>
      <c r="E3777" t="s">
        <v>9</v>
      </c>
      <c r="F3777" t="s">
        <v>33</v>
      </c>
      <c r="G3777">
        <v>6.5972222222222224E-2</v>
      </c>
      <c r="H3777" s="1">
        <v>46092</v>
      </c>
      <c r="I3777">
        <v>3</v>
      </c>
      <c r="J3777">
        <v>1</v>
      </c>
      <c r="K3777">
        <v>4</v>
      </c>
      <c r="L3777">
        <v>4</v>
      </c>
      <c r="M3777" t="s">
        <v>5069</v>
      </c>
      <c r="N3777" t="s">
        <v>5069</v>
      </c>
      <c r="O3777">
        <v>1</v>
      </c>
      <c r="P3777">
        <v>1</v>
      </c>
    </row>
    <row r="3778" spans="1:16" x14ac:dyDescent="0.3">
      <c r="A3778" t="s">
        <v>3298</v>
      </c>
      <c r="B3778" s="1">
        <v>46092.072916666664</v>
      </c>
      <c r="C3778" t="s">
        <v>7</v>
      </c>
      <c r="D3778" t="s">
        <v>18</v>
      </c>
      <c r="E3778" t="s">
        <v>19</v>
      </c>
      <c r="F3778" t="s">
        <v>13</v>
      </c>
      <c r="G3778">
        <v>7.2916666666666671E-2</v>
      </c>
      <c r="H3778" s="1">
        <v>46092</v>
      </c>
      <c r="I3778">
        <v>3</v>
      </c>
      <c r="J3778">
        <v>3</v>
      </c>
      <c r="K3778">
        <v>1</v>
      </c>
      <c r="L3778">
        <v>3</v>
      </c>
      <c r="M3778" t="s">
        <v>5069</v>
      </c>
      <c r="N3778" t="s">
        <v>5069</v>
      </c>
      <c r="O3778">
        <v>1</v>
      </c>
      <c r="P3778">
        <v>0</v>
      </c>
    </row>
    <row r="3779" spans="1:16" x14ac:dyDescent="0.3">
      <c r="A3779" t="s">
        <v>4700</v>
      </c>
      <c r="B3779" s="1">
        <v>46092.084027777775</v>
      </c>
      <c r="C3779" t="s">
        <v>26</v>
      </c>
      <c r="D3779" t="s">
        <v>8</v>
      </c>
      <c r="E3779" t="s">
        <v>9</v>
      </c>
      <c r="F3779" t="s">
        <v>20</v>
      </c>
      <c r="G3779">
        <v>8.4027777777777785E-2</v>
      </c>
      <c r="H3779" s="1">
        <v>46092</v>
      </c>
      <c r="I3779">
        <v>3</v>
      </c>
      <c r="J3779">
        <v>3</v>
      </c>
      <c r="K3779">
        <v>2</v>
      </c>
      <c r="L3779">
        <v>6</v>
      </c>
      <c r="M3779" t="s">
        <v>5071</v>
      </c>
      <c r="N3779" t="s">
        <v>5071</v>
      </c>
      <c r="O3779">
        <v>1</v>
      </c>
      <c r="P3779">
        <v>0</v>
      </c>
    </row>
    <row r="3780" spans="1:16" x14ac:dyDescent="0.3">
      <c r="A3780" t="s">
        <v>3650</v>
      </c>
      <c r="B3780" s="1">
        <v>46092.094444444447</v>
      </c>
      <c r="C3780" t="s">
        <v>12</v>
      </c>
      <c r="D3780" t="s">
        <v>18</v>
      </c>
      <c r="E3780" t="s">
        <v>9</v>
      </c>
      <c r="F3780" t="s">
        <v>10</v>
      </c>
      <c r="G3780">
        <v>9.4444444444444442E-2</v>
      </c>
      <c r="H3780" s="1">
        <v>46092</v>
      </c>
      <c r="I3780">
        <v>3</v>
      </c>
      <c r="J3780">
        <v>1</v>
      </c>
      <c r="K3780">
        <v>2</v>
      </c>
      <c r="L3780">
        <v>2</v>
      </c>
      <c r="M3780" t="s">
        <v>5069</v>
      </c>
      <c r="N3780" t="s">
        <v>5069</v>
      </c>
      <c r="O3780">
        <v>1</v>
      </c>
      <c r="P3780">
        <v>0</v>
      </c>
    </row>
    <row r="3781" spans="1:16" x14ac:dyDescent="0.3">
      <c r="A3781" t="s">
        <v>4090</v>
      </c>
      <c r="B3781" s="1">
        <v>46092.118750000001</v>
      </c>
      <c r="C3781" t="s">
        <v>40</v>
      </c>
      <c r="D3781" t="s">
        <v>8</v>
      </c>
      <c r="E3781" t="s">
        <v>16</v>
      </c>
      <c r="F3781" t="s">
        <v>33</v>
      </c>
      <c r="G3781">
        <v>0.11874999999999999</v>
      </c>
      <c r="H3781" s="1">
        <v>46092</v>
      </c>
      <c r="I3781">
        <v>3</v>
      </c>
      <c r="J3781">
        <v>5</v>
      </c>
      <c r="K3781">
        <v>4</v>
      </c>
      <c r="L3781">
        <v>20</v>
      </c>
      <c r="M3781" t="s">
        <v>5075</v>
      </c>
      <c r="N3781" t="s">
        <v>5076</v>
      </c>
      <c r="O3781">
        <v>1</v>
      </c>
      <c r="P3781">
        <v>1</v>
      </c>
    </row>
    <row r="3782" spans="1:16" x14ac:dyDescent="0.3">
      <c r="A3782" t="s">
        <v>1333</v>
      </c>
      <c r="B3782" s="1">
        <v>46092.132638888892</v>
      </c>
      <c r="C3782" t="s">
        <v>12</v>
      </c>
      <c r="D3782" t="s">
        <v>15</v>
      </c>
      <c r="E3782" t="s">
        <v>9</v>
      </c>
      <c r="F3782" t="s">
        <v>33</v>
      </c>
      <c r="G3782">
        <v>0.13263888888888889</v>
      </c>
      <c r="H3782" s="1">
        <v>46092</v>
      </c>
      <c r="I3782">
        <v>3</v>
      </c>
      <c r="J3782">
        <v>1</v>
      </c>
      <c r="K3782">
        <v>4</v>
      </c>
      <c r="L3782">
        <v>4</v>
      </c>
      <c r="M3782" t="s">
        <v>5069</v>
      </c>
      <c r="N3782" t="s">
        <v>5069</v>
      </c>
      <c r="O3782">
        <v>1</v>
      </c>
      <c r="P3782">
        <v>1</v>
      </c>
    </row>
    <row r="3783" spans="1:16" x14ac:dyDescent="0.3">
      <c r="A3783" t="s">
        <v>408</v>
      </c>
      <c r="B3783" s="1">
        <v>46092.149305555555</v>
      </c>
      <c r="C3783" t="s">
        <v>7</v>
      </c>
      <c r="D3783" t="s">
        <v>15</v>
      </c>
      <c r="E3783" t="s">
        <v>9</v>
      </c>
      <c r="F3783" t="s">
        <v>10</v>
      </c>
      <c r="G3783">
        <v>0.14930555555555555</v>
      </c>
      <c r="H3783" s="1">
        <v>46092</v>
      </c>
      <c r="I3783">
        <v>3</v>
      </c>
      <c r="J3783">
        <v>3</v>
      </c>
      <c r="K3783">
        <v>2</v>
      </c>
      <c r="L3783">
        <v>6</v>
      </c>
      <c r="M3783" t="s">
        <v>5071</v>
      </c>
      <c r="N3783" t="s">
        <v>5071</v>
      </c>
      <c r="O3783">
        <v>1</v>
      </c>
      <c r="P3783">
        <v>0</v>
      </c>
    </row>
    <row r="3784" spans="1:16" x14ac:dyDescent="0.3">
      <c r="A3784" t="s">
        <v>4086</v>
      </c>
      <c r="B3784" s="1">
        <v>46092.15347222222</v>
      </c>
      <c r="C3784" t="s">
        <v>35</v>
      </c>
      <c r="D3784" t="s">
        <v>22</v>
      </c>
      <c r="E3784" t="s">
        <v>31</v>
      </c>
      <c r="F3784" t="s">
        <v>20</v>
      </c>
      <c r="G3784">
        <v>0.15347222222222223</v>
      </c>
      <c r="H3784" s="1">
        <v>46092</v>
      </c>
      <c r="I3784">
        <v>3</v>
      </c>
      <c r="J3784">
        <v>1</v>
      </c>
      <c r="K3784">
        <v>2</v>
      </c>
      <c r="L3784">
        <v>2</v>
      </c>
      <c r="M3784" t="s">
        <v>5069</v>
      </c>
      <c r="N3784" t="s">
        <v>5069</v>
      </c>
      <c r="O3784">
        <v>1</v>
      </c>
      <c r="P3784">
        <v>0</v>
      </c>
    </row>
    <row r="3785" spans="1:16" x14ac:dyDescent="0.3">
      <c r="A3785" t="s">
        <v>331</v>
      </c>
      <c r="B3785" s="1">
        <v>46092.163888888892</v>
      </c>
      <c r="C3785" t="s">
        <v>7</v>
      </c>
      <c r="D3785" t="s">
        <v>22</v>
      </c>
      <c r="E3785" t="s">
        <v>19</v>
      </c>
      <c r="F3785" t="s">
        <v>53</v>
      </c>
      <c r="G3785">
        <v>0.16388888888888889</v>
      </c>
      <c r="H3785" s="1">
        <v>46092</v>
      </c>
      <c r="I3785">
        <v>3</v>
      </c>
      <c r="J3785">
        <v>3</v>
      </c>
      <c r="K3785">
        <v>5</v>
      </c>
      <c r="L3785">
        <v>15</v>
      </c>
      <c r="M3785" t="s">
        <v>5073</v>
      </c>
      <c r="N3785" t="s">
        <v>5073</v>
      </c>
      <c r="O3785">
        <v>1</v>
      </c>
      <c r="P3785">
        <v>1</v>
      </c>
    </row>
    <row r="3786" spans="1:16" x14ac:dyDescent="0.3">
      <c r="A3786" t="s">
        <v>2002</v>
      </c>
      <c r="B3786" s="1">
        <v>46092.167361111111</v>
      </c>
      <c r="C3786" t="s">
        <v>7</v>
      </c>
      <c r="D3786" t="s">
        <v>15</v>
      </c>
      <c r="E3786" t="s">
        <v>19</v>
      </c>
      <c r="F3786" t="s">
        <v>13</v>
      </c>
      <c r="G3786">
        <v>0.1673611111111111</v>
      </c>
      <c r="H3786" s="1">
        <v>46092</v>
      </c>
      <c r="I3786">
        <v>3</v>
      </c>
      <c r="J3786">
        <v>3</v>
      </c>
      <c r="K3786">
        <v>1</v>
      </c>
      <c r="L3786">
        <v>3</v>
      </c>
      <c r="M3786" t="s">
        <v>5069</v>
      </c>
      <c r="N3786" t="s">
        <v>5069</v>
      </c>
      <c r="O3786">
        <v>1</v>
      </c>
      <c r="P3786">
        <v>0</v>
      </c>
    </row>
    <row r="3787" spans="1:16" x14ac:dyDescent="0.3">
      <c r="A3787" t="s">
        <v>3185</v>
      </c>
      <c r="B3787" s="1">
        <v>46092.194444444445</v>
      </c>
      <c r="C3787" t="s">
        <v>12</v>
      </c>
      <c r="D3787" t="s">
        <v>15</v>
      </c>
      <c r="E3787" t="s">
        <v>19</v>
      </c>
      <c r="F3787" t="s">
        <v>33</v>
      </c>
      <c r="G3787">
        <v>0.19444444444444445</v>
      </c>
      <c r="H3787" s="1">
        <v>46092</v>
      </c>
      <c r="I3787">
        <v>3</v>
      </c>
      <c r="J3787">
        <v>1</v>
      </c>
      <c r="K3787">
        <v>4</v>
      </c>
      <c r="L3787">
        <v>4</v>
      </c>
      <c r="M3787" t="s">
        <v>5069</v>
      </c>
      <c r="N3787" t="s">
        <v>5069</v>
      </c>
      <c r="O3787">
        <v>1</v>
      </c>
      <c r="P3787">
        <v>1</v>
      </c>
    </row>
    <row r="3788" spans="1:16" x14ac:dyDescent="0.3">
      <c r="A3788" t="s">
        <v>3889</v>
      </c>
      <c r="B3788" s="1">
        <v>46092.220138888886</v>
      </c>
      <c r="C3788" t="s">
        <v>47</v>
      </c>
      <c r="D3788" t="s">
        <v>18</v>
      </c>
      <c r="E3788" t="s">
        <v>9</v>
      </c>
      <c r="F3788" t="s">
        <v>10</v>
      </c>
      <c r="G3788">
        <v>0.22013888888888888</v>
      </c>
      <c r="H3788" s="1">
        <v>46092</v>
      </c>
      <c r="I3788">
        <v>3</v>
      </c>
      <c r="J3788">
        <v>1</v>
      </c>
      <c r="K3788">
        <v>2</v>
      </c>
      <c r="L3788">
        <v>2</v>
      </c>
      <c r="M3788" t="s">
        <v>5069</v>
      </c>
      <c r="N3788" t="s">
        <v>5069</v>
      </c>
      <c r="O3788">
        <v>1</v>
      </c>
      <c r="P3788">
        <v>0</v>
      </c>
    </row>
    <row r="3789" spans="1:16" x14ac:dyDescent="0.3">
      <c r="A3789" t="s">
        <v>4424</v>
      </c>
      <c r="B3789" s="1">
        <v>46092.222222222219</v>
      </c>
      <c r="C3789" t="s">
        <v>40</v>
      </c>
      <c r="D3789" t="s">
        <v>15</v>
      </c>
      <c r="E3789" t="s">
        <v>16</v>
      </c>
      <c r="F3789" t="s">
        <v>20</v>
      </c>
      <c r="G3789">
        <v>0.22222222222222221</v>
      </c>
      <c r="H3789" s="1">
        <v>46092</v>
      </c>
      <c r="I3789">
        <v>3</v>
      </c>
      <c r="J3789">
        <v>5</v>
      </c>
      <c r="K3789">
        <v>2</v>
      </c>
      <c r="L3789">
        <v>10</v>
      </c>
      <c r="M3789" t="s">
        <v>5071</v>
      </c>
      <c r="N3789" t="s">
        <v>5071</v>
      </c>
      <c r="O3789">
        <v>1</v>
      </c>
      <c r="P3789">
        <v>0</v>
      </c>
    </row>
    <row r="3790" spans="1:16" x14ac:dyDescent="0.3">
      <c r="A3790" t="s">
        <v>1866</v>
      </c>
      <c r="B3790" s="1">
        <v>46092.234722222223</v>
      </c>
      <c r="C3790" t="s">
        <v>7</v>
      </c>
      <c r="D3790" t="s">
        <v>15</v>
      </c>
      <c r="E3790" t="s">
        <v>19</v>
      </c>
      <c r="F3790" t="s">
        <v>10</v>
      </c>
      <c r="G3790">
        <v>0.23472222222222222</v>
      </c>
      <c r="H3790" s="1">
        <v>46092</v>
      </c>
      <c r="I3790">
        <v>3</v>
      </c>
      <c r="J3790">
        <v>3</v>
      </c>
      <c r="K3790">
        <v>2</v>
      </c>
      <c r="L3790">
        <v>6</v>
      </c>
      <c r="M3790" t="s">
        <v>5071</v>
      </c>
      <c r="N3790" t="s">
        <v>5071</v>
      </c>
      <c r="O3790">
        <v>1</v>
      </c>
      <c r="P3790">
        <v>0</v>
      </c>
    </row>
    <row r="3791" spans="1:16" x14ac:dyDescent="0.3">
      <c r="A3791" t="s">
        <v>760</v>
      </c>
      <c r="B3791" s="1">
        <v>46092.261805555558</v>
      </c>
      <c r="C3791" t="s">
        <v>47</v>
      </c>
      <c r="D3791" t="s">
        <v>22</v>
      </c>
      <c r="E3791" t="s">
        <v>19</v>
      </c>
      <c r="F3791" t="s">
        <v>10</v>
      </c>
      <c r="G3791">
        <v>0.26180555555555557</v>
      </c>
      <c r="H3791" s="1">
        <v>46092</v>
      </c>
      <c r="I3791">
        <v>3</v>
      </c>
      <c r="J3791">
        <v>1</v>
      </c>
      <c r="K3791">
        <v>2</v>
      </c>
      <c r="L3791">
        <v>2</v>
      </c>
      <c r="M3791" t="s">
        <v>5069</v>
      </c>
      <c r="N3791" t="s">
        <v>5069</v>
      </c>
      <c r="O3791">
        <v>1</v>
      </c>
      <c r="P3791">
        <v>0</v>
      </c>
    </row>
    <row r="3792" spans="1:16" x14ac:dyDescent="0.3">
      <c r="A3792" t="s">
        <v>818</v>
      </c>
      <c r="B3792" s="1">
        <v>46092.28125</v>
      </c>
      <c r="C3792" t="s">
        <v>12</v>
      </c>
      <c r="D3792" t="s">
        <v>15</v>
      </c>
      <c r="E3792" t="s">
        <v>31</v>
      </c>
      <c r="F3792" t="s">
        <v>13</v>
      </c>
      <c r="G3792">
        <v>0.28125</v>
      </c>
      <c r="H3792" s="1">
        <v>46092</v>
      </c>
      <c r="I3792">
        <v>3</v>
      </c>
      <c r="J3792">
        <v>1</v>
      </c>
      <c r="K3792">
        <v>1</v>
      </c>
      <c r="L3792">
        <v>1</v>
      </c>
      <c r="M3792" t="s">
        <v>5069</v>
      </c>
      <c r="N3792" t="s">
        <v>5069</v>
      </c>
      <c r="O3792">
        <v>1</v>
      </c>
      <c r="P3792">
        <v>0</v>
      </c>
    </row>
    <row r="3793" spans="1:16" x14ac:dyDescent="0.3">
      <c r="A3793" t="s">
        <v>4258</v>
      </c>
      <c r="B3793" s="1">
        <v>46092.3</v>
      </c>
      <c r="C3793" t="s">
        <v>47</v>
      </c>
      <c r="D3793" t="s">
        <v>8</v>
      </c>
      <c r="E3793" t="s">
        <v>16</v>
      </c>
      <c r="F3793" t="s">
        <v>20</v>
      </c>
      <c r="G3793">
        <v>0.3</v>
      </c>
      <c r="H3793" s="1">
        <v>46092</v>
      </c>
      <c r="I3793">
        <v>3</v>
      </c>
      <c r="J3793">
        <v>1</v>
      </c>
      <c r="K3793">
        <v>2</v>
      </c>
      <c r="L3793">
        <v>2</v>
      </c>
      <c r="M3793" t="s">
        <v>5069</v>
      </c>
      <c r="N3793" t="s">
        <v>5069</v>
      </c>
      <c r="O3793">
        <v>1</v>
      </c>
      <c r="P3793">
        <v>0</v>
      </c>
    </row>
    <row r="3794" spans="1:16" x14ac:dyDescent="0.3">
      <c r="A3794" t="s">
        <v>4499</v>
      </c>
      <c r="B3794" s="1">
        <v>46092.318749999999</v>
      </c>
      <c r="C3794" t="s">
        <v>47</v>
      </c>
      <c r="D3794" t="s">
        <v>22</v>
      </c>
      <c r="E3794" t="s">
        <v>9</v>
      </c>
      <c r="F3794" t="s">
        <v>20</v>
      </c>
      <c r="G3794">
        <v>0.31874999999999998</v>
      </c>
      <c r="H3794" s="1">
        <v>46092</v>
      </c>
      <c r="I3794">
        <v>3</v>
      </c>
      <c r="J3794">
        <v>1</v>
      </c>
      <c r="K3794">
        <v>2</v>
      </c>
      <c r="L3794">
        <v>2</v>
      </c>
      <c r="M3794" t="s">
        <v>5069</v>
      </c>
      <c r="N3794" t="s">
        <v>5069</v>
      </c>
      <c r="O3794">
        <v>1</v>
      </c>
      <c r="P3794">
        <v>0</v>
      </c>
    </row>
    <row r="3795" spans="1:16" x14ac:dyDescent="0.3">
      <c r="A3795" t="s">
        <v>1109</v>
      </c>
      <c r="B3795" s="1">
        <v>46092.334027777775</v>
      </c>
      <c r="C3795" t="s">
        <v>7</v>
      </c>
      <c r="D3795" t="s">
        <v>18</v>
      </c>
      <c r="E3795" t="s">
        <v>19</v>
      </c>
      <c r="F3795" t="s">
        <v>20</v>
      </c>
      <c r="G3795">
        <v>0.33402777777777776</v>
      </c>
      <c r="H3795" s="1">
        <v>46092</v>
      </c>
      <c r="I3795">
        <v>3</v>
      </c>
      <c r="J3795">
        <v>3</v>
      </c>
      <c r="K3795">
        <v>2</v>
      </c>
      <c r="L3795">
        <v>6</v>
      </c>
      <c r="M3795" t="s">
        <v>5071</v>
      </c>
      <c r="N3795" t="s">
        <v>5071</v>
      </c>
      <c r="O3795">
        <v>1</v>
      </c>
      <c r="P3795">
        <v>0</v>
      </c>
    </row>
    <row r="3796" spans="1:16" x14ac:dyDescent="0.3">
      <c r="A3796" t="s">
        <v>667</v>
      </c>
      <c r="B3796" s="1">
        <v>46092.334722222222</v>
      </c>
      <c r="C3796" t="s">
        <v>7</v>
      </c>
      <c r="D3796" t="s">
        <v>22</v>
      </c>
      <c r="E3796" t="s">
        <v>19</v>
      </c>
      <c r="F3796" t="s">
        <v>10</v>
      </c>
      <c r="G3796">
        <v>0.3347222222222222</v>
      </c>
      <c r="H3796" s="1">
        <v>46092</v>
      </c>
      <c r="I3796">
        <v>3</v>
      </c>
      <c r="J3796">
        <v>3</v>
      </c>
      <c r="K3796">
        <v>2</v>
      </c>
      <c r="L3796">
        <v>6</v>
      </c>
      <c r="M3796" t="s">
        <v>5071</v>
      </c>
      <c r="N3796" t="s">
        <v>5071</v>
      </c>
      <c r="O3796">
        <v>1</v>
      </c>
      <c r="P3796">
        <v>0</v>
      </c>
    </row>
    <row r="3797" spans="1:16" x14ac:dyDescent="0.3">
      <c r="A3797" t="s">
        <v>3675</v>
      </c>
      <c r="B3797" s="1">
        <v>46092.335416666669</v>
      </c>
      <c r="C3797" t="s">
        <v>47</v>
      </c>
      <c r="D3797" t="s">
        <v>18</v>
      </c>
      <c r="E3797" t="s">
        <v>31</v>
      </c>
      <c r="F3797" t="s">
        <v>13</v>
      </c>
      <c r="G3797">
        <v>0.33541666666666664</v>
      </c>
      <c r="H3797" s="1">
        <v>46092</v>
      </c>
      <c r="I3797">
        <v>3</v>
      </c>
      <c r="J3797">
        <v>1</v>
      </c>
      <c r="K3797">
        <v>1</v>
      </c>
      <c r="L3797">
        <v>1</v>
      </c>
      <c r="M3797" t="s">
        <v>5069</v>
      </c>
      <c r="N3797" t="s">
        <v>5069</v>
      </c>
      <c r="O3797">
        <v>1</v>
      </c>
      <c r="P3797">
        <v>0</v>
      </c>
    </row>
    <row r="3798" spans="1:16" x14ac:dyDescent="0.3">
      <c r="A3798" t="s">
        <v>4702</v>
      </c>
      <c r="B3798" s="1">
        <v>46092.36041666667</v>
      </c>
      <c r="C3798" t="s">
        <v>7</v>
      </c>
      <c r="D3798" t="s">
        <v>15</v>
      </c>
      <c r="E3798" t="s">
        <v>19</v>
      </c>
      <c r="F3798" t="s">
        <v>20</v>
      </c>
      <c r="G3798">
        <v>0.36041666666666666</v>
      </c>
      <c r="H3798" s="1">
        <v>46092</v>
      </c>
      <c r="I3798">
        <v>3</v>
      </c>
      <c r="J3798">
        <v>3</v>
      </c>
      <c r="K3798">
        <v>2</v>
      </c>
      <c r="L3798">
        <v>6</v>
      </c>
      <c r="M3798" t="s">
        <v>5071</v>
      </c>
      <c r="N3798" t="s">
        <v>5071</v>
      </c>
      <c r="O3798">
        <v>1</v>
      </c>
      <c r="P3798">
        <v>0</v>
      </c>
    </row>
    <row r="3799" spans="1:16" x14ac:dyDescent="0.3">
      <c r="A3799" t="s">
        <v>1756</v>
      </c>
      <c r="B3799" s="1">
        <v>46092.368055555555</v>
      </c>
      <c r="C3799" t="s">
        <v>47</v>
      </c>
      <c r="D3799" t="s">
        <v>18</v>
      </c>
      <c r="E3799" t="s">
        <v>9</v>
      </c>
      <c r="F3799" t="s">
        <v>10</v>
      </c>
      <c r="G3799">
        <v>0.36805555555555558</v>
      </c>
      <c r="H3799" s="1">
        <v>46092</v>
      </c>
      <c r="I3799">
        <v>3</v>
      </c>
      <c r="J3799">
        <v>1</v>
      </c>
      <c r="K3799">
        <v>2</v>
      </c>
      <c r="L3799">
        <v>2</v>
      </c>
      <c r="M3799" t="s">
        <v>5069</v>
      </c>
      <c r="N3799" t="s">
        <v>5069</v>
      </c>
      <c r="O3799">
        <v>1</v>
      </c>
      <c r="P3799">
        <v>0</v>
      </c>
    </row>
    <row r="3800" spans="1:16" x14ac:dyDescent="0.3">
      <c r="A3800" t="s">
        <v>3813</v>
      </c>
      <c r="B3800" s="1">
        <v>46092.371527777781</v>
      </c>
      <c r="C3800" t="s">
        <v>35</v>
      </c>
      <c r="D3800" t="s">
        <v>15</v>
      </c>
      <c r="E3800" t="s">
        <v>19</v>
      </c>
      <c r="F3800" t="s">
        <v>33</v>
      </c>
      <c r="G3800">
        <v>0.37152777777777779</v>
      </c>
      <c r="H3800" s="1">
        <v>46092</v>
      </c>
      <c r="I3800">
        <v>3</v>
      </c>
      <c r="J3800">
        <v>1</v>
      </c>
      <c r="K3800">
        <v>4</v>
      </c>
      <c r="L3800">
        <v>4</v>
      </c>
      <c r="M3800" t="s">
        <v>5069</v>
      </c>
      <c r="N3800" t="s">
        <v>5069</v>
      </c>
      <c r="O3800">
        <v>1</v>
      </c>
      <c r="P3800">
        <v>1</v>
      </c>
    </row>
    <row r="3801" spans="1:16" x14ac:dyDescent="0.3">
      <c r="A3801" t="s">
        <v>405</v>
      </c>
      <c r="B3801" s="1">
        <v>46092.387499999997</v>
      </c>
      <c r="C3801" t="s">
        <v>35</v>
      </c>
      <c r="D3801" t="s">
        <v>15</v>
      </c>
      <c r="E3801" t="s">
        <v>9</v>
      </c>
      <c r="F3801" t="s">
        <v>33</v>
      </c>
      <c r="G3801">
        <v>0.38750000000000001</v>
      </c>
      <c r="H3801" s="1">
        <v>46092</v>
      </c>
      <c r="I3801">
        <v>3</v>
      </c>
      <c r="J3801">
        <v>1</v>
      </c>
      <c r="K3801">
        <v>4</v>
      </c>
      <c r="L3801">
        <v>4</v>
      </c>
      <c r="M3801" t="s">
        <v>5069</v>
      </c>
      <c r="N3801" t="s">
        <v>5069</v>
      </c>
      <c r="O3801">
        <v>1</v>
      </c>
      <c r="P3801">
        <v>1</v>
      </c>
    </row>
    <row r="3802" spans="1:16" x14ac:dyDescent="0.3">
      <c r="A3802" t="s">
        <v>1517</v>
      </c>
      <c r="B3802" s="1">
        <v>46092.421527777777</v>
      </c>
      <c r="C3802" t="s">
        <v>7</v>
      </c>
      <c r="D3802" t="s">
        <v>22</v>
      </c>
      <c r="E3802" t="s">
        <v>16</v>
      </c>
      <c r="F3802" t="s">
        <v>20</v>
      </c>
      <c r="G3802">
        <v>0.42152777777777778</v>
      </c>
      <c r="H3802" s="1">
        <v>46092</v>
      </c>
      <c r="I3802">
        <v>3</v>
      </c>
      <c r="J3802">
        <v>3</v>
      </c>
      <c r="K3802">
        <v>2</v>
      </c>
      <c r="L3802">
        <v>6</v>
      </c>
      <c r="M3802" t="s">
        <v>5071</v>
      </c>
      <c r="N3802" t="s">
        <v>5071</v>
      </c>
      <c r="O3802">
        <v>1</v>
      </c>
      <c r="P3802">
        <v>0</v>
      </c>
    </row>
    <row r="3803" spans="1:16" x14ac:dyDescent="0.3">
      <c r="A3803" t="s">
        <v>4471</v>
      </c>
      <c r="B3803" s="1">
        <v>46092.43472222222</v>
      </c>
      <c r="C3803" t="s">
        <v>7</v>
      </c>
      <c r="D3803" t="s">
        <v>8</v>
      </c>
      <c r="E3803" t="s">
        <v>19</v>
      </c>
      <c r="F3803" t="s">
        <v>10</v>
      </c>
      <c r="G3803">
        <v>0.43472222222222223</v>
      </c>
      <c r="H3803" s="1">
        <v>46092</v>
      </c>
      <c r="I3803">
        <v>3</v>
      </c>
      <c r="J3803">
        <v>3</v>
      </c>
      <c r="K3803">
        <v>2</v>
      </c>
      <c r="L3803">
        <v>6</v>
      </c>
      <c r="M3803" t="s">
        <v>5071</v>
      </c>
      <c r="N3803" t="s">
        <v>5071</v>
      </c>
      <c r="O3803">
        <v>1</v>
      </c>
      <c r="P3803">
        <v>0</v>
      </c>
    </row>
    <row r="3804" spans="1:16" x14ac:dyDescent="0.3">
      <c r="A3804" t="s">
        <v>573</v>
      </c>
      <c r="B3804" s="1">
        <v>46092.436805555553</v>
      </c>
      <c r="C3804" t="s">
        <v>47</v>
      </c>
      <c r="D3804" t="s">
        <v>15</v>
      </c>
      <c r="E3804" t="s">
        <v>9</v>
      </c>
      <c r="F3804" t="s">
        <v>20</v>
      </c>
      <c r="G3804">
        <v>0.43680555555555556</v>
      </c>
      <c r="H3804" s="1">
        <v>46092</v>
      </c>
      <c r="I3804">
        <v>3</v>
      </c>
      <c r="J3804">
        <v>1</v>
      </c>
      <c r="K3804">
        <v>2</v>
      </c>
      <c r="L3804">
        <v>2</v>
      </c>
      <c r="M3804" t="s">
        <v>5069</v>
      </c>
      <c r="N3804" t="s">
        <v>5069</v>
      </c>
      <c r="O3804">
        <v>1</v>
      </c>
      <c r="P3804">
        <v>0</v>
      </c>
    </row>
    <row r="3805" spans="1:16" x14ac:dyDescent="0.3">
      <c r="A3805" t="s">
        <v>826</v>
      </c>
      <c r="B3805" s="1">
        <v>46092.45208333333</v>
      </c>
      <c r="C3805" t="s">
        <v>40</v>
      </c>
      <c r="D3805" t="s">
        <v>8</v>
      </c>
      <c r="E3805" t="s">
        <v>16</v>
      </c>
      <c r="F3805" t="s">
        <v>10</v>
      </c>
      <c r="G3805">
        <v>0.45208333333333334</v>
      </c>
      <c r="H3805" s="1">
        <v>46092</v>
      </c>
      <c r="I3805">
        <v>3</v>
      </c>
      <c r="J3805">
        <v>5</v>
      </c>
      <c r="K3805">
        <v>2</v>
      </c>
      <c r="L3805">
        <v>10</v>
      </c>
      <c r="M3805" t="s">
        <v>5071</v>
      </c>
      <c r="N3805" t="s">
        <v>5071</v>
      </c>
      <c r="O3805">
        <v>1</v>
      </c>
      <c r="P3805">
        <v>0</v>
      </c>
    </row>
    <row r="3806" spans="1:16" x14ac:dyDescent="0.3">
      <c r="A3806" t="s">
        <v>1374</v>
      </c>
      <c r="B3806" s="1">
        <v>46092.454861111109</v>
      </c>
      <c r="C3806" t="s">
        <v>7</v>
      </c>
      <c r="D3806" t="s">
        <v>8</v>
      </c>
      <c r="E3806" t="s">
        <v>19</v>
      </c>
      <c r="F3806" t="s">
        <v>20</v>
      </c>
      <c r="G3806">
        <v>0.4548611111111111</v>
      </c>
      <c r="H3806" s="1">
        <v>46092</v>
      </c>
      <c r="I3806">
        <v>3</v>
      </c>
      <c r="J3806">
        <v>3</v>
      </c>
      <c r="K3806">
        <v>2</v>
      </c>
      <c r="L3806">
        <v>6</v>
      </c>
      <c r="M3806" t="s">
        <v>5071</v>
      </c>
      <c r="N3806" t="s">
        <v>5071</v>
      </c>
      <c r="O3806">
        <v>1</v>
      </c>
      <c r="P3806">
        <v>0</v>
      </c>
    </row>
    <row r="3807" spans="1:16" x14ac:dyDescent="0.3">
      <c r="A3807" t="s">
        <v>4774</v>
      </c>
      <c r="B3807" s="1">
        <v>46092.488888888889</v>
      </c>
      <c r="C3807" t="s">
        <v>7</v>
      </c>
      <c r="D3807" t="s">
        <v>18</v>
      </c>
      <c r="E3807" t="s">
        <v>19</v>
      </c>
      <c r="F3807" t="s">
        <v>10</v>
      </c>
      <c r="G3807">
        <v>0.48888888888888887</v>
      </c>
      <c r="H3807" s="1">
        <v>46092</v>
      </c>
      <c r="I3807">
        <v>3</v>
      </c>
      <c r="J3807">
        <v>3</v>
      </c>
      <c r="K3807">
        <v>2</v>
      </c>
      <c r="L3807">
        <v>6</v>
      </c>
      <c r="M3807" t="s">
        <v>5071</v>
      </c>
      <c r="N3807" t="s">
        <v>5071</v>
      </c>
      <c r="O3807">
        <v>1</v>
      </c>
      <c r="P3807">
        <v>0</v>
      </c>
    </row>
    <row r="3808" spans="1:16" x14ac:dyDescent="0.3">
      <c r="A3808" t="s">
        <v>2464</v>
      </c>
      <c r="B3808" s="1">
        <v>46092.5</v>
      </c>
      <c r="C3808" t="s">
        <v>40</v>
      </c>
      <c r="D3808" t="s">
        <v>15</v>
      </c>
      <c r="E3808" t="s">
        <v>16</v>
      </c>
      <c r="F3808" t="s">
        <v>13</v>
      </c>
      <c r="G3808">
        <v>0.5</v>
      </c>
      <c r="H3808" s="1">
        <v>46092</v>
      </c>
      <c r="I3808">
        <v>3</v>
      </c>
      <c r="J3808">
        <v>5</v>
      </c>
      <c r="K3808">
        <v>1</v>
      </c>
      <c r="L3808">
        <v>5</v>
      </c>
      <c r="M3808" t="s">
        <v>5071</v>
      </c>
      <c r="N3808" t="s">
        <v>5071</v>
      </c>
      <c r="O3808">
        <v>1</v>
      </c>
      <c r="P3808">
        <v>0</v>
      </c>
    </row>
    <row r="3809" spans="1:16" x14ac:dyDescent="0.3">
      <c r="A3809" t="s">
        <v>3098</v>
      </c>
      <c r="B3809" s="1">
        <v>46092.529166666667</v>
      </c>
      <c r="C3809" t="s">
        <v>35</v>
      </c>
      <c r="D3809" t="s">
        <v>18</v>
      </c>
      <c r="E3809" t="s">
        <v>9</v>
      </c>
      <c r="F3809" t="s">
        <v>20</v>
      </c>
      <c r="G3809">
        <v>0.52916666666666667</v>
      </c>
      <c r="H3809" s="1">
        <v>46092</v>
      </c>
      <c r="I3809">
        <v>3</v>
      </c>
      <c r="J3809">
        <v>1</v>
      </c>
      <c r="K3809">
        <v>2</v>
      </c>
      <c r="L3809">
        <v>2</v>
      </c>
      <c r="M3809" t="s">
        <v>5069</v>
      </c>
      <c r="N3809" t="s">
        <v>5069</v>
      </c>
      <c r="O3809">
        <v>1</v>
      </c>
      <c r="P3809">
        <v>0</v>
      </c>
    </row>
    <row r="3810" spans="1:16" x14ac:dyDescent="0.3">
      <c r="A3810" t="s">
        <v>3037</v>
      </c>
      <c r="B3810" s="1">
        <v>46092.533333333333</v>
      </c>
      <c r="C3810" t="s">
        <v>7</v>
      </c>
      <c r="D3810" t="s">
        <v>8</v>
      </c>
      <c r="E3810" t="s">
        <v>19</v>
      </c>
      <c r="F3810" t="s">
        <v>13</v>
      </c>
      <c r="G3810">
        <v>0.53333333333333333</v>
      </c>
      <c r="H3810" s="1">
        <v>46092</v>
      </c>
      <c r="I3810">
        <v>3</v>
      </c>
      <c r="J3810">
        <v>3</v>
      </c>
      <c r="K3810">
        <v>1</v>
      </c>
      <c r="L3810">
        <v>3</v>
      </c>
      <c r="M3810" t="s">
        <v>5069</v>
      </c>
      <c r="N3810" t="s">
        <v>5069</v>
      </c>
      <c r="O3810">
        <v>1</v>
      </c>
      <c r="P3810">
        <v>0</v>
      </c>
    </row>
    <row r="3811" spans="1:16" x14ac:dyDescent="0.3">
      <c r="A3811" t="s">
        <v>4600</v>
      </c>
      <c r="B3811" s="1">
        <v>46092.563888888886</v>
      </c>
      <c r="C3811" t="s">
        <v>35</v>
      </c>
      <c r="D3811" t="s">
        <v>22</v>
      </c>
      <c r="E3811" t="s">
        <v>16</v>
      </c>
      <c r="F3811" t="s">
        <v>33</v>
      </c>
      <c r="G3811">
        <v>0.56388888888888888</v>
      </c>
      <c r="H3811" s="1">
        <v>46092</v>
      </c>
      <c r="I3811">
        <v>3</v>
      </c>
      <c r="J3811">
        <v>1</v>
      </c>
      <c r="K3811">
        <v>4</v>
      </c>
      <c r="L3811">
        <v>4</v>
      </c>
      <c r="M3811" t="s">
        <v>5069</v>
      </c>
      <c r="N3811" t="s">
        <v>5069</v>
      </c>
      <c r="O3811">
        <v>1</v>
      </c>
      <c r="P3811">
        <v>1</v>
      </c>
    </row>
    <row r="3812" spans="1:16" x14ac:dyDescent="0.3">
      <c r="A3812" t="s">
        <v>2013</v>
      </c>
      <c r="B3812" s="1">
        <v>46092.582638888889</v>
      </c>
      <c r="C3812" t="s">
        <v>12</v>
      </c>
      <c r="D3812" t="s">
        <v>15</v>
      </c>
      <c r="E3812" t="s">
        <v>16</v>
      </c>
      <c r="F3812" t="s">
        <v>33</v>
      </c>
      <c r="G3812">
        <v>0.58263888888888893</v>
      </c>
      <c r="H3812" s="1">
        <v>46092</v>
      </c>
      <c r="I3812">
        <v>3</v>
      </c>
      <c r="J3812">
        <v>1</v>
      </c>
      <c r="K3812">
        <v>4</v>
      </c>
      <c r="L3812">
        <v>4</v>
      </c>
      <c r="M3812" t="s">
        <v>5069</v>
      </c>
      <c r="N3812" t="s">
        <v>5069</v>
      </c>
      <c r="O3812">
        <v>1</v>
      </c>
      <c r="P3812">
        <v>1</v>
      </c>
    </row>
    <row r="3813" spans="1:16" x14ac:dyDescent="0.3">
      <c r="A3813" t="s">
        <v>852</v>
      </c>
      <c r="B3813" s="1">
        <v>46092.582638888889</v>
      </c>
      <c r="C3813" t="s">
        <v>12</v>
      </c>
      <c r="D3813" t="s">
        <v>8</v>
      </c>
      <c r="E3813" t="s">
        <v>31</v>
      </c>
      <c r="F3813" t="s">
        <v>10</v>
      </c>
      <c r="G3813">
        <v>0.58263888888888893</v>
      </c>
      <c r="H3813" s="1">
        <v>46092</v>
      </c>
      <c r="I3813">
        <v>3</v>
      </c>
      <c r="J3813">
        <v>1</v>
      </c>
      <c r="K3813">
        <v>2</v>
      </c>
      <c r="L3813">
        <v>2</v>
      </c>
      <c r="M3813" t="s">
        <v>5069</v>
      </c>
      <c r="N3813" t="s">
        <v>5069</v>
      </c>
      <c r="O3813">
        <v>1</v>
      </c>
      <c r="P3813">
        <v>0</v>
      </c>
    </row>
    <row r="3814" spans="1:16" x14ac:dyDescent="0.3">
      <c r="A3814" t="s">
        <v>1217</v>
      </c>
      <c r="B3814" s="1">
        <v>46092.601388888892</v>
      </c>
      <c r="C3814" t="s">
        <v>7</v>
      </c>
      <c r="D3814" t="s">
        <v>18</v>
      </c>
      <c r="E3814" t="s">
        <v>19</v>
      </c>
      <c r="F3814" t="s">
        <v>20</v>
      </c>
      <c r="G3814">
        <v>0.60138888888888886</v>
      </c>
      <c r="H3814" s="1">
        <v>46092</v>
      </c>
      <c r="I3814">
        <v>3</v>
      </c>
      <c r="J3814">
        <v>3</v>
      </c>
      <c r="K3814">
        <v>2</v>
      </c>
      <c r="L3814">
        <v>6</v>
      </c>
      <c r="M3814" t="s">
        <v>5071</v>
      </c>
      <c r="N3814" t="s">
        <v>5071</v>
      </c>
      <c r="O3814">
        <v>1</v>
      </c>
      <c r="P3814">
        <v>0</v>
      </c>
    </row>
    <row r="3815" spans="1:16" x14ac:dyDescent="0.3">
      <c r="A3815" t="s">
        <v>3073</v>
      </c>
      <c r="B3815" s="1">
        <v>46092.723611111112</v>
      </c>
      <c r="C3815" t="s">
        <v>12</v>
      </c>
      <c r="D3815" t="s">
        <v>15</v>
      </c>
      <c r="E3815" t="s">
        <v>31</v>
      </c>
      <c r="F3815" t="s">
        <v>33</v>
      </c>
      <c r="G3815">
        <v>0.72361111111111109</v>
      </c>
      <c r="H3815" s="1">
        <v>46092</v>
      </c>
      <c r="I3815">
        <v>3</v>
      </c>
      <c r="J3815">
        <v>1</v>
      </c>
      <c r="K3815">
        <v>4</v>
      </c>
      <c r="L3815">
        <v>4</v>
      </c>
      <c r="M3815" t="s">
        <v>5069</v>
      </c>
      <c r="N3815" t="s">
        <v>5069</v>
      </c>
      <c r="O3815">
        <v>1</v>
      </c>
      <c r="P3815">
        <v>1</v>
      </c>
    </row>
    <row r="3816" spans="1:16" x14ac:dyDescent="0.3">
      <c r="A3816" t="s">
        <v>4510</v>
      </c>
      <c r="B3816" s="1">
        <v>46092.747916666667</v>
      </c>
      <c r="C3816" t="s">
        <v>7</v>
      </c>
      <c r="D3816" t="s">
        <v>15</v>
      </c>
      <c r="E3816" t="s">
        <v>19</v>
      </c>
      <c r="F3816" t="s">
        <v>20</v>
      </c>
      <c r="G3816">
        <v>0.74791666666666667</v>
      </c>
      <c r="H3816" s="1">
        <v>46092</v>
      </c>
      <c r="I3816">
        <v>3</v>
      </c>
      <c r="J3816">
        <v>3</v>
      </c>
      <c r="K3816">
        <v>2</v>
      </c>
      <c r="L3816">
        <v>6</v>
      </c>
      <c r="M3816" t="s">
        <v>5071</v>
      </c>
      <c r="N3816" t="s">
        <v>5071</v>
      </c>
      <c r="O3816">
        <v>1</v>
      </c>
      <c r="P3816">
        <v>0</v>
      </c>
    </row>
    <row r="3817" spans="1:16" x14ac:dyDescent="0.3">
      <c r="A3817" t="s">
        <v>1337</v>
      </c>
      <c r="B3817" s="1">
        <v>46092.752083333333</v>
      </c>
      <c r="C3817" t="s">
        <v>35</v>
      </c>
      <c r="D3817" t="s">
        <v>15</v>
      </c>
      <c r="E3817" t="s">
        <v>16</v>
      </c>
      <c r="F3817" t="s">
        <v>10</v>
      </c>
      <c r="G3817">
        <v>0.75208333333333333</v>
      </c>
      <c r="H3817" s="1">
        <v>46092</v>
      </c>
      <c r="I3817">
        <v>3</v>
      </c>
      <c r="J3817">
        <v>1</v>
      </c>
      <c r="K3817">
        <v>2</v>
      </c>
      <c r="L3817">
        <v>2</v>
      </c>
      <c r="M3817" t="s">
        <v>5069</v>
      </c>
      <c r="N3817" t="s">
        <v>5069</v>
      </c>
      <c r="O3817">
        <v>1</v>
      </c>
      <c r="P3817">
        <v>0</v>
      </c>
    </row>
    <row r="3818" spans="1:16" x14ac:dyDescent="0.3">
      <c r="A3818" t="s">
        <v>4181</v>
      </c>
      <c r="B3818" s="1">
        <v>46092.759722222225</v>
      </c>
      <c r="C3818" t="s">
        <v>7</v>
      </c>
      <c r="D3818" t="s">
        <v>18</v>
      </c>
      <c r="E3818" t="s">
        <v>19</v>
      </c>
      <c r="F3818" t="s">
        <v>20</v>
      </c>
      <c r="G3818">
        <v>0.75972222222222219</v>
      </c>
      <c r="H3818" s="1">
        <v>46092</v>
      </c>
      <c r="I3818">
        <v>3</v>
      </c>
      <c r="J3818">
        <v>3</v>
      </c>
      <c r="K3818">
        <v>2</v>
      </c>
      <c r="L3818">
        <v>6</v>
      </c>
      <c r="M3818" t="s">
        <v>5071</v>
      </c>
      <c r="N3818" t="s">
        <v>5071</v>
      </c>
      <c r="O3818">
        <v>1</v>
      </c>
      <c r="P3818">
        <v>0</v>
      </c>
    </row>
    <row r="3819" spans="1:16" x14ac:dyDescent="0.3">
      <c r="A3819" t="s">
        <v>3146</v>
      </c>
      <c r="B3819" s="1">
        <v>46092.786111111112</v>
      </c>
      <c r="C3819" t="s">
        <v>12</v>
      </c>
      <c r="D3819" t="s">
        <v>22</v>
      </c>
      <c r="E3819" t="s">
        <v>19</v>
      </c>
      <c r="F3819" t="s">
        <v>33</v>
      </c>
      <c r="G3819">
        <v>0.78611111111111109</v>
      </c>
      <c r="H3819" s="1">
        <v>46092</v>
      </c>
      <c r="I3819">
        <v>3</v>
      </c>
      <c r="J3819">
        <v>1</v>
      </c>
      <c r="K3819">
        <v>4</v>
      </c>
      <c r="L3819">
        <v>4</v>
      </c>
      <c r="M3819" t="s">
        <v>5069</v>
      </c>
      <c r="N3819" t="s">
        <v>5069</v>
      </c>
      <c r="O3819">
        <v>1</v>
      </c>
      <c r="P3819">
        <v>1</v>
      </c>
    </row>
    <row r="3820" spans="1:16" x14ac:dyDescent="0.3">
      <c r="A3820" t="s">
        <v>4951</v>
      </c>
      <c r="B3820" s="1">
        <v>46092.809027777781</v>
      </c>
      <c r="C3820" t="s">
        <v>7</v>
      </c>
      <c r="D3820" t="s">
        <v>15</v>
      </c>
      <c r="E3820" t="s">
        <v>19</v>
      </c>
      <c r="F3820" t="s">
        <v>33</v>
      </c>
      <c r="G3820">
        <v>0.80902777777777779</v>
      </c>
      <c r="H3820" s="1">
        <v>46092</v>
      </c>
      <c r="I3820">
        <v>3</v>
      </c>
      <c r="J3820">
        <v>3</v>
      </c>
      <c r="K3820">
        <v>4</v>
      </c>
      <c r="L3820">
        <v>12</v>
      </c>
      <c r="M3820" t="s">
        <v>5073</v>
      </c>
      <c r="N3820" t="s">
        <v>5073</v>
      </c>
      <c r="O3820">
        <v>1</v>
      </c>
      <c r="P3820">
        <v>1</v>
      </c>
    </row>
    <row r="3821" spans="1:16" x14ac:dyDescent="0.3">
      <c r="A3821" t="s">
        <v>1067</v>
      </c>
      <c r="B3821" s="1">
        <v>46092.811111111114</v>
      </c>
      <c r="C3821" t="s">
        <v>7</v>
      </c>
      <c r="D3821" t="s">
        <v>22</v>
      </c>
      <c r="E3821" t="s">
        <v>19</v>
      </c>
      <c r="F3821" t="s">
        <v>20</v>
      </c>
      <c r="G3821">
        <v>0.81111111111111112</v>
      </c>
      <c r="H3821" s="1">
        <v>46092</v>
      </c>
      <c r="I3821">
        <v>3</v>
      </c>
      <c r="J3821">
        <v>3</v>
      </c>
      <c r="K3821">
        <v>2</v>
      </c>
      <c r="L3821">
        <v>6</v>
      </c>
      <c r="M3821" t="s">
        <v>5071</v>
      </c>
      <c r="N3821" t="s">
        <v>5071</v>
      </c>
      <c r="O3821">
        <v>1</v>
      </c>
      <c r="P3821">
        <v>0</v>
      </c>
    </row>
    <row r="3822" spans="1:16" x14ac:dyDescent="0.3">
      <c r="A3822" t="s">
        <v>1306</v>
      </c>
      <c r="B3822" s="1">
        <v>46092.832638888889</v>
      </c>
      <c r="C3822" t="s">
        <v>7</v>
      </c>
      <c r="D3822" t="s">
        <v>18</v>
      </c>
      <c r="E3822" t="s">
        <v>19</v>
      </c>
      <c r="F3822" t="s">
        <v>10</v>
      </c>
      <c r="G3822">
        <v>0.83263888888888893</v>
      </c>
      <c r="H3822" s="1">
        <v>46092</v>
      </c>
      <c r="I3822">
        <v>3</v>
      </c>
      <c r="J3822">
        <v>3</v>
      </c>
      <c r="K3822">
        <v>2</v>
      </c>
      <c r="L3822">
        <v>6</v>
      </c>
      <c r="M3822" t="s">
        <v>5071</v>
      </c>
      <c r="N3822" t="s">
        <v>5071</v>
      </c>
      <c r="O3822">
        <v>1</v>
      </c>
      <c r="P3822">
        <v>0</v>
      </c>
    </row>
    <row r="3823" spans="1:16" x14ac:dyDescent="0.3">
      <c r="A3823" t="s">
        <v>239</v>
      </c>
      <c r="B3823" s="1">
        <v>46092.855555555558</v>
      </c>
      <c r="C3823" t="s">
        <v>7</v>
      </c>
      <c r="D3823" t="s">
        <v>18</v>
      </c>
      <c r="E3823" t="s">
        <v>19</v>
      </c>
      <c r="F3823" t="s">
        <v>10</v>
      </c>
      <c r="G3823">
        <v>0.85555555555555551</v>
      </c>
      <c r="H3823" s="1">
        <v>46092</v>
      </c>
      <c r="I3823">
        <v>3</v>
      </c>
      <c r="J3823">
        <v>3</v>
      </c>
      <c r="K3823">
        <v>2</v>
      </c>
      <c r="L3823">
        <v>6</v>
      </c>
      <c r="M3823" t="s">
        <v>5071</v>
      </c>
      <c r="N3823" t="s">
        <v>5071</v>
      </c>
      <c r="O3823">
        <v>1</v>
      </c>
      <c r="P3823">
        <v>0</v>
      </c>
    </row>
    <row r="3824" spans="1:16" x14ac:dyDescent="0.3">
      <c r="A3824" t="s">
        <v>1069</v>
      </c>
      <c r="B3824" s="1">
        <v>46092.85833333333</v>
      </c>
      <c r="C3824" t="s">
        <v>47</v>
      </c>
      <c r="D3824" t="s">
        <v>8</v>
      </c>
      <c r="E3824" t="s">
        <v>16</v>
      </c>
      <c r="F3824" t="s">
        <v>13</v>
      </c>
      <c r="G3824">
        <v>0.85833333333333328</v>
      </c>
      <c r="H3824" s="1">
        <v>46092</v>
      </c>
      <c r="I3824">
        <v>3</v>
      </c>
      <c r="J3824">
        <v>1</v>
      </c>
      <c r="K3824">
        <v>1</v>
      </c>
      <c r="L3824">
        <v>1</v>
      </c>
      <c r="M3824" t="s">
        <v>5069</v>
      </c>
      <c r="N3824" t="s">
        <v>5069</v>
      </c>
      <c r="O3824">
        <v>1</v>
      </c>
      <c r="P3824">
        <v>0</v>
      </c>
    </row>
    <row r="3825" spans="1:16" x14ac:dyDescent="0.3">
      <c r="A3825" t="s">
        <v>1765</v>
      </c>
      <c r="B3825" s="1">
        <v>46092.879166666666</v>
      </c>
      <c r="C3825" t="s">
        <v>7</v>
      </c>
      <c r="D3825" t="s">
        <v>15</v>
      </c>
      <c r="E3825" t="s">
        <v>31</v>
      </c>
      <c r="F3825" t="s">
        <v>13</v>
      </c>
      <c r="G3825">
        <v>0.87916666666666665</v>
      </c>
      <c r="H3825" s="1">
        <v>46092</v>
      </c>
      <c r="I3825">
        <v>3</v>
      </c>
      <c r="J3825">
        <v>3</v>
      </c>
      <c r="K3825">
        <v>1</v>
      </c>
      <c r="L3825">
        <v>3</v>
      </c>
      <c r="M3825" t="s">
        <v>5069</v>
      </c>
      <c r="N3825" t="s">
        <v>5069</v>
      </c>
      <c r="O3825">
        <v>1</v>
      </c>
      <c r="P3825">
        <v>0</v>
      </c>
    </row>
    <row r="3826" spans="1:16" x14ac:dyDescent="0.3">
      <c r="A3826" t="s">
        <v>3634</v>
      </c>
      <c r="B3826" s="1">
        <v>46092.884722222225</v>
      </c>
      <c r="C3826" t="s">
        <v>7</v>
      </c>
      <c r="D3826" t="s">
        <v>18</v>
      </c>
      <c r="E3826" t="s">
        <v>9</v>
      </c>
      <c r="F3826" t="s">
        <v>10</v>
      </c>
      <c r="G3826">
        <v>0.88472222222222219</v>
      </c>
      <c r="H3826" s="1">
        <v>46092</v>
      </c>
      <c r="I3826">
        <v>3</v>
      </c>
      <c r="J3826">
        <v>3</v>
      </c>
      <c r="K3826">
        <v>2</v>
      </c>
      <c r="L3826">
        <v>6</v>
      </c>
      <c r="M3826" t="s">
        <v>5071</v>
      </c>
      <c r="N3826" t="s">
        <v>5071</v>
      </c>
      <c r="O3826">
        <v>1</v>
      </c>
      <c r="P3826">
        <v>0</v>
      </c>
    </row>
    <row r="3827" spans="1:16" x14ac:dyDescent="0.3">
      <c r="A3827" t="s">
        <v>1272</v>
      </c>
      <c r="B3827" s="1">
        <v>46092.93472222222</v>
      </c>
      <c r="C3827" t="s">
        <v>7</v>
      </c>
      <c r="D3827" t="s">
        <v>18</v>
      </c>
      <c r="E3827" t="s">
        <v>9</v>
      </c>
      <c r="F3827" t="s">
        <v>13</v>
      </c>
      <c r="G3827">
        <v>0.93472222222222223</v>
      </c>
      <c r="H3827" s="1">
        <v>46092</v>
      </c>
      <c r="I3827">
        <v>3</v>
      </c>
      <c r="J3827">
        <v>3</v>
      </c>
      <c r="K3827">
        <v>1</v>
      </c>
      <c r="L3827">
        <v>3</v>
      </c>
      <c r="M3827" t="s">
        <v>5069</v>
      </c>
      <c r="N3827" t="s">
        <v>5069</v>
      </c>
      <c r="O3827">
        <v>1</v>
      </c>
      <c r="P3827">
        <v>0</v>
      </c>
    </row>
    <row r="3828" spans="1:16" x14ac:dyDescent="0.3">
      <c r="A3828" t="s">
        <v>4940</v>
      </c>
      <c r="B3828" s="1">
        <v>46092.98541666667</v>
      </c>
      <c r="C3828" t="s">
        <v>7</v>
      </c>
      <c r="D3828" t="s">
        <v>15</v>
      </c>
      <c r="E3828" t="s">
        <v>19</v>
      </c>
      <c r="F3828" t="s">
        <v>13</v>
      </c>
      <c r="G3828">
        <v>0.98541666666666672</v>
      </c>
      <c r="H3828" s="1">
        <v>46092</v>
      </c>
      <c r="I3828">
        <v>3</v>
      </c>
      <c r="J3828">
        <v>3</v>
      </c>
      <c r="K3828">
        <v>1</v>
      </c>
      <c r="L3828">
        <v>3</v>
      </c>
      <c r="M3828" t="s">
        <v>5069</v>
      </c>
      <c r="N3828" t="s">
        <v>5069</v>
      </c>
      <c r="O3828">
        <v>1</v>
      </c>
      <c r="P3828">
        <v>0</v>
      </c>
    </row>
    <row r="3829" spans="1:16" x14ac:dyDescent="0.3">
      <c r="A3829" t="s">
        <v>4085</v>
      </c>
      <c r="B3829" s="1">
        <v>46093.008333333331</v>
      </c>
      <c r="C3829" t="s">
        <v>12</v>
      </c>
      <c r="D3829" t="s">
        <v>8</v>
      </c>
      <c r="E3829" t="s">
        <v>9</v>
      </c>
      <c r="F3829" t="s">
        <v>13</v>
      </c>
      <c r="G3829">
        <v>8.3333333333333332E-3</v>
      </c>
      <c r="H3829" s="1">
        <v>46093</v>
      </c>
      <c r="I3829">
        <v>3</v>
      </c>
      <c r="J3829">
        <v>1</v>
      </c>
      <c r="K3829">
        <v>1</v>
      </c>
      <c r="L3829">
        <v>1</v>
      </c>
      <c r="M3829" t="s">
        <v>5069</v>
      </c>
      <c r="N3829" t="s">
        <v>5069</v>
      </c>
      <c r="O3829">
        <v>1</v>
      </c>
      <c r="P3829">
        <v>0</v>
      </c>
    </row>
    <row r="3830" spans="1:16" x14ac:dyDescent="0.3">
      <c r="A3830" t="s">
        <v>2239</v>
      </c>
      <c r="B3830" s="1">
        <v>46093.040277777778</v>
      </c>
      <c r="C3830" t="s">
        <v>12</v>
      </c>
      <c r="D3830" t="s">
        <v>18</v>
      </c>
      <c r="E3830" t="s">
        <v>16</v>
      </c>
      <c r="F3830" t="s">
        <v>13</v>
      </c>
      <c r="G3830">
        <v>4.027777777777778E-2</v>
      </c>
      <c r="H3830" s="1">
        <v>46093</v>
      </c>
      <c r="I3830">
        <v>3</v>
      </c>
      <c r="J3830">
        <v>1</v>
      </c>
      <c r="K3830">
        <v>1</v>
      </c>
      <c r="L3830">
        <v>1</v>
      </c>
      <c r="M3830" t="s">
        <v>5069</v>
      </c>
      <c r="N3830" t="s">
        <v>5069</v>
      </c>
      <c r="O3830">
        <v>1</v>
      </c>
      <c r="P3830">
        <v>0</v>
      </c>
    </row>
    <row r="3831" spans="1:16" x14ac:dyDescent="0.3">
      <c r="A3831" t="s">
        <v>2199</v>
      </c>
      <c r="B3831" s="1">
        <v>46093.05972222222</v>
      </c>
      <c r="C3831" t="s">
        <v>40</v>
      </c>
      <c r="D3831" t="s">
        <v>22</v>
      </c>
      <c r="E3831" t="s">
        <v>16</v>
      </c>
      <c r="F3831" t="s">
        <v>33</v>
      </c>
      <c r="G3831">
        <v>5.9722222222222225E-2</v>
      </c>
      <c r="H3831" s="1">
        <v>46093</v>
      </c>
      <c r="I3831">
        <v>3</v>
      </c>
      <c r="J3831">
        <v>5</v>
      </c>
      <c r="K3831">
        <v>4</v>
      </c>
      <c r="L3831">
        <v>20</v>
      </c>
      <c r="M3831" t="s">
        <v>5075</v>
      </c>
      <c r="N3831" t="s">
        <v>5076</v>
      </c>
      <c r="O3831">
        <v>1</v>
      </c>
      <c r="P3831">
        <v>1</v>
      </c>
    </row>
    <row r="3832" spans="1:16" x14ac:dyDescent="0.3">
      <c r="A3832" t="s">
        <v>2165</v>
      </c>
      <c r="B3832" s="1">
        <v>46093.093055555553</v>
      </c>
      <c r="C3832" t="s">
        <v>7</v>
      </c>
      <c r="D3832" t="s">
        <v>8</v>
      </c>
      <c r="E3832" t="s">
        <v>19</v>
      </c>
      <c r="F3832" t="s">
        <v>33</v>
      </c>
      <c r="G3832">
        <v>9.3055555555555558E-2</v>
      </c>
      <c r="H3832" s="1">
        <v>46093</v>
      </c>
      <c r="I3832">
        <v>3</v>
      </c>
      <c r="J3832">
        <v>3</v>
      </c>
      <c r="K3832">
        <v>4</v>
      </c>
      <c r="L3832">
        <v>12</v>
      </c>
      <c r="M3832" t="s">
        <v>5073</v>
      </c>
      <c r="N3832" t="s">
        <v>5073</v>
      </c>
      <c r="O3832">
        <v>1</v>
      </c>
      <c r="P3832">
        <v>1</v>
      </c>
    </row>
    <row r="3833" spans="1:16" x14ac:dyDescent="0.3">
      <c r="A3833" t="s">
        <v>698</v>
      </c>
      <c r="B3833" s="1">
        <v>46093.093055555553</v>
      </c>
      <c r="C3833" t="s">
        <v>7</v>
      </c>
      <c r="D3833" t="s">
        <v>15</v>
      </c>
      <c r="E3833" t="s">
        <v>19</v>
      </c>
      <c r="F3833" t="s">
        <v>10</v>
      </c>
      <c r="G3833">
        <v>9.3055555555555558E-2</v>
      </c>
      <c r="H3833" s="1">
        <v>46093</v>
      </c>
      <c r="I3833">
        <v>3</v>
      </c>
      <c r="J3833">
        <v>3</v>
      </c>
      <c r="K3833">
        <v>2</v>
      </c>
      <c r="L3833">
        <v>6</v>
      </c>
      <c r="M3833" t="s">
        <v>5071</v>
      </c>
      <c r="N3833" t="s">
        <v>5071</v>
      </c>
      <c r="O3833">
        <v>1</v>
      </c>
      <c r="P3833">
        <v>0</v>
      </c>
    </row>
    <row r="3834" spans="1:16" x14ac:dyDescent="0.3">
      <c r="A3834" t="s">
        <v>2440</v>
      </c>
      <c r="B3834" s="1">
        <v>46093.109027777777</v>
      </c>
      <c r="C3834" t="s">
        <v>40</v>
      </c>
      <c r="D3834" t="s">
        <v>8</v>
      </c>
      <c r="E3834" t="s">
        <v>16</v>
      </c>
      <c r="F3834" t="s">
        <v>13</v>
      </c>
      <c r="G3834">
        <v>0.10902777777777778</v>
      </c>
      <c r="H3834" s="1">
        <v>46093</v>
      </c>
      <c r="I3834">
        <v>3</v>
      </c>
      <c r="J3834">
        <v>5</v>
      </c>
      <c r="K3834">
        <v>1</v>
      </c>
      <c r="L3834">
        <v>5</v>
      </c>
      <c r="M3834" t="s">
        <v>5071</v>
      </c>
      <c r="N3834" t="s">
        <v>5071</v>
      </c>
      <c r="O3834">
        <v>1</v>
      </c>
      <c r="P3834">
        <v>0</v>
      </c>
    </row>
    <row r="3835" spans="1:16" x14ac:dyDescent="0.3">
      <c r="A3835" t="s">
        <v>1041</v>
      </c>
      <c r="B3835" s="1">
        <v>46093.121527777781</v>
      </c>
      <c r="C3835" t="s">
        <v>7</v>
      </c>
      <c r="D3835" t="s">
        <v>22</v>
      </c>
      <c r="E3835" t="s">
        <v>19</v>
      </c>
      <c r="F3835" t="s">
        <v>10</v>
      </c>
      <c r="G3835">
        <v>0.12152777777777778</v>
      </c>
      <c r="H3835" s="1">
        <v>46093</v>
      </c>
      <c r="I3835">
        <v>3</v>
      </c>
      <c r="J3835">
        <v>3</v>
      </c>
      <c r="K3835">
        <v>2</v>
      </c>
      <c r="L3835">
        <v>6</v>
      </c>
      <c r="M3835" t="s">
        <v>5071</v>
      </c>
      <c r="N3835" t="s">
        <v>5071</v>
      </c>
      <c r="O3835">
        <v>1</v>
      </c>
      <c r="P3835">
        <v>0</v>
      </c>
    </row>
    <row r="3836" spans="1:16" x14ac:dyDescent="0.3">
      <c r="A3836" t="s">
        <v>1985</v>
      </c>
      <c r="B3836" s="1">
        <v>46093.124305555553</v>
      </c>
      <c r="C3836" t="s">
        <v>47</v>
      </c>
      <c r="D3836" t="s">
        <v>8</v>
      </c>
      <c r="E3836" t="s">
        <v>9</v>
      </c>
      <c r="F3836" t="s">
        <v>20</v>
      </c>
      <c r="G3836">
        <v>0.12430555555555556</v>
      </c>
      <c r="H3836" s="1">
        <v>46093</v>
      </c>
      <c r="I3836">
        <v>3</v>
      </c>
      <c r="J3836">
        <v>1</v>
      </c>
      <c r="K3836">
        <v>2</v>
      </c>
      <c r="L3836">
        <v>2</v>
      </c>
      <c r="M3836" t="s">
        <v>5069</v>
      </c>
      <c r="N3836" t="s">
        <v>5069</v>
      </c>
      <c r="O3836">
        <v>1</v>
      </c>
      <c r="P3836">
        <v>0</v>
      </c>
    </row>
    <row r="3837" spans="1:16" x14ac:dyDescent="0.3">
      <c r="A3837" t="s">
        <v>267</v>
      </c>
      <c r="B3837" s="1">
        <v>46093.126388888886</v>
      </c>
      <c r="C3837" t="s">
        <v>12</v>
      </c>
      <c r="D3837" t="s">
        <v>8</v>
      </c>
      <c r="E3837" t="s">
        <v>19</v>
      </c>
      <c r="F3837" t="s">
        <v>10</v>
      </c>
      <c r="G3837">
        <v>0.12638888888888888</v>
      </c>
      <c r="H3837" s="1">
        <v>46093</v>
      </c>
      <c r="I3837">
        <v>3</v>
      </c>
      <c r="J3837">
        <v>1</v>
      </c>
      <c r="K3837">
        <v>2</v>
      </c>
      <c r="L3837">
        <v>2</v>
      </c>
      <c r="M3837" t="s">
        <v>5069</v>
      </c>
      <c r="N3837" t="s">
        <v>5069</v>
      </c>
      <c r="O3837">
        <v>1</v>
      </c>
      <c r="P3837">
        <v>0</v>
      </c>
    </row>
    <row r="3838" spans="1:16" x14ac:dyDescent="0.3">
      <c r="A3838" t="s">
        <v>4433</v>
      </c>
      <c r="B3838" s="1">
        <v>46093.131249999999</v>
      </c>
      <c r="C3838" t="s">
        <v>7</v>
      </c>
      <c r="D3838" t="s">
        <v>22</v>
      </c>
      <c r="E3838" t="s">
        <v>19</v>
      </c>
      <c r="F3838" t="s">
        <v>10</v>
      </c>
      <c r="G3838">
        <v>0.13125000000000001</v>
      </c>
      <c r="H3838" s="1">
        <v>46093</v>
      </c>
      <c r="I3838">
        <v>3</v>
      </c>
      <c r="J3838">
        <v>3</v>
      </c>
      <c r="K3838">
        <v>2</v>
      </c>
      <c r="L3838">
        <v>6</v>
      </c>
      <c r="M3838" t="s">
        <v>5071</v>
      </c>
      <c r="N3838" t="s">
        <v>5071</v>
      </c>
      <c r="O3838">
        <v>1</v>
      </c>
      <c r="P3838">
        <v>0</v>
      </c>
    </row>
    <row r="3839" spans="1:16" x14ac:dyDescent="0.3">
      <c r="A3839" t="s">
        <v>3776</v>
      </c>
      <c r="B3839" s="1">
        <v>46093.150694444441</v>
      </c>
      <c r="C3839" t="s">
        <v>7</v>
      </c>
      <c r="D3839" t="s">
        <v>18</v>
      </c>
      <c r="E3839" t="s">
        <v>19</v>
      </c>
      <c r="F3839" t="s">
        <v>33</v>
      </c>
      <c r="G3839">
        <v>0.15069444444444444</v>
      </c>
      <c r="H3839" s="1">
        <v>46093</v>
      </c>
      <c r="I3839">
        <v>3</v>
      </c>
      <c r="J3839">
        <v>3</v>
      </c>
      <c r="K3839">
        <v>4</v>
      </c>
      <c r="L3839">
        <v>12</v>
      </c>
      <c r="M3839" t="s">
        <v>5073</v>
      </c>
      <c r="N3839" t="s">
        <v>5073</v>
      </c>
      <c r="O3839">
        <v>1</v>
      </c>
      <c r="P3839">
        <v>1</v>
      </c>
    </row>
    <row r="3840" spans="1:16" x14ac:dyDescent="0.3">
      <c r="A3840" t="s">
        <v>4362</v>
      </c>
      <c r="B3840" s="1">
        <v>46093.159722222219</v>
      </c>
      <c r="C3840" t="s">
        <v>7</v>
      </c>
      <c r="D3840" t="s">
        <v>18</v>
      </c>
      <c r="E3840" t="s">
        <v>19</v>
      </c>
      <c r="F3840" t="s">
        <v>20</v>
      </c>
      <c r="G3840">
        <v>0.15972222222222221</v>
      </c>
      <c r="H3840" s="1">
        <v>46093</v>
      </c>
      <c r="I3840">
        <v>3</v>
      </c>
      <c r="J3840">
        <v>3</v>
      </c>
      <c r="K3840">
        <v>2</v>
      </c>
      <c r="L3840">
        <v>6</v>
      </c>
      <c r="M3840" t="s">
        <v>5071</v>
      </c>
      <c r="N3840" t="s">
        <v>5071</v>
      </c>
      <c r="O3840">
        <v>1</v>
      </c>
      <c r="P3840">
        <v>0</v>
      </c>
    </row>
    <row r="3841" spans="1:16" x14ac:dyDescent="0.3">
      <c r="A3841" t="s">
        <v>568</v>
      </c>
      <c r="B3841" s="1">
        <v>46093.206250000003</v>
      </c>
      <c r="C3841" t="s">
        <v>7</v>
      </c>
      <c r="D3841" t="s">
        <v>18</v>
      </c>
      <c r="E3841" t="s">
        <v>19</v>
      </c>
      <c r="F3841" t="s">
        <v>10</v>
      </c>
      <c r="G3841">
        <v>0.20624999999999999</v>
      </c>
      <c r="H3841" s="1">
        <v>46093</v>
      </c>
      <c r="I3841">
        <v>3</v>
      </c>
      <c r="J3841">
        <v>3</v>
      </c>
      <c r="K3841">
        <v>2</v>
      </c>
      <c r="L3841">
        <v>6</v>
      </c>
      <c r="M3841" t="s">
        <v>5071</v>
      </c>
      <c r="N3841" t="s">
        <v>5071</v>
      </c>
      <c r="O3841">
        <v>1</v>
      </c>
      <c r="P3841">
        <v>0</v>
      </c>
    </row>
    <row r="3842" spans="1:16" x14ac:dyDescent="0.3">
      <c r="A3842" t="s">
        <v>2384</v>
      </c>
      <c r="B3842" s="1">
        <v>46093.238194444442</v>
      </c>
      <c r="C3842" t="s">
        <v>7</v>
      </c>
      <c r="D3842" t="s">
        <v>22</v>
      </c>
      <c r="E3842" t="s">
        <v>19</v>
      </c>
      <c r="F3842" t="s">
        <v>10</v>
      </c>
      <c r="G3842">
        <v>0.23819444444444443</v>
      </c>
      <c r="H3842" s="1">
        <v>46093</v>
      </c>
      <c r="I3842">
        <v>3</v>
      </c>
      <c r="J3842">
        <v>3</v>
      </c>
      <c r="K3842">
        <v>2</v>
      </c>
      <c r="L3842">
        <v>6</v>
      </c>
      <c r="M3842" t="s">
        <v>5071</v>
      </c>
      <c r="N3842" t="s">
        <v>5071</v>
      </c>
      <c r="O3842">
        <v>1</v>
      </c>
      <c r="P3842">
        <v>0</v>
      </c>
    </row>
    <row r="3843" spans="1:16" x14ac:dyDescent="0.3">
      <c r="A3843" t="s">
        <v>4064</v>
      </c>
      <c r="B3843" s="1">
        <v>46093.275000000001</v>
      </c>
      <c r="C3843" t="s">
        <v>7</v>
      </c>
      <c r="D3843" t="s">
        <v>15</v>
      </c>
      <c r="E3843" t="s">
        <v>19</v>
      </c>
      <c r="F3843" t="s">
        <v>10</v>
      </c>
      <c r="G3843">
        <v>0.27500000000000002</v>
      </c>
      <c r="H3843" s="1">
        <v>46093</v>
      </c>
      <c r="I3843">
        <v>3</v>
      </c>
      <c r="J3843">
        <v>3</v>
      </c>
      <c r="K3843">
        <v>2</v>
      </c>
      <c r="L3843">
        <v>6</v>
      </c>
      <c r="M3843" t="s">
        <v>5071</v>
      </c>
      <c r="N3843" t="s">
        <v>5071</v>
      </c>
      <c r="O3843">
        <v>1</v>
      </c>
      <c r="P3843">
        <v>0</v>
      </c>
    </row>
    <row r="3844" spans="1:16" x14ac:dyDescent="0.3">
      <c r="A3844" t="s">
        <v>4685</v>
      </c>
      <c r="B3844" s="1">
        <v>46093.304166666669</v>
      </c>
      <c r="C3844" t="s">
        <v>40</v>
      </c>
      <c r="D3844" t="s">
        <v>22</v>
      </c>
      <c r="E3844" t="s">
        <v>16</v>
      </c>
      <c r="F3844" t="s">
        <v>33</v>
      </c>
      <c r="G3844">
        <v>0.30416666666666664</v>
      </c>
      <c r="H3844" s="1">
        <v>46093</v>
      </c>
      <c r="I3844">
        <v>3</v>
      </c>
      <c r="J3844">
        <v>5</v>
      </c>
      <c r="K3844">
        <v>4</v>
      </c>
      <c r="L3844">
        <v>20</v>
      </c>
      <c r="M3844" t="s">
        <v>5075</v>
      </c>
      <c r="N3844" t="s">
        <v>5076</v>
      </c>
      <c r="O3844">
        <v>1</v>
      </c>
      <c r="P3844">
        <v>1</v>
      </c>
    </row>
    <row r="3845" spans="1:16" x14ac:dyDescent="0.3">
      <c r="A3845" t="s">
        <v>1262</v>
      </c>
      <c r="B3845" s="1">
        <v>46093.318749999999</v>
      </c>
      <c r="C3845" t="s">
        <v>7</v>
      </c>
      <c r="D3845" t="s">
        <v>15</v>
      </c>
      <c r="E3845" t="s">
        <v>19</v>
      </c>
      <c r="F3845" t="s">
        <v>20</v>
      </c>
      <c r="G3845">
        <v>0.31874999999999998</v>
      </c>
      <c r="H3845" s="1">
        <v>46093</v>
      </c>
      <c r="I3845">
        <v>3</v>
      </c>
      <c r="J3845">
        <v>3</v>
      </c>
      <c r="K3845">
        <v>2</v>
      </c>
      <c r="L3845">
        <v>6</v>
      </c>
      <c r="M3845" t="s">
        <v>5071</v>
      </c>
      <c r="N3845" t="s">
        <v>5071</v>
      </c>
      <c r="O3845">
        <v>1</v>
      </c>
      <c r="P3845">
        <v>0</v>
      </c>
    </row>
    <row r="3846" spans="1:16" x14ac:dyDescent="0.3">
      <c r="A3846" t="s">
        <v>2358</v>
      </c>
      <c r="B3846" s="1">
        <v>46093.340277777781</v>
      </c>
      <c r="C3846" t="s">
        <v>7</v>
      </c>
      <c r="D3846" t="s">
        <v>8</v>
      </c>
      <c r="E3846" t="s">
        <v>16</v>
      </c>
      <c r="F3846" t="s">
        <v>53</v>
      </c>
      <c r="G3846">
        <v>0.34027777777777779</v>
      </c>
      <c r="H3846" s="1">
        <v>46093</v>
      </c>
      <c r="I3846">
        <v>3</v>
      </c>
      <c r="J3846">
        <v>3</v>
      </c>
      <c r="K3846">
        <v>5</v>
      </c>
      <c r="L3846">
        <v>15</v>
      </c>
      <c r="M3846" t="s">
        <v>5073</v>
      </c>
      <c r="N3846" t="s">
        <v>5073</v>
      </c>
      <c r="O3846">
        <v>1</v>
      </c>
      <c r="P3846">
        <v>1</v>
      </c>
    </row>
    <row r="3847" spans="1:16" x14ac:dyDescent="0.3">
      <c r="A3847" t="s">
        <v>4717</v>
      </c>
      <c r="B3847" s="1">
        <v>46093.347222222219</v>
      </c>
      <c r="C3847" t="s">
        <v>40</v>
      </c>
      <c r="D3847" t="s">
        <v>22</v>
      </c>
      <c r="E3847" t="s">
        <v>16</v>
      </c>
      <c r="F3847" t="s">
        <v>20</v>
      </c>
      <c r="G3847">
        <v>0.34722222222222221</v>
      </c>
      <c r="H3847" s="1">
        <v>46093</v>
      </c>
      <c r="I3847">
        <v>3</v>
      </c>
      <c r="J3847">
        <v>5</v>
      </c>
      <c r="K3847">
        <v>2</v>
      </c>
      <c r="L3847">
        <v>10</v>
      </c>
      <c r="M3847" t="s">
        <v>5071</v>
      </c>
      <c r="N3847" t="s">
        <v>5071</v>
      </c>
      <c r="O3847">
        <v>1</v>
      </c>
      <c r="P3847">
        <v>0</v>
      </c>
    </row>
    <row r="3848" spans="1:16" x14ac:dyDescent="0.3">
      <c r="A3848" t="s">
        <v>1176</v>
      </c>
      <c r="B3848" s="1">
        <v>46093.359722222223</v>
      </c>
      <c r="C3848" t="s">
        <v>12</v>
      </c>
      <c r="D3848" t="s">
        <v>8</v>
      </c>
      <c r="E3848" t="s">
        <v>19</v>
      </c>
      <c r="F3848" t="s">
        <v>10</v>
      </c>
      <c r="G3848">
        <v>0.35972222222222222</v>
      </c>
      <c r="H3848" s="1">
        <v>46093</v>
      </c>
      <c r="I3848">
        <v>3</v>
      </c>
      <c r="J3848">
        <v>1</v>
      </c>
      <c r="K3848">
        <v>2</v>
      </c>
      <c r="L3848">
        <v>2</v>
      </c>
      <c r="M3848" t="s">
        <v>5069</v>
      </c>
      <c r="N3848" t="s">
        <v>5069</v>
      </c>
      <c r="O3848">
        <v>1</v>
      </c>
      <c r="P3848">
        <v>0</v>
      </c>
    </row>
    <row r="3849" spans="1:16" x14ac:dyDescent="0.3">
      <c r="A3849" t="s">
        <v>4622</v>
      </c>
      <c r="B3849" s="1">
        <v>46093.365972222222</v>
      </c>
      <c r="C3849" t="s">
        <v>12</v>
      </c>
      <c r="D3849" t="s">
        <v>18</v>
      </c>
      <c r="E3849" t="s">
        <v>19</v>
      </c>
      <c r="F3849" t="s">
        <v>10</v>
      </c>
      <c r="G3849">
        <v>0.3659722222222222</v>
      </c>
      <c r="H3849" s="1">
        <v>46093</v>
      </c>
      <c r="I3849">
        <v>3</v>
      </c>
      <c r="J3849">
        <v>1</v>
      </c>
      <c r="K3849">
        <v>2</v>
      </c>
      <c r="L3849">
        <v>2</v>
      </c>
      <c r="M3849" t="s">
        <v>5069</v>
      </c>
      <c r="N3849" t="s">
        <v>5069</v>
      </c>
      <c r="O3849">
        <v>1</v>
      </c>
      <c r="P3849">
        <v>0</v>
      </c>
    </row>
    <row r="3850" spans="1:16" x14ac:dyDescent="0.3">
      <c r="A3850" t="s">
        <v>43</v>
      </c>
      <c r="B3850" s="1">
        <v>46093.374305555553</v>
      </c>
      <c r="C3850" t="s">
        <v>7</v>
      </c>
      <c r="D3850" t="s">
        <v>15</v>
      </c>
      <c r="E3850" t="s">
        <v>9</v>
      </c>
      <c r="F3850" t="s">
        <v>10</v>
      </c>
      <c r="G3850">
        <v>0.37430555555555556</v>
      </c>
      <c r="H3850" s="1">
        <v>46093</v>
      </c>
      <c r="I3850">
        <v>3</v>
      </c>
      <c r="J3850">
        <v>3</v>
      </c>
      <c r="K3850">
        <v>2</v>
      </c>
      <c r="L3850">
        <v>6</v>
      </c>
      <c r="M3850" t="s">
        <v>5071</v>
      </c>
      <c r="N3850" t="s">
        <v>5071</v>
      </c>
      <c r="O3850">
        <v>1</v>
      </c>
      <c r="P3850">
        <v>0</v>
      </c>
    </row>
    <row r="3851" spans="1:16" x14ac:dyDescent="0.3">
      <c r="A3851" t="s">
        <v>1556</v>
      </c>
      <c r="B3851" s="1">
        <v>46093.404861111114</v>
      </c>
      <c r="C3851" t="s">
        <v>7</v>
      </c>
      <c r="D3851" t="s">
        <v>22</v>
      </c>
      <c r="E3851" t="s">
        <v>19</v>
      </c>
      <c r="F3851" t="s">
        <v>13</v>
      </c>
      <c r="G3851">
        <v>0.40486111111111112</v>
      </c>
      <c r="H3851" s="1">
        <v>46093</v>
      </c>
      <c r="I3851">
        <v>3</v>
      </c>
      <c r="J3851">
        <v>3</v>
      </c>
      <c r="K3851">
        <v>1</v>
      </c>
      <c r="L3851">
        <v>3</v>
      </c>
      <c r="M3851" t="s">
        <v>5069</v>
      </c>
      <c r="N3851" t="s">
        <v>5069</v>
      </c>
      <c r="O3851">
        <v>1</v>
      </c>
      <c r="P3851">
        <v>0</v>
      </c>
    </row>
    <row r="3852" spans="1:16" x14ac:dyDescent="0.3">
      <c r="A3852" t="s">
        <v>3920</v>
      </c>
      <c r="B3852" s="1">
        <v>46093.43472222222</v>
      </c>
      <c r="C3852" t="s">
        <v>35</v>
      </c>
      <c r="D3852" t="s">
        <v>18</v>
      </c>
      <c r="E3852" t="s">
        <v>19</v>
      </c>
      <c r="F3852" t="s">
        <v>20</v>
      </c>
      <c r="G3852">
        <v>0.43472222222222223</v>
      </c>
      <c r="H3852" s="1">
        <v>46093</v>
      </c>
      <c r="I3852">
        <v>3</v>
      </c>
      <c r="J3852">
        <v>1</v>
      </c>
      <c r="K3852">
        <v>2</v>
      </c>
      <c r="L3852">
        <v>2</v>
      </c>
      <c r="M3852" t="s">
        <v>5069</v>
      </c>
      <c r="N3852" t="s">
        <v>5069</v>
      </c>
      <c r="O3852">
        <v>1</v>
      </c>
      <c r="P3852">
        <v>0</v>
      </c>
    </row>
    <row r="3853" spans="1:16" x14ac:dyDescent="0.3">
      <c r="A3853" t="s">
        <v>3827</v>
      </c>
      <c r="B3853" s="1">
        <v>46093.44027777778</v>
      </c>
      <c r="C3853" t="s">
        <v>7</v>
      </c>
      <c r="D3853" t="s">
        <v>8</v>
      </c>
      <c r="E3853" t="s">
        <v>19</v>
      </c>
      <c r="F3853" t="s">
        <v>20</v>
      </c>
      <c r="G3853">
        <v>0.44027777777777777</v>
      </c>
      <c r="H3853" s="1">
        <v>46093</v>
      </c>
      <c r="I3853">
        <v>3</v>
      </c>
      <c r="J3853">
        <v>3</v>
      </c>
      <c r="K3853">
        <v>2</v>
      </c>
      <c r="L3853">
        <v>6</v>
      </c>
      <c r="M3853" t="s">
        <v>5071</v>
      </c>
      <c r="N3853" t="s">
        <v>5071</v>
      </c>
      <c r="O3853">
        <v>1</v>
      </c>
      <c r="P3853">
        <v>0</v>
      </c>
    </row>
    <row r="3854" spans="1:16" x14ac:dyDescent="0.3">
      <c r="A3854" t="s">
        <v>3830</v>
      </c>
      <c r="B3854" s="1">
        <v>46093.449305555558</v>
      </c>
      <c r="C3854" t="s">
        <v>7</v>
      </c>
      <c r="D3854" t="s">
        <v>15</v>
      </c>
      <c r="E3854" t="s">
        <v>19</v>
      </c>
      <c r="F3854" t="s">
        <v>33</v>
      </c>
      <c r="G3854">
        <v>0.44930555555555557</v>
      </c>
      <c r="H3854" s="1">
        <v>46093</v>
      </c>
      <c r="I3854">
        <v>3</v>
      </c>
      <c r="J3854">
        <v>3</v>
      </c>
      <c r="K3854">
        <v>4</v>
      </c>
      <c r="L3854">
        <v>12</v>
      </c>
      <c r="M3854" t="s">
        <v>5073</v>
      </c>
      <c r="N3854" t="s">
        <v>5073</v>
      </c>
      <c r="O3854">
        <v>1</v>
      </c>
      <c r="P3854">
        <v>1</v>
      </c>
    </row>
    <row r="3855" spans="1:16" x14ac:dyDescent="0.3">
      <c r="A3855" t="s">
        <v>621</v>
      </c>
      <c r="B3855" s="1">
        <v>46093.461111111108</v>
      </c>
      <c r="C3855" t="s">
        <v>7</v>
      </c>
      <c r="D3855" t="s">
        <v>18</v>
      </c>
      <c r="E3855" t="s">
        <v>31</v>
      </c>
      <c r="F3855" t="s">
        <v>10</v>
      </c>
      <c r="G3855">
        <v>0.46111111111111114</v>
      </c>
      <c r="H3855" s="1">
        <v>46093</v>
      </c>
      <c r="I3855">
        <v>3</v>
      </c>
      <c r="J3855">
        <v>3</v>
      </c>
      <c r="K3855">
        <v>2</v>
      </c>
      <c r="L3855">
        <v>6</v>
      </c>
      <c r="M3855" t="s">
        <v>5071</v>
      </c>
      <c r="N3855" t="s">
        <v>5071</v>
      </c>
      <c r="O3855">
        <v>1</v>
      </c>
      <c r="P3855">
        <v>0</v>
      </c>
    </row>
    <row r="3856" spans="1:16" x14ac:dyDescent="0.3">
      <c r="A3856" t="s">
        <v>107</v>
      </c>
      <c r="B3856" s="1">
        <v>46093.493055555555</v>
      </c>
      <c r="C3856" t="s">
        <v>40</v>
      </c>
      <c r="D3856" t="s">
        <v>15</v>
      </c>
      <c r="E3856" t="s">
        <v>16</v>
      </c>
      <c r="F3856" t="s">
        <v>20</v>
      </c>
      <c r="G3856">
        <v>0.49305555555555558</v>
      </c>
      <c r="H3856" s="1">
        <v>46093</v>
      </c>
      <c r="I3856">
        <v>3</v>
      </c>
      <c r="J3856">
        <v>5</v>
      </c>
      <c r="K3856">
        <v>2</v>
      </c>
      <c r="L3856">
        <v>10</v>
      </c>
      <c r="M3856" t="s">
        <v>5071</v>
      </c>
      <c r="N3856" t="s">
        <v>5071</v>
      </c>
      <c r="O3856">
        <v>1</v>
      </c>
      <c r="P3856">
        <v>0</v>
      </c>
    </row>
    <row r="3857" spans="1:16" x14ac:dyDescent="0.3">
      <c r="A3857" t="s">
        <v>3755</v>
      </c>
      <c r="B3857" s="1">
        <v>46093.506249999999</v>
      </c>
      <c r="C3857" t="s">
        <v>12</v>
      </c>
      <c r="D3857" t="s">
        <v>22</v>
      </c>
      <c r="E3857" t="s">
        <v>16</v>
      </c>
      <c r="F3857" t="s">
        <v>33</v>
      </c>
      <c r="G3857">
        <v>0.50624999999999998</v>
      </c>
      <c r="H3857" s="1">
        <v>46093</v>
      </c>
      <c r="I3857">
        <v>3</v>
      </c>
      <c r="J3857">
        <v>1</v>
      </c>
      <c r="K3857">
        <v>4</v>
      </c>
      <c r="L3857">
        <v>4</v>
      </c>
      <c r="M3857" t="s">
        <v>5069</v>
      </c>
      <c r="N3857" t="s">
        <v>5069</v>
      </c>
      <c r="O3857">
        <v>1</v>
      </c>
      <c r="P3857">
        <v>1</v>
      </c>
    </row>
    <row r="3858" spans="1:16" x14ac:dyDescent="0.3">
      <c r="A3858" t="s">
        <v>2507</v>
      </c>
      <c r="B3858" s="1">
        <v>46093.552777777775</v>
      </c>
      <c r="C3858" t="s">
        <v>12</v>
      </c>
      <c r="D3858" t="s">
        <v>18</v>
      </c>
      <c r="E3858" t="s">
        <v>31</v>
      </c>
      <c r="F3858" t="s">
        <v>13</v>
      </c>
      <c r="G3858">
        <v>0.55277777777777781</v>
      </c>
      <c r="H3858" s="1">
        <v>46093</v>
      </c>
      <c r="I3858">
        <v>3</v>
      </c>
      <c r="J3858">
        <v>1</v>
      </c>
      <c r="K3858">
        <v>1</v>
      </c>
      <c r="L3858">
        <v>1</v>
      </c>
      <c r="M3858" t="s">
        <v>5069</v>
      </c>
      <c r="N3858" t="s">
        <v>5069</v>
      </c>
      <c r="O3858">
        <v>1</v>
      </c>
      <c r="P3858">
        <v>0</v>
      </c>
    </row>
    <row r="3859" spans="1:16" x14ac:dyDescent="0.3">
      <c r="A3859" t="s">
        <v>724</v>
      </c>
      <c r="B3859" s="1">
        <v>46093.553472222222</v>
      </c>
      <c r="C3859" t="s">
        <v>40</v>
      </c>
      <c r="D3859" t="s">
        <v>22</v>
      </c>
      <c r="E3859" t="s">
        <v>16</v>
      </c>
      <c r="F3859" t="s">
        <v>13</v>
      </c>
      <c r="G3859">
        <v>0.55347222222222225</v>
      </c>
      <c r="H3859" s="1">
        <v>46093</v>
      </c>
      <c r="I3859">
        <v>3</v>
      </c>
      <c r="J3859">
        <v>5</v>
      </c>
      <c r="K3859">
        <v>1</v>
      </c>
      <c r="L3859">
        <v>5</v>
      </c>
      <c r="M3859" t="s">
        <v>5071</v>
      </c>
      <c r="N3859" t="s">
        <v>5071</v>
      </c>
      <c r="O3859">
        <v>1</v>
      </c>
      <c r="P3859">
        <v>0</v>
      </c>
    </row>
    <row r="3860" spans="1:16" x14ac:dyDescent="0.3">
      <c r="A3860" t="s">
        <v>2448</v>
      </c>
      <c r="B3860" s="1">
        <v>46093.555555555555</v>
      </c>
      <c r="C3860" t="s">
        <v>35</v>
      </c>
      <c r="D3860" t="s">
        <v>15</v>
      </c>
      <c r="E3860" t="s">
        <v>19</v>
      </c>
      <c r="F3860" t="s">
        <v>10</v>
      </c>
      <c r="G3860">
        <v>0.55555555555555558</v>
      </c>
      <c r="H3860" s="1">
        <v>46093</v>
      </c>
      <c r="I3860">
        <v>3</v>
      </c>
      <c r="J3860">
        <v>1</v>
      </c>
      <c r="K3860">
        <v>2</v>
      </c>
      <c r="L3860">
        <v>2</v>
      </c>
      <c r="M3860" t="s">
        <v>5069</v>
      </c>
      <c r="N3860" t="s">
        <v>5069</v>
      </c>
      <c r="O3860">
        <v>1</v>
      </c>
      <c r="P3860">
        <v>0</v>
      </c>
    </row>
    <row r="3861" spans="1:16" x14ac:dyDescent="0.3">
      <c r="A3861" t="s">
        <v>1378</v>
      </c>
      <c r="B3861" s="1">
        <v>46093.572222222225</v>
      </c>
      <c r="C3861" t="s">
        <v>7</v>
      </c>
      <c r="D3861" t="s">
        <v>22</v>
      </c>
      <c r="E3861" t="s">
        <v>19</v>
      </c>
      <c r="F3861" t="s">
        <v>53</v>
      </c>
      <c r="G3861">
        <v>0.57222222222222219</v>
      </c>
      <c r="H3861" s="1">
        <v>46093</v>
      </c>
      <c r="I3861">
        <v>3</v>
      </c>
      <c r="J3861">
        <v>3</v>
      </c>
      <c r="K3861">
        <v>5</v>
      </c>
      <c r="L3861">
        <v>15</v>
      </c>
      <c r="M3861" t="s">
        <v>5073</v>
      </c>
      <c r="N3861" t="s">
        <v>5073</v>
      </c>
      <c r="O3861">
        <v>1</v>
      </c>
      <c r="P3861">
        <v>1</v>
      </c>
    </row>
    <row r="3862" spans="1:16" x14ac:dyDescent="0.3">
      <c r="A3862" t="s">
        <v>474</v>
      </c>
      <c r="B3862" s="1">
        <v>46093.578472222223</v>
      </c>
      <c r="C3862" t="s">
        <v>7</v>
      </c>
      <c r="D3862" t="s">
        <v>8</v>
      </c>
      <c r="E3862" t="s">
        <v>19</v>
      </c>
      <c r="F3862" t="s">
        <v>20</v>
      </c>
      <c r="G3862">
        <v>0.57847222222222228</v>
      </c>
      <c r="H3862" s="1">
        <v>46093</v>
      </c>
      <c r="I3862">
        <v>3</v>
      </c>
      <c r="J3862">
        <v>3</v>
      </c>
      <c r="K3862">
        <v>2</v>
      </c>
      <c r="L3862">
        <v>6</v>
      </c>
      <c r="M3862" t="s">
        <v>5071</v>
      </c>
      <c r="N3862" t="s">
        <v>5071</v>
      </c>
      <c r="O3862">
        <v>1</v>
      </c>
      <c r="P3862">
        <v>0</v>
      </c>
    </row>
    <row r="3863" spans="1:16" x14ac:dyDescent="0.3">
      <c r="A3863" t="s">
        <v>745</v>
      </c>
      <c r="B3863" s="1">
        <v>46093.602777777778</v>
      </c>
      <c r="C3863" t="s">
        <v>7</v>
      </c>
      <c r="D3863" t="s">
        <v>15</v>
      </c>
      <c r="E3863" t="s">
        <v>19</v>
      </c>
      <c r="F3863" t="s">
        <v>10</v>
      </c>
      <c r="G3863">
        <v>0.60277777777777775</v>
      </c>
      <c r="H3863" s="1">
        <v>46093</v>
      </c>
      <c r="I3863">
        <v>3</v>
      </c>
      <c r="J3863">
        <v>3</v>
      </c>
      <c r="K3863">
        <v>2</v>
      </c>
      <c r="L3863">
        <v>6</v>
      </c>
      <c r="M3863" t="s">
        <v>5071</v>
      </c>
      <c r="N3863" t="s">
        <v>5071</v>
      </c>
      <c r="O3863">
        <v>1</v>
      </c>
      <c r="P3863">
        <v>0</v>
      </c>
    </row>
    <row r="3864" spans="1:16" x14ac:dyDescent="0.3">
      <c r="A3864" t="s">
        <v>869</v>
      </c>
      <c r="B3864" s="1">
        <v>46093.609027777777</v>
      </c>
      <c r="C3864" t="s">
        <v>7</v>
      </c>
      <c r="D3864" t="s">
        <v>8</v>
      </c>
      <c r="E3864" t="s">
        <v>19</v>
      </c>
      <c r="F3864" t="s">
        <v>20</v>
      </c>
      <c r="G3864">
        <v>0.60902777777777772</v>
      </c>
      <c r="H3864" s="1">
        <v>46093</v>
      </c>
      <c r="I3864">
        <v>3</v>
      </c>
      <c r="J3864">
        <v>3</v>
      </c>
      <c r="K3864">
        <v>2</v>
      </c>
      <c r="L3864">
        <v>6</v>
      </c>
      <c r="M3864" t="s">
        <v>5071</v>
      </c>
      <c r="N3864" t="s">
        <v>5071</v>
      </c>
      <c r="O3864">
        <v>1</v>
      </c>
      <c r="P3864">
        <v>0</v>
      </c>
    </row>
    <row r="3865" spans="1:16" x14ac:dyDescent="0.3">
      <c r="A3865" t="s">
        <v>2130</v>
      </c>
      <c r="B3865" s="1">
        <v>46093.664583333331</v>
      </c>
      <c r="C3865" t="s">
        <v>12</v>
      </c>
      <c r="D3865" t="s">
        <v>22</v>
      </c>
      <c r="E3865" t="s">
        <v>19</v>
      </c>
      <c r="F3865" t="s">
        <v>10</v>
      </c>
      <c r="G3865">
        <v>0.6645833333333333</v>
      </c>
      <c r="H3865" s="1">
        <v>46093</v>
      </c>
      <c r="I3865">
        <v>3</v>
      </c>
      <c r="J3865">
        <v>1</v>
      </c>
      <c r="K3865">
        <v>2</v>
      </c>
      <c r="L3865">
        <v>2</v>
      </c>
      <c r="M3865" t="s">
        <v>5069</v>
      </c>
      <c r="N3865" t="s">
        <v>5069</v>
      </c>
      <c r="O3865">
        <v>1</v>
      </c>
      <c r="P3865">
        <v>0</v>
      </c>
    </row>
    <row r="3866" spans="1:16" x14ac:dyDescent="0.3">
      <c r="A3866" t="s">
        <v>3042</v>
      </c>
      <c r="B3866" s="1">
        <v>46093.679166666669</v>
      </c>
      <c r="C3866" t="s">
        <v>35</v>
      </c>
      <c r="D3866" t="s">
        <v>18</v>
      </c>
      <c r="E3866" t="s">
        <v>16</v>
      </c>
      <c r="F3866" t="s">
        <v>10</v>
      </c>
      <c r="G3866">
        <v>0.6791666666666667</v>
      </c>
      <c r="H3866" s="1">
        <v>46093</v>
      </c>
      <c r="I3866">
        <v>3</v>
      </c>
      <c r="J3866">
        <v>1</v>
      </c>
      <c r="K3866">
        <v>2</v>
      </c>
      <c r="L3866">
        <v>2</v>
      </c>
      <c r="M3866" t="s">
        <v>5069</v>
      </c>
      <c r="N3866" t="s">
        <v>5069</v>
      </c>
      <c r="O3866">
        <v>1</v>
      </c>
      <c r="P3866">
        <v>0</v>
      </c>
    </row>
    <row r="3867" spans="1:16" x14ac:dyDescent="0.3">
      <c r="A3867" t="s">
        <v>4078</v>
      </c>
      <c r="B3867" s="1">
        <v>46093.720138888886</v>
      </c>
      <c r="C3867" t="s">
        <v>47</v>
      </c>
      <c r="D3867" t="s">
        <v>18</v>
      </c>
      <c r="E3867" t="s">
        <v>31</v>
      </c>
      <c r="F3867" t="s">
        <v>10</v>
      </c>
      <c r="G3867">
        <v>0.72013888888888888</v>
      </c>
      <c r="H3867" s="1">
        <v>46093</v>
      </c>
      <c r="I3867">
        <v>3</v>
      </c>
      <c r="J3867">
        <v>1</v>
      </c>
      <c r="K3867">
        <v>2</v>
      </c>
      <c r="L3867">
        <v>2</v>
      </c>
      <c r="M3867" t="s">
        <v>5069</v>
      </c>
      <c r="N3867" t="s">
        <v>5069</v>
      </c>
      <c r="O3867">
        <v>1</v>
      </c>
      <c r="P3867">
        <v>0</v>
      </c>
    </row>
    <row r="3868" spans="1:16" x14ac:dyDescent="0.3">
      <c r="A3868" t="s">
        <v>98</v>
      </c>
      <c r="B3868" s="1">
        <v>46093.72152777778</v>
      </c>
      <c r="C3868" t="s">
        <v>40</v>
      </c>
      <c r="D3868" t="s">
        <v>22</v>
      </c>
      <c r="E3868" t="s">
        <v>16</v>
      </c>
      <c r="F3868" t="s">
        <v>13</v>
      </c>
      <c r="G3868">
        <v>0.72152777777777777</v>
      </c>
      <c r="H3868" s="1">
        <v>46093</v>
      </c>
      <c r="I3868">
        <v>3</v>
      </c>
      <c r="J3868">
        <v>5</v>
      </c>
      <c r="K3868">
        <v>1</v>
      </c>
      <c r="L3868">
        <v>5</v>
      </c>
      <c r="M3868" t="s">
        <v>5071</v>
      </c>
      <c r="N3868" t="s">
        <v>5071</v>
      </c>
      <c r="O3868">
        <v>1</v>
      </c>
      <c r="P3868">
        <v>0</v>
      </c>
    </row>
    <row r="3869" spans="1:16" x14ac:dyDescent="0.3">
      <c r="A3869" t="s">
        <v>4872</v>
      </c>
      <c r="B3869" s="1">
        <v>46093.732638888891</v>
      </c>
      <c r="C3869" t="s">
        <v>40</v>
      </c>
      <c r="D3869" t="s">
        <v>15</v>
      </c>
      <c r="E3869" t="s">
        <v>16</v>
      </c>
      <c r="F3869" t="s">
        <v>10</v>
      </c>
      <c r="G3869">
        <v>0.73263888888888884</v>
      </c>
      <c r="H3869" s="1">
        <v>46093</v>
      </c>
      <c r="I3869">
        <v>3</v>
      </c>
      <c r="J3869">
        <v>5</v>
      </c>
      <c r="K3869">
        <v>2</v>
      </c>
      <c r="L3869">
        <v>10</v>
      </c>
      <c r="M3869" t="s">
        <v>5071</v>
      </c>
      <c r="N3869" t="s">
        <v>5071</v>
      </c>
      <c r="O3869">
        <v>1</v>
      </c>
      <c r="P3869">
        <v>0</v>
      </c>
    </row>
    <row r="3870" spans="1:16" x14ac:dyDescent="0.3">
      <c r="A3870" t="s">
        <v>2310</v>
      </c>
      <c r="B3870" s="1">
        <v>46093.738194444442</v>
      </c>
      <c r="C3870" t="s">
        <v>7</v>
      </c>
      <c r="D3870" t="s">
        <v>22</v>
      </c>
      <c r="E3870" t="s">
        <v>19</v>
      </c>
      <c r="F3870" t="s">
        <v>20</v>
      </c>
      <c r="G3870">
        <v>0.73819444444444449</v>
      </c>
      <c r="H3870" s="1">
        <v>46093</v>
      </c>
      <c r="I3870">
        <v>3</v>
      </c>
      <c r="J3870">
        <v>3</v>
      </c>
      <c r="K3870">
        <v>2</v>
      </c>
      <c r="L3870">
        <v>6</v>
      </c>
      <c r="M3870" t="s">
        <v>5071</v>
      </c>
      <c r="N3870" t="s">
        <v>5071</v>
      </c>
      <c r="O3870">
        <v>1</v>
      </c>
      <c r="P3870">
        <v>0</v>
      </c>
    </row>
    <row r="3871" spans="1:16" x14ac:dyDescent="0.3">
      <c r="A3871" t="s">
        <v>2591</v>
      </c>
      <c r="B3871" s="1">
        <v>46093.740972222222</v>
      </c>
      <c r="C3871" t="s">
        <v>47</v>
      </c>
      <c r="D3871" t="s">
        <v>8</v>
      </c>
      <c r="E3871" t="s">
        <v>16</v>
      </c>
      <c r="F3871" t="s">
        <v>20</v>
      </c>
      <c r="G3871">
        <v>0.74097222222222225</v>
      </c>
      <c r="H3871" s="1">
        <v>46093</v>
      </c>
      <c r="I3871">
        <v>3</v>
      </c>
      <c r="J3871">
        <v>1</v>
      </c>
      <c r="K3871">
        <v>2</v>
      </c>
      <c r="L3871">
        <v>2</v>
      </c>
      <c r="M3871" t="s">
        <v>5069</v>
      </c>
      <c r="N3871" t="s">
        <v>5069</v>
      </c>
      <c r="O3871">
        <v>1</v>
      </c>
      <c r="P3871">
        <v>0</v>
      </c>
    </row>
    <row r="3872" spans="1:16" x14ac:dyDescent="0.3">
      <c r="A3872" t="s">
        <v>2558</v>
      </c>
      <c r="B3872" s="1">
        <v>46093.756249999999</v>
      </c>
      <c r="C3872" t="s">
        <v>12</v>
      </c>
      <c r="D3872" t="s">
        <v>18</v>
      </c>
      <c r="E3872" t="s">
        <v>31</v>
      </c>
      <c r="F3872" t="s">
        <v>13</v>
      </c>
      <c r="G3872">
        <v>0.75624999999999998</v>
      </c>
      <c r="H3872" s="1">
        <v>46093</v>
      </c>
      <c r="I3872">
        <v>3</v>
      </c>
      <c r="J3872">
        <v>1</v>
      </c>
      <c r="K3872">
        <v>1</v>
      </c>
      <c r="L3872">
        <v>1</v>
      </c>
      <c r="M3872" t="s">
        <v>5069</v>
      </c>
      <c r="N3872" t="s">
        <v>5069</v>
      </c>
      <c r="O3872">
        <v>1</v>
      </c>
      <c r="P3872">
        <v>0</v>
      </c>
    </row>
    <row r="3873" spans="1:16" x14ac:dyDescent="0.3">
      <c r="A3873" t="s">
        <v>4694</v>
      </c>
      <c r="B3873" s="1">
        <v>46093.772916666669</v>
      </c>
      <c r="C3873" t="s">
        <v>47</v>
      </c>
      <c r="D3873" t="s">
        <v>15</v>
      </c>
      <c r="E3873" t="s">
        <v>31</v>
      </c>
      <c r="F3873" t="s">
        <v>13</v>
      </c>
      <c r="G3873">
        <v>0.7729166666666667</v>
      </c>
      <c r="H3873" s="1">
        <v>46093</v>
      </c>
      <c r="I3873">
        <v>3</v>
      </c>
      <c r="J3873">
        <v>1</v>
      </c>
      <c r="K3873">
        <v>1</v>
      </c>
      <c r="L3873">
        <v>1</v>
      </c>
      <c r="M3873" t="s">
        <v>5069</v>
      </c>
      <c r="N3873" t="s">
        <v>5069</v>
      </c>
      <c r="O3873">
        <v>1</v>
      </c>
      <c r="P3873">
        <v>0</v>
      </c>
    </row>
    <row r="3874" spans="1:16" x14ac:dyDescent="0.3">
      <c r="A3874" t="s">
        <v>4140</v>
      </c>
      <c r="B3874" s="1">
        <v>46093.786111111112</v>
      </c>
      <c r="C3874" t="s">
        <v>12</v>
      </c>
      <c r="D3874" t="s">
        <v>18</v>
      </c>
      <c r="E3874" t="s">
        <v>9</v>
      </c>
      <c r="F3874" t="s">
        <v>13</v>
      </c>
      <c r="G3874">
        <v>0.78611111111111109</v>
      </c>
      <c r="H3874" s="1">
        <v>46093</v>
      </c>
      <c r="I3874">
        <v>3</v>
      </c>
      <c r="J3874">
        <v>1</v>
      </c>
      <c r="K3874">
        <v>1</v>
      </c>
      <c r="L3874">
        <v>1</v>
      </c>
      <c r="M3874" t="s">
        <v>5069</v>
      </c>
      <c r="N3874" t="s">
        <v>5069</v>
      </c>
      <c r="O3874">
        <v>1</v>
      </c>
      <c r="P3874">
        <v>0</v>
      </c>
    </row>
    <row r="3875" spans="1:16" x14ac:dyDescent="0.3">
      <c r="A3875" t="s">
        <v>287</v>
      </c>
      <c r="B3875" s="1">
        <v>46093.79583333333</v>
      </c>
      <c r="C3875" t="s">
        <v>35</v>
      </c>
      <c r="D3875" t="s">
        <v>15</v>
      </c>
      <c r="E3875" t="s">
        <v>19</v>
      </c>
      <c r="F3875" t="s">
        <v>53</v>
      </c>
      <c r="G3875">
        <v>0.79583333333333328</v>
      </c>
      <c r="H3875" s="1">
        <v>46093</v>
      </c>
      <c r="I3875">
        <v>3</v>
      </c>
      <c r="J3875">
        <v>1</v>
      </c>
      <c r="K3875">
        <v>5</v>
      </c>
      <c r="L3875">
        <v>5</v>
      </c>
      <c r="M3875" t="s">
        <v>5071</v>
      </c>
      <c r="N3875" t="s">
        <v>5071</v>
      </c>
      <c r="O3875">
        <v>1</v>
      </c>
      <c r="P3875">
        <v>1</v>
      </c>
    </row>
    <row r="3876" spans="1:16" x14ac:dyDescent="0.3">
      <c r="A3876" t="s">
        <v>3693</v>
      </c>
      <c r="B3876" s="1">
        <v>46093.870138888888</v>
      </c>
      <c r="C3876" t="s">
        <v>7</v>
      </c>
      <c r="D3876" t="s">
        <v>18</v>
      </c>
      <c r="E3876" t="s">
        <v>19</v>
      </c>
      <c r="F3876" t="s">
        <v>10</v>
      </c>
      <c r="G3876">
        <v>0.87013888888888891</v>
      </c>
      <c r="H3876" s="1">
        <v>46093</v>
      </c>
      <c r="I3876">
        <v>3</v>
      </c>
      <c r="J3876">
        <v>3</v>
      </c>
      <c r="K3876">
        <v>2</v>
      </c>
      <c r="L3876">
        <v>6</v>
      </c>
      <c r="M3876" t="s">
        <v>5071</v>
      </c>
      <c r="N3876" t="s">
        <v>5071</v>
      </c>
      <c r="O3876">
        <v>1</v>
      </c>
      <c r="P3876">
        <v>0</v>
      </c>
    </row>
    <row r="3877" spans="1:16" x14ac:dyDescent="0.3">
      <c r="A3877" t="s">
        <v>3684</v>
      </c>
      <c r="B3877" s="1">
        <v>46093.897222222222</v>
      </c>
      <c r="C3877" t="s">
        <v>7</v>
      </c>
      <c r="D3877" t="s">
        <v>18</v>
      </c>
      <c r="E3877" t="s">
        <v>19</v>
      </c>
      <c r="F3877" t="s">
        <v>33</v>
      </c>
      <c r="G3877">
        <v>0.89722222222222225</v>
      </c>
      <c r="H3877" s="1">
        <v>46093</v>
      </c>
      <c r="I3877">
        <v>3</v>
      </c>
      <c r="J3877">
        <v>3</v>
      </c>
      <c r="K3877">
        <v>4</v>
      </c>
      <c r="L3877">
        <v>12</v>
      </c>
      <c r="M3877" t="s">
        <v>5073</v>
      </c>
      <c r="N3877" t="s">
        <v>5073</v>
      </c>
      <c r="O3877">
        <v>1</v>
      </c>
      <c r="P3877">
        <v>1</v>
      </c>
    </row>
    <row r="3878" spans="1:16" x14ac:dyDescent="0.3">
      <c r="A3878" t="s">
        <v>3939</v>
      </c>
      <c r="B3878" s="1">
        <v>46093.932638888888</v>
      </c>
      <c r="C3878" t="s">
        <v>7</v>
      </c>
      <c r="D3878" t="s">
        <v>22</v>
      </c>
      <c r="E3878" t="s">
        <v>19</v>
      </c>
      <c r="F3878" t="s">
        <v>20</v>
      </c>
      <c r="G3878">
        <v>0.93263888888888891</v>
      </c>
      <c r="H3878" s="1">
        <v>46093</v>
      </c>
      <c r="I3878">
        <v>3</v>
      </c>
      <c r="J3878">
        <v>3</v>
      </c>
      <c r="K3878">
        <v>2</v>
      </c>
      <c r="L3878">
        <v>6</v>
      </c>
      <c r="M3878" t="s">
        <v>5071</v>
      </c>
      <c r="N3878" t="s">
        <v>5071</v>
      </c>
      <c r="O3878">
        <v>1</v>
      </c>
      <c r="P3878">
        <v>0</v>
      </c>
    </row>
    <row r="3879" spans="1:16" x14ac:dyDescent="0.3">
      <c r="A3879" t="s">
        <v>4580</v>
      </c>
      <c r="B3879" s="1">
        <v>46093.939583333333</v>
      </c>
      <c r="C3879" t="s">
        <v>7</v>
      </c>
      <c r="D3879" t="s">
        <v>18</v>
      </c>
      <c r="E3879" t="s">
        <v>19</v>
      </c>
      <c r="F3879" t="s">
        <v>13</v>
      </c>
      <c r="G3879">
        <v>0.93958333333333333</v>
      </c>
      <c r="H3879" s="1">
        <v>46093</v>
      </c>
      <c r="I3879">
        <v>3</v>
      </c>
      <c r="J3879">
        <v>3</v>
      </c>
      <c r="K3879">
        <v>1</v>
      </c>
      <c r="L3879">
        <v>3</v>
      </c>
      <c r="M3879" t="s">
        <v>5069</v>
      </c>
      <c r="N3879" t="s">
        <v>5069</v>
      </c>
      <c r="O3879">
        <v>1</v>
      </c>
      <c r="P3879">
        <v>0</v>
      </c>
    </row>
    <row r="3880" spans="1:16" x14ac:dyDescent="0.3">
      <c r="A3880" t="s">
        <v>804</v>
      </c>
      <c r="B3880" s="1">
        <v>46093.964583333334</v>
      </c>
      <c r="C3880" t="s">
        <v>7</v>
      </c>
      <c r="D3880" t="s">
        <v>18</v>
      </c>
      <c r="E3880" t="s">
        <v>19</v>
      </c>
      <c r="F3880" t="s">
        <v>20</v>
      </c>
      <c r="G3880">
        <v>0.96458333333333335</v>
      </c>
      <c r="H3880" s="1">
        <v>46093</v>
      </c>
      <c r="I3880">
        <v>3</v>
      </c>
      <c r="J3880">
        <v>3</v>
      </c>
      <c r="K3880">
        <v>2</v>
      </c>
      <c r="L3880">
        <v>6</v>
      </c>
      <c r="M3880" t="s">
        <v>5071</v>
      </c>
      <c r="N3880" t="s">
        <v>5071</v>
      </c>
      <c r="O3880">
        <v>1</v>
      </c>
      <c r="P3880">
        <v>0</v>
      </c>
    </row>
    <row r="3881" spans="1:16" x14ac:dyDescent="0.3">
      <c r="A3881" t="s">
        <v>379</v>
      </c>
      <c r="B3881" s="1">
        <v>46093.96875</v>
      </c>
      <c r="C3881" t="s">
        <v>12</v>
      </c>
      <c r="D3881" t="s">
        <v>8</v>
      </c>
      <c r="E3881" t="s">
        <v>16</v>
      </c>
      <c r="F3881" t="s">
        <v>13</v>
      </c>
      <c r="G3881">
        <v>0.96875</v>
      </c>
      <c r="H3881" s="1">
        <v>46093</v>
      </c>
      <c r="I3881">
        <v>3</v>
      </c>
      <c r="J3881">
        <v>1</v>
      </c>
      <c r="K3881">
        <v>1</v>
      </c>
      <c r="L3881">
        <v>1</v>
      </c>
      <c r="M3881" t="s">
        <v>5069</v>
      </c>
      <c r="N3881" t="s">
        <v>5069</v>
      </c>
      <c r="O3881">
        <v>1</v>
      </c>
      <c r="P3881">
        <v>0</v>
      </c>
    </row>
    <row r="3882" spans="1:16" x14ac:dyDescent="0.3">
      <c r="A3882" t="s">
        <v>4831</v>
      </c>
      <c r="B3882" s="1">
        <v>46093.995138888888</v>
      </c>
      <c r="C3882" t="s">
        <v>7</v>
      </c>
      <c r="D3882" t="s">
        <v>22</v>
      </c>
      <c r="E3882" t="s">
        <v>19</v>
      </c>
      <c r="F3882" t="s">
        <v>20</v>
      </c>
      <c r="G3882">
        <v>0.99513888888888891</v>
      </c>
      <c r="H3882" s="1">
        <v>46093</v>
      </c>
      <c r="I3882">
        <v>3</v>
      </c>
      <c r="J3882">
        <v>3</v>
      </c>
      <c r="K3882">
        <v>2</v>
      </c>
      <c r="L3882">
        <v>6</v>
      </c>
      <c r="M3882" t="s">
        <v>5071</v>
      </c>
      <c r="N3882" t="s">
        <v>5071</v>
      </c>
      <c r="O3882">
        <v>1</v>
      </c>
      <c r="P3882">
        <v>0</v>
      </c>
    </row>
    <row r="3883" spans="1:16" x14ac:dyDescent="0.3">
      <c r="A3883" t="s">
        <v>4120</v>
      </c>
      <c r="B3883" s="1">
        <v>46094.01666666667</v>
      </c>
      <c r="C3883" t="s">
        <v>7</v>
      </c>
      <c r="D3883" t="s">
        <v>8</v>
      </c>
      <c r="E3883" t="s">
        <v>9</v>
      </c>
      <c r="F3883" t="s">
        <v>10</v>
      </c>
      <c r="G3883">
        <v>1.6666666666666666E-2</v>
      </c>
      <c r="H3883" s="1">
        <v>46094</v>
      </c>
      <c r="I3883">
        <v>3</v>
      </c>
      <c r="J3883">
        <v>3</v>
      </c>
      <c r="K3883">
        <v>2</v>
      </c>
      <c r="L3883">
        <v>6</v>
      </c>
      <c r="M3883" t="s">
        <v>5071</v>
      </c>
      <c r="N3883" t="s">
        <v>5071</v>
      </c>
      <c r="O3883">
        <v>1</v>
      </c>
      <c r="P3883">
        <v>0</v>
      </c>
    </row>
    <row r="3884" spans="1:16" x14ac:dyDescent="0.3">
      <c r="A3884" t="s">
        <v>3226</v>
      </c>
      <c r="B3884" s="1">
        <v>46094.021527777775</v>
      </c>
      <c r="C3884" t="s">
        <v>7</v>
      </c>
      <c r="D3884" t="s">
        <v>15</v>
      </c>
      <c r="E3884" t="s">
        <v>19</v>
      </c>
      <c r="F3884" t="s">
        <v>20</v>
      </c>
      <c r="G3884">
        <v>2.1527777777777778E-2</v>
      </c>
      <c r="H3884" s="1">
        <v>46094</v>
      </c>
      <c r="I3884">
        <v>3</v>
      </c>
      <c r="J3884">
        <v>3</v>
      </c>
      <c r="K3884">
        <v>2</v>
      </c>
      <c r="L3884">
        <v>6</v>
      </c>
      <c r="M3884" t="s">
        <v>5071</v>
      </c>
      <c r="N3884" t="s">
        <v>5071</v>
      </c>
      <c r="O3884">
        <v>1</v>
      </c>
      <c r="P3884">
        <v>0</v>
      </c>
    </row>
    <row r="3885" spans="1:16" x14ac:dyDescent="0.3">
      <c r="A3885" t="s">
        <v>2793</v>
      </c>
      <c r="B3885" s="1">
        <v>46094.029861111114</v>
      </c>
      <c r="C3885" t="s">
        <v>47</v>
      </c>
      <c r="D3885" t="s">
        <v>8</v>
      </c>
      <c r="E3885" t="s">
        <v>9</v>
      </c>
      <c r="F3885" t="s">
        <v>13</v>
      </c>
      <c r="G3885">
        <v>2.9861111111111113E-2</v>
      </c>
      <c r="H3885" s="1">
        <v>46094</v>
      </c>
      <c r="I3885">
        <v>3</v>
      </c>
      <c r="J3885">
        <v>1</v>
      </c>
      <c r="K3885">
        <v>1</v>
      </c>
      <c r="L3885">
        <v>1</v>
      </c>
      <c r="M3885" t="s">
        <v>5069</v>
      </c>
      <c r="N3885" t="s">
        <v>5069</v>
      </c>
      <c r="O3885">
        <v>1</v>
      </c>
      <c r="P3885">
        <v>0</v>
      </c>
    </row>
    <row r="3886" spans="1:16" x14ac:dyDescent="0.3">
      <c r="A3886" t="s">
        <v>3645</v>
      </c>
      <c r="B3886" s="1">
        <v>46094.055555555555</v>
      </c>
      <c r="C3886" t="s">
        <v>26</v>
      </c>
      <c r="D3886" t="s">
        <v>18</v>
      </c>
      <c r="E3886" t="s">
        <v>31</v>
      </c>
      <c r="F3886" t="s">
        <v>10</v>
      </c>
      <c r="G3886">
        <v>5.5555555555555552E-2</v>
      </c>
      <c r="H3886" s="1">
        <v>46094</v>
      </c>
      <c r="I3886">
        <v>3</v>
      </c>
      <c r="J3886">
        <v>3</v>
      </c>
      <c r="K3886">
        <v>2</v>
      </c>
      <c r="L3886">
        <v>6</v>
      </c>
      <c r="M3886" t="s">
        <v>5071</v>
      </c>
      <c r="N3886" t="s">
        <v>5071</v>
      </c>
      <c r="O3886">
        <v>1</v>
      </c>
      <c r="P3886">
        <v>0</v>
      </c>
    </row>
    <row r="3887" spans="1:16" x14ac:dyDescent="0.3">
      <c r="A3887" t="s">
        <v>1366</v>
      </c>
      <c r="B3887" s="1">
        <v>46094.131944444445</v>
      </c>
      <c r="C3887" t="s">
        <v>7</v>
      </c>
      <c r="D3887" t="s">
        <v>15</v>
      </c>
      <c r="E3887" t="s">
        <v>19</v>
      </c>
      <c r="F3887" t="s">
        <v>10</v>
      </c>
      <c r="G3887">
        <v>0.13194444444444445</v>
      </c>
      <c r="H3887" s="1">
        <v>46094</v>
      </c>
      <c r="I3887">
        <v>3</v>
      </c>
      <c r="J3887">
        <v>3</v>
      </c>
      <c r="K3887">
        <v>2</v>
      </c>
      <c r="L3887">
        <v>6</v>
      </c>
      <c r="M3887" t="s">
        <v>5071</v>
      </c>
      <c r="N3887" t="s">
        <v>5071</v>
      </c>
      <c r="O3887">
        <v>1</v>
      </c>
      <c r="P3887">
        <v>0</v>
      </c>
    </row>
    <row r="3888" spans="1:16" x14ac:dyDescent="0.3">
      <c r="A3888" t="s">
        <v>24</v>
      </c>
      <c r="B3888" s="1">
        <v>46094.14166666667</v>
      </c>
      <c r="C3888" t="s">
        <v>7</v>
      </c>
      <c r="D3888" t="s">
        <v>22</v>
      </c>
      <c r="E3888" t="s">
        <v>9</v>
      </c>
      <c r="F3888" t="s">
        <v>10</v>
      </c>
      <c r="G3888">
        <v>0.14166666666666666</v>
      </c>
      <c r="H3888" s="1">
        <v>46094</v>
      </c>
      <c r="I3888">
        <v>3</v>
      </c>
      <c r="J3888">
        <v>3</v>
      </c>
      <c r="K3888">
        <v>2</v>
      </c>
      <c r="L3888">
        <v>6</v>
      </c>
      <c r="M3888" t="s">
        <v>5071</v>
      </c>
      <c r="N3888" t="s">
        <v>5071</v>
      </c>
      <c r="O3888">
        <v>1</v>
      </c>
      <c r="P3888">
        <v>0</v>
      </c>
    </row>
    <row r="3889" spans="1:16" x14ac:dyDescent="0.3">
      <c r="A3889" t="s">
        <v>2458</v>
      </c>
      <c r="B3889" s="1">
        <v>46094.178472222222</v>
      </c>
      <c r="C3889" t="s">
        <v>26</v>
      </c>
      <c r="D3889" t="s">
        <v>15</v>
      </c>
      <c r="E3889" t="s">
        <v>19</v>
      </c>
      <c r="F3889" t="s">
        <v>33</v>
      </c>
      <c r="G3889">
        <v>0.17847222222222223</v>
      </c>
      <c r="H3889" s="1">
        <v>46094</v>
      </c>
      <c r="I3889">
        <v>3</v>
      </c>
      <c r="J3889">
        <v>3</v>
      </c>
      <c r="K3889">
        <v>4</v>
      </c>
      <c r="L3889">
        <v>12</v>
      </c>
      <c r="M3889" t="s">
        <v>5073</v>
      </c>
      <c r="N3889" t="s">
        <v>5073</v>
      </c>
      <c r="O3889">
        <v>1</v>
      </c>
      <c r="P3889">
        <v>1</v>
      </c>
    </row>
    <row r="3890" spans="1:16" x14ac:dyDescent="0.3">
      <c r="A3890" t="s">
        <v>4698</v>
      </c>
      <c r="B3890" s="1">
        <v>46094.206944444442</v>
      </c>
      <c r="C3890" t="s">
        <v>47</v>
      </c>
      <c r="D3890" t="s">
        <v>18</v>
      </c>
      <c r="E3890" t="s">
        <v>9</v>
      </c>
      <c r="F3890" t="s">
        <v>10</v>
      </c>
      <c r="G3890">
        <v>0.20694444444444443</v>
      </c>
      <c r="H3890" s="1">
        <v>46094</v>
      </c>
      <c r="I3890">
        <v>3</v>
      </c>
      <c r="J3890">
        <v>1</v>
      </c>
      <c r="K3890">
        <v>2</v>
      </c>
      <c r="L3890">
        <v>2</v>
      </c>
      <c r="M3890" t="s">
        <v>5069</v>
      </c>
      <c r="N3890" t="s">
        <v>5069</v>
      </c>
      <c r="O3890">
        <v>1</v>
      </c>
      <c r="P3890">
        <v>0</v>
      </c>
    </row>
    <row r="3891" spans="1:16" x14ac:dyDescent="0.3">
      <c r="A3891" t="s">
        <v>2546</v>
      </c>
      <c r="B3891" s="1">
        <v>46094.227777777778</v>
      </c>
      <c r="C3891" t="s">
        <v>7</v>
      </c>
      <c r="D3891" t="s">
        <v>22</v>
      </c>
      <c r="E3891" t="s">
        <v>19</v>
      </c>
      <c r="F3891" t="s">
        <v>20</v>
      </c>
      <c r="G3891">
        <v>0.22777777777777777</v>
      </c>
      <c r="H3891" s="1">
        <v>46094</v>
      </c>
      <c r="I3891">
        <v>3</v>
      </c>
      <c r="J3891">
        <v>3</v>
      </c>
      <c r="K3891">
        <v>2</v>
      </c>
      <c r="L3891">
        <v>6</v>
      </c>
      <c r="M3891" t="s">
        <v>5071</v>
      </c>
      <c r="N3891" t="s">
        <v>5071</v>
      </c>
      <c r="O3891">
        <v>1</v>
      </c>
      <c r="P3891">
        <v>0</v>
      </c>
    </row>
    <row r="3892" spans="1:16" x14ac:dyDescent="0.3">
      <c r="A3892" t="s">
        <v>3273</v>
      </c>
      <c r="B3892" s="1">
        <v>46094.245833333334</v>
      </c>
      <c r="C3892" t="s">
        <v>7</v>
      </c>
      <c r="D3892" t="s">
        <v>8</v>
      </c>
      <c r="E3892" t="s">
        <v>19</v>
      </c>
      <c r="F3892" t="s">
        <v>33</v>
      </c>
      <c r="G3892">
        <v>0.24583333333333332</v>
      </c>
      <c r="H3892" s="1">
        <v>46094</v>
      </c>
      <c r="I3892">
        <v>3</v>
      </c>
      <c r="J3892">
        <v>3</v>
      </c>
      <c r="K3892">
        <v>4</v>
      </c>
      <c r="L3892">
        <v>12</v>
      </c>
      <c r="M3892" t="s">
        <v>5073</v>
      </c>
      <c r="N3892" t="s">
        <v>5073</v>
      </c>
      <c r="O3892">
        <v>1</v>
      </c>
      <c r="P3892">
        <v>1</v>
      </c>
    </row>
    <row r="3893" spans="1:16" x14ac:dyDescent="0.3">
      <c r="A3893" t="s">
        <v>2499</v>
      </c>
      <c r="B3893" s="1">
        <v>46094.265972222223</v>
      </c>
      <c r="C3893" t="s">
        <v>7</v>
      </c>
      <c r="D3893" t="s">
        <v>8</v>
      </c>
      <c r="E3893" t="s">
        <v>19</v>
      </c>
      <c r="F3893" t="s">
        <v>13</v>
      </c>
      <c r="G3893">
        <v>0.26597222222222222</v>
      </c>
      <c r="H3893" s="1">
        <v>46094</v>
      </c>
      <c r="I3893">
        <v>3</v>
      </c>
      <c r="J3893">
        <v>3</v>
      </c>
      <c r="K3893">
        <v>1</v>
      </c>
      <c r="L3893">
        <v>3</v>
      </c>
      <c r="M3893" t="s">
        <v>5069</v>
      </c>
      <c r="N3893" t="s">
        <v>5069</v>
      </c>
      <c r="O3893">
        <v>1</v>
      </c>
      <c r="P3893">
        <v>0</v>
      </c>
    </row>
    <row r="3894" spans="1:16" x14ac:dyDescent="0.3">
      <c r="A3894" t="s">
        <v>4656</v>
      </c>
      <c r="B3894" s="1">
        <v>46094.267361111109</v>
      </c>
      <c r="C3894" t="s">
        <v>7</v>
      </c>
      <c r="D3894" t="s">
        <v>22</v>
      </c>
      <c r="E3894" t="s">
        <v>19</v>
      </c>
      <c r="F3894" t="s">
        <v>10</v>
      </c>
      <c r="G3894">
        <v>0.2673611111111111</v>
      </c>
      <c r="H3894" s="1">
        <v>46094</v>
      </c>
      <c r="I3894">
        <v>3</v>
      </c>
      <c r="J3894">
        <v>3</v>
      </c>
      <c r="K3894">
        <v>2</v>
      </c>
      <c r="L3894">
        <v>6</v>
      </c>
      <c r="M3894" t="s">
        <v>5071</v>
      </c>
      <c r="N3894" t="s">
        <v>5071</v>
      </c>
      <c r="O3894">
        <v>1</v>
      </c>
      <c r="P3894">
        <v>0</v>
      </c>
    </row>
    <row r="3895" spans="1:16" x14ac:dyDescent="0.3">
      <c r="A3895" t="s">
        <v>763</v>
      </c>
      <c r="B3895" s="1">
        <v>46094.288194444445</v>
      </c>
      <c r="C3895" t="s">
        <v>35</v>
      </c>
      <c r="D3895" t="s">
        <v>22</v>
      </c>
      <c r="E3895" t="s">
        <v>16</v>
      </c>
      <c r="F3895" t="s">
        <v>33</v>
      </c>
      <c r="G3895">
        <v>0.28819444444444442</v>
      </c>
      <c r="H3895" s="1">
        <v>46094</v>
      </c>
      <c r="I3895">
        <v>3</v>
      </c>
      <c r="J3895">
        <v>1</v>
      </c>
      <c r="K3895">
        <v>4</v>
      </c>
      <c r="L3895">
        <v>4</v>
      </c>
      <c r="M3895" t="s">
        <v>5069</v>
      </c>
      <c r="N3895" t="s">
        <v>5069</v>
      </c>
      <c r="O3895">
        <v>1</v>
      </c>
      <c r="P3895">
        <v>1</v>
      </c>
    </row>
    <row r="3896" spans="1:16" x14ac:dyDescent="0.3">
      <c r="A3896" t="s">
        <v>2580</v>
      </c>
      <c r="B3896" s="1">
        <v>46094.292361111111</v>
      </c>
      <c r="C3896" t="s">
        <v>40</v>
      </c>
      <c r="D3896" t="s">
        <v>15</v>
      </c>
      <c r="E3896" t="s">
        <v>16</v>
      </c>
      <c r="F3896" t="s">
        <v>13</v>
      </c>
      <c r="G3896">
        <v>0.29236111111111113</v>
      </c>
      <c r="H3896" s="1">
        <v>46094</v>
      </c>
      <c r="I3896">
        <v>3</v>
      </c>
      <c r="J3896">
        <v>5</v>
      </c>
      <c r="K3896">
        <v>1</v>
      </c>
      <c r="L3896">
        <v>5</v>
      </c>
      <c r="M3896" t="s">
        <v>5071</v>
      </c>
      <c r="N3896" t="s">
        <v>5071</v>
      </c>
      <c r="O3896">
        <v>1</v>
      </c>
      <c r="P3896">
        <v>0</v>
      </c>
    </row>
    <row r="3897" spans="1:16" x14ac:dyDescent="0.3">
      <c r="A3897" t="s">
        <v>114</v>
      </c>
      <c r="B3897" s="1">
        <v>46094.313194444447</v>
      </c>
      <c r="C3897" t="s">
        <v>7</v>
      </c>
      <c r="D3897" t="s">
        <v>15</v>
      </c>
      <c r="E3897" t="s">
        <v>19</v>
      </c>
      <c r="F3897" t="s">
        <v>13</v>
      </c>
      <c r="G3897">
        <v>0.31319444444444444</v>
      </c>
      <c r="H3897" s="1">
        <v>46094</v>
      </c>
      <c r="I3897">
        <v>3</v>
      </c>
      <c r="J3897">
        <v>3</v>
      </c>
      <c r="K3897">
        <v>1</v>
      </c>
      <c r="L3897">
        <v>3</v>
      </c>
      <c r="M3897" t="s">
        <v>5069</v>
      </c>
      <c r="N3897" t="s">
        <v>5069</v>
      </c>
      <c r="O3897">
        <v>1</v>
      </c>
      <c r="P3897">
        <v>0</v>
      </c>
    </row>
    <row r="3898" spans="1:16" x14ac:dyDescent="0.3">
      <c r="A3898" t="s">
        <v>1719</v>
      </c>
      <c r="B3898" s="1">
        <v>46094.34375</v>
      </c>
      <c r="C3898" t="s">
        <v>12</v>
      </c>
      <c r="D3898" t="s">
        <v>18</v>
      </c>
      <c r="E3898" t="s">
        <v>31</v>
      </c>
      <c r="F3898" t="s">
        <v>10</v>
      </c>
      <c r="G3898">
        <v>0.34375</v>
      </c>
      <c r="H3898" s="1">
        <v>46094</v>
      </c>
      <c r="I3898">
        <v>3</v>
      </c>
      <c r="J3898">
        <v>1</v>
      </c>
      <c r="K3898">
        <v>2</v>
      </c>
      <c r="L3898">
        <v>2</v>
      </c>
      <c r="M3898" t="s">
        <v>5069</v>
      </c>
      <c r="N3898" t="s">
        <v>5069</v>
      </c>
      <c r="O3898">
        <v>1</v>
      </c>
      <c r="P3898">
        <v>0</v>
      </c>
    </row>
    <row r="3899" spans="1:16" x14ac:dyDescent="0.3">
      <c r="A3899" t="s">
        <v>339</v>
      </c>
      <c r="B3899" s="1">
        <v>46094.354166666664</v>
      </c>
      <c r="C3899" t="s">
        <v>35</v>
      </c>
      <c r="D3899" t="s">
        <v>18</v>
      </c>
      <c r="E3899" t="s">
        <v>31</v>
      </c>
      <c r="F3899" t="s">
        <v>20</v>
      </c>
      <c r="G3899">
        <v>0.35416666666666669</v>
      </c>
      <c r="H3899" s="1">
        <v>46094</v>
      </c>
      <c r="I3899">
        <v>3</v>
      </c>
      <c r="J3899">
        <v>1</v>
      </c>
      <c r="K3899">
        <v>2</v>
      </c>
      <c r="L3899">
        <v>2</v>
      </c>
      <c r="M3899" t="s">
        <v>5069</v>
      </c>
      <c r="N3899" t="s">
        <v>5069</v>
      </c>
      <c r="O3899">
        <v>1</v>
      </c>
      <c r="P3899">
        <v>0</v>
      </c>
    </row>
    <row r="3900" spans="1:16" x14ac:dyDescent="0.3">
      <c r="A3900" t="s">
        <v>1172</v>
      </c>
      <c r="B3900" s="1">
        <v>46094.39166666667</v>
      </c>
      <c r="C3900" t="s">
        <v>26</v>
      </c>
      <c r="D3900" t="s">
        <v>18</v>
      </c>
      <c r="E3900" t="s">
        <v>16</v>
      </c>
      <c r="F3900" t="s">
        <v>10</v>
      </c>
      <c r="G3900">
        <v>0.39166666666666666</v>
      </c>
      <c r="H3900" s="1">
        <v>46094</v>
      </c>
      <c r="I3900">
        <v>3</v>
      </c>
      <c r="J3900">
        <v>3</v>
      </c>
      <c r="K3900">
        <v>2</v>
      </c>
      <c r="L3900">
        <v>6</v>
      </c>
      <c r="M3900" t="s">
        <v>5071</v>
      </c>
      <c r="N3900" t="s">
        <v>5071</v>
      </c>
      <c r="O3900">
        <v>1</v>
      </c>
      <c r="P3900">
        <v>0</v>
      </c>
    </row>
    <row r="3901" spans="1:16" x14ac:dyDescent="0.3">
      <c r="A3901" t="s">
        <v>905</v>
      </c>
      <c r="B3901" s="1">
        <v>46094.398611111108</v>
      </c>
      <c r="C3901" t="s">
        <v>12</v>
      </c>
      <c r="D3901" t="s">
        <v>18</v>
      </c>
      <c r="E3901" t="s">
        <v>19</v>
      </c>
      <c r="F3901" t="s">
        <v>13</v>
      </c>
      <c r="G3901">
        <v>0.39861111111111114</v>
      </c>
      <c r="H3901" s="1">
        <v>46094</v>
      </c>
      <c r="I3901">
        <v>3</v>
      </c>
      <c r="J3901">
        <v>1</v>
      </c>
      <c r="K3901">
        <v>1</v>
      </c>
      <c r="L3901">
        <v>1</v>
      </c>
      <c r="M3901" t="s">
        <v>5069</v>
      </c>
      <c r="N3901" t="s">
        <v>5069</v>
      </c>
      <c r="O3901">
        <v>1</v>
      </c>
      <c r="P3901">
        <v>0</v>
      </c>
    </row>
    <row r="3902" spans="1:16" x14ac:dyDescent="0.3">
      <c r="A3902" t="s">
        <v>837</v>
      </c>
      <c r="B3902" s="1">
        <v>46094.454861111109</v>
      </c>
      <c r="C3902" t="s">
        <v>12</v>
      </c>
      <c r="D3902" t="s">
        <v>15</v>
      </c>
      <c r="E3902" t="s">
        <v>9</v>
      </c>
      <c r="F3902" t="s">
        <v>33</v>
      </c>
      <c r="G3902">
        <v>0.4548611111111111</v>
      </c>
      <c r="H3902" s="1">
        <v>46094</v>
      </c>
      <c r="I3902">
        <v>3</v>
      </c>
      <c r="J3902">
        <v>1</v>
      </c>
      <c r="K3902">
        <v>4</v>
      </c>
      <c r="L3902">
        <v>4</v>
      </c>
      <c r="M3902" t="s">
        <v>5069</v>
      </c>
      <c r="N3902" t="s">
        <v>5069</v>
      </c>
      <c r="O3902">
        <v>1</v>
      </c>
      <c r="P3902">
        <v>1</v>
      </c>
    </row>
    <row r="3903" spans="1:16" x14ac:dyDescent="0.3">
      <c r="A3903" t="s">
        <v>2898</v>
      </c>
      <c r="B3903" s="1">
        <v>46094.46875</v>
      </c>
      <c r="C3903" t="s">
        <v>7</v>
      </c>
      <c r="D3903" t="s">
        <v>18</v>
      </c>
      <c r="E3903" t="s">
        <v>19</v>
      </c>
      <c r="F3903" t="s">
        <v>13</v>
      </c>
      <c r="G3903">
        <v>0.46875</v>
      </c>
      <c r="H3903" s="1">
        <v>46094</v>
      </c>
      <c r="I3903">
        <v>3</v>
      </c>
      <c r="J3903">
        <v>3</v>
      </c>
      <c r="K3903">
        <v>1</v>
      </c>
      <c r="L3903">
        <v>3</v>
      </c>
      <c r="M3903" t="s">
        <v>5069</v>
      </c>
      <c r="N3903" t="s">
        <v>5069</v>
      </c>
      <c r="O3903">
        <v>1</v>
      </c>
      <c r="P3903">
        <v>0</v>
      </c>
    </row>
    <row r="3904" spans="1:16" x14ac:dyDescent="0.3">
      <c r="A3904" t="s">
        <v>25</v>
      </c>
      <c r="B3904" s="1">
        <v>46094.511805555558</v>
      </c>
      <c r="C3904" t="s">
        <v>26</v>
      </c>
      <c r="D3904" t="s">
        <v>15</v>
      </c>
      <c r="E3904" t="s">
        <v>16</v>
      </c>
      <c r="F3904" t="s">
        <v>10</v>
      </c>
      <c r="G3904">
        <v>0.51180555555555551</v>
      </c>
      <c r="H3904" s="1">
        <v>46094</v>
      </c>
      <c r="I3904">
        <v>3</v>
      </c>
      <c r="J3904">
        <v>3</v>
      </c>
      <c r="K3904">
        <v>2</v>
      </c>
      <c r="L3904">
        <v>6</v>
      </c>
      <c r="M3904" t="s">
        <v>5071</v>
      </c>
      <c r="N3904" t="s">
        <v>5071</v>
      </c>
      <c r="O3904">
        <v>1</v>
      </c>
      <c r="P3904">
        <v>0</v>
      </c>
    </row>
    <row r="3905" spans="1:16" x14ac:dyDescent="0.3">
      <c r="A3905" t="s">
        <v>3319</v>
      </c>
      <c r="B3905" s="1">
        <v>46094.520138888889</v>
      </c>
      <c r="C3905" t="s">
        <v>47</v>
      </c>
      <c r="D3905" t="s">
        <v>18</v>
      </c>
      <c r="E3905" t="s">
        <v>31</v>
      </c>
      <c r="F3905" t="s">
        <v>10</v>
      </c>
      <c r="G3905">
        <v>0.52013888888888893</v>
      </c>
      <c r="H3905" s="1">
        <v>46094</v>
      </c>
      <c r="I3905">
        <v>3</v>
      </c>
      <c r="J3905">
        <v>1</v>
      </c>
      <c r="K3905">
        <v>2</v>
      </c>
      <c r="L3905">
        <v>2</v>
      </c>
      <c r="M3905" t="s">
        <v>5069</v>
      </c>
      <c r="N3905" t="s">
        <v>5069</v>
      </c>
      <c r="O3905">
        <v>1</v>
      </c>
      <c r="P3905">
        <v>0</v>
      </c>
    </row>
    <row r="3906" spans="1:16" x14ac:dyDescent="0.3">
      <c r="A3906" t="s">
        <v>4304</v>
      </c>
      <c r="B3906" s="1">
        <v>46094.522916666669</v>
      </c>
      <c r="C3906" t="s">
        <v>7</v>
      </c>
      <c r="D3906" t="s">
        <v>15</v>
      </c>
      <c r="E3906" t="s">
        <v>19</v>
      </c>
      <c r="F3906" t="s">
        <v>10</v>
      </c>
      <c r="G3906">
        <v>0.5229166666666667</v>
      </c>
      <c r="H3906" s="1">
        <v>46094</v>
      </c>
      <c r="I3906">
        <v>3</v>
      </c>
      <c r="J3906">
        <v>3</v>
      </c>
      <c r="K3906">
        <v>2</v>
      </c>
      <c r="L3906">
        <v>6</v>
      </c>
      <c r="M3906" t="s">
        <v>5071</v>
      </c>
      <c r="N3906" t="s">
        <v>5071</v>
      </c>
      <c r="O3906">
        <v>1</v>
      </c>
      <c r="P3906">
        <v>0</v>
      </c>
    </row>
    <row r="3907" spans="1:16" x14ac:dyDescent="0.3">
      <c r="A3907" t="s">
        <v>1557</v>
      </c>
      <c r="B3907" s="1">
        <v>46094.522916666669</v>
      </c>
      <c r="C3907" t="s">
        <v>12</v>
      </c>
      <c r="D3907" t="s">
        <v>22</v>
      </c>
      <c r="E3907" t="s">
        <v>9</v>
      </c>
      <c r="F3907" t="s">
        <v>33</v>
      </c>
      <c r="G3907">
        <v>0.5229166666666667</v>
      </c>
      <c r="H3907" s="1">
        <v>46094</v>
      </c>
      <c r="I3907">
        <v>3</v>
      </c>
      <c r="J3907">
        <v>1</v>
      </c>
      <c r="K3907">
        <v>4</v>
      </c>
      <c r="L3907">
        <v>4</v>
      </c>
      <c r="M3907" t="s">
        <v>5069</v>
      </c>
      <c r="N3907" t="s">
        <v>5069</v>
      </c>
      <c r="O3907">
        <v>1</v>
      </c>
      <c r="P3907">
        <v>1</v>
      </c>
    </row>
    <row r="3908" spans="1:16" x14ac:dyDescent="0.3">
      <c r="A3908" t="s">
        <v>1107</v>
      </c>
      <c r="B3908" s="1">
        <v>46094.536111111112</v>
      </c>
      <c r="C3908" t="s">
        <v>35</v>
      </c>
      <c r="D3908" t="s">
        <v>8</v>
      </c>
      <c r="E3908" t="s">
        <v>9</v>
      </c>
      <c r="F3908" t="s">
        <v>33</v>
      </c>
      <c r="G3908">
        <v>0.53611111111111109</v>
      </c>
      <c r="H3908" s="1">
        <v>46094</v>
      </c>
      <c r="I3908">
        <v>3</v>
      </c>
      <c r="J3908">
        <v>1</v>
      </c>
      <c r="K3908">
        <v>4</v>
      </c>
      <c r="L3908">
        <v>4</v>
      </c>
      <c r="M3908" t="s">
        <v>5069</v>
      </c>
      <c r="N3908" t="s">
        <v>5069</v>
      </c>
      <c r="O3908">
        <v>1</v>
      </c>
      <c r="P3908">
        <v>1</v>
      </c>
    </row>
    <row r="3909" spans="1:16" x14ac:dyDescent="0.3">
      <c r="A3909" t="s">
        <v>4540</v>
      </c>
      <c r="B3909" s="1">
        <v>46094.571527777778</v>
      </c>
      <c r="C3909" t="s">
        <v>7</v>
      </c>
      <c r="D3909" t="s">
        <v>8</v>
      </c>
      <c r="E3909" t="s">
        <v>19</v>
      </c>
      <c r="F3909" t="s">
        <v>20</v>
      </c>
      <c r="G3909">
        <v>0.57152777777777775</v>
      </c>
      <c r="H3909" s="1">
        <v>46094</v>
      </c>
      <c r="I3909">
        <v>3</v>
      </c>
      <c r="J3909">
        <v>3</v>
      </c>
      <c r="K3909">
        <v>2</v>
      </c>
      <c r="L3909">
        <v>6</v>
      </c>
      <c r="M3909" t="s">
        <v>5071</v>
      </c>
      <c r="N3909" t="s">
        <v>5071</v>
      </c>
      <c r="O3909">
        <v>1</v>
      </c>
      <c r="P3909">
        <v>0</v>
      </c>
    </row>
    <row r="3910" spans="1:16" x14ac:dyDescent="0.3">
      <c r="A3910" t="s">
        <v>1662</v>
      </c>
      <c r="B3910" s="1">
        <v>46094.572916666664</v>
      </c>
      <c r="C3910" t="s">
        <v>40</v>
      </c>
      <c r="D3910" t="s">
        <v>22</v>
      </c>
      <c r="E3910" t="s">
        <v>16</v>
      </c>
      <c r="F3910" t="s">
        <v>20</v>
      </c>
      <c r="G3910">
        <v>0.57291666666666663</v>
      </c>
      <c r="H3910" s="1">
        <v>46094</v>
      </c>
      <c r="I3910">
        <v>3</v>
      </c>
      <c r="J3910">
        <v>5</v>
      </c>
      <c r="K3910">
        <v>2</v>
      </c>
      <c r="L3910">
        <v>10</v>
      </c>
      <c r="M3910" t="s">
        <v>5071</v>
      </c>
      <c r="N3910" t="s">
        <v>5071</v>
      </c>
      <c r="O3910">
        <v>1</v>
      </c>
      <c r="P3910">
        <v>0</v>
      </c>
    </row>
    <row r="3911" spans="1:16" x14ac:dyDescent="0.3">
      <c r="A3911" t="s">
        <v>2536</v>
      </c>
      <c r="B3911" s="1">
        <v>46094.607638888891</v>
      </c>
      <c r="C3911" t="s">
        <v>40</v>
      </c>
      <c r="D3911" t="s">
        <v>18</v>
      </c>
      <c r="E3911" t="s">
        <v>16</v>
      </c>
      <c r="F3911" t="s">
        <v>13</v>
      </c>
      <c r="G3911">
        <v>0.60763888888888884</v>
      </c>
      <c r="H3911" s="1">
        <v>46094</v>
      </c>
      <c r="I3911">
        <v>3</v>
      </c>
      <c r="J3911">
        <v>5</v>
      </c>
      <c r="K3911">
        <v>1</v>
      </c>
      <c r="L3911">
        <v>5</v>
      </c>
      <c r="M3911" t="s">
        <v>5071</v>
      </c>
      <c r="N3911" t="s">
        <v>5071</v>
      </c>
      <c r="O3911">
        <v>1</v>
      </c>
      <c r="P3911">
        <v>0</v>
      </c>
    </row>
    <row r="3912" spans="1:16" x14ac:dyDescent="0.3">
      <c r="A3912" t="s">
        <v>3841</v>
      </c>
      <c r="B3912" s="1">
        <v>46094.612500000003</v>
      </c>
      <c r="C3912" t="s">
        <v>12</v>
      </c>
      <c r="D3912" t="s">
        <v>18</v>
      </c>
      <c r="E3912" t="s">
        <v>31</v>
      </c>
      <c r="F3912" t="s">
        <v>33</v>
      </c>
      <c r="G3912">
        <v>0.61250000000000004</v>
      </c>
      <c r="H3912" s="1">
        <v>46094</v>
      </c>
      <c r="I3912">
        <v>3</v>
      </c>
      <c r="J3912">
        <v>1</v>
      </c>
      <c r="K3912">
        <v>4</v>
      </c>
      <c r="L3912">
        <v>4</v>
      </c>
      <c r="M3912" t="s">
        <v>5069</v>
      </c>
      <c r="N3912" t="s">
        <v>5069</v>
      </c>
      <c r="O3912">
        <v>1</v>
      </c>
      <c r="P3912">
        <v>1</v>
      </c>
    </row>
    <row r="3913" spans="1:16" x14ac:dyDescent="0.3">
      <c r="A3913" t="s">
        <v>56</v>
      </c>
      <c r="B3913" s="1">
        <v>46094.617361111108</v>
      </c>
      <c r="C3913" t="s">
        <v>12</v>
      </c>
      <c r="D3913" t="s">
        <v>18</v>
      </c>
      <c r="E3913" t="s">
        <v>16</v>
      </c>
      <c r="F3913" t="s">
        <v>33</v>
      </c>
      <c r="G3913">
        <v>0.61736111111111114</v>
      </c>
      <c r="H3913" s="1">
        <v>46094</v>
      </c>
      <c r="I3913">
        <v>3</v>
      </c>
      <c r="J3913">
        <v>1</v>
      </c>
      <c r="K3913">
        <v>4</v>
      </c>
      <c r="L3913">
        <v>4</v>
      </c>
      <c r="M3913" t="s">
        <v>5069</v>
      </c>
      <c r="N3913" t="s">
        <v>5069</v>
      </c>
      <c r="O3913">
        <v>1</v>
      </c>
      <c r="P3913">
        <v>1</v>
      </c>
    </row>
    <row r="3914" spans="1:16" x14ac:dyDescent="0.3">
      <c r="A3914" t="s">
        <v>3332</v>
      </c>
      <c r="B3914" s="1">
        <v>46094.696527777778</v>
      </c>
      <c r="C3914" t="s">
        <v>35</v>
      </c>
      <c r="D3914" t="s">
        <v>18</v>
      </c>
      <c r="E3914" t="s">
        <v>19</v>
      </c>
      <c r="F3914" t="s">
        <v>10</v>
      </c>
      <c r="G3914">
        <v>0.69652777777777775</v>
      </c>
      <c r="H3914" s="1">
        <v>46094</v>
      </c>
      <c r="I3914">
        <v>3</v>
      </c>
      <c r="J3914">
        <v>1</v>
      </c>
      <c r="K3914">
        <v>2</v>
      </c>
      <c r="L3914">
        <v>2</v>
      </c>
      <c r="M3914" t="s">
        <v>5069</v>
      </c>
      <c r="N3914" t="s">
        <v>5069</v>
      </c>
      <c r="O3914">
        <v>1</v>
      </c>
      <c r="P3914">
        <v>0</v>
      </c>
    </row>
    <row r="3915" spans="1:16" x14ac:dyDescent="0.3">
      <c r="A3915" t="s">
        <v>1322</v>
      </c>
      <c r="B3915" s="1">
        <v>46094.729166666664</v>
      </c>
      <c r="C3915" t="s">
        <v>47</v>
      </c>
      <c r="D3915" t="s">
        <v>15</v>
      </c>
      <c r="E3915" t="s">
        <v>19</v>
      </c>
      <c r="F3915" t="s">
        <v>13</v>
      </c>
      <c r="G3915">
        <v>0.72916666666666663</v>
      </c>
      <c r="H3915" s="1">
        <v>46094</v>
      </c>
      <c r="I3915">
        <v>3</v>
      </c>
      <c r="J3915">
        <v>1</v>
      </c>
      <c r="K3915">
        <v>1</v>
      </c>
      <c r="L3915">
        <v>1</v>
      </c>
      <c r="M3915" t="s">
        <v>5069</v>
      </c>
      <c r="N3915" t="s">
        <v>5069</v>
      </c>
      <c r="O3915">
        <v>1</v>
      </c>
      <c r="P3915">
        <v>0</v>
      </c>
    </row>
    <row r="3916" spans="1:16" x14ac:dyDescent="0.3">
      <c r="A3916" t="s">
        <v>4542</v>
      </c>
      <c r="B3916" s="1">
        <v>46094.734722222223</v>
      </c>
      <c r="C3916" t="s">
        <v>35</v>
      </c>
      <c r="D3916" t="s">
        <v>22</v>
      </c>
      <c r="E3916" t="s">
        <v>19</v>
      </c>
      <c r="F3916" t="s">
        <v>10</v>
      </c>
      <c r="G3916">
        <v>0.73472222222222228</v>
      </c>
      <c r="H3916" s="1">
        <v>46094</v>
      </c>
      <c r="I3916">
        <v>3</v>
      </c>
      <c r="J3916">
        <v>1</v>
      </c>
      <c r="K3916">
        <v>2</v>
      </c>
      <c r="L3916">
        <v>2</v>
      </c>
      <c r="M3916" t="s">
        <v>5069</v>
      </c>
      <c r="N3916" t="s">
        <v>5069</v>
      </c>
      <c r="O3916">
        <v>1</v>
      </c>
      <c r="P3916">
        <v>0</v>
      </c>
    </row>
    <row r="3917" spans="1:16" x14ac:dyDescent="0.3">
      <c r="A3917" t="s">
        <v>4857</v>
      </c>
      <c r="B3917" s="1">
        <v>46094.76666666667</v>
      </c>
      <c r="C3917" t="s">
        <v>7</v>
      </c>
      <c r="D3917" t="s">
        <v>8</v>
      </c>
      <c r="E3917" t="s">
        <v>19</v>
      </c>
      <c r="F3917" t="s">
        <v>13</v>
      </c>
      <c r="G3917">
        <v>0.76666666666666672</v>
      </c>
      <c r="H3917" s="1">
        <v>46094</v>
      </c>
      <c r="I3917">
        <v>3</v>
      </c>
      <c r="J3917">
        <v>3</v>
      </c>
      <c r="K3917">
        <v>1</v>
      </c>
      <c r="L3917">
        <v>3</v>
      </c>
      <c r="M3917" t="s">
        <v>5069</v>
      </c>
      <c r="N3917" t="s">
        <v>5069</v>
      </c>
      <c r="O3917">
        <v>1</v>
      </c>
      <c r="P3917">
        <v>0</v>
      </c>
    </row>
    <row r="3918" spans="1:16" x14ac:dyDescent="0.3">
      <c r="A3918" t="s">
        <v>4918</v>
      </c>
      <c r="B3918" s="1">
        <v>46094.769444444442</v>
      </c>
      <c r="C3918" t="s">
        <v>47</v>
      </c>
      <c r="D3918" t="s">
        <v>22</v>
      </c>
      <c r="E3918" t="s">
        <v>31</v>
      </c>
      <c r="F3918" t="s">
        <v>13</v>
      </c>
      <c r="G3918">
        <v>0.76944444444444449</v>
      </c>
      <c r="H3918" s="1">
        <v>46094</v>
      </c>
      <c r="I3918">
        <v>3</v>
      </c>
      <c r="J3918">
        <v>1</v>
      </c>
      <c r="K3918">
        <v>1</v>
      </c>
      <c r="L3918">
        <v>1</v>
      </c>
      <c r="M3918" t="s">
        <v>5069</v>
      </c>
      <c r="N3918" t="s">
        <v>5069</v>
      </c>
      <c r="O3918">
        <v>1</v>
      </c>
      <c r="P3918">
        <v>0</v>
      </c>
    </row>
    <row r="3919" spans="1:16" x14ac:dyDescent="0.3">
      <c r="A3919" t="s">
        <v>972</v>
      </c>
      <c r="B3919" s="1">
        <v>46094.772916666669</v>
      </c>
      <c r="C3919" t="s">
        <v>7</v>
      </c>
      <c r="D3919" t="s">
        <v>8</v>
      </c>
      <c r="E3919" t="s">
        <v>19</v>
      </c>
      <c r="F3919" t="s">
        <v>10</v>
      </c>
      <c r="G3919">
        <v>0.7729166666666667</v>
      </c>
      <c r="H3919" s="1">
        <v>46094</v>
      </c>
      <c r="I3919">
        <v>3</v>
      </c>
      <c r="J3919">
        <v>3</v>
      </c>
      <c r="K3919">
        <v>2</v>
      </c>
      <c r="L3919">
        <v>6</v>
      </c>
      <c r="M3919" t="s">
        <v>5071</v>
      </c>
      <c r="N3919" t="s">
        <v>5071</v>
      </c>
      <c r="O3919">
        <v>1</v>
      </c>
      <c r="P3919">
        <v>0</v>
      </c>
    </row>
    <row r="3920" spans="1:16" x14ac:dyDescent="0.3">
      <c r="A3920" t="s">
        <v>4996</v>
      </c>
      <c r="B3920" s="1">
        <v>46094.773611111108</v>
      </c>
      <c r="C3920" t="s">
        <v>47</v>
      </c>
      <c r="D3920" t="s">
        <v>22</v>
      </c>
      <c r="E3920" t="s">
        <v>9</v>
      </c>
      <c r="F3920" t="s">
        <v>10</v>
      </c>
      <c r="G3920">
        <v>0.77361111111111114</v>
      </c>
      <c r="H3920" s="1">
        <v>46094</v>
      </c>
      <c r="I3920">
        <v>3</v>
      </c>
      <c r="J3920">
        <v>1</v>
      </c>
      <c r="K3920">
        <v>2</v>
      </c>
      <c r="L3920">
        <v>2</v>
      </c>
      <c r="M3920" t="s">
        <v>5069</v>
      </c>
      <c r="N3920" t="s">
        <v>5069</v>
      </c>
      <c r="O3920">
        <v>1</v>
      </c>
      <c r="P3920">
        <v>0</v>
      </c>
    </row>
    <row r="3921" spans="1:16" x14ac:dyDescent="0.3">
      <c r="A3921" t="s">
        <v>340</v>
      </c>
      <c r="B3921" s="1">
        <v>46094.803472222222</v>
      </c>
      <c r="C3921" t="s">
        <v>7</v>
      </c>
      <c r="D3921" t="s">
        <v>18</v>
      </c>
      <c r="E3921" t="s">
        <v>19</v>
      </c>
      <c r="F3921" t="s">
        <v>33</v>
      </c>
      <c r="G3921">
        <v>0.80347222222222225</v>
      </c>
      <c r="H3921" s="1">
        <v>46094</v>
      </c>
      <c r="I3921">
        <v>3</v>
      </c>
      <c r="J3921">
        <v>3</v>
      </c>
      <c r="K3921">
        <v>4</v>
      </c>
      <c r="L3921">
        <v>12</v>
      </c>
      <c r="M3921" t="s">
        <v>5073</v>
      </c>
      <c r="N3921" t="s">
        <v>5073</v>
      </c>
      <c r="O3921">
        <v>1</v>
      </c>
      <c r="P3921">
        <v>1</v>
      </c>
    </row>
    <row r="3922" spans="1:16" x14ac:dyDescent="0.3">
      <c r="A3922" t="s">
        <v>304</v>
      </c>
      <c r="B3922" s="1">
        <v>46094.824999999997</v>
      </c>
      <c r="C3922" t="s">
        <v>35</v>
      </c>
      <c r="D3922" t="s">
        <v>8</v>
      </c>
      <c r="E3922" t="s">
        <v>16</v>
      </c>
      <c r="F3922" t="s">
        <v>20</v>
      </c>
      <c r="G3922">
        <v>0.82499999999999996</v>
      </c>
      <c r="H3922" s="1">
        <v>46094</v>
      </c>
      <c r="I3922">
        <v>3</v>
      </c>
      <c r="J3922">
        <v>1</v>
      </c>
      <c r="K3922">
        <v>2</v>
      </c>
      <c r="L3922">
        <v>2</v>
      </c>
      <c r="M3922" t="s">
        <v>5069</v>
      </c>
      <c r="N3922" t="s">
        <v>5069</v>
      </c>
      <c r="O3922">
        <v>1</v>
      </c>
      <c r="P3922">
        <v>0</v>
      </c>
    </row>
    <row r="3923" spans="1:16" x14ac:dyDescent="0.3">
      <c r="A3923" t="s">
        <v>1798</v>
      </c>
      <c r="B3923" s="1">
        <v>46094.833333333336</v>
      </c>
      <c r="C3923" t="s">
        <v>47</v>
      </c>
      <c r="D3923" t="s">
        <v>8</v>
      </c>
      <c r="E3923" t="s">
        <v>16</v>
      </c>
      <c r="F3923" t="s">
        <v>10</v>
      </c>
      <c r="G3923">
        <v>0.83333333333333337</v>
      </c>
      <c r="H3923" s="1">
        <v>46094</v>
      </c>
      <c r="I3923">
        <v>3</v>
      </c>
      <c r="J3923">
        <v>1</v>
      </c>
      <c r="K3923">
        <v>2</v>
      </c>
      <c r="L3923">
        <v>2</v>
      </c>
      <c r="M3923" t="s">
        <v>5069</v>
      </c>
      <c r="N3923" t="s">
        <v>5069</v>
      </c>
      <c r="O3923">
        <v>1</v>
      </c>
      <c r="P3923">
        <v>0</v>
      </c>
    </row>
    <row r="3924" spans="1:16" x14ac:dyDescent="0.3">
      <c r="A3924" t="s">
        <v>1177</v>
      </c>
      <c r="B3924" s="1">
        <v>46094.886111111111</v>
      </c>
      <c r="C3924" t="s">
        <v>7</v>
      </c>
      <c r="D3924" t="s">
        <v>22</v>
      </c>
      <c r="E3924" t="s">
        <v>19</v>
      </c>
      <c r="F3924" t="s">
        <v>13</v>
      </c>
      <c r="G3924">
        <v>0.88611111111111107</v>
      </c>
      <c r="H3924" s="1">
        <v>46094</v>
      </c>
      <c r="I3924">
        <v>3</v>
      </c>
      <c r="J3924">
        <v>3</v>
      </c>
      <c r="K3924">
        <v>1</v>
      </c>
      <c r="L3924">
        <v>3</v>
      </c>
      <c r="M3924" t="s">
        <v>5069</v>
      </c>
      <c r="N3924" t="s">
        <v>5069</v>
      </c>
      <c r="O3924">
        <v>1</v>
      </c>
      <c r="P3924">
        <v>0</v>
      </c>
    </row>
    <row r="3925" spans="1:16" x14ac:dyDescent="0.3">
      <c r="A3925" t="s">
        <v>3738</v>
      </c>
      <c r="B3925" s="1">
        <v>46094.897916666669</v>
      </c>
      <c r="C3925" t="s">
        <v>12</v>
      </c>
      <c r="D3925" t="s">
        <v>8</v>
      </c>
      <c r="E3925" t="s">
        <v>31</v>
      </c>
      <c r="F3925" t="s">
        <v>13</v>
      </c>
      <c r="G3925">
        <v>0.8979166666666667</v>
      </c>
      <c r="H3925" s="1">
        <v>46094</v>
      </c>
      <c r="I3925">
        <v>3</v>
      </c>
      <c r="J3925">
        <v>1</v>
      </c>
      <c r="K3925">
        <v>1</v>
      </c>
      <c r="L3925">
        <v>1</v>
      </c>
      <c r="M3925" t="s">
        <v>5069</v>
      </c>
      <c r="N3925" t="s">
        <v>5069</v>
      </c>
      <c r="O3925">
        <v>1</v>
      </c>
      <c r="P3925">
        <v>0</v>
      </c>
    </row>
    <row r="3926" spans="1:16" x14ac:dyDescent="0.3">
      <c r="A3926" t="s">
        <v>2472</v>
      </c>
      <c r="B3926" s="1">
        <v>46094.925000000003</v>
      </c>
      <c r="C3926" t="s">
        <v>26</v>
      </c>
      <c r="D3926" t="s">
        <v>15</v>
      </c>
      <c r="E3926" t="s">
        <v>31</v>
      </c>
      <c r="F3926" t="s">
        <v>10</v>
      </c>
      <c r="G3926">
        <v>0.92500000000000004</v>
      </c>
      <c r="H3926" s="1">
        <v>46094</v>
      </c>
      <c r="I3926">
        <v>3</v>
      </c>
      <c r="J3926">
        <v>3</v>
      </c>
      <c r="K3926">
        <v>2</v>
      </c>
      <c r="L3926">
        <v>6</v>
      </c>
      <c r="M3926" t="s">
        <v>5071</v>
      </c>
      <c r="N3926" t="s">
        <v>5071</v>
      </c>
      <c r="O3926">
        <v>1</v>
      </c>
      <c r="P3926">
        <v>0</v>
      </c>
    </row>
    <row r="3927" spans="1:16" x14ac:dyDescent="0.3">
      <c r="A3927" t="s">
        <v>2985</v>
      </c>
      <c r="B3927" s="1">
        <v>46094.927083333336</v>
      </c>
      <c r="C3927" t="s">
        <v>7</v>
      </c>
      <c r="D3927" t="s">
        <v>8</v>
      </c>
      <c r="E3927" t="s">
        <v>19</v>
      </c>
      <c r="F3927" t="s">
        <v>10</v>
      </c>
      <c r="G3927">
        <v>0.92708333333333337</v>
      </c>
      <c r="H3927" s="1">
        <v>46094</v>
      </c>
      <c r="I3927">
        <v>3</v>
      </c>
      <c r="J3927">
        <v>3</v>
      </c>
      <c r="K3927">
        <v>2</v>
      </c>
      <c r="L3927">
        <v>6</v>
      </c>
      <c r="M3927" t="s">
        <v>5071</v>
      </c>
      <c r="N3927" t="s">
        <v>5071</v>
      </c>
      <c r="O3927">
        <v>1</v>
      </c>
      <c r="P3927">
        <v>0</v>
      </c>
    </row>
    <row r="3928" spans="1:16" x14ac:dyDescent="0.3">
      <c r="A3928" t="s">
        <v>248</v>
      </c>
      <c r="B3928" s="1">
        <v>46094.930555555555</v>
      </c>
      <c r="C3928" t="s">
        <v>7</v>
      </c>
      <c r="D3928" t="s">
        <v>18</v>
      </c>
      <c r="E3928" t="s">
        <v>19</v>
      </c>
      <c r="F3928" t="s">
        <v>10</v>
      </c>
      <c r="G3928">
        <v>0.93055555555555558</v>
      </c>
      <c r="H3928" s="1">
        <v>46094</v>
      </c>
      <c r="I3928">
        <v>3</v>
      </c>
      <c r="J3928">
        <v>3</v>
      </c>
      <c r="K3928">
        <v>2</v>
      </c>
      <c r="L3928">
        <v>6</v>
      </c>
      <c r="M3928" t="s">
        <v>5071</v>
      </c>
      <c r="N3928" t="s">
        <v>5071</v>
      </c>
      <c r="O3928">
        <v>1</v>
      </c>
      <c r="P3928">
        <v>0</v>
      </c>
    </row>
    <row r="3929" spans="1:16" x14ac:dyDescent="0.3">
      <c r="A3929" t="s">
        <v>4854</v>
      </c>
      <c r="B3929" s="1">
        <v>46094.955555555556</v>
      </c>
      <c r="C3929" t="s">
        <v>7</v>
      </c>
      <c r="D3929" t="s">
        <v>8</v>
      </c>
      <c r="E3929" t="s">
        <v>19</v>
      </c>
      <c r="F3929" t="s">
        <v>33</v>
      </c>
      <c r="G3929">
        <v>0.9555555555555556</v>
      </c>
      <c r="H3929" s="1">
        <v>46094</v>
      </c>
      <c r="I3929">
        <v>3</v>
      </c>
      <c r="J3929">
        <v>3</v>
      </c>
      <c r="K3929">
        <v>4</v>
      </c>
      <c r="L3929">
        <v>12</v>
      </c>
      <c r="M3929" t="s">
        <v>5073</v>
      </c>
      <c r="N3929" t="s">
        <v>5073</v>
      </c>
      <c r="O3929">
        <v>1</v>
      </c>
      <c r="P3929">
        <v>1</v>
      </c>
    </row>
    <row r="3930" spans="1:16" x14ac:dyDescent="0.3">
      <c r="A3930" t="s">
        <v>3878</v>
      </c>
      <c r="B3930" s="1">
        <v>46094.957638888889</v>
      </c>
      <c r="C3930" t="s">
        <v>47</v>
      </c>
      <c r="D3930" t="s">
        <v>22</v>
      </c>
      <c r="E3930" t="s">
        <v>9</v>
      </c>
      <c r="F3930" t="s">
        <v>10</v>
      </c>
      <c r="G3930">
        <v>0.95763888888888893</v>
      </c>
      <c r="H3930" s="1">
        <v>46094</v>
      </c>
      <c r="I3930">
        <v>3</v>
      </c>
      <c r="J3930">
        <v>1</v>
      </c>
      <c r="K3930">
        <v>2</v>
      </c>
      <c r="L3930">
        <v>2</v>
      </c>
      <c r="M3930" t="s">
        <v>5069</v>
      </c>
      <c r="N3930" t="s">
        <v>5069</v>
      </c>
      <c r="O3930">
        <v>1</v>
      </c>
      <c r="P3930">
        <v>0</v>
      </c>
    </row>
    <row r="3931" spans="1:16" x14ac:dyDescent="0.3">
      <c r="A3931" t="s">
        <v>3881</v>
      </c>
      <c r="B3931" s="1">
        <v>46095.009027777778</v>
      </c>
      <c r="C3931" t="s">
        <v>40</v>
      </c>
      <c r="D3931" t="s">
        <v>18</v>
      </c>
      <c r="E3931" t="s">
        <v>16</v>
      </c>
      <c r="F3931" t="s">
        <v>20</v>
      </c>
      <c r="G3931">
        <v>9.0277777777777769E-3</v>
      </c>
      <c r="H3931" s="1">
        <v>46095</v>
      </c>
      <c r="I3931">
        <v>3</v>
      </c>
      <c r="J3931">
        <v>5</v>
      </c>
      <c r="K3931">
        <v>2</v>
      </c>
      <c r="L3931">
        <v>10</v>
      </c>
      <c r="M3931" t="s">
        <v>5071</v>
      </c>
      <c r="N3931" t="s">
        <v>5071</v>
      </c>
      <c r="O3931">
        <v>1</v>
      </c>
      <c r="P3931">
        <v>0</v>
      </c>
    </row>
    <row r="3932" spans="1:16" x14ac:dyDescent="0.3">
      <c r="A3932" t="s">
        <v>200</v>
      </c>
      <c r="B3932" s="1">
        <v>46095.009027777778</v>
      </c>
      <c r="C3932" t="s">
        <v>7</v>
      </c>
      <c r="D3932" t="s">
        <v>15</v>
      </c>
      <c r="E3932" t="s">
        <v>19</v>
      </c>
      <c r="F3932" t="s">
        <v>13</v>
      </c>
      <c r="G3932">
        <v>9.0277777777777769E-3</v>
      </c>
      <c r="H3932" s="1">
        <v>46095</v>
      </c>
      <c r="I3932">
        <v>3</v>
      </c>
      <c r="J3932">
        <v>3</v>
      </c>
      <c r="K3932">
        <v>1</v>
      </c>
      <c r="L3932">
        <v>3</v>
      </c>
      <c r="M3932" t="s">
        <v>5069</v>
      </c>
      <c r="N3932" t="s">
        <v>5069</v>
      </c>
      <c r="O3932">
        <v>1</v>
      </c>
      <c r="P3932">
        <v>0</v>
      </c>
    </row>
    <row r="3933" spans="1:16" x14ac:dyDescent="0.3">
      <c r="A3933" t="s">
        <v>3032</v>
      </c>
      <c r="B3933" s="1">
        <v>46095.040972222225</v>
      </c>
      <c r="C3933" t="s">
        <v>35</v>
      </c>
      <c r="D3933" t="s">
        <v>15</v>
      </c>
      <c r="E3933" t="s">
        <v>31</v>
      </c>
      <c r="F3933" t="s">
        <v>20</v>
      </c>
      <c r="G3933">
        <v>4.0972222222222222E-2</v>
      </c>
      <c r="H3933" s="1">
        <v>46095</v>
      </c>
      <c r="I3933">
        <v>3</v>
      </c>
      <c r="J3933">
        <v>1</v>
      </c>
      <c r="K3933">
        <v>2</v>
      </c>
      <c r="L3933">
        <v>2</v>
      </c>
      <c r="M3933" t="s">
        <v>5069</v>
      </c>
      <c r="N3933" t="s">
        <v>5069</v>
      </c>
      <c r="O3933">
        <v>1</v>
      </c>
      <c r="P3933">
        <v>0</v>
      </c>
    </row>
    <row r="3934" spans="1:16" x14ac:dyDescent="0.3">
      <c r="A3934" t="s">
        <v>2009</v>
      </c>
      <c r="B3934" s="1">
        <v>46095.04791666667</v>
      </c>
      <c r="C3934" t="s">
        <v>7</v>
      </c>
      <c r="D3934" t="s">
        <v>22</v>
      </c>
      <c r="E3934" t="s">
        <v>19</v>
      </c>
      <c r="F3934" t="s">
        <v>10</v>
      </c>
      <c r="G3934">
        <v>4.791666666666667E-2</v>
      </c>
      <c r="H3934" s="1">
        <v>46095</v>
      </c>
      <c r="I3934">
        <v>3</v>
      </c>
      <c r="J3934">
        <v>3</v>
      </c>
      <c r="K3934">
        <v>2</v>
      </c>
      <c r="L3934">
        <v>6</v>
      </c>
      <c r="M3934" t="s">
        <v>5071</v>
      </c>
      <c r="N3934" t="s">
        <v>5071</v>
      </c>
      <c r="O3934">
        <v>1</v>
      </c>
      <c r="P3934">
        <v>0</v>
      </c>
    </row>
    <row r="3935" spans="1:16" x14ac:dyDescent="0.3">
      <c r="A3935" t="s">
        <v>5022</v>
      </c>
      <c r="B3935" s="1">
        <v>46095.068055555559</v>
      </c>
      <c r="C3935" t="s">
        <v>26</v>
      </c>
      <c r="D3935" t="s">
        <v>22</v>
      </c>
      <c r="E3935" t="s">
        <v>9</v>
      </c>
      <c r="F3935" t="s">
        <v>13</v>
      </c>
      <c r="G3935">
        <v>6.805555555555555E-2</v>
      </c>
      <c r="H3935" s="1">
        <v>46095</v>
      </c>
      <c r="I3935">
        <v>3</v>
      </c>
      <c r="J3935">
        <v>3</v>
      </c>
      <c r="K3935">
        <v>1</v>
      </c>
      <c r="L3935">
        <v>3</v>
      </c>
      <c r="M3935" t="s">
        <v>5069</v>
      </c>
      <c r="N3935" t="s">
        <v>5069</v>
      </c>
      <c r="O3935">
        <v>1</v>
      </c>
      <c r="P3935">
        <v>0</v>
      </c>
    </row>
    <row r="3936" spans="1:16" x14ac:dyDescent="0.3">
      <c r="A3936" t="s">
        <v>2398</v>
      </c>
      <c r="B3936" s="1">
        <v>46095.127083333333</v>
      </c>
      <c r="C3936" t="s">
        <v>7</v>
      </c>
      <c r="D3936" t="s">
        <v>15</v>
      </c>
      <c r="E3936" t="s">
        <v>19</v>
      </c>
      <c r="F3936" t="s">
        <v>20</v>
      </c>
      <c r="G3936">
        <v>0.12708333333333333</v>
      </c>
      <c r="H3936" s="1">
        <v>46095</v>
      </c>
      <c r="I3936">
        <v>3</v>
      </c>
      <c r="J3936">
        <v>3</v>
      </c>
      <c r="K3936">
        <v>2</v>
      </c>
      <c r="L3936">
        <v>6</v>
      </c>
      <c r="M3936" t="s">
        <v>5071</v>
      </c>
      <c r="N3936" t="s">
        <v>5071</v>
      </c>
      <c r="O3936">
        <v>1</v>
      </c>
      <c r="P3936">
        <v>0</v>
      </c>
    </row>
    <row r="3937" spans="1:16" x14ac:dyDescent="0.3">
      <c r="A3937" t="s">
        <v>4431</v>
      </c>
      <c r="B3937" s="1">
        <v>46095.129861111112</v>
      </c>
      <c r="C3937" t="s">
        <v>40</v>
      </c>
      <c r="D3937" t="s">
        <v>15</v>
      </c>
      <c r="E3937" t="s">
        <v>16</v>
      </c>
      <c r="F3937" t="s">
        <v>10</v>
      </c>
      <c r="G3937">
        <v>0.12986111111111112</v>
      </c>
      <c r="H3937" s="1">
        <v>46095</v>
      </c>
      <c r="I3937">
        <v>3</v>
      </c>
      <c r="J3937">
        <v>5</v>
      </c>
      <c r="K3937">
        <v>2</v>
      </c>
      <c r="L3937">
        <v>10</v>
      </c>
      <c r="M3937" t="s">
        <v>5071</v>
      </c>
      <c r="N3937" t="s">
        <v>5071</v>
      </c>
      <c r="O3937">
        <v>1</v>
      </c>
      <c r="P3937">
        <v>0</v>
      </c>
    </row>
    <row r="3938" spans="1:16" x14ac:dyDescent="0.3">
      <c r="A3938" t="s">
        <v>3511</v>
      </c>
      <c r="B3938" s="1">
        <v>46095.151388888888</v>
      </c>
      <c r="C3938" t="s">
        <v>40</v>
      </c>
      <c r="D3938" t="s">
        <v>15</v>
      </c>
      <c r="E3938" t="s">
        <v>16</v>
      </c>
      <c r="F3938" t="s">
        <v>10</v>
      </c>
      <c r="G3938">
        <v>0.15138888888888888</v>
      </c>
      <c r="H3938" s="1">
        <v>46095</v>
      </c>
      <c r="I3938">
        <v>3</v>
      </c>
      <c r="J3938">
        <v>5</v>
      </c>
      <c r="K3938">
        <v>2</v>
      </c>
      <c r="L3938">
        <v>10</v>
      </c>
      <c r="M3938" t="s">
        <v>5071</v>
      </c>
      <c r="N3938" t="s">
        <v>5071</v>
      </c>
      <c r="O3938">
        <v>1</v>
      </c>
      <c r="P3938">
        <v>0</v>
      </c>
    </row>
    <row r="3939" spans="1:16" x14ac:dyDescent="0.3">
      <c r="A3939" t="s">
        <v>3844</v>
      </c>
      <c r="B3939" s="1">
        <v>46095.182638888888</v>
      </c>
      <c r="C3939" t="s">
        <v>7</v>
      </c>
      <c r="D3939" t="s">
        <v>22</v>
      </c>
      <c r="E3939" t="s">
        <v>19</v>
      </c>
      <c r="F3939" t="s">
        <v>13</v>
      </c>
      <c r="G3939">
        <v>0.18263888888888888</v>
      </c>
      <c r="H3939" s="1">
        <v>46095</v>
      </c>
      <c r="I3939">
        <v>3</v>
      </c>
      <c r="J3939">
        <v>3</v>
      </c>
      <c r="K3939">
        <v>1</v>
      </c>
      <c r="L3939">
        <v>3</v>
      </c>
      <c r="M3939" t="s">
        <v>5069</v>
      </c>
      <c r="N3939" t="s">
        <v>5069</v>
      </c>
      <c r="O3939">
        <v>1</v>
      </c>
      <c r="P3939">
        <v>0</v>
      </c>
    </row>
    <row r="3940" spans="1:16" x14ac:dyDescent="0.3">
      <c r="A3940" t="s">
        <v>1628</v>
      </c>
      <c r="B3940" s="1">
        <v>46095.194444444445</v>
      </c>
      <c r="C3940" t="s">
        <v>7</v>
      </c>
      <c r="D3940" t="s">
        <v>8</v>
      </c>
      <c r="E3940" t="s">
        <v>19</v>
      </c>
      <c r="F3940" t="s">
        <v>10</v>
      </c>
      <c r="G3940">
        <v>0.19444444444444445</v>
      </c>
      <c r="H3940" s="1">
        <v>46095</v>
      </c>
      <c r="I3940">
        <v>3</v>
      </c>
      <c r="J3940">
        <v>3</v>
      </c>
      <c r="K3940">
        <v>2</v>
      </c>
      <c r="L3940">
        <v>6</v>
      </c>
      <c r="M3940" t="s">
        <v>5071</v>
      </c>
      <c r="N3940" t="s">
        <v>5071</v>
      </c>
      <c r="O3940">
        <v>1</v>
      </c>
      <c r="P3940">
        <v>0</v>
      </c>
    </row>
    <row r="3941" spans="1:16" x14ac:dyDescent="0.3">
      <c r="A3941" t="s">
        <v>1276</v>
      </c>
      <c r="B3941" s="1">
        <v>46095.194444444445</v>
      </c>
      <c r="C3941" t="s">
        <v>40</v>
      </c>
      <c r="D3941" t="s">
        <v>18</v>
      </c>
      <c r="E3941" t="s">
        <v>16</v>
      </c>
      <c r="F3941" t="s">
        <v>13</v>
      </c>
      <c r="G3941">
        <v>0.19444444444444445</v>
      </c>
      <c r="H3941" s="1">
        <v>46095</v>
      </c>
      <c r="I3941">
        <v>3</v>
      </c>
      <c r="J3941">
        <v>5</v>
      </c>
      <c r="K3941">
        <v>1</v>
      </c>
      <c r="L3941">
        <v>5</v>
      </c>
      <c r="M3941" t="s">
        <v>5071</v>
      </c>
      <c r="N3941" t="s">
        <v>5071</v>
      </c>
      <c r="O3941">
        <v>1</v>
      </c>
      <c r="P3941">
        <v>0</v>
      </c>
    </row>
    <row r="3942" spans="1:16" x14ac:dyDescent="0.3">
      <c r="A3942" t="s">
        <v>590</v>
      </c>
      <c r="B3942" s="1">
        <v>46095.197916666664</v>
      </c>
      <c r="C3942" t="s">
        <v>26</v>
      </c>
      <c r="D3942" t="s">
        <v>15</v>
      </c>
      <c r="E3942" t="s">
        <v>31</v>
      </c>
      <c r="F3942" t="s">
        <v>10</v>
      </c>
      <c r="G3942">
        <v>0.19791666666666666</v>
      </c>
      <c r="H3942" s="1">
        <v>46095</v>
      </c>
      <c r="I3942">
        <v>3</v>
      </c>
      <c r="J3942">
        <v>3</v>
      </c>
      <c r="K3942">
        <v>2</v>
      </c>
      <c r="L3942">
        <v>6</v>
      </c>
      <c r="M3942" t="s">
        <v>5071</v>
      </c>
      <c r="N3942" t="s">
        <v>5071</v>
      </c>
      <c r="O3942">
        <v>1</v>
      </c>
      <c r="P3942">
        <v>0</v>
      </c>
    </row>
    <row r="3943" spans="1:16" x14ac:dyDescent="0.3">
      <c r="A3943" t="s">
        <v>1968</v>
      </c>
      <c r="B3943" s="1">
        <v>46095.207638888889</v>
      </c>
      <c r="C3943" t="s">
        <v>7</v>
      </c>
      <c r="D3943" t="s">
        <v>15</v>
      </c>
      <c r="E3943" t="s">
        <v>19</v>
      </c>
      <c r="F3943" t="s">
        <v>20</v>
      </c>
      <c r="G3943">
        <v>0.2076388888888889</v>
      </c>
      <c r="H3943" s="1">
        <v>46095</v>
      </c>
      <c r="I3943">
        <v>3</v>
      </c>
      <c r="J3943">
        <v>3</v>
      </c>
      <c r="K3943">
        <v>2</v>
      </c>
      <c r="L3943">
        <v>6</v>
      </c>
      <c r="M3943" t="s">
        <v>5071</v>
      </c>
      <c r="N3943" t="s">
        <v>5071</v>
      </c>
      <c r="O3943">
        <v>1</v>
      </c>
      <c r="P3943">
        <v>0</v>
      </c>
    </row>
    <row r="3944" spans="1:16" x14ac:dyDescent="0.3">
      <c r="A3944" t="s">
        <v>513</v>
      </c>
      <c r="B3944" s="1">
        <v>46095.211111111108</v>
      </c>
      <c r="C3944" t="s">
        <v>7</v>
      </c>
      <c r="D3944" t="s">
        <v>18</v>
      </c>
      <c r="E3944" t="s">
        <v>16</v>
      </c>
      <c r="F3944" t="s">
        <v>20</v>
      </c>
      <c r="G3944">
        <v>0.21111111111111111</v>
      </c>
      <c r="H3944" s="1">
        <v>46095</v>
      </c>
      <c r="I3944">
        <v>3</v>
      </c>
      <c r="J3944">
        <v>3</v>
      </c>
      <c r="K3944">
        <v>2</v>
      </c>
      <c r="L3944">
        <v>6</v>
      </c>
      <c r="M3944" t="s">
        <v>5071</v>
      </c>
      <c r="N3944" t="s">
        <v>5071</v>
      </c>
      <c r="O3944">
        <v>1</v>
      </c>
      <c r="P3944">
        <v>0</v>
      </c>
    </row>
    <row r="3945" spans="1:16" x14ac:dyDescent="0.3">
      <c r="A3945" t="s">
        <v>660</v>
      </c>
      <c r="B3945" s="1">
        <v>46095.214583333334</v>
      </c>
      <c r="C3945" t="s">
        <v>7</v>
      </c>
      <c r="D3945" t="s">
        <v>15</v>
      </c>
      <c r="E3945" t="s">
        <v>19</v>
      </c>
      <c r="F3945" t="s">
        <v>10</v>
      </c>
      <c r="G3945">
        <v>0.21458333333333332</v>
      </c>
      <c r="H3945" s="1">
        <v>46095</v>
      </c>
      <c r="I3945">
        <v>3</v>
      </c>
      <c r="J3945">
        <v>3</v>
      </c>
      <c r="K3945">
        <v>2</v>
      </c>
      <c r="L3945">
        <v>6</v>
      </c>
      <c r="M3945" t="s">
        <v>5071</v>
      </c>
      <c r="N3945" t="s">
        <v>5071</v>
      </c>
      <c r="O3945">
        <v>1</v>
      </c>
      <c r="P3945">
        <v>0</v>
      </c>
    </row>
    <row r="3946" spans="1:16" x14ac:dyDescent="0.3">
      <c r="A3946" t="s">
        <v>1684</v>
      </c>
      <c r="B3946" s="1">
        <v>46095.245138888888</v>
      </c>
      <c r="C3946" t="s">
        <v>12</v>
      </c>
      <c r="D3946" t="s">
        <v>8</v>
      </c>
      <c r="E3946" t="s">
        <v>19</v>
      </c>
      <c r="F3946" t="s">
        <v>10</v>
      </c>
      <c r="G3946">
        <v>0.24513888888888888</v>
      </c>
      <c r="H3946" s="1">
        <v>46095</v>
      </c>
      <c r="I3946">
        <v>3</v>
      </c>
      <c r="J3946">
        <v>1</v>
      </c>
      <c r="K3946">
        <v>2</v>
      </c>
      <c r="L3946">
        <v>2</v>
      </c>
      <c r="M3946" t="s">
        <v>5069</v>
      </c>
      <c r="N3946" t="s">
        <v>5069</v>
      </c>
      <c r="O3946">
        <v>1</v>
      </c>
      <c r="P3946">
        <v>0</v>
      </c>
    </row>
    <row r="3947" spans="1:16" x14ac:dyDescent="0.3">
      <c r="A3947" t="s">
        <v>4892</v>
      </c>
      <c r="B3947" s="1">
        <v>46095.272916666669</v>
      </c>
      <c r="C3947" t="s">
        <v>7</v>
      </c>
      <c r="D3947" t="s">
        <v>18</v>
      </c>
      <c r="E3947" t="s">
        <v>16</v>
      </c>
      <c r="F3947" t="s">
        <v>13</v>
      </c>
      <c r="G3947">
        <v>0.27291666666666664</v>
      </c>
      <c r="H3947" s="1">
        <v>46095</v>
      </c>
      <c r="I3947">
        <v>3</v>
      </c>
      <c r="J3947">
        <v>3</v>
      </c>
      <c r="K3947">
        <v>1</v>
      </c>
      <c r="L3947">
        <v>3</v>
      </c>
      <c r="M3947" t="s">
        <v>5069</v>
      </c>
      <c r="N3947" t="s">
        <v>5069</v>
      </c>
      <c r="O3947">
        <v>1</v>
      </c>
      <c r="P3947">
        <v>0</v>
      </c>
    </row>
    <row r="3948" spans="1:16" x14ac:dyDescent="0.3">
      <c r="A3948" t="s">
        <v>4981</v>
      </c>
      <c r="B3948" s="1">
        <v>46095.274305555555</v>
      </c>
      <c r="C3948" t="s">
        <v>7</v>
      </c>
      <c r="D3948" t="s">
        <v>15</v>
      </c>
      <c r="E3948" t="s">
        <v>19</v>
      </c>
      <c r="F3948" t="s">
        <v>20</v>
      </c>
      <c r="G3948">
        <v>0.27430555555555558</v>
      </c>
      <c r="H3948" s="1">
        <v>46095</v>
      </c>
      <c r="I3948">
        <v>3</v>
      </c>
      <c r="J3948">
        <v>3</v>
      </c>
      <c r="K3948">
        <v>2</v>
      </c>
      <c r="L3948">
        <v>6</v>
      </c>
      <c r="M3948" t="s">
        <v>5071</v>
      </c>
      <c r="N3948" t="s">
        <v>5071</v>
      </c>
      <c r="O3948">
        <v>1</v>
      </c>
      <c r="P3948">
        <v>0</v>
      </c>
    </row>
    <row r="3949" spans="1:16" x14ac:dyDescent="0.3">
      <c r="A3949" t="s">
        <v>4615</v>
      </c>
      <c r="B3949" s="1">
        <v>46095.302777777775</v>
      </c>
      <c r="C3949" t="s">
        <v>7</v>
      </c>
      <c r="D3949" t="s">
        <v>8</v>
      </c>
      <c r="E3949" t="s">
        <v>19</v>
      </c>
      <c r="F3949" t="s">
        <v>33</v>
      </c>
      <c r="G3949">
        <v>0.30277777777777776</v>
      </c>
      <c r="H3949" s="1">
        <v>46095</v>
      </c>
      <c r="I3949">
        <v>3</v>
      </c>
      <c r="J3949">
        <v>3</v>
      </c>
      <c r="K3949">
        <v>4</v>
      </c>
      <c r="L3949">
        <v>12</v>
      </c>
      <c r="M3949" t="s">
        <v>5073</v>
      </c>
      <c r="N3949" t="s">
        <v>5073</v>
      </c>
      <c r="O3949">
        <v>1</v>
      </c>
      <c r="P3949">
        <v>1</v>
      </c>
    </row>
    <row r="3950" spans="1:16" x14ac:dyDescent="0.3">
      <c r="A3950" t="s">
        <v>3856</v>
      </c>
      <c r="B3950" s="1">
        <v>46095.304861111108</v>
      </c>
      <c r="C3950" t="s">
        <v>7</v>
      </c>
      <c r="D3950" t="s">
        <v>22</v>
      </c>
      <c r="E3950" t="s">
        <v>19</v>
      </c>
      <c r="F3950" t="s">
        <v>10</v>
      </c>
      <c r="G3950">
        <v>0.30486111111111114</v>
      </c>
      <c r="H3950" s="1">
        <v>46095</v>
      </c>
      <c r="I3950">
        <v>3</v>
      </c>
      <c r="J3950">
        <v>3</v>
      </c>
      <c r="K3950">
        <v>2</v>
      </c>
      <c r="L3950">
        <v>6</v>
      </c>
      <c r="M3950" t="s">
        <v>5071</v>
      </c>
      <c r="N3950" t="s">
        <v>5071</v>
      </c>
      <c r="O3950">
        <v>1</v>
      </c>
      <c r="P3950">
        <v>0</v>
      </c>
    </row>
    <row r="3951" spans="1:16" x14ac:dyDescent="0.3">
      <c r="A3951" t="s">
        <v>3391</v>
      </c>
      <c r="B3951" s="1">
        <v>46095.306250000001</v>
      </c>
      <c r="C3951" t="s">
        <v>35</v>
      </c>
      <c r="D3951" t="s">
        <v>22</v>
      </c>
      <c r="E3951" t="s">
        <v>16</v>
      </c>
      <c r="F3951" t="s">
        <v>33</v>
      </c>
      <c r="G3951">
        <v>0.30625000000000002</v>
      </c>
      <c r="H3951" s="1">
        <v>46095</v>
      </c>
      <c r="I3951">
        <v>3</v>
      </c>
      <c r="J3951">
        <v>1</v>
      </c>
      <c r="K3951">
        <v>4</v>
      </c>
      <c r="L3951">
        <v>4</v>
      </c>
      <c r="M3951" t="s">
        <v>5069</v>
      </c>
      <c r="N3951" t="s">
        <v>5069</v>
      </c>
      <c r="O3951">
        <v>1</v>
      </c>
      <c r="P3951">
        <v>1</v>
      </c>
    </row>
    <row r="3952" spans="1:16" x14ac:dyDescent="0.3">
      <c r="A3952" t="s">
        <v>2746</v>
      </c>
      <c r="B3952" s="1">
        <v>46095.317361111112</v>
      </c>
      <c r="C3952" t="s">
        <v>47</v>
      </c>
      <c r="D3952" t="s">
        <v>15</v>
      </c>
      <c r="E3952" t="s">
        <v>19</v>
      </c>
      <c r="F3952" t="s">
        <v>13</v>
      </c>
      <c r="G3952">
        <v>0.31736111111111109</v>
      </c>
      <c r="H3952" s="1">
        <v>46095</v>
      </c>
      <c r="I3952">
        <v>3</v>
      </c>
      <c r="J3952">
        <v>1</v>
      </c>
      <c r="K3952">
        <v>1</v>
      </c>
      <c r="L3952">
        <v>1</v>
      </c>
      <c r="M3952" t="s">
        <v>5069</v>
      </c>
      <c r="N3952" t="s">
        <v>5069</v>
      </c>
      <c r="O3952">
        <v>1</v>
      </c>
      <c r="P3952">
        <v>0</v>
      </c>
    </row>
    <row r="3953" spans="1:16" x14ac:dyDescent="0.3">
      <c r="A3953" t="s">
        <v>1465</v>
      </c>
      <c r="B3953" s="1">
        <v>46095.335416666669</v>
      </c>
      <c r="C3953" t="s">
        <v>7</v>
      </c>
      <c r="D3953" t="s">
        <v>8</v>
      </c>
      <c r="E3953" t="s">
        <v>19</v>
      </c>
      <c r="F3953" t="s">
        <v>10</v>
      </c>
      <c r="G3953">
        <v>0.33541666666666664</v>
      </c>
      <c r="H3953" s="1">
        <v>46095</v>
      </c>
      <c r="I3953">
        <v>3</v>
      </c>
      <c r="J3953">
        <v>3</v>
      </c>
      <c r="K3953">
        <v>2</v>
      </c>
      <c r="L3953">
        <v>6</v>
      </c>
      <c r="M3953" t="s">
        <v>5071</v>
      </c>
      <c r="N3953" t="s">
        <v>5071</v>
      </c>
      <c r="O3953">
        <v>1</v>
      </c>
      <c r="P3953">
        <v>0</v>
      </c>
    </row>
    <row r="3954" spans="1:16" x14ac:dyDescent="0.3">
      <c r="A3954" t="s">
        <v>2649</v>
      </c>
      <c r="B3954" s="1">
        <v>46095.340277777781</v>
      </c>
      <c r="C3954" t="s">
        <v>7</v>
      </c>
      <c r="D3954" t="s">
        <v>8</v>
      </c>
      <c r="E3954" t="s">
        <v>19</v>
      </c>
      <c r="F3954" t="s">
        <v>13</v>
      </c>
      <c r="G3954">
        <v>0.34027777777777779</v>
      </c>
      <c r="H3954" s="1">
        <v>46095</v>
      </c>
      <c r="I3954">
        <v>3</v>
      </c>
      <c r="J3954">
        <v>3</v>
      </c>
      <c r="K3954">
        <v>1</v>
      </c>
      <c r="L3954">
        <v>3</v>
      </c>
      <c r="M3954" t="s">
        <v>5069</v>
      </c>
      <c r="N3954" t="s">
        <v>5069</v>
      </c>
      <c r="O3954">
        <v>1</v>
      </c>
      <c r="P3954">
        <v>0</v>
      </c>
    </row>
    <row r="3955" spans="1:16" x14ac:dyDescent="0.3">
      <c r="A3955" t="s">
        <v>1447</v>
      </c>
      <c r="B3955" s="1">
        <v>46095.400694444441</v>
      </c>
      <c r="C3955" t="s">
        <v>40</v>
      </c>
      <c r="D3955" t="s">
        <v>15</v>
      </c>
      <c r="E3955" t="s">
        <v>16</v>
      </c>
      <c r="F3955" t="s">
        <v>10</v>
      </c>
      <c r="G3955">
        <v>0.40069444444444446</v>
      </c>
      <c r="H3955" s="1">
        <v>46095</v>
      </c>
      <c r="I3955">
        <v>3</v>
      </c>
      <c r="J3955">
        <v>5</v>
      </c>
      <c r="K3955">
        <v>2</v>
      </c>
      <c r="L3955">
        <v>10</v>
      </c>
      <c r="M3955" t="s">
        <v>5071</v>
      </c>
      <c r="N3955" t="s">
        <v>5071</v>
      </c>
      <c r="O3955">
        <v>1</v>
      </c>
      <c r="P3955">
        <v>0</v>
      </c>
    </row>
    <row r="3956" spans="1:16" x14ac:dyDescent="0.3">
      <c r="A3956" t="s">
        <v>4070</v>
      </c>
      <c r="B3956" s="1">
        <v>46095.420138888891</v>
      </c>
      <c r="C3956" t="s">
        <v>35</v>
      </c>
      <c r="D3956" t="s">
        <v>8</v>
      </c>
      <c r="E3956" t="s">
        <v>16</v>
      </c>
      <c r="F3956" t="s">
        <v>10</v>
      </c>
      <c r="G3956">
        <v>0.4201388888888889</v>
      </c>
      <c r="H3956" s="1">
        <v>46095</v>
      </c>
      <c r="I3956">
        <v>3</v>
      </c>
      <c r="J3956">
        <v>1</v>
      </c>
      <c r="K3956">
        <v>2</v>
      </c>
      <c r="L3956">
        <v>2</v>
      </c>
      <c r="M3956" t="s">
        <v>5069</v>
      </c>
      <c r="N3956" t="s">
        <v>5069</v>
      </c>
      <c r="O3956">
        <v>1</v>
      </c>
      <c r="P3956">
        <v>0</v>
      </c>
    </row>
    <row r="3957" spans="1:16" x14ac:dyDescent="0.3">
      <c r="A3957" t="s">
        <v>4711</v>
      </c>
      <c r="B3957" s="1">
        <v>46095.42291666667</v>
      </c>
      <c r="C3957" t="s">
        <v>7</v>
      </c>
      <c r="D3957" t="s">
        <v>8</v>
      </c>
      <c r="E3957" t="s">
        <v>19</v>
      </c>
      <c r="F3957" t="s">
        <v>10</v>
      </c>
      <c r="G3957">
        <v>0.42291666666666666</v>
      </c>
      <c r="H3957" s="1">
        <v>46095</v>
      </c>
      <c r="I3957">
        <v>3</v>
      </c>
      <c r="J3957">
        <v>3</v>
      </c>
      <c r="K3957">
        <v>2</v>
      </c>
      <c r="L3957">
        <v>6</v>
      </c>
      <c r="M3957" t="s">
        <v>5071</v>
      </c>
      <c r="N3957" t="s">
        <v>5071</v>
      </c>
      <c r="O3957">
        <v>1</v>
      </c>
      <c r="P3957">
        <v>0</v>
      </c>
    </row>
    <row r="3958" spans="1:16" x14ac:dyDescent="0.3">
      <c r="A3958" t="s">
        <v>3050</v>
      </c>
      <c r="B3958" s="1">
        <v>46095.447222222225</v>
      </c>
      <c r="C3958" t="s">
        <v>7</v>
      </c>
      <c r="D3958" t="s">
        <v>22</v>
      </c>
      <c r="E3958" t="s">
        <v>16</v>
      </c>
      <c r="F3958" t="s">
        <v>33</v>
      </c>
      <c r="G3958">
        <v>0.44722222222222224</v>
      </c>
      <c r="H3958" s="1">
        <v>46095</v>
      </c>
      <c r="I3958">
        <v>3</v>
      </c>
      <c r="J3958">
        <v>3</v>
      </c>
      <c r="K3958">
        <v>4</v>
      </c>
      <c r="L3958">
        <v>12</v>
      </c>
      <c r="M3958" t="s">
        <v>5073</v>
      </c>
      <c r="N3958" t="s">
        <v>5073</v>
      </c>
      <c r="O3958">
        <v>1</v>
      </c>
      <c r="P3958">
        <v>1</v>
      </c>
    </row>
    <row r="3959" spans="1:16" x14ac:dyDescent="0.3">
      <c r="A3959" t="s">
        <v>4750</v>
      </c>
      <c r="B3959" s="1">
        <v>46095.484722222223</v>
      </c>
      <c r="C3959" t="s">
        <v>26</v>
      </c>
      <c r="D3959" t="s">
        <v>18</v>
      </c>
      <c r="E3959" t="s">
        <v>16</v>
      </c>
      <c r="F3959" t="s">
        <v>13</v>
      </c>
      <c r="G3959">
        <v>0.48472222222222222</v>
      </c>
      <c r="H3959" s="1">
        <v>46095</v>
      </c>
      <c r="I3959">
        <v>3</v>
      </c>
      <c r="J3959">
        <v>3</v>
      </c>
      <c r="K3959">
        <v>1</v>
      </c>
      <c r="L3959">
        <v>3</v>
      </c>
      <c r="M3959" t="s">
        <v>5069</v>
      </c>
      <c r="N3959" t="s">
        <v>5069</v>
      </c>
      <c r="O3959">
        <v>1</v>
      </c>
      <c r="P3959">
        <v>0</v>
      </c>
    </row>
    <row r="3960" spans="1:16" x14ac:dyDescent="0.3">
      <c r="A3960" t="s">
        <v>99</v>
      </c>
      <c r="B3960" s="1">
        <v>46095.513194444444</v>
      </c>
      <c r="C3960" t="s">
        <v>7</v>
      </c>
      <c r="D3960" t="s">
        <v>15</v>
      </c>
      <c r="E3960" t="s">
        <v>19</v>
      </c>
      <c r="F3960" t="s">
        <v>20</v>
      </c>
      <c r="G3960">
        <v>0.5131944444444444</v>
      </c>
      <c r="H3960" s="1">
        <v>46095</v>
      </c>
      <c r="I3960">
        <v>3</v>
      </c>
      <c r="J3960">
        <v>3</v>
      </c>
      <c r="K3960">
        <v>2</v>
      </c>
      <c r="L3960">
        <v>6</v>
      </c>
      <c r="M3960" t="s">
        <v>5071</v>
      </c>
      <c r="N3960" t="s">
        <v>5071</v>
      </c>
      <c r="O3960">
        <v>1</v>
      </c>
      <c r="P3960">
        <v>0</v>
      </c>
    </row>
    <row r="3961" spans="1:16" x14ac:dyDescent="0.3">
      <c r="A3961" t="s">
        <v>356</v>
      </c>
      <c r="B3961" s="1">
        <v>46095.540972222225</v>
      </c>
      <c r="C3961" t="s">
        <v>12</v>
      </c>
      <c r="D3961" t="s">
        <v>22</v>
      </c>
      <c r="E3961" t="s">
        <v>19</v>
      </c>
      <c r="F3961" t="s">
        <v>33</v>
      </c>
      <c r="G3961">
        <v>0.54097222222222219</v>
      </c>
      <c r="H3961" s="1">
        <v>46095</v>
      </c>
      <c r="I3961">
        <v>3</v>
      </c>
      <c r="J3961">
        <v>1</v>
      </c>
      <c r="K3961">
        <v>4</v>
      </c>
      <c r="L3961">
        <v>4</v>
      </c>
      <c r="M3961" t="s">
        <v>5069</v>
      </c>
      <c r="N3961" t="s">
        <v>5069</v>
      </c>
      <c r="O3961">
        <v>1</v>
      </c>
      <c r="P3961">
        <v>1</v>
      </c>
    </row>
    <row r="3962" spans="1:16" x14ac:dyDescent="0.3">
      <c r="A3962" t="s">
        <v>3287</v>
      </c>
      <c r="B3962" s="1">
        <v>46095.541666666664</v>
      </c>
      <c r="C3962" t="s">
        <v>7</v>
      </c>
      <c r="D3962" t="s">
        <v>8</v>
      </c>
      <c r="E3962" t="s">
        <v>19</v>
      </c>
      <c r="F3962" t="s">
        <v>20</v>
      </c>
      <c r="G3962">
        <v>0.54166666666666663</v>
      </c>
      <c r="H3962" s="1">
        <v>46095</v>
      </c>
      <c r="I3962">
        <v>3</v>
      </c>
      <c r="J3962">
        <v>3</v>
      </c>
      <c r="K3962">
        <v>2</v>
      </c>
      <c r="L3962">
        <v>6</v>
      </c>
      <c r="M3962" t="s">
        <v>5071</v>
      </c>
      <c r="N3962" t="s">
        <v>5071</v>
      </c>
      <c r="O3962">
        <v>1</v>
      </c>
      <c r="P3962">
        <v>0</v>
      </c>
    </row>
    <row r="3963" spans="1:16" x14ac:dyDescent="0.3">
      <c r="A3963" t="s">
        <v>4230</v>
      </c>
      <c r="B3963" s="1">
        <v>46095.552083333336</v>
      </c>
      <c r="C3963" t="s">
        <v>7</v>
      </c>
      <c r="D3963" t="s">
        <v>22</v>
      </c>
      <c r="E3963" t="s">
        <v>31</v>
      </c>
      <c r="F3963" t="s">
        <v>33</v>
      </c>
      <c r="G3963">
        <v>0.55208333333333337</v>
      </c>
      <c r="H3963" s="1">
        <v>46095</v>
      </c>
      <c r="I3963">
        <v>3</v>
      </c>
      <c r="J3963">
        <v>3</v>
      </c>
      <c r="K3963">
        <v>4</v>
      </c>
      <c r="L3963">
        <v>12</v>
      </c>
      <c r="M3963" t="s">
        <v>5073</v>
      </c>
      <c r="N3963" t="s">
        <v>5073</v>
      </c>
      <c r="O3963">
        <v>1</v>
      </c>
      <c r="P3963">
        <v>1</v>
      </c>
    </row>
    <row r="3964" spans="1:16" x14ac:dyDescent="0.3">
      <c r="A3964" t="s">
        <v>45</v>
      </c>
      <c r="B3964" s="1">
        <v>46095.587500000001</v>
      </c>
      <c r="C3964" t="s">
        <v>7</v>
      </c>
      <c r="D3964" t="s">
        <v>22</v>
      </c>
      <c r="E3964" t="s">
        <v>19</v>
      </c>
      <c r="F3964" t="s">
        <v>10</v>
      </c>
      <c r="G3964">
        <v>0.58750000000000002</v>
      </c>
      <c r="H3964" s="1">
        <v>46095</v>
      </c>
      <c r="I3964">
        <v>3</v>
      </c>
      <c r="J3964">
        <v>3</v>
      </c>
      <c r="K3964">
        <v>2</v>
      </c>
      <c r="L3964">
        <v>6</v>
      </c>
      <c r="M3964" t="s">
        <v>5071</v>
      </c>
      <c r="N3964" t="s">
        <v>5071</v>
      </c>
      <c r="O3964">
        <v>1</v>
      </c>
      <c r="P3964">
        <v>0</v>
      </c>
    </row>
    <row r="3965" spans="1:16" x14ac:dyDescent="0.3">
      <c r="A3965" t="s">
        <v>916</v>
      </c>
      <c r="B3965" s="1">
        <v>46095.618055555555</v>
      </c>
      <c r="C3965" t="s">
        <v>47</v>
      </c>
      <c r="D3965" t="s">
        <v>22</v>
      </c>
      <c r="E3965" t="s">
        <v>9</v>
      </c>
      <c r="F3965" t="s">
        <v>10</v>
      </c>
      <c r="G3965">
        <v>0.61805555555555558</v>
      </c>
      <c r="H3965" s="1">
        <v>46095</v>
      </c>
      <c r="I3965">
        <v>3</v>
      </c>
      <c r="J3965">
        <v>1</v>
      </c>
      <c r="K3965">
        <v>2</v>
      </c>
      <c r="L3965">
        <v>2</v>
      </c>
      <c r="M3965" t="s">
        <v>5069</v>
      </c>
      <c r="N3965" t="s">
        <v>5069</v>
      </c>
      <c r="O3965">
        <v>1</v>
      </c>
      <c r="P3965">
        <v>0</v>
      </c>
    </row>
    <row r="3966" spans="1:16" x14ac:dyDescent="0.3">
      <c r="A3966" t="s">
        <v>4867</v>
      </c>
      <c r="B3966" s="1">
        <v>46095.626388888886</v>
      </c>
      <c r="C3966" t="s">
        <v>35</v>
      </c>
      <c r="D3966" t="s">
        <v>22</v>
      </c>
      <c r="E3966" t="s">
        <v>19</v>
      </c>
      <c r="F3966" t="s">
        <v>10</v>
      </c>
      <c r="G3966">
        <v>0.62638888888888888</v>
      </c>
      <c r="H3966" s="1">
        <v>46095</v>
      </c>
      <c r="I3966">
        <v>3</v>
      </c>
      <c r="J3966">
        <v>1</v>
      </c>
      <c r="K3966">
        <v>2</v>
      </c>
      <c r="L3966">
        <v>2</v>
      </c>
      <c r="M3966" t="s">
        <v>5069</v>
      </c>
      <c r="N3966" t="s">
        <v>5069</v>
      </c>
      <c r="O3966">
        <v>1</v>
      </c>
      <c r="P3966">
        <v>0</v>
      </c>
    </row>
    <row r="3967" spans="1:16" x14ac:dyDescent="0.3">
      <c r="A3967" t="s">
        <v>1958</v>
      </c>
      <c r="B3967" s="1">
        <v>46095.633333333331</v>
      </c>
      <c r="C3967" t="s">
        <v>7</v>
      </c>
      <c r="D3967" t="s">
        <v>15</v>
      </c>
      <c r="E3967" t="s">
        <v>16</v>
      </c>
      <c r="F3967" t="s">
        <v>20</v>
      </c>
      <c r="G3967">
        <v>0.6333333333333333</v>
      </c>
      <c r="H3967" s="1">
        <v>46095</v>
      </c>
      <c r="I3967">
        <v>3</v>
      </c>
      <c r="J3967">
        <v>3</v>
      </c>
      <c r="K3967">
        <v>2</v>
      </c>
      <c r="L3967">
        <v>6</v>
      </c>
      <c r="M3967" t="s">
        <v>5071</v>
      </c>
      <c r="N3967" t="s">
        <v>5071</v>
      </c>
      <c r="O3967">
        <v>1</v>
      </c>
      <c r="P3967">
        <v>0</v>
      </c>
    </row>
    <row r="3968" spans="1:16" x14ac:dyDescent="0.3">
      <c r="A3968" t="s">
        <v>261</v>
      </c>
      <c r="B3968" s="1">
        <v>46095.668749999997</v>
      </c>
      <c r="C3968" t="s">
        <v>35</v>
      </c>
      <c r="D3968" t="s">
        <v>22</v>
      </c>
      <c r="E3968" t="s">
        <v>9</v>
      </c>
      <c r="F3968" t="s">
        <v>20</v>
      </c>
      <c r="G3968">
        <v>0.66874999999999996</v>
      </c>
      <c r="H3968" s="1">
        <v>46095</v>
      </c>
      <c r="I3968">
        <v>3</v>
      </c>
      <c r="J3968">
        <v>1</v>
      </c>
      <c r="K3968">
        <v>2</v>
      </c>
      <c r="L3968">
        <v>2</v>
      </c>
      <c r="M3968" t="s">
        <v>5069</v>
      </c>
      <c r="N3968" t="s">
        <v>5069</v>
      </c>
      <c r="O3968">
        <v>1</v>
      </c>
      <c r="P3968">
        <v>0</v>
      </c>
    </row>
    <row r="3969" spans="1:16" x14ac:dyDescent="0.3">
      <c r="A3969" t="s">
        <v>5019</v>
      </c>
      <c r="B3969" s="1">
        <v>46095.67083333333</v>
      </c>
      <c r="C3969" t="s">
        <v>12</v>
      </c>
      <c r="D3969" t="s">
        <v>18</v>
      </c>
      <c r="E3969" t="s">
        <v>16</v>
      </c>
      <c r="F3969" t="s">
        <v>10</v>
      </c>
      <c r="G3969">
        <v>0.67083333333333328</v>
      </c>
      <c r="H3969" s="1">
        <v>46095</v>
      </c>
      <c r="I3969">
        <v>3</v>
      </c>
      <c r="J3969">
        <v>1</v>
      </c>
      <c r="K3969">
        <v>2</v>
      </c>
      <c r="L3969">
        <v>2</v>
      </c>
      <c r="M3969" t="s">
        <v>5069</v>
      </c>
      <c r="N3969" t="s">
        <v>5069</v>
      </c>
      <c r="O3969">
        <v>1</v>
      </c>
      <c r="P3969">
        <v>0</v>
      </c>
    </row>
    <row r="3970" spans="1:16" x14ac:dyDescent="0.3">
      <c r="A3970" t="s">
        <v>209</v>
      </c>
      <c r="B3970" s="1">
        <v>46095.677777777775</v>
      </c>
      <c r="C3970" t="s">
        <v>26</v>
      </c>
      <c r="D3970" t="s">
        <v>22</v>
      </c>
      <c r="E3970" t="s">
        <v>16</v>
      </c>
      <c r="F3970" t="s">
        <v>20</v>
      </c>
      <c r="G3970">
        <v>0.67777777777777781</v>
      </c>
      <c r="H3970" s="1">
        <v>46095</v>
      </c>
      <c r="I3970">
        <v>3</v>
      </c>
      <c r="J3970">
        <v>3</v>
      </c>
      <c r="K3970">
        <v>2</v>
      </c>
      <c r="L3970">
        <v>6</v>
      </c>
      <c r="M3970" t="s">
        <v>5071</v>
      </c>
      <c r="N3970" t="s">
        <v>5071</v>
      </c>
      <c r="O3970">
        <v>1</v>
      </c>
      <c r="P3970">
        <v>0</v>
      </c>
    </row>
    <row r="3971" spans="1:16" x14ac:dyDescent="0.3">
      <c r="A3971" t="s">
        <v>205</v>
      </c>
      <c r="B3971" s="1">
        <v>46095.690972222219</v>
      </c>
      <c r="C3971" t="s">
        <v>40</v>
      </c>
      <c r="D3971" t="s">
        <v>8</v>
      </c>
      <c r="E3971" t="s">
        <v>16</v>
      </c>
      <c r="F3971" t="s">
        <v>10</v>
      </c>
      <c r="G3971">
        <v>0.69097222222222221</v>
      </c>
      <c r="H3971" s="1">
        <v>46095</v>
      </c>
      <c r="I3971">
        <v>3</v>
      </c>
      <c r="J3971">
        <v>5</v>
      </c>
      <c r="K3971">
        <v>2</v>
      </c>
      <c r="L3971">
        <v>10</v>
      </c>
      <c r="M3971" t="s">
        <v>5071</v>
      </c>
      <c r="N3971" t="s">
        <v>5071</v>
      </c>
      <c r="O3971">
        <v>1</v>
      </c>
      <c r="P3971">
        <v>0</v>
      </c>
    </row>
    <row r="3972" spans="1:16" x14ac:dyDescent="0.3">
      <c r="A3972" t="s">
        <v>2297</v>
      </c>
      <c r="B3972" s="1">
        <v>46095.712500000001</v>
      </c>
      <c r="C3972" t="s">
        <v>7</v>
      </c>
      <c r="D3972" t="s">
        <v>15</v>
      </c>
      <c r="E3972" t="s">
        <v>19</v>
      </c>
      <c r="F3972" t="s">
        <v>33</v>
      </c>
      <c r="G3972">
        <v>0.71250000000000002</v>
      </c>
      <c r="H3972" s="1">
        <v>46095</v>
      </c>
      <c r="I3972">
        <v>3</v>
      </c>
      <c r="J3972">
        <v>3</v>
      </c>
      <c r="K3972">
        <v>4</v>
      </c>
      <c r="L3972">
        <v>12</v>
      </c>
      <c r="M3972" t="s">
        <v>5073</v>
      </c>
      <c r="N3972" t="s">
        <v>5073</v>
      </c>
      <c r="O3972">
        <v>1</v>
      </c>
      <c r="P3972">
        <v>1</v>
      </c>
    </row>
    <row r="3973" spans="1:16" x14ac:dyDescent="0.3">
      <c r="A3973" t="s">
        <v>3647</v>
      </c>
      <c r="B3973" s="1">
        <v>46095.746527777781</v>
      </c>
      <c r="C3973" t="s">
        <v>7</v>
      </c>
      <c r="D3973" t="s">
        <v>15</v>
      </c>
      <c r="E3973" t="s">
        <v>19</v>
      </c>
      <c r="F3973" t="s">
        <v>13</v>
      </c>
      <c r="G3973">
        <v>0.74652777777777779</v>
      </c>
      <c r="H3973" s="1">
        <v>46095</v>
      </c>
      <c r="I3973">
        <v>3</v>
      </c>
      <c r="J3973">
        <v>3</v>
      </c>
      <c r="K3973">
        <v>1</v>
      </c>
      <c r="L3973">
        <v>3</v>
      </c>
      <c r="M3973" t="s">
        <v>5069</v>
      </c>
      <c r="N3973" t="s">
        <v>5069</v>
      </c>
      <c r="O3973">
        <v>1</v>
      </c>
      <c r="P3973">
        <v>0</v>
      </c>
    </row>
    <row r="3974" spans="1:16" x14ac:dyDescent="0.3">
      <c r="A3974" t="s">
        <v>2664</v>
      </c>
      <c r="B3974" s="1">
        <v>46095.747916666667</v>
      </c>
      <c r="C3974" t="s">
        <v>7</v>
      </c>
      <c r="D3974" t="s">
        <v>18</v>
      </c>
      <c r="E3974" t="s">
        <v>19</v>
      </c>
      <c r="F3974" t="s">
        <v>13</v>
      </c>
      <c r="G3974">
        <v>0.74791666666666667</v>
      </c>
      <c r="H3974" s="1">
        <v>46095</v>
      </c>
      <c r="I3974">
        <v>3</v>
      </c>
      <c r="J3974">
        <v>3</v>
      </c>
      <c r="K3974">
        <v>1</v>
      </c>
      <c r="L3974">
        <v>3</v>
      </c>
      <c r="M3974" t="s">
        <v>5069</v>
      </c>
      <c r="N3974" t="s">
        <v>5069</v>
      </c>
      <c r="O3974">
        <v>1</v>
      </c>
      <c r="P3974">
        <v>0</v>
      </c>
    </row>
    <row r="3975" spans="1:16" x14ac:dyDescent="0.3">
      <c r="A3975" t="s">
        <v>3983</v>
      </c>
      <c r="B3975" s="1">
        <v>46095.772916666669</v>
      </c>
      <c r="C3975" t="s">
        <v>12</v>
      </c>
      <c r="D3975" t="s">
        <v>18</v>
      </c>
      <c r="E3975" t="s">
        <v>31</v>
      </c>
      <c r="F3975" t="s">
        <v>33</v>
      </c>
      <c r="G3975">
        <v>0.7729166666666667</v>
      </c>
      <c r="H3975" s="1">
        <v>46095</v>
      </c>
      <c r="I3975">
        <v>3</v>
      </c>
      <c r="J3975">
        <v>1</v>
      </c>
      <c r="K3975">
        <v>4</v>
      </c>
      <c r="L3975">
        <v>4</v>
      </c>
      <c r="M3975" t="s">
        <v>5069</v>
      </c>
      <c r="N3975" t="s">
        <v>5069</v>
      </c>
      <c r="O3975">
        <v>1</v>
      </c>
      <c r="P3975">
        <v>1</v>
      </c>
    </row>
    <row r="3976" spans="1:16" x14ac:dyDescent="0.3">
      <c r="A3976" t="s">
        <v>3304</v>
      </c>
      <c r="B3976" s="1">
        <v>46095.774305555555</v>
      </c>
      <c r="C3976" t="s">
        <v>7</v>
      </c>
      <c r="D3976" t="s">
        <v>8</v>
      </c>
      <c r="E3976" t="s">
        <v>16</v>
      </c>
      <c r="F3976" t="s">
        <v>10</v>
      </c>
      <c r="G3976">
        <v>0.77430555555555558</v>
      </c>
      <c r="H3976" s="1">
        <v>46095</v>
      </c>
      <c r="I3976">
        <v>3</v>
      </c>
      <c r="J3976">
        <v>3</v>
      </c>
      <c r="K3976">
        <v>2</v>
      </c>
      <c r="L3976">
        <v>6</v>
      </c>
      <c r="M3976" t="s">
        <v>5071</v>
      </c>
      <c r="N3976" t="s">
        <v>5071</v>
      </c>
      <c r="O3976">
        <v>1</v>
      </c>
      <c r="P3976">
        <v>0</v>
      </c>
    </row>
    <row r="3977" spans="1:16" x14ac:dyDescent="0.3">
      <c r="A3977" t="s">
        <v>2034</v>
      </c>
      <c r="B3977" s="1">
        <v>46095.796527777777</v>
      </c>
      <c r="C3977" t="s">
        <v>7</v>
      </c>
      <c r="D3977" t="s">
        <v>15</v>
      </c>
      <c r="E3977" t="s">
        <v>19</v>
      </c>
      <c r="F3977" t="s">
        <v>10</v>
      </c>
      <c r="G3977">
        <v>0.79652777777777772</v>
      </c>
      <c r="H3977" s="1">
        <v>46095</v>
      </c>
      <c r="I3977">
        <v>3</v>
      </c>
      <c r="J3977">
        <v>3</v>
      </c>
      <c r="K3977">
        <v>2</v>
      </c>
      <c r="L3977">
        <v>6</v>
      </c>
      <c r="M3977" t="s">
        <v>5071</v>
      </c>
      <c r="N3977" t="s">
        <v>5071</v>
      </c>
      <c r="O3977">
        <v>1</v>
      </c>
      <c r="P3977">
        <v>0</v>
      </c>
    </row>
    <row r="3978" spans="1:16" x14ac:dyDescent="0.3">
      <c r="A3978" t="s">
        <v>4452</v>
      </c>
      <c r="B3978" s="1">
        <v>46095.801388888889</v>
      </c>
      <c r="C3978" t="s">
        <v>12</v>
      </c>
      <c r="D3978" t="s">
        <v>22</v>
      </c>
      <c r="E3978" t="s">
        <v>31</v>
      </c>
      <c r="F3978" t="s">
        <v>13</v>
      </c>
      <c r="G3978">
        <v>0.80138888888888893</v>
      </c>
      <c r="H3978" s="1">
        <v>46095</v>
      </c>
      <c r="I3978">
        <v>3</v>
      </c>
      <c r="J3978">
        <v>1</v>
      </c>
      <c r="K3978">
        <v>1</v>
      </c>
      <c r="L3978">
        <v>1</v>
      </c>
      <c r="M3978" t="s">
        <v>5069</v>
      </c>
      <c r="N3978" t="s">
        <v>5069</v>
      </c>
      <c r="O3978">
        <v>1</v>
      </c>
      <c r="P3978">
        <v>0</v>
      </c>
    </row>
    <row r="3979" spans="1:16" x14ac:dyDescent="0.3">
      <c r="A3979" t="s">
        <v>1369</v>
      </c>
      <c r="B3979" s="1">
        <v>46095.808333333334</v>
      </c>
      <c r="C3979" t="s">
        <v>26</v>
      </c>
      <c r="D3979" t="s">
        <v>18</v>
      </c>
      <c r="E3979" t="s">
        <v>16</v>
      </c>
      <c r="F3979" t="s">
        <v>20</v>
      </c>
      <c r="G3979">
        <v>0.80833333333333335</v>
      </c>
      <c r="H3979" s="1">
        <v>46095</v>
      </c>
      <c r="I3979">
        <v>3</v>
      </c>
      <c r="J3979">
        <v>3</v>
      </c>
      <c r="K3979">
        <v>2</v>
      </c>
      <c r="L3979">
        <v>6</v>
      </c>
      <c r="M3979" t="s">
        <v>5071</v>
      </c>
      <c r="N3979" t="s">
        <v>5071</v>
      </c>
      <c r="O3979">
        <v>1</v>
      </c>
      <c r="P3979">
        <v>0</v>
      </c>
    </row>
    <row r="3980" spans="1:16" x14ac:dyDescent="0.3">
      <c r="A3980" t="s">
        <v>1156</v>
      </c>
      <c r="B3980" s="1">
        <v>46095.872916666667</v>
      </c>
      <c r="C3980" t="s">
        <v>7</v>
      </c>
      <c r="D3980" t="s">
        <v>22</v>
      </c>
      <c r="E3980" t="s">
        <v>31</v>
      </c>
      <c r="F3980" t="s">
        <v>20</v>
      </c>
      <c r="G3980">
        <v>0.87291666666666667</v>
      </c>
      <c r="H3980" s="1">
        <v>46095</v>
      </c>
      <c r="I3980">
        <v>3</v>
      </c>
      <c r="J3980">
        <v>3</v>
      </c>
      <c r="K3980">
        <v>2</v>
      </c>
      <c r="L3980">
        <v>6</v>
      </c>
      <c r="M3980" t="s">
        <v>5071</v>
      </c>
      <c r="N3980" t="s">
        <v>5071</v>
      </c>
      <c r="O3980">
        <v>1</v>
      </c>
      <c r="P3980">
        <v>0</v>
      </c>
    </row>
    <row r="3981" spans="1:16" x14ac:dyDescent="0.3">
      <c r="A3981" t="s">
        <v>1572</v>
      </c>
      <c r="B3981" s="1">
        <v>46095.90902777778</v>
      </c>
      <c r="C3981" t="s">
        <v>7</v>
      </c>
      <c r="D3981" t="s">
        <v>18</v>
      </c>
      <c r="E3981" t="s">
        <v>19</v>
      </c>
      <c r="F3981" t="s">
        <v>20</v>
      </c>
      <c r="G3981">
        <v>0.90902777777777777</v>
      </c>
      <c r="H3981" s="1">
        <v>46095</v>
      </c>
      <c r="I3981">
        <v>3</v>
      </c>
      <c r="J3981">
        <v>3</v>
      </c>
      <c r="K3981">
        <v>2</v>
      </c>
      <c r="L3981">
        <v>6</v>
      </c>
      <c r="M3981" t="s">
        <v>5071</v>
      </c>
      <c r="N3981" t="s">
        <v>5071</v>
      </c>
      <c r="O3981">
        <v>1</v>
      </c>
      <c r="P3981">
        <v>0</v>
      </c>
    </row>
    <row r="3982" spans="1:16" x14ac:dyDescent="0.3">
      <c r="A3982" t="s">
        <v>3544</v>
      </c>
      <c r="B3982" s="1">
        <v>46095.912499999999</v>
      </c>
      <c r="C3982" t="s">
        <v>7</v>
      </c>
      <c r="D3982" t="s">
        <v>18</v>
      </c>
      <c r="E3982" t="s">
        <v>19</v>
      </c>
      <c r="F3982" t="s">
        <v>33</v>
      </c>
      <c r="G3982">
        <v>0.91249999999999998</v>
      </c>
      <c r="H3982" s="1">
        <v>46095</v>
      </c>
      <c r="I3982">
        <v>3</v>
      </c>
      <c r="J3982">
        <v>3</v>
      </c>
      <c r="K3982">
        <v>4</v>
      </c>
      <c r="L3982">
        <v>12</v>
      </c>
      <c r="M3982" t="s">
        <v>5073</v>
      </c>
      <c r="N3982" t="s">
        <v>5073</v>
      </c>
      <c r="O3982">
        <v>1</v>
      </c>
      <c r="P3982">
        <v>1</v>
      </c>
    </row>
    <row r="3983" spans="1:16" x14ac:dyDescent="0.3">
      <c r="A3983" t="s">
        <v>2143</v>
      </c>
      <c r="B3983" s="1">
        <v>46095.92083333333</v>
      </c>
      <c r="C3983" t="s">
        <v>26</v>
      </c>
      <c r="D3983" t="s">
        <v>18</v>
      </c>
      <c r="E3983" t="s">
        <v>19</v>
      </c>
      <c r="F3983" t="s">
        <v>10</v>
      </c>
      <c r="G3983">
        <v>0.92083333333333328</v>
      </c>
      <c r="H3983" s="1">
        <v>46095</v>
      </c>
      <c r="I3983">
        <v>3</v>
      </c>
      <c r="J3983">
        <v>3</v>
      </c>
      <c r="K3983">
        <v>2</v>
      </c>
      <c r="L3983">
        <v>6</v>
      </c>
      <c r="M3983" t="s">
        <v>5071</v>
      </c>
      <c r="N3983" t="s">
        <v>5071</v>
      </c>
      <c r="O3983">
        <v>1</v>
      </c>
      <c r="P3983">
        <v>0</v>
      </c>
    </row>
    <row r="3984" spans="1:16" x14ac:dyDescent="0.3">
      <c r="A3984" t="s">
        <v>3187</v>
      </c>
      <c r="B3984" s="1">
        <v>46095.927777777775</v>
      </c>
      <c r="C3984" t="s">
        <v>12</v>
      </c>
      <c r="D3984" t="s">
        <v>18</v>
      </c>
      <c r="E3984" t="s">
        <v>31</v>
      </c>
      <c r="F3984" t="s">
        <v>10</v>
      </c>
      <c r="G3984">
        <v>0.92777777777777781</v>
      </c>
      <c r="H3984" s="1">
        <v>46095</v>
      </c>
      <c r="I3984">
        <v>3</v>
      </c>
      <c r="J3984">
        <v>1</v>
      </c>
      <c r="K3984">
        <v>2</v>
      </c>
      <c r="L3984">
        <v>2</v>
      </c>
      <c r="M3984" t="s">
        <v>5069</v>
      </c>
      <c r="N3984" t="s">
        <v>5069</v>
      </c>
      <c r="O3984">
        <v>1</v>
      </c>
      <c r="P3984">
        <v>0</v>
      </c>
    </row>
    <row r="3985" spans="1:16" x14ac:dyDescent="0.3">
      <c r="A3985" t="s">
        <v>2443</v>
      </c>
      <c r="B3985" s="1">
        <v>46095.929166666669</v>
      </c>
      <c r="C3985" t="s">
        <v>12</v>
      </c>
      <c r="D3985" t="s">
        <v>22</v>
      </c>
      <c r="E3985" t="s">
        <v>31</v>
      </c>
      <c r="F3985" t="s">
        <v>33</v>
      </c>
      <c r="G3985">
        <v>0.9291666666666667</v>
      </c>
      <c r="H3985" s="1">
        <v>46095</v>
      </c>
      <c r="I3985">
        <v>3</v>
      </c>
      <c r="J3985">
        <v>1</v>
      </c>
      <c r="K3985">
        <v>4</v>
      </c>
      <c r="L3985">
        <v>4</v>
      </c>
      <c r="M3985" t="s">
        <v>5069</v>
      </c>
      <c r="N3985" t="s">
        <v>5069</v>
      </c>
      <c r="O3985">
        <v>1</v>
      </c>
      <c r="P3985">
        <v>1</v>
      </c>
    </row>
    <row r="3986" spans="1:16" x14ac:dyDescent="0.3">
      <c r="A3986" t="s">
        <v>1258</v>
      </c>
      <c r="B3986" s="1">
        <v>46095.939583333333</v>
      </c>
      <c r="C3986" t="s">
        <v>7</v>
      </c>
      <c r="D3986" t="s">
        <v>8</v>
      </c>
      <c r="E3986" t="s">
        <v>19</v>
      </c>
      <c r="F3986" t="s">
        <v>20</v>
      </c>
      <c r="G3986">
        <v>0.93958333333333333</v>
      </c>
      <c r="H3986" s="1">
        <v>46095</v>
      </c>
      <c r="I3986">
        <v>3</v>
      </c>
      <c r="J3986">
        <v>3</v>
      </c>
      <c r="K3986">
        <v>2</v>
      </c>
      <c r="L3986">
        <v>6</v>
      </c>
      <c r="M3986" t="s">
        <v>5071</v>
      </c>
      <c r="N3986" t="s">
        <v>5071</v>
      </c>
      <c r="O3986">
        <v>1</v>
      </c>
      <c r="P3986">
        <v>0</v>
      </c>
    </row>
    <row r="3987" spans="1:16" x14ac:dyDescent="0.3">
      <c r="A3987" t="s">
        <v>649</v>
      </c>
      <c r="B3987" s="1">
        <v>46095.982638888891</v>
      </c>
      <c r="C3987" t="s">
        <v>26</v>
      </c>
      <c r="D3987" t="s">
        <v>22</v>
      </c>
      <c r="E3987" t="s">
        <v>19</v>
      </c>
      <c r="F3987" t="s">
        <v>20</v>
      </c>
      <c r="G3987">
        <v>0.98263888888888884</v>
      </c>
      <c r="H3987" s="1">
        <v>46095</v>
      </c>
      <c r="I3987">
        <v>3</v>
      </c>
      <c r="J3987">
        <v>3</v>
      </c>
      <c r="K3987">
        <v>2</v>
      </c>
      <c r="L3987">
        <v>6</v>
      </c>
      <c r="M3987" t="s">
        <v>5071</v>
      </c>
      <c r="N3987" t="s">
        <v>5071</v>
      </c>
      <c r="O3987">
        <v>1</v>
      </c>
      <c r="P3987">
        <v>0</v>
      </c>
    </row>
    <row r="3988" spans="1:16" x14ac:dyDescent="0.3">
      <c r="A3988" t="s">
        <v>2038</v>
      </c>
      <c r="B3988" s="1">
        <v>46096.02847222222</v>
      </c>
      <c r="C3988" t="s">
        <v>47</v>
      </c>
      <c r="D3988" t="s">
        <v>22</v>
      </c>
      <c r="E3988" t="s">
        <v>16</v>
      </c>
      <c r="F3988" t="s">
        <v>13</v>
      </c>
      <c r="G3988">
        <v>2.8472222222222222E-2</v>
      </c>
      <c r="H3988" s="1">
        <v>46096</v>
      </c>
      <c r="I3988">
        <v>3</v>
      </c>
      <c r="J3988">
        <v>1</v>
      </c>
      <c r="K3988">
        <v>1</v>
      </c>
      <c r="L3988">
        <v>1</v>
      </c>
      <c r="M3988" t="s">
        <v>5069</v>
      </c>
      <c r="N3988" t="s">
        <v>5069</v>
      </c>
      <c r="O3988">
        <v>1</v>
      </c>
      <c r="P3988">
        <v>0</v>
      </c>
    </row>
    <row r="3989" spans="1:16" x14ac:dyDescent="0.3">
      <c r="A3989" t="s">
        <v>1022</v>
      </c>
      <c r="B3989" s="1">
        <v>46096.080555555556</v>
      </c>
      <c r="C3989" t="s">
        <v>40</v>
      </c>
      <c r="D3989" t="s">
        <v>18</v>
      </c>
      <c r="E3989" t="s">
        <v>16</v>
      </c>
      <c r="F3989" t="s">
        <v>13</v>
      </c>
      <c r="G3989">
        <v>8.0555555555555561E-2</v>
      </c>
      <c r="H3989" s="1">
        <v>46096</v>
      </c>
      <c r="I3989">
        <v>3</v>
      </c>
      <c r="J3989">
        <v>5</v>
      </c>
      <c r="K3989">
        <v>1</v>
      </c>
      <c r="L3989">
        <v>5</v>
      </c>
      <c r="M3989" t="s">
        <v>5071</v>
      </c>
      <c r="N3989" t="s">
        <v>5071</v>
      </c>
      <c r="O3989">
        <v>1</v>
      </c>
      <c r="P3989">
        <v>0</v>
      </c>
    </row>
    <row r="3990" spans="1:16" x14ac:dyDescent="0.3">
      <c r="A3990" t="s">
        <v>1586</v>
      </c>
      <c r="B3990" s="1">
        <v>46096.082638888889</v>
      </c>
      <c r="C3990" t="s">
        <v>7</v>
      </c>
      <c r="D3990" t="s">
        <v>18</v>
      </c>
      <c r="E3990" t="s">
        <v>19</v>
      </c>
      <c r="F3990" t="s">
        <v>20</v>
      </c>
      <c r="G3990">
        <v>8.2638888888888887E-2</v>
      </c>
      <c r="H3990" s="1">
        <v>46096</v>
      </c>
      <c r="I3990">
        <v>3</v>
      </c>
      <c r="J3990">
        <v>3</v>
      </c>
      <c r="K3990">
        <v>2</v>
      </c>
      <c r="L3990">
        <v>6</v>
      </c>
      <c r="M3990" t="s">
        <v>5071</v>
      </c>
      <c r="N3990" t="s">
        <v>5071</v>
      </c>
      <c r="O3990">
        <v>1</v>
      </c>
      <c r="P3990">
        <v>0</v>
      </c>
    </row>
    <row r="3991" spans="1:16" x14ac:dyDescent="0.3">
      <c r="A3991" t="s">
        <v>4500</v>
      </c>
      <c r="B3991" s="1">
        <v>46096.086111111108</v>
      </c>
      <c r="C3991" t="s">
        <v>12</v>
      </c>
      <c r="D3991" t="s">
        <v>15</v>
      </c>
      <c r="E3991" t="s">
        <v>19</v>
      </c>
      <c r="F3991" t="s">
        <v>33</v>
      </c>
      <c r="G3991">
        <v>8.611111111111111E-2</v>
      </c>
      <c r="H3991" s="1">
        <v>46096</v>
      </c>
      <c r="I3991">
        <v>3</v>
      </c>
      <c r="J3991">
        <v>1</v>
      </c>
      <c r="K3991">
        <v>4</v>
      </c>
      <c r="L3991">
        <v>4</v>
      </c>
      <c r="M3991" t="s">
        <v>5069</v>
      </c>
      <c r="N3991" t="s">
        <v>5069</v>
      </c>
      <c r="O3991">
        <v>1</v>
      </c>
      <c r="P3991">
        <v>1</v>
      </c>
    </row>
    <row r="3992" spans="1:16" x14ac:dyDescent="0.3">
      <c r="A3992" t="s">
        <v>1951</v>
      </c>
      <c r="B3992" s="1">
        <v>46096.117361111108</v>
      </c>
      <c r="C3992" t="s">
        <v>7</v>
      </c>
      <c r="D3992" t="s">
        <v>22</v>
      </c>
      <c r="E3992" t="s">
        <v>19</v>
      </c>
      <c r="F3992" t="s">
        <v>10</v>
      </c>
      <c r="G3992">
        <v>0.11736111111111111</v>
      </c>
      <c r="H3992" s="1">
        <v>46096</v>
      </c>
      <c r="I3992">
        <v>3</v>
      </c>
      <c r="J3992">
        <v>3</v>
      </c>
      <c r="K3992">
        <v>2</v>
      </c>
      <c r="L3992">
        <v>6</v>
      </c>
      <c r="M3992" t="s">
        <v>5071</v>
      </c>
      <c r="N3992" t="s">
        <v>5071</v>
      </c>
      <c r="O3992">
        <v>1</v>
      </c>
      <c r="P3992">
        <v>0</v>
      </c>
    </row>
    <row r="3993" spans="1:16" x14ac:dyDescent="0.3">
      <c r="A3993" t="s">
        <v>2229</v>
      </c>
      <c r="B3993" s="1">
        <v>46096.125694444447</v>
      </c>
      <c r="C3993" t="s">
        <v>26</v>
      </c>
      <c r="D3993" t="s">
        <v>8</v>
      </c>
      <c r="E3993" t="s">
        <v>9</v>
      </c>
      <c r="F3993" t="s">
        <v>10</v>
      </c>
      <c r="G3993">
        <v>0.12569444444444444</v>
      </c>
      <c r="H3993" s="1">
        <v>46096</v>
      </c>
      <c r="I3993">
        <v>3</v>
      </c>
      <c r="J3993">
        <v>3</v>
      </c>
      <c r="K3993">
        <v>2</v>
      </c>
      <c r="L3993">
        <v>6</v>
      </c>
      <c r="M3993" t="s">
        <v>5071</v>
      </c>
      <c r="N3993" t="s">
        <v>5071</v>
      </c>
      <c r="O3993">
        <v>1</v>
      </c>
      <c r="P3993">
        <v>0</v>
      </c>
    </row>
    <row r="3994" spans="1:16" x14ac:dyDescent="0.3">
      <c r="A3994" t="s">
        <v>2434</v>
      </c>
      <c r="B3994" s="1">
        <v>46096.129166666666</v>
      </c>
      <c r="C3994" t="s">
        <v>7</v>
      </c>
      <c r="D3994" t="s">
        <v>22</v>
      </c>
      <c r="E3994" t="s">
        <v>19</v>
      </c>
      <c r="F3994" t="s">
        <v>10</v>
      </c>
      <c r="G3994">
        <v>0.12916666666666668</v>
      </c>
      <c r="H3994" s="1">
        <v>46096</v>
      </c>
      <c r="I3994">
        <v>3</v>
      </c>
      <c r="J3994">
        <v>3</v>
      </c>
      <c r="K3994">
        <v>2</v>
      </c>
      <c r="L3994">
        <v>6</v>
      </c>
      <c r="M3994" t="s">
        <v>5071</v>
      </c>
      <c r="N3994" t="s">
        <v>5071</v>
      </c>
      <c r="O3994">
        <v>1</v>
      </c>
      <c r="P3994">
        <v>0</v>
      </c>
    </row>
    <row r="3995" spans="1:16" x14ac:dyDescent="0.3">
      <c r="A3995" t="s">
        <v>990</v>
      </c>
      <c r="B3995" s="1">
        <v>46096.164583333331</v>
      </c>
      <c r="C3995" t="s">
        <v>40</v>
      </c>
      <c r="D3995" t="s">
        <v>22</v>
      </c>
      <c r="E3995" t="s">
        <v>16</v>
      </c>
      <c r="F3995" t="s">
        <v>33</v>
      </c>
      <c r="G3995">
        <v>0.16458333333333333</v>
      </c>
      <c r="H3995" s="1">
        <v>46096</v>
      </c>
      <c r="I3995">
        <v>3</v>
      </c>
      <c r="J3995">
        <v>5</v>
      </c>
      <c r="K3995">
        <v>4</v>
      </c>
      <c r="L3995">
        <v>20</v>
      </c>
      <c r="M3995" t="s">
        <v>5075</v>
      </c>
      <c r="N3995" t="s">
        <v>5076</v>
      </c>
      <c r="O3995">
        <v>1</v>
      </c>
      <c r="P3995">
        <v>1</v>
      </c>
    </row>
    <row r="3996" spans="1:16" x14ac:dyDescent="0.3">
      <c r="A3996" t="s">
        <v>1995</v>
      </c>
      <c r="B3996" s="1">
        <v>46096.173611111109</v>
      </c>
      <c r="C3996" t="s">
        <v>7</v>
      </c>
      <c r="D3996" t="s">
        <v>15</v>
      </c>
      <c r="E3996" t="s">
        <v>19</v>
      </c>
      <c r="F3996" t="s">
        <v>10</v>
      </c>
      <c r="G3996">
        <v>0.1736111111111111</v>
      </c>
      <c r="H3996" s="1">
        <v>46096</v>
      </c>
      <c r="I3996">
        <v>3</v>
      </c>
      <c r="J3996">
        <v>3</v>
      </c>
      <c r="K3996">
        <v>2</v>
      </c>
      <c r="L3996">
        <v>6</v>
      </c>
      <c r="M3996" t="s">
        <v>5071</v>
      </c>
      <c r="N3996" t="s">
        <v>5071</v>
      </c>
      <c r="O3996">
        <v>1</v>
      </c>
      <c r="P3996">
        <v>0</v>
      </c>
    </row>
    <row r="3997" spans="1:16" x14ac:dyDescent="0.3">
      <c r="A3997" t="s">
        <v>4643</v>
      </c>
      <c r="B3997" s="1">
        <v>46096.175000000003</v>
      </c>
      <c r="C3997" t="s">
        <v>47</v>
      </c>
      <c r="D3997" t="s">
        <v>15</v>
      </c>
      <c r="E3997" t="s">
        <v>31</v>
      </c>
      <c r="F3997" t="s">
        <v>10</v>
      </c>
      <c r="G3997">
        <v>0.17499999999999999</v>
      </c>
      <c r="H3997" s="1">
        <v>46096</v>
      </c>
      <c r="I3997">
        <v>3</v>
      </c>
      <c r="J3997">
        <v>1</v>
      </c>
      <c r="K3997">
        <v>2</v>
      </c>
      <c r="L3997">
        <v>2</v>
      </c>
      <c r="M3997" t="s">
        <v>5069</v>
      </c>
      <c r="N3997" t="s">
        <v>5069</v>
      </c>
      <c r="O3997">
        <v>1</v>
      </c>
      <c r="P3997">
        <v>0</v>
      </c>
    </row>
    <row r="3998" spans="1:16" x14ac:dyDescent="0.3">
      <c r="A3998" t="s">
        <v>1700</v>
      </c>
      <c r="B3998" s="1">
        <v>46096.196527777778</v>
      </c>
      <c r="C3998" t="s">
        <v>40</v>
      </c>
      <c r="D3998" t="s">
        <v>22</v>
      </c>
      <c r="E3998" t="s">
        <v>16</v>
      </c>
      <c r="F3998" t="s">
        <v>33</v>
      </c>
      <c r="G3998">
        <v>0.19652777777777777</v>
      </c>
      <c r="H3998" s="1">
        <v>46096</v>
      </c>
      <c r="I3998">
        <v>3</v>
      </c>
      <c r="J3998">
        <v>5</v>
      </c>
      <c r="K3998">
        <v>4</v>
      </c>
      <c r="L3998">
        <v>20</v>
      </c>
      <c r="M3998" t="s">
        <v>5075</v>
      </c>
      <c r="N3998" t="s">
        <v>5076</v>
      </c>
      <c r="O3998">
        <v>1</v>
      </c>
      <c r="P3998">
        <v>1</v>
      </c>
    </row>
    <row r="3999" spans="1:16" x14ac:dyDescent="0.3">
      <c r="A3999" t="s">
        <v>1309</v>
      </c>
      <c r="B3999" s="1">
        <v>46096.197916666664</v>
      </c>
      <c r="C3999" t="s">
        <v>47</v>
      </c>
      <c r="D3999" t="s">
        <v>15</v>
      </c>
      <c r="E3999" t="s">
        <v>9</v>
      </c>
      <c r="F3999" t="s">
        <v>10</v>
      </c>
      <c r="G3999">
        <v>0.19791666666666666</v>
      </c>
      <c r="H3999" s="1">
        <v>46096</v>
      </c>
      <c r="I3999">
        <v>3</v>
      </c>
      <c r="J3999">
        <v>1</v>
      </c>
      <c r="K3999">
        <v>2</v>
      </c>
      <c r="L3999">
        <v>2</v>
      </c>
      <c r="M3999" t="s">
        <v>5069</v>
      </c>
      <c r="N3999" t="s">
        <v>5069</v>
      </c>
      <c r="O3999">
        <v>1</v>
      </c>
      <c r="P3999">
        <v>0</v>
      </c>
    </row>
    <row r="4000" spans="1:16" x14ac:dyDescent="0.3">
      <c r="A4000" t="s">
        <v>4953</v>
      </c>
      <c r="B4000" s="1">
        <v>46096.217361111114</v>
      </c>
      <c r="C4000" t="s">
        <v>47</v>
      </c>
      <c r="D4000" t="s">
        <v>8</v>
      </c>
      <c r="E4000" t="s">
        <v>16</v>
      </c>
      <c r="F4000" t="s">
        <v>20</v>
      </c>
      <c r="G4000">
        <v>0.21736111111111112</v>
      </c>
      <c r="H4000" s="1">
        <v>46096</v>
      </c>
      <c r="I4000">
        <v>3</v>
      </c>
      <c r="J4000">
        <v>1</v>
      </c>
      <c r="K4000">
        <v>2</v>
      </c>
      <c r="L4000">
        <v>2</v>
      </c>
      <c r="M4000" t="s">
        <v>5069</v>
      </c>
      <c r="N4000" t="s">
        <v>5069</v>
      </c>
      <c r="O4000">
        <v>1</v>
      </c>
      <c r="P4000">
        <v>0</v>
      </c>
    </row>
    <row r="4001" spans="1:16" x14ac:dyDescent="0.3">
      <c r="A4001" t="s">
        <v>802</v>
      </c>
      <c r="B4001" s="1">
        <v>46096.245833333334</v>
      </c>
      <c r="C4001" t="s">
        <v>7</v>
      </c>
      <c r="D4001" t="s">
        <v>18</v>
      </c>
      <c r="E4001" t="s">
        <v>31</v>
      </c>
      <c r="F4001" t="s">
        <v>13</v>
      </c>
      <c r="G4001">
        <v>0.24583333333333332</v>
      </c>
      <c r="H4001" s="1">
        <v>46096</v>
      </c>
      <c r="I4001">
        <v>3</v>
      </c>
      <c r="J4001">
        <v>3</v>
      </c>
      <c r="K4001">
        <v>1</v>
      </c>
      <c r="L4001">
        <v>3</v>
      </c>
      <c r="M4001" t="s">
        <v>5069</v>
      </c>
      <c r="N4001" t="s">
        <v>5069</v>
      </c>
      <c r="O4001">
        <v>1</v>
      </c>
      <c r="P4001">
        <v>0</v>
      </c>
    </row>
    <row r="4002" spans="1:16" x14ac:dyDescent="0.3">
      <c r="A4002" t="s">
        <v>656</v>
      </c>
      <c r="B4002" s="1">
        <v>46096.261805555558</v>
      </c>
      <c r="C4002" t="s">
        <v>7</v>
      </c>
      <c r="D4002" t="s">
        <v>18</v>
      </c>
      <c r="E4002" t="s">
        <v>19</v>
      </c>
      <c r="F4002" t="s">
        <v>10</v>
      </c>
      <c r="G4002">
        <v>0.26180555555555557</v>
      </c>
      <c r="H4002" s="1">
        <v>46096</v>
      </c>
      <c r="I4002">
        <v>3</v>
      </c>
      <c r="J4002">
        <v>3</v>
      </c>
      <c r="K4002">
        <v>2</v>
      </c>
      <c r="L4002">
        <v>6</v>
      </c>
      <c r="M4002" t="s">
        <v>5071</v>
      </c>
      <c r="N4002" t="s">
        <v>5071</v>
      </c>
      <c r="O4002">
        <v>1</v>
      </c>
      <c r="P4002">
        <v>0</v>
      </c>
    </row>
    <row r="4003" spans="1:16" x14ac:dyDescent="0.3">
      <c r="A4003" t="s">
        <v>2729</v>
      </c>
      <c r="B4003" s="1">
        <v>46096.319444444445</v>
      </c>
      <c r="C4003" t="s">
        <v>47</v>
      </c>
      <c r="D4003" t="s">
        <v>18</v>
      </c>
      <c r="E4003" t="s">
        <v>16</v>
      </c>
      <c r="F4003" t="s">
        <v>20</v>
      </c>
      <c r="G4003">
        <v>0.31944444444444442</v>
      </c>
      <c r="H4003" s="1">
        <v>46096</v>
      </c>
      <c r="I4003">
        <v>3</v>
      </c>
      <c r="J4003">
        <v>1</v>
      </c>
      <c r="K4003">
        <v>2</v>
      </c>
      <c r="L4003">
        <v>2</v>
      </c>
      <c r="M4003" t="s">
        <v>5069</v>
      </c>
      <c r="N4003" t="s">
        <v>5069</v>
      </c>
      <c r="O4003">
        <v>1</v>
      </c>
      <c r="P4003">
        <v>0</v>
      </c>
    </row>
    <row r="4004" spans="1:16" x14ac:dyDescent="0.3">
      <c r="A4004" t="s">
        <v>4421</v>
      </c>
      <c r="B4004" s="1">
        <v>46096.327777777777</v>
      </c>
      <c r="C4004" t="s">
        <v>47</v>
      </c>
      <c r="D4004" t="s">
        <v>22</v>
      </c>
      <c r="E4004" t="s">
        <v>9</v>
      </c>
      <c r="F4004" t="s">
        <v>10</v>
      </c>
      <c r="G4004">
        <v>0.32777777777777778</v>
      </c>
      <c r="H4004" s="1">
        <v>46096</v>
      </c>
      <c r="I4004">
        <v>3</v>
      </c>
      <c r="J4004">
        <v>1</v>
      </c>
      <c r="K4004">
        <v>2</v>
      </c>
      <c r="L4004">
        <v>2</v>
      </c>
      <c r="M4004" t="s">
        <v>5069</v>
      </c>
      <c r="N4004" t="s">
        <v>5069</v>
      </c>
      <c r="O4004">
        <v>1</v>
      </c>
      <c r="P4004">
        <v>0</v>
      </c>
    </row>
    <row r="4005" spans="1:16" x14ac:dyDescent="0.3">
      <c r="A4005" t="s">
        <v>928</v>
      </c>
      <c r="B4005" s="1">
        <v>46096.341666666667</v>
      </c>
      <c r="C4005" t="s">
        <v>40</v>
      </c>
      <c r="D4005" t="s">
        <v>15</v>
      </c>
      <c r="E4005" t="s">
        <v>16</v>
      </c>
      <c r="F4005" t="s">
        <v>33</v>
      </c>
      <c r="G4005">
        <v>0.34166666666666667</v>
      </c>
      <c r="H4005" s="1">
        <v>46096</v>
      </c>
      <c r="I4005">
        <v>3</v>
      </c>
      <c r="J4005">
        <v>5</v>
      </c>
      <c r="K4005">
        <v>4</v>
      </c>
      <c r="L4005">
        <v>20</v>
      </c>
      <c r="M4005" t="s">
        <v>5075</v>
      </c>
      <c r="N4005" t="s">
        <v>5076</v>
      </c>
      <c r="O4005">
        <v>1</v>
      </c>
      <c r="P4005">
        <v>1</v>
      </c>
    </row>
    <row r="4006" spans="1:16" x14ac:dyDescent="0.3">
      <c r="A4006" t="s">
        <v>2366</v>
      </c>
      <c r="B4006" s="1">
        <v>46096.347222222219</v>
      </c>
      <c r="C4006" t="s">
        <v>7</v>
      </c>
      <c r="D4006" t="s">
        <v>15</v>
      </c>
      <c r="E4006" t="s">
        <v>19</v>
      </c>
      <c r="F4006" t="s">
        <v>13</v>
      </c>
      <c r="G4006">
        <v>0.34722222222222221</v>
      </c>
      <c r="H4006" s="1">
        <v>46096</v>
      </c>
      <c r="I4006">
        <v>3</v>
      </c>
      <c r="J4006">
        <v>3</v>
      </c>
      <c r="K4006">
        <v>1</v>
      </c>
      <c r="L4006">
        <v>3</v>
      </c>
      <c r="M4006" t="s">
        <v>5069</v>
      </c>
      <c r="N4006" t="s">
        <v>5069</v>
      </c>
      <c r="O4006">
        <v>1</v>
      </c>
      <c r="P4006">
        <v>0</v>
      </c>
    </row>
    <row r="4007" spans="1:16" x14ac:dyDescent="0.3">
      <c r="A4007" t="s">
        <v>326</v>
      </c>
      <c r="B4007" s="1">
        <v>46096.363888888889</v>
      </c>
      <c r="C4007" t="s">
        <v>7</v>
      </c>
      <c r="D4007" t="s">
        <v>18</v>
      </c>
      <c r="E4007" t="s">
        <v>19</v>
      </c>
      <c r="F4007" t="s">
        <v>13</v>
      </c>
      <c r="G4007">
        <v>0.36388888888888887</v>
      </c>
      <c r="H4007" s="1">
        <v>46096</v>
      </c>
      <c r="I4007">
        <v>3</v>
      </c>
      <c r="J4007">
        <v>3</v>
      </c>
      <c r="K4007">
        <v>1</v>
      </c>
      <c r="L4007">
        <v>3</v>
      </c>
      <c r="M4007" t="s">
        <v>5069</v>
      </c>
      <c r="N4007" t="s">
        <v>5069</v>
      </c>
      <c r="O4007">
        <v>1</v>
      </c>
      <c r="P4007">
        <v>0</v>
      </c>
    </row>
    <row r="4008" spans="1:16" x14ac:dyDescent="0.3">
      <c r="A4008" t="s">
        <v>2581</v>
      </c>
      <c r="B4008" s="1">
        <v>46096.393750000003</v>
      </c>
      <c r="C4008" t="s">
        <v>7</v>
      </c>
      <c r="D4008" t="s">
        <v>22</v>
      </c>
      <c r="E4008" t="s">
        <v>16</v>
      </c>
      <c r="F4008" t="s">
        <v>33</v>
      </c>
      <c r="G4008">
        <v>0.39374999999999999</v>
      </c>
      <c r="H4008" s="1">
        <v>46096</v>
      </c>
      <c r="I4008">
        <v>3</v>
      </c>
      <c r="J4008">
        <v>3</v>
      </c>
      <c r="K4008">
        <v>4</v>
      </c>
      <c r="L4008">
        <v>12</v>
      </c>
      <c r="M4008" t="s">
        <v>5073</v>
      </c>
      <c r="N4008" t="s">
        <v>5073</v>
      </c>
      <c r="O4008">
        <v>1</v>
      </c>
      <c r="P4008">
        <v>1</v>
      </c>
    </row>
    <row r="4009" spans="1:16" x14ac:dyDescent="0.3">
      <c r="A4009" t="s">
        <v>1905</v>
      </c>
      <c r="B4009" s="1">
        <v>46096.395138888889</v>
      </c>
      <c r="C4009" t="s">
        <v>7</v>
      </c>
      <c r="D4009" t="s">
        <v>22</v>
      </c>
      <c r="E4009" t="s">
        <v>19</v>
      </c>
      <c r="F4009" t="s">
        <v>20</v>
      </c>
      <c r="G4009">
        <v>0.39513888888888887</v>
      </c>
      <c r="H4009" s="1">
        <v>46096</v>
      </c>
      <c r="I4009">
        <v>3</v>
      </c>
      <c r="J4009">
        <v>3</v>
      </c>
      <c r="K4009">
        <v>2</v>
      </c>
      <c r="L4009">
        <v>6</v>
      </c>
      <c r="M4009" t="s">
        <v>5071</v>
      </c>
      <c r="N4009" t="s">
        <v>5071</v>
      </c>
      <c r="O4009">
        <v>1</v>
      </c>
      <c r="P4009">
        <v>0</v>
      </c>
    </row>
    <row r="4010" spans="1:16" x14ac:dyDescent="0.3">
      <c r="A4010" t="s">
        <v>440</v>
      </c>
      <c r="B4010" s="1">
        <v>46096.462500000001</v>
      </c>
      <c r="C4010" t="s">
        <v>7</v>
      </c>
      <c r="D4010" t="s">
        <v>15</v>
      </c>
      <c r="E4010" t="s">
        <v>19</v>
      </c>
      <c r="F4010" t="s">
        <v>33</v>
      </c>
      <c r="G4010">
        <v>0.46250000000000002</v>
      </c>
      <c r="H4010" s="1">
        <v>46096</v>
      </c>
      <c r="I4010">
        <v>3</v>
      </c>
      <c r="J4010">
        <v>3</v>
      </c>
      <c r="K4010">
        <v>4</v>
      </c>
      <c r="L4010">
        <v>12</v>
      </c>
      <c r="M4010" t="s">
        <v>5073</v>
      </c>
      <c r="N4010" t="s">
        <v>5073</v>
      </c>
      <c r="O4010">
        <v>1</v>
      </c>
      <c r="P4010">
        <v>1</v>
      </c>
    </row>
    <row r="4011" spans="1:16" x14ac:dyDescent="0.3">
      <c r="A4011" t="s">
        <v>4388</v>
      </c>
      <c r="B4011" s="1">
        <v>46096.463194444441</v>
      </c>
      <c r="C4011" t="s">
        <v>26</v>
      </c>
      <c r="D4011" t="s">
        <v>8</v>
      </c>
      <c r="E4011" t="s">
        <v>31</v>
      </c>
      <c r="F4011" t="s">
        <v>33</v>
      </c>
      <c r="G4011">
        <v>0.46319444444444446</v>
      </c>
      <c r="H4011" s="1">
        <v>46096</v>
      </c>
      <c r="I4011">
        <v>3</v>
      </c>
      <c r="J4011">
        <v>3</v>
      </c>
      <c r="K4011">
        <v>4</v>
      </c>
      <c r="L4011">
        <v>12</v>
      </c>
      <c r="M4011" t="s">
        <v>5073</v>
      </c>
      <c r="N4011" t="s">
        <v>5073</v>
      </c>
      <c r="O4011">
        <v>1</v>
      </c>
      <c r="P4011">
        <v>1</v>
      </c>
    </row>
    <row r="4012" spans="1:16" x14ac:dyDescent="0.3">
      <c r="A4012" t="s">
        <v>2024</v>
      </c>
      <c r="B4012" s="1">
        <v>46096.512499999997</v>
      </c>
      <c r="C4012" t="s">
        <v>7</v>
      </c>
      <c r="D4012" t="s">
        <v>22</v>
      </c>
      <c r="E4012" t="s">
        <v>19</v>
      </c>
      <c r="F4012" t="s">
        <v>10</v>
      </c>
      <c r="G4012">
        <v>0.51249999999999996</v>
      </c>
      <c r="H4012" s="1">
        <v>46096</v>
      </c>
      <c r="I4012">
        <v>3</v>
      </c>
      <c r="J4012">
        <v>3</v>
      </c>
      <c r="K4012">
        <v>2</v>
      </c>
      <c r="L4012">
        <v>6</v>
      </c>
      <c r="M4012" t="s">
        <v>5071</v>
      </c>
      <c r="N4012" t="s">
        <v>5071</v>
      </c>
      <c r="O4012">
        <v>1</v>
      </c>
      <c r="P4012">
        <v>0</v>
      </c>
    </row>
    <row r="4013" spans="1:16" x14ac:dyDescent="0.3">
      <c r="A4013" t="s">
        <v>2179</v>
      </c>
      <c r="B4013" s="1">
        <v>46096.517361111109</v>
      </c>
      <c r="C4013" t="s">
        <v>7</v>
      </c>
      <c r="D4013" t="s">
        <v>18</v>
      </c>
      <c r="E4013" t="s">
        <v>19</v>
      </c>
      <c r="F4013" t="s">
        <v>20</v>
      </c>
      <c r="G4013">
        <v>0.51736111111111116</v>
      </c>
      <c r="H4013" s="1">
        <v>46096</v>
      </c>
      <c r="I4013">
        <v>3</v>
      </c>
      <c r="J4013">
        <v>3</v>
      </c>
      <c r="K4013">
        <v>2</v>
      </c>
      <c r="L4013">
        <v>6</v>
      </c>
      <c r="M4013" t="s">
        <v>5071</v>
      </c>
      <c r="N4013" t="s">
        <v>5071</v>
      </c>
      <c r="O4013">
        <v>1</v>
      </c>
      <c r="P4013">
        <v>0</v>
      </c>
    </row>
    <row r="4014" spans="1:16" x14ac:dyDescent="0.3">
      <c r="A4014" t="s">
        <v>1795</v>
      </c>
      <c r="B4014" s="1">
        <v>46096.536111111112</v>
      </c>
      <c r="C4014" t="s">
        <v>7</v>
      </c>
      <c r="D4014" t="s">
        <v>15</v>
      </c>
      <c r="E4014" t="s">
        <v>19</v>
      </c>
      <c r="F4014" t="s">
        <v>20</v>
      </c>
      <c r="G4014">
        <v>0.53611111111111109</v>
      </c>
      <c r="H4014" s="1">
        <v>46096</v>
      </c>
      <c r="I4014">
        <v>3</v>
      </c>
      <c r="J4014">
        <v>3</v>
      </c>
      <c r="K4014">
        <v>2</v>
      </c>
      <c r="L4014">
        <v>6</v>
      </c>
      <c r="M4014" t="s">
        <v>5071</v>
      </c>
      <c r="N4014" t="s">
        <v>5071</v>
      </c>
      <c r="O4014">
        <v>1</v>
      </c>
      <c r="P4014">
        <v>0</v>
      </c>
    </row>
    <row r="4015" spans="1:16" x14ac:dyDescent="0.3">
      <c r="A4015" t="s">
        <v>2436</v>
      </c>
      <c r="B4015" s="1">
        <v>46096.538888888892</v>
      </c>
      <c r="C4015" t="s">
        <v>7</v>
      </c>
      <c r="D4015" t="s">
        <v>22</v>
      </c>
      <c r="E4015" t="s">
        <v>19</v>
      </c>
      <c r="F4015" t="s">
        <v>20</v>
      </c>
      <c r="G4015">
        <v>0.53888888888888886</v>
      </c>
      <c r="H4015" s="1">
        <v>46096</v>
      </c>
      <c r="I4015">
        <v>3</v>
      </c>
      <c r="J4015">
        <v>3</v>
      </c>
      <c r="K4015">
        <v>2</v>
      </c>
      <c r="L4015">
        <v>6</v>
      </c>
      <c r="M4015" t="s">
        <v>5071</v>
      </c>
      <c r="N4015" t="s">
        <v>5071</v>
      </c>
      <c r="O4015">
        <v>1</v>
      </c>
      <c r="P4015">
        <v>0</v>
      </c>
    </row>
    <row r="4016" spans="1:16" x14ac:dyDescent="0.3">
      <c r="A4016" t="s">
        <v>1133</v>
      </c>
      <c r="B4016" s="1">
        <v>46096.557638888888</v>
      </c>
      <c r="C4016" t="s">
        <v>7</v>
      </c>
      <c r="D4016" t="s">
        <v>8</v>
      </c>
      <c r="E4016" t="s">
        <v>19</v>
      </c>
      <c r="F4016" t="s">
        <v>20</v>
      </c>
      <c r="G4016">
        <v>0.55763888888888891</v>
      </c>
      <c r="H4016" s="1">
        <v>46096</v>
      </c>
      <c r="I4016">
        <v>3</v>
      </c>
      <c r="J4016">
        <v>3</v>
      </c>
      <c r="K4016">
        <v>2</v>
      </c>
      <c r="L4016">
        <v>6</v>
      </c>
      <c r="M4016" t="s">
        <v>5071</v>
      </c>
      <c r="N4016" t="s">
        <v>5071</v>
      </c>
      <c r="O4016">
        <v>1</v>
      </c>
      <c r="P4016">
        <v>0</v>
      </c>
    </row>
    <row r="4017" spans="1:16" x14ac:dyDescent="0.3">
      <c r="A4017" t="s">
        <v>858</v>
      </c>
      <c r="B4017" s="1">
        <v>46096.57916666667</v>
      </c>
      <c r="C4017" t="s">
        <v>40</v>
      </c>
      <c r="D4017" t="s">
        <v>18</v>
      </c>
      <c r="E4017" t="s">
        <v>16</v>
      </c>
      <c r="F4017" t="s">
        <v>33</v>
      </c>
      <c r="G4017">
        <v>0.57916666666666672</v>
      </c>
      <c r="H4017" s="1">
        <v>46096</v>
      </c>
      <c r="I4017">
        <v>3</v>
      </c>
      <c r="J4017">
        <v>5</v>
      </c>
      <c r="K4017">
        <v>4</v>
      </c>
      <c r="L4017">
        <v>20</v>
      </c>
      <c r="M4017" t="s">
        <v>5075</v>
      </c>
      <c r="N4017" t="s">
        <v>5076</v>
      </c>
      <c r="O4017">
        <v>1</v>
      </c>
      <c r="P4017">
        <v>1</v>
      </c>
    </row>
    <row r="4018" spans="1:16" x14ac:dyDescent="0.3">
      <c r="A4018" t="s">
        <v>4097</v>
      </c>
      <c r="B4018" s="1">
        <v>46096.587500000001</v>
      </c>
      <c r="C4018" t="s">
        <v>35</v>
      </c>
      <c r="D4018" t="s">
        <v>8</v>
      </c>
      <c r="E4018" t="s">
        <v>16</v>
      </c>
      <c r="F4018" t="s">
        <v>20</v>
      </c>
      <c r="G4018">
        <v>0.58750000000000002</v>
      </c>
      <c r="H4018" s="1">
        <v>46096</v>
      </c>
      <c r="I4018">
        <v>3</v>
      </c>
      <c r="J4018">
        <v>1</v>
      </c>
      <c r="K4018">
        <v>2</v>
      </c>
      <c r="L4018">
        <v>2</v>
      </c>
      <c r="M4018" t="s">
        <v>5069</v>
      </c>
      <c r="N4018" t="s">
        <v>5069</v>
      </c>
      <c r="O4018">
        <v>1</v>
      </c>
      <c r="P4018">
        <v>0</v>
      </c>
    </row>
    <row r="4019" spans="1:16" x14ac:dyDescent="0.3">
      <c r="A4019" t="s">
        <v>86</v>
      </c>
      <c r="B4019" s="1">
        <v>46096.6</v>
      </c>
      <c r="C4019" t="s">
        <v>35</v>
      </c>
      <c r="D4019" t="s">
        <v>22</v>
      </c>
      <c r="E4019" t="s">
        <v>9</v>
      </c>
      <c r="F4019" t="s">
        <v>20</v>
      </c>
      <c r="G4019">
        <v>0.6</v>
      </c>
      <c r="H4019" s="1">
        <v>46096</v>
      </c>
      <c r="I4019">
        <v>3</v>
      </c>
      <c r="J4019">
        <v>1</v>
      </c>
      <c r="K4019">
        <v>2</v>
      </c>
      <c r="L4019">
        <v>2</v>
      </c>
      <c r="M4019" t="s">
        <v>5069</v>
      </c>
      <c r="N4019" t="s">
        <v>5069</v>
      </c>
      <c r="O4019">
        <v>1</v>
      </c>
      <c r="P4019">
        <v>0</v>
      </c>
    </row>
    <row r="4020" spans="1:16" x14ac:dyDescent="0.3">
      <c r="A4020" t="s">
        <v>2528</v>
      </c>
      <c r="B4020" s="1">
        <v>46096.605555555558</v>
      </c>
      <c r="C4020" t="s">
        <v>7</v>
      </c>
      <c r="D4020" t="s">
        <v>8</v>
      </c>
      <c r="E4020" t="s">
        <v>19</v>
      </c>
      <c r="F4020" t="s">
        <v>13</v>
      </c>
      <c r="G4020">
        <v>0.60555555555555551</v>
      </c>
      <c r="H4020" s="1">
        <v>46096</v>
      </c>
      <c r="I4020">
        <v>3</v>
      </c>
      <c r="J4020">
        <v>3</v>
      </c>
      <c r="K4020">
        <v>1</v>
      </c>
      <c r="L4020">
        <v>3</v>
      </c>
      <c r="M4020" t="s">
        <v>5069</v>
      </c>
      <c r="N4020" t="s">
        <v>5069</v>
      </c>
      <c r="O4020">
        <v>1</v>
      </c>
      <c r="P4020">
        <v>0</v>
      </c>
    </row>
    <row r="4021" spans="1:16" x14ac:dyDescent="0.3">
      <c r="A4021" t="s">
        <v>4195</v>
      </c>
      <c r="B4021" s="1">
        <v>46096.632638888892</v>
      </c>
      <c r="C4021" t="s">
        <v>7</v>
      </c>
      <c r="D4021" t="s">
        <v>15</v>
      </c>
      <c r="E4021" t="s">
        <v>19</v>
      </c>
      <c r="F4021" t="s">
        <v>10</v>
      </c>
      <c r="G4021">
        <v>0.63263888888888886</v>
      </c>
      <c r="H4021" s="1">
        <v>46096</v>
      </c>
      <c r="I4021">
        <v>3</v>
      </c>
      <c r="J4021">
        <v>3</v>
      </c>
      <c r="K4021">
        <v>2</v>
      </c>
      <c r="L4021">
        <v>6</v>
      </c>
      <c r="M4021" t="s">
        <v>5071</v>
      </c>
      <c r="N4021" t="s">
        <v>5071</v>
      </c>
      <c r="O4021">
        <v>1</v>
      </c>
      <c r="P4021">
        <v>0</v>
      </c>
    </row>
    <row r="4022" spans="1:16" x14ac:dyDescent="0.3">
      <c r="A4022" t="s">
        <v>926</v>
      </c>
      <c r="B4022" s="1">
        <v>46096.647222222222</v>
      </c>
      <c r="C4022" t="s">
        <v>7</v>
      </c>
      <c r="D4022" t="s">
        <v>22</v>
      </c>
      <c r="E4022" t="s">
        <v>19</v>
      </c>
      <c r="F4022" t="s">
        <v>10</v>
      </c>
      <c r="G4022">
        <v>0.64722222222222225</v>
      </c>
      <c r="H4022" s="1">
        <v>46096</v>
      </c>
      <c r="I4022">
        <v>3</v>
      </c>
      <c r="J4022">
        <v>3</v>
      </c>
      <c r="K4022">
        <v>2</v>
      </c>
      <c r="L4022">
        <v>6</v>
      </c>
      <c r="M4022" t="s">
        <v>5071</v>
      </c>
      <c r="N4022" t="s">
        <v>5071</v>
      </c>
      <c r="O4022">
        <v>1</v>
      </c>
      <c r="P4022">
        <v>0</v>
      </c>
    </row>
    <row r="4023" spans="1:16" x14ac:dyDescent="0.3">
      <c r="A4023" t="s">
        <v>3753</v>
      </c>
      <c r="B4023" s="1">
        <v>46096.652083333334</v>
      </c>
      <c r="C4023" t="s">
        <v>7</v>
      </c>
      <c r="D4023" t="s">
        <v>15</v>
      </c>
      <c r="E4023" t="s">
        <v>19</v>
      </c>
      <c r="F4023" t="s">
        <v>10</v>
      </c>
      <c r="G4023">
        <v>0.65208333333333335</v>
      </c>
      <c r="H4023" s="1">
        <v>46096</v>
      </c>
      <c r="I4023">
        <v>3</v>
      </c>
      <c r="J4023">
        <v>3</v>
      </c>
      <c r="K4023">
        <v>2</v>
      </c>
      <c r="L4023">
        <v>6</v>
      </c>
      <c r="M4023" t="s">
        <v>5071</v>
      </c>
      <c r="N4023" t="s">
        <v>5071</v>
      </c>
      <c r="O4023">
        <v>1</v>
      </c>
      <c r="P4023">
        <v>0</v>
      </c>
    </row>
    <row r="4024" spans="1:16" x14ac:dyDescent="0.3">
      <c r="A4024" t="s">
        <v>1417</v>
      </c>
      <c r="B4024" s="1">
        <v>46096.657638888886</v>
      </c>
      <c r="C4024" t="s">
        <v>7</v>
      </c>
      <c r="D4024" t="s">
        <v>8</v>
      </c>
      <c r="E4024" t="s">
        <v>19</v>
      </c>
      <c r="F4024" t="s">
        <v>10</v>
      </c>
      <c r="G4024">
        <v>0.65763888888888888</v>
      </c>
      <c r="H4024" s="1">
        <v>46096</v>
      </c>
      <c r="I4024">
        <v>3</v>
      </c>
      <c r="J4024">
        <v>3</v>
      </c>
      <c r="K4024">
        <v>2</v>
      </c>
      <c r="L4024">
        <v>6</v>
      </c>
      <c r="M4024" t="s">
        <v>5071</v>
      </c>
      <c r="N4024" t="s">
        <v>5071</v>
      </c>
      <c r="O4024">
        <v>1</v>
      </c>
      <c r="P4024">
        <v>0</v>
      </c>
    </row>
    <row r="4025" spans="1:16" x14ac:dyDescent="0.3">
      <c r="A4025" t="s">
        <v>650</v>
      </c>
      <c r="B4025" s="1">
        <v>46096.672222222223</v>
      </c>
      <c r="C4025" t="s">
        <v>26</v>
      </c>
      <c r="D4025" t="s">
        <v>15</v>
      </c>
      <c r="E4025" t="s">
        <v>16</v>
      </c>
      <c r="F4025" t="s">
        <v>10</v>
      </c>
      <c r="G4025">
        <v>0.67222222222222228</v>
      </c>
      <c r="H4025" s="1">
        <v>46096</v>
      </c>
      <c r="I4025">
        <v>3</v>
      </c>
      <c r="J4025">
        <v>3</v>
      </c>
      <c r="K4025">
        <v>2</v>
      </c>
      <c r="L4025">
        <v>6</v>
      </c>
      <c r="M4025" t="s">
        <v>5071</v>
      </c>
      <c r="N4025" t="s">
        <v>5071</v>
      </c>
      <c r="O4025">
        <v>1</v>
      </c>
      <c r="P4025">
        <v>0</v>
      </c>
    </row>
    <row r="4026" spans="1:16" x14ac:dyDescent="0.3">
      <c r="A4026" t="s">
        <v>1903</v>
      </c>
      <c r="B4026" s="1">
        <v>46096.686111111114</v>
      </c>
      <c r="C4026" t="s">
        <v>35</v>
      </c>
      <c r="D4026" t="s">
        <v>18</v>
      </c>
      <c r="E4026" t="s">
        <v>9</v>
      </c>
      <c r="F4026" t="s">
        <v>20</v>
      </c>
      <c r="G4026">
        <v>0.68611111111111112</v>
      </c>
      <c r="H4026" s="1">
        <v>46096</v>
      </c>
      <c r="I4026">
        <v>3</v>
      </c>
      <c r="J4026">
        <v>1</v>
      </c>
      <c r="K4026">
        <v>2</v>
      </c>
      <c r="L4026">
        <v>2</v>
      </c>
      <c r="M4026" t="s">
        <v>5069</v>
      </c>
      <c r="N4026" t="s">
        <v>5069</v>
      </c>
      <c r="O4026">
        <v>1</v>
      </c>
      <c r="P4026">
        <v>0</v>
      </c>
    </row>
    <row r="4027" spans="1:16" x14ac:dyDescent="0.3">
      <c r="A4027" t="s">
        <v>1612</v>
      </c>
      <c r="B4027" s="1">
        <v>46096.689583333333</v>
      </c>
      <c r="C4027" t="s">
        <v>7</v>
      </c>
      <c r="D4027" t="s">
        <v>22</v>
      </c>
      <c r="E4027" t="s">
        <v>31</v>
      </c>
      <c r="F4027" t="s">
        <v>20</v>
      </c>
      <c r="G4027">
        <v>0.68958333333333333</v>
      </c>
      <c r="H4027" s="1">
        <v>46096</v>
      </c>
      <c r="I4027">
        <v>3</v>
      </c>
      <c r="J4027">
        <v>3</v>
      </c>
      <c r="K4027">
        <v>2</v>
      </c>
      <c r="L4027">
        <v>6</v>
      </c>
      <c r="M4027" t="s">
        <v>5071</v>
      </c>
      <c r="N4027" t="s">
        <v>5071</v>
      </c>
      <c r="O4027">
        <v>1</v>
      </c>
      <c r="P4027">
        <v>0</v>
      </c>
    </row>
    <row r="4028" spans="1:16" x14ac:dyDescent="0.3">
      <c r="A4028" t="s">
        <v>4234</v>
      </c>
      <c r="B4028" s="1">
        <v>46096.738888888889</v>
      </c>
      <c r="C4028" t="s">
        <v>7</v>
      </c>
      <c r="D4028" t="s">
        <v>8</v>
      </c>
      <c r="E4028" t="s">
        <v>9</v>
      </c>
      <c r="F4028" t="s">
        <v>20</v>
      </c>
      <c r="G4028">
        <v>0.73888888888888893</v>
      </c>
      <c r="H4028" s="1">
        <v>46096</v>
      </c>
      <c r="I4028">
        <v>3</v>
      </c>
      <c r="J4028">
        <v>3</v>
      </c>
      <c r="K4028">
        <v>2</v>
      </c>
      <c r="L4028">
        <v>6</v>
      </c>
      <c r="M4028" t="s">
        <v>5071</v>
      </c>
      <c r="N4028" t="s">
        <v>5071</v>
      </c>
      <c r="O4028">
        <v>1</v>
      </c>
      <c r="P4028">
        <v>0</v>
      </c>
    </row>
    <row r="4029" spans="1:16" x14ac:dyDescent="0.3">
      <c r="A4029" t="s">
        <v>4413</v>
      </c>
      <c r="B4029" s="1">
        <v>46096.750694444447</v>
      </c>
      <c r="C4029" t="s">
        <v>7</v>
      </c>
      <c r="D4029" t="s">
        <v>8</v>
      </c>
      <c r="E4029" t="s">
        <v>19</v>
      </c>
      <c r="F4029" t="s">
        <v>10</v>
      </c>
      <c r="G4029">
        <v>0.75069444444444444</v>
      </c>
      <c r="H4029" s="1">
        <v>46096</v>
      </c>
      <c r="I4029">
        <v>3</v>
      </c>
      <c r="J4029">
        <v>3</v>
      </c>
      <c r="K4029">
        <v>2</v>
      </c>
      <c r="L4029">
        <v>6</v>
      </c>
      <c r="M4029" t="s">
        <v>5071</v>
      </c>
      <c r="N4029" t="s">
        <v>5071</v>
      </c>
      <c r="O4029">
        <v>1</v>
      </c>
      <c r="P4029">
        <v>0</v>
      </c>
    </row>
    <row r="4030" spans="1:16" x14ac:dyDescent="0.3">
      <c r="A4030" t="s">
        <v>4425</v>
      </c>
      <c r="B4030" s="1">
        <v>46096.787499999999</v>
      </c>
      <c r="C4030" t="s">
        <v>7</v>
      </c>
      <c r="D4030" t="s">
        <v>8</v>
      </c>
      <c r="E4030" t="s">
        <v>19</v>
      </c>
      <c r="F4030" t="s">
        <v>10</v>
      </c>
      <c r="G4030">
        <v>0.78749999999999998</v>
      </c>
      <c r="H4030" s="1">
        <v>46096</v>
      </c>
      <c r="I4030">
        <v>3</v>
      </c>
      <c r="J4030">
        <v>3</v>
      </c>
      <c r="K4030">
        <v>2</v>
      </c>
      <c r="L4030">
        <v>6</v>
      </c>
      <c r="M4030" t="s">
        <v>5071</v>
      </c>
      <c r="N4030" t="s">
        <v>5071</v>
      </c>
      <c r="O4030">
        <v>1</v>
      </c>
      <c r="P4030">
        <v>0</v>
      </c>
    </row>
    <row r="4031" spans="1:16" x14ac:dyDescent="0.3">
      <c r="A4031" t="s">
        <v>1843</v>
      </c>
      <c r="B4031" s="1">
        <v>46096.804166666669</v>
      </c>
      <c r="C4031" t="s">
        <v>7</v>
      </c>
      <c r="D4031" t="s">
        <v>22</v>
      </c>
      <c r="E4031" t="s">
        <v>19</v>
      </c>
      <c r="F4031" t="s">
        <v>33</v>
      </c>
      <c r="G4031">
        <v>0.8041666666666667</v>
      </c>
      <c r="H4031" s="1">
        <v>46096</v>
      </c>
      <c r="I4031">
        <v>3</v>
      </c>
      <c r="J4031">
        <v>3</v>
      </c>
      <c r="K4031">
        <v>4</v>
      </c>
      <c r="L4031">
        <v>12</v>
      </c>
      <c r="M4031" t="s">
        <v>5073</v>
      </c>
      <c r="N4031" t="s">
        <v>5073</v>
      </c>
      <c r="O4031">
        <v>1</v>
      </c>
      <c r="P4031">
        <v>1</v>
      </c>
    </row>
    <row r="4032" spans="1:16" x14ac:dyDescent="0.3">
      <c r="A4032" t="s">
        <v>3637</v>
      </c>
      <c r="B4032" s="1">
        <v>46096.82916666667</v>
      </c>
      <c r="C4032" t="s">
        <v>7</v>
      </c>
      <c r="D4032" t="s">
        <v>8</v>
      </c>
      <c r="E4032" t="s">
        <v>19</v>
      </c>
      <c r="F4032" t="s">
        <v>10</v>
      </c>
      <c r="G4032">
        <v>0.82916666666666672</v>
      </c>
      <c r="H4032" s="1">
        <v>46096</v>
      </c>
      <c r="I4032">
        <v>3</v>
      </c>
      <c r="J4032">
        <v>3</v>
      </c>
      <c r="K4032">
        <v>2</v>
      </c>
      <c r="L4032">
        <v>6</v>
      </c>
      <c r="M4032" t="s">
        <v>5071</v>
      </c>
      <c r="N4032" t="s">
        <v>5071</v>
      </c>
      <c r="O4032">
        <v>1</v>
      </c>
      <c r="P4032">
        <v>0</v>
      </c>
    </row>
    <row r="4033" spans="1:16" x14ac:dyDescent="0.3">
      <c r="A4033" t="s">
        <v>504</v>
      </c>
      <c r="B4033" s="1">
        <v>46096.852777777778</v>
      </c>
      <c r="C4033" t="s">
        <v>35</v>
      </c>
      <c r="D4033" t="s">
        <v>15</v>
      </c>
      <c r="E4033" t="s">
        <v>16</v>
      </c>
      <c r="F4033" t="s">
        <v>10</v>
      </c>
      <c r="G4033">
        <v>0.85277777777777775</v>
      </c>
      <c r="H4033" s="1">
        <v>46096</v>
      </c>
      <c r="I4033">
        <v>3</v>
      </c>
      <c r="J4033">
        <v>1</v>
      </c>
      <c r="K4033">
        <v>2</v>
      </c>
      <c r="L4033">
        <v>2</v>
      </c>
      <c r="M4033" t="s">
        <v>5069</v>
      </c>
      <c r="N4033" t="s">
        <v>5069</v>
      </c>
      <c r="O4033">
        <v>1</v>
      </c>
      <c r="P4033">
        <v>0</v>
      </c>
    </row>
    <row r="4034" spans="1:16" x14ac:dyDescent="0.3">
      <c r="A4034" t="s">
        <v>806</v>
      </c>
      <c r="B4034" s="1">
        <v>46096.854166666664</v>
      </c>
      <c r="C4034" t="s">
        <v>40</v>
      </c>
      <c r="D4034" t="s">
        <v>18</v>
      </c>
      <c r="E4034" t="s">
        <v>16</v>
      </c>
      <c r="F4034" t="s">
        <v>33</v>
      </c>
      <c r="G4034">
        <v>0.85416666666666663</v>
      </c>
      <c r="H4034" s="1">
        <v>46096</v>
      </c>
      <c r="I4034">
        <v>3</v>
      </c>
      <c r="J4034">
        <v>5</v>
      </c>
      <c r="K4034">
        <v>4</v>
      </c>
      <c r="L4034">
        <v>20</v>
      </c>
      <c r="M4034" t="s">
        <v>5075</v>
      </c>
      <c r="N4034" t="s">
        <v>5076</v>
      </c>
      <c r="O4034">
        <v>1</v>
      </c>
      <c r="P4034">
        <v>1</v>
      </c>
    </row>
    <row r="4035" spans="1:16" x14ac:dyDescent="0.3">
      <c r="A4035" t="s">
        <v>2041</v>
      </c>
      <c r="B4035" s="1">
        <v>46096.865972222222</v>
      </c>
      <c r="C4035" t="s">
        <v>26</v>
      </c>
      <c r="D4035" t="s">
        <v>22</v>
      </c>
      <c r="E4035" t="s">
        <v>16</v>
      </c>
      <c r="F4035" t="s">
        <v>13</v>
      </c>
      <c r="G4035">
        <v>0.86597222222222225</v>
      </c>
      <c r="H4035" s="1">
        <v>46096</v>
      </c>
      <c r="I4035">
        <v>3</v>
      </c>
      <c r="J4035">
        <v>3</v>
      </c>
      <c r="K4035">
        <v>1</v>
      </c>
      <c r="L4035">
        <v>3</v>
      </c>
      <c r="M4035" t="s">
        <v>5069</v>
      </c>
      <c r="N4035" t="s">
        <v>5069</v>
      </c>
      <c r="O4035">
        <v>1</v>
      </c>
      <c r="P4035">
        <v>0</v>
      </c>
    </row>
    <row r="4036" spans="1:16" x14ac:dyDescent="0.3">
      <c r="A4036" t="s">
        <v>4355</v>
      </c>
      <c r="B4036" s="1">
        <v>46096.886111111111</v>
      </c>
      <c r="C4036" t="s">
        <v>47</v>
      </c>
      <c r="D4036" t="s">
        <v>15</v>
      </c>
      <c r="E4036" t="s">
        <v>16</v>
      </c>
      <c r="F4036" t="s">
        <v>13</v>
      </c>
      <c r="G4036">
        <v>0.88611111111111107</v>
      </c>
      <c r="H4036" s="1">
        <v>46096</v>
      </c>
      <c r="I4036">
        <v>3</v>
      </c>
      <c r="J4036">
        <v>1</v>
      </c>
      <c r="K4036">
        <v>1</v>
      </c>
      <c r="L4036">
        <v>1</v>
      </c>
      <c r="M4036" t="s">
        <v>5069</v>
      </c>
      <c r="N4036" t="s">
        <v>5069</v>
      </c>
      <c r="O4036">
        <v>1</v>
      </c>
      <c r="P4036">
        <v>0</v>
      </c>
    </row>
    <row r="4037" spans="1:16" x14ac:dyDescent="0.3">
      <c r="A4037" t="s">
        <v>2317</v>
      </c>
      <c r="B4037" s="1">
        <v>46096.888194444444</v>
      </c>
      <c r="C4037" t="s">
        <v>7</v>
      </c>
      <c r="D4037" t="s">
        <v>8</v>
      </c>
      <c r="E4037" t="s">
        <v>19</v>
      </c>
      <c r="F4037" t="s">
        <v>20</v>
      </c>
      <c r="G4037">
        <v>0.8881944444444444</v>
      </c>
      <c r="H4037" s="1">
        <v>46096</v>
      </c>
      <c r="I4037">
        <v>3</v>
      </c>
      <c r="J4037">
        <v>3</v>
      </c>
      <c r="K4037">
        <v>2</v>
      </c>
      <c r="L4037">
        <v>6</v>
      </c>
      <c r="M4037" t="s">
        <v>5071</v>
      </c>
      <c r="N4037" t="s">
        <v>5071</v>
      </c>
      <c r="O4037">
        <v>1</v>
      </c>
      <c r="P4037">
        <v>0</v>
      </c>
    </row>
    <row r="4038" spans="1:16" x14ac:dyDescent="0.3">
      <c r="A4038" t="s">
        <v>3614</v>
      </c>
      <c r="B4038" s="1">
        <v>46096.936805555553</v>
      </c>
      <c r="C4038" t="s">
        <v>12</v>
      </c>
      <c r="D4038" t="s">
        <v>22</v>
      </c>
      <c r="E4038" t="s">
        <v>9</v>
      </c>
      <c r="F4038" t="s">
        <v>10</v>
      </c>
      <c r="G4038">
        <v>0.93680555555555556</v>
      </c>
      <c r="H4038" s="1">
        <v>46096</v>
      </c>
      <c r="I4038">
        <v>3</v>
      </c>
      <c r="J4038">
        <v>1</v>
      </c>
      <c r="K4038">
        <v>2</v>
      </c>
      <c r="L4038">
        <v>2</v>
      </c>
      <c r="M4038" t="s">
        <v>5069</v>
      </c>
      <c r="N4038" t="s">
        <v>5069</v>
      </c>
      <c r="O4038">
        <v>1</v>
      </c>
      <c r="P4038">
        <v>0</v>
      </c>
    </row>
    <row r="4039" spans="1:16" x14ac:dyDescent="0.3">
      <c r="A4039" t="s">
        <v>4271</v>
      </c>
      <c r="B4039" s="1">
        <v>46096.946527777778</v>
      </c>
      <c r="C4039" t="s">
        <v>40</v>
      </c>
      <c r="D4039" t="s">
        <v>22</v>
      </c>
      <c r="E4039" t="s">
        <v>16</v>
      </c>
      <c r="F4039" t="s">
        <v>20</v>
      </c>
      <c r="G4039">
        <v>0.94652777777777775</v>
      </c>
      <c r="H4039" s="1">
        <v>46096</v>
      </c>
      <c r="I4039">
        <v>3</v>
      </c>
      <c r="J4039">
        <v>5</v>
      </c>
      <c r="K4039">
        <v>2</v>
      </c>
      <c r="L4039">
        <v>10</v>
      </c>
      <c r="M4039" t="s">
        <v>5071</v>
      </c>
      <c r="N4039" t="s">
        <v>5071</v>
      </c>
      <c r="O4039">
        <v>1</v>
      </c>
      <c r="P4039">
        <v>0</v>
      </c>
    </row>
    <row r="4040" spans="1:16" x14ac:dyDescent="0.3">
      <c r="A4040" t="s">
        <v>395</v>
      </c>
      <c r="B4040" s="1">
        <v>46096.949305555558</v>
      </c>
      <c r="C4040" t="s">
        <v>35</v>
      </c>
      <c r="D4040" t="s">
        <v>15</v>
      </c>
      <c r="E4040" t="s">
        <v>19</v>
      </c>
      <c r="F4040" t="s">
        <v>20</v>
      </c>
      <c r="G4040">
        <v>0.94930555555555551</v>
      </c>
      <c r="H4040" s="1">
        <v>46096</v>
      </c>
      <c r="I4040">
        <v>3</v>
      </c>
      <c r="J4040">
        <v>1</v>
      </c>
      <c r="K4040">
        <v>2</v>
      </c>
      <c r="L4040">
        <v>2</v>
      </c>
      <c r="M4040" t="s">
        <v>5069</v>
      </c>
      <c r="N4040" t="s">
        <v>5069</v>
      </c>
      <c r="O4040">
        <v>1</v>
      </c>
      <c r="P4040">
        <v>0</v>
      </c>
    </row>
    <row r="4041" spans="1:16" x14ac:dyDescent="0.3">
      <c r="A4041" t="s">
        <v>1100</v>
      </c>
      <c r="B4041" s="1">
        <v>46096.956250000003</v>
      </c>
      <c r="C4041" t="s">
        <v>7</v>
      </c>
      <c r="D4041" t="s">
        <v>15</v>
      </c>
      <c r="E4041" t="s">
        <v>19</v>
      </c>
      <c r="F4041" t="s">
        <v>20</v>
      </c>
      <c r="G4041">
        <v>0.95625000000000004</v>
      </c>
      <c r="H4041" s="1">
        <v>46096</v>
      </c>
      <c r="I4041">
        <v>3</v>
      </c>
      <c r="J4041">
        <v>3</v>
      </c>
      <c r="K4041">
        <v>2</v>
      </c>
      <c r="L4041">
        <v>6</v>
      </c>
      <c r="M4041" t="s">
        <v>5071</v>
      </c>
      <c r="N4041" t="s">
        <v>5071</v>
      </c>
      <c r="O4041">
        <v>1</v>
      </c>
      <c r="P4041">
        <v>0</v>
      </c>
    </row>
    <row r="4042" spans="1:16" x14ac:dyDescent="0.3">
      <c r="A4042" t="s">
        <v>1773</v>
      </c>
      <c r="B4042" s="1">
        <v>46096.956944444442</v>
      </c>
      <c r="C4042" t="s">
        <v>7</v>
      </c>
      <c r="D4042" t="s">
        <v>18</v>
      </c>
      <c r="E4042" t="s">
        <v>19</v>
      </c>
      <c r="F4042" t="s">
        <v>10</v>
      </c>
      <c r="G4042">
        <v>0.95694444444444449</v>
      </c>
      <c r="H4042" s="1">
        <v>46096</v>
      </c>
      <c r="I4042">
        <v>3</v>
      </c>
      <c r="J4042">
        <v>3</v>
      </c>
      <c r="K4042">
        <v>2</v>
      </c>
      <c r="L4042">
        <v>6</v>
      </c>
      <c r="M4042" t="s">
        <v>5071</v>
      </c>
      <c r="N4042" t="s">
        <v>5071</v>
      </c>
      <c r="O4042">
        <v>1</v>
      </c>
      <c r="P4042">
        <v>0</v>
      </c>
    </row>
    <row r="4043" spans="1:16" x14ac:dyDescent="0.3">
      <c r="A4043" t="s">
        <v>1485</v>
      </c>
      <c r="B4043" s="1">
        <v>46096.961111111108</v>
      </c>
      <c r="C4043" t="s">
        <v>40</v>
      </c>
      <c r="D4043" t="s">
        <v>22</v>
      </c>
      <c r="E4043" t="s">
        <v>16</v>
      </c>
      <c r="F4043" t="s">
        <v>10</v>
      </c>
      <c r="G4043">
        <v>0.96111111111111114</v>
      </c>
      <c r="H4043" s="1">
        <v>46096</v>
      </c>
      <c r="I4043">
        <v>3</v>
      </c>
      <c r="J4043">
        <v>5</v>
      </c>
      <c r="K4043">
        <v>2</v>
      </c>
      <c r="L4043">
        <v>10</v>
      </c>
      <c r="M4043" t="s">
        <v>5071</v>
      </c>
      <c r="N4043" t="s">
        <v>5071</v>
      </c>
      <c r="O4043">
        <v>1</v>
      </c>
      <c r="P4043">
        <v>0</v>
      </c>
    </row>
    <row r="4044" spans="1:16" x14ac:dyDescent="0.3">
      <c r="A4044" t="s">
        <v>966</v>
      </c>
      <c r="B4044" s="1">
        <v>46097.001388888886</v>
      </c>
      <c r="C4044" t="s">
        <v>26</v>
      </c>
      <c r="D4044" t="s">
        <v>18</v>
      </c>
      <c r="E4044" t="s">
        <v>31</v>
      </c>
      <c r="F4044" t="s">
        <v>10</v>
      </c>
      <c r="G4044">
        <v>1.3888888888888889E-3</v>
      </c>
      <c r="H4044" s="1">
        <v>46097</v>
      </c>
      <c r="I4044">
        <v>3</v>
      </c>
      <c r="J4044">
        <v>3</v>
      </c>
      <c r="K4044">
        <v>2</v>
      </c>
      <c r="L4044">
        <v>6</v>
      </c>
      <c r="M4044" t="s">
        <v>5071</v>
      </c>
      <c r="N4044" t="s">
        <v>5071</v>
      </c>
      <c r="O4044">
        <v>1</v>
      </c>
      <c r="P4044">
        <v>0</v>
      </c>
    </row>
    <row r="4045" spans="1:16" x14ac:dyDescent="0.3">
      <c r="A4045" t="s">
        <v>2312</v>
      </c>
      <c r="B4045" s="1">
        <v>46097.005555555559</v>
      </c>
      <c r="C4045" t="s">
        <v>7</v>
      </c>
      <c r="D4045" t="s">
        <v>22</v>
      </c>
      <c r="E4045" t="s">
        <v>16</v>
      </c>
      <c r="F4045" t="s">
        <v>10</v>
      </c>
      <c r="G4045">
        <v>5.5555555555555558E-3</v>
      </c>
      <c r="H4045" s="1">
        <v>46097</v>
      </c>
      <c r="I4045">
        <v>3</v>
      </c>
      <c r="J4045">
        <v>3</v>
      </c>
      <c r="K4045">
        <v>2</v>
      </c>
      <c r="L4045">
        <v>6</v>
      </c>
      <c r="M4045" t="s">
        <v>5071</v>
      </c>
      <c r="N4045" t="s">
        <v>5071</v>
      </c>
      <c r="O4045">
        <v>1</v>
      </c>
      <c r="P4045">
        <v>0</v>
      </c>
    </row>
    <row r="4046" spans="1:16" x14ac:dyDescent="0.3">
      <c r="A4046" t="s">
        <v>696</v>
      </c>
      <c r="B4046" s="1">
        <v>46097.046527777777</v>
      </c>
      <c r="C4046" t="s">
        <v>7</v>
      </c>
      <c r="D4046" t="s">
        <v>18</v>
      </c>
      <c r="E4046" t="s">
        <v>31</v>
      </c>
      <c r="F4046" t="s">
        <v>10</v>
      </c>
      <c r="G4046">
        <v>4.6527777777777779E-2</v>
      </c>
      <c r="H4046" s="1">
        <v>46097</v>
      </c>
      <c r="I4046">
        <v>3</v>
      </c>
      <c r="J4046">
        <v>3</v>
      </c>
      <c r="K4046">
        <v>2</v>
      </c>
      <c r="L4046">
        <v>6</v>
      </c>
      <c r="M4046" t="s">
        <v>5071</v>
      </c>
      <c r="N4046" t="s">
        <v>5071</v>
      </c>
      <c r="O4046">
        <v>1</v>
      </c>
      <c r="P4046">
        <v>0</v>
      </c>
    </row>
    <row r="4047" spans="1:16" x14ac:dyDescent="0.3">
      <c r="A4047" t="s">
        <v>2913</v>
      </c>
      <c r="B4047" s="1">
        <v>46097.048611111109</v>
      </c>
      <c r="C4047" t="s">
        <v>7</v>
      </c>
      <c r="D4047" t="s">
        <v>22</v>
      </c>
      <c r="E4047" t="s">
        <v>19</v>
      </c>
      <c r="F4047" t="s">
        <v>33</v>
      </c>
      <c r="G4047">
        <v>4.8611111111111112E-2</v>
      </c>
      <c r="H4047" s="1">
        <v>46097</v>
      </c>
      <c r="I4047">
        <v>3</v>
      </c>
      <c r="J4047">
        <v>3</v>
      </c>
      <c r="K4047">
        <v>4</v>
      </c>
      <c r="L4047">
        <v>12</v>
      </c>
      <c r="M4047" t="s">
        <v>5073</v>
      </c>
      <c r="N4047" t="s">
        <v>5073</v>
      </c>
      <c r="O4047">
        <v>1</v>
      </c>
      <c r="P4047">
        <v>1</v>
      </c>
    </row>
    <row r="4048" spans="1:16" x14ac:dyDescent="0.3">
      <c r="A4048" t="s">
        <v>1065</v>
      </c>
      <c r="B4048" s="1">
        <v>46097.138194444444</v>
      </c>
      <c r="C4048" t="s">
        <v>7</v>
      </c>
      <c r="D4048" t="s">
        <v>18</v>
      </c>
      <c r="E4048" t="s">
        <v>19</v>
      </c>
      <c r="F4048" t="s">
        <v>20</v>
      </c>
      <c r="G4048">
        <v>0.13819444444444445</v>
      </c>
      <c r="H4048" s="1">
        <v>46097</v>
      </c>
      <c r="I4048">
        <v>3</v>
      </c>
      <c r="J4048">
        <v>3</v>
      </c>
      <c r="K4048">
        <v>2</v>
      </c>
      <c r="L4048">
        <v>6</v>
      </c>
      <c r="M4048" t="s">
        <v>5071</v>
      </c>
      <c r="N4048" t="s">
        <v>5071</v>
      </c>
      <c r="O4048">
        <v>1</v>
      </c>
      <c r="P4048">
        <v>0</v>
      </c>
    </row>
    <row r="4049" spans="1:16" x14ac:dyDescent="0.3">
      <c r="A4049" t="s">
        <v>3024</v>
      </c>
      <c r="B4049" s="1">
        <v>46097.147916666669</v>
      </c>
      <c r="C4049" t="s">
        <v>7</v>
      </c>
      <c r="D4049" t="s">
        <v>22</v>
      </c>
      <c r="E4049" t="s">
        <v>19</v>
      </c>
      <c r="F4049" t="s">
        <v>10</v>
      </c>
      <c r="G4049">
        <v>0.14791666666666667</v>
      </c>
      <c r="H4049" s="1">
        <v>46097</v>
      </c>
      <c r="I4049">
        <v>3</v>
      </c>
      <c r="J4049">
        <v>3</v>
      </c>
      <c r="K4049">
        <v>2</v>
      </c>
      <c r="L4049">
        <v>6</v>
      </c>
      <c r="M4049" t="s">
        <v>5071</v>
      </c>
      <c r="N4049" t="s">
        <v>5071</v>
      </c>
      <c r="O4049">
        <v>1</v>
      </c>
      <c r="P4049">
        <v>0</v>
      </c>
    </row>
    <row r="4050" spans="1:16" x14ac:dyDescent="0.3">
      <c r="A4050" t="s">
        <v>4254</v>
      </c>
      <c r="B4050" s="1">
        <v>46097.213194444441</v>
      </c>
      <c r="C4050" t="s">
        <v>35</v>
      </c>
      <c r="D4050" t="s">
        <v>15</v>
      </c>
      <c r="E4050" t="s">
        <v>9</v>
      </c>
      <c r="F4050" t="s">
        <v>20</v>
      </c>
      <c r="G4050">
        <v>0.21319444444444444</v>
      </c>
      <c r="H4050" s="1">
        <v>46097</v>
      </c>
      <c r="I4050">
        <v>3</v>
      </c>
      <c r="J4050">
        <v>1</v>
      </c>
      <c r="K4050">
        <v>2</v>
      </c>
      <c r="L4050">
        <v>2</v>
      </c>
      <c r="M4050" t="s">
        <v>5069</v>
      </c>
      <c r="N4050" t="s">
        <v>5069</v>
      </c>
      <c r="O4050">
        <v>1</v>
      </c>
      <c r="P4050">
        <v>0</v>
      </c>
    </row>
    <row r="4051" spans="1:16" x14ac:dyDescent="0.3">
      <c r="A4051" t="s">
        <v>4285</v>
      </c>
      <c r="B4051" s="1">
        <v>46097.271527777775</v>
      </c>
      <c r="C4051" t="s">
        <v>7</v>
      </c>
      <c r="D4051" t="s">
        <v>15</v>
      </c>
      <c r="E4051" t="s">
        <v>19</v>
      </c>
      <c r="F4051" t="s">
        <v>33</v>
      </c>
      <c r="G4051">
        <v>0.27152777777777776</v>
      </c>
      <c r="H4051" s="1">
        <v>46097</v>
      </c>
      <c r="I4051">
        <v>3</v>
      </c>
      <c r="J4051">
        <v>3</v>
      </c>
      <c r="K4051">
        <v>4</v>
      </c>
      <c r="L4051">
        <v>12</v>
      </c>
      <c r="M4051" t="s">
        <v>5073</v>
      </c>
      <c r="N4051" t="s">
        <v>5073</v>
      </c>
      <c r="O4051">
        <v>1</v>
      </c>
      <c r="P4051">
        <v>1</v>
      </c>
    </row>
    <row r="4052" spans="1:16" x14ac:dyDescent="0.3">
      <c r="A4052" t="s">
        <v>3193</v>
      </c>
      <c r="B4052" s="1">
        <v>46097.27847222222</v>
      </c>
      <c r="C4052" t="s">
        <v>7</v>
      </c>
      <c r="D4052" t="s">
        <v>8</v>
      </c>
      <c r="E4052" t="s">
        <v>19</v>
      </c>
      <c r="F4052" t="s">
        <v>10</v>
      </c>
      <c r="G4052">
        <v>0.27847222222222223</v>
      </c>
      <c r="H4052" s="1">
        <v>46097</v>
      </c>
      <c r="I4052">
        <v>3</v>
      </c>
      <c r="J4052">
        <v>3</v>
      </c>
      <c r="K4052">
        <v>2</v>
      </c>
      <c r="L4052">
        <v>6</v>
      </c>
      <c r="M4052" t="s">
        <v>5071</v>
      </c>
      <c r="N4052" t="s">
        <v>5071</v>
      </c>
      <c r="O4052">
        <v>1</v>
      </c>
      <c r="P4052">
        <v>0</v>
      </c>
    </row>
    <row r="4053" spans="1:16" x14ac:dyDescent="0.3">
      <c r="A4053" t="s">
        <v>2753</v>
      </c>
      <c r="B4053" s="1">
        <v>46097.299305555556</v>
      </c>
      <c r="C4053" t="s">
        <v>47</v>
      </c>
      <c r="D4053" t="s">
        <v>22</v>
      </c>
      <c r="E4053" t="s">
        <v>31</v>
      </c>
      <c r="F4053" t="s">
        <v>20</v>
      </c>
      <c r="G4053">
        <v>0.29930555555555555</v>
      </c>
      <c r="H4053" s="1">
        <v>46097</v>
      </c>
      <c r="I4053">
        <v>3</v>
      </c>
      <c r="J4053">
        <v>1</v>
      </c>
      <c r="K4053">
        <v>2</v>
      </c>
      <c r="L4053">
        <v>2</v>
      </c>
      <c r="M4053" t="s">
        <v>5069</v>
      </c>
      <c r="N4053" t="s">
        <v>5069</v>
      </c>
      <c r="O4053">
        <v>1</v>
      </c>
      <c r="P4053">
        <v>0</v>
      </c>
    </row>
    <row r="4054" spans="1:16" x14ac:dyDescent="0.3">
      <c r="A4054" t="s">
        <v>2352</v>
      </c>
      <c r="B4054" s="1">
        <v>46097.306250000001</v>
      </c>
      <c r="C4054" t="s">
        <v>35</v>
      </c>
      <c r="D4054" t="s">
        <v>15</v>
      </c>
      <c r="E4054" t="s">
        <v>31</v>
      </c>
      <c r="F4054" t="s">
        <v>20</v>
      </c>
      <c r="G4054">
        <v>0.30625000000000002</v>
      </c>
      <c r="H4054" s="1">
        <v>46097</v>
      </c>
      <c r="I4054">
        <v>3</v>
      </c>
      <c r="J4054">
        <v>1</v>
      </c>
      <c r="K4054">
        <v>2</v>
      </c>
      <c r="L4054">
        <v>2</v>
      </c>
      <c r="M4054" t="s">
        <v>5069</v>
      </c>
      <c r="N4054" t="s">
        <v>5069</v>
      </c>
      <c r="O4054">
        <v>1</v>
      </c>
      <c r="P4054">
        <v>0</v>
      </c>
    </row>
    <row r="4055" spans="1:16" x14ac:dyDescent="0.3">
      <c r="A4055" t="s">
        <v>809</v>
      </c>
      <c r="B4055" s="1">
        <v>46097.313888888886</v>
      </c>
      <c r="C4055" t="s">
        <v>7</v>
      </c>
      <c r="D4055" t="s">
        <v>22</v>
      </c>
      <c r="E4055" t="s">
        <v>19</v>
      </c>
      <c r="F4055" t="s">
        <v>10</v>
      </c>
      <c r="G4055">
        <v>0.31388888888888888</v>
      </c>
      <c r="H4055" s="1">
        <v>46097</v>
      </c>
      <c r="I4055">
        <v>3</v>
      </c>
      <c r="J4055">
        <v>3</v>
      </c>
      <c r="K4055">
        <v>2</v>
      </c>
      <c r="L4055">
        <v>6</v>
      </c>
      <c r="M4055" t="s">
        <v>5071</v>
      </c>
      <c r="N4055" t="s">
        <v>5071</v>
      </c>
      <c r="O4055">
        <v>1</v>
      </c>
      <c r="P4055">
        <v>0</v>
      </c>
    </row>
    <row r="4056" spans="1:16" x14ac:dyDescent="0.3">
      <c r="A4056" t="s">
        <v>2019</v>
      </c>
      <c r="B4056" s="1">
        <v>46097.316666666666</v>
      </c>
      <c r="C4056" t="s">
        <v>40</v>
      </c>
      <c r="D4056" t="s">
        <v>15</v>
      </c>
      <c r="E4056" t="s">
        <v>16</v>
      </c>
      <c r="F4056" t="s">
        <v>20</v>
      </c>
      <c r="G4056">
        <v>0.31666666666666665</v>
      </c>
      <c r="H4056" s="1">
        <v>46097</v>
      </c>
      <c r="I4056">
        <v>3</v>
      </c>
      <c r="J4056">
        <v>5</v>
      </c>
      <c r="K4056">
        <v>2</v>
      </c>
      <c r="L4056">
        <v>10</v>
      </c>
      <c r="M4056" t="s">
        <v>5071</v>
      </c>
      <c r="N4056" t="s">
        <v>5071</v>
      </c>
      <c r="O4056">
        <v>1</v>
      </c>
      <c r="P4056">
        <v>0</v>
      </c>
    </row>
    <row r="4057" spans="1:16" x14ac:dyDescent="0.3">
      <c r="A4057" t="s">
        <v>2158</v>
      </c>
      <c r="B4057" s="1">
        <v>46097.351388888892</v>
      </c>
      <c r="C4057" t="s">
        <v>7</v>
      </c>
      <c r="D4057" t="s">
        <v>15</v>
      </c>
      <c r="E4057" t="s">
        <v>19</v>
      </c>
      <c r="F4057" t="s">
        <v>13</v>
      </c>
      <c r="G4057">
        <v>0.35138888888888886</v>
      </c>
      <c r="H4057" s="1">
        <v>46097</v>
      </c>
      <c r="I4057">
        <v>3</v>
      </c>
      <c r="J4057">
        <v>3</v>
      </c>
      <c r="K4057">
        <v>1</v>
      </c>
      <c r="L4057">
        <v>3</v>
      </c>
      <c r="M4057" t="s">
        <v>5069</v>
      </c>
      <c r="N4057" t="s">
        <v>5069</v>
      </c>
      <c r="O4057">
        <v>1</v>
      </c>
      <c r="P4057">
        <v>0</v>
      </c>
    </row>
    <row r="4058" spans="1:16" x14ac:dyDescent="0.3">
      <c r="A4058" t="s">
        <v>3417</v>
      </c>
      <c r="B4058" s="1">
        <v>46097.37777777778</v>
      </c>
      <c r="C4058" t="s">
        <v>7</v>
      </c>
      <c r="D4058" t="s">
        <v>22</v>
      </c>
      <c r="E4058" t="s">
        <v>19</v>
      </c>
      <c r="F4058" t="s">
        <v>10</v>
      </c>
      <c r="G4058">
        <v>0.37777777777777777</v>
      </c>
      <c r="H4058" s="1">
        <v>46097</v>
      </c>
      <c r="I4058">
        <v>3</v>
      </c>
      <c r="J4058">
        <v>3</v>
      </c>
      <c r="K4058">
        <v>2</v>
      </c>
      <c r="L4058">
        <v>6</v>
      </c>
      <c r="M4058" t="s">
        <v>5071</v>
      </c>
      <c r="N4058" t="s">
        <v>5071</v>
      </c>
      <c r="O4058">
        <v>1</v>
      </c>
      <c r="P4058">
        <v>0</v>
      </c>
    </row>
    <row r="4059" spans="1:16" x14ac:dyDescent="0.3">
      <c r="A4059" t="s">
        <v>4909</v>
      </c>
      <c r="B4059" s="1">
        <v>46097.404861111114</v>
      </c>
      <c r="C4059" t="s">
        <v>7</v>
      </c>
      <c r="D4059" t="s">
        <v>18</v>
      </c>
      <c r="E4059" t="s">
        <v>9</v>
      </c>
      <c r="F4059" t="s">
        <v>10</v>
      </c>
      <c r="G4059">
        <v>0.40486111111111112</v>
      </c>
      <c r="H4059" s="1">
        <v>46097</v>
      </c>
      <c r="I4059">
        <v>3</v>
      </c>
      <c r="J4059">
        <v>3</v>
      </c>
      <c r="K4059">
        <v>2</v>
      </c>
      <c r="L4059">
        <v>6</v>
      </c>
      <c r="M4059" t="s">
        <v>5071</v>
      </c>
      <c r="N4059" t="s">
        <v>5071</v>
      </c>
      <c r="O4059">
        <v>1</v>
      </c>
      <c r="P4059">
        <v>0</v>
      </c>
    </row>
    <row r="4060" spans="1:16" x14ac:dyDescent="0.3">
      <c r="A4060" t="s">
        <v>4919</v>
      </c>
      <c r="B4060" s="1">
        <v>46097.420138888891</v>
      </c>
      <c r="C4060" t="s">
        <v>7</v>
      </c>
      <c r="D4060" t="s">
        <v>22</v>
      </c>
      <c r="E4060" t="s">
        <v>19</v>
      </c>
      <c r="F4060" t="s">
        <v>10</v>
      </c>
      <c r="G4060">
        <v>0.4201388888888889</v>
      </c>
      <c r="H4060" s="1">
        <v>46097</v>
      </c>
      <c r="I4060">
        <v>3</v>
      </c>
      <c r="J4060">
        <v>3</v>
      </c>
      <c r="K4060">
        <v>2</v>
      </c>
      <c r="L4060">
        <v>6</v>
      </c>
      <c r="M4060" t="s">
        <v>5071</v>
      </c>
      <c r="N4060" t="s">
        <v>5071</v>
      </c>
      <c r="O4060">
        <v>1</v>
      </c>
      <c r="P4060">
        <v>0</v>
      </c>
    </row>
    <row r="4061" spans="1:16" x14ac:dyDescent="0.3">
      <c r="A4061" t="s">
        <v>2667</v>
      </c>
      <c r="B4061" s="1">
        <v>46097.442361111112</v>
      </c>
      <c r="C4061" t="s">
        <v>7</v>
      </c>
      <c r="D4061" t="s">
        <v>18</v>
      </c>
      <c r="E4061" t="s">
        <v>16</v>
      </c>
      <c r="F4061" t="s">
        <v>20</v>
      </c>
      <c r="G4061">
        <v>0.44236111111111109</v>
      </c>
      <c r="H4061" s="1">
        <v>46097</v>
      </c>
      <c r="I4061">
        <v>3</v>
      </c>
      <c r="J4061">
        <v>3</v>
      </c>
      <c r="K4061">
        <v>2</v>
      </c>
      <c r="L4061">
        <v>6</v>
      </c>
      <c r="M4061" t="s">
        <v>5071</v>
      </c>
      <c r="N4061" t="s">
        <v>5071</v>
      </c>
      <c r="O4061">
        <v>1</v>
      </c>
      <c r="P4061">
        <v>0</v>
      </c>
    </row>
    <row r="4062" spans="1:16" x14ac:dyDescent="0.3">
      <c r="A4062" t="s">
        <v>2211</v>
      </c>
      <c r="B4062" s="1">
        <v>46097.450694444444</v>
      </c>
      <c r="C4062" t="s">
        <v>47</v>
      </c>
      <c r="D4062" t="s">
        <v>22</v>
      </c>
      <c r="E4062" t="s">
        <v>9</v>
      </c>
      <c r="F4062" t="s">
        <v>33</v>
      </c>
      <c r="G4062">
        <v>0.45069444444444445</v>
      </c>
      <c r="H4062" s="1">
        <v>46097</v>
      </c>
      <c r="I4062">
        <v>3</v>
      </c>
      <c r="J4062">
        <v>1</v>
      </c>
      <c r="K4062">
        <v>4</v>
      </c>
      <c r="L4062">
        <v>4</v>
      </c>
      <c r="M4062" t="s">
        <v>5069</v>
      </c>
      <c r="N4062" t="s">
        <v>5069</v>
      </c>
      <c r="O4062">
        <v>1</v>
      </c>
      <c r="P4062">
        <v>1</v>
      </c>
    </row>
    <row r="4063" spans="1:16" x14ac:dyDescent="0.3">
      <c r="A4063" t="s">
        <v>2183</v>
      </c>
      <c r="B4063" s="1">
        <v>46097.484027777777</v>
      </c>
      <c r="C4063" t="s">
        <v>47</v>
      </c>
      <c r="D4063" t="s">
        <v>22</v>
      </c>
      <c r="E4063" t="s">
        <v>19</v>
      </c>
      <c r="F4063" t="s">
        <v>20</v>
      </c>
      <c r="G4063">
        <v>0.48402777777777778</v>
      </c>
      <c r="H4063" s="1">
        <v>46097</v>
      </c>
      <c r="I4063">
        <v>3</v>
      </c>
      <c r="J4063">
        <v>1</v>
      </c>
      <c r="K4063">
        <v>2</v>
      </c>
      <c r="L4063">
        <v>2</v>
      </c>
      <c r="M4063" t="s">
        <v>5069</v>
      </c>
      <c r="N4063" t="s">
        <v>5069</v>
      </c>
      <c r="O4063">
        <v>1</v>
      </c>
      <c r="P4063">
        <v>0</v>
      </c>
    </row>
    <row r="4064" spans="1:16" x14ac:dyDescent="0.3">
      <c r="A4064" t="s">
        <v>4435</v>
      </c>
      <c r="B4064" s="1">
        <v>46097.504861111112</v>
      </c>
      <c r="C4064" t="s">
        <v>47</v>
      </c>
      <c r="D4064" t="s">
        <v>18</v>
      </c>
      <c r="E4064" t="s">
        <v>19</v>
      </c>
      <c r="F4064" t="s">
        <v>20</v>
      </c>
      <c r="G4064">
        <v>0.50486111111111109</v>
      </c>
      <c r="H4064" s="1">
        <v>46097</v>
      </c>
      <c r="I4064">
        <v>3</v>
      </c>
      <c r="J4064">
        <v>1</v>
      </c>
      <c r="K4064">
        <v>2</v>
      </c>
      <c r="L4064">
        <v>2</v>
      </c>
      <c r="M4064" t="s">
        <v>5069</v>
      </c>
      <c r="N4064" t="s">
        <v>5069</v>
      </c>
      <c r="O4064">
        <v>1</v>
      </c>
      <c r="P4064">
        <v>0</v>
      </c>
    </row>
    <row r="4065" spans="1:16" x14ac:dyDescent="0.3">
      <c r="A4065" t="s">
        <v>1221</v>
      </c>
      <c r="B4065" s="1">
        <v>46097.522916666669</v>
      </c>
      <c r="C4065" t="s">
        <v>35</v>
      </c>
      <c r="D4065" t="s">
        <v>22</v>
      </c>
      <c r="E4065" t="s">
        <v>19</v>
      </c>
      <c r="F4065" t="s">
        <v>10</v>
      </c>
      <c r="G4065">
        <v>0.5229166666666667</v>
      </c>
      <c r="H4065" s="1">
        <v>46097</v>
      </c>
      <c r="I4065">
        <v>3</v>
      </c>
      <c r="J4065">
        <v>1</v>
      </c>
      <c r="K4065">
        <v>2</v>
      </c>
      <c r="L4065">
        <v>2</v>
      </c>
      <c r="M4065" t="s">
        <v>5069</v>
      </c>
      <c r="N4065" t="s">
        <v>5069</v>
      </c>
      <c r="O4065">
        <v>1</v>
      </c>
      <c r="P4065">
        <v>0</v>
      </c>
    </row>
    <row r="4066" spans="1:16" x14ac:dyDescent="0.3">
      <c r="A4066" t="s">
        <v>527</v>
      </c>
      <c r="B4066" s="1">
        <v>46097.523611111108</v>
      </c>
      <c r="C4066" t="s">
        <v>7</v>
      </c>
      <c r="D4066" t="s">
        <v>22</v>
      </c>
      <c r="E4066" t="s">
        <v>19</v>
      </c>
      <c r="F4066" t="s">
        <v>10</v>
      </c>
      <c r="G4066">
        <v>0.52361111111111114</v>
      </c>
      <c r="H4066" s="1">
        <v>46097</v>
      </c>
      <c r="I4066">
        <v>3</v>
      </c>
      <c r="J4066">
        <v>3</v>
      </c>
      <c r="K4066">
        <v>2</v>
      </c>
      <c r="L4066">
        <v>6</v>
      </c>
      <c r="M4066" t="s">
        <v>5071</v>
      </c>
      <c r="N4066" t="s">
        <v>5071</v>
      </c>
      <c r="O4066">
        <v>1</v>
      </c>
      <c r="P4066">
        <v>0</v>
      </c>
    </row>
    <row r="4067" spans="1:16" x14ac:dyDescent="0.3">
      <c r="A4067" t="s">
        <v>2950</v>
      </c>
      <c r="B4067" s="1">
        <v>46097.526388888888</v>
      </c>
      <c r="C4067" t="s">
        <v>40</v>
      </c>
      <c r="D4067" t="s">
        <v>8</v>
      </c>
      <c r="E4067" t="s">
        <v>16</v>
      </c>
      <c r="F4067" t="s">
        <v>13</v>
      </c>
      <c r="G4067">
        <v>0.52638888888888891</v>
      </c>
      <c r="H4067" s="1">
        <v>46097</v>
      </c>
      <c r="I4067">
        <v>3</v>
      </c>
      <c r="J4067">
        <v>5</v>
      </c>
      <c r="K4067">
        <v>1</v>
      </c>
      <c r="L4067">
        <v>5</v>
      </c>
      <c r="M4067" t="s">
        <v>5071</v>
      </c>
      <c r="N4067" t="s">
        <v>5071</v>
      </c>
      <c r="O4067">
        <v>1</v>
      </c>
      <c r="P4067">
        <v>0</v>
      </c>
    </row>
    <row r="4068" spans="1:16" x14ac:dyDescent="0.3">
      <c r="A4068" t="s">
        <v>2185</v>
      </c>
      <c r="B4068" s="1">
        <v>46097.527777777781</v>
      </c>
      <c r="C4068" t="s">
        <v>7</v>
      </c>
      <c r="D4068" t="s">
        <v>8</v>
      </c>
      <c r="E4068" t="s">
        <v>31</v>
      </c>
      <c r="F4068" t="s">
        <v>13</v>
      </c>
      <c r="G4068">
        <v>0.52777777777777779</v>
      </c>
      <c r="H4068" s="1">
        <v>46097</v>
      </c>
      <c r="I4068">
        <v>3</v>
      </c>
      <c r="J4068">
        <v>3</v>
      </c>
      <c r="K4068">
        <v>1</v>
      </c>
      <c r="L4068">
        <v>3</v>
      </c>
      <c r="M4068" t="s">
        <v>5069</v>
      </c>
      <c r="N4068" t="s">
        <v>5069</v>
      </c>
      <c r="O4068">
        <v>1</v>
      </c>
      <c r="P4068">
        <v>0</v>
      </c>
    </row>
    <row r="4069" spans="1:16" x14ac:dyDescent="0.3">
      <c r="A4069" t="s">
        <v>2493</v>
      </c>
      <c r="B4069" s="1">
        <v>46097.546527777777</v>
      </c>
      <c r="C4069" t="s">
        <v>12</v>
      </c>
      <c r="D4069" t="s">
        <v>18</v>
      </c>
      <c r="E4069" t="s">
        <v>31</v>
      </c>
      <c r="F4069" t="s">
        <v>13</v>
      </c>
      <c r="G4069">
        <v>0.54652777777777772</v>
      </c>
      <c r="H4069" s="1">
        <v>46097</v>
      </c>
      <c r="I4069">
        <v>3</v>
      </c>
      <c r="J4069">
        <v>1</v>
      </c>
      <c r="K4069">
        <v>1</v>
      </c>
      <c r="L4069">
        <v>1</v>
      </c>
      <c r="M4069" t="s">
        <v>5069</v>
      </c>
      <c r="N4069" t="s">
        <v>5069</v>
      </c>
      <c r="O4069">
        <v>1</v>
      </c>
      <c r="P4069">
        <v>0</v>
      </c>
    </row>
    <row r="4070" spans="1:16" x14ac:dyDescent="0.3">
      <c r="A4070" t="s">
        <v>3932</v>
      </c>
      <c r="B4070" s="1">
        <v>46097.592361111114</v>
      </c>
      <c r="C4070" t="s">
        <v>26</v>
      </c>
      <c r="D4070" t="s">
        <v>15</v>
      </c>
      <c r="E4070" t="s">
        <v>16</v>
      </c>
      <c r="F4070" t="s">
        <v>10</v>
      </c>
      <c r="G4070">
        <v>0.59236111111111112</v>
      </c>
      <c r="H4070" s="1">
        <v>46097</v>
      </c>
      <c r="I4070">
        <v>3</v>
      </c>
      <c r="J4070">
        <v>3</v>
      </c>
      <c r="K4070">
        <v>2</v>
      </c>
      <c r="L4070">
        <v>6</v>
      </c>
      <c r="M4070" t="s">
        <v>5071</v>
      </c>
      <c r="N4070" t="s">
        <v>5071</v>
      </c>
      <c r="O4070">
        <v>1</v>
      </c>
      <c r="P4070">
        <v>0</v>
      </c>
    </row>
    <row r="4071" spans="1:16" x14ac:dyDescent="0.3">
      <c r="A4071" t="s">
        <v>509</v>
      </c>
      <c r="B4071" s="1">
        <v>46097.623611111114</v>
      </c>
      <c r="C4071" t="s">
        <v>7</v>
      </c>
      <c r="D4071" t="s">
        <v>8</v>
      </c>
      <c r="E4071" t="s">
        <v>19</v>
      </c>
      <c r="F4071" t="s">
        <v>20</v>
      </c>
      <c r="G4071">
        <v>0.62361111111111112</v>
      </c>
      <c r="H4071" s="1">
        <v>46097</v>
      </c>
      <c r="I4071">
        <v>3</v>
      </c>
      <c r="J4071">
        <v>3</v>
      </c>
      <c r="K4071">
        <v>2</v>
      </c>
      <c r="L4071">
        <v>6</v>
      </c>
      <c r="M4071" t="s">
        <v>5071</v>
      </c>
      <c r="N4071" t="s">
        <v>5071</v>
      </c>
      <c r="O4071">
        <v>1</v>
      </c>
      <c r="P4071">
        <v>0</v>
      </c>
    </row>
    <row r="4072" spans="1:16" x14ac:dyDescent="0.3">
      <c r="A4072" t="s">
        <v>1745</v>
      </c>
      <c r="B4072" s="1">
        <v>46097.629861111112</v>
      </c>
      <c r="C4072" t="s">
        <v>40</v>
      </c>
      <c r="D4072" t="s">
        <v>18</v>
      </c>
      <c r="E4072" t="s">
        <v>16</v>
      </c>
      <c r="F4072" t="s">
        <v>10</v>
      </c>
      <c r="G4072">
        <v>0.62986111111111109</v>
      </c>
      <c r="H4072" s="1">
        <v>46097</v>
      </c>
      <c r="I4072">
        <v>3</v>
      </c>
      <c r="J4072">
        <v>5</v>
      </c>
      <c r="K4072">
        <v>2</v>
      </c>
      <c r="L4072">
        <v>10</v>
      </c>
      <c r="M4072" t="s">
        <v>5071</v>
      </c>
      <c r="N4072" t="s">
        <v>5071</v>
      </c>
      <c r="O4072">
        <v>1</v>
      </c>
      <c r="P4072">
        <v>0</v>
      </c>
    </row>
    <row r="4073" spans="1:16" x14ac:dyDescent="0.3">
      <c r="A4073" t="s">
        <v>1082</v>
      </c>
      <c r="B4073" s="1">
        <v>46097.65</v>
      </c>
      <c r="C4073" t="s">
        <v>7</v>
      </c>
      <c r="D4073" t="s">
        <v>8</v>
      </c>
      <c r="E4073" t="s">
        <v>19</v>
      </c>
      <c r="F4073" t="s">
        <v>20</v>
      </c>
      <c r="G4073">
        <v>0.65</v>
      </c>
      <c r="H4073" s="1">
        <v>46097</v>
      </c>
      <c r="I4073">
        <v>3</v>
      </c>
      <c r="J4073">
        <v>3</v>
      </c>
      <c r="K4073">
        <v>2</v>
      </c>
      <c r="L4073">
        <v>6</v>
      </c>
      <c r="M4073" t="s">
        <v>5071</v>
      </c>
      <c r="N4073" t="s">
        <v>5071</v>
      </c>
      <c r="O4073">
        <v>1</v>
      </c>
      <c r="P4073">
        <v>0</v>
      </c>
    </row>
    <row r="4074" spans="1:16" x14ac:dyDescent="0.3">
      <c r="A4074" t="s">
        <v>3128</v>
      </c>
      <c r="B4074" s="1">
        <v>46097.671527777777</v>
      </c>
      <c r="C4074" t="s">
        <v>7</v>
      </c>
      <c r="D4074" t="s">
        <v>22</v>
      </c>
      <c r="E4074" t="s">
        <v>19</v>
      </c>
      <c r="F4074" t="s">
        <v>10</v>
      </c>
      <c r="G4074">
        <v>0.67152777777777772</v>
      </c>
      <c r="H4074" s="1">
        <v>46097</v>
      </c>
      <c r="I4074">
        <v>3</v>
      </c>
      <c r="J4074">
        <v>3</v>
      </c>
      <c r="K4074">
        <v>2</v>
      </c>
      <c r="L4074">
        <v>6</v>
      </c>
      <c r="M4074" t="s">
        <v>5071</v>
      </c>
      <c r="N4074" t="s">
        <v>5071</v>
      </c>
      <c r="O4074">
        <v>1</v>
      </c>
      <c r="P4074">
        <v>0</v>
      </c>
    </row>
    <row r="4075" spans="1:16" x14ac:dyDescent="0.3">
      <c r="A4075" t="s">
        <v>4569</v>
      </c>
      <c r="B4075" s="1">
        <v>46097.692361111112</v>
      </c>
      <c r="C4075" t="s">
        <v>47</v>
      </c>
      <c r="D4075" t="s">
        <v>15</v>
      </c>
      <c r="E4075" t="s">
        <v>19</v>
      </c>
      <c r="F4075" t="s">
        <v>10</v>
      </c>
      <c r="G4075">
        <v>0.69236111111111109</v>
      </c>
      <c r="H4075" s="1">
        <v>46097</v>
      </c>
      <c r="I4075">
        <v>3</v>
      </c>
      <c r="J4075">
        <v>1</v>
      </c>
      <c r="K4075">
        <v>2</v>
      </c>
      <c r="L4075">
        <v>2</v>
      </c>
      <c r="M4075" t="s">
        <v>5069</v>
      </c>
      <c r="N4075" t="s">
        <v>5069</v>
      </c>
      <c r="O4075">
        <v>1</v>
      </c>
      <c r="P4075">
        <v>0</v>
      </c>
    </row>
    <row r="4076" spans="1:16" x14ac:dyDescent="0.3">
      <c r="A4076" t="s">
        <v>3814</v>
      </c>
      <c r="B4076" s="1">
        <v>46097.727083333331</v>
      </c>
      <c r="C4076" t="s">
        <v>7</v>
      </c>
      <c r="D4076" t="s">
        <v>15</v>
      </c>
      <c r="E4076" t="s">
        <v>19</v>
      </c>
      <c r="F4076" t="s">
        <v>10</v>
      </c>
      <c r="G4076">
        <v>0.7270833333333333</v>
      </c>
      <c r="H4076" s="1">
        <v>46097</v>
      </c>
      <c r="I4076">
        <v>3</v>
      </c>
      <c r="J4076">
        <v>3</v>
      </c>
      <c r="K4076">
        <v>2</v>
      </c>
      <c r="L4076">
        <v>6</v>
      </c>
      <c r="M4076" t="s">
        <v>5071</v>
      </c>
      <c r="N4076" t="s">
        <v>5071</v>
      </c>
      <c r="O4076">
        <v>1</v>
      </c>
      <c r="P4076">
        <v>0</v>
      </c>
    </row>
    <row r="4077" spans="1:16" x14ac:dyDescent="0.3">
      <c r="A4077" t="s">
        <v>2227</v>
      </c>
      <c r="B4077" s="1">
        <v>46097.74722222222</v>
      </c>
      <c r="C4077" t="s">
        <v>7</v>
      </c>
      <c r="D4077" t="s">
        <v>15</v>
      </c>
      <c r="E4077" t="s">
        <v>19</v>
      </c>
      <c r="F4077" t="s">
        <v>33</v>
      </c>
      <c r="G4077">
        <v>0.74722222222222223</v>
      </c>
      <c r="H4077" s="1">
        <v>46097</v>
      </c>
      <c r="I4077">
        <v>3</v>
      </c>
      <c r="J4077">
        <v>3</v>
      </c>
      <c r="K4077">
        <v>4</v>
      </c>
      <c r="L4077">
        <v>12</v>
      </c>
      <c r="M4077" t="s">
        <v>5073</v>
      </c>
      <c r="N4077" t="s">
        <v>5073</v>
      </c>
      <c r="O4077">
        <v>1</v>
      </c>
      <c r="P4077">
        <v>1</v>
      </c>
    </row>
    <row r="4078" spans="1:16" x14ac:dyDescent="0.3">
      <c r="A4078" t="s">
        <v>1546</v>
      </c>
      <c r="B4078" s="1">
        <v>46097.759722222225</v>
      </c>
      <c r="C4078" t="s">
        <v>40</v>
      </c>
      <c r="D4078" t="s">
        <v>15</v>
      </c>
      <c r="E4078" t="s">
        <v>16</v>
      </c>
      <c r="F4078" t="s">
        <v>10</v>
      </c>
      <c r="G4078">
        <v>0.75972222222222219</v>
      </c>
      <c r="H4078" s="1">
        <v>46097</v>
      </c>
      <c r="I4078">
        <v>3</v>
      </c>
      <c r="J4078">
        <v>5</v>
      </c>
      <c r="K4078">
        <v>2</v>
      </c>
      <c r="L4078">
        <v>10</v>
      </c>
      <c r="M4078" t="s">
        <v>5071</v>
      </c>
      <c r="N4078" t="s">
        <v>5071</v>
      </c>
      <c r="O4078">
        <v>1</v>
      </c>
      <c r="P4078">
        <v>0</v>
      </c>
    </row>
    <row r="4079" spans="1:16" x14ac:dyDescent="0.3">
      <c r="A4079" t="s">
        <v>778</v>
      </c>
      <c r="B4079" s="1">
        <v>46097.806250000001</v>
      </c>
      <c r="C4079" t="s">
        <v>7</v>
      </c>
      <c r="D4079" t="s">
        <v>8</v>
      </c>
      <c r="E4079" t="s">
        <v>19</v>
      </c>
      <c r="F4079" t="s">
        <v>20</v>
      </c>
      <c r="G4079">
        <v>0.80625000000000002</v>
      </c>
      <c r="H4079" s="1">
        <v>46097</v>
      </c>
      <c r="I4079">
        <v>3</v>
      </c>
      <c r="J4079">
        <v>3</v>
      </c>
      <c r="K4079">
        <v>2</v>
      </c>
      <c r="L4079">
        <v>6</v>
      </c>
      <c r="M4079" t="s">
        <v>5071</v>
      </c>
      <c r="N4079" t="s">
        <v>5071</v>
      </c>
      <c r="O4079">
        <v>1</v>
      </c>
      <c r="P4079">
        <v>0</v>
      </c>
    </row>
    <row r="4080" spans="1:16" x14ac:dyDescent="0.3">
      <c r="A4080" t="s">
        <v>4766</v>
      </c>
      <c r="B4080" s="1">
        <v>46097.828472222223</v>
      </c>
      <c r="C4080" t="s">
        <v>7</v>
      </c>
      <c r="D4080" t="s">
        <v>22</v>
      </c>
      <c r="E4080" t="s">
        <v>19</v>
      </c>
      <c r="F4080" t="s">
        <v>10</v>
      </c>
      <c r="G4080">
        <v>0.82847222222222228</v>
      </c>
      <c r="H4080" s="1">
        <v>46097</v>
      </c>
      <c r="I4080">
        <v>3</v>
      </c>
      <c r="J4080">
        <v>3</v>
      </c>
      <c r="K4080">
        <v>2</v>
      </c>
      <c r="L4080">
        <v>6</v>
      </c>
      <c r="M4080" t="s">
        <v>5071</v>
      </c>
      <c r="N4080" t="s">
        <v>5071</v>
      </c>
      <c r="O4080">
        <v>1</v>
      </c>
      <c r="P4080">
        <v>0</v>
      </c>
    </row>
    <row r="4081" spans="1:16" x14ac:dyDescent="0.3">
      <c r="A4081" t="s">
        <v>3562</v>
      </c>
      <c r="B4081" s="1">
        <v>46097.85</v>
      </c>
      <c r="C4081" t="s">
        <v>7</v>
      </c>
      <c r="D4081" t="s">
        <v>22</v>
      </c>
      <c r="E4081" t="s">
        <v>19</v>
      </c>
      <c r="F4081" t="s">
        <v>13</v>
      </c>
      <c r="G4081">
        <v>0.85</v>
      </c>
      <c r="H4081" s="1">
        <v>46097</v>
      </c>
      <c r="I4081">
        <v>3</v>
      </c>
      <c r="J4081">
        <v>3</v>
      </c>
      <c r="K4081">
        <v>1</v>
      </c>
      <c r="L4081">
        <v>3</v>
      </c>
      <c r="M4081" t="s">
        <v>5069</v>
      </c>
      <c r="N4081" t="s">
        <v>5069</v>
      </c>
      <c r="O4081">
        <v>1</v>
      </c>
      <c r="P4081">
        <v>0</v>
      </c>
    </row>
    <row r="4082" spans="1:16" x14ac:dyDescent="0.3">
      <c r="A4082" t="s">
        <v>2744</v>
      </c>
      <c r="B4082" s="1">
        <v>46097.896527777775</v>
      </c>
      <c r="C4082" t="s">
        <v>7</v>
      </c>
      <c r="D4082" t="s">
        <v>15</v>
      </c>
      <c r="E4082" t="s">
        <v>19</v>
      </c>
      <c r="F4082" t="s">
        <v>33</v>
      </c>
      <c r="G4082">
        <v>0.89652777777777781</v>
      </c>
      <c r="H4082" s="1">
        <v>46097</v>
      </c>
      <c r="I4082">
        <v>3</v>
      </c>
      <c r="J4082">
        <v>3</v>
      </c>
      <c r="K4082">
        <v>4</v>
      </c>
      <c r="L4082">
        <v>12</v>
      </c>
      <c r="M4082" t="s">
        <v>5073</v>
      </c>
      <c r="N4082" t="s">
        <v>5073</v>
      </c>
      <c r="O4082">
        <v>1</v>
      </c>
      <c r="P4082">
        <v>1</v>
      </c>
    </row>
    <row r="4083" spans="1:16" x14ac:dyDescent="0.3">
      <c r="A4083" t="s">
        <v>4200</v>
      </c>
      <c r="B4083" s="1">
        <v>46097.96875</v>
      </c>
      <c r="C4083" t="s">
        <v>7</v>
      </c>
      <c r="D4083" t="s">
        <v>15</v>
      </c>
      <c r="E4083" t="s">
        <v>31</v>
      </c>
      <c r="F4083" t="s">
        <v>10</v>
      </c>
      <c r="G4083">
        <v>0.96875</v>
      </c>
      <c r="H4083" s="1">
        <v>46097</v>
      </c>
      <c r="I4083">
        <v>3</v>
      </c>
      <c r="J4083">
        <v>3</v>
      </c>
      <c r="K4083">
        <v>2</v>
      </c>
      <c r="L4083">
        <v>6</v>
      </c>
      <c r="M4083" t="s">
        <v>5071</v>
      </c>
      <c r="N4083" t="s">
        <v>5071</v>
      </c>
      <c r="O4083">
        <v>1</v>
      </c>
      <c r="P4083">
        <v>0</v>
      </c>
    </row>
    <row r="4084" spans="1:16" x14ac:dyDescent="0.3">
      <c r="A4084" t="s">
        <v>2946</v>
      </c>
      <c r="B4084" s="1">
        <v>46097.979166666664</v>
      </c>
      <c r="C4084" t="s">
        <v>47</v>
      </c>
      <c r="D4084" t="s">
        <v>22</v>
      </c>
      <c r="E4084" t="s">
        <v>9</v>
      </c>
      <c r="F4084" t="s">
        <v>10</v>
      </c>
      <c r="G4084">
        <v>0.97916666666666663</v>
      </c>
      <c r="H4084" s="1">
        <v>46097</v>
      </c>
      <c r="I4084">
        <v>3</v>
      </c>
      <c r="J4084">
        <v>1</v>
      </c>
      <c r="K4084">
        <v>2</v>
      </c>
      <c r="L4084">
        <v>2</v>
      </c>
      <c r="M4084" t="s">
        <v>5069</v>
      </c>
      <c r="N4084" t="s">
        <v>5069</v>
      </c>
      <c r="O4084">
        <v>1</v>
      </c>
      <c r="P4084">
        <v>0</v>
      </c>
    </row>
    <row r="4085" spans="1:16" x14ac:dyDescent="0.3">
      <c r="A4085" t="s">
        <v>3523</v>
      </c>
      <c r="B4085" s="1">
        <v>46097.994444444441</v>
      </c>
      <c r="C4085" t="s">
        <v>40</v>
      </c>
      <c r="D4085" t="s">
        <v>18</v>
      </c>
      <c r="E4085" t="s">
        <v>16</v>
      </c>
      <c r="F4085" t="s">
        <v>20</v>
      </c>
      <c r="G4085">
        <v>0.99444444444444446</v>
      </c>
      <c r="H4085" s="1">
        <v>46097</v>
      </c>
      <c r="I4085">
        <v>3</v>
      </c>
      <c r="J4085">
        <v>5</v>
      </c>
      <c r="K4085">
        <v>2</v>
      </c>
      <c r="L4085">
        <v>10</v>
      </c>
      <c r="M4085" t="s">
        <v>5071</v>
      </c>
      <c r="N4085" t="s">
        <v>5071</v>
      </c>
      <c r="O4085">
        <v>1</v>
      </c>
      <c r="P4085">
        <v>0</v>
      </c>
    </row>
    <row r="4086" spans="1:16" x14ac:dyDescent="0.3">
      <c r="A4086" t="s">
        <v>2004</v>
      </c>
      <c r="B4086" s="1">
        <v>46098.060416666667</v>
      </c>
      <c r="C4086" t="s">
        <v>7</v>
      </c>
      <c r="D4086" t="s">
        <v>22</v>
      </c>
      <c r="E4086" t="s">
        <v>16</v>
      </c>
      <c r="F4086" t="s">
        <v>10</v>
      </c>
      <c r="G4086">
        <v>6.0416666666666667E-2</v>
      </c>
      <c r="H4086" s="1">
        <v>46098</v>
      </c>
      <c r="I4086">
        <v>3</v>
      </c>
      <c r="J4086">
        <v>3</v>
      </c>
      <c r="K4086">
        <v>2</v>
      </c>
      <c r="L4086">
        <v>6</v>
      </c>
      <c r="M4086" t="s">
        <v>5071</v>
      </c>
      <c r="N4086" t="s">
        <v>5071</v>
      </c>
      <c r="O4086">
        <v>1</v>
      </c>
      <c r="P4086">
        <v>0</v>
      </c>
    </row>
    <row r="4087" spans="1:16" x14ac:dyDescent="0.3">
      <c r="A4087" t="s">
        <v>1944</v>
      </c>
      <c r="B4087" s="1">
        <v>46098.090277777781</v>
      </c>
      <c r="C4087" t="s">
        <v>7</v>
      </c>
      <c r="D4087" t="s">
        <v>22</v>
      </c>
      <c r="E4087" t="s">
        <v>19</v>
      </c>
      <c r="F4087" t="s">
        <v>20</v>
      </c>
      <c r="G4087">
        <v>9.0277777777777776E-2</v>
      </c>
      <c r="H4087" s="1">
        <v>46098</v>
      </c>
      <c r="I4087">
        <v>3</v>
      </c>
      <c r="J4087">
        <v>3</v>
      </c>
      <c r="K4087">
        <v>2</v>
      </c>
      <c r="L4087">
        <v>6</v>
      </c>
      <c r="M4087" t="s">
        <v>5071</v>
      </c>
      <c r="N4087" t="s">
        <v>5071</v>
      </c>
      <c r="O4087">
        <v>1</v>
      </c>
      <c r="P4087">
        <v>0</v>
      </c>
    </row>
    <row r="4088" spans="1:16" x14ac:dyDescent="0.3">
      <c r="A4088" t="s">
        <v>1993</v>
      </c>
      <c r="B4088" s="1">
        <v>46098.090277777781</v>
      </c>
      <c r="C4088" t="s">
        <v>26</v>
      </c>
      <c r="D4088" t="s">
        <v>22</v>
      </c>
      <c r="E4088" t="s">
        <v>31</v>
      </c>
      <c r="F4088" t="s">
        <v>33</v>
      </c>
      <c r="G4088">
        <v>9.0277777777777776E-2</v>
      </c>
      <c r="H4088" s="1">
        <v>46098</v>
      </c>
      <c r="I4088">
        <v>3</v>
      </c>
      <c r="J4088">
        <v>3</v>
      </c>
      <c r="K4088">
        <v>4</v>
      </c>
      <c r="L4088">
        <v>12</v>
      </c>
      <c r="M4088" t="s">
        <v>5073</v>
      </c>
      <c r="N4088" t="s">
        <v>5073</v>
      </c>
      <c r="O4088">
        <v>1</v>
      </c>
      <c r="P4088">
        <v>1</v>
      </c>
    </row>
    <row r="4089" spans="1:16" x14ac:dyDescent="0.3">
      <c r="A4089" t="s">
        <v>4660</v>
      </c>
      <c r="B4089" s="1">
        <v>46098.092361111114</v>
      </c>
      <c r="C4089" t="s">
        <v>7</v>
      </c>
      <c r="D4089" t="s">
        <v>18</v>
      </c>
      <c r="E4089" t="s">
        <v>19</v>
      </c>
      <c r="F4089" t="s">
        <v>13</v>
      </c>
      <c r="G4089">
        <v>9.2361111111111116E-2</v>
      </c>
      <c r="H4089" s="1">
        <v>46098</v>
      </c>
      <c r="I4089">
        <v>3</v>
      </c>
      <c r="J4089">
        <v>3</v>
      </c>
      <c r="K4089">
        <v>1</v>
      </c>
      <c r="L4089">
        <v>3</v>
      </c>
      <c r="M4089" t="s">
        <v>5069</v>
      </c>
      <c r="N4089" t="s">
        <v>5069</v>
      </c>
      <c r="O4089">
        <v>1</v>
      </c>
      <c r="P4089">
        <v>0</v>
      </c>
    </row>
    <row r="4090" spans="1:16" x14ac:dyDescent="0.3">
      <c r="A4090" t="s">
        <v>3388</v>
      </c>
      <c r="B4090" s="1">
        <v>46098.095138888886</v>
      </c>
      <c r="C4090" t="s">
        <v>7</v>
      </c>
      <c r="D4090" t="s">
        <v>15</v>
      </c>
      <c r="E4090" t="s">
        <v>16</v>
      </c>
      <c r="F4090" t="s">
        <v>13</v>
      </c>
      <c r="G4090">
        <v>9.5138888888888884E-2</v>
      </c>
      <c r="H4090" s="1">
        <v>46098</v>
      </c>
      <c r="I4090">
        <v>3</v>
      </c>
      <c r="J4090">
        <v>3</v>
      </c>
      <c r="K4090">
        <v>1</v>
      </c>
      <c r="L4090">
        <v>3</v>
      </c>
      <c r="M4090" t="s">
        <v>5069</v>
      </c>
      <c r="N4090" t="s">
        <v>5069</v>
      </c>
      <c r="O4090">
        <v>1</v>
      </c>
      <c r="P4090">
        <v>0</v>
      </c>
    </row>
    <row r="4091" spans="1:16" x14ac:dyDescent="0.3">
      <c r="A4091" t="s">
        <v>1616</v>
      </c>
      <c r="B4091" s="1">
        <v>46098.095833333333</v>
      </c>
      <c r="C4091" t="s">
        <v>40</v>
      </c>
      <c r="D4091" t="s">
        <v>18</v>
      </c>
      <c r="E4091" t="s">
        <v>16</v>
      </c>
      <c r="F4091" t="s">
        <v>20</v>
      </c>
      <c r="G4091">
        <v>9.583333333333334E-2</v>
      </c>
      <c r="H4091" s="1">
        <v>46098</v>
      </c>
      <c r="I4091">
        <v>3</v>
      </c>
      <c r="J4091">
        <v>5</v>
      </c>
      <c r="K4091">
        <v>2</v>
      </c>
      <c r="L4091">
        <v>10</v>
      </c>
      <c r="M4091" t="s">
        <v>5071</v>
      </c>
      <c r="N4091" t="s">
        <v>5071</v>
      </c>
      <c r="O4091">
        <v>1</v>
      </c>
      <c r="P4091">
        <v>0</v>
      </c>
    </row>
    <row r="4092" spans="1:16" x14ac:dyDescent="0.3">
      <c r="A4092" t="s">
        <v>4363</v>
      </c>
      <c r="B4092" s="1">
        <v>46098.132638888892</v>
      </c>
      <c r="C4092" t="s">
        <v>26</v>
      </c>
      <c r="D4092" t="s">
        <v>22</v>
      </c>
      <c r="E4092" t="s">
        <v>9</v>
      </c>
      <c r="F4092" t="s">
        <v>10</v>
      </c>
      <c r="G4092">
        <v>0.13263888888888889</v>
      </c>
      <c r="H4092" s="1">
        <v>46098</v>
      </c>
      <c r="I4092">
        <v>3</v>
      </c>
      <c r="J4092">
        <v>3</v>
      </c>
      <c r="K4092">
        <v>2</v>
      </c>
      <c r="L4092">
        <v>6</v>
      </c>
      <c r="M4092" t="s">
        <v>5071</v>
      </c>
      <c r="N4092" t="s">
        <v>5071</v>
      </c>
      <c r="O4092">
        <v>1</v>
      </c>
      <c r="P4092">
        <v>0</v>
      </c>
    </row>
    <row r="4093" spans="1:16" x14ac:dyDescent="0.3">
      <c r="A4093" t="s">
        <v>3380</v>
      </c>
      <c r="B4093" s="1">
        <v>46098.143750000003</v>
      </c>
      <c r="C4093" t="s">
        <v>47</v>
      </c>
      <c r="D4093" t="s">
        <v>15</v>
      </c>
      <c r="E4093" t="s">
        <v>16</v>
      </c>
      <c r="F4093" t="s">
        <v>20</v>
      </c>
      <c r="G4093">
        <v>0.14374999999999999</v>
      </c>
      <c r="H4093" s="1">
        <v>46098</v>
      </c>
      <c r="I4093">
        <v>3</v>
      </c>
      <c r="J4093">
        <v>1</v>
      </c>
      <c r="K4093">
        <v>2</v>
      </c>
      <c r="L4093">
        <v>2</v>
      </c>
      <c r="M4093" t="s">
        <v>5069</v>
      </c>
      <c r="N4093" t="s">
        <v>5069</v>
      </c>
      <c r="O4093">
        <v>1</v>
      </c>
      <c r="P4093">
        <v>0</v>
      </c>
    </row>
    <row r="4094" spans="1:16" x14ac:dyDescent="0.3">
      <c r="A4094" t="s">
        <v>4623</v>
      </c>
      <c r="B4094" s="1">
        <v>46098.176388888889</v>
      </c>
      <c r="C4094" t="s">
        <v>26</v>
      </c>
      <c r="D4094" t="s">
        <v>22</v>
      </c>
      <c r="E4094" t="s">
        <v>31</v>
      </c>
      <c r="F4094" t="s">
        <v>10</v>
      </c>
      <c r="G4094">
        <v>0.1763888888888889</v>
      </c>
      <c r="H4094" s="1">
        <v>46098</v>
      </c>
      <c r="I4094">
        <v>3</v>
      </c>
      <c r="J4094">
        <v>3</v>
      </c>
      <c r="K4094">
        <v>2</v>
      </c>
      <c r="L4094">
        <v>6</v>
      </c>
      <c r="M4094" t="s">
        <v>5071</v>
      </c>
      <c r="N4094" t="s">
        <v>5071</v>
      </c>
      <c r="O4094">
        <v>1</v>
      </c>
      <c r="P4094">
        <v>0</v>
      </c>
    </row>
    <row r="4095" spans="1:16" x14ac:dyDescent="0.3">
      <c r="A4095" t="s">
        <v>4673</v>
      </c>
      <c r="B4095" s="1">
        <v>46098.186805555553</v>
      </c>
      <c r="C4095" t="s">
        <v>12</v>
      </c>
      <c r="D4095" t="s">
        <v>8</v>
      </c>
      <c r="E4095" t="s">
        <v>19</v>
      </c>
      <c r="F4095" t="s">
        <v>13</v>
      </c>
      <c r="G4095">
        <v>0.18680555555555556</v>
      </c>
      <c r="H4095" s="1">
        <v>46098</v>
      </c>
      <c r="I4095">
        <v>3</v>
      </c>
      <c r="J4095">
        <v>1</v>
      </c>
      <c r="K4095">
        <v>1</v>
      </c>
      <c r="L4095">
        <v>1</v>
      </c>
      <c r="M4095" t="s">
        <v>5069</v>
      </c>
      <c r="N4095" t="s">
        <v>5069</v>
      </c>
      <c r="O4095">
        <v>1</v>
      </c>
      <c r="P4095">
        <v>0</v>
      </c>
    </row>
    <row r="4096" spans="1:16" x14ac:dyDescent="0.3">
      <c r="A4096" t="s">
        <v>4840</v>
      </c>
      <c r="B4096" s="1">
        <v>46098.213194444441</v>
      </c>
      <c r="C4096" t="s">
        <v>7</v>
      </c>
      <c r="D4096" t="s">
        <v>22</v>
      </c>
      <c r="E4096" t="s">
        <v>19</v>
      </c>
      <c r="F4096" t="s">
        <v>20</v>
      </c>
      <c r="G4096">
        <v>0.21319444444444444</v>
      </c>
      <c r="H4096" s="1">
        <v>46098</v>
      </c>
      <c r="I4096">
        <v>3</v>
      </c>
      <c r="J4096">
        <v>3</v>
      </c>
      <c r="K4096">
        <v>2</v>
      </c>
      <c r="L4096">
        <v>6</v>
      </c>
      <c r="M4096" t="s">
        <v>5071</v>
      </c>
      <c r="N4096" t="s">
        <v>5071</v>
      </c>
      <c r="O4096">
        <v>1</v>
      </c>
      <c r="P4096">
        <v>0</v>
      </c>
    </row>
    <row r="4097" spans="1:16" x14ac:dyDescent="0.3">
      <c r="A4097" t="s">
        <v>1097</v>
      </c>
      <c r="B4097" s="1">
        <v>46098.222916666666</v>
      </c>
      <c r="C4097" t="s">
        <v>47</v>
      </c>
      <c r="D4097" t="s">
        <v>15</v>
      </c>
      <c r="E4097" t="s">
        <v>16</v>
      </c>
      <c r="F4097" t="s">
        <v>33</v>
      </c>
      <c r="G4097">
        <v>0.22291666666666668</v>
      </c>
      <c r="H4097" s="1">
        <v>46098</v>
      </c>
      <c r="I4097">
        <v>3</v>
      </c>
      <c r="J4097">
        <v>1</v>
      </c>
      <c r="K4097">
        <v>4</v>
      </c>
      <c r="L4097">
        <v>4</v>
      </c>
      <c r="M4097" t="s">
        <v>5069</v>
      </c>
      <c r="N4097" t="s">
        <v>5069</v>
      </c>
      <c r="O4097">
        <v>1</v>
      </c>
      <c r="P4097">
        <v>1</v>
      </c>
    </row>
    <row r="4098" spans="1:16" x14ac:dyDescent="0.3">
      <c r="A4098" t="s">
        <v>1210</v>
      </c>
      <c r="B4098" s="1">
        <v>46098.224305555559</v>
      </c>
      <c r="C4098" t="s">
        <v>7</v>
      </c>
      <c r="D4098" t="s">
        <v>15</v>
      </c>
      <c r="E4098" t="s">
        <v>19</v>
      </c>
      <c r="F4098" t="s">
        <v>10</v>
      </c>
      <c r="G4098">
        <v>0.22430555555555556</v>
      </c>
      <c r="H4098" s="1">
        <v>46098</v>
      </c>
      <c r="I4098">
        <v>3</v>
      </c>
      <c r="J4098">
        <v>3</v>
      </c>
      <c r="K4098">
        <v>2</v>
      </c>
      <c r="L4098">
        <v>6</v>
      </c>
      <c r="M4098" t="s">
        <v>5071</v>
      </c>
      <c r="N4098" t="s">
        <v>5071</v>
      </c>
      <c r="O4098">
        <v>1</v>
      </c>
      <c r="P4098">
        <v>0</v>
      </c>
    </row>
    <row r="4099" spans="1:16" x14ac:dyDescent="0.3">
      <c r="A4099" t="s">
        <v>2693</v>
      </c>
      <c r="B4099" s="1">
        <v>46098.230555555558</v>
      </c>
      <c r="C4099" t="s">
        <v>7</v>
      </c>
      <c r="D4099" t="s">
        <v>22</v>
      </c>
      <c r="E4099" t="s">
        <v>19</v>
      </c>
      <c r="F4099" t="s">
        <v>33</v>
      </c>
      <c r="G4099">
        <v>0.23055555555555557</v>
      </c>
      <c r="H4099" s="1">
        <v>46098</v>
      </c>
      <c r="I4099">
        <v>3</v>
      </c>
      <c r="J4099">
        <v>3</v>
      </c>
      <c r="K4099">
        <v>4</v>
      </c>
      <c r="L4099">
        <v>12</v>
      </c>
      <c r="M4099" t="s">
        <v>5073</v>
      </c>
      <c r="N4099" t="s">
        <v>5073</v>
      </c>
      <c r="O4099">
        <v>1</v>
      </c>
      <c r="P4099">
        <v>1</v>
      </c>
    </row>
    <row r="4100" spans="1:16" x14ac:dyDescent="0.3">
      <c r="A4100" t="s">
        <v>736</v>
      </c>
      <c r="B4100" s="1">
        <v>46098.23333333333</v>
      </c>
      <c r="C4100" t="s">
        <v>26</v>
      </c>
      <c r="D4100" t="s">
        <v>8</v>
      </c>
      <c r="E4100" t="s">
        <v>31</v>
      </c>
      <c r="F4100" t="s">
        <v>10</v>
      </c>
      <c r="G4100">
        <v>0.23333333333333334</v>
      </c>
      <c r="H4100" s="1">
        <v>46098</v>
      </c>
      <c r="I4100">
        <v>3</v>
      </c>
      <c r="J4100">
        <v>3</v>
      </c>
      <c r="K4100">
        <v>2</v>
      </c>
      <c r="L4100">
        <v>6</v>
      </c>
      <c r="M4100" t="s">
        <v>5071</v>
      </c>
      <c r="N4100" t="s">
        <v>5071</v>
      </c>
      <c r="O4100">
        <v>1</v>
      </c>
      <c r="P4100">
        <v>0</v>
      </c>
    </row>
    <row r="4101" spans="1:16" x14ac:dyDescent="0.3">
      <c r="A4101" t="s">
        <v>4410</v>
      </c>
      <c r="B4101" s="1">
        <v>46098.247916666667</v>
      </c>
      <c r="C4101" t="s">
        <v>26</v>
      </c>
      <c r="D4101" t="s">
        <v>8</v>
      </c>
      <c r="E4101" t="s">
        <v>19</v>
      </c>
      <c r="F4101" t="s">
        <v>10</v>
      </c>
      <c r="G4101">
        <v>0.24791666666666667</v>
      </c>
      <c r="H4101" s="1">
        <v>46098</v>
      </c>
      <c r="I4101">
        <v>3</v>
      </c>
      <c r="J4101">
        <v>3</v>
      </c>
      <c r="K4101">
        <v>2</v>
      </c>
      <c r="L4101">
        <v>6</v>
      </c>
      <c r="M4101" t="s">
        <v>5071</v>
      </c>
      <c r="N4101" t="s">
        <v>5071</v>
      </c>
      <c r="O4101">
        <v>1</v>
      </c>
      <c r="P4101">
        <v>0</v>
      </c>
    </row>
    <row r="4102" spans="1:16" x14ac:dyDescent="0.3">
      <c r="A4102" t="s">
        <v>2162</v>
      </c>
      <c r="B4102" s="1">
        <v>46098.257638888892</v>
      </c>
      <c r="C4102" t="s">
        <v>26</v>
      </c>
      <c r="D4102" t="s">
        <v>18</v>
      </c>
      <c r="E4102" t="s">
        <v>16</v>
      </c>
      <c r="F4102" t="s">
        <v>10</v>
      </c>
      <c r="G4102">
        <v>0.25763888888888886</v>
      </c>
      <c r="H4102" s="1">
        <v>46098</v>
      </c>
      <c r="I4102">
        <v>3</v>
      </c>
      <c r="J4102">
        <v>3</v>
      </c>
      <c r="K4102">
        <v>2</v>
      </c>
      <c r="L4102">
        <v>6</v>
      </c>
      <c r="M4102" t="s">
        <v>5071</v>
      </c>
      <c r="N4102" t="s">
        <v>5071</v>
      </c>
      <c r="O4102">
        <v>1</v>
      </c>
      <c r="P4102">
        <v>0</v>
      </c>
    </row>
    <row r="4103" spans="1:16" x14ac:dyDescent="0.3">
      <c r="A4103" t="s">
        <v>4034</v>
      </c>
      <c r="B4103" s="1">
        <v>46098.259722222225</v>
      </c>
      <c r="C4103" t="s">
        <v>7</v>
      </c>
      <c r="D4103" t="s">
        <v>22</v>
      </c>
      <c r="E4103" t="s">
        <v>19</v>
      </c>
      <c r="F4103" t="s">
        <v>13</v>
      </c>
      <c r="G4103">
        <v>0.25972222222222224</v>
      </c>
      <c r="H4103" s="1">
        <v>46098</v>
      </c>
      <c r="I4103">
        <v>3</v>
      </c>
      <c r="J4103">
        <v>3</v>
      </c>
      <c r="K4103">
        <v>1</v>
      </c>
      <c r="L4103">
        <v>3</v>
      </c>
      <c r="M4103" t="s">
        <v>5069</v>
      </c>
      <c r="N4103" t="s">
        <v>5069</v>
      </c>
      <c r="O4103">
        <v>1</v>
      </c>
      <c r="P4103">
        <v>0</v>
      </c>
    </row>
    <row r="4104" spans="1:16" x14ac:dyDescent="0.3">
      <c r="A4104" t="s">
        <v>998</v>
      </c>
      <c r="B4104" s="1">
        <v>46098.320833333331</v>
      </c>
      <c r="C4104" t="s">
        <v>7</v>
      </c>
      <c r="D4104" t="s">
        <v>18</v>
      </c>
      <c r="E4104" t="s">
        <v>19</v>
      </c>
      <c r="F4104" t="s">
        <v>10</v>
      </c>
      <c r="G4104">
        <v>0.32083333333333336</v>
      </c>
      <c r="H4104" s="1">
        <v>46098</v>
      </c>
      <c r="I4104">
        <v>3</v>
      </c>
      <c r="J4104">
        <v>3</v>
      </c>
      <c r="K4104">
        <v>2</v>
      </c>
      <c r="L4104">
        <v>6</v>
      </c>
      <c r="M4104" t="s">
        <v>5071</v>
      </c>
      <c r="N4104" t="s">
        <v>5071</v>
      </c>
      <c r="O4104">
        <v>1</v>
      </c>
      <c r="P4104">
        <v>0</v>
      </c>
    </row>
    <row r="4105" spans="1:16" x14ac:dyDescent="0.3">
      <c r="A4105" t="s">
        <v>2170</v>
      </c>
      <c r="B4105" s="1">
        <v>46098.345138888886</v>
      </c>
      <c r="C4105" t="s">
        <v>47</v>
      </c>
      <c r="D4105" t="s">
        <v>18</v>
      </c>
      <c r="E4105" t="s">
        <v>19</v>
      </c>
      <c r="F4105" t="s">
        <v>33</v>
      </c>
      <c r="G4105">
        <v>0.34513888888888888</v>
      </c>
      <c r="H4105" s="1">
        <v>46098</v>
      </c>
      <c r="I4105">
        <v>3</v>
      </c>
      <c r="J4105">
        <v>1</v>
      </c>
      <c r="K4105">
        <v>4</v>
      </c>
      <c r="L4105">
        <v>4</v>
      </c>
      <c r="M4105" t="s">
        <v>5069</v>
      </c>
      <c r="N4105" t="s">
        <v>5069</v>
      </c>
      <c r="O4105">
        <v>1</v>
      </c>
      <c r="P4105">
        <v>1</v>
      </c>
    </row>
    <row r="4106" spans="1:16" x14ac:dyDescent="0.3">
      <c r="A4106" t="s">
        <v>1314</v>
      </c>
      <c r="B4106" s="1">
        <v>46098.354861111111</v>
      </c>
      <c r="C4106" t="s">
        <v>40</v>
      </c>
      <c r="D4106" t="s">
        <v>18</v>
      </c>
      <c r="E4106" t="s">
        <v>16</v>
      </c>
      <c r="F4106" t="s">
        <v>20</v>
      </c>
      <c r="G4106">
        <v>0.35486111111111113</v>
      </c>
      <c r="H4106" s="1">
        <v>46098</v>
      </c>
      <c r="I4106">
        <v>3</v>
      </c>
      <c r="J4106">
        <v>5</v>
      </c>
      <c r="K4106">
        <v>2</v>
      </c>
      <c r="L4106">
        <v>10</v>
      </c>
      <c r="M4106" t="s">
        <v>5071</v>
      </c>
      <c r="N4106" t="s">
        <v>5071</v>
      </c>
      <c r="O4106">
        <v>1</v>
      </c>
      <c r="P4106">
        <v>0</v>
      </c>
    </row>
    <row r="4107" spans="1:16" x14ac:dyDescent="0.3">
      <c r="A4107" t="s">
        <v>3363</v>
      </c>
      <c r="B4107" s="1">
        <v>46098.36041666667</v>
      </c>
      <c r="C4107" t="s">
        <v>12</v>
      </c>
      <c r="D4107" t="s">
        <v>15</v>
      </c>
      <c r="E4107" t="s">
        <v>31</v>
      </c>
      <c r="F4107" t="s">
        <v>33</v>
      </c>
      <c r="G4107">
        <v>0.36041666666666666</v>
      </c>
      <c r="H4107" s="1">
        <v>46098</v>
      </c>
      <c r="I4107">
        <v>3</v>
      </c>
      <c r="J4107">
        <v>1</v>
      </c>
      <c r="K4107">
        <v>4</v>
      </c>
      <c r="L4107">
        <v>4</v>
      </c>
      <c r="M4107" t="s">
        <v>5069</v>
      </c>
      <c r="N4107" t="s">
        <v>5069</v>
      </c>
      <c r="O4107">
        <v>1</v>
      </c>
      <c r="P4107">
        <v>1</v>
      </c>
    </row>
    <row r="4108" spans="1:16" x14ac:dyDescent="0.3">
      <c r="A4108" t="s">
        <v>2535</v>
      </c>
      <c r="B4108" s="1">
        <v>46098.427083333336</v>
      </c>
      <c r="C4108" t="s">
        <v>7</v>
      </c>
      <c r="D4108" t="s">
        <v>15</v>
      </c>
      <c r="E4108" t="s">
        <v>19</v>
      </c>
      <c r="F4108" t="s">
        <v>13</v>
      </c>
      <c r="G4108">
        <v>0.42708333333333331</v>
      </c>
      <c r="H4108" s="1">
        <v>46098</v>
      </c>
      <c r="I4108">
        <v>3</v>
      </c>
      <c r="J4108">
        <v>3</v>
      </c>
      <c r="K4108">
        <v>1</v>
      </c>
      <c r="L4108">
        <v>3</v>
      </c>
      <c r="M4108" t="s">
        <v>5069</v>
      </c>
      <c r="N4108" t="s">
        <v>5069</v>
      </c>
      <c r="O4108">
        <v>1</v>
      </c>
      <c r="P4108">
        <v>0</v>
      </c>
    </row>
    <row r="4109" spans="1:16" x14ac:dyDescent="0.3">
      <c r="A4109" t="s">
        <v>971</v>
      </c>
      <c r="B4109" s="1">
        <v>46098.441666666666</v>
      </c>
      <c r="C4109" t="s">
        <v>47</v>
      </c>
      <c r="D4109" t="s">
        <v>8</v>
      </c>
      <c r="E4109" t="s">
        <v>9</v>
      </c>
      <c r="F4109" t="s">
        <v>20</v>
      </c>
      <c r="G4109">
        <v>0.44166666666666665</v>
      </c>
      <c r="H4109" s="1">
        <v>46098</v>
      </c>
      <c r="I4109">
        <v>3</v>
      </c>
      <c r="J4109">
        <v>1</v>
      </c>
      <c r="K4109">
        <v>2</v>
      </c>
      <c r="L4109">
        <v>2</v>
      </c>
      <c r="M4109" t="s">
        <v>5069</v>
      </c>
      <c r="N4109" t="s">
        <v>5069</v>
      </c>
      <c r="O4109">
        <v>1</v>
      </c>
      <c r="P4109">
        <v>0</v>
      </c>
    </row>
    <row r="4110" spans="1:16" x14ac:dyDescent="0.3">
      <c r="A4110" t="s">
        <v>1438</v>
      </c>
      <c r="B4110" s="1">
        <v>46098.445138888892</v>
      </c>
      <c r="C4110" t="s">
        <v>7</v>
      </c>
      <c r="D4110" t="s">
        <v>15</v>
      </c>
      <c r="E4110" t="s">
        <v>16</v>
      </c>
      <c r="F4110" t="s">
        <v>10</v>
      </c>
      <c r="G4110">
        <v>0.44513888888888886</v>
      </c>
      <c r="H4110" s="1">
        <v>46098</v>
      </c>
      <c r="I4110">
        <v>3</v>
      </c>
      <c r="J4110">
        <v>3</v>
      </c>
      <c r="K4110">
        <v>2</v>
      </c>
      <c r="L4110">
        <v>6</v>
      </c>
      <c r="M4110" t="s">
        <v>5071</v>
      </c>
      <c r="N4110" t="s">
        <v>5071</v>
      </c>
      <c r="O4110">
        <v>1</v>
      </c>
      <c r="P4110">
        <v>0</v>
      </c>
    </row>
    <row r="4111" spans="1:16" x14ac:dyDescent="0.3">
      <c r="A4111" t="s">
        <v>295</v>
      </c>
      <c r="B4111" s="1">
        <v>46098.454861111109</v>
      </c>
      <c r="C4111" t="s">
        <v>7</v>
      </c>
      <c r="D4111" t="s">
        <v>18</v>
      </c>
      <c r="E4111" t="s">
        <v>19</v>
      </c>
      <c r="F4111" t="s">
        <v>33</v>
      </c>
      <c r="G4111">
        <v>0.4548611111111111</v>
      </c>
      <c r="H4111" s="1">
        <v>46098</v>
      </c>
      <c r="I4111">
        <v>3</v>
      </c>
      <c r="J4111">
        <v>3</v>
      </c>
      <c r="K4111">
        <v>4</v>
      </c>
      <c r="L4111">
        <v>12</v>
      </c>
      <c r="M4111" t="s">
        <v>5073</v>
      </c>
      <c r="N4111" t="s">
        <v>5073</v>
      </c>
      <c r="O4111">
        <v>1</v>
      </c>
      <c r="P4111">
        <v>1</v>
      </c>
    </row>
    <row r="4112" spans="1:16" x14ac:dyDescent="0.3">
      <c r="A4112" t="s">
        <v>4098</v>
      </c>
      <c r="B4112" s="1">
        <v>46098.511111111111</v>
      </c>
      <c r="C4112" t="s">
        <v>7</v>
      </c>
      <c r="D4112" t="s">
        <v>22</v>
      </c>
      <c r="E4112" t="s">
        <v>19</v>
      </c>
      <c r="F4112" t="s">
        <v>13</v>
      </c>
      <c r="G4112">
        <v>0.51111111111111107</v>
      </c>
      <c r="H4112" s="1">
        <v>46098</v>
      </c>
      <c r="I4112">
        <v>3</v>
      </c>
      <c r="J4112">
        <v>3</v>
      </c>
      <c r="K4112">
        <v>1</v>
      </c>
      <c r="L4112">
        <v>3</v>
      </c>
      <c r="M4112" t="s">
        <v>5069</v>
      </c>
      <c r="N4112" t="s">
        <v>5069</v>
      </c>
      <c r="O4112">
        <v>1</v>
      </c>
      <c r="P4112">
        <v>0</v>
      </c>
    </row>
    <row r="4113" spans="1:16" x14ac:dyDescent="0.3">
      <c r="A4113" t="s">
        <v>4036</v>
      </c>
      <c r="B4113" s="1">
        <v>46098.525000000001</v>
      </c>
      <c r="C4113" t="s">
        <v>26</v>
      </c>
      <c r="D4113" t="s">
        <v>18</v>
      </c>
      <c r="E4113" t="s">
        <v>31</v>
      </c>
      <c r="F4113" t="s">
        <v>13</v>
      </c>
      <c r="G4113">
        <v>0.52500000000000002</v>
      </c>
      <c r="H4113" s="1">
        <v>46098</v>
      </c>
      <c r="I4113">
        <v>3</v>
      </c>
      <c r="J4113">
        <v>3</v>
      </c>
      <c r="K4113">
        <v>1</v>
      </c>
      <c r="L4113">
        <v>3</v>
      </c>
      <c r="M4113" t="s">
        <v>5069</v>
      </c>
      <c r="N4113" t="s">
        <v>5069</v>
      </c>
      <c r="O4113">
        <v>1</v>
      </c>
      <c r="P4113">
        <v>0</v>
      </c>
    </row>
    <row r="4114" spans="1:16" x14ac:dyDescent="0.3">
      <c r="A4114" t="s">
        <v>4561</v>
      </c>
      <c r="B4114" s="1">
        <v>46098.556250000001</v>
      </c>
      <c r="C4114" t="s">
        <v>40</v>
      </c>
      <c r="D4114" t="s">
        <v>22</v>
      </c>
      <c r="E4114" t="s">
        <v>16</v>
      </c>
      <c r="F4114" t="s">
        <v>20</v>
      </c>
      <c r="G4114">
        <v>0.55625000000000002</v>
      </c>
      <c r="H4114" s="1">
        <v>46098</v>
      </c>
      <c r="I4114">
        <v>3</v>
      </c>
      <c r="J4114">
        <v>5</v>
      </c>
      <c r="K4114">
        <v>2</v>
      </c>
      <c r="L4114">
        <v>10</v>
      </c>
      <c r="M4114" t="s">
        <v>5071</v>
      </c>
      <c r="N4114" t="s">
        <v>5071</v>
      </c>
      <c r="O4114">
        <v>1</v>
      </c>
      <c r="P4114">
        <v>0</v>
      </c>
    </row>
    <row r="4115" spans="1:16" x14ac:dyDescent="0.3">
      <c r="A4115" t="s">
        <v>1906</v>
      </c>
      <c r="B4115" s="1">
        <v>46098.574999999997</v>
      </c>
      <c r="C4115" t="s">
        <v>40</v>
      </c>
      <c r="D4115" t="s">
        <v>22</v>
      </c>
      <c r="E4115" t="s">
        <v>16</v>
      </c>
      <c r="F4115" t="s">
        <v>10</v>
      </c>
      <c r="G4115">
        <v>0.57499999999999996</v>
      </c>
      <c r="H4115" s="1">
        <v>46098</v>
      </c>
      <c r="I4115">
        <v>3</v>
      </c>
      <c r="J4115">
        <v>5</v>
      </c>
      <c r="K4115">
        <v>2</v>
      </c>
      <c r="L4115">
        <v>10</v>
      </c>
      <c r="M4115" t="s">
        <v>5071</v>
      </c>
      <c r="N4115" t="s">
        <v>5071</v>
      </c>
      <c r="O4115">
        <v>1</v>
      </c>
      <c r="P4115">
        <v>0</v>
      </c>
    </row>
    <row r="4116" spans="1:16" x14ac:dyDescent="0.3">
      <c r="A4116" t="s">
        <v>819</v>
      </c>
      <c r="B4116" s="1">
        <v>46098.62777777778</v>
      </c>
      <c r="C4116" t="s">
        <v>47</v>
      </c>
      <c r="D4116" t="s">
        <v>18</v>
      </c>
      <c r="E4116" t="s">
        <v>31</v>
      </c>
      <c r="F4116" t="s">
        <v>10</v>
      </c>
      <c r="G4116">
        <v>0.62777777777777777</v>
      </c>
      <c r="H4116" s="1">
        <v>46098</v>
      </c>
      <c r="I4116">
        <v>3</v>
      </c>
      <c r="J4116">
        <v>1</v>
      </c>
      <c r="K4116">
        <v>2</v>
      </c>
      <c r="L4116">
        <v>2</v>
      </c>
      <c r="M4116" t="s">
        <v>5069</v>
      </c>
      <c r="N4116" t="s">
        <v>5069</v>
      </c>
      <c r="O4116">
        <v>1</v>
      </c>
      <c r="P4116">
        <v>0</v>
      </c>
    </row>
    <row r="4117" spans="1:16" x14ac:dyDescent="0.3">
      <c r="A4117" t="s">
        <v>881</v>
      </c>
      <c r="B4117" s="1">
        <v>46098.645833333336</v>
      </c>
      <c r="C4117" t="s">
        <v>7</v>
      </c>
      <c r="D4117" t="s">
        <v>22</v>
      </c>
      <c r="E4117" t="s">
        <v>19</v>
      </c>
      <c r="F4117" t="s">
        <v>10</v>
      </c>
      <c r="G4117">
        <v>0.64583333333333337</v>
      </c>
      <c r="H4117" s="1">
        <v>46098</v>
      </c>
      <c r="I4117">
        <v>3</v>
      </c>
      <c r="J4117">
        <v>3</v>
      </c>
      <c r="K4117">
        <v>2</v>
      </c>
      <c r="L4117">
        <v>6</v>
      </c>
      <c r="M4117" t="s">
        <v>5071</v>
      </c>
      <c r="N4117" t="s">
        <v>5071</v>
      </c>
      <c r="O4117">
        <v>1</v>
      </c>
      <c r="P4117">
        <v>0</v>
      </c>
    </row>
    <row r="4118" spans="1:16" x14ac:dyDescent="0.3">
      <c r="A4118" t="s">
        <v>2873</v>
      </c>
      <c r="B4118" s="1">
        <v>46098.665277777778</v>
      </c>
      <c r="C4118" t="s">
        <v>12</v>
      </c>
      <c r="D4118" t="s">
        <v>22</v>
      </c>
      <c r="E4118" t="s">
        <v>19</v>
      </c>
      <c r="F4118" t="s">
        <v>13</v>
      </c>
      <c r="G4118">
        <v>0.66527777777777775</v>
      </c>
      <c r="H4118" s="1">
        <v>46098</v>
      </c>
      <c r="I4118">
        <v>3</v>
      </c>
      <c r="J4118">
        <v>1</v>
      </c>
      <c r="K4118">
        <v>1</v>
      </c>
      <c r="L4118">
        <v>1</v>
      </c>
      <c r="M4118" t="s">
        <v>5069</v>
      </c>
      <c r="N4118" t="s">
        <v>5069</v>
      </c>
      <c r="O4118">
        <v>1</v>
      </c>
      <c r="P4118">
        <v>0</v>
      </c>
    </row>
    <row r="4119" spans="1:16" x14ac:dyDescent="0.3">
      <c r="A4119" t="s">
        <v>345</v>
      </c>
      <c r="B4119" s="1">
        <v>46098.679861111108</v>
      </c>
      <c r="C4119" t="s">
        <v>7</v>
      </c>
      <c r="D4119" t="s">
        <v>18</v>
      </c>
      <c r="E4119" t="s">
        <v>19</v>
      </c>
      <c r="F4119" t="s">
        <v>10</v>
      </c>
      <c r="G4119">
        <v>0.67986111111111114</v>
      </c>
      <c r="H4119" s="1">
        <v>46098</v>
      </c>
      <c r="I4119">
        <v>3</v>
      </c>
      <c r="J4119">
        <v>3</v>
      </c>
      <c r="K4119">
        <v>2</v>
      </c>
      <c r="L4119">
        <v>6</v>
      </c>
      <c r="M4119" t="s">
        <v>5071</v>
      </c>
      <c r="N4119" t="s">
        <v>5071</v>
      </c>
      <c r="O4119">
        <v>1</v>
      </c>
      <c r="P4119">
        <v>0</v>
      </c>
    </row>
    <row r="4120" spans="1:16" x14ac:dyDescent="0.3">
      <c r="A4120" t="s">
        <v>3235</v>
      </c>
      <c r="B4120" s="1">
        <v>46098.683333333334</v>
      </c>
      <c r="C4120" t="s">
        <v>26</v>
      </c>
      <c r="D4120" t="s">
        <v>22</v>
      </c>
      <c r="E4120" t="s">
        <v>19</v>
      </c>
      <c r="F4120" t="s">
        <v>20</v>
      </c>
      <c r="G4120">
        <v>0.68333333333333335</v>
      </c>
      <c r="H4120" s="1">
        <v>46098</v>
      </c>
      <c r="I4120">
        <v>3</v>
      </c>
      <c r="J4120">
        <v>3</v>
      </c>
      <c r="K4120">
        <v>2</v>
      </c>
      <c r="L4120">
        <v>6</v>
      </c>
      <c r="M4120" t="s">
        <v>5071</v>
      </c>
      <c r="N4120" t="s">
        <v>5071</v>
      </c>
      <c r="O4120">
        <v>1</v>
      </c>
      <c r="P4120">
        <v>0</v>
      </c>
    </row>
    <row r="4121" spans="1:16" x14ac:dyDescent="0.3">
      <c r="A4121" t="s">
        <v>49</v>
      </c>
      <c r="B4121" s="1">
        <v>46098.689583333333</v>
      </c>
      <c r="C4121" t="s">
        <v>26</v>
      </c>
      <c r="D4121" t="s">
        <v>18</v>
      </c>
      <c r="E4121" t="s">
        <v>19</v>
      </c>
      <c r="F4121" t="s">
        <v>10</v>
      </c>
      <c r="G4121">
        <v>0.68958333333333333</v>
      </c>
      <c r="H4121" s="1">
        <v>46098</v>
      </c>
      <c r="I4121">
        <v>3</v>
      </c>
      <c r="J4121">
        <v>3</v>
      </c>
      <c r="K4121">
        <v>2</v>
      </c>
      <c r="L4121">
        <v>6</v>
      </c>
      <c r="M4121" t="s">
        <v>5071</v>
      </c>
      <c r="N4121" t="s">
        <v>5071</v>
      </c>
      <c r="O4121">
        <v>1</v>
      </c>
      <c r="P4121">
        <v>0</v>
      </c>
    </row>
    <row r="4122" spans="1:16" x14ac:dyDescent="0.3">
      <c r="A4122" t="s">
        <v>2685</v>
      </c>
      <c r="B4122" s="1">
        <v>46098.718055555553</v>
      </c>
      <c r="C4122" t="s">
        <v>7</v>
      </c>
      <c r="D4122" t="s">
        <v>22</v>
      </c>
      <c r="E4122" t="s">
        <v>19</v>
      </c>
      <c r="F4122" t="s">
        <v>20</v>
      </c>
      <c r="G4122">
        <v>0.71805555555555556</v>
      </c>
      <c r="H4122" s="1">
        <v>46098</v>
      </c>
      <c r="I4122">
        <v>3</v>
      </c>
      <c r="J4122">
        <v>3</v>
      </c>
      <c r="K4122">
        <v>2</v>
      </c>
      <c r="L4122">
        <v>6</v>
      </c>
      <c r="M4122" t="s">
        <v>5071</v>
      </c>
      <c r="N4122" t="s">
        <v>5071</v>
      </c>
      <c r="O4122">
        <v>1</v>
      </c>
      <c r="P4122">
        <v>0</v>
      </c>
    </row>
    <row r="4123" spans="1:16" x14ac:dyDescent="0.3">
      <c r="A4123" t="s">
        <v>4133</v>
      </c>
      <c r="B4123" s="1">
        <v>46098.748611111114</v>
      </c>
      <c r="C4123" t="s">
        <v>7</v>
      </c>
      <c r="D4123" t="s">
        <v>18</v>
      </c>
      <c r="E4123" t="s">
        <v>19</v>
      </c>
      <c r="F4123" t="s">
        <v>10</v>
      </c>
      <c r="G4123">
        <v>0.74861111111111112</v>
      </c>
      <c r="H4123" s="1">
        <v>46098</v>
      </c>
      <c r="I4123">
        <v>3</v>
      </c>
      <c r="J4123">
        <v>3</v>
      </c>
      <c r="K4123">
        <v>2</v>
      </c>
      <c r="L4123">
        <v>6</v>
      </c>
      <c r="M4123" t="s">
        <v>5071</v>
      </c>
      <c r="N4123" t="s">
        <v>5071</v>
      </c>
      <c r="O4123">
        <v>1</v>
      </c>
      <c r="P4123">
        <v>0</v>
      </c>
    </row>
    <row r="4124" spans="1:16" x14ac:dyDescent="0.3">
      <c r="A4124" t="s">
        <v>1528</v>
      </c>
      <c r="B4124" s="1">
        <v>46098.758333333331</v>
      </c>
      <c r="C4124" t="s">
        <v>35</v>
      </c>
      <c r="D4124" t="s">
        <v>15</v>
      </c>
      <c r="E4124" t="s">
        <v>31</v>
      </c>
      <c r="F4124" t="s">
        <v>10</v>
      </c>
      <c r="G4124">
        <v>0.7583333333333333</v>
      </c>
      <c r="H4124" s="1">
        <v>46098</v>
      </c>
      <c r="I4124">
        <v>3</v>
      </c>
      <c r="J4124">
        <v>1</v>
      </c>
      <c r="K4124">
        <v>2</v>
      </c>
      <c r="L4124">
        <v>2</v>
      </c>
      <c r="M4124" t="s">
        <v>5069</v>
      </c>
      <c r="N4124" t="s">
        <v>5069</v>
      </c>
      <c r="O4124">
        <v>1</v>
      </c>
      <c r="P4124">
        <v>0</v>
      </c>
    </row>
    <row r="4125" spans="1:16" x14ac:dyDescent="0.3">
      <c r="A4125" t="s">
        <v>799</v>
      </c>
      <c r="B4125" s="1">
        <v>46098.783333333333</v>
      </c>
      <c r="C4125" t="s">
        <v>7</v>
      </c>
      <c r="D4125" t="s">
        <v>8</v>
      </c>
      <c r="E4125" t="s">
        <v>19</v>
      </c>
      <c r="F4125" t="s">
        <v>10</v>
      </c>
      <c r="G4125">
        <v>0.78333333333333333</v>
      </c>
      <c r="H4125" s="1">
        <v>46098</v>
      </c>
      <c r="I4125">
        <v>3</v>
      </c>
      <c r="J4125">
        <v>3</v>
      </c>
      <c r="K4125">
        <v>2</v>
      </c>
      <c r="L4125">
        <v>6</v>
      </c>
      <c r="M4125" t="s">
        <v>5071</v>
      </c>
      <c r="N4125" t="s">
        <v>5071</v>
      </c>
      <c r="O4125">
        <v>1</v>
      </c>
      <c r="P4125">
        <v>0</v>
      </c>
    </row>
    <row r="4126" spans="1:16" x14ac:dyDescent="0.3">
      <c r="A4126" t="s">
        <v>1045</v>
      </c>
      <c r="B4126" s="1">
        <v>46098.786111111112</v>
      </c>
      <c r="C4126" t="s">
        <v>7</v>
      </c>
      <c r="D4126" t="s">
        <v>22</v>
      </c>
      <c r="E4126" t="s">
        <v>19</v>
      </c>
      <c r="F4126" t="s">
        <v>10</v>
      </c>
      <c r="G4126">
        <v>0.78611111111111109</v>
      </c>
      <c r="H4126" s="1">
        <v>46098</v>
      </c>
      <c r="I4126">
        <v>3</v>
      </c>
      <c r="J4126">
        <v>3</v>
      </c>
      <c r="K4126">
        <v>2</v>
      </c>
      <c r="L4126">
        <v>6</v>
      </c>
      <c r="M4126" t="s">
        <v>5071</v>
      </c>
      <c r="N4126" t="s">
        <v>5071</v>
      </c>
      <c r="O4126">
        <v>1</v>
      </c>
      <c r="P4126">
        <v>0</v>
      </c>
    </row>
    <row r="4127" spans="1:16" x14ac:dyDescent="0.3">
      <c r="A4127" t="s">
        <v>1732</v>
      </c>
      <c r="B4127" s="1">
        <v>46098.788888888892</v>
      </c>
      <c r="C4127" t="s">
        <v>12</v>
      </c>
      <c r="D4127" t="s">
        <v>15</v>
      </c>
      <c r="E4127" t="s">
        <v>19</v>
      </c>
      <c r="F4127" t="s">
        <v>10</v>
      </c>
      <c r="G4127">
        <v>0.78888888888888886</v>
      </c>
      <c r="H4127" s="1">
        <v>46098</v>
      </c>
      <c r="I4127">
        <v>3</v>
      </c>
      <c r="J4127">
        <v>1</v>
      </c>
      <c r="K4127">
        <v>2</v>
      </c>
      <c r="L4127">
        <v>2</v>
      </c>
      <c r="M4127" t="s">
        <v>5069</v>
      </c>
      <c r="N4127" t="s">
        <v>5069</v>
      </c>
      <c r="O4127">
        <v>1</v>
      </c>
      <c r="P4127">
        <v>0</v>
      </c>
    </row>
    <row r="4128" spans="1:16" x14ac:dyDescent="0.3">
      <c r="A4128" t="s">
        <v>3007</v>
      </c>
      <c r="B4128" s="1">
        <v>46098.793055555558</v>
      </c>
      <c r="C4128" t="s">
        <v>7</v>
      </c>
      <c r="D4128" t="s">
        <v>15</v>
      </c>
      <c r="E4128" t="s">
        <v>19</v>
      </c>
      <c r="F4128" t="s">
        <v>33</v>
      </c>
      <c r="G4128">
        <v>0.79305555555555551</v>
      </c>
      <c r="H4128" s="1">
        <v>46098</v>
      </c>
      <c r="I4128">
        <v>3</v>
      </c>
      <c r="J4128">
        <v>3</v>
      </c>
      <c r="K4128">
        <v>4</v>
      </c>
      <c r="L4128">
        <v>12</v>
      </c>
      <c r="M4128" t="s">
        <v>5073</v>
      </c>
      <c r="N4128" t="s">
        <v>5073</v>
      </c>
      <c r="O4128">
        <v>1</v>
      </c>
      <c r="P4128">
        <v>1</v>
      </c>
    </row>
    <row r="4129" spans="1:16" x14ac:dyDescent="0.3">
      <c r="A4129" t="s">
        <v>1373</v>
      </c>
      <c r="B4129" s="1">
        <v>46098.835416666669</v>
      </c>
      <c r="C4129" t="s">
        <v>7</v>
      </c>
      <c r="D4129" t="s">
        <v>8</v>
      </c>
      <c r="E4129" t="s">
        <v>19</v>
      </c>
      <c r="F4129" t="s">
        <v>20</v>
      </c>
      <c r="G4129">
        <v>0.8354166666666667</v>
      </c>
      <c r="H4129" s="1">
        <v>46098</v>
      </c>
      <c r="I4129">
        <v>3</v>
      </c>
      <c r="J4129">
        <v>3</v>
      </c>
      <c r="K4129">
        <v>2</v>
      </c>
      <c r="L4129">
        <v>6</v>
      </c>
      <c r="M4129" t="s">
        <v>5071</v>
      </c>
      <c r="N4129" t="s">
        <v>5071</v>
      </c>
      <c r="O4129">
        <v>1</v>
      </c>
      <c r="P4129">
        <v>0</v>
      </c>
    </row>
    <row r="4130" spans="1:16" x14ac:dyDescent="0.3">
      <c r="A4130" t="s">
        <v>2201</v>
      </c>
      <c r="B4130" s="1">
        <v>46098.850694444445</v>
      </c>
      <c r="C4130" t="s">
        <v>7</v>
      </c>
      <c r="D4130" t="s">
        <v>15</v>
      </c>
      <c r="E4130" t="s">
        <v>19</v>
      </c>
      <c r="F4130" t="s">
        <v>13</v>
      </c>
      <c r="G4130">
        <v>0.85069444444444442</v>
      </c>
      <c r="H4130" s="1">
        <v>46098</v>
      </c>
      <c r="I4130">
        <v>3</v>
      </c>
      <c r="J4130">
        <v>3</v>
      </c>
      <c r="K4130">
        <v>1</v>
      </c>
      <c r="L4130">
        <v>3</v>
      </c>
      <c r="M4130" t="s">
        <v>5069</v>
      </c>
      <c r="N4130" t="s">
        <v>5069</v>
      </c>
      <c r="O4130">
        <v>1</v>
      </c>
      <c r="P4130">
        <v>0</v>
      </c>
    </row>
    <row r="4131" spans="1:16" x14ac:dyDescent="0.3">
      <c r="A4131" t="s">
        <v>2702</v>
      </c>
      <c r="B4131" s="1">
        <v>46098.865972222222</v>
      </c>
      <c r="C4131" t="s">
        <v>12</v>
      </c>
      <c r="D4131" t="s">
        <v>22</v>
      </c>
      <c r="E4131" t="s">
        <v>16</v>
      </c>
      <c r="F4131" t="s">
        <v>13</v>
      </c>
      <c r="G4131">
        <v>0.86597222222222225</v>
      </c>
      <c r="H4131" s="1">
        <v>46098</v>
      </c>
      <c r="I4131">
        <v>3</v>
      </c>
      <c r="J4131">
        <v>1</v>
      </c>
      <c r="K4131">
        <v>1</v>
      </c>
      <c r="L4131">
        <v>1</v>
      </c>
      <c r="M4131" t="s">
        <v>5069</v>
      </c>
      <c r="N4131" t="s">
        <v>5069</v>
      </c>
      <c r="O4131">
        <v>1</v>
      </c>
      <c r="P4131">
        <v>0</v>
      </c>
    </row>
    <row r="4132" spans="1:16" x14ac:dyDescent="0.3">
      <c r="A4132" t="s">
        <v>2578</v>
      </c>
      <c r="B4132" s="1">
        <v>46098.910416666666</v>
      </c>
      <c r="C4132" t="s">
        <v>7</v>
      </c>
      <c r="D4132" t="s">
        <v>8</v>
      </c>
      <c r="E4132" t="s">
        <v>19</v>
      </c>
      <c r="F4132" t="s">
        <v>10</v>
      </c>
      <c r="G4132">
        <v>0.91041666666666665</v>
      </c>
      <c r="H4132" s="1">
        <v>46098</v>
      </c>
      <c r="I4132">
        <v>3</v>
      </c>
      <c r="J4132">
        <v>3</v>
      </c>
      <c r="K4132">
        <v>2</v>
      </c>
      <c r="L4132">
        <v>6</v>
      </c>
      <c r="M4132" t="s">
        <v>5071</v>
      </c>
      <c r="N4132" t="s">
        <v>5071</v>
      </c>
      <c r="O4132">
        <v>1</v>
      </c>
      <c r="P4132">
        <v>0</v>
      </c>
    </row>
    <row r="4133" spans="1:16" x14ac:dyDescent="0.3">
      <c r="A4133" t="s">
        <v>3148</v>
      </c>
      <c r="B4133" s="1">
        <v>46098.945138888892</v>
      </c>
      <c r="C4133" t="s">
        <v>40</v>
      </c>
      <c r="D4133" t="s">
        <v>18</v>
      </c>
      <c r="E4133" t="s">
        <v>16</v>
      </c>
      <c r="F4133" t="s">
        <v>33</v>
      </c>
      <c r="G4133">
        <v>0.94513888888888886</v>
      </c>
      <c r="H4133" s="1">
        <v>46098</v>
      </c>
      <c r="I4133">
        <v>3</v>
      </c>
      <c r="J4133">
        <v>5</v>
      </c>
      <c r="K4133">
        <v>4</v>
      </c>
      <c r="L4133">
        <v>20</v>
      </c>
      <c r="M4133" t="s">
        <v>5075</v>
      </c>
      <c r="N4133" t="s">
        <v>5076</v>
      </c>
      <c r="O4133">
        <v>1</v>
      </c>
      <c r="P4133">
        <v>1</v>
      </c>
    </row>
    <row r="4134" spans="1:16" x14ac:dyDescent="0.3">
      <c r="A4134" t="s">
        <v>2652</v>
      </c>
      <c r="B4134" s="1">
        <v>46098.956250000003</v>
      </c>
      <c r="C4134" t="s">
        <v>35</v>
      </c>
      <c r="D4134" t="s">
        <v>22</v>
      </c>
      <c r="E4134" t="s">
        <v>31</v>
      </c>
      <c r="F4134" t="s">
        <v>20</v>
      </c>
      <c r="G4134">
        <v>0.95625000000000004</v>
      </c>
      <c r="H4134" s="1">
        <v>46098</v>
      </c>
      <c r="I4134">
        <v>3</v>
      </c>
      <c r="J4134">
        <v>1</v>
      </c>
      <c r="K4134">
        <v>2</v>
      </c>
      <c r="L4134">
        <v>2</v>
      </c>
      <c r="M4134" t="s">
        <v>5069</v>
      </c>
      <c r="N4134" t="s">
        <v>5069</v>
      </c>
      <c r="O4134">
        <v>1</v>
      </c>
      <c r="P4134">
        <v>0</v>
      </c>
    </row>
    <row r="4135" spans="1:16" x14ac:dyDescent="0.3">
      <c r="A4135" t="s">
        <v>643</v>
      </c>
      <c r="B4135" s="1">
        <v>46098.964583333334</v>
      </c>
      <c r="C4135" t="s">
        <v>7</v>
      </c>
      <c r="D4135" t="s">
        <v>8</v>
      </c>
      <c r="E4135" t="s">
        <v>9</v>
      </c>
      <c r="F4135" t="s">
        <v>20</v>
      </c>
      <c r="G4135">
        <v>0.96458333333333335</v>
      </c>
      <c r="H4135" s="1">
        <v>46098</v>
      </c>
      <c r="I4135">
        <v>3</v>
      </c>
      <c r="J4135">
        <v>3</v>
      </c>
      <c r="K4135">
        <v>2</v>
      </c>
      <c r="L4135">
        <v>6</v>
      </c>
      <c r="M4135" t="s">
        <v>5071</v>
      </c>
      <c r="N4135" t="s">
        <v>5071</v>
      </c>
      <c r="O4135">
        <v>1</v>
      </c>
      <c r="P4135">
        <v>0</v>
      </c>
    </row>
    <row r="4136" spans="1:16" x14ac:dyDescent="0.3">
      <c r="A4136" t="s">
        <v>3605</v>
      </c>
      <c r="B4136" s="1">
        <v>46099.002083333333</v>
      </c>
      <c r="C4136" t="s">
        <v>40</v>
      </c>
      <c r="D4136" t="s">
        <v>15</v>
      </c>
      <c r="E4136" t="s">
        <v>16</v>
      </c>
      <c r="F4136" t="s">
        <v>10</v>
      </c>
      <c r="G4136">
        <v>2.0833333333333333E-3</v>
      </c>
      <c r="H4136" s="1">
        <v>46099</v>
      </c>
      <c r="I4136">
        <v>3</v>
      </c>
      <c r="J4136">
        <v>5</v>
      </c>
      <c r="K4136">
        <v>2</v>
      </c>
      <c r="L4136">
        <v>10</v>
      </c>
      <c r="M4136" t="s">
        <v>5071</v>
      </c>
      <c r="N4136" t="s">
        <v>5071</v>
      </c>
      <c r="O4136">
        <v>1</v>
      </c>
      <c r="P4136">
        <v>0</v>
      </c>
    </row>
    <row r="4137" spans="1:16" x14ac:dyDescent="0.3">
      <c r="A4137" t="s">
        <v>2198</v>
      </c>
      <c r="B4137" s="1">
        <v>46099.019444444442</v>
      </c>
      <c r="C4137" t="s">
        <v>7</v>
      </c>
      <c r="D4137" t="s">
        <v>22</v>
      </c>
      <c r="E4137" t="s">
        <v>19</v>
      </c>
      <c r="F4137" t="s">
        <v>20</v>
      </c>
      <c r="G4137">
        <v>1.9444444444444445E-2</v>
      </c>
      <c r="H4137" s="1">
        <v>46099</v>
      </c>
      <c r="I4137">
        <v>3</v>
      </c>
      <c r="J4137">
        <v>3</v>
      </c>
      <c r="K4137">
        <v>2</v>
      </c>
      <c r="L4137">
        <v>6</v>
      </c>
      <c r="M4137" t="s">
        <v>5071</v>
      </c>
      <c r="N4137" t="s">
        <v>5071</v>
      </c>
      <c r="O4137">
        <v>1</v>
      </c>
      <c r="P4137">
        <v>0</v>
      </c>
    </row>
    <row r="4138" spans="1:16" x14ac:dyDescent="0.3">
      <c r="A4138" t="s">
        <v>617</v>
      </c>
      <c r="B4138" s="1">
        <v>46099.026388888888</v>
      </c>
      <c r="C4138" t="s">
        <v>47</v>
      </c>
      <c r="D4138" t="s">
        <v>8</v>
      </c>
      <c r="E4138" t="s">
        <v>9</v>
      </c>
      <c r="F4138" t="s">
        <v>13</v>
      </c>
      <c r="G4138">
        <v>2.6388888888888889E-2</v>
      </c>
      <c r="H4138" s="1">
        <v>46099</v>
      </c>
      <c r="I4138">
        <v>3</v>
      </c>
      <c r="J4138">
        <v>1</v>
      </c>
      <c r="K4138">
        <v>1</v>
      </c>
      <c r="L4138">
        <v>1</v>
      </c>
      <c r="M4138" t="s">
        <v>5069</v>
      </c>
      <c r="N4138" t="s">
        <v>5069</v>
      </c>
      <c r="O4138">
        <v>1</v>
      </c>
      <c r="P4138">
        <v>0</v>
      </c>
    </row>
    <row r="4139" spans="1:16" x14ac:dyDescent="0.3">
      <c r="A4139" t="s">
        <v>671</v>
      </c>
      <c r="B4139" s="1">
        <v>46099.053472222222</v>
      </c>
      <c r="C4139" t="s">
        <v>12</v>
      </c>
      <c r="D4139" t="s">
        <v>22</v>
      </c>
      <c r="E4139" t="s">
        <v>16</v>
      </c>
      <c r="F4139" t="s">
        <v>10</v>
      </c>
      <c r="G4139">
        <v>5.347222222222222E-2</v>
      </c>
      <c r="H4139" s="1">
        <v>46099</v>
      </c>
      <c r="I4139">
        <v>3</v>
      </c>
      <c r="J4139">
        <v>1</v>
      </c>
      <c r="K4139">
        <v>2</v>
      </c>
      <c r="L4139">
        <v>2</v>
      </c>
      <c r="M4139" t="s">
        <v>5069</v>
      </c>
      <c r="N4139" t="s">
        <v>5069</v>
      </c>
      <c r="O4139">
        <v>1</v>
      </c>
      <c r="P4139">
        <v>0</v>
      </c>
    </row>
    <row r="4140" spans="1:16" x14ac:dyDescent="0.3">
      <c r="A4140" t="s">
        <v>1410</v>
      </c>
      <c r="B4140" s="1">
        <v>46099.058333333334</v>
      </c>
      <c r="C4140" t="s">
        <v>7</v>
      </c>
      <c r="D4140" t="s">
        <v>8</v>
      </c>
      <c r="E4140" t="s">
        <v>19</v>
      </c>
      <c r="F4140" t="s">
        <v>10</v>
      </c>
      <c r="G4140">
        <v>5.8333333333333334E-2</v>
      </c>
      <c r="H4140" s="1">
        <v>46099</v>
      </c>
      <c r="I4140">
        <v>3</v>
      </c>
      <c r="J4140">
        <v>3</v>
      </c>
      <c r="K4140">
        <v>2</v>
      </c>
      <c r="L4140">
        <v>6</v>
      </c>
      <c r="M4140" t="s">
        <v>5071</v>
      </c>
      <c r="N4140" t="s">
        <v>5071</v>
      </c>
      <c r="O4140">
        <v>1</v>
      </c>
      <c r="P4140">
        <v>0</v>
      </c>
    </row>
    <row r="4141" spans="1:16" x14ac:dyDescent="0.3">
      <c r="A4141" t="s">
        <v>1402</v>
      </c>
      <c r="B4141" s="1">
        <v>46099.060416666667</v>
      </c>
      <c r="C4141" t="s">
        <v>47</v>
      </c>
      <c r="D4141" t="s">
        <v>15</v>
      </c>
      <c r="E4141" t="s">
        <v>19</v>
      </c>
      <c r="F4141" t="s">
        <v>13</v>
      </c>
      <c r="G4141">
        <v>6.0416666666666667E-2</v>
      </c>
      <c r="H4141" s="1">
        <v>46099</v>
      </c>
      <c r="I4141">
        <v>3</v>
      </c>
      <c r="J4141">
        <v>1</v>
      </c>
      <c r="K4141">
        <v>1</v>
      </c>
      <c r="L4141">
        <v>1</v>
      </c>
      <c r="M4141" t="s">
        <v>5069</v>
      </c>
      <c r="N4141" t="s">
        <v>5069</v>
      </c>
      <c r="O4141">
        <v>1</v>
      </c>
      <c r="P4141">
        <v>0</v>
      </c>
    </row>
    <row r="4142" spans="1:16" x14ac:dyDescent="0.3">
      <c r="A4142" t="s">
        <v>41</v>
      </c>
      <c r="B4142" s="1">
        <v>46099.0625</v>
      </c>
      <c r="C4142" t="s">
        <v>7</v>
      </c>
      <c r="D4142" t="s">
        <v>22</v>
      </c>
      <c r="E4142" t="s">
        <v>19</v>
      </c>
      <c r="F4142" t="s">
        <v>10</v>
      </c>
      <c r="G4142">
        <v>6.25E-2</v>
      </c>
      <c r="H4142" s="1">
        <v>46099</v>
      </c>
      <c r="I4142">
        <v>3</v>
      </c>
      <c r="J4142">
        <v>3</v>
      </c>
      <c r="K4142">
        <v>2</v>
      </c>
      <c r="L4142">
        <v>6</v>
      </c>
      <c r="M4142" t="s">
        <v>5071</v>
      </c>
      <c r="N4142" t="s">
        <v>5071</v>
      </c>
      <c r="O4142">
        <v>1</v>
      </c>
      <c r="P4142">
        <v>0</v>
      </c>
    </row>
    <row r="4143" spans="1:16" x14ac:dyDescent="0.3">
      <c r="A4143" t="s">
        <v>3469</v>
      </c>
      <c r="B4143" s="1">
        <v>46099.157638888886</v>
      </c>
      <c r="C4143" t="s">
        <v>40</v>
      </c>
      <c r="D4143" t="s">
        <v>8</v>
      </c>
      <c r="E4143" t="s">
        <v>16</v>
      </c>
      <c r="F4143" t="s">
        <v>20</v>
      </c>
      <c r="G4143">
        <v>0.15763888888888888</v>
      </c>
      <c r="H4143" s="1">
        <v>46099</v>
      </c>
      <c r="I4143">
        <v>3</v>
      </c>
      <c r="J4143">
        <v>5</v>
      </c>
      <c r="K4143">
        <v>2</v>
      </c>
      <c r="L4143">
        <v>10</v>
      </c>
      <c r="M4143" t="s">
        <v>5071</v>
      </c>
      <c r="N4143" t="s">
        <v>5071</v>
      </c>
      <c r="O4143">
        <v>1</v>
      </c>
      <c r="P4143">
        <v>0</v>
      </c>
    </row>
    <row r="4144" spans="1:16" x14ac:dyDescent="0.3">
      <c r="A4144" t="s">
        <v>476</v>
      </c>
      <c r="B4144" s="1">
        <v>46099.175000000003</v>
      </c>
      <c r="C4144" t="s">
        <v>7</v>
      </c>
      <c r="D4144" t="s">
        <v>18</v>
      </c>
      <c r="E4144" t="s">
        <v>16</v>
      </c>
      <c r="F4144" t="s">
        <v>20</v>
      </c>
      <c r="G4144">
        <v>0.17499999999999999</v>
      </c>
      <c r="H4144" s="1">
        <v>46099</v>
      </c>
      <c r="I4144">
        <v>3</v>
      </c>
      <c r="J4144">
        <v>3</v>
      </c>
      <c r="K4144">
        <v>2</v>
      </c>
      <c r="L4144">
        <v>6</v>
      </c>
      <c r="M4144" t="s">
        <v>5071</v>
      </c>
      <c r="N4144" t="s">
        <v>5071</v>
      </c>
      <c r="O4144">
        <v>1</v>
      </c>
      <c r="P4144">
        <v>0</v>
      </c>
    </row>
    <row r="4145" spans="1:16" x14ac:dyDescent="0.3">
      <c r="A4145" t="s">
        <v>4077</v>
      </c>
      <c r="B4145" s="1">
        <v>46099.193749999999</v>
      </c>
      <c r="C4145" t="s">
        <v>12</v>
      </c>
      <c r="D4145" t="s">
        <v>8</v>
      </c>
      <c r="E4145" t="s">
        <v>9</v>
      </c>
      <c r="F4145" t="s">
        <v>33</v>
      </c>
      <c r="G4145">
        <v>0.19375000000000001</v>
      </c>
      <c r="H4145" s="1">
        <v>46099</v>
      </c>
      <c r="I4145">
        <v>3</v>
      </c>
      <c r="J4145">
        <v>1</v>
      </c>
      <c r="K4145">
        <v>4</v>
      </c>
      <c r="L4145">
        <v>4</v>
      </c>
      <c r="M4145" t="s">
        <v>5069</v>
      </c>
      <c r="N4145" t="s">
        <v>5069</v>
      </c>
      <c r="O4145">
        <v>1</v>
      </c>
      <c r="P4145">
        <v>1</v>
      </c>
    </row>
    <row r="4146" spans="1:16" x14ac:dyDescent="0.3">
      <c r="A4146" t="s">
        <v>3294</v>
      </c>
      <c r="B4146" s="1">
        <v>46099.230555555558</v>
      </c>
      <c r="C4146" t="s">
        <v>7</v>
      </c>
      <c r="D4146" t="s">
        <v>18</v>
      </c>
      <c r="E4146" t="s">
        <v>19</v>
      </c>
      <c r="F4146" t="s">
        <v>20</v>
      </c>
      <c r="G4146">
        <v>0.23055555555555557</v>
      </c>
      <c r="H4146" s="1">
        <v>46099</v>
      </c>
      <c r="I4146">
        <v>3</v>
      </c>
      <c r="J4146">
        <v>3</v>
      </c>
      <c r="K4146">
        <v>2</v>
      </c>
      <c r="L4146">
        <v>6</v>
      </c>
      <c r="M4146" t="s">
        <v>5071</v>
      </c>
      <c r="N4146" t="s">
        <v>5071</v>
      </c>
      <c r="O4146">
        <v>1</v>
      </c>
      <c r="P4146">
        <v>0</v>
      </c>
    </row>
    <row r="4147" spans="1:16" x14ac:dyDescent="0.3">
      <c r="A4147" t="s">
        <v>3031</v>
      </c>
      <c r="B4147" s="1">
        <v>46099.241666666669</v>
      </c>
      <c r="C4147" t="s">
        <v>12</v>
      </c>
      <c r="D4147" t="s">
        <v>18</v>
      </c>
      <c r="E4147" t="s">
        <v>31</v>
      </c>
      <c r="F4147" t="s">
        <v>10</v>
      </c>
      <c r="G4147">
        <v>0.24166666666666667</v>
      </c>
      <c r="H4147" s="1">
        <v>46099</v>
      </c>
      <c r="I4147">
        <v>3</v>
      </c>
      <c r="J4147">
        <v>1</v>
      </c>
      <c r="K4147">
        <v>2</v>
      </c>
      <c r="L4147">
        <v>2</v>
      </c>
      <c r="M4147" t="s">
        <v>5069</v>
      </c>
      <c r="N4147" t="s">
        <v>5069</v>
      </c>
      <c r="O4147">
        <v>1</v>
      </c>
      <c r="P4147">
        <v>0</v>
      </c>
    </row>
    <row r="4148" spans="1:16" x14ac:dyDescent="0.3">
      <c r="A4148" t="s">
        <v>1480</v>
      </c>
      <c r="B4148" s="1">
        <v>46099.245138888888</v>
      </c>
      <c r="C4148" t="s">
        <v>7</v>
      </c>
      <c r="D4148" t="s">
        <v>18</v>
      </c>
      <c r="E4148" t="s">
        <v>19</v>
      </c>
      <c r="F4148" t="s">
        <v>10</v>
      </c>
      <c r="G4148">
        <v>0.24513888888888888</v>
      </c>
      <c r="H4148" s="1">
        <v>46099</v>
      </c>
      <c r="I4148">
        <v>3</v>
      </c>
      <c r="J4148">
        <v>3</v>
      </c>
      <c r="K4148">
        <v>2</v>
      </c>
      <c r="L4148">
        <v>6</v>
      </c>
      <c r="M4148" t="s">
        <v>5071</v>
      </c>
      <c r="N4148" t="s">
        <v>5071</v>
      </c>
      <c r="O4148">
        <v>1</v>
      </c>
      <c r="P4148">
        <v>0</v>
      </c>
    </row>
    <row r="4149" spans="1:16" x14ac:dyDescent="0.3">
      <c r="A4149" t="s">
        <v>2190</v>
      </c>
      <c r="B4149" s="1">
        <v>46099.247916666667</v>
      </c>
      <c r="C4149" t="s">
        <v>12</v>
      </c>
      <c r="D4149" t="s">
        <v>22</v>
      </c>
      <c r="E4149" t="s">
        <v>19</v>
      </c>
      <c r="F4149" t="s">
        <v>10</v>
      </c>
      <c r="G4149">
        <v>0.24791666666666667</v>
      </c>
      <c r="H4149" s="1">
        <v>46099</v>
      </c>
      <c r="I4149">
        <v>3</v>
      </c>
      <c r="J4149">
        <v>1</v>
      </c>
      <c r="K4149">
        <v>2</v>
      </c>
      <c r="L4149">
        <v>2</v>
      </c>
      <c r="M4149" t="s">
        <v>5069</v>
      </c>
      <c r="N4149" t="s">
        <v>5069</v>
      </c>
      <c r="O4149">
        <v>1</v>
      </c>
      <c r="P4149">
        <v>0</v>
      </c>
    </row>
    <row r="4150" spans="1:16" x14ac:dyDescent="0.3">
      <c r="A4150" t="s">
        <v>3630</v>
      </c>
      <c r="B4150" s="1">
        <v>46099.252083333333</v>
      </c>
      <c r="C4150" t="s">
        <v>7</v>
      </c>
      <c r="D4150" t="s">
        <v>8</v>
      </c>
      <c r="E4150" t="s">
        <v>19</v>
      </c>
      <c r="F4150" t="s">
        <v>20</v>
      </c>
      <c r="G4150">
        <v>0.25208333333333333</v>
      </c>
      <c r="H4150" s="1">
        <v>46099</v>
      </c>
      <c r="I4150">
        <v>3</v>
      </c>
      <c r="J4150">
        <v>3</v>
      </c>
      <c r="K4150">
        <v>2</v>
      </c>
      <c r="L4150">
        <v>6</v>
      </c>
      <c r="M4150" t="s">
        <v>5071</v>
      </c>
      <c r="N4150" t="s">
        <v>5071</v>
      </c>
      <c r="O4150">
        <v>1</v>
      </c>
      <c r="P4150">
        <v>0</v>
      </c>
    </row>
    <row r="4151" spans="1:16" x14ac:dyDescent="0.3">
      <c r="A4151" t="s">
        <v>3093</v>
      </c>
      <c r="B4151" s="1">
        <v>46099.261111111111</v>
      </c>
      <c r="C4151" t="s">
        <v>35</v>
      </c>
      <c r="D4151" t="s">
        <v>22</v>
      </c>
      <c r="E4151" t="s">
        <v>31</v>
      </c>
      <c r="F4151" t="s">
        <v>33</v>
      </c>
      <c r="G4151">
        <v>0.26111111111111113</v>
      </c>
      <c r="H4151" s="1">
        <v>46099</v>
      </c>
      <c r="I4151">
        <v>3</v>
      </c>
      <c r="J4151">
        <v>1</v>
      </c>
      <c r="K4151">
        <v>4</v>
      </c>
      <c r="L4151">
        <v>4</v>
      </c>
      <c r="M4151" t="s">
        <v>5069</v>
      </c>
      <c r="N4151" t="s">
        <v>5069</v>
      </c>
      <c r="O4151">
        <v>1</v>
      </c>
      <c r="P4151">
        <v>1</v>
      </c>
    </row>
    <row r="4152" spans="1:16" x14ac:dyDescent="0.3">
      <c r="A4152" t="s">
        <v>1547</v>
      </c>
      <c r="B4152" s="1">
        <v>46099.270138888889</v>
      </c>
      <c r="C4152" t="s">
        <v>26</v>
      </c>
      <c r="D4152" t="s">
        <v>15</v>
      </c>
      <c r="E4152" t="s">
        <v>19</v>
      </c>
      <c r="F4152" t="s">
        <v>20</v>
      </c>
      <c r="G4152">
        <v>0.27013888888888887</v>
      </c>
      <c r="H4152" s="1">
        <v>46099</v>
      </c>
      <c r="I4152">
        <v>3</v>
      </c>
      <c r="J4152">
        <v>3</v>
      </c>
      <c r="K4152">
        <v>2</v>
      </c>
      <c r="L4152">
        <v>6</v>
      </c>
      <c r="M4152" t="s">
        <v>5071</v>
      </c>
      <c r="N4152" t="s">
        <v>5071</v>
      </c>
      <c r="O4152">
        <v>1</v>
      </c>
      <c r="P4152">
        <v>0</v>
      </c>
    </row>
    <row r="4153" spans="1:16" x14ac:dyDescent="0.3">
      <c r="A4153" t="s">
        <v>544</v>
      </c>
      <c r="B4153" s="1">
        <v>46099.283333333333</v>
      </c>
      <c r="C4153" t="s">
        <v>35</v>
      </c>
      <c r="D4153" t="s">
        <v>15</v>
      </c>
      <c r="E4153" t="s">
        <v>16</v>
      </c>
      <c r="F4153" t="s">
        <v>53</v>
      </c>
      <c r="G4153">
        <v>0.28333333333333333</v>
      </c>
      <c r="H4153" s="1">
        <v>46099</v>
      </c>
      <c r="I4153">
        <v>3</v>
      </c>
      <c r="J4153">
        <v>1</v>
      </c>
      <c r="K4153">
        <v>5</v>
      </c>
      <c r="L4153">
        <v>5</v>
      </c>
      <c r="M4153" t="s">
        <v>5071</v>
      </c>
      <c r="N4153" t="s">
        <v>5071</v>
      </c>
      <c r="O4153">
        <v>1</v>
      </c>
      <c r="P4153">
        <v>1</v>
      </c>
    </row>
    <row r="4154" spans="1:16" x14ac:dyDescent="0.3">
      <c r="A4154" t="s">
        <v>2298</v>
      </c>
      <c r="B4154" s="1">
        <v>46099.288888888892</v>
      </c>
      <c r="C4154" t="s">
        <v>40</v>
      </c>
      <c r="D4154" t="s">
        <v>8</v>
      </c>
      <c r="E4154" t="s">
        <v>16</v>
      </c>
      <c r="F4154" t="s">
        <v>20</v>
      </c>
      <c r="G4154">
        <v>0.28888888888888886</v>
      </c>
      <c r="H4154" s="1">
        <v>46099</v>
      </c>
      <c r="I4154">
        <v>3</v>
      </c>
      <c r="J4154">
        <v>5</v>
      </c>
      <c r="K4154">
        <v>2</v>
      </c>
      <c r="L4154">
        <v>10</v>
      </c>
      <c r="M4154" t="s">
        <v>5071</v>
      </c>
      <c r="N4154" t="s">
        <v>5071</v>
      </c>
      <c r="O4154">
        <v>1</v>
      </c>
      <c r="P4154">
        <v>0</v>
      </c>
    </row>
    <row r="4155" spans="1:16" x14ac:dyDescent="0.3">
      <c r="A4155" t="s">
        <v>4202</v>
      </c>
      <c r="B4155" s="1">
        <v>46099.379861111112</v>
      </c>
      <c r="C4155" t="s">
        <v>47</v>
      </c>
      <c r="D4155" t="s">
        <v>8</v>
      </c>
      <c r="E4155" t="s">
        <v>9</v>
      </c>
      <c r="F4155" t="s">
        <v>10</v>
      </c>
      <c r="G4155">
        <v>0.37986111111111109</v>
      </c>
      <c r="H4155" s="1">
        <v>46099</v>
      </c>
      <c r="I4155">
        <v>3</v>
      </c>
      <c r="J4155">
        <v>1</v>
      </c>
      <c r="K4155">
        <v>2</v>
      </c>
      <c r="L4155">
        <v>2</v>
      </c>
      <c r="M4155" t="s">
        <v>5069</v>
      </c>
      <c r="N4155" t="s">
        <v>5069</v>
      </c>
      <c r="O4155">
        <v>1</v>
      </c>
      <c r="P4155">
        <v>0</v>
      </c>
    </row>
    <row r="4156" spans="1:16" x14ac:dyDescent="0.3">
      <c r="A4156" t="s">
        <v>4955</v>
      </c>
      <c r="B4156" s="1">
        <v>46099.4</v>
      </c>
      <c r="C4156" t="s">
        <v>47</v>
      </c>
      <c r="D4156" t="s">
        <v>15</v>
      </c>
      <c r="E4156" t="s">
        <v>16</v>
      </c>
      <c r="F4156" t="s">
        <v>10</v>
      </c>
      <c r="G4156">
        <v>0.4</v>
      </c>
      <c r="H4156" s="1">
        <v>46099</v>
      </c>
      <c r="I4156">
        <v>3</v>
      </c>
      <c r="J4156">
        <v>1</v>
      </c>
      <c r="K4156">
        <v>2</v>
      </c>
      <c r="L4156">
        <v>2</v>
      </c>
      <c r="M4156" t="s">
        <v>5069</v>
      </c>
      <c r="N4156" t="s">
        <v>5069</v>
      </c>
      <c r="O4156">
        <v>1</v>
      </c>
      <c r="P4156">
        <v>0</v>
      </c>
    </row>
    <row r="4157" spans="1:16" x14ac:dyDescent="0.3">
      <c r="A4157" t="s">
        <v>4440</v>
      </c>
      <c r="B4157" s="1">
        <v>46099.422222222223</v>
      </c>
      <c r="C4157" t="s">
        <v>40</v>
      </c>
      <c r="D4157" t="s">
        <v>8</v>
      </c>
      <c r="E4157" t="s">
        <v>16</v>
      </c>
      <c r="F4157" t="s">
        <v>20</v>
      </c>
      <c r="G4157">
        <v>0.42222222222222222</v>
      </c>
      <c r="H4157" s="1">
        <v>46099</v>
      </c>
      <c r="I4157">
        <v>3</v>
      </c>
      <c r="J4157">
        <v>5</v>
      </c>
      <c r="K4157">
        <v>2</v>
      </c>
      <c r="L4157">
        <v>10</v>
      </c>
      <c r="M4157" t="s">
        <v>5071</v>
      </c>
      <c r="N4157" t="s">
        <v>5071</v>
      </c>
      <c r="O4157">
        <v>1</v>
      </c>
      <c r="P4157">
        <v>0</v>
      </c>
    </row>
    <row r="4158" spans="1:16" x14ac:dyDescent="0.3">
      <c r="A4158" t="s">
        <v>2394</v>
      </c>
      <c r="B4158" s="1">
        <v>46099.425000000003</v>
      </c>
      <c r="C4158" t="s">
        <v>47</v>
      </c>
      <c r="D4158" t="s">
        <v>22</v>
      </c>
      <c r="E4158" t="s">
        <v>16</v>
      </c>
      <c r="F4158" t="s">
        <v>10</v>
      </c>
      <c r="G4158">
        <v>0.42499999999999999</v>
      </c>
      <c r="H4158" s="1">
        <v>46099</v>
      </c>
      <c r="I4158">
        <v>3</v>
      </c>
      <c r="J4158">
        <v>1</v>
      </c>
      <c r="K4158">
        <v>2</v>
      </c>
      <c r="L4158">
        <v>2</v>
      </c>
      <c r="M4158" t="s">
        <v>5069</v>
      </c>
      <c r="N4158" t="s">
        <v>5069</v>
      </c>
      <c r="O4158">
        <v>1</v>
      </c>
      <c r="P4158">
        <v>0</v>
      </c>
    </row>
    <row r="4159" spans="1:16" x14ac:dyDescent="0.3">
      <c r="A4159" t="s">
        <v>2402</v>
      </c>
      <c r="B4159" s="1">
        <v>46099.4375</v>
      </c>
      <c r="C4159" t="s">
        <v>7</v>
      </c>
      <c r="D4159" t="s">
        <v>15</v>
      </c>
      <c r="E4159" t="s">
        <v>19</v>
      </c>
      <c r="F4159" t="s">
        <v>13</v>
      </c>
      <c r="G4159">
        <v>0.4375</v>
      </c>
      <c r="H4159" s="1">
        <v>46099</v>
      </c>
      <c r="I4159">
        <v>3</v>
      </c>
      <c r="J4159">
        <v>3</v>
      </c>
      <c r="K4159">
        <v>1</v>
      </c>
      <c r="L4159">
        <v>3</v>
      </c>
      <c r="M4159" t="s">
        <v>5069</v>
      </c>
      <c r="N4159" t="s">
        <v>5069</v>
      </c>
      <c r="O4159">
        <v>1</v>
      </c>
      <c r="P4159">
        <v>0</v>
      </c>
    </row>
    <row r="4160" spans="1:16" x14ac:dyDescent="0.3">
      <c r="A4160" t="s">
        <v>4770</v>
      </c>
      <c r="B4160" s="1">
        <v>46099.468055555553</v>
      </c>
      <c r="C4160" t="s">
        <v>26</v>
      </c>
      <c r="D4160" t="s">
        <v>8</v>
      </c>
      <c r="E4160" t="s">
        <v>16</v>
      </c>
      <c r="F4160" t="s">
        <v>13</v>
      </c>
      <c r="G4160">
        <v>0.46805555555555556</v>
      </c>
      <c r="H4160" s="1">
        <v>46099</v>
      </c>
      <c r="I4160">
        <v>3</v>
      </c>
      <c r="J4160">
        <v>3</v>
      </c>
      <c r="K4160">
        <v>1</v>
      </c>
      <c r="L4160">
        <v>3</v>
      </c>
      <c r="M4160" t="s">
        <v>5069</v>
      </c>
      <c r="N4160" t="s">
        <v>5069</v>
      </c>
      <c r="O4160">
        <v>1</v>
      </c>
      <c r="P4160">
        <v>0</v>
      </c>
    </row>
    <row r="4161" spans="1:16" x14ac:dyDescent="0.3">
      <c r="A4161" t="s">
        <v>1840</v>
      </c>
      <c r="B4161" s="1">
        <v>46099.474305555559</v>
      </c>
      <c r="C4161" t="s">
        <v>7</v>
      </c>
      <c r="D4161" t="s">
        <v>8</v>
      </c>
      <c r="E4161" t="s">
        <v>9</v>
      </c>
      <c r="F4161" t="s">
        <v>20</v>
      </c>
      <c r="G4161">
        <v>0.47430555555555554</v>
      </c>
      <c r="H4161" s="1">
        <v>46099</v>
      </c>
      <c r="I4161">
        <v>3</v>
      </c>
      <c r="J4161">
        <v>3</v>
      </c>
      <c r="K4161">
        <v>2</v>
      </c>
      <c r="L4161">
        <v>6</v>
      </c>
      <c r="M4161" t="s">
        <v>5071</v>
      </c>
      <c r="N4161" t="s">
        <v>5071</v>
      </c>
      <c r="O4161">
        <v>1</v>
      </c>
      <c r="P4161">
        <v>0</v>
      </c>
    </row>
    <row r="4162" spans="1:16" x14ac:dyDescent="0.3">
      <c r="A4162" t="s">
        <v>1848</v>
      </c>
      <c r="B4162" s="1">
        <v>46099.509722222225</v>
      </c>
      <c r="C4162" t="s">
        <v>26</v>
      </c>
      <c r="D4162" t="s">
        <v>8</v>
      </c>
      <c r="E4162" t="s">
        <v>31</v>
      </c>
      <c r="F4162" t="s">
        <v>10</v>
      </c>
      <c r="G4162">
        <v>0.50972222222222219</v>
      </c>
      <c r="H4162" s="1">
        <v>46099</v>
      </c>
      <c r="I4162">
        <v>3</v>
      </c>
      <c r="J4162">
        <v>3</v>
      </c>
      <c r="K4162">
        <v>2</v>
      </c>
      <c r="L4162">
        <v>6</v>
      </c>
      <c r="M4162" t="s">
        <v>5071</v>
      </c>
      <c r="N4162" t="s">
        <v>5071</v>
      </c>
      <c r="O4162">
        <v>1</v>
      </c>
      <c r="P4162">
        <v>0</v>
      </c>
    </row>
    <row r="4163" spans="1:16" x14ac:dyDescent="0.3">
      <c r="A4163" t="s">
        <v>1376</v>
      </c>
      <c r="B4163" s="1">
        <v>46099.51458333333</v>
      </c>
      <c r="C4163" t="s">
        <v>7</v>
      </c>
      <c r="D4163" t="s">
        <v>15</v>
      </c>
      <c r="E4163" t="s">
        <v>19</v>
      </c>
      <c r="F4163" t="s">
        <v>10</v>
      </c>
      <c r="G4163">
        <v>0.51458333333333328</v>
      </c>
      <c r="H4163" s="1">
        <v>46099</v>
      </c>
      <c r="I4163">
        <v>3</v>
      </c>
      <c r="J4163">
        <v>3</v>
      </c>
      <c r="K4163">
        <v>2</v>
      </c>
      <c r="L4163">
        <v>6</v>
      </c>
      <c r="M4163" t="s">
        <v>5071</v>
      </c>
      <c r="N4163" t="s">
        <v>5071</v>
      </c>
      <c r="O4163">
        <v>1</v>
      </c>
      <c r="P4163">
        <v>0</v>
      </c>
    </row>
    <row r="4164" spans="1:16" x14ac:dyDescent="0.3">
      <c r="A4164" t="s">
        <v>589</v>
      </c>
      <c r="B4164" s="1">
        <v>46099.54791666667</v>
      </c>
      <c r="C4164" t="s">
        <v>7</v>
      </c>
      <c r="D4164" t="s">
        <v>22</v>
      </c>
      <c r="E4164" t="s">
        <v>19</v>
      </c>
      <c r="F4164" t="s">
        <v>10</v>
      </c>
      <c r="G4164">
        <v>0.54791666666666672</v>
      </c>
      <c r="H4164" s="1">
        <v>46099</v>
      </c>
      <c r="I4164">
        <v>3</v>
      </c>
      <c r="J4164">
        <v>3</v>
      </c>
      <c r="K4164">
        <v>2</v>
      </c>
      <c r="L4164">
        <v>6</v>
      </c>
      <c r="M4164" t="s">
        <v>5071</v>
      </c>
      <c r="N4164" t="s">
        <v>5071</v>
      </c>
      <c r="O4164">
        <v>1</v>
      </c>
      <c r="P4164">
        <v>0</v>
      </c>
    </row>
    <row r="4165" spans="1:16" x14ac:dyDescent="0.3">
      <c r="A4165" t="s">
        <v>3495</v>
      </c>
      <c r="B4165" s="1">
        <v>46099.590277777781</v>
      </c>
      <c r="C4165" t="s">
        <v>35</v>
      </c>
      <c r="D4165" t="s">
        <v>18</v>
      </c>
      <c r="E4165" t="s">
        <v>31</v>
      </c>
      <c r="F4165" t="s">
        <v>20</v>
      </c>
      <c r="G4165">
        <v>0.59027777777777779</v>
      </c>
      <c r="H4165" s="1">
        <v>46099</v>
      </c>
      <c r="I4165">
        <v>3</v>
      </c>
      <c r="J4165">
        <v>1</v>
      </c>
      <c r="K4165">
        <v>2</v>
      </c>
      <c r="L4165">
        <v>2</v>
      </c>
      <c r="M4165" t="s">
        <v>5069</v>
      </c>
      <c r="N4165" t="s">
        <v>5069</v>
      </c>
      <c r="O4165">
        <v>1</v>
      </c>
      <c r="P4165">
        <v>0</v>
      </c>
    </row>
    <row r="4166" spans="1:16" x14ac:dyDescent="0.3">
      <c r="A4166" t="s">
        <v>2414</v>
      </c>
      <c r="B4166" s="1">
        <v>46099.602083333331</v>
      </c>
      <c r="C4166" t="s">
        <v>7</v>
      </c>
      <c r="D4166" t="s">
        <v>22</v>
      </c>
      <c r="E4166" t="s">
        <v>19</v>
      </c>
      <c r="F4166" t="s">
        <v>10</v>
      </c>
      <c r="G4166">
        <v>0.6020833333333333</v>
      </c>
      <c r="H4166" s="1">
        <v>46099</v>
      </c>
      <c r="I4166">
        <v>3</v>
      </c>
      <c r="J4166">
        <v>3</v>
      </c>
      <c r="K4166">
        <v>2</v>
      </c>
      <c r="L4166">
        <v>6</v>
      </c>
      <c r="M4166" t="s">
        <v>5071</v>
      </c>
      <c r="N4166" t="s">
        <v>5071</v>
      </c>
      <c r="O4166">
        <v>1</v>
      </c>
      <c r="P4166">
        <v>0</v>
      </c>
    </row>
    <row r="4167" spans="1:16" x14ac:dyDescent="0.3">
      <c r="A4167" t="s">
        <v>1916</v>
      </c>
      <c r="B4167" s="1">
        <v>46099.602777777778</v>
      </c>
      <c r="C4167" t="s">
        <v>7</v>
      </c>
      <c r="D4167" t="s">
        <v>18</v>
      </c>
      <c r="E4167" t="s">
        <v>19</v>
      </c>
      <c r="F4167" t="s">
        <v>20</v>
      </c>
      <c r="G4167">
        <v>0.60277777777777775</v>
      </c>
      <c r="H4167" s="1">
        <v>46099</v>
      </c>
      <c r="I4167">
        <v>3</v>
      </c>
      <c r="J4167">
        <v>3</v>
      </c>
      <c r="K4167">
        <v>2</v>
      </c>
      <c r="L4167">
        <v>6</v>
      </c>
      <c r="M4167" t="s">
        <v>5071</v>
      </c>
      <c r="N4167" t="s">
        <v>5071</v>
      </c>
      <c r="O4167">
        <v>1</v>
      </c>
      <c r="P4167">
        <v>0</v>
      </c>
    </row>
    <row r="4168" spans="1:16" x14ac:dyDescent="0.3">
      <c r="A4168" t="s">
        <v>861</v>
      </c>
      <c r="B4168" s="1">
        <v>46099.612500000003</v>
      </c>
      <c r="C4168" t="s">
        <v>12</v>
      </c>
      <c r="D4168" t="s">
        <v>15</v>
      </c>
      <c r="E4168" t="s">
        <v>9</v>
      </c>
      <c r="F4168" t="s">
        <v>10</v>
      </c>
      <c r="G4168">
        <v>0.61250000000000004</v>
      </c>
      <c r="H4168" s="1">
        <v>46099</v>
      </c>
      <c r="I4168">
        <v>3</v>
      </c>
      <c r="J4168">
        <v>1</v>
      </c>
      <c r="K4168">
        <v>2</v>
      </c>
      <c r="L4168">
        <v>2</v>
      </c>
      <c r="M4168" t="s">
        <v>5069</v>
      </c>
      <c r="N4168" t="s">
        <v>5069</v>
      </c>
      <c r="O4168">
        <v>1</v>
      </c>
      <c r="P4168">
        <v>0</v>
      </c>
    </row>
    <row r="4169" spans="1:16" x14ac:dyDescent="0.3">
      <c r="A4169" t="s">
        <v>3568</v>
      </c>
      <c r="B4169" s="1">
        <v>46099.618750000001</v>
      </c>
      <c r="C4169" t="s">
        <v>47</v>
      </c>
      <c r="D4169" t="s">
        <v>22</v>
      </c>
      <c r="E4169" t="s">
        <v>9</v>
      </c>
      <c r="F4169" t="s">
        <v>13</v>
      </c>
      <c r="G4169">
        <v>0.61875000000000002</v>
      </c>
      <c r="H4169" s="1">
        <v>46099</v>
      </c>
      <c r="I4169">
        <v>3</v>
      </c>
      <c r="J4169">
        <v>1</v>
      </c>
      <c r="K4169">
        <v>1</v>
      </c>
      <c r="L4169">
        <v>1</v>
      </c>
      <c r="M4169" t="s">
        <v>5069</v>
      </c>
      <c r="N4169" t="s">
        <v>5069</v>
      </c>
      <c r="O4169">
        <v>1</v>
      </c>
      <c r="P4169">
        <v>0</v>
      </c>
    </row>
    <row r="4170" spans="1:16" x14ac:dyDescent="0.3">
      <c r="A4170" t="s">
        <v>4457</v>
      </c>
      <c r="B4170" s="1">
        <v>46099.657638888886</v>
      </c>
      <c r="C4170" t="s">
        <v>26</v>
      </c>
      <c r="D4170" t="s">
        <v>18</v>
      </c>
      <c r="E4170" t="s">
        <v>16</v>
      </c>
      <c r="F4170" t="s">
        <v>10</v>
      </c>
      <c r="G4170">
        <v>0.65763888888888888</v>
      </c>
      <c r="H4170" s="1">
        <v>46099</v>
      </c>
      <c r="I4170">
        <v>3</v>
      </c>
      <c r="J4170">
        <v>3</v>
      </c>
      <c r="K4170">
        <v>2</v>
      </c>
      <c r="L4170">
        <v>6</v>
      </c>
      <c r="M4170" t="s">
        <v>5071</v>
      </c>
      <c r="N4170" t="s">
        <v>5071</v>
      </c>
      <c r="O4170">
        <v>1</v>
      </c>
      <c r="P4170">
        <v>0</v>
      </c>
    </row>
    <row r="4171" spans="1:16" x14ac:dyDescent="0.3">
      <c r="A4171" t="s">
        <v>4990</v>
      </c>
      <c r="B4171" s="1">
        <v>46099.665277777778</v>
      </c>
      <c r="C4171" t="s">
        <v>7</v>
      </c>
      <c r="D4171" t="s">
        <v>18</v>
      </c>
      <c r="E4171" t="s">
        <v>19</v>
      </c>
      <c r="F4171" t="s">
        <v>20</v>
      </c>
      <c r="G4171">
        <v>0.66527777777777775</v>
      </c>
      <c r="H4171" s="1">
        <v>46099</v>
      </c>
      <c r="I4171">
        <v>3</v>
      </c>
      <c r="J4171">
        <v>3</v>
      </c>
      <c r="K4171">
        <v>2</v>
      </c>
      <c r="L4171">
        <v>6</v>
      </c>
      <c r="M4171" t="s">
        <v>5071</v>
      </c>
      <c r="N4171" t="s">
        <v>5071</v>
      </c>
      <c r="O4171">
        <v>1</v>
      </c>
      <c r="P4171">
        <v>0</v>
      </c>
    </row>
    <row r="4172" spans="1:16" x14ac:dyDescent="0.3">
      <c r="A4172" t="s">
        <v>2221</v>
      </c>
      <c r="B4172" s="1">
        <v>46099.675000000003</v>
      </c>
      <c r="C4172" t="s">
        <v>12</v>
      </c>
      <c r="D4172" t="s">
        <v>18</v>
      </c>
      <c r="E4172" t="s">
        <v>16</v>
      </c>
      <c r="F4172" t="s">
        <v>13</v>
      </c>
      <c r="G4172">
        <v>0.67500000000000004</v>
      </c>
      <c r="H4172" s="1">
        <v>46099</v>
      </c>
      <c r="I4172">
        <v>3</v>
      </c>
      <c r="J4172">
        <v>1</v>
      </c>
      <c r="K4172">
        <v>1</v>
      </c>
      <c r="L4172">
        <v>1</v>
      </c>
      <c r="M4172" t="s">
        <v>5069</v>
      </c>
      <c r="N4172" t="s">
        <v>5069</v>
      </c>
      <c r="O4172">
        <v>1</v>
      </c>
      <c r="P4172">
        <v>0</v>
      </c>
    </row>
    <row r="4173" spans="1:16" x14ac:dyDescent="0.3">
      <c r="A4173" t="s">
        <v>715</v>
      </c>
      <c r="B4173" s="1">
        <v>46099.718055555553</v>
      </c>
      <c r="C4173" t="s">
        <v>26</v>
      </c>
      <c r="D4173" t="s">
        <v>18</v>
      </c>
      <c r="E4173" t="s">
        <v>31</v>
      </c>
      <c r="F4173" t="s">
        <v>20</v>
      </c>
      <c r="G4173">
        <v>0.71805555555555556</v>
      </c>
      <c r="H4173" s="1">
        <v>46099</v>
      </c>
      <c r="I4173">
        <v>3</v>
      </c>
      <c r="J4173">
        <v>3</v>
      </c>
      <c r="K4173">
        <v>2</v>
      </c>
      <c r="L4173">
        <v>6</v>
      </c>
      <c r="M4173" t="s">
        <v>5071</v>
      </c>
      <c r="N4173" t="s">
        <v>5071</v>
      </c>
      <c r="O4173">
        <v>1</v>
      </c>
      <c r="P4173">
        <v>0</v>
      </c>
    </row>
    <row r="4174" spans="1:16" x14ac:dyDescent="0.3">
      <c r="A4174" t="s">
        <v>2365</v>
      </c>
      <c r="B4174" s="1">
        <v>46099.741666666669</v>
      </c>
      <c r="C4174" t="s">
        <v>12</v>
      </c>
      <c r="D4174" t="s">
        <v>15</v>
      </c>
      <c r="E4174" t="s">
        <v>31</v>
      </c>
      <c r="F4174" t="s">
        <v>13</v>
      </c>
      <c r="G4174">
        <v>0.7416666666666667</v>
      </c>
      <c r="H4174" s="1">
        <v>46099</v>
      </c>
      <c r="I4174">
        <v>3</v>
      </c>
      <c r="J4174">
        <v>1</v>
      </c>
      <c r="K4174">
        <v>1</v>
      </c>
      <c r="L4174">
        <v>1</v>
      </c>
      <c r="M4174" t="s">
        <v>5069</v>
      </c>
      <c r="N4174" t="s">
        <v>5069</v>
      </c>
      <c r="O4174">
        <v>1</v>
      </c>
      <c r="P4174">
        <v>0</v>
      </c>
    </row>
    <row r="4175" spans="1:16" x14ac:dyDescent="0.3">
      <c r="A4175" t="s">
        <v>4043</v>
      </c>
      <c r="B4175" s="1">
        <v>46099.755555555559</v>
      </c>
      <c r="C4175" t="s">
        <v>12</v>
      </c>
      <c r="D4175" t="s">
        <v>15</v>
      </c>
      <c r="E4175" t="s">
        <v>9</v>
      </c>
      <c r="F4175" t="s">
        <v>13</v>
      </c>
      <c r="G4175">
        <v>0.75555555555555554</v>
      </c>
      <c r="H4175" s="1">
        <v>46099</v>
      </c>
      <c r="I4175">
        <v>3</v>
      </c>
      <c r="J4175">
        <v>1</v>
      </c>
      <c r="K4175">
        <v>1</v>
      </c>
      <c r="L4175">
        <v>1</v>
      </c>
      <c r="M4175" t="s">
        <v>5069</v>
      </c>
      <c r="N4175" t="s">
        <v>5069</v>
      </c>
      <c r="O4175">
        <v>1</v>
      </c>
      <c r="P4175">
        <v>0</v>
      </c>
    </row>
    <row r="4176" spans="1:16" x14ac:dyDescent="0.3">
      <c r="A4176" t="s">
        <v>2092</v>
      </c>
      <c r="B4176" s="1">
        <v>46099.763194444444</v>
      </c>
      <c r="C4176" t="s">
        <v>40</v>
      </c>
      <c r="D4176" t="s">
        <v>22</v>
      </c>
      <c r="E4176" t="s">
        <v>16</v>
      </c>
      <c r="F4176" t="s">
        <v>10</v>
      </c>
      <c r="G4176">
        <v>0.7631944444444444</v>
      </c>
      <c r="H4176" s="1">
        <v>46099</v>
      </c>
      <c r="I4176">
        <v>3</v>
      </c>
      <c r="J4176">
        <v>5</v>
      </c>
      <c r="K4176">
        <v>2</v>
      </c>
      <c r="L4176">
        <v>10</v>
      </c>
      <c r="M4176" t="s">
        <v>5071</v>
      </c>
      <c r="N4176" t="s">
        <v>5071</v>
      </c>
      <c r="O4176">
        <v>1</v>
      </c>
      <c r="P4176">
        <v>0</v>
      </c>
    </row>
    <row r="4177" spans="1:16" x14ac:dyDescent="0.3">
      <c r="A4177" t="s">
        <v>4966</v>
      </c>
      <c r="B4177" s="1">
        <v>46099.763888888891</v>
      </c>
      <c r="C4177" t="s">
        <v>35</v>
      </c>
      <c r="D4177" t="s">
        <v>18</v>
      </c>
      <c r="E4177" t="s">
        <v>9</v>
      </c>
      <c r="F4177" t="s">
        <v>20</v>
      </c>
      <c r="G4177">
        <v>0.76388888888888884</v>
      </c>
      <c r="H4177" s="1">
        <v>46099</v>
      </c>
      <c r="I4177">
        <v>3</v>
      </c>
      <c r="J4177">
        <v>1</v>
      </c>
      <c r="K4177">
        <v>2</v>
      </c>
      <c r="L4177">
        <v>2</v>
      </c>
      <c r="M4177" t="s">
        <v>5069</v>
      </c>
      <c r="N4177" t="s">
        <v>5069</v>
      </c>
      <c r="O4177">
        <v>1</v>
      </c>
      <c r="P4177">
        <v>0</v>
      </c>
    </row>
    <row r="4178" spans="1:16" x14ac:dyDescent="0.3">
      <c r="A4178" t="s">
        <v>4973</v>
      </c>
      <c r="B4178" s="1">
        <v>46099.771527777775</v>
      </c>
      <c r="C4178" t="s">
        <v>12</v>
      </c>
      <c r="D4178" t="s">
        <v>18</v>
      </c>
      <c r="E4178" t="s">
        <v>16</v>
      </c>
      <c r="F4178" t="s">
        <v>13</v>
      </c>
      <c r="G4178">
        <v>0.77152777777777781</v>
      </c>
      <c r="H4178" s="1">
        <v>46099</v>
      </c>
      <c r="I4178">
        <v>3</v>
      </c>
      <c r="J4178">
        <v>1</v>
      </c>
      <c r="K4178">
        <v>1</v>
      </c>
      <c r="L4178">
        <v>1</v>
      </c>
      <c r="M4178" t="s">
        <v>5069</v>
      </c>
      <c r="N4178" t="s">
        <v>5069</v>
      </c>
      <c r="O4178">
        <v>1</v>
      </c>
      <c r="P4178">
        <v>0</v>
      </c>
    </row>
    <row r="4179" spans="1:16" x14ac:dyDescent="0.3">
      <c r="A4179" t="s">
        <v>3251</v>
      </c>
      <c r="B4179" s="1">
        <v>46099.782638888886</v>
      </c>
      <c r="C4179" t="s">
        <v>7</v>
      </c>
      <c r="D4179" t="s">
        <v>15</v>
      </c>
      <c r="E4179" t="s">
        <v>19</v>
      </c>
      <c r="F4179" t="s">
        <v>53</v>
      </c>
      <c r="G4179">
        <v>0.78263888888888888</v>
      </c>
      <c r="H4179" s="1">
        <v>46099</v>
      </c>
      <c r="I4179">
        <v>3</v>
      </c>
      <c r="J4179">
        <v>3</v>
      </c>
      <c r="K4179">
        <v>5</v>
      </c>
      <c r="L4179">
        <v>15</v>
      </c>
      <c r="M4179" t="s">
        <v>5073</v>
      </c>
      <c r="N4179" t="s">
        <v>5073</v>
      </c>
      <c r="O4179">
        <v>1</v>
      </c>
      <c r="P4179">
        <v>1</v>
      </c>
    </row>
    <row r="4180" spans="1:16" x14ac:dyDescent="0.3">
      <c r="A4180" t="s">
        <v>4365</v>
      </c>
      <c r="B4180" s="1">
        <v>46099.806250000001</v>
      </c>
      <c r="C4180" t="s">
        <v>26</v>
      </c>
      <c r="D4180" t="s">
        <v>22</v>
      </c>
      <c r="E4180" t="s">
        <v>9</v>
      </c>
      <c r="F4180" t="s">
        <v>20</v>
      </c>
      <c r="G4180">
        <v>0.80625000000000002</v>
      </c>
      <c r="H4180" s="1">
        <v>46099</v>
      </c>
      <c r="I4180">
        <v>3</v>
      </c>
      <c r="J4180">
        <v>3</v>
      </c>
      <c r="K4180">
        <v>2</v>
      </c>
      <c r="L4180">
        <v>6</v>
      </c>
      <c r="M4180" t="s">
        <v>5071</v>
      </c>
      <c r="N4180" t="s">
        <v>5071</v>
      </c>
      <c r="O4180">
        <v>1</v>
      </c>
      <c r="P4180">
        <v>0</v>
      </c>
    </row>
    <row r="4181" spans="1:16" x14ac:dyDescent="0.3">
      <c r="A4181" t="s">
        <v>1182</v>
      </c>
      <c r="B4181" s="1">
        <v>46099.80972222222</v>
      </c>
      <c r="C4181" t="s">
        <v>7</v>
      </c>
      <c r="D4181" t="s">
        <v>18</v>
      </c>
      <c r="E4181" t="s">
        <v>19</v>
      </c>
      <c r="F4181" t="s">
        <v>20</v>
      </c>
      <c r="G4181">
        <v>0.80972222222222223</v>
      </c>
      <c r="H4181" s="1">
        <v>46099</v>
      </c>
      <c r="I4181">
        <v>3</v>
      </c>
      <c r="J4181">
        <v>3</v>
      </c>
      <c r="K4181">
        <v>2</v>
      </c>
      <c r="L4181">
        <v>6</v>
      </c>
      <c r="M4181" t="s">
        <v>5071</v>
      </c>
      <c r="N4181" t="s">
        <v>5071</v>
      </c>
      <c r="O4181">
        <v>1</v>
      </c>
      <c r="P4181">
        <v>0</v>
      </c>
    </row>
    <row r="4182" spans="1:16" x14ac:dyDescent="0.3">
      <c r="A4182" t="s">
        <v>577</v>
      </c>
      <c r="B4182" s="1">
        <v>46099.834722222222</v>
      </c>
      <c r="C4182" t="s">
        <v>12</v>
      </c>
      <c r="D4182" t="s">
        <v>22</v>
      </c>
      <c r="E4182" t="s">
        <v>19</v>
      </c>
      <c r="F4182" t="s">
        <v>33</v>
      </c>
      <c r="G4182">
        <v>0.83472222222222225</v>
      </c>
      <c r="H4182" s="1">
        <v>46099</v>
      </c>
      <c r="I4182">
        <v>3</v>
      </c>
      <c r="J4182">
        <v>1</v>
      </c>
      <c r="K4182">
        <v>4</v>
      </c>
      <c r="L4182">
        <v>4</v>
      </c>
      <c r="M4182" t="s">
        <v>5069</v>
      </c>
      <c r="N4182" t="s">
        <v>5069</v>
      </c>
      <c r="O4182">
        <v>1</v>
      </c>
      <c r="P4182">
        <v>1</v>
      </c>
    </row>
    <row r="4183" spans="1:16" x14ac:dyDescent="0.3">
      <c r="A4183" t="s">
        <v>4407</v>
      </c>
      <c r="B4183" s="1">
        <v>46099.859027777777</v>
      </c>
      <c r="C4183" t="s">
        <v>40</v>
      </c>
      <c r="D4183" t="s">
        <v>8</v>
      </c>
      <c r="E4183" t="s">
        <v>16</v>
      </c>
      <c r="F4183" t="s">
        <v>53</v>
      </c>
      <c r="G4183">
        <v>0.85902777777777772</v>
      </c>
      <c r="H4183" s="1">
        <v>46099</v>
      </c>
      <c r="I4183">
        <v>3</v>
      </c>
      <c r="J4183">
        <v>5</v>
      </c>
      <c r="K4183">
        <v>5</v>
      </c>
      <c r="L4183">
        <v>25</v>
      </c>
      <c r="M4183" t="s">
        <v>5075</v>
      </c>
      <c r="N4183" t="s">
        <v>5076</v>
      </c>
      <c r="O4183">
        <v>1</v>
      </c>
      <c r="P4183">
        <v>1</v>
      </c>
    </row>
    <row r="4184" spans="1:16" x14ac:dyDescent="0.3">
      <c r="A4184" t="s">
        <v>1541</v>
      </c>
      <c r="B4184" s="1">
        <v>46099.87222222222</v>
      </c>
      <c r="C4184" t="s">
        <v>12</v>
      </c>
      <c r="D4184" t="s">
        <v>8</v>
      </c>
      <c r="E4184" t="s">
        <v>31</v>
      </c>
      <c r="F4184" t="s">
        <v>13</v>
      </c>
      <c r="G4184">
        <v>0.87222222222222223</v>
      </c>
      <c r="H4184" s="1">
        <v>46099</v>
      </c>
      <c r="I4184">
        <v>3</v>
      </c>
      <c r="J4184">
        <v>1</v>
      </c>
      <c r="K4184">
        <v>1</v>
      </c>
      <c r="L4184">
        <v>1</v>
      </c>
      <c r="M4184" t="s">
        <v>5069</v>
      </c>
      <c r="N4184" t="s">
        <v>5069</v>
      </c>
      <c r="O4184">
        <v>1</v>
      </c>
      <c r="P4184">
        <v>0</v>
      </c>
    </row>
    <row r="4185" spans="1:16" x14ac:dyDescent="0.3">
      <c r="A4185" t="s">
        <v>4190</v>
      </c>
      <c r="B4185" s="1">
        <v>46099.878472222219</v>
      </c>
      <c r="C4185" t="s">
        <v>12</v>
      </c>
      <c r="D4185" t="s">
        <v>22</v>
      </c>
      <c r="E4185" t="s">
        <v>9</v>
      </c>
      <c r="F4185" t="s">
        <v>13</v>
      </c>
      <c r="G4185">
        <v>0.87847222222222221</v>
      </c>
      <c r="H4185" s="1">
        <v>46099</v>
      </c>
      <c r="I4185">
        <v>3</v>
      </c>
      <c r="J4185">
        <v>1</v>
      </c>
      <c r="K4185">
        <v>1</v>
      </c>
      <c r="L4185">
        <v>1</v>
      </c>
      <c r="M4185" t="s">
        <v>5069</v>
      </c>
      <c r="N4185" t="s">
        <v>5069</v>
      </c>
      <c r="O4185">
        <v>1</v>
      </c>
      <c r="P4185">
        <v>0</v>
      </c>
    </row>
    <row r="4186" spans="1:16" x14ac:dyDescent="0.3">
      <c r="A4186" t="s">
        <v>241</v>
      </c>
      <c r="B4186" s="1">
        <v>46099.90902777778</v>
      </c>
      <c r="C4186" t="s">
        <v>12</v>
      </c>
      <c r="D4186" t="s">
        <v>18</v>
      </c>
      <c r="E4186" t="s">
        <v>9</v>
      </c>
      <c r="F4186" t="s">
        <v>13</v>
      </c>
      <c r="G4186">
        <v>0.90902777777777777</v>
      </c>
      <c r="H4186" s="1">
        <v>46099</v>
      </c>
      <c r="I4186">
        <v>3</v>
      </c>
      <c r="J4186">
        <v>1</v>
      </c>
      <c r="K4186">
        <v>1</v>
      </c>
      <c r="L4186">
        <v>1</v>
      </c>
      <c r="M4186" t="s">
        <v>5069</v>
      </c>
      <c r="N4186" t="s">
        <v>5069</v>
      </c>
      <c r="O4186">
        <v>1</v>
      </c>
      <c r="P4186">
        <v>0</v>
      </c>
    </row>
    <row r="4187" spans="1:16" x14ac:dyDescent="0.3">
      <c r="A4187" t="s">
        <v>4599</v>
      </c>
      <c r="B4187" s="1">
        <v>46099.917361111111</v>
      </c>
      <c r="C4187" t="s">
        <v>40</v>
      </c>
      <c r="D4187" t="s">
        <v>22</v>
      </c>
      <c r="E4187" t="s">
        <v>16</v>
      </c>
      <c r="F4187" t="s">
        <v>13</v>
      </c>
      <c r="G4187">
        <v>0.91736111111111107</v>
      </c>
      <c r="H4187" s="1">
        <v>46099</v>
      </c>
      <c r="I4187">
        <v>3</v>
      </c>
      <c r="J4187">
        <v>5</v>
      </c>
      <c r="K4187">
        <v>1</v>
      </c>
      <c r="L4187">
        <v>5</v>
      </c>
      <c r="M4187" t="s">
        <v>5071</v>
      </c>
      <c r="N4187" t="s">
        <v>5071</v>
      </c>
      <c r="O4187">
        <v>1</v>
      </c>
      <c r="P4187">
        <v>0</v>
      </c>
    </row>
    <row r="4188" spans="1:16" x14ac:dyDescent="0.3">
      <c r="A4188" t="s">
        <v>1498</v>
      </c>
      <c r="B4188" s="1">
        <v>46099.964583333334</v>
      </c>
      <c r="C4188" t="s">
        <v>7</v>
      </c>
      <c r="D4188" t="s">
        <v>18</v>
      </c>
      <c r="E4188" t="s">
        <v>19</v>
      </c>
      <c r="F4188" t="s">
        <v>20</v>
      </c>
      <c r="G4188">
        <v>0.96458333333333335</v>
      </c>
      <c r="H4188" s="1">
        <v>46099</v>
      </c>
      <c r="I4188">
        <v>3</v>
      </c>
      <c r="J4188">
        <v>3</v>
      </c>
      <c r="K4188">
        <v>2</v>
      </c>
      <c r="L4188">
        <v>6</v>
      </c>
      <c r="M4188" t="s">
        <v>5071</v>
      </c>
      <c r="N4188" t="s">
        <v>5071</v>
      </c>
      <c r="O4188">
        <v>1</v>
      </c>
      <c r="P4188">
        <v>0</v>
      </c>
    </row>
    <row r="4189" spans="1:16" x14ac:dyDescent="0.3">
      <c r="A4189" t="s">
        <v>1564</v>
      </c>
      <c r="B4189" s="1">
        <v>46099.97152777778</v>
      </c>
      <c r="C4189" t="s">
        <v>26</v>
      </c>
      <c r="D4189" t="s">
        <v>22</v>
      </c>
      <c r="E4189" t="s">
        <v>9</v>
      </c>
      <c r="F4189" t="s">
        <v>20</v>
      </c>
      <c r="G4189">
        <v>0.97152777777777777</v>
      </c>
      <c r="H4189" s="1">
        <v>46099</v>
      </c>
      <c r="I4189">
        <v>3</v>
      </c>
      <c r="J4189">
        <v>3</v>
      </c>
      <c r="K4189">
        <v>2</v>
      </c>
      <c r="L4189">
        <v>6</v>
      </c>
      <c r="M4189" t="s">
        <v>5071</v>
      </c>
      <c r="N4189" t="s">
        <v>5071</v>
      </c>
      <c r="O4189">
        <v>1</v>
      </c>
      <c r="P4189">
        <v>0</v>
      </c>
    </row>
    <row r="4190" spans="1:16" x14ac:dyDescent="0.3">
      <c r="A4190" t="s">
        <v>726</v>
      </c>
      <c r="B4190" s="1">
        <v>46100.015277777777</v>
      </c>
      <c r="C4190" t="s">
        <v>26</v>
      </c>
      <c r="D4190" t="s">
        <v>15</v>
      </c>
      <c r="E4190" t="s">
        <v>9</v>
      </c>
      <c r="F4190" t="s">
        <v>20</v>
      </c>
      <c r="G4190">
        <v>1.5277777777777777E-2</v>
      </c>
      <c r="H4190" s="1">
        <v>46100</v>
      </c>
      <c r="I4190">
        <v>3</v>
      </c>
      <c r="J4190">
        <v>3</v>
      </c>
      <c r="K4190">
        <v>2</v>
      </c>
      <c r="L4190">
        <v>6</v>
      </c>
      <c r="M4190" t="s">
        <v>5071</v>
      </c>
      <c r="N4190" t="s">
        <v>5071</v>
      </c>
      <c r="O4190">
        <v>1</v>
      </c>
      <c r="P4190">
        <v>0</v>
      </c>
    </row>
    <row r="4191" spans="1:16" x14ac:dyDescent="0.3">
      <c r="A4191" t="s">
        <v>1860</v>
      </c>
      <c r="B4191" s="1">
        <v>46100.070138888892</v>
      </c>
      <c r="C4191" t="s">
        <v>7</v>
      </c>
      <c r="D4191" t="s">
        <v>18</v>
      </c>
      <c r="E4191" t="s">
        <v>19</v>
      </c>
      <c r="F4191" t="s">
        <v>20</v>
      </c>
      <c r="G4191">
        <v>7.013888888888889E-2</v>
      </c>
      <c r="H4191" s="1">
        <v>46100</v>
      </c>
      <c r="I4191">
        <v>3</v>
      </c>
      <c r="J4191">
        <v>3</v>
      </c>
      <c r="K4191">
        <v>2</v>
      </c>
      <c r="L4191">
        <v>6</v>
      </c>
      <c r="M4191" t="s">
        <v>5071</v>
      </c>
      <c r="N4191" t="s">
        <v>5071</v>
      </c>
      <c r="O4191">
        <v>1</v>
      </c>
      <c r="P4191">
        <v>0</v>
      </c>
    </row>
    <row r="4192" spans="1:16" x14ac:dyDescent="0.3">
      <c r="A4192" t="s">
        <v>4357</v>
      </c>
      <c r="B4192" s="1">
        <v>46100.127083333333</v>
      </c>
      <c r="C4192" t="s">
        <v>35</v>
      </c>
      <c r="D4192" t="s">
        <v>15</v>
      </c>
      <c r="E4192" t="s">
        <v>9</v>
      </c>
      <c r="F4192" t="s">
        <v>10</v>
      </c>
      <c r="G4192">
        <v>0.12708333333333333</v>
      </c>
      <c r="H4192" s="1">
        <v>46100</v>
      </c>
      <c r="I4192">
        <v>3</v>
      </c>
      <c r="J4192">
        <v>1</v>
      </c>
      <c r="K4192">
        <v>2</v>
      </c>
      <c r="L4192">
        <v>2</v>
      </c>
      <c r="M4192" t="s">
        <v>5069</v>
      </c>
      <c r="N4192" t="s">
        <v>5069</v>
      </c>
      <c r="O4192">
        <v>1</v>
      </c>
      <c r="P4192">
        <v>0</v>
      </c>
    </row>
    <row r="4193" spans="1:16" x14ac:dyDescent="0.3">
      <c r="A4193" t="s">
        <v>3465</v>
      </c>
      <c r="B4193" s="1">
        <v>46100.132638888892</v>
      </c>
      <c r="C4193" t="s">
        <v>47</v>
      </c>
      <c r="D4193" t="s">
        <v>8</v>
      </c>
      <c r="E4193" t="s">
        <v>19</v>
      </c>
      <c r="F4193" t="s">
        <v>33</v>
      </c>
      <c r="G4193">
        <v>0.13263888888888889</v>
      </c>
      <c r="H4193" s="1">
        <v>46100</v>
      </c>
      <c r="I4193">
        <v>3</v>
      </c>
      <c r="J4193">
        <v>1</v>
      </c>
      <c r="K4193">
        <v>4</v>
      </c>
      <c r="L4193">
        <v>4</v>
      </c>
      <c r="M4193" t="s">
        <v>5069</v>
      </c>
      <c r="N4193" t="s">
        <v>5069</v>
      </c>
      <c r="O4193">
        <v>1</v>
      </c>
      <c r="P4193">
        <v>1</v>
      </c>
    </row>
    <row r="4194" spans="1:16" x14ac:dyDescent="0.3">
      <c r="A4194" t="s">
        <v>4707</v>
      </c>
      <c r="B4194" s="1">
        <v>46100.165277777778</v>
      </c>
      <c r="C4194" t="s">
        <v>7</v>
      </c>
      <c r="D4194" t="s">
        <v>18</v>
      </c>
      <c r="E4194" t="s">
        <v>16</v>
      </c>
      <c r="F4194" t="s">
        <v>20</v>
      </c>
      <c r="G4194">
        <v>0.16527777777777777</v>
      </c>
      <c r="H4194" s="1">
        <v>46100</v>
      </c>
      <c r="I4194">
        <v>3</v>
      </c>
      <c r="J4194">
        <v>3</v>
      </c>
      <c r="K4194">
        <v>2</v>
      </c>
      <c r="L4194">
        <v>6</v>
      </c>
      <c r="M4194" t="s">
        <v>5071</v>
      </c>
      <c r="N4194" t="s">
        <v>5071</v>
      </c>
      <c r="O4194">
        <v>1</v>
      </c>
      <c r="P4194">
        <v>0</v>
      </c>
    </row>
    <row r="4195" spans="1:16" x14ac:dyDescent="0.3">
      <c r="A4195" t="s">
        <v>1748</v>
      </c>
      <c r="B4195" s="1">
        <v>46100.169444444444</v>
      </c>
      <c r="C4195" t="s">
        <v>7</v>
      </c>
      <c r="D4195" t="s">
        <v>22</v>
      </c>
      <c r="E4195" t="s">
        <v>19</v>
      </c>
      <c r="F4195" t="s">
        <v>10</v>
      </c>
      <c r="G4195">
        <v>0.16944444444444445</v>
      </c>
      <c r="H4195" s="1">
        <v>46100</v>
      </c>
      <c r="I4195">
        <v>3</v>
      </c>
      <c r="J4195">
        <v>3</v>
      </c>
      <c r="K4195">
        <v>2</v>
      </c>
      <c r="L4195">
        <v>6</v>
      </c>
      <c r="M4195" t="s">
        <v>5071</v>
      </c>
      <c r="N4195" t="s">
        <v>5071</v>
      </c>
      <c r="O4195">
        <v>1</v>
      </c>
      <c r="P4195">
        <v>0</v>
      </c>
    </row>
    <row r="4196" spans="1:16" x14ac:dyDescent="0.3">
      <c r="A4196" t="s">
        <v>2296</v>
      </c>
      <c r="B4196" s="1">
        <v>46100.22152777778</v>
      </c>
      <c r="C4196" t="s">
        <v>26</v>
      </c>
      <c r="D4196" t="s">
        <v>15</v>
      </c>
      <c r="E4196" t="s">
        <v>19</v>
      </c>
      <c r="F4196" t="s">
        <v>10</v>
      </c>
      <c r="G4196">
        <v>0.22152777777777777</v>
      </c>
      <c r="H4196" s="1">
        <v>46100</v>
      </c>
      <c r="I4196">
        <v>3</v>
      </c>
      <c r="J4196">
        <v>3</v>
      </c>
      <c r="K4196">
        <v>2</v>
      </c>
      <c r="L4196">
        <v>6</v>
      </c>
      <c r="M4196" t="s">
        <v>5071</v>
      </c>
      <c r="N4196" t="s">
        <v>5071</v>
      </c>
      <c r="O4196">
        <v>1</v>
      </c>
      <c r="P4196">
        <v>0</v>
      </c>
    </row>
    <row r="4197" spans="1:16" x14ac:dyDescent="0.3">
      <c r="A4197" t="s">
        <v>787</v>
      </c>
      <c r="B4197" s="1">
        <v>46100.229861111111</v>
      </c>
      <c r="C4197" t="s">
        <v>7</v>
      </c>
      <c r="D4197" t="s">
        <v>18</v>
      </c>
      <c r="E4197" t="s">
        <v>19</v>
      </c>
      <c r="F4197" t="s">
        <v>20</v>
      </c>
      <c r="G4197">
        <v>0.2298611111111111</v>
      </c>
      <c r="H4197" s="1">
        <v>46100</v>
      </c>
      <c r="I4197">
        <v>3</v>
      </c>
      <c r="J4197">
        <v>3</v>
      </c>
      <c r="K4197">
        <v>2</v>
      </c>
      <c r="L4197">
        <v>6</v>
      </c>
      <c r="M4197" t="s">
        <v>5071</v>
      </c>
      <c r="N4197" t="s">
        <v>5071</v>
      </c>
      <c r="O4197">
        <v>1</v>
      </c>
      <c r="P4197">
        <v>0</v>
      </c>
    </row>
    <row r="4198" spans="1:16" x14ac:dyDescent="0.3">
      <c r="A4198" t="s">
        <v>4508</v>
      </c>
      <c r="B4198" s="1">
        <v>46100.259027777778</v>
      </c>
      <c r="C4198" t="s">
        <v>7</v>
      </c>
      <c r="D4198" t="s">
        <v>22</v>
      </c>
      <c r="E4198" t="s">
        <v>19</v>
      </c>
      <c r="F4198" t="s">
        <v>10</v>
      </c>
      <c r="G4198">
        <v>0.2590277777777778</v>
      </c>
      <c r="H4198" s="1">
        <v>46100</v>
      </c>
      <c r="I4198">
        <v>3</v>
      </c>
      <c r="J4198">
        <v>3</v>
      </c>
      <c r="K4198">
        <v>2</v>
      </c>
      <c r="L4198">
        <v>6</v>
      </c>
      <c r="M4198" t="s">
        <v>5071</v>
      </c>
      <c r="N4198" t="s">
        <v>5071</v>
      </c>
      <c r="O4198">
        <v>1</v>
      </c>
      <c r="P4198">
        <v>0</v>
      </c>
    </row>
    <row r="4199" spans="1:16" x14ac:dyDescent="0.3">
      <c r="A4199" t="s">
        <v>1320</v>
      </c>
      <c r="B4199" s="1">
        <v>46100.265972222223</v>
      </c>
      <c r="C4199" t="s">
        <v>7</v>
      </c>
      <c r="D4199" t="s">
        <v>8</v>
      </c>
      <c r="E4199" t="s">
        <v>19</v>
      </c>
      <c r="F4199" t="s">
        <v>13</v>
      </c>
      <c r="G4199">
        <v>0.26597222222222222</v>
      </c>
      <c r="H4199" s="1">
        <v>46100</v>
      </c>
      <c r="I4199">
        <v>3</v>
      </c>
      <c r="J4199">
        <v>3</v>
      </c>
      <c r="K4199">
        <v>1</v>
      </c>
      <c r="L4199">
        <v>3</v>
      </c>
      <c r="M4199" t="s">
        <v>5069</v>
      </c>
      <c r="N4199" t="s">
        <v>5069</v>
      </c>
      <c r="O4199">
        <v>1</v>
      </c>
      <c r="P4199">
        <v>0</v>
      </c>
    </row>
    <row r="4200" spans="1:16" x14ac:dyDescent="0.3">
      <c r="A4200" t="s">
        <v>4742</v>
      </c>
      <c r="B4200" s="1">
        <v>46100.272222222222</v>
      </c>
      <c r="C4200" t="s">
        <v>7</v>
      </c>
      <c r="D4200" t="s">
        <v>18</v>
      </c>
      <c r="E4200" t="s">
        <v>19</v>
      </c>
      <c r="F4200" t="s">
        <v>20</v>
      </c>
      <c r="G4200">
        <v>0.2722222222222222</v>
      </c>
      <c r="H4200" s="1">
        <v>46100</v>
      </c>
      <c r="I4200">
        <v>3</v>
      </c>
      <c r="J4200">
        <v>3</v>
      </c>
      <c r="K4200">
        <v>2</v>
      </c>
      <c r="L4200">
        <v>6</v>
      </c>
      <c r="M4200" t="s">
        <v>5071</v>
      </c>
      <c r="N4200" t="s">
        <v>5071</v>
      </c>
      <c r="O4200">
        <v>1</v>
      </c>
      <c r="P4200">
        <v>0</v>
      </c>
    </row>
    <row r="4201" spans="1:16" x14ac:dyDescent="0.3">
      <c r="A4201" t="s">
        <v>3722</v>
      </c>
      <c r="B4201" s="1">
        <v>46100.285416666666</v>
      </c>
      <c r="C4201" t="s">
        <v>7</v>
      </c>
      <c r="D4201" t="s">
        <v>22</v>
      </c>
      <c r="E4201" t="s">
        <v>19</v>
      </c>
      <c r="F4201" t="s">
        <v>53</v>
      </c>
      <c r="G4201">
        <v>0.28541666666666665</v>
      </c>
      <c r="H4201" s="1">
        <v>46100</v>
      </c>
      <c r="I4201">
        <v>3</v>
      </c>
      <c r="J4201">
        <v>3</v>
      </c>
      <c r="K4201">
        <v>5</v>
      </c>
      <c r="L4201">
        <v>15</v>
      </c>
      <c r="M4201" t="s">
        <v>5073</v>
      </c>
      <c r="N4201" t="s">
        <v>5073</v>
      </c>
      <c r="O4201">
        <v>1</v>
      </c>
      <c r="P4201">
        <v>1</v>
      </c>
    </row>
    <row r="4202" spans="1:16" x14ac:dyDescent="0.3">
      <c r="A4202" t="s">
        <v>529</v>
      </c>
      <c r="B4202" s="1">
        <v>46100.290972222225</v>
      </c>
      <c r="C4202" t="s">
        <v>7</v>
      </c>
      <c r="D4202" t="s">
        <v>22</v>
      </c>
      <c r="E4202" t="s">
        <v>19</v>
      </c>
      <c r="F4202" t="s">
        <v>13</v>
      </c>
      <c r="G4202">
        <v>0.29097222222222224</v>
      </c>
      <c r="H4202" s="1">
        <v>46100</v>
      </c>
      <c r="I4202">
        <v>3</v>
      </c>
      <c r="J4202">
        <v>3</v>
      </c>
      <c r="K4202">
        <v>1</v>
      </c>
      <c r="L4202">
        <v>3</v>
      </c>
      <c r="M4202" t="s">
        <v>5069</v>
      </c>
      <c r="N4202" t="s">
        <v>5069</v>
      </c>
      <c r="O4202">
        <v>1</v>
      </c>
      <c r="P4202">
        <v>0</v>
      </c>
    </row>
    <row r="4203" spans="1:16" x14ac:dyDescent="0.3">
      <c r="A4203" t="s">
        <v>2977</v>
      </c>
      <c r="B4203" s="1">
        <v>46100.292361111111</v>
      </c>
      <c r="C4203" t="s">
        <v>12</v>
      </c>
      <c r="D4203" t="s">
        <v>8</v>
      </c>
      <c r="E4203" t="s">
        <v>16</v>
      </c>
      <c r="F4203" t="s">
        <v>33</v>
      </c>
      <c r="G4203">
        <v>0.29236111111111113</v>
      </c>
      <c r="H4203" s="1">
        <v>46100</v>
      </c>
      <c r="I4203">
        <v>3</v>
      </c>
      <c r="J4203">
        <v>1</v>
      </c>
      <c r="K4203">
        <v>4</v>
      </c>
      <c r="L4203">
        <v>4</v>
      </c>
      <c r="M4203" t="s">
        <v>5069</v>
      </c>
      <c r="N4203" t="s">
        <v>5069</v>
      </c>
      <c r="O4203">
        <v>1</v>
      </c>
      <c r="P4203">
        <v>1</v>
      </c>
    </row>
    <row r="4204" spans="1:16" x14ac:dyDescent="0.3">
      <c r="A4204" t="s">
        <v>599</v>
      </c>
      <c r="B4204" s="1">
        <v>46100.314583333333</v>
      </c>
      <c r="C4204" t="s">
        <v>47</v>
      </c>
      <c r="D4204" t="s">
        <v>22</v>
      </c>
      <c r="E4204" t="s">
        <v>9</v>
      </c>
      <c r="F4204" t="s">
        <v>13</v>
      </c>
      <c r="G4204">
        <v>0.31458333333333333</v>
      </c>
      <c r="H4204" s="1">
        <v>46100</v>
      </c>
      <c r="I4204">
        <v>3</v>
      </c>
      <c r="J4204">
        <v>1</v>
      </c>
      <c r="K4204">
        <v>1</v>
      </c>
      <c r="L4204">
        <v>1</v>
      </c>
      <c r="M4204" t="s">
        <v>5069</v>
      </c>
      <c r="N4204" t="s">
        <v>5069</v>
      </c>
      <c r="O4204">
        <v>1</v>
      </c>
      <c r="P4204">
        <v>0</v>
      </c>
    </row>
    <row r="4205" spans="1:16" x14ac:dyDescent="0.3">
      <c r="A4205" t="s">
        <v>1491</v>
      </c>
      <c r="B4205" s="1">
        <v>46100.322222222225</v>
      </c>
      <c r="C4205" t="s">
        <v>12</v>
      </c>
      <c r="D4205" t="s">
        <v>22</v>
      </c>
      <c r="E4205" t="s">
        <v>16</v>
      </c>
      <c r="F4205" t="s">
        <v>33</v>
      </c>
      <c r="G4205">
        <v>0.32222222222222224</v>
      </c>
      <c r="H4205" s="1">
        <v>46100</v>
      </c>
      <c r="I4205">
        <v>3</v>
      </c>
      <c r="J4205">
        <v>1</v>
      </c>
      <c r="K4205">
        <v>4</v>
      </c>
      <c r="L4205">
        <v>4</v>
      </c>
      <c r="M4205" t="s">
        <v>5069</v>
      </c>
      <c r="N4205" t="s">
        <v>5069</v>
      </c>
      <c r="O4205">
        <v>1</v>
      </c>
      <c r="P4205">
        <v>1</v>
      </c>
    </row>
    <row r="4206" spans="1:16" x14ac:dyDescent="0.3">
      <c r="A4206" t="s">
        <v>157</v>
      </c>
      <c r="B4206" s="1">
        <v>46100.324999999997</v>
      </c>
      <c r="C4206" t="s">
        <v>35</v>
      </c>
      <c r="D4206" t="s">
        <v>22</v>
      </c>
      <c r="E4206" t="s">
        <v>9</v>
      </c>
      <c r="F4206" t="s">
        <v>10</v>
      </c>
      <c r="G4206">
        <v>0.32500000000000001</v>
      </c>
      <c r="H4206" s="1">
        <v>46100</v>
      </c>
      <c r="I4206">
        <v>3</v>
      </c>
      <c r="J4206">
        <v>1</v>
      </c>
      <c r="K4206">
        <v>2</v>
      </c>
      <c r="L4206">
        <v>2</v>
      </c>
      <c r="M4206" t="s">
        <v>5069</v>
      </c>
      <c r="N4206" t="s">
        <v>5069</v>
      </c>
      <c r="O4206">
        <v>1</v>
      </c>
      <c r="P4206">
        <v>0</v>
      </c>
    </row>
    <row r="4207" spans="1:16" x14ac:dyDescent="0.3">
      <c r="A4207" t="s">
        <v>866</v>
      </c>
      <c r="B4207" s="1">
        <v>46100.347916666666</v>
      </c>
      <c r="C4207" t="s">
        <v>7</v>
      </c>
      <c r="D4207" t="s">
        <v>15</v>
      </c>
      <c r="E4207" t="s">
        <v>19</v>
      </c>
      <c r="F4207" t="s">
        <v>10</v>
      </c>
      <c r="G4207">
        <v>0.34791666666666665</v>
      </c>
      <c r="H4207" s="1">
        <v>46100</v>
      </c>
      <c r="I4207">
        <v>3</v>
      </c>
      <c r="J4207">
        <v>3</v>
      </c>
      <c r="K4207">
        <v>2</v>
      </c>
      <c r="L4207">
        <v>6</v>
      </c>
      <c r="M4207" t="s">
        <v>5071</v>
      </c>
      <c r="N4207" t="s">
        <v>5071</v>
      </c>
      <c r="O4207">
        <v>1</v>
      </c>
      <c r="P4207">
        <v>0</v>
      </c>
    </row>
    <row r="4208" spans="1:16" x14ac:dyDescent="0.3">
      <c r="A4208" t="s">
        <v>765</v>
      </c>
      <c r="B4208" s="1">
        <v>46100.361805555556</v>
      </c>
      <c r="C4208" t="s">
        <v>7</v>
      </c>
      <c r="D4208" t="s">
        <v>18</v>
      </c>
      <c r="E4208" t="s">
        <v>19</v>
      </c>
      <c r="F4208" t="s">
        <v>10</v>
      </c>
      <c r="G4208">
        <v>0.36180555555555555</v>
      </c>
      <c r="H4208" s="1">
        <v>46100</v>
      </c>
      <c r="I4208">
        <v>3</v>
      </c>
      <c r="J4208">
        <v>3</v>
      </c>
      <c r="K4208">
        <v>2</v>
      </c>
      <c r="L4208">
        <v>6</v>
      </c>
      <c r="M4208" t="s">
        <v>5071</v>
      </c>
      <c r="N4208" t="s">
        <v>5071</v>
      </c>
      <c r="O4208">
        <v>1</v>
      </c>
      <c r="P4208">
        <v>0</v>
      </c>
    </row>
    <row r="4209" spans="1:16" x14ac:dyDescent="0.3">
      <c r="A4209" t="s">
        <v>3374</v>
      </c>
      <c r="B4209" s="1">
        <v>46100.362500000003</v>
      </c>
      <c r="C4209" t="s">
        <v>7</v>
      </c>
      <c r="D4209" t="s">
        <v>8</v>
      </c>
      <c r="E4209" t="s">
        <v>16</v>
      </c>
      <c r="F4209" t="s">
        <v>10</v>
      </c>
      <c r="G4209">
        <v>0.36249999999999999</v>
      </c>
      <c r="H4209" s="1">
        <v>46100</v>
      </c>
      <c r="I4209">
        <v>3</v>
      </c>
      <c r="J4209">
        <v>3</v>
      </c>
      <c r="K4209">
        <v>2</v>
      </c>
      <c r="L4209">
        <v>6</v>
      </c>
      <c r="M4209" t="s">
        <v>5071</v>
      </c>
      <c r="N4209" t="s">
        <v>5071</v>
      </c>
      <c r="O4209">
        <v>1</v>
      </c>
      <c r="P4209">
        <v>0</v>
      </c>
    </row>
    <row r="4210" spans="1:16" x14ac:dyDescent="0.3">
      <c r="A4210" t="s">
        <v>4395</v>
      </c>
      <c r="B4210" s="1">
        <v>46100.382638888892</v>
      </c>
      <c r="C4210" t="s">
        <v>7</v>
      </c>
      <c r="D4210" t="s">
        <v>18</v>
      </c>
      <c r="E4210" t="s">
        <v>19</v>
      </c>
      <c r="F4210" t="s">
        <v>10</v>
      </c>
      <c r="G4210">
        <v>0.38263888888888886</v>
      </c>
      <c r="H4210" s="1">
        <v>46100</v>
      </c>
      <c r="I4210">
        <v>3</v>
      </c>
      <c r="J4210">
        <v>3</v>
      </c>
      <c r="K4210">
        <v>2</v>
      </c>
      <c r="L4210">
        <v>6</v>
      </c>
      <c r="M4210" t="s">
        <v>5071</v>
      </c>
      <c r="N4210" t="s">
        <v>5071</v>
      </c>
      <c r="O4210">
        <v>1</v>
      </c>
      <c r="P4210">
        <v>0</v>
      </c>
    </row>
    <row r="4211" spans="1:16" x14ac:dyDescent="0.3">
      <c r="A4211" t="s">
        <v>3596</v>
      </c>
      <c r="B4211" s="1">
        <v>46100.384722222225</v>
      </c>
      <c r="C4211" t="s">
        <v>47</v>
      </c>
      <c r="D4211" t="s">
        <v>15</v>
      </c>
      <c r="E4211" t="s">
        <v>19</v>
      </c>
      <c r="F4211" t="s">
        <v>10</v>
      </c>
      <c r="G4211">
        <v>0.38472222222222224</v>
      </c>
      <c r="H4211" s="1">
        <v>46100</v>
      </c>
      <c r="I4211">
        <v>3</v>
      </c>
      <c r="J4211">
        <v>1</v>
      </c>
      <c r="K4211">
        <v>2</v>
      </c>
      <c r="L4211">
        <v>2</v>
      </c>
      <c r="M4211" t="s">
        <v>5069</v>
      </c>
      <c r="N4211" t="s">
        <v>5069</v>
      </c>
      <c r="O4211">
        <v>1</v>
      </c>
      <c r="P4211">
        <v>0</v>
      </c>
    </row>
    <row r="4212" spans="1:16" x14ac:dyDescent="0.3">
      <c r="A4212" t="s">
        <v>2327</v>
      </c>
      <c r="B4212" s="1">
        <v>46100.402777777781</v>
      </c>
      <c r="C4212" t="s">
        <v>7</v>
      </c>
      <c r="D4212" t="s">
        <v>18</v>
      </c>
      <c r="E4212" t="s">
        <v>19</v>
      </c>
      <c r="F4212" t="s">
        <v>20</v>
      </c>
      <c r="G4212">
        <v>0.40277777777777779</v>
      </c>
      <c r="H4212" s="1">
        <v>46100</v>
      </c>
      <c r="I4212">
        <v>3</v>
      </c>
      <c r="J4212">
        <v>3</v>
      </c>
      <c r="K4212">
        <v>2</v>
      </c>
      <c r="L4212">
        <v>6</v>
      </c>
      <c r="M4212" t="s">
        <v>5071</v>
      </c>
      <c r="N4212" t="s">
        <v>5071</v>
      </c>
      <c r="O4212">
        <v>1</v>
      </c>
      <c r="P4212">
        <v>0</v>
      </c>
    </row>
    <row r="4213" spans="1:16" x14ac:dyDescent="0.3">
      <c r="A4213" t="s">
        <v>1123</v>
      </c>
      <c r="B4213" s="1">
        <v>46100.40902777778</v>
      </c>
      <c r="C4213" t="s">
        <v>40</v>
      </c>
      <c r="D4213" t="s">
        <v>8</v>
      </c>
      <c r="E4213" t="s">
        <v>16</v>
      </c>
      <c r="F4213" t="s">
        <v>20</v>
      </c>
      <c r="G4213">
        <v>0.40902777777777777</v>
      </c>
      <c r="H4213" s="1">
        <v>46100</v>
      </c>
      <c r="I4213">
        <v>3</v>
      </c>
      <c r="J4213">
        <v>5</v>
      </c>
      <c r="K4213">
        <v>2</v>
      </c>
      <c r="L4213">
        <v>10</v>
      </c>
      <c r="M4213" t="s">
        <v>5071</v>
      </c>
      <c r="N4213" t="s">
        <v>5071</v>
      </c>
      <c r="O4213">
        <v>1</v>
      </c>
      <c r="P4213">
        <v>0</v>
      </c>
    </row>
    <row r="4214" spans="1:16" x14ac:dyDescent="0.3">
      <c r="A4214" t="s">
        <v>1006</v>
      </c>
      <c r="B4214" s="1">
        <v>46100.430555555555</v>
      </c>
      <c r="C4214" t="s">
        <v>40</v>
      </c>
      <c r="D4214" t="s">
        <v>18</v>
      </c>
      <c r="E4214" t="s">
        <v>16</v>
      </c>
      <c r="F4214" t="s">
        <v>10</v>
      </c>
      <c r="G4214">
        <v>0.43055555555555558</v>
      </c>
      <c r="H4214" s="1">
        <v>46100</v>
      </c>
      <c r="I4214">
        <v>3</v>
      </c>
      <c r="J4214">
        <v>5</v>
      </c>
      <c r="K4214">
        <v>2</v>
      </c>
      <c r="L4214">
        <v>10</v>
      </c>
      <c r="M4214" t="s">
        <v>5071</v>
      </c>
      <c r="N4214" t="s">
        <v>5071</v>
      </c>
      <c r="O4214">
        <v>1</v>
      </c>
      <c r="P4214">
        <v>0</v>
      </c>
    </row>
    <row r="4215" spans="1:16" x14ac:dyDescent="0.3">
      <c r="A4215" t="s">
        <v>2216</v>
      </c>
      <c r="B4215" s="1">
        <v>46100.4375</v>
      </c>
      <c r="C4215" t="s">
        <v>12</v>
      </c>
      <c r="D4215" t="s">
        <v>15</v>
      </c>
      <c r="E4215" t="s">
        <v>31</v>
      </c>
      <c r="F4215" t="s">
        <v>10</v>
      </c>
      <c r="G4215">
        <v>0.4375</v>
      </c>
      <c r="H4215" s="1">
        <v>46100</v>
      </c>
      <c r="I4215">
        <v>3</v>
      </c>
      <c r="J4215">
        <v>1</v>
      </c>
      <c r="K4215">
        <v>2</v>
      </c>
      <c r="L4215">
        <v>2</v>
      </c>
      <c r="M4215" t="s">
        <v>5069</v>
      </c>
      <c r="N4215" t="s">
        <v>5069</v>
      </c>
      <c r="O4215">
        <v>1</v>
      </c>
      <c r="P4215">
        <v>0</v>
      </c>
    </row>
    <row r="4216" spans="1:16" x14ac:dyDescent="0.3">
      <c r="A4216" t="s">
        <v>1592</v>
      </c>
      <c r="B4216" s="1">
        <v>46100.440972222219</v>
      </c>
      <c r="C4216" t="s">
        <v>35</v>
      </c>
      <c r="D4216" t="s">
        <v>8</v>
      </c>
      <c r="E4216" t="s">
        <v>19</v>
      </c>
      <c r="F4216" t="s">
        <v>53</v>
      </c>
      <c r="G4216">
        <v>0.44097222222222221</v>
      </c>
      <c r="H4216" s="1">
        <v>46100</v>
      </c>
      <c r="I4216">
        <v>3</v>
      </c>
      <c r="J4216">
        <v>1</v>
      </c>
      <c r="K4216">
        <v>5</v>
      </c>
      <c r="L4216">
        <v>5</v>
      </c>
      <c r="M4216" t="s">
        <v>5071</v>
      </c>
      <c r="N4216" t="s">
        <v>5071</v>
      </c>
      <c r="O4216">
        <v>1</v>
      </c>
      <c r="P4216">
        <v>1</v>
      </c>
    </row>
    <row r="4217" spans="1:16" x14ac:dyDescent="0.3">
      <c r="A4217" t="s">
        <v>3906</v>
      </c>
      <c r="B4217" s="1">
        <v>46100.45</v>
      </c>
      <c r="C4217" t="s">
        <v>40</v>
      </c>
      <c r="D4217" t="s">
        <v>18</v>
      </c>
      <c r="E4217" t="s">
        <v>16</v>
      </c>
      <c r="F4217" t="s">
        <v>10</v>
      </c>
      <c r="G4217">
        <v>0.45</v>
      </c>
      <c r="H4217" s="1">
        <v>46100</v>
      </c>
      <c r="I4217">
        <v>3</v>
      </c>
      <c r="J4217">
        <v>5</v>
      </c>
      <c r="K4217">
        <v>2</v>
      </c>
      <c r="L4217">
        <v>10</v>
      </c>
      <c r="M4217" t="s">
        <v>5071</v>
      </c>
      <c r="N4217" t="s">
        <v>5071</v>
      </c>
      <c r="O4217">
        <v>1</v>
      </c>
      <c r="P4217">
        <v>0</v>
      </c>
    </row>
    <row r="4218" spans="1:16" x14ac:dyDescent="0.3">
      <c r="A4218" t="s">
        <v>252</v>
      </c>
      <c r="B4218" s="1">
        <v>46100.459027777775</v>
      </c>
      <c r="C4218" t="s">
        <v>7</v>
      </c>
      <c r="D4218" t="s">
        <v>18</v>
      </c>
      <c r="E4218" t="s">
        <v>19</v>
      </c>
      <c r="F4218" t="s">
        <v>20</v>
      </c>
      <c r="G4218">
        <v>0.45902777777777776</v>
      </c>
      <c r="H4218" s="1">
        <v>46100</v>
      </c>
      <c r="I4218">
        <v>3</v>
      </c>
      <c r="J4218">
        <v>3</v>
      </c>
      <c r="K4218">
        <v>2</v>
      </c>
      <c r="L4218">
        <v>6</v>
      </c>
      <c r="M4218" t="s">
        <v>5071</v>
      </c>
      <c r="N4218" t="s">
        <v>5071</v>
      </c>
      <c r="O4218">
        <v>1</v>
      </c>
      <c r="P4218">
        <v>0</v>
      </c>
    </row>
    <row r="4219" spans="1:16" x14ac:dyDescent="0.3">
      <c r="A4219" t="s">
        <v>1762</v>
      </c>
      <c r="B4219" s="1">
        <v>46100.459722222222</v>
      </c>
      <c r="C4219" t="s">
        <v>7</v>
      </c>
      <c r="D4219" t="s">
        <v>15</v>
      </c>
      <c r="E4219" t="s">
        <v>19</v>
      </c>
      <c r="F4219" t="s">
        <v>10</v>
      </c>
      <c r="G4219">
        <v>0.4597222222222222</v>
      </c>
      <c r="H4219" s="1">
        <v>46100</v>
      </c>
      <c r="I4219">
        <v>3</v>
      </c>
      <c r="J4219">
        <v>3</v>
      </c>
      <c r="K4219">
        <v>2</v>
      </c>
      <c r="L4219">
        <v>6</v>
      </c>
      <c r="M4219" t="s">
        <v>5071</v>
      </c>
      <c r="N4219" t="s">
        <v>5071</v>
      </c>
      <c r="O4219">
        <v>1</v>
      </c>
      <c r="P4219">
        <v>0</v>
      </c>
    </row>
    <row r="4220" spans="1:16" x14ac:dyDescent="0.3">
      <c r="A4220" t="s">
        <v>4469</v>
      </c>
      <c r="B4220" s="1">
        <v>46100.46875</v>
      </c>
      <c r="C4220" t="s">
        <v>7</v>
      </c>
      <c r="D4220" t="s">
        <v>15</v>
      </c>
      <c r="E4220" t="s">
        <v>9</v>
      </c>
      <c r="F4220" t="s">
        <v>10</v>
      </c>
      <c r="G4220">
        <v>0.46875</v>
      </c>
      <c r="H4220" s="1">
        <v>46100</v>
      </c>
      <c r="I4220">
        <v>3</v>
      </c>
      <c r="J4220">
        <v>3</v>
      </c>
      <c r="K4220">
        <v>2</v>
      </c>
      <c r="L4220">
        <v>6</v>
      </c>
      <c r="M4220" t="s">
        <v>5071</v>
      </c>
      <c r="N4220" t="s">
        <v>5071</v>
      </c>
      <c r="O4220">
        <v>1</v>
      </c>
      <c r="P4220">
        <v>0</v>
      </c>
    </row>
    <row r="4221" spans="1:16" x14ac:dyDescent="0.3">
      <c r="A4221" t="s">
        <v>3177</v>
      </c>
      <c r="B4221" s="1">
        <v>46100.470138888886</v>
      </c>
      <c r="C4221" t="s">
        <v>35</v>
      </c>
      <c r="D4221" t="s">
        <v>15</v>
      </c>
      <c r="E4221" t="s">
        <v>19</v>
      </c>
      <c r="F4221" t="s">
        <v>20</v>
      </c>
      <c r="G4221">
        <v>0.47013888888888888</v>
      </c>
      <c r="H4221" s="1">
        <v>46100</v>
      </c>
      <c r="I4221">
        <v>3</v>
      </c>
      <c r="J4221">
        <v>1</v>
      </c>
      <c r="K4221">
        <v>2</v>
      </c>
      <c r="L4221">
        <v>2</v>
      </c>
      <c r="M4221" t="s">
        <v>5069</v>
      </c>
      <c r="N4221" t="s">
        <v>5069</v>
      </c>
      <c r="O4221">
        <v>1</v>
      </c>
      <c r="P4221">
        <v>0</v>
      </c>
    </row>
    <row r="4222" spans="1:16" x14ac:dyDescent="0.3">
      <c r="A4222" t="s">
        <v>870</v>
      </c>
      <c r="B4222" s="1">
        <v>46100.474999999999</v>
      </c>
      <c r="C4222" t="s">
        <v>26</v>
      </c>
      <c r="D4222" t="s">
        <v>18</v>
      </c>
      <c r="E4222" t="s">
        <v>9</v>
      </c>
      <c r="F4222" t="s">
        <v>13</v>
      </c>
      <c r="G4222">
        <v>0.47499999999999998</v>
      </c>
      <c r="H4222" s="1">
        <v>46100</v>
      </c>
      <c r="I4222">
        <v>3</v>
      </c>
      <c r="J4222">
        <v>3</v>
      </c>
      <c r="K4222">
        <v>1</v>
      </c>
      <c r="L4222">
        <v>3</v>
      </c>
      <c r="M4222" t="s">
        <v>5069</v>
      </c>
      <c r="N4222" t="s">
        <v>5069</v>
      </c>
      <c r="O4222">
        <v>1</v>
      </c>
      <c r="P4222">
        <v>0</v>
      </c>
    </row>
    <row r="4223" spans="1:16" x14ac:dyDescent="0.3">
      <c r="A4223" t="s">
        <v>2134</v>
      </c>
      <c r="B4223" s="1">
        <v>46100.479861111111</v>
      </c>
      <c r="C4223" t="s">
        <v>7</v>
      </c>
      <c r="D4223" t="s">
        <v>18</v>
      </c>
      <c r="E4223" t="s">
        <v>19</v>
      </c>
      <c r="F4223" t="s">
        <v>20</v>
      </c>
      <c r="G4223">
        <v>0.47986111111111113</v>
      </c>
      <c r="H4223" s="1">
        <v>46100</v>
      </c>
      <c r="I4223">
        <v>3</v>
      </c>
      <c r="J4223">
        <v>3</v>
      </c>
      <c r="K4223">
        <v>2</v>
      </c>
      <c r="L4223">
        <v>6</v>
      </c>
      <c r="M4223" t="s">
        <v>5071</v>
      </c>
      <c r="N4223" t="s">
        <v>5071</v>
      </c>
      <c r="O4223">
        <v>1</v>
      </c>
      <c r="P4223">
        <v>0</v>
      </c>
    </row>
    <row r="4224" spans="1:16" x14ac:dyDescent="0.3">
      <c r="A4224" t="s">
        <v>134</v>
      </c>
      <c r="B4224" s="1">
        <v>46100.502083333333</v>
      </c>
      <c r="C4224" t="s">
        <v>7</v>
      </c>
      <c r="D4224" t="s">
        <v>18</v>
      </c>
      <c r="E4224" t="s">
        <v>19</v>
      </c>
      <c r="F4224" t="s">
        <v>53</v>
      </c>
      <c r="G4224">
        <v>0.50208333333333333</v>
      </c>
      <c r="H4224" s="1">
        <v>46100</v>
      </c>
      <c r="I4224">
        <v>3</v>
      </c>
      <c r="J4224">
        <v>3</v>
      </c>
      <c r="K4224">
        <v>5</v>
      </c>
      <c r="L4224">
        <v>15</v>
      </c>
      <c r="M4224" t="s">
        <v>5073</v>
      </c>
      <c r="N4224" t="s">
        <v>5073</v>
      </c>
      <c r="O4224">
        <v>1</v>
      </c>
      <c r="P4224">
        <v>1</v>
      </c>
    </row>
    <row r="4225" spans="1:16" x14ac:dyDescent="0.3">
      <c r="A4225" t="s">
        <v>3833</v>
      </c>
      <c r="B4225" s="1">
        <v>46100.532638888886</v>
      </c>
      <c r="C4225" t="s">
        <v>26</v>
      </c>
      <c r="D4225" t="s">
        <v>18</v>
      </c>
      <c r="E4225" t="s">
        <v>31</v>
      </c>
      <c r="F4225" t="s">
        <v>20</v>
      </c>
      <c r="G4225">
        <v>0.53263888888888888</v>
      </c>
      <c r="H4225" s="1">
        <v>46100</v>
      </c>
      <c r="I4225">
        <v>3</v>
      </c>
      <c r="J4225">
        <v>3</v>
      </c>
      <c r="K4225">
        <v>2</v>
      </c>
      <c r="L4225">
        <v>6</v>
      </c>
      <c r="M4225" t="s">
        <v>5071</v>
      </c>
      <c r="N4225" t="s">
        <v>5071</v>
      </c>
      <c r="O4225">
        <v>1</v>
      </c>
      <c r="P4225">
        <v>0</v>
      </c>
    </row>
    <row r="4226" spans="1:16" x14ac:dyDescent="0.3">
      <c r="A4226" t="s">
        <v>1527</v>
      </c>
      <c r="B4226" s="1">
        <v>46100.533333333333</v>
      </c>
      <c r="C4226" t="s">
        <v>7</v>
      </c>
      <c r="D4226" t="s">
        <v>22</v>
      </c>
      <c r="E4226" t="s">
        <v>16</v>
      </c>
      <c r="F4226" t="s">
        <v>33</v>
      </c>
      <c r="G4226">
        <v>0.53333333333333333</v>
      </c>
      <c r="H4226" s="1">
        <v>46100</v>
      </c>
      <c r="I4226">
        <v>3</v>
      </c>
      <c r="J4226">
        <v>3</v>
      </c>
      <c r="K4226">
        <v>4</v>
      </c>
      <c r="L4226">
        <v>12</v>
      </c>
      <c r="M4226" t="s">
        <v>5073</v>
      </c>
      <c r="N4226" t="s">
        <v>5073</v>
      </c>
      <c r="O4226">
        <v>1</v>
      </c>
      <c r="P4226">
        <v>1</v>
      </c>
    </row>
    <row r="4227" spans="1:16" x14ac:dyDescent="0.3">
      <c r="A4227" t="s">
        <v>1911</v>
      </c>
      <c r="B4227" s="1">
        <v>46100.539583333331</v>
      </c>
      <c r="C4227" t="s">
        <v>7</v>
      </c>
      <c r="D4227" t="s">
        <v>22</v>
      </c>
      <c r="E4227" t="s">
        <v>19</v>
      </c>
      <c r="F4227" t="s">
        <v>13</v>
      </c>
      <c r="G4227">
        <v>0.5395833333333333</v>
      </c>
      <c r="H4227" s="1">
        <v>46100</v>
      </c>
      <c r="I4227">
        <v>3</v>
      </c>
      <c r="J4227">
        <v>3</v>
      </c>
      <c r="K4227">
        <v>1</v>
      </c>
      <c r="L4227">
        <v>3</v>
      </c>
      <c r="M4227" t="s">
        <v>5069</v>
      </c>
      <c r="N4227" t="s">
        <v>5069</v>
      </c>
      <c r="O4227">
        <v>1</v>
      </c>
      <c r="P4227">
        <v>0</v>
      </c>
    </row>
    <row r="4228" spans="1:16" x14ac:dyDescent="0.3">
      <c r="A4228" t="s">
        <v>3807</v>
      </c>
      <c r="B4228" s="1">
        <v>46100.550694444442</v>
      </c>
      <c r="C4228" t="s">
        <v>7</v>
      </c>
      <c r="D4228" t="s">
        <v>8</v>
      </c>
      <c r="E4228" t="s">
        <v>19</v>
      </c>
      <c r="F4228" t="s">
        <v>13</v>
      </c>
      <c r="G4228">
        <v>0.55069444444444449</v>
      </c>
      <c r="H4228" s="1">
        <v>46100</v>
      </c>
      <c r="I4228">
        <v>3</v>
      </c>
      <c r="J4228">
        <v>3</v>
      </c>
      <c r="K4228">
        <v>1</v>
      </c>
      <c r="L4228">
        <v>3</v>
      </c>
      <c r="M4228" t="s">
        <v>5069</v>
      </c>
      <c r="N4228" t="s">
        <v>5069</v>
      </c>
      <c r="O4228">
        <v>1</v>
      </c>
      <c r="P4228">
        <v>0</v>
      </c>
    </row>
    <row r="4229" spans="1:16" x14ac:dyDescent="0.3">
      <c r="A4229" t="s">
        <v>4930</v>
      </c>
      <c r="B4229" s="1">
        <v>46100.563888888886</v>
      </c>
      <c r="C4229" t="s">
        <v>7</v>
      </c>
      <c r="D4229" t="s">
        <v>18</v>
      </c>
      <c r="E4229" t="s">
        <v>19</v>
      </c>
      <c r="F4229" t="s">
        <v>53</v>
      </c>
      <c r="G4229">
        <v>0.56388888888888888</v>
      </c>
      <c r="H4229" s="1">
        <v>46100</v>
      </c>
      <c r="I4229">
        <v>3</v>
      </c>
      <c r="J4229">
        <v>3</v>
      </c>
      <c r="K4229">
        <v>5</v>
      </c>
      <c r="L4229">
        <v>15</v>
      </c>
      <c r="M4229" t="s">
        <v>5073</v>
      </c>
      <c r="N4229" t="s">
        <v>5073</v>
      </c>
      <c r="O4229">
        <v>1</v>
      </c>
      <c r="P4229">
        <v>1</v>
      </c>
    </row>
    <row r="4230" spans="1:16" x14ac:dyDescent="0.3">
      <c r="A4230" t="s">
        <v>1699</v>
      </c>
      <c r="B4230" s="1">
        <v>46100.59652777778</v>
      </c>
      <c r="C4230" t="s">
        <v>7</v>
      </c>
      <c r="D4230" t="s">
        <v>22</v>
      </c>
      <c r="E4230" t="s">
        <v>19</v>
      </c>
      <c r="F4230" t="s">
        <v>33</v>
      </c>
      <c r="G4230">
        <v>0.59652777777777777</v>
      </c>
      <c r="H4230" s="1">
        <v>46100</v>
      </c>
      <c r="I4230">
        <v>3</v>
      </c>
      <c r="J4230">
        <v>3</v>
      </c>
      <c r="K4230">
        <v>4</v>
      </c>
      <c r="L4230">
        <v>12</v>
      </c>
      <c r="M4230" t="s">
        <v>5073</v>
      </c>
      <c r="N4230" t="s">
        <v>5073</v>
      </c>
      <c r="O4230">
        <v>1</v>
      </c>
      <c r="P4230">
        <v>1</v>
      </c>
    </row>
    <row r="4231" spans="1:16" x14ac:dyDescent="0.3">
      <c r="A4231" t="s">
        <v>3745</v>
      </c>
      <c r="B4231" s="1">
        <v>46100.60833333333</v>
      </c>
      <c r="C4231" t="s">
        <v>47</v>
      </c>
      <c r="D4231" t="s">
        <v>22</v>
      </c>
      <c r="E4231" t="s">
        <v>16</v>
      </c>
      <c r="F4231" t="s">
        <v>33</v>
      </c>
      <c r="G4231">
        <v>0.60833333333333328</v>
      </c>
      <c r="H4231" s="1">
        <v>46100</v>
      </c>
      <c r="I4231">
        <v>3</v>
      </c>
      <c r="J4231">
        <v>1</v>
      </c>
      <c r="K4231">
        <v>4</v>
      </c>
      <c r="L4231">
        <v>4</v>
      </c>
      <c r="M4231" t="s">
        <v>5069</v>
      </c>
      <c r="N4231" t="s">
        <v>5069</v>
      </c>
      <c r="O4231">
        <v>1</v>
      </c>
      <c r="P4231">
        <v>1</v>
      </c>
    </row>
    <row r="4232" spans="1:16" x14ac:dyDescent="0.3">
      <c r="A4232" t="s">
        <v>4356</v>
      </c>
      <c r="B4232" s="1">
        <v>46100.648611111108</v>
      </c>
      <c r="C4232" t="s">
        <v>40</v>
      </c>
      <c r="D4232" t="s">
        <v>22</v>
      </c>
      <c r="E4232" t="s">
        <v>16</v>
      </c>
      <c r="F4232" t="s">
        <v>33</v>
      </c>
      <c r="G4232">
        <v>0.64861111111111114</v>
      </c>
      <c r="H4232" s="1">
        <v>46100</v>
      </c>
      <c r="I4232">
        <v>3</v>
      </c>
      <c r="J4232">
        <v>5</v>
      </c>
      <c r="K4232">
        <v>4</v>
      </c>
      <c r="L4232">
        <v>20</v>
      </c>
      <c r="M4232" t="s">
        <v>5075</v>
      </c>
      <c r="N4232" t="s">
        <v>5076</v>
      </c>
      <c r="O4232">
        <v>1</v>
      </c>
      <c r="P4232">
        <v>1</v>
      </c>
    </row>
    <row r="4233" spans="1:16" x14ac:dyDescent="0.3">
      <c r="A4233" t="s">
        <v>875</v>
      </c>
      <c r="B4233" s="1">
        <v>46100.734027777777</v>
      </c>
      <c r="C4233" t="s">
        <v>40</v>
      </c>
      <c r="D4233" t="s">
        <v>8</v>
      </c>
      <c r="E4233" t="s">
        <v>16</v>
      </c>
      <c r="F4233" t="s">
        <v>53</v>
      </c>
      <c r="G4233">
        <v>0.73402777777777772</v>
      </c>
      <c r="H4233" s="1">
        <v>46100</v>
      </c>
      <c r="I4233">
        <v>3</v>
      </c>
      <c r="J4233">
        <v>5</v>
      </c>
      <c r="K4233">
        <v>5</v>
      </c>
      <c r="L4233">
        <v>25</v>
      </c>
      <c r="M4233" t="s">
        <v>5075</v>
      </c>
      <c r="N4233" t="s">
        <v>5076</v>
      </c>
      <c r="O4233">
        <v>1</v>
      </c>
      <c r="P4233">
        <v>1</v>
      </c>
    </row>
    <row r="4234" spans="1:16" x14ac:dyDescent="0.3">
      <c r="A4234" t="s">
        <v>1043</v>
      </c>
      <c r="B4234" s="1">
        <v>46100.739583333336</v>
      </c>
      <c r="C4234" t="s">
        <v>7</v>
      </c>
      <c r="D4234" t="s">
        <v>18</v>
      </c>
      <c r="E4234" t="s">
        <v>19</v>
      </c>
      <c r="F4234" t="s">
        <v>33</v>
      </c>
      <c r="G4234">
        <v>0.73958333333333337</v>
      </c>
      <c r="H4234" s="1">
        <v>46100</v>
      </c>
      <c r="I4234">
        <v>3</v>
      </c>
      <c r="J4234">
        <v>3</v>
      </c>
      <c r="K4234">
        <v>4</v>
      </c>
      <c r="L4234">
        <v>12</v>
      </c>
      <c r="M4234" t="s">
        <v>5073</v>
      </c>
      <c r="N4234" t="s">
        <v>5073</v>
      </c>
      <c r="O4234">
        <v>1</v>
      </c>
      <c r="P4234">
        <v>1</v>
      </c>
    </row>
    <row r="4235" spans="1:16" x14ac:dyDescent="0.3">
      <c r="A4235" t="s">
        <v>4506</v>
      </c>
      <c r="B4235" s="1">
        <v>46100.740277777775</v>
      </c>
      <c r="C4235" t="s">
        <v>7</v>
      </c>
      <c r="D4235" t="s">
        <v>18</v>
      </c>
      <c r="E4235" t="s">
        <v>16</v>
      </c>
      <c r="F4235" t="s">
        <v>20</v>
      </c>
      <c r="G4235">
        <v>0.74027777777777781</v>
      </c>
      <c r="H4235" s="1">
        <v>46100</v>
      </c>
      <c r="I4235">
        <v>3</v>
      </c>
      <c r="J4235">
        <v>3</v>
      </c>
      <c r="K4235">
        <v>2</v>
      </c>
      <c r="L4235">
        <v>6</v>
      </c>
      <c r="M4235" t="s">
        <v>5071</v>
      </c>
      <c r="N4235" t="s">
        <v>5071</v>
      </c>
      <c r="O4235">
        <v>1</v>
      </c>
      <c r="P4235">
        <v>0</v>
      </c>
    </row>
    <row r="4236" spans="1:16" x14ac:dyDescent="0.3">
      <c r="A4236" t="s">
        <v>1846</v>
      </c>
      <c r="B4236" s="1">
        <v>46100.743750000001</v>
      </c>
      <c r="C4236" t="s">
        <v>26</v>
      </c>
      <c r="D4236" t="s">
        <v>18</v>
      </c>
      <c r="E4236" t="s">
        <v>19</v>
      </c>
      <c r="F4236" t="s">
        <v>10</v>
      </c>
      <c r="G4236">
        <v>0.74375000000000002</v>
      </c>
      <c r="H4236" s="1">
        <v>46100</v>
      </c>
      <c r="I4236">
        <v>3</v>
      </c>
      <c r="J4236">
        <v>3</v>
      </c>
      <c r="K4236">
        <v>2</v>
      </c>
      <c r="L4236">
        <v>6</v>
      </c>
      <c r="M4236" t="s">
        <v>5071</v>
      </c>
      <c r="N4236" t="s">
        <v>5071</v>
      </c>
      <c r="O4236">
        <v>1</v>
      </c>
      <c r="P4236">
        <v>0</v>
      </c>
    </row>
    <row r="4237" spans="1:16" x14ac:dyDescent="0.3">
      <c r="A4237" t="s">
        <v>2381</v>
      </c>
      <c r="B4237" s="1">
        <v>46100.763194444444</v>
      </c>
      <c r="C4237" t="s">
        <v>26</v>
      </c>
      <c r="D4237" t="s">
        <v>15</v>
      </c>
      <c r="E4237" t="s">
        <v>31</v>
      </c>
      <c r="F4237" t="s">
        <v>10</v>
      </c>
      <c r="G4237">
        <v>0.7631944444444444</v>
      </c>
      <c r="H4237" s="1">
        <v>46100</v>
      </c>
      <c r="I4237">
        <v>3</v>
      </c>
      <c r="J4237">
        <v>3</v>
      </c>
      <c r="K4237">
        <v>2</v>
      </c>
      <c r="L4237">
        <v>6</v>
      </c>
      <c r="M4237" t="s">
        <v>5071</v>
      </c>
      <c r="N4237" t="s">
        <v>5071</v>
      </c>
      <c r="O4237">
        <v>1</v>
      </c>
      <c r="P4237">
        <v>0</v>
      </c>
    </row>
    <row r="4238" spans="1:16" x14ac:dyDescent="0.3">
      <c r="A4238" t="s">
        <v>1129</v>
      </c>
      <c r="B4238" s="1">
        <v>46100.763194444444</v>
      </c>
      <c r="C4238" t="s">
        <v>7</v>
      </c>
      <c r="D4238" t="s">
        <v>18</v>
      </c>
      <c r="E4238" t="s">
        <v>19</v>
      </c>
      <c r="F4238" t="s">
        <v>53</v>
      </c>
      <c r="G4238">
        <v>0.7631944444444444</v>
      </c>
      <c r="H4238" s="1">
        <v>46100</v>
      </c>
      <c r="I4238">
        <v>3</v>
      </c>
      <c r="J4238">
        <v>3</v>
      </c>
      <c r="K4238">
        <v>5</v>
      </c>
      <c r="L4238">
        <v>15</v>
      </c>
      <c r="M4238" t="s">
        <v>5073</v>
      </c>
      <c r="N4238" t="s">
        <v>5073</v>
      </c>
      <c r="O4238">
        <v>1</v>
      </c>
      <c r="P4238">
        <v>1</v>
      </c>
    </row>
    <row r="4239" spans="1:16" x14ac:dyDescent="0.3">
      <c r="A4239" t="s">
        <v>1264</v>
      </c>
      <c r="B4239" s="1">
        <v>46100.790277777778</v>
      </c>
      <c r="C4239" t="s">
        <v>12</v>
      </c>
      <c r="D4239" t="s">
        <v>15</v>
      </c>
      <c r="E4239" t="s">
        <v>19</v>
      </c>
      <c r="F4239" t="s">
        <v>13</v>
      </c>
      <c r="G4239">
        <v>0.79027777777777775</v>
      </c>
      <c r="H4239" s="1">
        <v>46100</v>
      </c>
      <c r="I4239">
        <v>3</v>
      </c>
      <c r="J4239">
        <v>1</v>
      </c>
      <c r="K4239">
        <v>1</v>
      </c>
      <c r="L4239">
        <v>1</v>
      </c>
      <c r="M4239" t="s">
        <v>5069</v>
      </c>
      <c r="N4239" t="s">
        <v>5069</v>
      </c>
      <c r="O4239">
        <v>1</v>
      </c>
      <c r="P4239">
        <v>0</v>
      </c>
    </row>
    <row r="4240" spans="1:16" x14ac:dyDescent="0.3">
      <c r="A4240" t="s">
        <v>2347</v>
      </c>
      <c r="B4240" s="1">
        <v>46100.793749999997</v>
      </c>
      <c r="C4240" t="s">
        <v>26</v>
      </c>
      <c r="D4240" t="s">
        <v>15</v>
      </c>
      <c r="E4240" t="s">
        <v>19</v>
      </c>
      <c r="F4240" t="s">
        <v>10</v>
      </c>
      <c r="G4240">
        <v>0.79374999999999996</v>
      </c>
      <c r="H4240" s="1">
        <v>46100</v>
      </c>
      <c r="I4240">
        <v>3</v>
      </c>
      <c r="J4240">
        <v>3</v>
      </c>
      <c r="K4240">
        <v>2</v>
      </c>
      <c r="L4240">
        <v>6</v>
      </c>
      <c r="M4240" t="s">
        <v>5071</v>
      </c>
      <c r="N4240" t="s">
        <v>5071</v>
      </c>
      <c r="O4240">
        <v>1</v>
      </c>
      <c r="P4240">
        <v>0</v>
      </c>
    </row>
    <row r="4241" spans="1:16" x14ac:dyDescent="0.3">
      <c r="A4241" t="s">
        <v>50</v>
      </c>
      <c r="B4241" s="1">
        <v>46100.800000000003</v>
      </c>
      <c r="C4241" t="s">
        <v>35</v>
      </c>
      <c r="D4241" t="s">
        <v>22</v>
      </c>
      <c r="E4241" t="s">
        <v>9</v>
      </c>
      <c r="F4241" t="s">
        <v>10</v>
      </c>
      <c r="G4241">
        <v>0.8</v>
      </c>
      <c r="H4241" s="1">
        <v>46100</v>
      </c>
      <c r="I4241">
        <v>3</v>
      </c>
      <c r="J4241">
        <v>1</v>
      </c>
      <c r="K4241">
        <v>2</v>
      </c>
      <c r="L4241">
        <v>2</v>
      </c>
      <c r="M4241" t="s">
        <v>5069</v>
      </c>
      <c r="N4241" t="s">
        <v>5069</v>
      </c>
      <c r="O4241">
        <v>1</v>
      </c>
      <c r="P4241">
        <v>0</v>
      </c>
    </row>
    <row r="4242" spans="1:16" x14ac:dyDescent="0.3">
      <c r="A4242" t="s">
        <v>93</v>
      </c>
      <c r="B4242" s="1">
        <v>46100.811805555553</v>
      </c>
      <c r="C4242" t="s">
        <v>35</v>
      </c>
      <c r="D4242" t="s">
        <v>8</v>
      </c>
      <c r="E4242" t="s">
        <v>19</v>
      </c>
      <c r="F4242" t="s">
        <v>20</v>
      </c>
      <c r="G4242">
        <v>0.81180555555555556</v>
      </c>
      <c r="H4242" s="1">
        <v>46100</v>
      </c>
      <c r="I4242">
        <v>3</v>
      </c>
      <c r="J4242">
        <v>1</v>
      </c>
      <c r="K4242">
        <v>2</v>
      </c>
      <c r="L4242">
        <v>2</v>
      </c>
      <c r="M4242" t="s">
        <v>5069</v>
      </c>
      <c r="N4242" t="s">
        <v>5069</v>
      </c>
      <c r="O4242">
        <v>1</v>
      </c>
      <c r="P4242">
        <v>0</v>
      </c>
    </row>
    <row r="4243" spans="1:16" x14ac:dyDescent="0.3">
      <c r="A4243" t="s">
        <v>1997</v>
      </c>
      <c r="B4243" s="1">
        <v>46100.856249999997</v>
      </c>
      <c r="C4243" t="s">
        <v>12</v>
      </c>
      <c r="D4243" t="s">
        <v>22</v>
      </c>
      <c r="E4243" t="s">
        <v>16</v>
      </c>
      <c r="F4243" t="s">
        <v>33</v>
      </c>
      <c r="G4243">
        <v>0.85624999999999996</v>
      </c>
      <c r="H4243" s="1">
        <v>46100</v>
      </c>
      <c r="I4243">
        <v>3</v>
      </c>
      <c r="J4243">
        <v>1</v>
      </c>
      <c r="K4243">
        <v>4</v>
      </c>
      <c r="L4243">
        <v>4</v>
      </c>
      <c r="M4243" t="s">
        <v>5069</v>
      </c>
      <c r="N4243" t="s">
        <v>5069</v>
      </c>
      <c r="O4243">
        <v>1</v>
      </c>
      <c r="P4243">
        <v>1</v>
      </c>
    </row>
    <row r="4244" spans="1:16" x14ac:dyDescent="0.3">
      <c r="A4244" t="s">
        <v>4399</v>
      </c>
      <c r="B4244" s="1">
        <v>46100.857638888891</v>
      </c>
      <c r="C4244" t="s">
        <v>12</v>
      </c>
      <c r="D4244" t="s">
        <v>8</v>
      </c>
      <c r="E4244" t="s">
        <v>31</v>
      </c>
      <c r="F4244" t="s">
        <v>10</v>
      </c>
      <c r="G4244">
        <v>0.85763888888888884</v>
      </c>
      <c r="H4244" s="1">
        <v>46100</v>
      </c>
      <c r="I4244">
        <v>3</v>
      </c>
      <c r="J4244">
        <v>1</v>
      </c>
      <c r="K4244">
        <v>2</v>
      </c>
      <c r="L4244">
        <v>2</v>
      </c>
      <c r="M4244" t="s">
        <v>5069</v>
      </c>
      <c r="N4244" t="s">
        <v>5069</v>
      </c>
      <c r="O4244">
        <v>1</v>
      </c>
      <c r="P4244">
        <v>0</v>
      </c>
    </row>
    <row r="4245" spans="1:16" x14ac:dyDescent="0.3">
      <c r="A4245" t="s">
        <v>3815</v>
      </c>
      <c r="B4245" s="1">
        <v>46100.874305555553</v>
      </c>
      <c r="C4245" t="s">
        <v>7</v>
      </c>
      <c r="D4245" t="s">
        <v>22</v>
      </c>
      <c r="E4245" t="s">
        <v>19</v>
      </c>
      <c r="F4245" t="s">
        <v>10</v>
      </c>
      <c r="G4245">
        <v>0.87430555555555556</v>
      </c>
      <c r="H4245" s="1">
        <v>46100</v>
      </c>
      <c r="I4245">
        <v>3</v>
      </c>
      <c r="J4245">
        <v>3</v>
      </c>
      <c r="K4245">
        <v>2</v>
      </c>
      <c r="L4245">
        <v>6</v>
      </c>
      <c r="M4245" t="s">
        <v>5071</v>
      </c>
      <c r="N4245" t="s">
        <v>5071</v>
      </c>
      <c r="O4245">
        <v>1</v>
      </c>
      <c r="P4245">
        <v>0</v>
      </c>
    </row>
    <row r="4246" spans="1:16" x14ac:dyDescent="0.3">
      <c r="A4246" t="s">
        <v>1727</v>
      </c>
      <c r="B4246" s="1">
        <v>46100.893750000003</v>
      </c>
      <c r="C4246" t="s">
        <v>7</v>
      </c>
      <c r="D4246" t="s">
        <v>15</v>
      </c>
      <c r="E4246" t="s">
        <v>19</v>
      </c>
      <c r="F4246" t="s">
        <v>20</v>
      </c>
      <c r="G4246">
        <v>0.89375000000000004</v>
      </c>
      <c r="H4246" s="1">
        <v>46100</v>
      </c>
      <c r="I4246">
        <v>3</v>
      </c>
      <c r="J4246">
        <v>3</v>
      </c>
      <c r="K4246">
        <v>2</v>
      </c>
      <c r="L4246">
        <v>6</v>
      </c>
      <c r="M4246" t="s">
        <v>5071</v>
      </c>
      <c r="N4246" t="s">
        <v>5071</v>
      </c>
      <c r="O4246">
        <v>1</v>
      </c>
      <c r="P4246">
        <v>0</v>
      </c>
    </row>
    <row r="4247" spans="1:16" x14ac:dyDescent="0.3">
      <c r="A4247" t="s">
        <v>3607</v>
      </c>
      <c r="B4247" s="1">
        <v>46100.901388888888</v>
      </c>
      <c r="C4247" t="s">
        <v>26</v>
      </c>
      <c r="D4247" t="s">
        <v>15</v>
      </c>
      <c r="E4247" t="s">
        <v>19</v>
      </c>
      <c r="F4247" t="s">
        <v>10</v>
      </c>
      <c r="G4247">
        <v>0.90138888888888891</v>
      </c>
      <c r="H4247" s="1">
        <v>46100</v>
      </c>
      <c r="I4247">
        <v>3</v>
      </c>
      <c r="J4247">
        <v>3</v>
      </c>
      <c r="K4247">
        <v>2</v>
      </c>
      <c r="L4247">
        <v>6</v>
      </c>
      <c r="M4247" t="s">
        <v>5071</v>
      </c>
      <c r="N4247" t="s">
        <v>5071</v>
      </c>
      <c r="O4247">
        <v>1</v>
      </c>
      <c r="P4247">
        <v>0</v>
      </c>
    </row>
    <row r="4248" spans="1:16" x14ac:dyDescent="0.3">
      <c r="A4248" t="s">
        <v>2941</v>
      </c>
      <c r="B4248" s="1">
        <v>46100.924305555556</v>
      </c>
      <c r="C4248" t="s">
        <v>7</v>
      </c>
      <c r="D4248" t="s">
        <v>8</v>
      </c>
      <c r="E4248" t="s">
        <v>31</v>
      </c>
      <c r="F4248" t="s">
        <v>13</v>
      </c>
      <c r="G4248">
        <v>0.9243055555555556</v>
      </c>
      <c r="H4248" s="1">
        <v>46100</v>
      </c>
      <c r="I4248">
        <v>3</v>
      </c>
      <c r="J4248">
        <v>3</v>
      </c>
      <c r="K4248">
        <v>1</v>
      </c>
      <c r="L4248">
        <v>3</v>
      </c>
      <c r="M4248" t="s">
        <v>5069</v>
      </c>
      <c r="N4248" t="s">
        <v>5069</v>
      </c>
      <c r="O4248">
        <v>1</v>
      </c>
      <c r="P4248">
        <v>0</v>
      </c>
    </row>
    <row r="4249" spans="1:16" x14ac:dyDescent="0.3">
      <c r="A4249" t="s">
        <v>3537</v>
      </c>
      <c r="B4249" s="1">
        <v>46100.993055555555</v>
      </c>
      <c r="C4249" t="s">
        <v>40</v>
      </c>
      <c r="D4249" t="s">
        <v>8</v>
      </c>
      <c r="E4249" t="s">
        <v>16</v>
      </c>
      <c r="F4249" t="s">
        <v>13</v>
      </c>
      <c r="G4249">
        <v>0.99305555555555558</v>
      </c>
      <c r="H4249" s="1">
        <v>46100</v>
      </c>
      <c r="I4249">
        <v>3</v>
      </c>
      <c r="J4249">
        <v>5</v>
      </c>
      <c r="K4249">
        <v>1</v>
      </c>
      <c r="L4249">
        <v>5</v>
      </c>
      <c r="M4249" t="s">
        <v>5071</v>
      </c>
      <c r="N4249" t="s">
        <v>5071</v>
      </c>
      <c r="O4249">
        <v>1</v>
      </c>
      <c r="P4249">
        <v>0</v>
      </c>
    </row>
    <row r="4250" spans="1:16" x14ac:dyDescent="0.3">
      <c r="A4250" t="s">
        <v>1047</v>
      </c>
      <c r="B4250" s="1">
        <v>46100.998611111114</v>
      </c>
      <c r="C4250" t="s">
        <v>47</v>
      </c>
      <c r="D4250" t="s">
        <v>18</v>
      </c>
      <c r="E4250" t="s">
        <v>31</v>
      </c>
      <c r="F4250" t="s">
        <v>10</v>
      </c>
      <c r="G4250">
        <v>0.99861111111111112</v>
      </c>
      <c r="H4250" s="1">
        <v>46100</v>
      </c>
      <c r="I4250">
        <v>3</v>
      </c>
      <c r="J4250">
        <v>1</v>
      </c>
      <c r="K4250">
        <v>2</v>
      </c>
      <c r="L4250">
        <v>2</v>
      </c>
      <c r="M4250" t="s">
        <v>5069</v>
      </c>
      <c r="N4250" t="s">
        <v>5069</v>
      </c>
      <c r="O4250">
        <v>1</v>
      </c>
      <c r="P4250">
        <v>0</v>
      </c>
    </row>
    <row r="4251" spans="1:16" x14ac:dyDescent="0.3">
      <c r="A4251" t="s">
        <v>1526</v>
      </c>
      <c r="B4251" s="1">
        <v>46101</v>
      </c>
      <c r="C4251" t="s">
        <v>35</v>
      </c>
      <c r="D4251" t="s">
        <v>18</v>
      </c>
      <c r="E4251" t="s">
        <v>16</v>
      </c>
      <c r="F4251" t="s">
        <v>10</v>
      </c>
      <c r="G4251">
        <v>0</v>
      </c>
      <c r="H4251" s="1">
        <v>46101</v>
      </c>
      <c r="I4251">
        <v>3</v>
      </c>
      <c r="J4251">
        <v>1</v>
      </c>
      <c r="K4251">
        <v>2</v>
      </c>
      <c r="L4251">
        <v>2</v>
      </c>
      <c r="M4251" t="s">
        <v>5069</v>
      </c>
      <c r="N4251" t="s">
        <v>5069</v>
      </c>
      <c r="O4251">
        <v>1</v>
      </c>
      <c r="P4251">
        <v>0</v>
      </c>
    </row>
    <row r="4252" spans="1:16" x14ac:dyDescent="0.3">
      <c r="A4252" t="s">
        <v>2408</v>
      </c>
      <c r="B4252" s="1">
        <v>46101.009027777778</v>
      </c>
      <c r="C4252" t="s">
        <v>47</v>
      </c>
      <c r="D4252" t="s">
        <v>15</v>
      </c>
      <c r="E4252" t="s">
        <v>31</v>
      </c>
      <c r="F4252" t="s">
        <v>10</v>
      </c>
      <c r="G4252">
        <v>9.0277777777777769E-3</v>
      </c>
      <c r="H4252" s="1">
        <v>46101</v>
      </c>
      <c r="I4252">
        <v>3</v>
      </c>
      <c r="J4252">
        <v>1</v>
      </c>
      <c r="K4252">
        <v>2</v>
      </c>
      <c r="L4252">
        <v>2</v>
      </c>
      <c r="M4252" t="s">
        <v>5069</v>
      </c>
      <c r="N4252" t="s">
        <v>5069</v>
      </c>
      <c r="O4252">
        <v>1</v>
      </c>
      <c r="P4252">
        <v>0</v>
      </c>
    </row>
    <row r="4253" spans="1:16" x14ac:dyDescent="0.3">
      <c r="A4253" t="s">
        <v>4486</v>
      </c>
      <c r="B4253" s="1">
        <v>46101.01458333333</v>
      </c>
      <c r="C4253" t="s">
        <v>7</v>
      </c>
      <c r="D4253" t="s">
        <v>15</v>
      </c>
      <c r="E4253" t="s">
        <v>16</v>
      </c>
      <c r="F4253" t="s">
        <v>10</v>
      </c>
      <c r="G4253">
        <v>1.4583333333333334E-2</v>
      </c>
      <c r="H4253" s="1">
        <v>46101</v>
      </c>
      <c r="I4253">
        <v>3</v>
      </c>
      <c r="J4253">
        <v>3</v>
      </c>
      <c r="K4253">
        <v>2</v>
      </c>
      <c r="L4253">
        <v>6</v>
      </c>
      <c r="M4253" t="s">
        <v>5071</v>
      </c>
      <c r="N4253" t="s">
        <v>5071</v>
      </c>
      <c r="O4253">
        <v>1</v>
      </c>
      <c r="P4253">
        <v>0</v>
      </c>
    </row>
    <row r="4254" spans="1:16" x14ac:dyDescent="0.3">
      <c r="A4254" t="s">
        <v>3853</v>
      </c>
      <c r="B4254" s="1">
        <v>46101.019444444442</v>
      </c>
      <c r="C4254" t="s">
        <v>26</v>
      </c>
      <c r="D4254" t="s">
        <v>18</v>
      </c>
      <c r="E4254" t="s">
        <v>16</v>
      </c>
      <c r="F4254" t="s">
        <v>20</v>
      </c>
      <c r="G4254">
        <v>1.9444444444444445E-2</v>
      </c>
      <c r="H4254" s="1">
        <v>46101</v>
      </c>
      <c r="I4254">
        <v>3</v>
      </c>
      <c r="J4254">
        <v>3</v>
      </c>
      <c r="K4254">
        <v>2</v>
      </c>
      <c r="L4254">
        <v>6</v>
      </c>
      <c r="M4254" t="s">
        <v>5071</v>
      </c>
      <c r="N4254" t="s">
        <v>5071</v>
      </c>
      <c r="O4254">
        <v>1</v>
      </c>
      <c r="P4254">
        <v>0</v>
      </c>
    </row>
    <row r="4255" spans="1:16" x14ac:dyDescent="0.3">
      <c r="A4255" t="s">
        <v>4477</v>
      </c>
      <c r="B4255" s="1">
        <v>46101.023611111108</v>
      </c>
      <c r="C4255" t="s">
        <v>47</v>
      </c>
      <c r="D4255" t="s">
        <v>15</v>
      </c>
      <c r="E4255" t="s">
        <v>31</v>
      </c>
      <c r="F4255" t="s">
        <v>20</v>
      </c>
      <c r="G4255">
        <v>2.361111111111111E-2</v>
      </c>
      <c r="H4255" s="1">
        <v>46101</v>
      </c>
      <c r="I4255">
        <v>3</v>
      </c>
      <c r="J4255">
        <v>1</v>
      </c>
      <c r="K4255">
        <v>2</v>
      </c>
      <c r="L4255">
        <v>2</v>
      </c>
      <c r="M4255" t="s">
        <v>5069</v>
      </c>
      <c r="N4255" t="s">
        <v>5069</v>
      </c>
      <c r="O4255">
        <v>1</v>
      </c>
      <c r="P4255">
        <v>0</v>
      </c>
    </row>
    <row r="4256" spans="1:16" x14ac:dyDescent="0.3">
      <c r="A4256" t="s">
        <v>3398</v>
      </c>
      <c r="B4256" s="1">
        <v>46101.09652777778</v>
      </c>
      <c r="C4256" t="s">
        <v>7</v>
      </c>
      <c r="D4256" t="s">
        <v>15</v>
      </c>
      <c r="E4256" t="s">
        <v>19</v>
      </c>
      <c r="F4256" t="s">
        <v>10</v>
      </c>
      <c r="G4256">
        <v>9.6527777777777782E-2</v>
      </c>
      <c r="H4256" s="1">
        <v>46101</v>
      </c>
      <c r="I4256">
        <v>3</v>
      </c>
      <c r="J4256">
        <v>3</v>
      </c>
      <c r="K4256">
        <v>2</v>
      </c>
      <c r="L4256">
        <v>6</v>
      </c>
      <c r="M4256" t="s">
        <v>5071</v>
      </c>
      <c r="N4256" t="s">
        <v>5071</v>
      </c>
      <c r="O4256">
        <v>1</v>
      </c>
      <c r="P4256">
        <v>0</v>
      </c>
    </row>
    <row r="4257" spans="1:16" x14ac:dyDescent="0.3">
      <c r="A4257" t="s">
        <v>746</v>
      </c>
      <c r="B4257" s="1">
        <v>46101.099305555559</v>
      </c>
      <c r="C4257" t="s">
        <v>47</v>
      </c>
      <c r="D4257" t="s">
        <v>22</v>
      </c>
      <c r="E4257" t="s">
        <v>9</v>
      </c>
      <c r="F4257" t="s">
        <v>13</v>
      </c>
      <c r="G4257">
        <v>9.930555555555555E-2</v>
      </c>
      <c r="H4257" s="1">
        <v>46101</v>
      </c>
      <c r="I4257">
        <v>3</v>
      </c>
      <c r="J4257">
        <v>1</v>
      </c>
      <c r="K4257">
        <v>1</v>
      </c>
      <c r="L4257">
        <v>1</v>
      </c>
      <c r="M4257" t="s">
        <v>5069</v>
      </c>
      <c r="N4257" t="s">
        <v>5069</v>
      </c>
      <c r="O4257">
        <v>1</v>
      </c>
      <c r="P4257">
        <v>0</v>
      </c>
    </row>
    <row r="4258" spans="1:16" x14ac:dyDescent="0.3">
      <c r="A4258" t="s">
        <v>3772</v>
      </c>
      <c r="B4258" s="1">
        <v>46101.102083333331</v>
      </c>
      <c r="C4258" t="s">
        <v>26</v>
      </c>
      <c r="D4258" t="s">
        <v>18</v>
      </c>
      <c r="E4258" t="s">
        <v>16</v>
      </c>
      <c r="F4258" t="s">
        <v>20</v>
      </c>
      <c r="G4258">
        <v>0.10208333333333333</v>
      </c>
      <c r="H4258" s="1">
        <v>46101</v>
      </c>
      <c r="I4258">
        <v>3</v>
      </c>
      <c r="J4258">
        <v>3</v>
      </c>
      <c r="K4258">
        <v>2</v>
      </c>
      <c r="L4258">
        <v>6</v>
      </c>
      <c r="M4258" t="s">
        <v>5071</v>
      </c>
      <c r="N4258" t="s">
        <v>5071</v>
      </c>
      <c r="O4258">
        <v>1</v>
      </c>
      <c r="P4258">
        <v>0</v>
      </c>
    </row>
    <row r="4259" spans="1:16" x14ac:dyDescent="0.3">
      <c r="A4259" t="s">
        <v>2399</v>
      </c>
      <c r="B4259" s="1">
        <v>46101.119444444441</v>
      </c>
      <c r="C4259" t="s">
        <v>12</v>
      </c>
      <c r="D4259" t="s">
        <v>18</v>
      </c>
      <c r="E4259" t="s">
        <v>9</v>
      </c>
      <c r="F4259" t="s">
        <v>13</v>
      </c>
      <c r="G4259">
        <v>0.11944444444444445</v>
      </c>
      <c r="H4259" s="1">
        <v>46101</v>
      </c>
      <c r="I4259">
        <v>3</v>
      </c>
      <c r="J4259">
        <v>1</v>
      </c>
      <c r="K4259">
        <v>1</v>
      </c>
      <c r="L4259">
        <v>1</v>
      </c>
      <c r="M4259" t="s">
        <v>5069</v>
      </c>
      <c r="N4259" t="s">
        <v>5069</v>
      </c>
      <c r="O4259">
        <v>1</v>
      </c>
      <c r="P4259">
        <v>0</v>
      </c>
    </row>
    <row r="4260" spans="1:16" x14ac:dyDescent="0.3">
      <c r="A4260" t="s">
        <v>1956</v>
      </c>
      <c r="B4260" s="1">
        <v>46101.142361111109</v>
      </c>
      <c r="C4260" t="s">
        <v>40</v>
      </c>
      <c r="D4260" t="s">
        <v>22</v>
      </c>
      <c r="E4260" t="s">
        <v>16</v>
      </c>
      <c r="F4260" t="s">
        <v>33</v>
      </c>
      <c r="G4260">
        <v>0.1423611111111111</v>
      </c>
      <c r="H4260" s="1">
        <v>46101</v>
      </c>
      <c r="I4260">
        <v>3</v>
      </c>
      <c r="J4260">
        <v>5</v>
      </c>
      <c r="K4260">
        <v>4</v>
      </c>
      <c r="L4260">
        <v>20</v>
      </c>
      <c r="M4260" t="s">
        <v>5075</v>
      </c>
      <c r="N4260" t="s">
        <v>5076</v>
      </c>
      <c r="O4260">
        <v>1</v>
      </c>
      <c r="P4260">
        <v>1</v>
      </c>
    </row>
    <row r="4261" spans="1:16" x14ac:dyDescent="0.3">
      <c r="A4261" t="s">
        <v>2427</v>
      </c>
      <c r="B4261" s="1">
        <v>46101.144444444442</v>
      </c>
      <c r="C4261" t="s">
        <v>47</v>
      </c>
      <c r="D4261" t="s">
        <v>15</v>
      </c>
      <c r="E4261" t="s">
        <v>16</v>
      </c>
      <c r="F4261" t="s">
        <v>13</v>
      </c>
      <c r="G4261">
        <v>0.14444444444444443</v>
      </c>
      <c r="H4261" s="1">
        <v>46101</v>
      </c>
      <c r="I4261">
        <v>3</v>
      </c>
      <c r="J4261">
        <v>1</v>
      </c>
      <c r="K4261">
        <v>1</v>
      </c>
      <c r="L4261">
        <v>1</v>
      </c>
      <c r="M4261" t="s">
        <v>5069</v>
      </c>
      <c r="N4261" t="s">
        <v>5069</v>
      </c>
      <c r="O4261">
        <v>1</v>
      </c>
      <c r="P4261">
        <v>0</v>
      </c>
    </row>
    <row r="4262" spans="1:16" x14ac:dyDescent="0.3">
      <c r="A4262" t="s">
        <v>2735</v>
      </c>
      <c r="B4262" s="1">
        <v>46101.179166666669</v>
      </c>
      <c r="C4262" t="s">
        <v>26</v>
      </c>
      <c r="D4262" t="s">
        <v>18</v>
      </c>
      <c r="E4262" t="s">
        <v>19</v>
      </c>
      <c r="F4262" t="s">
        <v>13</v>
      </c>
      <c r="G4262">
        <v>0.17916666666666667</v>
      </c>
      <c r="H4262" s="1">
        <v>46101</v>
      </c>
      <c r="I4262">
        <v>3</v>
      </c>
      <c r="J4262">
        <v>3</v>
      </c>
      <c r="K4262">
        <v>1</v>
      </c>
      <c r="L4262">
        <v>3</v>
      </c>
      <c r="M4262" t="s">
        <v>5069</v>
      </c>
      <c r="N4262" t="s">
        <v>5069</v>
      </c>
      <c r="O4262">
        <v>1</v>
      </c>
      <c r="P4262">
        <v>0</v>
      </c>
    </row>
    <row r="4263" spans="1:16" x14ac:dyDescent="0.3">
      <c r="A4263" t="s">
        <v>1431</v>
      </c>
      <c r="B4263" s="1">
        <v>46101.197916666664</v>
      </c>
      <c r="C4263" t="s">
        <v>26</v>
      </c>
      <c r="D4263" t="s">
        <v>18</v>
      </c>
      <c r="E4263" t="s">
        <v>19</v>
      </c>
      <c r="F4263" t="s">
        <v>10</v>
      </c>
      <c r="G4263">
        <v>0.19791666666666666</v>
      </c>
      <c r="H4263" s="1">
        <v>46101</v>
      </c>
      <c r="I4263">
        <v>3</v>
      </c>
      <c r="J4263">
        <v>3</v>
      </c>
      <c r="K4263">
        <v>2</v>
      </c>
      <c r="L4263">
        <v>6</v>
      </c>
      <c r="M4263" t="s">
        <v>5071</v>
      </c>
      <c r="N4263" t="s">
        <v>5071</v>
      </c>
      <c r="O4263">
        <v>1</v>
      </c>
      <c r="P4263">
        <v>0</v>
      </c>
    </row>
    <row r="4264" spans="1:16" x14ac:dyDescent="0.3">
      <c r="A4264" t="s">
        <v>4574</v>
      </c>
      <c r="B4264" s="1">
        <v>46101.216666666667</v>
      </c>
      <c r="C4264" t="s">
        <v>7</v>
      </c>
      <c r="D4264" t="s">
        <v>15</v>
      </c>
      <c r="E4264" t="s">
        <v>16</v>
      </c>
      <c r="F4264" t="s">
        <v>33</v>
      </c>
      <c r="G4264">
        <v>0.21666666666666667</v>
      </c>
      <c r="H4264" s="1">
        <v>46101</v>
      </c>
      <c r="I4264">
        <v>3</v>
      </c>
      <c r="J4264">
        <v>3</v>
      </c>
      <c r="K4264">
        <v>4</v>
      </c>
      <c r="L4264">
        <v>12</v>
      </c>
      <c r="M4264" t="s">
        <v>5073</v>
      </c>
      <c r="N4264" t="s">
        <v>5073</v>
      </c>
      <c r="O4264">
        <v>1</v>
      </c>
      <c r="P4264">
        <v>1</v>
      </c>
    </row>
    <row r="4265" spans="1:16" x14ac:dyDescent="0.3">
      <c r="A4265" t="s">
        <v>2677</v>
      </c>
      <c r="B4265" s="1">
        <v>46101.226388888892</v>
      </c>
      <c r="C4265" t="s">
        <v>12</v>
      </c>
      <c r="D4265" t="s">
        <v>8</v>
      </c>
      <c r="E4265" t="s">
        <v>31</v>
      </c>
      <c r="F4265" t="s">
        <v>10</v>
      </c>
      <c r="G4265">
        <v>0.22638888888888889</v>
      </c>
      <c r="H4265" s="1">
        <v>46101</v>
      </c>
      <c r="I4265">
        <v>3</v>
      </c>
      <c r="J4265">
        <v>1</v>
      </c>
      <c r="K4265">
        <v>2</v>
      </c>
      <c r="L4265">
        <v>2</v>
      </c>
      <c r="M4265" t="s">
        <v>5069</v>
      </c>
      <c r="N4265" t="s">
        <v>5069</v>
      </c>
      <c r="O4265">
        <v>1</v>
      </c>
      <c r="P4265">
        <v>0</v>
      </c>
    </row>
    <row r="4266" spans="1:16" x14ac:dyDescent="0.3">
      <c r="A4266" t="s">
        <v>3216</v>
      </c>
      <c r="B4266" s="1">
        <v>46101.258333333331</v>
      </c>
      <c r="C4266" t="s">
        <v>7</v>
      </c>
      <c r="D4266" t="s">
        <v>22</v>
      </c>
      <c r="E4266" t="s">
        <v>19</v>
      </c>
      <c r="F4266" t="s">
        <v>13</v>
      </c>
      <c r="G4266">
        <v>0.25833333333333336</v>
      </c>
      <c r="H4266" s="1">
        <v>46101</v>
      </c>
      <c r="I4266">
        <v>3</v>
      </c>
      <c r="J4266">
        <v>3</v>
      </c>
      <c r="K4266">
        <v>1</v>
      </c>
      <c r="L4266">
        <v>3</v>
      </c>
      <c r="M4266" t="s">
        <v>5069</v>
      </c>
      <c r="N4266" t="s">
        <v>5069</v>
      </c>
      <c r="O4266">
        <v>1</v>
      </c>
      <c r="P4266">
        <v>0</v>
      </c>
    </row>
    <row r="4267" spans="1:16" x14ac:dyDescent="0.3">
      <c r="A4267" t="s">
        <v>3536</v>
      </c>
      <c r="B4267" s="1">
        <v>46101.277083333334</v>
      </c>
      <c r="C4267" t="s">
        <v>7</v>
      </c>
      <c r="D4267" t="s">
        <v>22</v>
      </c>
      <c r="E4267" t="s">
        <v>19</v>
      </c>
      <c r="F4267" t="s">
        <v>10</v>
      </c>
      <c r="G4267">
        <v>0.27708333333333335</v>
      </c>
      <c r="H4267" s="1">
        <v>46101</v>
      </c>
      <c r="I4267">
        <v>3</v>
      </c>
      <c r="J4267">
        <v>3</v>
      </c>
      <c r="K4267">
        <v>2</v>
      </c>
      <c r="L4267">
        <v>6</v>
      </c>
      <c r="M4267" t="s">
        <v>5071</v>
      </c>
      <c r="N4267" t="s">
        <v>5071</v>
      </c>
      <c r="O4267">
        <v>1</v>
      </c>
      <c r="P4267">
        <v>0</v>
      </c>
    </row>
    <row r="4268" spans="1:16" x14ac:dyDescent="0.3">
      <c r="A4268" t="s">
        <v>4155</v>
      </c>
      <c r="B4268" s="1">
        <v>46101.311111111114</v>
      </c>
      <c r="C4268" t="s">
        <v>7</v>
      </c>
      <c r="D4268" t="s">
        <v>22</v>
      </c>
      <c r="E4268" t="s">
        <v>31</v>
      </c>
      <c r="F4268" t="s">
        <v>10</v>
      </c>
      <c r="G4268">
        <v>0.31111111111111112</v>
      </c>
      <c r="H4268" s="1">
        <v>46101</v>
      </c>
      <c r="I4268">
        <v>3</v>
      </c>
      <c r="J4268">
        <v>3</v>
      </c>
      <c r="K4268">
        <v>2</v>
      </c>
      <c r="L4268">
        <v>6</v>
      </c>
      <c r="M4268" t="s">
        <v>5071</v>
      </c>
      <c r="N4268" t="s">
        <v>5071</v>
      </c>
      <c r="O4268">
        <v>1</v>
      </c>
      <c r="P4268">
        <v>0</v>
      </c>
    </row>
    <row r="4269" spans="1:16" x14ac:dyDescent="0.3">
      <c r="A4269" t="s">
        <v>1965</v>
      </c>
      <c r="B4269" s="1">
        <v>46101.35</v>
      </c>
      <c r="C4269" t="s">
        <v>7</v>
      </c>
      <c r="D4269" t="s">
        <v>15</v>
      </c>
      <c r="E4269" t="s">
        <v>19</v>
      </c>
      <c r="F4269" t="s">
        <v>33</v>
      </c>
      <c r="G4269">
        <v>0.35</v>
      </c>
      <c r="H4269" s="1">
        <v>46101</v>
      </c>
      <c r="I4269">
        <v>3</v>
      </c>
      <c r="J4269">
        <v>3</v>
      </c>
      <c r="K4269">
        <v>4</v>
      </c>
      <c r="L4269">
        <v>12</v>
      </c>
      <c r="M4269" t="s">
        <v>5073</v>
      </c>
      <c r="N4269" t="s">
        <v>5073</v>
      </c>
      <c r="O4269">
        <v>1</v>
      </c>
      <c r="P4269">
        <v>1</v>
      </c>
    </row>
    <row r="4270" spans="1:16" x14ac:dyDescent="0.3">
      <c r="A4270" t="s">
        <v>3416</v>
      </c>
      <c r="B4270" s="1">
        <v>46101.368055555555</v>
      </c>
      <c r="C4270" t="s">
        <v>7</v>
      </c>
      <c r="D4270" t="s">
        <v>15</v>
      </c>
      <c r="E4270" t="s">
        <v>19</v>
      </c>
      <c r="F4270" t="s">
        <v>10</v>
      </c>
      <c r="G4270">
        <v>0.36805555555555558</v>
      </c>
      <c r="H4270" s="1">
        <v>46101</v>
      </c>
      <c r="I4270">
        <v>3</v>
      </c>
      <c r="J4270">
        <v>3</v>
      </c>
      <c r="K4270">
        <v>2</v>
      </c>
      <c r="L4270">
        <v>6</v>
      </c>
      <c r="M4270" t="s">
        <v>5071</v>
      </c>
      <c r="N4270" t="s">
        <v>5071</v>
      </c>
      <c r="O4270">
        <v>1</v>
      </c>
      <c r="P4270">
        <v>0</v>
      </c>
    </row>
    <row r="4271" spans="1:16" x14ac:dyDescent="0.3">
      <c r="A4271" t="s">
        <v>1807</v>
      </c>
      <c r="B4271" s="1">
        <v>46101.369444444441</v>
      </c>
      <c r="C4271" t="s">
        <v>35</v>
      </c>
      <c r="D4271" t="s">
        <v>15</v>
      </c>
      <c r="E4271" t="s">
        <v>19</v>
      </c>
      <c r="F4271" t="s">
        <v>10</v>
      </c>
      <c r="G4271">
        <v>0.36944444444444446</v>
      </c>
      <c r="H4271" s="1">
        <v>46101</v>
      </c>
      <c r="I4271">
        <v>3</v>
      </c>
      <c r="J4271">
        <v>1</v>
      </c>
      <c r="K4271">
        <v>2</v>
      </c>
      <c r="L4271">
        <v>2</v>
      </c>
      <c r="M4271" t="s">
        <v>5069</v>
      </c>
      <c r="N4271" t="s">
        <v>5069</v>
      </c>
      <c r="O4271">
        <v>1</v>
      </c>
      <c r="P4271">
        <v>0</v>
      </c>
    </row>
    <row r="4272" spans="1:16" x14ac:dyDescent="0.3">
      <c r="A4272" t="s">
        <v>4147</v>
      </c>
      <c r="B4272" s="1">
        <v>46101.37222222222</v>
      </c>
      <c r="C4272" t="s">
        <v>7</v>
      </c>
      <c r="D4272" t="s">
        <v>15</v>
      </c>
      <c r="E4272" t="s">
        <v>19</v>
      </c>
      <c r="F4272" t="s">
        <v>10</v>
      </c>
      <c r="G4272">
        <v>0.37222222222222223</v>
      </c>
      <c r="H4272" s="1">
        <v>46101</v>
      </c>
      <c r="I4272">
        <v>3</v>
      </c>
      <c r="J4272">
        <v>3</v>
      </c>
      <c r="K4272">
        <v>2</v>
      </c>
      <c r="L4272">
        <v>6</v>
      </c>
      <c r="M4272" t="s">
        <v>5071</v>
      </c>
      <c r="N4272" t="s">
        <v>5071</v>
      </c>
      <c r="O4272">
        <v>1</v>
      </c>
      <c r="P4272">
        <v>0</v>
      </c>
    </row>
    <row r="4273" spans="1:16" x14ac:dyDescent="0.3">
      <c r="A4273" t="s">
        <v>4124</v>
      </c>
      <c r="B4273" s="1">
        <v>46101.393750000003</v>
      </c>
      <c r="C4273" t="s">
        <v>26</v>
      </c>
      <c r="D4273" t="s">
        <v>8</v>
      </c>
      <c r="E4273" t="s">
        <v>16</v>
      </c>
      <c r="F4273" t="s">
        <v>20</v>
      </c>
      <c r="G4273">
        <v>0.39374999999999999</v>
      </c>
      <c r="H4273" s="1">
        <v>46101</v>
      </c>
      <c r="I4273">
        <v>3</v>
      </c>
      <c r="J4273">
        <v>3</v>
      </c>
      <c r="K4273">
        <v>2</v>
      </c>
      <c r="L4273">
        <v>6</v>
      </c>
      <c r="M4273" t="s">
        <v>5071</v>
      </c>
      <c r="N4273" t="s">
        <v>5071</v>
      </c>
      <c r="O4273">
        <v>1</v>
      </c>
      <c r="P4273">
        <v>0</v>
      </c>
    </row>
    <row r="4274" spans="1:16" x14ac:dyDescent="0.3">
      <c r="A4274" t="s">
        <v>4296</v>
      </c>
      <c r="B4274" s="1">
        <v>46101.398611111108</v>
      </c>
      <c r="C4274" t="s">
        <v>7</v>
      </c>
      <c r="D4274" t="s">
        <v>18</v>
      </c>
      <c r="E4274" t="s">
        <v>19</v>
      </c>
      <c r="F4274" t="s">
        <v>53</v>
      </c>
      <c r="G4274">
        <v>0.39861111111111114</v>
      </c>
      <c r="H4274" s="1">
        <v>46101</v>
      </c>
      <c r="I4274">
        <v>3</v>
      </c>
      <c r="J4274">
        <v>3</v>
      </c>
      <c r="K4274">
        <v>5</v>
      </c>
      <c r="L4274">
        <v>15</v>
      </c>
      <c r="M4274" t="s">
        <v>5073</v>
      </c>
      <c r="N4274" t="s">
        <v>5073</v>
      </c>
      <c r="O4274">
        <v>1</v>
      </c>
      <c r="P4274">
        <v>1</v>
      </c>
    </row>
    <row r="4275" spans="1:16" x14ac:dyDescent="0.3">
      <c r="A4275" t="s">
        <v>2095</v>
      </c>
      <c r="B4275" s="1">
        <v>46101.429861111108</v>
      </c>
      <c r="C4275" t="s">
        <v>7</v>
      </c>
      <c r="D4275" t="s">
        <v>22</v>
      </c>
      <c r="E4275" t="s">
        <v>19</v>
      </c>
      <c r="F4275" t="s">
        <v>10</v>
      </c>
      <c r="G4275">
        <v>0.42986111111111114</v>
      </c>
      <c r="H4275" s="1">
        <v>46101</v>
      </c>
      <c r="I4275">
        <v>3</v>
      </c>
      <c r="J4275">
        <v>3</v>
      </c>
      <c r="K4275">
        <v>2</v>
      </c>
      <c r="L4275">
        <v>6</v>
      </c>
      <c r="M4275" t="s">
        <v>5071</v>
      </c>
      <c r="N4275" t="s">
        <v>5071</v>
      </c>
      <c r="O4275">
        <v>1</v>
      </c>
      <c r="P4275">
        <v>0</v>
      </c>
    </row>
    <row r="4276" spans="1:16" x14ac:dyDescent="0.3">
      <c r="A4276" t="s">
        <v>864</v>
      </c>
      <c r="B4276" s="1">
        <v>46101.443749999999</v>
      </c>
      <c r="C4276" t="s">
        <v>26</v>
      </c>
      <c r="D4276" t="s">
        <v>15</v>
      </c>
      <c r="E4276" t="s">
        <v>9</v>
      </c>
      <c r="F4276" t="s">
        <v>10</v>
      </c>
      <c r="G4276">
        <v>0.44374999999999998</v>
      </c>
      <c r="H4276" s="1">
        <v>46101</v>
      </c>
      <c r="I4276">
        <v>3</v>
      </c>
      <c r="J4276">
        <v>3</v>
      </c>
      <c r="K4276">
        <v>2</v>
      </c>
      <c r="L4276">
        <v>6</v>
      </c>
      <c r="M4276" t="s">
        <v>5071</v>
      </c>
      <c r="N4276" t="s">
        <v>5071</v>
      </c>
      <c r="O4276">
        <v>1</v>
      </c>
      <c r="P4276">
        <v>0</v>
      </c>
    </row>
    <row r="4277" spans="1:16" x14ac:dyDescent="0.3">
      <c r="A4277" t="s">
        <v>4102</v>
      </c>
      <c r="B4277" s="1">
        <v>46101.473611111112</v>
      </c>
      <c r="C4277" t="s">
        <v>7</v>
      </c>
      <c r="D4277" t="s">
        <v>15</v>
      </c>
      <c r="E4277" t="s">
        <v>19</v>
      </c>
      <c r="F4277" t="s">
        <v>20</v>
      </c>
      <c r="G4277">
        <v>0.47361111111111109</v>
      </c>
      <c r="H4277" s="1">
        <v>46101</v>
      </c>
      <c r="I4277">
        <v>3</v>
      </c>
      <c r="J4277">
        <v>3</v>
      </c>
      <c r="K4277">
        <v>2</v>
      </c>
      <c r="L4277">
        <v>6</v>
      </c>
      <c r="M4277" t="s">
        <v>5071</v>
      </c>
      <c r="N4277" t="s">
        <v>5071</v>
      </c>
      <c r="O4277">
        <v>1</v>
      </c>
      <c r="P4277">
        <v>0</v>
      </c>
    </row>
    <row r="4278" spans="1:16" x14ac:dyDescent="0.3">
      <c r="A4278" t="s">
        <v>772</v>
      </c>
      <c r="B4278" s="1">
        <v>46101.476388888892</v>
      </c>
      <c r="C4278" t="s">
        <v>26</v>
      </c>
      <c r="D4278" t="s">
        <v>22</v>
      </c>
      <c r="E4278" t="s">
        <v>19</v>
      </c>
      <c r="F4278" t="s">
        <v>10</v>
      </c>
      <c r="G4278">
        <v>0.47638888888888886</v>
      </c>
      <c r="H4278" s="1">
        <v>46101</v>
      </c>
      <c r="I4278">
        <v>3</v>
      </c>
      <c r="J4278">
        <v>3</v>
      </c>
      <c r="K4278">
        <v>2</v>
      </c>
      <c r="L4278">
        <v>6</v>
      </c>
      <c r="M4278" t="s">
        <v>5071</v>
      </c>
      <c r="N4278" t="s">
        <v>5071</v>
      </c>
      <c r="O4278">
        <v>1</v>
      </c>
      <c r="P4278">
        <v>0</v>
      </c>
    </row>
    <row r="4279" spans="1:16" x14ac:dyDescent="0.3">
      <c r="A4279" t="s">
        <v>978</v>
      </c>
      <c r="B4279" s="1">
        <v>46101.493055555555</v>
      </c>
      <c r="C4279" t="s">
        <v>7</v>
      </c>
      <c r="D4279" t="s">
        <v>15</v>
      </c>
      <c r="E4279" t="s">
        <v>19</v>
      </c>
      <c r="F4279" t="s">
        <v>20</v>
      </c>
      <c r="G4279">
        <v>0.49305555555555558</v>
      </c>
      <c r="H4279" s="1">
        <v>46101</v>
      </c>
      <c r="I4279">
        <v>3</v>
      </c>
      <c r="J4279">
        <v>3</v>
      </c>
      <c r="K4279">
        <v>2</v>
      </c>
      <c r="L4279">
        <v>6</v>
      </c>
      <c r="M4279" t="s">
        <v>5071</v>
      </c>
      <c r="N4279" t="s">
        <v>5071</v>
      </c>
      <c r="O4279">
        <v>1</v>
      </c>
      <c r="P4279">
        <v>0</v>
      </c>
    </row>
    <row r="4280" spans="1:16" x14ac:dyDescent="0.3">
      <c r="A4280" t="s">
        <v>3010</v>
      </c>
      <c r="B4280" s="1">
        <v>46101.541666666664</v>
      </c>
      <c r="C4280" t="s">
        <v>35</v>
      </c>
      <c r="D4280" t="s">
        <v>8</v>
      </c>
      <c r="E4280" t="s">
        <v>9</v>
      </c>
      <c r="F4280" t="s">
        <v>10</v>
      </c>
      <c r="G4280">
        <v>0.54166666666666663</v>
      </c>
      <c r="H4280" s="1">
        <v>46101</v>
      </c>
      <c r="I4280">
        <v>3</v>
      </c>
      <c r="J4280">
        <v>1</v>
      </c>
      <c r="K4280">
        <v>2</v>
      </c>
      <c r="L4280">
        <v>2</v>
      </c>
      <c r="M4280" t="s">
        <v>5069</v>
      </c>
      <c r="N4280" t="s">
        <v>5069</v>
      </c>
      <c r="O4280">
        <v>1</v>
      </c>
      <c r="P4280">
        <v>0</v>
      </c>
    </row>
    <row r="4281" spans="1:16" x14ac:dyDescent="0.3">
      <c r="A4281" t="s">
        <v>1087</v>
      </c>
      <c r="B4281" s="1">
        <v>46101.560416666667</v>
      </c>
      <c r="C4281" t="s">
        <v>47</v>
      </c>
      <c r="D4281" t="s">
        <v>22</v>
      </c>
      <c r="E4281" t="s">
        <v>31</v>
      </c>
      <c r="F4281" t="s">
        <v>13</v>
      </c>
      <c r="G4281">
        <v>0.56041666666666667</v>
      </c>
      <c r="H4281" s="1">
        <v>46101</v>
      </c>
      <c r="I4281">
        <v>3</v>
      </c>
      <c r="J4281">
        <v>1</v>
      </c>
      <c r="K4281">
        <v>1</v>
      </c>
      <c r="L4281">
        <v>1</v>
      </c>
      <c r="M4281" t="s">
        <v>5069</v>
      </c>
      <c r="N4281" t="s">
        <v>5069</v>
      </c>
      <c r="O4281">
        <v>1</v>
      </c>
      <c r="P4281">
        <v>0</v>
      </c>
    </row>
    <row r="4282" spans="1:16" x14ac:dyDescent="0.3">
      <c r="A4282" t="s">
        <v>4173</v>
      </c>
      <c r="B4282" s="1">
        <v>46101.574999999997</v>
      </c>
      <c r="C4282" t="s">
        <v>40</v>
      </c>
      <c r="D4282" t="s">
        <v>22</v>
      </c>
      <c r="E4282" t="s">
        <v>16</v>
      </c>
      <c r="F4282" t="s">
        <v>20</v>
      </c>
      <c r="G4282">
        <v>0.57499999999999996</v>
      </c>
      <c r="H4282" s="1">
        <v>46101</v>
      </c>
      <c r="I4282">
        <v>3</v>
      </c>
      <c r="J4282">
        <v>5</v>
      </c>
      <c r="K4282">
        <v>2</v>
      </c>
      <c r="L4282">
        <v>10</v>
      </c>
      <c r="M4282" t="s">
        <v>5071</v>
      </c>
      <c r="N4282" t="s">
        <v>5071</v>
      </c>
      <c r="O4282">
        <v>1</v>
      </c>
      <c r="P4282">
        <v>0</v>
      </c>
    </row>
    <row r="4283" spans="1:16" x14ac:dyDescent="0.3">
      <c r="A4283" t="s">
        <v>3719</v>
      </c>
      <c r="B4283" s="1">
        <v>46101.629166666666</v>
      </c>
      <c r="C4283" t="s">
        <v>40</v>
      </c>
      <c r="D4283" t="s">
        <v>22</v>
      </c>
      <c r="E4283" t="s">
        <v>16</v>
      </c>
      <c r="F4283" t="s">
        <v>20</v>
      </c>
      <c r="G4283">
        <v>0.62916666666666665</v>
      </c>
      <c r="H4283" s="1">
        <v>46101</v>
      </c>
      <c r="I4283">
        <v>3</v>
      </c>
      <c r="J4283">
        <v>5</v>
      </c>
      <c r="K4283">
        <v>2</v>
      </c>
      <c r="L4283">
        <v>10</v>
      </c>
      <c r="M4283" t="s">
        <v>5071</v>
      </c>
      <c r="N4283" t="s">
        <v>5071</v>
      </c>
      <c r="O4283">
        <v>1</v>
      </c>
      <c r="P4283">
        <v>0</v>
      </c>
    </row>
    <row r="4284" spans="1:16" x14ac:dyDescent="0.3">
      <c r="A4284" t="s">
        <v>2277</v>
      </c>
      <c r="B4284" s="1">
        <v>46101.640972222223</v>
      </c>
      <c r="C4284" t="s">
        <v>26</v>
      </c>
      <c r="D4284" t="s">
        <v>18</v>
      </c>
      <c r="E4284" t="s">
        <v>16</v>
      </c>
      <c r="F4284" t="s">
        <v>10</v>
      </c>
      <c r="G4284">
        <v>0.64097222222222228</v>
      </c>
      <c r="H4284" s="1">
        <v>46101</v>
      </c>
      <c r="I4284">
        <v>3</v>
      </c>
      <c r="J4284">
        <v>3</v>
      </c>
      <c r="K4284">
        <v>2</v>
      </c>
      <c r="L4284">
        <v>6</v>
      </c>
      <c r="M4284" t="s">
        <v>5071</v>
      </c>
      <c r="N4284" t="s">
        <v>5071</v>
      </c>
      <c r="O4284">
        <v>1</v>
      </c>
      <c r="P4284">
        <v>0</v>
      </c>
    </row>
    <row r="4285" spans="1:16" x14ac:dyDescent="0.3">
      <c r="A4285" t="s">
        <v>4279</v>
      </c>
      <c r="B4285" s="1">
        <v>46101.655555555553</v>
      </c>
      <c r="C4285" t="s">
        <v>7</v>
      </c>
      <c r="D4285" t="s">
        <v>8</v>
      </c>
      <c r="E4285" t="s">
        <v>19</v>
      </c>
      <c r="F4285" t="s">
        <v>33</v>
      </c>
      <c r="G4285">
        <v>0.65555555555555556</v>
      </c>
      <c r="H4285" s="1">
        <v>46101</v>
      </c>
      <c r="I4285">
        <v>3</v>
      </c>
      <c r="J4285">
        <v>3</v>
      </c>
      <c r="K4285">
        <v>4</v>
      </c>
      <c r="L4285">
        <v>12</v>
      </c>
      <c r="M4285" t="s">
        <v>5073</v>
      </c>
      <c r="N4285" t="s">
        <v>5073</v>
      </c>
      <c r="O4285">
        <v>1</v>
      </c>
      <c r="P4285">
        <v>1</v>
      </c>
    </row>
    <row r="4286" spans="1:16" x14ac:dyDescent="0.3">
      <c r="A4286" t="s">
        <v>1231</v>
      </c>
      <c r="B4286" s="1">
        <v>46101.663888888892</v>
      </c>
      <c r="C4286" t="s">
        <v>35</v>
      </c>
      <c r="D4286" t="s">
        <v>22</v>
      </c>
      <c r="E4286" t="s">
        <v>16</v>
      </c>
      <c r="F4286" t="s">
        <v>10</v>
      </c>
      <c r="G4286">
        <v>0.66388888888888886</v>
      </c>
      <c r="H4286" s="1">
        <v>46101</v>
      </c>
      <c r="I4286">
        <v>3</v>
      </c>
      <c r="J4286">
        <v>1</v>
      </c>
      <c r="K4286">
        <v>2</v>
      </c>
      <c r="L4286">
        <v>2</v>
      </c>
      <c r="M4286" t="s">
        <v>5069</v>
      </c>
      <c r="N4286" t="s">
        <v>5069</v>
      </c>
      <c r="O4286">
        <v>1</v>
      </c>
      <c r="P4286">
        <v>0</v>
      </c>
    </row>
    <row r="4287" spans="1:16" x14ac:dyDescent="0.3">
      <c r="A4287" t="s">
        <v>4757</v>
      </c>
      <c r="B4287" s="1">
        <v>46101.682638888888</v>
      </c>
      <c r="C4287" t="s">
        <v>35</v>
      </c>
      <c r="D4287" t="s">
        <v>15</v>
      </c>
      <c r="E4287" t="s">
        <v>31</v>
      </c>
      <c r="F4287" t="s">
        <v>33</v>
      </c>
      <c r="G4287">
        <v>0.68263888888888891</v>
      </c>
      <c r="H4287" s="1">
        <v>46101</v>
      </c>
      <c r="I4287">
        <v>3</v>
      </c>
      <c r="J4287">
        <v>1</v>
      </c>
      <c r="K4287">
        <v>4</v>
      </c>
      <c r="L4287">
        <v>4</v>
      </c>
      <c r="M4287" t="s">
        <v>5069</v>
      </c>
      <c r="N4287" t="s">
        <v>5069</v>
      </c>
      <c r="O4287">
        <v>1</v>
      </c>
      <c r="P4287">
        <v>1</v>
      </c>
    </row>
    <row r="4288" spans="1:16" x14ac:dyDescent="0.3">
      <c r="A4288" t="s">
        <v>1142</v>
      </c>
      <c r="B4288" s="1">
        <v>46101.717361111114</v>
      </c>
      <c r="C4288" t="s">
        <v>7</v>
      </c>
      <c r="D4288" t="s">
        <v>8</v>
      </c>
      <c r="E4288" t="s">
        <v>19</v>
      </c>
      <c r="F4288" t="s">
        <v>10</v>
      </c>
      <c r="G4288">
        <v>0.71736111111111112</v>
      </c>
      <c r="H4288" s="1">
        <v>46101</v>
      </c>
      <c r="I4288">
        <v>3</v>
      </c>
      <c r="J4288">
        <v>3</v>
      </c>
      <c r="K4288">
        <v>2</v>
      </c>
      <c r="L4288">
        <v>6</v>
      </c>
      <c r="M4288" t="s">
        <v>5071</v>
      </c>
      <c r="N4288" t="s">
        <v>5071</v>
      </c>
      <c r="O4288">
        <v>1</v>
      </c>
      <c r="P4288">
        <v>0</v>
      </c>
    </row>
    <row r="4289" spans="1:16" x14ac:dyDescent="0.3">
      <c r="A4289" t="s">
        <v>2232</v>
      </c>
      <c r="B4289" s="1">
        <v>46101.720138888886</v>
      </c>
      <c r="C4289" t="s">
        <v>40</v>
      </c>
      <c r="D4289" t="s">
        <v>18</v>
      </c>
      <c r="E4289" t="s">
        <v>16</v>
      </c>
      <c r="F4289" t="s">
        <v>20</v>
      </c>
      <c r="G4289">
        <v>0.72013888888888888</v>
      </c>
      <c r="H4289" s="1">
        <v>46101</v>
      </c>
      <c r="I4289">
        <v>3</v>
      </c>
      <c r="J4289">
        <v>5</v>
      </c>
      <c r="K4289">
        <v>2</v>
      </c>
      <c r="L4289">
        <v>10</v>
      </c>
      <c r="M4289" t="s">
        <v>5071</v>
      </c>
      <c r="N4289" t="s">
        <v>5071</v>
      </c>
      <c r="O4289">
        <v>1</v>
      </c>
      <c r="P4289">
        <v>0</v>
      </c>
    </row>
    <row r="4290" spans="1:16" x14ac:dyDescent="0.3">
      <c r="A4290" t="s">
        <v>1267</v>
      </c>
      <c r="B4290" s="1">
        <v>46101.722222222219</v>
      </c>
      <c r="C4290" t="s">
        <v>47</v>
      </c>
      <c r="D4290" t="s">
        <v>15</v>
      </c>
      <c r="E4290" t="s">
        <v>19</v>
      </c>
      <c r="F4290" t="s">
        <v>20</v>
      </c>
      <c r="G4290">
        <v>0.72222222222222221</v>
      </c>
      <c r="H4290" s="1">
        <v>46101</v>
      </c>
      <c r="I4290">
        <v>3</v>
      </c>
      <c r="J4290">
        <v>1</v>
      </c>
      <c r="K4290">
        <v>2</v>
      </c>
      <c r="L4290">
        <v>2</v>
      </c>
      <c r="M4290" t="s">
        <v>5069</v>
      </c>
      <c r="N4290" t="s">
        <v>5069</v>
      </c>
      <c r="O4290">
        <v>1</v>
      </c>
      <c r="P4290">
        <v>0</v>
      </c>
    </row>
    <row r="4291" spans="1:16" x14ac:dyDescent="0.3">
      <c r="A4291" t="s">
        <v>258</v>
      </c>
      <c r="B4291" s="1">
        <v>46101.727083333331</v>
      </c>
      <c r="C4291" t="s">
        <v>12</v>
      </c>
      <c r="D4291" t="s">
        <v>22</v>
      </c>
      <c r="E4291" t="s">
        <v>19</v>
      </c>
      <c r="F4291" t="s">
        <v>33</v>
      </c>
      <c r="G4291">
        <v>0.7270833333333333</v>
      </c>
      <c r="H4291" s="1">
        <v>46101</v>
      </c>
      <c r="I4291">
        <v>3</v>
      </c>
      <c r="J4291">
        <v>1</v>
      </c>
      <c r="K4291">
        <v>4</v>
      </c>
      <c r="L4291">
        <v>4</v>
      </c>
      <c r="M4291" t="s">
        <v>5069</v>
      </c>
      <c r="N4291" t="s">
        <v>5069</v>
      </c>
      <c r="O4291">
        <v>1</v>
      </c>
      <c r="P4291">
        <v>1</v>
      </c>
    </row>
    <row r="4292" spans="1:16" x14ac:dyDescent="0.3">
      <c r="A4292" t="s">
        <v>4294</v>
      </c>
      <c r="B4292" s="1">
        <v>46101.739583333336</v>
      </c>
      <c r="C4292" t="s">
        <v>7</v>
      </c>
      <c r="D4292" t="s">
        <v>22</v>
      </c>
      <c r="E4292" t="s">
        <v>19</v>
      </c>
      <c r="F4292" t="s">
        <v>10</v>
      </c>
      <c r="G4292">
        <v>0.73958333333333337</v>
      </c>
      <c r="H4292" s="1">
        <v>46101</v>
      </c>
      <c r="I4292">
        <v>3</v>
      </c>
      <c r="J4292">
        <v>3</v>
      </c>
      <c r="K4292">
        <v>2</v>
      </c>
      <c r="L4292">
        <v>6</v>
      </c>
      <c r="M4292" t="s">
        <v>5071</v>
      </c>
      <c r="N4292" t="s">
        <v>5071</v>
      </c>
      <c r="O4292">
        <v>1</v>
      </c>
      <c r="P4292">
        <v>0</v>
      </c>
    </row>
    <row r="4293" spans="1:16" x14ac:dyDescent="0.3">
      <c r="A4293" t="s">
        <v>1856</v>
      </c>
      <c r="B4293" s="1">
        <v>46101.748611111114</v>
      </c>
      <c r="C4293" t="s">
        <v>7</v>
      </c>
      <c r="D4293" t="s">
        <v>15</v>
      </c>
      <c r="E4293" t="s">
        <v>19</v>
      </c>
      <c r="F4293" t="s">
        <v>10</v>
      </c>
      <c r="G4293">
        <v>0.74861111111111112</v>
      </c>
      <c r="H4293" s="1">
        <v>46101</v>
      </c>
      <c r="I4293">
        <v>3</v>
      </c>
      <c r="J4293">
        <v>3</v>
      </c>
      <c r="K4293">
        <v>2</v>
      </c>
      <c r="L4293">
        <v>6</v>
      </c>
      <c r="M4293" t="s">
        <v>5071</v>
      </c>
      <c r="N4293" t="s">
        <v>5071</v>
      </c>
      <c r="O4293">
        <v>1</v>
      </c>
      <c r="P4293">
        <v>0</v>
      </c>
    </row>
    <row r="4294" spans="1:16" x14ac:dyDescent="0.3">
      <c r="A4294" t="s">
        <v>2846</v>
      </c>
      <c r="B4294" s="1">
        <v>46101.761805555558</v>
      </c>
      <c r="C4294" t="s">
        <v>26</v>
      </c>
      <c r="D4294" t="s">
        <v>22</v>
      </c>
      <c r="E4294" t="s">
        <v>9</v>
      </c>
      <c r="F4294" t="s">
        <v>20</v>
      </c>
      <c r="G4294">
        <v>0.76180555555555551</v>
      </c>
      <c r="H4294" s="1">
        <v>46101</v>
      </c>
      <c r="I4294">
        <v>3</v>
      </c>
      <c r="J4294">
        <v>3</v>
      </c>
      <c r="K4294">
        <v>2</v>
      </c>
      <c r="L4294">
        <v>6</v>
      </c>
      <c r="M4294" t="s">
        <v>5071</v>
      </c>
      <c r="N4294" t="s">
        <v>5071</v>
      </c>
      <c r="O4294">
        <v>1</v>
      </c>
      <c r="P4294">
        <v>0</v>
      </c>
    </row>
    <row r="4295" spans="1:16" x14ac:dyDescent="0.3">
      <c r="A4295" t="s">
        <v>3759</v>
      </c>
      <c r="B4295" s="1">
        <v>46101.789583333331</v>
      </c>
      <c r="C4295" t="s">
        <v>7</v>
      </c>
      <c r="D4295" t="s">
        <v>22</v>
      </c>
      <c r="E4295" t="s">
        <v>19</v>
      </c>
      <c r="F4295" t="s">
        <v>10</v>
      </c>
      <c r="G4295">
        <v>0.7895833333333333</v>
      </c>
      <c r="H4295" s="1">
        <v>46101</v>
      </c>
      <c r="I4295">
        <v>3</v>
      </c>
      <c r="J4295">
        <v>3</v>
      </c>
      <c r="K4295">
        <v>2</v>
      </c>
      <c r="L4295">
        <v>6</v>
      </c>
      <c r="M4295" t="s">
        <v>5071</v>
      </c>
      <c r="N4295" t="s">
        <v>5071</v>
      </c>
      <c r="O4295">
        <v>1</v>
      </c>
      <c r="P4295">
        <v>0</v>
      </c>
    </row>
    <row r="4296" spans="1:16" x14ac:dyDescent="0.3">
      <c r="A4296" t="s">
        <v>3978</v>
      </c>
      <c r="B4296" s="1">
        <v>46101.815972222219</v>
      </c>
      <c r="C4296" t="s">
        <v>26</v>
      </c>
      <c r="D4296" t="s">
        <v>8</v>
      </c>
      <c r="E4296" t="s">
        <v>19</v>
      </c>
      <c r="F4296" t="s">
        <v>10</v>
      </c>
      <c r="G4296">
        <v>0.81597222222222221</v>
      </c>
      <c r="H4296" s="1">
        <v>46101</v>
      </c>
      <c r="I4296">
        <v>3</v>
      </c>
      <c r="J4296">
        <v>3</v>
      </c>
      <c r="K4296">
        <v>2</v>
      </c>
      <c r="L4296">
        <v>6</v>
      </c>
      <c r="M4296" t="s">
        <v>5071</v>
      </c>
      <c r="N4296" t="s">
        <v>5071</v>
      </c>
      <c r="O4296">
        <v>1</v>
      </c>
      <c r="P4296">
        <v>0</v>
      </c>
    </row>
    <row r="4297" spans="1:16" x14ac:dyDescent="0.3">
      <c r="A4297" t="s">
        <v>2484</v>
      </c>
      <c r="B4297" s="1">
        <v>46101.832638888889</v>
      </c>
      <c r="C4297" t="s">
        <v>7</v>
      </c>
      <c r="D4297" t="s">
        <v>18</v>
      </c>
      <c r="E4297" t="s">
        <v>19</v>
      </c>
      <c r="F4297" t="s">
        <v>10</v>
      </c>
      <c r="G4297">
        <v>0.83263888888888893</v>
      </c>
      <c r="H4297" s="1">
        <v>46101</v>
      </c>
      <c r="I4297">
        <v>3</v>
      </c>
      <c r="J4297">
        <v>3</v>
      </c>
      <c r="K4297">
        <v>2</v>
      </c>
      <c r="L4297">
        <v>6</v>
      </c>
      <c r="M4297" t="s">
        <v>5071</v>
      </c>
      <c r="N4297" t="s">
        <v>5071</v>
      </c>
      <c r="O4297">
        <v>1</v>
      </c>
      <c r="P4297">
        <v>0</v>
      </c>
    </row>
    <row r="4298" spans="1:16" x14ac:dyDescent="0.3">
      <c r="A4298" t="s">
        <v>1623</v>
      </c>
      <c r="B4298" s="1">
        <v>46101.853472222225</v>
      </c>
      <c r="C4298" t="s">
        <v>7</v>
      </c>
      <c r="D4298" t="s">
        <v>22</v>
      </c>
      <c r="E4298" t="s">
        <v>19</v>
      </c>
      <c r="F4298" t="s">
        <v>20</v>
      </c>
      <c r="G4298">
        <v>0.85347222222222219</v>
      </c>
      <c r="H4298" s="1">
        <v>46101</v>
      </c>
      <c r="I4298">
        <v>3</v>
      </c>
      <c r="J4298">
        <v>3</v>
      </c>
      <c r="K4298">
        <v>2</v>
      </c>
      <c r="L4298">
        <v>6</v>
      </c>
      <c r="M4298" t="s">
        <v>5071</v>
      </c>
      <c r="N4298" t="s">
        <v>5071</v>
      </c>
      <c r="O4298">
        <v>1</v>
      </c>
      <c r="P4298">
        <v>0</v>
      </c>
    </row>
    <row r="4299" spans="1:16" x14ac:dyDescent="0.3">
      <c r="A4299" t="s">
        <v>705</v>
      </c>
      <c r="B4299" s="1">
        <v>46101.879166666666</v>
      </c>
      <c r="C4299" t="s">
        <v>7</v>
      </c>
      <c r="D4299" t="s">
        <v>18</v>
      </c>
      <c r="E4299" t="s">
        <v>31</v>
      </c>
      <c r="F4299" t="s">
        <v>10</v>
      </c>
      <c r="G4299">
        <v>0.87916666666666665</v>
      </c>
      <c r="H4299" s="1">
        <v>46101</v>
      </c>
      <c r="I4299">
        <v>3</v>
      </c>
      <c r="J4299">
        <v>3</v>
      </c>
      <c r="K4299">
        <v>2</v>
      </c>
      <c r="L4299">
        <v>6</v>
      </c>
      <c r="M4299" t="s">
        <v>5071</v>
      </c>
      <c r="N4299" t="s">
        <v>5071</v>
      </c>
      <c r="O4299">
        <v>1</v>
      </c>
      <c r="P4299">
        <v>0</v>
      </c>
    </row>
    <row r="4300" spans="1:16" x14ac:dyDescent="0.3">
      <c r="A4300" t="s">
        <v>4968</v>
      </c>
      <c r="B4300" s="1">
        <v>46101.882638888892</v>
      </c>
      <c r="C4300" t="s">
        <v>7</v>
      </c>
      <c r="D4300" t="s">
        <v>15</v>
      </c>
      <c r="E4300" t="s">
        <v>19</v>
      </c>
      <c r="F4300" t="s">
        <v>10</v>
      </c>
      <c r="G4300">
        <v>0.88263888888888886</v>
      </c>
      <c r="H4300" s="1">
        <v>46101</v>
      </c>
      <c r="I4300">
        <v>3</v>
      </c>
      <c r="J4300">
        <v>3</v>
      </c>
      <c r="K4300">
        <v>2</v>
      </c>
      <c r="L4300">
        <v>6</v>
      </c>
      <c r="M4300" t="s">
        <v>5071</v>
      </c>
      <c r="N4300" t="s">
        <v>5071</v>
      </c>
      <c r="O4300">
        <v>1</v>
      </c>
      <c r="P4300">
        <v>0</v>
      </c>
    </row>
    <row r="4301" spans="1:16" x14ac:dyDescent="0.3">
      <c r="A4301" t="s">
        <v>2373</v>
      </c>
      <c r="B4301" s="1">
        <v>46101.909722222219</v>
      </c>
      <c r="C4301" t="s">
        <v>7</v>
      </c>
      <c r="D4301" t="s">
        <v>8</v>
      </c>
      <c r="E4301" t="s">
        <v>19</v>
      </c>
      <c r="F4301" t="s">
        <v>10</v>
      </c>
      <c r="G4301">
        <v>0.90972222222222221</v>
      </c>
      <c r="H4301" s="1">
        <v>46101</v>
      </c>
      <c r="I4301">
        <v>3</v>
      </c>
      <c r="J4301">
        <v>3</v>
      </c>
      <c r="K4301">
        <v>2</v>
      </c>
      <c r="L4301">
        <v>6</v>
      </c>
      <c r="M4301" t="s">
        <v>5071</v>
      </c>
      <c r="N4301" t="s">
        <v>5071</v>
      </c>
      <c r="O4301">
        <v>1</v>
      </c>
      <c r="P4301">
        <v>0</v>
      </c>
    </row>
    <row r="4302" spans="1:16" x14ac:dyDescent="0.3">
      <c r="A4302" t="s">
        <v>4578</v>
      </c>
      <c r="B4302" s="1">
        <v>46101.924305555556</v>
      </c>
      <c r="C4302" t="s">
        <v>7</v>
      </c>
      <c r="D4302" t="s">
        <v>18</v>
      </c>
      <c r="E4302" t="s">
        <v>19</v>
      </c>
      <c r="F4302" t="s">
        <v>13</v>
      </c>
      <c r="G4302">
        <v>0.9243055555555556</v>
      </c>
      <c r="H4302" s="1">
        <v>46101</v>
      </c>
      <c r="I4302">
        <v>3</v>
      </c>
      <c r="J4302">
        <v>3</v>
      </c>
      <c r="K4302">
        <v>1</v>
      </c>
      <c r="L4302">
        <v>3</v>
      </c>
      <c r="M4302" t="s">
        <v>5069</v>
      </c>
      <c r="N4302" t="s">
        <v>5069</v>
      </c>
      <c r="O4302">
        <v>1</v>
      </c>
      <c r="P4302">
        <v>0</v>
      </c>
    </row>
    <row r="4303" spans="1:16" x14ac:dyDescent="0.3">
      <c r="A4303" t="s">
        <v>917</v>
      </c>
      <c r="B4303" s="1">
        <v>46101.931250000001</v>
      </c>
      <c r="C4303" t="s">
        <v>7</v>
      </c>
      <c r="D4303" t="s">
        <v>15</v>
      </c>
      <c r="E4303" t="s">
        <v>19</v>
      </c>
      <c r="F4303" t="s">
        <v>10</v>
      </c>
      <c r="G4303">
        <v>0.93125000000000002</v>
      </c>
      <c r="H4303" s="1">
        <v>46101</v>
      </c>
      <c r="I4303">
        <v>3</v>
      </c>
      <c r="J4303">
        <v>3</v>
      </c>
      <c r="K4303">
        <v>2</v>
      </c>
      <c r="L4303">
        <v>6</v>
      </c>
      <c r="M4303" t="s">
        <v>5071</v>
      </c>
      <c r="N4303" t="s">
        <v>5071</v>
      </c>
      <c r="O4303">
        <v>1</v>
      </c>
      <c r="P4303">
        <v>0</v>
      </c>
    </row>
    <row r="4304" spans="1:16" x14ac:dyDescent="0.3">
      <c r="A4304" t="s">
        <v>2923</v>
      </c>
      <c r="B4304" s="1">
        <v>46101.942361111112</v>
      </c>
      <c r="C4304" t="s">
        <v>7</v>
      </c>
      <c r="D4304" t="s">
        <v>15</v>
      </c>
      <c r="E4304" t="s">
        <v>19</v>
      </c>
      <c r="F4304" t="s">
        <v>10</v>
      </c>
      <c r="G4304">
        <v>0.94236111111111109</v>
      </c>
      <c r="H4304" s="1">
        <v>46101</v>
      </c>
      <c r="I4304">
        <v>3</v>
      </c>
      <c r="J4304">
        <v>3</v>
      </c>
      <c r="K4304">
        <v>2</v>
      </c>
      <c r="L4304">
        <v>6</v>
      </c>
      <c r="M4304" t="s">
        <v>5071</v>
      </c>
      <c r="N4304" t="s">
        <v>5071</v>
      </c>
      <c r="O4304">
        <v>1</v>
      </c>
      <c r="P4304">
        <v>0</v>
      </c>
    </row>
    <row r="4305" spans="1:16" x14ac:dyDescent="0.3">
      <c r="A4305" t="s">
        <v>2598</v>
      </c>
      <c r="B4305" s="1">
        <v>46101.952777777777</v>
      </c>
      <c r="C4305" t="s">
        <v>12</v>
      </c>
      <c r="D4305" t="s">
        <v>22</v>
      </c>
      <c r="E4305" t="s">
        <v>9</v>
      </c>
      <c r="F4305" t="s">
        <v>33</v>
      </c>
      <c r="G4305">
        <v>0.95277777777777772</v>
      </c>
      <c r="H4305" s="1">
        <v>46101</v>
      </c>
      <c r="I4305">
        <v>3</v>
      </c>
      <c r="J4305">
        <v>1</v>
      </c>
      <c r="K4305">
        <v>4</v>
      </c>
      <c r="L4305">
        <v>4</v>
      </c>
      <c r="M4305" t="s">
        <v>5069</v>
      </c>
      <c r="N4305" t="s">
        <v>5069</v>
      </c>
      <c r="O4305">
        <v>1</v>
      </c>
      <c r="P4305">
        <v>1</v>
      </c>
    </row>
    <row r="4306" spans="1:16" x14ac:dyDescent="0.3">
      <c r="A4306" t="s">
        <v>1980</v>
      </c>
      <c r="B4306" s="1">
        <v>46101.95416666667</v>
      </c>
      <c r="C4306" t="s">
        <v>7</v>
      </c>
      <c r="D4306" t="s">
        <v>18</v>
      </c>
      <c r="E4306" t="s">
        <v>19</v>
      </c>
      <c r="F4306" t="s">
        <v>10</v>
      </c>
      <c r="G4306">
        <v>0.95416666666666672</v>
      </c>
      <c r="H4306" s="1">
        <v>46101</v>
      </c>
      <c r="I4306">
        <v>3</v>
      </c>
      <c r="J4306">
        <v>3</v>
      </c>
      <c r="K4306">
        <v>2</v>
      </c>
      <c r="L4306">
        <v>6</v>
      </c>
      <c r="M4306" t="s">
        <v>5071</v>
      </c>
      <c r="N4306" t="s">
        <v>5071</v>
      </c>
      <c r="O4306">
        <v>1</v>
      </c>
      <c r="P4306">
        <v>0</v>
      </c>
    </row>
    <row r="4307" spans="1:16" x14ac:dyDescent="0.3">
      <c r="A4307" t="s">
        <v>597</v>
      </c>
      <c r="B4307" s="1">
        <v>46101.960416666669</v>
      </c>
      <c r="C4307" t="s">
        <v>12</v>
      </c>
      <c r="D4307" t="s">
        <v>15</v>
      </c>
      <c r="E4307" t="s">
        <v>19</v>
      </c>
      <c r="F4307" t="s">
        <v>10</v>
      </c>
      <c r="G4307">
        <v>0.9604166666666667</v>
      </c>
      <c r="H4307" s="1">
        <v>46101</v>
      </c>
      <c r="I4307">
        <v>3</v>
      </c>
      <c r="J4307">
        <v>1</v>
      </c>
      <c r="K4307">
        <v>2</v>
      </c>
      <c r="L4307">
        <v>2</v>
      </c>
      <c r="M4307" t="s">
        <v>5069</v>
      </c>
      <c r="N4307" t="s">
        <v>5069</v>
      </c>
      <c r="O4307">
        <v>1</v>
      </c>
      <c r="P4307">
        <v>0</v>
      </c>
    </row>
    <row r="4308" spans="1:16" x14ac:dyDescent="0.3">
      <c r="A4308" t="s">
        <v>1088</v>
      </c>
      <c r="B4308" s="1">
        <v>46101.98333333333</v>
      </c>
      <c r="C4308" t="s">
        <v>7</v>
      </c>
      <c r="D4308" t="s">
        <v>18</v>
      </c>
      <c r="E4308" t="s">
        <v>31</v>
      </c>
      <c r="F4308" t="s">
        <v>13</v>
      </c>
      <c r="G4308">
        <v>0.98333333333333328</v>
      </c>
      <c r="H4308" s="1">
        <v>46101</v>
      </c>
      <c r="I4308">
        <v>3</v>
      </c>
      <c r="J4308">
        <v>3</v>
      </c>
      <c r="K4308">
        <v>1</v>
      </c>
      <c r="L4308">
        <v>3</v>
      </c>
      <c r="M4308" t="s">
        <v>5069</v>
      </c>
      <c r="N4308" t="s">
        <v>5069</v>
      </c>
      <c r="O4308">
        <v>1</v>
      </c>
      <c r="P4308">
        <v>0</v>
      </c>
    </row>
    <row r="4309" spans="1:16" x14ac:dyDescent="0.3">
      <c r="A4309" t="s">
        <v>2973</v>
      </c>
      <c r="B4309" s="1">
        <v>46101.98541666667</v>
      </c>
      <c r="C4309" t="s">
        <v>40</v>
      </c>
      <c r="D4309" t="s">
        <v>18</v>
      </c>
      <c r="E4309" t="s">
        <v>16</v>
      </c>
      <c r="F4309" t="s">
        <v>10</v>
      </c>
      <c r="G4309">
        <v>0.98541666666666672</v>
      </c>
      <c r="H4309" s="1">
        <v>46101</v>
      </c>
      <c r="I4309">
        <v>3</v>
      </c>
      <c r="J4309">
        <v>5</v>
      </c>
      <c r="K4309">
        <v>2</v>
      </c>
      <c r="L4309">
        <v>10</v>
      </c>
      <c r="M4309" t="s">
        <v>5071</v>
      </c>
      <c r="N4309" t="s">
        <v>5071</v>
      </c>
      <c r="O4309">
        <v>1</v>
      </c>
      <c r="P4309">
        <v>0</v>
      </c>
    </row>
    <row r="4310" spans="1:16" x14ac:dyDescent="0.3">
      <c r="A4310" t="s">
        <v>3436</v>
      </c>
      <c r="B4310" s="1">
        <v>46102.020138888889</v>
      </c>
      <c r="C4310" t="s">
        <v>7</v>
      </c>
      <c r="D4310" t="s">
        <v>18</v>
      </c>
      <c r="E4310" t="s">
        <v>19</v>
      </c>
      <c r="F4310" t="s">
        <v>20</v>
      </c>
      <c r="G4310">
        <v>2.013888888888889E-2</v>
      </c>
      <c r="H4310" s="1">
        <v>46102</v>
      </c>
      <c r="I4310">
        <v>3</v>
      </c>
      <c r="J4310">
        <v>3</v>
      </c>
      <c r="K4310">
        <v>2</v>
      </c>
      <c r="L4310">
        <v>6</v>
      </c>
      <c r="M4310" t="s">
        <v>5071</v>
      </c>
      <c r="N4310" t="s">
        <v>5071</v>
      </c>
      <c r="O4310">
        <v>1</v>
      </c>
      <c r="P4310">
        <v>0</v>
      </c>
    </row>
    <row r="4311" spans="1:16" x14ac:dyDescent="0.3">
      <c r="A4311" t="s">
        <v>4886</v>
      </c>
      <c r="B4311" s="1">
        <v>46102.026388888888</v>
      </c>
      <c r="C4311" t="s">
        <v>7</v>
      </c>
      <c r="D4311" t="s">
        <v>22</v>
      </c>
      <c r="E4311" t="s">
        <v>19</v>
      </c>
      <c r="F4311" t="s">
        <v>10</v>
      </c>
      <c r="G4311">
        <v>2.6388888888888889E-2</v>
      </c>
      <c r="H4311" s="1">
        <v>46102</v>
      </c>
      <c r="I4311">
        <v>3</v>
      </c>
      <c r="J4311">
        <v>3</v>
      </c>
      <c r="K4311">
        <v>2</v>
      </c>
      <c r="L4311">
        <v>6</v>
      </c>
      <c r="M4311" t="s">
        <v>5071</v>
      </c>
      <c r="N4311" t="s">
        <v>5071</v>
      </c>
      <c r="O4311">
        <v>1</v>
      </c>
      <c r="P4311">
        <v>0</v>
      </c>
    </row>
    <row r="4312" spans="1:16" x14ac:dyDescent="0.3">
      <c r="A4312" t="s">
        <v>4646</v>
      </c>
      <c r="B4312" s="1">
        <v>46102.029166666667</v>
      </c>
      <c r="C4312" t="s">
        <v>7</v>
      </c>
      <c r="D4312" t="s">
        <v>18</v>
      </c>
      <c r="E4312" t="s">
        <v>19</v>
      </c>
      <c r="F4312" t="s">
        <v>13</v>
      </c>
      <c r="G4312">
        <v>2.9166666666666667E-2</v>
      </c>
      <c r="H4312" s="1">
        <v>46102</v>
      </c>
      <c r="I4312">
        <v>3</v>
      </c>
      <c r="J4312">
        <v>3</v>
      </c>
      <c r="K4312">
        <v>1</v>
      </c>
      <c r="L4312">
        <v>3</v>
      </c>
      <c r="M4312" t="s">
        <v>5069</v>
      </c>
      <c r="N4312" t="s">
        <v>5069</v>
      </c>
      <c r="O4312">
        <v>1</v>
      </c>
      <c r="P4312">
        <v>0</v>
      </c>
    </row>
    <row r="4313" spans="1:16" x14ac:dyDescent="0.3">
      <c r="A4313" t="s">
        <v>2318</v>
      </c>
      <c r="B4313" s="1">
        <v>46102.043055555558</v>
      </c>
      <c r="C4313" t="s">
        <v>7</v>
      </c>
      <c r="D4313" t="s">
        <v>15</v>
      </c>
      <c r="E4313" t="s">
        <v>19</v>
      </c>
      <c r="F4313" t="s">
        <v>33</v>
      </c>
      <c r="G4313">
        <v>4.3055555555555555E-2</v>
      </c>
      <c r="H4313" s="1">
        <v>46102</v>
      </c>
      <c r="I4313">
        <v>3</v>
      </c>
      <c r="J4313">
        <v>3</v>
      </c>
      <c r="K4313">
        <v>4</v>
      </c>
      <c r="L4313">
        <v>12</v>
      </c>
      <c r="M4313" t="s">
        <v>5073</v>
      </c>
      <c r="N4313" t="s">
        <v>5073</v>
      </c>
      <c r="O4313">
        <v>1</v>
      </c>
      <c r="P4313">
        <v>1</v>
      </c>
    </row>
    <row r="4314" spans="1:16" x14ac:dyDescent="0.3">
      <c r="A4314" t="s">
        <v>3012</v>
      </c>
      <c r="B4314" s="1">
        <v>46102.050694444442</v>
      </c>
      <c r="C4314" t="s">
        <v>47</v>
      </c>
      <c r="D4314" t="s">
        <v>8</v>
      </c>
      <c r="E4314" t="s">
        <v>16</v>
      </c>
      <c r="F4314" t="s">
        <v>10</v>
      </c>
      <c r="G4314">
        <v>5.0694444444444445E-2</v>
      </c>
      <c r="H4314" s="1">
        <v>46102</v>
      </c>
      <c r="I4314">
        <v>3</v>
      </c>
      <c r="J4314">
        <v>1</v>
      </c>
      <c r="K4314">
        <v>2</v>
      </c>
      <c r="L4314">
        <v>2</v>
      </c>
      <c r="M4314" t="s">
        <v>5069</v>
      </c>
      <c r="N4314" t="s">
        <v>5069</v>
      </c>
      <c r="O4314">
        <v>1</v>
      </c>
      <c r="P4314">
        <v>0</v>
      </c>
    </row>
    <row r="4315" spans="1:16" x14ac:dyDescent="0.3">
      <c r="A4315" t="s">
        <v>555</v>
      </c>
      <c r="B4315" s="1">
        <v>46102.074999999997</v>
      </c>
      <c r="C4315" t="s">
        <v>7</v>
      </c>
      <c r="D4315" t="s">
        <v>18</v>
      </c>
      <c r="E4315" t="s">
        <v>19</v>
      </c>
      <c r="F4315" t="s">
        <v>20</v>
      </c>
      <c r="G4315">
        <v>7.4999999999999997E-2</v>
      </c>
      <c r="H4315" s="1">
        <v>46102</v>
      </c>
      <c r="I4315">
        <v>3</v>
      </c>
      <c r="J4315">
        <v>3</v>
      </c>
      <c r="K4315">
        <v>2</v>
      </c>
      <c r="L4315">
        <v>6</v>
      </c>
      <c r="M4315" t="s">
        <v>5071</v>
      </c>
      <c r="N4315" t="s">
        <v>5071</v>
      </c>
      <c r="O4315">
        <v>1</v>
      </c>
      <c r="P4315">
        <v>0</v>
      </c>
    </row>
    <row r="4316" spans="1:16" x14ac:dyDescent="0.3">
      <c r="A4316" t="s">
        <v>120</v>
      </c>
      <c r="B4316" s="1">
        <v>46102.081250000003</v>
      </c>
      <c r="C4316" t="s">
        <v>7</v>
      </c>
      <c r="D4316" t="s">
        <v>22</v>
      </c>
      <c r="E4316" t="s">
        <v>19</v>
      </c>
      <c r="F4316" t="s">
        <v>10</v>
      </c>
      <c r="G4316">
        <v>8.1250000000000003E-2</v>
      </c>
      <c r="H4316" s="1">
        <v>46102</v>
      </c>
      <c r="I4316">
        <v>3</v>
      </c>
      <c r="J4316">
        <v>3</v>
      </c>
      <c r="K4316">
        <v>2</v>
      </c>
      <c r="L4316">
        <v>6</v>
      </c>
      <c r="M4316" t="s">
        <v>5071</v>
      </c>
      <c r="N4316" t="s">
        <v>5071</v>
      </c>
      <c r="O4316">
        <v>1</v>
      </c>
      <c r="P4316">
        <v>0</v>
      </c>
    </row>
    <row r="4317" spans="1:16" x14ac:dyDescent="0.3">
      <c r="A4317" t="s">
        <v>729</v>
      </c>
      <c r="B4317" s="1">
        <v>46102.093055555553</v>
      </c>
      <c r="C4317" t="s">
        <v>35</v>
      </c>
      <c r="D4317" t="s">
        <v>18</v>
      </c>
      <c r="E4317" t="s">
        <v>31</v>
      </c>
      <c r="F4317" t="s">
        <v>10</v>
      </c>
      <c r="G4317">
        <v>9.3055555555555558E-2</v>
      </c>
      <c r="H4317" s="1">
        <v>46102</v>
      </c>
      <c r="I4317">
        <v>3</v>
      </c>
      <c r="J4317">
        <v>1</v>
      </c>
      <c r="K4317">
        <v>2</v>
      </c>
      <c r="L4317">
        <v>2</v>
      </c>
      <c r="M4317" t="s">
        <v>5069</v>
      </c>
      <c r="N4317" t="s">
        <v>5069</v>
      </c>
      <c r="O4317">
        <v>1</v>
      </c>
      <c r="P4317">
        <v>0</v>
      </c>
    </row>
    <row r="4318" spans="1:16" x14ac:dyDescent="0.3">
      <c r="A4318" t="s">
        <v>1294</v>
      </c>
      <c r="B4318" s="1">
        <v>46102.124305555553</v>
      </c>
      <c r="C4318" t="s">
        <v>40</v>
      </c>
      <c r="D4318" t="s">
        <v>8</v>
      </c>
      <c r="E4318" t="s">
        <v>16</v>
      </c>
      <c r="F4318" t="s">
        <v>10</v>
      </c>
      <c r="G4318">
        <v>0.12430555555555556</v>
      </c>
      <c r="H4318" s="1">
        <v>46102</v>
      </c>
      <c r="I4318">
        <v>3</v>
      </c>
      <c r="J4318">
        <v>5</v>
      </c>
      <c r="K4318">
        <v>2</v>
      </c>
      <c r="L4318">
        <v>10</v>
      </c>
      <c r="M4318" t="s">
        <v>5071</v>
      </c>
      <c r="N4318" t="s">
        <v>5071</v>
      </c>
      <c r="O4318">
        <v>1</v>
      </c>
      <c r="P4318">
        <v>0</v>
      </c>
    </row>
    <row r="4319" spans="1:16" x14ac:dyDescent="0.3">
      <c r="A4319" t="s">
        <v>984</v>
      </c>
      <c r="B4319" s="1">
        <v>46102.131249999999</v>
      </c>
      <c r="C4319" t="s">
        <v>12</v>
      </c>
      <c r="D4319" t="s">
        <v>18</v>
      </c>
      <c r="E4319" t="s">
        <v>31</v>
      </c>
      <c r="F4319" t="s">
        <v>10</v>
      </c>
      <c r="G4319">
        <v>0.13125000000000001</v>
      </c>
      <c r="H4319" s="1">
        <v>46102</v>
      </c>
      <c r="I4319">
        <v>3</v>
      </c>
      <c r="J4319">
        <v>1</v>
      </c>
      <c r="K4319">
        <v>2</v>
      </c>
      <c r="L4319">
        <v>2</v>
      </c>
      <c r="M4319" t="s">
        <v>5069</v>
      </c>
      <c r="N4319" t="s">
        <v>5069</v>
      </c>
      <c r="O4319">
        <v>1</v>
      </c>
      <c r="P4319">
        <v>0</v>
      </c>
    </row>
    <row r="4320" spans="1:16" x14ac:dyDescent="0.3">
      <c r="A4320" t="s">
        <v>230</v>
      </c>
      <c r="B4320" s="1">
        <v>46102.143750000003</v>
      </c>
      <c r="C4320" t="s">
        <v>12</v>
      </c>
      <c r="D4320" t="s">
        <v>22</v>
      </c>
      <c r="E4320" t="s">
        <v>16</v>
      </c>
      <c r="F4320" t="s">
        <v>10</v>
      </c>
      <c r="G4320">
        <v>0.14374999999999999</v>
      </c>
      <c r="H4320" s="1">
        <v>46102</v>
      </c>
      <c r="I4320">
        <v>3</v>
      </c>
      <c r="J4320">
        <v>1</v>
      </c>
      <c r="K4320">
        <v>2</v>
      </c>
      <c r="L4320">
        <v>2</v>
      </c>
      <c r="M4320" t="s">
        <v>5069</v>
      </c>
      <c r="N4320" t="s">
        <v>5069</v>
      </c>
      <c r="O4320">
        <v>1</v>
      </c>
      <c r="P4320">
        <v>0</v>
      </c>
    </row>
    <row r="4321" spans="1:16" x14ac:dyDescent="0.3">
      <c r="A4321" t="s">
        <v>1093</v>
      </c>
      <c r="B4321" s="1">
        <v>46102.147222222222</v>
      </c>
      <c r="C4321" t="s">
        <v>35</v>
      </c>
      <c r="D4321" t="s">
        <v>15</v>
      </c>
      <c r="E4321" t="s">
        <v>31</v>
      </c>
      <c r="F4321" t="s">
        <v>13</v>
      </c>
      <c r="G4321">
        <v>0.14722222222222223</v>
      </c>
      <c r="H4321" s="1">
        <v>46102</v>
      </c>
      <c r="I4321">
        <v>3</v>
      </c>
      <c r="J4321">
        <v>1</v>
      </c>
      <c r="K4321">
        <v>1</v>
      </c>
      <c r="L4321">
        <v>1</v>
      </c>
      <c r="M4321" t="s">
        <v>5069</v>
      </c>
      <c r="N4321" t="s">
        <v>5069</v>
      </c>
      <c r="O4321">
        <v>1</v>
      </c>
      <c r="P4321">
        <v>0</v>
      </c>
    </row>
    <row r="4322" spans="1:16" x14ac:dyDescent="0.3">
      <c r="A4322" t="s">
        <v>3665</v>
      </c>
      <c r="B4322" s="1">
        <v>46102.147916666669</v>
      </c>
      <c r="C4322" t="s">
        <v>12</v>
      </c>
      <c r="D4322" t="s">
        <v>8</v>
      </c>
      <c r="E4322" t="s">
        <v>9</v>
      </c>
      <c r="F4322" t="s">
        <v>33</v>
      </c>
      <c r="G4322">
        <v>0.14791666666666667</v>
      </c>
      <c r="H4322" s="1">
        <v>46102</v>
      </c>
      <c r="I4322">
        <v>3</v>
      </c>
      <c r="J4322">
        <v>1</v>
      </c>
      <c r="K4322">
        <v>4</v>
      </c>
      <c r="L4322">
        <v>4</v>
      </c>
      <c r="M4322" t="s">
        <v>5069</v>
      </c>
      <c r="N4322" t="s">
        <v>5069</v>
      </c>
      <c r="O4322">
        <v>1</v>
      </c>
      <c r="P4322">
        <v>1</v>
      </c>
    </row>
    <row r="4323" spans="1:16" x14ac:dyDescent="0.3">
      <c r="A4323" t="s">
        <v>3897</v>
      </c>
      <c r="B4323" s="1">
        <v>46102.15347222222</v>
      </c>
      <c r="C4323" t="s">
        <v>40</v>
      </c>
      <c r="D4323" t="s">
        <v>15</v>
      </c>
      <c r="E4323" t="s">
        <v>16</v>
      </c>
      <c r="F4323" t="s">
        <v>10</v>
      </c>
      <c r="G4323">
        <v>0.15347222222222223</v>
      </c>
      <c r="H4323" s="1">
        <v>46102</v>
      </c>
      <c r="I4323">
        <v>3</v>
      </c>
      <c r="J4323">
        <v>5</v>
      </c>
      <c r="K4323">
        <v>2</v>
      </c>
      <c r="L4323">
        <v>10</v>
      </c>
      <c r="M4323" t="s">
        <v>5071</v>
      </c>
      <c r="N4323" t="s">
        <v>5071</v>
      </c>
      <c r="O4323">
        <v>1</v>
      </c>
      <c r="P4323">
        <v>0</v>
      </c>
    </row>
    <row r="4324" spans="1:16" x14ac:dyDescent="0.3">
      <c r="A4324" t="s">
        <v>3486</v>
      </c>
      <c r="B4324" s="1">
        <v>46102.168055555558</v>
      </c>
      <c r="C4324" t="s">
        <v>7</v>
      </c>
      <c r="D4324" t="s">
        <v>8</v>
      </c>
      <c r="E4324" t="s">
        <v>19</v>
      </c>
      <c r="F4324" t="s">
        <v>53</v>
      </c>
      <c r="G4324">
        <v>0.16805555555555557</v>
      </c>
      <c r="H4324" s="1">
        <v>46102</v>
      </c>
      <c r="I4324">
        <v>3</v>
      </c>
      <c r="J4324">
        <v>3</v>
      </c>
      <c r="K4324">
        <v>5</v>
      </c>
      <c r="L4324">
        <v>15</v>
      </c>
      <c r="M4324" t="s">
        <v>5073</v>
      </c>
      <c r="N4324" t="s">
        <v>5073</v>
      </c>
      <c r="O4324">
        <v>1</v>
      </c>
      <c r="P4324">
        <v>1</v>
      </c>
    </row>
    <row r="4325" spans="1:16" x14ac:dyDescent="0.3">
      <c r="A4325" t="s">
        <v>3578</v>
      </c>
      <c r="B4325" s="1">
        <v>46102.182638888888</v>
      </c>
      <c r="C4325" t="s">
        <v>7</v>
      </c>
      <c r="D4325" t="s">
        <v>22</v>
      </c>
      <c r="E4325" t="s">
        <v>19</v>
      </c>
      <c r="F4325" t="s">
        <v>20</v>
      </c>
      <c r="G4325">
        <v>0.18263888888888888</v>
      </c>
      <c r="H4325" s="1">
        <v>46102</v>
      </c>
      <c r="I4325">
        <v>3</v>
      </c>
      <c r="J4325">
        <v>3</v>
      </c>
      <c r="K4325">
        <v>2</v>
      </c>
      <c r="L4325">
        <v>6</v>
      </c>
      <c r="M4325" t="s">
        <v>5071</v>
      </c>
      <c r="N4325" t="s">
        <v>5071</v>
      </c>
      <c r="O4325">
        <v>1</v>
      </c>
      <c r="P4325">
        <v>0</v>
      </c>
    </row>
    <row r="4326" spans="1:16" x14ac:dyDescent="0.3">
      <c r="A4326" t="s">
        <v>4026</v>
      </c>
      <c r="B4326" s="1">
        <v>46102.186111111114</v>
      </c>
      <c r="C4326" t="s">
        <v>26</v>
      </c>
      <c r="D4326" t="s">
        <v>15</v>
      </c>
      <c r="E4326" t="s">
        <v>19</v>
      </c>
      <c r="F4326" t="s">
        <v>33</v>
      </c>
      <c r="G4326">
        <v>0.18611111111111112</v>
      </c>
      <c r="H4326" s="1">
        <v>46102</v>
      </c>
      <c r="I4326">
        <v>3</v>
      </c>
      <c r="J4326">
        <v>3</v>
      </c>
      <c r="K4326">
        <v>4</v>
      </c>
      <c r="L4326">
        <v>12</v>
      </c>
      <c r="M4326" t="s">
        <v>5073</v>
      </c>
      <c r="N4326" t="s">
        <v>5073</v>
      </c>
      <c r="O4326">
        <v>1</v>
      </c>
      <c r="P4326">
        <v>1</v>
      </c>
    </row>
    <row r="4327" spans="1:16" x14ac:dyDescent="0.3">
      <c r="A4327" t="s">
        <v>118</v>
      </c>
      <c r="B4327" s="1">
        <v>46102.206944444442</v>
      </c>
      <c r="C4327" t="s">
        <v>12</v>
      </c>
      <c r="D4327" t="s">
        <v>15</v>
      </c>
      <c r="E4327" t="s">
        <v>9</v>
      </c>
      <c r="F4327" t="s">
        <v>10</v>
      </c>
      <c r="G4327">
        <v>0.20694444444444443</v>
      </c>
      <c r="H4327" s="1">
        <v>46102</v>
      </c>
      <c r="I4327">
        <v>3</v>
      </c>
      <c r="J4327">
        <v>1</v>
      </c>
      <c r="K4327">
        <v>2</v>
      </c>
      <c r="L4327">
        <v>2</v>
      </c>
      <c r="M4327" t="s">
        <v>5069</v>
      </c>
      <c r="N4327" t="s">
        <v>5069</v>
      </c>
      <c r="O4327">
        <v>1</v>
      </c>
      <c r="P4327">
        <v>0</v>
      </c>
    </row>
    <row r="4328" spans="1:16" x14ac:dyDescent="0.3">
      <c r="A4328" t="s">
        <v>1724</v>
      </c>
      <c r="B4328" s="1">
        <v>46102.22152777778</v>
      </c>
      <c r="C4328" t="s">
        <v>47</v>
      </c>
      <c r="D4328" t="s">
        <v>8</v>
      </c>
      <c r="E4328" t="s">
        <v>31</v>
      </c>
      <c r="F4328" t="s">
        <v>10</v>
      </c>
      <c r="G4328">
        <v>0.22152777777777777</v>
      </c>
      <c r="H4328" s="1">
        <v>46102</v>
      </c>
      <c r="I4328">
        <v>3</v>
      </c>
      <c r="J4328">
        <v>1</v>
      </c>
      <c r="K4328">
        <v>2</v>
      </c>
      <c r="L4328">
        <v>2</v>
      </c>
      <c r="M4328" t="s">
        <v>5069</v>
      </c>
      <c r="N4328" t="s">
        <v>5069</v>
      </c>
      <c r="O4328">
        <v>1</v>
      </c>
      <c r="P4328">
        <v>0</v>
      </c>
    </row>
    <row r="4329" spans="1:16" x14ac:dyDescent="0.3">
      <c r="A4329" t="s">
        <v>4160</v>
      </c>
      <c r="B4329" s="1">
        <v>46102.240972222222</v>
      </c>
      <c r="C4329" t="s">
        <v>7</v>
      </c>
      <c r="D4329" t="s">
        <v>18</v>
      </c>
      <c r="E4329" t="s">
        <v>19</v>
      </c>
      <c r="F4329" t="s">
        <v>20</v>
      </c>
      <c r="G4329">
        <v>0.24097222222222223</v>
      </c>
      <c r="H4329" s="1">
        <v>46102</v>
      </c>
      <c r="I4329">
        <v>3</v>
      </c>
      <c r="J4329">
        <v>3</v>
      </c>
      <c r="K4329">
        <v>2</v>
      </c>
      <c r="L4329">
        <v>6</v>
      </c>
      <c r="M4329" t="s">
        <v>5071</v>
      </c>
      <c r="N4329" t="s">
        <v>5071</v>
      </c>
      <c r="O4329">
        <v>1</v>
      </c>
      <c r="P4329">
        <v>0</v>
      </c>
    </row>
    <row r="4330" spans="1:16" x14ac:dyDescent="0.3">
      <c r="A4330" t="s">
        <v>128</v>
      </c>
      <c r="B4330" s="1">
        <v>46102.241666666669</v>
      </c>
      <c r="C4330" t="s">
        <v>35</v>
      </c>
      <c r="D4330" t="s">
        <v>15</v>
      </c>
      <c r="E4330" t="s">
        <v>31</v>
      </c>
      <c r="F4330" t="s">
        <v>13</v>
      </c>
      <c r="G4330">
        <v>0.24166666666666667</v>
      </c>
      <c r="H4330" s="1">
        <v>46102</v>
      </c>
      <c r="I4330">
        <v>3</v>
      </c>
      <c r="J4330">
        <v>1</v>
      </c>
      <c r="K4330">
        <v>1</v>
      </c>
      <c r="L4330">
        <v>1</v>
      </c>
      <c r="M4330" t="s">
        <v>5069</v>
      </c>
      <c r="N4330" t="s">
        <v>5069</v>
      </c>
      <c r="O4330">
        <v>1</v>
      </c>
      <c r="P4330">
        <v>0</v>
      </c>
    </row>
    <row r="4331" spans="1:16" x14ac:dyDescent="0.3">
      <c r="A4331" t="s">
        <v>4178</v>
      </c>
      <c r="B4331" s="1">
        <v>46102.252083333333</v>
      </c>
      <c r="C4331" t="s">
        <v>26</v>
      </c>
      <c r="D4331" t="s">
        <v>8</v>
      </c>
      <c r="E4331" t="s">
        <v>9</v>
      </c>
      <c r="F4331" t="s">
        <v>10</v>
      </c>
      <c r="G4331">
        <v>0.25208333333333333</v>
      </c>
      <c r="H4331" s="1">
        <v>46102</v>
      </c>
      <c r="I4331">
        <v>3</v>
      </c>
      <c r="J4331">
        <v>3</v>
      </c>
      <c r="K4331">
        <v>2</v>
      </c>
      <c r="L4331">
        <v>6</v>
      </c>
      <c r="M4331" t="s">
        <v>5071</v>
      </c>
      <c r="N4331" t="s">
        <v>5071</v>
      </c>
      <c r="O4331">
        <v>1</v>
      </c>
      <c r="P4331">
        <v>0</v>
      </c>
    </row>
    <row r="4332" spans="1:16" x14ac:dyDescent="0.3">
      <c r="A4332" t="s">
        <v>3409</v>
      </c>
      <c r="B4332" s="1">
        <v>46102.275000000001</v>
      </c>
      <c r="C4332" t="s">
        <v>7</v>
      </c>
      <c r="D4332" t="s">
        <v>22</v>
      </c>
      <c r="E4332" t="s">
        <v>19</v>
      </c>
      <c r="F4332" t="s">
        <v>33</v>
      </c>
      <c r="G4332">
        <v>0.27500000000000002</v>
      </c>
      <c r="H4332" s="1">
        <v>46102</v>
      </c>
      <c r="I4332">
        <v>3</v>
      </c>
      <c r="J4332">
        <v>3</v>
      </c>
      <c r="K4332">
        <v>4</v>
      </c>
      <c r="L4332">
        <v>12</v>
      </c>
      <c r="M4332" t="s">
        <v>5073</v>
      </c>
      <c r="N4332" t="s">
        <v>5073</v>
      </c>
      <c r="O4332">
        <v>1</v>
      </c>
      <c r="P4332">
        <v>1</v>
      </c>
    </row>
    <row r="4333" spans="1:16" x14ac:dyDescent="0.3">
      <c r="A4333" t="s">
        <v>3591</v>
      </c>
      <c r="B4333" s="1">
        <v>46102.279861111114</v>
      </c>
      <c r="C4333" t="s">
        <v>12</v>
      </c>
      <c r="D4333" t="s">
        <v>8</v>
      </c>
      <c r="E4333" t="s">
        <v>16</v>
      </c>
      <c r="F4333" t="s">
        <v>10</v>
      </c>
      <c r="G4333">
        <v>0.27986111111111112</v>
      </c>
      <c r="H4333" s="1">
        <v>46102</v>
      </c>
      <c r="I4333">
        <v>3</v>
      </c>
      <c r="J4333">
        <v>1</v>
      </c>
      <c r="K4333">
        <v>2</v>
      </c>
      <c r="L4333">
        <v>2</v>
      </c>
      <c r="M4333" t="s">
        <v>5069</v>
      </c>
      <c r="N4333" t="s">
        <v>5069</v>
      </c>
      <c r="O4333">
        <v>1</v>
      </c>
      <c r="P4333">
        <v>0</v>
      </c>
    </row>
    <row r="4334" spans="1:16" x14ac:dyDescent="0.3">
      <c r="A4334" t="s">
        <v>1140</v>
      </c>
      <c r="B4334" s="1">
        <v>46102.311111111114</v>
      </c>
      <c r="C4334" t="s">
        <v>26</v>
      </c>
      <c r="D4334" t="s">
        <v>18</v>
      </c>
      <c r="E4334" t="s">
        <v>19</v>
      </c>
      <c r="F4334" t="s">
        <v>33</v>
      </c>
      <c r="G4334">
        <v>0.31111111111111112</v>
      </c>
      <c r="H4334" s="1">
        <v>46102</v>
      </c>
      <c r="I4334">
        <v>3</v>
      </c>
      <c r="J4334">
        <v>3</v>
      </c>
      <c r="K4334">
        <v>4</v>
      </c>
      <c r="L4334">
        <v>12</v>
      </c>
      <c r="M4334" t="s">
        <v>5073</v>
      </c>
      <c r="N4334" t="s">
        <v>5073</v>
      </c>
      <c r="O4334">
        <v>1</v>
      </c>
      <c r="P4334">
        <v>1</v>
      </c>
    </row>
    <row r="4335" spans="1:16" x14ac:dyDescent="0.3">
      <c r="A4335" t="s">
        <v>2123</v>
      </c>
      <c r="B4335" s="1">
        <v>46102.316666666666</v>
      </c>
      <c r="C4335" t="s">
        <v>40</v>
      </c>
      <c r="D4335" t="s">
        <v>22</v>
      </c>
      <c r="E4335" t="s">
        <v>16</v>
      </c>
      <c r="F4335" t="s">
        <v>33</v>
      </c>
      <c r="G4335">
        <v>0.31666666666666665</v>
      </c>
      <c r="H4335" s="1">
        <v>46102</v>
      </c>
      <c r="I4335">
        <v>3</v>
      </c>
      <c r="J4335">
        <v>5</v>
      </c>
      <c r="K4335">
        <v>4</v>
      </c>
      <c r="L4335">
        <v>20</v>
      </c>
      <c r="M4335" t="s">
        <v>5075</v>
      </c>
      <c r="N4335" t="s">
        <v>5076</v>
      </c>
      <c r="O4335">
        <v>1</v>
      </c>
      <c r="P4335">
        <v>1</v>
      </c>
    </row>
    <row r="4336" spans="1:16" x14ac:dyDescent="0.3">
      <c r="A4336" t="s">
        <v>487</v>
      </c>
      <c r="B4336" s="1">
        <v>46102.338888888888</v>
      </c>
      <c r="C4336" t="s">
        <v>7</v>
      </c>
      <c r="D4336" t="s">
        <v>18</v>
      </c>
      <c r="E4336" t="s">
        <v>19</v>
      </c>
      <c r="F4336" t="s">
        <v>10</v>
      </c>
      <c r="G4336">
        <v>0.33888888888888891</v>
      </c>
      <c r="H4336" s="1">
        <v>46102</v>
      </c>
      <c r="I4336">
        <v>3</v>
      </c>
      <c r="J4336">
        <v>3</v>
      </c>
      <c r="K4336">
        <v>2</v>
      </c>
      <c r="L4336">
        <v>6</v>
      </c>
      <c r="M4336" t="s">
        <v>5071</v>
      </c>
      <c r="N4336" t="s">
        <v>5071</v>
      </c>
      <c r="O4336">
        <v>1</v>
      </c>
      <c r="P4336">
        <v>0</v>
      </c>
    </row>
    <row r="4337" spans="1:16" x14ac:dyDescent="0.3">
      <c r="A4337" t="s">
        <v>1682</v>
      </c>
      <c r="B4337" s="1">
        <v>46102.339583333334</v>
      </c>
      <c r="C4337" t="s">
        <v>26</v>
      </c>
      <c r="D4337" t="s">
        <v>15</v>
      </c>
      <c r="E4337" t="s">
        <v>31</v>
      </c>
      <c r="F4337" t="s">
        <v>10</v>
      </c>
      <c r="G4337">
        <v>0.33958333333333335</v>
      </c>
      <c r="H4337" s="1">
        <v>46102</v>
      </c>
      <c r="I4337">
        <v>3</v>
      </c>
      <c r="J4337">
        <v>3</v>
      </c>
      <c r="K4337">
        <v>2</v>
      </c>
      <c r="L4337">
        <v>6</v>
      </c>
      <c r="M4337" t="s">
        <v>5071</v>
      </c>
      <c r="N4337" t="s">
        <v>5071</v>
      </c>
      <c r="O4337">
        <v>1</v>
      </c>
      <c r="P4337">
        <v>0</v>
      </c>
    </row>
    <row r="4338" spans="1:16" x14ac:dyDescent="0.3">
      <c r="A4338" t="s">
        <v>2877</v>
      </c>
      <c r="B4338" s="1">
        <v>46102.347916666666</v>
      </c>
      <c r="C4338" t="s">
        <v>7</v>
      </c>
      <c r="D4338" t="s">
        <v>15</v>
      </c>
      <c r="E4338" t="s">
        <v>19</v>
      </c>
      <c r="F4338" t="s">
        <v>13</v>
      </c>
      <c r="G4338">
        <v>0.34791666666666665</v>
      </c>
      <c r="H4338" s="1">
        <v>46102</v>
      </c>
      <c r="I4338">
        <v>3</v>
      </c>
      <c r="J4338">
        <v>3</v>
      </c>
      <c r="K4338">
        <v>1</v>
      </c>
      <c r="L4338">
        <v>3</v>
      </c>
      <c r="M4338" t="s">
        <v>5069</v>
      </c>
      <c r="N4338" t="s">
        <v>5069</v>
      </c>
      <c r="O4338">
        <v>1</v>
      </c>
      <c r="P4338">
        <v>0</v>
      </c>
    </row>
    <row r="4339" spans="1:16" x14ac:dyDescent="0.3">
      <c r="A4339" t="s">
        <v>1287</v>
      </c>
      <c r="B4339" s="1">
        <v>46102.357638888891</v>
      </c>
      <c r="C4339" t="s">
        <v>7</v>
      </c>
      <c r="D4339" t="s">
        <v>15</v>
      </c>
      <c r="E4339" t="s">
        <v>19</v>
      </c>
      <c r="F4339" t="s">
        <v>10</v>
      </c>
      <c r="G4339">
        <v>0.3576388888888889</v>
      </c>
      <c r="H4339" s="1">
        <v>46102</v>
      </c>
      <c r="I4339">
        <v>3</v>
      </c>
      <c r="J4339">
        <v>3</v>
      </c>
      <c r="K4339">
        <v>2</v>
      </c>
      <c r="L4339">
        <v>6</v>
      </c>
      <c r="M4339" t="s">
        <v>5071</v>
      </c>
      <c r="N4339" t="s">
        <v>5071</v>
      </c>
      <c r="O4339">
        <v>1</v>
      </c>
      <c r="P4339">
        <v>0</v>
      </c>
    </row>
    <row r="4340" spans="1:16" x14ac:dyDescent="0.3">
      <c r="A4340" t="s">
        <v>4610</v>
      </c>
      <c r="B4340" s="1">
        <v>46102.404166666667</v>
      </c>
      <c r="C4340" t="s">
        <v>26</v>
      </c>
      <c r="D4340" t="s">
        <v>15</v>
      </c>
      <c r="E4340" t="s">
        <v>31</v>
      </c>
      <c r="F4340" t="s">
        <v>20</v>
      </c>
      <c r="G4340">
        <v>0.40416666666666667</v>
      </c>
      <c r="H4340" s="1">
        <v>46102</v>
      </c>
      <c r="I4340">
        <v>3</v>
      </c>
      <c r="J4340">
        <v>3</v>
      </c>
      <c r="K4340">
        <v>2</v>
      </c>
      <c r="L4340">
        <v>6</v>
      </c>
      <c r="M4340" t="s">
        <v>5071</v>
      </c>
      <c r="N4340" t="s">
        <v>5071</v>
      </c>
      <c r="O4340">
        <v>1</v>
      </c>
      <c r="P4340">
        <v>0</v>
      </c>
    </row>
    <row r="4341" spans="1:16" x14ac:dyDescent="0.3">
      <c r="A4341" t="s">
        <v>2723</v>
      </c>
      <c r="B4341" s="1">
        <v>46102.428472222222</v>
      </c>
      <c r="C4341" t="s">
        <v>7</v>
      </c>
      <c r="D4341" t="s">
        <v>22</v>
      </c>
      <c r="E4341" t="s">
        <v>19</v>
      </c>
      <c r="F4341" t="s">
        <v>13</v>
      </c>
      <c r="G4341">
        <v>0.4284722222222222</v>
      </c>
      <c r="H4341" s="1">
        <v>46102</v>
      </c>
      <c r="I4341">
        <v>3</v>
      </c>
      <c r="J4341">
        <v>3</v>
      </c>
      <c r="K4341">
        <v>1</v>
      </c>
      <c r="L4341">
        <v>3</v>
      </c>
      <c r="M4341" t="s">
        <v>5069</v>
      </c>
      <c r="N4341" t="s">
        <v>5069</v>
      </c>
      <c r="O4341">
        <v>1</v>
      </c>
      <c r="P4341">
        <v>0</v>
      </c>
    </row>
    <row r="4342" spans="1:16" x14ac:dyDescent="0.3">
      <c r="A4342" t="s">
        <v>821</v>
      </c>
      <c r="B4342" s="1">
        <v>46102.45416666667</v>
      </c>
      <c r="C4342" t="s">
        <v>12</v>
      </c>
      <c r="D4342" t="s">
        <v>15</v>
      </c>
      <c r="E4342" t="s">
        <v>31</v>
      </c>
      <c r="F4342" t="s">
        <v>33</v>
      </c>
      <c r="G4342">
        <v>0.45416666666666666</v>
      </c>
      <c r="H4342" s="1">
        <v>46102</v>
      </c>
      <c r="I4342">
        <v>3</v>
      </c>
      <c r="J4342">
        <v>1</v>
      </c>
      <c r="K4342">
        <v>4</v>
      </c>
      <c r="L4342">
        <v>4</v>
      </c>
      <c r="M4342" t="s">
        <v>5069</v>
      </c>
      <c r="N4342" t="s">
        <v>5069</v>
      </c>
      <c r="O4342">
        <v>1</v>
      </c>
      <c r="P4342">
        <v>1</v>
      </c>
    </row>
    <row r="4343" spans="1:16" x14ac:dyDescent="0.3">
      <c r="A4343" t="s">
        <v>1449</v>
      </c>
      <c r="B4343" s="1">
        <v>46102.469444444447</v>
      </c>
      <c r="C4343" t="s">
        <v>7</v>
      </c>
      <c r="D4343" t="s">
        <v>22</v>
      </c>
      <c r="E4343" t="s">
        <v>19</v>
      </c>
      <c r="F4343" t="s">
        <v>20</v>
      </c>
      <c r="G4343">
        <v>0.46944444444444444</v>
      </c>
      <c r="H4343" s="1">
        <v>46102</v>
      </c>
      <c r="I4343">
        <v>3</v>
      </c>
      <c r="J4343">
        <v>3</v>
      </c>
      <c r="K4343">
        <v>2</v>
      </c>
      <c r="L4343">
        <v>6</v>
      </c>
      <c r="M4343" t="s">
        <v>5071</v>
      </c>
      <c r="N4343" t="s">
        <v>5071</v>
      </c>
      <c r="O4343">
        <v>1</v>
      </c>
      <c r="P4343">
        <v>0</v>
      </c>
    </row>
    <row r="4344" spans="1:16" x14ac:dyDescent="0.3">
      <c r="A4344" t="s">
        <v>716</v>
      </c>
      <c r="B4344" s="1">
        <v>46102.475694444445</v>
      </c>
      <c r="C4344" t="s">
        <v>7</v>
      </c>
      <c r="D4344" t="s">
        <v>22</v>
      </c>
      <c r="E4344" t="s">
        <v>19</v>
      </c>
      <c r="F4344" t="s">
        <v>10</v>
      </c>
      <c r="G4344">
        <v>0.47569444444444442</v>
      </c>
      <c r="H4344" s="1">
        <v>46102</v>
      </c>
      <c r="I4344">
        <v>3</v>
      </c>
      <c r="J4344">
        <v>3</v>
      </c>
      <c r="K4344">
        <v>2</v>
      </c>
      <c r="L4344">
        <v>6</v>
      </c>
      <c r="M4344" t="s">
        <v>5071</v>
      </c>
      <c r="N4344" t="s">
        <v>5071</v>
      </c>
      <c r="O4344">
        <v>1</v>
      </c>
      <c r="P4344">
        <v>0</v>
      </c>
    </row>
    <row r="4345" spans="1:16" x14ac:dyDescent="0.3">
      <c r="A4345" t="s">
        <v>2613</v>
      </c>
      <c r="B4345" s="1">
        <v>46102.477777777778</v>
      </c>
      <c r="C4345" t="s">
        <v>35</v>
      </c>
      <c r="D4345" t="s">
        <v>22</v>
      </c>
      <c r="E4345" t="s">
        <v>19</v>
      </c>
      <c r="F4345" t="s">
        <v>10</v>
      </c>
      <c r="G4345">
        <v>0.4777777777777778</v>
      </c>
      <c r="H4345" s="1">
        <v>46102</v>
      </c>
      <c r="I4345">
        <v>3</v>
      </c>
      <c r="J4345">
        <v>1</v>
      </c>
      <c r="K4345">
        <v>2</v>
      </c>
      <c r="L4345">
        <v>2</v>
      </c>
      <c r="M4345" t="s">
        <v>5069</v>
      </c>
      <c r="N4345" t="s">
        <v>5069</v>
      </c>
      <c r="O4345">
        <v>1</v>
      </c>
      <c r="P4345">
        <v>0</v>
      </c>
    </row>
    <row r="4346" spans="1:16" x14ac:dyDescent="0.3">
      <c r="A4346" t="s">
        <v>2924</v>
      </c>
      <c r="B4346" s="1">
        <v>46102.479166666664</v>
      </c>
      <c r="C4346" t="s">
        <v>12</v>
      </c>
      <c r="D4346" t="s">
        <v>15</v>
      </c>
      <c r="E4346" t="s">
        <v>9</v>
      </c>
      <c r="F4346" t="s">
        <v>13</v>
      </c>
      <c r="G4346">
        <v>0.47916666666666669</v>
      </c>
      <c r="H4346" s="1">
        <v>46102</v>
      </c>
      <c r="I4346">
        <v>3</v>
      </c>
      <c r="J4346">
        <v>1</v>
      </c>
      <c r="K4346">
        <v>1</v>
      </c>
      <c r="L4346">
        <v>1</v>
      </c>
      <c r="M4346" t="s">
        <v>5069</v>
      </c>
      <c r="N4346" t="s">
        <v>5069</v>
      </c>
      <c r="O4346">
        <v>1</v>
      </c>
      <c r="P4346">
        <v>0</v>
      </c>
    </row>
    <row r="4347" spans="1:16" x14ac:dyDescent="0.3">
      <c r="A4347" t="s">
        <v>664</v>
      </c>
      <c r="B4347" s="1">
        <v>46102.484722222223</v>
      </c>
      <c r="C4347" t="s">
        <v>7</v>
      </c>
      <c r="D4347" t="s">
        <v>22</v>
      </c>
      <c r="E4347" t="s">
        <v>9</v>
      </c>
      <c r="F4347" t="s">
        <v>10</v>
      </c>
      <c r="G4347">
        <v>0.48472222222222222</v>
      </c>
      <c r="H4347" s="1">
        <v>46102</v>
      </c>
      <c r="I4347">
        <v>3</v>
      </c>
      <c r="J4347">
        <v>3</v>
      </c>
      <c r="K4347">
        <v>2</v>
      </c>
      <c r="L4347">
        <v>6</v>
      </c>
      <c r="M4347" t="s">
        <v>5071</v>
      </c>
      <c r="N4347" t="s">
        <v>5071</v>
      </c>
      <c r="O4347">
        <v>1</v>
      </c>
      <c r="P4347">
        <v>0</v>
      </c>
    </row>
    <row r="4348" spans="1:16" x14ac:dyDescent="0.3">
      <c r="A4348" t="s">
        <v>3965</v>
      </c>
      <c r="B4348" s="1">
        <v>46102.576388888891</v>
      </c>
      <c r="C4348" t="s">
        <v>7</v>
      </c>
      <c r="D4348" t="s">
        <v>15</v>
      </c>
      <c r="E4348" t="s">
        <v>19</v>
      </c>
      <c r="F4348" t="s">
        <v>10</v>
      </c>
      <c r="G4348">
        <v>0.57638888888888884</v>
      </c>
      <c r="H4348" s="1">
        <v>46102</v>
      </c>
      <c r="I4348">
        <v>3</v>
      </c>
      <c r="J4348">
        <v>3</v>
      </c>
      <c r="K4348">
        <v>2</v>
      </c>
      <c r="L4348">
        <v>6</v>
      </c>
      <c r="M4348" t="s">
        <v>5071</v>
      </c>
      <c r="N4348" t="s">
        <v>5071</v>
      </c>
      <c r="O4348">
        <v>1</v>
      </c>
      <c r="P4348">
        <v>0</v>
      </c>
    </row>
    <row r="4349" spans="1:16" x14ac:dyDescent="0.3">
      <c r="A4349" t="s">
        <v>3574</v>
      </c>
      <c r="B4349" s="1">
        <v>46102.613194444442</v>
      </c>
      <c r="C4349" t="s">
        <v>26</v>
      </c>
      <c r="D4349" t="s">
        <v>22</v>
      </c>
      <c r="E4349" t="s">
        <v>31</v>
      </c>
      <c r="F4349" t="s">
        <v>20</v>
      </c>
      <c r="G4349">
        <v>0.61319444444444449</v>
      </c>
      <c r="H4349" s="1">
        <v>46102</v>
      </c>
      <c r="I4349">
        <v>3</v>
      </c>
      <c r="J4349">
        <v>3</v>
      </c>
      <c r="K4349">
        <v>2</v>
      </c>
      <c r="L4349">
        <v>6</v>
      </c>
      <c r="M4349" t="s">
        <v>5071</v>
      </c>
      <c r="N4349" t="s">
        <v>5071</v>
      </c>
      <c r="O4349">
        <v>1</v>
      </c>
      <c r="P4349">
        <v>0</v>
      </c>
    </row>
    <row r="4350" spans="1:16" x14ac:dyDescent="0.3">
      <c r="A4350" t="s">
        <v>1463</v>
      </c>
      <c r="B4350" s="1">
        <v>46102.631944444445</v>
      </c>
      <c r="C4350" t="s">
        <v>7</v>
      </c>
      <c r="D4350" t="s">
        <v>15</v>
      </c>
      <c r="E4350" t="s">
        <v>19</v>
      </c>
      <c r="F4350" t="s">
        <v>10</v>
      </c>
      <c r="G4350">
        <v>0.63194444444444442</v>
      </c>
      <c r="H4350" s="1">
        <v>46102</v>
      </c>
      <c r="I4350">
        <v>3</v>
      </c>
      <c r="J4350">
        <v>3</v>
      </c>
      <c r="K4350">
        <v>2</v>
      </c>
      <c r="L4350">
        <v>6</v>
      </c>
      <c r="M4350" t="s">
        <v>5071</v>
      </c>
      <c r="N4350" t="s">
        <v>5071</v>
      </c>
      <c r="O4350">
        <v>1</v>
      </c>
      <c r="P4350">
        <v>0</v>
      </c>
    </row>
    <row r="4351" spans="1:16" x14ac:dyDescent="0.3">
      <c r="A4351" t="s">
        <v>3757</v>
      </c>
      <c r="B4351" s="1">
        <v>46102.650694444441</v>
      </c>
      <c r="C4351" t="s">
        <v>12</v>
      </c>
      <c r="D4351" t="s">
        <v>15</v>
      </c>
      <c r="E4351" t="s">
        <v>19</v>
      </c>
      <c r="F4351" t="s">
        <v>33</v>
      </c>
      <c r="G4351">
        <v>0.65069444444444446</v>
      </c>
      <c r="H4351" s="1">
        <v>46102</v>
      </c>
      <c r="I4351">
        <v>3</v>
      </c>
      <c r="J4351">
        <v>1</v>
      </c>
      <c r="K4351">
        <v>4</v>
      </c>
      <c r="L4351">
        <v>4</v>
      </c>
      <c r="M4351" t="s">
        <v>5069</v>
      </c>
      <c r="N4351" t="s">
        <v>5069</v>
      </c>
      <c r="O4351">
        <v>1</v>
      </c>
      <c r="P4351">
        <v>1</v>
      </c>
    </row>
    <row r="4352" spans="1:16" x14ac:dyDescent="0.3">
      <c r="A4352" t="s">
        <v>994</v>
      </c>
      <c r="B4352" s="1">
        <v>46102.65347222222</v>
      </c>
      <c r="C4352" t="s">
        <v>12</v>
      </c>
      <c r="D4352" t="s">
        <v>18</v>
      </c>
      <c r="E4352" t="s">
        <v>16</v>
      </c>
      <c r="F4352" t="s">
        <v>13</v>
      </c>
      <c r="G4352">
        <v>0.65347222222222223</v>
      </c>
      <c r="H4352" s="1">
        <v>46102</v>
      </c>
      <c r="I4352">
        <v>3</v>
      </c>
      <c r="J4352">
        <v>1</v>
      </c>
      <c r="K4352">
        <v>1</v>
      </c>
      <c r="L4352">
        <v>1</v>
      </c>
      <c r="M4352" t="s">
        <v>5069</v>
      </c>
      <c r="N4352" t="s">
        <v>5069</v>
      </c>
      <c r="O4352">
        <v>1</v>
      </c>
      <c r="P4352">
        <v>0</v>
      </c>
    </row>
    <row r="4353" spans="1:16" x14ac:dyDescent="0.3">
      <c r="A4353" t="s">
        <v>3840</v>
      </c>
      <c r="B4353" s="1">
        <v>46102.655555555553</v>
      </c>
      <c r="C4353" t="s">
        <v>47</v>
      </c>
      <c r="D4353" t="s">
        <v>18</v>
      </c>
      <c r="E4353" t="s">
        <v>16</v>
      </c>
      <c r="F4353" t="s">
        <v>33</v>
      </c>
      <c r="G4353">
        <v>0.65555555555555556</v>
      </c>
      <c r="H4353" s="1">
        <v>46102</v>
      </c>
      <c r="I4353">
        <v>3</v>
      </c>
      <c r="J4353">
        <v>1</v>
      </c>
      <c r="K4353">
        <v>4</v>
      </c>
      <c r="L4353">
        <v>4</v>
      </c>
      <c r="M4353" t="s">
        <v>5069</v>
      </c>
      <c r="N4353" t="s">
        <v>5069</v>
      </c>
      <c r="O4353">
        <v>1</v>
      </c>
      <c r="P4353">
        <v>1</v>
      </c>
    </row>
    <row r="4354" spans="1:16" x14ac:dyDescent="0.3">
      <c r="A4354" t="s">
        <v>2285</v>
      </c>
      <c r="B4354" s="1">
        <v>46102.65902777778</v>
      </c>
      <c r="C4354" t="s">
        <v>35</v>
      </c>
      <c r="D4354" t="s">
        <v>22</v>
      </c>
      <c r="E4354" t="s">
        <v>31</v>
      </c>
      <c r="F4354" t="s">
        <v>10</v>
      </c>
      <c r="G4354">
        <v>0.65902777777777777</v>
      </c>
      <c r="H4354" s="1">
        <v>46102</v>
      </c>
      <c r="I4354">
        <v>3</v>
      </c>
      <c r="J4354">
        <v>1</v>
      </c>
      <c r="K4354">
        <v>2</v>
      </c>
      <c r="L4354">
        <v>2</v>
      </c>
      <c r="M4354" t="s">
        <v>5069</v>
      </c>
      <c r="N4354" t="s">
        <v>5069</v>
      </c>
      <c r="O4354">
        <v>1</v>
      </c>
      <c r="P4354">
        <v>0</v>
      </c>
    </row>
    <row r="4355" spans="1:16" x14ac:dyDescent="0.3">
      <c r="A4355" t="s">
        <v>309</v>
      </c>
      <c r="B4355" s="1">
        <v>46102.668055555558</v>
      </c>
      <c r="C4355" t="s">
        <v>47</v>
      </c>
      <c r="D4355" t="s">
        <v>8</v>
      </c>
      <c r="E4355" t="s">
        <v>16</v>
      </c>
      <c r="F4355" t="s">
        <v>10</v>
      </c>
      <c r="G4355">
        <v>0.66805555555555551</v>
      </c>
      <c r="H4355" s="1">
        <v>46102</v>
      </c>
      <c r="I4355">
        <v>3</v>
      </c>
      <c r="J4355">
        <v>1</v>
      </c>
      <c r="K4355">
        <v>2</v>
      </c>
      <c r="L4355">
        <v>2</v>
      </c>
      <c r="M4355" t="s">
        <v>5069</v>
      </c>
      <c r="N4355" t="s">
        <v>5069</v>
      </c>
      <c r="O4355">
        <v>1</v>
      </c>
      <c r="P4355">
        <v>0</v>
      </c>
    </row>
    <row r="4356" spans="1:16" x14ac:dyDescent="0.3">
      <c r="A4356" t="s">
        <v>2703</v>
      </c>
      <c r="B4356" s="1">
        <v>46102.681250000001</v>
      </c>
      <c r="C4356" t="s">
        <v>35</v>
      </c>
      <c r="D4356" t="s">
        <v>8</v>
      </c>
      <c r="E4356" t="s">
        <v>19</v>
      </c>
      <c r="F4356" t="s">
        <v>33</v>
      </c>
      <c r="G4356">
        <v>0.68125000000000002</v>
      </c>
      <c r="H4356" s="1">
        <v>46102</v>
      </c>
      <c r="I4356">
        <v>3</v>
      </c>
      <c r="J4356">
        <v>1</v>
      </c>
      <c r="K4356">
        <v>4</v>
      </c>
      <c r="L4356">
        <v>4</v>
      </c>
      <c r="M4356" t="s">
        <v>5069</v>
      </c>
      <c r="N4356" t="s">
        <v>5069</v>
      </c>
      <c r="O4356">
        <v>1</v>
      </c>
      <c r="P4356">
        <v>1</v>
      </c>
    </row>
    <row r="4357" spans="1:16" x14ac:dyDescent="0.3">
      <c r="A4357" t="s">
        <v>402</v>
      </c>
      <c r="B4357" s="1">
        <v>46102.697222222225</v>
      </c>
      <c r="C4357" t="s">
        <v>26</v>
      </c>
      <c r="D4357" t="s">
        <v>18</v>
      </c>
      <c r="E4357" t="s">
        <v>9</v>
      </c>
      <c r="F4357" t="s">
        <v>20</v>
      </c>
      <c r="G4357">
        <v>0.69722222222222219</v>
      </c>
      <c r="H4357" s="1">
        <v>46102</v>
      </c>
      <c r="I4357">
        <v>3</v>
      </c>
      <c r="J4357">
        <v>3</v>
      </c>
      <c r="K4357">
        <v>2</v>
      </c>
      <c r="L4357">
        <v>6</v>
      </c>
      <c r="M4357" t="s">
        <v>5071</v>
      </c>
      <c r="N4357" t="s">
        <v>5071</v>
      </c>
      <c r="O4357">
        <v>1</v>
      </c>
      <c r="P4357">
        <v>0</v>
      </c>
    </row>
    <row r="4358" spans="1:16" x14ac:dyDescent="0.3">
      <c r="A4358" t="s">
        <v>1641</v>
      </c>
      <c r="B4358" s="1">
        <v>46102.713194444441</v>
      </c>
      <c r="C4358" t="s">
        <v>7</v>
      </c>
      <c r="D4358" t="s">
        <v>15</v>
      </c>
      <c r="E4358" t="s">
        <v>19</v>
      </c>
      <c r="F4358" t="s">
        <v>10</v>
      </c>
      <c r="G4358">
        <v>0.71319444444444446</v>
      </c>
      <c r="H4358" s="1">
        <v>46102</v>
      </c>
      <c r="I4358">
        <v>3</v>
      </c>
      <c r="J4358">
        <v>3</v>
      </c>
      <c r="K4358">
        <v>2</v>
      </c>
      <c r="L4358">
        <v>6</v>
      </c>
      <c r="M4358" t="s">
        <v>5071</v>
      </c>
      <c r="N4358" t="s">
        <v>5071</v>
      </c>
      <c r="O4358">
        <v>1</v>
      </c>
      <c r="P4358">
        <v>0</v>
      </c>
    </row>
    <row r="4359" spans="1:16" x14ac:dyDescent="0.3">
      <c r="A4359" t="s">
        <v>4670</v>
      </c>
      <c r="B4359" s="1">
        <v>46102.72152777778</v>
      </c>
      <c r="C4359" t="s">
        <v>7</v>
      </c>
      <c r="D4359" t="s">
        <v>22</v>
      </c>
      <c r="E4359" t="s">
        <v>19</v>
      </c>
      <c r="F4359" t="s">
        <v>20</v>
      </c>
      <c r="G4359">
        <v>0.72152777777777777</v>
      </c>
      <c r="H4359" s="1">
        <v>46102</v>
      </c>
      <c r="I4359">
        <v>3</v>
      </c>
      <c r="J4359">
        <v>3</v>
      </c>
      <c r="K4359">
        <v>2</v>
      </c>
      <c r="L4359">
        <v>6</v>
      </c>
      <c r="M4359" t="s">
        <v>5071</v>
      </c>
      <c r="N4359" t="s">
        <v>5071</v>
      </c>
      <c r="O4359">
        <v>1</v>
      </c>
      <c r="P4359">
        <v>0</v>
      </c>
    </row>
    <row r="4360" spans="1:16" x14ac:dyDescent="0.3">
      <c r="A4360" t="s">
        <v>754</v>
      </c>
      <c r="B4360" s="1">
        <v>46102.75</v>
      </c>
      <c r="C4360" t="s">
        <v>7</v>
      </c>
      <c r="D4360" t="s">
        <v>15</v>
      </c>
      <c r="E4360" t="s">
        <v>19</v>
      </c>
      <c r="F4360" t="s">
        <v>10</v>
      </c>
      <c r="G4360">
        <v>0.75</v>
      </c>
      <c r="H4360" s="1">
        <v>46102</v>
      </c>
      <c r="I4360">
        <v>3</v>
      </c>
      <c r="J4360">
        <v>3</v>
      </c>
      <c r="K4360">
        <v>2</v>
      </c>
      <c r="L4360">
        <v>6</v>
      </c>
      <c r="M4360" t="s">
        <v>5071</v>
      </c>
      <c r="N4360" t="s">
        <v>5071</v>
      </c>
      <c r="O4360">
        <v>1</v>
      </c>
      <c r="P4360">
        <v>0</v>
      </c>
    </row>
    <row r="4361" spans="1:16" x14ac:dyDescent="0.3">
      <c r="A4361" t="s">
        <v>3111</v>
      </c>
      <c r="B4361" s="1">
        <v>46102.76666666667</v>
      </c>
      <c r="C4361" t="s">
        <v>7</v>
      </c>
      <c r="D4361" t="s">
        <v>18</v>
      </c>
      <c r="E4361" t="s">
        <v>19</v>
      </c>
      <c r="F4361" t="s">
        <v>10</v>
      </c>
      <c r="G4361">
        <v>0.76666666666666672</v>
      </c>
      <c r="H4361" s="1">
        <v>46102</v>
      </c>
      <c r="I4361">
        <v>3</v>
      </c>
      <c r="J4361">
        <v>3</v>
      </c>
      <c r="K4361">
        <v>2</v>
      </c>
      <c r="L4361">
        <v>6</v>
      </c>
      <c r="M4361" t="s">
        <v>5071</v>
      </c>
      <c r="N4361" t="s">
        <v>5071</v>
      </c>
      <c r="O4361">
        <v>1</v>
      </c>
      <c r="P4361">
        <v>0</v>
      </c>
    </row>
    <row r="4362" spans="1:16" x14ac:dyDescent="0.3">
      <c r="A4362" t="s">
        <v>2963</v>
      </c>
      <c r="B4362" s="1">
        <v>46102.770833333336</v>
      </c>
      <c r="C4362" t="s">
        <v>35</v>
      </c>
      <c r="D4362" t="s">
        <v>15</v>
      </c>
      <c r="E4362" t="s">
        <v>16</v>
      </c>
      <c r="F4362" t="s">
        <v>20</v>
      </c>
      <c r="G4362">
        <v>0.77083333333333337</v>
      </c>
      <c r="H4362" s="1">
        <v>46102</v>
      </c>
      <c r="I4362">
        <v>3</v>
      </c>
      <c r="J4362">
        <v>1</v>
      </c>
      <c r="K4362">
        <v>2</v>
      </c>
      <c r="L4362">
        <v>2</v>
      </c>
      <c r="M4362" t="s">
        <v>5069</v>
      </c>
      <c r="N4362" t="s">
        <v>5069</v>
      </c>
      <c r="O4362">
        <v>1</v>
      </c>
      <c r="P4362">
        <v>0</v>
      </c>
    </row>
    <row r="4363" spans="1:16" x14ac:dyDescent="0.3">
      <c r="A4363" t="s">
        <v>1487</v>
      </c>
      <c r="B4363" s="1">
        <v>46102.817361111112</v>
      </c>
      <c r="C4363" t="s">
        <v>40</v>
      </c>
      <c r="D4363" t="s">
        <v>18</v>
      </c>
      <c r="E4363" t="s">
        <v>16</v>
      </c>
      <c r="F4363" t="s">
        <v>13</v>
      </c>
      <c r="G4363">
        <v>0.81736111111111109</v>
      </c>
      <c r="H4363" s="1">
        <v>46102</v>
      </c>
      <c r="I4363">
        <v>3</v>
      </c>
      <c r="J4363">
        <v>5</v>
      </c>
      <c r="K4363">
        <v>1</v>
      </c>
      <c r="L4363">
        <v>5</v>
      </c>
      <c r="M4363" t="s">
        <v>5071</v>
      </c>
      <c r="N4363" t="s">
        <v>5071</v>
      </c>
      <c r="O4363">
        <v>1</v>
      </c>
      <c r="P4363">
        <v>0</v>
      </c>
    </row>
    <row r="4364" spans="1:16" x14ac:dyDescent="0.3">
      <c r="A4364" t="s">
        <v>3370</v>
      </c>
      <c r="B4364" s="1">
        <v>46102.837500000001</v>
      </c>
      <c r="C4364" t="s">
        <v>47</v>
      </c>
      <c r="D4364" t="s">
        <v>15</v>
      </c>
      <c r="E4364" t="s">
        <v>31</v>
      </c>
      <c r="F4364" t="s">
        <v>20</v>
      </c>
      <c r="G4364">
        <v>0.83750000000000002</v>
      </c>
      <c r="H4364" s="1">
        <v>46102</v>
      </c>
      <c r="I4364">
        <v>3</v>
      </c>
      <c r="J4364">
        <v>1</v>
      </c>
      <c r="K4364">
        <v>2</v>
      </c>
      <c r="L4364">
        <v>2</v>
      </c>
      <c r="M4364" t="s">
        <v>5069</v>
      </c>
      <c r="N4364" t="s">
        <v>5069</v>
      </c>
      <c r="O4364">
        <v>1</v>
      </c>
      <c r="P4364">
        <v>0</v>
      </c>
    </row>
    <row r="4365" spans="1:16" x14ac:dyDescent="0.3">
      <c r="A4365" t="s">
        <v>2515</v>
      </c>
      <c r="B4365" s="1">
        <v>46102.848611111112</v>
      </c>
      <c r="C4365" t="s">
        <v>26</v>
      </c>
      <c r="D4365" t="s">
        <v>22</v>
      </c>
      <c r="E4365" t="s">
        <v>16</v>
      </c>
      <c r="F4365" t="s">
        <v>13</v>
      </c>
      <c r="G4365">
        <v>0.84861111111111109</v>
      </c>
      <c r="H4365" s="1">
        <v>46102</v>
      </c>
      <c r="I4365">
        <v>3</v>
      </c>
      <c r="J4365">
        <v>3</v>
      </c>
      <c r="K4365">
        <v>1</v>
      </c>
      <c r="L4365">
        <v>3</v>
      </c>
      <c r="M4365" t="s">
        <v>5069</v>
      </c>
      <c r="N4365" t="s">
        <v>5069</v>
      </c>
      <c r="O4365">
        <v>1</v>
      </c>
      <c r="P4365">
        <v>0</v>
      </c>
    </row>
    <row r="4366" spans="1:16" x14ac:dyDescent="0.3">
      <c r="A4366" t="s">
        <v>908</v>
      </c>
      <c r="B4366" s="1">
        <v>46102.880555555559</v>
      </c>
      <c r="C4366" t="s">
        <v>26</v>
      </c>
      <c r="D4366" t="s">
        <v>18</v>
      </c>
      <c r="E4366" t="s">
        <v>19</v>
      </c>
      <c r="F4366" t="s">
        <v>20</v>
      </c>
      <c r="G4366">
        <v>0.88055555555555554</v>
      </c>
      <c r="H4366" s="1">
        <v>46102</v>
      </c>
      <c r="I4366">
        <v>3</v>
      </c>
      <c r="J4366">
        <v>3</v>
      </c>
      <c r="K4366">
        <v>2</v>
      </c>
      <c r="L4366">
        <v>6</v>
      </c>
      <c r="M4366" t="s">
        <v>5071</v>
      </c>
      <c r="N4366" t="s">
        <v>5071</v>
      </c>
      <c r="O4366">
        <v>1</v>
      </c>
      <c r="P4366">
        <v>0</v>
      </c>
    </row>
    <row r="4367" spans="1:16" x14ac:dyDescent="0.3">
      <c r="A4367" t="s">
        <v>566</v>
      </c>
      <c r="B4367" s="1">
        <v>46102.915277777778</v>
      </c>
      <c r="C4367" t="s">
        <v>7</v>
      </c>
      <c r="D4367" t="s">
        <v>18</v>
      </c>
      <c r="E4367" t="s">
        <v>19</v>
      </c>
      <c r="F4367" t="s">
        <v>53</v>
      </c>
      <c r="G4367">
        <v>0.91527777777777775</v>
      </c>
      <c r="H4367" s="1">
        <v>46102</v>
      </c>
      <c r="I4367">
        <v>3</v>
      </c>
      <c r="J4367">
        <v>3</v>
      </c>
      <c r="K4367">
        <v>5</v>
      </c>
      <c r="L4367">
        <v>15</v>
      </c>
      <c r="M4367" t="s">
        <v>5073</v>
      </c>
      <c r="N4367" t="s">
        <v>5073</v>
      </c>
      <c r="O4367">
        <v>1</v>
      </c>
      <c r="P4367">
        <v>1</v>
      </c>
    </row>
    <row r="4368" spans="1:16" x14ac:dyDescent="0.3">
      <c r="A4368" t="s">
        <v>3025</v>
      </c>
      <c r="B4368" s="1">
        <v>46102.951388888891</v>
      </c>
      <c r="C4368" t="s">
        <v>7</v>
      </c>
      <c r="D4368" t="s">
        <v>22</v>
      </c>
      <c r="E4368" t="s">
        <v>19</v>
      </c>
      <c r="F4368" t="s">
        <v>20</v>
      </c>
      <c r="G4368">
        <v>0.95138888888888884</v>
      </c>
      <c r="H4368" s="1">
        <v>46102</v>
      </c>
      <c r="I4368">
        <v>3</v>
      </c>
      <c r="J4368">
        <v>3</v>
      </c>
      <c r="K4368">
        <v>2</v>
      </c>
      <c r="L4368">
        <v>6</v>
      </c>
      <c r="M4368" t="s">
        <v>5071</v>
      </c>
      <c r="N4368" t="s">
        <v>5071</v>
      </c>
      <c r="O4368">
        <v>1</v>
      </c>
      <c r="P4368">
        <v>0</v>
      </c>
    </row>
    <row r="4369" spans="1:16" x14ac:dyDescent="0.3">
      <c r="A4369" t="s">
        <v>3711</v>
      </c>
      <c r="B4369" s="1">
        <v>46102.955555555556</v>
      </c>
      <c r="C4369" t="s">
        <v>7</v>
      </c>
      <c r="D4369" t="s">
        <v>18</v>
      </c>
      <c r="E4369" t="s">
        <v>19</v>
      </c>
      <c r="F4369" t="s">
        <v>20</v>
      </c>
      <c r="G4369">
        <v>0.9555555555555556</v>
      </c>
      <c r="H4369" s="1">
        <v>46102</v>
      </c>
      <c r="I4369">
        <v>3</v>
      </c>
      <c r="J4369">
        <v>3</v>
      </c>
      <c r="K4369">
        <v>2</v>
      </c>
      <c r="L4369">
        <v>6</v>
      </c>
      <c r="M4369" t="s">
        <v>5071</v>
      </c>
      <c r="N4369" t="s">
        <v>5071</v>
      </c>
      <c r="O4369">
        <v>1</v>
      </c>
      <c r="P4369">
        <v>0</v>
      </c>
    </row>
    <row r="4370" spans="1:16" x14ac:dyDescent="0.3">
      <c r="A4370" t="s">
        <v>3771</v>
      </c>
      <c r="B4370" s="1">
        <v>46102.961805555555</v>
      </c>
      <c r="C4370" t="s">
        <v>40</v>
      </c>
      <c r="D4370" t="s">
        <v>15</v>
      </c>
      <c r="E4370" t="s">
        <v>16</v>
      </c>
      <c r="F4370" t="s">
        <v>20</v>
      </c>
      <c r="G4370">
        <v>0.96180555555555558</v>
      </c>
      <c r="H4370" s="1">
        <v>46102</v>
      </c>
      <c r="I4370">
        <v>3</v>
      </c>
      <c r="J4370">
        <v>5</v>
      </c>
      <c r="K4370">
        <v>2</v>
      </c>
      <c r="L4370">
        <v>10</v>
      </c>
      <c r="M4370" t="s">
        <v>5071</v>
      </c>
      <c r="N4370" t="s">
        <v>5071</v>
      </c>
      <c r="O4370">
        <v>1</v>
      </c>
      <c r="P4370">
        <v>0</v>
      </c>
    </row>
    <row r="4371" spans="1:16" x14ac:dyDescent="0.3">
      <c r="A4371" t="s">
        <v>3094</v>
      </c>
      <c r="B4371" s="1">
        <v>46102.968055555553</v>
      </c>
      <c r="C4371" t="s">
        <v>7</v>
      </c>
      <c r="D4371" t="s">
        <v>8</v>
      </c>
      <c r="E4371" t="s">
        <v>19</v>
      </c>
      <c r="F4371" t="s">
        <v>53</v>
      </c>
      <c r="G4371">
        <v>0.96805555555555556</v>
      </c>
      <c r="H4371" s="1">
        <v>46102</v>
      </c>
      <c r="I4371">
        <v>3</v>
      </c>
      <c r="J4371">
        <v>3</v>
      </c>
      <c r="K4371">
        <v>5</v>
      </c>
      <c r="L4371">
        <v>15</v>
      </c>
      <c r="M4371" t="s">
        <v>5073</v>
      </c>
      <c r="N4371" t="s">
        <v>5073</v>
      </c>
      <c r="O4371">
        <v>1</v>
      </c>
      <c r="P4371">
        <v>1</v>
      </c>
    </row>
    <row r="4372" spans="1:16" x14ac:dyDescent="0.3">
      <c r="A4372" t="s">
        <v>4743</v>
      </c>
      <c r="B4372" s="1">
        <v>46102.979861111111</v>
      </c>
      <c r="C4372" t="s">
        <v>12</v>
      </c>
      <c r="D4372" t="s">
        <v>18</v>
      </c>
      <c r="E4372" t="s">
        <v>9</v>
      </c>
      <c r="F4372" t="s">
        <v>10</v>
      </c>
      <c r="G4372">
        <v>0.97986111111111107</v>
      </c>
      <c r="H4372" s="1">
        <v>46102</v>
      </c>
      <c r="I4372">
        <v>3</v>
      </c>
      <c r="J4372">
        <v>1</v>
      </c>
      <c r="K4372">
        <v>2</v>
      </c>
      <c r="L4372">
        <v>2</v>
      </c>
      <c r="M4372" t="s">
        <v>5069</v>
      </c>
      <c r="N4372" t="s">
        <v>5069</v>
      </c>
      <c r="O4372">
        <v>1</v>
      </c>
      <c r="P4372">
        <v>0</v>
      </c>
    </row>
    <row r="4373" spans="1:16" x14ac:dyDescent="0.3">
      <c r="A4373" t="s">
        <v>4358</v>
      </c>
      <c r="B4373" s="1">
        <v>46103.006944444445</v>
      </c>
      <c r="C4373" t="s">
        <v>7</v>
      </c>
      <c r="D4373" t="s">
        <v>15</v>
      </c>
      <c r="E4373" t="s">
        <v>16</v>
      </c>
      <c r="F4373" t="s">
        <v>20</v>
      </c>
      <c r="G4373">
        <v>6.9444444444444441E-3</v>
      </c>
      <c r="H4373" s="1">
        <v>46103</v>
      </c>
      <c r="I4373">
        <v>3</v>
      </c>
      <c r="J4373">
        <v>3</v>
      </c>
      <c r="K4373">
        <v>2</v>
      </c>
      <c r="L4373">
        <v>6</v>
      </c>
      <c r="M4373" t="s">
        <v>5071</v>
      </c>
      <c r="N4373" t="s">
        <v>5071</v>
      </c>
      <c r="O4373">
        <v>1</v>
      </c>
      <c r="P4373">
        <v>0</v>
      </c>
    </row>
    <row r="4374" spans="1:16" x14ac:dyDescent="0.3">
      <c r="A4374" t="s">
        <v>2281</v>
      </c>
      <c r="B4374" s="1">
        <v>46103.009027777778</v>
      </c>
      <c r="C4374" t="s">
        <v>26</v>
      </c>
      <c r="D4374" t="s">
        <v>8</v>
      </c>
      <c r="E4374" t="s">
        <v>31</v>
      </c>
      <c r="F4374" t="s">
        <v>10</v>
      </c>
      <c r="G4374">
        <v>9.0277777777777769E-3</v>
      </c>
      <c r="H4374" s="1">
        <v>46103</v>
      </c>
      <c r="I4374">
        <v>3</v>
      </c>
      <c r="J4374">
        <v>3</v>
      </c>
      <c r="K4374">
        <v>2</v>
      </c>
      <c r="L4374">
        <v>6</v>
      </c>
      <c r="M4374" t="s">
        <v>5071</v>
      </c>
      <c r="N4374" t="s">
        <v>5071</v>
      </c>
      <c r="O4374">
        <v>1</v>
      </c>
      <c r="P4374">
        <v>0</v>
      </c>
    </row>
    <row r="4375" spans="1:16" x14ac:dyDescent="0.3">
      <c r="A4375" t="s">
        <v>2892</v>
      </c>
      <c r="B4375" s="1">
        <v>46103.01458333333</v>
      </c>
      <c r="C4375" t="s">
        <v>7</v>
      </c>
      <c r="D4375" t="s">
        <v>18</v>
      </c>
      <c r="E4375" t="s">
        <v>19</v>
      </c>
      <c r="F4375" t="s">
        <v>33</v>
      </c>
      <c r="G4375">
        <v>1.4583333333333334E-2</v>
      </c>
      <c r="H4375" s="1">
        <v>46103</v>
      </c>
      <c r="I4375">
        <v>3</v>
      </c>
      <c r="J4375">
        <v>3</v>
      </c>
      <c r="K4375">
        <v>4</v>
      </c>
      <c r="L4375">
        <v>12</v>
      </c>
      <c r="M4375" t="s">
        <v>5073</v>
      </c>
      <c r="N4375" t="s">
        <v>5073</v>
      </c>
      <c r="O4375">
        <v>1</v>
      </c>
      <c r="P4375">
        <v>1</v>
      </c>
    </row>
    <row r="4376" spans="1:16" x14ac:dyDescent="0.3">
      <c r="A4376" t="s">
        <v>4289</v>
      </c>
      <c r="B4376" s="1">
        <v>46103.015277777777</v>
      </c>
      <c r="C4376" t="s">
        <v>12</v>
      </c>
      <c r="D4376" t="s">
        <v>18</v>
      </c>
      <c r="E4376" t="s">
        <v>19</v>
      </c>
      <c r="F4376" t="s">
        <v>33</v>
      </c>
      <c r="G4376">
        <v>1.5277777777777777E-2</v>
      </c>
      <c r="H4376" s="1">
        <v>46103</v>
      </c>
      <c r="I4376">
        <v>3</v>
      </c>
      <c r="J4376">
        <v>1</v>
      </c>
      <c r="K4376">
        <v>4</v>
      </c>
      <c r="L4376">
        <v>4</v>
      </c>
      <c r="M4376" t="s">
        <v>5069</v>
      </c>
      <c r="N4376" t="s">
        <v>5069</v>
      </c>
      <c r="O4376">
        <v>1</v>
      </c>
      <c r="P4376">
        <v>1</v>
      </c>
    </row>
    <row r="4377" spans="1:16" x14ac:dyDescent="0.3">
      <c r="A4377" t="s">
        <v>3963</v>
      </c>
      <c r="B4377" s="1">
        <v>46103.056250000001</v>
      </c>
      <c r="C4377" t="s">
        <v>35</v>
      </c>
      <c r="D4377" t="s">
        <v>18</v>
      </c>
      <c r="E4377" t="s">
        <v>19</v>
      </c>
      <c r="F4377" t="s">
        <v>10</v>
      </c>
      <c r="G4377">
        <v>5.6250000000000001E-2</v>
      </c>
      <c r="H4377" s="1">
        <v>46103</v>
      </c>
      <c r="I4377">
        <v>3</v>
      </c>
      <c r="J4377">
        <v>1</v>
      </c>
      <c r="K4377">
        <v>2</v>
      </c>
      <c r="L4377">
        <v>2</v>
      </c>
      <c r="M4377" t="s">
        <v>5069</v>
      </c>
      <c r="N4377" t="s">
        <v>5069</v>
      </c>
      <c r="O4377">
        <v>1</v>
      </c>
      <c r="P4377">
        <v>0</v>
      </c>
    </row>
    <row r="4378" spans="1:16" x14ac:dyDescent="0.3">
      <c r="A4378" t="s">
        <v>2014</v>
      </c>
      <c r="B4378" s="1">
        <v>46103.065972222219</v>
      </c>
      <c r="C4378" t="s">
        <v>7</v>
      </c>
      <c r="D4378" t="s">
        <v>22</v>
      </c>
      <c r="E4378" t="s">
        <v>19</v>
      </c>
      <c r="F4378" t="s">
        <v>33</v>
      </c>
      <c r="G4378">
        <v>6.5972222222222224E-2</v>
      </c>
      <c r="H4378" s="1">
        <v>46103</v>
      </c>
      <c r="I4378">
        <v>3</v>
      </c>
      <c r="J4378">
        <v>3</v>
      </c>
      <c r="K4378">
        <v>4</v>
      </c>
      <c r="L4378">
        <v>12</v>
      </c>
      <c r="M4378" t="s">
        <v>5073</v>
      </c>
      <c r="N4378" t="s">
        <v>5073</v>
      </c>
      <c r="O4378">
        <v>1</v>
      </c>
      <c r="P4378">
        <v>1</v>
      </c>
    </row>
    <row r="4379" spans="1:16" x14ac:dyDescent="0.3">
      <c r="A4379" t="s">
        <v>4205</v>
      </c>
      <c r="B4379" s="1">
        <v>46103.078472222223</v>
      </c>
      <c r="C4379" t="s">
        <v>7</v>
      </c>
      <c r="D4379" t="s">
        <v>8</v>
      </c>
      <c r="E4379" t="s">
        <v>19</v>
      </c>
      <c r="F4379" t="s">
        <v>20</v>
      </c>
      <c r="G4379">
        <v>7.8472222222222221E-2</v>
      </c>
      <c r="H4379" s="1">
        <v>46103</v>
      </c>
      <c r="I4379">
        <v>3</v>
      </c>
      <c r="J4379">
        <v>3</v>
      </c>
      <c r="K4379">
        <v>2</v>
      </c>
      <c r="L4379">
        <v>6</v>
      </c>
      <c r="M4379" t="s">
        <v>5071</v>
      </c>
      <c r="N4379" t="s">
        <v>5071</v>
      </c>
      <c r="O4379">
        <v>1</v>
      </c>
      <c r="P4379">
        <v>0</v>
      </c>
    </row>
    <row r="4380" spans="1:16" x14ac:dyDescent="0.3">
      <c r="A4380" t="s">
        <v>2255</v>
      </c>
      <c r="B4380" s="1">
        <v>46103.196527777778</v>
      </c>
      <c r="C4380" t="s">
        <v>7</v>
      </c>
      <c r="D4380" t="s">
        <v>8</v>
      </c>
      <c r="E4380" t="s">
        <v>19</v>
      </c>
      <c r="F4380" t="s">
        <v>13</v>
      </c>
      <c r="G4380">
        <v>0.19652777777777777</v>
      </c>
      <c r="H4380" s="1">
        <v>46103</v>
      </c>
      <c r="I4380">
        <v>3</v>
      </c>
      <c r="J4380">
        <v>3</v>
      </c>
      <c r="K4380">
        <v>1</v>
      </c>
      <c r="L4380">
        <v>3</v>
      </c>
      <c r="M4380" t="s">
        <v>5069</v>
      </c>
      <c r="N4380" t="s">
        <v>5069</v>
      </c>
      <c r="O4380">
        <v>1</v>
      </c>
      <c r="P4380">
        <v>0</v>
      </c>
    </row>
    <row r="4381" spans="1:16" x14ac:dyDescent="0.3">
      <c r="A4381" t="s">
        <v>1948</v>
      </c>
      <c r="B4381" s="1">
        <v>46103.205555555556</v>
      </c>
      <c r="C4381" t="s">
        <v>7</v>
      </c>
      <c r="D4381" t="s">
        <v>8</v>
      </c>
      <c r="E4381" t="s">
        <v>19</v>
      </c>
      <c r="F4381" t="s">
        <v>10</v>
      </c>
      <c r="G4381">
        <v>0.20555555555555555</v>
      </c>
      <c r="H4381" s="1">
        <v>46103</v>
      </c>
      <c r="I4381">
        <v>3</v>
      </c>
      <c r="J4381">
        <v>3</v>
      </c>
      <c r="K4381">
        <v>2</v>
      </c>
      <c r="L4381">
        <v>6</v>
      </c>
      <c r="M4381" t="s">
        <v>5071</v>
      </c>
      <c r="N4381" t="s">
        <v>5071</v>
      </c>
      <c r="O4381">
        <v>1</v>
      </c>
      <c r="P4381">
        <v>0</v>
      </c>
    </row>
    <row r="4382" spans="1:16" x14ac:dyDescent="0.3">
      <c r="A4382" t="s">
        <v>4785</v>
      </c>
      <c r="B4382" s="1">
        <v>46103.208333333336</v>
      </c>
      <c r="C4382" t="s">
        <v>26</v>
      </c>
      <c r="D4382" t="s">
        <v>15</v>
      </c>
      <c r="E4382" t="s">
        <v>9</v>
      </c>
      <c r="F4382" t="s">
        <v>20</v>
      </c>
      <c r="G4382">
        <v>0.20833333333333334</v>
      </c>
      <c r="H4382" s="1">
        <v>46103</v>
      </c>
      <c r="I4382">
        <v>3</v>
      </c>
      <c r="J4382">
        <v>3</v>
      </c>
      <c r="K4382">
        <v>2</v>
      </c>
      <c r="L4382">
        <v>6</v>
      </c>
      <c r="M4382" t="s">
        <v>5071</v>
      </c>
      <c r="N4382" t="s">
        <v>5071</v>
      </c>
      <c r="O4382">
        <v>1</v>
      </c>
      <c r="P4382">
        <v>0</v>
      </c>
    </row>
    <row r="4383" spans="1:16" x14ac:dyDescent="0.3">
      <c r="A4383" t="s">
        <v>3558</v>
      </c>
      <c r="B4383" s="1">
        <v>46103.239583333336</v>
      </c>
      <c r="C4383" t="s">
        <v>26</v>
      </c>
      <c r="D4383" t="s">
        <v>22</v>
      </c>
      <c r="E4383" t="s">
        <v>16</v>
      </c>
      <c r="F4383" t="s">
        <v>10</v>
      </c>
      <c r="G4383">
        <v>0.23958333333333334</v>
      </c>
      <c r="H4383" s="1">
        <v>46103</v>
      </c>
      <c r="I4383">
        <v>3</v>
      </c>
      <c r="J4383">
        <v>3</v>
      </c>
      <c r="K4383">
        <v>2</v>
      </c>
      <c r="L4383">
        <v>6</v>
      </c>
      <c r="M4383" t="s">
        <v>5071</v>
      </c>
      <c r="N4383" t="s">
        <v>5071</v>
      </c>
      <c r="O4383">
        <v>1</v>
      </c>
      <c r="P4383">
        <v>0</v>
      </c>
    </row>
    <row r="4384" spans="1:16" x14ac:dyDescent="0.3">
      <c r="A4384" t="s">
        <v>1998</v>
      </c>
      <c r="B4384" s="1">
        <v>46103.256944444445</v>
      </c>
      <c r="C4384" t="s">
        <v>40</v>
      </c>
      <c r="D4384" t="s">
        <v>22</v>
      </c>
      <c r="E4384" t="s">
        <v>16</v>
      </c>
      <c r="F4384" t="s">
        <v>10</v>
      </c>
      <c r="G4384">
        <v>0.25694444444444442</v>
      </c>
      <c r="H4384" s="1">
        <v>46103</v>
      </c>
      <c r="I4384">
        <v>3</v>
      </c>
      <c r="J4384">
        <v>5</v>
      </c>
      <c r="K4384">
        <v>2</v>
      </c>
      <c r="L4384">
        <v>10</v>
      </c>
      <c r="M4384" t="s">
        <v>5071</v>
      </c>
      <c r="N4384" t="s">
        <v>5071</v>
      </c>
      <c r="O4384">
        <v>1</v>
      </c>
      <c r="P4384">
        <v>0</v>
      </c>
    </row>
    <row r="4385" spans="1:16" x14ac:dyDescent="0.3">
      <c r="A4385" t="s">
        <v>685</v>
      </c>
      <c r="B4385" s="1">
        <v>46103.292361111111</v>
      </c>
      <c r="C4385" t="s">
        <v>35</v>
      </c>
      <c r="D4385" t="s">
        <v>18</v>
      </c>
      <c r="E4385" t="s">
        <v>19</v>
      </c>
      <c r="F4385" t="s">
        <v>20</v>
      </c>
      <c r="G4385">
        <v>0.29236111111111113</v>
      </c>
      <c r="H4385" s="1">
        <v>46103</v>
      </c>
      <c r="I4385">
        <v>3</v>
      </c>
      <c r="J4385">
        <v>1</v>
      </c>
      <c r="K4385">
        <v>2</v>
      </c>
      <c r="L4385">
        <v>2</v>
      </c>
      <c r="M4385" t="s">
        <v>5069</v>
      </c>
      <c r="N4385" t="s">
        <v>5069</v>
      </c>
      <c r="O4385">
        <v>1</v>
      </c>
      <c r="P4385">
        <v>0</v>
      </c>
    </row>
    <row r="4386" spans="1:16" x14ac:dyDescent="0.3">
      <c r="A4386" t="s">
        <v>2838</v>
      </c>
      <c r="B4386" s="1">
        <v>46103.304861111108</v>
      </c>
      <c r="C4386" t="s">
        <v>7</v>
      </c>
      <c r="D4386" t="s">
        <v>15</v>
      </c>
      <c r="E4386" t="s">
        <v>19</v>
      </c>
      <c r="F4386" t="s">
        <v>33</v>
      </c>
      <c r="G4386">
        <v>0.30486111111111114</v>
      </c>
      <c r="H4386" s="1">
        <v>46103</v>
      </c>
      <c r="I4386">
        <v>3</v>
      </c>
      <c r="J4386">
        <v>3</v>
      </c>
      <c r="K4386">
        <v>4</v>
      </c>
      <c r="L4386">
        <v>12</v>
      </c>
      <c r="M4386" t="s">
        <v>5073</v>
      </c>
      <c r="N4386" t="s">
        <v>5073</v>
      </c>
      <c r="O4386">
        <v>1</v>
      </c>
      <c r="P4386">
        <v>1</v>
      </c>
    </row>
    <row r="4387" spans="1:16" x14ac:dyDescent="0.3">
      <c r="A4387" t="s">
        <v>2571</v>
      </c>
      <c r="B4387" s="1">
        <v>46103.311805555553</v>
      </c>
      <c r="C4387" t="s">
        <v>7</v>
      </c>
      <c r="D4387" t="s">
        <v>8</v>
      </c>
      <c r="E4387" t="s">
        <v>19</v>
      </c>
      <c r="F4387" t="s">
        <v>20</v>
      </c>
      <c r="G4387">
        <v>0.31180555555555556</v>
      </c>
      <c r="H4387" s="1">
        <v>46103</v>
      </c>
      <c r="I4387">
        <v>3</v>
      </c>
      <c r="J4387">
        <v>3</v>
      </c>
      <c r="K4387">
        <v>2</v>
      </c>
      <c r="L4387">
        <v>6</v>
      </c>
      <c r="M4387" t="s">
        <v>5071</v>
      </c>
      <c r="N4387" t="s">
        <v>5071</v>
      </c>
      <c r="O4387">
        <v>1</v>
      </c>
      <c r="P4387">
        <v>0</v>
      </c>
    </row>
    <row r="4388" spans="1:16" x14ac:dyDescent="0.3">
      <c r="A4388" t="s">
        <v>658</v>
      </c>
      <c r="B4388" s="1">
        <v>46103.316666666666</v>
      </c>
      <c r="C4388" t="s">
        <v>7</v>
      </c>
      <c r="D4388" t="s">
        <v>15</v>
      </c>
      <c r="E4388" t="s">
        <v>19</v>
      </c>
      <c r="F4388" t="s">
        <v>20</v>
      </c>
      <c r="G4388">
        <v>0.31666666666666665</v>
      </c>
      <c r="H4388" s="1">
        <v>46103</v>
      </c>
      <c r="I4388">
        <v>3</v>
      </c>
      <c r="J4388">
        <v>3</v>
      </c>
      <c r="K4388">
        <v>2</v>
      </c>
      <c r="L4388">
        <v>6</v>
      </c>
      <c r="M4388" t="s">
        <v>5071</v>
      </c>
      <c r="N4388" t="s">
        <v>5071</v>
      </c>
      <c r="O4388">
        <v>1</v>
      </c>
      <c r="P4388">
        <v>0</v>
      </c>
    </row>
    <row r="4389" spans="1:16" x14ac:dyDescent="0.3">
      <c r="A4389" t="s">
        <v>4374</v>
      </c>
      <c r="B4389" s="1">
        <v>46103.316666666666</v>
      </c>
      <c r="C4389" t="s">
        <v>7</v>
      </c>
      <c r="D4389" t="s">
        <v>8</v>
      </c>
      <c r="E4389" t="s">
        <v>9</v>
      </c>
      <c r="F4389" t="s">
        <v>20</v>
      </c>
      <c r="G4389">
        <v>0.31666666666666665</v>
      </c>
      <c r="H4389" s="1">
        <v>46103</v>
      </c>
      <c r="I4389">
        <v>3</v>
      </c>
      <c r="J4389">
        <v>3</v>
      </c>
      <c r="K4389">
        <v>2</v>
      </c>
      <c r="L4389">
        <v>6</v>
      </c>
      <c r="M4389" t="s">
        <v>5071</v>
      </c>
      <c r="N4389" t="s">
        <v>5071</v>
      </c>
      <c r="O4389">
        <v>1</v>
      </c>
      <c r="P4389">
        <v>0</v>
      </c>
    </row>
    <row r="4390" spans="1:16" x14ac:dyDescent="0.3">
      <c r="A4390" t="s">
        <v>3308</v>
      </c>
      <c r="B4390" s="1">
        <v>46103.376388888886</v>
      </c>
      <c r="C4390" t="s">
        <v>7</v>
      </c>
      <c r="D4390" t="s">
        <v>18</v>
      </c>
      <c r="E4390" t="s">
        <v>19</v>
      </c>
      <c r="F4390" t="s">
        <v>10</v>
      </c>
      <c r="G4390">
        <v>0.37638888888888888</v>
      </c>
      <c r="H4390" s="1">
        <v>46103</v>
      </c>
      <c r="I4390">
        <v>3</v>
      </c>
      <c r="J4390">
        <v>3</v>
      </c>
      <c r="K4390">
        <v>2</v>
      </c>
      <c r="L4390">
        <v>6</v>
      </c>
      <c r="M4390" t="s">
        <v>5071</v>
      </c>
      <c r="N4390" t="s">
        <v>5071</v>
      </c>
      <c r="O4390">
        <v>1</v>
      </c>
      <c r="P4390">
        <v>0</v>
      </c>
    </row>
    <row r="4391" spans="1:16" x14ac:dyDescent="0.3">
      <c r="A4391" t="s">
        <v>320</v>
      </c>
      <c r="B4391" s="1">
        <v>46103.385416666664</v>
      </c>
      <c r="C4391" t="s">
        <v>40</v>
      </c>
      <c r="D4391" t="s">
        <v>22</v>
      </c>
      <c r="E4391" t="s">
        <v>16</v>
      </c>
      <c r="F4391" t="s">
        <v>10</v>
      </c>
      <c r="G4391">
        <v>0.38541666666666669</v>
      </c>
      <c r="H4391" s="1">
        <v>46103</v>
      </c>
      <c r="I4391">
        <v>3</v>
      </c>
      <c r="J4391">
        <v>5</v>
      </c>
      <c r="K4391">
        <v>2</v>
      </c>
      <c r="L4391">
        <v>10</v>
      </c>
      <c r="M4391" t="s">
        <v>5071</v>
      </c>
      <c r="N4391" t="s">
        <v>5071</v>
      </c>
      <c r="O4391">
        <v>1</v>
      </c>
      <c r="P4391">
        <v>0</v>
      </c>
    </row>
    <row r="4392" spans="1:16" x14ac:dyDescent="0.3">
      <c r="A4392" t="s">
        <v>1543</v>
      </c>
      <c r="B4392" s="1">
        <v>46103.402083333334</v>
      </c>
      <c r="C4392" t="s">
        <v>7</v>
      </c>
      <c r="D4392" t="s">
        <v>8</v>
      </c>
      <c r="E4392" t="s">
        <v>19</v>
      </c>
      <c r="F4392" t="s">
        <v>33</v>
      </c>
      <c r="G4392">
        <v>0.40208333333333335</v>
      </c>
      <c r="H4392" s="1">
        <v>46103</v>
      </c>
      <c r="I4392">
        <v>3</v>
      </c>
      <c r="J4392">
        <v>3</v>
      </c>
      <c r="K4392">
        <v>4</v>
      </c>
      <c r="L4392">
        <v>12</v>
      </c>
      <c r="M4392" t="s">
        <v>5073</v>
      </c>
      <c r="N4392" t="s">
        <v>5073</v>
      </c>
      <c r="O4392">
        <v>1</v>
      </c>
      <c r="P4392">
        <v>1</v>
      </c>
    </row>
    <row r="4393" spans="1:16" x14ac:dyDescent="0.3">
      <c r="A4393" t="s">
        <v>2064</v>
      </c>
      <c r="B4393" s="1">
        <v>46103.422222222223</v>
      </c>
      <c r="C4393" t="s">
        <v>35</v>
      </c>
      <c r="D4393" t="s">
        <v>22</v>
      </c>
      <c r="E4393" t="s">
        <v>19</v>
      </c>
      <c r="F4393" t="s">
        <v>20</v>
      </c>
      <c r="G4393">
        <v>0.42222222222222222</v>
      </c>
      <c r="H4393" s="1">
        <v>46103</v>
      </c>
      <c r="I4393">
        <v>3</v>
      </c>
      <c r="J4393">
        <v>1</v>
      </c>
      <c r="K4393">
        <v>2</v>
      </c>
      <c r="L4393">
        <v>2</v>
      </c>
      <c r="M4393" t="s">
        <v>5069</v>
      </c>
      <c r="N4393" t="s">
        <v>5069</v>
      </c>
      <c r="O4393">
        <v>1</v>
      </c>
      <c r="P4393">
        <v>0</v>
      </c>
    </row>
    <row r="4394" spans="1:16" x14ac:dyDescent="0.3">
      <c r="A4394" t="s">
        <v>3603</v>
      </c>
      <c r="B4394" s="1">
        <v>46103.423611111109</v>
      </c>
      <c r="C4394" t="s">
        <v>7</v>
      </c>
      <c r="D4394" t="s">
        <v>15</v>
      </c>
      <c r="E4394" t="s">
        <v>19</v>
      </c>
      <c r="F4394" t="s">
        <v>20</v>
      </c>
      <c r="G4394">
        <v>0.4236111111111111</v>
      </c>
      <c r="H4394" s="1">
        <v>46103</v>
      </c>
      <c r="I4394">
        <v>3</v>
      </c>
      <c r="J4394">
        <v>3</v>
      </c>
      <c r="K4394">
        <v>2</v>
      </c>
      <c r="L4394">
        <v>6</v>
      </c>
      <c r="M4394" t="s">
        <v>5071</v>
      </c>
      <c r="N4394" t="s">
        <v>5071</v>
      </c>
      <c r="O4394">
        <v>1</v>
      </c>
      <c r="P4394">
        <v>0</v>
      </c>
    </row>
    <row r="4395" spans="1:16" x14ac:dyDescent="0.3">
      <c r="A4395" t="s">
        <v>2205</v>
      </c>
      <c r="B4395" s="1">
        <v>46103.433333333334</v>
      </c>
      <c r="C4395" t="s">
        <v>26</v>
      </c>
      <c r="D4395" t="s">
        <v>15</v>
      </c>
      <c r="E4395" t="s">
        <v>19</v>
      </c>
      <c r="F4395" t="s">
        <v>20</v>
      </c>
      <c r="G4395">
        <v>0.43333333333333335</v>
      </c>
      <c r="H4395" s="1">
        <v>46103</v>
      </c>
      <c r="I4395">
        <v>3</v>
      </c>
      <c r="J4395">
        <v>3</v>
      </c>
      <c r="K4395">
        <v>2</v>
      </c>
      <c r="L4395">
        <v>6</v>
      </c>
      <c r="M4395" t="s">
        <v>5071</v>
      </c>
      <c r="N4395" t="s">
        <v>5071</v>
      </c>
      <c r="O4395">
        <v>1</v>
      </c>
      <c r="P4395">
        <v>0</v>
      </c>
    </row>
    <row r="4396" spans="1:16" x14ac:dyDescent="0.3">
      <c r="A4396" t="s">
        <v>4308</v>
      </c>
      <c r="B4396" s="1">
        <v>46103.438194444447</v>
      </c>
      <c r="C4396" t="s">
        <v>35</v>
      </c>
      <c r="D4396" t="s">
        <v>15</v>
      </c>
      <c r="E4396" t="s">
        <v>16</v>
      </c>
      <c r="F4396" t="s">
        <v>13</v>
      </c>
      <c r="G4396">
        <v>0.43819444444444444</v>
      </c>
      <c r="H4396" s="1">
        <v>46103</v>
      </c>
      <c r="I4396">
        <v>3</v>
      </c>
      <c r="J4396">
        <v>1</v>
      </c>
      <c r="K4396">
        <v>1</v>
      </c>
      <c r="L4396">
        <v>1</v>
      </c>
      <c r="M4396" t="s">
        <v>5069</v>
      </c>
      <c r="N4396" t="s">
        <v>5069</v>
      </c>
      <c r="O4396">
        <v>1</v>
      </c>
      <c r="P4396">
        <v>0</v>
      </c>
    </row>
    <row r="4397" spans="1:16" x14ac:dyDescent="0.3">
      <c r="A4397" t="s">
        <v>2754</v>
      </c>
      <c r="B4397" s="1">
        <v>46103.440972222219</v>
      </c>
      <c r="C4397" t="s">
        <v>7</v>
      </c>
      <c r="D4397" t="s">
        <v>18</v>
      </c>
      <c r="E4397" t="s">
        <v>19</v>
      </c>
      <c r="F4397" t="s">
        <v>20</v>
      </c>
      <c r="G4397">
        <v>0.44097222222222221</v>
      </c>
      <c r="H4397" s="1">
        <v>46103</v>
      </c>
      <c r="I4397">
        <v>3</v>
      </c>
      <c r="J4397">
        <v>3</v>
      </c>
      <c r="K4397">
        <v>2</v>
      </c>
      <c r="L4397">
        <v>6</v>
      </c>
      <c r="M4397" t="s">
        <v>5071</v>
      </c>
      <c r="N4397" t="s">
        <v>5071</v>
      </c>
      <c r="O4397">
        <v>1</v>
      </c>
      <c r="P4397">
        <v>0</v>
      </c>
    </row>
    <row r="4398" spans="1:16" x14ac:dyDescent="0.3">
      <c r="A4398" t="s">
        <v>2174</v>
      </c>
      <c r="B4398" s="1">
        <v>46103.446527777778</v>
      </c>
      <c r="C4398" t="s">
        <v>7</v>
      </c>
      <c r="D4398" t="s">
        <v>18</v>
      </c>
      <c r="E4398" t="s">
        <v>31</v>
      </c>
      <c r="F4398" t="s">
        <v>10</v>
      </c>
      <c r="G4398">
        <v>0.4465277777777778</v>
      </c>
      <c r="H4398" s="1">
        <v>46103</v>
      </c>
      <c r="I4398">
        <v>3</v>
      </c>
      <c r="J4398">
        <v>3</v>
      </c>
      <c r="K4398">
        <v>2</v>
      </c>
      <c r="L4398">
        <v>6</v>
      </c>
      <c r="M4398" t="s">
        <v>5071</v>
      </c>
      <c r="N4398" t="s">
        <v>5071</v>
      </c>
      <c r="O4398">
        <v>1</v>
      </c>
      <c r="P4398">
        <v>0</v>
      </c>
    </row>
    <row r="4399" spans="1:16" x14ac:dyDescent="0.3">
      <c r="A4399" t="s">
        <v>991</v>
      </c>
      <c r="B4399" s="1">
        <v>46103.469444444447</v>
      </c>
      <c r="C4399" t="s">
        <v>7</v>
      </c>
      <c r="D4399" t="s">
        <v>18</v>
      </c>
      <c r="E4399" t="s">
        <v>19</v>
      </c>
      <c r="F4399" t="s">
        <v>53</v>
      </c>
      <c r="G4399">
        <v>0.46944444444444444</v>
      </c>
      <c r="H4399" s="1">
        <v>46103</v>
      </c>
      <c r="I4399">
        <v>3</v>
      </c>
      <c r="J4399">
        <v>3</v>
      </c>
      <c r="K4399">
        <v>5</v>
      </c>
      <c r="L4399">
        <v>15</v>
      </c>
      <c r="M4399" t="s">
        <v>5073</v>
      </c>
      <c r="N4399" t="s">
        <v>5073</v>
      </c>
      <c r="O4399">
        <v>1</v>
      </c>
      <c r="P4399">
        <v>1</v>
      </c>
    </row>
    <row r="4400" spans="1:16" x14ac:dyDescent="0.3">
      <c r="A4400" t="s">
        <v>798</v>
      </c>
      <c r="B4400" s="1">
        <v>46103.491666666669</v>
      </c>
      <c r="C4400" t="s">
        <v>40</v>
      </c>
      <c r="D4400" t="s">
        <v>8</v>
      </c>
      <c r="E4400" t="s">
        <v>16</v>
      </c>
      <c r="F4400" t="s">
        <v>33</v>
      </c>
      <c r="G4400">
        <v>0.49166666666666664</v>
      </c>
      <c r="H4400" s="1">
        <v>46103</v>
      </c>
      <c r="I4400">
        <v>3</v>
      </c>
      <c r="J4400">
        <v>5</v>
      </c>
      <c r="K4400">
        <v>4</v>
      </c>
      <c r="L4400">
        <v>20</v>
      </c>
      <c r="M4400" t="s">
        <v>5075</v>
      </c>
      <c r="N4400" t="s">
        <v>5076</v>
      </c>
      <c r="O4400">
        <v>1</v>
      </c>
      <c r="P4400">
        <v>1</v>
      </c>
    </row>
    <row r="4401" spans="1:16" x14ac:dyDescent="0.3">
      <c r="A4401" t="s">
        <v>2385</v>
      </c>
      <c r="B4401" s="1">
        <v>46103.502083333333</v>
      </c>
      <c r="C4401" t="s">
        <v>7</v>
      </c>
      <c r="D4401" t="s">
        <v>15</v>
      </c>
      <c r="E4401" t="s">
        <v>19</v>
      </c>
      <c r="F4401" t="s">
        <v>53</v>
      </c>
      <c r="G4401">
        <v>0.50208333333333333</v>
      </c>
      <c r="H4401" s="1">
        <v>46103</v>
      </c>
      <c r="I4401">
        <v>3</v>
      </c>
      <c r="J4401">
        <v>3</v>
      </c>
      <c r="K4401">
        <v>5</v>
      </c>
      <c r="L4401">
        <v>15</v>
      </c>
      <c r="M4401" t="s">
        <v>5073</v>
      </c>
      <c r="N4401" t="s">
        <v>5073</v>
      </c>
      <c r="O4401">
        <v>1</v>
      </c>
      <c r="P4401">
        <v>1</v>
      </c>
    </row>
    <row r="4402" spans="1:16" x14ac:dyDescent="0.3">
      <c r="A4402" t="s">
        <v>2956</v>
      </c>
      <c r="B4402" s="1">
        <v>46103.507638888892</v>
      </c>
      <c r="C4402" t="s">
        <v>7</v>
      </c>
      <c r="D4402" t="s">
        <v>18</v>
      </c>
      <c r="E4402" t="s">
        <v>19</v>
      </c>
      <c r="F4402" t="s">
        <v>10</v>
      </c>
      <c r="G4402">
        <v>0.50763888888888886</v>
      </c>
      <c r="H4402" s="1">
        <v>46103</v>
      </c>
      <c r="I4402">
        <v>3</v>
      </c>
      <c r="J4402">
        <v>3</v>
      </c>
      <c r="K4402">
        <v>2</v>
      </c>
      <c r="L4402">
        <v>6</v>
      </c>
      <c r="M4402" t="s">
        <v>5071</v>
      </c>
      <c r="N4402" t="s">
        <v>5071</v>
      </c>
      <c r="O4402">
        <v>1</v>
      </c>
      <c r="P4402">
        <v>0</v>
      </c>
    </row>
    <row r="4403" spans="1:16" x14ac:dyDescent="0.3">
      <c r="A4403" t="s">
        <v>1411</v>
      </c>
      <c r="B4403" s="1">
        <v>46103.544444444444</v>
      </c>
      <c r="C4403" t="s">
        <v>47</v>
      </c>
      <c r="D4403" t="s">
        <v>8</v>
      </c>
      <c r="E4403" t="s">
        <v>9</v>
      </c>
      <c r="F4403" t="s">
        <v>10</v>
      </c>
      <c r="G4403">
        <v>0.5444444444444444</v>
      </c>
      <c r="H4403" s="1">
        <v>46103</v>
      </c>
      <c r="I4403">
        <v>3</v>
      </c>
      <c r="J4403">
        <v>1</v>
      </c>
      <c r="K4403">
        <v>2</v>
      </c>
      <c r="L4403">
        <v>2</v>
      </c>
      <c r="M4403" t="s">
        <v>5069</v>
      </c>
      <c r="N4403" t="s">
        <v>5069</v>
      </c>
      <c r="O4403">
        <v>1</v>
      </c>
      <c r="P4403">
        <v>0</v>
      </c>
    </row>
    <row r="4404" spans="1:16" x14ac:dyDescent="0.3">
      <c r="A4404" t="s">
        <v>1271</v>
      </c>
      <c r="B4404" s="1">
        <v>46103.561805555553</v>
      </c>
      <c r="C4404" t="s">
        <v>7</v>
      </c>
      <c r="D4404" t="s">
        <v>15</v>
      </c>
      <c r="E4404" t="s">
        <v>19</v>
      </c>
      <c r="F4404" t="s">
        <v>10</v>
      </c>
      <c r="G4404">
        <v>0.56180555555555556</v>
      </c>
      <c r="H4404" s="1">
        <v>46103</v>
      </c>
      <c r="I4404">
        <v>3</v>
      </c>
      <c r="J4404">
        <v>3</v>
      </c>
      <c r="K4404">
        <v>2</v>
      </c>
      <c r="L4404">
        <v>6</v>
      </c>
      <c r="M4404" t="s">
        <v>5071</v>
      </c>
      <c r="N4404" t="s">
        <v>5071</v>
      </c>
      <c r="O4404">
        <v>1</v>
      </c>
      <c r="P4404">
        <v>0</v>
      </c>
    </row>
    <row r="4405" spans="1:16" x14ac:dyDescent="0.3">
      <c r="A4405" t="s">
        <v>4172</v>
      </c>
      <c r="B4405" s="1">
        <v>46103.563888888886</v>
      </c>
      <c r="C4405" t="s">
        <v>7</v>
      </c>
      <c r="D4405" t="s">
        <v>18</v>
      </c>
      <c r="E4405" t="s">
        <v>31</v>
      </c>
      <c r="F4405" t="s">
        <v>20</v>
      </c>
      <c r="G4405">
        <v>0.56388888888888888</v>
      </c>
      <c r="H4405" s="1">
        <v>46103</v>
      </c>
      <c r="I4405">
        <v>3</v>
      </c>
      <c r="J4405">
        <v>3</v>
      </c>
      <c r="K4405">
        <v>2</v>
      </c>
      <c r="L4405">
        <v>6</v>
      </c>
      <c r="M4405" t="s">
        <v>5071</v>
      </c>
      <c r="N4405" t="s">
        <v>5071</v>
      </c>
      <c r="O4405">
        <v>1</v>
      </c>
      <c r="P4405">
        <v>0</v>
      </c>
    </row>
    <row r="4406" spans="1:16" x14ac:dyDescent="0.3">
      <c r="A4406" t="s">
        <v>4434</v>
      </c>
      <c r="B4406" s="1">
        <v>46103.575694444444</v>
      </c>
      <c r="C4406" t="s">
        <v>40</v>
      </c>
      <c r="D4406" t="s">
        <v>22</v>
      </c>
      <c r="E4406" t="s">
        <v>16</v>
      </c>
      <c r="F4406" t="s">
        <v>13</v>
      </c>
      <c r="G4406">
        <v>0.5756944444444444</v>
      </c>
      <c r="H4406" s="1">
        <v>46103</v>
      </c>
      <c r="I4406">
        <v>3</v>
      </c>
      <c r="J4406">
        <v>5</v>
      </c>
      <c r="K4406">
        <v>1</v>
      </c>
      <c r="L4406">
        <v>5</v>
      </c>
      <c r="M4406" t="s">
        <v>5071</v>
      </c>
      <c r="N4406" t="s">
        <v>5071</v>
      </c>
      <c r="O4406">
        <v>1</v>
      </c>
      <c r="P4406">
        <v>0</v>
      </c>
    </row>
    <row r="4407" spans="1:16" x14ac:dyDescent="0.3">
      <c r="A4407" t="s">
        <v>766</v>
      </c>
      <c r="B4407" s="1">
        <v>46103.597222222219</v>
      </c>
      <c r="C4407" t="s">
        <v>35</v>
      </c>
      <c r="D4407" t="s">
        <v>18</v>
      </c>
      <c r="E4407" t="s">
        <v>16</v>
      </c>
      <c r="F4407" t="s">
        <v>10</v>
      </c>
      <c r="G4407">
        <v>0.59722222222222221</v>
      </c>
      <c r="H4407" s="1">
        <v>46103</v>
      </c>
      <c r="I4407">
        <v>3</v>
      </c>
      <c r="J4407">
        <v>1</v>
      </c>
      <c r="K4407">
        <v>2</v>
      </c>
      <c r="L4407">
        <v>2</v>
      </c>
      <c r="M4407" t="s">
        <v>5069</v>
      </c>
      <c r="N4407" t="s">
        <v>5069</v>
      </c>
      <c r="O4407">
        <v>1</v>
      </c>
      <c r="P4407">
        <v>0</v>
      </c>
    </row>
    <row r="4408" spans="1:16" x14ac:dyDescent="0.3">
      <c r="A4408" t="s">
        <v>371</v>
      </c>
      <c r="B4408" s="1">
        <v>46103.604166666664</v>
      </c>
      <c r="C4408" t="s">
        <v>40</v>
      </c>
      <c r="D4408" t="s">
        <v>22</v>
      </c>
      <c r="E4408" t="s">
        <v>16</v>
      </c>
      <c r="F4408" t="s">
        <v>10</v>
      </c>
      <c r="G4408">
        <v>0.60416666666666663</v>
      </c>
      <c r="H4408" s="1">
        <v>46103</v>
      </c>
      <c r="I4408">
        <v>3</v>
      </c>
      <c r="J4408">
        <v>5</v>
      </c>
      <c r="K4408">
        <v>2</v>
      </c>
      <c r="L4408">
        <v>10</v>
      </c>
      <c r="M4408" t="s">
        <v>5071</v>
      </c>
      <c r="N4408" t="s">
        <v>5071</v>
      </c>
      <c r="O4408">
        <v>1</v>
      </c>
      <c r="P4408">
        <v>0</v>
      </c>
    </row>
    <row r="4409" spans="1:16" x14ac:dyDescent="0.3">
      <c r="A4409" t="s">
        <v>226</v>
      </c>
      <c r="B4409" s="1">
        <v>46103.605555555558</v>
      </c>
      <c r="C4409" t="s">
        <v>7</v>
      </c>
      <c r="D4409" t="s">
        <v>15</v>
      </c>
      <c r="E4409" t="s">
        <v>19</v>
      </c>
      <c r="F4409" t="s">
        <v>20</v>
      </c>
      <c r="G4409">
        <v>0.60555555555555551</v>
      </c>
      <c r="H4409" s="1">
        <v>46103</v>
      </c>
      <c r="I4409">
        <v>3</v>
      </c>
      <c r="J4409">
        <v>3</v>
      </c>
      <c r="K4409">
        <v>2</v>
      </c>
      <c r="L4409">
        <v>6</v>
      </c>
      <c r="M4409" t="s">
        <v>5071</v>
      </c>
      <c r="N4409" t="s">
        <v>5071</v>
      </c>
      <c r="O4409">
        <v>1</v>
      </c>
      <c r="P4409">
        <v>0</v>
      </c>
    </row>
    <row r="4410" spans="1:16" x14ac:dyDescent="0.3">
      <c r="A4410" t="s">
        <v>2556</v>
      </c>
      <c r="B4410" s="1">
        <v>46103.624305555553</v>
      </c>
      <c r="C4410" t="s">
        <v>7</v>
      </c>
      <c r="D4410" t="s">
        <v>15</v>
      </c>
      <c r="E4410" t="s">
        <v>19</v>
      </c>
      <c r="F4410" t="s">
        <v>10</v>
      </c>
      <c r="G4410">
        <v>0.62430555555555556</v>
      </c>
      <c r="H4410" s="1">
        <v>46103</v>
      </c>
      <c r="I4410">
        <v>3</v>
      </c>
      <c r="J4410">
        <v>3</v>
      </c>
      <c r="K4410">
        <v>2</v>
      </c>
      <c r="L4410">
        <v>6</v>
      </c>
      <c r="M4410" t="s">
        <v>5071</v>
      </c>
      <c r="N4410" t="s">
        <v>5071</v>
      </c>
      <c r="O4410">
        <v>1</v>
      </c>
      <c r="P4410">
        <v>0</v>
      </c>
    </row>
    <row r="4411" spans="1:16" x14ac:dyDescent="0.3">
      <c r="A4411" t="s">
        <v>4240</v>
      </c>
      <c r="B4411" s="1">
        <v>46103.631944444445</v>
      </c>
      <c r="C4411" t="s">
        <v>12</v>
      </c>
      <c r="D4411" t="s">
        <v>22</v>
      </c>
      <c r="E4411" t="s">
        <v>19</v>
      </c>
      <c r="F4411" t="s">
        <v>10</v>
      </c>
      <c r="G4411">
        <v>0.63194444444444442</v>
      </c>
      <c r="H4411" s="1">
        <v>46103</v>
      </c>
      <c r="I4411">
        <v>3</v>
      </c>
      <c r="J4411">
        <v>1</v>
      </c>
      <c r="K4411">
        <v>2</v>
      </c>
      <c r="L4411">
        <v>2</v>
      </c>
      <c r="M4411" t="s">
        <v>5069</v>
      </c>
      <c r="N4411" t="s">
        <v>5069</v>
      </c>
      <c r="O4411">
        <v>1</v>
      </c>
      <c r="P4411">
        <v>0</v>
      </c>
    </row>
    <row r="4412" spans="1:16" x14ac:dyDescent="0.3">
      <c r="A4412" t="s">
        <v>1838</v>
      </c>
      <c r="B4412" s="1">
        <v>46103.647916666669</v>
      </c>
      <c r="C4412" t="s">
        <v>7</v>
      </c>
      <c r="D4412" t="s">
        <v>15</v>
      </c>
      <c r="E4412" t="s">
        <v>19</v>
      </c>
      <c r="F4412" t="s">
        <v>13</v>
      </c>
      <c r="G4412">
        <v>0.6479166666666667</v>
      </c>
      <c r="H4412" s="1">
        <v>46103</v>
      </c>
      <c r="I4412">
        <v>3</v>
      </c>
      <c r="J4412">
        <v>3</v>
      </c>
      <c r="K4412">
        <v>1</v>
      </c>
      <c r="L4412">
        <v>3</v>
      </c>
      <c r="M4412" t="s">
        <v>5069</v>
      </c>
      <c r="N4412" t="s">
        <v>5069</v>
      </c>
      <c r="O4412">
        <v>1</v>
      </c>
      <c r="P4412">
        <v>0</v>
      </c>
    </row>
    <row r="4413" spans="1:16" x14ac:dyDescent="0.3">
      <c r="A4413" t="s">
        <v>3026</v>
      </c>
      <c r="B4413" s="1">
        <v>46103.649305555555</v>
      </c>
      <c r="C4413" t="s">
        <v>7</v>
      </c>
      <c r="D4413" t="s">
        <v>22</v>
      </c>
      <c r="E4413" t="s">
        <v>31</v>
      </c>
      <c r="F4413" t="s">
        <v>20</v>
      </c>
      <c r="G4413">
        <v>0.64930555555555558</v>
      </c>
      <c r="H4413" s="1">
        <v>46103</v>
      </c>
      <c r="I4413">
        <v>3</v>
      </c>
      <c r="J4413">
        <v>3</v>
      </c>
      <c r="K4413">
        <v>2</v>
      </c>
      <c r="L4413">
        <v>6</v>
      </c>
      <c r="M4413" t="s">
        <v>5071</v>
      </c>
      <c r="N4413" t="s">
        <v>5071</v>
      </c>
      <c r="O4413">
        <v>1</v>
      </c>
      <c r="P4413">
        <v>0</v>
      </c>
    </row>
    <row r="4414" spans="1:16" x14ac:dyDescent="0.3">
      <c r="A4414" t="s">
        <v>1389</v>
      </c>
      <c r="B4414" s="1">
        <v>46103.678472222222</v>
      </c>
      <c r="C4414" t="s">
        <v>7</v>
      </c>
      <c r="D4414" t="s">
        <v>22</v>
      </c>
      <c r="E4414" t="s">
        <v>19</v>
      </c>
      <c r="F4414" t="s">
        <v>20</v>
      </c>
      <c r="G4414">
        <v>0.67847222222222225</v>
      </c>
      <c r="H4414" s="1">
        <v>46103</v>
      </c>
      <c r="I4414">
        <v>3</v>
      </c>
      <c r="J4414">
        <v>3</v>
      </c>
      <c r="K4414">
        <v>2</v>
      </c>
      <c r="L4414">
        <v>6</v>
      </c>
      <c r="M4414" t="s">
        <v>5071</v>
      </c>
      <c r="N4414" t="s">
        <v>5071</v>
      </c>
      <c r="O4414">
        <v>1</v>
      </c>
      <c r="P4414">
        <v>0</v>
      </c>
    </row>
    <row r="4415" spans="1:16" x14ac:dyDescent="0.3">
      <c r="A4415" t="s">
        <v>3300</v>
      </c>
      <c r="B4415" s="1">
        <v>46103.702777777777</v>
      </c>
      <c r="C4415" t="s">
        <v>47</v>
      </c>
      <c r="D4415" t="s">
        <v>8</v>
      </c>
      <c r="E4415" t="s">
        <v>19</v>
      </c>
      <c r="F4415" t="s">
        <v>10</v>
      </c>
      <c r="G4415">
        <v>0.70277777777777772</v>
      </c>
      <c r="H4415" s="1">
        <v>46103</v>
      </c>
      <c r="I4415">
        <v>3</v>
      </c>
      <c r="J4415">
        <v>1</v>
      </c>
      <c r="K4415">
        <v>2</v>
      </c>
      <c r="L4415">
        <v>2</v>
      </c>
      <c r="M4415" t="s">
        <v>5069</v>
      </c>
      <c r="N4415" t="s">
        <v>5069</v>
      </c>
      <c r="O4415">
        <v>1</v>
      </c>
      <c r="P4415">
        <v>0</v>
      </c>
    </row>
    <row r="4416" spans="1:16" x14ac:dyDescent="0.3">
      <c r="A4416" t="s">
        <v>3787</v>
      </c>
      <c r="B4416" s="1">
        <v>46103.723611111112</v>
      </c>
      <c r="C4416" t="s">
        <v>7</v>
      </c>
      <c r="D4416" t="s">
        <v>15</v>
      </c>
      <c r="E4416" t="s">
        <v>19</v>
      </c>
      <c r="F4416" t="s">
        <v>33</v>
      </c>
      <c r="G4416">
        <v>0.72361111111111109</v>
      </c>
      <c r="H4416" s="1">
        <v>46103</v>
      </c>
      <c r="I4416">
        <v>3</v>
      </c>
      <c r="J4416">
        <v>3</v>
      </c>
      <c r="K4416">
        <v>4</v>
      </c>
      <c r="L4416">
        <v>12</v>
      </c>
      <c r="M4416" t="s">
        <v>5073</v>
      </c>
      <c r="N4416" t="s">
        <v>5073</v>
      </c>
      <c r="O4416">
        <v>1</v>
      </c>
      <c r="P4416">
        <v>1</v>
      </c>
    </row>
    <row r="4417" spans="1:16" x14ac:dyDescent="0.3">
      <c r="A4417" t="s">
        <v>4000</v>
      </c>
      <c r="B4417" s="1">
        <v>46103.729166666664</v>
      </c>
      <c r="C4417" t="s">
        <v>47</v>
      </c>
      <c r="D4417" t="s">
        <v>15</v>
      </c>
      <c r="E4417" t="s">
        <v>31</v>
      </c>
      <c r="F4417" t="s">
        <v>10</v>
      </c>
      <c r="G4417">
        <v>0.72916666666666663</v>
      </c>
      <c r="H4417" s="1">
        <v>46103</v>
      </c>
      <c r="I4417">
        <v>3</v>
      </c>
      <c r="J4417">
        <v>1</v>
      </c>
      <c r="K4417">
        <v>2</v>
      </c>
      <c r="L4417">
        <v>2</v>
      </c>
      <c r="M4417" t="s">
        <v>5069</v>
      </c>
      <c r="N4417" t="s">
        <v>5069</v>
      </c>
      <c r="O4417">
        <v>1</v>
      </c>
      <c r="P4417">
        <v>0</v>
      </c>
    </row>
    <row r="4418" spans="1:16" x14ac:dyDescent="0.3">
      <c r="A4418" t="s">
        <v>1839</v>
      </c>
      <c r="B4418" s="1">
        <v>46103.742361111108</v>
      </c>
      <c r="C4418" t="s">
        <v>7</v>
      </c>
      <c r="D4418" t="s">
        <v>18</v>
      </c>
      <c r="E4418" t="s">
        <v>19</v>
      </c>
      <c r="F4418" t="s">
        <v>10</v>
      </c>
      <c r="G4418">
        <v>0.74236111111111114</v>
      </c>
      <c r="H4418" s="1">
        <v>46103</v>
      </c>
      <c r="I4418">
        <v>3</v>
      </c>
      <c r="J4418">
        <v>3</v>
      </c>
      <c r="K4418">
        <v>2</v>
      </c>
      <c r="L4418">
        <v>6</v>
      </c>
      <c r="M4418" t="s">
        <v>5071</v>
      </c>
      <c r="N4418" t="s">
        <v>5071</v>
      </c>
      <c r="O4418">
        <v>1</v>
      </c>
      <c r="P4418">
        <v>0</v>
      </c>
    </row>
    <row r="4419" spans="1:16" x14ac:dyDescent="0.3">
      <c r="A4419" t="s">
        <v>3313</v>
      </c>
      <c r="B4419" s="1">
        <v>46103.746527777781</v>
      </c>
      <c r="C4419" t="s">
        <v>12</v>
      </c>
      <c r="D4419" t="s">
        <v>8</v>
      </c>
      <c r="E4419" t="s">
        <v>31</v>
      </c>
      <c r="F4419" t="s">
        <v>10</v>
      </c>
      <c r="G4419">
        <v>0.74652777777777779</v>
      </c>
      <c r="H4419" s="1">
        <v>46103</v>
      </c>
      <c r="I4419">
        <v>3</v>
      </c>
      <c r="J4419">
        <v>1</v>
      </c>
      <c r="K4419">
        <v>2</v>
      </c>
      <c r="L4419">
        <v>2</v>
      </c>
      <c r="M4419" t="s">
        <v>5069</v>
      </c>
      <c r="N4419" t="s">
        <v>5069</v>
      </c>
      <c r="O4419">
        <v>1</v>
      </c>
      <c r="P4419">
        <v>0</v>
      </c>
    </row>
    <row r="4420" spans="1:16" x14ac:dyDescent="0.3">
      <c r="A4420" t="s">
        <v>646</v>
      </c>
      <c r="B4420" s="1">
        <v>46103.769444444442</v>
      </c>
      <c r="C4420" t="s">
        <v>26</v>
      </c>
      <c r="D4420" t="s">
        <v>8</v>
      </c>
      <c r="E4420" t="s">
        <v>16</v>
      </c>
      <c r="F4420" t="s">
        <v>10</v>
      </c>
      <c r="G4420">
        <v>0.76944444444444449</v>
      </c>
      <c r="H4420" s="1">
        <v>46103</v>
      </c>
      <c r="I4420">
        <v>3</v>
      </c>
      <c r="J4420">
        <v>3</v>
      </c>
      <c r="K4420">
        <v>2</v>
      </c>
      <c r="L4420">
        <v>6</v>
      </c>
      <c r="M4420" t="s">
        <v>5071</v>
      </c>
      <c r="N4420" t="s">
        <v>5071</v>
      </c>
      <c r="O4420">
        <v>1</v>
      </c>
      <c r="P4420">
        <v>0</v>
      </c>
    </row>
    <row r="4421" spans="1:16" x14ac:dyDescent="0.3">
      <c r="A4421" t="s">
        <v>1999</v>
      </c>
      <c r="B4421" s="1">
        <v>46103.788194444445</v>
      </c>
      <c r="C4421" t="s">
        <v>47</v>
      </c>
      <c r="D4421" t="s">
        <v>15</v>
      </c>
      <c r="E4421" t="s">
        <v>16</v>
      </c>
      <c r="F4421" t="s">
        <v>20</v>
      </c>
      <c r="G4421">
        <v>0.78819444444444442</v>
      </c>
      <c r="H4421" s="1">
        <v>46103</v>
      </c>
      <c r="I4421">
        <v>3</v>
      </c>
      <c r="J4421">
        <v>1</v>
      </c>
      <c r="K4421">
        <v>2</v>
      </c>
      <c r="L4421">
        <v>2</v>
      </c>
      <c r="M4421" t="s">
        <v>5069</v>
      </c>
      <c r="N4421" t="s">
        <v>5069</v>
      </c>
      <c r="O4421">
        <v>1</v>
      </c>
      <c r="P4421">
        <v>0</v>
      </c>
    </row>
    <row r="4422" spans="1:16" x14ac:dyDescent="0.3">
      <c r="A4422" t="s">
        <v>2651</v>
      </c>
      <c r="B4422" s="1">
        <v>46103.796527777777</v>
      </c>
      <c r="C4422" t="s">
        <v>7</v>
      </c>
      <c r="D4422" t="s">
        <v>8</v>
      </c>
      <c r="E4422" t="s">
        <v>19</v>
      </c>
      <c r="F4422" t="s">
        <v>20</v>
      </c>
      <c r="G4422">
        <v>0.79652777777777772</v>
      </c>
      <c r="H4422" s="1">
        <v>46103</v>
      </c>
      <c r="I4422">
        <v>3</v>
      </c>
      <c r="J4422">
        <v>3</v>
      </c>
      <c r="K4422">
        <v>2</v>
      </c>
      <c r="L4422">
        <v>6</v>
      </c>
      <c r="M4422" t="s">
        <v>5071</v>
      </c>
      <c r="N4422" t="s">
        <v>5071</v>
      </c>
      <c r="O4422">
        <v>1</v>
      </c>
      <c r="P4422">
        <v>0</v>
      </c>
    </row>
    <row r="4423" spans="1:16" x14ac:dyDescent="0.3">
      <c r="A4423" t="s">
        <v>2470</v>
      </c>
      <c r="B4423" s="1">
        <v>46103.84652777778</v>
      </c>
      <c r="C4423" t="s">
        <v>7</v>
      </c>
      <c r="D4423" t="s">
        <v>18</v>
      </c>
      <c r="E4423" t="s">
        <v>19</v>
      </c>
      <c r="F4423" t="s">
        <v>10</v>
      </c>
      <c r="G4423">
        <v>0.84652777777777777</v>
      </c>
      <c r="H4423" s="1">
        <v>46103</v>
      </c>
      <c r="I4423">
        <v>3</v>
      </c>
      <c r="J4423">
        <v>3</v>
      </c>
      <c r="K4423">
        <v>2</v>
      </c>
      <c r="L4423">
        <v>6</v>
      </c>
      <c r="M4423" t="s">
        <v>5071</v>
      </c>
      <c r="N4423" t="s">
        <v>5071</v>
      </c>
      <c r="O4423">
        <v>1</v>
      </c>
      <c r="P4423">
        <v>0</v>
      </c>
    </row>
    <row r="4424" spans="1:16" x14ac:dyDescent="0.3">
      <c r="A4424" t="s">
        <v>1216</v>
      </c>
      <c r="B4424" s="1">
        <v>46103.896527777775</v>
      </c>
      <c r="C4424" t="s">
        <v>7</v>
      </c>
      <c r="D4424" t="s">
        <v>18</v>
      </c>
      <c r="E4424" t="s">
        <v>31</v>
      </c>
      <c r="F4424" t="s">
        <v>10</v>
      </c>
      <c r="G4424">
        <v>0.89652777777777781</v>
      </c>
      <c r="H4424" s="1">
        <v>46103</v>
      </c>
      <c r="I4424">
        <v>3</v>
      </c>
      <c r="J4424">
        <v>3</v>
      </c>
      <c r="K4424">
        <v>2</v>
      </c>
      <c r="L4424">
        <v>6</v>
      </c>
      <c r="M4424" t="s">
        <v>5071</v>
      </c>
      <c r="N4424" t="s">
        <v>5071</v>
      </c>
      <c r="O4424">
        <v>1</v>
      </c>
      <c r="P4424">
        <v>0</v>
      </c>
    </row>
    <row r="4425" spans="1:16" x14ac:dyDescent="0.3">
      <c r="A4425" t="s">
        <v>2494</v>
      </c>
      <c r="B4425" s="1">
        <v>46103.897916666669</v>
      </c>
      <c r="C4425" t="s">
        <v>47</v>
      </c>
      <c r="D4425" t="s">
        <v>8</v>
      </c>
      <c r="E4425" t="s">
        <v>16</v>
      </c>
      <c r="F4425" t="s">
        <v>10</v>
      </c>
      <c r="G4425">
        <v>0.8979166666666667</v>
      </c>
      <c r="H4425" s="1">
        <v>46103</v>
      </c>
      <c r="I4425">
        <v>3</v>
      </c>
      <c r="J4425">
        <v>1</v>
      </c>
      <c r="K4425">
        <v>2</v>
      </c>
      <c r="L4425">
        <v>2</v>
      </c>
      <c r="M4425" t="s">
        <v>5069</v>
      </c>
      <c r="N4425" t="s">
        <v>5069</v>
      </c>
      <c r="O4425">
        <v>1</v>
      </c>
      <c r="P4425">
        <v>0</v>
      </c>
    </row>
    <row r="4426" spans="1:16" x14ac:dyDescent="0.3">
      <c r="A4426" t="s">
        <v>1235</v>
      </c>
      <c r="B4426" s="1">
        <v>46103.902083333334</v>
      </c>
      <c r="C4426" t="s">
        <v>7</v>
      </c>
      <c r="D4426" t="s">
        <v>15</v>
      </c>
      <c r="E4426" t="s">
        <v>19</v>
      </c>
      <c r="F4426" t="s">
        <v>13</v>
      </c>
      <c r="G4426">
        <v>0.90208333333333335</v>
      </c>
      <c r="H4426" s="1">
        <v>46103</v>
      </c>
      <c r="I4426">
        <v>3</v>
      </c>
      <c r="J4426">
        <v>3</v>
      </c>
      <c r="K4426">
        <v>1</v>
      </c>
      <c r="L4426">
        <v>3</v>
      </c>
      <c r="M4426" t="s">
        <v>5069</v>
      </c>
      <c r="N4426" t="s">
        <v>5069</v>
      </c>
      <c r="O4426">
        <v>1</v>
      </c>
      <c r="P4426">
        <v>0</v>
      </c>
    </row>
    <row r="4427" spans="1:16" x14ac:dyDescent="0.3">
      <c r="A4427" t="s">
        <v>315</v>
      </c>
      <c r="B4427" s="1">
        <v>46103.932638888888</v>
      </c>
      <c r="C4427" t="s">
        <v>12</v>
      </c>
      <c r="D4427" t="s">
        <v>18</v>
      </c>
      <c r="E4427" t="s">
        <v>9</v>
      </c>
      <c r="F4427" t="s">
        <v>13</v>
      </c>
      <c r="G4427">
        <v>0.93263888888888891</v>
      </c>
      <c r="H4427" s="1">
        <v>46103</v>
      </c>
      <c r="I4427">
        <v>3</v>
      </c>
      <c r="J4427">
        <v>1</v>
      </c>
      <c r="K4427">
        <v>1</v>
      </c>
      <c r="L4427">
        <v>1</v>
      </c>
      <c r="M4427" t="s">
        <v>5069</v>
      </c>
      <c r="N4427" t="s">
        <v>5069</v>
      </c>
      <c r="O4427">
        <v>1</v>
      </c>
      <c r="P4427">
        <v>0</v>
      </c>
    </row>
    <row r="4428" spans="1:16" x14ac:dyDescent="0.3">
      <c r="A4428" t="s">
        <v>362</v>
      </c>
      <c r="B4428" s="1">
        <v>46103.949305555558</v>
      </c>
      <c r="C4428" t="s">
        <v>7</v>
      </c>
      <c r="D4428" t="s">
        <v>15</v>
      </c>
      <c r="E4428" t="s">
        <v>19</v>
      </c>
      <c r="F4428" t="s">
        <v>13</v>
      </c>
      <c r="G4428">
        <v>0.94930555555555551</v>
      </c>
      <c r="H4428" s="1">
        <v>46103</v>
      </c>
      <c r="I4428">
        <v>3</v>
      </c>
      <c r="J4428">
        <v>3</v>
      </c>
      <c r="K4428">
        <v>1</v>
      </c>
      <c r="L4428">
        <v>3</v>
      </c>
      <c r="M4428" t="s">
        <v>5069</v>
      </c>
      <c r="N4428" t="s">
        <v>5069</v>
      </c>
      <c r="O4428">
        <v>1</v>
      </c>
      <c r="P4428">
        <v>0</v>
      </c>
    </row>
    <row r="4429" spans="1:16" x14ac:dyDescent="0.3">
      <c r="A4429" t="s">
        <v>1941</v>
      </c>
      <c r="B4429" s="1">
        <v>46103.958333333336</v>
      </c>
      <c r="C4429" t="s">
        <v>7</v>
      </c>
      <c r="D4429" t="s">
        <v>15</v>
      </c>
      <c r="E4429" t="s">
        <v>19</v>
      </c>
      <c r="F4429" t="s">
        <v>20</v>
      </c>
      <c r="G4429">
        <v>0.95833333333333337</v>
      </c>
      <c r="H4429" s="1">
        <v>46103</v>
      </c>
      <c r="I4429">
        <v>3</v>
      </c>
      <c r="J4429">
        <v>3</v>
      </c>
      <c r="K4429">
        <v>2</v>
      </c>
      <c r="L4429">
        <v>6</v>
      </c>
      <c r="M4429" t="s">
        <v>5071</v>
      </c>
      <c r="N4429" t="s">
        <v>5071</v>
      </c>
      <c r="O4429">
        <v>1</v>
      </c>
      <c r="P4429">
        <v>0</v>
      </c>
    </row>
    <row r="4430" spans="1:16" x14ac:dyDescent="0.3">
      <c r="A4430" t="s">
        <v>479</v>
      </c>
      <c r="B4430" s="1">
        <v>46103.959722222222</v>
      </c>
      <c r="C4430" t="s">
        <v>26</v>
      </c>
      <c r="D4430" t="s">
        <v>8</v>
      </c>
      <c r="E4430" t="s">
        <v>16</v>
      </c>
      <c r="F4430" t="s">
        <v>13</v>
      </c>
      <c r="G4430">
        <v>0.95972222222222225</v>
      </c>
      <c r="H4430" s="1">
        <v>46103</v>
      </c>
      <c r="I4430">
        <v>3</v>
      </c>
      <c r="J4430">
        <v>3</v>
      </c>
      <c r="K4430">
        <v>1</v>
      </c>
      <c r="L4430">
        <v>3</v>
      </c>
      <c r="M4430" t="s">
        <v>5069</v>
      </c>
      <c r="N4430" t="s">
        <v>5069</v>
      </c>
      <c r="O4430">
        <v>1</v>
      </c>
      <c r="P4430">
        <v>0</v>
      </c>
    </row>
    <row r="4431" spans="1:16" x14ac:dyDescent="0.3">
      <c r="A4431" t="s">
        <v>201</v>
      </c>
      <c r="B4431" s="1">
        <v>46103.973611111112</v>
      </c>
      <c r="C4431" t="s">
        <v>35</v>
      </c>
      <c r="D4431" t="s">
        <v>8</v>
      </c>
      <c r="E4431" t="s">
        <v>31</v>
      </c>
      <c r="F4431" t="s">
        <v>13</v>
      </c>
      <c r="G4431">
        <v>0.97361111111111109</v>
      </c>
      <c r="H4431" s="1">
        <v>46103</v>
      </c>
      <c r="I4431">
        <v>3</v>
      </c>
      <c r="J4431">
        <v>1</v>
      </c>
      <c r="K4431">
        <v>1</v>
      </c>
      <c r="L4431">
        <v>1</v>
      </c>
      <c r="M4431" t="s">
        <v>5069</v>
      </c>
      <c r="N4431" t="s">
        <v>5069</v>
      </c>
      <c r="O4431">
        <v>1</v>
      </c>
      <c r="P4431">
        <v>0</v>
      </c>
    </row>
    <row r="4432" spans="1:16" x14ac:dyDescent="0.3">
      <c r="A4432" t="s">
        <v>2918</v>
      </c>
      <c r="B4432" s="1">
        <v>46104.009722222225</v>
      </c>
      <c r="C4432" t="s">
        <v>7</v>
      </c>
      <c r="D4432" t="s">
        <v>18</v>
      </c>
      <c r="E4432" t="s">
        <v>16</v>
      </c>
      <c r="F4432" t="s">
        <v>10</v>
      </c>
      <c r="G4432">
        <v>9.7222222222222224E-3</v>
      </c>
      <c r="H4432" s="1">
        <v>46104</v>
      </c>
      <c r="I4432">
        <v>3</v>
      </c>
      <c r="J4432">
        <v>3</v>
      </c>
      <c r="K4432">
        <v>2</v>
      </c>
      <c r="L4432">
        <v>6</v>
      </c>
      <c r="M4432" t="s">
        <v>5071</v>
      </c>
      <c r="N4432" t="s">
        <v>5071</v>
      </c>
      <c r="O4432">
        <v>1</v>
      </c>
      <c r="P4432">
        <v>0</v>
      </c>
    </row>
    <row r="4433" spans="1:16" x14ac:dyDescent="0.3">
      <c r="A4433" t="s">
        <v>124</v>
      </c>
      <c r="B4433" s="1">
        <v>46104.01666666667</v>
      </c>
      <c r="C4433" t="s">
        <v>7</v>
      </c>
      <c r="D4433" t="s">
        <v>18</v>
      </c>
      <c r="E4433" t="s">
        <v>19</v>
      </c>
      <c r="F4433" t="s">
        <v>33</v>
      </c>
      <c r="G4433">
        <v>1.6666666666666666E-2</v>
      </c>
      <c r="H4433" s="1">
        <v>46104</v>
      </c>
      <c r="I4433">
        <v>3</v>
      </c>
      <c r="J4433">
        <v>3</v>
      </c>
      <c r="K4433">
        <v>4</v>
      </c>
      <c r="L4433">
        <v>12</v>
      </c>
      <c r="M4433" t="s">
        <v>5073</v>
      </c>
      <c r="N4433" t="s">
        <v>5073</v>
      </c>
      <c r="O4433">
        <v>1</v>
      </c>
      <c r="P4433">
        <v>1</v>
      </c>
    </row>
    <row r="4434" spans="1:16" x14ac:dyDescent="0.3">
      <c r="A4434" t="s">
        <v>4044</v>
      </c>
      <c r="B4434" s="1">
        <v>46104.025694444441</v>
      </c>
      <c r="C4434" t="s">
        <v>47</v>
      </c>
      <c r="D4434" t="s">
        <v>22</v>
      </c>
      <c r="E4434" t="s">
        <v>9</v>
      </c>
      <c r="F4434" t="s">
        <v>20</v>
      </c>
      <c r="G4434">
        <v>2.5694444444444443E-2</v>
      </c>
      <c r="H4434" s="1">
        <v>46104</v>
      </c>
      <c r="I4434">
        <v>3</v>
      </c>
      <c r="J4434">
        <v>1</v>
      </c>
      <c r="K4434">
        <v>2</v>
      </c>
      <c r="L4434">
        <v>2</v>
      </c>
      <c r="M4434" t="s">
        <v>5069</v>
      </c>
      <c r="N4434" t="s">
        <v>5069</v>
      </c>
      <c r="O4434">
        <v>1</v>
      </c>
      <c r="P4434">
        <v>0</v>
      </c>
    </row>
    <row r="4435" spans="1:16" x14ac:dyDescent="0.3">
      <c r="A4435" t="s">
        <v>4679</v>
      </c>
      <c r="B4435" s="1">
        <v>46104.035416666666</v>
      </c>
      <c r="C4435" t="s">
        <v>7</v>
      </c>
      <c r="D4435" t="s">
        <v>8</v>
      </c>
      <c r="E4435" t="s">
        <v>19</v>
      </c>
      <c r="F4435" t="s">
        <v>33</v>
      </c>
      <c r="G4435">
        <v>3.5416666666666666E-2</v>
      </c>
      <c r="H4435" s="1">
        <v>46104</v>
      </c>
      <c r="I4435">
        <v>3</v>
      </c>
      <c r="J4435">
        <v>3</v>
      </c>
      <c r="K4435">
        <v>4</v>
      </c>
      <c r="L4435">
        <v>12</v>
      </c>
      <c r="M4435" t="s">
        <v>5073</v>
      </c>
      <c r="N4435" t="s">
        <v>5073</v>
      </c>
      <c r="O4435">
        <v>1</v>
      </c>
      <c r="P4435">
        <v>1</v>
      </c>
    </row>
    <row r="4436" spans="1:16" x14ac:dyDescent="0.3">
      <c r="A4436" t="s">
        <v>1011</v>
      </c>
      <c r="B4436" s="1">
        <v>46104.038194444445</v>
      </c>
      <c r="C4436" t="s">
        <v>35</v>
      </c>
      <c r="D4436" t="s">
        <v>15</v>
      </c>
      <c r="E4436" t="s">
        <v>19</v>
      </c>
      <c r="F4436" t="s">
        <v>10</v>
      </c>
      <c r="G4436">
        <v>3.8194444444444448E-2</v>
      </c>
      <c r="H4436" s="1">
        <v>46104</v>
      </c>
      <c r="I4436">
        <v>3</v>
      </c>
      <c r="J4436">
        <v>1</v>
      </c>
      <c r="K4436">
        <v>2</v>
      </c>
      <c r="L4436">
        <v>2</v>
      </c>
      <c r="M4436" t="s">
        <v>5069</v>
      </c>
      <c r="N4436" t="s">
        <v>5069</v>
      </c>
      <c r="O4436">
        <v>1</v>
      </c>
      <c r="P4436">
        <v>0</v>
      </c>
    </row>
    <row r="4437" spans="1:16" x14ac:dyDescent="0.3">
      <c r="A4437" t="s">
        <v>3033</v>
      </c>
      <c r="B4437" s="1">
        <v>46104.043749999997</v>
      </c>
      <c r="C4437" t="s">
        <v>12</v>
      </c>
      <c r="D4437" t="s">
        <v>8</v>
      </c>
      <c r="E4437" t="s">
        <v>19</v>
      </c>
      <c r="F4437" t="s">
        <v>33</v>
      </c>
      <c r="G4437">
        <v>4.3749999999999997E-2</v>
      </c>
      <c r="H4437" s="1">
        <v>46104</v>
      </c>
      <c r="I4437">
        <v>3</v>
      </c>
      <c r="J4437">
        <v>1</v>
      </c>
      <c r="K4437">
        <v>4</v>
      </c>
      <c r="L4437">
        <v>4</v>
      </c>
      <c r="M4437" t="s">
        <v>5069</v>
      </c>
      <c r="N4437" t="s">
        <v>5069</v>
      </c>
      <c r="O4437">
        <v>1</v>
      </c>
      <c r="P4437">
        <v>1</v>
      </c>
    </row>
    <row r="4438" spans="1:16" x14ac:dyDescent="0.3">
      <c r="A4438" t="s">
        <v>3376</v>
      </c>
      <c r="B4438" s="1">
        <v>46104.046527777777</v>
      </c>
      <c r="C4438" t="s">
        <v>7</v>
      </c>
      <c r="D4438" t="s">
        <v>15</v>
      </c>
      <c r="E4438" t="s">
        <v>19</v>
      </c>
      <c r="F4438" t="s">
        <v>20</v>
      </c>
      <c r="G4438">
        <v>4.6527777777777779E-2</v>
      </c>
      <c r="H4438" s="1">
        <v>46104</v>
      </c>
      <c r="I4438">
        <v>3</v>
      </c>
      <c r="J4438">
        <v>3</v>
      </c>
      <c r="K4438">
        <v>2</v>
      </c>
      <c r="L4438">
        <v>6</v>
      </c>
      <c r="M4438" t="s">
        <v>5071</v>
      </c>
      <c r="N4438" t="s">
        <v>5071</v>
      </c>
      <c r="O4438">
        <v>1</v>
      </c>
      <c r="P4438">
        <v>0</v>
      </c>
    </row>
    <row r="4439" spans="1:16" x14ac:dyDescent="0.3">
      <c r="A4439" t="s">
        <v>4182</v>
      </c>
      <c r="B4439" s="1">
        <v>46104.061805555553</v>
      </c>
      <c r="C4439" t="s">
        <v>26</v>
      </c>
      <c r="D4439" t="s">
        <v>22</v>
      </c>
      <c r="E4439" t="s">
        <v>9</v>
      </c>
      <c r="F4439" t="s">
        <v>20</v>
      </c>
      <c r="G4439">
        <v>6.1805555555555558E-2</v>
      </c>
      <c r="H4439" s="1">
        <v>46104</v>
      </c>
      <c r="I4439">
        <v>3</v>
      </c>
      <c r="J4439">
        <v>3</v>
      </c>
      <c r="K4439">
        <v>2</v>
      </c>
      <c r="L4439">
        <v>6</v>
      </c>
      <c r="M4439" t="s">
        <v>5071</v>
      </c>
      <c r="N4439" t="s">
        <v>5071</v>
      </c>
      <c r="O4439">
        <v>1</v>
      </c>
      <c r="P4439">
        <v>0</v>
      </c>
    </row>
    <row r="4440" spans="1:16" x14ac:dyDescent="0.3">
      <c r="A4440" t="s">
        <v>4820</v>
      </c>
      <c r="B4440" s="1">
        <v>46104.093055555553</v>
      </c>
      <c r="C4440" t="s">
        <v>7</v>
      </c>
      <c r="D4440" t="s">
        <v>22</v>
      </c>
      <c r="E4440" t="s">
        <v>19</v>
      </c>
      <c r="F4440" t="s">
        <v>20</v>
      </c>
      <c r="G4440">
        <v>9.3055555555555558E-2</v>
      </c>
      <c r="H4440" s="1">
        <v>46104</v>
      </c>
      <c r="I4440">
        <v>3</v>
      </c>
      <c r="J4440">
        <v>3</v>
      </c>
      <c r="K4440">
        <v>2</v>
      </c>
      <c r="L4440">
        <v>6</v>
      </c>
      <c r="M4440" t="s">
        <v>5071</v>
      </c>
      <c r="N4440" t="s">
        <v>5071</v>
      </c>
      <c r="O4440">
        <v>1</v>
      </c>
      <c r="P4440">
        <v>0</v>
      </c>
    </row>
    <row r="4441" spans="1:16" x14ac:dyDescent="0.3">
      <c r="A4441" t="s">
        <v>1504</v>
      </c>
      <c r="B4441" s="1">
        <v>46104.133333333331</v>
      </c>
      <c r="C4441" t="s">
        <v>26</v>
      </c>
      <c r="D4441" t="s">
        <v>15</v>
      </c>
      <c r="E4441" t="s">
        <v>31</v>
      </c>
      <c r="F4441" t="s">
        <v>13</v>
      </c>
      <c r="G4441">
        <v>0.13333333333333333</v>
      </c>
      <c r="H4441" s="1">
        <v>46104</v>
      </c>
      <c r="I4441">
        <v>3</v>
      </c>
      <c r="J4441">
        <v>3</v>
      </c>
      <c r="K4441">
        <v>1</v>
      </c>
      <c r="L4441">
        <v>3</v>
      </c>
      <c r="M4441" t="s">
        <v>5069</v>
      </c>
      <c r="N4441" t="s">
        <v>5069</v>
      </c>
      <c r="O4441">
        <v>1</v>
      </c>
      <c r="P4441">
        <v>0</v>
      </c>
    </row>
    <row r="4442" spans="1:16" x14ac:dyDescent="0.3">
      <c r="A4442" t="s">
        <v>4521</v>
      </c>
      <c r="B4442" s="1">
        <v>46104.138194444444</v>
      </c>
      <c r="C4442" t="s">
        <v>26</v>
      </c>
      <c r="D4442" t="s">
        <v>22</v>
      </c>
      <c r="E4442" t="s">
        <v>9</v>
      </c>
      <c r="F4442" t="s">
        <v>10</v>
      </c>
      <c r="G4442">
        <v>0.13819444444444445</v>
      </c>
      <c r="H4442" s="1">
        <v>46104</v>
      </c>
      <c r="I4442">
        <v>3</v>
      </c>
      <c r="J4442">
        <v>3</v>
      </c>
      <c r="K4442">
        <v>2</v>
      </c>
      <c r="L4442">
        <v>6</v>
      </c>
      <c r="M4442" t="s">
        <v>5071</v>
      </c>
      <c r="N4442" t="s">
        <v>5071</v>
      </c>
      <c r="O4442">
        <v>1</v>
      </c>
      <c r="P4442">
        <v>0</v>
      </c>
    </row>
    <row r="4443" spans="1:16" x14ac:dyDescent="0.3">
      <c r="A4443" t="s">
        <v>2778</v>
      </c>
      <c r="B4443" s="1">
        <v>46104.17291666667</v>
      </c>
      <c r="C4443" t="s">
        <v>12</v>
      </c>
      <c r="D4443" t="s">
        <v>18</v>
      </c>
      <c r="E4443" t="s">
        <v>31</v>
      </c>
      <c r="F4443" t="s">
        <v>10</v>
      </c>
      <c r="G4443">
        <v>0.17291666666666666</v>
      </c>
      <c r="H4443" s="1">
        <v>46104</v>
      </c>
      <c r="I4443">
        <v>3</v>
      </c>
      <c r="J4443">
        <v>1</v>
      </c>
      <c r="K4443">
        <v>2</v>
      </c>
      <c r="L4443">
        <v>2</v>
      </c>
      <c r="M4443" t="s">
        <v>5069</v>
      </c>
      <c r="N4443" t="s">
        <v>5069</v>
      </c>
      <c r="O4443">
        <v>1</v>
      </c>
      <c r="P4443">
        <v>0</v>
      </c>
    </row>
    <row r="4444" spans="1:16" x14ac:dyDescent="0.3">
      <c r="A4444" t="s">
        <v>1512</v>
      </c>
      <c r="B4444" s="1">
        <v>46104.240972222222</v>
      </c>
      <c r="C4444" t="s">
        <v>7</v>
      </c>
      <c r="D4444" t="s">
        <v>22</v>
      </c>
      <c r="E4444" t="s">
        <v>19</v>
      </c>
      <c r="F4444" t="s">
        <v>13</v>
      </c>
      <c r="G4444">
        <v>0.24097222222222223</v>
      </c>
      <c r="H4444" s="1">
        <v>46104</v>
      </c>
      <c r="I4444">
        <v>3</v>
      </c>
      <c r="J4444">
        <v>3</v>
      </c>
      <c r="K4444">
        <v>1</v>
      </c>
      <c r="L4444">
        <v>3</v>
      </c>
      <c r="M4444" t="s">
        <v>5069</v>
      </c>
      <c r="N4444" t="s">
        <v>5069</v>
      </c>
      <c r="O4444">
        <v>1</v>
      </c>
      <c r="P4444">
        <v>0</v>
      </c>
    </row>
    <row r="4445" spans="1:16" x14ac:dyDescent="0.3">
      <c r="A4445" t="s">
        <v>739</v>
      </c>
      <c r="B4445" s="1">
        <v>46104.241666666669</v>
      </c>
      <c r="C4445" t="s">
        <v>35</v>
      </c>
      <c r="D4445" t="s">
        <v>18</v>
      </c>
      <c r="E4445" t="s">
        <v>16</v>
      </c>
      <c r="F4445" t="s">
        <v>10</v>
      </c>
      <c r="G4445">
        <v>0.24166666666666667</v>
      </c>
      <c r="H4445" s="1">
        <v>46104</v>
      </c>
      <c r="I4445">
        <v>3</v>
      </c>
      <c r="J4445">
        <v>1</v>
      </c>
      <c r="K4445">
        <v>2</v>
      </c>
      <c r="L4445">
        <v>2</v>
      </c>
      <c r="M4445" t="s">
        <v>5069</v>
      </c>
      <c r="N4445" t="s">
        <v>5069</v>
      </c>
      <c r="O4445">
        <v>1</v>
      </c>
      <c r="P4445">
        <v>0</v>
      </c>
    </row>
    <row r="4446" spans="1:16" x14ac:dyDescent="0.3">
      <c r="A4446" t="s">
        <v>3556</v>
      </c>
      <c r="B4446" s="1">
        <v>46104.254166666666</v>
      </c>
      <c r="C4446" t="s">
        <v>7</v>
      </c>
      <c r="D4446" t="s">
        <v>15</v>
      </c>
      <c r="E4446" t="s">
        <v>19</v>
      </c>
      <c r="F4446" t="s">
        <v>33</v>
      </c>
      <c r="G4446">
        <v>0.25416666666666665</v>
      </c>
      <c r="H4446" s="1">
        <v>46104</v>
      </c>
      <c r="I4446">
        <v>3</v>
      </c>
      <c r="J4446">
        <v>3</v>
      </c>
      <c r="K4446">
        <v>4</v>
      </c>
      <c r="L4446">
        <v>12</v>
      </c>
      <c r="M4446" t="s">
        <v>5073</v>
      </c>
      <c r="N4446" t="s">
        <v>5073</v>
      </c>
      <c r="O4446">
        <v>1</v>
      </c>
      <c r="P4446">
        <v>1</v>
      </c>
    </row>
    <row r="4447" spans="1:16" x14ac:dyDescent="0.3">
      <c r="A4447" t="s">
        <v>857</v>
      </c>
      <c r="B4447" s="1">
        <v>46104.279861111114</v>
      </c>
      <c r="C4447" t="s">
        <v>7</v>
      </c>
      <c r="D4447" t="s">
        <v>22</v>
      </c>
      <c r="E4447" t="s">
        <v>19</v>
      </c>
      <c r="F4447" t="s">
        <v>10</v>
      </c>
      <c r="G4447">
        <v>0.27986111111111112</v>
      </c>
      <c r="H4447" s="1">
        <v>46104</v>
      </c>
      <c r="I4447">
        <v>3</v>
      </c>
      <c r="J4447">
        <v>3</v>
      </c>
      <c r="K4447">
        <v>2</v>
      </c>
      <c r="L4447">
        <v>6</v>
      </c>
      <c r="M4447" t="s">
        <v>5071</v>
      </c>
      <c r="N4447" t="s">
        <v>5071</v>
      </c>
      <c r="O4447">
        <v>1</v>
      </c>
      <c r="P4447">
        <v>0</v>
      </c>
    </row>
    <row r="4448" spans="1:16" x14ac:dyDescent="0.3">
      <c r="A4448" t="s">
        <v>4921</v>
      </c>
      <c r="B4448" s="1">
        <v>46104.307638888888</v>
      </c>
      <c r="C4448" t="s">
        <v>7</v>
      </c>
      <c r="D4448" t="s">
        <v>18</v>
      </c>
      <c r="E4448" t="s">
        <v>19</v>
      </c>
      <c r="F4448" t="s">
        <v>20</v>
      </c>
      <c r="G4448">
        <v>0.30763888888888891</v>
      </c>
      <c r="H4448" s="1">
        <v>46104</v>
      </c>
      <c r="I4448">
        <v>3</v>
      </c>
      <c r="J4448">
        <v>3</v>
      </c>
      <c r="K4448">
        <v>2</v>
      </c>
      <c r="L4448">
        <v>6</v>
      </c>
      <c r="M4448" t="s">
        <v>5071</v>
      </c>
      <c r="N4448" t="s">
        <v>5071</v>
      </c>
      <c r="O4448">
        <v>1</v>
      </c>
      <c r="P4448">
        <v>0</v>
      </c>
    </row>
    <row r="4449" spans="1:16" x14ac:dyDescent="0.3">
      <c r="A4449" t="s">
        <v>4908</v>
      </c>
      <c r="B4449" s="1">
        <v>46104.381944444445</v>
      </c>
      <c r="C4449" t="s">
        <v>7</v>
      </c>
      <c r="D4449" t="s">
        <v>15</v>
      </c>
      <c r="E4449" t="s">
        <v>19</v>
      </c>
      <c r="F4449" t="s">
        <v>20</v>
      </c>
      <c r="G4449">
        <v>0.38194444444444442</v>
      </c>
      <c r="H4449" s="1">
        <v>46104</v>
      </c>
      <c r="I4449">
        <v>3</v>
      </c>
      <c r="J4449">
        <v>3</v>
      </c>
      <c r="K4449">
        <v>2</v>
      </c>
      <c r="L4449">
        <v>6</v>
      </c>
      <c r="M4449" t="s">
        <v>5071</v>
      </c>
      <c r="N4449" t="s">
        <v>5071</v>
      </c>
      <c r="O4449">
        <v>1</v>
      </c>
      <c r="P4449">
        <v>0</v>
      </c>
    </row>
    <row r="4450" spans="1:16" x14ac:dyDescent="0.3">
      <c r="A4450" t="s">
        <v>3055</v>
      </c>
      <c r="B4450" s="1">
        <v>46104.402083333334</v>
      </c>
      <c r="C4450" t="s">
        <v>7</v>
      </c>
      <c r="D4450" t="s">
        <v>15</v>
      </c>
      <c r="E4450" t="s">
        <v>19</v>
      </c>
      <c r="F4450" t="s">
        <v>20</v>
      </c>
      <c r="G4450">
        <v>0.40208333333333335</v>
      </c>
      <c r="H4450" s="1">
        <v>46104</v>
      </c>
      <c r="I4450">
        <v>3</v>
      </c>
      <c r="J4450">
        <v>3</v>
      </c>
      <c r="K4450">
        <v>2</v>
      </c>
      <c r="L4450">
        <v>6</v>
      </c>
      <c r="M4450" t="s">
        <v>5071</v>
      </c>
      <c r="N4450" t="s">
        <v>5071</v>
      </c>
      <c r="O4450">
        <v>1</v>
      </c>
      <c r="P4450">
        <v>0</v>
      </c>
    </row>
    <row r="4451" spans="1:16" x14ac:dyDescent="0.3">
      <c r="A4451" t="s">
        <v>2883</v>
      </c>
      <c r="B4451" s="1">
        <v>46104.431944444441</v>
      </c>
      <c r="C4451" t="s">
        <v>7</v>
      </c>
      <c r="D4451" t="s">
        <v>22</v>
      </c>
      <c r="E4451" t="s">
        <v>19</v>
      </c>
      <c r="F4451" t="s">
        <v>10</v>
      </c>
      <c r="G4451">
        <v>0.43194444444444446</v>
      </c>
      <c r="H4451" s="1">
        <v>46104</v>
      </c>
      <c r="I4451">
        <v>3</v>
      </c>
      <c r="J4451">
        <v>3</v>
      </c>
      <c r="K4451">
        <v>2</v>
      </c>
      <c r="L4451">
        <v>6</v>
      </c>
      <c r="M4451" t="s">
        <v>5071</v>
      </c>
      <c r="N4451" t="s">
        <v>5071</v>
      </c>
      <c r="O4451">
        <v>1</v>
      </c>
      <c r="P4451">
        <v>0</v>
      </c>
    </row>
    <row r="4452" spans="1:16" x14ac:dyDescent="0.3">
      <c r="A4452" t="s">
        <v>4676</v>
      </c>
      <c r="B4452" s="1">
        <v>46104.441666666666</v>
      </c>
      <c r="C4452" t="s">
        <v>7</v>
      </c>
      <c r="D4452" t="s">
        <v>18</v>
      </c>
      <c r="E4452" t="s">
        <v>19</v>
      </c>
      <c r="F4452" t="s">
        <v>13</v>
      </c>
      <c r="G4452">
        <v>0.44166666666666665</v>
      </c>
      <c r="H4452" s="1">
        <v>46104</v>
      </c>
      <c r="I4452">
        <v>3</v>
      </c>
      <c r="J4452">
        <v>3</v>
      </c>
      <c r="K4452">
        <v>1</v>
      </c>
      <c r="L4452">
        <v>3</v>
      </c>
      <c r="M4452" t="s">
        <v>5069</v>
      </c>
      <c r="N4452" t="s">
        <v>5069</v>
      </c>
      <c r="O4452">
        <v>1</v>
      </c>
      <c r="P4452">
        <v>0</v>
      </c>
    </row>
    <row r="4453" spans="1:16" x14ac:dyDescent="0.3">
      <c r="A4453" t="s">
        <v>1544</v>
      </c>
      <c r="B4453" s="1">
        <v>46104.458333333336</v>
      </c>
      <c r="C4453" t="s">
        <v>7</v>
      </c>
      <c r="D4453" t="s">
        <v>18</v>
      </c>
      <c r="E4453" t="s">
        <v>19</v>
      </c>
      <c r="F4453" t="s">
        <v>10</v>
      </c>
      <c r="G4453">
        <v>0.45833333333333331</v>
      </c>
      <c r="H4453" s="1">
        <v>46104</v>
      </c>
      <c r="I4453">
        <v>3</v>
      </c>
      <c r="J4453">
        <v>3</v>
      </c>
      <c r="K4453">
        <v>2</v>
      </c>
      <c r="L4453">
        <v>6</v>
      </c>
      <c r="M4453" t="s">
        <v>5071</v>
      </c>
      <c r="N4453" t="s">
        <v>5071</v>
      </c>
      <c r="O4453">
        <v>1</v>
      </c>
      <c r="P4453">
        <v>0</v>
      </c>
    </row>
    <row r="4454" spans="1:16" x14ac:dyDescent="0.3">
      <c r="A4454" t="s">
        <v>2121</v>
      </c>
      <c r="B4454" s="1">
        <v>46104.476388888892</v>
      </c>
      <c r="C4454" t="s">
        <v>12</v>
      </c>
      <c r="D4454" t="s">
        <v>22</v>
      </c>
      <c r="E4454" t="s">
        <v>19</v>
      </c>
      <c r="F4454" t="s">
        <v>33</v>
      </c>
      <c r="G4454">
        <v>0.47638888888888886</v>
      </c>
      <c r="H4454" s="1">
        <v>46104</v>
      </c>
      <c r="I4454">
        <v>3</v>
      </c>
      <c r="J4454">
        <v>1</v>
      </c>
      <c r="K4454">
        <v>4</v>
      </c>
      <c r="L4454">
        <v>4</v>
      </c>
      <c r="M4454" t="s">
        <v>5069</v>
      </c>
      <c r="N4454" t="s">
        <v>5069</v>
      </c>
      <c r="O4454">
        <v>1</v>
      </c>
      <c r="P4454">
        <v>1</v>
      </c>
    </row>
    <row r="4455" spans="1:16" x14ac:dyDescent="0.3">
      <c r="A4455" t="s">
        <v>2720</v>
      </c>
      <c r="B4455" s="1">
        <v>46104.487500000003</v>
      </c>
      <c r="C4455" t="s">
        <v>40</v>
      </c>
      <c r="D4455" t="s">
        <v>8</v>
      </c>
      <c r="E4455" t="s">
        <v>16</v>
      </c>
      <c r="F4455" t="s">
        <v>10</v>
      </c>
      <c r="G4455">
        <v>0.48749999999999999</v>
      </c>
      <c r="H4455" s="1">
        <v>46104</v>
      </c>
      <c r="I4455">
        <v>3</v>
      </c>
      <c r="J4455">
        <v>5</v>
      </c>
      <c r="K4455">
        <v>2</v>
      </c>
      <c r="L4455">
        <v>10</v>
      </c>
      <c r="M4455" t="s">
        <v>5071</v>
      </c>
      <c r="N4455" t="s">
        <v>5071</v>
      </c>
      <c r="O4455">
        <v>1</v>
      </c>
      <c r="P4455">
        <v>0</v>
      </c>
    </row>
    <row r="4456" spans="1:16" x14ac:dyDescent="0.3">
      <c r="A4456" t="s">
        <v>5004</v>
      </c>
      <c r="B4456" s="1">
        <v>46104.515972222223</v>
      </c>
      <c r="C4456" t="s">
        <v>7</v>
      </c>
      <c r="D4456" t="s">
        <v>8</v>
      </c>
      <c r="E4456" t="s">
        <v>19</v>
      </c>
      <c r="F4456" t="s">
        <v>10</v>
      </c>
      <c r="G4456">
        <v>0.51597222222222228</v>
      </c>
      <c r="H4456" s="1">
        <v>46104</v>
      </c>
      <c r="I4456">
        <v>3</v>
      </c>
      <c r="J4456">
        <v>3</v>
      </c>
      <c r="K4456">
        <v>2</v>
      </c>
      <c r="L4456">
        <v>6</v>
      </c>
      <c r="M4456" t="s">
        <v>5071</v>
      </c>
      <c r="N4456" t="s">
        <v>5071</v>
      </c>
      <c r="O4456">
        <v>1</v>
      </c>
      <c r="P4456">
        <v>0</v>
      </c>
    </row>
    <row r="4457" spans="1:16" x14ac:dyDescent="0.3">
      <c r="A4457" t="s">
        <v>1938</v>
      </c>
      <c r="B4457" s="1">
        <v>46104.526388888888</v>
      </c>
      <c r="C4457" t="s">
        <v>26</v>
      </c>
      <c r="D4457" t="s">
        <v>15</v>
      </c>
      <c r="E4457" t="s">
        <v>16</v>
      </c>
      <c r="F4457" t="s">
        <v>10</v>
      </c>
      <c r="G4457">
        <v>0.52638888888888891</v>
      </c>
      <c r="H4457" s="1">
        <v>46104</v>
      </c>
      <c r="I4457">
        <v>3</v>
      </c>
      <c r="J4457">
        <v>3</v>
      </c>
      <c r="K4457">
        <v>2</v>
      </c>
      <c r="L4457">
        <v>6</v>
      </c>
      <c r="M4457" t="s">
        <v>5071</v>
      </c>
      <c r="N4457" t="s">
        <v>5071</v>
      </c>
      <c r="O4457">
        <v>1</v>
      </c>
      <c r="P4457">
        <v>0</v>
      </c>
    </row>
    <row r="4458" spans="1:16" x14ac:dyDescent="0.3">
      <c r="A4458" t="s">
        <v>1497</v>
      </c>
      <c r="B4458" s="1">
        <v>46104.563194444447</v>
      </c>
      <c r="C4458" t="s">
        <v>7</v>
      </c>
      <c r="D4458" t="s">
        <v>18</v>
      </c>
      <c r="E4458" t="s">
        <v>19</v>
      </c>
      <c r="F4458" t="s">
        <v>10</v>
      </c>
      <c r="G4458">
        <v>0.56319444444444444</v>
      </c>
      <c r="H4458" s="1">
        <v>46104</v>
      </c>
      <c r="I4458">
        <v>3</v>
      </c>
      <c r="J4458">
        <v>3</v>
      </c>
      <c r="K4458">
        <v>2</v>
      </c>
      <c r="L4458">
        <v>6</v>
      </c>
      <c r="M4458" t="s">
        <v>5071</v>
      </c>
      <c r="N4458" t="s">
        <v>5071</v>
      </c>
      <c r="O4458">
        <v>1</v>
      </c>
      <c r="P4458">
        <v>0</v>
      </c>
    </row>
    <row r="4459" spans="1:16" x14ac:dyDescent="0.3">
      <c r="A4459" t="s">
        <v>3775</v>
      </c>
      <c r="B4459" s="1">
        <v>46104.588888888888</v>
      </c>
      <c r="C4459" t="s">
        <v>7</v>
      </c>
      <c r="D4459" t="s">
        <v>18</v>
      </c>
      <c r="E4459" t="s">
        <v>19</v>
      </c>
      <c r="F4459" t="s">
        <v>20</v>
      </c>
      <c r="G4459">
        <v>0.58888888888888891</v>
      </c>
      <c r="H4459" s="1">
        <v>46104</v>
      </c>
      <c r="I4459">
        <v>3</v>
      </c>
      <c r="J4459">
        <v>3</v>
      </c>
      <c r="K4459">
        <v>2</v>
      </c>
      <c r="L4459">
        <v>6</v>
      </c>
      <c r="M4459" t="s">
        <v>5071</v>
      </c>
      <c r="N4459" t="s">
        <v>5071</v>
      </c>
      <c r="O4459">
        <v>1</v>
      </c>
      <c r="P4459">
        <v>0</v>
      </c>
    </row>
    <row r="4460" spans="1:16" x14ac:dyDescent="0.3">
      <c r="A4460" t="s">
        <v>3668</v>
      </c>
      <c r="B4460" s="1">
        <v>46104.611805555556</v>
      </c>
      <c r="C4460" t="s">
        <v>12</v>
      </c>
      <c r="D4460" t="s">
        <v>18</v>
      </c>
      <c r="E4460" t="s">
        <v>9</v>
      </c>
      <c r="F4460" t="s">
        <v>13</v>
      </c>
      <c r="G4460">
        <v>0.6118055555555556</v>
      </c>
      <c r="H4460" s="1">
        <v>46104</v>
      </c>
      <c r="I4460">
        <v>3</v>
      </c>
      <c r="J4460">
        <v>1</v>
      </c>
      <c r="K4460">
        <v>1</v>
      </c>
      <c r="L4460">
        <v>1</v>
      </c>
      <c r="M4460" t="s">
        <v>5069</v>
      </c>
      <c r="N4460" t="s">
        <v>5069</v>
      </c>
      <c r="O4460">
        <v>1</v>
      </c>
      <c r="P4460">
        <v>0</v>
      </c>
    </row>
    <row r="4461" spans="1:16" x14ac:dyDescent="0.3">
      <c r="A4461" t="s">
        <v>298</v>
      </c>
      <c r="B4461" s="1">
        <v>46104.638194444444</v>
      </c>
      <c r="C4461" t="s">
        <v>7</v>
      </c>
      <c r="D4461" t="s">
        <v>15</v>
      </c>
      <c r="E4461" t="s">
        <v>19</v>
      </c>
      <c r="F4461" t="s">
        <v>10</v>
      </c>
      <c r="G4461">
        <v>0.6381944444444444</v>
      </c>
      <c r="H4461" s="1">
        <v>46104</v>
      </c>
      <c r="I4461">
        <v>3</v>
      </c>
      <c r="J4461">
        <v>3</v>
      </c>
      <c r="K4461">
        <v>2</v>
      </c>
      <c r="L4461">
        <v>6</v>
      </c>
      <c r="M4461" t="s">
        <v>5071</v>
      </c>
      <c r="N4461" t="s">
        <v>5071</v>
      </c>
      <c r="O4461">
        <v>1</v>
      </c>
      <c r="P4461">
        <v>0</v>
      </c>
    </row>
    <row r="4462" spans="1:16" x14ac:dyDescent="0.3">
      <c r="A4462" t="s">
        <v>1680</v>
      </c>
      <c r="B4462" s="1">
        <v>46104.671527777777</v>
      </c>
      <c r="C4462" t="s">
        <v>7</v>
      </c>
      <c r="D4462" t="s">
        <v>15</v>
      </c>
      <c r="E4462" t="s">
        <v>19</v>
      </c>
      <c r="F4462" t="s">
        <v>33</v>
      </c>
      <c r="G4462">
        <v>0.67152777777777772</v>
      </c>
      <c r="H4462" s="1">
        <v>46104</v>
      </c>
      <c r="I4462">
        <v>3</v>
      </c>
      <c r="J4462">
        <v>3</v>
      </c>
      <c r="K4462">
        <v>4</v>
      </c>
      <c r="L4462">
        <v>12</v>
      </c>
      <c r="M4462" t="s">
        <v>5073</v>
      </c>
      <c r="N4462" t="s">
        <v>5073</v>
      </c>
      <c r="O4462">
        <v>1</v>
      </c>
      <c r="P4462">
        <v>1</v>
      </c>
    </row>
    <row r="4463" spans="1:16" x14ac:dyDescent="0.3">
      <c r="A4463" t="s">
        <v>1502</v>
      </c>
      <c r="B4463" s="1">
        <v>46104.706944444442</v>
      </c>
      <c r="C4463" t="s">
        <v>7</v>
      </c>
      <c r="D4463" t="s">
        <v>15</v>
      </c>
      <c r="E4463" t="s">
        <v>19</v>
      </c>
      <c r="F4463" t="s">
        <v>20</v>
      </c>
      <c r="G4463">
        <v>0.70694444444444449</v>
      </c>
      <c r="H4463" s="1">
        <v>46104</v>
      </c>
      <c r="I4463">
        <v>3</v>
      </c>
      <c r="J4463">
        <v>3</v>
      </c>
      <c r="K4463">
        <v>2</v>
      </c>
      <c r="L4463">
        <v>6</v>
      </c>
      <c r="M4463" t="s">
        <v>5071</v>
      </c>
      <c r="N4463" t="s">
        <v>5071</v>
      </c>
      <c r="O4463">
        <v>1</v>
      </c>
      <c r="P4463">
        <v>0</v>
      </c>
    </row>
    <row r="4464" spans="1:16" x14ac:dyDescent="0.3">
      <c r="A4464" t="s">
        <v>4747</v>
      </c>
      <c r="B4464" s="1">
        <v>46104.729861111111</v>
      </c>
      <c r="C4464" t="s">
        <v>7</v>
      </c>
      <c r="D4464" t="s">
        <v>18</v>
      </c>
      <c r="E4464" t="s">
        <v>19</v>
      </c>
      <c r="F4464" t="s">
        <v>20</v>
      </c>
      <c r="G4464">
        <v>0.72986111111111107</v>
      </c>
      <c r="H4464" s="1">
        <v>46104</v>
      </c>
      <c r="I4464">
        <v>3</v>
      </c>
      <c r="J4464">
        <v>3</v>
      </c>
      <c r="K4464">
        <v>2</v>
      </c>
      <c r="L4464">
        <v>6</v>
      </c>
      <c r="M4464" t="s">
        <v>5071</v>
      </c>
      <c r="N4464" t="s">
        <v>5071</v>
      </c>
      <c r="O4464">
        <v>1</v>
      </c>
      <c r="P4464">
        <v>0</v>
      </c>
    </row>
    <row r="4465" spans="1:16" x14ac:dyDescent="0.3">
      <c r="A4465" t="s">
        <v>1707</v>
      </c>
      <c r="B4465" s="1">
        <v>46104.740972222222</v>
      </c>
      <c r="C4465" t="s">
        <v>7</v>
      </c>
      <c r="D4465" t="s">
        <v>18</v>
      </c>
      <c r="E4465" t="s">
        <v>19</v>
      </c>
      <c r="F4465" t="s">
        <v>10</v>
      </c>
      <c r="G4465">
        <v>0.74097222222222225</v>
      </c>
      <c r="H4465" s="1">
        <v>46104</v>
      </c>
      <c r="I4465">
        <v>3</v>
      </c>
      <c r="J4465">
        <v>3</v>
      </c>
      <c r="K4465">
        <v>2</v>
      </c>
      <c r="L4465">
        <v>6</v>
      </c>
      <c r="M4465" t="s">
        <v>5071</v>
      </c>
      <c r="N4465" t="s">
        <v>5071</v>
      </c>
      <c r="O4465">
        <v>1</v>
      </c>
      <c r="P4465">
        <v>0</v>
      </c>
    </row>
    <row r="4466" spans="1:16" x14ac:dyDescent="0.3">
      <c r="A4466" t="s">
        <v>1726</v>
      </c>
      <c r="B4466" s="1">
        <v>46104.750694444447</v>
      </c>
      <c r="C4466" t="s">
        <v>7</v>
      </c>
      <c r="D4466" t="s">
        <v>8</v>
      </c>
      <c r="E4466" t="s">
        <v>19</v>
      </c>
      <c r="F4466" t="s">
        <v>13</v>
      </c>
      <c r="G4466">
        <v>0.75069444444444444</v>
      </c>
      <c r="H4466" s="1">
        <v>46104</v>
      </c>
      <c r="I4466">
        <v>3</v>
      </c>
      <c r="J4466">
        <v>3</v>
      </c>
      <c r="K4466">
        <v>1</v>
      </c>
      <c r="L4466">
        <v>3</v>
      </c>
      <c r="M4466" t="s">
        <v>5069</v>
      </c>
      <c r="N4466" t="s">
        <v>5069</v>
      </c>
      <c r="O4466">
        <v>1</v>
      </c>
      <c r="P4466">
        <v>0</v>
      </c>
    </row>
    <row r="4467" spans="1:16" x14ac:dyDescent="0.3">
      <c r="A4467" t="s">
        <v>628</v>
      </c>
      <c r="B4467" s="1">
        <v>46104.788888888892</v>
      </c>
      <c r="C4467" t="s">
        <v>7</v>
      </c>
      <c r="D4467" t="s">
        <v>18</v>
      </c>
      <c r="E4467" t="s">
        <v>19</v>
      </c>
      <c r="F4467" t="s">
        <v>20</v>
      </c>
      <c r="G4467">
        <v>0.78888888888888886</v>
      </c>
      <c r="H4467" s="1">
        <v>46104</v>
      </c>
      <c r="I4467">
        <v>3</v>
      </c>
      <c r="J4467">
        <v>3</v>
      </c>
      <c r="K4467">
        <v>2</v>
      </c>
      <c r="L4467">
        <v>6</v>
      </c>
      <c r="M4467" t="s">
        <v>5071</v>
      </c>
      <c r="N4467" t="s">
        <v>5071</v>
      </c>
      <c r="O4467">
        <v>1</v>
      </c>
      <c r="P4467">
        <v>0</v>
      </c>
    </row>
    <row r="4468" spans="1:16" x14ac:dyDescent="0.3">
      <c r="A4468" t="s">
        <v>3569</v>
      </c>
      <c r="B4468" s="1">
        <v>46104.807638888888</v>
      </c>
      <c r="C4468" t="s">
        <v>26</v>
      </c>
      <c r="D4468" t="s">
        <v>22</v>
      </c>
      <c r="E4468" t="s">
        <v>9</v>
      </c>
      <c r="F4468" t="s">
        <v>53</v>
      </c>
      <c r="G4468">
        <v>0.80763888888888891</v>
      </c>
      <c r="H4468" s="1">
        <v>46104</v>
      </c>
      <c r="I4468">
        <v>3</v>
      </c>
      <c r="J4468">
        <v>3</v>
      </c>
      <c r="K4468">
        <v>5</v>
      </c>
      <c r="L4468">
        <v>15</v>
      </c>
      <c r="M4468" t="s">
        <v>5073</v>
      </c>
      <c r="N4468" t="s">
        <v>5073</v>
      </c>
      <c r="O4468">
        <v>1</v>
      </c>
      <c r="P4468">
        <v>1</v>
      </c>
    </row>
    <row r="4469" spans="1:16" x14ac:dyDescent="0.3">
      <c r="A4469" t="s">
        <v>4873</v>
      </c>
      <c r="B4469" s="1">
        <v>46104.814583333333</v>
      </c>
      <c r="C4469" t="s">
        <v>35</v>
      </c>
      <c r="D4469" t="s">
        <v>8</v>
      </c>
      <c r="E4469" t="s">
        <v>16</v>
      </c>
      <c r="F4469" t="s">
        <v>10</v>
      </c>
      <c r="G4469">
        <v>0.81458333333333333</v>
      </c>
      <c r="H4469" s="1">
        <v>46104</v>
      </c>
      <c r="I4469">
        <v>3</v>
      </c>
      <c r="J4469">
        <v>1</v>
      </c>
      <c r="K4469">
        <v>2</v>
      </c>
      <c r="L4469">
        <v>2</v>
      </c>
      <c r="M4469" t="s">
        <v>5069</v>
      </c>
      <c r="N4469" t="s">
        <v>5069</v>
      </c>
      <c r="O4469">
        <v>1</v>
      </c>
      <c r="P4469">
        <v>0</v>
      </c>
    </row>
    <row r="4470" spans="1:16" x14ac:dyDescent="0.3">
      <c r="A4470" t="s">
        <v>4772</v>
      </c>
      <c r="B4470" s="1">
        <v>46104.825694444444</v>
      </c>
      <c r="C4470" t="s">
        <v>7</v>
      </c>
      <c r="D4470" t="s">
        <v>8</v>
      </c>
      <c r="E4470" t="s">
        <v>19</v>
      </c>
      <c r="F4470" t="s">
        <v>10</v>
      </c>
      <c r="G4470">
        <v>0.8256944444444444</v>
      </c>
      <c r="H4470" s="1">
        <v>46104</v>
      </c>
      <c r="I4470">
        <v>3</v>
      </c>
      <c r="J4470">
        <v>3</v>
      </c>
      <c r="K4470">
        <v>2</v>
      </c>
      <c r="L4470">
        <v>6</v>
      </c>
      <c r="M4470" t="s">
        <v>5071</v>
      </c>
      <c r="N4470" t="s">
        <v>5071</v>
      </c>
      <c r="O4470">
        <v>1</v>
      </c>
      <c r="P4470">
        <v>0</v>
      </c>
    </row>
    <row r="4471" spans="1:16" x14ac:dyDescent="0.3">
      <c r="A4471" t="s">
        <v>3604</v>
      </c>
      <c r="B4471" s="1">
        <v>46104.830555555556</v>
      </c>
      <c r="C4471" t="s">
        <v>12</v>
      </c>
      <c r="D4471" t="s">
        <v>22</v>
      </c>
      <c r="E4471" t="s">
        <v>19</v>
      </c>
      <c r="F4471" t="s">
        <v>33</v>
      </c>
      <c r="G4471">
        <v>0.8305555555555556</v>
      </c>
      <c r="H4471" s="1">
        <v>46104</v>
      </c>
      <c r="I4471">
        <v>3</v>
      </c>
      <c r="J4471">
        <v>1</v>
      </c>
      <c r="K4471">
        <v>4</v>
      </c>
      <c r="L4471">
        <v>4</v>
      </c>
      <c r="M4471" t="s">
        <v>5069</v>
      </c>
      <c r="N4471" t="s">
        <v>5069</v>
      </c>
      <c r="O4471">
        <v>1</v>
      </c>
      <c r="P4471">
        <v>1</v>
      </c>
    </row>
    <row r="4472" spans="1:16" x14ac:dyDescent="0.3">
      <c r="A4472" t="s">
        <v>946</v>
      </c>
      <c r="B4472" s="1">
        <v>46104.834722222222</v>
      </c>
      <c r="C4472" t="s">
        <v>7</v>
      </c>
      <c r="D4472" t="s">
        <v>22</v>
      </c>
      <c r="E4472" t="s">
        <v>19</v>
      </c>
      <c r="F4472" t="s">
        <v>13</v>
      </c>
      <c r="G4472">
        <v>0.83472222222222225</v>
      </c>
      <c r="H4472" s="1">
        <v>46104</v>
      </c>
      <c r="I4472">
        <v>3</v>
      </c>
      <c r="J4472">
        <v>3</v>
      </c>
      <c r="K4472">
        <v>1</v>
      </c>
      <c r="L4472">
        <v>3</v>
      </c>
      <c r="M4472" t="s">
        <v>5069</v>
      </c>
      <c r="N4472" t="s">
        <v>5069</v>
      </c>
      <c r="O4472">
        <v>1</v>
      </c>
      <c r="P4472">
        <v>0</v>
      </c>
    </row>
    <row r="4473" spans="1:16" x14ac:dyDescent="0.3">
      <c r="A4473" t="s">
        <v>4466</v>
      </c>
      <c r="B4473" s="1">
        <v>46104.849305555559</v>
      </c>
      <c r="C4473" t="s">
        <v>26</v>
      </c>
      <c r="D4473" t="s">
        <v>15</v>
      </c>
      <c r="E4473" t="s">
        <v>9</v>
      </c>
      <c r="F4473" t="s">
        <v>20</v>
      </c>
      <c r="G4473">
        <v>0.84930555555555554</v>
      </c>
      <c r="H4473" s="1">
        <v>46104</v>
      </c>
      <c r="I4473">
        <v>3</v>
      </c>
      <c r="J4473">
        <v>3</v>
      </c>
      <c r="K4473">
        <v>2</v>
      </c>
      <c r="L4473">
        <v>6</v>
      </c>
      <c r="M4473" t="s">
        <v>5071</v>
      </c>
      <c r="N4473" t="s">
        <v>5071</v>
      </c>
      <c r="O4473">
        <v>1</v>
      </c>
      <c r="P4473">
        <v>0</v>
      </c>
    </row>
    <row r="4474" spans="1:16" x14ac:dyDescent="0.3">
      <c r="A4474" t="s">
        <v>2240</v>
      </c>
      <c r="B4474" s="1">
        <v>46104.871527777781</v>
      </c>
      <c r="C4474" t="s">
        <v>7</v>
      </c>
      <c r="D4474" t="s">
        <v>22</v>
      </c>
      <c r="E4474" t="s">
        <v>19</v>
      </c>
      <c r="F4474" t="s">
        <v>20</v>
      </c>
      <c r="G4474">
        <v>0.87152777777777779</v>
      </c>
      <c r="H4474" s="1">
        <v>46104</v>
      </c>
      <c r="I4474">
        <v>3</v>
      </c>
      <c r="J4474">
        <v>3</v>
      </c>
      <c r="K4474">
        <v>2</v>
      </c>
      <c r="L4474">
        <v>6</v>
      </c>
      <c r="M4474" t="s">
        <v>5071</v>
      </c>
      <c r="N4474" t="s">
        <v>5071</v>
      </c>
      <c r="O4474">
        <v>1</v>
      </c>
      <c r="P4474">
        <v>0</v>
      </c>
    </row>
    <row r="4475" spans="1:16" x14ac:dyDescent="0.3">
      <c r="A4475" t="s">
        <v>4370</v>
      </c>
      <c r="B4475" s="1">
        <v>46104.87222222222</v>
      </c>
      <c r="C4475" t="s">
        <v>35</v>
      </c>
      <c r="D4475" t="s">
        <v>15</v>
      </c>
      <c r="E4475" t="s">
        <v>9</v>
      </c>
      <c r="F4475" t="s">
        <v>13</v>
      </c>
      <c r="G4475">
        <v>0.87222222222222223</v>
      </c>
      <c r="H4475" s="1">
        <v>46104</v>
      </c>
      <c r="I4475">
        <v>3</v>
      </c>
      <c r="J4475">
        <v>1</v>
      </c>
      <c r="K4475">
        <v>1</v>
      </c>
      <c r="L4475">
        <v>1</v>
      </c>
      <c r="M4475" t="s">
        <v>5069</v>
      </c>
      <c r="N4475" t="s">
        <v>5069</v>
      </c>
      <c r="O4475">
        <v>1</v>
      </c>
      <c r="P4475">
        <v>0</v>
      </c>
    </row>
    <row r="4476" spans="1:16" x14ac:dyDescent="0.3">
      <c r="A4476" t="s">
        <v>2362</v>
      </c>
      <c r="B4476" s="1">
        <v>46104.876388888886</v>
      </c>
      <c r="C4476" t="s">
        <v>7</v>
      </c>
      <c r="D4476" t="s">
        <v>18</v>
      </c>
      <c r="E4476" t="s">
        <v>19</v>
      </c>
      <c r="F4476" t="s">
        <v>10</v>
      </c>
      <c r="G4476">
        <v>0.87638888888888888</v>
      </c>
      <c r="H4476" s="1">
        <v>46104</v>
      </c>
      <c r="I4476">
        <v>3</v>
      </c>
      <c r="J4476">
        <v>3</v>
      </c>
      <c r="K4476">
        <v>2</v>
      </c>
      <c r="L4476">
        <v>6</v>
      </c>
      <c r="M4476" t="s">
        <v>5071</v>
      </c>
      <c r="N4476" t="s">
        <v>5071</v>
      </c>
      <c r="O4476">
        <v>1</v>
      </c>
      <c r="P4476">
        <v>0</v>
      </c>
    </row>
    <row r="4477" spans="1:16" x14ac:dyDescent="0.3">
      <c r="A4477" t="s">
        <v>4598</v>
      </c>
      <c r="B4477" s="1">
        <v>46104.879861111112</v>
      </c>
      <c r="C4477" t="s">
        <v>12</v>
      </c>
      <c r="D4477" t="s">
        <v>8</v>
      </c>
      <c r="E4477" t="s">
        <v>16</v>
      </c>
      <c r="F4477" t="s">
        <v>13</v>
      </c>
      <c r="G4477">
        <v>0.87986111111111109</v>
      </c>
      <c r="H4477" s="1">
        <v>46104</v>
      </c>
      <c r="I4477">
        <v>3</v>
      </c>
      <c r="J4477">
        <v>1</v>
      </c>
      <c r="K4477">
        <v>1</v>
      </c>
      <c r="L4477">
        <v>1</v>
      </c>
      <c r="M4477" t="s">
        <v>5069</v>
      </c>
      <c r="N4477" t="s">
        <v>5069</v>
      </c>
      <c r="O4477">
        <v>1</v>
      </c>
      <c r="P4477">
        <v>0</v>
      </c>
    </row>
    <row r="4478" spans="1:16" x14ac:dyDescent="0.3">
      <c r="A4478" t="s">
        <v>2097</v>
      </c>
      <c r="B4478" s="1">
        <v>46104.883333333331</v>
      </c>
      <c r="C4478" t="s">
        <v>7</v>
      </c>
      <c r="D4478" t="s">
        <v>15</v>
      </c>
      <c r="E4478" t="s">
        <v>9</v>
      </c>
      <c r="F4478" t="s">
        <v>10</v>
      </c>
      <c r="G4478">
        <v>0.8833333333333333</v>
      </c>
      <c r="H4478" s="1">
        <v>46104</v>
      </c>
      <c r="I4478">
        <v>3</v>
      </c>
      <c r="J4478">
        <v>3</v>
      </c>
      <c r="K4478">
        <v>2</v>
      </c>
      <c r="L4478">
        <v>6</v>
      </c>
      <c r="M4478" t="s">
        <v>5071</v>
      </c>
      <c r="N4478" t="s">
        <v>5071</v>
      </c>
      <c r="O4478">
        <v>1</v>
      </c>
      <c r="P4478">
        <v>0</v>
      </c>
    </row>
    <row r="4479" spans="1:16" x14ac:dyDescent="0.3">
      <c r="A4479" t="s">
        <v>3966</v>
      </c>
      <c r="B4479" s="1">
        <v>46104.94027777778</v>
      </c>
      <c r="C4479" t="s">
        <v>7</v>
      </c>
      <c r="D4479" t="s">
        <v>15</v>
      </c>
      <c r="E4479" t="s">
        <v>19</v>
      </c>
      <c r="F4479" t="s">
        <v>20</v>
      </c>
      <c r="G4479">
        <v>0.94027777777777777</v>
      </c>
      <c r="H4479" s="1">
        <v>46104</v>
      </c>
      <c r="I4479">
        <v>3</v>
      </c>
      <c r="J4479">
        <v>3</v>
      </c>
      <c r="K4479">
        <v>2</v>
      </c>
      <c r="L4479">
        <v>6</v>
      </c>
      <c r="M4479" t="s">
        <v>5071</v>
      </c>
      <c r="N4479" t="s">
        <v>5071</v>
      </c>
      <c r="O4479">
        <v>1</v>
      </c>
      <c r="P4479">
        <v>0</v>
      </c>
    </row>
    <row r="4480" spans="1:16" x14ac:dyDescent="0.3">
      <c r="A4480" t="s">
        <v>3456</v>
      </c>
      <c r="B4480" s="1">
        <v>46104.973611111112</v>
      </c>
      <c r="C4480" t="s">
        <v>7</v>
      </c>
      <c r="D4480" t="s">
        <v>18</v>
      </c>
      <c r="E4480" t="s">
        <v>19</v>
      </c>
      <c r="F4480" t="s">
        <v>10</v>
      </c>
      <c r="G4480">
        <v>0.97361111111111109</v>
      </c>
      <c r="H4480" s="1">
        <v>46104</v>
      </c>
      <c r="I4480">
        <v>3</v>
      </c>
      <c r="J4480">
        <v>3</v>
      </c>
      <c r="K4480">
        <v>2</v>
      </c>
      <c r="L4480">
        <v>6</v>
      </c>
      <c r="M4480" t="s">
        <v>5071</v>
      </c>
      <c r="N4480" t="s">
        <v>5071</v>
      </c>
      <c r="O4480">
        <v>1</v>
      </c>
      <c r="P4480">
        <v>0</v>
      </c>
    </row>
    <row r="4481" spans="1:16" x14ac:dyDescent="0.3">
      <c r="A4481" t="s">
        <v>1331</v>
      </c>
      <c r="B4481" s="1">
        <v>46104.984027777777</v>
      </c>
      <c r="C4481" t="s">
        <v>47</v>
      </c>
      <c r="D4481" t="s">
        <v>18</v>
      </c>
      <c r="E4481" t="s">
        <v>9</v>
      </c>
      <c r="F4481" t="s">
        <v>20</v>
      </c>
      <c r="G4481">
        <v>0.98402777777777772</v>
      </c>
      <c r="H4481" s="1">
        <v>46104</v>
      </c>
      <c r="I4481">
        <v>3</v>
      </c>
      <c r="J4481">
        <v>1</v>
      </c>
      <c r="K4481">
        <v>2</v>
      </c>
      <c r="L4481">
        <v>2</v>
      </c>
      <c r="M4481" t="s">
        <v>5069</v>
      </c>
      <c r="N4481" t="s">
        <v>5069</v>
      </c>
      <c r="O4481">
        <v>1</v>
      </c>
      <c r="P4481">
        <v>0</v>
      </c>
    </row>
    <row r="4482" spans="1:16" x14ac:dyDescent="0.3">
      <c r="A4482" t="s">
        <v>528</v>
      </c>
      <c r="B4482" s="1">
        <v>46104.993750000001</v>
      </c>
      <c r="C4482" t="s">
        <v>7</v>
      </c>
      <c r="D4482" t="s">
        <v>8</v>
      </c>
      <c r="E4482" t="s">
        <v>19</v>
      </c>
      <c r="F4482" t="s">
        <v>20</v>
      </c>
      <c r="G4482">
        <v>0.99375000000000002</v>
      </c>
      <c r="H4482" s="1">
        <v>46104</v>
      </c>
      <c r="I4482">
        <v>3</v>
      </c>
      <c r="J4482">
        <v>3</v>
      </c>
      <c r="K4482">
        <v>2</v>
      </c>
      <c r="L4482">
        <v>6</v>
      </c>
      <c r="M4482" t="s">
        <v>5071</v>
      </c>
      <c r="N4482" t="s">
        <v>5071</v>
      </c>
      <c r="O4482">
        <v>1</v>
      </c>
      <c r="P4482">
        <v>0</v>
      </c>
    </row>
    <row r="4483" spans="1:16" x14ac:dyDescent="0.3">
      <c r="A4483" t="s">
        <v>166</v>
      </c>
      <c r="B4483" s="1">
        <v>46104.995833333334</v>
      </c>
      <c r="C4483" t="s">
        <v>7</v>
      </c>
      <c r="D4483" t="s">
        <v>15</v>
      </c>
      <c r="E4483" t="s">
        <v>19</v>
      </c>
      <c r="F4483" t="s">
        <v>10</v>
      </c>
      <c r="G4483">
        <v>0.99583333333333335</v>
      </c>
      <c r="H4483" s="1">
        <v>46104</v>
      </c>
      <c r="I4483">
        <v>3</v>
      </c>
      <c r="J4483">
        <v>3</v>
      </c>
      <c r="K4483">
        <v>2</v>
      </c>
      <c r="L4483">
        <v>6</v>
      </c>
      <c r="M4483" t="s">
        <v>5071</v>
      </c>
      <c r="N4483" t="s">
        <v>5071</v>
      </c>
      <c r="O4483">
        <v>1</v>
      </c>
      <c r="P4483">
        <v>0</v>
      </c>
    </row>
    <row r="4484" spans="1:16" x14ac:dyDescent="0.3">
      <c r="A4484" t="s">
        <v>2554</v>
      </c>
      <c r="B4484" s="1">
        <v>46104.99722222222</v>
      </c>
      <c r="C4484" t="s">
        <v>7</v>
      </c>
      <c r="D4484" t="s">
        <v>18</v>
      </c>
      <c r="E4484" t="s">
        <v>19</v>
      </c>
      <c r="F4484" t="s">
        <v>10</v>
      </c>
      <c r="G4484">
        <v>0.99722222222222223</v>
      </c>
      <c r="H4484" s="1">
        <v>46104</v>
      </c>
      <c r="I4484">
        <v>3</v>
      </c>
      <c r="J4484">
        <v>3</v>
      </c>
      <c r="K4484">
        <v>2</v>
      </c>
      <c r="L4484">
        <v>6</v>
      </c>
      <c r="M4484" t="s">
        <v>5071</v>
      </c>
      <c r="N4484" t="s">
        <v>5071</v>
      </c>
      <c r="O4484">
        <v>1</v>
      </c>
      <c r="P4484">
        <v>0</v>
      </c>
    </row>
    <row r="4485" spans="1:16" x14ac:dyDescent="0.3">
      <c r="A4485" t="s">
        <v>3338</v>
      </c>
      <c r="B4485" s="1">
        <v>46105.003472222219</v>
      </c>
      <c r="C4485" t="s">
        <v>35</v>
      </c>
      <c r="D4485" t="s">
        <v>8</v>
      </c>
      <c r="E4485" t="s">
        <v>9</v>
      </c>
      <c r="F4485" t="s">
        <v>13</v>
      </c>
      <c r="G4485">
        <v>3.472222222222222E-3</v>
      </c>
      <c r="H4485" s="1">
        <v>46105</v>
      </c>
      <c r="I4485">
        <v>3</v>
      </c>
      <c r="J4485">
        <v>1</v>
      </c>
      <c r="K4485">
        <v>1</v>
      </c>
      <c r="L4485">
        <v>1</v>
      </c>
      <c r="M4485" t="s">
        <v>5069</v>
      </c>
      <c r="N4485" t="s">
        <v>5069</v>
      </c>
      <c r="O4485">
        <v>1</v>
      </c>
      <c r="P4485">
        <v>0</v>
      </c>
    </row>
    <row r="4486" spans="1:16" x14ac:dyDescent="0.3">
      <c r="A4486" t="s">
        <v>3883</v>
      </c>
      <c r="B4486" s="1">
        <v>46105.004166666666</v>
      </c>
      <c r="C4486" t="s">
        <v>7</v>
      </c>
      <c r="D4486" t="s">
        <v>8</v>
      </c>
      <c r="E4486" t="s">
        <v>19</v>
      </c>
      <c r="F4486" t="s">
        <v>10</v>
      </c>
      <c r="G4486">
        <v>4.1666666666666666E-3</v>
      </c>
      <c r="H4486" s="1">
        <v>46105</v>
      </c>
      <c r="I4486">
        <v>3</v>
      </c>
      <c r="J4486">
        <v>3</v>
      </c>
      <c r="K4486">
        <v>2</v>
      </c>
      <c r="L4486">
        <v>6</v>
      </c>
      <c r="M4486" t="s">
        <v>5071</v>
      </c>
      <c r="N4486" t="s">
        <v>5071</v>
      </c>
      <c r="O4486">
        <v>1</v>
      </c>
      <c r="P4486">
        <v>0</v>
      </c>
    </row>
    <row r="4487" spans="1:16" x14ac:dyDescent="0.3">
      <c r="A4487" t="s">
        <v>4482</v>
      </c>
      <c r="B4487" s="1">
        <v>46105.015972222223</v>
      </c>
      <c r="C4487" t="s">
        <v>26</v>
      </c>
      <c r="D4487" t="s">
        <v>15</v>
      </c>
      <c r="E4487" t="s">
        <v>19</v>
      </c>
      <c r="F4487" t="s">
        <v>10</v>
      </c>
      <c r="G4487">
        <v>1.5972222222222221E-2</v>
      </c>
      <c r="H4487" s="1">
        <v>46105</v>
      </c>
      <c r="I4487">
        <v>3</v>
      </c>
      <c r="J4487">
        <v>3</v>
      </c>
      <c r="K4487">
        <v>2</v>
      </c>
      <c r="L4487">
        <v>6</v>
      </c>
      <c r="M4487" t="s">
        <v>5071</v>
      </c>
      <c r="N4487" t="s">
        <v>5071</v>
      </c>
      <c r="O4487">
        <v>1</v>
      </c>
      <c r="P4487">
        <v>0</v>
      </c>
    </row>
    <row r="4488" spans="1:16" x14ac:dyDescent="0.3">
      <c r="A4488" t="s">
        <v>1349</v>
      </c>
      <c r="B4488" s="1">
        <v>46105.022916666669</v>
      </c>
      <c r="C4488" t="s">
        <v>12</v>
      </c>
      <c r="D4488" t="s">
        <v>15</v>
      </c>
      <c r="E4488" t="s">
        <v>16</v>
      </c>
      <c r="F4488" t="s">
        <v>13</v>
      </c>
      <c r="G4488">
        <v>2.2916666666666665E-2</v>
      </c>
      <c r="H4488" s="1">
        <v>46105</v>
      </c>
      <c r="I4488">
        <v>3</v>
      </c>
      <c r="J4488">
        <v>1</v>
      </c>
      <c r="K4488">
        <v>1</v>
      </c>
      <c r="L4488">
        <v>1</v>
      </c>
      <c r="M4488" t="s">
        <v>5069</v>
      </c>
      <c r="N4488" t="s">
        <v>5069</v>
      </c>
      <c r="O4488">
        <v>1</v>
      </c>
      <c r="P4488">
        <v>0</v>
      </c>
    </row>
    <row r="4489" spans="1:16" x14ac:dyDescent="0.3">
      <c r="A4489" t="s">
        <v>1184</v>
      </c>
      <c r="B4489" s="1">
        <v>46105.03402777778</v>
      </c>
      <c r="C4489" t="s">
        <v>7</v>
      </c>
      <c r="D4489" t="s">
        <v>22</v>
      </c>
      <c r="E4489" t="s">
        <v>19</v>
      </c>
      <c r="F4489" t="s">
        <v>10</v>
      </c>
      <c r="G4489">
        <v>3.4027777777777775E-2</v>
      </c>
      <c r="H4489" s="1">
        <v>46105</v>
      </c>
      <c r="I4489">
        <v>3</v>
      </c>
      <c r="J4489">
        <v>3</v>
      </c>
      <c r="K4489">
        <v>2</v>
      </c>
      <c r="L4489">
        <v>6</v>
      </c>
      <c r="M4489" t="s">
        <v>5071</v>
      </c>
      <c r="N4489" t="s">
        <v>5071</v>
      </c>
      <c r="O4489">
        <v>1</v>
      </c>
      <c r="P4489">
        <v>0</v>
      </c>
    </row>
    <row r="4490" spans="1:16" x14ac:dyDescent="0.3">
      <c r="A4490" t="s">
        <v>3550</v>
      </c>
      <c r="B4490" s="1">
        <v>46105.061805555553</v>
      </c>
      <c r="C4490" t="s">
        <v>35</v>
      </c>
      <c r="D4490" t="s">
        <v>15</v>
      </c>
      <c r="E4490" t="s">
        <v>19</v>
      </c>
      <c r="F4490" t="s">
        <v>10</v>
      </c>
      <c r="G4490">
        <v>6.1805555555555558E-2</v>
      </c>
      <c r="H4490" s="1">
        <v>46105</v>
      </c>
      <c r="I4490">
        <v>3</v>
      </c>
      <c r="J4490">
        <v>1</v>
      </c>
      <c r="K4490">
        <v>2</v>
      </c>
      <c r="L4490">
        <v>2</v>
      </c>
      <c r="M4490" t="s">
        <v>5069</v>
      </c>
      <c r="N4490" t="s">
        <v>5069</v>
      </c>
      <c r="O4490">
        <v>1</v>
      </c>
      <c r="P4490">
        <v>0</v>
      </c>
    </row>
    <row r="4491" spans="1:16" x14ac:dyDescent="0.3">
      <c r="A4491" t="s">
        <v>4176</v>
      </c>
      <c r="B4491" s="1">
        <v>46105.064583333333</v>
      </c>
      <c r="C4491" t="s">
        <v>7</v>
      </c>
      <c r="D4491" t="s">
        <v>15</v>
      </c>
      <c r="E4491" t="s">
        <v>19</v>
      </c>
      <c r="F4491" t="s">
        <v>10</v>
      </c>
      <c r="G4491">
        <v>6.458333333333334E-2</v>
      </c>
      <c r="H4491" s="1">
        <v>46105</v>
      </c>
      <c r="I4491">
        <v>3</v>
      </c>
      <c r="J4491">
        <v>3</v>
      </c>
      <c r="K4491">
        <v>2</v>
      </c>
      <c r="L4491">
        <v>6</v>
      </c>
      <c r="M4491" t="s">
        <v>5071</v>
      </c>
      <c r="N4491" t="s">
        <v>5071</v>
      </c>
      <c r="O4491">
        <v>1</v>
      </c>
      <c r="P4491">
        <v>0</v>
      </c>
    </row>
    <row r="4492" spans="1:16" x14ac:dyDescent="0.3">
      <c r="A4492" t="s">
        <v>3896</v>
      </c>
      <c r="B4492" s="1">
        <v>46105.073611111111</v>
      </c>
      <c r="C4492" t="s">
        <v>7</v>
      </c>
      <c r="D4492" t="s">
        <v>18</v>
      </c>
      <c r="E4492" t="s">
        <v>19</v>
      </c>
      <c r="F4492" t="s">
        <v>10</v>
      </c>
      <c r="G4492">
        <v>7.3611111111111113E-2</v>
      </c>
      <c r="H4492" s="1">
        <v>46105</v>
      </c>
      <c r="I4492">
        <v>3</v>
      </c>
      <c r="J4492">
        <v>3</v>
      </c>
      <c r="K4492">
        <v>2</v>
      </c>
      <c r="L4492">
        <v>6</v>
      </c>
      <c r="M4492" t="s">
        <v>5071</v>
      </c>
      <c r="N4492" t="s">
        <v>5071</v>
      </c>
      <c r="O4492">
        <v>1</v>
      </c>
      <c r="P4492">
        <v>0</v>
      </c>
    </row>
    <row r="4493" spans="1:16" x14ac:dyDescent="0.3">
      <c r="A4493" t="s">
        <v>490</v>
      </c>
      <c r="B4493" s="1">
        <v>46105.091666666667</v>
      </c>
      <c r="C4493" t="s">
        <v>7</v>
      </c>
      <c r="D4493" t="s">
        <v>15</v>
      </c>
      <c r="E4493" t="s">
        <v>19</v>
      </c>
      <c r="F4493" t="s">
        <v>20</v>
      </c>
      <c r="G4493">
        <v>9.166666666666666E-2</v>
      </c>
      <c r="H4493" s="1">
        <v>46105</v>
      </c>
      <c r="I4493">
        <v>3</v>
      </c>
      <c r="J4493">
        <v>3</v>
      </c>
      <c r="K4493">
        <v>2</v>
      </c>
      <c r="L4493">
        <v>6</v>
      </c>
      <c r="M4493" t="s">
        <v>5071</v>
      </c>
      <c r="N4493" t="s">
        <v>5071</v>
      </c>
      <c r="O4493">
        <v>1</v>
      </c>
      <c r="P4493">
        <v>0</v>
      </c>
    </row>
    <row r="4494" spans="1:16" x14ac:dyDescent="0.3">
      <c r="A4494" t="s">
        <v>4253</v>
      </c>
      <c r="B4494" s="1">
        <v>46105.128472222219</v>
      </c>
      <c r="C4494" t="s">
        <v>7</v>
      </c>
      <c r="D4494" t="s">
        <v>18</v>
      </c>
      <c r="E4494" t="s">
        <v>19</v>
      </c>
      <c r="F4494" t="s">
        <v>20</v>
      </c>
      <c r="G4494">
        <v>0.12847222222222221</v>
      </c>
      <c r="H4494" s="1">
        <v>46105</v>
      </c>
      <c r="I4494">
        <v>3</v>
      </c>
      <c r="J4494">
        <v>3</v>
      </c>
      <c r="K4494">
        <v>2</v>
      </c>
      <c r="L4494">
        <v>6</v>
      </c>
      <c r="M4494" t="s">
        <v>5071</v>
      </c>
      <c r="N4494" t="s">
        <v>5071</v>
      </c>
      <c r="O4494">
        <v>1</v>
      </c>
      <c r="P4494">
        <v>0</v>
      </c>
    </row>
    <row r="4495" spans="1:16" x14ac:dyDescent="0.3">
      <c r="A4495" t="s">
        <v>4998</v>
      </c>
      <c r="B4495" s="1">
        <v>46105.197916666664</v>
      </c>
      <c r="C4495" t="s">
        <v>35</v>
      </c>
      <c r="D4495" t="s">
        <v>15</v>
      </c>
      <c r="E4495" t="s">
        <v>19</v>
      </c>
      <c r="F4495" t="s">
        <v>10</v>
      </c>
      <c r="G4495">
        <v>0.19791666666666666</v>
      </c>
      <c r="H4495" s="1">
        <v>46105</v>
      </c>
      <c r="I4495">
        <v>3</v>
      </c>
      <c r="J4495">
        <v>1</v>
      </c>
      <c r="K4495">
        <v>2</v>
      </c>
      <c r="L4495">
        <v>2</v>
      </c>
      <c r="M4495" t="s">
        <v>5069</v>
      </c>
      <c r="N4495" t="s">
        <v>5069</v>
      </c>
      <c r="O4495">
        <v>1</v>
      </c>
      <c r="P4495">
        <v>0</v>
      </c>
    </row>
    <row r="4496" spans="1:16" x14ac:dyDescent="0.3">
      <c r="A4496" t="s">
        <v>4699</v>
      </c>
      <c r="B4496" s="1">
        <v>46105.239583333336</v>
      </c>
      <c r="C4496" t="s">
        <v>7</v>
      </c>
      <c r="D4496" t="s">
        <v>22</v>
      </c>
      <c r="E4496" t="s">
        <v>19</v>
      </c>
      <c r="F4496" t="s">
        <v>13</v>
      </c>
      <c r="G4496">
        <v>0.23958333333333334</v>
      </c>
      <c r="H4496" s="1">
        <v>46105</v>
      </c>
      <c r="I4496">
        <v>3</v>
      </c>
      <c r="J4496">
        <v>3</v>
      </c>
      <c r="K4496">
        <v>1</v>
      </c>
      <c r="L4496">
        <v>3</v>
      </c>
      <c r="M4496" t="s">
        <v>5069</v>
      </c>
      <c r="N4496" t="s">
        <v>5069</v>
      </c>
      <c r="O4496">
        <v>1</v>
      </c>
      <c r="P4496">
        <v>0</v>
      </c>
    </row>
    <row r="4497" spans="1:16" x14ac:dyDescent="0.3">
      <c r="A4497" t="s">
        <v>3749</v>
      </c>
      <c r="B4497" s="1">
        <v>46105.271527777775</v>
      </c>
      <c r="C4497" t="s">
        <v>7</v>
      </c>
      <c r="D4497" t="s">
        <v>18</v>
      </c>
      <c r="E4497" t="s">
        <v>19</v>
      </c>
      <c r="F4497" t="s">
        <v>10</v>
      </c>
      <c r="G4497">
        <v>0.27152777777777776</v>
      </c>
      <c r="H4497" s="1">
        <v>46105</v>
      </c>
      <c r="I4497">
        <v>3</v>
      </c>
      <c r="J4497">
        <v>3</v>
      </c>
      <c r="K4497">
        <v>2</v>
      </c>
      <c r="L4497">
        <v>6</v>
      </c>
      <c r="M4497" t="s">
        <v>5071</v>
      </c>
      <c r="N4497" t="s">
        <v>5071</v>
      </c>
      <c r="O4497">
        <v>1</v>
      </c>
      <c r="P4497">
        <v>0</v>
      </c>
    </row>
    <row r="4498" spans="1:16" x14ac:dyDescent="0.3">
      <c r="A4498" t="s">
        <v>257</v>
      </c>
      <c r="B4498" s="1">
        <v>46105.284722222219</v>
      </c>
      <c r="C4498" t="s">
        <v>7</v>
      </c>
      <c r="D4498" t="s">
        <v>15</v>
      </c>
      <c r="E4498" t="s">
        <v>19</v>
      </c>
      <c r="F4498" t="s">
        <v>10</v>
      </c>
      <c r="G4498">
        <v>0.28472222222222221</v>
      </c>
      <c r="H4498" s="1">
        <v>46105</v>
      </c>
      <c r="I4498">
        <v>3</v>
      </c>
      <c r="J4498">
        <v>3</v>
      </c>
      <c r="K4498">
        <v>2</v>
      </c>
      <c r="L4498">
        <v>6</v>
      </c>
      <c r="M4498" t="s">
        <v>5071</v>
      </c>
      <c r="N4498" t="s">
        <v>5071</v>
      </c>
      <c r="O4498">
        <v>1</v>
      </c>
      <c r="P4498">
        <v>0</v>
      </c>
    </row>
    <row r="4499" spans="1:16" x14ac:dyDescent="0.3">
      <c r="A4499" t="s">
        <v>2867</v>
      </c>
      <c r="B4499" s="1">
        <v>46105.296527777777</v>
      </c>
      <c r="C4499" t="s">
        <v>35</v>
      </c>
      <c r="D4499" t="s">
        <v>15</v>
      </c>
      <c r="E4499" t="s">
        <v>31</v>
      </c>
      <c r="F4499" t="s">
        <v>10</v>
      </c>
      <c r="G4499">
        <v>0.29652777777777778</v>
      </c>
      <c r="H4499" s="1">
        <v>46105</v>
      </c>
      <c r="I4499">
        <v>3</v>
      </c>
      <c r="J4499">
        <v>1</v>
      </c>
      <c r="K4499">
        <v>2</v>
      </c>
      <c r="L4499">
        <v>2</v>
      </c>
      <c r="M4499" t="s">
        <v>5069</v>
      </c>
      <c r="N4499" t="s">
        <v>5069</v>
      </c>
      <c r="O4499">
        <v>1</v>
      </c>
      <c r="P4499">
        <v>0</v>
      </c>
    </row>
    <row r="4500" spans="1:16" x14ac:dyDescent="0.3">
      <c r="A4500" t="s">
        <v>23</v>
      </c>
      <c r="B4500" s="1">
        <v>46105.309027777781</v>
      </c>
      <c r="C4500" t="s">
        <v>7</v>
      </c>
      <c r="D4500" t="s">
        <v>15</v>
      </c>
      <c r="E4500" t="s">
        <v>19</v>
      </c>
      <c r="F4500" t="s">
        <v>10</v>
      </c>
      <c r="G4500">
        <v>0.30902777777777779</v>
      </c>
      <c r="H4500" s="1">
        <v>46105</v>
      </c>
      <c r="I4500">
        <v>3</v>
      </c>
      <c r="J4500">
        <v>3</v>
      </c>
      <c r="K4500">
        <v>2</v>
      </c>
      <c r="L4500">
        <v>6</v>
      </c>
      <c r="M4500" t="s">
        <v>5071</v>
      </c>
      <c r="N4500" t="s">
        <v>5071</v>
      </c>
      <c r="O4500">
        <v>1</v>
      </c>
      <c r="P4500">
        <v>0</v>
      </c>
    </row>
    <row r="4501" spans="1:16" x14ac:dyDescent="0.3">
      <c r="A4501" t="s">
        <v>1934</v>
      </c>
      <c r="B4501" s="1">
        <v>46105.320833333331</v>
      </c>
      <c r="C4501" t="s">
        <v>47</v>
      </c>
      <c r="D4501" t="s">
        <v>22</v>
      </c>
      <c r="E4501" t="s">
        <v>16</v>
      </c>
      <c r="F4501" t="s">
        <v>20</v>
      </c>
      <c r="G4501">
        <v>0.32083333333333336</v>
      </c>
      <c r="H4501" s="1">
        <v>46105</v>
      </c>
      <c r="I4501">
        <v>3</v>
      </c>
      <c r="J4501">
        <v>1</v>
      </c>
      <c r="K4501">
        <v>2</v>
      </c>
      <c r="L4501">
        <v>2</v>
      </c>
      <c r="M4501" t="s">
        <v>5069</v>
      </c>
      <c r="N4501" t="s">
        <v>5069</v>
      </c>
      <c r="O4501">
        <v>1</v>
      </c>
      <c r="P4501">
        <v>0</v>
      </c>
    </row>
    <row r="4502" spans="1:16" x14ac:dyDescent="0.3">
      <c r="A4502" t="s">
        <v>2082</v>
      </c>
      <c r="B4502" s="1">
        <v>46105.327777777777</v>
      </c>
      <c r="C4502" t="s">
        <v>7</v>
      </c>
      <c r="D4502" t="s">
        <v>18</v>
      </c>
      <c r="E4502" t="s">
        <v>19</v>
      </c>
      <c r="F4502" t="s">
        <v>10</v>
      </c>
      <c r="G4502">
        <v>0.32777777777777778</v>
      </c>
      <c r="H4502" s="1">
        <v>46105</v>
      </c>
      <c r="I4502">
        <v>3</v>
      </c>
      <c r="J4502">
        <v>3</v>
      </c>
      <c r="K4502">
        <v>2</v>
      </c>
      <c r="L4502">
        <v>6</v>
      </c>
      <c r="M4502" t="s">
        <v>5071</v>
      </c>
      <c r="N4502" t="s">
        <v>5071</v>
      </c>
      <c r="O4502">
        <v>1</v>
      </c>
      <c r="P4502">
        <v>0</v>
      </c>
    </row>
    <row r="4503" spans="1:16" x14ac:dyDescent="0.3">
      <c r="A4503" t="s">
        <v>976</v>
      </c>
      <c r="B4503" s="1">
        <v>46105.339583333334</v>
      </c>
      <c r="C4503" t="s">
        <v>7</v>
      </c>
      <c r="D4503" t="s">
        <v>22</v>
      </c>
      <c r="E4503" t="s">
        <v>19</v>
      </c>
      <c r="F4503" t="s">
        <v>10</v>
      </c>
      <c r="G4503">
        <v>0.33958333333333335</v>
      </c>
      <c r="H4503" s="1">
        <v>46105</v>
      </c>
      <c r="I4503">
        <v>3</v>
      </c>
      <c r="J4503">
        <v>3</v>
      </c>
      <c r="K4503">
        <v>2</v>
      </c>
      <c r="L4503">
        <v>6</v>
      </c>
      <c r="M4503" t="s">
        <v>5071</v>
      </c>
      <c r="N4503" t="s">
        <v>5071</v>
      </c>
      <c r="O4503">
        <v>1</v>
      </c>
      <c r="P4503">
        <v>0</v>
      </c>
    </row>
    <row r="4504" spans="1:16" x14ac:dyDescent="0.3">
      <c r="A4504" t="s">
        <v>4096</v>
      </c>
      <c r="B4504" s="1">
        <v>46105.354166666664</v>
      </c>
      <c r="C4504" t="s">
        <v>7</v>
      </c>
      <c r="D4504" t="s">
        <v>18</v>
      </c>
      <c r="E4504" t="s">
        <v>9</v>
      </c>
      <c r="F4504" t="s">
        <v>53</v>
      </c>
      <c r="G4504">
        <v>0.35416666666666669</v>
      </c>
      <c r="H4504" s="1">
        <v>46105</v>
      </c>
      <c r="I4504">
        <v>3</v>
      </c>
      <c r="J4504">
        <v>3</v>
      </c>
      <c r="K4504">
        <v>5</v>
      </c>
      <c r="L4504">
        <v>15</v>
      </c>
      <c r="M4504" t="s">
        <v>5073</v>
      </c>
      <c r="N4504" t="s">
        <v>5073</v>
      </c>
      <c r="O4504">
        <v>1</v>
      </c>
      <c r="P4504">
        <v>1</v>
      </c>
    </row>
    <row r="4505" spans="1:16" x14ac:dyDescent="0.3">
      <c r="A4505" t="s">
        <v>1126</v>
      </c>
      <c r="B4505" s="1">
        <v>46105.361111111109</v>
      </c>
      <c r="C4505" t="s">
        <v>47</v>
      </c>
      <c r="D4505" t="s">
        <v>8</v>
      </c>
      <c r="E4505" t="s">
        <v>16</v>
      </c>
      <c r="F4505" t="s">
        <v>10</v>
      </c>
      <c r="G4505">
        <v>0.3611111111111111</v>
      </c>
      <c r="H4505" s="1">
        <v>46105</v>
      </c>
      <c r="I4505">
        <v>3</v>
      </c>
      <c r="J4505">
        <v>1</v>
      </c>
      <c r="K4505">
        <v>2</v>
      </c>
      <c r="L4505">
        <v>2</v>
      </c>
      <c r="M4505" t="s">
        <v>5069</v>
      </c>
      <c r="N4505" t="s">
        <v>5069</v>
      </c>
      <c r="O4505">
        <v>1</v>
      </c>
      <c r="P4505">
        <v>0</v>
      </c>
    </row>
    <row r="4506" spans="1:16" x14ac:dyDescent="0.3">
      <c r="A4506" t="s">
        <v>684</v>
      </c>
      <c r="B4506" s="1">
        <v>46105.37777777778</v>
      </c>
      <c r="C4506" t="s">
        <v>7</v>
      </c>
      <c r="D4506" t="s">
        <v>15</v>
      </c>
      <c r="E4506" t="s">
        <v>19</v>
      </c>
      <c r="F4506" t="s">
        <v>20</v>
      </c>
      <c r="G4506">
        <v>0.37777777777777777</v>
      </c>
      <c r="H4506" s="1">
        <v>46105</v>
      </c>
      <c r="I4506">
        <v>3</v>
      </c>
      <c r="J4506">
        <v>3</v>
      </c>
      <c r="K4506">
        <v>2</v>
      </c>
      <c r="L4506">
        <v>6</v>
      </c>
      <c r="M4506" t="s">
        <v>5071</v>
      </c>
      <c r="N4506" t="s">
        <v>5071</v>
      </c>
      <c r="O4506">
        <v>1</v>
      </c>
      <c r="P4506">
        <v>0</v>
      </c>
    </row>
    <row r="4507" spans="1:16" x14ac:dyDescent="0.3">
      <c r="A4507" t="s">
        <v>616</v>
      </c>
      <c r="B4507" s="1">
        <v>46105.387499999997</v>
      </c>
      <c r="C4507" t="s">
        <v>7</v>
      </c>
      <c r="D4507" t="s">
        <v>8</v>
      </c>
      <c r="E4507" t="s">
        <v>19</v>
      </c>
      <c r="F4507" t="s">
        <v>10</v>
      </c>
      <c r="G4507">
        <v>0.38750000000000001</v>
      </c>
      <c r="H4507" s="1">
        <v>46105</v>
      </c>
      <c r="I4507">
        <v>3</v>
      </c>
      <c r="J4507">
        <v>3</v>
      </c>
      <c r="K4507">
        <v>2</v>
      </c>
      <c r="L4507">
        <v>6</v>
      </c>
      <c r="M4507" t="s">
        <v>5071</v>
      </c>
      <c r="N4507" t="s">
        <v>5071</v>
      </c>
      <c r="O4507">
        <v>1</v>
      </c>
      <c r="P4507">
        <v>0</v>
      </c>
    </row>
    <row r="4508" spans="1:16" x14ac:dyDescent="0.3">
      <c r="A4508" t="s">
        <v>2141</v>
      </c>
      <c r="B4508" s="1">
        <v>46105.424305555556</v>
      </c>
      <c r="C4508" t="s">
        <v>12</v>
      </c>
      <c r="D4508" t="s">
        <v>8</v>
      </c>
      <c r="E4508" t="s">
        <v>19</v>
      </c>
      <c r="F4508" t="s">
        <v>13</v>
      </c>
      <c r="G4508">
        <v>0.42430555555555555</v>
      </c>
      <c r="H4508" s="1">
        <v>46105</v>
      </c>
      <c r="I4508">
        <v>3</v>
      </c>
      <c r="J4508">
        <v>1</v>
      </c>
      <c r="K4508">
        <v>1</v>
      </c>
      <c r="L4508">
        <v>1</v>
      </c>
      <c r="M4508" t="s">
        <v>5069</v>
      </c>
      <c r="N4508" t="s">
        <v>5069</v>
      </c>
      <c r="O4508">
        <v>1</v>
      </c>
      <c r="P4508">
        <v>0</v>
      </c>
    </row>
    <row r="4509" spans="1:16" x14ac:dyDescent="0.3">
      <c r="A4509" t="s">
        <v>936</v>
      </c>
      <c r="B4509" s="1">
        <v>46105.432638888888</v>
      </c>
      <c r="C4509" t="s">
        <v>7</v>
      </c>
      <c r="D4509" t="s">
        <v>8</v>
      </c>
      <c r="E4509" t="s">
        <v>19</v>
      </c>
      <c r="F4509" t="s">
        <v>10</v>
      </c>
      <c r="G4509">
        <v>0.43263888888888891</v>
      </c>
      <c r="H4509" s="1">
        <v>46105</v>
      </c>
      <c r="I4509">
        <v>3</v>
      </c>
      <c r="J4509">
        <v>3</v>
      </c>
      <c r="K4509">
        <v>2</v>
      </c>
      <c r="L4509">
        <v>6</v>
      </c>
      <c r="M4509" t="s">
        <v>5071</v>
      </c>
      <c r="N4509" t="s">
        <v>5071</v>
      </c>
      <c r="O4509">
        <v>1</v>
      </c>
      <c r="P4509">
        <v>0</v>
      </c>
    </row>
    <row r="4510" spans="1:16" x14ac:dyDescent="0.3">
      <c r="A4510" t="s">
        <v>4255</v>
      </c>
      <c r="B4510" s="1">
        <v>46105.433333333334</v>
      </c>
      <c r="C4510" t="s">
        <v>7</v>
      </c>
      <c r="D4510" t="s">
        <v>8</v>
      </c>
      <c r="E4510" t="s">
        <v>19</v>
      </c>
      <c r="F4510" t="s">
        <v>10</v>
      </c>
      <c r="G4510">
        <v>0.43333333333333335</v>
      </c>
      <c r="H4510" s="1">
        <v>46105</v>
      </c>
      <c r="I4510">
        <v>3</v>
      </c>
      <c r="J4510">
        <v>3</v>
      </c>
      <c r="K4510">
        <v>2</v>
      </c>
      <c r="L4510">
        <v>6</v>
      </c>
      <c r="M4510" t="s">
        <v>5071</v>
      </c>
      <c r="N4510" t="s">
        <v>5071</v>
      </c>
      <c r="O4510">
        <v>1</v>
      </c>
      <c r="P4510">
        <v>0</v>
      </c>
    </row>
    <row r="4511" spans="1:16" x14ac:dyDescent="0.3">
      <c r="A4511" t="s">
        <v>2804</v>
      </c>
      <c r="B4511" s="1">
        <v>46105.504861111112</v>
      </c>
      <c r="C4511" t="s">
        <v>40</v>
      </c>
      <c r="D4511" t="s">
        <v>22</v>
      </c>
      <c r="E4511" t="s">
        <v>16</v>
      </c>
      <c r="F4511" t="s">
        <v>20</v>
      </c>
      <c r="G4511">
        <v>0.50486111111111109</v>
      </c>
      <c r="H4511" s="1">
        <v>46105</v>
      </c>
      <c r="I4511">
        <v>3</v>
      </c>
      <c r="J4511">
        <v>5</v>
      </c>
      <c r="K4511">
        <v>2</v>
      </c>
      <c r="L4511">
        <v>10</v>
      </c>
      <c r="M4511" t="s">
        <v>5071</v>
      </c>
      <c r="N4511" t="s">
        <v>5071</v>
      </c>
      <c r="O4511">
        <v>1</v>
      </c>
      <c r="P4511">
        <v>0</v>
      </c>
    </row>
    <row r="4512" spans="1:16" x14ac:dyDescent="0.3">
      <c r="A4512" t="s">
        <v>3420</v>
      </c>
      <c r="B4512" s="1">
        <v>46105.504861111112</v>
      </c>
      <c r="C4512" t="s">
        <v>26</v>
      </c>
      <c r="D4512" t="s">
        <v>15</v>
      </c>
      <c r="E4512" t="s">
        <v>19</v>
      </c>
      <c r="F4512" t="s">
        <v>13</v>
      </c>
      <c r="G4512">
        <v>0.50486111111111109</v>
      </c>
      <c r="H4512" s="1">
        <v>46105</v>
      </c>
      <c r="I4512">
        <v>3</v>
      </c>
      <c r="J4512">
        <v>3</v>
      </c>
      <c r="K4512">
        <v>1</v>
      </c>
      <c r="L4512">
        <v>3</v>
      </c>
      <c r="M4512" t="s">
        <v>5069</v>
      </c>
      <c r="N4512" t="s">
        <v>5069</v>
      </c>
      <c r="O4512">
        <v>1</v>
      </c>
      <c r="P4512">
        <v>0</v>
      </c>
    </row>
    <row r="4513" spans="1:16" x14ac:dyDescent="0.3">
      <c r="A4513" t="s">
        <v>4057</v>
      </c>
      <c r="B4513" s="1">
        <v>46105.510416666664</v>
      </c>
      <c r="C4513" t="s">
        <v>7</v>
      </c>
      <c r="D4513" t="s">
        <v>22</v>
      </c>
      <c r="E4513" t="s">
        <v>19</v>
      </c>
      <c r="F4513" t="s">
        <v>20</v>
      </c>
      <c r="G4513">
        <v>0.51041666666666663</v>
      </c>
      <c r="H4513" s="1">
        <v>46105</v>
      </c>
      <c r="I4513">
        <v>3</v>
      </c>
      <c r="J4513">
        <v>3</v>
      </c>
      <c r="K4513">
        <v>2</v>
      </c>
      <c r="L4513">
        <v>6</v>
      </c>
      <c r="M4513" t="s">
        <v>5071</v>
      </c>
      <c r="N4513" t="s">
        <v>5071</v>
      </c>
      <c r="O4513">
        <v>1</v>
      </c>
      <c r="P4513">
        <v>0</v>
      </c>
    </row>
    <row r="4514" spans="1:16" x14ac:dyDescent="0.3">
      <c r="A4514" t="s">
        <v>1439</v>
      </c>
      <c r="B4514" s="1">
        <v>46105.550694444442</v>
      </c>
      <c r="C4514" t="s">
        <v>40</v>
      </c>
      <c r="D4514" t="s">
        <v>22</v>
      </c>
      <c r="E4514" t="s">
        <v>16</v>
      </c>
      <c r="F4514" t="s">
        <v>10</v>
      </c>
      <c r="G4514">
        <v>0.55069444444444449</v>
      </c>
      <c r="H4514" s="1">
        <v>46105</v>
      </c>
      <c r="I4514">
        <v>3</v>
      </c>
      <c r="J4514">
        <v>5</v>
      </c>
      <c r="K4514">
        <v>2</v>
      </c>
      <c r="L4514">
        <v>10</v>
      </c>
      <c r="M4514" t="s">
        <v>5071</v>
      </c>
      <c r="N4514" t="s">
        <v>5071</v>
      </c>
      <c r="O4514">
        <v>1</v>
      </c>
      <c r="P4514">
        <v>0</v>
      </c>
    </row>
    <row r="4515" spans="1:16" x14ac:dyDescent="0.3">
      <c r="A4515" t="s">
        <v>1819</v>
      </c>
      <c r="B4515" s="1">
        <v>46105.552083333336</v>
      </c>
      <c r="C4515" t="s">
        <v>7</v>
      </c>
      <c r="D4515" t="s">
        <v>18</v>
      </c>
      <c r="E4515" t="s">
        <v>9</v>
      </c>
      <c r="F4515" t="s">
        <v>10</v>
      </c>
      <c r="G4515">
        <v>0.55208333333333337</v>
      </c>
      <c r="H4515" s="1">
        <v>46105</v>
      </c>
      <c r="I4515">
        <v>3</v>
      </c>
      <c r="J4515">
        <v>3</v>
      </c>
      <c r="K4515">
        <v>2</v>
      </c>
      <c r="L4515">
        <v>6</v>
      </c>
      <c r="M4515" t="s">
        <v>5071</v>
      </c>
      <c r="N4515" t="s">
        <v>5071</v>
      </c>
      <c r="O4515">
        <v>1</v>
      </c>
      <c r="P4515">
        <v>0</v>
      </c>
    </row>
    <row r="4516" spans="1:16" x14ac:dyDescent="0.3">
      <c r="A4516" t="s">
        <v>4118</v>
      </c>
      <c r="B4516" s="1">
        <v>46105.600694444445</v>
      </c>
      <c r="C4516" t="s">
        <v>7</v>
      </c>
      <c r="D4516" t="s">
        <v>22</v>
      </c>
      <c r="E4516" t="s">
        <v>19</v>
      </c>
      <c r="F4516" t="s">
        <v>33</v>
      </c>
      <c r="G4516">
        <v>0.60069444444444442</v>
      </c>
      <c r="H4516" s="1">
        <v>46105</v>
      </c>
      <c r="I4516">
        <v>3</v>
      </c>
      <c r="J4516">
        <v>3</v>
      </c>
      <c r="K4516">
        <v>4</v>
      </c>
      <c r="L4516">
        <v>12</v>
      </c>
      <c r="M4516" t="s">
        <v>5073</v>
      </c>
      <c r="N4516" t="s">
        <v>5073</v>
      </c>
      <c r="O4516">
        <v>1</v>
      </c>
      <c r="P4516">
        <v>1</v>
      </c>
    </row>
    <row r="4517" spans="1:16" x14ac:dyDescent="0.3">
      <c r="A4517" t="s">
        <v>3439</v>
      </c>
      <c r="B4517" s="1">
        <v>46105.623611111114</v>
      </c>
      <c r="C4517" t="s">
        <v>7</v>
      </c>
      <c r="D4517" t="s">
        <v>18</v>
      </c>
      <c r="E4517" t="s">
        <v>19</v>
      </c>
      <c r="F4517" t="s">
        <v>10</v>
      </c>
      <c r="G4517">
        <v>0.62361111111111112</v>
      </c>
      <c r="H4517" s="1">
        <v>46105</v>
      </c>
      <c r="I4517">
        <v>3</v>
      </c>
      <c r="J4517">
        <v>3</v>
      </c>
      <c r="K4517">
        <v>2</v>
      </c>
      <c r="L4517">
        <v>6</v>
      </c>
      <c r="M4517" t="s">
        <v>5071</v>
      </c>
      <c r="N4517" t="s">
        <v>5071</v>
      </c>
      <c r="O4517">
        <v>1</v>
      </c>
      <c r="P4517">
        <v>0</v>
      </c>
    </row>
    <row r="4518" spans="1:16" x14ac:dyDescent="0.3">
      <c r="A4518" t="s">
        <v>1016</v>
      </c>
      <c r="B4518" s="1">
        <v>46105.640972222223</v>
      </c>
      <c r="C4518" t="s">
        <v>7</v>
      </c>
      <c r="D4518" t="s">
        <v>18</v>
      </c>
      <c r="E4518" t="s">
        <v>19</v>
      </c>
      <c r="F4518" t="s">
        <v>13</v>
      </c>
      <c r="G4518">
        <v>0.64097222222222228</v>
      </c>
      <c r="H4518" s="1">
        <v>46105</v>
      </c>
      <c r="I4518">
        <v>3</v>
      </c>
      <c r="J4518">
        <v>3</v>
      </c>
      <c r="K4518">
        <v>1</v>
      </c>
      <c r="L4518">
        <v>3</v>
      </c>
      <c r="M4518" t="s">
        <v>5069</v>
      </c>
      <c r="N4518" t="s">
        <v>5069</v>
      </c>
      <c r="O4518">
        <v>1</v>
      </c>
      <c r="P4518">
        <v>0</v>
      </c>
    </row>
    <row r="4519" spans="1:16" x14ac:dyDescent="0.3">
      <c r="A4519" t="s">
        <v>2885</v>
      </c>
      <c r="B4519" s="1">
        <v>46105.645138888889</v>
      </c>
      <c r="C4519" t="s">
        <v>7</v>
      </c>
      <c r="D4519" t="s">
        <v>18</v>
      </c>
      <c r="E4519" t="s">
        <v>19</v>
      </c>
      <c r="F4519" t="s">
        <v>10</v>
      </c>
      <c r="G4519">
        <v>0.64513888888888893</v>
      </c>
      <c r="H4519" s="1">
        <v>46105</v>
      </c>
      <c r="I4519">
        <v>3</v>
      </c>
      <c r="J4519">
        <v>3</v>
      </c>
      <c r="K4519">
        <v>2</v>
      </c>
      <c r="L4519">
        <v>6</v>
      </c>
      <c r="M4519" t="s">
        <v>5071</v>
      </c>
      <c r="N4519" t="s">
        <v>5071</v>
      </c>
      <c r="O4519">
        <v>1</v>
      </c>
      <c r="P4519">
        <v>0</v>
      </c>
    </row>
    <row r="4520" spans="1:16" x14ac:dyDescent="0.3">
      <c r="A4520" t="s">
        <v>2752</v>
      </c>
      <c r="B4520" s="1">
        <v>46105.646527777775</v>
      </c>
      <c r="C4520" t="s">
        <v>7</v>
      </c>
      <c r="D4520" t="s">
        <v>15</v>
      </c>
      <c r="E4520" t="s">
        <v>19</v>
      </c>
      <c r="F4520" t="s">
        <v>20</v>
      </c>
      <c r="G4520">
        <v>0.64652777777777781</v>
      </c>
      <c r="H4520" s="1">
        <v>46105</v>
      </c>
      <c r="I4520">
        <v>3</v>
      </c>
      <c r="J4520">
        <v>3</v>
      </c>
      <c r="K4520">
        <v>2</v>
      </c>
      <c r="L4520">
        <v>6</v>
      </c>
      <c r="M4520" t="s">
        <v>5071</v>
      </c>
      <c r="N4520" t="s">
        <v>5071</v>
      </c>
      <c r="O4520">
        <v>1</v>
      </c>
      <c r="P4520">
        <v>0</v>
      </c>
    </row>
    <row r="4521" spans="1:16" x14ac:dyDescent="0.3">
      <c r="A4521" t="s">
        <v>1227</v>
      </c>
      <c r="B4521" s="1">
        <v>46105.659722222219</v>
      </c>
      <c r="C4521" t="s">
        <v>12</v>
      </c>
      <c r="D4521" t="s">
        <v>22</v>
      </c>
      <c r="E4521" t="s">
        <v>9</v>
      </c>
      <c r="F4521" t="s">
        <v>13</v>
      </c>
      <c r="G4521">
        <v>0.65972222222222221</v>
      </c>
      <c r="H4521" s="1">
        <v>46105</v>
      </c>
      <c r="I4521">
        <v>3</v>
      </c>
      <c r="J4521">
        <v>1</v>
      </c>
      <c r="K4521">
        <v>1</v>
      </c>
      <c r="L4521">
        <v>1</v>
      </c>
      <c r="M4521" t="s">
        <v>5069</v>
      </c>
      <c r="N4521" t="s">
        <v>5069</v>
      </c>
      <c r="O4521">
        <v>1</v>
      </c>
      <c r="P4521">
        <v>0</v>
      </c>
    </row>
    <row r="4522" spans="1:16" x14ac:dyDescent="0.3">
      <c r="A4522" t="s">
        <v>4456</v>
      </c>
      <c r="B4522" s="1">
        <v>46105.665972222225</v>
      </c>
      <c r="C4522" t="s">
        <v>7</v>
      </c>
      <c r="D4522" t="s">
        <v>18</v>
      </c>
      <c r="E4522" t="s">
        <v>19</v>
      </c>
      <c r="F4522" t="s">
        <v>20</v>
      </c>
      <c r="G4522">
        <v>0.66597222222222219</v>
      </c>
      <c r="H4522" s="1">
        <v>46105</v>
      </c>
      <c r="I4522">
        <v>3</v>
      </c>
      <c r="J4522">
        <v>3</v>
      </c>
      <c r="K4522">
        <v>2</v>
      </c>
      <c r="L4522">
        <v>6</v>
      </c>
      <c r="M4522" t="s">
        <v>5071</v>
      </c>
      <c r="N4522" t="s">
        <v>5071</v>
      </c>
      <c r="O4522">
        <v>1</v>
      </c>
      <c r="P4522">
        <v>0</v>
      </c>
    </row>
    <row r="4523" spans="1:16" x14ac:dyDescent="0.3">
      <c r="A4523" t="s">
        <v>3028</v>
      </c>
      <c r="B4523" s="1">
        <v>46105.681944444441</v>
      </c>
      <c r="C4523" t="s">
        <v>35</v>
      </c>
      <c r="D4523" t="s">
        <v>8</v>
      </c>
      <c r="E4523" t="s">
        <v>19</v>
      </c>
      <c r="F4523" t="s">
        <v>20</v>
      </c>
      <c r="G4523">
        <v>0.68194444444444446</v>
      </c>
      <c r="H4523" s="1">
        <v>46105</v>
      </c>
      <c r="I4523">
        <v>3</v>
      </c>
      <c r="J4523">
        <v>1</v>
      </c>
      <c r="K4523">
        <v>2</v>
      </c>
      <c r="L4523">
        <v>2</v>
      </c>
      <c r="M4523" t="s">
        <v>5069</v>
      </c>
      <c r="N4523" t="s">
        <v>5069</v>
      </c>
      <c r="O4523">
        <v>1</v>
      </c>
      <c r="P4523">
        <v>0</v>
      </c>
    </row>
    <row r="4524" spans="1:16" x14ac:dyDescent="0.3">
      <c r="A4524" t="s">
        <v>1585</v>
      </c>
      <c r="B4524" s="1">
        <v>46105.690972222219</v>
      </c>
      <c r="C4524" t="s">
        <v>7</v>
      </c>
      <c r="D4524" t="s">
        <v>8</v>
      </c>
      <c r="E4524" t="s">
        <v>19</v>
      </c>
      <c r="F4524" t="s">
        <v>10</v>
      </c>
      <c r="G4524">
        <v>0.69097222222222221</v>
      </c>
      <c r="H4524" s="1">
        <v>46105</v>
      </c>
      <c r="I4524">
        <v>3</v>
      </c>
      <c r="J4524">
        <v>3</v>
      </c>
      <c r="K4524">
        <v>2</v>
      </c>
      <c r="L4524">
        <v>6</v>
      </c>
      <c r="M4524" t="s">
        <v>5071</v>
      </c>
      <c r="N4524" t="s">
        <v>5071</v>
      </c>
      <c r="O4524">
        <v>1</v>
      </c>
      <c r="P4524">
        <v>0</v>
      </c>
    </row>
    <row r="4525" spans="1:16" x14ac:dyDescent="0.3">
      <c r="A4525" t="s">
        <v>199</v>
      </c>
      <c r="B4525" s="1">
        <v>46105.693055555559</v>
      </c>
      <c r="C4525" t="s">
        <v>7</v>
      </c>
      <c r="D4525" t="s">
        <v>15</v>
      </c>
      <c r="E4525" t="s">
        <v>19</v>
      </c>
      <c r="F4525" t="s">
        <v>33</v>
      </c>
      <c r="G4525">
        <v>0.69305555555555554</v>
      </c>
      <c r="H4525" s="1">
        <v>46105</v>
      </c>
      <c r="I4525">
        <v>3</v>
      </c>
      <c r="J4525">
        <v>3</v>
      </c>
      <c r="K4525">
        <v>4</v>
      </c>
      <c r="L4525">
        <v>12</v>
      </c>
      <c r="M4525" t="s">
        <v>5073</v>
      </c>
      <c r="N4525" t="s">
        <v>5073</v>
      </c>
      <c r="O4525">
        <v>1</v>
      </c>
      <c r="P4525">
        <v>1</v>
      </c>
    </row>
    <row r="4526" spans="1:16" x14ac:dyDescent="0.3">
      <c r="A4526" t="s">
        <v>3649</v>
      </c>
      <c r="B4526" s="1">
        <v>46105.696527777778</v>
      </c>
      <c r="C4526" t="s">
        <v>7</v>
      </c>
      <c r="D4526" t="s">
        <v>18</v>
      </c>
      <c r="E4526" t="s">
        <v>19</v>
      </c>
      <c r="F4526" t="s">
        <v>20</v>
      </c>
      <c r="G4526">
        <v>0.69652777777777775</v>
      </c>
      <c r="H4526" s="1">
        <v>46105</v>
      </c>
      <c r="I4526">
        <v>3</v>
      </c>
      <c r="J4526">
        <v>3</v>
      </c>
      <c r="K4526">
        <v>2</v>
      </c>
      <c r="L4526">
        <v>6</v>
      </c>
      <c r="M4526" t="s">
        <v>5071</v>
      </c>
      <c r="N4526" t="s">
        <v>5071</v>
      </c>
      <c r="O4526">
        <v>1</v>
      </c>
      <c r="P4526">
        <v>0</v>
      </c>
    </row>
    <row r="4527" spans="1:16" x14ac:dyDescent="0.3">
      <c r="A4527" t="s">
        <v>3217</v>
      </c>
      <c r="B4527" s="1">
        <v>46105.702777777777</v>
      </c>
      <c r="C4527" t="s">
        <v>35</v>
      </c>
      <c r="D4527" t="s">
        <v>15</v>
      </c>
      <c r="E4527" t="s">
        <v>19</v>
      </c>
      <c r="F4527" t="s">
        <v>13</v>
      </c>
      <c r="G4527">
        <v>0.70277777777777772</v>
      </c>
      <c r="H4527" s="1">
        <v>46105</v>
      </c>
      <c r="I4527">
        <v>3</v>
      </c>
      <c r="J4527">
        <v>1</v>
      </c>
      <c r="K4527">
        <v>1</v>
      </c>
      <c r="L4527">
        <v>1</v>
      </c>
      <c r="M4527" t="s">
        <v>5069</v>
      </c>
      <c r="N4527" t="s">
        <v>5069</v>
      </c>
      <c r="O4527">
        <v>1</v>
      </c>
      <c r="P4527">
        <v>0</v>
      </c>
    </row>
    <row r="4528" spans="1:16" x14ac:dyDescent="0.3">
      <c r="A4528" t="s">
        <v>4760</v>
      </c>
      <c r="B4528" s="1">
        <v>46105.759027777778</v>
      </c>
      <c r="C4528" t="s">
        <v>26</v>
      </c>
      <c r="D4528" t="s">
        <v>22</v>
      </c>
      <c r="E4528" t="s">
        <v>9</v>
      </c>
      <c r="F4528" t="s">
        <v>13</v>
      </c>
      <c r="G4528">
        <v>0.75902777777777775</v>
      </c>
      <c r="H4528" s="1">
        <v>46105</v>
      </c>
      <c r="I4528">
        <v>3</v>
      </c>
      <c r="J4528">
        <v>3</v>
      </c>
      <c r="K4528">
        <v>1</v>
      </c>
      <c r="L4528">
        <v>3</v>
      </c>
      <c r="M4528" t="s">
        <v>5069</v>
      </c>
      <c r="N4528" t="s">
        <v>5069</v>
      </c>
      <c r="O4528">
        <v>1</v>
      </c>
      <c r="P4528">
        <v>0</v>
      </c>
    </row>
    <row r="4529" spans="1:16" x14ac:dyDescent="0.3">
      <c r="A4529" t="s">
        <v>4167</v>
      </c>
      <c r="B4529" s="1">
        <v>46105.770833333336</v>
      </c>
      <c r="C4529" t="s">
        <v>7</v>
      </c>
      <c r="D4529" t="s">
        <v>8</v>
      </c>
      <c r="E4529" t="s">
        <v>19</v>
      </c>
      <c r="F4529" t="s">
        <v>33</v>
      </c>
      <c r="G4529">
        <v>0.77083333333333337</v>
      </c>
      <c r="H4529" s="1">
        <v>46105</v>
      </c>
      <c r="I4529">
        <v>3</v>
      </c>
      <c r="J4529">
        <v>3</v>
      </c>
      <c r="K4529">
        <v>4</v>
      </c>
      <c r="L4529">
        <v>12</v>
      </c>
      <c r="M4529" t="s">
        <v>5073</v>
      </c>
      <c r="N4529" t="s">
        <v>5073</v>
      </c>
      <c r="O4529">
        <v>1</v>
      </c>
      <c r="P4529">
        <v>1</v>
      </c>
    </row>
    <row r="4530" spans="1:16" x14ac:dyDescent="0.3">
      <c r="A4530" t="s">
        <v>2124</v>
      </c>
      <c r="B4530" s="1">
        <v>46105.774305555555</v>
      </c>
      <c r="C4530" t="s">
        <v>7</v>
      </c>
      <c r="D4530" t="s">
        <v>18</v>
      </c>
      <c r="E4530" t="s">
        <v>19</v>
      </c>
      <c r="F4530" t="s">
        <v>10</v>
      </c>
      <c r="G4530">
        <v>0.77430555555555558</v>
      </c>
      <c r="H4530" s="1">
        <v>46105</v>
      </c>
      <c r="I4530">
        <v>3</v>
      </c>
      <c r="J4530">
        <v>3</v>
      </c>
      <c r="K4530">
        <v>2</v>
      </c>
      <c r="L4530">
        <v>6</v>
      </c>
      <c r="M4530" t="s">
        <v>5071</v>
      </c>
      <c r="N4530" t="s">
        <v>5071</v>
      </c>
      <c r="O4530">
        <v>1</v>
      </c>
      <c r="P4530">
        <v>0</v>
      </c>
    </row>
    <row r="4531" spans="1:16" x14ac:dyDescent="0.3">
      <c r="A4531" t="s">
        <v>1975</v>
      </c>
      <c r="B4531" s="1">
        <v>46105.786111111112</v>
      </c>
      <c r="C4531" t="s">
        <v>7</v>
      </c>
      <c r="D4531" t="s">
        <v>8</v>
      </c>
      <c r="E4531" t="s">
        <v>19</v>
      </c>
      <c r="F4531" t="s">
        <v>10</v>
      </c>
      <c r="G4531">
        <v>0.78611111111111109</v>
      </c>
      <c r="H4531" s="1">
        <v>46105</v>
      </c>
      <c r="I4531">
        <v>3</v>
      </c>
      <c r="J4531">
        <v>3</v>
      </c>
      <c r="K4531">
        <v>2</v>
      </c>
      <c r="L4531">
        <v>6</v>
      </c>
      <c r="M4531" t="s">
        <v>5071</v>
      </c>
      <c r="N4531" t="s">
        <v>5071</v>
      </c>
      <c r="O4531">
        <v>1</v>
      </c>
      <c r="P4531">
        <v>0</v>
      </c>
    </row>
    <row r="4532" spans="1:16" x14ac:dyDescent="0.3">
      <c r="A4532" t="s">
        <v>3167</v>
      </c>
      <c r="B4532" s="1">
        <v>46105.790972222225</v>
      </c>
      <c r="C4532" t="s">
        <v>40</v>
      </c>
      <c r="D4532" t="s">
        <v>18</v>
      </c>
      <c r="E4532" t="s">
        <v>16</v>
      </c>
      <c r="F4532" t="s">
        <v>10</v>
      </c>
      <c r="G4532">
        <v>0.79097222222222219</v>
      </c>
      <c r="H4532" s="1">
        <v>46105</v>
      </c>
      <c r="I4532">
        <v>3</v>
      </c>
      <c r="J4532">
        <v>5</v>
      </c>
      <c r="K4532">
        <v>2</v>
      </c>
      <c r="L4532">
        <v>10</v>
      </c>
      <c r="M4532" t="s">
        <v>5071</v>
      </c>
      <c r="N4532" t="s">
        <v>5071</v>
      </c>
      <c r="O4532">
        <v>1</v>
      </c>
      <c r="P4532">
        <v>0</v>
      </c>
    </row>
    <row r="4533" spans="1:16" x14ac:dyDescent="0.3">
      <c r="A4533" t="s">
        <v>2748</v>
      </c>
      <c r="B4533" s="1">
        <v>46105.835416666669</v>
      </c>
      <c r="C4533" t="s">
        <v>40</v>
      </c>
      <c r="D4533" t="s">
        <v>22</v>
      </c>
      <c r="E4533" t="s">
        <v>16</v>
      </c>
      <c r="F4533" t="s">
        <v>10</v>
      </c>
      <c r="G4533">
        <v>0.8354166666666667</v>
      </c>
      <c r="H4533" s="1">
        <v>46105</v>
      </c>
      <c r="I4533">
        <v>3</v>
      </c>
      <c r="J4533">
        <v>5</v>
      </c>
      <c r="K4533">
        <v>2</v>
      </c>
      <c r="L4533">
        <v>10</v>
      </c>
      <c r="M4533" t="s">
        <v>5071</v>
      </c>
      <c r="N4533" t="s">
        <v>5071</v>
      </c>
      <c r="O4533">
        <v>1</v>
      </c>
      <c r="P4533">
        <v>0</v>
      </c>
    </row>
    <row r="4534" spans="1:16" x14ac:dyDescent="0.3">
      <c r="A4534" t="s">
        <v>3742</v>
      </c>
      <c r="B4534" s="1">
        <v>46105.850694444445</v>
      </c>
      <c r="C4534" t="s">
        <v>26</v>
      </c>
      <c r="D4534" t="s">
        <v>15</v>
      </c>
      <c r="E4534" t="s">
        <v>9</v>
      </c>
      <c r="F4534" t="s">
        <v>13</v>
      </c>
      <c r="G4534">
        <v>0.85069444444444442</v>
      </c>
      <c r="H4534" s="1">
        <v>46105</v>
      </c>
      <c r="I4534">
        <v>3</v>
      </c>
      <c r="J4534">
        <v>3</v>
      </c>
      <c r="K4534">
        <v>1</v>
      </c>
      <c r="L4534">
        <v>3</v>
      </c>
      <c r="M4534" t="s">
        <v>5069</v>
      </c>
      <c r="N4534" t="s">
        <v>5069</v>
      </c>
      <c r="O4534">
        <v>1</v>
      </c>
      <c r="P4534">
        <v>0</v>
      </c>
    </row>
    <row r="4535" spans="1:16" x14ac:dyDescent="0.3">
      <c r="A4535" t="s">
        <v>3120</v>
      </c>
      <c r="B4535" s="1">
        <v>46105.852083333331</v>
      </c>
      <c r="C4535" t="s">
        <v>7</v>
      </c>
      <c r="D4535" t="s">
        <v>8</v>
      </c>
      <c r="E4535" t="s">
        <v>19</v>
      </c>
      <c r="F4535" t="s">
        <v>33</v>
      </c>
      <c r="G4535">
        <v>0.8520833333333333</v>
      </c>
      <c r="H4535" s="1">
        <v>46105</v>
      </c>
      <c r="I4535">
        <v>3</v>
      </c>
      <c r="J4535">
        <v>3</v>
      </c>
      <c r="K4535">
        <v>4</v>
      </c>
      <c r="L4535">
        <v>12</v>
      </c>
      <c r="M4535" t="s">
        <v>5073</v>
      </c>
      <c r="N4535" t="s">
        <v>5073</v>
      </c>
      <c r="O4535">
        <v>1</v>
      </c>
      <c r="P4535">
        <v>1</v>
      </c>
    </row>
    <row r="4536" spans="1:16" x14ac:dyDescent="0.3">
      <c r="A4536" t="s">
        <v>3644</v>
      </c>
      <c r="B4536" s="1">
        <v>46105.877083333333</v>
      </c>
      <c r="C4536" t="s">
        <v>7</v>
      </c>
      <c r="D4536" t="s">
        <v>8</v>
      </c>
      <c r="E4536" t="s">
        <v>19</v>
      </c>
      <c r="F4536" t="s">
        <v>33</v>
      </c>
      <c r="G4536">
        <v>0.87708333333333333</v>
      </c>
      <c r="H4536" s="1">
        <v>46105</v>
      </c>
      <c r="I4536">
        <v>3</v>
      </c>
      <c r="J4536">
        <v>3</v>
      </c>
      <c r="K4536">
        <v>4</v>
      </c>
      <c r="L4536">
        <v>12</v>
      </c>
      <c r="M4536" t="s">
        <v>5073</v>
      </c>
      <c r="N4536" t="s">
        <v>5073</v>
      </c>
      <c r="O4536">
        <v>1</v>
      </c>
      <c r="P4536">
        <v>1</v>
      </c>
    </row>
    <row r="4537" spans="1:16" x14ac:dyDescent="0.3">
      <c r="A4537" t="s">
        <v>3143</v>
      </c>
      <c r="B4537" s="1">
        <v>46105.879166666666</v>
      </c>
      <c r="C4537" t="s">
        <v>7</v>
      </c>
      <c r="D4537" t="s">
        <v>22</v>
      </c>
      <c r="E4537" t="s">
        <v>19</v>
      </c>
      <c r="F4537" t="s">
        <v>13</v>
      </c>
      <c r="G4537">
        <v>0.87916666666666665</v>
      </c>
      <c r="H4537" s="1">
        <v>46105</v>
      </c>
      <c r="I4537">
        <v>3</v>
      </c>
      <c r="J4537">
        <v>3</v>
      </c>
      <c r="K4537">
        <v>1</v>
      </c>
      <c r="L4537">
        <v>3</v>
      </c>
      <c r="M4537" t="s">
        <v>5069</v>
      </c>
      <c r="N4537" t="s">
        <v>5069</v>
      </c>
      <c r="O4537">
        <v>1</v>
      </c>
      <c r="P4537">
        <v>0</v>
      </c>
    </row>
    <row r="4538" spans="1:16" x14ac:dyDescent="0.3">
      <c r="A4538" t="s">
        <v>3636</v>
      </c>
      <c r="B4538" s="1">
        <v>46105.894444444442</v>
      </c>
      <c r="C4538" t="s">
        <v>7</v>
      </c>
      <c r="D4538" t="s">
        <v>18</v>
      </c>
      <c r="E4538" t="s">
        <v>19</v>
      </c>
      <c r="F4538" t="s">
        <v>33</v>
      </c>
      <c r="G4538">
        <v>0.89444444444444449</v>
      </c>
      <c r="H4538" s="1">
        <v>46105</v>
      </c>
      <c r="I4538">
        <v>3</v>
      </c>
      <c r="J4538">
        <v>3</v>
      </c>
      <c r="K4538">
        <v>4</v>
      </c>
      <c r="L4538">
        <v>12</v>
      </c>
      <c r="M4538" t="s">
        <v>5073</v>
      </c>
      <c r="N4538" t="s">
        <v>5073</v>
      </c>
      <c r="O4538">
        <v>1</v>
      </c>
      <c r="P4538">
        <v>1</v>
      </c>
    </row>
    <row r="4539" spans="1:16" x14ac:dyDescent="0.3">
      <c r="A4539" t="s">
        <v>3492</v>
      </c>
      <c r="B4539" s="1">
        <v>46105.935416666667</v>
      </c>
      <c r="C4539" t="s">
        <v>7</v>
      </c>
      <c r="D4539" t="s">
        <v>22</v>
      </c>
      <c r="E4539" t="s">
        <v>19</v>
      </c>
      <c r="F4539" t="s">
        <v>20</v>
      </c>
      <c r="G4539">
        <v>0.93541666666666667</v>
      </c>
      <c r="H4539" s="1">
        <v>46105</v>
      </c>
      <c r="I4539">
        <v>3</v>
      </c>
      <c r="J4539">
        <v>3</v>
      </c>
      <c r="K4539">
        <v>2</v>
      </c>
      <c r="L4539">
        <v>6</v>
      </c>
      <c r="M4539" t="s">
        <v>5071</v>
      </c>
      <c r="N4539" t="s">
        <v>5071</v>
      </c>
      <c r="O4539">
        <v>1</v>
      </c>
      <c r="P4539">
        <v>0</v>
      </c>
    </row>
    <row r="4540" spans="1:16" x14ac:dyDescent="0.3">
      <c r="A4540" t="s">
        <v>332</v>
      </c>
      <c r="B4540" s="1">
        <v>46105.964583333334</v>
      </c>
      <c r="C4540" t="s">
        <v>35</v>
      </c>
      <c r="D4540" t="s">
        <v>15</v>
      </c>
      <c r="E4540" t="s">
        <v>9</v>
      </c>
      <c r="F4540" t="s">
        <v>10</v>
      </c>
      <c r="G4540">
        <v>0.96458333333333335</v>
      </c>
      <c r="H4540" s="1">
        <v>46105</v>
      </c>
      <c r="I4540">
        <v>3</v>
      </c>
      <c r="J4540">
        <v>1</v>
      </c>
      <c r="K4540">
        <v>2</v>
      </c>
      <c r="L4540">
        <v>2</v>
      </c>
      <c r="M4540" t="s">
        <v>5069</v>
      </c>
      <c r="N4540" t="s">
        <v>5069</v>
      </c>
      <c r="O4540">
        <v>1</v>
      </c>
      <c r="P4540">
        <v>0</v>
      </c>
    </row>
    <row r="4541" spans="1:16" x14ac:dyDescent="0.3">
      <c r="A4541" t="s">
        <v>4408</v>
      </c>
      <c r="B4541" s="1">
        <v>46105.988888888889</v>
      </c>
      <c r="C4541" t="s">
        <v>12</v>
      </c>
      <c r="D4541" t="s">
        <v>15</v>
      </c>
      <c r="E4541" t="s">
        <v>19</v>
      </c>
      <c r="F4541" t="s">
        <v>13</v>
      </c>
      <c r="G4541">
        <v>0.98888888888888893</v>
      </c>
      <c r="H4541" s="1">
        <v>46105</v>
      </c>
      <c r="I4541">
        <v>3</v>
      </c>
      <c r="J4541">
        <v>1</v>
      </c>
      <c r="K4541">
        <v>1</v>
      </c>
      <c r="L4541">
        <v>1</v>
      </c>
      <c r="M4541" t="s">
        <v>5069</v>
      </c>
      <c r="N4541" t="s">
        <v>5069</v>
      </c>
      <c r="O4541">
        <v>1</v>
      </c>
      <c r="P4541">
        <v>0</v>
      </c>
    </row>
    <row r="4542" spans="1:16" x14ac:dyDescent="0.3">
      <c r="A4542" t="s">
        <v>4361</v>
      </c>
      <c r="B4542" s="1">
        <v>46106.003472222219</v>
      </c>
      <c r="C4542" t="s">
        <v>12</v>
      </c>
      <c r="D4542" t="s">
        <v>18</v>
      </c>
      <c r="E4542" t="s">
        <v>16</v>
      </c>
      <c r="F4542" t="s">
        <v>33</v>
      </c>
      <c r="G4542">
        <v>3.472222222222222E-3</v>
      </c>
      <c r="H4542" s="1">
        <v>46106</v>
      </c>
      <c r="I4542">
        <v>3</v>
      </c>
      <c r="J4542">
        <v>1</v>
      </c>
      <c r="K4542">
        <v>4</v>
      </c>
      <c r="L4542">
        <v>4</v>
      </c>
      <c r="M4542" t="s">
        <v>5069</v>
      </c>
      <c r="N4542" t="s">
        <v>5069</v>
      </c>
      <c r="O4542">
        <v>1</v>
      </c>
      <c r="P4542">
        <v>1</v>
      </c>
    </row>
    <row r="4543" spans="1:16" x14ac:dyDescent="0.3">
      <c r="A4543" t="s">
        <v>3406</v>
      </c>
      <c r="B4543" s="1">
        <v>46106.006249999999</v>
      </c>
      <c r="C4543" t="s">
        <v>35</v>
      </c>
      <c r="D4543" t="s">
        <v>8</v>
      </c>
      <c r="E4543" t="s">
        <v>31</v>
      </c>
      <c r="F4543" t="s">
        <v>53</v>
      </c>
      <c r="G4543">
        <v>6.2500000000000003E-3</v>
      </c>
      <c r="H4543" s="1">
        <v>46106</v>
      </c>
      <c r="I4543">
        <v>3</v>
      </c>
      <c r="J4543">
        <v>1</v>
      </c>
      <c r="K4543">
        <v>5</v>
      </c>
      <c r="L4543">
        <v>5</v>
      </c>
      <c r="M4543" t="s">
        <v>5071</v>
      </c>
      <c r="N4543" t="s">
        <v>5071</v>
      </c>
      <c r="O4543">
        <v>1</v>
      </c>
      <c r="P4543">
        <v>1</v>
      </c>
    </row>
    <row r="4544" spans="1:16" x14ac:dyDescent="0.3">
      <c r="A4544" t="s">
        <v>375</v>
      </c>
      <c r="B4544" s="1">
        <v>46106.01458333333</v>
      </c>
      <c r="C4544" t="s">
        <v>7</v>
      </c>
      <c r="D4544" t="s">
        <v>8</v>
      </c>
      <c r="E4544" t="s">
        <v>19</v>
      </c>
      <c r="F4544" t="s">
        <v>10</v>
      </c>
      <c r="G4544">
        <v>1.4583333333333334E-2</v>
      </c>
      <c r="H4544" s="1">
        <v>46106</v>
      </c>
      <c r="I4544">
        <v>3</v>
      </c>
      <c r="J4544">
        <v>3</v>
      </c>
      <c r="K4544">
        <v>2</v>
      </c>
      <c r="L4544">
        <v>6</v>
      </c>
      <c r="M4544" t="s">
        <v>5071</v>
      </c>
      <c r="N4544" t="s">
        <v>5071</v>
      </c>
      <c r="O4544">
        <v>1</v>
      </c>
      <c r="P4544">
        <v>0</v>
      </c>
    </row>
    <row r="4545" spans="1:16" x14ac:dyDescent="0.3">
      <c r="A4545" t="s">
        <v>601</v>
      </c>
      <c r="B4545" s="1">
        <v>46106.074999999997</v>
      </c>
      <c r="C4545" t="s">
        <v>7</v>
      </c>
      <c r="D4545" t="s">
        <v>18</v>
      </c>
      <c r="E4545" t="s">
        <v>19</v>
      </c>
      <c r="F4545" t="s">
        <v>33</v>
      </c>
      <c r="G4545">
        <v>7.4999999999999997E-2</v>
      </c>
      <c r="H4545" s="1">
        <v>46106</v>
      </c>
      <c r="I4545">
        <v>3</v>
      </c>
      <c r="J4545">
        <v>3</v>
      </c>
      <c r="K4545">
        <v>4</v>
      </c>
      <c r="L4545">
        <v>12</v>
      </c>
      <c r="M4545" t="s">
        <v>5073</v>
      </c>
      <c r="N4545" t="s">
        <v>5073</v>
      </c>
      <c r="O4545">
        <v>1</v>
      </c>
      <c r="P4545">
        <v>1</v>
      </c>
    </row>
    <row r="4546" spans="1:16" x14ac:dyDescent="0.3">
      <c r="A4546" t="s">
        <v>3628</v>
      </c>
      <c r="B4546" s="1">
        <v>46106.075694444444</v>
      </c>
      <c r="C4546" t="s">
        <v>26</v>
      </c>
      <c r="D4546" t="s">
        <v>8</v>
      </c>
      <c r="E4546" t="s">
        <v>16</v>
      </c>
      <c r="F4546" t="s">
        <v>20</v>
      </c>
      <c r="G4546">
        <v>7.5694444444444439E-2</v>
      </c>
      <c r="H4546" s="1">
        <v>46106</v>
      </c>
      <c r="I4546">
        <v>3</v>
      </c>
      <c r="J4546">
        <v>3</v>
      </c>
      <c r="K4546">
        <v>2</v>
      </c>
      <c r="L4546">
        <v>6</v>
      </c>
      <c r="M4546" t="s">
        <v>5071</v>
      </c>
      <c r="N4546" t="s">
        <v>5071</v>
      </c>
      <c r="O4546">
        <v>1</v>
      </c>
      <c r="P4546">
        <v>0</v>
      </c>
    </row>
    <row r="4547" spans="1:16" x14ac:dyDescent="0.3">
      <c r="A4547" t="s">
        <v>996</v>
      </c>
      <c r="B4547" s="1">
        <v>46106.081944444442</v>
      </c>
      <c r="C4547" t="s">
        <v>35</v>
      </c>
      <c r="D4547" t="s">
        <v>15</v>
      </c>
      <c r="E4547" t="s">
        <v>19</v>
      </c>
      <c r="F4547" t="s">
        <v>20</v>
      </c>
      <c r="G4547">
        <v>8.1944444444444445E-2</v>
      </c>
      <c r="H4547" s="1">
        <v>46106</v>
      </c>
      <c r="I4547">
        <v>3</v>
      </c>
      <c r="J4547">
        <v>1</v>
      </c>
      <c r="K4547">
        <v>2</v>
      </c>
      <c r="L4547">
        <v>2</v>
      </c>
      <c r="M4547" t="s">
        <v>5069</v>
      </c>
      <c r="N4547" t="s">
        <v>5069</v>
      </c>
      <c r="O4547">
        <v>1</v>
      </c>
      <c r="P4547">
        <v>0</v>
      </c>
    </row>
    <row r="4548" spans="1:16" x14ac:dyDescent="0.3">
      <c r="A4548" t="s">
        <v>2059</v>
      </c>
      <c r="B4548" s="1">
        <v>46106.101388888892</v>
      </c>
      <c r="C4548" t="s">
        <v>7</v>
      </c>
      <c r="D4548" t="s">
        <v>18</v>
      </c>
      <c r="E4548" t="s">
        <v>19</v>
      </c>
      <c r="F4548" t="s">
        <v>10</v>
      </c>
      <c r="G4548">
        <v>0.10138888888888889</v>
      </c>
      <c r="H4548" s="1">
        <v>46106</v>
      </c>
      <c r="I4548">
        <v>3</v>
      </c>
      <c r="J4548">
        <v>3</v>
      </c>
      <c r="K4548">
        <v>2</v>
      </c>
      <c r="L4548">
        <v>6</v>
      </c>
      <c r="M4548" t="s">
        <v>5071</v>
      </c>
      <c r="N4548" t="s">
        <v>5071</v>
      </c>
      <c r="O4548">
        <v>1</v>
      </c>
      <c r="P4548">
        <v>0</v>
      </c>
    </row>
    <row r="4549" spans="1:16" x14ac:dyDescent="0.3">
      <c r="A4549" t="s">
        <v>676</v>
      </c>
      <c r="B4549" s="1">
        <v>46106.154166666667</v>
      </c>
      <c r="C4549" t="s">
        <v>7</v>
      </c>
      <c r="D4549" t="s">
        <v>8</v>
      </c>
      <c r="E4549" t="s">
        <v>19</v>
      </c>
      <c r="F4549" t="s">
        <v>10</v>
      </c>
      <c r="G4549">
        <v>0.15416666666666667</v>
      </c>
      <c r="H4549" s="1">
        <v>46106</v>
      </c>
      <c r="I4549">
        <v>3</v>
      </c>
      <c r="J4549">
        <v>3</v>
      </c>
      <c r="K4549">
        <v>2</v>
      </c>
      <c r="L4549">
        <v>6</v>
      </c>
      <c r="M4549" t="s">
        <v>5071</v>
      </c>
      <c r="N4549" t="s">
        <v>5071</v>
      </c>
      <c r="O4549">
        <v>1</v>
      </c>
      <c r="P4549">
        <v>0</v>
      </c>
    </row>
    <row r="4550" spans="1:16" x14ac:dyDescent="0.3">
      <c r="A4550" t="s">
        <v>1615</v>
      </c>
      <c r="B4550" s="1">
        <v>46106.160416666666</v>
      </c>
      <c r="C4550" t="s">
        <v>7</v>
      </c>
      <c r="D4550" t="s">
        <v>22</v>
      </c>
      <c r="E4550" t="s">
        <v>19</v>
      </c>
      <c r="F4550" t="s">
        <v>53</v>
      </c>
      <c r="G4550">
        <v>0.16041666666666668</v>
      </c>
      <c r="H4550" s="1">
        <v>46106</v>
      </c>
      <c r="I4550">
        <v>3</v>
      </c>
      <c r="J4550">
        <v>3</v>
      </c>
      <c r="K4550">
        <v>5</v>
      </c>
      <c r="L4550">
        <v>15</v>
      </c>
      <c r="M4550" t="s">
        <v>5073</v>
      </c>
      <c r="N4550" t="s">
        <v>5073</v>
      </c>
      <c r="O4550">
        <v>1</v>
      </c>
      <c r="P4550">
        <v>1</v>
      </c>
    </row>
    <row r="4551" spans="1:16" x14ac:dyDescent="0.3">
      <c r="A4551" t="s">
        <v>1842</v>
      </c>
      <c r="B4551" s="1">
        <v>46106.195138888892</v>
      </c>
      <c r="C4551" t="s">
        <v>7</v>
      </c>
      <c r="D4551" t="s">
        <v>15</v>
      </c>
      <c r="E4551" t="s">
        <v>19</v>
      </c>
      <c r="F4551" t="s">
        <v>10</v>
      </c>
      <c r="G4551">
        <v>0.19513888888888889</v>
      </c>
      <c r="H4551" s="1">
        <v>46106</v>
      </c>
      <c r="I4551">
        <v>3</v>
      </c>
      <c r="J4551">
        <v>3</v>
      </c>
      <c r="K4551">
        <v>2</v>
      </c>
      <c r="L4551">
        <v>6</v>
      </c>
      <c r="M4551" t="s">
        <v>5071</v>
      </c>
      <c r="N4551" t="s">
        <v>5071</v>
      </c>
      <c r="O4551">
        <v>1</v>
      </c>
      <c r="P4551">
        <v>0</v>
      </c>
    </row>
    <row r="4552" spans="1:16" x14ac:dyDescent="0.3">
      <c r="A4552" t="s">
        <v>1239</v>
      </c>
      <c r="B4552" s="1">
        <v>46106.206250000003</v>
      </c>
      <c r="C4552" t="s">
        <v>47</v>
      </c>
      <c r="D4552" t="s">
        <v>22</v>
      </c>
      <c r="E4552" t="s">
        <v>9</v>
      </c>
      <c r="F4552" t="s">
        <v>13</v>
      </c>
      <c r="G4552">
        <v>0.20624999999999999</v>
      </c>
      <c r="H4552" s="1">
        <v>46106</v>
      </c>
      <c r="I4552">
        <v>3</v>
      </c>
      <c r="J4552">
        <v>1</v>
      </c>
      <c r="K4552">
        <v>1</v>
      </c>
      <c r="L4552">
        <v>1</v>
      </c>
      <c r="M4552" t="s">
        <v>5069</v>
      </c>
      <c r="N4552" t="s">
        <v>5069</v>
      </c>
      <c r="O4552">
        <v>1</v>
      </c>
      <c r="P4552">
        <v>0</v>
      </c>
    </row>
    <row r="4553" spans="1:16" x14ac:dyDescent="0.3">
      <c r="A4553" t="s">
        <v>4292</v>
      </c>
      <c r="B4553" s="1">
        <v>46106.245138888888</v>
      </c>
      <c r="C4553" t="s">
        <v>40</v>
      </c>
      <c r="D4553" t="s">
        <v>22</v>
      </c>
      <c r="E4553" t="s">
        <v>16</v>
      </c>
      <c r="F4553" t="s">
        <v>33</v>
      </c>
      <c r="G4553">
        <v>0.24513888888888888</v>
      </c>
      <c r="H4553" s="1">
        <v>46106</v>
      </c>
      <c r="I4553">
        <v>3</v>
      </c>
      <c r="J4553">
        <v>5</v>
      </c>
      <c r="K4553">
        <v>4</v>
      </c>
      <c r="L4553">
        <v>20</v>
      </c>
      <c r="M4553" t="s">
        <v>5075</v>
      </c>
      <c r="N4553" t="s">
        <v>5076</v>
      </c>
      <c r="O4553">
        <v>1</v>
      </c>
      <c r="P4553">
        <v>1</v>
      </c>
    </row>
    <row r="4554" spans="1:16" x14ac:dyDescent="0.3">
      <c r="A4554" t="s">
        <v>850</v>
      </c>
      <c r="B4554" s="1">
        <v>46106.256944444445</v>
      </c>
      <c r="C4554" t="s">
        <v>40</v>
      </c>
      <c r="D4554" t="s">
        <v>18</v>
      </c>
      <c r="E4554" t="s">
        <v>16</v>
      </c>
      <c r="F4554" t="s">
        <v>20</v>
      </c>
      <c r="G4554">
        <v>0.25694444444444442</v>
      </c>
      <c r="H4554" s="1">
        <v>46106</v>
      </c>
      <c r="I4554">
        <v>3</v>
      </c>
      <c r="J4554">
        <v>5</v>
      </c>
      <c r="K4554">
        <v>2</v>
      </c>
      <c r="L4554">
        <v>10</v>
      </c>
      <c r="M4554" t="s">
        <v>5071</v>
      </c>
      <c r="N4554" t="s">
        <v>5071</v>
      </c>
      <c r="O4554">
        <v>1</v>
      </c>
      <c r="P4554">
        <v>0</v>
      </c>
    </row>
    <row r="4555" spans="1:16" x14ac:dyDescent="0.3">
      <c r="A4555" t="s">
        <v>3085</v>
      </c>
      <c r="B4555" s="1">
        <v>46106.261805555558</v>
      </c>
      <c r="C4555" t="s">
        <v>47</v>
      </c>
      <c r="D4555" t="s">
        <v>22</v>
      </c>
      <c r="E4555" t="s">
        <v>9</v>
      </c>
      <c r="F4555" t="s">
        <v>10</v>
      </c>
      <c r="G4555">
        <v>0.26180555555555557</v>
      </c>
      <c r="H4555" s="1">
        <v>46106</v>
      </c>
      <c r="I4555">
        <v>3</v>
      </c>
      <c r="J4555">
        <v>1</v>
      </c>
      <c r="K4555">
        <v>2</v>
      </c>
      <c r="L4555">
        <v>2</v>
      </c>
      <c r="M4555" t="s">
        <v>5069</v>
      </c>
      <c r="N4555" t="s">
        <v>5069</v>
      </c>
      <c r="O4555">
        <v>1</v>
      </c>
      <c r="P4555">
        <v>0</v>
      </c>
    </row>
    <row r="4556" spans="1:16" x14ac:dyDescent="0.3">
      <c r="A4556" t="s">
        <v>1601</v>
      </c>
      <c r="B4556" s="1">
        <v>46106.267361111109</v>
      </c>
      <c r="C4556" t="s">
        <v>7</v>
      </c>
      <c r="D4556" t="s">
        <v>22</v>
      </c>
      <c r="E4556" t="s">
        <v>19</v>
      </c>
      <c r="F4556" t="s">
        <v>10</v>
      </c>
      <c r="G4556">
        <v>0.2673611111111111</v>
      </c>
      <c r="H4556" s="1">
        <v>46106</v>
      </c>
      <c r="I4556">
        <v>3</v>
      </c>
      <c r="J4556">
        <v>3</v>
      </c>
      <c r="K4556">
        <v>2</v>
      </c>
      <c r="L4556">
        <v>6</v>
      </c>
      <c r="M4556" t="s">
        <v>5071</v>
      </c>
      <c r="N4556" t="s">
        <v>5071</v>
      </c>
      <c r="O4556">
        <v>1</v>
      </c>
      <c r="P4556">
        <v>0</v>
      </c>
    </row>
    <row r="4557" spans="1:16" x14ac:dyDescent="0.3">
      <c r="A4557" t="s">
        <v>2656</v>
      </c>
      <c r="B4557" s="1">
        <v>46106.27847222222</v>
      </c>
      <c r="C4557" t="s">
        <v>7</v>
      </c>
      <c r="D4557" t="s">
        <v>18</v>
      </c>
      <c r="E4557" t="s">
        <v>19</v>
      </c>
      <c r="F4557" t="s">
        <v>10</v>
      </c>
      <c r="G4557">
        <v>0.27847222222222223</v>
      </c>
      <c r="H4557" s="1">
        <v>46106</v>
      </c>
      <c r="I4557">
        <v>3</v>
      </c>
      <c r="J4557">
        <v>3</v>
      </c>
      <c r="K4557">
        <v>2</v>
      </c>
      <c r="L4557">
        <v>6</v>
      </c>
      <c r="M4557" t="s">
        <v>5071</v>
      </c>
      <c r="N4557" t="s">
        <v>5071</v>
      </c>
      <c r="O4557">
        <v>1</v>
      </c>
      <c r="P4557">
        <v>0</v>
      </c>
    </row>
    <row r="4558" spans="1:16" x14ac:dyDescent="0.3">
      <c r="A4558" t="s">
        <v>470</v>
      </c>
      <c r="B4558" s="1">
        <v>46106.291666666664</v>
      </c>
      <c r="C4558" t="s">
        <v>7</v>
      </c>
      <c r="D4558" t="s">
        <v>18</v>
      </c>
      <c r="E4558" t="s">
        <v>19</v>
      </c>
      <c r="F4558" t="s">
        <v>13</v>
      </c>
      <c r="G4558">
        <v>0.29166666666666669</v>
      </c>
      <c r="H4558" s="1">
        <v>46106</v>
      </c>
      <c r="I4558">
        <v>3</v>
      </c>
      <c r="J4558">
        <v>3</v>
      </c>
      <c r="K4558">
        <v>1</v>
      </c>
      <c r="L4558">
        <v>3</v>
      </c>
      <c r="M4558" t="s">
        <v>5069</v>
      </c>
      <c r="N4558" t="s">
        <v>5069</v>
      </c>
      <c r="O4558">
        <v>1</v>
      </c>
      <c r="P4558">
        <v>0</v>
      </c>
    </row>
    <row r="4559" spans="1:16" x14ac:dyDescent="0.3">
      <c r="A4559" t="s">
        <v>3577</v>
      </c>
      <c r="B4559" s="1">
        <v>46106.3125</v>
      </c>
      <c r="C4559" t="s">
        <v>7</v>
      </c>
      <c r="D4559" t="s">
        <v>8</v>
      </c>
      <c r="E4559" t="s">
        <v>19</v>
      </c>
      <c r="F4559" t="s">
        <v>10</v>
      </c>
      <c r="G4559">
        <v>0.3125</v>
      </c>
      <c r="H4559" s="1">
        <v>46106</v>
      </c>
      <c r="I4559">
        <v>3</v>
      </c>
      <c r="J4559">
        <v>3</v>
      </c>
      <c r="K4559">
        <v>2</v>
      </c>
      <c r="L4559">
        <v>6</v>
      </c>
      <c r="M4559" t="s">
        <v>5071</v>
      </c>
      <c r="N4559" t="s">
        <v>5071</v>
      </c>
      <c r="O4559">
        <v>1</v>
      </c>
      <c r="P4559">
        <v>0</v>
      </c>
    </row>
    <row r="4560" spans="1:16" x14ac:dyDescent="0.3">
      <c r="A4560" t="s">
        <v>4284</v>
      </c>
      <c r="B4560" s="1">
        <v>46106.314583333333</v>
      </c>
      <c r="C4560" t="s">
        <v>7</v>
      </c>
      <c r="D4560" t="s">
        <v>22</v>
      </c>
      <c r="E4560" t="s">
        <v>19</v>
      </c>
      <c r="F4560" t="s">
        <v>20</v>
      </c>
      <c r="G4560">
        <v>0.31458333333333333</v>
      </c>
      <c r="H4560" s="1">
        <v>46106</v>
      </c>
      <c r="I4560">
        <v>3</v>
      </c>
      <c r="J4560">
        <v>3</v>
      </c>
      <c r="K4560">
        <v>2</v>
      </c>
      <c r="L4560">
        <v>6</v>
      </c>
      <c r="M4560" t="s">
        <v>5071</v>
      </c>
      <c r="N4560" t="s">
        <v>5071</v>
      </c>
      <c r="O4560">
        <v>1</v>
      </c>
      <c r="P4560">
        <v>0</v>
      </c>
    </row>
    <row r="4561" spans="1:16" x14ac:dyDescent="0.3">
      <c r="A4561" t="s">
        <v>2068</v>
      </c>
      <c r="B4561" s="1">
        <v>46106.327777777777</v>
      </c>
      <c r="C4561" t="s">
        <v>26</v>
      </c>
      <c r="D4561" t="s">
        <v>18</v>
      </c>
      <c r="E4561" t="s">
        <v>19</v>
      </c>
      <c r="F4561" t="s">
        <v>53</v>
      </c>
      <c r="G4561">
        <v>0.32777777777777778</v>
      </c>
      <c r="H4561" s="1">
        <v>46106</v>
      </c>
      <c r="I4561">
        <v>3</v>
      </c>
      <c r="J4561">
        <v>3</v>
      </c>
      <c r="K4561">
        <v>5</v>
      </c>
      <c r="L4561">
        <v>15</v>
      </c>
      <c r="M4561" t="s">
        <v>5073</v>
      </c>
      <c r="N4561" t="s">
        <v>5073</v>
      </c>
      <c r="O4561">
        <v>1</v>
      </c>
      <c r="P4561">
        <v>1</v>
      </c>
    </row>
    <row r="4562" spans="1:16" x14ac:dyDescent="0.3">
      <c r="A4562" t="s">
        <v>546</v>
      </c>
      <c r="B4562" s="1">
        <v>46106.363888888889</v>
      </c>
      <c r="C4562" t="s">
        <v>35</v>
      </c>
      <c r="D4562" t="s">
        <v>22</v>
      </c>
      <c r="E4562" t="s">
        <v>19</v>
      </c>
      <c r="F4562" t="s">
        <v>33</v>
      </c>
      <c r="G4562">
        <v>0.36388888888888887</v>
      </c>
      <c r="H4562" s="1">
        <v>46106</v>
      </c>
      <c r="I4562">
        <v>3</v>
      </c>
      <c r="J4562">
        <v>1</v>
      </c>
      <c r="K4562">
        <v>4</v>
      </c>
      <c r="L4562">
        <v>4</v>
      </c>
      <c r="M4562" t="s">
        <v>5069</v>
      </c>
      <c r="N4562" t="s">
        <v>5069</v>
      </c>
      <c r="O4562">
        <v>1</v>
      </c>
      <c r="P4562">
        <v>1</v>
      </c>
    </row>
    <row r="4563" spans="1:16" x14ac:dyDescent="0.3">
      <c r="A4563" t="s">
        <v>3023</v>
      </c>
      <c r="B4563" s="1">
        <v>46106.368750000001</v>
      </c>
      <c r="C4563" t="s">
        <v>40</v>
      </c>
      <c r="D4563" t="s">
        <v>15</v>
      </c>
      <c r="E4563" t="s">
        <v>16</v>
      </c>
      <c r="F4563" t="s">
        <v>20</v>
      </c>
      <c r="G4563">
        <v>0.36875000000000002</v>
      </c>
      <c r="H4563" s="1">
        <v>46106</v>
      </c>
      <c r="I4563">
        <v>3</v>
      </c>
      <c r="J4563">
        <v>5</v>
      </c>
      <c r="K4563">
        <v>2</v>
      </c>
      <c r="L4563">
        <v>10</v>
      </c>
      <c r="M4563" t="s">
        <v>5071</v>
      </c>
      <c r="N4563" t="s">
        <v>5071</v>
      </c>
      <c r="O4563">
        <v>1</v>
      </c>
      <c r="P4563">
        <v>0</v>
      </c>
    </row>
    <row r="4564" spans="1:16" x14ac:dyDescent="0.3">
      <c r="A4564" t="s">
        <v>3451</v>
      </c>
      <c r="B4564" s="1">
        <v>46106.393055555556</v>
      </c>
      <c r="C4564" t="s">
        <v>26</v>
      </c>
      <c r="D4564" t="s">
        <v>18</v>
      </c>
      <c r="E4564" t="s">
        <v>31</v>
      </c>
      <c r="F4564" t="s">
        <v>10</v>
      </c>
      <c r="G4564">
        <v>0.39305555555555555</v>
      </c>
      <c r="H4564" s="1">
        <v>46106</v>
      </c>
      <c r="I4564">
        <v>3</v>
      </c>
      <c r="J4564">
        <v>3</v>
      </c>
      <c r="K4564">
        <v>2</v>
      </c>
      <c r="L4564">
        <v>6</v>
      </c>
      <c r="M4564" t="s">
        <v>5071</v>
      </c>
      <c r="N4564" t="s">
        <v>5071</v>
      </c>
      <c r="O4564">
        <v>1</v>
      </c>
      <c r="P4564">
        <v>0</v>
      </c>
    </row>
    <row r="4565" spans="1:16" x14ac:dyDescent="0.3">
      <c r="A4565" t="s">
        <v>668</v>
      </c>
      <c r="B4565" s="1">
        <v>46106.407638888886</v>
      </c>
      <c r="C4565" t="s">
        <v>7</v>
      </c>
      <c r="D4565" t="s">
        <v>18</v>
      </c>
      <c r="E4565" t="s">
        <v>19</v>
      </c>
      <c r="F4565" t="s">
        <v>20</v>
      </c>
      <c r="G4565">
        <v>0.40763888888888888</v>
      </c>
      <c r="H4565" s="1">
        <v>46106</v>
      </c>
      <c r="I4565">
        <v>3</v>
      </c>
      <c r="J4565">
        <v>3</v>
      </c>
      <c r="K4565">
        <v>2</v>
      </c>
      <c r="L4565">
        <v>6</v>
      </c>
      <c r="M4565" t="s">
        <v>5071</v>
      </c>
      <c r="N4565" t="s">
        <v>5071</v>
      </c>
      <c r="O4565">
        <v>1</v>
      </c>
      <c r="P4565">
        <v>0</v>
      </c>
    </row>
    <row r="4566" spans="1:16" x14ac:dyDescent="0.3">
      <c r="A4566" t="s">
        <v>455</v>
      </c>
      <c r="B4566" s="1">
        <v>46106.413194444445</v>
      </c>
      <c r="C4566" t="s">
        <v>12</v>
      </c>
      <c r="D4566" t="s">
        <v>8</v>
      </c>
      <c r="E4566" t="s">
        <v>9</v>
      </c>
      <c r="F4566" t="s">
        <v>33</v>
      </c>
      <c r="G4566">
        <v>0.41319444444444442</v>
      </c>
      <c r="H4566" s="1">
        <v>46106</v>
      </c>
      <c r="I4566">
        <v>3</v>
      </c>
      <c r="J4566">
        <v>1</v>
      </c>
      <c r="K4566">
        <v>4</v>
      </c>
      <c r="L4566">
        <v>4</v>
      </c>
      <c r="M4566" t="s">
        <v>5069</v>
      </c>
      <c r="N4566" t="s">
        <v>5069</v>
      </c>
      <c r="O4566">
        <v>1</v>
      </c>
      <c r="P4566">
        <v>1</v>
      </c>
    </row>
    <row r="4567" spans="1:16" x14ac:dyDescent="0.3">
      <c r="A4567" t="s">
        <v>3200</v>
      </c>
      <c r="B4567" s="1">
        <v>46106.422222222223</v>
      </c>
      <c r="C4567" t="s">
        <v>7</v>
      </c>
      <c r="D4567" t="s">
        <v>8</v>
      </c>
      <c r="E4567" t="s">
        <v>19</v>
      </c>
      <c r="F4567" t="s">
        <v>10</v>
      </c>
      <c r="G4567">
        <v>0.42222222222222222</v>
      </c>
      <c r="H4567" s="1">
        <v>46106</v>
      </c>
      <c r="I4567">
        <v>3</v>
      </c>
      <c r="J4567">
        <v>3</v>
      </c>
      <c r="K4567">
        <v>2</v>
      </c>
      <c r="L4567">
        <v>6</v>
      </c>
      <c r="M4567" t="s">
        <v>5071</v>
      </c>
      <c r="N4567" t="s">
        <v>5071</v>
      </c>
      <c r="O4567">
        <v>1</v>
      </c>
      <c r="P4567">
        <v>0</v>
      </c>
    </row>
    <row r="4568" spans="1:16" x14ac:dyDescent="0.3">
      <c r="A4568" t="s">
        <v>203</v>
      </c>
      <c r="B4568" s="1">
        <v>46106.427777777775</v>
      </c>
      <c r="C4568" t="s">
        <v>47</v>
      </c>
      <c r="D4568" t="s">
        <v>8</v>
      </c>
      <c r="E4568" t="s">
        <v>31</v>
      </c>
      <c r="F4568" t="s">
        <v>20</v>
      </c>
      <c r="G4568">
        <v>0.42777777777777776</v>
      </c>
      <c r="H4568" s="1">
        <v>46106</v>
      </c>
      <c r="I4568">
        <v>3</v>
      </c>
      <c r="J4568">
        <v>1</v>
      </c>
      <c r="K4568">
        <v>2</v>
      </c>
      <c r="L4568">
        <v>2</v>
      </c>
      <c r="M4568" t="s">
        <v>5069</v>
      </c>
      <c r="N4568" t="s">
        <v>5069</v>
      </c>
      <c r="O4568">
        <v>1</v>
      </c>
      <c r="P4568">
        <v>0</v>
      </c>
    </row>
    <row r="4569" spans="1:16" x14ac:dyDescent="0.3">
      <c r="A4569" t="s">
        <v>4761</v>
      </c>
      <c r="B4569" s="1">
        <v>46106.433333333334</v>
      </c>
      <c r="C4569" t="s">
        <v>7</v>
      </c>
      <c r="D4569" t="s">
        <v>22</v>
      </c>
      <c r="E4569" t="s">
        <v>19</v>
      </c>
      <c r="F4569" t="s">
        <v>10</v>
      </c>
      <c r="G4569">
        <v>0.43333333333333335</v>
      </c>
      <c r="H4569" s="1">
        <v>46106</v>
      </c>
      <c r="I4569">
        <v>3</v>
      </c>
      <c r="J4569">
        <v>3</v>
      </c>
      <c r="K4569">
        <v>2</v>
      </c>
      <c r="L4569">
        <v>6</v>
      </c>
      <c r="M4569" t="s">
        <v>5071</v>
      </c>
      <c r="N4569" t="s">
        <v>5071</v>
      </c>
      <c r="O4569">
        <v>1</v>
      </c>
      <c r="P4569">
        <v>0</v>
      </c>
    </row>
    <row r="4570" spans="1:16" x14ac:dyDescent="0.3">
      <c r="A4570" t="s">
        <v>1192</v>
      </c>
      <c r="B4570" s="1">
        <v>46106.443749999999</v>
      </c>
      <c r="C4570" t="s">
        <v>35</v>
      </c>
      <c r="D4570" t="s">
        <v>15</v>
      </c>
      <c r="E4570" t="s">
        <v>19</v>
      </c>
      <c r="F4570" t="s">
        <v>10</v>
      </c>
      <c r="G4570">
        <v>0.44374999999999998</v>
      </c>
      <c r="H4570" s="1">
        <v>46106</v>
      </c>
      <c r="I4570">
        <v>3</v>
      </c>
      <c r="J4570">
        <v>1</v>
      </c>
      <c r="K4570">
        <v>2</v>
      </c>
      <c r="L4570">
        <v>2</v>
      </c>
      <c r="M4570" t="s">
        <v>5069</v>
      </c>
      <c r="N4570" t="s">
        <v>5069</v>
      </c>
      <c r="O4570">
        <v>1</v>
      </c>
      <c r="P4570">
        <v>0</v>
      </c>
    </row>
    <row r="4571" spans="1:16" x14ac:dyDescent="0.3">
      <c r="A4571" t="s">
        <v>3355</v>
      </c>
      <c r="B4571" s="1">
        <v>46106.447222222225</v>
      </c>
      <c r="C4571" t="s">
        <v>7</v>
      </c>
      <c r="D4571" t="s">
        <v>8</v>
      </c>
      <c r="E4571" t="s">
        <v>19</v>
      </c>
      <c r="F4571" t="s">
        <v>20</v>
      </c>
      <c r="G4571">
        <v>0.44722222222222224</v>
      </c>
      <c r="H4571" s="1">
        <v>46106</v>
      </c>
      <c r="I4571">
        <v>3</v>
      </c>
      <c r="J4571">
        <v>3</v>
      </c>
      <c r="K4571">
        <v>2</v>
      </c>
      <c r="L4571">
        <v>6</v>
      </c>
      <c r="M4571" t="s">
        <v>5071</v>
      </c>
      <c r="N4571" t="s">
        <v>5071</v>
      </c>
      <c r="O4571">
        <v>1</v>
      </c>
      <c r="P4571">
        <v>0</v>
      </c>
    </row>
    <row r="4572" spans="1:16" x14ac:dyDescent="0.3">
      <c r="A4572" t="s">
        <v>4868</v>
      </c>
      <c r="B4572" s="1">
        <v>46106.472222222219</v>
      </c>
      <c r="C4572" t="s">
        <v>7</v>
      </c>
      <c r="D4572" t="s">
        <v>22</v>
      </c>
      <c r="E4572" t="s">
        <v>19</v>
      </c>
      <c r="F4572" t="s">
        <v>20</v>
      </c>
      <c r="G4572">
        <v>0.47222222222222221</v>
      </c>
      <c r="H4572" s="1">
        <v>46106</v>
      </c>
      <c r="I4572">
        <v>3</v>
      </c>
      <c r="J4572">
        <v>3</v>
      </c>
      <c r="K4572">
        <v>2</v>
      </c>
      <c r="L4572">
        <v>6</v>
      </c>
      <c r="M4572" t="s">
        <v>5071</v>
      </c>
      <c r="N4572" t="s">
        <v>5071</v>
      </c>
      <c r="O4572">
        <v>1</v>
      </c>
      <c r="P4572">
        <v>0</v>
      </c>
    </row>
    <row r="4573" spans="1:16" x14ac:dyDescent="0.3">
      <c r="A4573" t="s">
        <v>1779</v>
      </c>
      <c r="B4573" s="1">
        <v>46106.490277777775</v>
      </c>
      <c r="C4573" t="s">
        <v>7</v>
      </c>
      <c r="D4573" t="s">
        <v>15</v>
      </c>
      <c r="E4573" t="s">
        <v>19</v>
      </c>
      <c r="F4573" t="s">
        <v>53</v>
      </c>
      <c r="G4573">
        <v>0.49027777777777776</v>
      </c>
      <c r="H4573" s="1">
        <v>46106</v>
      </c>
      <c r="I4573">
        <v>3</v>
      </c>
      <c r="J4573">
        <v>3</v>
      </c>
      <c r="K4573">
        <v>5</v>
      </c>
      <c r="L4573">
        <v>15</v>
      </c>
      <c r="M4573" t="s">
        <v>5073</v>
      </c>
      <c r="N4573" t="s">
        <v>5073</v>
      </c>
      <c r="O4573">
        <v>1</v>
      </c>
      <c r="P4573">
        <v>1</v>
      </c>
    </row>
    <row r="4574" spans="1:16" x14ac:dyDescent="0.3">
      <c r="A4574" t="s">
        <v>2845</v>
      </c>
      <c r="B4574" s="1">
        <v>46106.492361111108</v>
      </c>
      <c r="C4574" t="s">
        <v>7</v>
      </c>
      <c r="D4574" t="s">
        <v>22</v>
      </c>
      <c r="E4574" t="s">
        <v>19</v>
      </c>
      <c r="F4574" t="s">
        <v>13</v>
      </c>
      <c r="G4574">
        <v>0.49236111111111114</v>
      </c>
      <c r="H4574" s="1">
        <v>46106</v>
      </c>
      <c r="I4574">
        <v>3</v>
      </c>
      <c r="J4574">
        <v>3</v>
      </c>
      <c r="K4574">
        <v>1</v>
      </c>
      <c r="L4574">
        <v>3</v>
      </c>
      <c r="M4574" t="s">
        <v>5069</v>
      </c>
      <c r="N4574" t="s">
        <v>5069</v>
      </c>
      <c r="O4574">
        <v>1</v>
      </c>
      <c r="P4574">
        <v>0</v>
      </c>
    </row>
    <row r="4575" spans="1:16" x14ac:dyDescent="0.3">
      <c r="A4575" t="s">
        <v>4941</v>
      </c>
      <c r="B4575" s="1">
        <v>46106.496527777781</v>
      </c>
      <c r="C4575" t="s">
        <v>7</v>
      </c>
      <c r="D4575" t="s">
        <v>22</v>
      </c>
      <c r="E4575" t="s">
        <v>9</v>
      </c>
      <c r="F4575" t="s">
        <v>20</v>
      </c>
      <c r="G4575">
        <v>0.49652777777777779</v>
      </c>
      <c r="H4575" s="1">
        <v>46106</v>
      </c>
      <c r="I4575">
        <v>3</v>
      </c>
      <c r="J4575">
        <v>3</v>
      </c>
      <c r="K4575">
        <v>2</v>
      </c>
      <c r="L4575">
        <v>6</v>
      </c>
      <c r="M4575" t="s">
        <v>5071</v>
      </c>
      <c r="N4575" t="s">
        <v>5071</v>
      </c>
      <c r="O4575">
        <v>1</v>
      </c>
      <c r="P4575">
        <v>0</v>
      </c>
    </row>
    <row r="4576" spans="1:16" x14ac:dyDescent="0.3">
      <c r="A4576" t="s">
        <v>3334</v>
      </c>
      <c r="B4576" s="1">
        <v>46106.513194444444</v>
      </c>
      <c r="C4576" t="s">
        <v>35</v>
      </c>
      <c r="D4576" t="s">
        <v>18</v>
      </c>
      <c r="E4576" t="s">
        <v>9</v>
      </c>
      <c r="F4576" t="s">
        <v>10</v>
      </c>
      <c r="G4576">
        <v>0.5131944444444444</v>
      </c>
      <c r="H4576" s="1">
        <v>46106</v>
      </c>
      <c r="I4576">
        <v>3</v>
      </c>
      <c r="J4576">
        <v>1</v>
      </c>
      <c r="K4576">
        <v>2</v>
      </c>
      <c r="L4576">
        <v>2</v>
      </c>
      <c r="M4576" t="s">
        <v>5069</v>
      </c>
      <c r="N4576" t="s">
        <v>5069</v>
      </c>
      <c r="O4576">
        <v>1</v>
      </c>
      <c r="P4576">
        <v>0</v>
      </c>
    </row>
    <row r="4577" spans="1:16" x14ac:dyDescent="0.3">
      <c r="A4577" t="s">
        <v>4603</v>
      </c>
      <c r="B4577" s="1">
        <v>46106.531944444447</v>
      </c>
      <c r="C4577" t="s">
        <v>47</v>
      </c>
      <c r="D4577" t="s">
        <v>8</v>
      </c>
      <c r="E4577" t="s">
        <v>31</v>
      </c>
      <c r="F4577" t="s">
        <v>20</v>
      </c>
      <c r="G4577">
        <v>0.53194444444444444</v>
      </c>
      <c r="H4577" s="1">
        <v>46106</v>
      </c>
      <c r="I4577">
        <v>3</v>
      </c>
      <c r="J4577">
        <v>1</v>
      </c>
      <c r="K4577">
        <v>2</v>
      </c>
      <c r="L4577">
        <v>2</v>
      </c>
      <c r="M4577" t="s">
        <v>5069</v>
      </c>
      <c r="N4577" t="s">
        <v>5069</v>
      </c>
      <c r="O4577">
        <v>1</v>
      </c>
      <c r="P4577">
        <v>0</v>
      </c>
    </row>
    <row r="4578" spans="1:16" x14ac:dyDescent="0.3">
      <c r="A4578" t="s">
        <v>618</v>
      </c>
      <c r="B4578" s="1">
        <v>46106.55</v>
      </c>
      <c r="C4578" t="s">
        <v>12</v>
      </c>
      <c r="D4578" t="s">
        <v>18</v>
      </c>
      <c r="E4578" t="s">
        <v>16</v>
      </c>
      <c r="F4578" t="s">
        <v>33</v>
      </c>
      <c r="G4578">
        <v>0.55000000000000004</v>
      </c>
      <c r="H4578" s="1">
        <v>46106</v>
      </c>
      <c r="I4578">
        <v>3</v>
      </c>
      <c r="J4578">
        <v>1</v>
      </c>
      <c r="K4578">
        <v>4</v>
      </c>
      <c r="L4578">
        <v>4</v>
      </c>
      <c r="M4578" t="s">
        <v>5069</v>
      </c>
      <c r="N4578" t="s">
        <v>5069</v>
      </c>
      <c r="O4578">
        <v>1</v>
      </c>
      <c r="P4578">
        <v>1</v>
      </c>
    </row>
    <row r="4579" spans="1:16" x14ac:dyDescent="0.3">
      <c r="A4579" t="s">
        <v>2781</v>
      </c>
      <c r="B4579" s="1">
        <v>46106.561111111114</v>
      </c>
      <c r="C4579" t="s">
        <v>7</v>
      </c>
      <c r="D4579" t="s">
        <v>8</v>
      </c>
      <c r="E4579" t="s">
        <v>19</v>
      </c>
      <c r="F4579" t="s">
        <v>10</v>
      </c>
      <c r="G4579">
        <v>0.56111111111111112</v>
      </c>
      <c r="H4579" s="1">
        <v>46106</v>
      </c>
      <c r="I4579">
        <v>3</v>
      </c>
      <c r="J4579">
        <v>3</v>
      </c>
      <c r="K4579">
        <v>2</v>
      </c>
      <c r="L4579">
        <v>6</v>
      </c>
      <c r="M4579" t="s">
        <v>5071</v>
      </c>
      <c r="N4579" t="s">
        <v>5071</v>
      </c>
      <c r="O4579">
        <v>1</v>
      </c>
      <c r="P4579">
        <v>0</v>
      </c>
    </row>
    <row r="4580" spans="1:16" x14ac:dyDescent="0.3">
      <c r="A4580" t="s">
        <v>2135</v>
      </c>
      <c r="B4580" s="1">
        <v>46106.561111111114</v>
      </c>
      <c r="C4580" t="s">
        <v>7</v>
      </c>
      <c r="D4580" t="s">
        <v>8</v>
      </c>
      <c r="E4580" t="s">
        <v>19</v>
      </c>
      <c r="F4580" t="s">
        <v>20</v>
      </c>
      <c r="G4580">
        <v>0.56111111111111112</v>
      </c>
      <c r="H4580" s="1">
        <v>46106</v>
      </c>
      <c r="I4580">
        <v>3</v>
      </c>
      <c r="J4580">
        <v>3</v>
      </c>
      <c r="K4580">
        <v>2</v>
      </c>
      <c r="L4580">
        <v>6</v>
      </c>
      <c r="M4580" t="s">
        <v>5071</v>
      </c>
      <c r="N4580" t="s">
        <v>5071</v>
      </c>
      <c r="O4580">
        <v>1</v>
      </c>
      <c r="P4580">
        <v>0</v>
      </c>
    </row>
    <row r="4581" spans="1:16" x14ac:dyDescent="0.3">
      <c r="A4581" t="s">
        <v>3473</v>
      </c>
      <c r="B4581" s="1">
        <v>46106.602083333331</v>
      </c>
      <c r="C4581" t="s">
        <v>7</v>
      </c>
      <c r="D4581" t="s">
        <v>22</v>
      </c>
      <c r="E4581" t="s">
        <v>19</v>
      </c>
      <c r="F4581" t="s">
        <v>20</v>
      </c>
      <c r="G4581">
        <v>0.6020833333333333</v>
      </c>
      <c r="H4581" s="1">
        <v>46106</v>
      </c>
      <c r="I4581">
        <v>3</v>
      </c>
      <c r="J4581">
        <v>3</v>
      </c>
      <c r="K4581">
        <v>2</v>
      </c>
      <c r="L4581">
        <v>6</v>
      </c>
      <c r="M4581" t="s">
        <v>5071</v>
      </c>
      <c r="N4581" t="s">
        <v>5071</v>
      </c>
      <c r="O4581">
        <v>1</v>
      </c>
      <c r="P4581">
        <v>0</v>
      </c>
    </row>
    <row r="4582" spans="1:16" x14ac:dyDescent="0.3">
      <c r="A4582" t="s">
        <v>4444</v>
      </c>
      <c r="B4582" s="1">
        <v>46106.617361111108</v>
      </c>
      <c r="C4582" t="s">
        <v>7</v>
      </c>
      <c r="D4582" t="s">
        <v>8</v>
      </c>
      <c r="E4582" t="s">
        <v>19</v>
      </c>
      <c r="F4582" t="s">
        <v>10</v>
      </c>
      <c r="G4582">
        <v>0.61736111111111114</v>
      </c>
      <c r="H4582" s="1">
        <v>46106</v>
      </c>
      <c r="I4582">
        <v>3</v>
      </c>
      <c r="J4582">
        <v>3</v>
      </c>
      <c r="K4582">
        <v>2</v>
      </c>
      <c r="L4582">
        <v>6</v>
      </c>
      <c r="M4582" t="s">
        <v>5071</v>
      </c>
      <c r="N4582" t="s">
        <v>5071</v>
      </c>
      <c r="O4582">
        <v>1</v>
      </c>
      <c r="P4582">
        <v>0</v>
      </c>
    </row>
    <row r="4583" spans="1:16" x14ac:dyDescent="0.3">
      <c r="A4583" t="s">
        <v>3973</v>
      </c>
      <c r="B4583" s="1">
        <v>46106.633333333331</v>
      </c>
      <c r="C4583" t="s">
        <v>7</v>
      </c>
      <c r="D4583" t="s">
        <v>22</v>
      </c>
      <c r="E4583" t="s">
        <v>19</v>
      </c>
      <c r="F4583" t="s">
        <v>20</v>
      </c>
      <c r="G4583">
        <v>0.6333333333333333</v>
      </c>
      <c r="H4583" s="1">
        <v>46106</v>
      </c>
      <c r="I4583">
        <v>3</v>
      </c>
      <c r="J4583">
        <v>3</v>
      </c>
      <c r="K4583">
        <v>2</v>
      </c>
      <c r="L4583">
        <v>6</v>
      </c>
      <c r="M4583" t="s">
        <v>5071</v>
      </c>
      <c r="N4583" t="s">
        <v>5071</v>
      </c>
      <c r="O4583">
        <v>1</v>
      </c>
      <c r="P4583">
        <v>0</v>
      </c>
    </row>
    <row r="4584" spans="1:16" x14ac:dyDescent="0.3">
      <c r="A4584" t="s">
        <v>1894</v>
      </c>
      <c r="B4584" s="1">
        <v>46106.705555555556</v>
      </c>
      <c r="C4584" t="s">
        <v>7</v>
      </c>
      <c r="D4584" t="s">
        <v>22</v>
      </c>
      <c r="E4584" t="s">
        <v>19</v>
      </c>
      <c r="F4584" t="s">
        <v>13</v>
      </c>
      <c r="G4584">
        <v>0.7055555555555556</v>
      </c>
      <c r="H4584" s="1">
        <v>46106</v>
      </c>
      <c r="I4584">
        <v>3</v>
      </c>
      <c r="J4584">
        <v>3</v>
      </c>
      <c r="K4584">
        <v>1</v>
      </c>
      <c r="L4584">
        <v>3</v>
      </c>
      <c r="M4584" t="s">
        <v>5069</v>
      </c>
      <c r="N4584" t="s">
        <v>5069</v>
      </c>
      <c r="O4584">
        <v>1</v>
      </c>
      <c r="P4584">
        <v>0</v>
      </c>
    </row>
    <row r="4585" spans="1:16" x14ac:dyDescent="0.3">
      <c r="A4585" t="s">
        <v>2479</v>
      </c>
      <c r="B4585" s="1">
        <v>46106.711805555555</v>
      </c>
      <c r="C4585" t="s">
        <v>40</v>
      </c>
      <c r="D4585" t="s">
        <v>22</v>
      </c>
      <c r="E4585" t="s">
        <v>16</v>
      </c>
      <c r="F4585" t="s">
        <v>10</v>
      </c>
      <c r="G4585">
        <v>0.71180555555555558</v>
      </c>
      <c r="H4585" s="1">
        <v>46106</v>
      </c>
      <c r="I4585">
        <v>3</v>
      </c>
      <c r="J4585">
        <v>5</v>
      </c>
      <c r="K4585">
        <v>2</v>
      </c>
      <c r="L4585">
        <v>10</v>
      </c>
      <c r="M4585" t="s">
        <v>5071</v>
      </c>
      <c r="N4585" t="s">
        <v>5071</v>
      </c>
      <c r="O4585">
        <v>1</v>
      </c>
      <c r="P4585">
        <v>0</v>
      </c>
    </row>
    <row r="4586" spans="1:16" x14ac:dyDescent="0.3">
      <c r="A4586" t="s">
        <v>1602</v>
      </c>
      <c r="B4586" s="1">
        <v>46106.730555555558</v>
      </c>
      <c r="C4586" t="s">
        <v>7</v>
      </c>
      <c r="D4586" t="s">
        <v>15</v>
      </c>
      <c r="E4586" t="s">
        <v>19</v>
      </c>
      <c r="F4586" t="s">
        <v>10</v>
      </c>
      <c r="G4586">
        <v>0.73055555555555551</v>
      </c>
      <c r="H4586" s="1">
        <v>46106</v>
      </c>
      <c r="I4586">
        <v>3</v>
      </c>
      <c r="J4586">
        <v>3</v>
      </c>
      <c r="K4586">
        <v>2</v>
      </c>
      <c r="L4586">
        <v>6</v>
      </c>
      <c r="M4586" t="s">
        <v>5071</v>
      </c>
      <c r="N4586" t="s">
        <v>5071</v>
      </c>
      <c r="O4586">
        <v>1</v>
      </c>
      <c r="P4586">
        <v>0</v>
      </c>
    </row>
    <row r="4587" spans="1:16" x14ac:dyDescent="0.3">
      <c r="A4587" t="s">
        <v>1863</v>
      </c>
      <c r="B4587" s="1">
        <v>46106.736805555556</v>
      </c>
      <c r="C4587" t="s">
        <v>7</v>
      </c>
      <c r="D4587" t="s">
        <v>15</v>
      </c>
      <c r="E4587" t="s">
        <v>19</v>
      </c>
      <c r="F4587" t="s">
        <v>13</v>
      </c>
      <c r="G4587">
        <v>0.7368055555555556</v>
      </c>
      <c r="H4587" s="1">
        <v>46106</v>
      </c>
      <c r="I4587">
        <v>3</v>
      </c>
      <c r="J4587">
        <v>3</v>
      </c>
      <c r="K4587">
        <v>1</v>
      </c>
      <c r="L4587">
        <v>3</v>
      </c>
      <c r="M4587" t="s">
        <v>5069</v>
      </c>
      <c r="N4587" t="s">
        <v>5069</v>
      </c>
      <c r="O4587">
        <v>1</v>
      </c>
      <c r="P4587">
        <v>0</v>
      </c>
    </row>
    <row r="4588" spans="1:16" x14ac:dyDescent="0.3">
      <c r="A4588" t="s">
        <v>1466</v>
      </c>
      <c r="B4588" s="1">
        <v>46106.737500000003</v>
      </c>
      <c r="C4588" t="s">
        <v>12</v>
      </c>
      <c r="D4588" t="s">
        <v>8</v>
      </c>
      <c r="E4588" t="s">
        <v>31</v>
      </c>
      <c r="F4588" t="s">
        <v>10</v>
      </c>
      <c r="G4588">
        <v>0.73750000000000004</v>
      </c>
      <c r="H4588" s="1">
        <v>46106</v>
      </c>
      <c r="I4588">
        <v>3</v>
      </c>
      <c r="J4588">
        <v>1</v>
      </c>
      <c r="K4588">
        <v>2</v>
      </c>
      <c r="L4588">
        <v>2</v>
      </c>
      <c r="M4588" t="s">
        <v>5069</v>
      </c>
      <c r="N4588" t="s">
        <v>5069</v>
      </c>
      <c r="O4588">
        <v>1</v>
      </c>
      <c r="P4588">
        <v>0</v>
      </c>
    </row>
    <row r="4589" spans="1:16" x14ac:dyDescent="0.3">
      <c r="A4589" t="s">
        <v>482</v>
      </c>
      <c r="B4589" s="1">
        <v>46106.744444444441</v>
      </c>
      <c r="C4589" t="s">
        <v>12</v>
      </c>
      <c r="D4589" t="s">
        <v>8</v>
      </c>
      <c r="E4589" t="s">
        <v>19</v>
      </c>
      <c r="F4589" t="s">
        <v>13</v>
      </c>
      <c r="G4589">
        <v>0.74444444444444446</v>
      </c>
      <c r="H4589" s="1">
        <v>46106</v>
      </c>
      <c r="I4589">
        <v>3</v>
      </c>
      <c r="J4589">
        <v>1</v>
      </c>
      <c r="K4589">
        <v>1</v>
      </c>
      <c r="L4589">
        <v>1</v>
      </c>
      <c r="M4589" t="s">
        <v>5069</v>
      </c>
      <c r="N4589" t="s">
        <v>5069</v>
      </c>
      <c r="O4589">
        <v>1</v>
      </c>
      <c r="P4589">
        <v>0</v>
      </c>
    </row>
    <row r="4590" spans="1:16" x14ac:dyDescent="0.3">
      <c r="A4590" t="s">
        <v>1175</v>
      </c>
      <c r="B4590" s="1">
        <v>46106.756944444445</v>
      </c>
      <c r="C4590" t="s">
        <v>26</v>
      </c>
      <c r="D4590" t="s">
        <v>8</v>
      </c>
      <c r="E4590" t="s">
        <v>19</v>
      </c>
      <c r="F4590" t="s">
        <v>20</v>
      </c>
      <c r="G4590">
        <v>0.75694444444444442</v>
      </c>
      <c r="H4590" s="1">
        <v>46106</v>
      </c>
      <c r="I4590">
        <v>3</v>
      </c>
      <c r="J4590">
        <v>3</v>
      </c>
      <c r="K4590">
        <v>2</v>
      </c>
      <c r="L4590">
        <v>6</v>
      </c>
      <c r="M4590" t="s">
        <v>5071</v>
      </c>
      <c r="N4590" t="s">
        <v>5071</v>
      </c>
      <c r="O4590">
        <v>1</v>
      </c>
      <c r="P4590">
        <v>0</v>
      </c>
    </row>
    <row r="4591" spans="1:16" x14ac:dyDescent="0.3">
      <c r="A4591" t="s">
        <v>1717</v>
      </c>
      <c r="B4591" s="1">
        <v>46106.77847222222</v>
      </c>
      <c r="C4591" t="s">
        <v>35</v>
      </c>
      <c r="D4591" t="s">
        <v>18</v>
      </c>
      <c r="E4591" t="s">
        <v>31</v>
      </c>
      <c r="F4591" t="s">
        <v>13</v>
      </c>
      <c r="G4591">
        <v>0.77847222222222223</v>
      </c>
      <c r="H4591" s="1">
        <v>46106</v>
      </c>
      <c r="I4591">
        <v>3</v>
      </c>
      <c r="J4591">
        <v>1</v>
      </c>
      <c r="K4591">
        <v>1</v>
      </c>
      <c r="L4591">
        <v>1</v>
      </c>
      <c r="M4591" t="s">
        <v>5069</v>
      </c>
      <c r="N4591" t="s">
        <v>5069</v>
      </c>
      <c r="O4591">
        <v>1</v>
      </c>
      <c r="P4591">
        <v>0</v>
      </c>
    </row>
    <row r="4592" spans="1:16" x14ac:dyDescent="0.3">
      <c r="A4592" t="s">
        <v>3403</v>
      </c>
      <c r="B4592" s="1">
        <v>46106.779166666667</v>
      </c>
      <c r="C4592" t="s">
        <v>7</v>
      </c>
      <c r="D4592" t="s">
        <v>15</v>
      </c>
      <c r="E4592" t="s">
        <v>16</v>
      </c>
      <c r="F4592" t="s">
        <v>20</v>
      </c>
      <c r="G4592">
        <v>0.77916666666666667</v>
      </c>
      <c r="H4592" s="1">
        <v>46106</v>
      </c>
      <c r="I4592">
        <v>3</v>
      </c>
      <c r="J4592">
        <v>3</v>
      </c>
      <c r="K4592">
        <v>2</v>
      </c>
      <c r="L4592">
        <v>6</v>
      </c>
      <c r="M4592" t="s">
        <v>5071</v>
      </c>
      <c r="N4592" t="s">
        <v>5071</v>
      </c>
      <c r="O4592">
        <v>1</v>
      </c>
      <c r="P4592">
        <v>0</v>
      </c>
    </row>
    <row r="4593" spans="1:16" x14ac:dyDescent="0.3">
      <c r="A4593" t="s">
        <v>2749</v>
      </c>
      <c r="B4593" s="1">
        <v>46106.808333333334</v>
      </c>
      <c r="C4593" t="s">
        <v>7</v>
      </c>
      <c r="D4593" t="s">
        <v>22</v>
      </c>
      <c r="E4593" t="s">
        <v>19</v>
      </c>
      <c r="F4593" t="s">
        <v>10</v>
      </c>
      <c r="G4593">
        <v>0.80833333333333335</v>
      </c>
      <c r="H4593" s="1">
        <v>46106</v>
      </c>
      <c r="I4593">
        <v>3</v>
      </c>
      <c r="J4593">
        <v>3</v>
      </c>
      <c r="K4593">
        <v>2</v>
      </c>
      <c r="L4593">
        <v>6</v>
      </c>
      <c r="M4593" t="s">
        <v>5071</v>
      </c>
      <c r="N4593" t="s">
        <v>5071</v>
      </c>
      <c r="O4593">
        <v>1</v>
      </c>
      <c r="P4593">
        <v>0</v>
      </c>
    </row>
    <row r="4594" spans="1:16" x14ac:dyDescent="0.3">
      <c r="A4594" t="s">
        <v>2338</v>
      </c>
      <c r="B4594" s="1">
        <v>46106.814583333333</v>
      </c>
      <c r="C4594" t="s">
        <v>40</v>
      </c>
      <c r="D4594" t="s">
        <v>8</v>
      </c>
      <c r="E4594" t="s">
        <v>16</v>
      </c>
      <c r="F4594" t="s">
        <v>13</v>
      </c>
      <c r="G4594">
        <v>0.81458333333333333</v>
      </c>
      <c r="H4594" s="1">
        <v>46106</v>
      </c>
      <c r="I4594">
        <v>3</v>
      </c>
      <c r="J4594">
        <v>5</v>
      </c>
      <c r="K4594">
        <v>1</v>
      </c>
      <c r="L4594">
        <v>5</v>
      </c>
      <c r="M4594" t="s">
        <v>5071</v>
      </c>
      <c r="N4594" t="s">
        <v>5071</v>
      </c>
      <c r="O4594">
        <v>1</v>
      </c>
      <c r="P4594">
        <v>0</v>
      </c>
    </row>
    <row r="4595" spans="1:16" x14ac:dyDescent="0.3">
      <c r="A4595" t="s">
        <v>115</v>
      </c>
      <c r="B4595" s="1">
        <v>46106.818749999999</v>
      </c>
      <c r="C4595" t="s">
        <v>7</v>
      </c>
      <c r="D4595" t="s">
        <v>22</v>
      </c>
      <c r="E4595" t="s">
        <v>9</v>
      </c>
      <c r="F4595" t="s">
        <v>20</v>
      </c>
      <c r="G4595">
        <v>0.81874999999999998</v>
      </c>
      <c r="H4595" s="1">
        <v>46106</v>
      </c>
      <c r="I4595">
        <v>3</v>
      </c>
      <c r="J4595">
        <v>3</v>
      </c>
      <c r="K4595">
        <v>2</v>
      </c>
      <c r="L4595">
        <v>6</v>
      </c>
      <c r="M4595" t="s">
        <v>5071</v>
      </c>
      <c r="N4595" t="s">
        <v>5071</v>
      </c>
      <c r="O4595">
        <v>1</v>
      </c>
      <c r="P4595">
        <v>0</v>
      </c>
    </row>
    <row r="4596" spans="1:16" x14ac:dyDescent="0.3">
      <c r="A4596" t="s">
        <v>3670</v>
      </c>
      <c r="B4596" s="1">
        <v>46106.819444444445</v>
      </c>
      <c r="C4596" t="s">
        <v>7</v>
      </c>
      <c r="D4596" t="s">
        <v>18</v>
      </c>
      <c r="E4596" t="s">
        <v>19</v>
      </c>
      <c r="F4596" t="s">
        <v>13</v>
      </c>
      <c r="G4596">
        <v>0.81944444444444442</v>
      </c>
      <c r="H4596" s="1">
        <v>46106</v>
      </c>
      <c r="I4596">
        <v>3</v>
      </c>
      <c r="J4596">
        <v>3</v>
      </c>
      <c r="K4596">
        <v>1</v>
      </c>
      <c r="L4596">
        <v>3</v>
      </c>
      <c r="M4596" t="s">
        <v>5069</v>
      </c>
      <c r="N4596" t="s">
        <v>5069</v>
      </c>
      <c r="O4596">
        <v>1</v>
      </c>
      <c r="P4596">
        <v>0</v>
      </c>
    </row>
    <row r="4597" spans="1:16" x14ac:dyDescent="0.3">
      <c r="A4597" t="s">
        <v>3933</v>
      </c>
      <c r="B4597" s="1">
        <v>46106.844444444447</v>
      </c>
      <c r="C4597" t="s">
        <v>47</v>
      </c>
      <c r="D4597" t="s">
        <v>18</v>
      </c>
      <c r="E4597" t="s">
        <v>9</v>
      </c>
      <c r="F4597" t="s">
        <v>10</v>
      </c>
      <c r="G4597">
        <v>0.84444444444444444</v>
      </c>
      <c r="H4597" s="1">
        <v>46106</v>
      </c>
      <c r="I4597">
        <v>3</v>
      </c>
      <c r="J4597">
        <v>1</v>
      </c>
      <c r="K4597">
        <v>2</v>
      </c>
      <c r="L4597">
        <v>2</v>
      </c>
      <c r="M4597" t="s">
        <v>5069</v>
      </c>
      <c r="N4597" t="s">
        <v>5069</v>
      </c>
      <c r="O4597">
        <v>1</v>
      </c>
      <c r="P4597">
        <v>0</v>
      </c>
    </row>
    <row r="4598" spans="1:16" x14ac:dyDescent="0.3">
      <c r="A4598" t="s">
        <v>218</v>
      </c>
      <c r="B4598" s="1">
        <v>46106.850694444445</v>
      </c>
      <c r="C4598" t="s">
        <v>7</v>
      </c>
      <c r="D4598" t="s">
        <v>22</v>
      </c>
      <c r="E4598" t="s">
        <v>19</v>
      </c>
      <c r="F4598" t="s">
        <v>10</v>
      </c>
      <c r="G4598">
        <v>0.85069444444444442</v>
      </c>
      <c r="H4598" s="1">
        <v>46106</v>
      </c>
      <c r="I4598">
        <v>3</v>
      </c>
      <c r="J4598">
        <v>3</v>
      </c>
      <c r="K4598">
        <v>2</v>
      </c>
      <c r="L4598">
        <v>6</v>
      </c>
      <c r="M4598" t="s">
        <v>5071</v>
      </c>
      <c r="N4598" t="s">
        <v>5071</v>
      </c>
      <c r="O4598">
        <v>1</v>
      </c>
      <c r="P4598">
        <v>0</v>
      </c>
    </row>
    <row r="4599" spans="1:16" x14ac:dyDescent="0.3">
      <c r="A4599" t="s">
        <v>1418</v>
      </c>
      <c r="B4599" s="1">
        <v>46106.87222222222</v>
      </c>
      <c r="C4599" t="s">
        <v>40</v>
      </c>
      <c r="D4599" t="s">
        <v>8</v>
      </c>
      <c r="E4599" t="s">
        <v>16</v>
      </c>
      <c r="F4599" t="s">
        <v>13</v>
      </c>
      <c r="G4599">
        <v>0.87222222222222223</v>
      </c>
      <c r="H4599" s="1">
        <v>46106</v>
      </c>
      <c r="I4599">
        <v>3</v>
      </c>
      <c r="J4599">
        <v>5</v>
      </c>
      <c r="K4599">
        <v>1</v>
      </c>
      <c r="L4599">
        <v>5</v>
      </c>
      <c r="M4599" t="s">
        <v>5071</v>
      </c>
      <c r="N4599" t="s">
        <v>5071</v>
      </c>
      <c r="O4599">
        <v>1</v>
      </c>
      <c r="P4599">
        <v>0</v>
      </c>
    </row>
    <row r="4600" spans="1:16" x14ac:dyDescent="0.3">
      <c r="A4600" t="s">
        <v>373</v>
      </c>
      <c r="B4600" s="1">
        <v>46106.875</v>
      </c>
      <c r="C4600" t="s">
        <v>7</v>
      </c>
      <c r="D4600" t="s">
        <v>8</v>
      </c>
      <c r="E4600" t="s">
        <v>19</v>
      </c>
      <c r="F4600" t="s">
        <v>10</v>
      </c>
      <c r="G4600">
        <v>0.875</v>
      </c>
      <c r="H4600" s="1">
        <v>46106</v>
      </c>
      <c r="I4600">
        <v>3</v>
      </c>
      <c r="J4600">
        <v>3</v>
      </c>
      <c r="K4600">
        <v>2</v>
      </c>
      <c r="L4600">
        <v>6</v>
      </c>
      <c r="M4600" t="s">
        <v>5071</v>
      </c>
      <c r="N4600" t="s">
        <v>5071</v>
      </c>
      <c r="O4600">
        <v>1</v>
      </c>
      <c r="P4600">
        <v>0</v>
      </c>
    </row>
    <row r="4601" spans="1:16" x14ac:dyDescent="0.3">
      <c r="A4601" t="s">
        <v>3317</v>
      </c>
      <c r="B4601" s="1">
        <v>46106.906944444447</v>
      </c>
      <c r="C4601" t="s">
        <v>7</v>
      </c>
      <c r="D4601" t="s">
        <v>18</v>
      </c>
      <c r="E4601" t="s">
        <v>19</v>
      </c>
      <c r="F4601" t="s">
        <v>53</v>
      </c>
      <c r="G4601">
        <v>0.90694444444444444</v>
      </c>
      <c r="H4601" s="1">
        <v>46106</v>
      </c>
      <c r="I4601">
        <v>3</v>
      </c>
      <c r="J4601">
        <v>3</v>
      </c>
      <c r="K4601">
        <v>5</v>
      </c>
      <c r="L4601">
        <v>15</v>
      </c>
      <c r="M4601" t="s">
        <v>5073</v>
      </c>
      <c r="N4601" t="s">
        <v>5073</v>
      </c>
      <c r="O4601">
        <v>1</v>
      </c>
      <c r="P4601">
        <v>1</v>
      </c>
    </row>
    <row r="4602" spans="1:16" x14ac:dyDescent="0.3">
      <c r="A4602" t="s">
        <v>3405</v>
      </c>
      <c r="B4602" s="1">
        <v>46106.927083333336</v>
      </c>
      <c r="C4602" t="s">
        <v>26</v>
      </c>
      <c r="D4602" t="s">
        <v>8</v>
      </c>
      <c r="E4602" t="s">
        <v>16</v>
      </c>
      <c r="F4602" t="s">
        <v>20</v>
      </c>
      <c r="G4602">
        <v>0.92708333333333337</v>
      </c>
      <c r="H4602" s="1">
        <v>46106</v>
      </c>
      <c r="I4602">
        <v>3</v>
      </c>
      <c r="J4602">
        <v>3</v>
      </c>
      <c r="K4602">
        <v>2</v>
      </c>
      <c r="L4602">
        <v>6</v>
      </c>
      <c r="M4602" t="s">
        <v>5071</v>
      </c>
      <c r="N4602" t="s">
        <v>5071</v>
      </c>
      <c r="O4602">
        <v>1</v>
      </c>
      <c r="P4602">
        <v>0</v>
      </c>
    </row>
    <row r="4603" spans="1:16" x14ac:dyDescent="0.3">
      <c r="A4603" t="s">
        <v>3357</v>
      </c>
      <c r="B4603" s="1">
        <v>46106.931944444441</v>
      </c>
      <c r="C4603" t="s">
        <v>7</v>
      </c>
      <c r="D4603" t="s">
        <v>15</v>
      </c>
      <c r="E4603" t="s">
        <v>19</v>
      </c>
      <c r="F4603" t="s">
        <v>13</v>
      </c>
      <c r="G4603">
        <v>0.93194444444444446</v>
      </c>
      <c r="H4603" s="1">
        <v>46106</v>
      </c>
      <c r="I4603">
        <v>3</v>
      </c>
      <c r="J4603">
        <v>3</v>
      </c>
      <c r="K4603">
        <v>1</v>
      </c>
      <c r="L4603">
        <v>3</v>
      </c>
      <c r="M4603" t="s">
        <v>5069</v>
      </c>
      <c r="N4603" t="s">
        <v>5069</v>
      </c>
      <c r="O4603">
        <v>1</v>
      </c>
      <c r="P4603">
        <v>0</v>
      </c>
    </row>
    <row r="4604" spans="1:16" x14ac:dyDescent="0.3">
      <c r="A4604" t="s">
        <v>2675</v>
      </c>
      <c r="B4604" s="1">
        <v>46106.954861111109</v>
      </c>
      <c r="C4604" t="s">
        <v>35</v>
      </c>
      <c r="D4604" t="s">
        <v>8</v>
      </c>
      <c r="E4604" t="s">
        <v>31</v>
      </c>
      <c r="F4604" t="s">
        <v>53</v>
      </c>
      <c r="G4604">
        <v>0.95486111111111116</v>
      </c>
      <c r="H4604" s="1">
        <v>46106</v>
      </c>
      <c r="I4604">
        <v>3</v>
      </c>
      <c r="J4604">
        <v>1</v>
      </c>
      <c r="K4604">
        <v>5</v>
      </c>
      <c r="L4604">
        <v>5</v>
      </c>
      <c r="M4604" t="s">
        <v>5071</v>
      </c>
      <c r="N4604" t="s">
        <v>5071</v>
      </c>
      <c r="O4604">
        <v>1</v>
      </c>
      <c r="P4604">
        <v>1</v>
      </c>
    </row>
    <row r="4605" spans="1:16" x14ac:dyDescent="0.3">
      <c r="A4605" t="s">
        <v>2252</v>
      </c>
      <c r="B4605" s="1">
        <v>46106.986111111109</v>
      </c>
      <c r="C4605" t="s">
        <v>12</v>
      </c>
      <c r="D4605" t="s">
        <v>8</v>
      </c>
      <c r="E4605" t="s">
        <v>19</v>
      </c>
      <c r="F4605" t="s">
        <v>10</v>
      </c>
      <c r="G4605">
        <v>0.98611111111111116</v>
      </c>
      <c r="H4605" s="1">
        <v>46106</v>
      </c>
      <c r="I4605">
        <v>3</v>
      </c>
      <c r="J4605">
        <v>1</v>
      </c>
      <c r="K4605">
        <v>2</v>
      </c>
      <c r="L4605">
        <v>2</v>
      </c>
      <c r="M4605" t="s">
        <v>5069</v>
      </c>
      <c r="N4605" t="s">
        <v>5069</v>
      </c>
      <c r="O4605">
        <v>1</v>
      </c>
      <c r="P4605">
        <v>0</v>
      </c>
    </row>
    <row r="4606" spans="1:16" x14ac:dyDescent="0.3">
      <c r="A4606" t="s">
        <v>3437</v>
      </c>
      <c r="B4606" s="1">
        <v>46106.992361111108</v>
      </c>
      <c r="C4606" t="s">
        <v>40</v>
      </c>
      <c r="D4606" t="s">
        <v>22</v>
      </c>
      <c r="E4606" t="s">
        <v>16</v>
      </c>
      <c r="F4606" t="s">
        <v>20</v>
      </c>
      <c r="G4606">
        <v>0.99236111111111114</v>
      </c>
      <c r="H4606" s="1">
        <v>46106</v>
      </c>
      <c r="I4606">
        <v>3</v>
      </c>
      <c r="J4606">
        <v>5</v>
      </c>
      <c r="K4606">
        <v>2</v>
      </c>
      <c r="L4606">
        <v>10</v>
      </c>
      <c r="M4606" t="s">
        <v>5071</v>
      </c>
      <c r="N4606" t="s">
        <v>5071</v>
      </c>
      <c r="O4606">
        <v>1</v>
      </c>
      <c r="P4606">
        <v>0</v>
      </c>
    </row>
    <row r="4607" spans="1:16" x14ac:dyDescent="0.3">
      <c r="A4607" t="s">
        <v>2061</v>
      </c>
      <c r="B4607" s="1">
        <v>46106.996527777781</v>
      </c>
      <c r="C4607" t="s">
        <v>40</v>
      </c>
      <c r="D4607" t="s">
        <v>8</v>
      </c>
      <c r="E4607" t="s">
        <v>16</v>
      </c>
      <c r="F4607" t="s">
        <v>20</v>
      </c>
      <c r="G4607">
        <v>0.99652777777777779</v>
      </c>
      <c r="H4607" s="1">
        <v>46106</v>
      </c>
      <c r="I4607">
        <v>3</v>
      </c>
      <c r="J4607">
        <v>5</v>
      </c>
      <c r="K4607">
        <v>2</v>
      </c>
      <c r="L4607">
        <v>10</v>
      </c>
      <c r="M4607" t="s">
        <v>5071</v>
      </c>
      <c r="N4607" t="s">
        <v>5071</v>
      </c>
      <c r="O4607">
        <v>1</v>
      </c>
      <c r="P4607">
        <v>0</v>
      </c>
    </row>
    <row r="4608" spans="1:16" x14ac:dyDescent="0.3">
      <c r="A4608" t="s">
        <v>3843</v>
      </c>
      <c r="B4608" s="1">
        <v>46107.043749999997</v>
      </c>
      <c r="C4608" t="s">
        <v>40</v>
      </c>
      <c r="D4608" t="s">
        <v>15</v>
      </c>
      <c r="E4608" t="s">
        <v>16</v>
      </c>
      <c r="F4608" t="s">
        <v>10</v>
      </c>
      <c r="G4608">
        <v>4.3749999999999997E-2</v>
      </c>
      <c r="H4608" s="1">
        <v>46107</v>
      </c>
      <c r="I4608">
        <v>3</v>
      </c>
      <c r="J4608">
        <v>5</v>
      </c>
      <c r="K4608">
        <v>2</v>
      </c>
      <c r="L4608">
        <v>10</v>
      </c>
      <c r="M4608" t="s">
        <v>5071</v>
      </c>
      <c r="N4608" t="s">
        <v>5071</v>
      </c>
      <c r="O4608">
        <v>1</v>
      </c>
      <c r="P4608">
        <v>0</v>
      </c>
    </row>
    <row r="4609" spans="1:16" x14ac:dyDescent="0.3">
      <c r="A4609" t="s">
        <v>2569</v>
      </c>
      <c r="B4609" s="1">
        <v>46107.120138888888</v>
      </c>
      <c r="C4609" t="s">
        <v>7</v>
      </c>
      <c r="D4609" t="s">
        <v>15</v>
      </c>
      <c r="E4609" t="s">
        <v>19</v>
      </c>
      <c r="F4609" t="s">
        <v>10</v>
      </c>
      <c r="G4609">
        <v>0.12013888888888889</v>
      </c>
      <c r="H4609" s="1">
        <v>46107</v>
      </c>
      <c r="I4609">
        <v>3</v>
      </c>
      <c r="J4609">
        <v>3</v>
      </c>
      <c r="K4609">
        <v>2</v>
      </c>
      <c r="L4609">
        <v>6</v>
      </c>
      <c r="M4609" t="s">
        <v>5071</v>
      </c>
      <c r="N4609" t="s">
        <v>5071</v>
      </c>
      <c r="O4609">
        <v>1</v>
      </c>
      <c r="P4609">
        <v>0</v>
      </c>
    </row>
    <row r="4610" spans="1:16" x14ac:dyDescent="0.3">
      <c r="A4610" t="s">
        <v>4336</v>
      </c>
      <c r="B4610" s="1">
        <v>46107.121527777781</v>
      </c>
      <c r="C4610" t="s">
        <v>7</v>
      </c>
      <c r="D4610" t="s">
        <v>22</v>
      </c>
      <c r="E4610" t="s">
        <v>19</v>
      </c>
      <c r="F4610" t="s">
        <v>20</v>
      </c>
      <c r="G4610">
        <v>0.12152777777777778</v>
      </c>
      <c r="H4610" s="1">
        <v>46107</v>
      </c>
      <c r="I4610">
        <v>3</v>
      </c>
      <c r="J4610">
        <v>3</v>
      </c>
      <c r="K4610">
        <v>2</v>
      </c>
      <c r="L4610">
        <v>6</v>
      </c>
      <c r="M4610" t="s">
        <v>5071</v>
      </c>
      <c r="N4610" t="s">
        <v>5071</v>
      </c>
      <c r="O4610">
        <v>1</v>
      </c>
      <c r="P4610">
        <v>0</v>
      </c>
    </row>
    <row r="4611" spans="1:16" x14ac:dyDescent="0.3">
      <c r="A4611" t="s">
        <v>3639</v>
      </c>
      <c r="B4611" s="1">
        <v>46107.127083333333</v>
      </c>
      <c r="C4611" t="s">
        <v>26</v>
      </c>
      <c r="D4611" t="s">
        <v>8</v>
      </c>
      <c r="E4611" t="s">
        <v>31</v>
      </c>
      <c r="F4611" t="s">
        <v>13</v>
      </c>
      <c r="G4611">
        <v>0.12708333333333333</v>
      </c>
      <c r="H4611" s="1">
        <v>46107</v>
      </c>
      <c r="I4611">
        <v>3</v>
      </c>
      <c r="J4611">
        <v>3</v>
      </c>
      <c r="K4611">
        <v>1</v>
      </c>
      <c r="L4611">
        <v>3</v>
      </c>
      <c r="M4611" t="s">
        <v>5069</v>
      </c>
      <c r="N4611" t="s">
        <v>5069</v>
      </c>
      <c r="O4611">
        <v>1</v>
      </c>
      <c r="P4611">
        <v>0</v>
      </c>
    </row>
    <row r="4612" spans="1:16" x14ac:dyDescent="0.3">
      <c r="A4612" t="s">
        <v>3295</v>
      </c>
      <c r="B4612" s="1">
        <v>46107.145833333336</v>
      </c>
      <c r="C4612" t="s">
        <v>7</v>
      </c>
      <c r="D4612" t="s">
        <v>8</v>
      </c>
      <c r="E4612" t="s">
        <v>19</v>
      </c>
      <c r="F4612" t="s">
        <v>13</v>
      </c>
      <c r="G4612">
        <v>0.14583333333333334</v>
      </c>
      <c r="H4612" s="1">
        <v>46107</v>
      </c>
      <c r="I4612">
        <v>3</v>
      </c>
      <c r="J4612">
        <v>3</v>
      </c>
      <c r="K4612">
        <v>1</v>
      </c>
      <c r="L4612">
        <v>3</v>
      </c>
      <c r="M4612" t="s">
        <v>5069</v>
      </c>
      <c r="N4612" t="s">
        <v>5069</v>
      </c>
      <c r="O4612">
        <v>1</v>
      </c>
      <c r="P4612">
        <v>0</v>
      </c>
    </row>
    <row r="4613" spans="1:16" x14ac:dyDescent="0.3">
      <c r="A4613" t="s">
        <v>88</v>
      </c>
      <c r="B4613" s="1">
        <v>46107.156944444447</v>
      </c>
      <c r="C4613" t="s">
        <v>7</v>
      </c>
      <c r="D4613" t="s">
        <v>22</v>
      </c>
      <c r="E4613" t="s">
        <v>9</v>
      </c>
      <c r="F4613" t="s">
        <v>10</v>
      </c>
      <c r="G4613">
        <v>0.15694444444444444</v>
      </c>
      <c r="H4613" s="1">
        <v>46107</v>
      </c>
      <c r="I4613">
        <v>3</v>
      </c>
      <c r="J4613">
        <v>3</v>
      </c>
      <c r="K4613">
        <v>2</v>
      </c>
      <c r="L4613">
        <v>6</v>
      </c>
      <c r="M4613" t="s">
        <v>5071</v>
      </c>
      <c r="N4613" t="s">
        <v>5071</v>
      </c>
      <c r="O4613">
        <v>1</v>
      </c>
      <c r="P4613">
        <v>0</v>
      </c>
    </row>
    <row r="4614" spans="1:16" x14ac:dyDescent="0.3">
      <c r="A4614" t="s">
        <v>2772</v>
      </c>
      <c r="B4614" s="1">
        <v>46107.158333333333</v>
      </c>
      <c r="C4614" t="s">
        <v>40</v>
      </c>
      <c r="D4614" t="s">
        <v>8</v>
      </c>
      <c r="E4614" t="s">
        <v>16</v>
      </c>
      <c r="F4614" t="s">
        <v>33</v>
      </c>
      <c r="G4614">
        <v>0.15833333333333333</v>
      </c>
      <c r="H4614" s="1">
        <v>46107</v>
      </c>
      <c r="I4614">
        <v>3</v>
      </c>
      <c r="J4614">
        <v>5</v>
      </c>
      <c r="K4614">
        <v>4</v>
      </c>
      <c r="L4614">
        <v>20</v>
      </c>
      <c r="M4614" t="s">
        <v>5075</v>
      </c>
      <c r="N4614" t="s">
        <v>5076</v>
      </c>
      <c r="O4614">
        <v>1</v>
      </c>
      <c r="P4614">
        <v>1</v>
      </c>
    </row>
    <row r="4615" spans="1:16" x14ac:dyDescent="0.3">
      <c r="A4615" t="s">
        <v>2497</v>
      </c>
      <c r="B4615" s="1">
        <v>46107.162499999999</v>
      </c>
      <c r="C4615" t="s">
        <v>7</v>
      </c>
      <c r="D4615" t="s">
        <v>22</v>
      </c>
      <c r="E4615" t="s">
        <v>19</v>
      </c>
      <c r="F4615" t="s">
        <v>20</v>
      </c>
      <c r="G4615">
        <v>0.16250000000000001</v>
      </c>
      <c r="H4615" s="1">
        <v>46107</v>
      </c>
      <c r="I4615">
        <v>3</v>
      </c>
      <c r="J4615">
        <v>3</v>
      </c>
      <c r="K4615">
        <v>2</v>
      </c>
      <c r="L4615">
        <v>6</v>
      </c>
      <c r="M4615" t="s">
        <v>5071</v>
      </c>
      <c r="N4615" t="s">
        <v>5071</v>
      </c>
      <c r="O4615">
        <v>1</v>
      </c>
      <c r="P4615">
        <v>0</v>
      </c>
    </row>
    <row r="4616" spans="1:16" x14ac:dyDescent="0.3">
      <c r="A4616" t="s">
        <v>1929</v>
      </c>
      <c r="B4616" s="1">
        <v>46107.184027777781</v>
      </c>
      <c r="C4616" t="s">
        <v>7</v>
      </c>
      <c r="D4616" t="s">
        <v>18</v>
      </c>
      <c r="E4616" t="s">
        <v>19</v>
      </c>
      <c r="F4616" t="s">
        <v>10</v>
      </c>
      <c r="G4616">
        <v>0.18402777777777779</v>
      </c>
      <c r="H4616" s="1">
        <v>46107</v>
      </c>
      <c r="I4616">
        <v>3</v>
      </c>
      <c r="J4616">
        <v>3</v>
      </c>
      <c r="K4616">
        <v>2</v>
      </c>
      <c r="L4616">
        <v>6</v>
      </c>
      <c r="M4616" t="s">
        <v>5071</v>
      </c>
      <c r="N4616" t="s">
        <v>5071</v>
      </c>
      <c r="O4616">
        <v>1</v>
      </c>
      <c r="P4616">
        <v>0</v>
      </c>
    </row>
    <row r="4617" spans="1:16" x14ac:dyDescent="0.3">
      <c r="A4617" t="s">
        <v>3496</v>
      </c>
      <c r="B4617" s="1">
        <v>46107.197916666664</v>
      </c>
      <c r="C4617" t="s">
        <v>40</v>
      </c>
      <c r="D4617" t="s">
        <v>15</v>
      </c>
      <c r="E4617" t="s">
        <v>16</v>
      </c>
      <c r="F4617" t="s">
        <v>10</v>
      </c>
      <c r="G4617">
        <v>0.19791666666666666</v>
      </c>
      <c r="H4617" s="1">
        <v>46107</v>
      </c>
      <c r="I4617">
        <v>3</v>
      </c>
      <c r="J4617">
        <v>5</v>
      </c>
      <c r="K4617">
        <v>2</v>
      </c>
      <c r="L4617">
        <v>10</v>
      </c>
      <c r="M4617" t="s">
        <v>5071</v>
      </c>
      <c r="N4617" t="s">
        <v>5071</v>
      </c>
      <c r="O4617">
        <v>1</v>
      </c>
      <c r="P4617">
        <v>0</v>
      </c>
    </row>
    <row r="4618" spans="1:16" x14ac:dyDescent="0.3">
      <c r="A4618" t="s">
        <v>4914</v>
      </c>
      <c r="B4618" s="1">
        <v>46107.20208333333</v>
      </c>
      <c r="C4618" t="s">
        <v>40</v>
      </c>
      <c r="D4618" t="s">
        <v>8</v>
      </c>
      <c r="E4618" t="s">
        <v>16</v>
      </c>
      <c r="F4618" t="s">
        <v>20</v>
      </c>
      <c r="G4618">
        <v>0.20208333333333334</v>
      </c>
      <c r="H4618" s="1">
        <v>46107</v>
      </c>
      <c r="I4618">
        <v>3</v>
      </c>
      <c r="J4618">
        <v>5</v>
      </c>
      <c r="K4618">
        <v>2</v>
      </c>
      <c r="L4618">
        <v>10</v>
      </c>
      <c r="M4618" t="s">
        <v>5071</v>
      </c>
      <c r="N4618" t="s">
        <v>5071</v>
      </c>
      <c r="O4618">
        <v>1</v>
      </c>
      <c r="P4618">
        <v>0</v>
      </c>
    </row>
    <row r="4619" spans="1:16" x14ac:dyDescent="0.3">
      <c r="A4619" t="s">
        <v>633</v>
      </c>
      <c r="B4619" s="1">
        <v>46107.219444444447</v>
      </c>
      <c r="C4619" t="s">
        <v>7</v>
      </c>
      <c r="D4619" t="s">
        <v>22</v>
      </c>
      <c r="E4619" t="s">
        <v>19</v>
      </c>
      <c r="F4619" t="s">
        <v>10</v>
      </c>
      <c r="G4619">
        <v>0.21944444444444444</v>
      </c>
      <c r="H4619" s="1">
        <v>46107</v>
      </c>
      <c r="I4619">
        <v>3</v>
      </c>
      <c r="J4619">
        <v>3</v>
      </c>
      <c r="K4619">
        <v>2</v>
      </c>
      <c r="L4619">
        <v>6</v>
      </c>
      <c r="M4619" t="s">
        <v>5071</v>
      </c>
      <c r="N4619" t="s">
        <v>5071</v>
      </c>
      <c r="O4619">
        <v>1</v>
      </c>
      <c r="P4619">
        <v>0</v>
      </c>
    </row>
    <row r="4620" spans="1:16" x14ac:dyDescent="0.3">
      <c r="A4620" t="s">
        <v>2259</v>
      </c>
      <c r="B4620" s="1">
        <v>46107.236805555556</v>
      </c>
      <c r="C4620" t="s">
        <v>7</v>
      </c>
      <c r="D4620" t="s">
        <v>18</v>
      </c>
      <c r="E4620" t="s">
        <v>19</v>
      </c>
      <c r="F4620" t="s">
        <v>13</v>
      </c>
      <c r="G4620">
        <v>0.23680555555555555</v>
      </c>
      <c r="H4620" s="1">
        <v>46107</v>
      </c>
      <c r="I4620">
        <v>3</v>
      </c>
      <c r="J4620">
        <v>3</v>
      </c>
      <c r="K4620">
        <v>1</v>
      </c>
      <c r="L4620">
        <v>3</v>
      </c>
      <c r="M4620" t="s">
        <v>5069</v>
      </c>
      <c r="N4620" t="s">
        <v>5069</v>
      </c>
      <c r="O4620">
        <v>1</v>
      </c>
      <c r="P4620">
        <v>0</v>
      </c>
    </row>
    <row r="4621" spans="1:16" x14ac:dyDescent="0.3">
      <c r="A4621" t="s">
        <v>1039</v>
      </c>
      <c r="B4621" s="1">
        <v>46107.246527777781</v>
      </c>
      <c r="C4621" t="s">
        <v>7</v>
      </c>
      <c r="D4621" t="s">
        <v>8</v>
      </c>
      <c r="E4621" t="s">
        <v>19</v>
      </c>
      <c r="F4621" t="s">
        <v>20</v>
      </c>
      <c r="G4621">
        <v>0.24652777777777779</v>
      </c>
      <c r="H4621" s="1">
        <v>46107</v>
      </c>
      <c r="I4621">
        <v>3</v>
      </c>
      <c r="J4621">
        <v>3</v>
      </c>
      <c r="K4621">
        <v>2</v>
      </c>
      <c r="L4621">
        <v>6</v>
      </c>
      <c r="M4621" t="s">
        <v>5071</v>
      </c>
      <c r="N4621" t="s">
        <v>5071</v>
      </c>
      <c r="O4621">
        <v>1</v>
      </c>
      <c r="P4621">
        <v>0</v>
      </c>
    </row>
    <row r="4622" spans="1:16" x14ac:dyDescent="0.3">
      <c r="A4622" t="s">
        <v>1407</v>
      </c>
      <c r="B4622" s="1">
        <v>46107.251388888886</v>
      </c>
      <c r="C4622" t="s">
        <v>7</v>
      </c>
      <c r="D4622" t="s">
        <v>15</v>
      </c>
      <c r="E4622" t="s">
        <v>19</v>
      </c>
      <c r="F4622" t="s">
        <v>10</v>
      </c>
      <c r="G4622">
        <v>0.25138888888888888</v>
      </c>
      <c r="H4622" s="1">
        <v>46107</v>
      </c>
      <c r="I4622">
        <v>3</v>
      </c>
      <c r="J4622">
        <v>3</v>
      </c>
      <c r="K4622">
        <v>2</v>
      </c>
      <c r="L4622">
        <v>6</v>
      </c>
      <c r="M4622" t="s">
        <v>5071</v>
      </c>
      <c r="N4622" t="s">
        <v>5071</v>
      </c>
      <c r="O4622">
        <v>1</v>
      </c>
      <c r="P4622">
        <v>0</v>
      </c>
    </row>
    <row r="4623" spans="1:16" x14ac:dyDescent="0.3">
      <c r="A4623" t="s">
        <v>1507</v>
      </c>
      <c r="B4623" s="1">
        <v>46107.259722222225</v>
      </c>
      <c r="C4623" t="s">
        <v>7</v>
      </c>
      <c r="D4623" t="s">
        <v>18</v>
      </c>
      <c r="E4623" t="s">
        <v>19</v>
      </c>
      <c r="F4623" t="s">
        <v>20</v>
      </c>
      <c r="G4623">
        <v>0.25972222222222224</v>
      </c>
      <c r="H4623" s="1">
        <v>46107</v>
      </c>
      <c r="I4623">
        <v>3</v>
      </c>
      <c r="J4623">
        <v>3</v>
      </c>
      <c r="K4623">
        <v>2</v>
      </c>
      <c r="L4623">
        <v>6</v>
      </c>
      <c r="M4623" t="s">
        <v>5071</v>
      </c>
      <c r="N4623" t="s">
        <v>5071</v>
      </c>
      <c r="O4623">
        <v>1</v>
      </c>
      <c r="P4623">
        <v>0</v>
      </c>
    </row>
    <row r="4624" spans="1:16" x14ac:dyDescent="0.3">
      <c r="A4624" t="s">
        <v>2077</v>
      </c>
      <c r="B4624" s="1">
        <v>46107.282638888886</v>
      </c>
      <c r="C4624" t="s">
        <v>7</v>
      </c>
      <c r="D4624" t="s">
        <v>22</v>
      </c>
      <c r="E4624" t="s">
        <v>19</v>
      </c>
      <c r="F4624" t="s">
        <v>10</v>
      </c>
      <c r="G4624">
        <v>0.28263888888888888</v>
      </c>
      <c r="H4624" s="1">
        <v>46107</v>
      </c>
      <c r="I4624">
        <v>3</v>
      </c>
      <c r="J4624">
        <v>3</v>
      </c>
      <c r="K4624">
        <v>2</v>
      </c>
      <c r="L4624">
        <v>6</v>
      </c>
      <c r="M4624" t="s">
        <v>5071</v>
      </c>
      <c r="N4624" t="s">
        <v>5071</v>
      </c>
      <c r="O4624">
        <v>1</v>
      </c>
      <c r="P4624">
        <v>0</v>
      </c>
    </row>
    <row r="4625" spans="1:16" x14ac:dyDescent="0.3">
      <c r="A4625" t="s">
        <v>3860</v>
      </c>
      <c r="B4625" s="1">
        <v>46107.316666666666</v>
      </c>
      <c r="C4625" t="s">
        <v>47</v>
      </c>
      <c r="D4625" t="s">
        <v>8</v>
      </c>
      <c r="E4625" t="s">
        <v>31</v>
      </c>
      <c r="F4625" t="s">
        <v>13</v>
      </c>
      <c r="G4625">
        <v>0.31666666666666665</v>
      </c>
      <c r="H4625" s="1">
        <v>46107</v>
      </c>
      <c r="I4625">
        <v>3</v>
      </c>
      <c r="J4625">
        <v>1</v>
      </c>
      <c r="K4625">
        <v>1</v>
      </c>
      <c r="L4625">
        <v>1</v>
      </c>
      <c r="M4625" t="s">
        <v>5069</v>
      </c>
      <c r="N4625" t="s">
        <v>5069</v>
      </c>
      <c r="O4625">
        <v>1</v>
      </c>
      <c r="P4625">
        <v>0</v>
      </c>
    </row>
    <row r="4626" spans="1:16" x14ac:dyDescent="0.3">
      <c r="A4626" t="s">
        <v>2628</v>
      </c>
      <c r="B4626" s="1">
        <v>46107.347916666666</v>
      </c>
      <c r="C4626" t="s">
        <v>7</v>
      </c>
      <c r="D4626" t="s">
        <v>15</v>
      </c>
      <c r="E4626" t="s">
        <v>19</v>
      </c>
      <c r="F4626" t="s">
        <v>10</v>
      </c>
      <c r="G4626">
        <v>0.34791666666666665</v>
      </c>
      <c r="H4626" s="1">
        <v>46107</v>
      </c>
      <c r="I4626">
        <v>3</v>
      </c>
      <c r="J4626">
        <v>3</v>
      </c>
      <c r="K4626">
        <v>2</v>
      </c>
      <c r="L4626">
        <v>6</v>
      </c>
      <c r="M4626" t="s">
        <v>5071</v>
      </c>
      <c r="N4626" t="s">
        <v>5071</v>
      </c>
      <c r="O4626">
        <v>1</v>
      </c>
      <c r="P4626">
        <v>0</v>
      </c>
    </row>
    <row r="4627" spans="1:16" x14ac:dyDescent="0.3">
      <c r="A4627" t="s">
        <v>2894</v>
      </c>
      <c r="B4627" s="1">
        <v>46107.359027777777</v>
      </c>
      <c r="C4627" t="s">
        <v>7</v>
      </c>
      <c r="D4627" t="s">
        <v>8</v>
      </c>
      <c r="E4627" t="s">
        <v>31</v>
      </c>
      <c r="F4627" t="s">
        <v>33</v>
      </c>
      <c r="G4627">
        <v>0.35902777777777778</v>
      </c>
      <c r="H4627" s="1">
        <v>46107</v>
      </c>
      <c r="I4627">
        <v>3</v>
      </c>
      <c r="J4627">
        <v>3</v>
      </c>
      <c r="K4627">
        <v>4</v>
      </c>
      <c r="L4627">
        <v>12</v>
      </c>
      <c r="M4627" t="s">
        <v>5073</v>
      </c>
      <c r="N4627" t="s">
        <v>5073</v>
      </c>
      <c r="O4627">
        <v>1</v>
      </c>
      <c r="P4627">
        <v>1</v>
      </c>
    </row>
    <row r="4628" spans="1:16" x14ac:dyDescent="0.3">
      <c r="A4628" t="s">
        <v>3096</v>
      </c>
      <c r="B4628" s="1">
        <v>46107.392361111109</v>
      </c>
      <c r="C4628" t="s">
        <v>40</v>
      </c>
      <c r="D4628" t="s">
        <v>15</v>
      </c>
      <c r="E4628" t="s">
        <v>16</v>
      </c>
      <c r="F4628" t="s">
        <v>20</v>
      </c>
      <c r="G4628">
        <v>0.3923611111111111</v>
      </c>
      <c r="H4628" s="1">
        <v>46107</v>
      </c>
      <c r="I4628">
        <v>3</v>
      </c>
      <c r="J4628">
        <v>5</v>
      </c>
      <c r="K4628">
        <v>2</v>
      </c>
      <c r="L4628">
        <v>10</v>
      </c>
      <c r="M4628" t="s">
        <v>5071</v>
      </c>
      <c r="N4628" t="s">
        <v>5071</v>
      </c>
      <c r="O4628">
        <v>1</v>
      </c>
      <c r="P4628">
        <v>0</v>
      </c>
    </row>
    <row r="4629" spans="1:16" x14ac:dyDescent="0.3">
      <c r="A4629" t="s">
        <v>2346</v>
      </c>
      <c r="B4629" s="1">
        <v>46107.399305555555</v>
      </c>
      <c r="C4629" t="s">
        <v>26</v>
      </c>
      <c r="D4629" t="s">
        <v>8</v>
      </c>
      <c r="E4629" t="s">
        <v>19</v>
      </c>
      <c r="F4629" t="s">
        <v>13</v>
      </c>
      <c r="G4629">
        <v>0.39930555555555558</v>
      </c>
      <c r="H4629" s="1">
        <v>46107</v>
      </c>
      <c r="I4629">
        <v>3</v>
      </c>
      <c r="J4629">
        <v>3</v>
      </c>
      <c r="K4629">
        <v>1</v>
      </c>
      <c r="L4629">
        <v>3</v>
      </c>
      <c r="M4629" t="s">
        <v>5069</v>
      </c>
      <c r="N4629" t="s">
        <v>5069</v>
      </c>
      <c r="O4629">
        <v>1</v>
      </c>
      <c r="P4629">
        <v>0</v>
      </c>
    </row>
    <row r="4630" spans="1:16" x14ac:dyDescent="0.3">
      <c r="A4630" t="s">
        <v>1537</v>
      </c>
      <c r="B4630" s="1">
        <v>46107.399305555555</v>
      </c>
      <c r="C4630" t="s">
        <v>40</v>
      </c>
      <c r="D4630" t="s">
        <v>22</v>
      </c>
      <c r="E4630" t="s">
        <v>16</v>
      </c>
      <c r="F4630" t="s">
        <v>10</v>
      </c>
      <c r="G4630">
        <v>0.39930555555555558</v>
      </c>
      <c r="H4630" s="1">
        <v>46107</v>
      </c>
      <c r="I4630">
        <v>3</v>
      </c>
      <c r="J4630">
        <v>5</v>
      </c>
      <c r="K4630">
        <v>2</v>
      </c>
      <c r="L4630">
        <v>10</v>
      </c>
      <c r="M4630" t="s">
        <v>5071</v>
      </c>
      <c r="N4630" t="s">
        <v>5071</v>
      </c>
      <c r="O4630">
        <v>1</v>
      </c>
      <c r="P4630">
        <v>0</v>
      </c>
    </row>
    <row r="4631" spans="1:16" x14ac:dyDescent="0.3">
      <c r="A4631" t="s">
        <v>2353</v>
      </c>
      <c r="B4631" s="1">
        <v>46107.40625</v>
      </c>
      <c r="C4631" t="s">
        <v>26</v>
      </c>
      <c r="D4631" t="s">
        <v>22</v>
      </c>
      <c r="E4631" t="s">
        <v>31</v>
      </c>
      <c r="F4631" t="s">
        <v>13</v>
      </c>
      <c r="G4631">
        <v>0.40625</v>
      </c>
      <c r="H4631" s="1">
        <v>46107</v>
      </c>
      <c r="I4631">
        <v>3</v>
      </c>
      <c r="J4631">
        <v>3</v>
      </c>
      <c r="K4631">
        <v>1</v>
      </c>
      <c r="L4631">
        <v>3</v>
      </c>
      <c r="M4631" t="s">
        <v>5069</v>
      </c>
      <c r="N4631" t="s">
        <v>5069</v>
      </c>
      <c r="O4631">
        <v>1</v>
      </c>
      <c r="P4631">
        <v>0</v>
      </c>
    </row>
    <row r="4632" spans="1:16" x14ac:dyDescent="0.3">
      <c r="A4632" t="s">
        <v>1269</v>
      </c>
      <c r="B4632" s="1">
        <v>46107.416666666664</v>
      </c>
      <c r="C4632" t="s">
        <v>26</v>
      </c>
      <c r="D4632" t="s">
        <v>8</v>
      </c>
      <c r="E4632" t="s">
        <v>31</v>
      </c>
      <c r="F4632" t="s">
        <v>10</v>
      </c>
      <c r="G4632">
        <v>0.41666666666666669</v>
      </c>
      <c r="H4632" s="1">
        <v>46107</v>
      </c>
      <c r="I4632">
        <v>3</v>
      </c>
      <c r="J4632">
        <v>3</v>
      </c>
      <c r="K4632">
        <v>2</v>
      </c>
      <c r="L4632">
        <v>6</v>
      </c>
      <c r="M4632" t="s">
        <v>5071</v>
      </c>
      <c r="N4632" t="s">
        <v>5071</v>
      </c>
      <c r="O4632">
        <v>1</v>
      </c>
      <c r="P4632">
        <v>0</v>
      </c>
    </row>
    <row r="4633" spans="1:16" x14ac:dyDescent="0.3">
      <c r="A4633" t="s">
        <v>4723</v>
      </c>
      <c r="B4633" s="1">
        <v>46107.453472222223</v>
      </c>
      <c r="C4633" t="s">
        <v>7</v>
      </c>
      <c r="D4633" t="s">
        <v>18</v>
      </c>
      <c r="E4633" t="s">
        <v>19</v>
      </c>
      <c r="F4633" t="s">
        <v>10</v>
      </c>
      <c r="G4633">
        <v>0.45347222222222222</v>
      </c>
      <c r="H4633" s="1">
        <v>46107</v>
      </c>
      <c r="I4633">
        <v>3</v>
      </c>
      <c r="J4633">
        <v>3</v>
      </c>
      <c r="K4633">
        <v>2</v>
      </c>
      <c r="L4633">
        <v>6</v>
      </c>
      <c r="M4633" t="s">
        <v>5071</v>
      </c>
      <c r="N4633" t="s">
        <v>5071</v>
      </c>
      <c r="O4633">
        <v>1</v>
      </c>
      <c r="P4633">
        <v>0</v>
      </c>
    </row>
    <row r="4634" spans="1:16" x14ac:dyDescent="0.3">
      <c r="A4634" t="s">
        <v>2871</v>
      </c>
      <c r="B4634" s="1">
        <v>46107.50277777778</v>
      </c>
      <c r="C4634" t="s">
        <v>12</v>
      </c>
      <c r="D4634" t="s">
        <v>18</v>
      </c>
      <c r="E4634" t="s">
        <v>9</v>
      </c>
      <c r="F4634" t="s">
        <v>10</v>
      </c>
      <c r="G4634">
        <v>0.50277777777777777</v>
      </c>
      <c r="H4634" s="1">
        <v>46107</v>
      </c>
      <c r="I4634">
        <v>3</v>
      </c>
      <c r="J4634">
        <v>1</v>
      </c>
      <c r="K4634">
        <v>2</v>
      </c>
      <c r="L4634">
        <v>2</v>
      </c>
      <c r="M4634" t="s">
        <v>5069</v>
      </c>
      <c r="N4634" t="s">
        <v>5069</v>
      </c>
      <c r="O4634">
        <v>1</v>
      </c>
      <c r="P4634">
        <v>0</v>
      </c>
    </row>
    <row r="4635" spans="1:16" x14ac:dyDescent="0.3">
      <c r="A4635" t="s">
        <v>627</v>
      </c>
      <c r="B4635" s="1">
        <v>46107.526388888888</v>
      </c>
      <c r="C4635" t="s">
        <v>40</v>
      </c>
      <c r="D4635" t="s">
        <v>18</v>
      </c>
      <c r="E4635" t="s">
        <v>16</v>
      </c>
      <c r="F4635" t="s">
        <v>10</v>
      </c>
      <c r="G4635">
        <v>0.52638888888888891</v>
      </c>
      <c r="H4635" s="1">
        <v>46107</v>
      </c>
      <c r="I4635">
        <v>3</v>
      </c>
      <c r="J4635">
        <v>5</v>
      </c>
      <c r="K4635">
        <v>2</v>
      </c>
      <c r="L4635">
        <v>10</v>
      </c>
      <c r="M4635" t="s">
        <v>5071</v>
      </c>
      <c r="N4635" t="s">
        <v>5071</v>
      </c>
      <c r="O4635">
        <v>1</v>
      </c>
      <c r="P4635">
        <v>0</v>
      </c>
    </row>
    <row r="4636" spans="1:16" x14ac:dyDescent="0.3">
      <c r="A4636" t="s">
        <v>3349</v>
      </c>
      <c r="B4636" s="1">
        <v>46107.556944444441</v>
      </c>
      <c r="C4636" t="s">
        <v>40</v>
      </c>
      <c r="D4636" t="s">
        <v>15</v>
      </c>
      <c r="E4636" t="s">
        <v>16</v>
      </c>
      <c r="F4636" t="s">
        <v>53</v>
      </c>
      <c r="G4636">
        <v>0.55694444444444446</v>
      </c>
      <c r="H4636" s="1">
        <v>46107</v>
      </c>
      <c r="I4636">
        <v>3</v>
      </c>
      <c r="J4636">
        <v>5</v>
      </c>
      <c r="K4636">
        <v>5</v>
      </c>
      <c r="L4636">
        <v>25</v>
      </c>
      <c r="M4636" t="s">
        <v>5075</v>
      </c>
      <c r="N4636" t="s">
        <v>5076</v>
      </c>
      <c r="O4636">
        <v>1</v>
      </c>
      <c r="P4636">
        <v>1</v>
      </c>
    </row>
    <row r="4637" spans="1:16" x14ac:dyDescent="0.3">
      <c r="A4637" t="s">
        <v>780</v>
      </c>
      <c r="B4637" s="1">
        <v>46107.579861111109</v>
      </c>
      <c r="C4637" t="s">
        <v>7</v>
      </c>
      <c r="D4637" t="s">
        <v>8</v>
      </c>
      <c r="E4637" t="s">
        <v>19</v>
      </c>
      <c r="F4637" t="s">
        <v>10</v>
      </c>
      <c r="G4637">
        <v>0.57986111111111116</v>
      </c>
      <c r="H4637" s="1">
        <v>46107</v>
      </c>
      <c r="I4637">
        <v>3</v>
      </c>
      <c r="J4637">
        <v>3</v>
      </c>
      <c r="K4637">
        <v>2</v>
      </c>
      <c r="L4637">
        <v>6</v>
      </c>
      <c r="M4637" t="s">
        <v>5071</v>
      </c>
      <c r="N4637" t="s">
        <v>5071</v>
      </c>
      <c r="O4637">
        <v>1</v>
      </c>
      <c r="P4637">
        <v>0</v>
      </c>
    </row>
    <row r="4638" spans="1:16" x14ac:dyDescent="0.3">
      <c r="A4638" t="s">
        <v>2932</v>
      </c>
      <c r="B4638" s="1">
        <v>46107.597222222219</v>
      </c>
      <c r="C4638" t="s">
        <v>7</v>
      </c>
      <c r="D4638" t="s">
        <v>18</v>
      </c>
      <c r="E4638" t="s">
        <v>19</v>
      </c>
      <c r="F4638" t="s">
        <v>10</v>
      </c>
      <c r="G4638">
        <v>0.59722222222222221</v>
      </c>
      <c r="H4638" s="1">
        <v>46107</v>
      </c>
      <c r="I4638">
        <v>3</v>
      </c>
      <c r="J4638">
        <v>3</v>
      </c>
      <c r="K4638">
        <v>2</v>
      </c>
      <c r="L4638">
        <v>6</v>
      </c>
      <c r="M4638" t="s">
        <v>5071</v>
      </c>
      <c r="N4638" t="s">
        <v>5071</v>
      </c>
      <c r="O4638">
        <v>1</v>
      </c>
      <c r="P4638">
        <v>0</v>
      </c>
    </row>
    <row r="4639" spans="1:16" x14ac:dyDescent="0.3">
      <c r="A4639" t="s">
        <v>666</v>
      </c>
      <c r="B4639" s="1">
        <v>46107.604166666664</v>
      </c>
      <c r="C4639" t="s">
        <v>7</v>
      </c>
      <c r="D4639" t="s">
        <v>22</v>
      </c>
      <c r="E4639" t="s">
        <v>19</v>
      </c>
      <c r="F4639" t="s">
        <v>10</v>
      </c>
      <c r="G4639">
        <v>0.60416666666666663</v>
      </c>
      <c r="H4639" s="1">
        <v>46107</v>
      </c>
      <c r="I4639">
        <v>3</v>
      </c>
      <c r="J4639">
        <v>3</v>
      </c>
      <c r="K4639">
        <v>2</v>
      </c>
      <c r="L4639">
        <v>6</v>
      </c>
      <c r="M4639" t="s">
        <v>5071</v>
      </c>
      <c r="N4639" t="s">
        <v>5071</v>
      </c>
      <c r="O4639">
        <v>1</v>
      </c>
      <c r="P4639">
        <v>0</v>
      </c>
    </row>
    <row r="4640" spans="1:16" x14ac:dyDescent="0.3">
      <c r="A4640" t="s">
        <v>2254</v>
      </c>
      <c r="B4640" s="1">
        <v>46107.609722222223</v>
      </c>
      <c r="C4640" t="s">
        <v>7</v>
      </c>
      <c r="D4640" t="s">
        <v>18</v>
      </c>
      <c r="E4640" t="s">
        <v>19</v>
      </c>
      <c r="F4640" t="s">
        <v>13</v>
      </c>
      <c r="G4640">
        <v>0.60972222222222228</v>
      </c>
      <c r="H4640" s="1">
        <v>46107</v>
      </c>
      <c r="I4640">
        <v>3</v>
      </c>
      <c r="J4640">
        <v>3</v>
      </c>
      <c r="K4640">
        <v>1</v>
      </c>
      <c r="L4640">
        <v>3</v>
      </c>
      <c r="M4640" t="s">
        <v>5069</v>
      </c>
      <c r="N4640" t="s">
        <v>5069</v>
      </c>
      <c r="O4640">
        <v>1</v>
      </c>
      <c r="P4640">
        <v>0</v>
      </c>
    </row>
    <row r="4641" spans="1:16" x14ac:dyDescent="0.3">
      <c r="A4641" t="s">
        <v>793</v>
      </c>
      <c r="B4641" s="1">
        <v>46107.646527777775</v>
      </c>
      <c r="C4641" t="s">
        <v>7</v>
      </c>
      <c r="D4641" t="s">
        <v>15</v>
      </c>
      <c r="E4641" t="s">
        <v>19</v>
      </c>
      <c r="F4641" t="s">
        <v>10</v>
      </c>
      <c r="G4641">
        <v>0.64652777777777781</v>
      </c>
      <c r="H4641" s="1">
        <v>46107</v>
      </c>
      <c r="I4641">
        <v>3</v>
      </c>
      <c r="J4641">
        <v>3</v>
      </c>
      <c r="K4641">
        <v>2</v>
      </c>
      <c r="L4641">
        <v>6</v>
      </c>
      <c r="M4641" t="s">
        <v>5071</v>
      </c>
      <c r="N4641" t="s">
        <v>5071</v>
      </c>
      <c r="O4641">
        <v>1</v>
      </c>
      <c r="P4641">
        <v>0</v>
      </c>
    </row>
    <row r="4642" spans="1:16" x14ac:dyDescent="0.3">
      <c r="A4642" t="s">
        <v>2126</v>
      </c>
      <c r="B4642" s="1">
        <v>46107.648611111108</v>
      </c>
      <c r="C4642" t="s">
        <v>7</v>
      </c>
      <c r="D4642" t="s">
        <v>8</v>
      </c>
      <c r="E4642" t="s">
        <v>19</v>
      </c>
      <c r="F4642" t="s">
        <v>13</v>
      </c>
      <c r="G4642">
        <v>0.64861111111111114</v>
      </c>
      <c r="H4642" s="1">
        <v>46107</v>
      </c>
      <c r="I4642">
        <v>3</v>
      </c>
      <c r="J4642">
        <v>3</v>
      </c>
      <c r="K4642">
        <v>1</v>
      </c>
      <c r="L4642">
        <v>3</v>
      </c>
      <c r="M4642" t="s">
        <v>5069</v>
      </c>
      <c r="N4642" t="s">
        <v>5069</v>
      </c>
      <c r="O4642">
        <v>1</v>
      </c>
      <c r="P4642">
        <v>0</v>
      </c>
    </row>
    <row r="4643" spans="1:16" x14ac:dyDescent="0.3">
      <c r="A4643" t="s">
        <v>184</v>
      </c>
      <c r="B4643" s="1">
        <v>46107.719444444447</v>
      </c>
      <c r="C4643" t="s">
        <v>35</v>
      </c>
      <c r="D4643" t="s">
        <v>18</v>
      </c>
      <c r="E4643" t="s">
        <v>16</v>
      </c>
      <c r="F4643" t="s">
        <v>10</v>
      </c>
      <c r="G4643">
        <v>0.71944444444444444</v>
      </c>
      <c r="H4643" s="1">
        <v>46107</v>
      </c>
      <c r="I4643">
        <v>3</v>
      </c>
      <c r="J4643">
        <v>1</v>
      </c>
      <c r="K4643">
        <v>2</v>
      </c>
      <c r="L4643">
        <v>2</v>
      </c>
      <c r="M4643" t="s">
        <v>5069</v>
      </c>
      <c r="N4643" t="s">
        <v>5069</v>
      </c>
      <c r="O4643">
        <v>1</v>
      </c>
      <c r="P4643">
        <v>0</v>
      </c>
    </row>
    <row r="4644" spans="1:16" x14ac:dyDescent="0.3">
      <c r="A4644" t="s">
        <v>4411</v>
      </c>
      <c r="B4644" s="1">
        <v>46107.727083333331</v>
      </c>
      <c r="C4644" t="s">
        <v>7</v>
      </c>
      <c r="D4644" t="s">
        <v>8</v>
      </c>
      <c r="E4644" t="s">
        <v>19</v>
      </c>
      <c r="F4644" t="s">
        <v>10</v>
      </c>
      <c r="G4644">
        <v>0.7270833333333333</v>
      </c>
      <c r="H4644" s="1">
        <v>46107</v>
      </c>
      <c r="I4644">
        <v>3</v>
      </c>
      <c r="J4644">
        <v>3</v>
      </c>
      <c r="K4644">
        <v>2</v>
      </c>
      <c r="L4644">
        <v>6</v>
      </c>
      <c r="M4644" t="s">
        <v>5071</v>
      </c>
      <c r="N4644" t="s">
        <v>5071</v>
      </c>
      <c r="O4644">
        <v>1</v>
      </c>
      <c r="P4644">
        <v>0</v>
      </c>
    </row>
    <row r="4645" spans="1:16" x14ac:dyDescent="0.3">
      <c r="A4645" t="s">
        <v>4956</v>
      </c>
      <c r="B4645" s="1">
        <v>46107.729166666664</v>
      </c>
      <c r="C4645" t="s">
        <v>47</v>
      </c>
      <c r="D4645" t="s">
        <v>8</v>
      </c>
      <c r="E4645" t="s">
        <v>9</v>
      </c>
      <c r="F4645" t="s">
        <v>10</v>
      </c>
      <c r="G4645">
        <v>0.72916666666666663</v>
      </c>
      <c r="H4645" s="1">
        <v>46107</v>
      </c>
      <c r="I4645">
        <v>3</v>
      </c>
      <c r="J4645">
        <v>1</v>
      </c>
      <c r="K4645">
        <v>2</v>
      </c>
      <c r="L4645">
        <v>2</v>
      </c>
      <c r="M4645" t="s">
        <v>5069</v>
      </c>
      <c r="N4645" t="s">
        <v>5069</v>
      </c>
      <c r="O4645">
        <v>1</v>
      </c>
      <c r="P4645">
        <v>0</v>
      </c>
    </row>
    <row r="4646" spans="1:16" x14ac:dyDescent="0.3">
      <c r="A4646" t="s">
        <v>3249</v>
      </c>
      <c r="B4646" s="1">
        <v>46107.769444444442</v>
      </c>
      <c r="C4646" t="s">
        <v>26</v>
      </c>
      <c r="D4646" t="s">
        <v>15</v>
      </c>
      <c r="E4646" t="s">
        <v>16</v>
      </c>
      <c r="F4646" t="s">
        <v>20</v>
      </c>
      <c r="G4646">
        <v>0.76944444444444449</v>
      </c>
      <c r="H4646" s="1">
        <v>46107</v>
      </c>
      <c r="I4646">
        <v>3</v>
      </c>
      <c r="J4646">
        <v>3</v>
      </c>
      <c r="K4646">
        <v>2</v>
      </c>
      <c r="L4646">
        <v>6</v>
      </c>
      <c r="M4646" t="s">
        <v>5071</v>
      </c>
      <c r="N4646" t="s">
        <v>5071</v>
      </c>
      <c r="O4646">
        <v>1</v>
      </c>
      <c r="P4646">
        <v>0</v>
      </c>
    </row>
    <row r="4647" spans="1:16" x14ac:dyDescent="0.3">
      <c r="A4647" t="s">
        <v>4728</v>
      </c>
      <c r="B4647" s="1">
        <v>46107.784722222219</v>
      </c>
      <c r="C4647" t="s">
        <v>7</v>
      </c>
      <c r="D4647" t="s">
        <v>18</v>
      </c>
      <c r="E4647" t="s">
        <v>19</v>
      </c>
      <c r="F4647" t="s">
        <v>13</v>
      </c>
      <c r="G4647">
        <v>0.78472222222222221</v>
      </c>
      <c r="H4647" s="1">
        <v>46107</v>
      </c>
      <c r="I4647">
        <v>3</v>
      </c>
      <c r="J4647">
        <v>3</v>
      </c>
      <c r="K4647">
        <v>1</v>
      </c>
      <c r="L4647">
        <v>3</v>
      </c>
      <c r="M4647" t="s">
        <v>5069</v>
      </c>
      <c r="N4647" t="s">
        <v>5069</v>
      </c>
      <c r="O4647">
        <v>1</v>
      </c>
      <c r="P4647">
        <v>0</v>
      </c>
    </row>
    <row r="4648" spans="1:16" x14ac:dyDescent="0.3">
      <c r="A4648" t="s">
        <v>514</v>
      </c>
      <c r="B4648" s="1">
        <v>46107.790277777778</v>
      </c>
      <c r="C4648" t="s">
        <v>40</v>
      </c>
      <c r="D4648" t="s">
        <v>8</v>
      </c>
      <c r="E4648" t="s">
        <v>16</v>
      </c>
      <c r="F4648" t="s">
        <v>20</v>
      </c>
      <c r="G4648">
        <v>0.79027777777777775</v>
      </c>
      <c r="H4648" s="1">
        <v>46107</v>
      </c>
      <c r="I4648">
        <v>3</v>
      </c>
      <c r="J4648">
        <v>5</v>
      </c>
      <c r="K4648">
        <v>2</v>
      </c>
      <c r="L4648">
        <v>10</v>
      </c>
      <c r="M4648" t="s">
        <v>5071</v>
      </c>
      <c r="N4648" t="s">
        <v>5071</v>
      </c>
      <c r="O4648">
        <v>1</v>
      </c>
      <c r="P4648">
        <v>0</v>
      </c>
    </row>
    <row r="4649" spans="1:16" x14ac:dyDescent="0.3">
      <c r="A4649" t="s">
        <v>2110</v>
      </c>
      <c r="B4649" s="1">
        <v>46107.807638888888</v>
      </c>
      <c r="C4649" t="s">
        <v>26</v>
      </c>
      <c r="D4649" t="s">
        <v>15</v>
      </c>
      <c r="E4649" t="s">
        <v>19</v>
      </c>
      <c r="F4649" t="s">
        <v>13</v>
      </c>
      <c r="G4649">
        <v>0.80763888888888891</v>
      </c>
      <c r="H4649" s="1">
        <v>46107</v>
      </c>
      <c r="I4649">
        <v>3</v>
      </c>
      <c r="J4649">
        <v>3</v>
      </c>
      <c r="K4649">
        <v>1</v>
      </c>
      <c r="L4649">
        <v>3</v>
      </c>
      <c r="M4649" t="s">
        <v>5069</v>
      </c>
      <c r="N4649" t="s">
        <v>5069</v>
      </c>
      <c r="O4649">
        <v>1</v>
      </c>
      <c r="P4649">
        <v>0</v>
      </c>
    </row>
    <row r="4650" spans="1:16" x14ac:dyDescent="0.3">
      <c r="A4650" t="s">
        <v>1880</v>
      </c>
      <c r="B4650" s="1">
        <v>46107.832638888889</v>
      </c>
      <c r="C4650" t="s">
        <v>7</v>
      </c>
      <c r="D4650" t="s">
        <v>8</v>
      </c>
      <c r="E4650" t="s">
        <v>9</v>
      </c>
      <c r="F4650" t="s">
        <v>10</v>
      </c>
      <c r="G4650">
        <v>0.83263888888888893</v>
      </c>
      <c r="H4650" s="1">
        <v>46107</v>
      </c>
      <c r="I4650">
        <v>3</v>
      </c>
      <c r="J4650">
        <v>3</v>
      </c>
      <c r="K4650">
        <v>2</v>
      </c>
      <c r="L4650">
        <v>6</v>
      </c>
      <c r="M4650" t="s">
        <v>5071</v>
      </c>
      <c r="N4650" t="s">
        <v>5071</v>
      </c>
      <c r="O4650">
        <v>1</v>
      </c>
      <c r="P4650">
        <v>0</v>
      </c>
    </row>
    <row r="4651" spans="1:16" x14ac:dyDescent="0.3">
      <c r="A4651" t="s">
        <v>3739</v>
      </c>
      <c r="B4651" s="1">
        <v>46107.834027777775</v>
      </c>
      <c r="C4651" t="s">
        <v>7</v>
      </c>
      <c r="D4651" t="s">
        <v>15</v>
      </c>
      <c r="E4651" t="s">
        <v>16</v>
      </c>
      <c r="F4651" t="s">
        <v>33</v>
      </c>
      <c r="G4651">
        <v>0.83402777777777781</v>
      </c>
      <c r="H4651" s="1">
        <v>46107</v>
      </c>
      <c r="I4651">
        <v>3</v>
      </c>
      <c r="J4651">
        <v>3</v>
      </c>
      <c r="K4651">
        <v>4</v>
      </c>
      <c r="L4651">
        <v>12</v>
      </c>
      <c r="M4651" t="s">
        <v>5073</v>
      </c>
      <c r="N4651" t="s">
        <v>5073</v>
      </c>
      <c r="O4651">
        <v>1</v>
      </c>
      <c r="P4651">
        <v>1</v>
      </c>
    </row>
    <row r="4652" spans="1:16" x14ac:dyDescent="0.3">
      <c r="A4652" t="s">
        <v>2789</v>
      </c>
      <c r="B4652" s="1">
        <v>46107.849305555559</v>
      </c>
      <c r="C4652" t="s">
        <v>7</v>
      </c>
      <c r="D4652" t="s">
        <v>15</v>
      </c>
      <c r="E4652" t="s">
        <v>19</v>
      </c>
      <c r="F4652" t="s">
        <v>13</v>
      </c>
      <c r="G4652">
        <v>0.84930555555555554</v>
      </c>
      <c r="H4652" s="1">
        <v>46107</v>
      </c>
      <c r="I4652">
        <v>3</v>
      </c>
      <c r="J4652">
        <v>3</v>
      </c>
      <c r="K4652">
        <v>1</v>
      </c>
      <c r="L4652">
        <v>3</v>
      </c>
      <c r="M4652" t="s">
        <v>5069</v>
      </c>
      <c r="N4652" t="s">
        <v>5069</v>
      </c>
      <c r="O4652">
        <v>1</v>
      </c>
      <c r="P4652">
        <v>0</v>
      </c>
    </row>
    <row r="4653" spans="1:16" x14ac:dyDescent="0.3">
      <c r="A4653" t="s">
        <v>980</v>
      </c>
      <c r="B4653" s="1">
        <v>46107.854861111111</v>
      </c>
      <c r="C4653" t="s">
        <v>7</v>
      </c>
      <c r="D4653" t="s">
        <v>8</v>
      </c>
      <c r="E4653" t="s">
        <v>19</v>
      </c>
      <c r="F4653" t="s">
        <v>10</v>
      </c>
      <c r="G4653">
        <v>0.85486111111111107</v>
      </c>
      <c r="H4653" s="1">
        <v>46107</v>
      </c>
      <c r="I4653">
        <v>3</v>
      </c>
      <c r="J4653">
        <v>3</v>
      </c>
      <c r="K4653">
        <v>2</v>
      </c>
      <c r="L4653">
        <v>6</v>
      </c>
      <c r="M4653" t="s">
        <v>5071</v>
      </c>
      <c r="N4653" t="s">
        <v>5071</v>
      </c>
      <c r="O4653">
        <v>1</v>
      </c>
      <c r="P4653">
        <v>0</v>
      </c>
    </row>
    <row r="4654" spans="1:16" x14ac:dyDescent="0.3">
      <c r="A4654" t="s">
        <v>1914</v>
      </c>
      <c r="B4654" s="1">
        <v>46107.870138888888</v>
      </c>
      <c r="C4654" t="s">
        <v>40</v>
      </c>
      <c r="D4654" t="s">
        <v>8</v>
      </c>
      <c r="E4654" t="s">
        <v>16</v>
      </c>
      <c r="F4654" t="s">
        <v>20</v>
      </c>
      <c r="G4654">
        <v>0.87013888888888891</v>
      </c>
      <c r="H4654" s="1">
        <v>46107</v>
      </c>
      <c r="I4654">
        <v>3</v>
      </c>
      <c r="J4654">
        <v>5</v>
      </c>
      <c r="K4654">
        <v>2</v>
      </c>
      <c r="L4654">
        <v>10</v>
      </c>
      <c r="M4654" t="s">
        <v>5071</v>
      </c>
      <c r="N4654" t="s">
        <v>5071</v>
      </c>
      <c r="O4654">
        <v>1</v>
      </c>
      <c r="P4654">
        <v>0</v>
      </c>
    </row>
    <row r="4655" spans="1:16" x14ac:dyDescent="0.3">
      <c r="A4655" t="s">
        <v>4166</v>
      </c>
      <c r="B4655" s="1">
        <v>46107.893055555556</v>
      </c>
      <c r="C4655" t="s">
        <v>7</v>
      </c>
      <c r="D4655" t="s">
        <v>8</v>
      </c>
      <c r="E4655" t="s">
        <v>19</v>
      </c>
      <c r="F4655" t="s">
        <v>10</v>
      </c>
      <c r="G4655">
        <v>0.8930555555555556</v>
      </c>
      <c r="H4655" s="1">
        <v>46107</v>
      </c>
      <c r="I4655">
        <v>3</v>
      </c>
      <c r="J4655">
        <v>3</v>
      </c>
      <c r="K4655">
        <v>2</v>
      </c>
      <c r="L4655">
        <v>6</v>
      </c>
      <c r="M4655" t="s">
        <v>5071</v>
      </c>
      <c r="N4655" t="s">
        <v>5071</v>
      </c>
      <c r="O4655">
        <v>1</v>
      </c>
      <c r="P4655">
        <v>0</v>
      </c>
    </row>
    <row r="4656" spans="1:16" x14ac:dyDescent="0.3">
      <c r="A4656" t="s">
        <v>1553</v>
      </c>
      <c r="B4656" s="1">
        <v>46107.904861111114</v>
      </c>
      <c r="C4656" t="s">
        <v>7</v>
      </c>
      <c r="D4656" t="s">
        <v>22</v>
      </c>
      <c r="E4656" t="s">
        <v>9</v>
      </c>
      <c r="F4656" t="s">
        <v>20</v>
      </c>
      <c r="G4656">
        <v>0.90486111111111112</v>
      </c>
      <c r="H4656" s="1">
        <v>46107</v>
      </c>
      <c r="I4656">
        <v>3</v>
      </c>
      <c r="J4656">
        <v>3</v>
      </c>
      <c r="K4656">
        <v>2</v>
      </c>
      <c r="L4656">
        <v>6</v>
      </c>
      <c r="M4656" t="s">
        <v>5071</v>
      </c>
      <c r="N4656" t="s">
        <v>5071</v>
      </c>
      <c r="O4656">
        <v>1</v>
      </c>
      <c r="P4656">
        <v>0</v>
      </c>
    </row>
    <row r="4657" spans="1:16" x14ac:dyDescent="0.3">
      <c r="A4657" t="s">
        <v>2307</v>
      </c>
      <c r="B4657" s="1">
        <v>46107.934027777781</v>
      </c>
      <c r="C4657" t="s">
        <v>7</v>
      </c>
      <c r="D4657" t="s">
        <v>15</v>
      </c>
      <c r="E4657" t="s">
        <v>19</v>
      </c>
      <c r="F4657" t="s">
        <v>53</v>
      </c>
      <c r="G4657">
        <v>0.93402777777777779</v>
      </c>
      <c r="H4657" s="1">
        <v>46107</v>
      </c>
      <c r="I4657">
        <v>3</v>
      </c>
      <c r="J4657">
        <v>3</v>
      </c>
      <c r="K4657">
        <v>5</v>
      </c>
      <c r="L4657">
        <v>15</v>
      </c>
      <c r="M4657" t="s">
        <v>5073</v>
      </c>
      <c r="N4657" t="s">
        <v>5073</v>
      </c>
      <c r="O4657">
        <v>1</v>
      </c>
      <c r="P4657">
        <v>1</v>
      </c>
    </row>
    <row r="4658" spans="1:16" x14ac:dyDescent="0.3">
      <c r="A4658" t="s">
        <v>4185</v>
      </c>
      <c r="B4658" s="1">
        <v>46107.951388888891</v>
      </c>
      <c r="C4658" t="s">
        <v>7</v>
      </c>
      <c r="D4658" t="s">
        <v>8</v>
      </c>
      <c r="E4658" t="s">
        <v>19</v>
      </c>
      <c r="F4658" t="s">
        <v>10</v>
      </c>
      <c r="G4658">
        <v>0.95138888888888884</v>
      </c>
      <c r="H4658" s="1">
        <v>46107</v>
      </c>
      <c r="I4658">
        <v>3</v>
      </c>
      <c r="J4658">
        <v>3</v>
      </c>
      <c r="K4658">
        <v>2</v>
      </c>
      <c r="L4658">
        <v>6</v>
      </c>
      <c r="M4658" t="s">
        <v>5071</v>
      </c>
      <c r="N4658" t="s">
        <v>5071</v>
      </c>
      <c r="O4658">
        <v>1</v>
      </c>
      <c r="P4658">
        <v>0</v>
      </c>
    </row>
    <row r="4659" spans="1:16" x14ac:dyDescent="0.3">
      <c r="A4659" t="s">
        <v>1343</v>
      </c>
      <c r="B4659" s="1">
        <v>46107.960416666669</v>
      </c>
      <c r="C4659" t="s">
        <v>7</v>
      </c>
      <c r="D4659" t="s">
        <v>18</v>
      </c>
      <c r="E4659" t="s">
        <v>19</v>
      </c>
      <c r="F4659" t="s">
        <v>10</v>
      </c>
      <c r="G4659">
        <v>0.9604166666666667</v>
      </c>
      <c r="H4659" s="1">
        <v>46107</v>
      </c>
      <c r="I4659">
        <v>3</v>
      </c>
      <c r="J4659">
        <v>3</v>
      </c>
      <c r="K4659">
        <v>2</v>
      </c>
      <c r="L4659">
        <v>6</v>
      </c>
      <c r="M4659" t="s">
        <v>5071</v>
      </c>
      <c r="N4659" t="s">
        <v>5071</v>
      </c>
      <c r="O4659">
        <v>1</v>
      </c>
      <c r="P4659">
        <v>0</v>
      </c>
    </row>
    <row r="4660" spans="1:16" x14ac:dyDescent="0.3">
      <c r="A4660" t="s">
        <v>324</v>
      </c>
      <c r="B4660" s="1">
        <v>46107.966666666667</v>
      </c>
      <c r="C4660" t="s">
        <v>26</v>
      </c>
      <c r="D4660" t="s">
        <v>8</v>
      </c>
      <c r="E4660" t="s">
        <v>31</v>
      </c>
      <c r="F4660" t="s">
        <v>10</v>
      </c>
      <c r="G4660">
        <v>0.96666666666666667</v>
      </c>
      <c r="H4660" s="1">
        <v>46107</v>
      </c>
      <c r="I4660">
        <v>3</v>
      </c>
      <c r="J4660">
        <v>3</v>
      </c>
      <c r="K4660">
        <v>2</v>
      </c>
      <c r="L4660">
        <v>6</v>
      </c>
      <c r="M4660" t="s">
        <v>5071</v>
      </c>
      <c r="N4660" t="s">
        <v>5071</v>
      </c>
      <c r="O4660">
        <v>1</v>
      </c>
      <c r="P4660">
        <v>0</v>
      </c>
    </row>
    <row r="4661" spans="1:16" x14ac:dyDescent="0.3">
      <c r="A4661" t="s">
        <v>1033</v>
      </c>
      <c r="B4661" s="1">
        <v>46107.973611111112</v>
      </c>
      <c r="C4661" t="s">
        <v>35</v>
      </c>
      <c r="D4661" t="s">
        <v>18</v>
      </c>
      <c r="E4661" t="s">
        <v>31</v>
      </c>
      <c r="F4661" t="s">
        <v>20</v>
      </c>
      <c r="G4661">
        <v>0.97361111111111109</v>
      </c>
      <c r="H4661" s="1">
        <v>46107</v>
      </c>
      <c r="I4661">
        <v>3</v>
      </c>
      <c r="J4661">
        <v>1</v>
      </c>
      <c r="K4661">
        <v>2</v>
      </c>
      <c r="L4661">
        <v>2</v>
      </c>
      <c r="M4661" t="s">
        <v>5069</v>
      </c>
      <c r="N4661" t="s">
        <v>5069</v>
      </c>
      <c r="O4661">
        <v>1</v>
      </c>
      <c r="P4661">
        <v>0</v>
      </c>
    </row>
    <row r="4662" spans="1:16" x14ac:dyDescent="0.3">
      <c r="A4662" t="s">
        <v>3291</v>
      </c>
      <c r="B4662" s="1">
        <v>46108.015277777777</v>
      </c>
      <c r="C4662" t="s">
        <v>7</v>
      </c>
      <c r="D4662" t="s">
        <v>22</v>
      </c>
      <c r="E4662" t="s">
        <v>19</v>
      </c>
      <c r="F4662" t="s">
        <v>20</v>
      </c>
      <c r="G4662">
        <v>1.5277777777777777E-2</v>
      </c>
      <c r="H4662" s="1">
        <v>46108</v>
      </c>
      <c r="I4662">
        <v>3</v>
      </c>
      <c r="J4662">
        <v>3</v>
      </c>
      <c r="K4662">
        <v>2</v>
      </c>
      <c r="L4662">
        <v>6</v>
      </c>
      <c r="M4662" t="s">
        <v>5071</v>
      </c>
      <c r="N4662" t="s">
        <v>5071</v>
      </c>
      <c r="O4662">
        <v>1</v>
      </c>
      <c r="P4662">
        <v>0</v>
      </c>
    </row>
    <row r="4663" spans="1:16" x14ac:dyDescent="0.3">
      <c r="A4663" t="s">
        <v>472</v>
      </c>
      <c r="B4663" s="1">
        <v>46108.015972222223</v>
      </c>
      <c r="C4663" t="s">
        <v>7</v>
      </c>
      <c r="D4663" t="s">
        <v>15</v>
      </c>
      <c r="E4663" t="s">
        <v>19</v>
      </c>
      <c r="F4663" t="s">
        <v>53</v>
      </c>
      <c r="G4663">
        <v>1.5972222222222221E-2</v>
      </c>
      <c r="H4663" s="1">
        <v>46108</v>
      </c>
      <c r="I4663">
        <v>3</v>
      </c>
      <c r="J4663">
        <v>3</v>
      </c>
      <c r="K4663">
        <v>5</v>
      </c>
      <c r="L4663">
        <v>15</v>
      </c>
      <c r="M4663" t="s">
        <v>5073</v>
      </c>
      <c r="N4663" t="s">
        <v>5073</v>
      </c>
      <c r="O4663">
        <v>1</v>
      </c>
      <c r="P4663">
        <v>1</v>
      </c>
    </row>
    <row r="4664" spans="1:16" x14ac:dyDescent="0.3">
      <c r="A4664" t="s">
        <v>811</v>
      </c>
      <c r="B4664" s="1">
        <v>46108.056250000001</v>
      </c>
      <c r="C4664" t="s">
        <v>35</v>
      </c>
      <c r="D4664" t="s">
        <v>18</v>
      </c>
      <c r="E4664" t="s">
        <v>16</v>
      </c>
      <c r="F4664" t="s">
        <v>10</v>
      </c>
      <c r="G4664">
        <v>5.6250000000000001E-2</v>
      </c>
      <c r="H4664" s="1">
        <v>46108</v>
      </c>
      <c r="I4664">
        <v>3</v>
      </c>
      <c r="J4664">
        <v>1</v>
      </c>
      <c r="K4664">
        <v>2</v>
      </c>
      <c r="L4664">
        <v>2</v>
      </c>
      <c r="M4664" t="s">
        <v>5069</v>
      </c>
      <c r="N4664" t="s">
        <v>5069</v>
      </c>
      <c r="O4664">
        <v>1</v>
      </c>
      <c r="P4664">
        <v>0</v>
      </c>
    </row>
    <row r="4665" spans="1:16" x14ac:dyDescent="0.3">
      <c r="A4665" t="s">
        <v>3347</v>
      </c>
      <c r="B4665" s="1">
        <v>46108.058333333334</v>
      </c>
      <c r="C4665" t="s">
        <v>26</v>
      </c>
      <c r="D4665" t="s">
        <v>15</v>
      </c>
      <c r="E4665" t="s">
        <v>9</v>
      </c>
      <c r="F4665" t="s">
        <v>20</v>
      </c>
      <c r="G4665">
        <v>5.8333333333333334E-2</v>
      </c>
      <c r="H4665" s="1">
        <v>46108</v>
      </c>
      <c r="I4665">
        <v>3</v>
      </c>
      <c r="J4665">
        <v>3</v>
      </c>
      <c r="K4665">
        <v>2</v>
      </c>
      <c r="L4665">
        <v>6</v>
      </c>
      <c r="M4665" t="s">
        <v>5071</v>
      </c>
      <c r="N4665" t="s">
        <v>5071</v>
      </c>
      <c r="O4665">
        <v>1</v>
      </c>
      <c r="P4665">
        <v>0</v>
      </c>
    </row>
    <row r="4666" spans="1:16" x14ac:dyDescent="0.3">
      <c r="A4666" t="s">
        <v>4692</v>
      </c>
      <c r="B4666" s="1">
        <v>46108.063194444447</v>
      </c>
      <c r="C4666" t="s">
        <v>47</v>
      </c>
      <c r="D4666" t="s">
        <v>22</v>
      </c>
      <c r="E4666" t="s">
        <v>19</v>
      </c>
      <c r="F4666" t="s">
        <v>33</v>
      </c>
      <c r="G4666">
        <v>6.3194444444444442E-2</v>
      </c>
      <c r="H4666" s="1">
        <v>46108</v>
      </c>
      <c r="I4666">
        <v>3</v>
      </c>
      <c r="J4666">
        <v>1</v>
      </c>
      <c r="K4666">
        <v>4</v>
      </c>
      <c r="L4666">
        <v>4</v>
      </c>
      <c r="M4666" t="s">
        <v>5069</v>
      </c>
      <c r="N4666" t="s">
        <v>5069</v>
      </c>
      <c r="O4666">
        <v>1</v>
      </c>
      <c r="P4666">
        <v>1</v>
      </c>
    </row>
    <row r="4667" spans="1:16" x14ac:dyDescent="0.3">
      <c r="A4667" t="s">
        <v>468</v>
      </c>
      <c r="B4667" s="1">
        <v>46108.099305555559</v>
      </c>
      <c r="C4667" t="s">
        <v>7</v>
      </c>
      <c r="D4667" t="s">
        <v>8</v>
      </c>
      <c r="E4667" t="s">
        <v>19</v>
      </c>
      <c r="F4667" t="s">
        <v>13</v>
      </c>
      <c r="G4667">
        <v>9.930555555555555E-2</v>
      </c>
      <c r="H4667" s="1">
        <v>46108</v>
      </c>
      <c r="I4667">
        <v>3</v>
      </c>
      <c r="J4667">
        <v>3</v>
      </c>
      <c r="K4667">
        <v>1</v>
      </c>
      <c r="L4667">
        <v>3</v>
      </c>
      <c r="M4667" t="s">
        <v>5069</v>
      </c>
      <c r="N4667" t="s">
        <v>5069</v>
      </c>
      <c r="O4667">
        <v>1</v>
      </c>
      <c r="P4667">
        <v>0</v>
      </c>
    </row>
    <row r="4668" spans="1:16" x14ac:dyDescent="0.3">
      <c r="A4668" t="s">
        <v>4252</v>
      </c>
      <c r="B4668" s="1">
        <v>46108.111111111109</v>
      </c>
      <c r="C4668" t="s">
        <v>35</v>
      </c>
      <c r="D4668" t="s">
        <v>22</v>
      </c>
      <c r="E4668" t="s">
        <v>31</v>
      </c>
      <c r="F4668" t="s">
        <v>10</v>
      </c>
      <c r="G4668">
        <v>0.1111111111111111</v>
      </c>
      <c r="H4668" s="1">
        <v>46108</v>
      </c>
      <c r="I4668">
        <v>3</v>
      </c>
      <c r="J4668">
        <v>1</v>
      </c>
      <c r="K4668">
        <v>2</v>
      </c>
      <c r="L4668">
        <v>2</v>
      </c>
      <c r="M4668" t="s">
        <v>5069</v>
      </c>
      <c r="N4668" t="s">
        <v>5069</v>
      </c>
      <c r="O4668">
        <v>1</v>
      </c>
      <c r="P4668">
        <v>0</v>
      </c>
    </row>
    <row r="4669" spans="1:16" x14ac:dyDescent="0.3">
      <c r="A4669" t="s">
        <v>4461</v>
      </c>
      <c r="B4669" s="1">
        <v>46108.13958333333</v>
      </c>
      <c r="C4669" t="s">
        <v>26</v>
      </c>
      <c r="D4669" t="s">
        <v>18</v>
      </c>
      <c r="E4669" t="s">
        <v>16</v>
      </c>
      <c r="F4669" t="s">
        <v>10</v>
      </c>
      <c r="G4669">
        <v>0.13958333333333334</v>
      </c>
      <c r="H4669" s="1">
        <v>46108</v>
      </c>
      <c r="I4669">
        <v>3</v>
      </c>
      <c r="J4669">
        <v>3</v>
      </c>
      <c r="K4669">
        <v>2</v>
      </c>
      <c r="L4669">
        <v>6</v>
      </c>
      <c r="M4669" t="s">
        <v>5071</v>
      </c>
      <c r="N4669" t="s">
        <v>5071</v>
      </c>
      <c r="O4669">
        <v>1</v>
      </c>
      <c r="P4669">
        <v>0</v>
      </c>
    </row>
    <row r="4670" spans="1:16" x14ac:dyDescent="0.3">
      <c r="A4670" t="s">
        <v>2335</v>
      </c>
      <c r="B4670" s="1">
        <v>46108.147916666669</v>
      </c>
      <c r="C4670" t="s">
        <v>7</v>
      </c>
      <c r="D4670" t="s">
        <v>8</v>
      </c>
      <c r="E4670" t="s">
        <v>19</v>
      </c>
      <c r="F4670" t="s">
        <v>10</v>
      </c>
      <c r="G4670">
        <v>0.14791666666666667</v>
      </c>
      <c r="H4670" s="1">
        <v>46108</v>
      </c>
      <c r="I4670">
        <v>3</v>
      </c>
      <c r="J4670">
        <v>3</v>
      </c>
      <c r="K4670">
        <v>2</v>
      </c>
      <c r="L4670">
        <v>6</v>
      </c>
      <c r="M4670" t="s">
        <v>5071</v>
      </c>
      <c r="N4670" t="s">
        <v>5071</v>
      </c>
      <c r="O4670">
        <v>1</v>
      </c>
      <c r="P4670">
        <v>0</v>
      </c>
    </row>
    <row r="4671" spans="1:16" x14ac:dyDescent="0.3">
      <c r="A4671" t="s">
        <v>4314</v>
      </c>
      <c r="B4671" s="1">
        <v>46108.17083333333</v>
      </c>
      <c r="C4671" t="s">
        <v>40</v>
      </c>
      <c r="D4671" t="s">
        <v>18</v>
      </c>
      <c r="E4671" t="s">
        <v>16</v>
      </c>
      <c r="F4671" t="s">
        <v>20</v>
      </c>
      <c r="G4671">
        <v>0.17083333333333334</v>
      </c>
      <c r="H4671" s="1">
        <v>46108</v>
      </c>
      <c r="I4671">
        <v>3</v>
      </c>
      <c r="J4671">
        <v>5</v>
      </c>
      <c r="K4671">
        <v>2</v>
      </c>
      <c r="L4671">
        <v>10</v>
      </c>
      <c r="M4671" t="s">
        <v>5071</v>
      </c>
      <c r="N4671" t="s">
        <v>5071</v>
      </c>
      <c r="O4671">
        <v>1</v>
      </c>
      <c r="P4671">
        <v>0</v>
      </c>
    </row>
    <row r="4672" spans="1:16" x14ac:dyDescent="0.3">
      <c r="A4672" t="s">
        <v>2197</v>
      </c>
      <c r="B4672" s="1">
        <v>46108.179166666669</v>
      </c>
      <c r="C4672" t="s">
        <v>47</v>
      </c>
      <c r="D4672" t="s">
        <v>22</v>
      </c>
      <c r="E4672" t="s">
        <v>9</v>
      </c>
      <c r="F4672" t="s">
        <v>20</v>
      </c>
      <c r="G4672">
        <v>0.17916666666666667</v>
      </c>
      <c r="H4672" s="1">
        <v>46108</v>
      </c>
      <c r="I4672">
        <v>3</v>
      </c>
      <c r="J4672">
        <v>1</v>
      </c>
      <c r="K4672">
        <v>2</v>
      </c>
      <c r="L4672">
        <v>2</v>
      </c>
      <c r="M4672" t="s">
        <v>5069</v>
      </c>
      <c r="N4672" t="s">
        <v>5069</v>
      </c>
      <c r="O4672">
        <v>1</v>
      </c>
      <c r="P4672">
        <v>0</v>
      </c>
    </row>
    <row r="4673" spans="1:16" x14ac:dyDescent="0.3">
      <c r="A4673" t="s">
        <v>4030</v>
      </c>
      <c r="B4673" s="1">
        <v>46108.224999999999</v>
      </c>
      <c r="C4673" t="s">
        <v>40</v>
      </c>
      <c r="D4673" t="s">
        <v>8</v>
      </c>
      <c r="E4673" t="s">
        <v>16</v>
      </c>
      <c r="F4673" t="s">
        <v>13</v>
      </c>
      <c r="G4673">
        <v>0.22500000000000001</v>
      </c>
      <c r="H4673" s="1">
        <v>46108</v>
      </c>
      <c r="I4673">
        <v>3</v>
      </c>
      <c r="J4673">
        <v>5</v>
      </c>
      <c r="K4673">
        <v>1</v>
      </c>
      <c r="L4673">
        <v>5</v>
      </c>
      <c r="M4673" t="s">
        <v>5071</v>
      </c>
      <c r="N4673" t="s">
        <v>5071</v>
      </c>
      <c r="O4673">
        <v>1</v>
      </c>
      <c r="P4673">
        <v>0</v>
      </c>
    </row>
    <row r="4674" spans="1:16" x14ac:dyDescent="0.3">
      <c r="A4674" t="s">
        <v>4241</v>
      </c>
      <c r="B4674" s="1">
        <v>46108.279166666667</v>
      </c>
      <c r="C4674" t="s">
        <v>40</v>
      </c>
      <c r="D4674" t="s">
        <v>8</v>
      </c>
      <c r="E4674" t="s">
        <v>16</v>
      </c>
      <c r="F4674" t="s">
        <v>20</v>
      </c>
      <c r="G4674">
        <v>0.27916666666666667</v>
      </c>
      <c r="H4674" s="1">
        <v>46108</v>
      </c>
      <c r="I4674">
        <v>3</v>
      </c>
      <c r="J4674">
        <v>5</v>
      </c>
      <c r="K4674">
        <v>2</v>
      </c>
      <c r="L4674">
        <v>10</v>
      </c>
      <c r="M4674" t="s">
        <v>5071</v>
      </c>
      <c r="N4674" t="s">
        <v>5071</v>
      </c>
      <c r="O4674">
        <v>1</v>
      </c>
      <c r="P4674">
        <v>0</v>
      </c>
    </row>
    <row r="4675" spans="1:16" x14ac:dyDescent="0.3">
      <c r="A4675" t="s">
        <v>1540</v>
      </c>
      <c r="B4675" s="1">
        <v>46108.284722222219</v>
      </c>
      <c r="C4675" t="s">
        <v>7</v>
      </c>
      <c r="D4675" t="s">
        <v>8</v>
      </c>
      <c r="E4675" t="s">
        <v>19</v>
      </c>
      <c r="F4675" t="s">
        <v>10</v>
      </c>
      <c r="G4675">
        <v>0.28472222222222221</v>
      </c>
      <c r="H4675" s="1">
        <v>46108</v>
      </c>
      <c r="I4675">
        <v>3</v>
      </c>
      <c r="J4675">
        <v>3</v>
      </c>
      <c r="K4675">
        <v>2</v>
      </c>
      <c r="L4675">
        <v>6</v>
      </c>
      <c r="M4675" t="s">
        <v>5071</v>
      </c>
      <c r="N4675" t="s">
        <v>5071</v>
      </c>
      <c r="O4675">
        <v>1</v>
      </c>
      <c r="P4675">
        <v>0</v>
      </c>
    </row>
    <row r="4676" spans="1:16" x14ac:dyDescent="0.3">
      <c r="A4676" t="s">
        <v>4575</v>
      </c>
      <c r="B4676" s="1">
        <v>46108.3</v>
      </c>
      <c r="C4676" t="s">
        <v>7</v>
      </c>
      <c r="D4676" t="s">
        <v>15</v>
      </c>
      <c r="E4676" t="s">
        <v>19</v>
      </c>
      <c r="F4676" t="s">
        <v>20</v>
      </c>
      <c r="G4676">
        <v>0.3</v>
      </c>
      <c r="H4676" s="1">
        <v>46108</v>
      </c>
      <c r="I4676">
        <v>3</v>
      </c>
      <c r="J4676">
        <v>3</v>
      </c>
      <c r="K4676">
        <v>2</v>
      </c>
      <c r="L4676">
        <v>6</v>
      </c>
      <c r="M4676" t="s">
        <v>5071</v>
      </c>
      <c r="N4676" t="s">
        <v>5071</v>
      </c>
      <c r="O4676">
        <v>1</v>
      </c>
      <c r="P4676">
        <v>0</v>
      </c>
    </row>
    <row r="4677" spans="1:16" x14ac:dyDescent="0.3">
      <c r="A4677" t="s">
        <v>977</v>
      </c>
      <c r="B4677" s="1">
        <v>46108.31527777778</v>
      </c>
      <c r="C4677" t="s">
        <v>35</v>
      </c>
      <c r="D4677" t="s">
        <v>15</v>
      </c>
      <c r="E4677" t="s">
        <v>16</v>
      </c>
      <c r="F4677" t="s">
        <v>10</v>
      </c>
      <c r="G4677">
        <v>0.31527777777777777</v>
      </c>
      <c r="H4677" s="1">
        <v>46108</v>
      </c>
      <c r="I4677">
        <v>3</v>
      </c>
      <c r="J4677">
        <v>1</v>
      </c>
      <c r="K4677">
        <v>2</v>
      </c>
      <c r="L4677">
        <v>2</v>
      </c>
      <c r="M4677" t="s">
        <v>5069</v>
      </c>
      <c r="N4677" t="s">
        <v>5069</v>
      </c>
      <c r="O4677">
        <v>1</v>
      </c>
      <c r="P4677">
        <v>0</v>
      </c>
    </row>
    <row r="4678" spans="1:16" x14ac:dyDescent="0.3">
      <c r="A4678" t="s">
        <v>2879</v>
      </c>
      <c r="B4678" s="1">
        <v>46108.35</v>
      </c>
      <c r="C4678" t="s">
        <v>35</v>
      </c>
      <c r="D4678" t="s">
        <v>8</v>
      </c>
      <c r="E4678" t="s">
        <v>9</v>
      </c>
      <c r="F4678" t="s">
        <v>20</v>
      </c>
      <c r="G4678">
        <v>0.35</v>
      </c>
      <c r="H4678" s="1">
        <v>46108</v>
      </c>
      <c r="I4678">
        <v>3</v>
      </c>
      <c r="J4678">
        <v>1</v>
      </c>
      <c r="K4678">
        <v>2</v>
      </c>
      <c r="L4678">
        <v>2</v>
      </c>
      <c r="M4678" t="s">
        <v>5069</v>
      </c>
      <c r="N4678" t="s">
        <v>5069</v>
      </c>
      <c r="O4678">
        <v>1</v>
      </c>
      <c r="P4678">
        <v>0</v>
      </c>
    </row>
    <row r="4679" spans="1:16" x14ac:dyDescent="0.3">
      <c r="A4679" t="s">
        <v>2350</v>
      </c>
      <c r="B4679" s="1">
        <v>46108.357638888891</v>
      </c>
      <c r="C4679" t="s">
        <v>40</v>
      </c>
      <c r="D4679" t="s">
        <v>18</v>
      </c>
      <c r="E4679" t="s">
        <v>16</v>
      </c>
      <c r="F4679" t="s">
        <v>33</v>
      </c>
      <c r="G4679">
        <v>0.3576388888888889</v>
      </c>
      <c r="H4679" s="1">
        <v>46108</v>
      </c>
      <c r="I4679">
        <v>3</v>
      </c>
      <c r="J4679">
        <v>5</v>
      </c>
      <c r="K4679">
        <v>4</v>
      </c>
      <c r="L4679">
        <v>20</v>
      </c>
      <c r="M4679" t="s">
        <v>5075</v>
      </c>
      <c r="N4679" t="s">
        <v>5076</v>
      </c>
      <c r="O4679">
        <v>1</v>
      </c>
      <c r="P4679">
        <v>1</v>
      </c>
    </row>
    <row r="4680" spans="1:16" x14ac:dyDescent="0.3">
      <c r="A4680" t="s">
        <v>4332</v>
      </c>
      <c r="B4680" s="1">
        <v>46108.439583333333</v>
      </c>
      <c r="C4680" t="s">
        <v>47</v>
      </c>
      <c r="D4680" t="s">
        <v>22</v>
      </c>
      <c r="E4680" t="s">
        <v>31</v>
      </c>
      <c r="F4680" t="s">
        <v>13</v>
      </c>
      <c r="G4680">
        <v>0.43958333333333333</v>
      </c>
      <c r="H4680" s="1">
        <v>46108</v>
      </c>
      <c r="I4680">
        <v>3</v>
      </c>
      <c r="J4680">
        <v>1</v>
      </c>
      <c r="K4680">
        <v>1</v>
      </c>
      <c r="L4680">
        <v>1</v>
      </c>
      <c r="M4680" t="s">
        <v>5069</v>
      </c>
      <c r="N4680" t="s">
        <v>5069</v>
      </c>
      <c r="O4680">
        <v>1</v>
      </c>
      <c r="P4680">
        <v>0</v>
      </c>
    </row>
    <row r="4681" spans="1:16" x14ac:dyDescent="0.3">
      <c r="A4681" t="s">
        <v>27</v>
      </c>
      <c r="B4681" s="1">
        <v>46108.44027777778</v>
      </c>
      <c r="C4681" t="s">
        <v>7</v>
      </c>
      <c r="D4681" t="s">
        <v>15</v>
      </c>
      <c r="E4681" t="s">
        <v>9</v>
      </c>
      <c r="F4681" t="s">
        <v>10</v>
      </c>
      <c r="G4681">
        <v>0.44027777777777777</v>
      </c>
      <c r="H4681" s="1">
        <v>46108</v>
      </c>
      <c r="I4681">
        <v>3</v>
      </c>
      <c r="J4681">
        <v>3</v>
      </c>
      <c r="K4681">
        <v>2</v>
      </c>
      <c r="L4681">
        <v>6</v>
      </c>
      <c r="M4681" t="s">
        <v>5071</v>
      </c>
      <c r="N4681" t="s">
        <v>5071</v>
      </c>
      <c r="O4681">
        <v>1</v>
      </c>
      <c r="P4681">
        <v>0</v>
      </c>
    </row>
    <row r="4682" spans="1:16" x14ac:dyDescent="0.3">
      <c r="A4682" t="s">
        <v>1735</v>
      </c>
      <c r="B4682" s="1">
        <v>46108.454861111109</v>
      </c>
      <c r="C4682" t="s">
        <v>40</v>
      </c>
      <c r="D4682" t="s">
        <v>15</v>
      </c>
      <c r="E4682" t="s">
        <v>16</v>
      </c>
      <c r="F4682" t="s">
        <v>53</v>
      </c>
      <c r="G4682">
        <v>0.4548611111111111</v>
      </c>
      <c r="H4682" s="1">
        <v>46108</v>
      </c>
      <c r="I4682">
        <v>3</v>
      </c>
      <c r="J4682">
        <v>5</v>
      </c>
      <c r="K4682">
        <v>5</v>
      </c>
      <c r="L4682">
        <v>25</v>
      </c>
      <c r="M4682" t="s">
        <v>5075</v>
      </c>
      <c r="N4682" t="s">
        <v>5076</v>
      </c>
      <c r="O4682">
        <v>1</v>
      </c>
      <c r="P4682">
        <v>1</v>
      </c>
    </row>
    <row r="4683" spans="1:16" x14ac:dyDescent="0.3">
      <c r="A4683" t="s">
        <v>3747</v>
      </c>
      <c r="B4683" s="1">
        <v>46108.46597222222</v>
      </c>
      <c r="C4683" t="s">
        <v>7</v>
      </c>
      <c r="D4683" t="s">
        <v>15</v>
      </c>
      <c r="E4683" t="s">
        <v>19</v>
      </c>
      <c r="F4683" t="s">
        <v>13</v>
      </c>
      <c r="G4683">
        <v>0.46597222222222223</v>
      </c>
      <c r="H4683" s="1">
        <v>46108</v>
      </c>
      <c r="I4683">
        <v>3</v>
      </c>
      <c r="J4683">
        <v>3</v>
      </c>
      <c r="K4683">
        <v>1</v>
      </c>
      <c r="L4683">
        <v>3</v>
      </c>
      <c r="M4683" t="s">
        <v>5069</v>
      </c>
      <c r="N4683" t="s">
        <v>5069</v>
      </c>
      <c r="O4683">
        <v>1</v>
      </c>
      <c r="P4683">
        <v>0</v>
      </c>
    </row>
    <row r="4684" spans="1:16" x14ac:dyDescent="0.3">
      <c r="A4684" t="s">
        <v>1462</v>
      </c>
      <c r="B4684" s="1">
        <v>46108.480555555558</v>
      </c>
      <c r="C4684" t="s">
        <v>7</v>
      </c>
      <c r="D4684" t="s">
        <v>8</v>
      </c>
      <c r="E4684" t="s">
        <v>19</v>
      </c>
      <c r="F4684" t="s">
        <v>13</v>
      </c>
      <c r="G4684">
        <v>0.48055555555555557</v>
      </c>
      <c r="H4684" s="1">
        <v>46108</v>
      </c>
      <c r="I4684">
        <v>3</v>
      </c>
      <c r="J4684">
        <v>3</v>
      </c>
      <c r="K4684">
        <v>1</v>
      </c>
      <c r="L4684">
        <v>3</v>
      </c>
      <c r="M4684" t="s">
        <v>5069</v>
      </c>
      <c r="N4684" t="s">
        <v>5069</v>
      </c>
      <c r="O4684">
        <v>1</v>
      </c>
      <c r="P4684">
        <v>0</v>
      </c>
    </row>
    <row r="4685" spans="1:16" x14ac:dyDescent="0.3">
      <c r="A4685" t="s">
        <v>2351</v>
      </c>
      <c r="B4685" s="1">
        <v>46108.481944444444</v>
      </c>
      <c r="C4685" t="s">
        <v>7</v>
      </c>
      <c r="D4685" t="s">
        <v>15</v>
      </c>
      <c r="E4685" t="s">
        <v>19</v>
      </c>
      <c r="F4685" t="s">
        <v>10</v>
      </c>
      <c r="G4685">
        <v>0.48194444444444445</v>
      </c>
      <c r="H4685" s="1">
        <v>46108</v>
      </c>
      <c r="I4685">
        <v>3</v>
      </c>
      <c r="J4685">
        <v>3</v>
      </c>
      <c r="K4685">
        <v>2</v>
      </c>
      <c r="L4685">
        <v>6</v>
      </c>
      <c r="M4685" t="s">
        <v>5071</v>
      </c>
      <c r="N4685" t="s">
        <v>5071</v>
      </c>
      <c r="O4685">
        <v>1</v>
      </c>
      <c r="P4685">
        <v>0</v>
      </c>
    </row>
    <row r="4686" spans="1:16" x14ac:dyDescent="0.3">
      <c r="A4686" t="s">
        <v>3262</v>
      </c>
      <c r="B4686" s="1">
        <v>46108.488194444442</v>
      </c>
      <c r="C4686" t="s">
        <v>26</v>
      </c>
      <c r="D4686" t="s">
        <v>8</v>
      </c>
      <c r="E4686" t="s">
        <v>16</v>
      </c>
      <c r="F4686" t="s">
        <v>20</v>
      </c>
      <c r="G4686">
        <v>0.48819444444444443</v>
      </c>
      <c r="H4686" s="1">
        <v>46108</v>
      </c>
      <c r="I4686">
        <v>3</v>
      </c>
      <c r="J4686">
        <v>3</v>
      </c>
      <c r="K4686">
        <v>2</v>
      </c>
      <c r="L4686">
        <v>6</v>
      </c>
      <c r="M4686" t="s">
        <v>5071</v>
      </c>
      <c r="N4686" t="s">
        <v>5071</v>
      </c>
      <c r="O4686">
        <v>1</v>
      </c>
      <c r="P4686">
        <v>0</v>
      </c>
    </row>
    <row r="4687" spans="1:16" x14ac:dyDescent="0.3">
      <c r="A4687" t="s">
        <v>4576</v>
      </c>
      <c r="B4687" s="1">
        <v>46108.500694444447</v>
      </c>
      <c r="C4687" t="s">
        <v>47</v>
      </c>
      <c r="D4687" t="s">
        <v>18</v>
      </c>
      <c r="E4687" t="s">
        <v>19</v>
      </c>
      <c r="F4687" t="s">
        <v>33</v>
      </c>
      <c r="G4687">
        <v>0.50069444444444444</v>
      </c>
      <c r="H4687" s="1">
        <v>46108</v>
      </c>
      <c r="I4687">
        <v>3</v>
      </c>
      <c r="J4687">
        <v>1</v>
      </c>
      <c r="K4687">
        <v>4</v>
      </c>
      <c r="L4687">
        <v>4</v>
      </c>
      <c r="M4687" t="s">
        <v>5069</v>
      </c>
      <c r="N4687" t="s">
        <v>5069</v>
      </c>
      <c r="O4687">
        <v>1</v>
      </c>
      <c r="P4687">
        <v>1</v>
      </c>
    </row>
    <row r="4688" spans="1:16" x14ac:dyDescent="0.3">
      <c r="A4688" t="s">
        <v>1786</v>
      </c>
      <c r="B4688" s="1">
        <v>46108.522222222222</v>
      </c>
      <c r="C4688" t="s">
        <v>40</v>
      </c>
      <c r="D4688" t="s">
        <v>15</v>
      </c>
      <c r="E4688" t="s">
        <v>16</v>
      </c>
      <c r="F4688" t="s">
        <v>13</v>
      </c>
      <c r="G4688">
        <v>0.52222222222222225</v>
      </c>
      <c r="H4688" s="1">
        <v>46108</v>
      </c>
      <c r="I4688">
        <v>3</v>
      </c>
      <c r="J4688">
        <v>5</v>
      </c>
      <c r="K4688">
        <v>1</v>
      </c>
      <c r="L4688">
        <v>5</v>
      </c>
      <c r="M4688" t="s">
        <v>5071</v>
      </c>
      <c r="N4688" t="s">
        <v>5071</v>
      </c>
      <c r="O4688">
        <v>1</v>
      </c>
      <c r="P4688">
        <v>0</v>
      </c>
    </row>
    <row r="4689" spans="1:16" x14ac:dyDescent="0.3">
      <c r="A4689" t="s">
        <v>743</v>
      </c>
      <c r="B4689" s="1">
        <v>46108.587500000001</v>
      </c>
      <c r="C4689" t="s">
        <v>35</v>
      </c>
      <c r="D4689" t="s">
        <v>22</v>
      </c>
      <c r="E4689" t="s">
        <v>19</v>
      </c>
      <c r="F4689" t="s">
        <v>20</v>
      </c>
      <c r="G4689">
        <v>0.58750000000000002</v>
      </c>
      <c r="H4689" s="1">
        <v>46108</v>
      </c>
      <c r="I4689">
        <v>3</v>
      </c>
      <c r="J4689">
        <v>1</v>
      </c>
      <c r="K4689">
        <v>2</v>
      </c>
      <c r="L4689">
        <v>2</v>
      </c>
      <c r="M4689" t="s">
        <v>5069</v>
      </c>
      <c r="N4689" t="s">
        <v>5069</v>
      </c>
      <c r="O4689">
        <v>1</v>
      </c>
      <c r="P4689">
        <v>0</v>
      </c>
    </row>
    <row r="4690" spans="1:16" x14ac:dyDescent="0.3">
      <c r="A4690" t="s">
        <v>2081</v>
      </c>
      <c r="B4690" s="1">
        <v>46108.590277777781</v>
      </c>
      <c r="C4690" t="s">
        <v>7</v>
      </c>
      <c r="D4690" t="s">
        <v>18</v>
      </c>
      <c r="E4690" t="s">
        <v>19</v>
      </c>
      <c r="F4690" t="s">
        <v>10</v>
      </c>
      <c r="G4690">
        <v>0.59027777777777779</v>
      </c>
      <c r="H4690" s="1">
        <v>46108</v>
      </c>
      <c r="I4690">
        <v>3</v>
      </c>
      <c r="J4690">
        <v>3</v>
      </c>
      <c r="K4690">
        <v>2</v>
      </c>
      <c r="L4690">
        <v>6</v>
      </c>
      <c r="M4690" t="s">
        <v>5071</v>
      </c>
      <c r="N4690" t="s">
        <v>5071</v>
      </c>
      <c r="O4690">
        <v>1</v>
      </c>
      <c r="P4690">
        <v>0</v>
      </c>
    </row>
    <row r="4691" spans="1:16" x14ac:dyDescent="0.3">
      <c r="A4691" t="s">
        <v>2756</v>
      </c>
      <c r="B4691" s="1">
        <v>46108.598611111112</v>
      </c>
      <c r="C4691" t="s">
        <v>7</v>
      </c>
      <c r="D4691" t="s">
        <v>22</v>
      </c>
      <c r="E4691" t="s">
        <v>19</v>
      </c>
      <c r="F4691" t="s">
        <v>20</v>
      </c>
      <c r="G4691">
        <v>0.59861111111111109</v>
      </c>
      <c r="H4691" s="1">
        <v>46108</v>
      </c>
      <c r="I4691">
        <v>3</v>
      </c>
      <c r="J4691">
        <v>3</v>
      </c>
      <c r="K4691">
        <v>2</v>
      </c>
      <c r="L4691">
        <v>6</v>
      </c>
      <c r="M4691" t="s">
        <v>5071</v>
      </c>
      <c r="N4691" t="s">
        <v>5071</v>
      </c>
      <c r="O4691">
        <v>1</v>
      </c>
      <c r="P4691">
        <v>0</v>
      </c>
    </row>
    <row r="4692" spans="1:16" x14ac:dyDescent="0.3">
      <c r="A4692" t="s">
        <v>3358</v>
      </c>
      <c r="B4692" s="1">
        <v>46108.62777777778</v>
      </c>
      <c r="C4692" t="s">
        <v>12</v>
      </c>
      <c r="D4692" t="s">
        <v>22</v>
      </c>
      <c r="E4692" t="s">
        <v>31</v>
      </c>
      <c r="F4692" t="s">
        <v>10</v>
      </c>
      <c r="G4692">
        <v>0.62777777777777777</v>
      </c>
      <c r="H4692" s="1">
        <v>46108</v>
      </c>
      <c r="I4692">
        <v>3</v>
      </c>
      <c r="J4692">
        <v>1</v>
      </c>
      <c r="K4692">
        <v>2</v>
      </c>
      <c r="L4692">
        <v>2</v>
      </c>
      <c r="M4692" t="s">
        <v>5069</v>
      </c>
      <c r="N4692" t="s">
        <v>5069</v>
      </c>
      <c r="O4692">
        <v>1</v>
      </c>
      <c r="P4692">
        <v>0</v>
      </c>
    </row>
    <row r="4693" spans="1:16" x14ac:dyDescent="0.3">
      <c r="A4693" t="s">
        <v>1433</v>
      </c>
      <c r="B4693" s="1">
        <v>46108.637499999997</v>
      </c>
      <c r="C4693" t="s">
        <v>7</v>
      </c>
      <c r="D4693" t="s">
        <v>8</v>
      </c>
      <c r="E4693" t="s">
        <v>19</v>
      </c>
      <c r="F4693" t="s">
        <v>20</v>
      </c>
      <c r="G4693">
        <v>0.63749999999999996</v>
      </c>
      <c r="H4693" s="1">
        <v>46108</v>
      </c>
      <c r="I4693">
        <v>3</v>
      </c>
      <c r="J4693">
        <v>3</v>
      </c>
      <c r="K4693">
        <v>2</v>
      </c>
      <c r="L4693">
        <v>6</v>
      </c>
      <c r="M4693" t="s">
        <v>5071</v>
      </c>
      <c r="N4693" t="s">
        <v>5071</v>
      </c>
      <c r="O4693">
        <v>1</v>
      </c>
      <c r="P4693">
        <v>0</v>
      </c>
    </row>
    <row r="4694" spans="1:16" x14ac:dyDescent="0.3">
      <c r="A4694" t="s">
        <v>3122</v>
      </c>
      <c r="B4694" s="1">
        <v>46108.65</v>
      </c>
      <c r="C4694" t="s">
        <v>7</v>
      </c>
      <c r="D4694" t="s">
        <v>22</v>
      </c>
      <c r="E4694" t="s">
        <v>19</v>
      </c>
      <c r="F4694" t="s">
        <v>13</v>
      </c>
      <c r="G4694">
        <v>0.65</v>
      </c>
      <c r="H4694" s="1">
        <v>46108</v>
      </c>
      <c r="I4694">
        <v>3</v>
      </c>
      <c r="J4694">
        <v>3</v>
      </c>
      <c r="K4694">
        <v>1</v>
      </c>
      <c r="L4694">
        <v>3</v>
      </c>
      <c r="M4694" t="s">
        <v>5069</v>
      </c>
      <c r="N4694" t="s">
        <v>5069</v>
      </c>
      <c r="O4694">
        <v>1</v>
      </c>
      <c r="P4694">
        <v>0</v>
      </c>
    </row>
    <row r="4695" spans="1:16" x14ac:dyDescent="0.3">
      <c r="A4695" t="s">
        <v>3381</v>
      </c>
      <c r="B4695" s="1">
        <v>46108.651388888888</v>
      </c>
      <c r="C4695" t="s">
        <v>40</v>
      </c>
      <c r="D4695" t="s">
        <v>18</v>
      </c>
      <c r="E4695" t="s">
        <v>16</v>
      </c>
      <c r="F4695" t="s">
        <v>13</v>
      </c>
      <c r="G4695">
        <v>0.65138888888888891</v>
      </c>
      <c r="H4695" s="1">
        <v>46108</v>
      </c>
      <c r="I4695">
        <v>3</v>
      </c>
      <c r="J4695">
        <v>5</v>
      </c>
      <c r="K4695">
        <v>1</v>
      </c>
      <c r="L4695">
        <v>5</v>
      </c>
      <c r="M4695" t="s">
        <v>5071</v>
      </c>
      <c r="N4695" t="s">
        <v>5071</v>
      </c>
      <c r="O4695">
        <v>1</v>
      </c>
      <c r="P4695">
        <v>0</v>
      </c>
    </row>
    <row r="4696" spans="1:16" x14ac:dyDescent="0.3">
      <c r="A4696" t="s">
        <v>4812</v>
      </c>
      <c r="B4696" s="1">
        <v>46108.654166666667</v>
      </c>
      <c r="C4696" t="s">
        <v>47</v>
      </c>
      <c r="D4696" t="s">
        <v>18</v>
      </c>
      <c r="E4696" t="s">
        <v>31</v>
      </c>
      <c r="F4696" t="s">
        <v>33</v>
      </c>
      <c r="G4696">
        <v>0.65416666666666667</v>
      </c>
      <c r="H4696" s="1">
        <v>46108</v>
      </c>
      <c r="I4696">
        <v>3</v>
      </c>
      <c r="J4696">
        <v>1</v>
      </c>
      <c r="K4696">
        <v>4</v>
      </c>
      <c r="L4696">
        <v>4</v>
      </c>
      <c r="M4696" t="s">
        <v>5069</v>
      </c>
      <c r="N4696" t="s">
        <v>5069</v>
      </c>
      <c r="O4696">
        <v>1</v>
      </c>
      <c r="P4696">
        <v>1</v>
      </c>
    </row>
    <row r="4697" spans="1:16" x14ac:dyDescent="0.3">
      <c r="A4697" t="s">
        <v>2465</v>
      </c>
      <c r="B4697" s="1">
        <v>46108.661111111112</v>
      </c>
      <c r="C4697" t="s">
        <v>26</v>
      </c>
      <c r="D4697" t="s">
        <v>22</v>
      </c>
      <c r="E4697" t="s">
        <v>16</v>
      </c>
      <c r="F4697" t="s">
        <v>10</v>
      </c>
      <c r="G4697">
        <v>0.66111111111111109</v>
      </c>
      <c r="H4697" s="1">
        <v>46108</v>
      </c>
      <c r="I4697">
        <v>3</v>
      </c>
      <c r="J4697">
        <v>3</v>
      </c>
      <c r="K4697">
        <v>2</v>
      </c>
      <c r="L4697">
        <v>6</v>
      </c>
      <c r="M4697" t="s">
        <v>5071</v>
      </c>
      <c r="N4697" t="s">
        <v>5071</v>
      </c>
      <c r="O4697">
        <v>1</v>
      </c>
      <c r="P4697">
        <v>0</v>
      </c>
    </row>
    <row r="4698" spans="1:16" x14ac:dyDescent="0.3">
      <c r="A4698" t="s">
        <v>4752</v>
      </c>
      <c r="B4698" s="1">
        <v>46108.663888888892</v>
      </c>
      <c r="C4698" t="s">
        <v>7</v>
      </c>
      <c r="D4698" t="s">
        <v>18</v>
      </c>
      <c r="E4698" t="s">
        <v>19</v>
      </c>
      <c r="F4698" t="s">
        <v>13</v>
      </c>
      <c r="G4698">
        <v>0.66388888888888886</v>
      </c>
      <c r="H4698" s="1">
        <v>46108</v>
      </c>
      <c r="I4698">
        <v>3</v>
      </c>
      <c r="J4698">
        <v>3</v>
      </c>
      <c r="K4698">
        <v>1</v>
      </c>
      <c r="L4698">
        <v>3</v>
      </c>
      <c r="M4698" t="s">
        <v>5069</v>
      </c>
      <c r="N4698" t="s">
        <v>5069</v>
      </c>
      <c r="O4698">
        <v>1</v>
      </c>
      <c r="P4698">
        <v>0</v>
      </c>
    </row>
    <row r="4699" spans="1:16" x14ac:dyDescent="0.3">
      <c r="A4699" t="s">
        <v>833</v>
      </c>
      <c r="B4699" s="1">
        <v>46108.668749999997</v>
      </c>
      <c r="C4699" t="s">
        <v>7</v>
      </c>
      <c r="D4699" t="s">
        <v>15</v>
      </c>
      <c r="E4699" t="s">
        <v>19</v>
      </c>
      <c r="F4699" t="s">
        <v>10</v>
      </c>
      <c r="G4699">
        <v>0.66874999999999996</v>
      </c>
      <c r="H4699" s="1">
        <v>46108</v>
      </c>
      <c r="I4699">
        <v>3</v>
      </c>
      <c r="J4699">
        <v>3</v>
      </c>
      <c r="K4699">
        <v>2</v>
      </c>
      <c r="L4699">
        <v>6</v>
      </c>
      <c r="M4699" t="s">
        <v>5071</v>
      </c>
      <c r="N4699" t="s">
        <v>5071</v>
      </c>
      <c r="O4699">
        <v>1</v>
      </c>
      <c r="P4699">
        <v>0</v>
      </c>
    </row>
    <row r="4700" spans="1:16" x14ac:dyDescent="0.3">
      <c r="A4700" t="s">
        <v>4939</v>
      </c>
      <c r="B4700" s="1">
        <v>46108.674305555556</v>
      </c>
      <c r="C4700" t="s">
        <v>40</v>
      </c>
      <c r="D4700" t="s">
        <v>22</v>
      </c>
      <c r="E4700" t="s">
        <v>16</v>
      </c>
      <c r="F4700" t="s">
        <v>20</v>
      </c>
      <c r="G4700">
        <v>0.6743055555555556</v>
      </c>
      <c r="H4700" s="1">
        <v>46108</v>
      </c>
      <c r="I4700">
        <v>3</v>
      </c>
      <c r="J4700">
        <v>5</v>
      </c>
      <c r="K4700">
        <v>2</v>
      </c>
      <c r="L4700">
        <v>10</v>
      </c>
      <c r="M4700" t="s">
        <v>5071</v>
      </c>
      <c r="N4700" t="s">
        <v>5071</v>
      </c>
      <c r="O4700">
        <v>1</v>
      </c>
      <c r="P4700">
        <v>0</v>
      </c>
    </row>
    <row r="4701" spans="1:16" x14ac:dyDescent="0.3">
      <c r="A4701" t="s">
        <v>4887</v>
      </c>
      <c r="B4701" s="1">
        <v>46108.677777777775</v>
      </c>
      <c r="C4701" t="s">
        <v>26</v>
      </c>
      <c r="D4701" t="s">
        <v>22</v>
      </c>
      <c r="E4701" t="s">
        <v>9</v>
      </c>
      <c r="F4701" t="s">
        <v>33</v>
      </c>
      <c r="G4701">
        <v>0.67777777777777781</v>
      </c>
      <c r="H4701" s="1">
        <v>46108</v>
      </c>
      <c r="I4701">
        <v>3</v>
      </c>
      <c r="J4701">
        <v>3</v>
      </c>
      <c r="K4701">
        <v>4</v>
      </c>
      <c r="L4701">
        <v>12</v>
      </c>
      <c r="M4701" t="s">
        <v>5073</v>
      </c>
      <c r="N4701" t="s">
        <v>5073</v>
      </c>
      <c r="O4701">
        <v>1</v>
      </c>
      <c r="P4701">
        <v>1</v>
      </c>
    </row>
    <row r="4702" spans="1:16" x14ac:dyDescent="0.3">
      <c r="A4702" t="s">
        <v>131</v>
      </c>
      <c r="B4702" s="1">
        <v>46108.75</v>
      </c>
      <c r="C4702" t="s">
        <v>12</v>
      </c>
      <c r="D4702" t="s">
        <v>15</v>
      </c>
      <c r="E4702" t="s">
        <v>19</v>
      </c>
      <c r="F4702" t="s">
        <v>33</v>
      </c>
      <c r="G4702">
        <v>0.75</v>
      </c>
      <c r="H4702" s="1">
        <v>46108</v>
      </c>
      <c r="I4702">
        <v>3</v>
      </c>
      <c r="J4702">
        <v>1</v>
      </c>
      <c r="K4702">
        <v>4</v>
      </c>
      <c r="L4702">
        <v>4</v>
      </c>
      <c r="M4702" t="s">
        <v>5069</v>
      </c>
      <c r="N4702" t="s">
        <v>5069</v>
      </c>
      <c r="O4702">
        <v>1</v>
      </c>
      <c r="P4702">
        <v>1</v>
      </c>
    </row>
    <row r="4703" spans="1:16" x14ac:dyDescent="0.3">
      <c r="A4703" t="s">
        <v>3694</v>
      </c>
      <c r="B4703" s="1">
        <v>46108.758333333331</v>
      </c>
      <c r="C4703" t="s">
        <v>26</v>
      </c>
      <c r="D4703" t="s">
        <v>15</v>
      </c>
      <c r="E4703" t="s">
        <v>19</v>
      </c>
      <c r="F4703" t="s">
        <v>20</v>
      </c>
      <c r="G4703">
        <v>0.7583333333333333</v>
      </c>
      <c r="H4703" s="1">
        <v>46108</v>
      </c>
      <c r="I4703">
        <v>3</v>
      </c>
      <c r="J4703">
        <v>3</v>
      </c>
      <c r="K4703">
        <v>2</v>
      </c>
      <c r="L4703">
        <v>6</v>
      </c>
      <c r="M4703" t="s">
        <v>5071</v>
      </c>
      <c r="N4703" t="s">
        <v>5071</v>
      </c>
      <c r="O4703">
        <v>1</v>
      </c>
      <c r="P4703">
        <v>0</v>
      </c>
    </row>
    <row r="4704" spans="1:16" x14ac:dyDescent="0.3">
      <c r="A4704" t="s">
        <v>2640</v>
      </c>
      <c r="B4704" s="1">
        <v>46108.844444444447</v>
      </c>
      <c r="C4704" t="s">
        <v>7</v>
      </c>
      <c r="D4704" t="s">
        <v>22</v>
      </c>
      <c r="E4704" t="s">
        <v>19</v>
      </c>
      <c r="F4704" t="s">
        <v>20</v>
      </c>
      <c r="G4704">
        <v>0.84444444444444444</v>
      </c>
      <c r="H4704" s="1">
        <v>46108</v>
      </c>
      <c r="I4704">
        <v>3</v>
      </c>
      <c r="J4704">
        <v>3</v>
      </c>
      <c r="K4704">
        <v>2</v>
      </c>
      <c r="L4704">
        <v>6</v>
      </c>
      <c r="M4704" t="s">
        <v>5071</v>
      </c>
      <c r="N4704" t="s">
        <v>5071</v>
      </c>
      <c r="O4704">
        <v>1</v>
      </c>
      <c r="P4704">
        <v>0</v>
      </c>
    </row>
    <row r="4705" spans="1:16" x14ac:dyDescent="0.3">
      <c r="A4705" t="s">
        <v>4446</v>
      </c>
      <c r="B4705" s="1">
        <v>46108.855555555558</v>
      </c>
      <c r="C4705" t="s">
        <v>7</v>
      </c>
      <c r="D4705" t="s">
        <v>18</v>
      </c>
      <c r="E4705" t="s">
        <v>19</v>
      </c>
      <c r="F4705" t="s">
        <v>13</v>
      </c>
      <c r="G4705">
        <v>0.85555555555555551</v>
      </c>
      <c r="H4705" s="1">
        <v>46108</v>
      </c>
      <c r="I4705">
        <v>3</v>
      </c>
      <c r="J4705">
        <v>3</v>
      </c>
      <c r="K4705">
        <v>1</v>
      </c>
      <c r="L4705">
        <v>3</v>
      </c>
      <c r="M4705" t="s">
        <v>5069</v>
      </c>
      <c r="N4705" t="s">
        <v>5069</v>
      </c>
      <c r="O4705">
        <v>1</v>
      </c>
      <c r="P4705">
        <v>0</v>
      </c>
    </row>
    <row r="4706" spans="1:16" x14ac:dyDescent="0.3">
      <c r="A4706" t="s">
        <v>4243</v>
      </c>
      <c r="B4706" s="1">
        <v>46108.857638888891</v>
      </c>
      <c r="C4706" t="s">
        <v>7</v>
      </c>
      <c r="D4706" t="s">
        <v>18</v>
      </c>
      <c r="E4706" t="s">
        <v>19</v>
      </c>
      <c r="F4706" t="s">
        <v>10</v>
      </c>
      <c r="G4706">
        <v>0.85763888888888884</v>
      </c>
      <c r="H4706" s="1">
        <v>46108</v>
      </c>
      <c r="I4706">
        <v>3</v>
      </c>
      <c r="J4706">
        <v>3</v>
      </c>
      <c r="K4706">
        <v>2</v>
      </c>
      <c r="L4706">
        <v>6</v>
      </c>
      <c r="M4706" t="s">
        <v>5071</v>
      </c>
      <c r="N4706" t="s">
        <v>5071</v>
      </c>
      <c r="O4706">
        <v>1</v>
      </c>
      <c r="P4706">
        <v>0</v>
      </c>
    </row>
    <row r="4707" spans="1:16" x14ac:dyDescent="0.3">
      <c r="A4707" t="s">
        <v>2411</v>
      </c>
      <c r="B4707" s="1">
        <v>46108.864583333336</v>
      </c>
      <c r="C4707" t="s">
        <v>7</v>
      </c>
      <c r="D4707" t="s">
        <v>15</v>
      </c>
      <c r="E4707" t="s">
        <v>19</v>
      </c>
      <c r="F4707" t="s">
        <v>33</v>
      </c>
      <c r="G4707">
        <v>0.86458333333333337</v>
      </c>
      <c r="H4707" s="1">
        <v>46108</v>
      </c>
      <c r="I4707">
        <v>3</v>
      </c>
      <c r="J4707">
        <v>3</v>
      </c>
      <c r="K4707">
        <v>4</v>
      </c>
      <c r="L4707">
        <v>12</v>
      </c>
      <c r="M4707" t="s">
        <v>5073</v>
      </c>
      <c r="N4707" t="s">
        <v>5073</v>
      </c>
      <c r="O4707">
        <v>1</v>
      </c>
      <c r="P4707">
        <v>1</v>
      </c>
    </row>
    <row r="4708" spans="1:16" x14ac:dyDescent="0.3">
      <c r="A4708" t="s">
        <v>2965</v>
      </c>
      <c r="B4708" s="1">
        <v>46108.909722222219</v>
      </c>
      <c r="C4708" t="s">
        <v>7</v>
      </c>
      <c r="D4708" t="s">
        <v>18</v>
      </c>
      <c r="E4708" t="s">
        <v>31</v>
      </c>
      <c r="F4708" t="s">
        <v>10</v>
      </c>
      <c r="G4708">
        <v>0.90972222222222221</v>
      </c>
      <c r="H4708" s="1">
        <v>46108</v>
      </c>
      <c r="I4708">
        <v>3</v>
      </c>
      <c r="J4708">
        <v>3</v>
      </c>
      <c r="K4708">
        <v>2</v>
      </c>
      <c r="L4708">
        <v>6</v>
      </c>
      <c r="M4708" t="s">
        <v>5071</v>
      </c>
      <c r="N4708" t="s">
        <v>5071</v>
      </c>
      <c r="O4708">
        <v>1</v>
      </c>
      <c r="P4708">
        <v>0</v>
      </c>
    </row>
    <row r="4709" spans="1:16" x14ac:dyDescent="0.3">
      <c r="A4709" t="s">
        <v>4286</v>
      </c>
      <c r="B4709" s="1">
        <v>46108.94027777778</v>
      </c>
      <c r="C4709" t="s">
        <v>26</v>
      </c>
      <c r="D4709" t="s">
        <v>22</v>
      </c>
      <c r="E4709" t="s">
        <v>16</v>
      </c>
      <c r="F4709" t="s">
        <v>10</v>
      </c>
      <c r="G4709">
        <v>0.94027777777777777</v>
      </c>
      <c r="H4709" s="1">
        <v>46108</v>
      </c>
      <c r="I4709">
        <v>3</v>
      </c>
      <c r="J4709">
        <v>3</v>
      </c>
      <c r="K4709">
        <v>2</v>
      </c>
      <c r="L4709">
        <v>6</v>
      </c>
      <c r="M4709" t="s">
        <v>5071</v>
      </c>
      <c r="N4709" t="s">
        <v>5071</v>
      </c>
      <c r="O4709">
        <v>1</v>
      </c>
      <c r="P4709">
        <v>0</v>
      </c>
    </row>
    <row r="4710" spans="1:16" x14ac:dyDescent="0.3">
      <c r="A4710" t="s">
        <v>4196</v>
      </c>
      <c r="B4710" s="1">
        <v>46108.978472222225</v>
      </c>
      <c r="C4710" t="s">
        <v>7</v>
      </c>
      <c r="D4710" t="s">
        <v>8</v>
      </c>
      <c r="E4710" t="s">
        <v>19</v>
      </c>
      <c r="F4710" t="s">
        <v>20</v>
      </c>
      <c r="G4710">
        <v>0.97847222222222219</v>
      </c>
      <c r="H4710" s="1">
        <v>46108</v>
      </c>
      <c r="I4710">
        <v>3</v>
      </c>
      <c r="J4710">
        <v>3</v>
      </c>
      <c r="K4710">
        <v>2</v>
      </c>
      <c r="L4710">
        <v>6</v>
      </c>
      <c r="M4710" t="s">
        <v>5071</v>
      </c>
      <c r="N4710" t="s">
        <v>5071</v>
      </c>
      <c r="O4710">
        <v>1</v>
      </c>
      <c r="P4710">
        <v>0</v>
      </c>
    </row>
    <row r="4711" spans="1:16" x14ac:dyDescent="0.3">
      <c r="A4711" t="s">
        <v>4864</v>
      </c>
      <c r="B4711" s="1">
        <v>46109.025694444441</v>
      </c>
      <c r="C4711" t="s">
        <v>7</v>
      </c>
      <c r="D4711" t="s">
        <v>8</v>
      </c>
      <c r="E4711" t="s">
        <v>19</v>
      </c>
      <c r="F4711" t="s">
        <v>10</v>
      </c>
      <c r="G4711">
        <v>2.5694444444444443E-2</v>
      </c>
      <c r="H4711" s="1">
        <v>46109</v>
      </c>
      <c r="I4711">
        <v>3</v>
      </c>
      <c r="J4711">
        <v>3</v>
      </c>
      <c r="K4711">
        <v>2</v>
      </c>
      <c r="L4711">
        <v>6</v>
      </c>
      <c r="M4711" t="s">
        <v>5071</v>
      </c>
      <c r="N4711" t="s">
        <v>5071</v>
      </c>
      <c r="O4711">
        <v>1</v>
      </c>
      <c r="P4711">
        <v>0</v>
      </c>
    </row>
    <row r="4712" spans="1:16" x14ac:dyDescent="0.3">
      <c r="A4712" t="s">
        <v>363</v>
      </c>
      <c r="B4712" s="1">
        <v>46109.030555555553</v>
      </c>
      <c r="C4712" t="s">
        <v>7</v>
      </c>
      <c r="D4712" t="s">
        <v>22</v>
      </c>
      <c r="E4712" t="s">
        <v>19</v>
      </c>
      <c r="F4712" t="s">
        <v>13</v>
      </c>
      <c r="G4712">
        <v>3.0555555555555555E-2</v>
      </c>
      <c r="H4712" s="1">
        <v>46109</v>
      </c>
      <c r="I4712">
        <v>3</v>
      </c>
      <c r="J4712">
        <v>3</v>
      </c>
      <c r="K4712">
        <v>1</v>
      </c>
      <c r="L4712">
        <v>3</v>
      </c>
      <c r="M4712" t="s">
        <v>5069</v>
      </c>
      <c r="N4712" t="s">
        <v>5069</v>
      </c>
      <c r="O4712">
        <v>1</v>
      </c>
      <c r="P4712">
        <v>0</v>
      </c>
    </row>
    <row r="4713" spans="1:16" x14ac:dyDescent="0.3">
      <c r="A4713" t="s">
        <v>2765</v>
      </c>
      <c r="B4713" s="1">
        <v>46109.063194444447</v>
      </c>
      <c r="C4713" t="s">
        <v>7</v>
      </c>
      <c r="D4713" t="s">
        <v>8</v>
      </c>
      <c r="E4713" t="s">
        <v>19</v>
      </c>
      <c r="F4713" t="s">
        <v>20</v>
      </c>
      <c r="G4713">
        <v>6.3194444444444442E-2</v>
      </c>
      <c r="H4713" s="1">
        <v>46109</v>
      </c>
      <c r="I4713">
        <v>3</v>
      </c>
      <c r="J4713">
        <v>3</v>
      </c>
      <c r="K4713">
        <v>2</v>
      </c>
      <c r="L4713">
        <v>6</v>
      </c>
      <c r="M4713" t="s">
        <v>5071</v>
      </c>
      <c r="N4713" t="s">
        <v>5071</v>
      </c>
      <c r="O4713">
        <v>1</v>
      </c>
      <c r="P4713">
        <v>0</v>
      </c>
    </row>
    <row r="4714" spans="1:16" x14ac:dyDescent="0.3">
      <c r="A4714" t="s">
        <v>2844</v>
      </c>
      <c r="B4714" s="1">
        <v>46109.063888888886</v>
      </c>
      <c r="C4714" t="s">
        <v>7</v>
      </c>
      <c r="D4714" t="s">
        <v>18</v>
      </c>
      <c r="E4714" t="s">
        <v>19</v>
      </c>
      <c r="F4714" t="s">
        <v>10</v>
      </c>
      <c r="G4714">
        <v>6.3888888888888884E-2</v>
      </c>
      <c r="H4714" s="1">
        <v>46109</v>
      </c>
      <c r="I4714">
        <v>3</v>
      </c>
      <c r="J4714">
        <v>3</v>
      </c>
      <c r="K4714">
        <v>2</v>
      </c>
      <c r="L4714">
        <v>6</v>
      </c>
      <c r="M4714" t="s">
        <v>5071</v>
      </c>
      <c r="N4714" t="s">
        <v>5071</v>
      </c>
      <c r="O4714">
        <v>1</v>
      </c>
      <c r="P4714">
        <v>0</v>
      </c>
    </row>
    <row r="4715" spans="1:16" x14ac:dyDescent="0.3">
      <c r="A4715" t="s">
        <v>1534</v>
      </c>
      <c r="B4715" s="1">
        <v>46109.097916666666</v>
      </c>
      <c r="C4715" t="s">
        <v>7</v>
      </c>
      <c r="D4715" t="s">
        <v>15</v>
      </c>
      <c r="E4715" t="s">
        <v>19</v>
      </c>
      <c r="F4715" t="s">
        <v>10</v>
      </c>
      <c r="G4715">
        <v>9.7916666666666666E-2</v>
      </c>
      <c r="H4715" s="1">
        <v>46109</v>
      </c>
      <c r="I4715">
        <v>3</v>
      </c>
      <c r="J4715">
        <v>3</v>
      </c>
      <c r="K4715">
        <v>2</v>
      </c>
      <c r="L4715">
        <v>6</v>
      </c>
      <c r="M4715" t="s">
        <v>5071</v>
      </c>
      <c r="N4715" t="s">
        <v>5071</v>
      </c>
      <c r="O4715">
        <v>1</v>
      </c>
      <c r="P4715">
        <v>0</v>
      </c>
    </row>
    <row r="4716" spans="1:16" x14ac:dyDescent="0.3">
      <c r="A4716" t="s">
        <v>1273</v>
      </c>
      <c r="B4716" s="1">
        <v>46109.134722222225</v>
      </c>
      <c r="C4716" t="s">
        <v>7</v>
      </c>
      <c r="D4716" t="s">
        <v>18</v>
      </c>
      <c r="E4716" t="s">
        <v>19</v>
      </c>
      <c r="F4716" t="s">
        <v>10</v>
      </c>
      <c r="G4716">
        <v>0.13472222222222222</v>
      </c>
      <c r="H4716" s="1">
        <v>46109</v>
      </c>
      <c r="I4716">
        <v>3</v>
      </c>
      <c r="J4716">
        <v>3</v>
      </c>
      <c r="K4716">
        <v>2</v>
      </c>
      <c r="L4716">
        <v>6</v>
      </c>
      <c r="M4716" t="s">
        <v>5071</v>
      </c>
      <c r="N4716" t="s">
        <v>5071</v>
      </c>
      <c r="O4716">
        <v>1</v>
      </c>
      <c r="P4716">
        <v>0</v>
      </c>
    </row>
    <row r="4717" spans="1:16" x14ac:dyDescent="0.3">
      <c r="A4717" t="s">
        <v>4065</v>
      </c>
      <c r="B4717" s="1">
        <v>46109.143750000003</v>
      </c>
      <c r="C4717" t="s">
        <v>40</v>
      </c>
      <c r="D4717" t="s">
        <v>18</v>
      </c>
      <c r="E4717" t="s">
        <v>16</v>
      </c>
      <c r="F4717" t="s">
        <v>10</v>
      </c>
      <c r="G4717">
        <v>0.14374999999999999</v>
      </c>
      <c r="H4717" s="1">
        <v>46109</v>
      </c>
      <c r="I4717">
        <v>3</v>
      </c>
      <c r="J4717">
        <v>5</v>
      </c>
      <c r="K4717">
        <v>2</v>
      </c>
      <c r="L4717">
        <v>10</v>
      </c>
      <c r="M4717" t="s">
        <v>5071</v>
      </c>
      <c r="N4717" t="s">
        <v>5071</v>
      </c>
      <c r="O4717">
        <v>1</v>
      </c>
      <c r="P4717">
        <v>0</v>
      </c>
    </row>
    <row r="4718" spans="1:16" x14ac:dyDescent="0.3">
      <c r="A4718" t="s">
        <v>2899</v>
      </c>
      <c r="B4718" s="1">
        <v>46109.149305555555</v>
      </c>
      <c r="C4718" t="s">
        <v>47</v>
      </c>
      <c r="D4718" t="s">
        <v>22</v>
      </c>
      <c r="E4718" t="s">
        <v>31</v>
      </c>
      <c r="F4718" t="s">
        <v>10</v>
      </c>
      <c r="G4718">
        <v>0.14930555555555555</v>
      </c>
      <c r="H4718" s="1">
        <v>46109</v>
      </c>
      <c r="I4718">
        <v>3</v>
      </c>
      <c r="J4718">
        <v>1</v>
      </c>
      <c r="K4718">
        <v>2</v>
      </c>
      <c r="L4718">
        <v>2</v>
      </c>
      <c r="M4718" t="s">
        <v>5069</v>
      </c>
      <c r="N4718" t="s">
        <v>5069</v>
      </c>
      <c r="O4718">
        <v>1</v>
      </c>
      <c r="P4718">
        <v>0</v>
      </c>
    </row>
    <row r="4719" spans="1:16" x14ac:dyDescent="0.3">
      <c r="A4719" t="s">
        <v>1416</v>
      </c>
      <c r="B4719" s="1">
        <v>46109.160416666666</v>
      </c>
      <c r="C4719" t="s">
        <v>7</v>
      </c>
      <c r="D4719" t="s">
        <v>22</v>
      </c>
      <c r="E4719" t="s">
        <v>19</v>
      </c>
      <c r="F4719" t="s">
        <v>10</v>
      </c>
      <c r="G4719">
        <v>0.16041666666666668</v>
      </c>
      <c r="H4719" s="1">
        <v>46109</v>
      </c>
      <c r="I4719">
        <v>3</v>
      </c>
      <c r="J4719">
        <v>3</v>
      </c>
      <c r="K4719">
        <v>2</v>
      </c>
      <c r="L4719">
        <v>6</v>
      </c>
      <c r="M4719" t="s">
        <v>5071</v>
      </c>
      <c r="N4719" t="s">
        <v>5071</v>
      </c>
      <c r="O4719">
        <v>1</v>
      </c>
      <c r="P4719">
        <v>0</v>
      </c>
    </row>
    <row r="4720" spans="1:16" x14ac:dyDescent="0.3">
      <c r="A4720" t="s">
        <v>3571</v>
      </c>
      <c r="B4720" s="1">
        <v>46109.165277777778</v>
      </c>
      <c r="C4720" t="s">
        <v>26</v>
      </c>
      <c r="D4720" t="s">
        <v>8</v>
      </c>
      <c r="E4720" t="s">
        <v>16</v>
      </c>
      <c r="F4720" t="s">
        <v>20</v>
      </c>
      <c r="G4720">
        <v>0.16527777777777777</v>
      </c>
      <c r="H4720" s="1">
        <v>46109</v>
      </c>
      <c r="I4720">
        <v>3</v>
      </c>
      <c r="J4720">
        <v>3</v>
      </c>
      <c r="K4720">
        <v>2</v>
      </c>
      <c r="L4720">
        <v>6</v>
      </c>
      <c r="M4720" t="s">
        <v>5071</v>
      </c>
      <c r="N4720" t="s">
        <v>5071</v>
      </c>
      <c r="O4720">
        <v>1</v>
      </c>
      <c r="P4720">
        <v>0</v>
      </c>
    </row>
    <row r="4721" spans="1:16" x14ac:dyDescent="0.3">
      <c r="A4721" t="s">
        <v>1571</v>
      </c>
      <c r="B4721" s="1">
        <v>46109.20208333333</v>
      </c>
      <c r="C4721" t="s">
        <v>12</v>
      </c>
      <c r="D4721" t="s">
        <v>18</v>
      </c>
      <c r="E4721" t="s">
        <v>31</v>
      </c>
      <c r="F4721" t="s">
        <v>10</v>
      </c>
      <c r="G4721">
        <v>0.20208333333333334</v>
      </c>
      <c r="H4721" s="1">
        <v>46109</v>
      </c>
      <c r="I4721">
        <v>3</v>
      </c>
      <c r="J4721">
        <v>1</v>
      </c>
      <c r="K4721">
        <v>2</v>
      </c>
      <c r="L4721">
        <v>2</v>
      </c>
      <c r="M4721" t="s">
        <v>5069</v>
      </c>
      <c r="N4721" t="s">
        <v>5069</v>
      </c>
      <c r="O4721">
        <v>1</v>
      </c>
      <c r="P4721">
        <v>0</v>
      </c>
    </row>
    <row r="4722" spans="1:16" x14ac:dyDescent="0.3">
      <c r="A4722" t="s">
        <v>3309</v>
      </c>
      <c r="B4722" s="1">
        <v>46109.20416666667</v>
      </c>
      <c r="C4722" t="s">
        <v>35</v>
      </c>
      <c r="D4722" t="s">
        <v>18</v>
      </c>
      <c r="E4722" t="s">
        <v>19</v>
      </c>
      <c r="F4722" t="s">
        <v>10</v>
      </c>
      <c r="G4722">
        <v>0.20416666666666666</v>
      </c>
      <c r="H4722" s="1">
        <v>46109</v>
      </c>
      <c r="I4722">
        <v>3</v>
      </c>
      <c r="J4722">
        <v>1</v>
      </c>
      <c r="K4722">
        <v>2</v>
      </c>
      <c r="L4722">
        <v>2</v>
      </c>
      <c r="M4722" t="s">
        <v>5069</v>
      </c>
      <c r="N4722" t="s">
        <v>5069</v>
      </c>
      <c r="O4722">
        <v>1</v>
      </c>
      <c r="P4722">
        <v>0</v>
      </c>
    </row>
    <row r="4723" spans="1:16" x14ac:dyDescent="0.3">
      <c r="A4723" t="s">
        <v>2919</v>
      </c>
      <c r="B4723" s="1">
        <v>46109.213194444441</v>
      </c>
      <c r="C4723" t="s">
        <v>47</v>
      </c>
      <c r="D4723" t="s">
        <v>15</v>
      </c>
      <c r="E4723" t="s">
        <v>9</v>
      </c>
      <c r="F4723" t="s">
        <v>20</v>
      </c>
      <c r="G4723">
        <v>0.21319444444444444</v>
      </c>
      <c r="H4723" s="1">
        <v>46109</v>
      </c>
      <c r="I4723">
        <v>3</v>
      </c>
      <c r="J4723">
        <v>1</v>
      </c>
      <c r="K4723">
        <v>2</v>
      </c>
      <c r="L4723">
        <v>2</v>
      </c>
      <c r="M4723" t="s">
        <v>5069</v>
      </c>
      <c r="N4723" t="s">
        <v>5069</v>
      </c>
      <c r="O4723">
        <v>1</v>
      </c>
      <c r="P4723">
        <v>0</v>
      </c>
    </row>
    <row r="4724" spans="1:16" x14ac:dyDescent="0.3">
      <c r="A4724" t="s">
        <v>1644</v>
      </c>
      <c r="B4724" s="1">
        <v>46109.213194444441</v>
      </c>
      <c r="C4724" t="s">
        <v>47</v>
      </c>
      <c r="D4724" t="s">
        <v>22</v>
      </c>
      <c r="E4724" t="s">
        <v>9</v>
      </c>
      <c r="F4724" t="s">
        <v>10</v>
      </c>
      <c r="G4724">
        <v>0.21319444444444444</v>
      </c>
      <c r="H4724" s="1">
        <v>46109</v>
      </c>
      <c r="I4724">
        <v>3</v>
      </c>
      <c r="J4724">
        <v>1</v>
      </c>
      <c r="K4724">
        <v>2</v>
      </c>
      <c r="L4724">
        <v>2</v>
      </c>
      <c r="M4724" t="s">
        <v>5069</v>
      </c>
      <c r="N4724" t="s">
        <v>5069</v>
      </c>
      <c r="O4724">
        <v>1</v>
      </c>
      <c r="P4724">
        <v>0</v>
      </c>
    </row>
    <row r="4725" spans="1:16" x14ac:dyDescent="0.3">
      <c r="A4725" t="s">
        <v>2855</v>
      </c>
      <c r="B4725" s="1">
        <v>46109.254861111112</v>
      </c>
      <c r="C4725" t="s">
        <v>26</v>
      </c>
      <c r="D4725" t="s">
        <v>15</v>
      </c>
      <c r="E4725" t="s">
        <v>9</v>
      </c>
      <c r="F4725" t="s">
        <v>20</v>
      </c>
      <c r="G4725">
        <v>0.25486111111111109</v>
      </c>
      <c r="H4725" s="1">
        <v>46109</v>
      </c>
      <c r="I4725">
        <v>3</v>
      </c>
      <c r="J4725">
        <v>3</v>
      </c>
      <c r="K4725">
        <v>2</v>
      </c>
      <c r="L4725">
        <v>6</v>
      </c>
      <c r="M4725" t="s">
        <v>5071</v>
      </c>
      <c r="N4725" t="s">
        <v>5071</v>
      </c>
      <c r="O4725">
        <v>1</v>
      </c>
      <c r="P4725">
        <v>0</v>
      </c>
    </row>
    <row r="4726" spans="1:16" x14ac:dyDescent="0.3">
      <c r="A4726" t="s">
        <v>3958</v>
      </c>
      <c r="B4726" s="1">
        <v>46109.290277777778</v>
      </c>
      <c r="C4726" t="s">
        <v>47</v>
      </c>
      <c r="D4726" t="s">
        <v>18</v>
      </c>
      <c r="E4726" t="s">
        <v>31</v>
      </c>
      <c r="F4726" t="s">
        <v>10</v>
      </c>
      <c r="G4726">
        <v>0.2902777777777778</v>
      </c>
      <c r="H4726" s="1">
        <v>46109</v>
      </c>
      <c r="I4726">
        <v>3</v>
      </c>
      <c r="J4726">
        <v>1</v>
      </c>
      <c r="K4726">
        <v>2</v>
      </c>
      <c r="L4726">
        <v>2</v>
      </c>
      <c r="M4726" t="s">
        <v>5069</v>
      </c>
      <c r="N4726" t="s">
        <v>5069</v>
      </c>
      <c r="O4726">
        <v>1</v>
      </c>
      <c r="P4726">
        <v>0</v>
      </c>
    </row>
    <row r="4727" spans="1:16" x14ac:dyDescent="0.3">
      <c r="A4727" t="s">
        <v>2711</v>
      </c>
      <c r="B4727" s="1">
        <v>46109.321527777778</v>
      </c>
      <c r="C4727" t="s">
        <v>40</v>
      </c>
      <c r="D4727" t="s">
        <v>8</v>
      </c>
      <c r="E4727" t="s">
        <v>16</v>
      </c>
      <c r="F4727" t="s">
        <v>10</v>
      </c>
      <c r="G4727">
        <v>0.3215277777777778</v>
      </c>
      <c r="H4727" s="1">
        <v>46109</v>
      </c>
      <c r="I4727">
        <v>3</v>
      </c>
      <c r="J4727">
        <v>5</v>
      </c>
      <c r="K4727">
        <v>2</v>
      </c>
      <c r="L4727">
        <v>10</v>
      </c>
      <c r="M4727" t="s">
        <v>5071</v>
      </c>
      <c r="N4727" t="s">
        <v>5071</v>
      </c>
      <c r="O4727">
        <v>1</v>
      </c>
      <c r="P4727">
        <v>0</v>
      </c>
    </row>
    <row r="4728" spans="1:16" x14ac:dyDescent="0.3">
      <c r="A4728" t="s">
        <v>4935</v>
      </c>
      <c r="B4728" s="1">
        <v>46109.35</v>
      </c>
      <c r="C4728" t="s">
        <v>40</v>
      </c>
      <c r="D4728" t="s">
        <v>15</v>
      </c>
      <c r="E4728" t="s">
        <v>16</v>
      </c>
      <c r="F4728" t="s">
        <v>10</v>
      </c>
      <c r="G4728">
        <v>0.35</v>
      </c>
      <c r="H4728" s="1">
        <v>46109</v>
      </c>
      <c r="I4728">
        <v>3</v>
      </c>
      <c r="J4728">
        <v>5</v>
      </c>
      <c r="K4728">
        <v>2</v>
      </c>
      <c r="L4728">
        <v>10</v>
      </c>
      <c r="M4728" t="s">
        <v>5071</v>
      </c>
      <c r="N4728" t="s">
        <v>5071</v>
      </c>
      <c r="O4728">
        <v>1</v>
      </c>
      <c r="P4728">
        <v>0</v>
      </c>
    </row>
    <row r="4729" spans="1:16" x14ac:dyDescent="0.3">
      <c r="A4729" t="s">
        <v>3350</v>
      </c>
      <c r="B4729" s="1">
        <v>46109.352777777778</v>
      </c>
      <c r="C4729" t="s">
        <v>12</v>
      </c>
      <c r="D4729" t="s">
        <v>18</v>
      </c>
      <c r="E4729" t="s">
        <v>9</v>
      </c>
      <c r="F4729" t="s">
        <v>10</v>
      </c>
      <c r="G4729">
        <v>0.3527777777777778</v>
      </c>
      <c r="H4729" s="1">
        <v>46109</v>
      </c>
      <c r="I4729">
        <v>3</v>
      </c>
      <c r="J4729">
        <v>1</v>
      </c>
      <c r="K4729">
        <v>2</v>
      </c>
      <c r="L4729">
        <v>2</v>
      </c>
      <c r="M4729" t="s">
        <v>5069</v>
      </c>
      <c r="N4729" t="s">
        <v>5069</v>
      </c>
      <c r="O4729">
        <v>1</v>
      </c>
      <c r="P4729">
        <v>0</v>
      </c>
    </row>
    <row r="4730" spans="1:16" x14ac:dyDescent="0.3">
      <c r="A4730" t="s">
        <v>834</v>
      </c>
      <c r="B4730" s="1">
        <v>46109.359027777777</v>
      </c>
      <c r="C4730" t="s">
        <v>7</v>
      </c>
      <c r="D4730" t="s">
        <v>18</v>
      </c>
      <c r="E4730" t="s">
        <v>16</v>
      </c>
      <c r="F4730" t="s">
        <v>33</v>
      </c>
      <c r="G4730">
        <v>0.35902777777777778</v>
      </c>
      <c r="H4730" s="1">
        <v>46109</v>
      </c>
      <c r="I4730">
        <v>3</v>
      </c>
      <c r="J4730">
        <v>3</v>
      </c>
      <c r="K4730">
        <v>4</v>
      </c>
      <c r="L4730">
        <v>12</v>
      </c>
      <c r="M4730" t="s">
        <v>5073</v>
      </c>
      <c r="N4730" t="s">
        <v>5073</v>
      </c>
      <c r="O4730">
        <v>1</v>
      </c>
      <c r="P4730">
        <v>1</v>
      </c>
    </row>
    <row r="4731" spans="1:16" x14ac:dyDescent="0.3">
      <c r="A4731" t="s">
        <v>1518</v>
      </c>
      <c r="B4731" s="1">
        <v>46109.388194444444</v>
      </c>
      <c r="C4731" t="s">
        <v>35</v>
      </c>
      <c r="D4731" t="s">
        <v>15</v>
      </c>
      <c r="E4731" t="s">
        <v>31</v>
      </c>
      <c r="F4731" t="s">
        <v>13</v>
      </c>
      <c r="G4731">
        <v>0.38819444444444445</v>
      </c>
      <c r="H4731" s="1">
        <v>46109</v>
      </c>
      <c r="I4731">
        <v>3</v>
      </c>
      <c r="J4731">
        <v>1</v>
      </c>
      <c r="K4731">
        <v>1</v>
      </c>
      <c r="L4731">
        <v>1</v>
      </c>
      <c r="M4731" t="s">
        <v>5069</v>
      </c>
      <c r="N4731" t="s">
        <v>5069</v>
      </c>
      <c r="O4731">
        <v>1</v>
      </c>
      <c r="P4731">
        <v>0</v>
      </c>
    </row>
    <row r="4732" spans="1:16" x14ac:dyDescent="0.3">
      <c r="A4732" t="s">
        <v>4023</v>
      </c>
      <c r="B4732" s="1">
        <v>46109.413888888892</v>
      </c>
      <c r="C4732" t="s">
        <v>47</v>
      </c>
      <c r="D4732" t="s">
        <v>18</v>
      </c>
      <c r="E4732" t="s">
        <v>19</v>
      </c>
      <c r="F4732" t="s">
        <v>20</v>
      </c>
      <c r="G4732">
        <v>0.41388888888888886</v>
      </c>
      <c r="H4732" s="1">
        <v>46109</v>
      </c>
      <c r="I4732">
        <v>3</v>
      </c>
      <c r="J4732">
        <v>1</v>
      </c>
      <c r="K4732">
        <v>2</v>
      </c>
      <c r="L4732">
        <v>2</v>
      </c>
      <c r="M4732" t="s">
        <v>5069</v>
      </c>
      <c r="N4732" t="s">
        <v>5069</v>
      </c>
      <c r="O4732">
        <v>1</v>
      </c>
      <c r="P4732">
        <v>0</v>
      </c>
    </row>
    <row r="4733" spans="1:16" x14ac:dyDescent="0.3">
      <c r="A4733" t="s">
        <v>2514</v>
      </c>
      <c r="B4733" s="1">
        <v>46109.418055555558</v>
      </c>
      <c r="C4733" t="s">
        <v>7</v>
      </c>
      <c r="D4733" t="s">
        <v>18</v>
      </c>
      <c r="E4733" t="s">
        <v>19</v>
      </c>
      <c r="F4733" t="s">
        <v>20</v>
      </c>
      <c r="G4733">
        <v>0.41805555555555557</v>
      </c>
      <c r="H4733" s="1">
        <v>46109</v>
      </c>
      <c r="I4733">
        <v>3</v>
      </c>
      <c r="J4733">
        <v>3</v>
      </c>
      <c r="K4733">
        <v>2</v>
      </c>
      <c r="L4733">
        <v>6</v>
      </c>
      <c r="M4733" t="s">
        <v>5071</v>
      </c>
      <c r="N4733" t="s">
        <v>5071</v>
      </c>
      <c r="O4733">
        <v>1</v>
      </c>
      <c r="P4733">
        <v>0</v>
      </c>
    </row>
    <row r="4734" spans="1:16" x14ac:dyDescent="0.3">
      <c r="A4734" t="s">
        <v>1246</v>
      </c>
      <c r="B4734" s="1">
        <v>46109.434027777781</v>
      </c>
      <c r="C4734" t="s">
        <v>35</v>
      </c>
      <c r="D4734" t="s">
        <v>22</v>
      </c>
      <c r="E4734" t="s">
        <v>19</v>
      </c>
      <c r="F4734" t="s">
        <v>10</v>
      </c>
      <c r="G4734">
        <v>0.43402777777777779</v>
      </c>
      <c r="H4734" s="1">
        <v>46109</v>
      </c>
      <c r="I4734">
        <v>3</v>
      </c>
      <c r="J4734">
        <v>1</v>
      </c>
      <c r="K4734">
        <v>2</v>
      </c>
      <c r="L4734">
        <v>2</v>
      </c>
      <c r="M4734" t="s">
        <v>5069</v>
      </c>
      <c r="N4734" t="s">
        <v>5069</v>
      </c>
      <c r="O4734">
        <v>1</v>
      </c>
      <c r="P4734">
        <v>0</v>
      </c>
    </row>
    <row r="4735" spans="1:16" x14ac:dyDescent="0.3">
      <c r="A4735" t="s">
        <v>1278</v>
      </c>
      <c r="B4735" s="1">
        <v>46109.464583333334</v>
      </c>
      <c r="C4735" t="s">
        <v>35</v>
      </c>
      <c r="D4735" t="s">
        <v>8</v>
      </c>
      <c r="E4735" t="s">
        <v>9</v>
      </c>
      <c r="F4735" t="s">
        <v>20</v>
      </c>
      <c r="G4735">
        <v>0.46458333333333335</v>
      </c>
      <c r="H4735" s="1">
        <v>46109</v>
      </c>
      <c r="I4735">
        <v>3</v>
      </c>
      <c r="J4735">
        <v>1</v>
      </c>
      <c r="K4735">
        <v>2</v>
      </c>
      <c r="L4735">
        <v>2</v>
      </c>
      <c r="M4735" t="s">
        <v>5069</v>
      </c>
      <c r="N4735" t="s">
        <v>5069</v>
      </c>
      <c r="O4735">
        <v>1</v>
      </c>
      <c r="P4735">
        <v>0</v>
      </c>
    </row>
    <row r="4736" spans="1:16" x14ac:dyDescent="0.3">
      <c r="A4736" t="s">
        <v>4830</v>
      </c>
      <c r="B4736" s="1">
        <v>46109.465277777781</v>
      </c>
      <c r="C4736" t="s">
        <v>7</v>
      </c>
      <c r="D4736" t="s">
        <v>18</v>
      </c>
      <c r="E4736" t="s">
        <v>19</v>
      </c>
      <c r="F4736" t="s">
        <v>10</v>
      </c>
      <c r="G4736">
        <v>0.46527777777777779</v>
      </c>
      <c r="H4736" s="1">
        <v>46109</v>
      </c>
      <c r="I4736">
        <v>3</v>
      </c>
      <c r="J4736">
        <v>3</v>
      </c>
      <c r="K4736">
        <v>2</v>
      </c>
      <c r="L4736">
        <v>6</v>
      </c>
      <c r="M4736" t="s">
        <v>5071</v>
      </c>
      <c r="N4736" t="s">
        <v>5071</v>
      </c>
      <c r="O4736">
        <v>1</v>
      </c>
      <c r="P4736">
        <v>0</v>
      </c>
    </row>
    <row r="4737" spans="1:16" x14ac:dyDescent="0.3">
      <c r="A4737" t="s">
        <v>4417</v>
      </c>
      <c r="B4737" s="1">
        <v>46109.490972222222</v>
      </c>
      <c r="C4737" t="s">
        <v>12</v>
      </c>
      <c r="D4737" t="s">
        <v>8</v>
      </c>
      <c r="E4737" t="s">
        <v>19</v>
      </c>
      <c r="F4737" t="s">
        <v>10</v>
      </c>
      <c r="G4737">
        <v>0.4909722222222222</v>
      </c>
      <c r="H4737" s="1">
        <v>46109</v>
      </c>
      <c r="I4737">
        <v>3</v>
      </c>
      <c r="J4737">
        <v>1</v>
      </c>
      <c r="K4737">
        <v>2</v>
      </c>
      <c r="L4737">
        <v>2</v>
      </c>
      <c r="M4737" t="s">
        <v>5069</v>
      </c>
      <c r="N4737" t="s">
        <v>5069</v>
      </c>
      <c r="O4737">
        <v>1</v>
      </c>
      <c r="P4737">
        <v>0</v>
      </c>
    </row>
    <row r="4738" spans="1:16" x14ac:dyDescent="0.3">
      <c r="A4738" t="s">
        <v>3063</v>
      </c>
      <c r="B4738" s="1">
        <v>46109.525694444441</v>
      </c>
      <c r="C4738" t="s">
        <v>7</v>
      </c>
      <c r="D4738" t="s">
        <v>15</v>
      </c>
      <c r="E4738" t="s">
        <v>19</v>
      </c>
      <c r="F4738" t="s">
        <v>10</v>
      </c>
      <c r="G4738">
        <v>0.52569444444444446</v>
      </c>
      <c r="H4738" s="1">
        <v>46109</v>
      </c>
      <c r="I4738">
        <v>3</v>
      </c>
      <c r="J4738">
        <v>3</v>
      </c>
      <c r="K4738">
        <v>2</v>
      </c>
      <c r="L4738">
        <v>6</v>
      </c>
      <c r="M4738" t="s">
        <v>5071</v>
      </c>
      <c r="N4738" t="s">
        <v>5071</v>
      </c>
      <c r="O4738">
        <v>1</v>
      </c>
      <c r="P4738">
        <v>0</v>
      </c>
    </row>
    <row r="4739" spans="1:16" x14ac:dyDescent="0.3">
      <c r="A4739" t="s">
        <v>2445</v>
      </c>
      <c r="B4739" s="1">
        <v>46109.589583333334</v>
      </c>
      <c r="C4739" t="s">
        <v>26</v>
      </c>
      <c r="D4739" t="s">
        <v>8</v>
      </c>
      <c r="E4739" t="s">
        <v>19</v>
      </c>
      <c r="F4739" t="s">
        <v>20</v>
      </c>
      <c r="G4739">
        <v>0.58958333333333335</v>
      </c>
      <c r="H4739" s="1">
        <v>46109</v>
      </c>
      <c r="I4739">
        <v>3</v>
      </c>
      <c r="J4739">
        <v>3</v>
      </c>
      <c r="K4739">
        <v>2</v>
      </c>
      <c r="L4739">
        <v>6</v>
      </c>
      <c r="M4739" t="s">
        <v>5071</v>
      </c>
      <c r="N4739" t="s">
        <v>5071</v>
      </c>
      <c r="O4739">
        <v>1</v>
      </c>
      <c r="P4739">
        <v>0</v>
      </c>
    </row>
    <row r="4740" spans="1:16" x14ac:dyDescent="0.3">
      <c r="A4740" t="s">
        <v>3353</v>
      </c>
      <c r="B4740" s="1">
        <v>46109.59652777778</v>
      </c>
      <c r="C4740" t="s">
        <v>12</v>
      </c>
      <c r="D4740" t="s">
        <v>22</v>
      </c>
      <c r="E4740" t="s">
        <v>19</v>
      </c>
      <c r="F4740" t="s">
        <v>13</v>
      </c>
      <c r="G4740">
        <v>0.59652777777777777</v>
      </c>
      <c r="H4740" s="1">
        <v>46109</v>
      </c>
      <c r="I4740">
        <v>3</v>
      </c>
      <c r="J4740">
        <v>1</v>
      </c>
      <c r="K4740">
        <v>1</v>
      </c>
      <c r="L4740">
        <v>1</v>
      </c>
      <c r="M4740" t="s">
        <v>5069</v>
      </c>
      <c r="N4740" t="s">
        <v>5069</v>
      </c>
      <c r="O4740">
        <v>1</v>
      </c>
      <c r="P4740">
        <v>0</v>
      </c>
    </row>
    <row r="4741" spans="1:16" x14ac:dyDescent="0.3">
      <c r="A4741" t="s">
        <v>3392</v>
      </c>
      <c r="B4741" s="1">
        <v>46109.606944444444</v>
      </c>
      <c r="C4741" t="s">
        <v>7</v>
      </c>
      <c r="D4741" t="s">
        <v>22</v>
      </c>
      <c r="E4741" t="s">
        <v>31</v>
      </c>
      <c r="F4741" t="s">
        <v>20</v>
      </c>
      <c r="G4741">
        <v>0.6069444444444444</v>
      </c>
      <c r="H4741" s="1">
        <v>46109</v>
      </c>
      <c r="I4741">
        <v>3</v>
      </c>
      <c r="J4741">
        <v>3</v>
      </c>
      <c r="K4741">
        <v>2</v>
      </c>
      <c r="L4741">
        <v>6</v>
      </c>
      <c r="M4741" t="s">
        <v>5071</v>
      </c>
      <c r="N4741" t="s">
        <v>5071</v>
      </c>
      <c r="O4741">
        <v>1</v>
      </c>
      <c r="P4741">
        <v>0</v>
      </c>
    </row>
    <row r="4742" spans="1:16" x14ac:dyDescent="0.3">
      <c r="A4742" t="s">
        <v>2052</v>
      </c>
      <c r="B4742" s="1">
        <v>46109.650694444441</v>
      </c>
      <c r="C4742" t="s">
        <v>7</v>
      </c>
      <c r="D4742" t="s">
        <v>18</v>
      </c>
      <c r="E4742" t="s">
        <v>9</v>
      </c>
      <c r="F4742" t="s">
        <v>10</v>
      </c>
      <c r="G4742">
        <v>0.65069444444444446</v>
      </c>
      <c r="H4742" s="1">
        <v>46109</v>
      </c>
      <c r="I4742">
        <v>3</v>
      </c>
      <c r="J4742">
        <v>3</v>
      </c>
      <c r="K4742">
        <v>2</v>
      </c>
      <c r="L4742">
        <v>6</v>
      </c>
      <c r="M4742" t="s">
        <v>5071</v>
      </c>
      <c r="N4742" t="s">
        <v>5071</v>
      </c>
      <c r="O4742">
        <v>1</v>
      </c>
      <c r="P4742">
        <v>0</v>
      </c>
    </row>
    <row r="4743" spans="1:16" x14ac:dyDescent="0.3">
      <c r="A4743" t="s">
        <v>4906</v>
      </c>
      <c r="B4743" s="1">
        <v>46109.655555555553</v>
      </c>
      <c r="C4743" t="s">
        <v>7</v>
      </c>
      <c r="D4743" t="s">
        <v>22</v>
      </c>
      <c r="E4743" t="s">
        <v>19</v>
      </c>
      <c r="F4743" t="s">
        <v>10</v>
      </c>
      <c r="G4743">
        <v>0.65555555555555556</v>
      </c>
      <c r="H4743" s="1">
        <v>46109</v>
      </c>
      <c r="I4743">
        <v>3</v>
      </c>
      <c r="J4743">
        <v>3</v>
      </c>
      <c r="K4743">
        <v>2</v>
      </c>
      <c r="L4743">
        <v>6</v>
      </c>
      <c r="M4743" t="s">
        <v>5071</v>
      </c>
      <c r="N4743" t="s">
        <v>5071</v>
      </c>
      <c r="O4743">
        <v>1</v>
      </c>
      <c r="P4743">
        <v>0</v>
      </c>
    </row>
    <row r="4744" spans="1:16" x14ac:dyDescent="0.3">
      <c r="A4744" t="s">
        <v>3192</v>
      </c>
      <c r="B4744" s="1">
        <v>46109.679861111108</v>
      </c>
      <c r="C4744" t="s">
        <v>35</v>
      </c>
      <c r="D4744" t="s">
        <v>22</v>
      </c>
      <c r="E4744" t="s">
        <v>9</v>
      </c>
      <c r="F4744" t="s">
        <v>10</v>
      </c>
      <c r="G4744">
        <v>0.67986111111111114</v>
      </c>
      <c r="H4744" s="1">
        <v>46109</v>
      </c>
      <c r="I4744">
        <v>3</v>
      </c>
      <c r="J4744">
        <v>1</v>
      </c>
      <c r="K4744">
        <v>2</v>
      </c>
      <c r="L4744">
        <v>2</v>
      </c>
      <c r="M4744" t="s">
        <v>5069</v>
      </c>
      <c r="N4744" t="s">
        <v>5069</v>
      </c>
      <c r="O4744">
        <v>1</v>
      </c>
      <c r="P4744">
        <v>0</v>
      </c>
    </row>
    <row r="4745" spans="1:16" x14ac:dyDescent="0.3">
      <c r="A4745" t="s">
        <v>4884</v>
      </c>
      <c r="B4745" s="1">
        <v>46109.695138888892</v>
      </c>
      <c r="C4745" t="s">
        <v>7</v>
      </c>
      <c r="D4745" t="s">
        <v>15</v>
      </c>
      <c r="E4745" t="s">
        <v>19</v>
      </c>
      <c r="F4745" t="s">
        <v>10</v>
      </c>
      <c r="G4745">
        <v>0.69513888888888886</v>
      </c>
      <c r="H4745" s="1">
        <v>46109</v>
      </c>
      <c r="I4745">
        <v>3</v>
      </c>
      <c r="J4745">
        <v>3</v>
      </c>
      <c r="K4745">
        <v>2</v>
      </c>
      <c r="L4745">
        <v>6</v>
      </c>
      <c r="M4745" t="s">
        <v>5071</v>
      </c>
      <c r="N4745" t="s">
        <v>5071</v>
      </c>
      <c r="O4745">
        <v>1</v>
      </c>
      <c r="P4745">
        <v>0</v>
      </c>
    </row>
    <row r="4746" spans="1:16" x14ac:dyDescent="0.3">
      <c r="A4746" t="s">
        <v>1323</v>
      </c>
      <c r="B4746" s="1">
        <v>46109.697916666664</v>
      </c>
      <c r="C4746" t="s">
        <v>7</v>
      </c>
      <c r="D4746" t="s">
        <v>18</v>
      </c>
      <c r="E4746" t="s">
        <v>19</v>
      </c>
      <c r="F4746" t="s">
        <v>33</v>
      </c>
      <c r="G4746">
        <v>0.69791666666666663</v>
      </c>
      <c r="H4746" s="1">
        <v>46109</v>
      </c>
      <c r="I4746">
        <v>3</v>
      </c>
      <c r="J4746">
        <v>3</v>
      </c>
      <c r="K4746">
        <v>4</v>
      </c>
      <c r="L4746">
        <v>12</v>
      </c>
      <c r="M4746" t="s">
        <v>5073</v>
      </c>
      <c r="N4746" t="s">
        <v>5073</v>
      </c>
      <c r="O4746">
        <v>1</v>
      </c>
      <c r="P4746">
        <v>1</v>
      </c>
    </row>
    <row r="4747" spans="1:16" x14ac:dyDescent="0.3">
      <c r="A4747" t="s">
        <v>2203</v>
      </c>
      <c r="B4747" s="1">
        <v>46109.701388888891</v>
      </c>
      <c r="C4747" t="s">
        <v>47</v>
      </c>
      <c r="D4747" t="s">
        <v>22</v>
      </c>
      <c r="E4747" t="s">
        <v>31</v>
      </c>
      <c r="F4747" t="s">
        <v>33</v>
      </c>
      <c r="G4747">
        <v>0.70138888888888884</v>
      </c>
      <c r="H4747" s="1">
        <v>46109</v>
      </c>
      <c r="I4747">
        <v>3</v>
      </c>
      <c r="J4747">
        <v>1</v>
      </c>
      <c r="K4747">
        <v>4</v>
      </c>
      <c r="L4747">
        <v>4</v>
      </c>
      <c r="M4747" t="s">
        <v>5069</v>
      </c>
      <c r="N4747" t="s">
        <v>5069</v>
      </c>
      <c r="O4747">
        <v>1</v>
      </c>
      <c r="P4747">
        <v>1</v>
      </c>
    </row>
    <row r="4748" spans="1:16" x14ac:dyDescent="0.3">
      <c r="A4748" t="s">
        <v>4565</v>
      </c>
      <c r="B4748" s="1">
        <v>46109.711111111108</v>
      </c>
      <c r="C4748" t="s">
        <v>7</v>
      </c>
      <c r="D4748" t="s">
        <v>18</v>
      </c>
      <c r="E4748" t="s">
        <v>16</v>
      </c>
      <c r="F4748" t="s">
        <v>20</v>
      </c>
      <c r="G4748">
        <v>0.71111111111111114</v>
      </c>
      <c r="H4748" s="1">
        <v>46109</v>
      </c>
      <c r="I4748">
        <v>3</v>
      </c>
      <c r="J4748">
        <v>3</v>
      </c>
      <c r="K4748">
        <v>2</v>
      </c>
      <c r="L4748">
        <v>6</v>
      </c>
      <c r="M4748" t="s">
        <v>5071</v>
      </c>
      <c r="N4748" t="s">
        <v>5071</v>
      </c>
      <c r="O4748">
        <v>1</v>
      </c>
      <c r="P4748">
        <v>0</v>
      </c>
    </row>
    <row r="4749" spans="1:16" x14ac:dyDescent="0.3">
      <c r="A4749" t="s">
        <v>1458</v>
      </c>
      <c r="B4749" s="1">
        <v>46109.712500000001</v>
      </c>
      <c r="C4749" t="s">
        <v>7</v>
      </c>
      <c r="D4749" t="s">
        <v>8</v>
      </c>
      <c r="E4749" t="s">
        <v>19</v>
      </c>
      <c r="F4749" t="s">
        <v>10</v>
      </c>
      <c r="G4749">
        <v>0.71250000000000002</v>
      </c>
      <c r="H4749" s="1">
        <v>46109</v>
      </c>
      <c r="I4749">
        <v>3</v>
      </c>
      <c r="J4749">
        <v>3</v>
      </c>
      <c r="K4749">
        <v>2</v>
      </c>
      <c r="L4749">
        <v>6</v>
      </c>
      <c r="M4749" t="s">
        <v>5071</v>
      </c>
      <c r="N4749" t="s">
        <v>5071</v>
      </c>
      <c r="O4749">
        <v>1</v>
      </c>
      <c r="P4749">
        <v>0</v>
      </c>
    </row>
    <row r="4750" spans="1:16" x14ac:dyDescent="0.3">
      <c r="A4750" t="s">
        <v>1577</v>
      </c>
      <c r="B4750" s="1">
        <v>46109.717361111114</v>
      </c>
      <c r="C4750" t="s">
        <v>7</v>
      </c>
      <c r="D4750" t="s">
        <v>22</v>
      </c>
      <c r="E4750" t="s">
        <v>19</v>
      </c>
      <c r="F4750" t="s">
        <v>10</v>
      </c>
      <c r="G4750">
        <v>0.71736111111111112</v>
      </c>
      <c r="H4750" s="1">
        <v>46109</v>
      </c>
      <c r="I4750">
        <v>3</v>
      </c>
      <c r="J4750">
        <v>3</v>
      </c>
      <c r="K4750">
        <v>2</v>
      </c>
      <c r="L4750">
        <v>6</v>
      </c>
      <c r="M4750" t="s">
        <v>5071</v>
      </c>
      <c r="N4750" t="s">
        <v>5071</v>
      </c>
      <c r="O4750">
        <v>1</v>
      </c>
      <c r="P4750">
        <v>0</v>
      </c>
    </row>
    <row r="4751" spans="1:16" x14ac:dyDescent="0.3">
      <c r="A4751" t="s">
        <v>2429</v>
      </c>
      <c r="B4751" s="1">
        <v>46109.817361111112</v>
      </c>
      <c r="C4751" t="s">
        <v>7</v>
      </c>
      <c r="D4751" t="s">
        <v>18</v>
      </c>
      <c r="E4751" t="s">
        <v>19</v>
      </c>
      <c r="F4751" t="s">
        <v>10</v>
      </c>
      <c r="G4751">
        <v>0.81736111111111109</v>
      </c>
      <c r="H4751" s="1">
        <v>46109</v>
      </c>
      <c r="I4751">
        <v>3</v>
      </c>
      <c r="J4751">
        <v>3</v>
      </c>
      <c r="K4751">
        <v>2</v>
      </c>
      <c r="L4751">
        <v>6</v>
      </c>
      <c r="M4751" t="s">
        <v>5071</v>
      </c>
      <c r="N4751" t="s">
        <v>5071</v>
      </c>
      <c r="O4751">
        <v>1</v>
      </c>
      <c r="P4751">
        <v>0</v>
      </c>
    </row>
    <row r="4752" spans="1:16" x14ac:dyDescent="0.3">
      <c r="A4752" t="s">
        <v>2551</v>
      </c>
      <c r="B4752" s="1">
        <v>46109.818749999999</v>
      </c>
      <c r="C4752" t="s">
        <v>7</v>
      </c>
      <c r="D4752" t="s">
        <v>22</v>
      </c>
      <c r="E4752" t="s">
        <v>19</v>
      </c>
      <c r="F4752" t="s">
        <v>13</v>
      </c>
      <c r="G4752">
        <v>0.81874999999999998</v>
      </c>
      <c r="H4752" s="1">
        <v>46109</v>
      </c>
      <c r="I4752">
        <v>3</v>
      </c>
      <c r="J4752">
        <v>3</v>
      </c>
      <c r="K4752">
        <v>1</v>
      </c>
      <c r="L4752">
        <v>3</v>
      </c>
      <c r="M4752" t="s">
        <v>5069</v>
      </c>
      <c r="N4752" t="s">
        <v>5069</v>
      </c>
      <c r="O4752">
        <v>1</v>
      </c>
      <c r="P4752">
        <v>0</v>
      </c>
    </row>
    <row r="4753" spans="1:16" x14ac:dyDescent="0.3">
      <c r="A4753" t="s">
        <v>955</v>
      </c>
      <c r="B4753" s="1">
        <v>46109.821527777778</v>
      </c>
      <c r="C4753" t="s">
        <v>40</v>
      </c>
      <c r="D4753" t="s">
        <v>22</v>
      </c>
      <c r="E4753" t="s">
        <v>16</v>
      </c>
      <c r="F4753" t="s">
        <v>33</v>
      </c>
      <c r="G4753">
        <v>0.82152777777777775</v>
      </c>
      <c r="H4753" s="1">
        <v>46109</v>
      </c>
      <c r="I4753">
        <v>3</v>
      </c>
      <c r="J4753">
        <v>5</v>
      </c>
      <c r="K4753">
        <v>4</v>
      </c>
      <c r="L4753">
        <v>20</v>
      </c>
      <c r="M4753" t="s">
        <v>5075</v>
      </c>
      <c r="N4753" t="s">
        <v>5076</v>
      </c>
      <c r="O4753">
        <v>1</v>
      </c>
      <c r="P4753">
        <v>1</v>
      </c>
    </row>
    <row r="4754" spans="1:16" x14ac:dyDescent="0.3">
      <c r="A4754" t="s">
        <v>718</v>
      </c>
      <c r="B4754" s="1">
        <v>46109.831250000003</v>
      </c>
      <c r="C4754" t="s">
        <v>7</v>
      </c>
      <c r="D4754" t="s">
        <v>18</v>
      </c>
      <c r="E4754" t="s">
        <v>19</v>
      </c>
      <c r="F4754" t="s">
        <v>10</v>
      </c>
      <c r="G4754">
        <v>0.83125000000000004</v>
      </c>
      <c r="H4754" s="1">
        <v>46109</v>
      </c>
      <c r="I4754">
        <v>3</v>
      </c>
      <c r="J4754">
        <v>3</v>
      </c>
      <c r="K4754">
        <v>2</v>
      </c>
      <c r="L4754">
        <v>6</v>
      </c>
      <c r="M4754" t="s">
        <v>5071</v>
      </c>
      <c r="N4754" t="s">
        <v>5071</v>
      </c>
      <c r="O4754">
        <v>1</v>
      </c>
      <c r="P4754">
        <v>0</v>
      </c>
    </row>
    <row r="4755" spans="1:16" x14ac:dyDescent="0.3">
      <c r="A4755" t="s">
        <v>4250</v>
      </c>
      <c r="B4755" s="1">
        <v>46109.834722222222</v>
      </c>
      <c r="C4755" t="s">
        <v>47</v>
      </c>
      <c r="D4755" t="s">
        <v>22</v>
      </c>
      <c r="E4755" t="s">
        <v>19</v>
      </c>
      <c r="F4755" t="s">
        <v>10</v>
      </c>
      <c r="G4755">
        <v>0.83472222222222225</v>
      </c>
      <c r="H4755" s="1">
        <v>46109</v>
      </c>
      <c r="I4755">
        <v>3</v>
      </c>
      <c r="J4755">
        <v>1</v>
      </c>
      <c r="K4755">
        <v>2</v>
      </c>
      <c r="L4755">
        <v>2</v>
      </c>
      <c r="M4755" t="s">
        <v>5069</v>
      </c>
      <c r="N4755" t="s">
        <v>5069</v>
      </c>
      <c r="O4755">
        <v>1</v>
      </c>
      <c r="P4755">
        <v>0</v>
      </c>
    </row>
    <row r="4756" spans="1:16" x14ac:dyDescent="0.3">
      <c r="A4756" t="s">
        <v>2491</v>
      </c>
      <c r="B4756" s="1">
        <v>46109.854861111111</v>
      </c>
      <c r="C4756" t="s">
        <v>35</v>
      </c>
      <c r="D4756" t="s">
        <v>15</v>
      </c>
      <c r="E4756" t="s">
        <v>16</v>
      </c>
      <c r="F4756" t="s">
        <v>33</v>
      </c>
      <c r="G4756">
        <v>0.85486111111111107</v>
      </c>
      <c r="H4756" s="1">
        <v>46109</v>
      </c>
      <c r="I4756">
        <v>3</v>
      </c>
      <c r="J4756">
        <v>1</v>
      </c>
      <c r="K4756">
        <v>4</v>
      </c>
      <c r="L4756">
        <v>4</v>
      </c>
      <c r="M4756" t="s">
        <v>5069</v>
      </c>
      <c r="N4756" t="s">
        <v>5069</v>
      </c>
      <c r="O4756">
        <v>1</v>
      </c>
      <c r="P4756">
        <v>1</v>
      </c>
    </row>
    <row r="4757" spans="1:16" x14ac:dyDescent="0.3">
      <c r="A4757" t="s">
        <v>1710</v>
      </c>
      <c r="B4757" s="1">
        <v>46109.859722222223</v>
      </c>
      <c r="C4757" t="s">
        <v>47</v>
      </c>
      <c r="D4757" t="s">
        <v>22</v>
      </c>
      <c r="E4757" t="s">
        <v>9</v>
      </c>
      <c r="F4757" t="s">
        <v>10</v>
      </c>
      <c r="G4757">
        <v>0.85972222222222228</v>
      </c>
      <c r="H4757" s="1">
        <v>46109</v>
      </c>
      <c r="I4757">
        <v>3</v>
      </c>
      <c r="J4757">
        <v>1</v>
      </c>
      <c r="K4757">
        <v>2</v>
      </c>
      <c r="L4757">
        <v>2</v>
      </c>
      <c r="M4757" t="s">
        <v>5069</v>
      </c>
      <c r="N4757" t="s">
        <v>5069</v>
      </c>
      <c r="O4757">
        <v>1</v>
      </c>
      <c r="P4757">
        <v>0</v>
      </c>
    </row>
    <row r="4758" spans="1:16" x14ac:dyDescent="0.3">
      <c r="A4758" t="s">
        <v>3957</v>
      </c>
      <c r="B4758" s="1">
        <v>46109.900694444441</v>
      </c>
      <c r="C4758" t="s">
        <v>7</v>
      </c>
      <c r="D4758" t="s">
        <v>15</v>
      </c>
      <c r="E4758" t="s">
        <v>19</v>
      </c>
      <c r="F4758" t="s">
        <v>53</v>
      </c>
      <c r="G4758">
        <v>0.90069444444444446</v>
      </c>
      <c r="H4758" s="1">
        <v>46109</v>
      </c>
      <c r="I4758">
        <v>3</v>
      </c>
      <c r="J4758">
        <v>3</v>
      </c>
      <c r="K4758">
        <v>5</v>
      </c>
      <c r="L4758">
        <v>15</v>
      </c>
      <c r="M4758" t="s">
        <v>5073</v>
      </c>
      <c r="N4758" t="s">
        <v>5073</v>
      </c>
      <c r="O4758">
        <v>1</v>
      </c>
      <c r="P4758">
        <v>1</v>
      </c>
    </row>
    <row r="4759" spans="1:16" x14ac:dyDescent="0.3">
      <c r="A4759" t="s">
        <v>4244</v>
      </c>
      <c r="B4759" s="1">
        <v>46109.904166666667</v>
      </c>
      <c r="C4759" t="s">
        <v>7</v>
      </c>
      <c r="D4759" t="s">
        <v>18</v>
      </c>
      <c r="E4759" t="s">
        <v>19</v>
      </c>
      <c r="F4759" t="s">
        <v>20</v>
      </c>
      <c r="G4759">
        <v>0.90416666666666667</v>
      </c>
      <c r="H4759" s="1">
        <v>46109</v>
      </c>
      <c r="I4759">
        <v>3</v>
      </c>
      <c r="J4759">
        <v>3</v>
      </c>
      <c r="K4759">
        <v>2</v>
      </c>
      <c r="L4759">
        <v>6</v>
      </c>
      <c r="M4759" t="s">
        <v>5071</v>
      </c>
      <c r="N4759" t="s">
        <v>5071</v>
      </c>
      <c r="O4759">
        <v>1</v>
      </c>
      <c r="P4759">
        <v>0</v>
      </c>
    </row>
    <row r="4760" spans="1:16" x14ac:dyDescent="0.3">
      <c r="A4760" t="s">
        <v>4617</v>
      </c>
      <c r="B4760" s="1">
        <v>46109.90902777778</v>
      </c>
      <c r="C4760" t="s">
        <v>7</v>
      </c>
      <c r="D4760" t="s">
        <v>15</v>
      </c>
      <c r="E4760" t="s">
        <v>19</v>
      </c>
      <c r="F4760" t="s">
        <v>10</v>
      </c>
      <c r="G4760">
        <v>0.90902777777777777</v>
      </c>
      <c r="H4760" s="1">
        <v>46109</v>
      </c>
      <c r="I4760">
        <v>3</v>
      </c>
      <c r="J4760">
        <v>3</v>
      </c>
      <c r="K4760">
        <v>2</v>
      </c>
      <c r="L4760">
        <v>6</v>
      </c>
      <c r="M4760" t="s">
        <v>5071</v>
      </c>
      <c r="N4760" t="s">
        <v>5071</v>
      </c>
      <c r="O4760">
        <v>1</v>
      </c>
      <c r="P4760">
        <v>0</v>
      </c>
    </row>
    <row r="4761" spans="1:16" x14ac:dyDescent="0.3">
      <c r="A4761" t="s">
        <v>2374</v>
      </c>
      <c r="B4761" s="1">
        <v>46109.922222222223</v>
      </c>
      <c r="C4761" t="s">
        <v>47</v>
      </c>
      <c r="D4761" t="s">
        <v>22</v>
      </c>
      <c r="E4761" t="s">
        <v>31</v>
      </c>
      <c r="F4761" t="s">
        <v>10</v>
      </c>
      <c r="G4761">
        <v>0.92222222222222228</v>
      </c>
      <c r="H4761" s="1">
        <v>46109</v>
      </c>
      <c r="I4761">
        <v>3</v>
      </c>
      <c r="J4761">
        <v>1</v>
      </c>
      <c r="K4761">
        <v>2</v>
      </c>
      <c r="L4761">
        <v>2</v>
      </c>
      <c r="M4761" t="s">
        <v>5069</v>
      </c>
      <c r="N4761" t="s">
        <v>5069</v>
      </c>
      <c r="O4761">
        <v>1</v>
      </c>
      <c r="P4761">
        <v>0</v>
      </c>
    </row>
    <row r="4762" spans="1:16" x14ac:dyDescent="0.3">
      <c r="A4762" t="s">
        <v>657</v>
      </c>
      <c r="B4762" s="1">
        <v>46109.924305555556</v>
      </c>
      <c r="C4762" t="s">
        <v>26</v>
      </c>
      <c r="D4762" t="s">
        <v>8</v>
      </c>
      <c r="E4762" t="s">
        <v>16</v>
      </c>
      <c r="F4762" t="s">
        <v>10</v>
      </c>
      <c r="G4762">
        <v>0.9243055555555556</v>
      </c>
      <c r="H4762" s="1">
        <v>46109</v>
      </c>
      <c r="I4762">
        <v>3</v>
      </c>
      <c r="J4762">
        <v>3</v>
      </c>
      <c r="K4762">
        <v>2</v>
      </c>
      <c r="L4762">
        <v>6</v>
      </c>
      <c r="M4762" t="s">
        <v>5071</v>
      </c>
      <c r="N4762" t="s">
        <v>5071</v>
      </c>
      <c r="O4762">
        <v>1</v>
      </c>
      <c r="P4762">
        <v>0</v>
      </c>
    </row>
    <row r="4763" spans="1:16" x14ac:dyDescent="0.3">
      <c r="A4763" t="s">
        <v>3449</v>
      </c>
      <c r="B4763" s="1">
        <v>46109.949305555558</v>
      </c>
      <c r="C4763" t="s">
        <v>47</v>
      </c>
      <c r="D4763" t="s">
        <v>8</v>
      </c>
      <c r="E4763" t="s">
        <v>16</v>
      </c>
      <c r="F4763" t="s">
        <v>13</v>
      </c>
      <c r="G4763">
        <v>0.94930555555555551</v>
      </c>
      <c r="H4763" s="1">
        <v>46109</v>
      </c>
      <c r="I4763">
        <v>3</v>
      </c>
      <c r="J4763">
        <v>1</v>
      </c>
      <c r="K4763">
        <v>1</v>
      </c>
      <c r="L4763">
        <v>1</v>
      </c>
      <c r="M4763" t="s">
        <v>5069</v>
      </c>
      <c r="N4763" t="s">
        <v>5069</v>
      </c>
      <c r="O4763">
        <v>1</v>
      </c>
      <c r="P4763">
        <v>0</v>
      </c>
    </row>
    <row r="4764" spans="1:16" x14ac:dyDescent="0.3">
      <c r="A4764" t="s">
        <v>4710</v>
      </c>
      <c r="B4764" s="1">
        <v>46109.961111111108</v>
      </c>
      <c r="C4764" t="s">
        <v>40</v>
      </c>
      <c r="D4764" t="s">
        <v>15</v>
      </c>
      <c r="E4764" t="s">
        <v>16</v>
      </c>
      <c r="F4764" t="s">
        <v>10</v>
      </c>
      <c r="G4764">
        <v>0.96111111111111114</v>
      </c>
      <c r="H4764" s="1">
        <v>46109</v>
      </c>
      <c r="I4764">
        <v>3</v>
      </c>
      <c r="J4764">
        <v>5</v>
      </c>
      <c r="K4764">
        <v>2</v>
      </c>
      <c r="L4764">
        <v>10</v>
      </c>
      <c r="M4764" t="s">
        <v>5071</v>
      </c>
      <c r="N4764" t="s">
        <v>5071</v>
      </c>
      <c r="O4764">
        <v>1</v>
      </c>
      <c r="P4764">
        <v>0</v>
      </c>
    </row>
    <row r="4765" spans="1:16" x14ac:dyDescent="0.3">
      <c r="A4765" t="s">
        <v>3581</v>
      </c>
      <c r="B4765" s="1">
        <v>46109.978472222225</v>
      </c>
      <c r="C4765" t="s">
        <v>7</v>
      </c>
      <c r="D4765" t="s">
        <v>18</v>
      </c>
      <c r="E4765" t="s">
        <v>19</v>
      </c>
      <c r="F4765" t="s">
        <v>10</v>
      </c>
      <c r="G4765">
        <v>0.97847222222222219</v>
      </c>
      <c r="H4765" s="1">
        <v>46109</v>
      </c>
      <c r="I4765">
        <v>3</v>
      </c>
      <c r="J4765">
        <v>3</v>
      </c>
      <c r="K4765">
        <v>2</v>
      </c>
      <c r="L4765">
        <v>6</v>
      </c>
      <c r="M4765" t="s">
        <v>5071</v>
      </c>
      <c r="N4765" t="s">
        <v>5071</v>
      </c>
      <c r="O4765">
        <v>1</v>
      </c>
      <c r="P4765">
        <v>0</v>
      </c>
    </row>
    <row r="4766" spans="1:16" x14ac:dyDescent="0.3">
      <c r="A4766" t="s">
        <v>4320</v>
      </c>
      <c r="B4766" s="1">
        <v>46109.981249999997</v>
      </c>
      <c r="C4766" t="s">
        <v>7</v>
      </c>
      <c r="D4766" t="s">
        <v>18</v>
      </c>
      <c r="E4766" t="s">
        <v>19</v>
      </c>
      <c r="F4766" t="s">
        <v>20</v>
      </c>
      <c r="G4766">
        <v>0.98124999999999996</v>
      </c>
      <c r="H4766" s="1">
        <v>46109</v>
      </c>
      <c r="I4766">
        <v>3</v>
      </c>
      <c r="J4766">
        <v>3</v>
      </c>
      <c r="K4766">
        <v>2</v>
      </c>
      <c r="L4766">
        <v>6</v>
      </c>
      <c r="M4766" t="s">
        <v>5071</v>
      </c>
      <c r="N4766" t="s">
        <v>5071</v>
      </c>
      <c r="O4766">
        <v>1</v>
      </c>
      <c r="P4766">
        <v>0</v>
      </c>
    </row>
    <row r="4767" spans="1:16" x14ac:dyDescent="0.3">
      <c r="A4767" t="s">
        <v>4810</v>
      </c>
      <c r="B4767" s="1">
        <v>46110.018055555556</v>
      </c>
      <c r="C4767" t="s">
        <v>7</v>
      </c>
      <c r="D4767" t="s">
        <v>15</v>
      </c>
      <c r="E4767" t="s">
        <v>19</v>
      </c>
      <c r="F4767" t="s">
        <v>13</v>
      </c>
      <c r="G4767">
        <v>1.8055555555555554E-2</v>
      </c>
      <c r="H4767" s="1">
        <v>46110</v>
      </c>
      <c r="I4767">
        <v>3</v>
      </c>
      <c r="J4767">
        <v>3</v>
      </c>
      <c r="K4767">
        <v>1</v>
      </c>
      <c r="L4767">
        <v>3</v>
      </c>
      <c r="M4767" t="s">
        <v>5069</v>
      </c>
      <c r="N4767" t="s">
        <v>5069</v>
      </c>
      <c r="O4767">
        <v>1</v>
      </c>
      <c r="P4767">
        <v>0</v>
      </c>
    </row>
    <row r="4768" spans="1:16" x14ac:dyDescent="0.3">
      <c r="A4768" t="s">
        <v>3344</v>
      </c>
      <c r="B4768" s="1">
        <v>46110.026388888888</v>
      </c>
      <c r="C4768" t="s">
        <v>7</v>
      </c>
      <c r="D4768" t="s">
        <v>15</v>
      </c>
      <c r="E4768" t="s">
        <v>19</v>
      </c>
      <c r="F4768" t="s">
        <v>10</v>
      </c>
      <c r="G4768">
        <v>2.6388888888888889E-2</v>
      </c>
      <c r="H4768" s="1">
        <v>46110</v>
      </c>
      <c r="I4768">
        <v>3</v>
      </c>
      <c r="J4768">
        <v>3</v>
      </c>
      <c r="K4768">
        <v>2</v>
      </c>
      <c r="L4768">
        <v>6</v>
      </c>
      <c r="M4768" t="s">
        <v>5071</v>
      </c>
      <c r="N4768" t="s">
        <v>5071</v>
      </c>
      <c r="O4768">
        <v>1</v>
      </c>
      <c r="P4768">
        <v>0</v>
      </c>
    </row>
    <row r="4769" spans="1:16" x14ac:dyDescent="0.3">
      <c r="A4769" t="s">
        <v>434</v>
      </c>
      <c r="B4769" s="1">
        <v>46110.027777777781</v>
      </c>
      <c r="C4769" t="s">
        <v>7</v>
      </c>
      <c r="D4769" t="s">
        <v>22</v>
      </c>
      <c r="E4769" t="s">
        <v>19</v>
      </c>
      <c r="F4769" t="s">
        <v>33</v>
      </c>
      <c r="G4769">
        <v>2.7777777777777776E-2</v>
      </c>
      <c r="H4769" s="1">
        <v>46110</v>
      </c>
      <c r="I4769">
        <v>3</v>
      </c>
      <c r="J4769">
        <v>3</v>
      </c>
      <c r="K4769">
        <v>4</v>
      </c>
      <c r="L4769">
        <v>12</v>
      </c>
      <c r="M4769" t="s">
        <v>5073</v>
      </c>
      <c r="N4769" t="s">
        <v>5073</v>
      </c>
      <c r="O4769">
        <v>1</v>
      </c>
      <c r="P4769">
        <v>1</v>
      </c>
    </row>
    <row r="4770" spans="1:16" x14ac:dyDescent="0.3">
      <c r="A4770" t="s">
        <v>2570</v>
      </c>
      <c r="B4770" s="1">
        <v>46110.038888888892</v>
      </c>
      <c r="C4770" t="s">
        <v>26</v>
      </c>
      <c r="D4770" t="s">
        <v>15</v>
      </c>
      <c r="E4770" t="s">
        <v>16</v>
      </c>
      <c r="F4770" t="s">
        <v>10</v>
      </c>
      <c r="G4770">
        <v>3.888888888888889E-2</v>
      </c>
      <c r="H4770" s="1">
        <v>46110</v>
      </c>
      <c r="I4770">
        <v>3</v>
      </c>
      <c r="J4770">
        <v>3</v>
      </c>
      <c r="K4770">
        <v>2</v>
      </c>
      <c r="L4770">
        <v>6</v>
      </c>
      <c r="M4770" t="s">
        <v>5071</v>
      </c>
      <c r="N4770" t="s">
        <v>5071</v>
      </c>
      <c r="O4770">
        <v>1</v>
      </c>
      <c r="P4770">
        <v>0</v>
      </c>
    </row>
    <row r="4771" spans="1:16" x14ac:dyDescent="0.3">
      <c r="A4771" t="s">
        <v>3383</v>
      </c>
      <c r="B4771" s="1">
        <v>46110.070833333331</v>
      </c>
      <c r="C4771" t="s">
        <v>35</v>
      </c>
      <c r="D4771" t="s">
        <v>18</v>
      </c>
      <c r="E4771" t="s">
        <v>9</v>
      </c>
      <c r="F4771" t="s">
        <v>10</v>
      </c>
      <c r="G4771">
        <v>7.0833333333333331E-2</v>
      </c>
      <c r="H4771" s="1">
        <v>46110</v>
      </c>
      <c r="I4771">
        <v>3</v>
      </c>
      <c r="J4771">
        <v>1</v>
      </c>
      <c r="K4771">
        <v>2</v>
      </c>
      <c r="L4771">
        <v>2</v>
      </c>
      <c r="M4771" t="s">
        <v>5069</v>
      </c>
      <c r="N4771" t="s">
        <v>5069</v>
      </c>
      <c r="O4771">
        <v>1</v>
      </c>
      <c r="P4771">
        <v>0</v>
      </c>
    </row>
    <row r="4772" spans="1:16" x14ac:dyDescent="0.3">
      <c r="A4772" t="s">
        <v>2088</v>
      </c>
      <c r="B4772" s="1">
        <v>46110.088888888888</v>
      </c>
      <c r="C4772" t="s">
        <v>7</v>
      </c>
      <c r="D4772" t="s">
        <v>15</v>
      </c>
      <c r="E4772" t="s">
        <v>19</v>
      </c>
      <c r="F4772" t="s">
        <v>33</v>
      </c>
      <c r="G4772">
        <v>8.8888888888888892E-2</v>
      </c>
      <c r="H4772" s="1">
        <v>46110</v>
      </c>
      <c r="I4772">
        <v>3</v>
      </c>
      <c r="J4772">
        <v>3</v>
      </c>
      <c r="K4772">
        <v>4</v>
      </c>
      <c r="L4772">
        <v>12</v>
      </c>
      <c r="M4772" t="s">
        <v>5073</v>
      </c>
      <c r="N4772" t="s">
        <v>5073</v>
      </c>
      <c r="O4772">
        <v>1</v>
      </c>
      <c r="P4772">
        <v>1</v>
      </c>
    </row>
    <row r="4773" spans="1:16" x14ac:dyDescent="0.3">
      <c r="A4773" t="s">
        <v>1116</v>
      </c>
      <c r="B4773" s="1">
        <v>46110.095138888886</v>
      </c>
      <c r="C4773" t="s">
        <v>7</v>
      </c>
      <c r="D4773" t="s">
        <v>15</v>
      </c>
      <c r="E4773" t="s">
        <v>19</v>
      </c>
      <c r="F4773" t="s">
        <v>10</v>
      </c>
      <c r="G4773">
        <v>9.5138888888888884E-2</v>
      </c>
      <c r="H4773" s="1">
        <v>46110</v>
      </c>
      <c r="I4773">
        <v>3</v>
      </c>
      <c r="J4773">
        <v>3</v>
      </c>
      <c r="K4773">
        <v>2</v>
      </c>
      <c r="L4773">
        <v>6</v>
      </c>
      <c r="M4773" t="s">
        <v>5071</v>
      </c>
      <c r="N4773" t="s">
        <v>5071</v>
      </c>
      <c r="O4773">
        <v>1</v>
      </c>
      <c r="P4773">
        <v>0</v>
      </c>
    </row>
    <row r="4774" spans="1:16" x14ac:dyDescent="0.3">
      <c r="A4774" t="s">
        <v>2435</v>
      </c>
      <c r="B4774" s="1">
        <v>46110.099305555559</v>
      </c>
      <c r="C4774" t="s">
        <v>47</v>
      </c>
      <c r="D4774" t="s">
        <v>22</v>
      </c>
      <c r="E4774" t="s">
        <v>9</v>
      </c>
      <c r="F4774" t="s">
        <v>10</v>
      </c>
      <c r="G4774">
        <v>9.930555555555555E-2</v>
      </c>
      <c r="H4774" s="1">
        <v>46110</v>
      </c>
      <c r="I4774">
        <v>3</v>
      </c>
      <c r="J4774">
        <v>1</v>
      </c>
      <c r="K4774">
        <v>2</v>
      </c>
      <c r="L4774">
        <v>2</v>
      </c>
      <c r="M4774" t="s">
        <v>5069</v>
      </c>
      <c r="N4774" t="s">
        <v>5069</v>
      </c>
      <c r="O4774">
        <v>1</v>
      </c>
      <c r="P4774">
        <v>0</v>
      </c>
    </row>
    <row r="4775" spans="1:16" x14ac:dyDescent="0.3">
      <c r="A4775" t="s">
        <v>225</v>
      </c>
      <c r="B4775" s="1">
        <v>46110.106944444444</v>
      </c>
      <c r="C4775" t="s">
        <v>12</v>
      </c>
      <c r="D4775" t="s">
        <v>8</v>
      </c>
      <c r="E4775" t="s">
        <v>16</v>
      </c>
      <c r="F4775" t="s">
        <v>33</v>
      </c>
      <c r="G4775">
        <v>0.10694444444444444</v>
      </c>
      <c r="H4775" s="1">
        <v>46110</v>
      </c>
      <c r="I4775">
        <v>3</v>
      </c>
      <c r="J4775">
        <v>1</v>
      </c>
      <c r="K4775">
        <v>4</v>
      </c>
      <c r="L4775">
        <v>4</v>
      </c>
      <c r="M4775" t="s">
        <v>5069</v>
      </c>
      <c r="N4775" t="s">
        <v>5069</v>
      </c>
      <c r="O4775">
        <v>1</v>
      </c>
      <c r="P4775">
        <v>1</v>
      </c>
    </row>
    <row r="4776" spans="1:16" x14ac:dyDescent="0.3">
      <c r="A4776" t="s">
        <v>59</v>
      </c>
      <c r="B4776" s="1">
        <v>46110.147222222222</v>
      </c>
      <c r="C4776" t="s">
        <v>7</v>
      </c>
      <c r="D4776" t="s">
        <v>8</v>
      </c>
      <c r="E4776" t="s">
        <v>19</v>
      </c>
      <c r="F4776" t="s">
        <v>10</v>
      </c>
      <c r="G4776">
        <v>0.14722222222222223</v>
      </c>
      <c r="H4776" s="1">
        <v>46110</v>
      </c>
      <c r="I4776">
        <v>3</v>
      </c>
      <c r="J4776">
        <v>3</v>
      </c>
      <c r="K4776">
        <v>2</v>
      </c>
      <c r="L4776">
        <v>6</v>
      </c>
      <c r="M4776" t="s">
        <v>5071</v>
      </c>
      <c r="N4776" t="s">
        <v>5071</v>
      </c>
      <c r="O4776">
        <v>1</v>
      </c>
      <c r="P4776">
        <v>0</v>
      </c>
    </row>
    <row r="4777" spans="1:16" x14ac:dyDescent="0.3">
      <c r="A4777" t="s">
        <v>2986</v>
      </c>
      <c r="B4777" s="1">
        <v>46110.209027777775</v>
      </c>
      <c r="C4777" t="s">
        <v>12</v>
      </c>
      <c r="D4777" t="s">
        <v>8</v>
      </c>
      <c r="E4777" t="s">
        <v>16</v>
      </c>
      <c r="F4777" t="s">
        <v>33</v>
      </c>
      <c r="G4777">
        <v>0.20902777777777778</v>
      </c>
      <c r="H4777" s="1">
        <v>46110</v>
      </c>
      <c r="I4777">
        <v>3</v>
      </c>
      <c r="J4777">
        <v>1</v>
      </c>
      <c r="K4777">
        <v>4</v>
      </c>
      <c r="L4777">
        <v>4</v>
      </c>
      <c r="M4777" t="s">
        <v>5069</v>
      </c>
      <c r="N4777" t="s">
        <v>5069</v>
      </c>
      <c r="O4777">
        <v>1</v>
      </c>
      <c r="P4777">
        <v>1</v>
      </c>
    </row>
    <row r="4778" spans="1:16" x14ac:dyDescent="0.3">
      <c r="A4778" t="s">
        <v>4491</v>
      </c>
      <c r="B4778" s="1">
        <v>46110.231249999997</v>
      </c>
      <c r="C4778" t="s">
        <v>26</v>
      </c>
      <c r="D4778" t="s">
        <v>15</v>
      </c>
      <c r="E4778" t="s">
        <v>31</v>
      </c>
      <c r="F4778" t="s">
        <v>10</v>
      </c>
      <c r="G4778">
        <v>0.23125000000000001</v>
      </c>
      <c r="H4778" s="1">
        <v>46110</v>
      </c>
      <c r="I4778">
        <v>3</v>
      </c>
      <c r="J4778">
        <v>3</v>
      </c>
      <c r="K4778">
        <v>2</v>
      </c>
      <c r="L4778">
        <v>6</v>
      </c>
      <c r="M4778" t="s">
        <v>5071</v>
      </c>
      <c r="N4778" t="s">
        <v>5071</v>
      </c>
      <c r="O4778">
        <v>1</v>
      </c>
      <c r="P4778">
        <v>0</v>
      </c>
    </row>
    <row r="4779" spans="1:16" x14ac:dyDescent="0.3">
      <c r="A4779" t="s">
        <v>549</v>
      </c>
      <c r="B4779" s="1">
        <v>46110.231249999997</v>
      </c>
      <c r="C4779" t="s">
        <v>7</v>
      </c>
      <c r="D4779" t="s">
        <v>8</v>
      </c>
      <c r="E4779" t="s">
        <v>19</v>
      </c>
      <c r="F4779" t="s">
        <v>10</v>
      </c>
      <c r="G4779">
        <v>0.23125000000000001</v>
      </c>
      <c r="H4779" s="1">
        <v>46110</v>
      </c>
      <c r="I4779">
        <v>3</v>
      </c>
      <c r="J4779">
        <v>3</v>
      </c>
      <c r="K4779">
        <v>2</v>
      </c>
      <c r="L4779">
        <v>6</v>
      </c>
      <c r="M4779" t="s">
        <v>5071</v>
      </c>
      <c r="N4779" t="s">
        <v>5071</v>
      </c>
      <c r="O4779">
        <v>1</v>
      </c>
      <c r="P4779">
        <v>0</v>
      </c>
    </row>
    <row r="4780" spans="1:16" x14ac:dyDescent="0.3">
      <c r="A4780" t="s">
        <v>3503</v>
      </c>
      <c r="B4780" s="1">
        <v>46110.277777777781</v>
      </c>
      <c r="C4780" t="s">
        <v>7</v>
      </c>
      <c r="D4780" t="s">
        <v>22</v>
      </c>
      <c r="E4780" t="s">
        <v>19</v>
      </c>
      <c r="F4780" t="s">
        <v>10</v>
      </c>
      <c r="G4780">
        <v>0.27777777777777779</v>
      </c>
      <c r="H4780" s="1">
        <v>46110</v>
      </c>
      <c r="I4780">
        <v>3</v>
      </c>
      <c r="J4780">
        <v>3</v>
      </c>
      <c r="K4780">
        <v>2</v>
      </c>
      <c r="L4780">
        <v>6</v>
      </c>
      <c r="M4780" t="s">
        <v>5071</v>
      </c>
      <c r="N4780" t="s">
        <v>5071</v>
      </c>
      <c r="O4780">
        <v>1</v>
      </c>
      <c r="P4780">
        <v>0</v>
      </c>
    </row>
    <row r="4781" spans="1:16" x14ac:dyDescent="0.3">
      <c r="A4781" t="s">
        <v>4381</v>
      </c>
      <c r="B4781" s="1">
        <v>46110.28125</v>
      </c>
      <c r="C4781" t="s">
        <v>35</v>
      </c>
      <c r="D4781" t="s">
        <v>18</v>
      </c>
      <c r="E4781" t="s">
        <v>16</v>
      </c>
      <c r="F4781" t="s">
        <v>20</v>
      </c>
      <c r="G4781">
        <v>0.28125</v>
      </c>
      <c r="H4781" s="1">
        <v>46110</v>
      </c>
      <c r="I4781">
        <v>3</v>
      </c>
      <c r="J4781">
        <v>1</v>
      </c>
      <c r="K4781">
        <v>2</v>
      </c>
      <c r="L4781">
        <v>2</v>
      </c>
      <c r="M4781" t="s">
        <v>5069</v>
      </c>
      <c r="N4781" t="s">
        <v>5069</v>
      </c>
      <c r="O4781">
        <v>1</v>
      </c>
      <c r="P4781">
        <v>0</v>
      </c>
    </row>
    <row r="4782" spans="1:16" x14ac:dyDescent="0.3">
      <c r="A4782" t="s">
        <v>1830</v>
      </c>
      <c r="B4782" s="1">
        <v>46110.307638888888</v>
      </c>
      <c r="C4782" t="s">
        <v>7</v>
      </c>
      <c r="D4782" t="s">
        <v>8</v>
      </c>
      <c r="E4782" t="s">
        <v>19</v>
      </c>
      <c r="F4782" t="s">
        <v>20</v>
      </c>
      <c r="G4782">
        <v>0.30763888888888891</v>
      </c>
      <c r="H4782" s="1">
        <v>46110</v>
      </c>
      <c r="I4782">
        <v>3</v>
      </c>
      <c r="J4782">
        <v>3</v>
      </c>
      <c r="K4782">
        <v>2</v>
      </c>
      <c r="L4782">
        <v>6</v>
      </c>
      <c r="M4782" t="s">
        <v>5071</v>
      </c>
      <c r="N4782" t="s">
        <v>5071</v>
      </c>
      <c r="O4782">
        <v>1</v>
      </c>
      <c r="P4782">
        <v>0</v>
      </c>
    </row>
    <row r="4783" spans="1:16" x14ac:dyDescent="0.3">
      <c r="A4783" t="s">
        <v>3785</v>
      </c>
      <c r="B4783" s="1">
        <v>46110.341666666667</v>
      </c>
      <c r="C4783" t="s">
        <v>26</v>
      </c>
      <c r="D4783" t="s">
        <v>15</v>
      </c>
      <c r="E4783" t="s">
        <v>19</v>
      </c>
      <c r="F4783" t="s">
        <v>10</v>
      </c>
      <c r="G4783">
        <v>0.34166666666666667</v>
      </c>
      <c r="H4783" s="1">
        <v>46110</v>
      </c>
      <c r="I4783">
        <v>3</v>
      </c>
      <c r="J4783">
        <v>3</v>
      </c>
      <c r="K4783">
        <v>2</v>
      </c>
      <c r="L4783">
        <v>6</v>
      </c>
      <c r="M4783" t="s">
        <v>5071</v>
      </c>
      <c r="N4783" t="s">
        <v>5071</v>
      </c>
      <c r="O4783">
        <v>1</v>
      </c>
      <c r="P4783">
        <v>0</v>
      </c>
    </row>
    <row r="4784" spans="1:16" x14ac:dyDescent="0.3">
      <c r="A4784" t="s">
        <v>1310</v>
      </c>
      <c r="B4784" s="1">
        <v>46110.350694444445</v>
      </c>
      <c r="C4784" t="s">
        <v>7</v>
      </c>
      <c r="D4784" t="s">
        <v>22</v>
      </c>
      <c r="E4784" t="s">
        <v>19</v>
      </c>
      <c r="F4784" t="s">
        <v>20</v>
      </c>
      <c r="G4784">
        <v>0.35069444444444442</v>
      </c>
      <c r="H4784" s="1">
        <v>46110</v>
      </c>
      <c r="I4784">
        <v>3</v>
      </c>
      <c r="J4784">
        <v>3</v>
      </c>
      <c r="K4784">
        <v>2</v>
      </c>
      <c r="L4784">
        <v>6</v>
      </c>
      <c r="M4784" t="s">
        <v>5071</v>
      </c>
      <c r="N4784" t="s">
        <v>5071</v>
      </c>
      <c r="O4784">
        <v>1</v>
      </c>
      <c r="P4784">
        <v>0</v>
      </c>
    </row>
    <row r="4785" spans="1:16" x14ac:dyDescent="0.3">
      <c r="A4785" t="s">
        <v>4351</v>
      </c>
      <c r="B4785" s="1">
        <v>46110.375694444447</v>
      </c>
      <c r="C4785" t="s">
        <v>7</v>
      </c>
      <c r="D4785" t="s">
        <v>8</v>
      </c>
      <c r="E4785" t="s">
        <v>19</v>
      </c>
      <c r="F4785" t="s">
        <v>20</v>
      </c>
      <c r="G4785">
        <v>0.37569444444444444</v>
      </c>
      <c r="H4785" s="1">
        <v>46110</v>
      </c>
      <c r="I4785">
        <v>3</v>
      </c>
      <c r="J4785">
        <v>3</v>
      </c>
      <c r="K4785">
        <v>2</v>
      </c>
      <c r="L4785">
        <v>6</v>
      </c>
      <c r="M4785" t="s">
        <v>5071</v>
      </c>
      <c r="N4785" t="s">
        <v>5071</v>
      </c>
      <c r="O4785">
        <v>1</v>
      </c>
      <c r="P4785">
        <v>0</v>
      </c>
    </row>
    <row r="4786" spans="1:16" x14ac:dyDescent="0.3">
      <c r="A4786" t="s">
        <v>3020</v>
      </c>
      <c r="B4786" s="1">
        <v>46110.386805555558</v>
      </c>
      <c r="C4786" t="s">
        <v>7</v>
      </c>
      <c r="D4786" t="s">
        <v>8</v>
      </c>
      <c r="E4786" t="s">
        <v>9</v>
      </c>
      <c r="F4786" t="s">
        <v>10</v>
      </c>
      <c r="G4786">
        <v>0.38680555555555557</v>
      </c>
      <c r="H4786" s="1">
        <v>46110</v>
      </c>
      <c r="I4786">
        <v>3</v>
      </c>
      <c r="J4786">
        <v>3</v>
      </c>
      <c r="K4786">
        <v>2</v>
      </c>
      <c r="L4786">
        <v>6</v>
      </c>
      <c r="M4786" t="s">
        <v>5071</v>
      </c>
      <c r="N4786" t="s">
        <v>5071</v>
      </c>
      <c r="O4786">
        <v>1</v>
      </c>
      <c r="P4786">
        <v>0</v>
      </c>
    </row>
    <row r="4787" spans="1:16" x14ac:dyDescent="0.3">
      <c r="A4787" t="s">
        <v>4018</v>
      </c>
      <c r="B4787" s="1">
        <v>46110.392361111109</v>
      </c>
      <c r="C4787" t="s">
        <v>7</v>
      </c>
      <c r="D4787" t="s">
        <v>15</v>
      </c>
      <c r="E4787" t="s">
        <v>19</v>
      </c>
      <c r="F4787" t="s">
        <v>10</v>
      </c>
      <c r="G4787">
        <v>0.3923611111111111</v>
      </c>
      <c r="H4787" s="1">
        <v>46110</v>
      </c>
      <c r="I4787">
        <v>3</v>
      </c>
      <c r="J4787">
        <v>3</v>
      </c>
      <c r="K4787">
        <v>2</v>
      </c>
      <c r="L4787">
        <v>6</v>
      </c>
      <c r="M4787" t="s">
        <v>5071</v>
      </c>
      <c r="N4787" t="s">
        <v>5071</v>
      </c>
      <c r="O4787">
        <v>1</v>
      </c>
      <c r="P4787">
        <v>0</v>
      </c>
    </row>
    <row r="4788" spans="1:16" x14ac:dyDescent="0.3">
      <c r="A4788" t="s">
        <v>308</v>
      </c>
      <c r="B4788" s="1">
        <v>46110.406944444447</v>
      </c>
      <c r="C4788" t="s">
        <v>47</v>
      </c>
      <c r="D4788" t="s">
        <v>22</v>
      </c>
      <c r="E4788" t="s">
        <v>19</v>
      </c>
      <c r="F4788" t="s">
        <v>13</v>
      </c>
      <c r="G4788">
        <v>0.40694444444444444</v>
      </c>
      <c r="H4788" s="1">
        <v>46110</v>
      </c>
      <c r="I4788">
        <v>3</v>
      </c>
      <c r="J4788">
        <v>1</v>
      </c>
      <c r="K4788">
        <v>1</v>
      </c>
      <c r="L4788">
        <v>1</v>
      </c>
      <c r="M4788" t="s">
        <v>5069</v>
      </c>
      <c r="N4788" t="s">
        <v>5069</v>
      </c>
      <c r="O4788">
        <v>1</v>
      </c>
      <c r="P4788">
        <v>0</v>
      </c>
    </row>
    <row r="4789" spans="1:16" x14ac:dyDescent="0.3">
      <c r="A4789" t="s">
        <v>3890</v>
      </c>
      <c r="B4789" s="1">
        <v>46110.407638888886</v>
      </c>
      <c r="C4789" t="s">
        <v>7</v>
      </c>
      <c r="D4789" t="s">
        <v>18</v>
      </c>
      <c r="E4789" t="s">
        <v>19</v>
      </c>
      <c r="F4789" t="s">
        <v>20</v>
      </c>
      <c r="G4789">
        <v>0.40763888888888888</v>
      </c>
      <c r="H4789" s="1">
        <v>46110</v>
      </c>
      <c r="I4789">
        <v>3</v>
      </c>
      <c r="J4789">
        <v>3</v>
      </c>
      <c r="K4789">
        <v>2</v>
      </c>
      <c r="L4789">
        <v>6</v>
      </c>
      <c r="M4789" t="s">
        <v>5071</v>
      </c>
      <c r="N4789" t="s">
        <v>5071</v>
      </c>
      <c r="O4789">
        <v>1</v>
      </c>
      <c r="P4789">
        <v>0</v>
      </c>
    </row>
    <row r="4790" spans="1:16" x14ac:dyDescent="0.3">
      <c r="A4790" t="s">
        <v>497</v>
      </c>
      <c r="B4790" s="1">
        <v>46110.447222222225</v>
      </c>
      <c r="C4790" t="s">
        <v>7</v>
      </c>
      <c r="D4790" t="s">
        <v>18</v>
      </c>
      <c r="E4790" t="s">
        <v>19</v>
      </c>
      <c r="F4790" t="s">
        <v>10</v>
      </c>
      <c r="G4790">
        <v>0.44722222222222224</v>
      </c>
      <c r="H4790" s="1">
        <v>46110</v>
      </c>
      <c r="I4790">
        <v>3</v>
      </c>
      <c r="J4790">
        <v>3</v>
      </c>
      <c r="K4790">
        <v>2</v>
      </c>
      <c r="L4790">
        <v>6</v>
      </c>
      <c r="M4790" t="s">
        <v>5071</v>
      </c>
      <c r="N4790" t="s">
        <v>5071</v>
      </c>
      <c r="O4790">
        <v>1</v>
      </c>
      <c r="P4790">
        <v>0</v>
      </c>
    </row>
    <row r="4791" spans="1:16" x14ac:dyDescent="0.3">
      <c r="A4791" t="s">
        <v>3526</v>
      </c>
      <c r="B4791" s="1">
        <v>46110.461111111108</v>
      </c>
      <c r="C4791" t="s">
        <v>47</v>
      </c>
      <c r="D4791" t="s">
        <v>18</v>
      </c>
      <c r="E4791" t="s">
        <v>19</v>
      </c>
      <c r="F4791" t="s">
        <v>20</v>
      </c>
      <c r="G4791">
        <v>0.46111111111111114</v>
      </c>
      <c r="H4791" s="1">
        <v>46110</v>
      </c>
      <c r="I4791">
        <v>3</v>
      </c>
      <c r="J4791">
        <v>1</v>
      </c>
      <c r="K4791">
        <v>2</v>
      </c>
      <c r="L4791">
        <v>2</v>
      </c>
      <c r="M4791" t="s">
        <v>5069</v>
      </c>
      <c r="N4791" t="s">
        <v>5069</v>
      </c>
      <c r="O4791">
        <v>1</v>
      </c>
      <c r="P4791">
        <v>0</v>
      </c>
    </row>
    <row r="4792" spans="1:16" x14ac:dyDescent="0.3">
      <c r="A4792" t="s">
        <v>3708</v>
      </c>
      <c r="B4792" s="1">
        <v>46110.46875</v>
      </c>
      <c r="C4792" t="s">
        <v>26</v>
      </c>
      <c r="D4792" t="s">
        <v>15</v>
      </c>
      <c r="E4792" t="s">
        <v>19</v>
      </c>
      <c r="F4792" t="s">
        <v>13</v>
      </c>
      <c r="G4792">
        <v>0.46875</v>
      </c>
      <c r="H4792" s="1">
        <v>46110</v>
      </c>
      <c r="I4792">
        <v>3</v>
      </c>
      <c r="J4792">
        <v>3</v>
      </c>
      <c r="K4792">
        <v>1</v>
      </c>
      <c r="L4792">
        <v>3</v>
      </c>
      <c r="M4792" t="s">
        <v>5069</v>
      </c>
      <c r="N4792" t="s">
        <v>5069</v>
      </c>
      <c r="O4792">
        <v>1</v>
      </c>
      <c r="P4792">
        <v>0</v>
      </c>
    </row>
    <row r="4793" spans="1:16" x14ac:dyDescent="0.3">
      <c r="A4793" t="s">
        <v>2767</v>
      </c>
      <c r="B4793" s="1">
        <v>46110.482638888891</v>
      </c>
      <c r="C4793" t="s">
        <v>7</v>
      </c>
      <c r="D4793" t="s">
        <v>8</v>
      </c>
      <c r="E4793" t="s">
        <v>19</v>
      </c>
      <c r="F4793" t="s">
        <v>10</v>
      </c>
      <c r="G4793">
        <v>0.4826388888888889</v>
      </c>
      <c r="H4793" s="1">
        <v>46110</v>
      </c>
      <c r="I4793">
        <v>3</v>
      </c>
      <c r="J4793">
        <v>3</v>
      </c>
      <c r="K4793">
        <v>2</v>
      </c>
      <c r="L4793">
        <v>6</v>
      </c>
      <c r="M4793" t="s">
        <v>5071</v>
      </c>
      <c r="N4793" t="s">
        <v>5071</v>
      </c>
      <c r="O4793">
        <v>1</v>
      </c>
      <c r="P4793">
        <v>0</v>
      </c>
    </row>
    <row r="4794" spans="1:16" x14ac:dyDescent="0.3">
      <c r="A4794" t="s">
        <v>2958</v>
      </c>
      <c r="B4794" s="1">
        <v>46110.488888888889</v>
      </c>
      <c r="C4794" t="s">
        <v>7</v>
      </c>
      <c r="D4794" t="s">
        <v>8</v>
      </c>
      <c r="E4794" t="s">
        <v>19</v>
      </c>
      <c r="F4794" t="s">
        <v>20</v>
      </c>
      <c r="G4794">
        <v>0.48888888888888887</v>
      </c>
      <c r="H4794" s="1">
        <v>46110</v>
      </c>
      <c r="I4794">
        <v>3</v>
      </c>
      <c r="J4794">
        <v>3</v>
      </c>
      <c r="K4794">
        <v>2</v>
      </c>
      <c r="L4794">
        <v>6</v>
      </c>
      <c r="M4794" t="s">
        <v>5071</v>
      </c>
      <c r="N4794" t="s">
        <v>5071</v>
      </c>
      <c r="O4794">
        <v>1</v>
      </c>
      <c r="P4794">
        <v>0</v>
      </c>
    </row>
    <row r="4795" spans="1:16" x14ac:dyDescent="0.3">
      <c r="A4795" t="s">
        <v>1253</v>
      </c>
      <c r="B4795" s="1">
        <v>46110.5</v>
      </c>
      <c r="C4795" t="s">
        <v>26</v>
      </c>
      <c r="D4795" t="s">
        <v>15</v>
      </c>
      <c r="E4795" t="s">
        <v>16</v>
      </c>
      <c r="F4795" t="s">
        <v>10</v>
      </c>
      <c r="G4795">
        <v>0.5</v>
      </c>
      <c r="H4795" s="1">
        <v>46110</v>
      </c>
      <c r="I4795">
        <v>3</v>
      </c>
      <c r="J4795">
        <v>3</v>
      </c>
      <c r="K4795">
        <v>2</v>
      </c>
      <c r="L4795">
        <v>6</v>
      </c>
      <c r="M4795" t="s">
        <v>5071</v>
      </c>
      <c r="N4795" t="s">
        <v>5071</v>
      </c>
      <c r="O4795">
        <v>1</v>
      </c>
      <c r="P4795">
        <v>0</v>
      </c>
    </row>
    <row r="4796" spans="1:16" x14ac:dyDescent="0.3">
      <c r="A4796" t="s">
        <v>3794</v>
      </c>
      <c r="B4796" s="1">
        <v>46110.53402777778</v>
      </c>
      <c r="C4796" t="s">
        <v>35</v>
      </c>
      <c r="D4796" t="s">
        <v>8</v>
      </c>
      <c r="E4796" t="s">
        <v>9</v>
      </c>
      <c r="F4796" t="s">
        <v>10</v>
      </c>
      <c r="G4796">
        <v>0.53402777777777777</v>
      </c>
      <c r="H4796" s="1">
        <v>46110</v>
      </c>
      <c r="I4796">
        <v>3</v>
      </c>
      <c r="J4796">
        <v>1</v>
      </c>
      <c r="K4796">
        <v>2</v>
      </c>
      <c r="L4796">
        <v>2</v>
      </c>
      <c r="M4796" t="s">
        <v>5069</v>
      </c>
      <c r="N4796" t="s">
        <v>5069</v>
      </c>
      <c r="O4796">
        <v>1</v>
      </c>
      <c r="P4796">
        <v>0</v>
      </c>
    </row>
    <row r="4797" spans="1:16" x14ac:dyDescent="0.3">
      <c r="A4797" t="s">
        <v>2480</v>
      </c>
      <c r="B4797" s="1">
        <v>46110.614583333336</v>
      </c>
      <c r="C4797" t="s">
        <v>12</v>
      </c>
      <c r="D4797" t="s">
        <v>15</v>
      </c>
      <c r="E4797" t="s">
        <v>31</v>
      </c>
      <c r="F4797" t="s">
        <v>13</v>
      </c>
      <c r="G4797">
        <v>0.61458333333333337</v>
      </c>
      <c r="H4797" s="1">
        <v>46110</v>
      </c>
      <c r="I4797">
        <v>3</v>
      </c>
      <c r="J4797">
        <v>1</v>
      </c>
      <c r="K4797">
        <v>1</v>
      </c>
      <c r="L4797">
        <v>1</v>
      </c>
      <c r="M4797" t="s">
        <v>5069</v>
      </c>
      <c r="N4797" t="s">
        <v>5069</v>
      </c>
      <c r="O4797">
        <v>1</v>
      </c>
      <c r="P4797">
        <v>0</v>
      </c>
    </row>
    <row r="4798" spans="1:16" x14ac:dyDescent="0.3">
      <c r="A4798" t="s">
        <v>2858</v>
      </c>
      <c r="B4798" s="1">
        <v>46110.643055555556</v>
      </c>
      <c r="C4798" t="s">
        <v>7</v>
      </c>
      <c r="D4798" t="s">
        <v>18</v>
      </c>
      <c r="E4798" t="s">
        <v>19</v>
      </c>
      <c r="F4798" t="s">
        <v>20</v>
      </c>
      <c r="G4798">
        <v>0.6430555555555556</v>
      </c>
      <c r="H4798" s="1">
        <v>46110</v>
      </c>
      <c r="I4798">
        <v>3</v>
      </c>
      <c r="J4798">
        <v>3</v>
      </c>
      <c r="K4798">
        <v>2</v>
      </c>
      <c r="L4798">
        <v>6</v>
      </c>
      <c r="M4798" t="s">
        <v>5071</v>
      </c>
      <c r="N4798" t="s">
        <v>5071</v>
      </c>
      <c r="O4798">
        <v>1</v>
      </c>
      <c r="P4798">
        <v>0</v>
      </c>
    </row>
    <row r="4799" spans="1:16" x14ac:dyDescent="0.3">
      <c r="A4799" t="s">
        <v>2349</v>
      </c>
      <c r="B4799" s="1">
        <v>46110.665972222225</v>
      </c>
      <c r="C4799" t="s">
        <v>26</v>
      </c>
      <c r="D4799" t="s">
        <v>22</v>
      </c>
      <c r="E4799" t="s">
        <v>9</v>
      </c>
      <c r="F4799" t="s">
        <v>20</v>
      </c>
      <c r="G4799">
        <v>0.66597222222222219</v>
      </c>
      <c r="H4799" s="1">
        <v>46110</v>
      </c>
      <c r="I4799">
        <v>3</v>
      </c>
      <c r="J4799">
        <v>3</v>
      </c>
      <c r="K4799">
        <v>2</v>
      </c>
      <c r="L4799">
        <v>6</v>
      </c>
      <c r="M4799" t="s">
        <v>5071</v>
      </c>
      <c r="N4799" t="s">
        <v>5071</v>
      </c>
      <c r="O4799">
        <v>1</v>
      </c>
      <c r="P4799">
        <v>0</v>
      </c>
    </row>
    <row r="4800" spans="1:16" x14ac:dyDescent="0.3">
      <c r="A4800" t="s">
        <v>412</v>
      </c>
      <c r="B4800" s="1">
        <v>46110.682638888888</v>
      </c>
      <c r="C4800" t="s">
        <v>35</v>
      </c>
      <c r="D4800" t="s">
        <v>22</v>
      </c>
      <c r="E4800" t="s">
        <v>16</v>
      </c>
      <c r="F4800" t="s">
        <v>13</v>
      </c>
      <c r="G4800">
        <v>0.68263888888888891</v>
      </c>
      <c r="H4800" s="1">
        <v>46110</v>
      </c>
      <c r="I4800">
        <v>3</v>
      </c>
      <c r="J4800">
        <v>1</v>
      </c>
      <c r="K4800">
        <v>1</v>
      </c>
      <c r="L4800">
        <v>1</v>
      </c>
      <c r="M4800" t="s">
        <v>5069</v>
      </c>
      <c r="N4800" t="s">
        <v>5069</v>
      </c>
      <c r="O4800">
        <v>1</v>
      </c>
      <c r="P4800">
        <v>0</v>
      </c>
    </row>
    <row r="4801" spans="1:16" x14ac:dyDescent="0.3">
      <c r="A4801" t="s">
        <v>1545</v>
      </c>
      <c r="B4801" s="1">
        <v>46110.683333333334</v>
      </c>
      <c r="C4801" t="s">
        <v>26</v>
      </c>
      <c r="D4801" t="s">
        <v>18</v>
      </c>
      <c r="E4801" t="s">
        <v>9</v>
      </c>
      <c r="F4801" t="s">
        <v>20</v>
      </c>
      <c r="G4801">
        <v>0.68333333333333335</v>
      </c>
      <c r="H4801" s="1">
        <v>46110</v>
      </c>
      <c r="I4801">
        <v>3</v>
      </c>
      <c r="J4801">
        <v>3</v>
      </c>
      <c r="K4801">
        <v>2</v>
      </c>
      <c r="L4801">
        <v>6</v>
      </c>
      <c r="M4801" t="s">
        <v>5071</v>
      </c>
      <c r="N4801" t="s">
        <v>5071</v>
      </c>
      <c r="O4801">
        <v>1</v>
      </c>
      <c r="P4801">
        <v>0</v>
      </c>
    </row>
    <row r="4802" spans="1:16" x14ac:dyDescent="0.3">
      <c r="A4802" t="s">
        <v>3248</v>
      </c>
      <c r="B4802" s="1">
        <v>46110.703472222223</v>
      </c>
      <c r="C4802" t="s">
        <v>7</v>
      </c>
      <c r="D4802" t="s">
        <v>15</v>
      </c>
      <c r="E4802" t="s">
        <v>19</v>
      </c>
      <c r="F4802" t="s">
        <v>13</v>
      </c>
      <c r="G4802">
        <v>0.70347222222222228</v>
      </c>
      <c r="H4802" s="1">
        <v>46110</v>
      </c>
      <c r="I4802">
        <v>3</v>
      </c>
      <c r="J4802">
        <v>3</v>
      </c>
      <c r="K4802">
        <v>1</v>
      </c>
      <c r="L4802">
        <v>3</v>
      </c>
      <c r="M4802" t="s">
        <v>5069</v>
      </c>
      <c r="N4802" t="s">
        <v>5069</v>
      </c>
      <c r="O4802">
        <v>1</v>
      </c>
      <c r="P4802">
        <v>0</v>
      </c>
    </row>
    <row r="4803" spans="1:16" x14ac:dyDescent="0.3">
      <c r="A4803" t="s">
        <v>2604</v>
      </c>
      <c r="B4803" s="1">
        <v>46110.706250000003</v>
      </c>
      <c r="C4803" t="s">
        <v>35</v>
      </c>
      <c r="D4803" t="s">
        <v>15</v>
      </c>
      <c r="E4803" t="s">
        <v>9</v>
      </c>
      <c r="F4803" t="s">
        <v>10</v>
      </c>
      <c r="G4803">
        <v>0.70625000000000004</v>
      </c>
      <c r="H4803" s="1">
        <v>46110</v>
      </c>
      <c r="I4803">
        <v>3</v>
      </c>
      <c r="J4803">
        <v>1</v>
      </c>
      <c r="K4803">
        <v>2</v>
      </c>
      <c r="L4803">
        <v>2</v>
      </c>
      <c r="M4803" t="s">
        <v>5069</v>
      </c>
      <c r="N4803" t="s">
        <v>5069</v>
      </c>
      <c r="O4803">
        <v>1</v>
      </c>
      <c r="P4803">
        <v>0</v>
      </c>
    </row>
    <row r="4804" spans="1:16" x14ac:dyDescent="0.3">
      <c r="A4804" t="s">
        <v>2369</v>
      </c>
      <c r="B4804" s="1">
        <v>46110.751388888886</v>
      </c>
      <c r="C4804" t="s">
        <v>12</v>
      </c>
      <c r="D4804" t="s">
        <v>8</v>
      </c>
      <c r="E4804" t="s">
        <v>16</v>
      </c>
      <c r="F4804" t="s">
        <v>33</v>
      </c>
      <c r="G4804">
        <v>0.75138888888888888</v>
      </c>
      <c r="H4804" s="1">
        <v>46110</v>
      </c>
      <c r="I4804">
        <v>3</v>
      </c>
      <c r="J4804">
        <v>1</v>
      </c>
      <c r="K4804">
        <v>4</v>
      </c>
      <c r="L4804">
        <v>4</v>
      </c>
      <c r="M4804" t="s">
        <v>5069</v>
      </c>
      <c r="N4804" t="s">
        <v>5069</v>
      </c>
      <c r="O4804">
        <v>1</v>
      </c>
      <c r="P4804">
        <v>1</v>
      </c>
    </row>
    <row r="4805" spans="1:16" x14ac:dyDescent="0.3">
      <c r="A4805" t="s">
        <v>4203</v>
      </c>
      <c r="B4805" s="1">
        <v>46110.771527777775</v>
      </c>
      <c r="C4805" t="s">
        <v>26</v>
      </c>
      <c r="D4805" t="s">
        <v>22</v>
      </c>
      <c r="E4805" t="s">
        <v>9</v>
      </c>
      <c r="F4805" t="s">
        <v>20</v>
      </c>
      <c r="G4805">
        <v>0.77152777777777781</v>
      </c>
      <c r="H4805" s="1">
        <v>46110</v>
      </c>
      <c r="I4805">
        <v>3</v>
      </c>
      <c r="J4805">
        <v>3</v>
      </c>
      <c r="K4805">
        <v>2</v>
      </c>
      <c r="L4805">
        <v>6</v>
      </c>
      <c r="M4805" t="s">
        <v>5071</v>
      </c>
      <c r="N4805" t="s">
        <v>5071</v>
      </c>
      <c r="O4805">
        <v>1</v>
      </c>
      <c r="P4805">
        <v>0</v>
      </c>
    </row>
    <row r="4806" spans="1:16" x14ac:dyDescent="0.3">
      <c r="A4806" t="s">
        <v>4923</v>
      </c>
      <c r="B4806" s="1">
        <v>46110.772222222222</v>
      </c>
      <c r="C4806" t="s">
        <v>12</v>
      </c>
      <c r="D4806" t="s">
        <v>22</v>
      </c>
      <c r="E4806" t="s">
        <v>31</v>
      </c>
      <c r="F4806" t="s">
        <v>13</v>
      </c>
      <c r="G4806">
        <v>0.77222222222222225</v>
      </c>
      <c r="H4806" s="1">
        <v>46110</v>
      </c>
      <c r="I4806">
        <v>3</v>
      </c>
      <c r="J4806">
        <v>1</v>
      </c>
      <c r="K4806">
        <v>1</v>
      </c>
      <c r="L4806">
        <v>1</v>
      </c>
      <c r="M4806" t="s">
        <v>5069</v>
      </c>
      <c r="N4806" t="s">
        <v>5069</v>
      </c>
      <c r="O4806">
        <v>1</v>
      </c>
      <c r="P4806">
        <v>0</v>
      </c>
    </row>
    <row r="4807" spans="1:16" x14ac:dyDescent="0.3">
      <c r="A4807" t="s">
        <v>3763</v>
      </c>
      <c r="B4807" s="1">
        <v>46110.78125</v>
      </c>
      <c r="C4807" t="s">
        <v>7</v>
      </c>
      <c r="D4807" t="s">
        <v>8</v>
      </c>
      <c r="E4807" t="s">
        <v>19</v>
      </c>
      <c r="F4807" t="s">
        <v>10</v>
      </c>
      <c r="G4807">
        <v>0.78125</v>
      </c>
      <c r="H4807" s="1">
        <v>46110</v>
      </c>
      <c r="I4807">
        <v>3</v>
      </c>
      <c r="J4807">
        <v>3</v>
      </c>
      <c r="K4807">
        <v>2</v>
      </c>
      <c r="L4807">
        <v>6</v>
      </c>
      <c r="M4807" t="s">
        <v>5071</v>
      </c>
      <c r="N4807" t="s">
        <v>5071</v>
      </c>
      <c r="O4807">
        <v>1</v>
      </c>
      <c r="P4807">
        <v>0</v>
      </c>
    </row>
    <row r="4808" spans="1:16" x14ac:dyDescent="0.3">
      <c r="A4808" t="s">
        <v>4251</v>
      </c>
      <c r="B4808" s="1">
        <v>46110.820833333331</v>
      </c>
      <c r="C4808" t="s">
        <v>7</v>
      </c>
      <c r="D4808" t="s">
        <v>15</v>
      </c>
      <c r="E4808" t="s">
        <v>19</v>
      </c>
      <c r="F4808" t="s">
        <v>33</v>
      </c>
      <c r="G4808">
        <v>0.8208333333333333</v>
      </c>
      <c r="H4808" s="1">
        <v>46110</v>
      </c>
      <c r="I4808">
        <v>3</v>
      </c>
      <c r="J4808">
        <v>3</v>
      </c>
      <c r="K4808">
        <v>4</v>
      </c>
      <c r="L4808">
        <v>12</v>
      </c>
      <c r="M4808" t="s">
        <v>5073</v>
      </c>
      <c r="N4808" t="s">
        <v>5073</v>
      </c>
      <c r="O4808">
        <v>1</v>
      </c>
      <c r="P4808">
        <v>1</v>
      </c>
    </row>
    <row r="4809" spans="1:16" x14ac:dyDescent="0.3">
      <c r="A4809" t="s">
        <v>582</v>
      </c>
      <c r="B4809" s="1">
        <v>46110.828472222223</v>
      </c>
      <c r="C4809" t="s">
        <v>47</v>
      </c>
      <c r="D4809" t="s">
        <v>8</v>
      </c>
      <c r="E4809" t="s">
        <v>19</v>
      </c>
      <c r="F4809" t="s">
        <v>10</v>
      </c>
      <c r="G4809">
        <v>0.82847222222222228</v>
      </c>
      <c r="H4809" s="1">
        <v>46110</v>
      </c>
      <c r="I4809">
        <v>3</v>
      </c>
      <c r="J4809">
        <v>1</v>
      </c>
      <c r="K4809">
        <v>2</v>
      </c>
      <c r="L4809">
        <v>2</v>
      </c>
      <c r="M4809" t="s">
        <v>5069</v>
      </c>
      <c r="N4809" t="s">
        <v>5069</v>
      </c>
      <c r="O4809">
        <v>1</v>
      </c>
      <c r="P4809">
        <v>0</v>
      </c>
    </row>
    <row r="4810" spans="1:16" x14ac:dyDescent="0.3">
      <c r="A4810" t="s">
        <v>4731</v>
      </c>
      <c r="B4810" s="1">
        <v>46110.863888888889</v>
      </c>
      <c r="C4810" t="s">
        <v>7</v>
      </c>
      <c r="D4810" t="s">
        <v>22</v>
      </c>
      <c r="E4810" t="s">
        <v>19</v>
      </c>
      <c r="F4810" t="s">
        <v>10</v>
      </c>
      <c r="G4810">
        <v>0.86388888888888893</v>
      </c>
      <c r="H4810" s="1">
        <v>46110</v>
      </c>
      <c r="I4810">
        <v>3</v>
      </c>
      <c r="J4810">
        <v>3</v>
      </c>
      <c r="K4810">
        <v>2</v>
      </c>
      <c r="L4810">
        <v>6</v>
      </c>
      <c r="M4810" t="s">
        <v>5071</v>
      </c>
      <c r="N4810" t="s">
        <v>5071</v>
      </c>
      <c r="O4810">
        <v>1</v>
      </c>
      <c r="P4810">
        <v>0</v>
      </c>
    </row>
    <row r="4811" spans="1:16" x14ac:dyDescent="0.3">
      <c r="A4811" t="s">
        <v>269</v>
      </c>
      <c r="B4811" s="1">
        <v>46110.894444444442</v>
      </c>
      <c r="C4811" t="s">
        <v>12</v>
      </c>
      <c r="D4811" t="s">
        <v>15</v>
      </c>
      <c r="E4811" t="s">
        <v>31</v>
      </c>
      <c r="F4811" t="s">
        <v>10</v>
      </c>
      <c r="G4811">
        <v>0.89444444444444449</v>
      </c>
      <c r="H4811" s="1">
        <v>46110</v>
      </c>
      <c r="I4811">
        <v>3</v>
      </c>
      <c r="J4811">
        <v>1</v>
      </c>
      <c r="K4811">
        <v>2</v>
      </c>
      <c r="L4811">
        <v>2</v>
      </c>
      <c r="M4811" t="s">
        <v>5069</v>
      </c>
      <c r="N4811" t="s">
        <v>5069</v>
      </c>
      <c r="O4811">
        <v>1</v>
      </c>
      <c r="P4811">
        <v>0</v>
      </c>
    </row>
    <row r="4812" spans="1:16" x14ac:dyDescent="0.3">
      <c r="A4812" t="s">
        <v>1194</v>
      </c>
      <c r="B4812" s="1">
        <v>46110.931944444441</v>
      </c>
      <c r="C4812" t="s">
        <v>26</v>
      </c>
      <c r="D4812" t="s">
        <v>22</v>
      </c>
      <c r="E4812" t="s">
        <v>31</v>
      </c>
      <c r="F4812" t="s">
        <v>10</v>
      </c>
      <c r="G4812">
        <v>0.93194444444444446</v>
      </c>
      <c r="H4812" s="1">
        <v>46110</v>
      </c>
      <c r="I4812">
        <v>3</v>
      </c>
      <c r="J4812">
        <v>3</v>
      </c>
      <c r="K4812">
        <v>2</v>
      </c>
      <c r="L4812">
        <v>6</v>
      </c>
      <c r="M4812" t="s">
        <v>5071</v>
      </c>
      <c r="N4812" t="s">
        <v>5071</v>
      </c>
      <c r="O4812">
        <v>1</v>
      </c>
      <c r="P4812">
        <v>0</v>
      </c>
    </row>
    <row r="4813" spans="1:16" x14ac:dyDescent="0.3">
      <c r="A4813" t="s">
        <v>4154</v>
      </c>
      <c r="B4813" s="1">
        <v>46110.95</v>
      </c>
      <c r="C4813" t="s">
        <v>7</v>
      </c>
      <c r="D4813" t="s">
        <v>22</v>
      </c>
      <c r="E4813" t="s">
        <v>16</v>
      </c>
      <c r="F4813" t="s">
        <v>20</v>
      </c>
      <c r="G4813">
        <v>0.95</v>
      </c>
      <c r="H4813" s="1">
        <v>46110</v>
      </c>
      <c r="I4813">
        <v>3</v>
      </c>
      <c r="J4813">
        <v>3</v>
      </c>
      <c r="K4813">
        <v>2</v>
      </c>
      <c r="L4813">
        <v>6</v>
      </c>
      <c r="M4813" t="s">
        <v>5071</v>
      </c>
      <c r="N4813" t="s">
        <v>5071</v>
      </c>
      <c r="O4813">
        <v>1</v>
      </c>
      <c r="P4813">
        <v>0</v>
      </c>
    </row>
    <row r="4814" spans="1:16" x14ac:dyDescent="0.3">
      <c r="A4814" t="s">
        <v>1009</v>
      </c>
      <c r="B4814" s="1">
        <v>46110.972222222219</v>
      </c>
      <c r="C4814" t="s">
        <v>26</v>
      </c>
      <c r="D4814" t="s">
        <v>22</v>
      </c>
      <c r="E4814" t="s">
        <v>16</v>
      </c>
      <c r="F4814" t="s">
        <v>20</v>
      </c>
      <c r="G4814">
        <v>0.97222222222222221</v>
      </c>
      <c r="H4814" s="1">
        <v>46110</v>
      </c>
      <c r="I4814">
        <v>3</v>
      </c>
      <c r="J4814">
        <v>3</v>
      </c>
      <c r="K4814">
        <v>2</v>
      </c>
      <c r="L4814">
        <v>6</v>
      </c>
      <c r="M4814" t="s">
        <v>5071</v>
      </c>
      <c r="N4814" t="s">
        <v>5071</v>
      </c>
      <c r="O4814">
        <v>1</v>
      </c>
      <c r="P4814">
        <v>0</v>
      </c>
    </row>
    <row r="4815" spans="1:16" x14ac:dyDescent="0.3">
      <c r="A4815" t="s">
        <v>4061</v>
      </c>
      <c r="B4815" s="1">
        <v>46110.991666666669</v>
      </c>
      <c r="C4815" t="s">
        <v>40</v>
      </c>
      <c r="D4815" t="s">
        <v>18</v>
      </c>
      <c r="E4815" t="s">
        <v>16</v>
      </c>
      <c r="F4815" t="s">
        <v>10</v>
      </c>
      <c r="G4815">
        <v>0.9916666666666667</v>
      </c>
      <c r="H4815" s="1">
        <v>46110</v>
      </c>
      <c r="I4815">
        <v>3</v>
      </c>
      <c r="J4815">
        <v>5</v>
      </c>
      <c r="K4815">
        <v>2</v>
      </c>
      <c r="L4815">
        <v>10</v>
      </c>
      <c r="M4815" t="s">
        <v>5071</v>
      </c>
      <c r="N4815" t="s">
        <v>5071</v>
      </c>
      <c r="O4815">
        <v>1</v>
      </c>
      <c r="P4815">
        <v>0</v>
      </c>
    </row>
    <row r="4816" spans="1:16" x14ac:dyDescent="0.3">
      <c r="A4816" t="s">
        <v>2331</v>
      </c>
      <c r="B4816" s="1">
        <v>46111.018055555556</v>
      </c>
      <c r="C4816" t="s">
        <v>7</v>
      </c>
      <c r="D4816" t="s">
        <v>15</v>
      </c>
      <c r="E4816" t="s">
        <v>19</v>
      </c>
      <c r="F4816" t="s">
        <v>33</v>
      </c>
      <c r="G4816">
        <v>1.8055555555555554E-2</v>
      </c>
      <c r="H4816" s="1">
        <v>46111</v>
      </c>
      <c r="I4816">
        <v>3</v>
      </c>
      <c r="J4816">
        <v>3</v>
      </c>
      <c r="K4816">
        <v>4</v>
      </c>
      <c r="L4816">
        <v>12</v>
      </c>
      <c r="M4816" t="s">
        <v>5073</v>
      </c>
      <c r="N4816" t="s">
        <v>5073</v>
      </c>
      <c r="O4816">
        <v>1</v>
      </c>
      <c r="P4816">
        <v>1</v>
      </c>
    </row>
    <row r="4817" spans="1:16" x14ac:dyDescent="0.3">
      <c r="A4817" t="s">
        <v>428</v>
      </c>
      <c r="B4817" s="1">
        <v>46111.063194444447</v>
      </c>
      <c r="C4817" t="s">
        <v>7</v>
      </c>
      <c r="D4817" t="s">
        <v>15</v>
      </c>
      <c r="E4817" t="s">
        <v>19</v>
      </c>
      <c r="F4817" t="s">
        <v>33</v>
      </c>
      <c r="G4817">
        <v>6.3194444444444442E-2</v>
      </c>
      <c r="H4817" s="1">
        <v>46111</v>
      </c>
      <c r="I4817">
        <v>3</v>
      </c>
      <c r="J4817">
        <v>3</v>
      </c>
      <c r="K4817">
        <v>4</v>
      </c>
      <c r="L4817">
        <v>12</v>
      </c>
      <c r="M4817" t="s">
        <v>5073</v>
      </c>
      <c r="N4817" t="s">
        <v>5073</v>
      </c>
      <c r="O4817">
        <v>1</v>
      </c>
      <c r="P4817">
        <v>1</v>
      </c>
    </row>
    <row r="4818" spans="1:16" x14ac:dyDescent="0.3">
      <c r="A4818" t="s">
        <v>95</v>
      </c>
      <c r="B4818" s="1">
        <v>46111.070833333331</v>
      </c>
      <c r="C4818" t="s">
        <v>7</v>
      </c>
      <c r="D4818" t="s">
        <v>8</v>
      </c>
      <c r="E4818" t="s">
        <v>19</v>
      </c>
      <c r="F4818" t="s">
        <v>33</v>
      </c>
      <c r="G4818">
        <v>7.0833333333333331E-2</v>
      </c>
      <c r="H4818" s="1">
        <v>46111</v>
      </c>
      <c r="I4818">
        <v>3</v>
      </c>
      <c r="J4818">
        <v>3</v>
      </c>
      <c r="K4818">
        <v>4</v>
      </c>
      <c r="L4818">
        <v>12</v>
      </c>
      <c r="M4818" t="s">
        <v>5073</v>
      </c>
      <c r="N4818" t="s">
        <v>5073</v>
      </c>
      <c r="O4818">
        <v>1</v>
      </c>
      <c r="P4818">
        <v>1</v>
      </c>
    </row>
    <row r="4819" spans="1:16" x14ac:dyDescent="0.3">
      <c r="A4819" t="s">
        <v>2166</v>
      </c>
      <c r="B4819" s="1">
        <v>46111.081944444442</v>
      </c>
      <c r="C4819" t="s">
        <v>12</v>
      </c>
      <c r="D4819" t="s">
        <v>8</v>
      </c>
      <c r="E4819" t="s">
        <v>31</v>
      </c>
      <c r="F4819" t="s">
        <v>13</v>
      </c>
      <c r="G4819">
        <v>8.1944444444444445E-2</v>
      </c>
      <c r="H4819" s="1">
        <v>46111</v>
      </c>
      <c r="I4819">
        <v>3</v>
      </c>
      <c r="J4819">
        <v>1</v>
      </c>
      <c r="K4819">
        <v>1</v>
      </c>
      <c r="L4819">
        <v>1</v>
      </c>
      <c r="M4819" t="s">
        <v>5069</v>
      </c>
      <c r="N4819" t="s">
        <v>5069</v>
      </c>
      <c r="O4819">
        <v>1</v>
      </c>
      <c r="P4819">
        <v>0</v>
      </c>
    </row>
    <row r="4820" spans="1:16" x14ac:dyDescent="0.3">
      <c r="A4820" t="s">
        <v>1108</v>
      </c>
      <c r="B4820" s="1">
        <v>46111.084722222222</v>
      </c>
      <c r="C4820" t="s">
        <v>7</v>
      </c>
      <c r="D4820" t="s">
        <v>22</v>
      </c>
      <c r="E4820" t="s">
        <v>19</v>
      </c>
      <c r="F4820" t="s">
        <v>20</v>
      </c>
      <c r="G4820">
        <v>8.4722222222222227E-2</v>
      </c>
      <c r="H4820" s="1">
        <v>46111</v>
      </c>
      <c r="I4820">
        <v>3</v>
      </c>
      <c r="J4820">
        <v>3</v>
      </c>
      <c r="K4820">
        <v>2</v>
      </c>
      <c r="L4820">
        <v>6</v>
      </c>
      <c r="M4820" t="s">
        <v>5071</v>
      </c>
      <c r="N4820" t="s">
        <v>5071</v>
      </c>
      <c r="O4820">
        <v>1</v>
      </c>
      <c r="P4820">
        <v>0</v>
      </c>
    </row>
    <row r="4821" spans="1:16" x14ac:dyDescent="0.3">
      <c r="A4821" t="s">
        <v>3356</v>
      </c>
      <c r="B4821" s="1">
        <v>46111.09652777778</v>
      </c>
      <c r="C4821" t="s">
        <v>7</v>
      </c>
      <c r="D4821" t="s">
        <v>18</v>
      </c>
      <c r="E4821" t="s">
        <v>19</v>
      </c>
      <c r="F4821" t="s">
        <v>53</v>
      </c>
      <c r="G4821">
        <v>9.6527777777777782E-2</v>
      </c>
      <c r="H4821" s="1">
        <v>46111</v>
      </c>
      <c r="I4821">
        <v>3</v>
      </c>
      <c r="J4821">
        <v>3</v>
      </c>
      <c r="K4821">
        <v>5</v>
      </c>
      <c r="L4821">
        <v>15</v>
      </c>
      <c r="M4821" t="s">
        <v>5073</v>
      </c>
      <c r="N4821" t="s">
        <v>5073</v>
      </c>
      <c r="O4821">
        <v>1</v>
      </c>
      <c r="P4821">
        <v>1</v>
      </c>
    </row>
    <row r="4822" spans="1:16" x14ac:dyDescent="0.3">
      <c r="A4822" t="s">
        <v>1443</v>
      </c>
      <c r="B4822" s="1">
        <v>46111.121527777781</v>
      </c>
      <c r="C4822" t="s">
        <v>7</v>
      </c>
      <c r="D4822" t="s">
        <v>18</v>
      </c>
      <c r="E4822" t="s">
        <v>19</v>
      </c>
      <c r="F4822" t="s">
        <v>33</v>
      </c>
      <c r="G4822">
        <v>0.12152777777777778</v>
      </c>
      <c r="H4822" s="1">
        <v>46111</v>
      </c>
      <c r="I4822">
        <v>3</v>
      </c>
      <c r="J4822">
        <v>3</v>
      </c>
      <c r="K4822">
        <v>4</v>
      </c>
      <c r="L4822">
        <v>12</v>
      </c>
      <c r="M4822" t="s">
        <v>5073</v>
      </c>
      <c r="N4822" t="s">
        <v>5073</v>
      </c>
      <c r="O4822">
        <v>1</v>
      </c>
      <c r="P4822">
        <v>1</v>
      </c>
    </row>
    <row r="4823" spans="1:16" x14ac:dyDescent="0.3">
      <c r="A4823" t="s">
        <v>884</v>
      </c>
      <c r="B4823" s="1">
        <v>46111.12222222222</v>
      </c>
      <c r="C4823" t="s">
        <v>7</v>
      </c>
      <c r="D4823" t="s">
        <v>22</v>
      </c>
      <c r="E4823" t="s">
        <v>19</v>
      </c>
      <c r="F4823" t="s">
        <v>20</v>
      </c>
      <c r="G4823">
        <v>0.12222222222222222</v>
      </c>
      <c r="H4823" s="1">
        <v>46111</v>
      </c>
      <c r="I4823">
        <v>3</v>
      </c>
      <c r="J4823">
        <v>3</v>
      </c>
      <c r="K4823">
        <v>2</v>
      </c>
      <c r="L4823">
        <v>6</v>
      </c>
      <c r="M4823" t="s">
        <v>5071</v>
      </c>
      <c r="N4823" t="s">
        <v>5071</v>
      </c>
      <c r="O4823">
        <v>1</v>
      </c>
      <c r="P4823">
        <v>0</v>
      </c>
    </row>
    <row r="4824" spans="1:16" x14ac:dyDescent="0.3">
      <c r="A4824" t="s">
        <v>1060</v>
      </c>
      <c r="B4824" s="1">
        <v>46111.136111111111</v>
      </c>
      <c r="C4824" t="s">
        <v>40</v>
      </c>
      <c r="D4824" t="s">
        <v>22</v>
      </c>
      <c r="E4824" t="s">
        <v>16</v>
      </c>
      <c r="F4824" t="s">
        <v>10</v>
      </c>
      <c r="G4824">
        <v>0.1361111111111111</v>
      </c>
      <c r="H4824" s="1">
        <v>46111</v>
      </c>
      <c r="I4824">
        <v>3</v>
      </c>
      <c r="J4824">
        <v>5</v>
      </c>
      <c r="K4824">
        <v>2</v>
      </c>
      <c r="L4824">
        <v>10</v>
      </c>
      <c r="M4824" t="s">
        <v>5071</v>
      </c>
      <c r="N4824" t="s">
        <v>5071</v>
      </c>
      <c r="O4824">
        <v>1</v>
      </c>
      <c r="P4824">
        <v>0</v>
      </c>
    </row>
    <row r="4825" spans="1:16" x14ac:dyDescent="0.3">
      <c r="A4825" t="s">
        <v>2731</v>
      </c>
      <c r="B4825" s="1">
        <v>46111.146527777775</v>
      </c>
      <c r="C4825" t="s">
        <v>12</v>
      </c>
      <c r="D4825" t="s">
        <v>18</v>
      </c>
      <c r="E4825" t="s">
        <v>9</v>
      </c>
      <c r="F4825" t="s">
        <v>13</v>
      </c>
      <c r="G4825">
        <v>0.14652777777777778</v>
      </c>
      <c r="H4825" s="1">
        <v>46111</v>
      </c>
      <c r="I4825">
        <v>3</v>
      </c>
      <c r="J4825">
        <v>1</v>
      </c>
      <c r="K4825">
        <v>1</v>
      </c>
      <c r="L4825">
        <v>1</v>
      </c>
      <c r="M4825" t="s">
        <v>5069</v>
      </c>
      <c r="N4825" t="s">
        <v>5069</v>
      </c>
      <c r="O4825">
        <v>1</v>
      </c>
      <c r="P4825">
        <v>0</v>
      </c>
    </row>
    <row r="4826" spans="1:16" x14ac:dyDescent="0.3">
      <c r="A4826" t="s">
        <v>1524</v>
      </c>
      <c r="B4826" s="1">
        <v>46111.163888888892</v>
      </c>
      <c r="C4826" t="s">
        <v>7</v>
      </c>
      <c r="D4826" t="s">
        <v>15</v>
      </c>
      <c r="E4826" t="s">
        <v>19</v>
      </c>
      <c r="F4826" t="s">
        <v>20</v>
      </c>
      <c r="G4826">
        <v>0.16388888888888889</v>
      </c>
      <c r="H4826" s="1">
        <v>46111</v>
      </c>
      <c r="I4826">
        <v>3</v>
      </c>
      <c r="J4826">
        <v>3</v>
      </c>
      <c r="K4826">
        <v>2</v>
      </c>
      <c r="L4826">
        <v>6</v>
      </c>
      <c r="M4826" t="s">
        <v>5071</v>
      </c>
      <c r="N4826" t="s">
        <v>5071</v>
      </c>
      <c r="O4826">
        <v>1</v>
      </c>
      <c r="P4826">
        <v>0</v>
      </c>
    </row>
    <row r="4827" spans="1:16" x14ac:dyDescent="0.3">
      <c r="A4827" t="s">
        <v>4984</v>
      </c>
      <c r="B4827" s="1">
        <v>46111.179861111108</v>
      </c>
      <c r="C4827" t="s">
        <v>7</v>
      </c>
      <c r="D4827" t="s">
        <v>8</v>
      </c>
      <c r="E4827" t="s">
        <v>19</v>
      </c>
      <c r="F4827" t="s">
        <v>20</v>
      </c>
      <c r="G4827">
        <v>0.17986111111111111</v>
      </c>
      <c r="H4827" s="1">
        <v>46111</v>
      </c>
      <c r="I4827">
        <v>3</v>
      </c>
      <c r="J4827">
        <v>3</v>
      </c>
      <c r="K4827">
        <v>2</v>
      </c>
      <c r="L4827">
        <v>6</v>
      </c>
      <c r="M4827" t="s">
        <v>5071</v>
      </c>
      <c r="N4827" t="s">
        <v>5071</v>
      </c>
      <c r="O4827">
        <v>1</v>
      </c>
      <c r="P4827">
        <v>0</v>
      </c>
    </row>
    <row r="4828" spans="1:16" x14ac:dyDescent="0.3">
      <c r="A4828" t="s">
        <v>391</v>
      </c>
      <c r="B4828" s="1">
        <v>46111.195833333331</v>
      </c>
      <c r="C4828" t="s">
        <v>26</v>
      </c>
      <c r="D4828" t="s">
        <v>22</v>
      </c>
      <c r="E4828" t="s">
        <v>31</v>
      </c>
      <c r="F4828" t="s">
        <v>10</v>
      </c>
      <c r="G4828">
        <v>0.19583333333333333</v>
      </c>
      <c r="H4828" s="1">
        <v>46111</v>
      </c>
      <c r="I4828">
        <v>3</v>
      </c>
      <c r="J4828">
        <v>3</v>
      </c>
      <c r="K4828">
        <v>2</v>
      </c>
      <c r="L4828">
        <v>6</v>
      </c>
      <c r="M4828" t="s">
        <v>5071</v>
      </c>
      <c r="N4828" t="s">
        <v>5071</v>
      </c>
      <c r="O4828">
        <v>1</v>
      </c>
      <c r="P4828">
        <v>0</v>
      </c>
    </row>
    <row r="4829" spans="1:16" x14ac:dyDescent="0.3">
      <c r="A4829" t="s">
        <v>351</v>
      </c>
      <c r="B4829" s="1">
        <v>46111.199305555558</v>
      </c>
      <c r="C4829" t="s">
        <v>47</v>
      </c>
      <c r="D4829" t="s">
        <v>15</v>
      </c>
      <c r="E4829" t="s">
        <v>16</v>
      </c>
      <c r="F4829" t="s">
        <v>10</v>
      </c>
      <c r="G4829">
        <v>0.19930555555555557</v>
      </c>
      <c r="H4829" s="1">
        <v>46111</v>
      </c>
      <c r="I4829">
        <v>3</v>
      </c>
      <c r="J4829">
        <v>1</v>
      </c>
      <c r="K4829">
        <v>2</v>
      </c>
      <c r="L4829">
        <v>2</v>
      </c>
      <c r="M4829" t="s">
        <v>5069</v>
      </c>
      <c r="N4829" t="s">
        <v>5069</v>
      </c>
      <c r="O4829">
        <v>1</v>
      </c>
      <c r="P4829">
        <v>0</v>
      </c>
    </row>
    <row r="4830" spans="1:16" x14ac:dyDescent="0.3">
      <c r="A4830" t="s">
        <v>937</v>
      </c>
      <c r="B4830" s="1">
        <v>46111.199999999997</v>
      </c>
      <c r="C4830" t="s">
        <v>7</v>
      </c>
      <c r="D4830" t="s">
        <v>22</v>
      </c>
      <c r="E4830" t="s">
        <v>19</v>
      </c>
      <c r="F4830" t="s">
        <v>13</v>
      </c>
      <c r="G4830">
        <v>0.2</v>
      </c>
      <c r="H4830" s="1">
        <v>46111</v>
      </c>
      <c r="I4830">
        <v>3</v>
      </c>
      <c r="J4830">
        <v>3</v>
      </c>
      <c r="K4830">
        <v>1</v>
      </c>
      <c r="L4830">
        <v>3</v>
      </c>
      <c r="M4830" t="s">
        <v>5069</v>
      </c>
      <c r="N4830" t="s">
        <v>5069</v>
      </c>
      <c r="O4830">
        <v>1</v>
      </c>
      <c r="P4830">
        <v>0</v>
      </c>
    </row>
    <row r="4831" spans="1:16" x14ac:dyDescent="0.3">
      <c r="A4831" t="s">
        <v>3348</v>
      </c>
      <c r="B4831" s="1">
        <v>46111.213194444441</v>
      </c>
      <c r="C4831" t="s">
        <v>7</v>
      </c>
      <c r="D4831" t="s">
        <v>8</v>
      </c>
      <c r="E4831" t="s">
        <v>19</v>
      </c>
      <c r="F4831" t="s">
        <v>13</v>
      </c>
      <c r="G4831">
        <v>0.21319444444444444</v>
      </c>
      <c r="H4831" s="1">
        <v>46111</v>
      </c>
      <c r="I4831">
        <v>3</v>
      </c>
      <c r="J4831">
        <v>3</v>
      </c>
      <c r="K4831">
        <v>1</v>
      </c>
      <c r="L4831">
        <v>3</v>
      </c>
      <c r="M4831" t="s">
        <v>5069</v>
      </c>
      <c r="N4831" t="s">
        <v>5069</v>
      </c>
      <c r="O4831">
        <v>1</v>
      </c>
      <c r="P4831">
        <v>0</v>
      </c>
    </row>
    <row r="4832" spans="1:16" x14ac:dyDescent="0.3">
      <c r="A4832" t="s">
        <v>607</v>
      </c>
      <c r="B4832" s="1">
        <v>46111.22152777778</v>
      </c>
      <c r="C4832" t="s">
        <v>7</v>
      </c>
      <c r="D4832" t="s">
        <v>18</v>
      </c>
      <c r="E4832" t="s">
        <v>19</v>
      </c>
      <c r="F4832" t="s">
        <v>20</v>
      </c>
      <c r="G4832">
        <v>0.22152777777777777</v>
      </c>
      <c r="H4832" s="1">
        <v>46111</v>
      </c>
      <c r="I4832">
        <v>3</v>
      </c>
      <c r="J4832">
        <v>3</v>
      </c>
      <c r="K4832">
        <v>2</v>
      </c>
      <c r="L4832">
        <v>6</v>
      </c>
      <c r="M4832" t="s">
        <v>5071</v>
      </c>
      <c r="N4832" t="s">
        <v>5071</v>
      </c>
      <c r="O4832">
        <v>1</v>
      </c>
      <c r="P4832">
        <v>0</v>
      </c>
    </row>
    <row r="4833" spans="1:16" x14ac:dyDescent="0.3">
      <c r="A4833" t="s">
        <v>4961</v>
      </c>
      <c r="B4833" s="1">
        <v>46111.229861111111</v>
      </c>
      <c r="C4833" t="s">
        <v>35</v>
      </c>
      <c r="D4833" t="s">
        <v>8</v>
      </c>
      <c r="E4833" t="s">
        <v>9</v>
      </c>
      <c r="F4833" t="s">
        <v>10</v>
      </c>
      <c r="G4833">
        <v>0.2298611111111111</v>
      </c>
      <c r="H4833" s="1">
        <v>46111</v>
      </c>
      <c r="I4833">
        <v>3</v>
      </c>
      <c r="J4833">
        <v>1</v>
      </c>
      <c r="K4833">
        <v>2</v>
      </c>
      <c r="L4833">
        <v>2</v>
      </c>
      <c r="M4833" t="s">
        <v>5069</v>
      </c>
      <c r="N4833" t="s">
        <v>5069</v>
      </c>
      <c r="O4833">
        <v>1</v>
      </c>
      <c r="P4833">
        <v>0</v>
      </c>
    </row>
    <row r="4834" spans="1:16" x14ac:dyDescent="0.3">
      <c r="A4834" t="s">
        <v>788</v>
      </c>
      <c r="B4834" s="1">
        <v>46111.231249999997</v>
      </c>
      <c r="C4834" t="s">
        <v>12</v>
      </c>
      <c r="D4834" t="s">
        <v>18</v>
      </c>
      <c r="E4834" t="s">
        <v>19</v>
      </c>
      <c r="F4834" t="s">
        <v>13</v>
      </c>
      <c r="G4834">
        <v>0.23125000000000001</v>
      </c>
      <c r="H4834" s="1">
        <v>46111</v>
      </c>
      <c r="I4834">
        <v>3</v>
      </c>
      <c r="J4834">
        <v>1</v>
      </c>
      <c r="K4834">
        <v>1</v>
      </c>
      <c r="L4834">
        <v>1</v>
      </c>
      <c r="M4834" t="s">
        <v>5069</v>
      </c>
      <c r="N4834" t="s">
        <v>5069</v>
      </c>
      <c r="O4834">
        <v>1</v>
      </c>
      <c r="P4834">
        <v>0</v>
      </c>
    </row>
    <row r="4835" spans="1:16" x14ac:dyDescent="0.3">
      <c r="A4835" t="s">
        <v>2802</v>
      </c>
      <c r="B4835" s="1">
        <v>46111.256944444445</v>
      </c>
      <c r="C4835" t="s">
        <v>7</v>
      </c>
      <c r="D4835" t="s">
        <v>8</v>
      </c>
      <c r="E4835" t="s">
        <v>19</v>
      </c>
      <c r="F4835" t="s">
        <v>10</v>
      </c>
      <c r="G4835">
        <v>0.25694444444444442</v>
      </c>
      <c r="H4835" s="1">
        <v>46111</v>
      </c>
      <c r="I4835">
        <v>3</v>
      </c>
      <c r="J4835">
        <v>3</v>
      </c>
      <c r="K4835">
        <v>2</v>
      </c>
      <c r="L4835">
        <v>6</v>
      </c>
      <c r="M4835" t="s">
        <v>5071</v>
      </c>
      <c r="N4835" t="s">
        <v>5071</v>
      </c>
      <c r="O4835">
        <v>1</v>
      </c>
      <c r="P4835">
        <v>0</v>
      </c>
    </row>
    <row r="4836" spans="1:16" x14ac:dyDescent="0.3">
      <c r="A4836" t="s">
        <v>713</v>
      </c>
      <c r="B4836" s="1">
        <v>46111.289583333331</v>
      </c>
      <c r="C4836" t="s">
        <v>7</v>
      </c>
      <c r="D4836" t="s">
        <v>15</v>
      </c>
      <c r="E4836" t="s">
        <v>19</v>
      </c>
      <c r="F4836" t="s">
        <v>20</v>
      </c>
      <c r="G4836">
        <v>0.28958333333333336</v>
      </c>
      <c r="H4836" s="1">
        <v>46111</v>
      </c>
      <c r="I4836">
        <v>3</v>
      </c>
      <c r="J4836">
        <v>3</v>
      </c>
      <c r="K4836">
        <v>2</v>
      </c>
      <c r="L4836">
        <v>6</v>
      </c>
      <c r="M4836" t="s">
        <v>5071</v>
      </c>
      <c r="N4836" t="s">
        <v>5071</v>
      </c>
      <c r="O4836">
        <v>1</v>
      </c>
      <c r="P4836">
        <v>0</v>
      </c>
    </row>
    <row r="4837" spans="1:16" x14ac:dyDescent="0.3">
      <c r="A4837" t="s">
        <v>4585</v>
      </c>
      <c r="B4837" s="1">
        <v>46111.320833333331</v>
      </c>
      <c r="C4837" t="s">
        <v>26</v>
      </c>
      <c r="D4837" t="s">
        <v>8</v>
      </c>
      <c r="E4837" t="s">
        <v>31</v>
      </c>
      <c r="F4837" t="s">
        <v>33</v>
      </c>
      <c r="G4837">
        <v>0.32083333333333336</v>
      </c>
      <c r="H4837" s="1">
        <v>46111</v>
      </c>
      <c r="I4837">
        <v>3</v>
      </c>
      <c r="J4837">
        <v>3</v>
      </c>
      <c r="K4837">
        <v>4</v>
      </c>
      <c r="L4837">
        <v>12</v>
      </c>
      <c r="M4837" t="s">
        <v>5073</v>
      </c>
      <c r="N4837" t="s">
        <v>5073</v>
      </c>
      <c r="O4837">
        <v>1</v>
      </c>
      <c r="P4837">
        <v>1</v>
      </c>
    </row>
    <row r="4838" spans="1:16" x14ac:dyDescent="0.3">
      <c r="A4838" t="s">
        <v>3267</v>
      </c>
      <c r="B4838" s="1">
        <v>46111.363888888889</v>
      </c>
      <c r="C4838" t="s">
        <v>7</v>
      </c>
      <c r="D4838" t="s">
        <v>18</v>
      </c>
      <c r="E4838" t="s">
        <v>19</v>
      </c>
      <c r="F4838" t="s">
        <v>20</v>
      </c>
      <c r="G4838">
        <v>0.36388888888888887</v>
      </c>
      <c r="H4838" s="1">
        <v>46111</v>
      </c>
      <c r="I4838">
        <v>3</v>
      </c>
      <c r="J4838">
        <v>3</v>
      </c>
      <c r="K4838">
        <v>2</v>
      </c>
      <c r="L4838">
        <v>6</v>
      </c>
      <c r="M4838" t="s">
        <v>5071</v>
      </c>
      <c r="N4838" t="s">
        <v>5071</v>
      </c>
      <c r="O4838">
        <v>1</v>
      </c>
      <c r="P4838">
        <v>0</v>
      </c>
    </row>
    <row r="4839" spans="1:16" x14ac:dyDescent="0.3">
      <c r="A4839" t="s">
        <v>872</v>
      </c>
      <c r="B4839" s="1">
        <v>46111.380555555559</v>
      </c>
      <c r="C4839" t="s">
        <v>7</v>
      </c>
      <c r="D4839" t="s">
        <v>8</v>
      </c>
      <c r="E4839" t="s">
        <v>19</v>
      </c>
      <c r="F4839" t="s">
        <v>10</v>
      </c>
      <c r="G4839">
        <v>0.38055555555555554</v>
      </c>
      <c r="H4839" s="1">
        <v>46111</v>
      </c>
      <c r="I4839">
        <v>3</v>
      </c>
      <c r="J4839">
        <v>3</v>
      </c>
      <c r="K4839">
        <v>2</v>
      </c>
      <c r="L4839">
        <v>6</v>
      </c>
      <c r="M4839" t="s">
        <v>5071</v>
      </c>
      <c r="N4839" t="s">
        <v>5071</v>
      </c>
      <c r="O4839">
        <v>1</v>
      </c>
      <c r="P4839">
        <v>0</v>
      </c>
    </row>
    <row r="4840" spans="1:16" x14ac:dyDescent="0.3">
      <c r="A4840" t="s">
        <v>813</v>
      </c>
      <c r="B4840" s="1">
        <v>46111.418055555558</v>
      </c>
      <c r="C4840" t="s">
        <v>26</v>
      </c>
      <c r="D4840" t="s">
        <v>18</v>
      </c>
      <c r="E4840" t="s">
        <v>16</v>
      </c>
      <c r="F4840" t="s">
        <v>10</v>
      </c>
      <c r="G4840">
        <v>0.41805555555555557</v>
      </c>
      <c r="H4840" s="1">
        <v>46111</v>
      </c>
      <c r="I4840">
        <v>3</v>
      </c>
      <c r="J4840">
        <v>3</v>
      </c>
      <c r="K4840">
        <v>2</v>
      </c>
      <c r="L4840">
        <v>6</v>
      </c>
      <c r="M4840" t="s">
        <v>5071</v>
      </c>
      <c r="N4840" t="s">
        <v>5071</v>
      </c>
      <c r="O4840">
        <v>1</v>
      </c>
      <c r="P4840">
        <v>0</v>
      </c>
    </row>
    <row r="4841" spans="1:16" x14ac:dyDescent="0.3">
      <c r="A4841" t="s">
        <v>2882</v>
      </c>
      <c r="B4841" s="1">
        <v>46111.418749999997</v>
      </c>
      <c r="C4841" t="s">
        <v>7</v>
      </c>
      <c r="D4841" t="s">
        <v>15</v>
      </c>
      <c r="E4841" t="s">
        <v>16</v>
      </c>
      <c r="F4841" t="s">
        <v>10</v>
      </c>
      <c r="G4841">
        <v>0.41875000000000001</v>
      </c>
      <c r="H4841" s="1">
        <v>46111</v>
      </c>
      <c r="I4841">
        <v>3</v>
      </c>
      <c r="J4841">
        <v>3</v>
      </c>
      <c r="K4841">
        <v>2</v>
      </c>
      <c r="L4841">
        <v>6</v>
      </c>
      <c r="M4841" t="s">
        <v>5071</v>
      </c>
      <c r="N4841" t="s">
        <v>5071</v>
      </c>
      <c r="O4841">
        <v>1</v>
      </c>
      <c r="P4841">
        <v>0</v>
      </c>
    </row>
    <row r="4842" spans="1:16" x14ac:dyDescent="0.3">
      <c r="A4842" t="s">
        <v>1004</v>
      </c>
      <c r="B4842" s="1">
        <v>46111.427083333336</v>
      </c>
      <c r="C4842" t="s">
        <v>7</v>
      </c>
      <c r="D4842" t="s">
        <v>8</v>
      </c>
      <c r="E4842" t="s">
        <v>9</v>
      </c>
      <c r="F4842" t="s">
        <v>20</v>
      </c>
      <c r="G4842">
        <v>0.42708333333333331</v>
      </c>
      <c r="H4842" s="1">
        <v>46111</v>
      </c>
      <c r="I4842">
        <v>3</v>
      </c>
      <c r="J4842">
        <v>3</v>
      </c>
      <c r="K4842">
        <v>2</v>
      </c>
      <c r="L4842">
        <v>6</v>
      </c>
      <c r="M4842" t="s">
        <v>5071</v>
      </c>
      <c r="N4842" t="s">
        <v>5071</v>
      </c>
      <c r="O4842">
        <v>1</v>
      </c>
      <c r="P4842">
        <v>0</v>
      </c>
    </row>
    <row r="4843" spans="1:16" x14ac:dyDescent="0.3">
      <c r="A4843" t="s">
        <v>2544</v>
      </c>
      <c r="B4843" s="1">
        <v>46111.433333333334</v>
      </c>
      <c r="C4843" t="s">
        <v>7</v>
      </c>
      <c r="D4843" t="s">
        <v>22</v>
      </c>
      <c r="E4843" t="s">
        <v>19</v>
      </c>
      <c r="F4843" t="s">
        <v>10</v>
      </c>
      <c r="G4843">
        <v>0.43333333333333335</v>
      </c>
      <c r="H4843" s="1">
        <v>46111</v>
      </c>
      <c r="I4843">
        <v>3</v>
      </c>
      <c r="J4843">
        <v>3</v>
      </c>
      <c r="K4843">
        <v>2</v>
      </c>
      <c r="L4843">
        <v>6</v>
      </c>
      <c r="M4843" t="s">
        <v>5071</v>
      </c>
      <c r="N4843" t="s">
        <v>5071</v>
      </c>
      <c r="O4843">
        <v>1</v>
      </c>
      <c r="P4843">
        <v>0</v>
      </c>
    </row>
    <row r="4844" spans="1:16" x14ac:dyDescent="0.3">
      <c r="A4844" t="s">
        <v>4497</v>
      </c>
      <c r="B4844" s="1">
        <v>46111.43472222222</v>
      </c>
      <c r="C4844" t="s">
        <v>7</v>
      </c>
      <c r="D4844" t="s">
        <v>15</v>
      </c>
      <c r="E4844" t="s">
        <v>19</v>
      </c>
      <c r="F4844" t="s">
        <v>33</v>
      </c>
      <c r="G4844">
        <v>0.43472222222222223</v>
      </c>
      <c r="H4844" s="1">
        <v>46111</v>
      </c>
      <c r="I4844">
        <v>3</v>
      </c>
      <c r="J4844">
        <v>3</v>
      </c>
      <c r="K4844">
        <v>4</v>
      </c>
      <c r="L4844">
        <v>12</v>
      </c>
      <c r="M4844" t="s">
        <v>5073</v>
      </c>
      <c r="N4844" t="s">
        <v>5073</v>
      </c>
      <c r="O4844">
        <v>1</v>
      </c>
      <c r="P4844">
        <v>1</v>
      </c>
    </row>
    <row r="4845" spans="1:16" x14ac:dyDescent="0.3">
      <c r="A4845" t="s">
        <v>970</v>
      </c>
      <c r="B4845" s="1">
        <v>46111.436111111114</v>
      </c>
      <c r="C4845" t="s">
        <v>7</v>
      </c>
      <c r="D4845" t="s">
        <v>22</v>
      </c>
      <c r="E4845" t="s">
        <v>19</v>
      </c>
      <c r="F4845" t="s">
        <v>10</v>
      </c>
      <c r="G4845">
        <v>0.43611111111111112</v>
      </c>
      <c r="H4845" s="1">
        <v>46111</v>
      </c>
      <c r="I4845">
        <v>3</v>
      </c>
      <c r="J4845">
        <v>3</v>
      </c>
      <c r="K4845">
        <v>2</v>
      </c>
      <c r="L4845">
        <v>6</v>
      </c>
      <c r="M4845" t="s">
        <v>5071</v>
      </c>
      <c r="N4845" t="s">
        <v>5071</v>
      </c>
      <c r="O4845">
        <v>1</v>
      </c>
      <c r="P4845">
        <v>0</v>
      </c>
    </row>
    <row r="4846" spans="1:16" x14ac:dyDescent="0.3">
      <c r="A4846" t="s">
        <v>1173</v>
      </c>
      <c r="B4846" s="1">
        <v>46111.463194444441</v>
      </c>
      <c r="C4846" t="s">
        <v>47</v>
      </c>
      <c r="D4846" t="s">
        <v>18</v>
      </c>
      <c r="E4846" t="s">
        <v>9</v>
      </c>
      <c r="F4846" t="s">
        <v>20</v>
      </c>
      <c r="G4846">
        <v>0.46319444444444446</v>
      </c>
      <c r="H4846" s="1">
        <v>46111</v>
      </c>
      <c r="I4846">
        <v>3</v>
      </c>
      <c r="J4846">
        <v>1</v>
      </c>
      <c r="K4846">
        <v>2</v>
      </c>
      <c r="L4846">
        <v>2</v>
      </c>
      <c r="M4846" t="s">
        <v>5069</v>
      </c>
      <c r="N4846" t="s">
        <v>5069</v>
      </c>
      <c r="O4846">
        <v>1</v>
      </c>
      <c r="P4846">
        <v>0</v>
      </c>
    </row>
    <row r="4847" spans="1:16" x14ac:dyDescent="0.3">
      <c r="A4847" t="s">
        <v>1282</v>
      </c>
      <c r="B4847" s="1">
        <v>46111.477777777778</v>
      </c>
      <c r="C4847" t="s">
        <v>12</v>
      </c>
      <c r="D4847" t="s">
        <v>18</v>
      </c>
      <c r="E4847" t="s">
        <v>16</v>
      </c>
      <c r="F4847" t="s">
        <v>33</v>
      </c>
      <c r="G4847">
        <v>0.4777777777777778</v>
      </c>
      <c r="H4847" s="1">
        <v>46111</v>
      </c>
      <c r="I4847">
        <v>3</v>
      </c>
      <c r="J4847">
        <v>1</v>
      </c>
      <c r="K4847">
        <v>4</v>
      </c>
      <c r="L4847">
        <v>4</v>
      </c>
      <c r="M4847" t="s">
        <v>5069</v>
      </c>
      <c r="N4847" t="s">
        <v>5069</v>
      </c>
      <c r="O4847">
        <v>1</v>
      </c>
      <c r="P4847">
        <v>1</v>
      </c>
    </row>
    <row r="4848" spans="1:16" x14ac:dyDescent="0.3">
      <c r="A4848" t="s">
        <v>2830</v>
      </c>
      <c r="B4848" s="1">
        <v>46111.482638888891</v>
      </c>
      <c r="C4848" t="s">
        <v>12</v>
      </c>
      <c r="D4848" t="s">
        <v>8</v>
      </c>
      <c r="E4848" t="s">
        <v>19</v>
      </c>
      <c r="F4848" t="s">
        <v>13</v>
      </c>
      <c r="G4848">
        <v>0.4826388888888889</v>
      </c>
      <c r="H4848" s="1">
        <v>46111</v>
      </c>
      <c r="I4848">
        <v>3</v>
      </c>
      <c r="J4848">
        <v>1</v>
      </c>
      <c r="K4848">
        <v>1</v>
      </c>
      <c r="L4848">
        <v>1</v>
      </c>
      <c r="M4848" t="s">
        <v>5069</v>
      </c>
      <c r="N4848" t="s">
        <v>5069</v>
      </c>
      <c r="O4848">
        <v>1</v>
      </c>
      <c r="P4848">
        <v>0</v>
      </c>
    </row>
    <row r="4849" spans="1:16" x14ac:dyDescent="0.3">
      <c r="A4849" t="s">
        <v>2046</v>
      </c>
      <c r="B4849" s="1">
        <v>46111.582638888889</v>
      </c>
      <c r="C4849" t="s">
        <v>7</v>
      </c>
      <c r="D4849" t="s">
        <v>8</v>
      </c>
      <c r="E4849" t="s">
        <v>31</v>
      </c>
      <c r="F4849" t="s">
        <v>20</v>
      </c>
      <c r="G4849">
        <v>0.58263888888888893</v>
      </c>
      <c r="H4849" s="1">
        <v>46111</v>
      </c>
      <c r="I4849">
        <v>3</v>
      </c>
      <c r="J4849">
        <v>3</v>
      </c>
      <c r="K4849">
        <v>2</v>
      </c>
      <c r="L4849">
        <v>6</v>
      </c>
      <c r="M4849" t="s">
        <v>5071</v>
      </c>
      <c r="N4849" t="s">
        <v>5071</v>
      </c>
      <c r="O4849">
        <v>1</v>
      </c>
      <c r="P4849">
        <v>0</v>
      </c>
    </row>
    <row r="4850" spans="1:16" x14ac:dyDescent="0.3">
      <c r="A4850" t="s">
        <v>1563</v>
      </c>
      <c r="B4850" s="1">
        <v>46111.617361111108</v>
      </c>
      <c r="C4850" t="s">
        <v>7</v>
      </c>
      <c r="D4850" t="s">
        <v>22</v>
      </c>
      <c r="E4850" t="s">
        <v>19</v>
      </c>
      <c r="F4850" t="s">
        <v>20</v>
      </c>
      <c r="G4850">
        <v>0.61736111111111114</v>
      </c>
      <c r="H4850" s="1">
        <v>46111</v>
      </c>
      <c r="I4850">
        <v>3</v>
      </c>
      <c r="J4850">
        <v>3</v>
      </c>
      <c r="K4850">
        <v>2</v>
      </c>
      <c r="L4850">
        <v>6</v>
      </c>
      <c r="M4850" t="s">
        <v>5071</v>
      </c>
      <c r="N4850" t="s">
        <v>5071</v>
      </c>
      <c r="O4850">
        <v>1</v>
      </c>
      <c r="P4850">
        <v>0</v>
      </c>
    </row>
    <row r="4851" spans="1:16" x14ac:dyDescent="0.3">
      <c r="A4851" t="s">
        <v>931</v>
      </c>
      <c r="B4851" s="1">
        <v>46111.634027777778</v>
      </c>
      <c r="C4851" t="s">
        <v>7</v>
      </c>
      <c r="D4851" t="s">
        <v>18</v>
      </c>
      <c r="E4851" t="s">
        <v>19</v>
      </c>
      <c r="F4851" t="s">
        <v>10</v>
      </c>
      <c r="G4851">
        <v>0.63402777777777775</v>
      </c>
      <c r="H4851" s="1">
        <v>46111</v>
      </c>
      <c r="I4851">
        <v>3</v>
      </c>
      <c r="J4851">
        <v>3</v>
      </c>
      <c r="K4851">
        <v>2</v>
      </c>
      <c r="L4851">
        <v>6</v>
      </c>
      <c r="M4851" t="s">
        <v>5071</v>
      </c>
      <c r="N4851" t="s">
        <v>5071</v>
      </c>
      <c r="O4851">
        <v>1</v>
      </c>
      <c r="P4851">
        <v>0</v>
      </c>
    </row>
    <row r="4852" spans="1:16" x14ac:dyDescent="0.3">
      <c r="A4852" t="s">
        <v>3116</v>
      </c>
      <c r="B4852" s="1">
        <v>46111.636111111111</v>
      </c>
      <c r="C4852" t="s">
        <v>12</v>
      </c>
      <c r="D4852" t="s">
        <v>18</v>
      </c>
      <c r="E4852" t="s">
        <v>31</v>
      </c>
      <c r="F4852" t="s">
        <v>33</v>
      </c>
      <c r="G4852">
        <v>0.63611111111111107</v>
      </c>
      <c r="H4852" s="1">
        <v>46111</v>
      </c>
      <c r="I4852">
        <v>3</v>
      </c>
      <c r="J4852">
        <v>1</v>
      </c>
      <c r="K4852">
        <v>4</v>
      </c>
      <c r="L4852">
        <v>4</v>
      </c>
      <c r="M4852" t="s">
        <v>5069</v>
      </c>
      <c r="N4852" t="s">
        <v>5069</v>
      </c>
      <c r="O4852">
        <v>1</v>
      </c>
      <c r="P4852">
        <v>1</v>
      </c>
    </row>
    <row r="4853" spans="1:16" x14ac:dyDescent="0.3">
      <c r="A4853" t="s">
        <v>2626</v>
      </c>
      <c r="B4853" s="1">
        <v>46111.636805555558</v>
      </c>
      <c r="C4853" t="s">
        <v>12</v>
      </c>
      <c r="D4853" t="s">
        <v>22</v>
      </c>
      <c r="E4853" t="s">
        <v>9</v>
      </c>
      <c r="F4853" t="s">
        <v>13</v>
      </c>
      <c r="G4853">
        <v>0.63680555555555551</v>
      </c>
      <c r="H4853" s="1">
        <v>46111</v>
      </c>
      <c r="I4853">
        <v>3</v>
      </c>
      <c r="J4853">
        <v>1</v>
      </c>
      <c r="K4853">
        <v>1</v>
      </c>
      <c r="L4853">
        <v>1</v>
      </c>
      <c r="M4853" t="s">
        <v>5069</v>
      </c>
      <c r="N4853" t="s">
        <v>5069</v>
      </c>
      <c r="O4853">
        <v>1</v>
      </c>
      <c r="P4853">
        <v>0</v>
      </c>
    </row>
    <row r="4854" spans="1:16" x14ac:dyDescent="0.3">
      <c r="A4854" t="s">
        <v>545</v>
      </c>
      <c r="B4854" s="1">
        <v>46111.649305555555</v>
      </c>
      <c r="C4854" t="s">
        <v>7</v>
      </c>
      <c r="D4854" t="s">
        <v>22</v>
      </c>
      <c r="E4854" t="s">
        <v>19</v>
      </c>
      <c r="F4854" t="s">
        <v>10</v>
      </c>
      <c r="G4854">
        <v>0.64930555555555558</v>
      </c>
      <c r="H4854" s="1">
        <v>46111</v>
      </c>
      <c r="I4854">
        <v>3</v>
      </c>
      <c r="J4854">
        <v>3</v>
      </c>
      <c r="K4854">
        <v>2</v>
      </c>
      <c r="L4854">
        <v>6</v>
      </c>
      <c r="M4854" t="s">
        <v>5071</v>
      </c>
      <c r="N4854" t="s">
        <v>5071</v>
      </c>
      <c r="O4854">
        <v>1</v>
      </c>
      <c r="P4854">
        <v>0</v>
      </c>
    </row>
    <row r="4855" spans="1:16" x14ac:dyDescent="0.3">
      <c r="A4855" t="s">
        <v>3194</v>
      </c>
      <c r="B4855" s="1">
        <v>46111.686805555553</v>
      </c>
      <c r="C4855" t="s">
        <v>7</v>
      </c>
      <c r="D4855" t="s">
        <v>8</v>
      </c>
      <c r="E4855" t="s">
        <v>9</v>
      </c>
      <c r="F4855" t="s">
        <v>10</v>
      </c>
      <c r="G4855">
        <v>0.68680555555555556</v>
      </c>
      <c r="H4855" s="1">
        <v>46111</v>
      </c>
      <c r="I4855">
        <v>3</v>
      </c>
      <c r="J4855">
        <v>3</v>
      </c>
      <c r="K4855">
        <v>2</v>
      </c>
      <c r="L4855">
        <v>6</v>
      </c>
      <c r="M4855" t="s">
        <v>5071</v>
      </c>
      <c r="N4855" t="s">
        <v>5071</v>
      </c>
      <c r="O4855">
        <v>1</v>
      </c>
      <c r="P4855">
        <v>0</v>
      </c>
    </row>
    <row r="4856" spans="1:16" x14ac:dyDescent="0.3">
      <c r="A4856" t="s">
        <v>3857</v>
      </c>
      <c r="B4856" s="1">
        <v>46111.724999999999</v>
      </c>
      <c r="C4856" t="s">
        <v>26</v>
      </c>
      <c r="D4856" t="s">
        <v>15</v>
      </c>
      <c r="E4856" t="s">
        <v>16</v>
      </c>
      <c r="F4856" t="s">
        <v>10</v>
      </c>
      <c r="G4856">
        <v>0.72499999999999998</v>
      </c>
      <c r="H4856" s="1">
        <v>46111</v>
      </c>
      <c r="I4856">
        <v>3</v>
      </c>
      <c r="J4856">
        <v>3</v>
      </c>
      <c r="K4856">
        <v>2</v>
      </c>
      <c r="L4856">
        <v>6</v>
      </c>
      <c r="M4856" t="s">
        <v>5071</v>
      </c>
      <c r="N4856" t="s">
        <v>5071</v>
      </c>
      <c r="O4856">
        <v>1</v>
      </c>
      <c r="P4856">
        <v>0</v>
      </c>
    </row>
    <row r="4857" spans="1:16" x14ac:dyDescent="0.3">
      <c r="A4857" t="s">
        <v>301</v>
      </c>
      <c r="B4857" s="1">
        <v>46111.732638888891</v>
      </c>
      <c r="C4857" t="s">
        <v>7</v>
      </c>
      <c r="D4857" t="s">
        <v>15</v>
      </c>
      <c r="E4857" t="s">
        <v>19</v>
      </c>
      <c r="F4857" t="s">
        <v>10</v>
      </c>
      <c r="G4857">
        <v>0.73263888888888884</v>
      </c>
      <c r="H4857" s="1">
        <v>46111</v>
      </c>
      <c r="I4857">
        <v>3</v>
      </c>
      <c r="J4857">
        <v>3</v>
      </c>
      <c r="K4857">
        <v>2</v>
      </c>
      <c r="L4857">
        <v>6</v>
      </c>
      <c r="M4857" t="s">
        <v>5071</v>
      </c>
      <c r="N4857" t="s">
        <v>5071</v>
      </c>
      <c r="O4857">
        <v>1</v>
      </c>
      <c r="P4857">
        <v>0</v>
      </c>
    </row>
    <row r="4858" spans="1:16" x14ac:dyDescent="0.3">
      <c r="A4858" t="s">
        <v>2012</v>
      </c>
      <c r="B4858" s="1">
        <v>46111.746527777781</v>
      </c>
      <c r="C4858" t="s">
        <v>40</v>
      </c>
      <c r="D4858" t="s">
        <v>8</v>
      </c>
      <c r="E4858" t="s">
        <v>16</v>
      </c>
      <c r="F4858" t="s">
        <v>20</v>
      </c>
      <c r="G4858">
        <v>0.74652777777777779</v>
      </c>
      <c r="H4858" s="1">
        <v>46111</v>
      </c>
      <c r="I4858">
        <v>3</v>
      </c>
      <c r="J4858">
        <v>5</v>
      </c>
      <c r="K4858">
        <v>2</v>
      </c>
      <c r="L4858">
        <v>10</v>
      </c>
      <c r="M4858" t="s">
        <v>5071</v>
      </c>
      <c r="N4858" t="s">
        <v>5071</v>
      </c>
      <c r="O4858">
        <v>1</v>
      </c>
      <c r="P4858">
        <v>0</v>
      </c>
    </row>
    <row r="4859" spans="1:16" x14ac:dyDescent="0.3">
      <c r="A4859" t="s">
        <v>989</v>
      </c>
      <c r="B4859" s="1">
        <v>46111.777777777781</v>
      </c>
      <c r="C4859" t="s">
        <v>7</v>
      </c>
      <c r="D4859" t="s">
        <v>22</v>
      </c>
      <c r="E4859" t="s">
        <v>19</v>
      </c>
      <c r="F4859" t="s">
        <v>10</v>
      </c>
      <c r="G4859">
        <v>0.77777777777777779</v>
      </c>
      <c r="H4859" s="1">
        <v>46111</v>
      </c>
      <c r="I4859">
        <v>3</v>
      </c>
      <c r="J4859">
        <v>3</v>
      </c>
      <c r="K4859">
        <v>2</v>
      </c>
      <c r="L4859">
        <v>6</v>
      </c>
      <c r="M4859" t="s">
        <v>5071</v>
      </c>
      <c r="N4859" t="s">
        <v>5071</v>
      </c>
      <c r="O4859">
        <v>1</v>
      </c>
      <c r="P4859">
        <v>0</v>
      </c>
    </row>
    <row r="4860" spans="1:16" x14ac:dyDescent="0.3">
      <c r="A4860" t="s">
        <v>1414</v>
      </c>
      <c r="B4860" s="1">
        <v>46111.79791666667</v>
      </c>
      <c r="C4860" t="s">
        <v>7</v>
      </c>
      <c r="D4860" t="s">
        <v>8</v>
      </c>
      <c r="E4860" t="s">
        <v>19</v>
      </c>
      <c r="F4860" t="s">
        <v>20</v>
      </c>
      <c r="G4860">
        <v>0.79791666666666672</v>
      </c>
      <c r="H4860" s="1">
        <v>46111</v>
      </c>
      <c r="I4860">
        <v>3</v>
      </c>
      <c r="J4860">
        <v>3</v>
      </c>
      <c r="K4860">
        <v>2</v>
      </c>
      <c r="L4860">
        <v>6</v>
      </c>
      <c r="M4860" t="s">
        <v>5071</v>
      </c>
      <c r="N4860" t="s">
        <v>5071</v>
      </c>
      <c r="O4860">
        <v>1</v>
      </c>
      <c r="P4860">
        <v>0</v>
      </c>
    </row>
    <row r="4861" spans="1:16" x14ac:dyDescent="0.3">
      <c r="A4861" t="s">
        <v>673</v>
      </c>
      <c r="B4861" s="1">
        <v>46111.813194444447</v>
      </c>
      <c r="C4861" t="s">
        <v>7</v>
      </c>
      <c r="D4861" t="s">
        <v>8</v>
      </c>
      <c r="E4861" t="s">
        <v>9</v>
      </c>
      <c r="F4861" t="s">
        <v>13</v>
      </c>
      <c r="G4861">
        <v>0.81319444444444444</v>
      </c>
      <c r="H4861" s="1">
        <v>46111</v>
      </c>
      <c r="I4861">
        <v>3</v>
      </c>
      <c r="J4861">
        <v>3</v>
      </c>
      <c r="K4861">
        <v>1</v>
      </c>
      <c r="L4861">
        <v>3</v>
      </c>
      <c r="M4861" t="s">
        <v>5069</v>
      </c>
      <c r="N4861" t="s">
        <v>5069</v>
      </c>
      <c r="O4861">
        <v>1</v>
      </c>
      <c r="P4861">
        <v>0</v>
      </c>
    </row>
    <row r="4862" spans="1:16" x14ac:dyDescent="0.3">
      <c r="A4862" t="s">
        <v>4430</v>
      </c>
      <c r="B4862" s="1">
        <v>46111.829861111109</v>
      </c>
      <c r="C4862" t="s">
        <v>7</v>
      </c>
      <c r="D4862" t="s">
        <v>18</v>
      </c>
      <c r="E4862" t="s">
        <v>31</v>
      </c>
      <c r="F4862" t="s">
        <v>10</v>
      </c>
      <c r="G4862">
        <v>0.82986111111111116</v>
      </c>
      <c r="H4862" s="1">
        <v>46111</v>
      </c>
      <c r="I4862">
        <v>3</v>
      </c>
      <c r="J4862">
        <v>3</v>
      </c>
      <c r="K4862">
        <v>2</v>
      </c>
      <c r="L4862">
        <v>6</v>
      </c>
      <c r="M4862" t="s">
        <v>5071</v>
      </c>
      <c r="N4862" t="s">
        <v>5071</v>
      </c>
      <c r="O4862">
        <v>1</v>
      </c>
      <c r="P4862">
        <v>0</v>
      </c>
    </row>
    <row r="4863" spans="1:16" x14ac:dyDescent="0.3">
      <c r="A4863" t="s">
        <v>1900</v>
      </c>
      <c r="B4863" s="1">
        <v>46111.832638888889</v>
      </c>
      <c r="C4863" t="s">
        <v>12</v>
      </c>
      <c r="D4863" t="s">
        <v>15</v>
      </c>
      <c r="E4863" t="s">
        <v>9</v>
      </c>
      <c r="F4863" t="s">
        <v>33</v>
      </c>
      <c r="G4863">
        <v>0.83263888888888893</v>
      </c>
      <c r="H4863" s="1">
        <v>46111</v>
      </c>
      <c r="I4863">
        <v>3</v>
      </c>
      <c r="J4863">
        <v>1</v>
      </c>
      <c r="K4863">
        <v>4</v>
      </c>
      <c r="L4863">
        <v>4</v>
      </c>
      <c r="M4863" t="s">
        <v>5069</v>
      </c>
      <c r="N4863" t="s">
        <v>5069</v>
      </c>
      <c r="O4863">
        <v>1</v>
      </c>
      <c r="P4863">
        <v>1</v>
      </c>
    </row>
    <row r="4864" spans="1:16" x14ac:dyDescent="0.3">
      <c r="A4864" t="s">
        <v>4420</v>
      </c>
      <c r="B4864" s="1">
        <v>46111.837500000001</v>
      </c>
      <c r="C4864" t="s">
        <v>7</v>
      </c>
      <c r="D4864" t="s">
        <v>18</v>
      </c>
      <c r="E4864" t="s">
        <v>19</v>
      </c>
      <c r="F4864" t="s">
        <v>20</v>
      </c>
      <c r="G4864">
        <v>0.83750000000000002</v>
      </c>
      <c r="H4864" s="1">
        <v>46111</v>
      </c>
      <c r="I4864">
        <v>3</v>
      </c>
      <c r="J4864">
        <v>3</v>
      </c>
      <c r="K4864">
        <v>2</v>
      </c>
      <c r="L4864">
        <v>6</v>
      </c>
      <c r="M4864" t="s">
        <v>5071</v>
      </c>
      <c r="N4864" t="s">
        <v>5071</v>
      </c>
      <c r="O4864">
        <v>1</v>
      </c>
      <c r="P4864">
        <v>0</v>
      </c>
    </row>
    <row r="4865" spans="1:16" x14ac:dyDescent="0.3">
      <c r="A4865" t="s">
        <v>2069</v>
      </c>
      <c r="B4865" s="1">
        <v>46111.844444444447</v>
      </c>
      <c r="C4865" t="s">
        <v>7</v>
      </c>
      <c r="D4865" t="s">
        <v>18</v>
      </c>
      <c r="E4865" t="s">
        <v>19</v>
      </c>
      <c r="F4865" t="s">
        <v>10</v>
      </c>
      <c r="G4865">
        <v>0.84444444444444444</v>
      </c>
      <c r="H4865" s="1">
        <v>46111</v>
      </c>
      <c r="I4865">
        <v>3</v>
      </c>
      <c r="J4865">
        <v>3</v>
      </c>
      <c r="K4865">
        <v>2</v>
      </c>
      <c r="L4865">
        <v>6</v>
      </c>
      <c r="M4865" t="s">
        <v>5071</v>
      </c>
      <c r="N4865" t="s">
        <v>5071</v>
      </c>
      <c r="O4865">
        <v>1</v>
      </c>
      <c r="P4865">
        <v>0</v>
      </c>
    </row>
    <row r="4866" spans="1:16" x14ac:dyDescent="0.3">
      <c r="A4866" t="s">
        <v>2030</v>
      </c>
      <c r="B4866" s="1">
        <v>46111.845833333333</v>
      </c>
      <c r="C4866" t="s">
        <v>40</v>
      </c>
      <c r="D4866" t="s">
        <v>22</v>
      </c>
      <c r="E4866" t="s">
        <v>16</v>
      </c>
      <c r="F4866" t="s">
        <v>13</v>
      </c>
      <c r="G4866">
        <v>0.84583333333333333</v>
      </c>
      <c r="H4866" s="1">
        <v>46111</v>
      </c>
      <c r="I4866">
        <v>3</v>
      </c>
      <c r="J4866">
        <v>5</v>
      </c>
      <c r="K4866">
        <v>1</v>
      </c>
      <c r="L4866">
        <v>5</v>
      </c>
      <c r="M4866" t="s">
        <v>5071</v>
      </c>
      <c r="N4866" t="s">
        <v>5071</v>
      </c>
      <c r="O4866">
        <v>1</v>
      </c>
      <c r="P4866">
        <v>0</v>
      </c>
    </row>
    <row r="4867" spans="1:16" x14ac:dyDescent="0.3">
      <c r="A4867" t="s">
        <v>296</v>
      </c>
      <c r="B4867" s="1">
        <v>46111.848611111112</v>
      </c>
      <c r="C4867" t="s">
        <v>7</v>
      </c>
      <c r="D4867" t="s">
        <v>22</v>
      </c>
      <c r="E4867" t="s">
        <v>19</v>
      </c>
      <c r="F4867" t="s">
        <v>10</v>
      </c>
      <c r="G4867">
        <v>0.84861111111111109</v>
      </c>
      <c r="H4867" s="1">
        <v>46111</v>
      </c>
      <c r="I4867">
        <v>3</v>
      </c>
      <c r="J4867">
        <v>3</v>
      </c>
      <c r="K4867">
        <v>2</v>
      </c>
      <c r="L4867">
        <v>6</v>
      </c>
      <c r="M4867" t="s">
        <v>5071</v>
      </c>
      <c r="N4867" t="s">
        <v>5071</v>
      </c>
      <c r="O4867">
        <v>1</v>
      </c>
      <c r="P4867">
        <v>0</v>
      </c>
    </row>
    <row r="4868" spans="1:16" x14ac:dyDescent="0.3">
      <c r="A4868" t="s">
        <v>1610</v>
      </c>
      <c r="B4868" s="1">
        <v>46111.854861111111</v>
      </c>
      <c r="C4868" t="s">
        <v>35</v>
      </c>
      <c r="D4868" t="s">
        <v>8</v>
      </c>
      <c r="E4868" t="s">
        <v>9</v>
      </c>
      <c r="F4868" t="s">
        <v>20</v>
      </c>
      <c r="G4868">
        <v>0.85486111111111107</v>
      </c>
      <c r="H4868" s="1">
        <v>46111</v>
      </c>
      <c r="I4868">
        <v>3</v>
      </c>
      <c r="J4868">
        <v>1</v>
      </c>
      <c r="K4868">
        <v>2</v>
      </c>
      <c r="L4868">
        <v>2</v>
      </c>
      <c r="M4868" t="s">
        <v>5069</v>
      </c>
      <c r="N4868" t="s">
        <v>5069</v>
      </c>
      <c r="O4868">
        <v>1</v>
      </c>
      <c r="P4868">
        <v>0</v>
      </c>
    </row>
    <row r="4869" spans="1:16" x14ac:dyDescent="0.3">
      <c r="A4869" t="s">
        <v>4993</v>
      </c>
      <c r="B4869" s="1">
        <v>46111.861111111109</v>
      </c>
      <c r="C4869" t="s">
        <v>26</v>
      </c>
      <c r="D4869" t="s">
        <v>8</v>
      </c>
      <c r="E4869" t="s">
        <v>9</v>
      </c>
      <c r="F4869" t="s">
        <v>10</v>
      </c>
      <c r="G4869">
        <v>0.86111111111111116</v>
      </c>
      <c r="H4869" s="1">
        <v>46111</v>
      </c>
      <c r="I4869">
        <v>3</v>
      </c>
      <c r="J4869">
        <v>3</v>
      </c>
      <c r="K4869">
        <v>2</v>
      </c>
      <c r="L4869">
        <v>6</v>
      </c>
      <c r="M4869" t="s">
        <v>5071</v>
      </c>
      <c r="N4869" t="s">
        <v>5071</v>
      </c>
      <c r="O4869">
        <v>1</v>
      </c>
      <c r="P4869">
        <v>0</v>
      </c>
    </row>
    <row r="4870" spans="1:16" x14ac:dyDescent="0.3">
      <c r="A4870" t="s">
        <v>2133</v>
      </c>
      <c r="B4870" s="1">
        <v>46111.865972222222</v>
      </c>
      <c r="C4870" t="s">
        <v>7</v>
      </c>
      <c r="D4870" t="s">
        <v>18</v>
      </c>
      <c r="E4870" t="s">
        <v>19</v>
      </c>
      <c r="F4870" t="s">
        <v>20</v>
      </c>
      <c r="G4870">
        <v>0.86597222222222225</v>
      </c>
      <c r="H4870" s="1">
        <v>46111</v>
      </c>
      <c r="I4870">
        <v>3</v>
      </c>
      <c r="J4870">
        <v>3</v>
      </c>
      <c r="K4870">
        <v>2</v>
      </c>
      <c r="L4870">
        <v>6</v>
      </c>
      <c r="M4870" t="s">
        <v>5071</v>
      </c>
      <c r="N4870" t="s">
        <v>5071</v>
      </c>
      <c r="O4870">
        <v>1</v>
      </c>
      <c r="P4870">
        <v>0</v>
      </c>
    </row>
    <row r="4871" spans="1:16" x14ac:dyDescent="0.3">
      <c r="A4871" t="s">
        <v>431</v>
      </c>
      <c r="B4871" s="1">
        <v>46111.865972222222</v>
      </c>
      <c r="C4871" t="s">
        <v>7</v>
      </c>
      <c r="D4871" t="s">
        <v>15</v>
      </c>
      <c r="E4871" t="s">
        <v>19</v>
      </c>
      <c r="F4871" t="s">
        <v>10</v>
      </c>
      <c r="G4871">
        <v>0.86597222222222225</v>
      </c>
      <c r="H4871" s="1">
        <v>46111</v>
      </c>
      <c r="I4871">
        <v>3</v>
      </c>
      <c r="J4871">
        <v>3</v>
      </c>
      <c r="K4871">
        <v>2</v>
      </c>
      <c r="L4871">
        <v>6</v>
      </c>
      <c r="M4871" t="s">
        <v>5071</v>
      </c>
      <c r="N4871" t="s">
        <v>5071</v>
      </c>
      <c r="O4871">
        <v>1</v>
      </c>
      <c r="P4871">
        <v>0</v>
      </c>
    </row>
    <row r="4872" spans="1:16" x14ac:dyDescent="0.3">
      <c r="A4872" t="s">
        <v>159</v>
      </c>
      <c r="B4872" s="1">
        <v>46111.876388888886</v>
      </c>
      <c r="C4872" t="s">
        <v>7</v>
      </c>
      <c r="D4872" t="s">
        <v>22</v>
      </c>
      <c r="E4872" t="s">
        <v>19</v>
      </c>
      <c r="F4872" t="s">
        <v>33</v>
      </c>
      <c r="G4872">
        <v>0.87638888888888888</v>
      </c>
      <c r="H4872" s="1">
        <v>46111</v>
      </c>
      <c r="I4872">
        <v>3</v>
      </c>
      <c r="J4872">
        <v>3</v>
      </c>
      <c r="K4872">
        <v>4</v>
      </c>
      <c r="L4872">
        <v>12</v>
      </c>
      <c r="M4872" t="s">
        <v>5073</v>
      </c>
      <c r="N4872" t="s">
        <v>5073</v>
      </c>
      <c r="O4872">
        <v>1</v>
      </c>
      <c r="P4872">
        <v>1</v>
      </c>
    </row>
    <row r="4873" spans="1:16" x14ac:dyDescent="0.3">
      <c r="A4873" t="s">
        <v>4690</v>
      </c>
      <c r="B4873" s="1">
        <v>46111.881944444445</v>
      </c>
      <c r="C4873" t="s">
        <v>47</v>
      </c>
      <c r="D4873" t="s">
        <v>18</v>
      </c>
      <c r="E4873" t="s">
        <v>19</v>
      </c>
      <c r="F4873" t="s">
        <v>33</v>
      </c>
      <c r="G4873">
        <v>0.88194444444444442</v>
      </c>
      <c r="H4873" s="1">
        <v>46111</v>
      </c>
      <c r="I4873">
        <v>3</v>
      </c>
      <c r="J4873">
        <v>1</v>
      </c>
      <c r="K4873">
        <v>4</v>
      </c>
      <c r="L4873">
        <v>4</v>
      </c>
      <c r="M4873" t="s">
        <v>5069</v>
      </c>
      <c r="N4873" t="s">
        <v>5069</v>
      </c>
      <c r="O4873">
        <v>1</v>
      </c>
      <c r="P4873">
        <v>1</v>
      </c>
    </row>
    <row r="4874" spans="1:16" x14ac:dyDescent="0.3">
      <c r="A4874" t="s">
        <v>609</v>
      </c>
      <c r="B4874" s="1">
        <v>46111.882638888892</v>
      </c>
      <c r="C4874" t="s">
        <v>7</v>
      </c>
      <c r="D4874" t="s">
        <v>22</v>
      </c>
      <c r="E4874" t="s">
        <v>19</v>
      </c>
      <c r="F4874" t="s">
        <v>10</v>
      </c>
      <c r="G4874">
        <v>0.88263888888888886</v>
      </c>
      <c r="H4874" s="1">
        <v>46111</v>
      </c>
      <c r="I4874">
        <v>3</v>
      </c>
      <c r="J4874">
        <v>3</v>
      </c>
      <c r="K4874">
        <v>2</v>
      </c>
      <c r="L4874">
        <v>6</v>
      </c>
      <c r="M4874" t="s">
        <v>5071</v>
      </c>
      <c r="N4874" t="s">
        <v>5071</v>
      </c>
      <c r="O4874">
        <v>1</v>
      </c>
      <c r="P4874">
        <v>0</v>
      </c>
    </row>
    <row r="4875" spans="1:16" x14ac:dyDescent="0.3">
      <c r="A4875" t="s">
        <v>4977</v>
      </c>
      <c r="B4875" s="1">
        <v>46111.897222222222</v>
      </c>
      <c r="C4875" t="s">
        <v>7</v>
      </c>
      <c r="D4875" t="s">
        <v>8</v>
      </c>
      <c r="E4875" t="s">
        <v>19</v>
      </c>
      <c r="F4875" t="s">
        <v>33</v>
      </c>
      <c r="G4875">
        <v>0.89722222222222225</v>
      </c>
      <c r="H4875" s="1">
        <v>46111</v>
      </c>
      <c r="I4875">
        <v>3</v>
      </c>
      <c r="J4875">
        <v>3</v>
      </c>
      <c r="K4875">
        <v>4</v>
      </c>
      <c r="L4875">
        <v>12</v>
      </c>
      <c r="M4875" t="s">
        <v>5073</v>
      </c>
      <c r="N4875" t="s">
        <v>5073</v>
      </c>
      <c r="O4875">
        <v>1</v>
      </c>
      <c r="P4875">
        <v>1</v>
      </c>
    </row>
    <row r="4876" spans="1:16" x14ac:dyDescent="0.3">
      <c r="A4876" t="s">
        <v>3657</v>
      </c>
      <c r="B4876" s="1">
        <v>46111.900694444441</v>
      </c>
      <c r="C4876" t="s">
        <v>26</v>
      </c>
      <c r="D4876" t="s">
        <v>22</v>
      </c>
      <c r="E4876" t="s">
        <v>16</v>
      </c>
      <c r="F4876" t="s">
        <v>20</v>
      </c>
      <c r="G4876">
        <v>0.90069444444444446</v>
      </c>
      <c r="H4876" s="1">
        <v>46111</v>
      </c>
      <c r="I4876">
        <v>3</v>
      </c>
      <c r="J4876">
        <v>3</v>
      </c>
      <c r="K4876">
        <v>2</v>
      </c>
      <c r="L4876">
        <v>6</v>
      </c>
      <c r="M4876" t="s">
        <v>5071</v>
      </c>
      <c r="N4876" t="s">
        <v>5071</v>
      </c>
      <c r="O4876">
        <v>1</v>
      </c>
      <c r="P4876">
        <v>0</v>
      </c>
    </row>
    <row r="4877" spans="1:16" x14ac:dyDescent="0.3">
      <c r="A4877" t="s">
        <v>1292</v>
      </c>
      <c r="B4877" s="1">
        <v>46111.910416666666</v>
      </c>
      <c r="C4877" t="s">
        <v>7</v>
      </c>
      <c r="D4877" t="s">
        <v>18</v>
      </c>
      <c r="E4877" t="s">
        <v>19</v>
      </c>
      <c r="F4877" t="s">
        <v>20</v>
      </c>
      <c r="G4877">
        <v>0.91041666666666665</v>
      </c>
      <c r="H4877" s="1">
        <v>46111</v>
      </c>
      <c r="I4877">
        <v>3</v>
      </c>
      <c r="J4877">
        <v>3</v>
      </c>
      <c r="K4877">
        <v>2</v>
      </c>
      <c r="L4877">
        <v>6</v>
      </c>
      <c r="M4877" t="s">
        <v>5071</v>
      </c>
      <c r="N4877" t="s">
        <v>5071</v>
      </c>
      <c r="O4877">
        <v>1</v>
      </c>
      <c r="P4877">
        <v>0</v>
      </c>
    </row>
    <row r="4878" spans="1:16" x14ac:dyDescent="0.3">
      <c r="A4878" t="s">
        <v>2574</v>
      </c>
      <c r="B4878" s="1">
        <v>46111.927083333336</v>
      </c>
      <c r="C4878" t="s">
        <v>7</v>
      </c>
      <c r="D4878" t="s">
        <v>8</v>
      </c>
      <c r="E4878" t="s">
        <v>19</v>
      </c>
      <c r="F4878" t="s">
        <v>33</v>
      </c>
      <c r="G4878">
        <v>0.92708333333333337</v>
      </c>
      <c r="H4878" s="1">
        <v>46111</v>
      </c>
      <c r="I4878">
        <v>3</v>
      </c>
      <c r="J4878">
        <v>3</v>
      </c>
      <c r="K4878">
        <v>4</v>
      </c>
      <c r="L4878">
        <v>12</v>
      </c>
      <c r="M4878" t="s">
        <v>5073</v>
      </c>
      <c r="N4878" t="s">
        <v>5073</v>
      </c>
      <c r="O4878">
        <v>1</v>
      </c>
      <c r="P4878">
        <v>1</v>
      </c>
    </row>
    <row r="4879" spans="1:16" x14ac:dyDescent="0.3">
      <c r="A4879" t="s">
        <v>4853</v>
      </c>
      <c r="B4879" s="1">
        <v>46111.927777777775</v>
      </c>
      <c r="C4879" t="s">
        <v>7</v>
      </c>
      <c r="D4879" t="s">
        <v>15</v>
      </c>
      <c r="E4879" t="s">
        <v>19</v>
      </c>
      <c r="F4879" t="s">
        <v>13</v>
      </c>
      <c r="G4879">
        <v>0.92777777777777781</v>
      </c>
      <c r="H4879" s="1">
        <v>46111</v>
      </c>
      <c r="I4879">
        <v>3</v>
      </c>
      <c r="J4879">
        <v>3</v>
      </c>
      <c r="K4879">
        <v>1</v>
      </c>
      <c r="L4879">
        <v>3</v>
      </c>
      <c r="M4879" t="s">
        <v>5069</v>
      </c>
      <c r="N4879" t="s">
        <v>5069</v>
      </c>
      <c r="O4879">
        <v>1</v>
      </c>
      <c r="P4879">
        <v>0</v>
      </c>
    </row>
    <row r="4880" spans="1:16" x14ac:dyDescent="0.3">
      <c r="A4880" t="s">
        <v>229</v>
      </c>
      <c r="B4880" s="1">
        <v>46111.936805555553</v>
      </c>
      <c r="C4880" t="s">
        <v>47</v>
      </c>
      <c r="D4880" t="s">
        <v>15</v>
      </c>
      <c r="E4880" t="s">
        <v>16</v>
      </c>
      <c r="F4880" t="s">
        <v>33</v>
      </c>
      <c r="G4880">
        <v>0.93680555555555556</v>
      </c>
      <c r="H4880" s="1">
        <v>46111</v>
      </c>
      <c r="I4880">
        <v>3</v>
      </c>
      <c r="J4880">
        <v>1</v>
      </c>
      <c r="K4880">
        <v>4</v>
      </c>
      <c r="L4880">
        <v>4</v>
      </c>
      <c r="M4880" t="s">
        <v>5069</v>
      </c>
      <c r="N4880" t="s">
        <v>5069</v>
      </c>
      <c r="O4880">
        <v>1</v>
      </c>
      <c r="P4880">
        <v>1</v>
      </c>
    </row>
    <row r="4881" spans="1:16" x14ac:dyDescent="0.3">
      <c r="A4881" t="s">
        <v>4680</v>
      </c>
      <c r="B4881" s="1">
        <v>46111.945138888892</v>
      </c>
      <c r="C4881" t="s">
        <v>7</v>
      </c>
      <c r="D4881" t="s">
        <v>18</v>
      </c>
      <c r="E4881" t="s">
        <v>31</v>
      </c>
      <c r="F4881" t="s">
        <v>33</v>
      </c>
      <c r="G4881">
        <v>0.94513888888888886</v>
      </c>
      <c r="H4881" s="1">
        <v>46111</v>
      </c>
      <c r="I4881">
        <v>3</v>
      </c>
      <c r="J4881">
        <v>3</v>
      </c>
      <c r="K4881">
        <v>4</v>
      </c>
      <c r="L4881">
        <v>12</v>
      </c>
      <c r="M4881" t="s">
        <v>5073</v>
      </c>
      <c r="N4881" t="s">
        <v>5073</v>
      </c>
      <c r="O4881">
        <v>1</v>
      </c>
      <c r="P4881">
        <v>1</v>
      </c>
    </row>
    <row r="4882" spans="1:16" x14ac:dyDescent="0.3">
      <c r="A4882" t="s">
        <v>4447</v>
      </c>
      <c r="B4882" s="1">
        <v>46111.988194444442</v>
      </c>
      <c r="C4882" t="s">
        <v>7</v>
      </c>
      <c r="D4882" t="s">
        <v>22</v>
      </c>
      <c r="E4882" t="s">
        <v>19</v>
      </c>
      <c r="F4882" t="s">
        <v>10</v>
      </c>
      <c r="G4882">
        <v>0.98819444444444449</v>
      </c>
      <c r="H4882" s="1">
        <v>46111</v>
      </c>
      <c r="I4882">
        <v>3</v>
      </c>
      <c r="J4882">
        <v>3</v>
      </c>
      <c r="K4882">
        <v>2</v>
      </c>
      <c r="L4882">
        <v>6</v>
      </c>
      <c r="M4882" t="s">
        <v>5071</v>
      </c>
      <c r="N4882" t="s">
        <v>5071</v>
      </c>
      <c r="O4882">
        <v>1</v>
      </c>
      <c r="P4882">
        <v>0</v>
      </c>
    </row>
    <row r="4883" spans="1:16" x14ac:dyDescent="0.3">
      <c r="A4883" t="s">
        <v>3220</v>
      </c>
      <c r="B4883" s="1">
        <v>46112.040277777778</v>
      </c>
      <c r="C4883" t="s">
        <v>35</v>
      </c>
      <c r="D4883" t="s">
        <v>15</v>
      </c>
      <c r="E4883" t="s">
        <v>19</v>
      </c>
      <c r="F4883" t="s">
        <v>10</v>
      </c>
      <c r="G4883">
        <v>4.027777777777778E-2</v>
      </c>
      <c r="H4883" s="1">
        <v>46112</v>
      </c>
      <c r="I4883">
        <v>3</v>
      </c>
      <c r="J4883">
        <v>1</v>
      </c>
      <c r="K4883">
        <v>2</v>
      </c>
      <c r="L4883">
        <v>2</v>
      </c>
      <c r="M4883" t="s">
        <v>5069</v>
      </c>
      <c r="N4883" t="s">
        <v>5069</v>
      </c>
      <c r="O4883">
        <v>1</v>
      </c>
      <c r="P4883">
        <v>0</v>
      </c>
    </row>
    <row r="4884" spans="1:16" x14ac:dyDescent="0.3">
      <c r="A4884" t="s">
        <v>242</v>
      </c>
      <c r="B4884" s="1">
        <v>46112.047222222223</v>
      </c>
      <c r="C4884" t="s">
        <v>26</v>
      </c>
      <c r="D4884" t="s">
        <v>22</v>
      </c>
      <c r="E4884" t="s">
        <v>19</v>
      </c>
      <c r="F4884" t="s">
        <v>13</v>
      </c>
      <c r="G4884">
        <v>4.7222222222222221E-2</v>
      </c>
      <c r="H4884" s="1">
        <v>46112</v>
      </c>
      <c r="I4884">
        <v>3</v>
      </c>
      <c r="J4884">
        <v>3</v>
      </c>
      <c r="K4884">
        <v>1</v>
      </c>
      <c r="L4884">
        <v>3</v>
      </c>
      <c r="M4884" t="s">
        <v>5069</v>
      </c>
      <c r="N4884" t="s">
        <v>5069</v>
      </c>
      <c r="O4884">
        <v>1</v>
      </c>
      <c r="P4884">
        <v>0</v>
      </c>
    </row>
    <row r="4885" spans="1:16" x14ac:dyDescent="0.3">
      <c r="A4885" t="s">
        <v>602</v>
      </c>
      <c r="B4885" s="1">
        <v>46112.065972222219</v>
      </c>
      <c r="C4885" t="s">
        <v>7</v>
      </c>
      <c r="D4885" t="s">
        <v>22</v>
      </c>
      <c r="E4885" t="s">
        <v>31</v>
      </c>
      <c r="F4885" t="s">
        <v>20</v>
      </c>
      <c r="G4885">
        <v>6.5972222222222224E-2</v>
      </c>
      <c r="H4885" s="1">
        <v>46112</v>
      </c>
      <c r="I4885">
        <v>3</v>
      </c>
      <c r="J4885">
        <v>3</v>
      </c>
      <c r="K4885">
        <v>2</v>
      </c>
      <c r="L4885">
        <v>6</v>
      </c>
      <c r="M4885" t="s">
        <v>5071</v>
      </c>
      <c r="N4885" t="s">
        <v>5071</v>
      </c>
      <c r="O4885">
        <v>1</v>
      </c>
      <c r="P4885">
        <v>0</v>
      </c>
    </row>
    <row r="4886" spans="1:16" x14ac:dyDescent="0.3">
      <c r="A4886" t="s">
        <v>4944</v>
      </c>
      <c r="B4886" s="1">
        <v>46112.067361111112</v>
      </c>
      <c r="C4886" t="s">
        <v>7</v>
      </c>
      <c r="D4886" t="s">
        <v>22</v>
      </c>
      <c r="E4886" t="s">
        <v>19</v>
      </c>
      <c r="F4886" t="s">
        <v>10</v>
      </c>
      <c r="G4886">
        <v>6.7361111111111108E-2</v>
      </c>
      <c r="H4886" s="1">
        <v>46112</v>
      </c>
      <c r="I4886">
        <v>3</v>
      </c>
      <c r="J4886">
        <v>3</v>
      </c>
      <c r="K4886">
        <v>2</v>
      </c>
      <c r="L4886">
        <v>6</v>
      </c>
      <c r="M4886" t="s">
        <v>5071</v>
      </c>
      <c r="N4886" t="s">
        <v>5071</v>
      </c>
      <c r="O4886">
        <v>1</v>
      </c>
      <c r="P4886">
        <v>0</v>
      </c>
    </row>
    <row r="4887" spans="1:16" x14ac:dyDescent="0.3">
      <c r="A4887" t="s">
        <v>562</v>
      </c>
      <c r="B4887" s="1">
        <v>46112.086111111108</v>
      </c>
      <c r="C4887" t="s">
        <v>26</v>
      </c>
      <c r="D4887" t="s">
        <v>8</v>
      </c>
      <c r="E4887" t="s">
        <v>31</v>
      </c>
      <c r="F4887" t="s">
        <v>20</v>
      </c>
      <c r="G4887">
        <v>8.611111111111111E-2</v>
      </c>
      <c r="H4887" s="1">
        <v>46112</v>
      </c>
      <c r="I4887">
        <v>3</v>
      </c>
      <c r="J4887">
        <v>3</v>
      </c>
      <c r="K4887">
        <v>2</v>
      </c>
      <c r="L4887">
        <v>6</v>
      </c>
      <c r="M4887" t="s">
        <v>5071</v>
      </c>
      <c r="N4887" t="s">
        <v>5071</v>
      </c>
      <c r="O4887">
        <v>1</v>
      </c>
      <c r="P4887">
        <v>0</v>
      </c>
    </row>
    <row r="4888" spans="1:16" x14ac:dyDescent="0.3">
      <c r="A4888" t="s">
        <v>4273</v>
      </c>
      <c r="B4888" s="1">
        <v>46112.095833333333</v>
      </c>
      <c r="C4888" t="s">
        <v>7</v>
      </c>
      <c r="D4888" t="s">
        <v>8</v>
      </c>
      <c r="E4888" t="s">
        <v>19</v>
      </c>
      <c r="F4888" t="s">
        <v>20</v>
      </c>
      <c r="G4888">
        <v>9.583333333333334E-2</v>
      </c>
      <c r="H4888" s="1">
        <v>46112</v>
      </c>
      <c r="I4888">
        <v>3</v>
      </c>
      <c r="J4888">
        <v>3</v>
      </c>
      <c r="K4888">
        <v>2</v>
      </c>
      <c r="L4888">
        <v>6</v>
      </c>
      <c r="M4888" t="s">
        <v>5071</v>
      </c>
      <c r="N4888" t="s">
        <v>5071</v>
      </c>
      <c r="O4888">
        <v>1</v>
      </c>
      <c r="P4888">
        <v>0</v>
      </c>
    </row>
    <row r="4889" spans="1:16" x14ac:dyDescent="0.3">
      <c r="A4889" t="s">
        <v>2481</v>
      </c>
      <c r="B4889" s="1">
        <v>46112.105555555558</v>
      </c>
      <c r="C4889" t="s">
        <v>7</v>
      </c>
      <c r="D4889" t="s">
        <v>18</v>
      </c>
      <c r="E4889" t="s">
        <v>19</v>
      </c>
      <c r="F4889" t="s">
        <v>10</v>
      </c>
      <c r="G4889">
        <v>0.10555555555555556</v>
      </c>
      <c r="H4889" s="1">
        <v>46112</v>
      </c>
      <c r="I4889">
        <v>3</v>
      </c>
      <c r="J4889">
        <v>3</v>
      </c>
      <c r="K4889">
        <v>2</v>
      </c>
      <c r="L4889">
        <v>6</v>
      </c>
      <c r="M4889" t="s">
        <v>5071</v>
      </c>
      <c r="N4889" t="s">
        <v>5071</v>
      </c>
      <c r="O4889">
        <v>1</v>
      </c>
      <c r="P4889">
        <v>0</v>
      </c>
    </row>
    <row r="4890" spans="1:16" x14ac:dyDescent="0.3">
      <c r="A4890" t="s">
        <v>4390</v>
      </c>
      <c r="B4890" s="1">
        <v>46112.115277777775</v>
      </c>
      <c r="C4890" t="s">
        <v>12</v>
      </c>
      <c r="D4890" t="s">
        <v>22</v>
      </c>
      <c r="E4890" t="s">
        <v>9</v>
      </c>
      <c r="F4890" t="s">
        <v>13</v>
      </c>
      <c r="G4890">
        <v>0.11527777777777778</v>
      </c>
      <c r="H4890" s="1">
        <v>46112</v>
      </c>
      <c r="I4890">
        <v>3</v>
      </c>
      <c r="J4890">
        <v>1</v>
      </c>
      <c r="K4890">
        <v>1</v>
      </c>
      <c r="L4890">
        <v>1</v>
      </c>
      <c r="M4890" t="s">
        <v>5069</v>
      </c>
      <c r="N4890" t="s">
        <v>5069</v>
      </c>
      <c r="O4890">
        <v>1</v>
      </c>
      <c r="P4890">
        <v>0</v>
      </c>
    </row>
    <row r="4891" spans="1:16" x14ac:dyDescent="0.3">
      <c r="A4891" t="s">
        <v>1519</v>
      </c>
      <c r="B4891" s="1">
        <v>46112.120138888888</v>
      </c>
      <c r="C4891" t="s">
        <v>7</v>
      </c>
      <c r="D4891" t="s">
        <v>8</v>
      </c>
      <c r="E4891" t="s">
        <v>19</v>
      </c>
      <c r="F4891" t="s">
        <v>33</v>
      </c>
      <c r="G4891">
        <v>0.12013888888888889</v>
      </c>
      <c r="H4891" s="1">
        <v>46112</v>
      </c>
      <c r="I4891">
        <v>3</v>
      </c>
      <c r="J4891">
        <v>3</v>
      </c>
      <c r="K4891">
        <v>4</v>
      </c>
      <c r="L4891">
        <v>12</v>
      </c>
      <c r="M4891" t="s">
        <v>5073</v>
      </c>
      <c r="N4891" t="s">
        <v>5073</v>
      </c>
      <c r="O4891">
        <v>1</v>
      </c>
      <c r="P4891">
        <v>1</v>
      </c>
    </row>
    <row r="4892" spans="1:16" x14ac:dyDescent="0.3">
      <c r="A4892" t="s">
        <v>1388</v>
      </c>
      <c r="B4892" s="1">
        <v>46112.130555555559</v>
      </c>
      <c r="C4892" t="s">
        <v>40</v>
      </c>
      <c r="D4892" t="s">
        <v>18</v>
      </c>
      <c r="E4892" t="s">
        <v>16</v>
      </c>
      <c r="F4892" t="s">
        <v>10</v>
      </c>
      <c r="G4892">
        <v>0.13055555555555556</v>
      </c>
      <c r="H4892" s="1">
        <v>46112</v>
      </c>
      <c r="I4892">
        <v>3</v>
      </c>
      <c r="J4892">
        <v>5</v>
      </c>
      <c r="K4892">
        <v>2</v>
      </c>
      <c r="L4892">
        <v>10</v>
      </c>
      <c r="M4892" t="s">
        <v>5071</v>
      </c>
      <c r="N4892" t="s">
        <v>5071</v>
      </c>
      <c r="O4892">
        <v>1</v>
      </c>
      <c r="P4892">
        <v>0</v>
      </c>
    </row>
    <row r="4893" spans="1:16" x14ac:dyDescent="0.3">
      <c r="A4893" t="s">
        <v>4040</v>
      </c>
      <c r="B4893" s="1">
        <v>46112.143055555556</v>
      </c>
      <c r="C4893" t="s">
        <v>7</v>
      </c>
      <c r="D4893" t="s">
        <v>22</v>
      </c>
      <c r="E4893" t="s">
        <v>19</v>
      </c>
      <c r="F4893" t="s">
        <v>20</v>
      </c>
      <c r="G4893">
        <v>0.14305555555555555</v>
      </c>
      <c r="H4893" s="1">
        <v>46112</v>
      </c>
      <c r="I4893">
        <v>3</v>
      </c>
      <c r="J4893">
        <v>3</v>
      </c>
      <c r="K4893">
        <v>2</v>
      </c>
      <c r="L4893">
        <v>6</v>
      </c>
      <c r="M4893" t="s">
        <v>5071</v>
      </c>
      <c r="N4893" t="s">
        <v>5071</v>
      </c>
      <c r="O4893">
        <v>1</v>
      </c>
      <c r="P4893">
        <v>0</v>
      </c>
    </row>
    <row r="4894" spans="1:16" x14ac:dyDescent="0.3">
      <c r="A4894" t="s">
        <v>4011</v>
      </c>
      <c r="B4894" s="1">
        <v>46112.213888888888</v>
      </c>
      <c r="C4894" t="s">
        <v>7</v>
      </c>
      <c r="D4894" t="s">
        <v>15</v>
      </c>
      <c r="E4894" t="s">
        <v>16</v>
      </c>
      <c r="F4894" t="s">
        <v>20</v>
      </c>
      <c r="G4894">
        <v>0.21388888888888888</v>
      </c>
      <c r="H4894" s="1">
        <v>46112</v>
      </c>
      <c r="I4894">
        <v>3</v>
      </c>
      <c r="J4894">
        <v>3</v>
      </c>
      <c r="K4894">
        <v>2</v>
      </c>
      <c r="L4894">
        <v>6</v>
      </c>
      <c r="M4894" t="s">
        <v>5071</v>
      </c>
      <c r="N4894" t="s">
        <v>5071</v>
      </c>
      <c r="O4894">
        <v>1</v>
      </c>
      <c r="P4894">
        <v>0</v>
      </c>
    </row>
    <row r="4895" spans="1:16" x14ac:dyDescent="0.3">
      <c r="A4895" t="s">
        <v>3372</v>
      </c>
      <c r="B4895" s="1">
        <v>46112.275000000001</v>
      </c>
      <c r="C4895" t="s">
        <v>7</v>
      </c>
      <c r="D4895" t="s">
        <v>22</v>
      </c>
      <c r="E4895" t="s">
        <v>19</v>
      </c>
      <c r="F4895" t="s">
        <v>20</v>
      </c>
      <c r="G4895">
        <v>0.27500000000000002</v>
      </c>
      <c r="H4895" s="1">
        <v>46112</v>
      </c>
      <c r="I4895">
        <v>3</v>
      </c>
      <c r="J4895">
        <v>3</v>
      </c>
      <c r="K4895">
        <v>2</v>
      </c>
      <c r="L4895">
        <v>6</v>
      </c>
      <c r="M4895" t="s">
        <v>5071</v>
      </c>
      <c r="N4895" t="s">
        <v>5071</v>
      </c>
      <c r="O4895">
        <v>1</v>
      </c>
      <c r="P4895">
        <v>0</v>
      </c>
    </row>
    <row r="4896" spans="1:16" x14ac:dyDescent="0.3">
      <c r="A4896" t="s">
        <v>1796</v>
      </c>
      <c r="B4896" s="1">
        <v>46112.341666666667</v>
      </c>
      <c r="C4896" t="s">
        <v>12</v>
      </c>
      <c r="D4896" t="s">
        <v>15</v>
      </c>
      <c r="E4896" t="s">
        <v>9</v>
      </c>
      <c r="F4896" t="s">
        <v>33</v>
      </c>
      <c r="G4896">
        <v>0.34166666666666667</v>
      </c>
      <c r="H4896" s="1">
        <v>46112</v>
      </c>
      <c r="I4896">
        <v>3</v>
      </c>
      <c r="J4896">
        <v>1</v>
      </c>
      <c r="K4896">
        <v>4</v>
      </c>
      <c r="L4896">
        <v>4</v>
      </c>
      <c r="M4896" t="s">
        <v>5069</v>
      </c>
      <c r="N4896" t="s">
        <v>5069</v>
      </c>
      <c r="O4896">
        <v>1</v>
      </c>
      <c r="P4896">
        <v>1</v>
      </c>
    </row>
    <row r="4897" spans="1:16" x14ac:dyDescent="0.3">
      <c r="A4897" t="s">
        <v>3485</v>
      </c>
      <c r="B4897" s="1">
        <v>46112.363888888889</v>
      </c>
      <c r="C4897" t="s">
        <v>12</v>
      </c>
      <c r="D4897" t="s">
        <v>15</v>
      </c>
      <c r="E4897" t="s">
        <v>31</v>
      </c>
      <c r="F4897" t="s">
        <v>13</v>
      </c>
      <c r="G4897">
        <v>0.36388888888888887</v>
      </c>
      <c r="H4897" s="1">
        <v>46112</v>
      </c>
      <c r="I4897">
        <v>3</v>
      </c>
      <c r="J4897">
        <v>1</v>
      </c>
      <c r="K4897">
        <v>1</v>
      </c>
      <c r="L4897">
        <v>1</v>
      </c>
      <c r="M4897" t="s">
        <v>5069</v>
      </c>
      <c r="N4897" t="s">
        <v>5069</v>
      </c>
      <c r="O4897">
        <v>1</v>
      </c>
      <c r="P4897">
        <v>0</v>
      </c>
    </row>
    <row r="4898" spans="1:16" x14ac:dyDescent="0.3">
      <c r="A4898" t="s">
        <v>2994</v>
      </c>
      <c r="B4898" s="1">
        <v>46112.383333333331</v>
      </c>
      <c r="C4898" t="s">
        <v>7</v>
      </c>
      <c r="D4898" t="s">
        <v>22</v>
      </c>
      <c r="E4898" t="s">
        <v>19</v>
      </c>
      <c r="F4898" t="s">
        <v>10</v>
      </c>
      <c r="G4898">
        <v>0.38333333333333336</v>
      </c>
      <c r="H4898" s="1">
        <v>46112</v>
      </c>
      <c r="I4898">
        <v>3</v>
      </c>
      <c r="J4898">
        <v>3</v>
      </c>
      <c r="K4898">
        <v>2</v>
      </c>
      <c r="L4898">
        <v>6</v>
      </c>
      <c r="M4898" t="s">
        <v>5071</v>
      </c>
      <c r="N4898" t="s">
        <v>5071</v>
      </c>
      <c r="O4898">
        <v>1</v>
      </c>
      <c r="P4898">
        <v>0</v>
      </c>
    </row>
    <row r="4899" spans="1:16" x14ac:dyDescent="0.3">
      <c r="A4899" t="s">
        <v>2834</v>
      </c>
      <c r="B4899" s="1">
        <v>46112.38958333333</v>
      </c>
      <c r="C4899" t="s">
        <v>35</v>
      </c>
      <c r="D4899" t="s">
        <v>15</v>
      </c>
      <c r="E4899" t="s">
        <v>16</v>
      </c>
      <c r="F4899" t="s">
        <v>20</v>
      </c>
      <c r="G4899">
        <v>0.38958333333333334</v>
      </c>
      <c r="H4899" s="1">
        <v>46112</v>
      </c>
      <c r="I4899">
        <v>3</v>
      </c>
      <c r="J4899">
        <v>1</v>
      </c>
      <c r="K4899">
        <v>2</v>
      </c>
      <c r="L4899">
        <v>2</v>
      </c>
      <c r="M4899" t="s">
        <v>5069</v>
      </c>
      <c r="N4899" t="s">
        <v>5069</v>
      </c>
      <c r="O4899">
        <v>1</v>
      </c>
      <c r="P4899">
        <v>0</v>
      </c>
    </row>
    <row r="4900" spans="1:16" x14ac:dyDescent="0.3">
      <c r="A4900" t="s">
        <v>2572</v>
      </c>
      <c r="B4900" s="1">
        <v>46112.40347222222</v>
      </c>
      <c r="C4900" t="s">
        <v>40</v>
      </c>
      <c r="D4900" t="s">
        <v>18</v>
      </c>
      <c r="E4900" t="s">
        <v>16</v>
      </c>
      <c r="F4900" t="s">
        <v>33</v>
      </c>
      <c r="G4900">
        <v>0.40347222222222223</v>
      </c>
      <c r="H4900" s="1">
        <v>46112</v>
      </c>
      <c r="I4900">
        <v>3</v>
      </c>
      <c r="J4900">
        <v>5</v>
      </c>
      <c r="K4900">
        <v>4</v>
      </c>
      <c r="L4900">
        <v>20</v>
      </c>
      <c r="M4900" t="s">
        <v>5075</v>
      </c>
      <c r="N4900" t="s">
        <v>5076</v>
      </c>
      <c r="O4900">
        <v>1</v>
      </c>
      <c r="P4900">
        <v>1</v>
      </c>
    </row>
    <row r="4901" spans="1:16" x14ac:dyDescent="0.3">
      <c r="A4901" t="s">
        <v>3302</v>
      </c>
      <c r="B4901" s="1">
        <v>46112.40902777778</v>
      </c>
      <c r="C4901" t="s">
        <v>7</v>
      </c>
      <c r="D4901" t="s">
        <v>8</v>
      </c>
      <c r="E4901" t="s">
        <v>19</v>
      </c>
      <c r="F4901" t="s">
        <v>20</v>
      </c>
      <c r="G4901">
        <v>0.40902777777777777</v>
      </c>
      <c r="H4901" s="1">
        <v>46112</v>
      </c>
      <c r="I4901">
        <v>3</v>
      </c>
      <c r="J4901">
        <v>3</v>
      </c>
      <c r="K4901">
        <v>2</v>
      </c>
      <c r="L4901">
        <v>6</v>
      </c>
      <c r="M4901" t="s">
        <v>5071</v>
      </c>
      <c r="N4901" t="s">
        <v>5071</v>
      </c>
      <c r="O4901">
        <v>1</v>
      </c>
      <c r="P4901">
        <v>0</v>
      </c>
    </row>
    <row r="4902" spans="1:16" x14ac:dyDescent="0.3">
      <c r="A4902" t="s">
        <v>1890</v>
      </c>
      <c r="B4902" s="1">
        <v>46112.422222222223</v>
      </c>
      <c r="C4902" t="s">
        <v>7</v>
      </c>
      <c r="D4902" t="s">
        <v>8</v>
      </c>
      <c r="E4902" t="s">
        <v>19</v>
      </c>
      <c r="F4902" t="s">
        <v>13</v>
      </c>
      <c r="G4902">
        <v>0.42222222222222222</v>
      </c>
      <c r="H4902" s="1">
        <v>46112</v>
      </c>
      <c r="I4902">
        <v>3</v>
      </c>
      <c r="J4902">
        <v>3</v>
      </c>
      <c r="K4902">
        <v>1</v>
      </c>
      <c r="L4902">
        <v>3</v>
      </c>
      <c r="M4902" t="s">
        <v>5069</v>
      </c>
      <c r="N4902" t="s">
        <v>5069</v>
      </c>
      <c r="O4902">
        <v>1</v>
      </c>
      <c r="P4902">
        <v>0</v>
      </c>
    </row>
    <row r="4903" spans="1:16" x14ac:dyDescent="0.3">
      <c r="A4903" t="s">
        <v>517</v>
      </c>
      <c r="B4903" s="1">
        <v>46112.458333333336</v>
      </c>
      <c r="C4903" t="s">
        <v>47</v>
      </c>
      <c r="D4903" t="s">
        <v>22</v>
      </c>
      <c r="E4903" t="s">
        <v>16</v>
      </c>
      <c r="F4903" t="s">
        <v>33</v>
      </c>
      <c r="G4903">
        <v>0.45833333333333331</v>
      </c>
      <c r="H4903" s="1">
        <v>46112</v>
      </c>
      <c r="I4903">
        <v>3</v>
      </c>
      <c r="J4903">
        <v>1</v>
      </c>
      <c r="K4903">
        <v>4</v>
      </c>
      <c r="L4903">
        <v>4</v>
      </c>
      <c r="M4903" t="s">
        <v>5069</v>
      </c>
      <c r="N4903" t="s">
        <v>5069</v>
      </c>
      <c r="O4903">
        <v>1</v>
      </c>
      <c r="P4903">
        <v>1</v>
      </c>
    </row>
    <row r="4904" spans="1:16" x14ac:dyDescent="0.3">
      <c r="A4904" t="s">
        <v>2194</v>
      </c>
      <c r="B4904" s="1">
        <v>46112.464583333334</v>
      </c>
      <c r="C4904" t="s">
        <v>47</v>
      </c>
      <c r="D4904" t="s">
        <v>18</v>
      </c>
      <c r="E4904" t="s">
        <v>9</v>
      </c>
      <c r="F4904" t="s">
        <v>20</v>
      </c>
      <c r="G4904">
        <v>0.46458333333333335</v>
      </c>
      <c r="H4904" s="1">
        <v>46112</v>
      </c>
      <c r="I4904">
        <v>3</v>
      </c>
      <c r="J4904">
        <v>1</v>
      </c>
      <c r="K4904">
        <v>2</v>
      </c>
      <c r="L4904">
        <v>2</v>
      </c>
      <c r="M4904" t="s">
        <v>5069</v>
      </c>
      <c r="N4904" t="s">
        <v>5069</v>
      </c>
      <c r="O4904">
        <v>1</v>
      </c>
      <c r="P4904">
        <v>0</v>
      </c>
    </row>
    <row r="4905" spans="1:16" x14ac:dyDescent="0.3">
      <c r="A4905" t="s">
        <v>3170</v>
      </c>
      <c r="B4905" s="1">
        <v>46112.466666666667</v>
      </c>
      <c r="C4905" t="s">
        <v>7</v>
      </c>
      <c r="D4905" t="s">
        <v>22</v>
      </c>
      <c r="E4905" t="s">
        <v>19</v>
      </c>
      <c r="F4905" t="s">
        <v>20</v>
      </c>
      <c r="G4905">
        <v>0.46666666666666667</v>
      </c>
      <c r="H4905" s="1">
        <v>46112</v>
      </c>
      <c r="I4905">
        <v>3</v>
      </c>
      <c r="J4905">
        <v>3</v>
      </c>
      <c r="K4905">
        <v>2</v>
      </c>
      <c r="L4905">
        <v>6</v>
      </c>
      <c r="M4905" t="s">
        <v>5071</v>
      </c>
      <c r="N4905" t="s">
        <v>5071</v>
      </c>
      <c r="O4905">
        <v>1</v>
      </c>
      <c r="P4905">
        <v>0</v>
      </c>
    </row>
    <row r="4906" spans="1:16" x14ac:dyDescent="0.3">
      <c r="A4906" t="s">
        <v>4531</v>
      </c>
      <c r="B4906" s="1">
        <v>46112.487500000003</v>
      </c>
      <c r="C4906" t="s">
        <v>7</v>
      </c>
      <c r="D4906" t="s">
        <v>15</v>
      </c>
      <c r="E4906" t="s">
        <v>19</v>
      </c>
      <c r="F4906" t="s">
        <v>10</v>
      </c>
      <c r="G4906">
        <v>0.48749999999999999</v>
      </c>
      <c r="H4906" s="1">
        <v>46112</v>
      </c>
      <c r="I4906">
        <v>3</v>
      </c>
      <c r="J4906">
        <v>3</v>
      </c>
      <c r="K4906">
        <v>2</v>
      </c>
      <c r="L4906">
        <v>6</v>
      </c>
      <c r="M4906" t="s">
        <v>5071</v>
      </c>
      <c r="N4906" t="s">
        <v>5071</v>
      </c>
      <c r="O4906">
        <v>1</v>
      </c>
      <c r="P4906">
        <v>0</v>
      </c>
    </row>
    <row r="4907" spans="1:16" x14ac:dyDescent="0.3">
      <c r="A4907" t="s">
        <v>1456</v>
      </c>
      <c r="B4907" s="1">
        <v>46112.538194444445</v>
      </c>
      <c r="C4907" t="s">
        <v>40</v>
      </c>
      <c r="D4907" t="s">
        <v>18</v>
      </c>
      <c r="E4907" t="s">
        <v>16</v>
      </c>
      <c r="F4907" t="s">
        <v>53</v>
      </c>
      <c r="G4907">
        <v>0.53819444444444442</v>
      </c>
      <c r="H4907" s="1">
        <v>46112</v>
      </c>
      <c r="I4907">
        <v>3</v>
      </c>
      <c r="J4907">
        <v>5</v>
      </c>
      <c r="K4907">
        <v>5</v>
      </c>
      <c r="L4907">
        <v>25</v>
      </c>
      <c r="M4907" t="s">
        <v>5075</v>
      </c>
      <c r="N4907" t="s">
        <v>5076</v>
      </c>
      <c r="O4907">
        <v>1</v>
      </c>
      <c r="P4907">
        <v>1</v>
      </c>
    </row>
    <row r="4908" spans="1:16" x14ac:dyDescent="0.3">
      <c r="A4908" t="s">
        <v>1808</v>
      </c>
      <c r="B4908" s="1">
        <v>46112.538194444445</v>
      </c>
      <c r="C4908" t="s">
        <v>7</v>
      </c>
      <c r="D4908" t="s">
        <v>18</v>
      </c>
      <c r="E4908" t="s">
        <v>19</v>
      </c>
      <c r="F4908" t="s">
        <v>10</v>
      </c>
      <c r="G4908">
        <v>0.53819444444444442</v>
      </c>
      <c r="H4908" s="1">
        <v>46112</v>
      </c>
      <c r="I4908">
        <v>3</v>
      </c>
      <c r="J4908">
        <v>3</v>
      </c>
      <c r="K4908">
        <v>2</v>
      </c>
      <c r="L4908">
        <v>6</v>
      </c>
      <c r="M4908" t="s">
        <v>5071</v>
      </c>
      <c r="N4908" t="s">
        <v>5071</v>
      </c>
      <c r="O4908">
        <v>1</v>
      </c>
      <c r="P4908">
        <v>0</v>
      </c>
    </row>
    <row r="4909" spans="1:16" x14ac:dyDescent="0.3">
      <c r="A4909" t="s">
        <v>4827</v>
      </c>
      <c r="B4909" s="1">
        <v>46112.545138888891</v>
      </c>
      <c r="C4909" t="s">
        <v>40</v>
      </c>
      <c r="D4909" t="s">
        <v>18</v>
      </c>
      <c r="E4909" t="s">
        <v>16</v>
      </c>
      <c r="F4909" t="s">
        <v>20</v>
      </c>
      <c r="G4909">
        <v>0.54513888888888884</v>
      </c>
      <c r="H4909" s="1">
        <v>46112</v>
      </c>
      <c r="I4909">
        <v>3</v>
      </c>
      <c r="J4909">
        <v>5</v>
      </c>
      <c r="K4909">
        <v>2</v>
      </c>
      <c r="L4909">
        <v>10</v>
      </c>
      <c r="M4909" t="s">
        <v>5071</v>
      </c>
      <c r="N4909" t="s">
        <v>5071</v>
      </c>
      <c r="O4909">
        <v>1</v>
      </c>
      <c r="P4909">
        <v>0</v>
      </c>
    </row>
    <row r="4910" spans="1:16" x14ac:dyDescent="0.3">
      <c r="A4910" t="s">
        <v>4678</v>
      </c>
      <c r="B4910" s="1">
        <v>46112.545138888891</v>
      </c>
      <c r="C4910" t="s">
        <v>12</v>
      </c>
      <c r="D4910" t="s">
        <v>15</v>
      </c>
      <c r="E4910" t="s">
        <v>16</v>
      </c>
      <c r="F4910" t="s">
        <v>33</v>
      </c>
      <c r="G4910">
        <v>0.54513888888888884</v>
      </c>
      <c r="H4910" s="1">
        <v>46112</v>
      </c>
      <c r="I4910">
        <v>3</v>
      </c>
      <c r="J4910">
        <v>1</v>
      </c>
      <c r="K4910">
        <v>4</v>
      </c>
      <c r="L4910">
        <v>4</v>
      </c>
      <c r="M4910" t="s">
        <v>5069</v>
      </c>
      <c r="N4910" t="s">
        <v>5069</v>
      </c>
      <c r="O4910">
        <v>1</v>
      </c>
      <c r="P4910">
        <v>1</v>
      </c>
    </row>
    <row r="4911" spans="1:16" x14ac:dyDescent="0.3">
      <c r="A4911" t="s">
        <v>1532</v>
      </c>
      <c r="B4911" s="1">
        <v>46112.597916666666</v>
      </c>
      <c r="C4911" t="s">
        <v>7</v>
      </c>
      <c r="D4911" t="s">
        <v>18</v>
      </c>
      <c r="E4911" t="s">
        <v>19</v>
      </c>
      <c r="F4911" t="s">
        <v>13</v>
      </c>
      <c r="G4911">
        <v>0.59791666666666665</v>
      </c>
      <c r="H4911" s="1">
        <v>46112</v>
      </c>
      <c r="I4911">
        <v>3</v>
      </c>
      <c r="J4911">
        <v>3</v>
      </c>
      <c r="K4911">
        <v>1</v>
      </c>
      <c r="L4911">
        <v>3</v>
      </c>
      <c r="M4911" t="s">
        <v>5069</v>
      </c>
      <c r="N4911" t="s">
        <v>5069</v>
      </c>
      <c r="O4911">
        <v>1</v>
      </c>
      <c r="P4911">
        <v>0</v>
      </c>
    </row>
    <row r="4912" spans="1:16" x14ac:dyDescent="0.3">
      <c r="A4912" t="s">
        <v>2774</v>
      </c>
      <c r="B4912" s="1">
        <v>46112.602083333331</v>
      </c>
      <c r="C4912" t="s">
        <v>7</v>
      </c>
      <c r="D4912" t="s">
        <v>8</v>
      </c>
      <c r="E4912" t="s">
        <v>31</v>
      </c>
      <c r="F4912" t="s">
        <v>10</v>
      </c>
      <c r="G4912">
        <v>0.6020833333333333</v>
      </c>
      <c r="H4912" s="1">
        <v>46112</v>
      </c>
      <c r="I4912">
        <v>3</v>
      </c>
      <c r="J4912">
        <v>3</v>
      </c>
      <c r="K4912">
        <v>2</v>
      </c>
      <c r="L4912">
        <v>6</v>
      </c>
      <c r="M4912" t="s">
        <v>5071</v>
      </c>
      <c r="N4912" t="s">
        <v>5071</v>
      </c>
      <c r="O4912">
        <v>1</v>
      </c>
      <c r="P4912">
        <v>0</v>
      </c>
    </row>
    <row r="4913" spans="1:16" x14ac:dyDescent="0.3">
      <c r="A4913" t="s">
        <v>2537</v>
      </c>
      <c r="B4913" s="1">
        <v>46112.602777777778</v>
      </c>
      <c r="C4913" t="s">
        <v>35</v>
      </c>
      <c r="D4913" t="s">
        <v>22</v>
      </c>
      <c r="E4913" t="s">
        <v>16</v>
      </c>
      <c r="F4913" t="s">
        <v>20</v>
      </c>
      <c r="G4913">
        <v>0.60277777777777775</v>
      </c>
      <c r="H4913" s="1">
        <v>46112</v>
      </c>
      <c r="I4913">
        <v>3</v>
      </c>
      <c r="J4913">
        <v>1</v>
      </c>
      <c r="K4913">
        <v>2</v>
      </c>
      <c r="L4913">
        <v>2</v>
      </c>
      <c r="M4913" t="s">
        <v>5069</v>
      </c>
      <c r="N4913" t="s">
        <v>5069</v>
      </c>
      <c r="O4913">
        <v>1</v>
      </c>
      <c r="P4913">
        <v>0</v>
      </c>
    </row>
    <row r="4914" spans="1:16" x14ac:dyDescent="0.3">
      <c r="A4914" t="s">
        <v>4439</v>
      </c>
      <c r="B4914" s="1">
        <v>46112.604861111111</v>
      </c>
      <c r="C4914" t="s">
        <v>47</v>
      </c>
      <c r="D4914" t="s">
        <v>8</v>
      </c>
      <c r="E4914" t="s">
        <v>16</v>
      </c>
      <c r="F4914" t="s">
        <v>10</v>
      </c>
      <c r="G4914">
        <v>0.60486111111111107</v>
      </c>
      <c r="H4914" s="1">
        <v>46112</v>
      </c>
      <c r="I4914">
        <v>3</v>
      </c>
      <c r="J4914">
        <v>1</v>
      </c>
      <c r="K4914">
        <v>2</v>
      </c>
      <c r="L4914">
        <v>2</v>
      </c>
      <c r="M4914" t="s">
        <v>5069</v>
      </c>
      <c r="N4914" t="s">
        <v>5069</v>
      </c>
      <c r="O4914">
        <v>1</v>
      </c>
      <c r="P4914">
        <v>0</v>
      </c>
    </row>
    <row r="4915" spans="1:16" x14ac:dyDescent="0.3">
      <c r="A4915" t="s">
        <v>4136</v>
      </c>
      <c r="B4915" s="1">
        <v>46112.626388888886</v>
      </c>
      <c r="C4915" t="s">
        <v>26</v>
      </c>
      <c r="D4915" t="s">
        <v>15</v>
      </c>
      <c r="E4915" t="s">
        <v>16</v>
      </c>
      <c r="F4915" t="s">
        <v>10</v>
      </c>
      <c r="G4915">
        <v>0.62638888888888888</v>
      </c>
      <c r="H4915" s="1">
        <v>46112</v>
      </c>
      <c r="I4915">
        <v>3</v>
      </c>
      <c r="J4915">
        <v>3</v>
      </c>
      <c r="K4915">
        <v>2</v>
      </c>
      <c r="L4915">
        <v>6</v>
      </c>
      <c r="M4915" t="s">
        <v>5071</v>
      </c>
      <c r="N4915" t="s">
        <v>5071</v>
      </c>
      <c r="O4915">
        <v>1</v>
      </c>
      <c r="P4915">
        <v>0</v>
      </c>
    </row>
    <row r="4916" spans="1:16" x14ac:dyDescent="0.3">
      <c r="A4916" t="s">
        <v>4260</v>
      </c>
      <c r="B4916" s="1">
        <v>46112.628472222219</v>
      </c>
      <c r="C4916" t="s">
        <v>7</v>
      </c>
      <c r="D4916" t="s">
        <v>8</v>
      </c>
      <c r="E4916" t="s">
        <v>19</v>
      </c>
      <c r="F4916" t="s">
        <v>10</v>
      </c>
      <c r="G4916">
        <v>0.62847222222222221</v>
      </c>
      <c r="H4916" s="1">
        <v>46112</v>
      </c>
      <c r="I4916">
        <v>3</v>
      </c>
      <c r="J4916">
        <v>3</v>
      </c>
      <c r="K4916">
        <v>2</v>
      </c>
      <c r="L4916">
        <v>6</v>
      </c>
      <c r="M4916" t="s">
        <v>5071</v>
      </c>
      <c r="N4916" t="s">
        <v>5071</v>
      </c>
      <c r="O4916">
        <v>1</v>
      </c>
      <c r="P4916">
        <v>0</v>
      </c>
    </row>
    <row r="4917" spans="1:16" x14ac:dyDescent="0.3">
      <c r="A4917" t="s">
        <v>4400</v>
      </c>
      <c r="B4917" s="1">
        <v>46112.631944444445</v>
      </c>
      <c r="C4917" t="s">
        <v>7</v>
      </c>
      <c r="D4917" t="s">
        <v>8</v>
      </c>
      <c r="E4917" t="s">
        <v>19</v>
      </c>
      <c r="F4917" t="s">
        <v>20</v>
      </c>
      <c r="G4917">
        <v>0.63194444444444442</v>
      </c>
      <c r="H4917" s="1">
        <v>46112</v>
      </c>
      <c r="I4917">
        <v>3</v>
      </c>
      <c r="J4917">
        <v>3</v>
      </c>
      <c r="K4917">
        <v>2</v>
      </c>
      <c r="L4917">
        <v>6</v>
      </c>
      <c r="M4917" t="s">
        <v>5071</v>
      </c>
      <c r="N4917" t="s">
        <v>5071</v>
      </c>
      <c r="O4917">
        <v>1</v>
      </c>
      <c r="P4917">
        <v>0</v>
      </c>
    </row>
    <row r="4918" spans="1:16" x14ac:dyDescent="0.3">
      <c r="A4918" t="s">
        <v>475</v>
      </c>
      <c r="B4918" s="1">
        <v>46112.634027777778</v>
      </c>
      <c r="C4918" t="s">
        <v>35</v>
      </c>
      <c r="D4918" t="s">
        <v>18</v>
      </c>
      <c r="E4918" t="s">
        <v>31</v>
      </c>
      <c r="F4918" t="s">
        <v>10</v>
      </c>
      <c r="G4918">
        <v>0.63402777777777775</v>
      </c>
      <c r="H4918" s="1">
        <v>46112</v>
      </c>
      <c r="I4918">
        <v>3</v>
      </c>
      <c r="J4918">
        <v>1</v>
      </c>
      <c r="K4918">
        <v>2</v>
      </c>
      <c r="L4918">
        <v>2</v>
      </c>
      <c r="M4918" t="s">
        <v>5069</v>
      </c>
      <c r="N4918" t="s">
        <v>5069</v>
      </c>
      <c r="O4918">
        <v>1</v>
      </c>
      <c r="P4918">
        <v>0</v>
      </c>
    </row>
    <row r="4919" spans="1:16" x14ac:dyDescent="0.3">
      <c r="A4919" t="s">
        <v>403</v>
      </c>
      <c r="B4919" s="1">
        <v>46112.638888888891</v>
      </c>
      <c r="C4919" t="s">
        <v>7</v>
      </c>
      <c r="D4919" t="s">
        <v>18</v>
      </c>
      <c r="E4919" t="s">
        <v>19</v>
      </c>
      <c r="F4919" t="s">
        <v>10</v>
      </c>
      <c r="G4919">
        <v>0.63888888888888884</v>
      </c>
      <c r="H4919" s="1">
        <v>46112</v>
      </c>
      <c r="I4919">
        <v>3</v>
      </c>
      <c r="J4919">
        <v>3</v>
      </c>
      <c r="K4919">
        <v>2</v>
      </c>
      <c r="L4919">
        <v>6</v>
      </c>
      <c r="M4919" t="s">
        <v>5071</v>
      </c>
      <c r="N4919" t="s">
        <v>5071</v>
      </c>
      <c r="O4919">
        <v>1</v>
      </c>
      <c r="P4919">
        <v>0</v>
      </c>
    </row>
    <row r="4920" spans="1:16" x14ac:dyDescent="0.3">
      <c r="A4920" t="s">
        <v>2682</v>
      </c>
      <c r="B4920" s="1">
        <v>46112.661805555559</v>
      </c>
      <c r="C4920" t="s">
        <v>7</v>
      </c>
      <c r="D4920" t="s">
        <v>22</v>
      </c>
      <c r="E4920" t="s">
        <v>19</v>
      </c>
      <c r="F4920" t="s">
        <v>20</v>
      </c>
      <c r="G4920">
        <v>0.66180555555555554</v>
      </c>
      <c r="H4920" s="1">
        <v>46112</v>
      </c>
      <c r="I4920">
        <v>3</v>
      </c>
      <c r="J4920">
        <v>3</v>
      </c>
      <c r="K4920">
        <v>2</v>
      </c>
      <c r="L4920">
        <v>6</v>
      </c>
      <c r="M4920" t="s">
        <v>5071</v>
      </c>
      <c r="N4920" t="s">
        <v>5071</v>
      </c>
      <c r="O4920">
        <v>1</v>
      </c>
      <c r="P4920">
        <v>0</v>
      </c>
    </row>
    <row r="4921" spans="1:16" x14ac:dyDescent="0.3">
      <c r="A4921" t="s">
        <v>2646</v>
      </c>
      <c r="B4921" s="1">
        <v>46112.674305555556</v>
      </c>
      <c r="C4921" t="s">
        <v>7</v>
      </c>
      <c r="D4921" t="s">
        <v>18</v>
      </c>
      <c r="E4921" t="s">
        <v>19</v>
      </c>
      <c r="F4921" t="s">
        <v>20</v>
      </c>
      <c r="G4921">
        <v>0.6743055555555556</v>
      </c>
      <c r="H4921" s="1">
        <v>46112</v>
      </c>
      <c r="I4921">
        <v>3</v>
      </c>
      <c r="J4921">
        <v>3</v>
      </c>
      <c r="K4921">
        <v>2</v>
      </c>
      <c r="L4921">
        <v>6</v>
      </c>
      <c r="M4921" t="s">
        <v>5071</v>
      </c>
      <c r="N4921" t="s">
        <v>5071</v>
      </c>
      <c r="O4921">
        <v>1</v>
      </c>
      <c r="P4921">
        <v>0</v>
      </c>
    </row>
    <row r="4922" spans="1:16" x14ac:dyDescent="0.3">
      <c r="A4922" t="s">
        <v>110</v>
      </c>
      <c r="B4922" s="1">
        <v>46112.680555555555</v>
      </c>
      <c r="C4922" t="s">
        <v>7</v>
      </c>
      <c r="D4922" t="s">
        <v>22</v>
      </c>
      <c r="E4922" t="s">
        <v>16</v>
      </c>
      <c r="F4922" t="s">
        <v>33</v>
      </c>
      <c r="G4922">
        <v>0.68055555555555558</v>
      </c>
      <c r="H4922" s="1">
        <v>46112</v>
      </c>
      <c r="I4922">
        <v>3</v>
      </c>
      <c r="J4922">
        <v>3</v>
      </c>
      <c r="K4922">
        <v>4</v>
      </c>
      <c r="L4922">
        <v>12</v>
      </c>
      <c r="M4922" t="s">
        <v>5073</v>
      </c>
      <c r="N4922" t="s">
        <v>5073</v>
      </c>
      <c r="O4922">
        <v>1</v>
      </c>
      <c r="P4922">
        <v>1</v>
      </c>
    </row>
    <row r="4923" spans="1:16" x14ac:dyDescent="0.3">
      <c r="A4923" t="s">
        <v>386</v>
      </c>
      <c r="B4923" s="1">
        <v>46112.681250000001</v>
      </c>
      <c r="C4923" t="s">
        <v>7</v>
      </c>
      <c r="D4923" t="s">
        <v>22</v>
      </c>
      <c r="E4923" t="s">
        <v>9</v>
      </c>
      <c r="F4923" t="s">
        <v>20</v>
      </c>
      <c r="G4923">
        <v>0.68125000000000002</v>
      </c>
      <c r="H4923" s="1">
        <v>46112</v>
      </c>
      <c r="I4923">
        <v>3</v>
      </c>
      <c r="J4923">
        <v>3</v>
      </c>
      <c r="K4923">
        <v>2</v>
      </c>
      <c r="L4923">
        <v>6</v>
      </c>
      <c r="M4923" t="s">
        <v>5071</v>
      </c>
      <c r="N4923" t="s">
        <v>5071</v>
      </c>
      <c r="O4923">
        <v>1</v>
      </c>
      <c r="P4923">
        <v>0</v>
      </c>
    </row>
    <row r="4924" spans="1:16" x14ac:dyDescent="0.3">
      <c r="A4924" t="s">
        <v>4512</v>
      </c>
      <c r="B4924" s="1">
        <v>46112.758333333331</v>
      </c>
      <c r="C4924" t="s">
        <v>40</v>
      </c>
      <c r="D4924" t="s">
        <v>15</v>
      </c>
      <c r="E4924" t="s">
        <v>16</v>
      </c>
      <c r="F4924" t="s">
        <v>13</v>
      </c>
      <c r="G4924">
        <v>0.7583333333333333</v>
      </c>
      <c r="H4924" s="1">
        <v>46112</v>
      </c>
      <c r="I4924">
        <v>3</v>
      </c>
      <c r="J4924">
        <v>5</v>
      </c>
      <c r="K4924">
        <v>1</v>
      </c>
      <c r="L4924">
        <v>5</v>
      </c>
      <c r="M4924" t="s">
        <v>5071</v>
      </c>
      <c r="N4924" t="s">
        <v>5071</v>
      </c>
      <c r="O4924">
        <v>1</v>
      </c>
      <c r="P4924">
        <v>0</v>
      </c>
    </row>
    <row r="4925" spans="1:16" x14ac:dyDescent="0.3">
      <c r="A4925" t="s">
        <v>3928</v>
      </c>
      <c r="B4925" s="1">
        <v>46112.759722222225</v>
      </c>
      <c r="C4925" t="s">
        <v>26</v>
      </c>
      <c r="D4925" t="s">
        <v>15</v>
      </c>
      <c r="E4925" t="s">
        <v>19</v>
      </c>
      <c r="F4925" t="s">
        <v>10</v>
      </c>
      <c r="G4925">
        <v>0.75972222222222219</v>
      </c>
      <c r="H4925" s="1">
        <v>46112</v>
      </c>
      <c r="I4925">
        <v>3</v>
      </c>
      <c r="J4925">
        <v>3</v>
      </c>
      <c r="K4925">
        <v>2</v>
      </c>
      <c r="L4925">
        <v>6</v>
      </c>
      <c r="M4925" t="s">
        <v>5071</v>
      </c>
      <c r="N4925" t="s">
        <v>5071</v>
      </c>
      <c r="O4925">
        <v>1</v>
      </c>
      <c r="P4925">
        <v>0</v>
      </c>
    </row>
    <row r="4926" spans="1:16" x14ac:dyDescent="0.3">
      <c r="A4926" t="s">
        <v>1542</v>
      </c>
      <c r="B4926" s="1">
        <v>46112.768750000003</v>
      </c>
      <c r="C4926" t="s">
        <v>7</v>
      </c>
      <c r="D4926" t="s">
        <v>18</v>
      </c>
      <c r="E4926" t="s">
        <v>19</v>
      </c>
      <c r="F4926" t="s">
        <v>20</v>
      </c>
      <c r="G4926">
        <v>0.76875000000000004</v>
      </c>
      <c r="H4926" s="1">
        <v>46112</v>
      </c>
      <c r="I4926">
        <v>3</v>
      </c>
      <c r="J4926">
        <v>3</v>
      </c>
      <c r="K4926">
        <v>2</v>
      </c>
      <c r="L4926">
        <v>6</v>
      </c>
      <c r="M4926" t="s">
        <v>5071</v>
      </c>
      <c r="N4926" t="s">
        <v>5071</v>
      </c>
      <c r="O4926">
        <v>1</v>
      </c>
      <c r="P4926">
        <v>0</v>
      </c>
    </row>
    <row r="4927" spans="1:16" x14ac:dyDescent="0.3">
      <c r="A4927" t="s">
        <v>2210</v>
      </c>
      <c r="B4927" s="1">
        <v>46112.783333333333</v>
      </c>
      <c r="C4927" t="s">
        <v>7</v>
      </c>
      <c r="D4927" t="s">
        <v>15</v>
      </c>
      <c r="E4927" t="s">
        <v>16</v>
      </c>
      <c r="F4927" t="s">
        <v>10</v>
      </c>
      <c r="G4927">
        <v>0.78333333333333333</v>
      </c>
      <c r="H4927" s="1">
        <v>46112</v>
      </c>
      <c r="I4927">
        <v>3</v>
      </c>
      <c r="J4927">
        <v>3</v>
      </c>
      <c r="K4927">
        <v>2</v>
      </c>
      <c r="L4927">
        <v>6</v>
      </c>
      <c r="M4927" t="s">
        <v>5071</v>
      </c>
      <c r="N4927" t="s">
        <v>5071</v>
      </c>
      <c r="O4927">
        <v>1</v>
      </c>
      <c r="P4927">
        <v>0</v>
      </c>
    </row>
    <row r="4928" spans="1:16" x14ac:dyDescent="0.3">
      <c r="A4928" t="s">
        <v>2275</v>
      </c>
      <c r="B4928" s="1">
        <v>46112.80972222222</v>
      </c>
      <c r="C4928" t="s">
        <v>7</v>
      </c>
      <c r="D4928" t="s">
        <v>18</v>
      </c>
      <c r="E4928" t="s">
        <v>19</v>
      </c>
      <c r="F4928" t="s">
        <v>10</v>
      </c>
      <c r="G4928">
        <v>0.80972222222222223</v>
      </c>
      <c r="H4928" s="1">
        <v>46112</v>
      </c>
      <c r="I4928">
        <v>3</v>
      </c>
      <c r="J4928">
        <v>3</v>
      </c>
      <c r="K4928">
        <v>2</v>
      </c>
      <c r="L4928">
        <v>6</v>
      </c>
      <c r="M4928" t="s">
        <v>5071</v>
      </c>
      <c r="N4928" t="s">
        <v>5071</v>
      </c>
      <c r="O4928">
        <v>1</v>
      </c>
      <c r="P4928">
        <v>0</v>
      </c>
    </row>
    <row r="4929" spans="1:16" x14ac:dyDescent="0.3">
      <c r="A4929" t="s">
        <v>1220</v>
      </c>
      <c r="B4929" s="1">
        <v>46112.8125</v>
      </c>
      <c r="C4929" t="s">
        <v>7</v>
      </c>
      <c r="D4929" t="s">
        <v>18</v>
      </c>
      <c r="E4929" t="s">
        <v>19</v>
      </c>
      <c r="F4929" t="s">
        <v>10</v>
      </c>
      <c r="G4929">
        <v>0.8125</v>
      </c>
      <c r="H4929" s="1">
        <v>46112</v>
      </c>
      <c r="I4929">
        <v>3</v>
      </c>
      <c r="J4929">
        <v>3</v>
      </c>
      <c r="K4929">
        <v>2</v>
      </c>
      <c r="L4929">
        <v>6</v>
      </c>
      <c r="M4929" t="s">
        <v>5071</v>
      </c>
      <c r="N4929" t="s">
        <v>5071</v>
      </c>
      <c r="O4929">
        <v>1</v>
      </c>
      <c r="P4929">
        <v>0</v>
      </c>
    </row>
    <row r="4930" spans="1:16" x14ac:dyDescent="0.3">
      <c r="A4930" t="s">
        <v>3862</v>
      </c>
      <c r="B4930" s="1">
        <v>46112.813888888886</v>
      </c>
      <c r="C4930" t="s">
        <v>12</v>
      </c>
      <c r="D4930" t="s">
        <v>18</v>
      </c>
      <c r="E4930" t="s">
        <v>19</v>
      </c>
      <c r="F4930" t="s">
        <v>13</v>
      </c>
      <c r="G4930">
        <v>0.81388888888888888</v>
      </c>
      <c r="H4930" s="1">
        <v>46112</v>
      </c>
      <c r="I4930">
        <v>3</v>
      </c>
      <c r="J4930">
        <v>1</v>
      </c>
      <c r="K4930">
        <v>1</v>
      </c>
      <c r="L4930">
        <v>1</v>
      </c>
      <c r="M4930" t="s">
        <v>5069</v>
      </c>
      <c r="N4930" t="s">
        <v>5069</v>
      </c>
      <c r="O4930">
        <v>1</v>
      </c>
      <c r="P4930">
        <v>0</v>
      </c>
    </row>
    <row r="4931" spans="1:16" x14ac:dyDescent="0.3">
      <c r="A4931" t="s">
        <v>224</v>
      </c>
      <c r="B4931" s="1">
        <v>46112.820138888892</v>
      </c>
      <c r="C4931" t="s">
        <v>7</v>
      </c>
      <c r="D4931" t="s">
        <v>22</v>
      </c>
      <c r="E4931" t="s">
        <v>19</v>
      </c>
      <c r="F4931" t="s">
        <v>10</v>
      </c>
      <c r="G4931">
        <v>0.82013888888888886</v>
      </c>
      <c r="H4931" s="1">
        <v>46112</v>
      </c>
      <c r="I4931">
        <v>3</v>
      </c>
      <c r="J4931">
        <v>3</v>
      </c>
      <c r="K4931">
        <v>2</v>
      </c>
      <c r="L4931">
        <v>6</v>
      </c>
      <c r="M4931" t="s">
        <v>5071</v>
      </c>
      <c r="N4931" t="s">
        <v>5071</v>
      </c>
      <c r="O4931">
        <v>1</v>
      </c>
      <c r="P4931">
        <v>0</v>
      </c>
    </row>
    <row r="4932" spans="1:16" x14ac:dyDescent="0.3">
      <c r="A4932" t="s">
        <v>3346</v>
      </c>
      <c r="B4932" s="1">
        <v>46112.84375</v>
      </c>
      <c r="C4932" t="s">
        <v>40</v>
      </c>
      <c r="D4932" t="s">
        <v>15</v>
      </c>
      <c r="E4932" t="s">
        <v>16</v>
      </c>
      <c r="F4932" t="s">
        <v>13</v>
      </c>
      <c r="G4932">
        <v>0.84375</v>
      </c>
      <c r="H4932" s="1">
        <v>46112</v>
      </c>
      <c r="I4932">
        <v>3</v>
      </c>
      <c r="J4932">
        <v>5</v>
      </c>
      <c r="K4932">
        <v>1</v>
      </c>
      <c r="L4932">
        <v>5</v>
      </c>
      <c r="M4932" t="s">
        <v>5071</v>
      </c>
      <c r="N4932" t="s">
        <v>5071</v>
      </c>
      <c r="O4932">
        <v>1</v>
      </c>
      <c r="P4932">
        <v>0</v>
      </c>
    </row>
    <row r="4933" spans="1:16" x14ac:dyDescent="0.3">
      <c r="A4933" t="s">
        <v>4928</v>
      </c>
      <c r="B4933" s="1">
        <v>46112.844444444447</v>
      </c>
      <c r="C4933" t="s">
        <v>7</v>
      </c>
      <c r="D4933" t="s">
        <v>18</v>
      </c>
      <c r="E4933" t="s">
        <v>19</v>
      </c>
      <c r="F4933" t="s">
        <v>53</v>
      </c>
      <c r="G4933">
        <v>0.84444444444444444</v>
      </c>
      <c r="H4933" s="1">
        <v>46112</v>
      </c>
      <c r="I4933">
        <v>3</v>
      </c>
      <c r="J4933">
        <v>3</v>
      </c>
      <c r="K4933">
        <v>5</v>
      </c>
      <c r="L4933">
        <v>15</v>
      </c>
      <c r="M4933" t="s">
        <v>5073</v>
      </c>
      <c r="N4933" t="s">
        <v>5073</v>
      </c>
      <c r="O4933">
        <v>1</v>
      </c>
      <c r="P4933">
        <v>1</v>
      </c>
    </row>
    <row r="4934" spans="1:16" x14ac:dyDescent="0.3">
      <c r="A4934" t="s">
        <v>3429</v>
      </c>
      <c r="B4934" s="1">
        <v>46112.845138888886</v>
      </c>
      <c r="C4934" t="s">
        <v>7</v>
      </c>
      <c r="D4934" t="s">
        <v>18</v>
      </c>
      <c r="E4934" t="s">
        <v>19</v>
      </c>
      <c r="F4934" t="s">
        <v>10</v>
      </c>
      <c r="G4934">
        <v>0.84513888888888888</v>
      </c>
      <c r="H4934" s="1">
        <v>46112</v>
      </c>
      <c r="I4934">
        <v>3</v>
      </c>
      <c r="J4934">
        <v>3</v>
      </c>
      <c r="K4934">
        <v>2</v>
      </c>
      <c r="L4934">
        <v>6</v>
      </c>
      <c r="M4934" t="s">
        <v>5071</v>
      </c>
      <c r="N4934" t="s">
        <v>5071</v>
      </c>
      <c r="O4934">
        <v>1</v>
      </c>
      <c r="P4934">
        <v>0</v>
      </c>
    </row>
    <row r="4935" spans="1:16" x14ac:dyDescent="0.3">
      <c r="A4935" t="s">
        <v>651</v>
      </c>
      <c r="B4935" s="1">
        <v>46112.870833333334</v>
      </c>
      <c r="C4935" t="s">
        <v>7</v>
      </c>
      <c r="D4935" t="s">
        <v>15</v>
      </c>
      <c r="E4935" t="s">
        <v>31</v>
      </c>
      <c r="F4935" t="s">
        <v>20</v>
      </c>
      <c r="G4935">
        <v>0.87083333333333335</v>
      </c>
      <c r="H4935" s="1">
        <v>46112</v>
      </c>
      <c r="I4935">
        <v>3</v>
      </c>
      <c r="J4935">
        <v>3</v>
      </c>
      <c r="K4935">
        <v>2</v>
      </c>
      <c r="L4935">
        <v>6</v>
      </c>
      <c r="M4935" t="s">
        <v>5071</v>
      </c>
      <c r="N4935" t="s">
        <v>5071</v>
      </c>
      <c r="O4935">
        <v>1</v>
      </c>
      <c r="P4935">
        <v>0</v>
      </c>
    </row>
    <row r="4936" spans="1:16" x14ac:dyDescent="0.3">
      <c r="A4936" t="s">
        <v>747</v>
      </c>
      <c r="B4936" s="1">
        <v>46112.874305555553</v>
      </c>
      <c r="C4936" t="s">
        <v>26</v>
      </c>
      <c r="D4936" t="s">
        <v>22</v>
      </c>
      <c r="E4936" t="s">
        <v>16</v>
      </c>
      <c r="F4936" t="s">
        <v>13</v>
      </c>
      <c r="G4936">
        <v>0.87430555555555556</v>
      </c>
      <c r="H4936" s="1">
        <v>46112</v>
      </c>
      <c r="I4936">
        <v>3</v>
      </c>
      <c r="J4936">
        <v>3</v>
      </c>
      <c r="K4936">
        <v>1</v>
      </c>
      <c r="L4936">
        <v>3</v>
      </c>
      <c r="M4936" t="s">
        <v>5069</v>
      </c>
      <c r="N4936" t="s">
        <v>5069</v>
      </c>
      <c r="O4936">
        <v>1</v>
      </c>
      <c r="P4936">
        <v>0</v>
      </c>
    </row>
    <row r="4937" spans="1:16" x14ac:dyDescent="0.3">
      <c r="A4937" t="s">
        <v>390</v>
      </c>
      <c r="B4937" s="1">
        <v>46112.88958333333</v>
      </c>
      <c r="C4937" t="s">
        <v>7</v>
      </c>
      <c r="D4937" t="s">
        <v>18</v>
      </c>
      <c r="E4937" t="s">
        <v>19</v>
      </c>
      <c r="F4937" t="s">
        <v>10</v>
      </c>
      <c r="G4937">
        <v>0.88958333333333328</v>
      </c>
      <c r="H4937" s="1">
        <v>46112</v>
      </c>
      <c r="I4937">
        <v>3</v>
      </c>
      <c r="J4937">
        <v>3</v>
      </c>
      <c r="K4937">
        <v>2</v>
      </c>
      <c r="L4937">
        <v>6</v>
      </c>
      <c r="M4937" t="s">
        <v>5071</v>
      </c>
      <c r="N4937" t="s">
        <v>5071</v>
      </c>
      <c r="O4937">
        <v>1</v>
      </c>
      <c r="P4937">
        <v>0</v>
      </c>
    </row>
    <row r="4938" spans="1:16" x14ac:dyDescent="0.3">
      <c r="A4938" t="s">
        <v>2147</v>
      </c>
      <c r="B4938" s="1">
        <v>46112.954861111109</v>
      </c>
      <c r="C4938" t="s">
        <v>35</v>
      </c>
      <c r="D4938" t="s">
        <v>22</v>
      </c>
      <c r="E4938" t="s">
        <v>9</v>
      </c>
      <c r="F4938" t="s">
        <v>10</v>
      </c>
      <c r="G4938">
        <v>0.95486111111111116</v>
      </c>
      <c r="H4938" s="1">
        <v>46112</v>
      </c>
      <c r="I4938">
        <v>3</v>
      </c>
      <c r="J4938">
        <v>1</v>
      </c>
      <c r="K4938">
        <v>2</v>
      </c>
      <c r="L4938">
        <v>2</v>
      </c>
      <c r="M4938" t="s">
        <v>5069</v>
      </c>
      <c r="N4938" t="s">
        <v>5069</v>
      </c>
      <c r="O4938">
        <v>1</v>
      </c>
      <c r="P4938">
        <v>0</v>
      </c>
    </row>
    <row r="4939" spans="1:16" x14ac:dyDescent="0.3">
      <c r="A4939" t="s">
        <v>1223</v>
      </c>
      <c r="B4939" s="1">
        <v>46112.987500000003</v>
      </c>
      <c r="C4939" t="s">
        <v>12</v>
      </c>
      <c r="D4939" t="s">
        <v>15</v>
      </c>
      <c r="E4939" t="s">
        <v>31</v>
      </c>
      <c r="F4939" t="s">
        <v>10</v>
      </c>
      <c r="G4939">
        <v>0.98750000000000004</v>
      </c>
      <c r="H4939" s="1">
        <v>46112</v>
      </c>
      <c r="I4939">
        <v>3</v>
      </c>
      <c r="J4939">
        <v>1</v>
      </c>
      <c r="K4939">
        <v>2</v>
      </c>
      <c r="L4939">
        <v>2</v>
      </c>
      <c r="M4939" t="s">
        <v>5069</v>
      </c>
      <c r="N4939" t="s">
        <v>5069</v>
      </c>
      <c r="O4939">
        <v>1</v>
      </c>
      <c r="P4939">
        <v>0</v>
      </c>
    </row>
    <row r="4940" spans="1:16" x14ac:dyDescent="0.3">
      <c r="A4940" t="s">
        <v>365</v>
      </c>
      <c r="B4940" s="1">
        <v>46112.991666666669</v>
      </c>
      <c r="C4940" t="s">
        <v>47</v>
      </c>
      <c r="D4940" t="s">
        <v>18</v>
      </c>
      <c r="E4940" t="s">
        <v>31</v>
      </c>
      <c r="F4940" t="s">
        <v>13</v>
      </c>
      <c r="G4940">
        <v>0.9916666666666667</v>
      </c>
      <c r="H4940" s="1">
        <v>46112</v>
      </c>
      <c r="I4940">
        <v>3</v>
      </c>
      <c r="J4940">
        <v>1</v>
      </c>
      <c r="K4940">
        <v>1</v>
      </c>
      <c r="L4940">
        <v>1</v>
      </c>
      <c r="M4940" t="s">
        <v>5069</v>
      </c>
      <c r="N4940" t="s">
        <v>5069</v>
      </c>
      <c r="O4940">
        <v>1</v>
      </c>
      <c r="P4940">
        <v>0</v>
      </c>
    </row>
    <row r="4941" spans="1:16" x14ac:dyDescent="0.3">
      <c r="A4941" t="s">
        <v>425</v>
      </c>
      <c r="B4941" s="1">
        <v>46113.011111111111</v>
      </c>
      <c r="C4941" t="s">
        <v>7</v>
      </c>
      <c r="D4941" t="s">
        <v>22</v>
      </c>
      <c r="E4941" t="s">
        <v>19</v>
      </c>
      <c r="F4941" t="s">
        <v>10</v>
      </c>
      <c r="G4941">
        <v>1.1111111111111112E-2</v>
      </c>
      <c r="H4941" s="1">
        <v>46113</v>
      </c>
      <c r="I4941">
        <v>4</v>
      </c>
      <c r="J4941">
        <v>3</v>
      </c>
      <c r="K4941">
        <v>2</v>
      </c>
      <c r="L4941">
        <v>6</v>
      </c>
      <c r="M4941" t="s">
        <v>5071</v>
      </c>
      <c r="N4941" t="s">
        <v>5071</v>
      </c>
      <c r="O4941">
        <v>1</v>
      </c>
      <c r="P4941">
        <v>0</v>
      </c>
    </row>
    <row r="4942" spans="1:16" x14ac:dyDescent="0.3">
      <c r="A4942" t="s">
        <v>1974</v>
      </c>
      <c r="B4942" s="1">
        <v>46113.072916666664</v>
      </c>
      <c r="C4942" t="s">
        <v>12</v>
      </c>
      <c r="D4942" t="s">
        <v>18</v>
      </c>
      <c r="E4942" t="s">
        <v>16</v>
      </c>
      <c r="F4942" t="s">
        <v>10</v>
      </c>
      <c r="G4942">
        <v>7.2916666666666671E-2</v>
      </c>
      <c r="H4942" s="1">
        <v>46113</v>
      </c>
      <c r="I4942">
        <v>4</v>
      </c>
      <c r="J4942">
        <v>1</v>
      </c>
      <c r="K4942">
        <v>2</v>
      </c>
      <c r="L4942">
        <v>2</v>
      </c>
      <c r="M4942" t="s">
        <v>5069</v>
      </c>
      <c r="N4942" t="s">
        <v>5069</v>
      </c>
      <c r="O4942">
        <v>1</v>
      </c>
      <c r="P4942">
        <v>0</v>
      </c>
    </row>
    <row r="4943" spans="1:16" x14ac:dyDescent="0.3">
      <c r="A4943" t="s">
        <v>3899</v>
      </c>
      <c r="B4943" s="1">
        <v>46113.084027777775</v>
      </c>
      <c r="C4943" t="s">
        <v>7</v>
      </c>
      <c r="D4943" t="s">
        <v>18</v>
      </c>
      <c r="E4943" t="s">
        <v>19</v>
      </c>
      <c r="F4943" t="s">
        <v>33</v>
      </c>
      <c r="G4943">
        <v>8.4027777777777785E-2</v>
      </c>
      <c r="H4943" s="1">
        <v>46113</v>
      </c>
      <c r="I4943">
        <v>4</v>
      </c>
      <c r="J4943">
        <v>3</v>
      </c>
      <c r="K4943">
        <v>4</v>
      </c>
      <c r="L4943">
        <v>12</v>
      </c>
      <c r="M4943" t="s">
        <v>5073</v>
      </c>
      <c r="N4943" t="s">
        <v>5073</v>
      </c>
      <c r="O4943">
        <v>1</v>
      </c>
      <c r="P4943">
        <v>1</v>
      </c>
    </row>
    <row r="4944" spans="1:16" x14ac:dyDescent="0.3">
      <c r="A4944" t="s">
        <v>1861</v>
      </c>
      <c r="B4944" s="1">
        <v>46113.089583333334</v>
      </c>
      <c r="C4944" t="s">
        <v>7</v>
      </c>
      <c r="D4944" t="s">
        <v>18</v>
      </c>
      <c r="E4944" t="s">
        <v>19</v>
      </c>
      <c r="F4944" t="s">
        <v>10</v>
      </c>
      <c r="G4944">
        <v>8.9583333333333334E-2</v>
      </c>
      <c r="H4944" s="1">
        <v>46113</v>
      </c>
      <c r="I4944">
        <v>4</v>
      </c>
      <c r="J4944">
        <v>3</v>
      </c>
      <c r="K4944">
        <v>2</v>
      </c>
      <c r="L4944">
        <v>6</v>
      </c>
      <c r="M4944" t="s">
        <v>5071</v>
      </c>
      <c r="N4944" t="s">
        <v>5071</v>
      </c>
      <c r="O4944">
        <v>1</v>
      </c>
      <c r="P4944">
        <v>0</v>
      </c>
    </row>
    <row r="4945" spans="1:16" x14ac:dyDescent="0.3">
      <c r="A4945" t="s">
        <v>748</v>
      </c>
      <c r="B4945" s="1">
        <v>46113.097916666666</v>
      </c>
      <c r="C4945" t="s">
        <v>12</v>
      </c>
      <c r="D4945" t="s">
        <v>18</v>
      </c>
      <c r="E4945" t="s">
        <v>9</v>
      </c>
      <c r="F4945" t="s">
        <v>33</v>
      </c>
      <c r="G4945">
        <v>9.7916666666666666E-2</v>
      </c>
      <c r="H4945" s="1">
        <v>46113</v>
      </c>
      <c r="I4945">
        <v>4</v>
      </c>
      <c r="J4945">
        <v>1</v>
      </c>
      <c r="K4945">
        <v>4</v>
      </c>
      <c r="L4945">
        <v>4</v>
      </c>
      <c r="M4945" t="s">
        <v>5069</v>
      </c>
      <c r="N4945" t="s">
        <v>5069</v>
      </c>
      <c r="O4945">
        <v>1</v>
      </c>
      <c r="P4945">
        <v>1</v>
      </c>
    </row>
    <row r="4946" spans="1:16" x14ac:dyDescent="0.3">
      <c r="A4946" t="s">
        <v>645</v>
      </c>
      <c r="B4946" s="1">
        <v>46113.101388888892</v>
      </c>
      <c r="C4946" t="s">
        <v>7</v>
      </c>
      <c r="D4946" t="s">
        <v>18</v>
      </c>
      <c r="E4946" t="s">
        <v>19</v>
      </c>
      <c r="F4946" t="s">
        <v>10</v>
      </c>
      <c r="G4946">
        <v>0.10138888888888889</v>
      </c>
      <c r="H4946" s="1">
        <v>46113</v>
      </c>
      <c r="I4946">
        <v>4</v>
      </c>
      <c r="J4946">
        <v>3</v>
      </c>
      <c r="K4946">
        <v>2</v>
      </c>
      <c r="L4946">
        <v>6</v>
      </c>
      <c r="M4946" t="s">
        <v>5071</v>
      </c>
      <c r="N4946" t="s">
        <v>5071</v>
      </c>
      <c r="O4946">
        <v>1</v>
      </c>
      <c r="P4946">
        <v>0</v>
      </c>
    </row>
    <row r="4947" spans="1:16" x14ac:dyDescent="0.3">
      <c r="A4947" t="s">
        <v>211</v>
      </c>
      <c r="B4947" s="1">
        <v>46113.107638888891</v>
      </c>
      <c r="C4947" t="s">
        <v>7</v>
      </c>
      <c r="D4947" t="s">
        <v>18</v>
      </c>
      <c r="E4947" t="s">
        <v>19</v>
      </c>
      <c r="F4947" t="s">
        <v>20</v>
      </c>
      <c r="G4947">
        <v>0.1076388888888889</v>
      </c>
      <c r="H4947" s="1">
        <v>46113</v>
      </c>
      <c r="I4947">
        <v>4</v>
      </c>
      <c r="J4947">
        <v>3</v>
      </c>
      <c r="K4947">
        <v>2</v>
      </c>
      <c r="L4947">
        <v>6</v>
      </c>
      <c r="M4947" t="s">
        <v>5071</v>
      </c>
      <c r="N4947" t="s">
        <v>5071</v>
      </c>
      <c r="O4947">
        <v>1</v>
      </c>
      <c r="P4947">
        <v>0</v>
      </c>
    </row>
    <row r="4948" spans="1:16" x14ac:dyDescent="0.3">
      <c r="A4948" t="s">
        <v>1467</v>
      </c>
      <c r="B4948" s="1">
        <v>46113.15625</v>
      </c>
      <c r="C4948" t="s">
        <v>7</v>
      </c>
      <c r="D4948" t="s">
        <v>15</v>
      </c>
      <c r="E4948" t="s">
        <v>19</v>
      </c>
      <c r="F4948" t="s">
        <v>10</v>
      </c>
      <c r="G4948">
        <v>0.15625</v>
      </c>
      <c r="H4948" s="1">
        <v>46113</v>
      </c>
      <c r="I4948">
        <v>4</v>
      </c>
      <c r="J4948">
        <v>3</v>
      </c>
      <c r="K4948">
        <v>2</v>
      </c>
      <c r="L4948">
        <v>6</v>
      </c>
      <c r="M4948" t="s">
        <v>5071</v>
      </c>
      <c r="N4948" t="s">
        <v>5071</v>
      </c>
      <c r="O4948">
        <v>1</v>
      </c>
      <c r="P4948">
        <v>0</v>
      </c>
    </row>
    <row r="4949" spans="1:16" x14ac:dyDescent="0.3">
      <c r="A4949" t="s">
        <v>4926</v>
      </c>
      <c r="B4949" s="1">
        <v>46113.171527777777</v>
      </c>
      <c r="C4949" t="s">
        <v>7</v>
      </c>
      <c r="D4949" t="s">
        <v>15</v>
      </c>
      <c r="E4949" t="s">
        <v>19</v>
      </c>
      <c r="F4949" t="s">
        <v>13</v>
      </c>
      <c r="G4949">
        <v>0.17152777777777778</v>
      </c>
      <c r="H4949" s="1">
        <v>46113</v>
      </c>
      <c r="I4949">
        <v>4</v>
      </c>
      <c r="J4949">
        <v>3</v>
      </c>
      <c r="K4949">
        <v>1</v>
      </c>
      <c r="L4949">
        <v>3</v>
      </c>
      <c r="M4949" t="s">
        <v>5069</v>
      </c>
      <c r="N4949" t="s">
        <v>5069</v>
      </c>
      <c r="O4949">
        <v>1</v>
      </c>
      <c r="P4949">
        <v>0</v>
      </c>
    </row>
    <row r="4950" spans="1:16" x14ac:dyDescent="0.3">
      <c r="A4950" t="s">
        <v>1494</v>
      </c>
      <c r="B4950" s="1">
        <v>46113.200694444444</v>
      </c>
      <c r="C4950" t="s">
        <v>7</v>
      </c>
      <c r="D4950" t="s">
        <v>22</v>
      </c>
      <c r="E4950" t="s">
        <v>19</v>
      </c>
      <c r="F4950" t="s">
        <v>13</v>
      </c>
      <c r="G4950">
        <v>0.20069444444444445</v>
      </c>
      <c r="H4950" s="1">
        <v>46113</v>
      </c>
      <c r="I4950">
        <v>4</v>
      </c>
      <c r="J4950">
        <v>3</v>
      </c>
      <c r="K4950">
        <v>1</v>
      </c>
      <c r="L4950">
        <v>3</v>
      </c>
      <c r="M4950" t="s">
        <v>5069</v>
      </c>
      <c r="N4950" t="s">
        <v>5069</v>
      </c>
      <c r="O4950">
        <v>1</v>
      </c>
      <c r="P4950">
        <v>0</v>
      </c>
    </row>
    <row r="4951" spans="1:16" x14ac:dyDescent="0.3">
      <c r="A4951" t="s">
        <v>3923</v>
      </c>
      <c r="B4951" s="1">
        <v>46113.238194444442</v>
      </c>
      <c r="C4951" t="s">
        <v>7</v>
      </c>
      <c r="D4951" t="s">
        <v>8</v>
      </c>
      <c r="E4951" t="s">
        <v>19</v>
      </c>
      <c r="F4951" t="s">
        <v>10</v>
      </c>
      <c r="G4951">
        <v>0.23819444444444443</v>
      </c>
      <c r="H4951" s="1">
        <v>46113</v>
      </c>
      <c r="I4951">
        <v>4</v>
      </c>
      <c r="J4951">
        <v>3</v>
      </c>
      <c r="K4951">
        <v>2</v>
      </c>
      <c r="L4951">
        <v>6</v>
      </c>
      <c r="M4951" t="s">
        <v>5071</v>
      </c>
      <c r="N4951" t="s">
        <v>5071</v>
      </c>
      <c r="O4951">
        <v>1</v>
      </c>
      <c r="P4951">
        <v>0</v>
      </c>
    </row>
    <row r="4952" spans="1:16" x14ac:dyDescent="0.3">
      <c r="A4952" t="s">
        <v>3127</v>
      </c>
      <c r="B4952" s="1">
        <v>46113.238888888889</v>
      </c>
      <c r="C4952" t="s">
        <v>7</v>
      </c>
      <c r="D4952" t="s">
        <v>8</v>
      </c>
      <c r="E4952" t="s">
        <v>19</v>
      </c>
      <c r="F4952" t="s">
        <v>20</v>
      </c>
      <c r="G4952">
        <v>0.2388888888888889</v>
      </c>
      <c r="H4952" s="1">
        <v>46113</v>
      </c>
      <c r="I4952">
        <v>4</v>
      </c>
      <c r="J4952">
        <v>3</v>
      </c>
      <c r="K4952">
        <v>2</v>
      </c>
      <c r="L4952">
        <v>6</v>
      </c>
      <c r="M4952" t="s">
        <v>5071</v>
      </c>
      <c r="N4952" t="s">
        <v>5071</v>
      </c>
      <c r="O4952">
        <v>1</v>
      </c>
      <c r="P4952">
        <v>0</v>
      </c>
    </row>
    <row r="4953" spans="1:16" x14ac:dyDescent="0.3">
      <c r="A4953" t="s">
        <v>1000</v>
      </c>
      <c r="B4953" s="1">
        <v>46113.253472222219</v>
      </c>
      <c r="C4953" t="s">
        <v>26</v>
      </c>
      <c r="D4953" t="s">
        <v>8</v>
      </c>
      <c r="E4953" t="s">
        <v>31</v>
      </c>
      <c r="F4953" t="s">
        <v>10</v>
      </c>
      <c r="G4953">
        <v>0.25347222222222221</v>
      </c>
      <c r="H4953" s="1">
        <v>46113</v>
      </c>
      <c r="I4953">
        <v>4</v>
      </c>
      <c r="J4953">
        <v>3</v>
      </c>
      <c r="K4953">
        <v>2</v>
      </c>
      <c r="L4953">
        <v>6</v>
      </c>
      <c r="M4953" t="s">
        <v>5071</v>
      </c>
      <c r="N4953" t="s">
        <v>5071</v>
      </c>
      <c r="O4953">
        <v>1</v>
      </c>
      <c r="P4953">
        <v>0</v>
      </c>
    </row>
    <row r="4954" spans="1:16" x14ac:dyDescent="0.3">
      <c r="A4954" t="s">
        <v>3290</v>
      </c>
      <c r="B4954" s="1">
        <v>46113.261805555558</v>
      </c>
      <c r="C4954" t="s">
        <v>35</v>
      </c>
      <c r="D4954" t="s">
        <v>22</v>
      </c>
      <c r="E4954" t="s">
        <v>9</v>
      </c>
      <c r="F4954" t="s">
        <v>10</v>
      </c>
      <c r="G4954">
        <v>0.26180555555555557</v>
      </c>
      <c r="H4954" s="1">
        <v>46113</v>
      </c>
      <c r="I4954">
        <v>4</v>
      </c>
      <c r="J4954">
        <v>1</v>
      </c>
      <c r="K4954">
        <v>2</v>
      </c>
      <c r="L4954">
        <v>2</v>
      </c>
      <c r="M4954" t="s">
        <v>5069</v>
      </c>
      <c r="N4954" t="s">
        <v>5069</v>
      </c>
      <c r="O4954">
        <v>1</v>
      </c>
      <c r="P4954">
        <v>0</v>
      </c>
    </row>
    <row r="4955" spans="1:16" x14ac:dyDescent="0.3">
      <c r="A4955" t="s">
        <v>4373</v>
      </c>
      <c r="B4955" s="1">
        <v>46113.322222222225</v>
      </c>
      <c r="C4955" t="s">
        <v>7</v>
      </c>
      <c r="D4955" t="s">
        <v>15</v>
      </c>
      <c r="E4955" t="s">
        <v>19</v>
      </c>
      <c r="F4955" t="s">
        <v>10</v>
      </c>
      <c r="G4955">
        <v>0.32222222222222224</v>
      </c>
      <c r="H4955" s="1">
        <v>46113</v>
      </c>
      <c r="I4955">
        <v>4</v>
      </c>
      <c r="J4955">
        <v>3</v>
      </c>
      <c r="K4955">
        <v>2</v>
      </c>
      <c r="L4955">
        <v>6</v>
      </c>
      <c r="M4955" t="s">
        <v>5071</v>
      </c>
      <c r="N4955" t="s">
        <v>5071</v>
      </c>
      <c r="O4955">
        <v>1</v>
      </c>
      <c r="P4955">
        <v>0</v>
      </c>
    </row>
    <row r="4956" spans="1:16" x14ac:dyDescent="0.3">
      <c r="A4956" t="s">
        <v>4949</v>
      </c>
      <c r="B4956" s="1">
        <v>46113.329861111109</v>
      </c>
      <c r="C4956" t="s">
        <v>7</v>
      </c>
      <c r="D4956" t="s">
        <v>18</v>
      </c>
      <c r="E4956" t="s">
        <v>19</v>
      </c>
      <c r="F4956" t="s">
        <v>10</v>
      </c>
      <c r="G4956">
        <v>0.3298611111111111</v>
      </c>
      <c r="H4956" s="1">
        <v>46113</v>
      </c>
      <c r="I4956">
        <v>4</v>
      </c>
      <c r="J4956">
        <v>3</v>
      </c>
      <c r="K4956">
        <v>2</v>
      </c>
      <c r="L4956">
        <v>6</v>
      </c>
      <c r="M4956" t="s">
        <v>5071</v>
      </c>
      <c r="N4956" t="s">
        <v>5071</v>
      </c>
      <c r="O4956">
        <v>1</v>
      </c>
      <c r="P4956">
        <v>0</v>
      </c>
    </row>
    <row r="4957" spans="1:16" x14ac:dyDescent="0.3">
      <c r="A4957" t="s">
        <v>2638</v>
      </c>
      <c r="B4957" s="1">
        <v>46113.339583333334</v>
      </c>
      <c r="C4957" t="s">
        <v>35</v>
      </c>
      <c r="D4957" t="s">
        <v>22</v>
      </c>
      <c r="E4957" t="s">
        <v>31</v>
      </c>
      <c r="F4957" t="s">
        <v>53</v>
      </c>
      <c r="G4957">
        <v>0.33958333333333335</v>
      </c>
      <c r="H4957" s="1">
        <v>46113</v>
      </c>
      <c r="I4957">
        <v>4</v>
      </c>
      <c r="J4957">
        <v>1</v>
      </c>
      <c r="K4957">
        <v>5</v>
      </c>
      <c r="L4957">
        <v>5</v>
      </c>
      <c r="M4957" t="s">
        <v>5071</v>
      </c>
      <c r="N4957" t="s">
        <v>5071</v>
      </c>
      <c r="O4957">
        <v>1</v>
      </c>
      <c r="P4957">
        <v>1</v>
      </c>
    </row>
    <row r="4958" spans="1:16" x14ac:dyDescent="0.3">
      <c r="A4958" t="s">
        <v>4962</v>
      </c>
      <c r="B4958" s="1">
        <v>46113.347916666666</v>
      </c>
      <c r="C4958" t="s">
        <v>7</v>
      </c>
      <c r="D4958" t="s">
        <v>8</v>
      </c>
      <c r="E4958" t="s">
        <v>19</v>
      </c>
      <c r="F4958" t="s">
        <v>10</v>
      </c>
      <c r="G4958">
        <v>0.34791666666666665</v>
      </c>
      <c r="H4958" s="1">
        <v>46113</v>
      </c>
      <c r="I4958">
        <v>4</v>
      </c>
      <c r="J4958">
        <v>3</v>
      </c>
      <c r="K4958">
        <v>2</v>
      </c>
      <c r="L4958">
        <v>6</v>
      </c>
      <c r="M4958" t="s">
        <v>5071</v>
      </c>
      <c r="N4958" t="s">
        <v>5071</v>
      </c>
      <c r="O4958">
        <v>1</v>
      </c>
      <c r="P4958">
        <v>0</v>
      </c>
    </row>
    <row r="4959" spans="1:16" x14ac:dyDescent="0.3">
      <c r="A4959" t="s">
        <v>1002</v>
      </c>
      <c r="B4959" s="1">
        <v>46113.388888888891</v>
      </c>
      <c r="C4959" t="s">
        <v>26</v>
      </c>
      <c r="D4959" t="s">
        <v>8</v>
      </c>
      <c r="E4959" t="s">
        <v>9</v>
      </c>
      <c r="F4959" t="s">
        <v>10</v>
      </c>
      <c r="G4959">
        <v>0.3888888888888889</v>
      </c>
      <c r="H4959" s="1">
        <v>46113</v>
      </c>
      <c r="I4959">
        <v>4</v>
      </c>
      <c r="J4959">
        <v>3</v>
      </c>
      <c r="K4959">
        <v>2</v>
      </c>
      <c r="L4959">
        <v>6</v>
      </c>
      <c r="M4959" t="s">
        <v>5071</v>
      </c>
      <c r="N4959" t="s">
        <v>5071</v>
      </c>
      <c r="O4959">
        <v>1</v>
      </c>
      <c r="P4959">
        <v>0</v>
      </c>
    </row>
    <row r="4960" spans="1:16" x14ac:dyDescent="0.3">
      <c r="A4960" t="s">
        <v>4722</v>
      </c>
      <c r="B4960" s="1">
        <v>46113.39166666667</v>
      </c>
      <c r="C4960" t="s">
        <v>40</v>
      </c>
      <c r="D4960" t="s">
        <v>8</v>
      </c>
      <c r="E4960" t="s">
        <v>16</v>
      </c>
      <c r="F4960" t="s">
        <v>20</v>
      </c>
      <c r="G4960">
        <v>0.39166666666666666</v>
      </c>
      <c r="H4960" s="1">
        <v>46113</v>
      </c>
      <c r="I4960">
        <v>4</v>
      </c>
      <c r="J4960">
        <v>5</v>
      </c>
      <c r="K4960">
        <v>2</v>
      </c>
      <c r="L4960">
        <v>10</v>
      </c>
      <c r="M4960" t="s">
        <v>5071</v>
      </c>
      <c r="N4960" t="s">
        <v>5071</v>
      </c>
      <c r="O4960">
        <v>1</v>
      </c>
      <c r="P4960">
        <v>0</v>
      </c>
    </row>
    <row r="4961" spans="1:16" x14ac:dyDescent="0.3">
      <c r="A4961" t="s">
        <v>233</v>
      </c>
      <c r="B4961" s="1">
        <v>46113.402777777781</v>
      </c>
      <c r="C4961" t="s">
        <v>7</v>
      </c>
      <c r="D4961" t="s">
        <v>15</v>
      </c>
      <c r="E4961" t="s">
        <v>19</v>
      </c>
      <c r="F4961" t="s">
        <v>20</v>
      </c>
      <c r="G4961">
        <v>0.40277777777777779</v>
      </c>
      <c r="H4961" s="1">
        <v>46113</v>
      </c>
      <c r="I4961">
        <v>4</v>
      </c>
      <c r="J4961">
        <v>3</v>
      </c>
      <c r="K4961">
        <v>2</v>
      </c>
      <c r="L4961">
        <v>6</v>
      </c>
      <c r="M4961" t="s">
        <v>5071</v>
      </c>
      <c r="N4961" t="s">
        <v>5071</v>
      </c>
      <c r="O4961">
        <v>1</v>
      </c>
      <c r="P4961">
        <v>0</v>
      </c>
    </row>
    <row r="4962" spans="1:16" x14ac:dyDescent="0.3">
      <c r="A4962" t="s">
        <v>3882</v>
      </c>
      <c r="B4962" s="1">
        <v>46113.418749999997</v>
      </c>
      <c r="C4962" t="s">
        <v>35</v>
      </c>
      <c r="D4962" t="s">
        <v>22</v>
      </c>
      <c r="E4962" t="s">
        <v>19</v>
      </c>
      <c r="F4962" t="s">
        <v>10</v>
      </c>
      <c r="G4962">
        <v>0.41875000000000001</v>
      </c>
      <c r="H4962" s="1">
        <v>46113</v>
      </c>
      <c r="I4962">
        <v>4</v>
      </c>
      <c r="J4962">
        <v>1</v>
      </c>
      <c r="K4962">
        <v>2</v>
      </c>
      <c r="L4962">
        <v>2</v>
      </c>
      <c r="M4962" t="s">
        <v>5069</v>
      </c>
      <c r="N4962" t="s">
        <v>5069</v>
      </c>
      <c r="O4962">
        <v>1</v>
      </c>
      <c r="P4962">
        <v>0</v>
      </c>
    </row>
    <row r="4963" spans="1:16" x14ac:dyDescent="0.3">
      <c r="A4963" t="s">
        <v>3327</v>
      </c>
      <c r="B4963" s="1">
        <v>46113.428472222222</v>
      </c>
      <c r="C4963" t="s">
        <v>7</v>
      </c>
      <c r="D4963" t="s">
        <v>15</v>
      </c>
      <c r="E4963" t="s">
        <v>9</v>
      </c>
      <c r="F4963" t="s">
        <v>20</v>
      </c>
      <c r="G4963">
        <v>0.4284722222222222</v>
      </c>
      <c r="H4963" s="1">
        <v>46113</v>
      </c>
      <c r="I4963">
        <v>4</v>
      </c>
      <c r="J4963">
        <v>3</v>
      </c>
      <c r="K4963">
        <v>2</v>
      </c>
      <c r="L4963">
        <v>6</v>
      </c>
      <c r="M4963" t="s">
        <v>5071</v>
      </c>
      <c r="N4963" t="s">
        <v>5071</v>
      </c>
      <c r="O4963">
        <v>1</v>
      </c>
      <c r="P4963">
        <v>0</v>
      </c>
    </row>
    <row r="4964" spans="1:16" x14ac:dyDescent="0.3">
      <c r="A4964" t="s">
        <v>4846</v>
      </c>
      <c r="B4964" s="1">
        <v>46113.447222222225</v>
      </c>
      <c r="C4964" t="s">
        <v>12</v>
      </c>
      <c r="D4964" t="s">
        <v>22</v>
      </c>
      <c r="E4964" t="s">
        <v>31</v>
      </c>
      <c r="F4964" t="s">
        <v>10</v>
      </c>
      <c r="G4964">
        <v>0.44722222222222224</v>
      </c>
      <c r="H4964" s="1">
        <v>46113</v>
      </c>
      <c r="I4964">
        <v>4</v>
      </c>
      <c r="J4964">
        <v>1</v>
      </c>
      <c r="K4964">
        <v>2</v>
      </c>
      <c r="L4964">
        <v>2</v>
      </c>
      <c r="M4964" t="s">
        <v>5069</v>
      </c>
      <c r="N4964" t="s">
        <v>5069</v>
      </c>
      <c r="O4964">
        <v>1</v>
      </c>
      <c r="P4964">
        <v>0</v>
      </c>
    </row>
    <row r="4965" spans="1:16" x14ac:dyDescent="0.3">
      <c r="A4965" t="s">
        <v>1198</v>
      </c>
      <c r="B4965" s="1">
        <v>46113.459722222222</v>
      </c>
      <c r="C4965" t="s">
        <v>40</v>
      </c>
      <c r="D4965" t="s">
        <v>8</v>
      </c>
      <c r="E4965" t="s">
        <v>16</v>
      </c>
      <c r="F4965" t="s">
        <v>10</v>
      </c>
      <c r="G4965">
        <v>0.4597222222222222</v>
      </c>
      <c r="H4965" s="1">
        <v>46113</v>
      </c>
      <c r="I4965">
        <v>4</v>
      </c>
      <c r="J4965">
        <v>5</v>
      </c>
      <c r="K4965">
        <v>2</v>
      </c>
      <c r="L4965">
        <v>10</v>
      </c>
      <c r="M4965" t="s">
        <v>5071</v>
      </c>
      <c r="N4965" t="s">
        <v>5071</v>
      </c>
      <c r="O4965">
        <v>1</v>
      </c>
      <c r="P4965">
        <v>0</v>
      </c>
    </row>
    <row r="4966" spans="1:16" x14ac:dyDescent="0.3">
      <c r="A4966" t="s">
        <v>4601</v>
      </c>
      <c r="B4966" s="1">
        <v>46113.488194444442</v>
      </c>
      <c r="C4966" t="s">
        <v>7</v>
      </c>
      <c r="D4966" t="s">
        <v>18</v>
      </c>
      <c r="E4966" t="s">
        <v>19</v>
      </c>
      <c r="F4966" t="s">
        <v>10</v>
      </c>
      <c r="G4966">
        <v>0.48819444444444443</v>
      </c>
      <c r="H4966" s="1">
        <v>46113</v>
      </c>
      <c r="I4966">
        <v>4</v>
      </c>
      <c r="J4966">
        <v>3</v>
      </c>
      <c r="K4966">
        <v>2</v>
      </c>
      <c r="L4966">
        <v>6</v>
      </c>
      <c r="M4966" t="s">
        <v>5071</v>
      </c>
      <c r="N4966" t="s">
        <v>5071</v>
      </c>
      <c r="O4966">
        <v>1</v>
      </c>
      <c r="P4966">
        <v>0</v>
      </c>
    </row>
    <row r="4967" spans="1:16" x14ac:dyDescent="0.3">
      <c r="A4967" t="s">
        <v>4247</v>
      </c>
      <c r="B4967" s="1">
        <v>46113.509722222225</v>
      </c>
      <c r="C4967" t="s">
        <v>26</v>
      </c>
      <c r="D4967" t="s">
        <v>22</v>
      </c>
      <c r="E4967" t="s">
        <v>31</v>
      </c>
      <c r="F4967" t="s">
        <v>20</v>
      </c>
      <c r="G4967">
        <v>0.50972222222222219</v>
      </c>
      <c r="H4967" s="1">
        <v>46113</v>
      </c>
      <c r="I4967">
        <v>4</v>
      </c>
      <c r="J4967">
        <v>3</v>
      </c>
      <c r="K4967">
        <v>2</v>
      </c>
      <c r="L4967">
        <v>6</v>
      </c>
      <c r="M4967" t="s">
        <v>5071</v>
      </c>
      <c r="N4967" t="s">
        <v>5071</v>
      </c>
      <c r="O4967">
        <v>1</v>
      </c>
      <c r="P4967">
        <v>0</v>
      </c>
    </row>
    <row r="4968" spans="1:16" x14ac:dyDescent="0.3">
      <c r="A4968" t="s">
        <v>3168</v>
      </c>
      <c r="B4968" s="1">
        <v>46113.536111111112</v>
      </c>
      <c r="C4968" t="s">
        <v>7</v>
      </c>
      <c r="D4968" t="s">
        <v>18</v>
      </c>
      <c r="E4968" t="s">
        <v>19</v>
      </c>
      <c r="F4968" t="s">
        <v>10</v>
      </c>
      <c r="G4968">
        <v>0.53611111111111109</v>
      </c>
      <c r="H4968" s="1">
        <v>46113</v>
      </c>
      <c r="I4968">
        <v>4</v>
      </c>
      <c r="J4968">
        <v>3</v>
      </c>
      <c r="K4968">
        <v>2</v>
      </c>
      <c r="L4968">
        <v>6</v>
      </c>
      <c r="M4968" t="s">
        <v>5071</v>
      </c>
      <c r="N4968" t="s">
        <v>5071</v>
      </c>
      <c r="O4968">
        <v>1</v>
      </c>
      <c r="P4968">
        <v>0</v>
      </c>
    </row>
    <row r="4969" spans="1:16" x14ac:dyDescent="0.3">
      <c r="A4969" t="s">
        <v>317</v>
      </c>
      <c r="B4969" s="1">
        <v>46113.570138888892</v>
      </c>
      <c r="C4969" t="s">
        <v>26</v>
      </c>
      <c r="D4969" t="s">
        <v>15</v>
      </c>
      <c r="E4969" t="s">
        <v>31</v>
      </c>
      <c r="F4969" t="s">
        <v>33</v>
      </c>
      <c r="G4969">
        <v>0.57013888888888886</v>
      </c>
      <c r="H4969" s="1">
        <v>46113</v>
      </c>
      <c r="I4969">
        <v>4</v>
      </c>
      <c r="J4969">
        <v>3</v>
      </c>
      <c r="K4969">
        <v>4</v>
      </c>
      <c r="L4969">
        <v>12</v>
      </c>
      <c r="M4969" t="s">
        <v>5073</v>
      </c>
      <c r="N4969" t="s">
        <v>5073</v>
      </c>
      <c r="O4969">
        <v>1</v>
      </c>
      <c r="P4969">
        <v>1</v>
      </c>
    </row>
    <row r="4970" spans="1:16" x14ac:dyDescent="0.3">
      <c r="A4970" t="s">
        <v>4317</v>
      </c>
      <c r="B4970" s="1">
        <v>46113.589583333334</v>
      </c>
      <c r="C4970" t="s">
        <v>12</v>
      </c>
      <c r="D4970" t="s">
        <v>8</v>
      </c>
      <c r="E4970" t="s">
        <v>9</v>
      </c>
      <c r="F4970" t="s">
        <v>10</v>
      </c>
      <c r="G4970">
        <v>0.58958333333333335</v>
      </c>
      <c r="H4970" s="1">
        <v>46113</v>
      </c>
      <c r="I4970">
        <v>4</v>
      </c>
      <c r="J4970">
        <v>1</v>
      </c>
      <c r="K4970">
        <v>2</v>
      </c>
      <c r="L4970">
        <v>2</v>
      </c>
      <c r="M4970" t="s">
        <v>5069</v>
      </c>
      <c r="N4970" t="s">
        <v>5069</v>
      </c>
      <c r="O4970">
        <v>1</v>
      </c>
      <c r="P4970">
        <v>0</v>
      </c>
    </row>
    <row r="4971" spans="1:16" x14ac:dyDescent="0.3">
      <c r="A4971" t="s">
        <v>968</v>
      </c>
      <c r="B4971" s="1">
        <v>46113.625</v>
      </c>
      <c r="C4971" t="s">
        <v>40</v>
      </c>
      <c r="D4971" t="s">
        <v>8</v>
      </c>
      <c r="E4971" t="s">
        <v>16</v>
      </c>
      <c r="F4971" t="s">
        <v>20</v>
      </c>
      <c r="G4971">
        <v>0.625</v>
      </c>
      <c r="H4971" s="1">
        <v>46113</v>
      </c>
      <c r="I4971">
        <v>4</v>
      </c>
      <c r="J4971">
        <v>5</v>
      </c>
      <c r="K4971">
        <v>2</v>
      </c>
      <c r="L4971">
        <v>10</v>
      </c>
      <c r="M4971" t="s">
        <v>5071</v>
      </c>
      <c r="N4971" t="s">
        <v>5071</v>
      </c>
      <c r="O4971">
        <v>1</v>
      </c>
      <c r="P4971">
        <v>0</v>
      </c>
    </row>
    <row r="4972" spans="1:16" x14ac:dyDescent="0.3">
      <c r="A4972" t="s">
        <v>3640</v>
      </c>
      <c r="B4972" s="1">
        <v>46113.63958333333</v>
      </c>
      <c r="C4972" t="s">
        <v>7</v>
      </c>
      <c r="D4972" t="s">
        <v>15</v>
      </c>
      <c r="E4972" t="s">
        <v>19</v>
      </c>
      <c r="F4972" t="s">
        <v>20</v>
      </c>
      <c r="G4972">
        <v>0.63958333333333328</v>
      </c>
      <c r="H4972" s="1">
        <v>46113</v>
      </c>
      <c r="I4972">
        <v>4</v>
      </c>
      <c r="J4972">
        <v>3</v>
      </c>
      <c r="K4972">
        <v>2</v>
      </c>
      <c r="L4972">
        <v>6</v>
      </c>
      <c r="M4972" t="s">
        <v>5071</v>
      </c>
      <c r="N4972" t="s">
        <v>5071</v>
      </c>
      <c r="O4972">
        <v>1</v>
      </c>
      <c r="P4972">
        <v>0</v>
      </c>
    </row>
    <row r="4973" spans="1:16" x14ac:dyDescent="0.3">
      <c r="A4973" t="s">
        <v>127</v>
      </c>
      <c r="B4973" s="1">
        <v>46113.652777777781</v>
      </c>
      <c r="C4973" t="s">
        <v>35</v>
      </c>
      <c r="D4973" t="s">
        <v>22</v>
      </c>
      <c r="E4973" t="s">
        <v>9</v>
      </c>
      <c r="F4973" t="s">
        <v>10</v>
      </c>
      <c r="G4973">
        <v>0.65277777777777779</v>
      </c>
      <c r="H4973" s="1">
        <v>46113</v>
      </c>
      <c r="I4973">
        <v>4</v>
      </c>
      <c r="J4973">
        <v>1</v>
      </c>
      <c r="K4973">
        <v>2</v>
      </c>
      <c r="L4973">
        <v>2</v>
      </c>
      <c r="M4973" t="s">
        <v>5069</v>
      </c>
      <c r="N4973" t="s">
        <v>5069</v>
      </c>
      <c r="O4973">
        <v>1</v>
      </c>
      <c r="P4973">
        <v>0</v>
      </c>
    </row>
    <row r="4974" spans="1:16" x14ac:dyDescent="0.3">
      <c r="A4974" t="s">
        <v>3425</v>
      </c>
      <c r="B4974" s="1">
        <v>46113.65347222222</v>
      </c>
      <c r="C4974" t="s">
        <v>12</v>
      </c>
      <c r="D4974" t="s">
        <v>8</v>
      </c>
      <c r="E4974" t="s">
        <v>31</v>
      </c>
      <c r="F4974" t="s">
        <v>13</v>
      </c>
      <c r="G4974">
        <v>0.65347222222222223</v>
      </c>
      <c r="H4974" s="1">
        <v>46113</v>
      </c>
      <c r="I4974">
        <v>4</v>
      </c>
      <c r="J4974">
        <v>1</v>
      </c>
      <c r="K4974">
        <v>1</v>
      </c>
      <c r="L4974">
        <v>1</v>
      </c>
      <c r="M4974" t="s">
        <v>5069</v>
      </c>
      <c r="N4974" t="s">
        <v>5069</v>
      </c>
      <c r="O4974">
        <v>1</v>
      </c>
      <c r="P4974">
        <v>0</v>
      </c>
    </row>
    <row r="4975" spans="1:16" x14ac:dyDescent="0.3">
      <c r="A4975" t="s">
        <v>1645</v>
      </c>
      <c r="B4975" s="1">
        <v>46113.665277777778</v>
      </c>
      <c r="C4975" t="s">
        <v>35</v>
      </c>
      <c r="D4975" t="s">
        <v>8</v>
      </c>
      <c r="E4975" t="s">
        <v>19</v>
      </c>
      <c r="F4975" t="s">
        <v>20</v>
      </c>
      <c r="G4975">
        <v>0.66527777777777775</v>
      </c>
      <c r="H4975" s="1">
        <v>46113</v>
      </c>
      <c r="I4975">
        <v>4</v>
      </c>
      <c r="J4975">
        <v>1</v>
      </c>
      <c r="K4975">
        <v>2</v>
      </c>
      <c r="L4975">
        <v>2</v>
      </c>
      <c r="M4975" t="s">
        <v>5069</v>
      </c>
      <c r="N4975" t="s">
        <v>5069</v>
      </c>
      <c r="O4975">
        <v>1</v>
      </c>
      <c r="P4975">
        <v>0</v>
      </c>
    </row>
    <row r="4976" spans="1:16" x14ac:dyDescent="0.3">
      <c r="A4976" t="s">
        <v>536</v>
      </c>
      <c r="B4976" s="1">
        <v>46113.667361111111</v>
      </c>
      <c r="C4976" t="s">
        <v>40</v>
      </c>
      <c r="D4976" t="s">
        <v>8</v>
      </c>
      <c r="E4976" t="s">
        <v>16</v>
      </c>
      <c r="F4976" t="s">
        <v>13</v>
      </c>
      <c r="G4976">
        <v>0.66736111111111107</v>
      </c>
      <c r="H4976" s="1">
        <v>46113</v>
      </c>
      <c r="I4976">
        <v>4</v>
      </c>
      <c r="J4976">
        <v>5</v>
      </c>
      <c r="K4976">
        <v>1</v>
      </c>
      <c r="L4976">
        <v>5</v>
      </c>
      <c r="M4976" t="s">
        <v>5071</v>
      </c>
      <c r="N4976" t="s">
        <v>5071</v>
      </c>
      <c r="O4976">
        <v>1</v>
      </c>
      <c r="P4976">
        <v>0</v>
      </c>
    </row>
    <row r="4977" spans="1:16" x14ac:dyDescent="0.3">
      <c r="A4977" t="s">
        <v>3278</v>
      </c>
      <c r="B4977" s="1">
        <v>46113.740277777775</v>
      </c>
      <c r="C4977" t="s">
        <v>7</v>
      </c>
      <c r="D4977" t="s">
        <v>15</v>
      </c>
      <c r="E4977" t="s">
        <v>9</v>
      </c>
      <c r="F4977" t="s">
        <v>10</v>
      </c>
      <c r="G4977">
        <v>0.74027777777777781</v>
      </c>
      <c r="H4977" s="1">
        <v>46113</v>
      </c>
      <c r="I4977">
        <v>4</v>
      </c>
      <c r="J4977">
        <v>3</v>
      </c>
      <c r="K4977">
        <v>2</v>
      </c>
      <c r="L4977">
        <v>6</v>
      </c>
      <c r="M4977" t="s">
        <v>5071</v>
      </c>
      <c r="N4977" t="s">
        <v>5071</v>
      </c>
      <c r="O4977">
        <v>1</v>
      </c>
      <c r="P4977">
        <v>0</v>
      </c>
    </row>
    <row r="4978" spans="1:16" x14ac:dyDescent="0.3">
      <c r="A4978" t="s">
        <v>3994</v>
      </c>
      <c r="B4978" s="1">
        <v>46113.760416666664</v>
      </c>
      <c r="C4978" t="s">
        <v>35</v>
      </c>
      <c r="D4978" t="s">
        <v>18</v>
      </c>
      <c r="E4978" t="s">
        <v>31</v>
      </c>
      <c r="F4978" t="s">
        <v>33</v>
      </c>
      <c r="G4978">
        <v>0.76041666666666663</v>
      </c>
      <c r="H4978" s="1">
        <v>46113</v>
      </c>
      <c r="I4978">
        <v>4</v>
      </c>
      <c r="J4978">
        <v>1</v>
      </c>
      <c r="K4978">
        <v>4</v>
      </c>
      <c r="L4978">
        <v>4</v>
      </c>
      <c r="M4978" t="s">
        <v>5069</v>
      </c>
      <c r="N4978" t="s">
        <v>5069</v>
      </c>
      <c r="O4978">
        <v>1</v>
      </c>
      <c r="P4978">
        <v>1</v>
      </c>
    </row>
    <row r="4979" spans="1:16" x14ac:dyDescent="0.3">
      <c r="A4979" t="s">
        <v>4189</v>
      </c>
      <c r="B4979" s="1">
        <v>46113.763194444444</v>
      </c>
      <c r="C4979" t="s">
        <v>7</v>
      </c>
      <c r="D4979" t="s">
        <v>18</v>
      </c>
      <c r="E4979" t="s">
        <v>19</v>
      </c>
      <c r="F4979" t="s">
        <v>10</v>
      </c>
      <c r="G4979">
        <v>0.7631944444444444</v>
      </c>
      <c r="H4979" s="1">
        <v>46113</v>
      </c>
      <c r="I4979">
        <v>4</v>
      </c>
      <c r="J4979">
        <v>3</v>
      </c>
      <c r="K4979">
        <v>2</v>
      </c>
      <c r="L4979">
        <v>6</v>
      </c>
      <c r="M4979" t="s">
        <v>5071</v>
      </c>
      <c r="N4979" t="s">
        <v>5071</v>
      </c>
      <c r="O4979">
        <v>1</v>
      </c>
      <c r="P4979">
        <v>0</v>
      </c>
    </row>
    <row r="4980" spans="1:16" x14ac:dyDescent="0.3">
      <c r="A4980" t="s">
        <v>868</v>
      </c>
      <c r="B4980" s="1">
        <v>46113.777083333334</v>
      </c>
      <c r="C4980" t="s">
        <v>7</v>
      </c>
      <c r="D4980" t="s">
        <v>15</v>
      </c>
      <c r="E4980" t="s">
        <v>19</v>
      </c>
      <c r="F4980" t="s">
        <v>20</v>
      </c>
      <c r="G4980">
        <v>0.77708333333333335</v>
      </c>
      <c r="H4980" s="1">
        <v>46113</v>
      </c>
      <c r="I4980">
        <v>4</v>
      </c>
      <c r="J4980">
        <v>3</v>
      </c>
      <c r="K4980">
        <v>2</v>
      </c>
      <c r="L4980">
        <v>6</v>
      </c>
      <c r="M4980" t="s">
        <v>5071</v>
      </c>
      <c r="N4980" t="s">
        <v>5071</v>
      </c>
      <c r="O4980">
        <v>1</v>
      </c>
      <c r="P4980">
        <v>0</v>
      </c>
    </row>
    <row r="4981" spans="1:16" x14ac:dyDescent="0.3">
      <c r="A4981" t="s">
        <v>1925</v>
      </c>
      <c r="B4981" s="1">
        <v>46113.824999999997</v>
      </c>
      <c r="C4981" t="s">
        <v>47</v>
      </c>
      <c r="D4981" t="s">
        <v>22</v>
      </c>
      <c r="E4981" t="s">
        <v>31</v>
      </c>
      <c r="F4981" t="s">
        <v>10</v>
      </c>
      <c r="G4981">
        <v>0.82499999999999996</v>
      </c>
      <c r="H4981" s="1">
        <v>46113</v>
      </c>
      <c r="I4981">
        <v>4</v>
      </c>
      <c r="J4981">
        <v>1</v>
      </c>
      <c r="K4981">
        <v>2</v>
      </c>
      <c r="L4981">
        <v>2</v>
      </c>
      <c r="M4981" t="s">
        <v>5069</v>
      </c>
      <c r="N4981" t="s">
        <v>5069</v>
      </c>
      <c r="O4981">
        <v>1</v>
      </c>
      <c r="P4981">
        <v>0</v>
      </c>
    </row>
    <row r="4982" spans="1:16" x14ac:dyDescent="0.3">
      <c r="A4982" t="s">
        <v>2406</v>
      </c>
      <c r="B4982" s="1">
        <v>46113.826388888891</v>
      </c>
      <c r="C4982" t="s">
        <v>7</v>
      </c>
      <c r="D4982" t="s">
        <v>18</v>
      </c>
      <c r="E4982" t="s">
        <v>19</v>
      </c>
      <c r="F4982" t="s">
        <v>20</v>
      </c>
      <c r="G4982">
        <v>0.82638888888888884</v>
      </c>
      <c r="H4982" s="1">
        <v>46113</v>
      </c>
      <c r="I4982">
        <v>4</v>
      </c>
      <c r="J4982">
        <v>3</v>
      </c>
      <c r="K4982">
        <v>2</v>
      </c>
      <c r="L4982">
        <v>6</v>
      </c>
      <c r="M4982" t="s">
        <v>5071</v>
      </c>
      <c r="N4982" t="s">
        <v>5071</v>
      </c>
      <c r="O4982">
        <v>1</v>
      </c>
      <c r="P4982">
        <v>0</v>
      </c>
    </row>
    <row r="4983" spans="1:16" x14ac:dyDescent="0.3">
      <c r="A4983" t="s">
        <v>2710</v>
      </c>
      <c r="B4983" s="1">
        <v>46113.845138888886</v>
      </c>
      <c r="C4983" t="s">
        <v>12</v>
      </c>
      <c r="D4983" t="s">
        <v>18</v>
      </c>
      <c r="E4983" t="s">
        <v>19</v>
      </c>
      <c r="F4983" t="s">
        <v>10</v>
      </c>
      <c r="G4983">
        <v>0.84513888888888888</v>
      </c>
      <c r="H4983" s="1">
        <v>46113</v>
      </c>
      <c r="I4983">
        <v>4</v>
      </c>
      <c r="J4983">
        <v>1</v>
      </c>
      <c r="K4983">
        <v>2</v>
      </c>
      <c r="L4983">
        <v>2</v>
      </c>
      <c r="M4983" t="s">
        <v>5069</v>
      </c>
      <c r="N4983" t="s">
        <v>5069</v>
      </c>
      <c r="O4983">
        <v>1</v>
      </c>
      <c r="P4983">
        <v>0</v>
      </c>
    </row>
    <row r="4984" spans="1:16" x14ac:dyDescent="0.3">
      <c r="A4984" t="s">
        <v>2289</v>
      </c>
      <c r="B4984" s="1">
        <v>46113.84652777778</v>
      </c>
      <c r="C4984" t="s">
        <v>7</v>
      </c>
      <c r="D4984" t="s">
        <v>22</v>
      </c>
      <c r="E4984" t="s">
        <v>19</v>
      </c>
      <c r="F4984" t="s">
        <v>10</v>
      </c>
      <c r="G4984">
        <v>0.84652777777777777</v>
      </c>
      <c r="H4984" s="1">
        <v>46113</v>
      </c>
      <c r="I4984">
        <v>4</v>
      </c>
      <c r="J4984">
        <v>3</v>
      </c>
      <c r="K4984">
        <v>2</v>
      </c>
      <c r="L4984">
        <v>6</v>
      </c>
      <c r="M4984" t="s">
        <v>5071</v>
      </c>
      <c r="N4984" t="s">
        <v>5071</v>
      </c>
      <c r="O4984">
        <v>1</v>
      </c>
      <c r="P4984">
        <v>0</v>
      </c>
    </row>
    <row r="4985" spans="1:16" x14ac:dyDescent="0.3">
      <c r="A4985" t="s">
        <v>3178</v>
      </c>
      <c r="B4985" s="1">
        <v>46113.847916666666</v>
      </c>
      <c r="C4985" t="s">
        <v>7</v>
      </c>
      <c r="D4985" t="s">
        <v>8</v>
      </c>
      <c r="E4985" t="s">
        <v>19</v>
      </c>
      <c r="F4985" t="s">
        <v>20</v>
      </c>
      <c r="G4985">
        <v>0.84791666666666665</v>
      </c>
      <c r="H4985" s="1">
        <v>46113</v>
      </c>
      <c r="I4985">
        <v>4</v>
      </c>
      <c r="J4985">
        <v>3</v>
      </c>
      <c r="K4985">
        <v>2</v>
      </c>
      <c r="L4985">
        <v>6</v>
      </c>
      <c r="M4985" t="s">
        <v>5071</v>
      </c>
      <c r="N4985" t="s">
        <v>5071</v>
      </c>
      <c r="O4985">
        <v>1</v>
      </c>
      <c r="P4985">
        <v>0</v>
      </c>
    </row>
    <row r="4986" spans="1:16" x14ac:dyDescent="0.3">
      <c r="A4986" t="s">
        <v>2559</v>
      </c>
      <c r="B4986" s="1">
        <v>46113.854861111111</v>
      </c>
      <c r="C4986" t="s">
        <v>7</v>
      </c>
      <c r="D4986" t="s">
        <v>22</v>
      </c>
      <c r="E4986" t="s">
        <v>19</v>
      </c>
      <c r="F4986" t="s">
        <v>10</v>
      </c>
      <c r="G4986">
        <v>0.85486111111111107</v>
      </c>
      <c r="H4986" s="1">
        <v>46113</v>
      </c>
      <c r="I4986">
        <v>4</v>
      </c>
      <c r="J4986">
        <v>3</v>
      </c>
      <c r="K4986">
        <v>2</v>
      </c>
      <c r="L4986">
        <v>6</v>
      </c>
      <c r="M4986" t="s">
        <v>5071</v>
      </c>
      <c r="N4986" t="s">
        <v>5071</v>
      </c>
      <c r="O4986">
        <v>1</v>
      </c>
      <c r="P4986">
        <v>0</v>
      </c>
    </row>
    <row r="4987" spans="1:16" x14ac:dyDescent="0.3">
      <c r="A4987" t="s">
        <v>2911</v>
      </c>
      <c r="B4987" s="1">
        <v>46113.857638888891</v>
      </c>
      <c r="C4987" t="s">
        <v>7</v>
      </c>
      <c r="D4987" t="s">
        <v>15</v>
      </c>
      <c r="E4987" t="s">
        <v>19</v>
      </c>
      <c r="F4987" t="s">
        <v>20</v>
      </c>
      <c r="G4987">
        <v>0.85763888888888884</v>
      </c>
      <c r="H4987" s="1">
        <v>46113</v>
      </c>
      <c r="I4987">
        <v>4</v>
      </c>
      <c r="J4987">
        <v>3</v>
      </c>
      <c r="K4987">
        <v>2</v>
      </c>
      <c r="L4987">
        <v>6</v>
      </c>
      <c r="M4987" t="s">
        <v>5071</v>
      </c>
      <c r="N4987" t="s">
        <v>5071</v>
      </c>
      <c r="O4987">
        <v>1</v>
      </c>
      <c r="P4987">
        <v>0</v>
      </c>
    </row>
    <row r="4988" spans="1:16" x14ac:dyDescent="0.3">
      <c r="A4988" t="s">
        <v>3611</v>
      </c>
      <c r="B4988" s="1">
        <v>46113.87777777778</v>
      </c>
      <c r="C4988" t="s">
        <v>7</v>
      </c>
      <c r="D4988" t="s">
        <v>8</v>
      </c>
      <c r="E4988" t="s">
        <v>19</v>
      </c>
      <c r="F4988" t="s">
        <v>10</v>
      </c>
      <c r="G4988">
        <v>0.87777777777777777</v>
      </c>
      <c r="H4988" s="1">
        <v>46113</v>
      </c>
      <c r="I4988">
        <v>4</v>
      </c>
      <c r="J4988">
        <v>3</v>
      </c>
      <c r="K4988">
        <v>2</v>
      </c>
      <c r="L4988">
        <v>6</v>
      </c>
      <c r="M4988" t="s">
        <v>5071</v>
      </c>
      <c r="N4988" t="s">
        <v>5071</v>
      </c>
      <c r="O4988">
        <v>1</v>
      </c>
      <c r="P4988">
        <v>0</v>
      </c>
    </row>
    <row r="4989" spans="1:16" x14ac:dyDescent="0.3">
      <c r="A4989" t="s">
        <v>1159</v>
      </c>
      <c r="B4989" s="1">
        <v>46113.884722222225</v>
      </c>
      <c r="C4989" t="s">
        <v>35</v>
      </c>
      <c r="D4989" t="s">
        <v>8</v>
      </c>
      <c r="E4989" t="s">
        <v>16</v>
      </c>
      <c r="F4989" t="s">
        <v>10</v>
      </c>
      <c r="G4989">
        <v>0.88472222222222219</v>
      </c>
      <c r="H4989" s="1">
        <v>46113</v>
      </c>
      <c r="I4989">
        <v>4</v>
      </c>
      <c r="J4989">
        <v>1</v>
      </c>
      <c r="K4989">
        <v>2</v>
      </c>
      <c r="L4989">
        <v>2</v>
      </c>
      <c r="M4989" t="s">
        <v>5069</v>
      </c>
      <c r="N4989" t="s">
        <v>5069</v>
      </c>
      <c r="O4989">
        <v>1</v>
      </c>
      <c r="P4989">
        <v>0</v>
      </c>
    </row>
    <row r="4990" spans="1:16" x14ac:dyDescent="0.3">
      <c r="A4990" t="s">
        <v>4272</v>
      </c>
      <c r="B4990" s="1">
        <v>46113.88958333333</v>
      </c>
      <c r="C4990" t="s">
        <v>47</v>
      </c>
      <c r="D4990" t="s">
        <v>15</v>
      </c>
      <c r="E4990" t="s">
        <v>31</v>
      </c>
      <c r="F4990" t="s">
        <v>53</v>
      </c>
      <c r="G4990">
        <v>0.88958333333333328</v>
      </c>
      <c r="H4990" s="1">
        <v>46113</v>
      </c>
      <c r="I4990">
        <v>4</v>
      </c>
      <c r="J4990">
        <v>1</v>
      </c>
      <c r="K4990">
        <v>5</v>
      </c>
      <c r="L4990">
        <v>5</v>
      </c>
      <c r="M4990" t="s">
        <v>5071</v>
      </c>
      <c r="N4990" t="s">
        <v>5071</v>
      </c>
      <c r="O4990">
        <v>1</v>
      </c>
      <c r="P4990">
        <v>1</v>
      </c>
    </row>
    <row r="4991" spans="1:16" x14ac:dyDescent="0.3">
      <c r="A4991" t="s">
        <v>3656</v>
      </c>
      <c r="B4991" s="1">
        <v>46113.898611111108</v>
      </c>
      <c r="C4991" t="s">
        <v>7</v>
      </c>
      <c r="D4991" t="s">
        <v>15</v>
      </c>
      <c r="E4991" t="s">
        <v>19</v>
      </c>
      <c r="F4991" t="s">
        <v>20</v>
      </c>
      <c r="G4991">
        <v>0.89861111111111114</v>
      </c>
      <c r="H4991" s="1">
        <v>46113</v>
      </c>
      <c r="I4991">
        <v>4</v>
      </c>
      <c r="J4991">
        <v>3</v>
      </c>
      <c r="K4991">
        <v>2</v>
      </c>
      <c r="L4991">
        <v>6</v>
      </c>
      <c r="M4991" t="s">
        <v>5071</v>
      </c>
      <c r="N4991" t="s">
        <v>5071</v>
      </c>
      <c r="O4991">
        <v>1</v>
      </c>
      <c r="P4991">
        <v>0</v>
      </c>
    </row>
    <row r="4992" spans="1:16" x14ac:dyDescent="0.3">
      <c r="A4992" t="s">
        <v>3864</v>
      </c>
      <c r="B4992" s="1">
        <v>46113.92291666667</v>
      </c>
      <c r="C4992" t="s">
        <v>35</v>
      </c>
      <c r="D4992" t="s">
        <v>22</v>
      </c>
      <c r="E4992" t="s">
        <v>19</v>
      </c>
      <c r="F4992" t="s">
        <v>20</v>
      </c>
      <c r="G4992">
        <v>0.92291666666666672</v>
      </c>
      <c r="H4992" s="1">
        <v>46113</v>
      </c>
      <c r="I4992">
        <v>4</v>
      </c>
      <c r="J4992">
        <v>1</v>
      </c>
      <c r="K4992">
        <v>2</v>
      </c>
      <c r="L4992">
        <v>2</v>
      </c>
      <c r="M4992" t="s">
        <v>5069</v>
      </c>
      <c r="N4992" t="s">
        <v>5069</v>
      </c>
      <c r="O4992">
        <v>1</v>
      </c>
      <c r="P4992">
        <v>0</v>
      </c>
    </row>
    <row r="4993" spans="1:16" x14ac:dyDescent="0.3">
      <c r="A4993" t="s">
        <v>1237</v>
      </c>
      <c r="B4993" s="1">
        <v>46113.931250000001</v>
      </c>
      <c r="C4993" t="s">
        <v>7</v>
      </c>
      <c r="D4993" t="s">
        <v>15</v>
      </c>
      <c r="E4993" t="s">
        <v>19</v>
      </c>
      <c r="F4993" t="s">
        <v>13</v>
      </c>
      <c r="G4993">
        <v>0.93125000000000002</v>
      </c>
      <c r="H4993" s="1">
        <v>46113</v>
      </c>
      <c r="I4993">
        <v>4</v>
      </c>
      <c r="J4993">
        <v>3</v>
      </c>
      <c r="K4993">
        <v>1</v>
      </c>
      <c r="L4993">
        <v>3</v>
      </c>
      <c r="M4993" t="s">
        <v>5069</v>
      </c>
      <c r="N4993" t="s">
        <v>5069</v>
      </c>
      <c r="O4993">
        <v>1</v>
      </c>
      <c r="P4993">
        <v>0</v>
      </c>
    </row>
    <row r="4994" spans="1:16" x14ac:dyDescent="0.3">
      <c r="A4994" t="s">
        <v>1962</v>
      </c>
      <c r="B4994" s="1">
        <v>46113.944444444445</v>
      </c>
      <c r="C4994" t="s">
        <v>26</v>
      </c>
      <c r="D4994" t="s">
        <v>8</v>
      </c>
      <c r="E4994" t="s">
        <v>9</v>
      </c>
      <c r="F4994" t="s">
        <v>20</v>
      </c>
      <c r="G4994">
        <v>0.94444444444444442</v>
      </c>
      <c r="H4994" s="1">
        <v>46113</v>
      </c>
      <c r="I4994">
        <v>4</v>
      </c>
      <c r="J4994">
        <v>3</v>
      </c>
      <c r="K4994">
        <v>2</v>
      </c>
      <c r="L4994">
        <v>6</v>
      </c>
      <c r="M4994" t="s">
        <v>5071</v>
      </c>
      <c r="N4994" t="s">
        <v>5071</v>
      </c>
      <c r="O4994">
        <v>1</v>
      </c>
      <c r="P4994">
        <v>0</v>
      </c>
    </row>
    <row r="4995" spans="1:16" x14ac:dyDescent="0.3">
      <c r="A4995" t="s">
        <v>4597</v>
      </c>
      <c r="B4995" s="1">
        <v>46113.944444444445</v>
      </c>
      <c r="C4995" t="s">
        <v>7</v>
      </c>
      <c r="D4995" t="s">
        <v>22</v>
      </c>
      <c r="E4995" t="s">
        <v>16</v>
      </c>
      <c r="F4995" t="s">
        <v>20</v>
      </c>
      <c r="G4995">
        <v>0.94444444444444442</v>
      </c>
      <c r="H4995" s="1">
        <v>46113</v>
      </c>
      <c r="I4995">
        <v>4</v>
      </c>
      <c r="J4995">
        <v>3</v>
      </c>
      <c r="K4995">
        <v>2</v>
      </c>
      <c r="L4995">
        <v>6</v>
      </c>
      <c r="M4995" t="s">
        <v>5071</v>
      </c>
      <c r="N4995" t="s">
        <v>5071</v>
      </c>
      <c r="O4995">
        <v>1</v>
      </c>
      <c r="P4995">
        <v>0</v>
      </c>
    </row>
    <row r="4996" spans="1:16" x14ac:dyDescent="0.3">
      <c r="A4996" t="s">
        <v>4485</v>
      </c>
      <c r="B4996" s="1">
        <v>46113.957638888889</v>
      </c>
      <c r="C4996" t="s">
        <v>12</v>
      </c>
      <c r="D4996" t="s">
        <v>8</v>
      </c>
      <c r="E4996" t="s">
        <v>19</v>
      </c>
      <c r="F4996" t="s">
        <v>10</v>
      </c>
      <c r="G4996">
        <v>0.95763888888888893</v>
      </c>
      <c r="H4996" s="1">
        <v>46113</v>
      </c>
      <c r="I4996">
        <v>4</v>
      </c>
      <c r="J4996">
        <v>1</v>
      </c>
      <c r="K4996">
        <v>2</v>
      </c>
      <c r="L4996">
        <v>2</v>
      </c>
      <c r="M4996" t="s">
        <v>5069</v>
      </c>
      <c r="N4996" t="s">
        <v>5069</v>
      </c>
      <c r="O4996">
        <v>1</v>
      </c>
      <c r="P4996">
        <v>0</v>
      </c>
    </row>
    <row r="4997" spans="1:16" x14ac:dyDescent="0.3">
      <c r="A4997" t="s">
        <v>1738</v>
      </c>
      <c r="B4997" s="1">
        <v>46113.975694444445</v>
      </c>
      <c r="C4997" t="s">
        <v>7</v>
      </c>
      <c r="D4997" t="s">
        <v>15</v>
      </c>
      <c r="E4997" t="s">
        <v>19</v>
      </c>
      <c r="F4997" t="s">
        <v>10</v>
      </c>
      <c r="G4997">
        <v>0.97569444444444442</v>
      </c>
      <c r="H4997" s="1">
        <v>46113</v>
      </c>
      <c r="I4997">
        <v>4</v>
      </c>
      <c r="J4997">
        <v>3</v>
      </c>
      <c r="K4997">
        <v>2</v>
      </c>
      <c r="L4997">
        <v>6</v>
      </c>
      <c r="M4997" t="s">
        <v>5071</v>
      </c>
      <c r="N4997" t="s">
        <v>5071</v>
      </c>
      <c r="O4997">
        <v>1</v>
      </c>
      <c r="P4997">
        <v>0</v>
      </c>
    </row>
    <row r="4998" spans="1:16" x14ac:dyDescent="0.3">
      <c r="A4998" t="s">
        <v>4985</v>
      </c>
      <c r="B4998" s="1">
        <v>46113.979861111111</v>
      </c>
      <c r="C4998" t="s">
        <v>40</v>
      </c>
      <c r="D4998" t="s">
        <v>22</v>
      </c>
      <c r="E4998" t="s">
        <v>16</v>
      </c>
      <c r="F4998" t="s">
        <v>13</v>
      </c>
      <c r="G4998">
        <v>0.97986111111111107</v>
      </c>
      <c r="H4998" s="1">
        <v>46113</v>
      </c>
      <c r="I4998">
        <v>4</v>
      </c>
      <c r="J4998">
        <v>5</v>
      </c>
      <c r="K4998">
        <v>1</v>
      </c>
      <c r="L4998">
        <v>5</v>
      </c>
      <c r="M4998" t="s">
        <v>5071</v>
      </c>
      <c r="N4998" t="s">
        <v>5071</v>
      </c>
      <c r="O4998">
        <v>1</v>
      </c>
      <c r="P4998">
        <v>0</v>
      </c>
    </row>
    <row r="4999" spans="1:16" x14ac:dyDescent="0.3">
      <c r="A4999" t="s">
        <v>770</v>
      </c>
      <c r="B4999" s="1">
        <v>46113.982638888891</v>
      </c>
      <c r="C4999" t="s">
        <v>12</v>
      </c>
      <c r="D4999" t="s">
        <v>8</v>
      </c>
      <c r="E4999" t="s">
        <v>31</v>
      </c>
      <c r="F4999" t="s">
        <v>33</v>
      </c>
      <c r="G4999">
        <v>0.98263888888888884</v>
      </c>
      <c r="H4999" s="1">
        <v>46113</v>
      </c>
      <c r="I4999">
        <v>4</v>
      </c>
      <c r="J4999">
        <v>1</v>
      </c>
      <c r="K4999">
        <v>4</v>
      </c>
      <c r="L4999">
        <v>4</v>
      </c>
      <c r="M4999" t="s">
        <v>5069</v>
      </c>
      <c r="N4999" t="s">
        <v>5069</v>
      </c>
      <c r="O4999">
        <v>1</v>
      </c>
      <c r="P4999">
        <v>1</v>
      </c>
    </row>
    <row r="5000" spans="1:16" x14ac:dyDescent="0.3">
      <c r="A5000" t="s">
        <v>584</v>
      </c>
      <c r="B5000" s="1">
        <v>46113.994444444441</v>
      </c>
      <c r="C5000" t="s">
        <v>12</v>
      </c>
      <c r="D5000" t="s">
        <v>15</v>
      </c>
      <c r="E5000" t="s">
        <v>19</v>
      </c>
      <c r="F5000" t="s">
        <v>10</v>
      </c>
      <c r="G5000">
        <v>0.99444444444444446</v>
      </c>
      <c r="H5000" s="1">
        <v>46113</v>
      </c>
      <c r="I5000">
        <v>4</v>
      </c>
      <c r="J5000">
        <v>1</v>
      </c>
      <c r="K5000">
        <v>2</v>
      </c>
      <c r="L5000">
        <v>2</v>
      </c>
      <c r="M5000" t="s">
        <v>5069</v>
      </c>
      <c r="N5000" t="s">
        <v>5069</v>
      </c>
      <c r="O5000">
        <v>1</v>
      </c>
      <c r="P5000">
        <v>0</v>
      </c>
    </row>
    <row r="5001" spans="1:16" x14ac:dyDescent="0.3">
      <c r="A5001" t="s">
        <v>3587</v>
      </c>
      <c r="B5001" s="1">
        <v>46113.998611111114</v>
      </c>
      <c r="C5001" t="s">
        <v>7</v>
      </c>
      <c r="D5001" t="s">
        <v>22</v>
      </c>
      <c r="E5001" t="s">
        <v>31</v>
      </c>
      <c r="F5001" t="s">
        <v>20</v>
      </c>
      <c r="G5001">
        <v>0.99861111111111112</v>
      </c>
      <c r="H5001" s="1">
        <v>46113</v>
      </c>
      <c r="I5001">
        <v>4</v>
      </c>
      <c r="J5001">
        <v>3</v>
      </c>
      <c r="K5001">
        <v>2</v>
      </c>
      <c r="L5001">
        <v>6</v>
      </c>
      <c r="M5001" t="s">
        <v>5071</v>
      </c>
      <c r="N5001" t="s">
        <v>5071</v>
      </c>
      <c r="O5001">
        <v>1</v>
      </c>
      <c r="P5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B0EFD-81E6-473E-B93C-8412C5926A78}">
  <dimension ref="A1:N5002"/>
  <sheetViews>
    <sheetView workbookViewId="0">
      <selection activeCell="K3" sqref="K3"/>
    </sheetView>
  </sheetViews>
  <sheetFormatPr defaultRowHeight="14.4" x14ac:dyDescent="0.3"/>
  <cols>
    <col min="1" max="1" width="14.44140625" bestFit="1" customWidth="1"/>
    <col min="2" max="2" width="15.33203125" bestFit="1" customWidth="1"/>
    <col min="3" max="3" width="20.21875" bestFit="1" customWidth="1"/>
    <col min="4" max="4" width="21.109375" bestFit="1" customWidth="1"/>
    <col min="5" max="5" width="19.44140625" bestFit="1" customWidth="1"/>
    <col min="6" max="6" width="22.33203125" bestFit="1" customWidth="1"/>
    <col min="7" max="7" width="11" bestFit="1" customWidth="1"/>
    <col min="8" max="8" width="10.33203125" bestFit="1" customWidth="1"/>
    <col min="9" max="9" width="8.77734375" bestFit="1" customWidth="1"/>
    <col min="10" max="10" width="14.5546875" bestFit="1" customWidth="1"/>
    <col min="11" max="11" width="21.109375" bestFit="1" customWidth="1"/>
    <col min="12" max="12" width="12.88671875" bestFit="1" customWidth="1"/>
    <col min="14" max="14" width="11.5546875" bestFit="1" customWidth="1"/>
  </cols>
  <sheetData>
    <row r="1" spans="1:14" x14ac:dyDescent="0.3">
      <c r="A1" t="s">
        <v>0</v>
      </c>
      <c r="B1" t="s">
        <v>1</v>
      </c>
      <c r="C1" t="s">
        <v>2</v>
      </c>
      <c r="D1" t="s">
        <v>3</v>
      </c>
      <c r="E1" t="s">
        <v>4</v>
      </c>
      <c r="F1" t="s">
        <v>5</v>
      </c>
      <c r="G1" t="s">
        <v>5025</v>
      </c>
      <c r="H1" t="s">
        <v>5026</v>
      </c>
      <c r="I1" t="s">
        <v>5027</v>
      </c>
      <c r="J1" t="s">
        <v>5060</v>
      </c>
      <c r="K1" t="s">
        <v>5079</v>
      </c>
      <c r="L1" t="s">
        <v>5080</v>
      </c>
      <c r="M1" t="s">
        <v>5081</v>
      </c>
      <c r="N1" t="s">
        <v>5082</v>
      </c>
    </row>
    <row r="2" spans="1:14" x14ac:dyDescent="0.3">
      <c r="A2" t="s">
        <v>57</v>
      </c>
      <c r="B2" s="1">
        <v>46023.003472222219</v>
      </c>
      <c r="C2" t="s">
        <v>35</v>
      </c>
      <c r="D2" t="s">
        <v>15</v>
      </c>
      <c r="E2" t="s">
        <v>16</v>
      </c>
      <c r="F2" t="s">
        <v>13</v>
      </c>
      <c r="G2" s="2">
        <v>3.472222222222222E-3</v>
      </c>
      <c r="H2" s="3">
        <v>46023</v>
      </c>
      <c r="I2">
        <v>1</v>
      </c>
      <c r="J2">
        <f>_xlfn.XLOOKUP(tbl_logs[[#This Row],[Target_Department]],tbl_DeptWeight[Department], tbl_DeptWeight[Impact Score])</f>
        <v>1</v>
      </c>
      <c r="K2">
        <f>_xlfn.XLOOKUP(tbl_logs[[#This Row],[Employee_Action]],tbl_ResponseLikelihood[Employee Action],tbl_ResponseLikelihood[Likelihood Score])</f>
        <v>1</v>
      </c>
      <c r="L2">
        <f>tbl_logs[[#This Row],[Impact Score]]*tbl_logs[[#This Row],[Response Multiplier]]</f>
        <v>1</v>
      </c>
      <c r="M2" t="str" cm="1">
        <f t="array" ref="M2">_xlfn.IFS(tbl_logs[[#This Row],[Total Score]]&lt;=4, "Low", tbl_logs[[#This Row],[Total Score]]&lt;=10, "Medium", tbl_logs[[#This Row],[Total Score]]&lt;=19, "High", tbl_logs[[#This Row],[Total Score]]&lt;=25, "Very High")</f>
        <v>Low</v>
      </c>
      <c r="N2" t="str" cm="1">
        <f t="array" ref="N2">_xlfn.IFS(tbl_logs[[#This Row],[Total Score]]&lt;=4, "Low", tbl_logs[[#This Row],[Total Score]]&lt;=10, "Medium", tbl_logs[[#This Row],[Total Score]]&lt;=17, "High", tbl_logs[[#This Row],[Total Score]]&lt;=25, "Critical")</f>
        <v>Low</v>
      </c>
    </row>
    <row r="3" spans="1:14" x14ac:dyDescent="0.3">
      <c r="A3" t="s">
        <v>4014</v>
      </c>
      <c r="B3" s="1">
        <v>46023.027083333334</v>
      </c>
      <c r="C3" t="s">
        <v>12</v>
      </c>
      <c r="D3" t="s">
        <v>18</v>
      </c>
      <c r="E3" t="s">
        <v>31</v>
      </c>
      <c r="F3" t="s">
        <v>33</v>
      </c>
      <c r="G3" s="2">
        <v>2.7083333333333334E-2</v>
      </c>
      <c r="H3" s="3">
        <v>46023</v>
      </c>
      <c r="I3">
        <v>1</v>
      </c>
      <c r="J3">
        <f>_xlfn.XLOOKUP(tbl_logs[[#This Row],[Target_Department]],tbl_DeptWeight[Department], tbl_DeptWeight[Impact Score])</f>
        <v>1</v>
      </c>
      <c r="K3">
        <f>_xlfn.XLOOKUP(tbl_logs[[#This Row],[Employee_Action]],tbl_ResponseLikelihood[Employee Action],tbl_ResponseLikelihood[Likelihood Score])</f>
        <v>4</v>
      </c>
      <c r="L3">
        <f>tbl_logs[[#This Row],[Impact Score]]*tbl_logs[[#This Row],[Response Multiplier]]</f>
        <v>4</v>
      </c>
      <c r="M3" t="str" cm="1">
        <f t="array" ref="M3">_xlfn.IFS(tbl_logs[[#This Row],[Total Score]]&lt;=4, "Low", tbl_logs[[#This Row],[Total Score]]&lt;=10, "Medium", tbl_logs[[#This Row],[Total Score]]&lt;=19, "High", tbl_logs[[#This Row],[Total Score]]&lt;=25, "Very High")</f>
        <v>Low</v>
      </c>
      <c r="N3" t="str" cm="1">
        <f t="array" ref="N3">_xlfn.IFS(tbl_logs[[#This Row],[Total Score]]&lt;=4, "Low", tbl_logs[[#This Row],[Total Score]]&lt;=10, "Medium", tbl_logs[[#This Row],[Total Score]]&lt;=17, "High", tbl_logs[[#This Row],[Total Score]]&lt;=25, "Critical")</f>
        <v>Low</v>
      </c>
    </row>
    <row r="4" spans="1:14" x14ac:dyDescent="0.3">
      <c r="A4" t="s">
        <v>3545</v>
      </c>
      <c r="B4" s="1">
        <v>46023.038888888892</v>
      </c>
      <c r="C4" t="s">
        <v>26</v>
      </c>
      <c r="D4" t="s">
        <v>18</v>
      </c>
      <c r="E4" t="s">
        <v>19</v>
      </c>
      <c r="F4" t="s">
        <v>13</v>
      </c>
      <c r="G4" s="2">
        <v>3.888888888888889E-2</v>
      </c>
      <c r="H4" s="3">
        <v>46023</v>
      </c>
      <c r="I4">
        <v>1</v>
      </c>
      <c r="J4">
        <f>_xlfn.XLOOKUP(tbl_logs[[#This Row],[Target_Department]],tbl_DeptWeight[Department], tbl_DeptWeight[Impact Score])</f>
        <v>3</v>
      </c>
      <c r="K4">
        <f>_xlfn.XLOOKUP(tbl_logs[[#This Row],[Employee_Action]],tbl_ResponseLikelihood[Employee Action],tbl_ResponseLikelihood[Likelihood Score])</f>
        <v>1</v>
      </c>
      <c r="L4">
        <f>tbl_logs[[#This Row],[Impact Score]]*tbl_logs[[#This Row],[Response Multiplier]]</f>
        <v>3</v>
      </c>
      <c r="M4" t="str" cm="1">
        <f t="array" ref="M4">_xlfn.IFS(tbl_logs[[#This Row],[Total Score]]&lt;=4, "Low", tbl_logs[[#This Row],[Total Score]]&lt;=10, "Medium", tbl_logs[[#This Row],[Total Score]]&lt;=19, "High", tbl_logs[[#This Row],[Total Score]]&lt;=25, "Very High")</f>
        <v>Low</v>
      </c>
      <c r="N4" t="str" cm="1">
        <f t="array" ref="N4">_xlfn.IFS(tbl_logs[[#This Row],[Total Score]]&lt;=4, "Low", tbl_logs[[#This Row],[Total Score]]&lt;=10, "Medium", tbl_logs[[#This Row],[Total Score]]&lt;=17, "High", tbl_logs[[#This Row],[Total Score]]&lt;=25, "Critical")</f>
        <v>Low</v>
      </c>
    </row>
    <row r="5" spans="1:14" x14ac:dyDescent="0.3">
      <c r="A5" t="s">
        <v>2250</v>
      </c>
      <c r="B5" s="1">
        <v>46023.051388888889</v>
      </c>
      <c r="C5" t="s">
        <v>40</v>
      </c>
      <c r="D5" t="s">
        <v>18</v>
      </c>
      <c r="E5" t="s">
        <v>16</v>
      </c>
      <c r="F5" t="s">
        <v>20</v>
      </c>
      <c r="G5" s="2">
        <v>5.1388888888888887E-2</v>
      </c>
      <c r="H5" s="3">
        <v>46023</v>
      </c>
      <c r="I5">
        <v>1</v>
      </c>
      <c r="J5">
        <f>_xlfn.XLOOKUP(tbl_logs[[#This Row],[Target_Department]],tbl_DeptWeight[Department], tbl_DeptWeight[Impact Score])</f>
        <v>5</v>
      </c>
      <c r="K5">
        <f>_xlfn.XLOOKUP(tbl_logs[[#This Row],[Employee_Action]],tbl_ResponseLikelihood[Employee Action],tbl_ResponseLikelihood[Likelihood Score])</f>
        <v>2</v>
      </c>
      <c r="L5">
        <f>tbl_logs[[#This Row],[Impact Score]]*tbl_logs[[#This Row],[Response Multiplier]]</f>
        <v>10</v>
      </c>
      <c r="M5" t="str" cm="1">
        <f t="array" ref="M5">_xlfn.IFS(tbl_logs[[#This Row],[Total Score]]&lt;=4, "Low", tbl_logs[[#This Row],[Total Score]]&lt;=10, "Medium", tbl_logs[[#This Row],[Total Score]]&lt;=19, "High", tbl_logs[[#This Row],[Total Score]]&lt;=25, "Very High")</f>
        <v>Medium</v>
      </c>
      <c r="N5" t="str" cm="1">
        <f t="array" ref="N5">_xlfn.IFS(tbl_logs[[#This Row],[Total Score]]&lt;=4, "Low", tbl_logs[[#This Row],[Total Score]]&lt;=10, "Medium", tbl_logs[[#This Row],[Total Score]]&lt;=17, "High", tbl_logs[[#This Row],[Total Score]]&lt;=25, "Critical")</f>
        <v>Medium</v>
      </c>
    </row>
    <row r="6" spans="1:14" x14ac:dyDescent="0.3">
      <c r="A6" t="s">
        <v>450</v>
      </c>
      <c r="B6" s="1">
        <v>46023.057638888888</v>
      </c>
      <c r="C6" t="s">
        <v>7</v>
      </c>
      <c r="D6" t="s">
        <v>15</v>
      </c>
      <c r="E6" t="s">
        <v>19</v>
      </c>
      <c r="F6" t="s">
        <v>20</v>
      </c>
      <c r="G6" s="2">
        <v>5.7638888888888892E-2</v>
      </c>
      <c r="H6" s="3">
        <v>46023</v>
      </c>
      <c r="I6">
        <v>1</v>
      </c>
      <c r="J6">
        <f>_xlfn.XLOOKUP(tbl_logs[[#This Row],[Target_Department]],tbl_DeptWeight[Department], tbl_DeptWeight[Impact Score])</f>
        <v>3</v>
      </c>
      <c r="K6">
        <f>_xlfn.XLOOKUP(tbl_logs[[#This Row],[Employee_Action]],tbl_ResponseLikelihood[Employee Action],tbl_ResponseLikelihood[Likelihood Score])</f>
        <v>2</v>
      </c>
      <c r="L6">
        <f>tbl_logs[[#This Row],[Impact Score]]*tbl_logs[[#This Row],[Response Multiplier]]</f>
        <v>6</v>
      </c>
      <c r="M6" t="str" cm="1">
        <f t="array" ref="M6">_xlfn.IFS(tbl_logs[[#This Row],[Total Score]]&lt;=4, "Low", tbl_logs[[#This Row],[Total Score]]&lt;=10, "Medium", tbl_logs[[#This Row],[Total Score]]&lt;=19, "High", tbl_logs[[#This Row],[Total Score]]&lt;=25, "Very High")</f>
        <v>Medium</v>
      </c>
      <c r="N6" t="str" cm="1">
        <f t="array" ref="N6">_xlfn.IFS(tbl_logs[[#This Row],[Total Score]]&lt;=4, "Low", tbl_logs[[#This Row],[Total Score]]&lt;=10, "Medium", tbl_logs[[#This Row],[Total Score]]&lt;=17, "High", tbl_logs[[#This Row],[Total Score]]&lt;=25, "Critical")</f>
        <v>Medium</v>
      </c>
    </row>
    <row r="7" spans="1:14" x14ac:dyDescent="0.3">
      <c r="A7" t="s">
        <v>4891</v>
      </c>
      <c r="B7" s="1">
        <v>46023.068055555559</v>
      </c>
      <c r="C7" t="s">
        <v>35</v>
      </c>
      <c r="D7" t="s">
        <v>18</v>
      </c>
      <c r="E7" t="s">
        <v>31</v>
      </c>
      <c r="F7" t="s">
        <v>33</v>
      </c>
      <c r="G7" s="2">
        <v>6.805555555555555E-2</v>
      </c>
      <c r="H7" s="3">
        <v>46023</v>
      </c>
      <c r="I7">
        <v>1</v>
      </c>
      <c r="J7">
        <f>_xlfn.XLOOKUP(tbl_logs[[#This Row],[Target_Department]],tbl_DeptWeight[Department], tbl_DeptWeight[Impact Score])</f>
        <v>1</v>
      </c>
      <c r="K7">
        <f>_xlfn.XLOOKUP(tbl_logs[[#This Row],[Employee_Action]],tbl_ResponseLikelihood[Employee Action],tbl_ResponseLikelihood[Likelihood Score])</f>
        <v>4</v>
      </c>
      <c r="L7">
        <f>tbl_logs[[#This Row],[Impact Score]]*tbl_logs[[#This Row],[Response Multiplier]]</f>
        <v>4</v>
      </c>
      <c r="M7" t="str" cm="1">
        <f t="array" ref="M7">_xlfn.IFS(tbl_logs[[#This Row],[Total Score]]&lt;=4, "Low", tbl_logs[[#This Row],[Total Score]]&lt;=10, "Medium", tbl_logs[[#This Row],[Total Score]]&lt;=19, "High", tbl_logs[[#This Row],[Total Score]]&lt;=25, "Very High")</f>
        <v>Low</v>
      </c>
      <c r="N7" t="str" cm="1">
        <f t="array" ref="N7">_xlfn.IFS(tbl_logs[[#This Row],[Total Score]]&lt;=4, "Low", tbl_logs[[#This Row],[Total Score]]&lt;=10, "Medium", tbl_logs[[#This Row],[Total Score]]&lt;=17, "High", tbl_logs[[#This Row],[Total Score]]&lt;=25, "Critical")</f>
        <v>Low</v>
      </c>
    </row>
    <row r="8" spans="1:14" x14ac:dyDescent="0.3">
      <c r="A8" t="s">
        <v>1340</v>
      </c>
      <c r="B8" s="1">
        <v>46023.1</v>
      </c>
      <c r="C8" t="s">
        <v>7</v>
      </c>
      <c r="D8" t="s">
        <v>18</v>
      </c>
      <c r="E8" t="s">
        <v>19</v>
      </c>
      <c r="F8" t="s">
        <v>10</v>
      </c>
      <c r="G8" s="2">
        <v>0.1</v>
      </c>
      <c r="H8" s="3">
        <v>46023</v>
      </c>
      <c r="I8">
        <v>1</v>
      </c>
      <c r="J8">
        <f>_xlfn.XLOOKUP(tbl_logs[[#This Row],[Target_Department]],tbl_DeptWeight[Department], tbl_DeptWeight[Impact Score])</f>
        <v>3</v>
      </c>
      <c r="K8">
        <f>_xlfn.XLOOKUP(tbl_logs[[#This Row],[Employee_Action]],tbl_ResponseLikelihood[Employee Action],tbl_ResponseLikelihood[Likelihood Score])</f>
        <v>2</v>
      </c>
      <c r="L8">
        <f>tbl_logs[[#This Row],[Impact Score]]*tbl_logs[[#This Row],[Response Multiplier]]</f>
        <v>6</v>
      </c>
      <c r="M8" t="str" cm="1">
        <f t="array" ref="M8">_xlfn.IFS(tbl_logs[[#This Row],[Total Score]]&lt;=4, "Low", tbl_logs[[#This Row],[Total Score]]&lt;=10, "Medium", tbl_logs[[#This Row],[Total Score]]&lt;=19, "High", tbl_logs[[#This Row],[Total Score]]&lt;=25, "Very High")</f>
        <v>Medium</v>
      </c>
      <c r="N8" t="str" cm="1">
        <f t="array" ref="N8">_xlfn.IFS(tbl_logs[[#This Row],[Total Score]]&lt;=4, "Low", tbl_logs[[#This Row],[Total Score]]&lt;=10, "Medium", tbl_logs[[#This Row],[Total Score]]&lt;=17, "High", tbl_logs[[#This Row],[Total Score]]&lt;=25, "Critical")</f>
        <v>Medium</v>
      </c>
    </row>
    <row r="9" spans="1:14" x14ac:dyDescent="0.3">
      <c r="A9" t="s">
        <v>1886</v>
      </c>
      <c r="B9" s="1">
        <v>46023.119444444441</v>
      </c>
      <c r="C9" t="s">
        <v>7</v>
      </c>
      <c r="D9" t="s">
        <v>15</v>
      </c>
      <c r="E9" t="s">
        <v>19</v>
      </c>
      <c r="F9" t="s">
        <v>20</v>
      </c>
      <c r="G9" s="2">
        <v>0.11944444444444445</v>
      </c>
      <c r="H9" s="3">
        <v>46023</v>
      </c>
      <c r="I9">
        <v>1</v>
      </c>
      <c r="J9">
        <f>_xlfn.XLOOKUP(tbl_logs[[#This Row],[Target_Department]],tbl_DeptWeight[Department], tbl_DeptWeight[Impact Score])</f>
        <v>3</v>
      </c>
      <c r="K9">
        <f>_xlfn.XLOOKUP(tbl_logs[[#This Row],[Employee_Action]],tbl_ResponseLikelihood[Employee Action],tbl_ResponseLikelihood[Likelihood Score])</f>
        <v>2</v>
      </c>
      <c r="L9">
        <f>tbl_logs[[#This Row],[Impact Score]]*tbl_logs[[#This Row],[Response Multiplier]]</f>
        <v>6</v>
      </c>
      <c r="M9" t="str" cm="1">
        <f t="array" ref="M9">_xlfn.IFS(tbl_logs[[#This Row],[Total Score]]&lt;=4, "Low", tbl_logs[[#This Row],[Total Score]]&lt;=10, "Medium", tbl_logs[[#This Row],[Total Score]]&lt;=19, "High", tbl_logs[[#This Row],[Total Score]]&lt;=25, "Very High")</f>
        <v>Medium</v>
      </c>
      <c r="N9" t="str" cm="1">
        <f t="array" ref="N9">_xlfn.IFS(tbl_logs[[#This Row],[Total Score]]&lt;=4, "Low", tbl_logs[[#This Row],[Total Score]]&lt;=10, "Medium", tbl_logs[[#This Row],[Total Score]]&lt;=17, "High", tbl_logs[[#This Row],[Total Score]]&lt;=25, "Critical")</f>
        <v>Medium</v>
      </c>
    </row>
    <row r="10" spans="1:14" x14ac:dyDescent="0.3">
      <c r="A10" t="s">
        <v>2193</v>
      </c>
      <c r="B10" s="1">
        <v>46023.14166666667</v>
      </c>
      <c r="C10" t="s">
        <v>26</v>
      </c>
      <c r="D10" t="s">
        <v>22</v>
      </c>
      <c r="E10" t="s">
        <v>31</v>
      </c>
      <c r="F10" t="s">
        <v>33</v>
      </c>
      <c r="G10" s="2">
        <v>0.14166666666666666</v>
      </c>
      <c r="H10" s="3">
        <v>46023</v>
      </c>
      <c r="I10">
        <v>1</v>
      </c>
      <c r="J10">
        <f>_xlfn.XLOOKUP(tbl_logs[[#This Row],[Target_Department]],tbl_DeptWeight[Department], tbl_DeptWeight[Impact Score])</f>
        <v>3</v>
      </c>
      <c r="K10">
        <f>_xlfn.XLOOKUP(tbl_logs[[#This Row],[Employee_Action]],tbl_ResponseLikelihood[Employee Action],tbl_ResponseLikelihood[Likelihood Score])</f>
        <v>4</v>
      </c>
      <c r="L10">
        <f>tbl_logs[[#This Row],[Impact Score]]*tbl_logs[[#This Row],[Response Multiplier]]</f>
        <v>12</v>
      </c>
      <c r="M10" t="str" cm="1">
        <f t="array" ref="M10">_xlfn.IFS(tbl_logs[[#This Row],[Total Score]]&lt;=4, "Low", tbl_logs[[#This Row],[Total Score]]&lt;=10, "Medium", tbl_logs[[#This Row],[Total Score]]&lt;=19, "High", tbl_logs[[#This Row],[Total Score]]&lt;=25, "Very High")</f>
        <v>High</v>
      </c>
      <c r="N10" t="str" cm="1">
        <f t="array" ref="N10">_xlfn.IFS(tbl_logs[[#This Row],[Total Score]]&lt;=4, "Low", tbl_logs[[#This Row],[Total Score]]&lt;=10, "Medium", tbl_logs[[#This Row],[Total Score]]&lt;=17, "High", tbl_logs[[#This Row],[Total Score]]&lt;=25, "Critical")</f>
        <v>High</v>
      </c>
    </row>
    <row r="11" spans="1:14" x14ac:dyDescent="0.3">
      <c r="A11" t="s">
        <v>1212</v>
      </c>
      <c r="B11" s="1">
        <v>46023.143750000003</v>
      </c>
      <c r="C11" t="s">
        <v>12</v>
      </c>
      <c r="D11" t="s">
        <v>22</v>
      </c>
      <c r="E11" t="s">
        <v>16</v>
      </c>
      <c r="F11" t="s">
        <v>10</v>
      </c>
      <c r="G11" s="2">
        <v>0.14374999999999999</v>
      </c>
      <c r="H11" s="3">
        <v>46023</v>
      </c>
      <c r="I11">
        <v>1</v>
      </c>
      <c r="J11">
        <f>_xlfn.XLOOKUP(tbl_logs[[#This Row],[Target_Department]],tbl_DeptWeight[Department], tbl_DeptWeight[Impact Score])</f>
        <v>1</v>
      </c>
      <c r="K11">
        <f>_xlfn.XLOOKUP(tbl_logs[[#This Row],[Employee_Action]],tbl_ResponseLikelihood[Employee Action],tbl_ResponseLikelihood[Likelihood Score])</f>
        <v>2</v>
      </c>
      <c r="L11">
        <f>tbl_logs[[#This Row],[Impact Score]]*tbl_logs[[#This Row],[Response Multiplier]]</f>
        <v>2</v>
      </c>
      <c r="M11" t="str" cm="1">
        <f t="array" ref="M11">_xlfn.IFS(tbl_logs[[#This Row],[Total Score]]&lt;=4, "Low", tbl_logs[[#This Row],[Total Score]]&lt;=10, "Medium", tbl_logs[[#This Row],[Total Score]]&lt;=19, "High", tbl_logs[[#This Row],[Total Score]]&lt;=25, "Very High")</f>
        <v>Low</v>
      </c>
      <c r="N11" t="str" cm="1">
        <f t="array" ref="N11">_xlfn.IFS(tbl_logs[[#This Row],[Total Score]]&lt;=4, "Low", tbl_logs[[#This Row],[Total Score]]&lt;=10, "Medium", tbl_logs[[#This Row],[Total Score]]&lt;=17, "High", tbl_logs[[#This Row],[Total Score]]&lt;=25, "Critical")</f>
        <v>Low</v>
      </c>
    </row>
    <row r="12" spans="1:14" x14ac:dyDescent="0.3">
      <c r="A12" t="s">
        <v>2039</v>
      </c>
      <c r="B12" s="1">
        <v>46023.144444444442</v>
      </c>
      <c r="C12" t="s">
        <v>7</v>
      </c>
      <c r="D12" t="s">
        <v>15</v>
      </c>
      <c r="E12" t="s">
        <v>19</v>
      </c>
      <c r="F12" t="s">
        <v>20</v>
      </c>
      <c r="G12" s="2">
        <v>0.14444444444444443</v>
      </c>
      <c r="H12" s="3">
        <v>46023</v>
      </c>
      <c r="I12">
        <v>1</v>
      </c>
      <c r="J12">
        <f>_xlfn.XLOOKUP(tbl_logs[[#This Row],[Target_Department]],tbl_DeptWeight[Department], tbl_DeptWeight[Impact Score])</f>
        <v>3</v>
      </c>
      <c r="K12">
        <f>_xlfn.XLOOKUP(tbl_logs[[#This Row],[Employee_Action]],tbl_ResponseLikelihood[Employee Action],tbl_ResponseLikelihood[Likelihood Score])</f>
        <v>2</v>
      </c>
      <c r="L12">
        <f>tbl_logs[[#This Row],[Impact Score]]*tbl_logs[[#This Row],[Response Multiplier]]</f>
        <v>6</v>
      </c>
      <c r="M12" t="str" cm="1">
        <f t="array" ref="M12">_xlfn.IFS(tbl_logs[[#This Row],[Total Score]]&lt;=4, "Low", tbl_logs[[#This Row],[Total Score]]&lt;=10, "Medium", tbl_logs[[#This Row],[Total Score]]&lt;=19, "High", tbl_logs[[#This Row],[Total Score]]&lt;=25, "Very High")</f>
        <v>Medium</v>
      </c>
      <c r="N12" t="str" cm="1">
        <f t="array" ref="N12">_xlfn.IFS(tbl_logs[[#This Row],[Total Score]]&lt;=4, "Low", tbl_logs[[#This Row],[Total Score]]&lt;=10, "Medium", tbl_logs[[#This Row],[Total Score]]&lt;=17, "High", tbl_logs[[#This Row],[Total Score]]&lt;=25, "Critical")</f>
        <v>Medium</v>
      </c>
    </row>
    <row r="13" spans="1:14" x14ac:dyDescent="0.3">
      <c r="A13" t="s">
        <v>3263</v>
      </c>
      <c r="B13" s="1">
        <v>46023.150694444441</v>
      </c>
      <c r="C13" t="s">
        <v>26</v>
      </c>
      <c r="D13" t="s">
        <v>8</v>
      </c>
      <c r="E13" t="s">
        <v>9</v>
      </c>
      <c r="F13" t="s">
        <v>33</v>
      </c>
      <c r="G13" s="2">
        <v>0.15069444444444444</v>
      </c>
      <c r="H13" s="3">
        <v>46023</v>
      </c>
      <c r="I13">
        <v>1</v>
      </c>
      <c r="J13">
        <f>_xlfn.XLOOKUP(tbl_logs[[#This Row],[Target_Department]],tbl_DeptWeight[Department], tbl_DeptWeight[Impact Score])</f>
        <v>3</v>
      </c>
      <c r="K13">
        <f>_xlfn.XLOOKUP(tbl_logs[[#This Row],[Employee_Action]],tbl_ResponseLikelihood[Employee Action],tbl_ResponseLikelihood[Likelihood Score])</f>
        <v>4</v>
      </c>
      <c r="L13">
        <f>tbl_logs[[#This Row],[Impact Score]]*tbl_logs[[#This Row],[Response Multiplier]]</f>
        <v>12</v>
      </c>
      <c r="M13" t="str" cm="1">
        <f t="array" ref="M13">_xlfn.IFS(tbl_logs[[#This Row],[Total Score]]&lt;=4, "Low", tbl_logs[[#This Row],[Total Score]]&lt;=10, "Medium", tbl_logs[[#This Row],[Total Score]]&lt;=19, "High", tbl_logs[[#This Row],[Total Score]]&lt;=25, "Very High")</f>
        <v>High</v>
      </c>
      <c r="N13" t="str" cm="1">
        <f t="array" ref="N13">_xlfn.IFS(tbl_logs[[#This Row],[Total Score]]&lt;=4, "Low", tbl_logs[[#This Row],[Total Score]]&lt;=10, "Medium", tbl_logs[[#This Row],[Total Score]]&lt;=17, "High", tbl_logs[[#This Row],[Total Score]]&lt;=25, "Critical")</f>
        <v>High</v>
      </c>
    </row>
    <row r="14" spans="1:14" x14ac:dyDescent="0.3">
      <c r="A14" t="s">
        <v>4800</v>
      </c>
      <c r="B14" s="1">
        <v>46023.15625</v>
      </c>
      <c r="C14" t="s">
        <v>7</v>
      </c>
      <c r="D14" t="s">
        <v>18</v>
      </c>
      <c r="E14" t="s">
        <v>19</v>
      </c>
      <c r="F14" t="s">
        <v>20</v>
      </c>
      <c r="G14" s="2">
        <v>0.15625</v>
      </c>
      <c r="H14" s="3">
        <v>46023</v>
      </c>
      <c r="I14">
        <v>1</v>
      </c>
      <c r="J14">
        <f>_xlfn.XLOOKUP(tbl_logs[[#This Row],[Target_Department]],tbl_DeptWeight[Department], tbl_DeptWeight[Impact Score])</f>
        <v>3</v>
      </c>
      <c r="K14">
        <f>_xlfn.XLOOKUP(tbl_logs[[#This Row],[Employee_Action]],tbl_ResponseLikelihood[Employee Action],tbl_ResponseLikelihood[Likelihood Score])</f>
        <v>2</v>
      </c>
      <c r="L14">
        <f>tbl_logs[[#This Row],[Impact Score]]*tbl_logs[[#This Row],[Response Multiplier]]</f>
        <v>6</v>
      </c>
      <c r="M14" t="str" cm="1">
        <f t="array" ref="M14">_xlfn.IFS(tbl_logs[[#This Row],[Total Score]]&lt;=4, "Low", tbl_logs[[#This Row],[Total Score]]&lt;=10, "Medium", tbl_logs[[#This Row],[Total Score]]&lt;=19, "High", tbl_logs[[#This Row],[Total Score]]&lt;=25, "Very High")</f>
        <v>Medium</v>
      </c>
      <c r="N14" t="str" cm="1">
        <f t="array" ref="N14">_xlfn.IFS(tbl_logs[[#This Row],[Total Score]]&lt;=4, "Low", tbl_logs[[#This Row],[Total Score]]&lt;=10, "Medium", tbl_logs[[#This Row],[Total Score]]&lt;=17, "High", tbl_logs[[#This Row],[Total Score]]&lt;=25, "Critical")</f>
        <v>Medium</v>
      </c>
    </row>
    <row r="15" spans="1:14" x14ac:dyDescent="0.3">
      <c r="A15" t="s">
        <v>828</v>
      </c>
      <c r="B15" s="1">
        <v>46023.181250000001</v>
      </c>
      <c r="C15" t="s">
        <v>7</v>
      </c>
      <c r="D15" t="s">
        <v>8</v>
      </c>
      <c r="E15" t="s">
        <v>19</v>
      </c>
      <c r="F15" t="s">
        <v>10</v>
      </c>
      <c r="G15" s="2">
        <v>0.18124999999999999</v>
      </c>
      <c r="H15" s="3">
        <v>46023</v>
      </c>
      <c r="I15">
        <v>1</v>
      </c>
      <c r="J15">
        <f>_xlfn.XLOOKUP(tbl_logs[[#This Row],[Target_Department]],tbl_DeptWeight[Department], tbl_DeptWeight[Impact Score])</f>
        <v>3</v>
      </c>
      <c r="K15">
        <f>_xlfn.XLOOKUP(tbl_logs[[#This Row],[Employee_Action]],tbl_ResponseLikelihood[Employee Action],tbl_ResponseLikelihood[Likelihood Score])</f>
        <v>2</v>
      </c>
      <c r="L15">
        <f>tbl_logs[[#This Row],[Impact Score]]*tbl_logs[[#This Row],[Response Multiplier]]</f>
        <v>6</v>
      </c>
      <c r="M15" t="str" cm="1">
        <f t="array" ref="M15">_xlfn.IFS(tbl_logs[[#This Row],[Total Score]]&lt;=4, "Low", tbl_logs[[#This Row],[Total Score]]&lt;=10, "Medium", tbl_logs[[#This Row],[Total Score]]&lt;=19, "High", tbl_logs[[#This Row],[Total Score]]&lt;=25, "Very High")</f>
        <v>Medium</v>
      </c>
      <c r="N15" t="str" cm="1">
        <f t="array" ref="N15">_xlfn.IFS(tbl_logs[[#This Row],[Total Score]]&lt;=4, "Low", tbl_logs[[#This Row],[Total Score]]&lt;=10, "Medium", tbl_logs[[#This Row],[Total Score]]&lt;=17, "High", tbl_logs[[#This Row],[Total Score]]&lt;=25, "Critical")</f>
        <v>Medium</v>
      </c>
    </row>
    <row r="16" spans="1:14" x14ac:dyDescent="0.3">
      <c r="A16" t="s">
        <v>2835</v>
      </c>
      <c r="B16" s="1">
        <v>46023.18472222222</v>
      </c>
      <c r="C16" t="s">
        <v>7</v>
      </c>
      <c r="D16" t="s">
        <v>15</v>
      </c>
      <c r="E16" t="s">
        <v>16</v>
      </c>
      <c r="F16" t="s">
        <v>20</v>
      </c>
      <c r="G16" s="2">
        <v>0.18472222222222223</v>
      </c>
      <c r="H16" s="3">
        <v>46023</v>
      </c>
      <c r="I16">
        <v>1</v>
      </c>
      <c r="J16">
        <f>_xlfn.XLOOKUP(tbl_logs[[#This Row],[Target_Department]],tbl_DeptWeight[Department], tbl_DeptWeight[Impact Score])</f>
        <v>3</v>
      </c>
      <c r="K16">
        <f>_xlfn.XLOOKUP(tbl_logs[[#This Row],[Employee_Action]],tbl_ResponseLikelihood[Employee Action],tbl_ResponseLikelihood[Likelihood Score])</f>
        <v>2</v>
      </c>
      <c r="L16">
        <f>tbl_logs[[#This Row],[Impact Score]]*tbl_logs[[#This Row],[Response Multiplier]]</f>
        <v>6</v>
      </c>
      <c r="M16" t="str" cm="1">
        <f t="array" ref="M16">_xlfn.IFS(tbl_logs[[#This Row],[Total Score]]&lt;=4, "Low", tbl_logs[[#This Row],[Total Score]]&lt;=10, "Medium", tbl_logs[[#This Row],[Total Score]]&lt;=19, "High", tbl_logs[[#This Row],[Total Score]]&lt;=25, "Very High")</f>
        <v>Medium</v>
      </c>
      <c r="N16" t="str" cm="1">
        <f t="array" ref="N16">_xlfn.IFS(tbl_logs[[#This Row],[Total Score]]&lt;=4, "Low", tbl_logs[[#This Row],[Total Score]]&lt;=10, "Medium", tbl_logs[[#This Row],[Total Score]]&lt;=17, "High", tbl_logs[[#This Row],[Total Score]]&lt;=25, "Critical")</f>
        <v>Medium</v>
      </c>
    </row>
    <row r="17" spans="1:14" x14ac:dyDescent="0.3">
      <c r="A17" t="s">
        <v>4280</v>
      </c>
      <c r="B17" s="1">
        <v>46023.229166666664</v>
      </c>
      <c r="C17" t="s">
        <v>7</v>
      </c>
      <c r="D17" t="s">
        <v>15</v>
      </c>
      <c r="E17" t="s">
        <v>19</v>
      </c>
      <c r="F17" t="s">
        <v>10</v>
      </c>
      <c r="G17" s="2">
        <v>0.22916666666666666</v>
      </c>
      <c r="H17" s="3">
        <v>46023</v>
      </c>
      <c r="I17">
        <v>1</v>
      </c>
      <c r="J17">
        <f>_xlfn.XLOOKUP(tbl_logs[[#This Row],[Target_Department]],tbl_DeptWeight[Department], tbl_DeptWeight[Impact Score])</f>
        <v>3</v>
      </c>
      <c r="K17">
        <f>_xlfn.XLOOKUP(tbl_logs[[#This Row],[Employee_Action]],tbl_ResponseLikelihood[Employee Action],tbl_ResponseLikelihood[Likelihood Score])</f>
        <v>2</v>
      </c>
      <c r="L17">
        <f>tbl_logs[[#This Row],[Impact Score]]*tbl_logs[[#This Row],[Response Multiplier]]</f>
        <v>6</v>
      </c>
      <c r="M17" t="str" cm="1">
        <f t="array" ref="M17">_xlfn.IFS(tbl_logs[[#This Row],[Total Score]]&lt;=4, "Low", tbl_logs[[#This Row],[Total Score]]&lt;=10, "Medium", tbl_logs[[#This Row],[Total Score]]&lt;=19, "High", tbl_logs[[#This Row],[Total Score]]&lt;=25, "Very High")</f>
        <v>Medium</v>
      </c>
      <c r="N17" t="str" cm="1">
        <f t="array" ref="N17">_xlfn.IFS(tbl_logs[[#This Row],[Total Score]]&lt;=4, "Low", tbl_logs[[#This Row],[Total Score]]&lt;=10, "Medium", tbl_logs[[#This Row],[Total Score]]&lt;=17, "High", tbl_logs[[#This Row],[Total Score]]&lt;=25, "Critical")</f>
        <v>Medium</v>
      </c>
    </row>
    <row r="18" spans="1:14" x14ac:dyDescent="0.3">
      <c r="A18" t="s">
        <v>1070</v>
      </c>
      <c r="B18" s="1">
        <v>46023.261805555558</v>
      </c>
      <c r="C18" t="s">
        <v>26</v>
      </c>
      <c r="D18" t="s">
        <v>18</v>
      </c>
      <c r="E18" t="s">
        <v>9</v>
      </c>
      <c r="F18" t="s">
        <v>10</v>
      </c>
      <c r="G18" s="2">
        <v>0.26180555555555557</v>
      </c>
      <c r="H18" s="3">
        <v>46023</v>
      </c>
      <c r="I18">
        <v>1</v>
      </c>
      <c r="J18">
        <f>_xlfn.XLOOKUP(tbl_logs[[#This Row],[Target_Department]],tbl_DeptWeight[Department], tbl_DeptWeight[Impact Score])</f>
        <v>3</v>
      </c>
      <c r="K18">
        <f>_xlfn.XLOOKUP(tbl_logs[[#This Row],[Employee_Action]],tbl_ResponseLikelihood[Employee Action],tbl_ResponseLikelihood[Likelihood Score])</f>
        <v>2</v>
      </c>
      <c r="L18">
        <f>tbl_logs[[#This Row],[Impact Score]]*tbl_logs[[#This Row],[Response Multiplier]]</f>
        <v>6</v>
      </c>
      <c r="M18" t="str" cm="1">
        <f t="array" ref="M18">_xlfn.IFS(tbl_logs[[#This Row],[Total Score]]&lt;=4, "Low", tbl_logs[[#This Row],[Total Score]]&lt;=10, "Medium", tbl_logs[[#This Row],[Total Score]]&lt;=19, "High", tbl_logs[[#This Row],[Total Score]]&lt;=25, "Very High")</f>
        <v>Medium</v>
      </c>
      <c r="N18" t="str" cm="1">
        <f t="array" ref="N18">_xlfn.IFS(tbl_logs[[#This Row],[Total Score]]&lt;=4, "Low", tbl_logs[[#This Row],[Total Score]]&lt;=10, "Medium", tbl_logs[[#This Row],[Total Score]]&lt;=17, "High", tbl_logs[[#This Row],[Total Score]]&lt;=25, "Critical")</f>
        <v>Medium</v>
      </c>
    </row>
    <row r="19" spans="1:14" x14ac:dyDescent="0.3">
      <c r="A19" t="s">
        <v>2694</v>
      </c>
      <c r="B19" s="1">
        <v>46023.275000000001</v>
      </c>
      <c r="C19" t="s">
        <v>12</v>
      </c>
      <c r="D19" t="s">
        <v>18</v>
      </c>
      <c r="E19" t="s">
        <v>19</v>
      </c>
      <c r="F19" t="s">
        <v>13</v>
      </c>
      <c r="G19" s="2">
        <v>0.27500000000000002</v>
      </c>
      <c r="H19" s="3">
        <v>46023</v>
      </c>
      <c r="I19">
        <v>1</v>
      </c>
      <c r="J19">
        <f>_xlfn.XLOOKUP(tbl_logs[[#This Row],[Target_Department]],tbl_DeptWeight[Department], tbl_DeptWeight[Impact Score])</f>
        <v>1</v>
      </c>
      <c r="K19">
        <f>_xlfn.XLOOKUP(tbl_logs[[#This Row],[Employee_Action]],tbl_ResponseLikelihood[Employee Action],tbl_ResponseLikelihood[Likelihood Score])</f>
        <v>1</v>
      </c>
      <c r="L19">
        <f>tbl_logs[[#This Row],[Impact Score]]*tbl_logs[[#This Row],[Response Multiplier]]</f>
        <v>1</v>
      </c>
      <c r="M19" t="str" cm="1">
        <f t="array" ref="M19">_xlfn.IFS(tbl_logs[[#This Row],[Total Score]]&lt;=4, "Low", tbl_logs[[#This Row],[Total Score]]&lt;=10, "Medium", tbl_logs[[#This Row],[Total Score]]&lt;=19, "High", tbl_logs[[#This Row],[Total Score]]&lt;=25, "Very High")</f>
        <v>Low</v>
      </c>
      <c r="N19" t="str" cm="1">
        <f t="array" ref="N19">_xlfn.IFS(tbl_logs[[#This Row],[Total Score]]&lt;=4, "Low", tbl_logs[[#This Row],[Total Score]]&lt;=10, "Medium", tbl_logs[[#This Row],[Total Score]]&lt;=17, "High", tbl_logs[[#This Row],[Total Score]]&lt;=25, "Critical")</f>
        <v>Low</v>
      </c>
    </row>
    <row r="20" spans="1:14" x14ac:dyDescent="0.3">
      <c r="A20" t="s">
        <v>367</v>
      </c>
      <c r="B20" s="1">
        <v>46023.287499999999</v>
      </c>
      <c r="C20" t="s">
        <v>12</v>
      </c>
      <c r="D20" t="s">
        <v>22</v>
      </c>
      <c r="E20" t="s">
        <v>31</v>
      </c>
      <c r="F20" t="s">
        <v>10</v>
      </c>
      <c r="G20" s="2">
        <v>0.28749999999999998</v>
      </c>
      <c r="H20" s="3">
        <v>46023</v>
      </c>
      <c r="I20">
        <v>1</v>
      </c>
      <c r="J20">
        <f>_xlfn.XLOOKUP(tbl_logs[[#This Row],[Target_Department]],tbl_DeptWeight[Department], tbl_DeptWeight[Impact Score])</f>
        <v>1</v>
      </c>
      <c r="K20">
        <f>_xlfn.XLOOKUP(tbl_logs[[#This Row],[Employee_Action]],tbl_ResponseLikelihood[Employee Action],tbl_ResponseLikelihood[Likelihood Score])</f>
        <v>2</v>
      </c>
      <c r="L20">
        <f>tbl_logs[[#This Row],[Impact Score]]*tbl_logs[[#This Row],[Response Multiplier]]</f>
        <v>2</v>
      </c>
      <c r="M20" t="str" cm="1">
        <f t="array" ref="M20">_xlfn.IFS(tbl_logs[[#This Row],[Total Score]]&lt;=4, "Low", tbl_logs[[#This Row],[Total Score]]&lt;=10, "Medium", tbl_logs[[#This Row],[Total Score]]&lt;=19, "High", tbl_logs[[#This Row],[Total Score]]&lt;=25, "Very High")</f>
        <v>Low</v>
      </c>
      <c r="N20" t="str" cm="1">
        <f t="array" ref="N20">_xlfn.IFS(tbl_logs[[#This Row],[Total Score]]&lt;=4, "Low", tbl_logs[[#This Row],[Total Score]]&lt;=10, "Medium", tbl_logs[[#This Row],[Total Score]]&lt;=17, "High", tbl_logs[[#This Row],[Total Score]]&lt;=25, "Critical")</f>
        <v>Low</v>
      </c>
    </row>
    <row r="21" spans="1:14" x14ac:dyDescent="0.3">
      <c r="A21" t="s">
        <v>2995</v>
      </c>
      <c r="B21" s="1">
        <v>46023.288194444445</v>
      </c>
      <c r="C21" t="s">
        <v>7</v>
      </c>
      <c r="D21" t="s">
        <v>15</v>
      </c>
      <c r="E21" t="s">
        <v>19</v>
      </c>
      <c r="F21" t="s">
        <v>10</v>
      </c>
      <c r="G21" s="2">
        <v>0.28819444444444442</v>
      </c>
      <c r="H21" s="3">
        <v>46023</v>
      </c>
      <c r="I21">
        <v>1</v>
      </c>
      <c r="J21">
        <f>_xlfn.XLOOKUP(tbl_logs[[#This Row],[Target_Department]],tbl_DeptWeight[Department], tbl_DeptWeight[Impact Score])</f>
        <v>3</v>
      </c>
      <c r="K21">
        <f>_xlfn.XLOOKUP(tbl_logs[[#This Row],[Employee_Action]],tbl_ResponseLikelihood[Employee Action],tbl_ResponseLikelihood[Likelihood Score])</f>
        <v>2</v>
      </c>
      <c r="L21">
        <f>tbl_logs[[#This Row],[Impact Score]]*tbl_logs[[#This Row],[Response Multiplier]]</f>
        <v>6</v>
      </c>
      <c r="M21" t="str" cm="1">
        <f t="array" ref="M21">_xlfn.IFS(tbl_logs[[#This Row],[Total Score]]&lt;=4, "Low", tbl_logs[[#This Row],[Total Score]]&lt;=10, "Medium", tbl_logs[[#This Row],[Total Score]]&lt;=19, "High", tbl_logs[[#This Row],[Total Score]]&lt;=25, "Very High")</f>
        <v>Medium</v>
      </c>
      <c r="N21" t="str" cm="1">
        <f t="array" ref="N21">_xlfn.IFS(tbl_logs[[#This Row],[Total Score]]&lt;=4, "Low", tbl_logs[[#This Row],[Total Score]]&lt;=10, "Medium", tbl_logs[[#This Row],[Total Score]]&lt;=17, "High", tbl_logs[[#This Row],[Total Score]]&lt;=25, "Critical")</f>
        <v>Medium</v>
      </c>
    </row>
    <row r="22" spans="1:14" x14ac:dyDescent="0.3">
      <c r="A22" t="s">
        <v>2425</v>
      </c>
      <c r="B22" s="1">
        <v>46023.302777777775</v>
      </c>
      <c r="C22" t="s">
        <v>35</v>
      </c>
      <c r="D22" t="s">
        <v>8</v>
      </c>
      <c r="E22" t="s">
        <v>9</v>
      </c>
      <c r="F22" t="s">
        <v>10</v>
      </c>
      <c r="G22" s="2">
        <v>0.30277777777777776</v>
      </c>
      <c r="H22" s="3">
        <v>46023</v>
      </c>
      <c r="I22">
        <v>1</v>
      </c>
      <c r="J22">
        <f>_xlfn.XLOOKUP(tbl_logs[[#This Row],[Target_Department]],tbl_DeptWeight[Department], tbl_DeptWeight[Impact Score])</f>
        <v>1</v>
      </c>
      <c r="K22">
        <f>_xlfn.XLOOKUP(tbl_logs[[#This Row],[Employee_Action]],tbl_ResponseLikelihood[Employee Action],tbl_ResponseLikelihood[Likelihood Score])</f>
        <v>2</v>
      </c>
      <c r="L22">
        <f>tbl_logs[[#This Row],[Impact Score]]*tbl_logs[[#This Row],[Response Multiplier]]</f>
        <v>2</v>
      </c>
      <c r="M22" t="str" cm="1">
        <f t="array" ref="M22">_xlfn.IFS(tbl_logs[[#This Row],[Total Score]]&lt;=4, "Low", tbl_logs[[#This Row],[Total Score]]&lt;=10, "Medium", tbl_logs[[#This Row],[Total Score]]&lt;=19, "High", tbl_logs[[#This Row],[Total Score]]&lt;=25, "Very High")</f>
        <v>Low</v>
      </c>
      <c r="N22" t="str" cm="1">
        <f t="array" ref="N22">_xlfn.IFS(tbl_logs[[#This Row],[Total Score]]&lt;=4, "Low", tbl_logs[[#This Row],[Total Score]]&lt;=10, "Medium", tbl_logs[[#This Row],[Total Score]]&lt;=17, "High", tbl_logs[[#This Row],[Total Score]]&lt;=25, "Critical")</f>
        <v>Low</v>
      </c>
    </row>
    <row r="23" spans="1:14" x14ac:dyDescent="0.3">
      <c r="A23" t="s">
        <v>3205</v>
      </c>
      <c r="B23" s="1">
        <v>46023.315972222219</v>
      </c>
      <c r="C23" t="s">
        <v>40</v>
      </c>
      <c r="D23" t="s">
        <v>22</v>
      </c>
      <c r="E23" t="s">
        <v>16</v>
      </c>
      <c r="F23" t="s">
        <v>20</v>
      </c>
      <c r="G23" s="2">
        <v>0.31597222222222221</v>
      </c>
      <c r="H23" s="3">
        <v>46023</v>
      </c>
      <c r="I23">
        <v>1</v>
      </c>
      <c r="J23">
        <f>_xlfn.XLOOKUP(tbl_logs[[#This Row],[Target_Department]],tbl_DeptWeight[Department], tbl_DeptWeight[Impact Score])</f>
        <v>5</v>
      </c>
      <c r="K23">
        <f>_xlfn.XLOOKUP(tbl_logs[[#This Row],[Employee_Action]],tbl_ResponseLikelihood[Employee Action],tbl_ResponseLikelihood[Likelihood Score])</f>
        <v>2</v>
      </c>
      <c r="L23">
        <f>tbl_logs[[#This Row],[Impact Score]]*tbl_logs[[#This Row],[Response Multiplier]]</f>
        <v>10</v>
      </c>
      <c r="M23" t="str" cm="1">
        <f t="array" ref="M23">_xlfn.IFS(tbl_logs[[#This Row],[Total Score]]&lt;=4, "Low", tbl_logs[[#This Row],[Total Score]]&lt;=10, "Medium", tbl_logs[[#This Row],[Total Score]]&lt;=19, "High", tbl_logs[[#This Row],[Total Score]]&lt;=25, "Very High")</f>
        <v>Medium</v>
      </c>
      <c r="N23" t="str" cm="1">
        <f t="array" ref="N23">_xlfn.IFS(tbl_logs[[#This Row],[Total Score]]&lt;=4, "Low", tbl_logs[[#This Row],[Total Score]]&lt;=10, "Medium", tbl_logs[[#This Row],[Total Score]]&lt;=17, "High", tbl_logs[[#This Row],[Total Score]]&lt;=25, "Critical")</f>
        <v>Medium</v>
      </c>
    </row>
    <row r="24" spans="1:14" x14ac:dyDescent="0.3">
      <c r="A24" t="s">
        <v>4073</v>
      </c>
      <c r="B24" s="1">
        <v>46023.321527777778</v>
      </c>
      <c r="C24" t="s">
        <v>7</v>
      </c>
      <c r="D24" t="s">
        <v>22</v>
      </c>
      <c r="E24" t="s">
        <v>9</v>
      </c>
      <c r="F24" t="s">
        <v>10</v>
      </c>
      <c r="G24" s="2">
        <v>0.3215277777777778</v>
      </c>
      <c r="H24" s="3">
        <v>46023</v>
      </c>
      <c r="I24">
        <v>1</v>
      </c>
      <c r="J24">
        <f>_xlfn.XLOOKUP(tbl_logs[[#This Row],[Target_Department]],tbl_DeptWeight[Department], tbl_DeptWeight[Impact Score])</f>
        <v>3</v>
      </c>
      <c r="K24">
        <f>_xlfn.XLOOKUP(tbl_logs[[#This Row],[Employee_Action]],tbl_ResponseLikelihood[Employee Action],tbl_ResponseLikelihood[Likelihood Score])</f>
        <v>2</v>
      </c>
      <c r="L24">
        <f>tbl_logs[[#This Row],[Impact Score]]*tbl_logs[[#This Row],[Response Multiplier]]</f>
        <v>6</v>
      </c>
      <c r="M24" t="str" cm="1">
        <f t="array" ref="M24">_xlfn.IFS(tbl_logs[[#This Row],[Total Score]]&lt;=4, "Low", tbl_logs[[#This Row],[Total Score]]&lt;=10, "Medium", tbl_logs[[#This Row],[Total Score]]&lt;=19, "High", tbl_logs[[#This Row],[Total Score]]&lt;=25, "Very High")</f>
        <v>Medium</v>
      </c>
      <c r="N24" t="str" cm="1">
        <f t="array" ref="N24">_xlfn.IFS(tbl_logs[[#This Row],[Total Score]]&lt;=4, "Low", tbl_logs[[#This Row],[Total Score]]&lt;=10, "Medium", tbl_logs[[#This Row],[Total Score]]&lt;=17, "High", tbl_logs[[#This Row],[Total Score]]&lt;=25, "Critical")</f>
        <v>Medium</v>
      </c>
    </row>
    <row r="25" spans="1:14" x14ac:dyDescent="0.3">
      <c r="A25" t="s">
        <v>4458</v>
      </c>
      <c r="B25" s="1">
        <v>46023.324305555558</v>
      </c>
      <c r="C25" t="s">
        <v>47</v>
      </c>
      <c r="D25" t="s">
        <v>15</v>
      </c>
      <c r="E25" t="s">
        <v>16</v>
      </c>
      <c r="F25" t="s">
        <v>20</v>
      </c>
      <c r="G25" s="2">
        <v>0.32430555555555557</v>
      </c>
      <c r="H25" s="3">
        <v>46023</v>
      </c>
      <c r="I25">
        <v>1</v>
      </c>
      <c r="J25">
        <f>_xlfn.XLOOKUP(tbl_logs[[#This Row],[Target_Department]],tbl_DeptWeight[Department], tbl_DeptWeight[Impact Score])</f>
        <v>1</v>
      </c>
      <c r="K25">
        <f>_xlfn.XLOOKUP(tbl_logs[[#This Row],[Employee_Action]],tbl_ResponseLikelihood[Employee Action],tbl_ResponseLikelihood[Likelihood Score])</f>
        <v>2</v>
      </c>
      <c r="L25">
        <f>tbl_logs[[#This Row],[Impact Score]]*tbl_logs[[#This Row],[Response Multiplier]]</f>
        <v>2</v>
      </c>
      <c r="M25" t="str" cm="1">
        <f t="array" ref="M25">_xlfn.IFS(tbl_logs[[#This Row],[Total Score]]&lt;=4, "Low", tbl_logs[[#This Row],[Total Score]]&lt;=10, "Medium", tbl_logs[[#This Row],[Total Score]]&lt;=19, "High", tbl_logs[[#This Row],[Total Score]]&lt;=25, "Very High")</f>
        <v>Low</v>
      </c>
      <c r="N25" t="str" cm="1">
        <f t="array" ref="N25">_xlfn.IFS(tbl_logs[[#This Row],[Total Score]]&lt;=4, "Low", tbl_logs[[#This Row],[Total Score]]&lt;=10, "Medium", tbl_logs[[#This Row],[Total Score]]&lt;=17, "High", tbl_logs[[#This Row],[Total Score]]&lt;=25, "Critical")</f>
        <v>Low</v>
      </c>
    </row>
    <row r="26" spans="1:14" x14ac:dyDescent="0.3">
      <c r="A26" t="s">
        <v>2818</v>
      </c>
      <c r="B26" s="1">
        <v>46023.351388888892</v>
      </c>
      <c r="C26" t="s">
        <v>12</v>
      </c>
      <c r="D26" t="s">
        <v>8</v>
      </c>
      <c r="E26" t="s">
        <v>9</v>
      </c>
      <c r="F26" t="s">
        <v>33</v>
      </c>
      <c r="G26" s="2">
        <v>0.35138888888888886</v>
      </c>
      <c r="H26" s="3">
        <v>46023</v>
      </c>
      <c r="I26">
        <v>1</v>
      </c>
      <c r="J26">
        <f>_xlfn.XLOOKUP(tbl_logs[[#This Row],[Target_Department]],tbl_DeptWeight[Department], tbl_DeptWeight[Impact Score])</f>
        <v>1</v>
      </c>
      <c r="K26">
        <f>_xlfn.XLOOKUP(tbl_logs[[#This Row],[Employee_Action]],tbl_ResponseLikelihood[Employee Action],tbl_ResponseLikelihood[Likelihood Score])</f>
        <v>4</v>
      </c>
      <c r="L26">
        <f>tbl_logs[[#This Row],[Impact Score]]*tbl_logs[[#This Row],[Response Multiplier]]</f>
        <v>4</v>
      </c>
      <c r="M26" t="str" cm="1">
        <f t="array" ref="M26">_xlfn.IFS(tbl_logs[[#This Row],[Total Score]]&lt;=4, "Low", tbl_logs[[#This Row],[Total Score]]&lt;=10, "Medium", tbl_logs[[#This Row],[Total Score]]&lt;=19, "High", tbl_logs[[#This Row],[Total Score]]&lt;=25, "Very High")</f>
        <v>Low</v>
      </c>
      <c r="N26" t="str" cm="1">
        <f t="array" ref="N26">_xlfn.IFS(tbl_logs[[#This Row],[Total Score]]&lt;=4, "Low", tbl_logs[[#This Row],[Total Score]]&lt;=10, "Medium", tbl_logs[[#This Row],[Total Score]]&lt;=17, "High", tbl_logs[[#This Row],[Total Score]]&lt;=25, "Critical")</f>
        <v>Low</v>
      </c>
    </row>
    <row r="27" spans="1:14" x14ac:dyDescent="0.3">
      <c r="A27" t="s">
        <v>2328</v>
      </c>
      <c r="B27" s="1">
        <v>46023.353472222225</v>
      </c>
      <c r="C27" t="s">
        <v>40</v>
      </c>
      <c r="D27" t="s">
        <v>22</v>
      </c>
      <c r="E27" t="s">
        <v>16</v>
      </c>
      <c r="F27" t="s">
        <v>53</v>
      </c>
      <c r="G27" s="2">
        <v>0.35347222222222224</v>
      </c>
      <c r="H27" s="3">
        <v>46023</v>
      </c>
      <c r="I27">
        <v>1</v>
      </c>
      <c r="J27">
        <f>_xlfn.XLOOKUP(tbl_logs[[#This Row],[Target_Department]],tbl_DeptWeight[Department], tbl_DeptWeight[Impact Score])</f>
        <v>5</v>
      </c>
      <c r="K27">
        <f>_xlfn.XLOOKUP(tbl_logs[[#This Row],[Employee_Action]],tbl_ResponseLikelihood[Employee Action],tbl_ResponseLikelihood[Likelihood Score])</f>
        <v>5</v>
      </c>
      <c r="L27">
        <f>tbl_logs[[#This Row],[Impact Score]]*tbl_logs[[#This Row],[Response Multiplier]]</f>
        <v>25</v>
      </c>
      <c r="M27" t="str" cm="1">
        <f t="array" ref="M27">_xlfn.IFS(tbl_logs[[#This Row],[Total Score]]&lt;=4, "Low", tbl_logs[[#This Row],[Total Score]]&lt;=10, "Medium", tbl_logs[[#This Row],[Total Score]]&lt;=19, "High", tbl_logs[[#This Row],[Total Score]]&lt;=25, "Very High")</f>
        <v>Very High</v>
      </c>
      <c r="N27" t="str" cm="1">
        <f t="array" ref="N27">_xlfn.IFS(tbl_logs[[#This Row],[Total Score]]&lt;=4, "Low", tbl_logs[[#This Row],[Total Score]]&lt;=10, "Medium", tbl_logs[[#This Row],[Total Score]]&lt;=17, "High", tbl_logs[[#This Row],[Total Score]]&lt;=25, "Critical")</f>
        <v>Critical</v>
      </c>
    </row>
    <row r="28" spans="1:14" x14ac:dyDescent="0.3">
      <c r="A28" t="s">
        <v>1859</v>
      </c>
      <c r="B28" s="1">
        <v>46023.36041666667</v>
      </c>
      <c r="C28" t="s">
        <v>40</v>
      </c>
      <c r="D28" t="s">
        <v>15</v>
      </c>
      <c r="E28" t="s">
        <v>16</v>
      </c>
      <c r="F28" t="s">
        <v>13</v>
      </c>
      <c r="G28" s="2">
        <v>0.36041666666666666</v>
      </c>
      <c r="H28" s="3">
        <v>46023</v>
      </c>
      <c r="I28">
        <v>1</v>
      </c>
      <c r="J28">
        <f>_xlfn.XLOOKUP(tbl_logs[[#This Row],[Target_Department]],tbl_DeptWeight[Department], tbl_DeptWeight[Impact Score])</f>
        <v>5</v>
      </c>
      <c r="K28">
        <f>_xlfn.XLOOKUP(tbl_logs[[#This Row],[Employee_Action]],tbl_ResponseLikelihood[Employee Action],tbl_ResponseLikelihood[Likelihood Score])</f>
        <v>1</v>
      </c>
      <c r="L28">
        <f>tbl_logs[[#This Row],[Impact Score]]*tbl_logs[[#This Row],[Response Multiplier]]</f>
        <v>5</v>
      </c>
      <c r="M28" t="str" cm="1">
        <f t="array" ref="M28">_xlfn.IFS(tbl_logs[[#This Row],[Total Score]]&lt;=4, "Low", tbl_logs[[#This Row],[Total Score]]&lt;=10, "Medium", tbl_logs[[#This Row],[Total Score]]&lt;=19, "High", tbl_logs[[#This Row],[Total Score]]&lt;=25, "Very High")</f>
        <v>Medium</v>
      </c>
      <c r="N28" t="str" cm="1">
        <f t="array" ref="N28">_xlfn.IFS(tbl_logs[[#This Row],[Total Score]]&lt;=4, "Low", tbl_logs[[#This Row],[Total Score]]&lt;=10, "Medium", tbl_logs[[#This Row],[Total Score]]&lt;=17, "High", tbl_logs[[#This Row],[Total Score]]&lt;=25, "Critical")</f>
        <v>Medium</v>
      </c>
    </row>
    <row r="29" spans="1:14" x14ac:dyDescent="0.3">
      <c r="A29" t="s">
        <v>383</v>
      </c>
      <c r="B29" s="1">
        <v>46023.388194444444</v>
      </c>
      <c r="C29" t="s">
        <v>7</v>
      </c>
      <c r="D29" t="s">
        <v>18</v>
      </c>
      <c r="E29" t="s">
        <v>19</v>
      </c>
      <c r="F29" t="s">
        <v>10</v>
      </c>
      <c r="G29" s="2">
        <v>0.38819444444444445</v>
      </c>
      <c r="H29" s="3">
        <v>46023</v>
      </c>
      <c r="I29">
        <v>1</v>
      </c>
      <c r="J29">
        <f>_xlfn.XLOOKUP(tbl_logs[[#This Row],[Target_Department]],tbl_DeptWeight[Department], tbl_DeptWeight[Impact Score])</f>
        <v>3</v>
      </c>
      <c r="K29">
        <f>_xlfn.XLOOKUP(tbl_logs[[#This Row],[Employee_Action]],tbl_ResponseLikelihood[Employee Action],tbl_ResponseLikelihood[Likelihood Score])</f>
        <v>2</v>
      </c>
      <c r="L29">
        <f>tbl_logs[[#This Row],[Impact Score]]*tbl_logs[[#This Row],[Response Multiplier]]</f>
        <v>6</v>
      </c>
      <c r="M29" t="str" cm="1">
        <f t="array" ref="M29">_xlfn.IFS(tbl_logs[[#This Row],[Total Score]]&lt;=4, "Low", tbl_logs[[#This Row],[Total Score]]&lt;=10, "Medium", tbl_logs[[#This Row],[Total Score]]&lt;=19, "High", tbl_logs[[#This Row],[Total Score]]&lt;=25, "Very High")</f>
        <v>Medium</v>
      </c>
      <c r="N29" t="str" cm="1">
        <f t="array" ref="N29">_xlfn.IFS(tbl_logs[[#This Row],[Total Score]]&lt;=4, "Low", tbl_logs[[#This Row],[Total Score]]&lt;=10, "Medium", tbl_logs[[#This Row],[Total Score]]&lt;=17, "High", tbl_logs[[#This Row],[Total Score]]&lt;=25, "Critical")</f>
        <v>Medium</v>
      </c>
    </row>
    <row r="30" spans="1:14" x14ac:dyDescent="0.3">
      <c r="A30" t="s">
        <v>2803</v>
      </c>
      <c r="B30" s="1">
        <v>46023.39166666667</v>
      </c>
      <c r="C30" t="s">
        <v>7</v>
      </c>
      <c r="D30" t="s">
        <v>18</v>
      </c>
      <c r="E30" t="s">
        <v>19</v>
      </c>
      <c r="F30" t="s">
        <v>10</v>
      </c>
      <c r="G30" s="2">
        <v>0.39166666666666666</v>
      </c>
      <c r="H30" s="3">
        <v>46023</v>
      </c>
      <c r="I30">
        <v>1</v>
      </c>
      <c r="J30">
        <f>_xlfn.XLOOKUP(tbl_logs[[#This Row],[Target_Department]],tbl_DeptWeight[Department], tbl_DeptWeight[Impact Score])</f>
        <v>3</v>
      </c>
      <c r="K30">
        <f>_xlfn.XLOOKUP(tbl_logs[[#This Row],[Employee_Action]],tbl_ResponseLikelihood[Employee Action],tbl_ResponseLikelihood[Likelihood Score])</f>
        <v>2</v>
      </c>
      <c r="L30">
        <f>tbl_logs[[#This Row],[Impact Score]]*tbl_logs[[#This Row],[Response Multiplier]]</f>
        <v>6</v>
      </c>
      <c r="M30" t="str" cm="1">
        <f t="array" ref="M30">_xlfn.IFS(tbl_logs[[#This Row],[Total Score]]&lt;=4, "Low", tbl_logs[[#This Row],[Total Score]]&lt;=10, "Medium", tbl_logs[[#This Row],[Total Score]]&lt;=19, "High", tbl_logs[[#This Row],[Total Score]]&lt;=25, "Very High")</f>
        <v>Medium</v>
      </c>
      <c r="N30" t="str" cm="1">
        <f t="array" ref="N30">_xlfn.IFS(tbl_logs[[#This Row],[Total Score]]&lt;=4, "Low", tbl_logs[[#This Row],[Total Score]]&lt;=10, "Medium", tbl_logs[[#This Row],[Total Score]]&lt;=17, "High", tbl_logs[[#This Row],[Total Score]]&lt;=25, "Critical")</f>
        <v>Medium</v>
      </c>
    </row>
    <row r="31" spans="1:14" x14ac:dyDescent="0.3">
      <c r="A31" t="s">
        <v>1620</v>
      </c>
      <c r="B31" s="1">
        <v>46023.397916666669</v>
      </c>
      <c r="C31" t="s">
        <v>7</v>
      </c>
      <c r="D31" t="s">
        <v>8</v>
      </c>
      <c r="E31" t="s">
        <v>19</v>
      </c>
      <c r="F31" t="s">
        <v>13</v>
      </c>
      <c r="G31" s="2">
        <v>0.39791666666666664</v>
      </c>
      <c r="H31" s="3">
        <v>46023</v>
      </c>
      <c r="I31">
        <v>1</v>
      </c>
      <c r="J31">
        <f>_xlfn.XLOOKUP(tbl_logs[[#This Row],[Target_Department]],tbl_DeptWeight[Department], tbl_DeptWeight[Impact Score])</f>
        <v>3</v>
      </c>
      <c r="K31">
        <f>_xlfn.XLOOKUP(tbl_logs[[#This Row],[Employee_Action]],tbl_ResponseLikelihood[Employee Action],tbl_ResponseLikelihood[Likelihood Score])</f>
        <v>1</v>
      </c>
      <c r="L31">
        <f>tbl_logs[[#This Row],[Impact Score]]*tbl_logs[[#This Row],[Response Multiplier]]</f>
        <v>3</v>
      </c>
      <c r="M31" t="str" cm="1">
        <f t="array" ref="M31">_xlfn.IFS(tbl_logs[[#This Row],[Total Score]]&lt;=4, "Low", tbl_logs[[#This Row],[Total Score]]&lt;=10, "Medium", tbl_logs[[#This Row],[Total Score]]&lt;=19, "High", tbl_logs[[#This Row],[Total Score]]&lt;=25, "Very High")</f>
        <v>Low</v>
      </c>
      <c r="N31" t="str" cm="1">
        <f t="array" ref="N31">_xlfn.IFS(tbl_logs[[#This Row],[Total Score]]&lt;=4, "Low", tbl_logs[[#This Row],[Total Score]]&lt;=10, "Medium", tbl_logs[[#This Row],[Total Score]]&lt;=17, "High", tbl_logs[[#This Row],[Total Score]]&lt;=25, "Critical")</f>
        <v>Low</v>
      </c>
    </row>
    <row r="32" spans="1:14" x14ac:dyDescent="0.3">
      <c r="A32" t="s">
        <v>138</v>
      </c>
      <c r="B32" s="1">
        <v>46023.42291666667</v>
      </c>
      <c r="C32" t="s">
        <v>26</v>
      </c>
      <c r="D32" t="s">
        <v>8</v>
      </c>
      <c r="E32" t="s">
        <v>31</v>
      </c>
      <c r="F32" t="s">
        <v>10</v>
      </c>
      <c r="G32" s="2">
        <v>0.42291666666666666</v>
      </c>
      <c r="H32" s="3">
        <v>46023</v>
      </c>
      <c r="I32">
        <v>1</v>
      </c>
      <c r="J32">
        <f>_xlfn.XLOOKUP(tbl_logs[[#This Row],[Target_Department]],tbl_DeptWeight[Department], tbl_DeptWeight[Impact Score])</f>
        <v>3</v>
      </c>
      <c r="K32">
        <f>_xlfn.XLOOKUP(tbl_logs[[#This Row],[Employee_Action]],tbl_ResponseLikelihood[Employee Action],tbl_ResponseLikelihood[Likelihood Score])</f>
        <v>2</v>
      </c>
      <c r="L32">
        <f>tbl_logs[[#This Row],[Impact Score]]*tbl_logs[[#This Row],[Response Multiplier]]</f>
        <v>6</v>
      </c>
      <c r="M32" t="str" cm="1">
        <f t="array" ref="M32">_xlfn.IFS(tbl_logs[[#This Row],[Total Score]]&lt;=4, "Low", tbl_logs[[#This Row],[Total Score]]&lt;=10, "Medium", tbl_logs[[#This Row],[Total Score]]&lt;=19, "High", tbl_logs[[#This Row],[Total Score]]&lt;=25, "Very High")</f>
        <v>Medium</v>
      </c>
      <c r="N32" t="str" cm="1">
        <f t="array" ref="N32">_xlfn.IFS(tbl_logs[[#This Row],[Total Score]]&lt;=4, "Low", tbl_logs[[#This Row],[Total Score]]&lt;=10, "Medium", tbl_logs[[#This Row],[Total Score]]&lt;=17, "High", tbl_logs[[#This Row],[Total Score]]&lt;=25, "Critical")</f>
        <v>Medium</v>
      </c>
    </row>
    <row r="33" spans="1:14" x14ac:dyDescent="0.3">
      <c r="A33" t="s">
        <v>2437</v>
      </c>
      <c r="B33" s="1">
        <v>46023.442361111112</v>
      </c>
      <c r="C33" t="s">
        <v>7</v>
      </c>
      <c r="D33" t="s">
        <v>15</v>
      </c>
      <c r="E33" t="s">
        <v>19</v>
      </c>
      <c r="F33" t="s">
        <v>10</v>
      </c>
      <c r="G33" s="2">
        <v>0.44236111111111109</v>
      </c>
      <c r="H33" s="3">
        <v>46023</v>
      </c>
      <c r="I33">
        <v>1</v>
      </c>
      <c r="J33">
        <f>_xlfn.XLOOKUP(tbl_logs[[#This Row],[Target_Department]],tbl_DeptWeight[Department], tbl_DeptWeight[Impact Score])</f>
        <v>3</v>
      </c>
      <c r="K33">
        <f>_xlfn.XLOOKUP(tbl_logs[[#This Row],[Employee_Action]],tbl_ResponseLikelihood[Employee Action],tbl_ResponseLikelihood[Likelihood Score])</f>
        <v>2</v>
      </c>
      <c r="L33">
        <f>tbl_logs[[#This Row],[Impact Score]]*tbl_logs[[#This Row],[Response Multiplier]]</f>
        <v>6</v>
      </c>
      <c r="M33" t="str" cm="1">
        <f t="array" ref="M33">_xlfn.IFS(tbl_logs[[#This Row],[Total Score]]&lt;=4, "Low", tbl_logs[[#This Row],[Total Score]]&lt;=10, "Medium", tbl_logs[[#This Row],[Total Score]]&lt;=19, "High", tbl_logs[[#This Row],[Total Score]]&lt;=25, "Very High")</f>
        <v>Medium</v>
      </c>
      <c r="N33" t="str" cm="1">
        <f t="array" ref="N33">_xlfn.IFS(tbl_logs[[#This Row],[Total Score]]&lt;=4, "Low", tbl_logs[[#This Row],[Total Score]]&lt;=10, "Medium", tbl_logs[[#This Row],[Total Score]]&lt;=17, "High", tbl_logs[[#This Row],[Total Score]]&lt;=25, "Critical")</f>
        <v>Medium</v>
      </c>
    </row>
    <row r="34" spans="1:14" x14ac:dyDescent="0.3">
      <c r="A34" t="s">
        <v>2026</v>
      </c>
      <c r="B34" s="1">
        <v>46023.447916666664</v>
      </c>
      <c r="C34" t="s">
        <v>26</v>
      </c>
      <c r="D34" t="s">
        <v>15</v>
      </c>
      <c r="E34" t="s">
        <v>19</v>
      </c>
      <c r="F34" t="s">
        <v>13</v>
      </c>
      <c r="G34" s="2">
        <v>0.44791666666666669</v>
      </c>
      <c r="H34" s="3">
        <v>46023</v>
      </c>
      <c r="I34">
        <v>1</v>
      </c>
      <c r="J34">
        <f>_xlfn.XLOOKUP(tbl_logs[[#This Row],[Target_Department]],tbl_DeptWeight[Department], tbl_DeptWeight[Impact Score])</f>
        <v>3</v>
      </c>
      <c r="K34">
        <f>_xlfn.XLOOKUP(tbl_logs[[#This Row],[Employee_Action]],tbl_ResponseLikelihood[Employee Action],tbl_ResponseLikelihood[Likelihood Score])</f>
        <v>1</v>
      </c>
      <c r="L34">
        <f>tbl_logs[[#This Row],[Impact Score]]*tbl_logs[[#This Row],[Response Multiplier]]</f>
        <v>3</v>
      </c>
      <c r="M34" t="str" cm="1">
        <f t="array" ref="M34">_xlfn.IFS(tbl_logs[[#This Row],[Total Score]]&lt;=4, "Low", tbl_logs[[#This Row],[Total Score]]&lt;=10, "Medium", tbl_logs[[#This Row],[Total Score]]&lt;=19, "High", tbl_logs[[#This Row],[Total Score]]&lt;=25, "Very High")</f>
        <v>Low</v>
      </c>
      <c r="N34" t="str" cm="1">
        <f t="array" ref="N34">_xlfn.IFS(tbl_logs[[#This Row],[Total Score]]&lt;=4, "Low", tbl_logs[[#This Row],[Total Score]]&lt;=10, "Medium", tbl_logs[[#This Row],[Total Score]]&lt;=17, "High", tbl_logs[[#This Row],[Total Score]]&lt;=25, "Critical")</f>
        <v>Low</v>
      </c>
    </row>
    <row r="35" spans="1:14" x14ac:dyDescent="0.3">
      <c r="A35" t="s">
        <v>4797</v>
      </c>
      <c r="B35" s="1">
        <v>46023.45416666667</v>
      </c>
      <c r="C35" t="s">
        <v>7</v>
      </c>
      <c r="D35" t="s">
        <v>22</v>
      </c>
      <c r="E35" t="s">
        <v>19</v>
      </c>
      <c r="F35" t="s">
        <v>10</v>
      </c>
      <c r="G35" s="2">
        <v>0.45416666666666666</v>
      </c>
      <c r="H35" s="3">
        <v>46023</v>
      </c>
      <c r="I35">
        <v>1</v>
      </c>
      <c r="J35">
        <f>_xlfn.XLOOKUP(tbl_logs[[#This Row],[Target_Department]],tbl_DeptWeight[Department], tbl_DeptWeight[Impact Score])</f>
        <v>3</v>
      </c>
      <c r="K35">
        <f>_xlfn.XLOOKUP(tbl_logs[[#This Row],[Employee_Action]],tbl_ResponseLikelihood[Employee Action],tbl_ResponseLikelihood[Likelihood Score])</f>
        <v>2</v>
      </c>
      <c r="L35">
        <f>tbl_logs[[#This Row],[Impact Score]]*tbl_logs[[#This Row],[Response Multiplier]]</f>
        <v>6</v>
      </c>
      <c r="M35" t="str" cm="1">
        <f t="array" ref="M35">_xlfn.IFS(tbl_logs[[#This Row],[Total Score]]&lt;=4, "Low", tbl_logs[[#This Row],[Total Score]]&lt;=10, "Medium", tbl_logs[[#This Row],[Total Score]]&lt;=19, "High", tbl_logs[[#This Row],[Total Score]]&lt;=25, "Very High")</f>
        <v>Medium</v>
      </c>
      <c r="N35" t="str" cm="1">
        <f t="array" ref="N35">_xlfn.IFS(tbl_logs[[#This Row],[Total Score]]&lt;=4, "Low", tbl_logs[[#This Row],[Total Score]]&lt;=10, "Medium", tbl_logs[[#This Row],[Total Score]]&lt;=17, "High", tbl_logs[[#This Row],[Total Score]]&lt;=25, "Critical")</f>
        <v>Medium</v>
      </c>
    </row>
    <row r="36" spans="1:14" x14ac:dyDescent="0.3">
      <c r="A36" t="s">
        <v>1758</v>
      </c>
      <c r="B36" s="1">
        <v>46023.457638888889</v>
      </c>
      <c r="C36" t="s">
        <v>7</v>
      </c>
      <c r="D36" t="s">
        <v>15</v>
      </c>
      <c r="E36" t="s">
        <v>9</v>
      </c>
      <c r="F36" t="s">
        <v>33</v>
      </c>
      <c r="G36" s="2">
        <v>0.45763888888888887</v>
      </c>
      <c r="H36" s="3">
        <v>46023</v>
      </c>
      <c r="I36">
        <v>1</v>
      </c>
      <c r="J36">
        <f>_xlfn.XLOOKUP(tbl_logs[[#This Row],[Target_Department]],tbl_DeptWeight[Department], tbl_DeptWeight[Impact Score])</f>
        <v>3</v>
      </c>
      <c r="K36">
        <f>_xlfn.XLOOKUP(tbl_logs[[#This Row],[Employee_Action]],tbl_ResponseLikelihood[Employee Action],tbl_ResponseLikelihood[Likelihood Score])</f>
        <v>4</v>
      </c>
      <c r="L36">
        <f>tbl_logs[[#This Row],[Impact Score]]*tbl_logs[[#This Row],[Response Multiplier]]</f>
        <v>12</v>
      </c>
      <c r="M36" t="str" cm="1">
        <f t="array" ref="M36">_xlfn.IFS(tbl_logs[[#This Row],[Total Score]]&lt;=4, "Low", tbl_logs[[#This Row],[Total Score]]&lt;=10, "Medium", tbl_logs[[#This Row],[Total Score]]&lt;=19, "High", tbl_logs[[#This Row],[Total Score]]&lt;=25, "Very High")</f>
        <v>High</v>
      </c>
      <c r="N36" t="str" cm="1">
        <f t="array" ref="N36">_xlfn.IFS(tbl_logs[[#This Row],[Total Score]]&lt;=4, "Low", tbl_logs[[#This Row],[Total Score]]&lt;=10, "Medium", tbl_logs[[#This Row],[Total Score]]&lt;=17, "High", tbl_logs[[#This Row],[Total Score]]&lt;=25, "Critical")</f>
        <v>High</v>
      </c>
    </row>
    <row r="37" spans="1:14" x14ac:dyDescent="0.3">
      <c r="A37" t="s">
        <v>2983</v>
      </c>
      <c r="B37" s="1">
        <v>46023.473611111112</v>
      </c>
      <c r="C37" t="s">
        <v>7</v>
      </c>
      <c r="D37" t="s">
        <v>15</v>
      </c>
      <c r="E37" t="s">
        <v>19</v>
      </c>
      <c r="F37" t="s">
        <v>10</v>
      </c>
      <c r="G37" s="2">
        <v>0.47361111111111109</v>
      </c>
      <c r="H37" s="3">
        <v>46023</v>
      </c>
      <c r="I37">
        <v>1</v>
      </c>
      <c r="J37">
        <f>_xlfn.XLOOKUP(tbl_logs[[#This Row],[Target_Department]],tbl_DeptWeight[Department], tbl_DeptWeight[Impact Score])</f>
        <v>3</v>
      </c>
      <c r="K37">
        <f>_xlfn.XLOOKUP(tbl_logs[[#This Row],[Employee_Action]],tbl_ResponseLikelihood[Employee Action],tbl_ResponseLikelihood[Likelihood Score])</f>
        <v>2</v>
      </c>
      <c r="L37">
        <f>tbl_logs[[#This Row],[Impact Score]]*tbl_logs[[#This Row],[Response Multiplier]]</f>
        <v>6</v>
      </c>
      <c r="M37" t="str" cm="1">
        <f t="array" ref="M37">_xlfn.IFS(tbl_logs[[#This Row],[Total Score]]&lt;=4, "Low", tbl_logs[[#This Row],[Total Score]]&lt;=10, "Medium", tbl_logs[[#This Row],[Total Score]]&lt;=19, "High", tbl_logs[[#This Row],[Total Score]]&lt;=25, "Very High")</f>
        <v>Medium</v>
      </c>
      <c r="N37" t="str" cm="1">
        <f t="array" ref="N37">_xlfn.IFS(tbl_logs[[#This Row],[Total Score]]&lt;=4, "Low", tbl_logs[[#This Row],[Total Score]]&lt;=10, "Medium", tbl_logs[[#This Row],[Total Score]]&lt;=17, "High", tbl_logs[[#This Row],[Total Score]]&lt;=25, "Critical")</f>
        <v>Medium</v>
      </c>
    </row>
    <row r="38" spans="1:14" x14ac:dyDescent="0.3">
      <c r="A38" t="s">
        <v>2689</v>
      </c>
      <c r="B38" s="1">
        <v>46023.508333333331</v>
      </c>
      <c r="C38" t="s">
        <v>7</v>
      </c>
      <c r="D38" t="s">
        <v>22</v>
      </c>
      <c r="E38" t="s">
        <v>19</v>
      </c>
      <c r="F38" t="s">
        <v>10</v>
      </c>
      <c r="G38" s="2">
        <v>0.5083333333333333</v>
      </c>
      <c r="H38" s="3">
        <v>46023</v>
      </c>
      <c r="I38">
        <v>1</v>
      </c>
      <c r="J38">
        <f>_xlfn.XLOOKUP(tbl_logs[[#This Row],[Target_Department]],tbl_DeptWeight[Department], tbl_DeptWeight[Impact Score])</f>
        <v>3</v>
      </c>
      <c r="K38">
        <f>_xlfn.XLOOKUP(tbl_logs[[#This Row],[Employee_Action]],tbl_ResponseLikelihood[Employee Action],tbl_ResponseLikelihood[Likelihood Score])</f>
        <v>2</v>
      </c>
      <c r="L38">
        <f>tbl_logs[[#This Row],[Impact Score]]*tbl_logs[[#This Row],[Response Multiplier]]</f>
        <v>6</v>
      </c>
      <c r="M38" t="str" cm="1">
        <f t="array" ref="M38">_xlfn.IFS(tbl_logs[[#This Row],[Total Score]]&lt;=4, "Low", tbl_logs[[#This Row],[Total Score]]&lt;=10, "Medium", tbl_logs[[#This Row],[Total Score]]&lt;=19, "High", tbl_logs[[#This Row],[Total Score]]&lt;=25, "Very High")</f>
        <v>Medium</v>
      </c>
      <c r="N38" t="str" cm="1">
        <f t="array" ref="N38">_xlfn.IFS(tbl_logs[[#This Row],[Total Score]]&lt;=4, "Low", tbl_logs[[#This Row],[Total Score]]&lt;=10, "Medium", tbl_logs[[#This Row],[Total Score]]&lt;=17, "High", tbl_logs[[#This Row],[Total Score]]&lt;=25, "Critical")</f>
        <v>Medium</v>
      </c>
    </row>
    <row r="39" spans="1:14" x14ac:dyDescent="0.3">
      <c r="A39" t="s">
        <v>1817</v>
      </c>
      <c r="B39" s="1">
        <v>46023.515277777777</v>
      </c>
      <c r="C39" t="s">
        <v>47</v>
      </c>
      <c r="D39" t="s">
        <v>22</v>
      </c>
      <c r="E39" t="s">
        <v>19</v>
      </c>
      <c r="F39" t="s">
        <v>10</v>
      </c>
      <c r="G39" s="2">
        <v>0.51527777777777772</v>
      </c>
      <c r="H39" s="3">
        <v>46023</v>
      </c>
      <c r="I39">
        <v>1</v>
      </c>
      <c r="J39">
        <f>_xlfn.XLOOKUP(tbl_logs[[#This Row],[Target_Department]],tbl_DeptWeight[Department], tbl_DeptWeight[Impact Score])</f>
        <v>1</v>
      </c>
      <c r="K39">
        <f>_xlfn.XLOOKUP(tbl_logs[[#This Row],[Employee_Action]],tbl_ResponseLikelihood[Employee Action],tbl_ResponseLikelihood[Likelihood Score])</f>
        <v>2</v>
      </c>
      <c r="L39">
        <f>tbl_logs[[#This Row],[Impact Score]]*tbl_logs[[#This Row],[Response Multiplier]]</f>
        <v>2</v>
      </c>
      <c r="M39" t="str" cm="1">
        <f t="array" ref="M39">_xlfn.IFS(tbl_logs[[#This Row],[Total Score]]&lt;=4, "Low", tbl_logs[[#This Row],[Total Score]]&lt;=10, "Medium", tbl_logs[[#This Row],[Total Score]]&lt;=19, "High", tbl_logs[[#This Row],[Total Score]]&lt;=25, "Very High")</f>
        <v>Low</v>
      </c>
      <c r="N39" t="str" cm="1">
        <f t="array" ref="N39">_xlfn.IFS(tbl_logs[[#This Row],[Total Score]]&lt;=4, "Low", tbl_logs[[#This Row],[Total Score]]&lt;=10, "Medium", tbl_logs[[#This Row],[Total Score]]&lt;=17, "High", tbl_logs[[#This Row],[Total Score]]&lt;=25, "Critical")</f>
        <v>Low</v>
      </c>
    </row>
    <row r="40" spans="1:14" x14ac:dyDescent="0.3">
      <c r="A40" t="s">
        <v>4345</v>
      </c>
      <c r="B40" s="1">
        <v>46023.525000000001</v>
      </c>
      <c r="C40" t="s">
        <v>12</v>
      </c>
      <c r="D40" t="s">
        <v>15</v>
      </c>
      <c r="E40" t="s">
        <v>31</v>
      </c>
      <c r="F40" t="s">
        <v>10</v>
      </c>
      <c r="G40" s="2">
        <v>0.52500000000000002</v>
      </c>
      <c r="H40" s="3">
        <v>46023</v>
      </c>
      <c r="I40">
        <v>1</v>
      </c>
      <c r="J40">
        <f>_xlfn.XLOOKUP(tbl_logs[[#This Row],[Target_Department]],tbl_DeptWeight[Department], tbl_DeptWeight[Impact Score])</f>
        <v>1</v>
      </c>
      <c r="K40">
        <f>_xlfn.XLOOKUP(tbl_logs[[#This Row],[Employee_Action]],tbl_ResponseLikelihood[Employee Action],tbl_ResponseLikelihood[Likelihood Score])</f>
        <v>2</v>
      </c>
      <c r="L40">
        <f>tbl_logs[[#This Row],[Impact Score]]*tbl_logs[[#This Row],[Response Multiplier]]</f>
        <v>2</v>
      </c>
      <c r="M40" t="str" cm="1">
        <f t="array" ref="M40">_xlfn.IFS(tbl_logs[[#This Row],[Total Score]]&lt;=4, "Low", tbl_logs[[#This Row],[Total Score]]&lt;=10, "Medium", tbl_logs[[#This Row],[Total Score]]&lt;=19, "High", tbl_logs[[#This Row],[Total Score]]&lt;=25, "Very High")</f>
        <v>Low</v>
      </c>
      <c r="N40" t="str" cm="1">
        <f t="array" ref="N40">_xlfn.IFS(tbl_logs[[#This Row],[Total Score]]&lt;=4, "Low", tbl_logs[[#This Row],[Total Score]]&lt;=10, "Medium", tbl_logs[[#This Row],[Total Score]]&lt;=17, "High", tbl_logs[[#This Row],[Total Score]]&lt;=25, "Critical")</f>
        <v>Low</v>
      </c>
    </row>
    <row r="41" spans="1:14" x14ac:dyDescent="0.3">
      <c r="A41" t="s">
        <v>1852</v>
      </c>
      <c r="B41" s="1">
        <v>46023.538888888892</v>
      </c>
      <c r="C41" t="s">
        <v>26</v>
      </c>
      <c r="D41" t="s">
        <v>22</v>
      </c>
      <c r="E41" t="s">
        <v>31</v>
      </c>
      <c r="F41" t="s">
        <v>10</v>
      </c>
      <c r="G41" s="2">
        <v>0.53888888888888886</v>
      </c>
      <c r="H41" s="3">
        <v>46023</v>
      </c>
      <c r="I41">
        <v>1</v>
      </c>
      <c r="J41">
        <f>_xlfn.XLOOKUP(tbl_logs[[#This Row],[Target_Department]],tbl_DeptWeight[Department], tbl_DeptWeight[Impact Score])</f>
        <v>3</v>
      </c>
      <c r="K41">
        <f>_xlfn.XLOOKUP(tbl_logs[[#This Row],[Employee_Action]],tbl_ResponseLikelihood[Employee Action],tbl_ResponseLikelihood[Likelihood Score])</f>
        <v>2</v>
      </c>
      <c r="L41">
        <f>tbl_logs[[#This Row],[Impact Score]]*tbl_logs[[#This Row],[Response Multiplier]]</f>
        <v>6</v>
      </c>
      <c r="M41" t="str" cm="1">
        <f t="array" ref="M41">_xlfn.IFS(tbl_logs[[#This Row],[Total Score]]&lt;=4, "Low", tbl_logs[[#This Row],[Total Score]]&lt;=10, "Medium", tbl_logs[[#This Row],[Total Score]]&lt;=19, "High", tbl_logs[[#This Row],[Total Score]]&lt;=25, "Very High")</f>
        <v>Medium</v>
      </c>
      <c r="N41" t="str" cm="1">
        <f t="array" ref="N41">_xlfn.IFS(tbl_logs[[#This Row],[Total Score]]&lt;=4, "Low", tbl_logs[[#This Row],[Total Score]]&lt;=10, "Medium", tbl_logs[[#This Row],[Total Score]]&lt;=17, "High", tbl_logs[[#This Row],[Total Score]]&lt;=25, "Critical")</f>
        <v>Medium</v>
      </c>
    </row>
    <row r="42" spans="1:14" x14ac:dyDescent="0.3">
      <c r="A42" t="s">
        <v>805</v>
      </c>
      <c r="B42" s="1">
        <v>46023.539583333331</v>
      </c>
      <c r="C42" t="s">
        <v>40</v>
      </c>
      <c r="D42" t="s">
        <v>8</v>
      </c>
      <c r="E42" t="s">
        <v>16</v>
      </c>
      <c r="F42" t="s">
        <v>13</v>
      </c>
      <c r="G42" s="2">
        <v>0.5395833333333333</v>
      </c>
      <c r="H42" s="3">
        <v>46023</v>
      </c>
      <c r="I42">
        <v>1</v>
      </c>
      <c r="J42">
        <f>_xlfn.XLOOKUP(tbl_logs[[#This Row],[Target_Department]],tbl_DeptWeight[Department], tbl_DeptWeight[Impact Score])</f>
        <v>5</v>
      </c>
      <c r="K42">
        <f>_xlfn.XLOOKUP(tbl_logs[[#This Row],[Employee_Action]],tbl_ResponseLikelihood[Employee Action],tbl_ResponseLikelihood[Likelihood Score])</f>
        <v>1</v>
      </c>
      <c r="L42">
        <f>tbl_logs[[#This Row],[Impact Score]]*tbl_logs[[#This Row],[Response Multiplier]]</f>
        <v>5</v>
      </c>
      <c r="M42" t="str" cm="1">
        <f t="array" ref="M42">_xlfn.IFS(tbl_logs[[#This Row],[Total Score]]&lt;=4, "Low", tbl_logs[[#This Row],[Total Score]]&lt;=10, "Medium", tbl_logs[[#This Row],[Total Score]]&lt;=19, "High", tbl_logs[[#This Row],[Total Score]]&lt;=25, "Very High")</f>
        <v>Medium</v>
      </c>
      <c r="N42" t="str" cm="1">
        <f t="array" ref="N42">_xlfn.IFS(tbl_logs[[#This Row],[Total Score]]&lt;=4, "Low", tbl_logs[[#This Row],[Total Score]]&lt;=10, "Medium", tbl_logs[[#This Row],[Total Score]]&lt;=17, "High", tbl_logs[[#This Row],[Total Score]]&lt;=25, "Critical")</f>
        <v>Medium</v>
      </c>
    </row>
    <row r="43" spans="1:14" x14ac:dyDescent="0.3">
      <c r="A43" t="s">
        <v>1185</v>
      </c>
      <c r="B43" s="1">
        <v>46023.544444444444</v>
      </c>
      <c r="C43" t="s">
        <v>7</v>
      </c>
      <c r="D43" t="s">
        <v>18</v>
      </c>
      <c r="E43" t="s">
        <v>19</v>
      </c>
      <c r="F43" t="s">
        <v>33</v>
      </c>
      <c r="G43" s="2">
        <v>0.5444444444444444</v>
      </c>
      <c r="H43" s="3">
        <v>46023</v>
      </c>
      <c r="I43">
        <v>1</v>
      </c>
      <c r="J43">
        <f>_xlfn.XLOOKUP(tbl_logs[[#This Row],[Target_Department]],tbl_DeptWeight[Department], tbl_DeptWeight[Impact Score])</f>
        <v>3</v>
      </c>
      <c r="K43">
        <f>_xlfn.XLOOKUP(tbl_logs[[#This Row],[Employee_Action]],tbl_ResponseLikelihood[Employee Action],tbl_ResponseLikelihood[Likelihood Score])</f>
        <v>4</v>
      </c>
      <c r="L43">
        <f>tbl_logs[[#This Row],[Impact Score]]*tbl_logs[[#This Row],[Response Multiplier]]</f>
        <v>12</v>
      </c>
      <c r="M43" t="str" cm="1">
        <f t="array" ref="M43">_xlfn.IFS(tbl_logs[[#This Row],[Total Score]]&lt;=4, "Low", tbl_logs[[#This Row],[Total Score]]&lt;=10, "Medium", tbl_logs[[#This Row],[Total Score]]&lt;=19, "High", tbl_logs[[#This Row],[Total Score]]&lt;=25, "Very High")</f>
        <v>High</v>
      </c>
      <c r="N43" t="str" cm="1">
        <f t="array" ref="N43">_xlfn.IFS(tbl_logs[[#This Row],[Total Score]]&lt;=4, "Low", tbl_logs[[#This Row],[Total Score]]&lt;=10, "Medium", tbl_logs[[#This Row],[Total Score]]&lt;=17, "High", tbl_logs[[#This Row],[Total Score]]&lt;=25, "Critical")</f>
        <v>High</v>
      </c>
    </row>
    <row r="44" spans="1:14" x14ac:dyDescent="0.3">
      <c r="A44" t="s">
        <v>2506</v>
      </c>
      <c r="B44" s="1">
        <v>46023.588888888888</v>
      </c>
      <c r="C44" t="s">
        <v>26</v>
      </c>
      <c r="D44" t="s">
        <v>15</v>
      </c>
      <c r="E44" t="s">
        <v>9</v>
      </c>
      <c r="F44" t="s">
        <v>13</v>
      </c>
      <c r="G44" s="2">
        <v>0.58888888888888891</v>
      </c>
      <c r="H44" s="3">
        <v>46023</v>
      </c>
      <c r="I44">
        <v>1</v>
      </c>
      <c r="J44">
        <f>_xlfn.XLOOKUP(tbl_logs[[#This Row],[Target_Department]],tbl_DeptWeight[Department], tbl_DeptWeight[Impact Score])</f>
        <v>3</v>
      </c>
      <c r="K44">
        <f>_xlfn.XLOOKUP(tbl_logs[[#This Row],[Employee_Action]],tbl_ResponseLikelihood[Employee Action],tbl_ResponseLikelihood[Likelihood Score])</f>
        <v>1</v>
      </c>
      <c r="L44">
        <f>tbl_logs[[#This Row],[Impact Score]]*tbl_logs[[#This Row],[Response Multiplier]]</f>
        <v>3</v>
      </c>
      <c r="M44" t="str" cm="1">
        <f t="array" ref="M44">_xlfn.IFS(tbl_logs[[#This Row],[Total Score]]&lt;=4, "Low", tbl_logs[[#This Row],[Total Score]]&lt;=10, "Medium", tbl_logs[[#This Row],[Total Score]]&lt;=19, "High", tbl_logs[[#This Row],[Total Score]]&lt;=25, "Very High")</f>
        <v>Low</v>
      </c>
      <c r="N44" t="str" cm="1">
        <f t="array" ref="N44">_xlfn.IFS(tbl_logs[[#This Row],[Total Score]]&lt;=4, "Low", tbl_logs[[#This Row],[Total Score]]&lt;=10, "Medium", tbl_logs[[#This Row],[Total Score]]&lt;=17, "High", tbl_logs[[#This Row],[Total Score]]&lt;=25, "Critical")</f>
        <v>Low</v>
      </c>
    </row>
    <row r="45" spans="1:14" x14ac:dyDescent="0.3">
      <c r="A45" t="s">
        <v>2563</v>
      </c>
      <c r="B45" s="1">
        <v>46023.594444444447</v>
      </c>
      <c r="C45" t="s">
        <v>12</v>
      </c>
      <c r="D45" t="s">
        <v>22</v>
      </c>
      <c r="E45" t="s">
        <v>16</v>
      </c>
      <c r="F45" t="s">
        <v>33</v>
      </c>
      <c r="G45" s="2">
        <v>0.59444444444444444</v>
      </c>
      <c r="H45" s="3">
        <v>46023</v>
      </c>
      <c r="I45">
        <v>1</v>
      </c>
      <c r="J45">
        <f>_xlfn.XLOOKUP(tbl_logs[[#This Row],[Target_Department]],tbl_DeptWeight[Department], tbl_DeptWeight[Impact Score])</f>
        <v>1</v>
      </c>
      <c r="K45">
        <f>_xlfn.XLOOKUP(tbl_logs[[#This Row],[Employee_Action]],tbl_ResponseLikelihood[Employee Action],tbl_ResponseLikelihood[Likelihood Score])</f>
        <v>4</v>
      </c>
      <c r="L45">
        <f>tbl_logs[[#This Row],[Impact Score]]*tbl_logs[[#This Row],[Response Multiplier]]</f>
        <v>4</v>
      </c>
      <c r="M45" t="str" cm="1">
        <f t="array" ref="M45">_xlfn.IFS(tbl_logs[[#This Row],[Total Score]]&lt;=4, "Low", tbl_logs[[#This Row],[Total Score]]&lt;=10, "Medium", tbl_logs[[#This Row],[Total Score]]&lt;=19, "High", tbl_logs[[#This Row],[Total Score]]&lt;=25, "Very High")</f>
        <v>Low</v>
      </c>
      <c r="N45" t="str" cm="1">
        <f t="array" ref="N45">_xlfn.IFS(tbl_logs[[#This Row],[Total Score]]&lt;=4, "Low", tbl_logs[[#This Row],[Total Score]]&lt;=10, "Medium", tbl_logs[[#This Row],[Total Score]]&lt;=17, "High", tbl_logs[[#This Row],[Total Score]]&lt;=25, "Critical")</f>
        <v>Low</v>
      </c>
    </row>
    <row r="46" spans="1:14" x14ac:dyDescent="0.3">
      <c r="A46" t="s">
        <v>1149</v>
      </c>
      <c r="B46" s="1">
        <v>46023.629166666666</v>
      </c>
      <c r="C46" t="s">
        <v>7</v>
      </c>
      <c r="D46" t="s">
        <v>18</v>
      </c>
      <c r="E46" t="s">
        <v>19</v>
      </c>
      <c r="F46" t="s">
        <v>13</v>
      </c>
      <c r="G46" s="2">
        <v>0.62916666666666665</v>
      </c>
      <c r="H46" s="3">
        <v>46023</v>
      </c>
      <c r="I46">
        <v>1</v>
      </c>
      <c r="J46">
        <f>_xlfn.XLOOKUP(tbl_logs[[#This Row],[Target_Department]],tbl_DeptWeight[Department], tbl_DeptWeight[Impact Score])</f>
        <v>3</v>
      </c>
      <c r="K46">
        <f>_xlfn.XLOOKUP(tbl_logs[[#This Row],[Employee_Action]],tbl_ResponseLikelihood[Employee Action],tbl_ResponseLikelihood[Likelihood Score])</f>
        <v>1</v>
      </c>
      <c r="L46">
        <f>tbl_logs[[#This Row],[Impact Score]]*tbl_logs[[#This Row],[Response Multiplier]]</f>
        <v>3</v>
      </c>
      <c r="M46" t="str" cm="1">
        <f t="array" ref="M46">_xlfn.IFS(tbl_logs[[#This Row],[Total Score]]&lt;=4, "Low", tbl_logs[[#This Row],[Total Score]]&lt;=10, "Medium", tbl_logs[[#This Row],[Total Score]]&lt;=19, "High", tbl_logs[[#This Row],[Total Score]]&lt;=25, "Very High")</f>
        <v>Low</v>
      </c>
      <c r="N46" t="str" cm="1">
        <f t="array" ref="N46">_xlfn.IFS(tbl_logs[[#This Row],[Total Score]]&lt;=4, "Low", tbl_logs[[#This Row],[Total Score]]&lt;=10, "Medium", tbl_logs[[#This Row],[Total Score]]&lt;=17, "High", tbl_logs[[#This Row],[Total Score]]&lt;=25, "Critical")</f>
        <v>Low</v>
      </c>
    </row>
    <row r="47" spans="1:14" x14ac:dyDescent="0.3">
      <c r="A47" t="s">
        <v>4050</v>
      </c>
      <c r="B47" s="1">
        <v>46023.630555555559</v>
      </c>
      <c r="C47" t="s">
        <v>7</v>
      </c>
      <c r="D47" t="s">
        <v>22</v>
      </c>
      <c r="E47" t="s">
        <v>19</v>
      </c>
      <c r="F47" t="s">
        <v>33</v>
      </c>
      <c r="G47" s="2">
        <v>0.63055555555555554</v>
      </c>
      <c r="H47" s="3">
        <v>46023</v>
      </c>
      <c r="I47">
        <v>1</v>
      </c>
      <c r="J47">
        <f>_xlfn.XLOOKUP(tbl_logs[[#This Row],[Target_Department]],tbl_DeptWeight[Department], tbl_DeptWeight[Impact Score])</f>
        <v>3</v>
      </c>
      <c r="K47">
        <f>_xlfn.XLOOKUP(tbl_logs[[#This Row],[Employee_Action]],tbl_ResponseLikelihood[Employee Action],tbl_ResponseLikelihood[Likelihood Score])</f>
        <v>4</v>
      </c>
      <c r="L47">
        <f>tbl_logs[[#This Row],[Impact Score]]*tbl_logs[[#This Row],[Response Multiplier]]</f>
        <v>12</v>
      </c>
      <c r="M47" t="str" cm="1">
        <f t="array" ref="M47">_xlfn.IFS(tbl_logs[[#This Row],[Total Score]]&lt;=4, "Low", tbl_logs[[#This Row],[Total Score]]&lt;=10, "Medium", tbl_logs[[#This Row],[Total Score]]&lt;=19, "High", tbl_logs[[#This Row],[Total Score]]&lt;=25, "Very High")</f>
        <v>High</v>
      </c>
      <c r="N47" t="str" cm="1">
        <f t="array" ref="N47">_xlfn.IFS(tbl_logs[[#This Row],[Total Score]]&lt;=4, "Low", tbl_logs[[#This Row],[Total Score]]&lt;=10, "Medium", tbl_logs[[#This Row],[Total Score]]&lt;=17, "High", tbl_logs[[#This Row],[Total Score]]&lt;=25, "Critical")</f>
        <v>High</v>
      </c>
    </row>
    <row r="48" spans="1:14" x14ac:dyDescent="0.3">
      <c r="A48" t="s">
        <v>494</v>
      </c>
      <c r="B48" s="1">
        <v>46023.643055555556</v>
      </c>
      <c r="C48" t="s">
        <v>26</v>
      </c>
      <c r="D48" t="s">
        <v>15</v>
      </c>
      <c r="E48" t="s">
        <v>16</v>
      </c>
      <c r="F48" t="s">
        <v>33</v>
      </c>
      <c r="G48" s="2">
        <v>0.6430555555555556</v>
      </c>
      <c r="H48" s="3">
        <v>46023</v>
      </c>
      <c r="I48">
        <v>1</v>
      </c>
      <c r="J48">
        <f>_xlfn.XLOOKUP(tbl_logs[[#This Row],[Target_Department]],tbl_DeptWeight[Department], tbl_DeptWeight[Impact Score])</f>
        <v>3</v>
      </c>
      <c r="K48">
        <f>_xlfn.XLOOKUP(tbl_logs[[#This Row],[Employee_Action]],tbl_ResponseLikelihood[Employee Action],tbl_ResponseLikelihood[Likelihood Score])</f>
        <v>4</v>
      </c>
      <c r="L48">
        <f>tbl_logs[[#This Row],[Impact Score]]*tbl_logs[[#This Row],[Response Multiplier]]</f>
        <v>12</v>
      </c>
      <c r="M48" t="str" cm="1">
        <f t="array" ref="M48">_xlfn.IFS(tbl_logs[[#This Row],[Total Score]]&lt;=4, "Low", tbl_logs[[#This Row],[Total Score]]&lt;=10, "Medium", tbl_logs[[#This Row],[Total Score]]&lt;=19, "High", tbl_logs[[#This Row],[Total Score]]&lt;=25, "Very High")</f>
        <v>High</v>
      </c>
      <c r="N48" t="str" cm="1">
        <f t="array" ref="N48">_xlfn.IFS(tbl_logs[[#This Row],[Total Score]]&lt;=4, "Low", tbl_logs[[#This Row],[Total Score]]&lt;=10, "Medium", tbl_logs[[#This Row],[Total Score]]&lt;=17, "High", tbl_logs[[#This Row],[Total Score]]&lt;=25, "Critical")</f>
        <v>High</v>
      </c>
    </row>
    <row r="49" spans="1:14" x14ac:dyDescent="0.3">
      <c r="A49" t="s">
        <v>2839</v>
      </c>
      <c r="B49" s="1">
        <v>46023.643750000003</v>
      </c>
      <c r="C49" t="s">
        <v>12</v>
      </c>
      <c r="D49" t="s">
        <v>22</v>
      </c>
      <c r="E49" t="s">
        <v>16</v>
      </c>
      <c r="F49" t="s">
        <v>10</v>
      </c>
      <c r="G49" s="2">
        <v>0.64375000000000004</v>
      </c>
      <c r="H49" s="3">
        <v>46023</v>
      </c>
      <c r="I49">
        <v>1</v>
      </c>
      <c r="J49">
        <f>_xlfn.XLOOKUP(tbl_logs[[#This Row],[Target_Department]],tbl_DeptWeight[Department], tbl_DeptWeight[Impact Score])</f>
        <v>1</v>
      </c>
      <c r="K49">
        <f>_xlfn.XLOOKUP(tbl_logs[[#This Row],[Employee_Action]],tbl_ResponseLikelihood[Employee Action],tbl_ResponseLikelihood[Likelihood Score])</f>
        <v>2</v>
      </c>
      <c r="L49">
        <f>tbl_logs[[#This Row],[Impact Score]]*tbl_logs[[#This Row],[Response Multiplier]]</f>
        <v>2</v>
      </c>
      <c r="M49" t="str" cm="1">
        <f t="array" ref="M49">_xlfn.IFS(tbl_logs[[#This Row],[Total Score]]&lt;=4, "Low", tbl_logs[[#This Row],[Total Score]]&lt;=10, "Medium", tbl_logs[[#This Row],[Total Score]]&lt;=19, "High", tbl_logs[[#This Row],[Total Score]]&lt;=25, "Very High")</f>
        <v>Low</v>
      </c>
      <c r="N49" t="str" cm="1">
        <f t="array" ref="N49">_xlfn.IFS(tbl_logs[[#This Row],[Total Score]]&lt;=4, "Low", tbl_logs[[#This Row],[Total Score]]&lt;=10, "Medium", tbl_logs[[#This Row],[Total Score]]&lt;=17, "High", tbl_logs[[#This Row],[Total Score]]&lt;=25, "Critical")</f>
        <v>Low</v>
      </c>
    </row>
    <row r="50" spans="1:14" x14ac:dyDescent="0.3">
      <c r="A50" t="s">
        <v>3995</v>
      </c>
      <c r="B50" s="1">
        <v>46023.663888888892</v>
      </c>
      <c r="C50" t="s">
        <v>47</v>
      </c>
      <c r="D50" t="s">
        <v>15</v>
      </c>
      <c r="E50" t="s">
        <v>31</v>
      </c>
      <c r="F50" t="s">
        <v>10</v>
      </c>
      <c r="G50" s="2">
        <v>0.66388888888888886</v>
      </c>
      <c r="H50" s="3">
        <v>46023</v>
      </c>
      <c r="I50">
        <v>1</v>
      </c>
      <c r="J50">
        <f>_xlfn.XLOOKUP(tbl_logs[[#This Row],[Target_Department]],tbl_DeptWeight[Department], tbl_DeptWeight[Impact Score])</f>
        <v>1</v>
      </c>
      <c r="K50">
        <f>_xlfn.XLOOKUP(tbl_logs[[#This Row],[Employee_Action]],tbl_ResponseLikelihood[Employee Action],tbl_ResponseLikelihood[Likelihood Score])</f>
        <v>2</v>
      </c>
      <c r="L50">
        <f>tbl_logs[[#This Row],[Impact Score]]*tbl_logs[[#This Row],[Response Multiplier]]</f>
        <v>2</v>
      </c>
      <c r="M50" t="str" cm="1">
        <f t="array" ref="M50">_xlfn.IFS(tbl_logs[[#This Row],[Total Score]]&lt;=4, "Low", tbl_logs[[#This Row],[Total Score]]&lt;=10, "Medium", tbl_logs[[#This Row],[Total Score]]&lt;=19, "High", tbl_logs[[#This Row],[Total Score]]&lt;=25, "Very High")</f>
        <v>Low</v>
      </c>
      <c r="N50" t="str" cm="1">
        <f t="array" ref="N50">_xlfn.IFS(tbl_logs[[#This Row],[Total Score]]&lt;=4, "Low", tbl_logs[[#This Row],[Total Score]]&lt;=10, "Medium", tbl_logs[[#This Row],[Total Score]]&lt;=17, "High", tbl_logs[[#This Row],[Total Score]]&lt;=25, "Critical")</f>
        <v>Low</v>
      </c>
    </row>
    <row r="51" spans="1:14" x14ac:dyDescent="0.3">
      <c r="A51" t="s">
        <v>2908</v>
      </c>
      <c r="B51" s="1">
        <v>46023.677083333336</v>
      </c>
      <c r="C51" t="s">
        <v>7</v>
      </c>
      <c r="D51" t="s">
        <v>22</v>
      </c>
      <c r="E51" t="s">
        <v>9</v>
      </c>
      <c r="F51" t="s">
        <v>10</v>
      </c>
      <c r="G51" s="2">
        <v>0.67708333333333337</v>
      </c>
      <c r="H51" s="3">
        <v>46023</v>
      </c>
      <c r="I51">
        <v>1</v>
      </c>
      <c r="J51">
        <f>_xlfn.XLOOKUP(tbl_logs[[#This Row],[Target_Department]],tbl_DeptWeight[Department], tbl_DeptWeight[Impact Score])</f>
        <v>3</v>
      </c>
      <c r="K51">
        <f>_xlfn.XLOOKUP(tbl_logs[[#This Row],[Employee_Action]],tbl_ResponseLikelihood[Employee Action],tbl_ResponseLikelihood[Likelihood Score])</f>
        <v>2</v>
      </c>
      <c r="L51">
        <f>tbl_logs[[#This Row],[Impact Score]]*tbl_logs[[#This Row],[Response Multiplier]]</f>
        <v>6</v>
      </c>
      <c r="M51" t="str" cm="1">
        <f t="array" ref="M51">_xlfn.IFS(tbl_logs[[#This Row],[Total Score]]&lt;=4, "Low", tbl_logs[[#This Row],[Total Score]]&lt;=10, "Medium", tbl_logs[[#This Row],[Total Score]]&lt;=19, "High", tbl_logs[[#This Row],[Total Score]]&lt;=25, "Very High")</f>
        <v>Medium</v>
      </c>
      <c r="N51" t="str" cm="1">
        <f t="array" ref="N51">_xlfn.IFS(tbl_logs[[#This Row],[Total Score]]&lt;=4, "Low", tbl_logs[[#This Row],[Total Score]]&lt;=10, "Medium", tbl_logs[[#This Row],[Total Score]]&lt;=17, "High", tbl_logs[[#This Row],[Total Score]]&lt;=25, "Critical")</f>
        <v>Medium</v>
      </c>
    </row>
    <row r="52" spans="1:14" x14ac:dyDescent="0.3">
      <c r="A52" t="s">
        <v>4405</v>
      </c>
      <c r="B52" s="1">
        <v>46023.677777777775</v>
      </c>
      <c r="C52" t="s">
        <v>7</v>
      </c>
      <c r="D52" t="s">
        <v>18</v>
      </c>
      <c r="E52" t="s">
        <v>19</v>
      </c>
      <c r="F52" t="s">
        <v>20</v>
      </c>
      <c r="G52" s="2">
        <v>0.67777777777777781</v>
      </c>
      <c r="H52" s="3">
        <v>46023</v>
      </c>
      <c r="I52">
        <v>1</v>
      </c>
      <c r="J52">
        <f>_xlfn.XLOOKUP(tbl_logs[[#This Row],[Target_Department]],tbl_DeptWeight[Department], tbl_DeptWeight[Impact Score])</f>
        <v>3</v>
      </c>
      <c r="K52">
        <f>_xlfn.XLOOKUP(tbl_logs[[#This Row],[Employee_Action]],tbl_ResponseLikelihood[Employee Action],tbl_ResponseLikelihood[Likelihood Score])</f>
        <v>2</v>
      </c>
      <c r="L52">
        <f>tbl_logs[[#This Row],[Impact Score]]*tbl_logs[[#This Row],[Response Multiplier]]</f>
        <v>6</v>
      </c>
      <c r="M52" t="str" cm="1">
        <f t="array" ref="M52">_xlfn.IFS(tbl_logs[[#This Row],[Total Score]]&lt;=4, "Low", tbl_logs[[#This Row],[Total Score]]&lt;=10, "Medium", tbl_logs[[#This Row],[Total Score]]&lt;=19, "High", tbl_logs[[#This Row],[Total Score]]&lt;=25, "Very High")</f>
        <v>Medium</v>
      </c>
      <c r="N52" t="str" cm="1">
        <f t="array" ref="N52">_xlfn.IFS(tbl_logs[[#This Row],[Total Score]]&lt;=4, "Low", tbl_logs[[#This Row],[Total Score]]&lt;=10, "Medium", tbl_logs[[#This Row],[Total Score]]&lt;=17, "High", tbl_logs[[#This Row],[Total Score]]&lt;=25, "Critical")</f>
        <v>Medium</v>
      </c>
    </row>
    <row r="53" spans="1:14" x14ac:dyDescent="0.3">
      <c r="A53" t="s">
        <v>74</v>
      </c>
      <c r="B53" s="1">
        <v>46023.686111111114</v>
      </c>
      <c r="C53" t="s">
        <v>7</v>
      </c>
      <c r="D53" t="s">
        <v>22</v>
      </c>
      <c r="E53" t="s">
        <v>19</v>
      </c>
      <c r="F53" t="s">
        <v>10</v>
      </c>
      <c r="G53" s="2">
        <v>0.68611111111111112</v>
      </c>
      <c r="H53" s="3">
        <v>46023</v>
      </c>
      <c r="I53">
        <v>1</v>
      </c>
      <c r="J53">
        <f>_xlfn.XLOOKUP(tbl_logs[[#This Row],[Target_Department]],tbl_DeptWeight[Department], tbl_DeptWeight[Impact Score])</f>
        <v>3</v>
      </c>
      <c r="K53">
        <f>_xlfn.XLOOKUP(tbl_logs[[#This Row],[Employee_Action]],tbl_ResponseLikelihood[Employee Action],tbl_ResponseLikelihood[Likelihood Score])</f>
        <v>2</v>
      </c>
      <c r="L53">
        <f>tbl_logs[[#This Row],[Impact Score]]*tbl_logs[[#This Row],[Response Multiplier]]</f>
        <v>6</v>
      </c>
      <c r="M53" t="str" cm="1">
        <f t="array" ref="M53">_xlfn.IFS(tbl_logs[[#This Row],[Total Score]]&lt;=4, "Low", tbl_logs[[#This Row],[Total Score]]&lt;=10, "Medium", tbl_logs[[#This Row],[Total Score]]&lt;=19, "High", tbl_logs[[#This Row],[Total Score]]&lt;=25, "Very High")</f>
        <v>Medium</v>
      </c>
      <c r="N53" t="str" cm="1">
        <f t="array" ref="N53">_xlfn.IFS(tbl_logs[[#This Row],[Total Score]]&lt;=4, "Low", tbl_logs[[#This Row],[Total Score]]&lt;=10, "Medium", tbl_logs[[#This Row],[Total Score]]&lt;=17, "High", tbl_logs[[#This Row],[Total Score]]&lt;=25, "Critical")</f>
        <v>Medium</v>
      </c>
    </row>
    <row r="54" spans="1:14" x14ac:dyDescent="0.3">
      <c r="A54" t="s">
        <v>2901</v>
      </c>
      <c r="B54" s="1">
        <v>46023.695138888892</v>
      </c>
      <c r="C54" t="s">
        <v>26</v>
      </c>
      <c r="D54" t="s">
        <v>15</v>
      </c>
      <c r="E54" t="s">
        <v>31</v>
      </c>
      <c r="F54" t="s">
        <v>20</v>
      </c>
      <c r="G54" s="2">
        <v>0.69513888888888886</v>
      </c>
      <c r="H54" s="3">
        <v>46023</v>
      </c>
      <c r="I54">
        <v>1</v>
      </c>
      <c r="J54">
        <f>_xlfn.XLOOKUP(tbl_logs[[#This Row],[Target_Department]],tbl_DeptWeight[Department], tbl_DeptWeight[Impact Score])</f>
        <v>3</v>
      </c>
      <c r="K54">
        <f>_xlfn.XLOOKUP(tbl_logs[[#This Row],[Employee_Action]],tbl_ResponseLikelihood[Employee Action],tbl_ResponseLikelihood[Likelihood Score])</f>
        <v>2</v>
      </c>
      <c r="L54">
        <f>tbl_logs[[#This Row],[Impact Score]]*tbl_logs[[#This Row],[Response Multiplier]]</f>
        <v>6</v>
      </c>
      <c r="M54" t="str" cm="1">
        <f t="array" ref="M54">_xlfn.IFS(tbl_logs[[#This Row],[Total Score]]&lt;=4, "Low", tbl_logs[[#This Row],[Total Score]]&lt;=10, "Medium", tbl_logs[[#This Row],[Total Score]]&lt;=19, "High", tbl_logs[[#This Row],[Total Score]]&lt;=25, "Very High")</f>
        <v>Medium</v>
      </c>
      <c r="N54" t="str" cm="1">
        <f t="array" ref="N54">_xlfn.IFS(tbl_logs[[#This Row],[Total Score]]&lt;=4, "Low", tbl_logs[[#This Row],[Total Score]]&lt;=10, "Medium", tbl_logs[[#This Row],[Total Score]]&lt;=17, "High", tbl_logs[[#This Row],[Total Score]]&lt;=25, "Critical")</f>
        <v>Medium</v>
      </c>
    </row>
    <row r="55" spans="1:14" x14ac:dyDescent="0.3">
      <c r="A55" t="s">
        <v>195</v>
      </c>
      <c r="B55" s="1">
        <v>46023.754166666666</v>
      </c>
      <c r="C55" t="s">
        <v>7</v>
      </c>
      <c r="D55" t="s">
        <v>22</v>
      </c>
      <c r="E55" t="s">
        <v>19</v>
      </c>
      <c r="F55" t="s">
        <v>10</v>
      </c>
      <c r="G55" s="2">
        <v>0.75416666666666665</v>
      </c>
      <c r="H55" s="3">
        <v>46023</v>
      </c>
      <c r="I55">
        <v>1</v>
      </c>
      <c r="J55">
        <f>_xlfn.XLOOKUP(tbl_logs[[#This Row],[Target_Department]],tbl_DeptWeight[Department], tbl_DeptWeight[Impact Score])</f>
        <v>3</v>
      </c>
      <c r="K55">
        <f>_xlfn.XLOOKUP(tbl_logs[[#This Row],[Employee_Action]],tbl_ResponseLikelihood[Employee Action],tbl_ResponseLikelihood[Likelihood Score])</f>
        <v>2</v>
      </c>
      <c r="L55">
        <f>tbl_logs[[#This Row],[Impact Score]]*tbl_logs[[#This Row],[Response Multiplier]]</f>
        <v>6</v>
      </c>
      <c r="M55" t="str" cm="1">
        <f t="array" ref="M55">_xlfn.IFS(tbl_logs[[#This Row],[Total Score]]&lt;=4, "Low", tbl_logs[[#This Row],[Total Score]]&lt;=10, "Medium", tbl_logs[[#This Row],[Total Score]]&lt;=19, "High", tbl_logs[[#This Row],[Total Score]]&lt;=25, "Very High")</f>
        <v>Medium</v>
      </c>
      <c r="N55" t="str" cm="1">
        <f t="array" ref="N55">_xlfn.IFS(tbl_logs[[#This Row],[Total Score]]&lt;=4, "Low", tbl_logs[[#This Row],[Total Score]]&lt;=10, "Medium", tbl_logs[[#This Row],[Total Score]]&lt;=17, "High", tbl_logs[[#This Row],[Total Score]]&lt;=25, "Critical")</f>
        <v>Medium</v>
      </c>
    </row>
    <row r="56" spans="1:14" x14ac:dyDescent="0.3">
      <c r="A56" t="s">
        <v>2148</v>
      </c>
      <c r="B56" s="1">
        <v>46023.768750000003</v>
      </c>
      <c r="C56" t="s">
        <v>26</v>
      </c>
      <c r="D56" t="s">
        <v>22</v>
      </c>
      <c r="E56" t="s">
        <v>31</v>
      </c>
      <c r="F56" t="s">
        <v>20</v>
      </c>
      <c r="G56" s="2">
        <v>0.76875000000000004</v>
      </c>
      <c r="H56" s="3">
        <v>46023</v>
      </c>
      <c r="I56">
        <v>1</v>
      </c>
      <c r="J56">
        <f>_xlfn.XLOOKUP(tbl_logs[[#This Row],[Target_Department]],tbl_DeptWeight[Department], tbl_DeptWeight[Impact Score])</f>
        <v>3</v>
      </c>
      <c r="K56">
        <f>_xlfn.XLOOKUP(tbl_logs[[#This Row],[Employee_Action]],tbl_ResponseLikelihood[Employee Action],tbl_ResponseLikelihood[Likelihood Score])</f>
        <v>2</v>
      </c>
      <c r="L56">
        <f>tbl_logs[[#This Row],[Impact Score]]*tbl_logs[[#This Row],[Response Multiplier]]</f>
        <v>6</v>
      </c>
      <c r="M56" t="str" cm="1">
        <f t="array" ref="M56">_xlfn.IFS(tbl_logs[[#This Row],[Total Score]]&lt;=4, "Low", tbl_logs[[#This Row],[Total Score]]&lt;=10, "Medium", tbl_logs[[#This Row],[Total Score]]&lt;=19, "High", tbl_logs[[#This Row],[Total Score]]&lt;=25, "Very High")</f>
        <v>Medium</v>
      </c>
      <c r="N56" t="str" cm="1">
        <f t="array" ref="N56">_xlfn.IFS(tbl_logs[[#This Row],[Total Score]]&lt;=4, "Low", tbl_logs[[#This Row],[Total Score]]&lt;=10, "Medium", tbl_logs[[#This Row],[Total Score]]&lt;=17, "High", tbl_logs[[#This Row],[Total Score]]&lt;=25, "Critical")</f>
        <v>Medium</v>
      </c>
    </row>
    <row r="57" spans="1:14" x14ac:dyDescent="0.3">
      <c r="A57" t="s">
        <v>775</v>
      </c>
      <c r="B57" s="1">
        <v>46023.775694444441</v>
      </c>
      <c r="C57" t="s">
        <v>26</v>
      </c>
      <c r="D57" t="s">
        <v>15</v>
      </c>
      <c r="E57" t="s">
        <v>31</v>
      </c>
      <c r="F57" t="s">
        <v>10</v>
      </c>
      <c r="G57" s="2">
        <v>0.77569444444444446</v>
      </c>
      <c r="H57" s="3">
        <v>46023</v>
      </c>
      <c r="I57">
        <v>1</v>
      </c>
      <c r="J57">
        <f>_xlfn.XLOOKUP(tbl_logs[[#This Row],[Target_Department]],tbl_DeptWeight[Department], tbl_DeptWeight[Impact Score])</f>
        <v>3</v>
      </c>
      <c r="K57">
        <f>_xlfn.XLOOKUP(tbl_logs[[#This Row],[Employee_Action]],tbl_ResponseLikelihood[Employee Action],tbl_ResponseLikelihood[Likelihood Score])</f>
        <v>2</v>
      </c>
      <c r="L57">
        <f>tbl_logs[[#This Row],[Impact Score]]*tbl_logs[[#This Row],[Response Multiplier]]</f>
        <v>6</v>
      </c>
      <c r="M57" t="str" cm="1">
        <f t="array" ref="M57">_xlfn.IFS(tbl_logs[[#This Row],[Total Score]]&lt;=4, "Low", tbl_logs[[#This Row],[Total Score]]&lt;=10, "Medium", tbl_logs[[#This Row],[Total Score]]&lt;=19, "High", tbl_logs[[#This Row],[Total Score]]&lt;=25, "Very High")</f>
        <v>Medium</v>
      </c>
      <c r="N57" t="str" cm="1">
        <f t="array" ref="N57">_xlfn.IFS(tbl_logs[[#This Row],[Total Score]]&lt;=4, "Low", tbl_logs[[#This Row],[Total Score]]&lt;=10, "Medium", tbl_logs[[#This Row],[Total Score]]&lt;=17, "High", tbl_logs[[#This Row],[Total Score]]&lt;=25, "Critical")</f>
        <v>Medium</v>
      </c>
    </row>
    <row r="58" spans="1:14" x14ac:dyDescent="0.3">
      <c r="A58" t="s">
        <v>3052</v>
      </c>
      <c r="B58" s="1">
        <v>46023.904166666667</v>
      </c>
      <c r="C58" t="s">
        <v>7</v>
      </c>
      <c r="D58" t="s">
        <v>22</v>
      </c>
      <c r="E58" t="s">
        <v>19</v>
      </c>
      <c r="F58" t="s">
        <v>10</v>
      </c>
      <c r="G58" s="2">
        <v>0.90416666666666667</v>
      </c>
      <c r="H58" s="3">
        <v>46023</v>
      </c>
      <c r="I58">
        <v>1</v>
      </c>
      <c r="J58">
        <f>_xlfn.XLOOKUP(tbl_logs[[#This Row],[Target_Department]],tbl_DeptWeight[Department], tbl_DeptWeight[Impact Score])</f>
        <v>3</v>
      </c>
      <c r="K58">
        <f>_xlfn.XLOOKUP(tbl_logs[[#This Row],[Employee_Action]],tbl_ResponseLikelihood[Employee Action],tbl_ResponseLikelihood[Likelihood Score])</f>
        <v>2</v>
      </c>
      <c r="L58">
        <f>tbl_logs[[#This Row],[Impact Score]]*tbl_logs[[#This Row],[Response Multiplier]]</f>
        <v>6</v>
      </c>
      <c r="M58" t="str" cm="1">
        <f t="array" ref="M58">_xlfn.IFS(tbl_logs[[#This Row],[Total Score]]&lt;=4, "Low", tbl_logs[[#This Row],[Total Score]]&lt;=10, "Medium", tbl_logs[[#This Row],[Total Score]]&lt;=19, "High", tbl_logs[[#This Row],[Total Score]]&lt;=25, "Very High")</f>
        <v>Medium</v>
      </c>
      <c r="N58" t="str" cm="1">
        <f t="array" ref="N58">_xlfn.IFS(tbl_logs[[#This Row],[Total Score]]&lt;=4, "Low", tbl_logs[[#This Row],[Total Score]]&lt;=10, "Medium", tbl_logs[[#This Row],[Total Score]]&lt;=17, "High", tbl_logs[[#This Row],[Total Score]]&lt;=25, "Critical")</f>
        <v>Medium</v>
      </c>
    </row>
    <row r="59" spans="1:14" x14ac:dyDescent="0.3">
      <c r="A59" t="s">
        <v>1658</v>
      </c>
      <c r="B59" s="1">
        <v>46023.915277777778</v>
      </c>
      <c r="C59" t="s">
        <v>7</v>
      </c>
      <c r="D59" t="s">
        <v>22</v>
      </c>
      <c r="E59" t="s">
        <v>19</v>
      </c>
      <c r="F59" t="s">
        <v>10</v>
      </c>
      <c r="G59" s="2">
        <v>0.91527777777777775</v>
      </c>
      <c r="H59" s="3">
        <v>46023</v>
      </c>
      <c r="I59">
        <v>1</v>
      </c>
      <c r="J59">
        <f>_xlfn.XLOOKUP(tbl_logs[[#This Row],[Target_Department]],tbl_DeptWeight[Department], tbl_DeptWeight[Impact Score])</f>
        <v>3</v>
      </c>
      <c r="K59">
        <f>_xlfn.XLOOKUP(tbl_logs[[#This Row],[Employee_Action]],tbl_ResponseLikelihood[Employee Action],tbl_ResponseLikelihood[Likelihood Score])</f>
        <v>2</v>
      </c>
      <c r="L59">
        <f>tbl_logs[[#This Row],[Impact Score]]*tbl_logs[[#This Row],[Response Multiplier]]</f>
        <v>6</v>
      </c>
      <c r="M59" t="str" cm="1">
        <f t="array" ref="M59">_xlfn.IFS(tbl_logs[[#This Row],[Total Score]]&lt;=4, "Low", tbl_logs[[#This Row],[Total Score]]&lt;=10, "Medium", tbl_logs[[#This Row],[Total Score]]&lt;=19, "High", tbl_logs[[#This Row],[Total Score]]&lt;=25, "Very High")</f>
        <v>Medium</v>
      </c>
      <c r="N59" t="str" cm="1">
        <f t="array" ref="N59">_xlfn.IFS(tbl_logs[[#This Row],[Total Score]]&lt;=4, "Low", tbl_logs[[#This Row],[Total Score]]&lt;=10, "Medium", tbl_logs[[#This Row],[Total Score]]&lt;=17, "High", tbl_logs[[#This Row],[Total Score]]&lt;=25, "Critical")</f>
        <v>Medium</v>
      </c>
    </row>
    <row r="60" spans="1:14" x14ac:dyDescent="0.3">
      <c r="A60" t="s">
        <v>4348</v>
      </c>
      <c r="B60" s="1">
        <v>46023.92291666667</v>
      </c>
      <c r="C60" t="s">
        <v>40</v>
      </c>
      <c r="D60" t="s">
        <v>15</v>
      </c>
      <c r="E60" t="s">
        <v>16</v>
      </c>
      <c r="F60" t="s">
        <v>53</v>
      </c>
      <c r="G60" s="2">
        <v>0.92291666666666672</v>
      </c>
      <c r="H60" s="3">
        <v>46023</v>
      </c>
      <c r="I60">
        <v>1</v>
      </c>
      <c r="J60">
        <f>_xlfn.XLOOKUP(tbl_logs[[#This Row],[Target_Department]],tbl_DeptWeight[Department], tbl_DeptWeight[Impact Score])</f>
        <v>5</v>
      </c>
      <c r="K60">
        <f>_xlfn.XLOOKUP(tbl_logs[[#This Row],[Employee_Action]],tbl_ResponseLikelihood[Employee Action],tbl_ResponseLikelihood[Likelihood Score])</f>
        <v>5</v>
      </c>
      <c r="L60">
        <f>tbl_logs[[#This Row],[Impact Score]]*tbl_logs[[#This Row],[Response Multiplier]]</f>
        <v>25</v>
      </c>
      <c r="M60" t="str" cm="1">
        <f t="array" ref="M60">_xlfn.IFS(tbl_logs[[#This Row],[Total Score]]&lt;=4, "Low", tbl_logs[[#This Row],[Total Score]]&lt;=10, "Medium", tbl_logs[[#This Row],[Total Score]]&lt;=19, "High", tbl_logs[[#This Row],[Total Score]]&lt;=25, "Very High")</f>
        <v>Very High</v>
      </c>
      <c r="N60" t="str" cm="1">
        <f t="array" ref="N60">_xlfn.IFS(tbl_logs[[#This Row],[Total Score]]&lt;=4, "Low", tbl_logs[[#This Row],[Total Score]]&lt;=10, "Medium", tbl_logs[[#This Row],[Total Score]]&lt;=17, "High", tbl_logs[[#This Row],[Total Score]]&lt;=25, "Critical")</f>
        <v>Critical</v>
      </c>
    </row>
    <row r="61" spans="1:14" x14ac:dyDescent="0.3">
      <c r="A61" t="s">
        <v>4948</v>
      </c>
      <c r="B61" s="1">
        <v>46023.931250000001</v>
      </c>
      <c r="C61" t="s">
        <v>47</v>
      </c>
      <c r="D61" t="s">
        <v>15</v>
      </c>
      <c r="E61" t="s">
        <v>31</v>
      </c>
      <c r="F61" t="s">
        <v>10</v>
      </c>
      <c r="G61" s="2">
        <v>0.93125000000000002</v>
      </c>
      <c r="H61" s="3">
        <v>46023</v>
      </c>
      <c r="I61">
        <v>1</v>
      </c>
      <c r="J61">
        <f>_xlfn.XLOOKUP(tbl_logs[[#This Row],[Target_Department]],tbl_DeptWeight[Department], tbl_DeptWeight[Impact Score])</f>
        <v>1</v>
      </c>
      <c r="K61">
        <f>_xlfn.XLOOKUP(tbl_logs[[#This Row],[Employee_Action]],tbl_ResponseLikelihood[Employee Action],tbl_ResponseLikelihood[Likelihood Score])</f>
        <v>2</v>
      </c>
      <c r="L61">
        <f>tbl_logs[[#This Row],[Impact Score]]*tbl_logs[[#This Row],[Response Multiplier]]</f>
        <v>2</v>
      </c>
      <c r="M61" t="str" cm="1">
        <f t="array" ref="M61">_xlfn.IFS(tbl_logs[[#This Row],[Total Score]]&lt;=4, "Low", tbl_logs[[#This Row],[Total Score]]&lt;=10, "Medium", tbl_logs[[#This Row],[Total Score]]&lt;=19, "High", tbl_logs[[#This Row],[Total Score]]&lt;=25, "Very High")</f>
        <v>Low</v>
      </c>
      <c r="N61" t="str" cm="1">
        <f t="array" ref="N61">_xlfn.IFS(tbl_logs[[#This Row],[Total Score]]&lt;=4, "Low", tbl_logs[[#This Row],[Total Score]]&lt;=10, "Medium", tbl_logs[[#This Row],[Total Score]]&lt;=17, "High", tbl_logs[[#This Row],[Total Score]]&lt;=25, "Critical")</f>
        <v>Low</v>
      </c>
    </row>
    <row r="62" spans="1:14" x14ac:dyDescent="0.3">
      <c r="A62" t="s">
        <v>1412</v>
      </c>
      <c r="B62" s="1">
        <v>46023.943749999999</v>
      </c>
      <c r="C62" t="s">
        <v>47</v>
      </c>
      <c r="D62" t="s">
        <v>18</v>
      </c>
      <c r="E62" t="s">
        <v>19</v>
      </c>
      <c r="F62" t="s">
        <v>10</v>
      </c>
      <c r="G62" s="2">
        <v>0.94374999999999998</v>
      </c>
      <c r="H62" s="3">
        <v>46023</v>
      </c>
      <c r="I62">
        <v>1</v>
      </c>
      <c r="J62">
        <f>_xlfn.XLOOKUP(tbl_logs[[#This Row],[Target_Department]],tbl_DeptWeight[Department], tbl_DeptWeight[Impact Score])</f>
        <v>1</v>
      </c>
      <c r="K62">
        <f>_xlfn.XLOOKUP(tbl_logs[[#This Row],[Employee_Action]],tbl_ResponseLikelihood[Employee Action],tbl_ResponseLikelihood[Likelihood Score])</f>
        <v>2</v>
      </c>
      <c r="L62">
        <f>tbl_logs[[#This Row],[Impact Score]]*tbl_logs[[#This Row],[Response Multiplier]]</f>
        <v>2</v>
      </c>
      <c r="M62" t="str" cm="1">
        <f t="array" ref="M62">_xlfn.IFS(tbl_logs[[#This Row],[Total Score]]&lt;=4, "Low", tbl_logs[[#This Row],[Total Score]]&lt;=10, "Medium", tbl_logs[[#This Row],[Total Score]]&lt;=19, "High", tbl_logs[[#This Row],[Total Score]]&lt;=25, "Very High")</f>
        <v>Low</v>
      </c>
      <c r="N62" t="str" cm="1">
        <f t="array" ref="N62">_xlfn.IFS(tbl_logs[[#This Row],[Total Score]]&lt;=4, "Low", tbl_logs[[#This Row],[Total Score]]&lt;=10, "Medium", tbl_logs[[#This Row],[Total Score]]&lt;=17, "High", tbl_logs[[#This Row],[Total Score]]&lt;=25, "Critical")</f>
        <v>Low</v>
      </c>
    </row>
    <row r="63" spans="1:14" x14ac:dyDescent="0.3">
      <c r="A63" t="s">
        <v>640</v>
      </c>
      <c r="B63" s="1">
        <v>46023.947916666664</v>
      </c>
      <c r="C63" t="s">
        <v>40</v>
      </c>
      <c r="D63" t="s">
        <v>22</v>
      </c>
      <c r="E63" t="s">
        <v>16</v>
      </c>
      <c r="F63" t="s">
        <v>13</v>
      </c>
      <c r="G63" s="2">
        <v>0.94791666666666663</v>
      </c>
      <c r="H63" s="3">
        <v>46023</v>
      </c>
      <c r="I63">
        <v>1</v>
      </c>
      <c r="J63">
        <f>_xlfn.XLOOKUP(tbl_logs[[#This Row],[Target_Department]],tbl_DeptWeight[Department], tbl_DeptWeight[Impact Score])</f>
        <v>5</v>
      </c>
      <c r="K63">
        <f>_xlfn.XLOOKUP(tbl_logs[[#This Row],[Employee_Action]],tbl_ResponseLikelihood[Employee Action],tbl_ResponseLikelihood[Likelihood Score])</f>
        <v>1</v>
      </c>
      <c r="L63">
        <f>tbl_logs[[#This Row],[Impact Score]]*tbl_logs[[#This Row],[Response Multiplier]]</f>
        <v>5</v>
      </c>
      <c r="M63" t="str" cm="1">
        <f t="array" ref="M63">_xlfn.IFS(tbl_logs[[#This Row],[Total Score]]&lt;=4, "Low", tbl_logs[[#This Row],[Total Score]]&lt;=10, "Medium", tbl_logs[[#This Row],[Total Score]]&lt;=19, "High", tbl_logs[[#This Row],[Total Score]]&lt;=25, "Very High")</f>
        <v>Medium</v>
      </c>
      <c r="N63" t="str" cm="1">
        <f t="array" ref="N63">_xlfn.IFS(tbl_logs[[#This Row],[Total Score]]&lt;=4, "Low", tbl_logs[[#This Row],[Total Score]]&lt;=10, "Medium", tbl_logs[[#This Row],[Total Score]]&lt;=17, "High", tbl_logs[[#This Row],[Total Score]]&lt;=25, "Critical")</f>
        <v>Medium</v>
      </c>
    </row>
    <row r="64" spans="1:14" x14ac:dyDescent="0.3">
      <c r="A64" t="s">
        <v>2138</v>
      </c>
      <c r="B64" s="1">
        <v>46024.037499999999</v>
      </c>
      <c r="C64" t="s">
        <v>35</v>
      </c>
      <c r="D64" t="s">
        <v>22</v>
      </c>
      <c r="E64" t="s">
        <v>19</v>
      </c>
      <c r="F64" t="s">
        <v>20</v>
      </c>
      <c r="G64" s="2">
        <v>3.7499999999999999E-2</v>
      </c>
      <c r="H64" s="3">
        <v>46024</v>
      </c>
      <c r="I64">
        <v>1</v>
      </c>
      <c r="J64">
        <f>_xlfn.XLOOKUP(tbl_logs[[#This Row],[Target_Department]],tbl_DeptWeight[Department], tbl_DeptWeight[Impact Score])</f>
        <v>1</v>
      </c>
      <c r="K64">
        <f>_xlfn.XLOOKUP(tbl_logs[[#This Row],[Employee_Action]],tbl_ResponseLikelihood[Employee Action],tbl_ResponseLikelihood[Likelihood Score])</f>
        <v>2</v>
      </c>
      <c r="L64">
        <f>tbl_logs[[#This Row],[Impact Score]]*tbl_logs[[#This Row],[Response Multiplier]]</f>
        <v>2</v>
      </c>
      <c r="M64" t="str" cm="1">
        <f t="array" ref="M64">_xlfn.IFS(tbl_logs[[#This Row],[Total Score]]&lt;=4, "Low", tbl_logs[[#This Row],[Total Score]]&lt;=10, "Medium", tbl_logs[[#This Row],[Total Score]]&lt;=19, "High", tbl_logs[[#This Row],[Total Score]]&lt;=25, "Very High")</f>
        <v>Low</v>
      </c>
      <c r="N64" t="str" cm="1">
        <f t="array" ref="N64">_xlfn.IFS(tbl_logs[[#This Row],[Total Score]]&lt;=4, "Low", tbl_logs[[#This Row],[Total Score]]&lt;=10, "Medium", tbl_logs[[#This Row],[Total Score]]&lt;=17, "High", tbl_logs[[#This Row],[Total Score]]&lt;=25, "Critical")</f>
        <v>Low</v>
      </c>
    </row>
    <row r="65" spans="1:14" x14ac:dyDescent="0.3">
      <c r="A65" t="s">
        <v>2462</v>
      </c>
      <c r="B65" s="1">
        <v>46024.043055555558</v>
      </c>
      <c r="C65" t="s">
        <v>7</v>
      </c>
      <c r="D65" t="s">
        <v>22</v>
      </c>
      <c r="E65" t="s">
        <v>19</v>
      </c>
      <c r="F65" t="s">
        <v>20</v>
      </c>
      <c r="G65" s="2">
        <v>4.3055555555555555E-2</v>
      </c>
      <c r="H65" s="3">
        <v>46024</v>
      </c>
      <c r="I65">
        <v>1</v>
      </c>
      <c r="J65">
        <f>_xlfn.XLOOKUP(tbl_logs[[#This Row],[Target_Department]],tbl_DeptWeight[Department], tbl_DeptWeight[Impact Score])</f>
        <v>3</v>
      </c>
      <c r="K65">
        <f>_xlfn.XLOOKUP(tbl_logs[[#This Row],[Employee_Action]],tbl_ResponseLikelihood[Employee Action],tbl_ResponseLikelihood[Likelihood Score])</f>
        <v>2</v>
      </c>
      <c r="L65">
        <f>tbl_logs[[#This Row],[Impact Score]]*tbl_logs[[#This Row],[Response Multiplier]]</f>
        <v>6</v>
      </c>
      <c r="M65" t="str" cm="1">
        <f t="array" ref="M65">_xlfn.IFS(tbl_logs[[#This Row],[Total Score]]&lt;=4, "Low", tbl_logs[[#This Row],[Total Score]]&lt;=10, "Medium", tbl_logs[[#This Row],[Total Score]]&lt;=19, "High", tbl_logs[[#This Row],[Total Score]]&lt;=25, "Very High")</f>
        <v>Medium</v>
      </c>
      <c r="N65" t="str" cm="1">
        <f t="array" ref="N65">_xlfn.IFS(tbl_logs[[#This Row],[Total Score]]&lt;=4, "Low", tbl_logs[[#This Row],[Total Score]]&lt;=10, "Medium", tbl_logs[[#This Row],[Total Score]]&lt;=17, "High", tbl_logs[[#This Row],[Total Score]]&lt;=25, "Critical")</f>
        <v>Medium</v>
      </c>
    </row>
    <row r="66" spans="1:14" x14ac:dyDescent="0.3">
      <c r="A66" t="s">
        <v>3716</v>
      </c>
      <c r="B66" s="1">
        <v>46024.084722222222</v>
      </c>
      <c r="C66" t="s">
        <v>7</v>
      </c>
      <c r="D66" t="s">
        <v>15</v>
      </c>
      <c r="E66" t="s">
        <v>19</v>
      </c>
      <c r="F66" t="s">
        <v>10</v>
      </c>
      <c r="G66" s="2">
        <v>8.4722222222222227E-2</v>
      </c>
      <c r="H66" s="3">
        <v>46024</v>
      </c>
      <c r="I66">
        <v>1</v>
      </c>
      <c r="J66">
        <f>_xlfn.XLOOKUP(tbl_logs[[#This Row],[Target_Department]],tbl_DeptWeight[Department], tbl_DeptWeight[Impact Score])</f>
        <v>3</v>
      </c>
      <c r="K66">
        <f>_xlfn.XLOOKUP(tbl_logs[[#This Row],[Employee_Action]],tbl_ResponseLikelihood[Employee Action],tbl_ResponseLikelihood[Likelihood Score])</f>
        <v>2</v>
      </c>
      <c r="L66">
        <f>tbl_logs[[#This Row],[Impact Score]]*tbl_logs[[#This Row],[Response Multiplier]]</f>
        <v>6</v>
      </c>
      <c r="M66" t="str" cm="1">
        <f t="array" ref="M66">_xlfn.IFS(tbl_logs[[#This Row],[Total Score]]&lt;=4, "Low", tbl_logs[[#This Row],[Total Score]]&lt;=10, "Medium", tbl_logs[[#This Row],[Total Score]]&lt;=19, "High", tbl_logs[[#This Row],[Total Score]]&lt;=25, "Very High")</f>
        <v>Medium</v>
      </c>
      <c r="N66" t="str" cm="1">
        <f t="array" ref="N66">_xlfn.IFS(tbl_logs[[#This Row],[Total Score]]&lt;=4, "Low", tbl_logs[[#This Row],[Total Score]]&lt;=10, "Medium", tbl_logs[[#This Row],[Total Score]]&lt;=17, "High", tbl_logs[[#This Row],[Total Score]]&lt;=25, "Critical")</f>
        <v>Medium</v>
      </c>
    </row>
    <row r="67" spans="1:14" x14ac:dyDescent="0.3">
      <c r="A67" t="s">
        <v>1479</v>
      </c>
      <c r="B67" s="1">
        <v>46024.090277777781</v>
      </c>
      <c r="C67" t="s">
        <v>7</v>
      </c>
      <c r="D67" t="s">
        <v>18</v>
      </c>
      <c r="E67" t="s">
        <v>19</v>
      </c>
      <c r="F67" t="s">
        <v>20</v>
      </c>
      <c r="G67" s="2">
        <v>9.0277777777777776E-2</v>
      </c>
      <c r="H67" s="3">
        <v>46024</v>
      </c>
      <c r="I67">
        <v>1</v>
      </c>
      <c r="J67">
        <f>_xlfn.XLOOKUP(tbl_logs[[#This Row],[Target_Department]],tbl_DeptWeight[Department], tbl_DeptWeight[Impact Score])</f>
        <v>3</v>
      </c>
      <c r="K67">
        <f>_xlfn.XLOOKUP(tbl_logs[[#This Row],[Employee_Action]],tbl_ResponseLikelihood[Employee Action],tbl_ResponseLikelihood[Likelihood Score])</f>
        <v>2</v>
      </c>
      <c r="L67">
        <f>tbl_logs[[#This Row],[Impact Score]]*tbl_logs[[#This Row],[Response Multiplier]]</f>
        <v>6</v>
      </c>
      <c r="M67" t="str" cm="1">
        <f t="array" ref="M67">_xlfn.IFS(tbl_logs[[#This Row],[Total Score]]&lt;=4, "Low", tbl_logs[[#This Row],[Total Score]]&lt;=10, "Medium", tbl_logs[[#This Row],[Total Score]]&lt;=19, "High", tbl_logs[[#This Row],[Total Score]]&lt;=25, "Very High")</f>
        <v>Medium</v>
      </c>
      <c r="N67" t="str" cm="1">
        <f t="array" ref="N67">_xlfn.IFS(tbl_logs[[#This Row],[Total Score]]&lt;=4, "Low", tbl_logs[[#This Row],[Total Score]]&lt;=10, "Medium", tbl_logs[[#This Row],[Total Score]]&lt;=17, "High", tbl_logs[[#This Row],[Total Score]]&lt;=25, "Critical")</f>
        <v>Medium</v>
      </c>
    </row>
    <row r="68" spans="1:14" x14ac:dyDescent="0.3">
      <c r="A68" t="s">
        <v>2630</v>
      </c>
      <c r="B68" s="1">
        <v>46024.114583333336</v>
      </c>
      <c r="C68" t="s">
        <v>47</v>
      </c>
      <c r="D68" t="s">
        <v>18</v>
      </c>
      <c r="E68" t="s">
        <v>16</v>
      </c>
      <c r="F68" t="s">
        <v>10</v>
      </c>
      <c r="G68" s="2">
        <v>0.11458333333333333</v>
      </c>
      <c r="H68" s="3">
        <v>46024</v>
      </c>
      <c r="I68">
        <v>1</v>
      </c>
      <c r="J68">
        <f>_xlfn.XLOOKUP(tbl_logs[[#This Row],[Target_Department]],tbl_DeptWeight[Department], tbl_DeptWeight[Impact Score])</f>
        <v>1</v>
      </c>
      <c r="K68">
        <f>_xlfn.XLOOKUP(tbl_logs[[#This Row],[Employee_Action]],tbl_ResponseLikelihood[Employee Action],tbl_ResponseLikelihood[Likelihood Score])</f>
        <v>2</v>
      </c>
      <c r="L68">
        <f>tbl_logs[[#This Row],[Impact Score]]*tbl_logs[[#This Row],[Response Multiplier]]</f>
        <v>2</v>
      </c>
      <c r="M68" t="str" cm="1">
        <f t="array" ref="M68">_xlfn.IFS(tbl_logs[[#This Row],[Total Score]]&lt;=4, "Low", tbl_logs[[#This Row],[Total Score]]&lt;=10, "Medium", tbl_logs[[#This Row],[Total Score]]&lt;=19, "High", tbl_logs[[#This Row],[Total Score]]&lt;=25, "Very High")</f>
        <v>Low</v>
      </c>
      <c r="N68" t="str" cm="1">
        <f t="array" ref="N68">_xlfn.IFS(tbl_logs[[#This Row],[Total Score]]&lt;=4, "Low", tbl_logs[[#This Row],[Total Score]]&lt;=10, "Medium", tbl_logs[[#This Row],[Total Score]]&lt;=17, "High", tbl_logs[[#This Row],[Total Score]]&lt;=25, "Critical")</f>
        <v>Low</v>
      </c>
    </row>
    <row r="69" spans="1:14" x14ac:dyDescent="0.3">
      <c r="A69" t="s">
        <v>1763</v>
      </c>
      <c r="B69" s="1">
        <v>46024.136805555558</v>
      </c>
      <c r="C69" t="s">
        <v>7</v>
      </c>
      <c r="D69" t="s">
        <v>18</v>
      </c>
      <c r="E69" t="s">
        <v>31</v>
      </c>
      <c r="F69" t="s">
        <v>10</v>
      </c>
      <c r="G69" s="2">
        <v>0.13680555555555557</v>
      </c>
      <c r="H69" s="3">
        <v>46024</v>
      </c>
      <c r="I69">
        <v>1</v>
      </c>
      <c r="J69">
        <f>_xlfn.XLOOKUP(tbl_logs[[#This Row],[Target_Department]],tbl_DeptWeight[Department], tbl_DeptWeight[Impact Score])</f>
        <v>3</v>
      </c>
      <c r="K69">
        <f>_xlfn.XLOOKUP(tbl_logs[[#This Row],[Employee_Action]],tbl_ResponseLikelihood[Employee Action],tbl_ResponseLikelihood[Likelihood Score])</f>
        <v>2</v>
      </c>
      <c r="L69">
        <f>tbl_logs[[#This Row],[Impact Score]]*tbl_logs[[#This Row],[Response Multiplier]]</f>
        <v>6</v>
      </c>
      <c r="M69" t="str" cm="1">
        <f t="array" ref="M69">_xlfn.IFS(tbl_logs[[#This Row],[Total Score]]&lt;=4, "Low", tbl_logs[[#This Row],[Total Score]]&lt;=10, "Medium", tbl_logs[[#This Row],[Total Score]]&lt;=19, "High", tbl_logs[[#This Row],[Total Score]]&lt;=25, "Very High")</f>
        <v>Medium</v>
      </c>
      <c r="N69" t="str" cm="1">
        <f t="array" ref="N69">_xlfn.IFS(tbl_logs[[#This Row],[Total Score]]&lt;=4, "Low", tbl_logs[[#This Row],[Total Score]]&lt;=10, "Medium", tbl_logs[[#This Row],[Total Score]]&lt;=17, "High", tbl_logs[[#This Row],[Total Score]]&lt;=25, "Critical")</f>
        <v>Medium</v>
      </c>
    </row>
    <row r="70" spans="1:14" x14ac:dyDescent="0.3">
      <c r="A70" t="s">
        <v>1686</v>
      </c>
      <c r="B70" s="1">
        <v>46024.140277777777</v>
      </c>
      <c r="C70" t="s">
        <v>7</v>
      </c>
      <c r="D70" t="s">
        <v>18</v>
      </c>
      <c r="E70" t="s">
        <v>19</v>
      </c>
      <c r="F70" t="s">
        <v>13</v>
      </c>
      <c r="G70" s="2">
        <v>0.14027777777777778</v>
      </c>
      <c r="H70" s="3">
        <v>46024</v>
      </c>
      <c r="I70">
        <v>1</v>
      </c>
      <c r="J70">
        <f>_xlfn.XLOOKUP(tbl_logs[[#This Row],[Target_Department]],tbl_DeptWeight[Department], tbl_DeptWeight[Impact Score])</f>
        <v>3</v>
      </c>
      <c r="K70">
        <f>_xlfn.XLOOKUP(tbl_logs[[#This Row],[Employee_Action]],tbl_ResponseLikelihood[Employee Action],tbl_ResponseLikelihood[Likelihood Score])</f>
        <v>1</v>
      </c>
      <c r="L70">
        <f>tbl_logs[[#This Row],[Impact Score]]*tbl_logs[[#This Row],[Response Multiplier]]</f>
        <v>3</v>
      </c>
      <c r="M70" t="str" cm="1">
        <f t="array" ref="M70">_xlfn.IFS(tbl_logs[[#This Row],[Total Score]]&lt;=4, "Low", tbl_logs[[#This Row],[Total Score]]&lt;=10, "Medium", tbl_logs[[#This Row],[Total Score]]&lt;=19, "High", tbl_logs[[#This Row],[Total Score]]&lt;=25, "Very High")</f>
        <v>Low</v>
      </c>
      <c r="N70" t="str" cm="1">
        <f t="array" ref="N70">_xlfn.IFS(tbl_logs[[#This Row],[Total Score]]&lt;=4, "Low", tbl_logs[[#This Row],[Total Score]]&lt;=10, "Medium", tbl_logs[[#This Row],[Total Score]]&lt;=17, "High", tbl_logs[[#This Row],[Total Score]]&lt;=25, "Critical")</f>
        <v>Low</v>
      </c>
    </row>
    <row r="71" spans="1:14" x14ac:dyDescent="0.3">
      <c r="A71" t="s">
        <v>1061</v>
      </c>
      <c r="B71" s="1">
        <v>46024.159722222219</v>
      </c>
      <c r="C71" t="s">
        <v>47</v>
      </c>
      <c r="D71" t="s">
        <v>8</v>
      </c>
      <c r="E71" t="s">
        <v>31</v>
      </c>
      <c r="F71" t="s">
        <v>20</v>
      </c>
      <c r="G71" s="2">
        <v>0.15972222222222221</v>
      </c>
      <c r="H71" s="3">
        <v>46024</v>
      </c>
      <c r="I71">
        <v>1</v>
      </c>
      <c r="J71">
        <f>_xlfn.XLOOKUP(tbl_logs[[#This Row],[Target_Department]],tbl_DeptWeight[Department], tbl_DeptWeight[Impact Score])</f>
        <v>1</v>
      </c>
      <c r="K71">
        <f>_xlfn.XLOOKUP(tbl_logs[[#This Row],[Employee_Action]],tbl_ResponseLikelihood[Employee Action],tbl_ResponseLikelihood[Likelihood Score])</f>
        <v>2</v>
      </c>
      <c r="L71">
        <f>tbl_logs[[#This Row],[Impact Score]]*tbl_logs[[#This Row],[Response Multiplier]]</f>
        <v>2</v>
      </c>
      <c r="M71" t="str" cm="1">
        <f t="array" ref="M71">_xlfn.IFS(tbl_logs[[#This Row],[Total Score]]&lt;=4, "Low", tbl_logs[[#This Row],[Total Score]]&lt;=10, "Medium", tbl_logs[[#This Row],[Total Score]]&lt;=19, "High", tbl_logs[[#This Row],[Total Score]]&lt;=25, "Very High")</f>
        <v>Low</v>
      </c>
      <c r="N71" t="str" cm="1">
        <f t="array" ref="N71">_xlfn.IFS(tbl_logs[[#This Row],[Total Score]]&lt;=4, "Low", tbl_logs[[#This Row],[Total Score]]&lt;=10, "Medium", tbl_logs[[#This Row],[Total Score]]&lt;=17, "High", tbl_logs[[#This Row],[Total Score]]&lt;=25, "Critical")</f>
        <v>Low</v>
      </c>
    </row>
    <row r="72" spans="1:14" x14ac:dyDescent="0.3">
      <c r="A72" t="s">
        <v>170</v>
      </c>
      <c r="B72" s="1">
        <v>46024.166666666664</v>
      </c>
      <c r="C72" t="s">
        <v>26</v>
      </c>
      <c r="D72" t="s">
        <v>18</v>
      </c>
      <c r="E72" t="s">
        <v>19</v>
      </c>
      <c r="F72" t="s">
        <v>13</v>
      </c>
      <c r="G72" s="2">
        <v>0.16666666666666666</v>
      </c>
      <c r="H72" s="3">
        <v>46024</v>
      </c>
      <c r="I72">
        <v>1</v>
      </c>
      <c r="J72">
        <f>_xlfn.XLOOKUP(tbl_logs[[#This Row],[Target_Department]],tbl_DeptWeight[Department], tbl_DeptWeight[Impact Score])</f>
        <v>3</v>
      </c>
      <c r="K72">
        <f>_xlfn.XLOOKUP(tbl_logs[[#This Row],[Employee_Action]],tbl_ResponseLikelihood[Employee Action],tbl_ResponseLikelihood[Likelihood Score])</f>
        <v>1</v>
      </c>
      <c r="L72">
        <f>tbl_logs[[#This Row],[Impact Score]]*tbl_logs[[#This Row],[Response Multiplier]]</f>
        <v>3</v>
      </c>
      <c r="M72" t="str" cm="1">
        <f t="array" ref="M72">_xlfn.IFS(tbl_logs[[#This Row],[Total Score]]&lt;=4, "Low", tbl_logs[[#This Row],[Total Score]]&lt;=10, "Medium", tbl_logs[[#This Row],[Total Score]]&lt;=19, "High", tbl_logs[[#This Row],[Total Score]]&lt;=25, "Very High")</f>
        <v>Low</v>
      </c>
      <c r="N72" t="str" cm="1">
        <f t="array" ref="N72">_xlfn.IFS(tbl_logs[[#This Row],[Total Score]]&lt;=4, "Low", tbl_logs[[#This Row],[Total Score]]&lt;=10, "Medium", tbl_logs[[#This Row],[Total Score]]&lt;=17, "High", tbl_logs[[#This Row],[Total Score]]&lt;=25, "Critical")</f>
        <v>Low</v>
      </c>
    </row>
    <row r="73" spans="1:14" x14ac:dyDescent="0.3">
      <c r="A73" t="s">
        <v>4554</v>
      </c>
      <c r="B73" s="1">
        <v>46024.197916666664</v>
      </c>
      <c r="C73" t="s">
        <v>7</v>
      </c>
      <c r="D73" t="s">
        <v>8</v>
      </c>
      <c r="E73" t="s">
        <v>19</v>
      </c>
      <c r="F73" t="s">
        <v>20</v>
      </c>
      <c r="G73" s="2">
        <v>0.19791666666666666</v>
      </c>
      <c r="H73" s="3">
        <v>46024</v>
      </c>
      <c r="I73">
        <v>1</v>
      </c>
      <c r="J73">
        <f>_xlfn.XLOOKUP(tbl_logs[[#This Row],[Target_Department]],tbl_DeptWeight[Department], tbl_DeptWeight[Impact Score])</f>
        <v>3</v>
      </c>
      <c r="K73">
        <f>_xlfn.XLOOKUP(tbl_logs[[#This Row],[Employee_Action]],tbl_ResponseLikelihood[Employee Action],tbl_ResponseLikelihood[Likelihood Score])</f>
        <v>2</v>
      </c>
      <c r="L73">
        <f>tbl_logs[[#This Row],[Impact Score]]*tbl_logs[[#This Row],[Response Multiplier]]</f>
        <v>6</v>
      </c>
      <c r="M73" t="str" cm="1">
        <f t="array" ref="M73">_xlfn.IFS(tbl_logs[[#This Row],[Total Score]]&lt;=4, "Low", tbl_logs[[#This Row],[Total Score]]&lt;=10, "Medium", tbl_logs[[#This Row],[Total Score]]&lt;=19, "High", tbl_logs[[#This Row],[Total Score]]&lt;=25, "Very High")</f>
        <v>Medium</v>
      </c>
      <c r="N73" t="str" cm="1">
        <f t="array" ref="N73">_xlfn.IFS(tbl_logs[[#This Row],[Total Score]]&lt;=4, "Low", tbl_logs[[#This Row],[Total Score]]&lt;=10, "Medium", tbl_logs[[#This Row],[Total Score]]&lt;=17, "High", tbl_logs[[#This Row],[Total Score]]&lt;=25, "Critical")</f>
        <v>Medium</v>
      </c>
    </row>
    <row r="74" spans="1:14" x14ac:dyDescent="0.3">
      <c r="A74" t="s">
        <v>2716</v>
      </c>
      <c r="B74" s="1">
        <v>46024.209027777775</v>
      </c>
      <c r="C74" t="s">
        <v>7</v>
      </c>
      <c r="D74" t="s">
        <v>22</v>
      </c>
      <c r="E74" t="s">
        <v>19</v>
      </c>
      <c r="F74" t="s">
        <v>10</v>
      </c>
      <c r="G74" s="2">
        <v>0.20902777777777778</v>
      </c>
      <c r="H74" s="3">
        <v>46024</v>
      </c>
      <c r="I74">
        <v>1</v>
      </c>
      <c r="J74">
        <f>_xlfn.XLOOKUP(tbl_logs[[#This Row],[Target_Department]],tbl_DeptWeight[Department], tbl_DeptWeight[Impact Score])</f>
        <v>3</v>
      </c>
      <c r="K74">
        <f>_xlfn.XLOOKUP(tbl_logs[[#This Row],[Employee_Action]],tbl_ResponseLikelihood[Employee Action],tbl_ResponseLikelihood[Likelihood Score])</f>
        <v>2</v>
      </c>
      <c r="L74">
        <f>tbl_logs[[#This Row],[Impact Score]]*tbl_logs[[#This Row],[Response Multiplier]]</f>
        <v>6</v>
      </c>
      <c r="M74" t="str" cm="1">
        <f t="array" ref="M74">_xlfn.IFS(tbl_logs[[#This Row],[Total Score]]&lt;=4, "Low", tbl_logs[[#This Row],[Total Score]]&lt;=10, "Medium", tbl_logs[[#This Row],[Total Score]]&lt;=19, "High", tbl_logs[[#This Row],[Total Score]]&lt;=25, "Very High")</f>
        <v>Medium</v>
      </c>
      <c r="N74" t="str" cm="1">
        <f t="array" ref="N74">_xlfn.IFS(tbl_logs[[#This Row],[Total Score]]&lt;=4, "Low", tbl_logs[[#This Row],[Total Score]]&lt;=10, "Medium", tbl_logs[[#This Row],[Total Score]]&lt;=17, "High", tbl_logs[[#This Row],[Total Score]]&lt;=25, "Critical")</f>
        <v>Medium</v>
      </c>
    </row>
    <row r="75" spans="1:14" x14ac:dyDescent="0.3">
      <c r="A75" t="s">
        <v>2269</v>
      </c>
      <c r="B75" s="1">
        <v>46024.214583333334</v>
      </c>
      <c r="C75" t="s">
        <v>35</v>
      </c>
      <c r="D75" t="s">
        <v>22</v>
      </c>
      <c r="E75" t="s">
        <v>19</v>
      </c>
      <c r="F75" t="s">
        <v>10</v>
      </c>
      <c r="G75" s="2">
        <v>0.21458333333333332</v>
      </c>
      <c r="H75" s="3">
        <v>46024</v>
      </c>
      <c r="I75">
        <v>1</v>
      </c>
      <c r="J75">
        <f>_xlfn.XLOOKUP(tbl_logs[[#This Row],[Target_Department]],tbl_DeptWeight[Department], tbl_DeptWeight[Impact Score])</f>
        <v>1</v>
      </c>
      <c r="K75">
        <f>_xlfn.XLOOKUP(tbl_logs[[#This Row],[Employee_Action]],tbl_ResponseLikelihood[Employee Action],tbl_ResponseLikelihood[Likelihood Score])</f>
        <v>2</v>
      </c>
      <c r="L75">
        <f>tbl_logs[[#This Row],[Impact Score]]*tbl_logs[[#This Row],[Response Multiplier]]</f>
        <v>2</v>
      </c>
      <c r="M75" t="str" cm="1">
        <f t="array" ref="M75">_xlfn.IFS(tbl_logs[[#This Row],[Total Score]]&lt;=4, "Low", tbl_logs[[#This Row],[Total Score]]&lt;=10, "Medium", tbl_logs[[#This Row],[Total Score]]&lt;=19, "High", tbl_logs[[#This Row],[Total Score]]&lt;=25, "Very High")</f>
        <v>Low</v>
      </c>
      <c r="N75" t="str" cm="1">
        <f t="array" ref="N75">_xlfn.IFS(tbl_logs[[#This Row],[Total Score]]&lt;=4, "Low", tbl_logs[[#This Row],[Total Score]]&lt;=10, "Medium", tbl_logs[[#This Row],[Total Score]]&lt;=17, "High", tbl_logs[[#This Row],[Total Score]]&lt;=25, "Critical")</f>
        <v>Low</v>
      </c>
    </row>
    <row r="76" spans="1:14" x14ac:dyDescent="0.3">
      <c r="A76" t="s">
        <v>4337</v>
      </c>
      <c r="B76" s="1">
        <v>46024.218055555553</v>
      </c>
      <c r="C76" t="s">
        <v>7</v>
      </c>
      <c r="D76" t="s">
        <v>18</v>
      </c>
      <c r="E76" t="s">
        <v>19</v>
      </c>
      <c r="F76" t="s">
        <v>20</v>
      </c>
      <c r="G76" s="2">
        <v>0.21805555555555556</v>
      </c>
      <c r="H76" s="3">
        <v>46024</v>
      </c>
      <c r="I76">
        <v>1</v>
      </c>
      <c r="J76">
        <f>_xlfn.XLOOKUP(tbl_logs[[#This Row],[Target_Department]],tbl_DeptWeight[Department], tbl_DeptWeight[Impact Score])</f>
        <v>3</v>
      </c>
      <c r="K76">
        <f>_xlfn.XLOOKUP(tbl_logs[[#This Row],[Employee_Action]],tbl_ResponseLikelihood[Employee Action],tbl_ResponseLikelihood[Likelihood Score])</f>
        <v>2</v>
      </c>
      <c r="L76">
        <f>tbl_logs[[#This Row],[Impact Score]]*tbl_logs[[#This Row],[Response Multiplier]]</f>
        <v>6</v>
      </c>
      <c r="M76" t="str" cm="1">
        <f t="array" ref="M76">_xlfn.IFS(tbl_logs[[#This Row],[Total Score]]&lt;=4, "Low", tbl_logs[[#This Row],[Total Score]]&lt;=10, "Medium", tbl_logs[[#This Row],[Total Score]]&lt;=19, "High", tbl_logs[[#This Row],[Total Score]]&lt;=25, "Very High")</f>
        <v>Medium</v>
      </c>
      <c r="N76" t="str" cm="1">
        <f t="array" ref="N76">_xlfn.IFS(tbl_logs[[#This Row],[Total Score]]&lt;=4, "Low", tbl_logs[[#This Row],[Total Score]]&lt;=10, "Medium", tbl_logs[[#This Row],[Total Score]]&lt;=17, "High", tbl_logs[[#This Row],[Total Score]]&lt;=25, "Critical")</f>
        <v>Medium</v>
      </c>
    </row>
    <row r="77" spans="1:14" x14ac:dyDescent="0.3">
      <c r="A77" t="s">
        <v>3215</v>
      </c>
      <c r="B77" s="1">
        <v>46024.229166666664</v>
      </c>
      <c r="C77" t="s">
        <v>35</v>
      </c>
      <c r="D77" t="s">
        <v>15</v>
      </c>
      <c r="E77" t="s">
        <v>9</v>
      </c>
      <c r="F77" t="s">
        <v>10</v>
      </c>
      <c r="G77" s="2">
        <v>0.22916666666666666</v>
      </c>
      <c r="H77" s="3">
        <v>46024</v>
      </c>
      <c r="I77">
        <v>1</v>
      </c>
      <c r="J77">
        <f>_xlfn.XLOOKUP(tbl_logs[[#This Row],[Target_Department]],tbl_DeptWeight[Department], tbl_DeptWeight[Impact Score])</f>
        <v>1</v>
      </c>
      <c r="K77">
        <f>_xlfn.XLOOKUP(tbl_logs[[#This Row],[Employee_Action]],tbl_ResponseLikelihood[Employee Action],tbl_ResponseLikelihood[Likelihood Score])</f>
        <v>2</v>
      </c>
      <c r="L77">
        <f>tbl_logs[[#This Row],[Impact Score]]*tbl_logs[[#This Row],[Response Multiplier]]</f>
        <v>2</v>
      </c>
      <c r="M77" t="str" cm="1">
        <f t="array" ref="M77">_xlfn.IFS(tbl_logs[[#This Row],[Total Score]]&lt;=4, "Low", tbl_logs[[#This Row],[Total Score]]&lt;=10, "Medium", tbl_logs[[#This Row],[Total Score]]&lt;=19, "High", tbl_logs[[#This Row],[Total Score]]&lt;=25, "Very High")</f>
        <v>Low</v>
      </c>
      <c r="N77" t="str" cm="1">
        <f t="array" ref="N77">_xlfn.IFS(tbl_logs[[#This Row],[Total Score]]&lt;=4, "Low", tbl_logs[[#This Row],[Total Score]]&lt;=10, "Medium", tbl_logs[[#This Row],[Total Score]]&lt;=17, "High", tbl_logs[[#This Row],[Total Score]]&lt;=25, "Critical")</f>
        <v>Low</v>
      </c>
    </row>
    <row r="78" spans="1:14" x14ac:dyDescent="0.3">
      <c r="A78" t="s">
        <v>1469</v>
      </c>
      <c r="B78" s="1">
        <v>46024.239583333336</v>
      </c>
      <c r="C78" t="s">
        <v>35</v>
      </c>
      <c r="D78" t="s">
        <v>18</v>
      </c>
      <c r="E78" t="s">
        <v>9</v>
      </c>
      <c r="F78" t="s">
        <v>10</v>
      </c>
      <c r="G78" s="2">
        <v>0.23958333333333334</v>
      </c>
      <c r="H78" s="3">
        <v>46024</v>
      </c>
      <c r="I78">
        <v>1</v>
      </c>
      <c r="J78">
        <f>_xlfn.XLOOKUP(tbl_logs[[#This Row],[Target_Department]],tbl_DeptWeight[Department], tbl_DeptWeight[Impact Score])</f>
        <v>1</v>
      </c>
      <c r="K78">
        <f>_xlfn.XLOOKUP(tbl_logs[[#This Row],[Employee_Action]],tbl_ResponseLikelihood[Employee Action],tbl_ResponseLikelihood[Likelihood Score])</f>
        <v>2</v>
      </c>
      <c r="L78">
        <f>tbl_logs[[#This Row],[Impact Score]]*tbl_logs[[#This Row],[Response Multiplier]]</f>
        <v>2</v>
      </c>
      <c r="M78" t="str" cm="1">
        <f t="array" ref="M78">_xlfn.IFS(tbl_logs[[#This Row],[Total Score]]&lt;=4, "Low", tbl_logs[[#This Row],[Total Score]]&lt;=10, "Medium", tbl_logs[[#This Row],[Total Score]]&lt;=19, "High", tbl_logs[[#This Row],[Total Score]]&lt;=25, "Very High")</f>
        <v>Low</v>
      </c>
      <c r="N78" t="str" cm="1">
        <f t="array" ref="N78">_xlfn.IFS(tbl_logs[[#This Row],[Total Score]]&lt;=4, "Low", tbl_logs[[#This Row],[Total Score]]&lt;=10, "Medium", tbl_logs[[#This Row],[Total Score]]&lt;=17, "High", tbl_logs[[#This Row],[Total Score]]&lt;=25, "Critical")</f>
        <v>Low</v>
      </c>
    </row>
    <row r="79" spans="1:14" x14ac:dyDescent="0.3">
      <c r="A79" t="s">
        <v>3467</v>
      </c>
      <c r="B79" s="1">
        <v>46024.259722222225</v>
      </c>
      <c r="C79" t="s">
        <v>7</v>
      </c>
      <c r="D79" t="s">
        <v>18</v>
      </c>
      <c r="E79" t="s">
        <v>19</v>
      </c>
      <c r="F79" t="s">
        <v>13</v>
      </c>
      <c r="G79" s="2">
        <v>0.25972222222222224</v>
      </c>
      <c r="H79" s="3">
        <v>46024</v>
      </c>
      <c r="I79">
        <v>1</v>
      </c>
      <c r="J79">
        <f>_xlfn.XLOOKUP(tbl_logs[[#This Row],[Target_Department]],tbl_DeptWeight[Department], tbl_DeptWeight[Impact Score])</f>
        <v>3</v>
      </c>
      <c r="K79">
        <f>_xlfn.XLOOKUP(tbl_logs[[#This Row],[Employee_Action]],tbl_ResponseLikelihood[Employee Action],tbl_ResponseLikelihood[Likelihood Score])</f>
        <v>1</v>
      </c>
      <c r="L79">
        <f>tbl_logs[[#This Row],[Impact Score]]*tbl_logs[[#This Row],[Response Multiplier]]</f>
        <v>3</v>
      </c>
      <c r="M79" t="str" cm="1">
        <f t="array" ref="M79">_xlfn.IFS(tbl_logs[[#This Row],[Total Score]]&lt;=4, "Low", tbl_logs[[#This Row],[Total Score]]&lt;=10, "Medium", tbl_logs[[#This Row],[Total Score]]&lt;=19, "High", tbl_logs[[#This Row],[Total Score]]&lt;=25, "Very High")</f>
        <v>Low</v>
      </c>
      <c r="N79" t="str" cm="1">
        <f t="array" ref="N79">_xlfn.IFS(tbl_logs[[#This Row],[Total Score]]&lt;=4, "Low", tbl_logs[[#This Row],[Total Score]]&lt;=10, "Medium", tbl_logs[[#This Row],[Total Score]]&lt;=17, "High", tbl_logs[[#This Row],[Total Score]]&lt;=25, "Critical")</f>
        <v>Low</v>
      </c>
    </row>
    <row r="80" spans="1:14" x14ac:dyDescent="0.3">
      <c r="A80" t="s">
        <v>3219</v>
      </c>
      <c r="B80" s="1">
        <v>46024.331250000003</v>
      </c>
      <c r="C80" t="s">
        <v>7</v>
      </c>
      <c r="D80" t="s">
        <v>22</v>
      </c>
      <c r="E80" t="s">
        <v>19</v>
      </c>
      <c r="F80" t="s">
        <v>10</v>
      </c>
      <c r="G80" s="2">
        <v>0.33124999999999999</v>
      </c>
      <c r="H80" s="3">
        <v>46024</v>
      </c>
      <c r="I80">
        <v>1</v>
      </c>
      <c r="J80">
        <f>_xlfn.XLOOKUP(tbl_logs[[#This Row],[Target_Department]],tbl_DeptWeight[Department], tbl_DeptWeight[Impact Score])</f>
        <v>3</v>
      </c>
      <c r="K80">
        <f>_xlfn.XLOOKUP(tbl_logs[[#This Row],[Employee_Action]],tbl_ResponseLikelihood[Employee Action],tbl_ResponseLikelihood[Likelihood Score])</f>
        <v>2</v>
      </c>
      <c r="L80">
        <f>tbl_logs[[#This Row],[Impact Score]]*tbl_logs[[#This Row],[Response Multiplier]]</f>
        <v>6</v>
      </c>
      <c r="M80" t="str" cm="1">
        <f t="array" ref="M80">_xlfn.IFS(tbl_logs[[#This Row],[Total Score]]&lt;=4, "Low", tbl_logs[[#This Row],[Total Score]]&lt;=10, "Medium", tbl_logs[[#This Row],[Total Score]]&lt;=19, "High", tbl_logs[[#This Row],[Total Score]]&lt;=25, "Very High")</f>
        <v>Medium</v>
      </c>
      <c r="N80" t="str" cm="1">
        <f t="array" ref="N80">_xlfn.IFS(tbl_logs[[#This Row],[Total Score]]&lt;=4, "Low", tbl_logs[[#This Row],[Total Score]]&lt;=10, "Medium", tbl_logs[[#This Row],[Total Score]]&lt;=17, "High", tbl_logs[[#This Row],[Total Score]]&lt;=25, "Critical")</f>
        <v>Medium</v>
      </c>
    </row>
    <row r="81" spans="1:14" x14ac:dyDescent="0.3">
      <c r="A81" t="s">
        <v>2324</v>
      </c>
      <c r="B81" s="1">
        <v>46024.372916666667</v>
      </c>
      <c r="C81" t="s">
        <v>7</v>
      </c>
      <c r="D81" t="s">
        <v>22</v>
      </c>
      <c r="E81" t="s">
        <v>19</v>
      </c>
      <c r="F81" t="s">
        <v>20</v>
      </c>
      <c r="G81" s="2">
        <v>0.37291666666666667</v>
      </c>
      <c r="H81" s="3">
        <v>46024</v>
      </c>
      <c r="I81">
        <v>1</v>
      </c>
      <c r="J81">
        <f>_xlfn.XLOOKUP(tbl_logs[[#This Row],[Target_Department]],tbl_DeptWeight[Department], tbl_DeptWeight[Impact Score])</f>
        <v>3</v>
      </c>
      <c r="K81">
        <f>_xlfn.XLOOKUP(tbl_logs[[#This Row],[Employee_Action]],tbl_ResponseLikelihood[Employee Action],tbl_ResponseLikelihood[Likelihood Score])</f>
        <v>2</v>
      </c>
      <c r="L81">
        <f>tbl_logs[[#This Row],[Impact Score]]*tbl_logs[[#This Row],[Response Multiplier]]</f>
        <v>6</v>
      </c>
      <c r="M81" t="str" cm="1">
        <f t="array" ref="M81">_xlfn.IFS(tbl_logs[[#This Row],[Total Score]]&lt;=4, "Low", tbl_logs[[#This Row],[Total Score]]&lt;=10, "Medium", tbl_logs[[#This Row],[Total Score]]&lt;=19, "High", tbl_logs[[#This Row],[Total Score]]&lt;=25, "Very High")</f>
        <v>Medium</v>
      </c>
      <c r="N81" t="str" cm="1">
        <f t="array" ref="N81">_xlfn.IFS(tbl_logs[[#This Row],[Total Score]]&lt;=4, "Low", tbl_logs[[#This Row],[Total Score]]&lt;=10, "Medium", tbl_logs[[#This Row],[Total Score]]&lt;=17, "High", tbl_logs[[#This Row],[Total Score]]&lt;=25, "Critical")</f>
        <v>Medium</v>
      </c>
    </row>
    <row r="82" spans="1:14" x14ac:dyDescent="0.3">
      <c r="A82" t="s">
        <v>3935</v>
      </c>
      <c r="B82" s="1">
        <v>46024.390972222223</v>
      </c>
      <c r="C82" t="s">
        <v>12</v>
      </c>
      <c r="D82" t="s">
        <v>15</v>
      </c>
      <c r="E82" t="s">
        <v>16</v>
      </c>
      <c r="F82" t="s">
        <v>13</v>
      </c>
      <c r="G82" s="2">
        <v>0.39097222222222222</v>
      </c>
      <c r="H82" s="3">
        <v>46024</v>
      </c>
      <c r="I82">
        <v>1</v>
      </c>
      <c r="J82">
        <f>_xlfn.XLOOKUP(tbl_logs[[#This Row],[Target_Department]],tbl_DeptWeight[Department], tbl_DeptWeight[Impact Score])</f>
        <v>1</v>
      </c>
      <c r="K82">
        <f>_xlfn.XLOOKUP(tbl_logs[[#This Row],[Employee_Action]],tbl_ResponseLikelihood[Employee Action],tbl_ResponseLikelihood[Likelihood Score])</f>
        <v>1</v>
      </c>
      <c r="L82">
        <f>tbl_logs[[#This Row],[Impact Score]]*tbl_logs[[#This Row],[Response Multiplier]]</f>
        <v>1</v>
      </c>
      <c r="M82" t="str" cm="1">
        <f t="array" ref="M82">_xlfn.IFS(tbl_logs[[#This Row],[Total Score]]&lt;=4, "Low", tbl_logs[[#This Row],[Total Score]]&lt;=10, "Medium", tbl_logs[[#This Row],[Total Score]]&lt;=19, "High", tbl_logs[[#This Row],[Total Score]]&lt;=25, "Very High")</f>
        <v>Low</v>
      </c>
      <c r="N82" t="str" cm="1">
        <f t="array" ref="N82">_xlfn.IFS(tbl_logs[[#This Row],[Total Score]]&lt;=4, "Low", tbl_logs[[#This Row],[Total Score]]&lt;=10, "Medium", tbl_logs[[#This Row],[Total Score]]&lt;=17, "High", tbl_logs[[#This Row],[Total Score]]&lt;=25, "Critical")</f>
        <v>Low</v>
      </c>
    </row>
    <row r="83" spans="1:14" x14ac:dyDescent="0.3">
      <c r="A83" t="s">
        <v>1746</v>
      </c>
      <c r="B83" s="1">
        <v>46024.404166666667</v>
      </c>
      <c r="C83" t="s">
        <v>47</v>
      </c>
      <c r="D83" t="s">
        <v>18</v>
      </c>
      <c r="E83" t="s">
        <v>16</v>
      </c>
      <c r="F83" t="s">
        <v>10</v>
      </c>
      <c r="G83" s="2">
        <v>0.40416666666666667</v>
      </c>
      <c r="H83" s="3">
        <v>46024</v>
      </c>
      <c r="I83">
        <v>1</v>
      </c>
      <c r="J83">
        <f>_xlfn.XLOOKUP(tbl_logs[[#This Row],[Target_Department]],tbl_DeptWeight[Department], tbl_DeptWeight[Impact Score])</f>
        <v>1</v>
      </c>
      <c r="K83">
        <f>_xlfn.XLOOKUP(tbl_logs[[#This Row],[Employee_Action]],tbl_ResponseLikelihood[Employee Action],tbl_ResponseLikelihood[Likelihood Score])</f>
        <v>2</v>
      </c>
      <c r="L83">
        <f>tbl_logs[[#This Row],[Impact Score]]*tbl_logs[[#This Row],[Response Multiplier]]</f>
        <v>2</v>
      </c>
      <c r="M83" t="str" cm="1">
        <f t="array" ref="M83">_xlfn.IFS(tbl_logs[[#This Row],[Total Score]]&lt;=4, "Low", tbl_logs[[#This Row],[Total Score]]&lt;=10, "Medium", tbl_logs[[#This Row],[Total Score]]&lt;=19, "High", tbl_logs[[#This Row],[Total Score]]&lt;=25, "Very High")</f>
        <v>Low</v>
      </c>
      <c r="N83" t="str" cm="1">
        <f t="array" ref="N83">_xlfn.IFS(tbl_logs[[#This Row],[Total Score]]&lt;=4, "Low", tbl_logs[[#This Row],[Total Score]]&lt;=10, "Medium", tbl_logs[[#This Row],[Total Score]]&lt;=17, "High", tbl_logs[[#This Row],[Total Score]]&lt;=25, "Critical")</f>
        <v>Low</v>
      </c>
    </row>
    <row r="84" spans="1:14" x14ac:dyDescent="0.3">
      <c r="A84" t="s">
        <v>4223</v>
      </c>
      <c r="B84" s="1">
        <v>46024.45416666667</v>
      </c>
      <c r="C84" t="s">
        <v>7</v>
      </c>
      <c r="D84" t="s">
        <v>8</v>
      </c>
      <c r="E84" t="s">
        <v>19</v>
      </c>
      <c r="F84" t="s">
        <v>10</v>
      </c>
      <c r="G84" s="2">
        <v>0.45416666666666666</v>
      </c>
      <c r="H84" s="3">
        <v>46024</v>
      </c>
      <c r="I84">
        <v>1</v>
      </c>
      <c r="J84">
        <f>_xlfn.XLOOKUP(tbl_logs[[#This Row],[Target_Department]],tbl_DeptWeight[Department], tbl_DeptWeight[Impact Score])</f>
        <v>3</v>
      </c>
      <c r="K84">
        <f>_xlfn.XLOOKUP(tbl_logs[[#This Row],[Employee_Action]],tbl_ResponseLikelihood[Employee Action],tbl_ResponseLikelihood[Likelihood Score])</f>
        <v>2</v>
      </c>
      <c r="L84">
        <f>tbl_logs[[#This Row],[Impact Score]]*tbl_logs[[#This Row],[Response Multiplier]]</f>
        <v>6</v>
      </c>
      <c r="M84" t="str" cm="1">
        <f t="array" ref="M84">_xlfn.IFS(tbl_logs[[#This Row],[Total Score]]&lt;=4, "Low", tbl_logs[[#This Row],[Total Score]]&lt;=10, "Medium", tbl_logs[[#This Row],[Total Score]]&lt;=19, "High", tbl_logs[[#This Row],[Total Score]]&lt;=25, "Very High")</f>
        <v>Medium</v>
      </c>
      <c r="N84" t="str" cm="1">
        <f t="array" ref="N84">_xlfn.IFS(tbl_logs[[#This Row],[Total Score]]&lt;=4, "Low", tbl_logs[[#This Row],[Total Score]]&lt;=10, "Medium", tbl_logs[[#This Row],[Total Score]]&lt;=17, "High", tbl_logs[[#This Row],[Total Score]]&lt;=25, "Critical")</f>
        <v>Medium</v>
      </c>
    </row>
    <row r="85" spans="1:14" x14ac:dyDescent="0.3">
      <c r="A85" t="s">
        <v>606</v>
      </c>
      <c r="B85" s="1">
        <v>46024.456250000003</v>
      </c>
      <c r="C85" t="s">
        <v>26</v>
      </c>
      <c r="D85" t="s">
        <v>22</v>
      </c>
      <c r="E85" t="s">
        <v>16</v>
      </c>
      <c r="F85" t="s">
        <v>20</v>
      </c>
      <c r="G85" s="2">
        <v>0.45624999999999999</v>
      </c>
      <c r="H85" s="3">
        <v>46024</v>
      </c>
      <c r="I85">
        <v>1</v>
      </c>
      <c r="J85">
        <f>_xlfn.XLOOKUP(tbl_logs[[#This Row],[Target_Department]],tbl_DeptWeight[Department], tbl_DeptWeight[Impact Score])</f>
        <v>3</v>
      </c>
      <c r="K85">
        <f>_xlfn.XLOOKUP(tbl_logs[[#This Row],[Employee_Action]],tbl_ResponseLikelihood[Employee Action],tbl_ResponseLikelihood[Likelihood Score])</f>
        <v>2</v>
      </c>
      <c r="L85">
        <f>tbl_logs[[#This Row],[Impact Score]]*tbl_logs[[#This Row],[Response Multiplier]]</f>
        <v>6</v>
      </c>
      <c r="M85" t="str" cm="1">
        <f t="array" ref="M85">_xlfn.IFS(tbl_logs[[#This Row],[Total Score]]&lt;=4, "Low", tbl_logs[[#This Row],[Total Score]]&lt;=10, "Medium", tbl_logs[[#This Row],[Total Score]]&lt;=19, "High", tbl_logs[[#This Row],[Total Score]]&lt;=25, "Very High")</f>
        <v>Medium</v>
      </c>
      <c r="N85" t="str" cm="1">
        <f t="array" ref="N85">_xlfn.IFS(tbl_logs[[#This Row],[Total Score]]&lt;=4, "Low", tbl_logs[[#This Row],[Total Score]]&lt;=10, "Medium", tbl_logs[[#This Row],[Total Score]]&lt;=17, "High", tbl_logs[[#This Row],[Total Score]]&lt;=25, "Critical")</f>
        <v>Medium</v>
      </c>
    </row>
    <row r="86" spans="1:14" x14ac:dyDescent="0.3">
      <c r="A86" t="s">
        <v>368</v>
      </c>
      <c r="B86" s="1">
        <v>46024.467361111114</v>
      </c>
      <c r="C86" t="s">
        <v>26</v>
      </c>
      <c r="D86" t="s">
        <v>18</v>
      </c>
      <c r="E86" t="s">
        <v>19</v>
      </c>
      <c r="F86" t="s">
        <v>10</v>
      </c>
      <c r="G86" s="2">
        <v>0.46736111111111112</v>
      </c>
      <c r="H86" s="3">
        <v>46024</v>
      </c>
      <c r="I86">
        <v>1</v>
      </c>
      <c r="J86">
        <f>_xlfn.XLOOKUP(tbl_logs[[#This Row],[Target_Department]],tbl_DeptWeight[Department], tbl_DeptWeight[Impact Score])</f>
        <v>3</v>
      </c>
      <c r="K86">
        <f>_xlfn.XLOOKUP(tbl_logs[[#This Row],[Employee_Action]],tbl_ResponseLikelihood[Employee Action],tbl_ResponseLikelihood[Likelihood Score])</f>
        <v>2</v>
      </c>
      <c r="L86">
        <f>tbl_logs[[#This Row],[Impact Score]]*tbl_logs[[#This Row],[Response Multiplier]]</f>
        <v>6</v>
      </c>
      <c r="M86" t="str" cm="1">
        <f t="array" ref="M86">_xlfn.IFS(tbl_logs[[#This Row],[Total Score]]&lt;=4, "Low", tbl_logs[[#This Row],[Total Score]]&lt;=10, "Medium", tbl_logs[[#This Row],[Total Score]]&lt;=19, "High", tbl_logs[[#This Row],[Total Score]]&lt;=25, "Very High")</f>
        <v>Medium</v>
      </c>
      <c r="N86" t="str" cm="1">
        <f t="array" ref="N86">_xlfn.IFS(tbl_logs[[#This Row],[Total Score]]&lt;=4, "Low", tbl_logs[[#This Row],[Total Score]]&lt;=10, "Medium", tbl_logs[[#This Row],[Total Score]]&lt;=17, "High", tbl_logs[[#This Row],[Total Score]]&lt;=25, "Critical")</f>
        <v>Medium</v>
      </c>
    </row>
    <row r="87" spans="1:14" x14ac:dyDescent="0.3">
      <c r="A87" t="s">
        <v>3946</v>
      </c>
      <c r="B87" s="1">
        <v>46024.5</v>
      </c>
      <c r="C87" t="s">
        <v>7</v>
      </c>
      <c r="D87" t="s">
        <v>18</v>
      </c>
      <c r="E87" t="s">
        <v>9</v>
      </c>
      <c r="F87" t="s">
        <v>13</v>
      </c>
      <c r="G87" s="2">
        <v>0.5</v>
      </c>
      <c r="H87" s="3">
        <v>46024</v>
      </c>
      <c r="I87">
        <v>1</v>
      </c>
      <c r="J87">
        <f>_xlfn.XLOOKUP(tbl_logs[[#This Row],[Target_Department]],tbl_DeptWeight[Department], tbl_DeptWeight[Impact Score])</f>
        <v>3</v>
      </c>
      <c r="K87">
        <f>_xlfn.XLOOKUP(tbl_logs[[#This Row],[Employee_Action]],tbl_ResponseLikelihood[Employee Action],tbl_ResponseLikelihood[Likelihood Score])</f>
        <v>1</v>
      </c>
      <c r="L87">
        <f>tbl_logs[[#This Row],[Impact Score]]*tbl_logs[[#This Row],[Response Multiplier]]</f>
        <v>3</v>
      </c>
      <c r="M87" t="str" cm="1">
        <f t="array" ref="M87">_xlfn.IFS(tbl_logs[[#This Row],[Total Score]]&lt;=4, "Low", tbl_logs[[#This Row],[Total Score]]&lt;=10, "Medium", tbl_logs[[#This Row],[Total Score]]&lt;=19, "High", tbl_logs[[#This Row],[Total Score]]&lt;=25, "Very High")</f>
        <v>Low</v>
      </c>
      <c r="N87" t="str" cm="1">
        <f t="array" ref="N87">_xlfn.IFS(tbl_logs[[#This Row],[Total Score]]&lt;=4, "Low", tbl_logs[[#This Row],[Total Score]]&lt;=10, "Medium", tbl_logs[[#This Row],[Total Score]]&lt;=17, "High", tbl_logs[[#This Row],[Total Score]]&lt;=25, "Critical")</f>
        <v>Low</v>
      </c>
    </row>
    <row r="88" spans="1:14" x14ac:dyDescent="0.3">
      <c r="A88" t="s">
        <v>560</v>
      </c>
      <c r="B88" s="1">
        <v>46024.500694444447</v>
      </c>
      <c r="C88" t="s">
        <v>35</v>
      </c>
      <c r="D88" t="s">
        <v>18</v>
      </c>
      <c r="E88" t="s">
        <v>31</v>
      </c>
      <c r="F88" t="s">
        <v>33</v>
      </c>
      <c r="G88" s="2">
        <v>0.50069444444444444</v>
      </c>
      <c r="H88" s="3">
        <v>46024</v>
      </c>
      <c r="I88">
        <v>1</v>
      </c>
      <c r="J88">
        <f>_xlfn.XLOOKUP(tbl_logs[[#This Row],[Target_Department]],tbl_DeptWeight[Department], tbl_DeptWeight[Impact Score])</f>
        <v>1</v>
      </c>
      <c r="K88">
        <f>_xlfn.XLOOKUP(tbl_logs[[#This Row],[Employee_Action]],tbl_ResponseLikelihood[Employee Action],tbl_ResponseLikelihood[Likelihood Score])</f>
        <v>4</v>
      </c>
      <c r="L88">
        <f>tbl_logs[[#This Row],[Impact Score]]*tbl_logs[[#This Row],[Response Multiplier]]</f>
        <v>4</v>
      </c>
      <c r="M88" t="str" cm="1">
        <f t="array" ref="M88">_xlfn.IFS(tbl_logs[[#This Row],[Total Score]]&lt;=4, "Low", tbl_logs[[#This Row],[Total Score]]&lt;=10, "Medium", tbl_logs[[#This Row],[Total Score]]&lt;=19, "High", tbl_logs[[#This Row],[Total Score]]&lt;=25, "Very High")</f>
        <v>Low</v>
      </c>
      <c r="N88" t="str" cm="1">
        <f t="array" ref="N88">_xlfn.IFS(tbl_logs[[#This Row],[Total Score]]&lt;=4, "Low", tbl_logs[[#This Row],[Total Score]]&lt;=10, "Medium", tbl_logs[[#This Row],[Total Score]]&lt;=17, "High", tbl_logs[[#This Row],[Total Score]]&lt;=25, "Critical")</f>
        <v>Low</v>
      </c>
    </row>
    <row r="89" spans="1:14" x14ac:dyDescent="0.3">
      <c r="A89" t="s">
        <v>4525</v>
      </c>
      <c r="B89" s="1">
        <v>46024.504861111112</v>
      </c>
      <c r="C89" t="s">
        <v>7</v>
      </c>
      <c r="D89" t="s">
        <v>18</v>
      </c>
      <c r="E89" t="s">
        <v>19</v>
      </c>
      <c r="F89" t="s">
        <v>13</v>
      </c>
      <c r="G89" s="2">
        <v>0.50486111111111109</v>
      </c>
      <c r="H89" s="3">
        <v>46024</v>
      </c>
      <c r="I89">
        <v>1</v>
      </c>
      <c r="J89">
        <f>_xlfn.XLOOKUP(tbl_logs[[#This Row],[Target_Department]],tbl_DeptWeight[Department], tbl_DeptWeight[Impact Score])</f>
        <v>3</v>
      </c>
      <c r="K89">
        <f>_xlfn.XLOOKUP(tbl_logs[[#This Row],[Employee_Action]],tbl_ResponseLikelihood[Employee Action],tbl_ResponseLikelihood[Likelihood Score])</f>
        <v>1</v>
      </c>
      <c r="L89">
        <f>tbl_logs[[#This Row],[Impact Score]]*tbl_logs[[#This Row],[Response Multiplier]]</f>
        <v>3</v>
      </c>
      <c r="M89" t="str" cm="1">
        <f t="array" ref="M89">_xlfn.IFS(tbl_logs[[#This Row],[Total Score]]&lt;=4, "Low", tbl_logs[[#This Row],[Total Score]]&lt;=10, "Medium", tbl_logs[[#This Row],[Total Score]]&lt;=19, "High", tbl_logs[[#This Row],[Total Score]]&lt;=25, "Very High")</f>
        <v>Low</v>
      </c>
      <c r="N89" t="str" cm="1">
        <f t="array" ref="N89">_xlfn.IFS(tbl_logs[[#This Row],[Total Score]]&lt;=4, "Low", tbl_logs[[#This Row],[Total Score]]&lt;=10, "Medium", tbl_logs[[#This Row],[Total Score]]&lt;=17, "High", tbl_logs[[#This Row],[Total Score]]&lt;=25, "Critical")</f>
        <v>Low</v>
      </c>
    </row>
    <row r="90" spans="1:14" x14ac:dyDescent="0.3">
      <c r="A90" t="s">
        <v>454</v>
      </c>
      <c r="B90" s="1">
        <v>46024.504861111112</v>
      </c>
      <c r="C90" t="s">
        <v>47</v>
      </c>
      <c r="D90" t="s">
        <v>15</v>
      </c>
      <c r="E90" t="s">
        <v>31</v>
      </c>
      <c r="F90" t="s">
        <v>20</v>
      </c>
      <c r="G90" s="2">
        <v>0.50486111111111109</v>
      </c>
      <c r="H90" s="3">
        <v>46024</v>
      </c>
      <c r="I90">
        <v>1</v>
      </c>
      <c r="J90">
        <f>_xlfn.XLOOKUP(tbl_logs[[#This Row],[Target_Department]],tbl_DeptWeight[Department], tbl_DeptWeight[Impact Score])</f>
        <v>1</v>
      </c>
      <c r="K90">
        <f>_xlfn.XLOOKUP(tbl_logs[[#This Row],[Employee_Action]],tbl_ResponseLikelihood[Employee Action],tbl_ResponseLikelihood[Likelihood Score])</f>
        <v>2</v>
      </c>
      <c r="L90">
        <f>tbl_logs[[#This Row],[Impact Score]]*tbl_logs[[#This Row],[Response Multiplier]]</f>
        <v>2</v>
      </c>
      <c r="M90" t="str" cm="1">
        <f t="array" ref="M90">_xlfn.IFS(tbl_logs[[#This Row],[Total Score]]&lt;=4, "Low", tbl_logs[[#This Row],[Total Score]]&lt;=10, "Medium", tbl_logs[[#This Row],[Total Score]]&lt;=19, "High", tbl_logs[[#This Row],[Total Score]]&lt;=25, "Very High")</f>
        <v>Low</v>
      </c>
      <c r="N90" t="str" cm="1">
        <f t="array" ref="N90">_xlfn.IFS(tbl_logs[[#This Row],[Total Score]]&lt;=4, "Low", tbl_logs[[#This Row],[Total Score]]&lt;=10, "Medium", tbl_logs[[#This Row],[Total Score]]&lt;=17, "High", tbl_logs[[#This Row],[Total Score]]&lt;=25, "Critical")</f>
        <v>Low</v>
      </c>
    </row>
    <row r="91" spans="1:14" x14ac:dyDescent="0.3">
      <c r="A91" t="s">
        <v>4845</v>
      </c>
      <c r="B91" s="1">
        <v>46024.51458333333</v>
      </c>
      <c r="C91" t="s">
        <v>7</v>
      </c>
      <c r="D91" t="s">
        <v>18</v>
      </c>
      <c r="E91" t="s">
        <v>19</v>
      </c>
      <c r="F91" t="s">
        <v>53</v>
      </c>
      <c r="G91" s="2">
        <v>0.51458333333333328</v>
      </c>
      <c r="H91" s="3">
        <v>46024</v>
      </c>
      <c r="I91">
        <v>1</v>
      </c>
      <c r="J91">
        <f>_xlfn.XLOOKUP(tbl_logs[[#This Row],[Target_Department]],tbl_DeptWeight[Department], tbl_DeptWeight[Impact Score])</f>
        <v>3</v>
      </c>
      <c r="K91">
        <f>_xlfn.XLOOKUP(tbl_logs[[#This Row],[Employee_Action]],tbl_ResponseLikelihood[Employee Action],tbl_ResponseLikelihood[Likelihood Score])</f>
        <v>5</v>
      </c>
      <c r="L91">
        <f>tbl_logs[[#This Row],[Impact Score]]*tbl_logs[[#This Row],[Response Multiplier]]</f>
        <v>15</v>
      </c>
      <c r="M91" t="str" cm="1">
        <f t="array" ref="M91">_xlfn.IFS(tbl_logs[[#This Row],[Total Score]]&lt;=4, "Low", tbl_logs[[#This Row],[Total Score]]&lt;=10, "Medium", tbl_logs[[#This Row],[Total Score]]&lt;=19, "High", tbl_logs[[#This Row],[Total Score]]&lt;=25, "Very High")</f>
        <v>High</v>
      </c>
      <c r="N91" t="str" cm="1">
        <f t="array" ref="N91">_xlfn.IFS(tbl_logs[[#This Row],[Total Score]]&lt;=4, "Low", tbl_logs[[#This Row],[Total Score]]&lt;=10, "Medium", tbl_logs[[#This Row],[Total Score]]&lt;=17, "High", tbl_logs[[#This Row],[Total Score]]&lt;=25, "Critical")</f>
        <v>High</v>
      </c>
    </row>
    <row r="92" spans="1:14" x14ac:dyDescent="0.3">
      <c r="A92" t="s">
        <v>755</v>
      </c>
      <c r="B92" s="1">
        <v>46024.568055555559</v>
      </c>
      <c r="C92" t="s">
        <v>7</v>
      </c>
      <c r="D92" t="s">
        <v>8</v>
      </c>
      <c r="E92" t="s">
        <v>19</v>
      </c>
      <c r="F92" t="s">
        <v>10</v>
      </c>
      <c r="G92" s="2">
        <v>0.56805555555555554</v>
      </c>
      <c r="H92" s="3">
        <v>46024</v>
      </c>
      <c r="I92">
        <v>1</v>
      </c>
      <c r="J92">
        <f>_xlfn.XLOOKUP(tbl_logs[[#This Row],[Target_Department]],tbl_DeptWeight[Department], tbl_DeptWeight[Impact Score])</f>
        <v>3</v>
      </c>
      <c r="K92">
        <f>_xlfn.XLOOKUP(tbl_logs[[#This Row],[Employee_Action]],tbl_ResponseLikelihood[Employee Action],tbl_ResponseLikelihood[Likelihood Score])</f>
        <v>2</v>
      </c>
      <c r="L92">
        <f>tbl_logs[[#This Row],[Impact Score]]*tbl_logs[[#This Row],[Response Multiplier]]</f>
        <v>6</v>
      </c>
      <c r="M92" t="str" cm="1">
        <f t="array" ref="M92">_xlfn.IFS(tbl_logs[[#This Row],[Total Score]]&lt;=4, "Low", tbl_logs[[#This Row],[Total Score]]&lt;=10, "Medium", tbl_logs[[#This Row],[Total Score]]&lt;=19, "High", tbl_logs[[#This Row],[Total Score]]&lt;=25, "Very High")</f>
        <v>Medium</v>
      </c>
      <c r="N92" t="str" cm="1">
        <f t="array" ref="N92">_xlfn.IFS(tbl_logs[[#This Row],[Total Score]]&lt;=4, "Low", tbl_logs[[#This Row],[Total Score]]&lt;=10, "Medium", tbl_logs[[#This Row],[Total Score]]&lt;=17, "High", tbl_logs[[#This Row],[Total Score]]&lt;=25, "Critical")</f>
        <v>Medium</v>
      </c>
    </row>
    <row r="93" spans="1:14" x14ac:dyDescent="0.3">
      <c r="A93" t="s">
        <v>495</v>
      </c>
      <c r="B93" s="1">
        <v>46024.570833333331</v>
      </c>
      <c r="C93" t="s">
        <v>26</v>
      </c>
      <c r="D93" t="s">
        <v>18</v>
      </c>
      <c r="E93" t="s">
        <v>16</v>
      </c>
      <c r="F93" t="s">
        <v>20</v>
      </c>
      <c r="G93" s="2">
        <v>0.5708333333333333</v>
      </c>
      <c r="H93" s="3">
        <v>46024</v>
      </c>
      <c r="I93">
        <v>1</v>
      </c>
      <c r="J93">
        <f>_xlfn.XLOOKUP(tbl_logs[[#This Row],[Target_Department]],tbl_DeptWeight[Department], tbl_DeptWeight[Impact Score])</f>
        <v>3</v>
      </c>
      <c r="K93">
        <f>_xlfn.XLOOKUP(tbl_logs[[#This Row],[Employee_Action]],tbl_ResponseLikelihood[Employee Action],tbl_ResponseLikelihood[Likelihood Score])</f>
        <v>2</v>
      </c>
      <c r="L93">
        <f>tbl_logs[[#This Row],[Impact Score]]*tbl_logs[[#This Row],[Response Multiplier]]</f>
        <v>6</v>
      </c>
      <c r="M93" t="str" cm="1">
        <f t="array" ref="M93">_xlfn.IFS(tbl_logs[[#This Row],[Total Score]]&lt;=4, "Low", tbl_logs[[#This Row],[Total Score]]&lt;=10, "Medium", tbl_logs[[#This Row],[Total Score]]&lt;=19, "High", tbl_logs[[#This Row],[Total Score]]&lt;=25, "Very High")</f>
        <v>Medium</v>
      </c>
      <c r="N93" t="str" cm="1">
        <f t="array" ref="N93">_xlfn.IFS(tbl_logs[[#This Row],[Total Score]]&lt;=4, "Low", tbl_logs[[#This Row],[Total Score]]&lt;=10, "Medium", tbl_logs[[#This Row],[Total Score]]&lt;=17, "High", tbl_logs[[#This Row],[Total Score]]&lt;=25, "Critical")</f>
        <v>Medium</v>
      </c>
    </row>
    <row r="94" spans="1:14" x14ac:dyDescent="0.3">
      <c r="A94" t="s">
        <v>2917</v>
      </c>
      <c r="B94" s="1">
        <v>46024.633333333331</v>
      </c>
      <c r="C94" t="s">
        <v>12</v>
      </c>
      <c r="D94" t="s">
        <v>18</v>
      </c>
      <c r="E94" t="s">
        <v>16</v>
      </c>
      <c r="F94" t="s">
        <v>10</v>
      </c>
      <c r="G94" s="2">
        <v>0.6333333333333333</v>
      </c>
      <c r="H94" s="3">
        <v>46024</v>
      </c>
      <c r="I94">
        <v>1</v>
      </c>
      <c r="J94">
        <f>_xlfn.XLOOKUP(tbl_logs[[#This Row],[Target_Department]],tbl_DeptWeight[Department], tbl_DeptWeight[Impact Score])</f>
        <v>1</v>
      </c>
      <c r="K94">
        <f>_xlfn.XLOOKUP(tbl_logs[[#This Row],[Employee_Action]],tbl_ResponseLikelihood[Employee Action],tbl_ResponseLikelihood[Likelihood Score])</f>
        <v>2</v>
      </c>
      <c r="L94">
        <f>tbl_logs[[#This Row],[Impact Score]]*tbl_logs[[#This Row],[Response Multiplier]]</f>
        <v>2</v>
      </c>
      <c r="M94" t="str" cm="1">
        <f t="array" ref="M94">_xlfn.IFS(tbl_logs[[#This Row],[Total Score]]&lt;=4, "Low", tbl_logs[[#This Row],[Total Score]]&lt;=10, "Medium", tbl_logs[[#This Row],[Total Score]]&lt;=19, "High", tbl_logs[[#This Row],[Total Score]]&lt;=25, "Very High")</f>
        <v>Low</v>
      </c>
      <c r="N94" t="str" cm="1">
        <f t="array" ref="N94">_xlfn.IFS(tbl_logs[[#This Row],[Total Score]]&lt;=4, "Low", tbl_logs[[#This Row],[Total Score]]&lt;=10, "Medium", tbl_logs[[#This Row],[Total Score]]&lt;=17, "High", tbl_logs[[#This Row],[Total Score]]&lt;=25, "Critical")</f>
        <v>Low</v>
      </c>
    </row>
    <row r="95" spans="1:14" x14ac:dyDescent="0.3">
      <c r="A95" t="s">
        <v>3505</v>
      </c>
      <c r="B95" s="1">
        <v>46024.676388888889</v>
      </c>
      <c r="C95" t="s">
        <v>26</v>
      </c>
      <c r="D95" t="s">
        <v>18</v>
      </c>
      <c r="E95" t="s">
        <v>31</v>
      </c>
      <c r="F95" t="s">
        <v>10</v>
      </c>
      <c r="G95" s="2">
        <v>0.67638888888888893</v>
      </c>
      <c r="H95" s="3">
        <v>46024</v>
      </c>
      <c r="I95">
        <v>1</v>
      </c>
      <c r="J95">
        <f>_xlfn.XLOOKUP(tbl_logs[[#This Row],[Target_Department]],tbl_DeptWeight[Department], tbl_DeptWeight[Impact Score])</f>
        <v>3</v>
      </c>
      <c r="K95">
        <f>_xlfn.XLOOKUP(tbl_logs[[#This Row],[Employee_Action]],tbl_ResponseLikelihood[Employee Action],tbl_ResponseLikelihood[Likelihood Score])</f>
        <v>2</v>
      </c>
      <c r="L95">
        <f>tbl_logs[[#This Row],[Impact Score]]*tbl_logs[[#This Row],[Response Multiplier]]</f>
        <v>6</v>
      </c>
      <c r="M95" t="str" cm="1">
        <f t="array" ref="M95">_xlfn.IFS(tbl_logs[[#This Row],[Total Score]]&lt;=4, "Low", tbl_logs[[#This Row],[Total Score]]&lt;=10, "Medium", tbl_logs[[#This Row],[Total Score]]&lt;=19, "High", tbl_logs[[#This Row],[Total Score]]&lt;=25, "Very High")</f>
        <v>Medium</v>
      </c>
      <c r="N95" t="str" cm="1">
        <f t="array" ref="N95">_xlfn.IFS(tbl_logs[[#This Row],[Total Score]]&lt;=4, "Low", tbl_logs[[#This Row],[Total Score]]&lt;=10, "Medium", tbl_logs[[#This Row],[Total Score]]&lt;=17, "High", tbl_logs[[#This Row],[Total Score]]&lt;=25, "Critical")</f>
        <v>Medium</v>
      </c>
    </row>
    <row r="96" spans="1:14" x14ac:dyDescent="0.3">
      <c r="A96" t="s">
        <v>3674</v>
      </c>
      <c r="B96" s="1">
        <v>46024.676388888889</v>
      </c>
      <c r="C96" t="s">
        <v>35</v>
      </c>
      <c r="D96" t="s">
        <v>15</v>
      </c>
      <c r="E96" t="s">
        <v>16</v>
      </c>
      <c r="F96" t="s">
        <v>10</v>
      </c>
      <c r="G96" s="2">
        <v>0.67638888888888893</v>
      </c>
      <c r="H96" s="3">
        <v>46024</v>
      </c>
      <c r="I96">
        <v>1</v>
      </c>
      <c r="J96">
        <f>_xlfn.XLOOKUP(tbl_logs[[#This Row],[Target_Department]],tbl_DeptWeight[Department], tbl_DeptWeight[Impact Score])</f>
        <v>1</v>
      </c>
      <c r="K96">
        <f>_xlfn.XLOOKUP(tbl_logs[[#This Row],[Employee_Action]],tbl_ResponseLikelihood[Employee Action],tbl_ResponseLikelihood[Likelihood Score])</f>
        <v>2</v>
      </c>
      <c r="L96">
        <f>tbl_logs[[#This Row],[Impact Score]]*tbl_logs[[#This Row],[Response Multiplier]]</f>
        <v>2</v>
      </c>
      <c r="M96" t="str" cm="1">
        <f t="array" ref="M96">_xlfn.IFS(tbl_logs[[#This Row],[Total Score]]&lt;=4, "Low", tbl_logs[[#This Row],[Total Score]]&lt;=10, "Medium", tbl_logs[[#This Row],[Total Score]]&lt;=19, "High", tbl_logs[[#This Row],[Total Score]]&lt;=25, "Very High")</f>
        <v>Low</v>
      </c>
      <c r="N96" t="str" cm="1">
        <f t="array" ref="N96">_xlfn.IFS(tbl_logs[[#This Row],[Total Score]]&lt;=4, "Low", tbl_logs[[#This Row],[Total Score]]&lt;=10, "Medium", tbl_logs[[#This Row],[Total Score]]&lt;=17, "High", tbl_logs[[#This Row],[Total Score]]&lt;=25, "Critical")</f>
        <v>Low</v>
      </c>
    </row>
    <row r="97" spans="1:14" x14ac:dyDescent="0.3">
      <c r="A97" t="s">
        <v>411</v>
      </c>
      <c r="B97" s="1">
        <v>46024.688194444447</v>
      </c>
      <c r="C97" t="s">
        <v>7</v>
      </c>
      <c r="D97" t="s">
        <v>18</v>
      </c>
      <c r="E97" t="s">
        <v>19</v>
      </c>
      <c r="F97" t="s">
        <v>33</v>
      </c>
      <c r="G97" s="2">
        <v>0.68819444444444444</v>
      </c>
      <c r="H97" s="3">
        <v>46024</v>
      </c>
      <c r="I97">
        <v>1</v>
      </c>
      <c r="J97">
        <f>_xlfn.XLOOKUP(tbl_logs[[#This Row],[Target_Department]],tbl_DeptWeight[Department], tbl_DeptWeight[Impact Score])</f>
        <v>3</v>
      </c>
      <c r="K97">
        <f>_xlfn.XLOOKUP(tbl_logs[[#This Row],[Employee_Action]],tbl_ResponseLikelihood[Employee Action],tbl_ResponseLikelihood[Likelihood Score])</f>
        <v>4</v>
      </c>
      <c r="L97">
        <f>tbl_logs[[#This Row],[Impact Score]]*tbl_logs[[#This Row],[Response Multiplier]]</f>
        <v>12</v>
      </c>
      <c r="M97" t="str" cm="1">
        <f t="array" ref="M97">_xlfn.IFS(tbl_logs[[#This Row],[Total Score]]&lt;=4, "Low", tbl_logs[[#This Row],[Total Score]]&lt;=10, "Medium", tbl_logs[[#This Row],[Total Score]]&lt;=19, "High", tbl_logs[[#This Row],[Total Score]]&lt;=25, "Very High")</f>
        <v>High</v>
      </c>
      <c r="N97" t="str" cm="1">
        <f t="array" ref="N97">_xlfn.IFS(tbl_logs[[#This Row],[Total Score]]&lt;=4, "Low", tbl_logs[[#This Row],[Total Score]]&lt;=10, "Medium", tbl_logs[[#This Row],[Total Score]]&lt;=17, "High", tbl_logs[[#This Row],[Total Score]]&lt;=25, "Critical")</f>
        <v>High</v>
      </c>
    </row>
    <row r="98" spans="1:14" x14ac:dyDescent="0.3">
      <c r="A98" t="s">
        <v>845</v>
      </c>
      <c r="B98" s="1">
        <v>46024.690972222219</v>
      </c>
      <c r="C98" t="s">
        <v>26</v>
      </c>
      <c r="D98" t="s">
        <v>15</v>
      </c>
      <c r="E98" t="s">
        <v>16</v>
      </c>
      <c r="F98" t="s">
        <v>10</v>
      </c>
      <c r="G98" s="2">
        <v>0.69097222222222221</v>
      </c>
      <c r="H98" s="3">
        <v>46024</v>
      </c>
      <c r="I98">
        <v>1</v>
      </c>
      <c r="J98">
        <f>_xlfn.XLOOKUP(tbl_logs[[#This Row],[Target_Department]],tbl_DeptWeight[Department], tbl_DeptWeight[Impact Score])</f>
        <v>3</v>
      </c>
      <c r="K98">
        <f>_xlfn.XLOOKUP(tbl_logs[[#This Row],[Employee_Action]],tbl_ResponseLikelihood[Employee Action],tbl_ResponseLikelihood[Likelihood Score])</f>
        <v>2</v>
      </c>
      <c r="L98">
        <f>tbl_logs[[#This Row],[Impact Score]]*tbl_logs[[#This Row],[Response Multiplier]]</f>
        <v>6</v>
      </c>
      <c r="M98" t="str" cm="1">
        <f t="array" ref="M98">_xlfn.IFS(tbl_logs[[#This Row],[Total Score]]&lt;=4, "Low", tbl_logs[[#This Row],[Total Score]]&lt;=10, "Medium", tbl_logs[[#This Row],[Total Score]]&lt;=19, "High", tbl_logs[[#This Row],[Total Score]]&lt;=25, "Very High")</f>
        <v>Medium</v>
      </c>
      <c r="N98" t="str" cm="1">
        <f t="array" ref="N98">_xlfn.IFS(tbl_logs[[#This Row],[Total Score]]&lt;=4, "Low", tbl_logs[[#This Row],[Total Score]]&lt;=10, "Medium", tbl_logs[[#This Row],[Total Score]]&lt;=17, "High", tbl_logs[[#This Row],[Total Score]]&lt;=25, "Critical")</f>
        <v>Medium</v>
      </c>
    </row>
    <row r="99" spans="1:14" x14ac:dyDescent="0.3">
      <c r="A99" t="s">
        <v>2517</v>
      </c>
      <c r="B99" s="1">
        <v>46024.697916666664</v>
      </c>
      <c r="C99" t="s">
        <v>7</v>
      </c>
      <c r="D99" t="s">
        <v>22</v>
      </c>
      <c r="E99" t="s">
        <v>19</v>
      </c>
      <c r="F99" t="s">
        <v>20</v>
      </c>
      <c r="G99" s="2">
        <v>0.69791666666666663</v>
      </c>
      <c r="H99" s="3">
        <v>46024</v>
      </c>
      <c r="I99">
        <v>1</v>
      </c>
      <c r="J99">
        <f>_xlfn.XLOOKUP(tbl_logs[[#This Row],[Target_Department]],tbl_DeptWeight[Department], tbl_DeptWeight[Impact Score])</f>
        <v>3</v>
      </c>
      <c r="K99">
        <f>_xlfn.XLOOKUP(tbl_logs[[#This Row],[Employee_Action]],tbl_ResponseLikelihood[Employee Action],tbl_ResponseLikelihood[Likelihood Score])</f>
        <v>2</v>
      </c>
      <c r="L99">
        <f>tbl_logs[[#This Row],[Impact Score]]*tbl_logs[[#This Row],[Response Multiplier]]</f>
        <v>6</v>
      </c>
      <c r="M99" t="str" cm="1">
        <f t="array" ref="M99">_xlfn.IFS(tbl_logs[[#This Row],[Total Score]]&lt;=4, "Low", tbl_logs[[#This Row],[Total Score]]&lt;=10, "Medium", tbl_logs[[#This Row],[Total Score]]&lt;=19, "High", tbl_logs[[#This Row],[Total Score]]&lt;=25, "Very High")</f>
        <v>Medium</v>
      </c>
      <c r="N99" t="str" cm="1">
        <f t="array" ref="N99">_xlfn.IFS(tbl_logs[[#This Row],[Total Score]]&lt;=4, "Low", tbl_logs[[#This Row],[Total Score]]&lt;=10, "Medium", tbl_logs[[#This Row],[Total Score]]&lt;=17, "High", tbl_logs[[#This Row],[Total Score]]&lt;=25, "Critical")</f>
        <v>Medium</v>
      </c>
    </row>
    <row r="100" spans="1:14" x14ac:dyDescent="0.3">
      <c r="A100" t="s">
        <v>2011</v>
      </c>
      <c r="B100" s="1">
        <v>46024.700694444444</v>
      </c>
      <c r="C100" t="s">
        <v>7</v>
      </c>
      <c r="D100" t="s">
        <v>8</v>
      </c>
      <c r="E100" t="s">
        <v>19</v>
      </c>
      <c r="F100" t="s">
        <v>20</v>
      </c>
      <c r="G100" s="2">
        <v>0.7006944444444444</v>
      </c>
      <c r="H100" s="3">
        <v>46024</v>
      </c>
      <c r="I100">
        <v>1</v>
      </c>
      <c r="J100">
        <f>_xlfn.XLOOKUP(tbl_logs[[#This Row],[Target_Department]],tbl_DeptWeight[Department], tbl_DeptWeight[Impact Score])</f>
        <v>3</v>
      </c>
      <c r="K100">
        <f>_xlfn.XLOOKUP(tbl_logs[[#This Row],[Employee_Action]],tbl_ResponseLikelihood[Employee Action],tbl_ResponseLikelihood[Likelihood Score])</f>
        <v>2</v>
      </c>
      <c r="L100">
        <f>tbl_logs[[#This Row],[Impact Score]]*tbl_logs[[#This Row],[Response Multiplier]]</f>
        <v>6</v>
      </c>
      <c r="M100" t="str" cm="1">
        <f t="array" ref="M100">_xlfn.IFS(tbl_logs[[#This Row],[Total Score]]&lt;=4, "Low", tbl_logs[[#This Row],[Total Score]]&lt;=10, "Medium", tbl_logs[[#This Row],[Total Score]]&lt;=19, "High", tbl_logs[[#This Row],[Total Score]]&lt;=25, "Very High")</f>
        <v>Medium</v>
      </c>
      <c r="N100" t="str" cm="1">
        <f t="array" ref="N100">_xlfn.IFS(tbl_logs[[#This Row],[Total Score]]&lt;=4, "Low", tbl_logs[[#This Row],[Total Score]]&lt;=10, "Medium", tbl_logs[[#This Row],[Total Score]]&lt;=17, "High", tbl_logs[[#This Row],[Total Score]]&lt;=25, "Critical")</f>
        <v>Medium</v>
      </c>
    </row>
    <row r="101" spans="1:14" x14ac:dyDescent="0.3">
      <c r="A101" t="s">
        <v>4520</v>
      </c>
      <c r="B101" s="1">
        <v>46024.716666666667</v>
      </c>
      <c r="C101" t="s">
        <v>47</v>
      </c>
      <c r="D101" t="s">
        <v>22</v>
      </c>
      <c r="E101" t="s">
        <v>9</v>
      </c>
      <c r="F101" t="s">
        <v>10</v>
      </c>
      <c r="G101" s="2">
        <v>0.71666666666666667</v>
      </c>
      <c r="H101" s="3">
        <v>46024</v>
      </c>
      <c r="I101">
        <v>1</v>
      </c>
      <c r="J101">
        <f>_xlfn.XLOOKUP(tbl_logs[[#This Row],[Target_Department]],tbl_DeptWeight[Department], tbl_DeptWeight[Impact Score])</f>
        <v>1</v>
      </c>
      <c r="K101">
        <f>_xlfn.XLOOKUP(tbl_logs[[#This Row],[Employee_Action]],tbl_ResponseLikelihood[Employee Action],tbl_ResponseLikelihood[Likelihood Score])</f>
        <v>2</v>
      </c>
      <c r="L101">
        <f>tbl_logs[[#This Row],[Impact Score]]*tbl_logs[[#This Row],[Response Multiplier]]</f>
        <v>2</v>
      </c>
      <c r="M101" t="str" cm="1">
        <f t="array" ref="M101">_xlfn.IFS(tbl_logs[[#This Row],[Total Score]]&lt;=4, "Low", tbl_logs[[#This Row],[Total Score]]&lt;=10, "Medium", tbl_logs[[#This Row],[Total Score]]&lt;=19, "High", tbl_logs[[#This Row],[Total Score]]&lt;=25, "Very High")</f>
        <v>Low</v>
      </c>
      <c r="N101" t="str" cm="1">
        <f t="array" ref="N101">_xlfn.IFS(tbl_logs[[#This Row],[Total Score]]&lt;=4, "Low", tbl_logs[[#This Row],[Total Score]]&lt;=10, "Medium", tbl_logs[[#This Row],[Total Score]]&lt;=17, "High", tbl_logs[[#This Row],[Total Score]]&lt;=25, "Critical")</f>
        <v>Low</v>
      </c>
    </row>
    <row r="102" spans="1:14" x14ac:dyDescent="0.3">
      <c r="A102" t="s">
        <v>406</v>
      </c>
      <c r="B102" s="1">
        <v>46024.718055555553</v>
      </c>
      <c r="C102" t="s">
        <v>7</v>
      </c>
      <c r="D102" t="s">
        <v>15</v>
      </c>
      <c r="E102" t="s">
        <v>19</v>
      </c>
      <c r="F102" t="s">
        <v>10</v>
      </c>
      <c r="G102" s="2">
        <v>0.71805555555555556</v>
      </c>
      <c r="H102" s="3">
        <v>46024</v>
      </c>
      <c r="I102">
        <v>1</v>
      </c>
      <c r="J102">
        <f>_xlfn.XLOOKUP(tbl_logs[[#This Row],[Target_Department]],tbl_DeptWeight[Department], tbl_DeptWeight[Impact Score])</f>
        <v>3</v>
      </c>
      <c r="K102">
        <f>_xlfn.XLOOKUP(tbl_logs[[#This Row],[Employee_Action]],tbl_ResponseLikelihood[Employee Action],tbl_ResponseLikelihood[Likelihood Score])</f>
        <v>2</v>
      </c>
      <c r="L102">
        <f>tbl_logs[[#This Row],[Impact Score]]*tbl_logs[[#This Row],[Response Multiplier]]</f>
        <v>6</v>
      </c>
      <c r="M102" t="str" cm="1">
        <f t="array" ref="M102">_xlfn.IFS(tbl_logs[[#This Row],[Total Score]]&lt;=4, "Low", tbl_logs[[#This Row],[Total Score]]&lt;=10, "Medium", tbl_logs[[#This Row],[Total Score]]&lt;=19, "High", tbl_logs[[#This Row],[Total Score]]&lt;=25, "Very High")</f>
        <v>Medium</v>
      </c>
      <c r="N102" t="str" cm="1">
        <f t="array" ref="N102">_xlfn.IFS(tbl_logs[[#This Row],[Total Score]]&lt;=4, "Low", tbl_logs[[#This Row],[Total Score]]&lt;=10, "Medium", tbl_logs[[#This Row],[Total Score]]&lt;=17, "High", tbl_logs[[#This Row],[Total Score]]&lt;=25, "Critical")</f>
        <v>Medium</v>
      </c>
    </row>
    <row r="103" spans="1:14" x14ac:dyDescent="0.3">
      <c r="A103" t="s">
        <v>3204</v>
      </c>
      <c r="B103" s="1">
        <v>46024.71875</v>
      </c>
      <c r="C103" t="s">
        <v>12</v>
      </c>
      <c r="D103" t="s">
        <v>18</v>
      </c>
      <c r="E103" t="s">
        <v>9</v>
      </c>
      <c r="F103" t="s">
        <v>33</v>
      </c>
      <c r="G103" s="2">
        <v>0.71875</v>
      </c>
      <c r="H103" s="3">
        <v>46024</v>
      </c>
      <c r="I103">
        <v>1</v>
      </c>
      <c r="J103">
        <f>_xlfn.XLOOKUP(tbl_logs[[#This Row],[Target_Department]],tbl_DeptWeight[Department], tbl_DeptWeight[Impact Score])</f>
        <v>1</v>
      </c>
      <c r="K103">
        <f>_xlfn.XLOOKUP(tbl_logs[[#This Row],[Employee_Action]],tbl_ResponseLikelihood[Employee Action],tbl_ResponseLikelihood[Likelihood Score])</f>
        <v>4</v>
      </c>
      <c r="L103">
        <f>tbl_logs[[#This Row],[Impact Score]]*tbl_logs[[#This Row],[Response Multiplier]]</f>
        <v>4</v>
      </c>
      <c r="M103" t="str" cm="1">
        <f t="array" ref="M103">_xlfn.IFS(tbl_logs[[#This Row],[Total Score]]&lt;=4, "Low", tbl_logs[[#This Row],[Total Score]]&lt;=10, "Medium", tbl_logs[[#This Row],[Total Score]]&lt;=19, "High", tbl_logs[[#This Row],[Total Score]]&lt;=25, "Very High")</f>
        <v>Low</v>
      </c>
      <c r="N103" t="str" cm="1">
        <f t="array" ref="N103">_xlfn.IFS(tbl_logs[[#This Row],[Total Score]]&lt;=4, "Low", tbl_logs[[#This Row],[Total Score]]&lt;=10, "Medium", tbl_logs[[#This Row],[Total Score]]&lt;=17, "High", tbl_logs[[#This Row],[Total Score]]&lt;=25, "Critical")</f>
        <v>Low</v>
      </c>
    </row>
    <row r="104" spans="1:14" x14ac:dyDescent="0.3">
      <c r="A104" t="s">
        <v>1336</v>
      </c>
      <c r="B104" s="1">
        <v>46024.720138888886</v>
      </c>
      <c r="C104" t="s">
        <v>26</v>
      </c>
      <c r="D104" t="s">
        <v>15</v>
      </c>
      <c r="E104" t="s">
        <v>9</v>
      </c>
      <c r="F104" t="s">
        <v>20</v>
      </c>
      <c r="G104" s="2">
        <v>0.72013888888888888</v>
      </c>
      <c r="H104" s="3">
        <v>46024</v>
      </c>
      <c r="I104">
        <v>1</v>
      </c>
      <c r="J104">
        <f>_xlfn.XLOOKUP(tbl_logs[[#This Row],[Target_Department]],tbl_DeptWeight[Department], tbl_DeptWeight[Impact Score])</f>
        <v>3</v>
      </c>
      <c r="K104">
        <f>_xlfn.XLOOKUP(tbl_logs[[#This Row],[Employee_Action]],tbl_ResponseLikelihood[Employee Action],tbl_ResponseLikelihood[Likelihood Score])</f>
        <v>2</v>
      </c>
      <c r="L104">
        <f>tbl_logs[[#This Row],[Impact Score]]*tbl_logs[[#This Row],[Response Multiplier]]</f>
        <v>6</v>
      </c>
      <c r="M104" t="str" cm="1">
        <f t="array" ref="M104">_xlfn.IFS(tbl_logs[[#This Row],[Total Score]]&lt;=4, "Low", tbl_logs[[#This Row],[Total Score]]&lt;=10, "Medium", tbl_logs[[#This Row],[Total Score]]&lt;=19, "High", tbl_logs[[#This Row],[Total Score]]&lt;=25, "Very High")</f>
        <v>Medium</v>
      </c>
      <c r="N104" t="str" cm="1">
        <f t="array" ref="N104">_xlfn.IFS(tbl_logs[[#This Row],[Total Score]]&lt;=4, "Low", tbl_logs[[#This Row],[Total Score]]&lt;=10, "Medium", tbl_logs[[#This Row],[Total Score]]&lt;=17, "High", tbl_logs[[#This Row],[Total Score]]&lt;=25, "Critical")</f>
        <v>Medium</v>
      </c>
    </row>
    <row r="105" spans="1:14" x14ac:dyDescent="0.3">
      <c r="A105" t="s">
        <v>2150</v>
      </c>
      <c r="B105" s="1">
        <v>46024.740277777775</v>
      </c>
      <c r="C105" t="s">
        <v>7</v>
      </c>
      <c r="D105" t="s">
        <v>18</v>
      </c>
      <c r="E105" t="s">
        <v>19</v>
      </c>
      <c r="F105" t="s">
        <v>33</v>
      </c>
      <c r="G105" s="2">
        <v>0.74027777777777781</v>
      </c>
      <c r="H105" s="3">
        <v>46024</v>
      </c>
      <c r="I105">
        <v>1</v>
      </c>
      <c r="J105">
        <f>_xlfn.XLOOKUP(tbl_logs[[#This Row],[Target_Department]],tbl_DeptWeight[Department], tbl_DeptWeight[Impact Score])</f>
        <v>3</v>
      </c>
      <c r="K105">
        <f>_xlfn.XLOOKUP(tbl_logs[[#This Row],[Employee_Action]],tbl_ResponseLikelihood[Employee Action],tbl_ResponseLikelihood[Likelihood Score])</f>
        <v>4</v>
      </c>
      <c r="L105">
        <f>tbl_logs[[#This Row],[Impact Score]]*tbl_logs[[#This Row],[Response Multiplier]]</f>
        <v>12</v>
      </c>
      <c r="M105" t="str" cm="1">
        <f t="array" ref="M105">_xlfn.IFS(tbl_logs[[#This Row],[Total Score]]&lt;=4, "Low", tbl_logs[[#This Row],[Total Score]]&lt;=10, "Medium", tbl_logs[[#This Row],[Total Score]]&lt;=19, "High", tbl_logs[[#This Row],[Total Score]]&lt;=25, "Very High")</f>
        <v>High</v>
      </c>
      <c r="N105" t="str" cm="1">
        <f t="array" ref="N105">_xlfn.IFS(tbl_logs[[#This Row],[Total Score]]&lt;=4, "Low", tbl_logs[[#This Row],[Total Score]]&lt;=10, "Medium", tbl_logs[[#This Row],[Total Score]]&lt;=17, "High", tbl_logs[[#This Row],[Total Score]]&lt;=25, "Critical")</f>
        <v>High</v>
      </c>
    </row>
    <row r="106" spans="1:14" x14ac:dyDescent="0.3">
      <c r="A106" t="s">
        <v>1874</v>
      </c>
      <c r="B106" s="1">
        <v>46024.767361111109</v>
      </c>
      <c r="C106" t="s">
        <v>7</v>
      </c>
      <c r="D106" t="s">
        <v>15</v>
      </c>
      <c r="E106" t="s">
        <v>19</v>
      </c>
      <c r="F106" t="s">
        <v>20</v>
      </c>
      <c r="G106" s="2">
        <v>0.76736111111111116</v>
      </c>
      <c r="H106" s="3">
        <v>46024</v>
      </c>
      <c r="I106">
        <v>1</v>
      </c>
      <c r="J106">
        <f>_xlfn.XLOOKUP(tbl_logs[[#This Row],[Target_Department]],tbl_DeptWeight[Department], tbl_DeptWeight[Impact Score])</f>
        <v>3</v>
      </c>
      <c r="K106">
        <f>_xlfn.XLOOKUP(tbl_logs[[#This Row],[Employee_Action]],tbl_ResponseLikelihood[Employee Action],tbl_ResponseLikelihood[Likelihood Score])</f>
        <v>2</v>
      </c>
      <c r="L106">
        <f>tbl_logs[[#This Row],[Impact Score]]*tbl_logs[[#This Row],[Response Multiplier]]</f>
        <v>6</v>
      </c>
      <c r="M106" t="str" cm="1">
        <f t="array" ref="M106">_xlfn.IFS(tbl_logs[[#This Row],[Total Score]]&lt;=4, "Low", tbl_logs[[#This Row],[Total Score]]&lt;=10, "Medium", tbl_logs[[#This Row],[Total Score]]&lt;=19, "High", tbl_logs[[#This Row],[Total Score]]&lt;=25, "Very High")</f>
        <v>Medium</v>
      </c>
      <c r="N106" t="str" cm="1">
        <f t="array" ref="N106">_xlfn.IFS(tbl_logs[[#This Row],[Total Score]]&lt;=4, "Low", tbl_logs[[#This Row],[Total Score]]&lt;=10, "Medium", tbl_logs[[#This Row],[Total Score]]&lt;=17, "High", tbl_logs[[#This Row],[Total Score]]&lt;=25, "Critical")</f>
        <v>Medium</v>
      </c>
    </row>
    <row r="107" spans="1:14" x14ac:dyDescent="0.3">
      <c r="A107" t="s">
        <v>4835</v>
      </c>
      <c r="B107" s="1">
        <v>46024.806250000001</v>
      </c>
      <c r="C107" t="s">
        <v>12</v>
      </c>
      <c r="D107" t="s">
        <v>18</v>
      </c>
      <c r="E107" t="s">
        <v>16</v>
      </c>
      <c r="F107" t="s">
        <v>10</v>
      </c>
      <c r="G107" s="2">
        <v>0.80625000000000002</v>
      </c>
      <c r="H107" s="3">
        <v>46024</v>
      </c>
      <c r="I107">
        <v>1</v>
      </c>
      <c r="J107">
        <f>_xlfn.XLOOKUP(tbl_logs[[#This Row],[Target_Department]],tbl_DeptWeight[Department], tbl_DeptWeight[Impact Score])</f>
        <v>1</v>
      </c>
      <c r="K107">
        <f>_xlfn.XLOOKUP(tbl_logs[[#This Row],[Employee_Action]],tbl_ResponseLikelihood[Employee Action],tbl_ResponseLikelihood[Likelihood Score])</f>
        <v>2</v>
      </c>
      <c r="L107">
        <f>tbl_logs[[#This Row],[Impact Score]]*tbl_logs[[#This Row],[Response Multiplier]]</f>
        <v>2</v>
      </c>
      <c r="M107" t="str" cm="1">
        <f t="array" ref="M107">_xlfn.IFS(tbl_logs[[#This Row],[Total Score]]&lt;=4, "Low", tbl_logs[[#This Row],[Total Score]]&lt;=10, "Medium", tbl_logs[[#This Row],[Total Score]]&lt;=19, "High", tbl_logs[[#This Row],[Total Score]]&lt;=25, "Very High")</f>
        <v>Low</v>
      </c>
      <c r="N107" t="str" cm="1">
        <f t="array" ref="N107">_xlfn.IFS(tbl_logs[[#This Row],[Total Score]]&lt;=4, "Low", tbl_logs[[#This Row],[Total Score]]&lt;=10, "Medium", tbl_logs[[#This Row],[Total Score]]&lt;=17, "High", tbl_logs[[#This Row],[Total Score]]&lt;=25, "Critical")</f>
        <v>Low</v>
      </c>
    </row>
    <row r="108" spans="1:14" x14ac:dyDescent="0.3">
      <c r="A108" t="s">
        <v>1387</v>
      </c>
      <c r="B108" s="1">
        <v>46024.84097222222</v>
      </c>
      <c r="C108" t="s">
        <v>40</v>
      </c>
      <c r="D108" t="s">
        <v>18</v>
      </c>
      <c r="E108" t="s">
        <v>16</v>
      </c>
      <c r="F108" t="s">
        <v>13</v>
      </c>
      <c r="G108" s="2">
        <v>0.84097222222222223</v>
      </c>
      <c r="H108" s="3">
        <v>46024</v>
      </c>
      <c r="I108">
        <v>1</v>
      </c>
      <c r="J108">
        <f>_xlfn.XLOOKUP(tbl_logs[[#This Row],[Target_Department]],tbl_DeptWeight[Department], tbl_DeptWeight[Impact Score])</f>
        <v>5</v>
      </c>
      <c r="K108">
        <f>_xlfn.XLOOKUP(tbl_logs[[#This Row],[Employee_Action]],tbl_ResponseLikelihood[Employee Action],tbl_ResponseLikelihood[Likelihood Score])</f>
        <v>1</v>
      </c>
      <c r="L108">
        <f>tbl_logs[[#This Row],[Impact Score]]*tbl_logs[[#This Row],[Response Multiplier]]</f>
        <v>5</v>
      </c>
      <c r="M108" t="str" cm="1">
        <f t="array" ref="M108">_xlfn.IFS(tbl_logs[[#This Row],[Total Score]]&lt;=4, "Low", tbl_logs[[#This Row],[Total Score]]&lt;=10, "Medium", tbl_logs[[#This Row],[Total Score]]&lt;=19, "High", tbl_logs[[#This Row],[Total Score]]&lt;=25, "Very High")</f>
        <v>Medium</v>
      </c>
      <c r="N108" t="str" cm="1">
        <f t="array" ref="N108">_xlfn.IFS(tbl_logs[[#This Row],[Total Score]]&lt;=4, "Low", tbl_logs[[#This Row],[Total Score]]&lt;=10, "Medium", tbl_logs[[#This Row],[Total Score]]&lt;=17, "High", tbl_logs[[#This Row],[Total Score]]&lt;=25, "Critical")</f>
        <v>Medium</v>
      </c>
    </row>
    <row r="109" spans="1:14" x14ac:dyDescent="0.3">
      <c r="A109" t="s">
        <v>3754</v>
      </c>
      <c r="B109" s="1">
        <v>46024.841666666667</v>
      </c>
      <c r="C109" t="s">
        <v>7</v>
      </c>
      <c r="D109" t="s">
        <v>15</v>
      </c>
      <c r="E109" t="s">
        <v>19</v>
      </c>
      <c r="F109" t="s">
        <v>10</v>
      </c>
      <c r="G109" s="2">
        <v>0.84166666666666667</v>
      </c>
      <c r="H109" s="3">
        <v>46024</v>
      </c>
      <c r="I109">
        <v>1</v>
      </c>
      <c r="J109">
        <f>_xlfn.XLOOKUP(tbl_logs[[#This Row],[Target_Department]],tbl_DeptWeight[Department], tbl_DeptWeight[Impact Score])</f>
        <v>3</v>
      </c>
      <c r="K109">
        <f>_xlfn.XLOOKUP(tbl_logs[[#This Row],[Employee_Action]],tbl_ResponseLikelihood[Employee Action],tbl_ResponseLikelihood[Likelihood Score])</f>
        <v>2</v>
      </c>
      <c r="L109">
        <f>tbl_logs[[#This Row],[Impact Score]]*tbl_logs[[#This Row],[Response Multiplier]]</f>
        <v>6</v>
      </c>
      <c r="M109" t="str" cm="1">
        <f t="array" ref="M109">_xlfn.IFS(tbl_logs[[#This Row],[Total Score]]&lt;=4, "Low", tbl_logs[[#This Row],[Total Score]]&lt;=10, "Medium", tbl_logs[[#This Row],[Total Score]]&lt;=19, "High", tbl_logs[[#This Row],[Total Score]]&lt;=25, "Very High")</f>
        <v>Medium</v>
      </c>
      <c r="N109" t="str" cm="1">
        <f t="array" ref="N109">_xlfn.IFS(tbl_logs[[#This Row],[Total Score]]&lt;=4, "Low", tbl_logs[[#This Row],[Total Score]]&lt;=10, "Medium", tbl_logs[[#This Row],[Total Score]]&lt;=17, "High", tbl_logs[[#This Row],[Total Score]]&lt;=25, "Critical")</f>
        <v>Medium</v>
      </c>
    </row>
    <row r="110" spans="1:14" x14ac:dyDescent="0.3">
      <c r="A110" t="s">
        <v>1205</v>
      </c>
      <c r="B110" s="1">
        <v>46024.845833333333</v>
      </c>
      <c r="C110" t="s">
        <v>12</v>
      </c>
      <c r="D110" t="s">
        <v>8</v>
      </c>
      <c r="E110" t="s">
        <v>9</v>
      </c>
      <c r="F110" t="s">
        <v>33</v>
      </c>
      <c r="G110" s="2">
        <v>0.84583333333333333</v>
      </c>
      <c r="H110" s="3">
        <v>46024</v>
      </c>
      <c r="I110">
        <v>1</v>
      </c>
      <c r="J110">
        <f>_xlfn.XLOOKUP(tbl_logs[[#This Row],[Target_Department]],tbl_DeptWeight[Department], tbl_DeptWeight[Impact Score])</f>
        <v>1</v>
      </c>
      <c r="K110">
        <f>_xlfn.XLOOKUP(tbl_logs[[#This Row],[Employee_Action]],tbl_ResponseLikelihood[Employee Action],tbl_ResponseLikelihood[Likelihood Score])</f>
        <v>4</v>
      </c>
      <c r="L110">
        <f>tbl_logs[[#This Row],[Impact Score]]*tbl_logs[[#This Row],[Response Multiplier]]</f>
        <v>4</v>
      </c>
      <c r="M110" t="str" cm="1">
        <f t="array" ref="M110">_xlfn.IFS(tbl_logs[[#This Row],[Total Score]]&lt;=4, "Low", tbl_logs[[#This Row],[Total Score]]&lt;=10, "Medium", tbl_logs[[#This Row],[Total Score]]&lt;=19, "High", tbl_logs[[#This Row],[Total Score]]&lt;=25, "Very High")</f>
        <v>Low</v>
      </c>
      <c r="N110" t="str" cm="1">
        <f t="array" ref="N110">_xlfn.IFS(tbl_logs[[#This Row],[Total Score]]&lt;=4, "Low", tbl_logs[[#This Row],[Total Score]]&lt;=10, "Medium", tbl_logs[[#This Row],[Total Score]]&lt;=17, "High", tbl_logs[[#This Row],[Total Score]]&lt;=25, "Critical")</f>
        <v>Low</v>
      </c>
    </row>
    <row r="111" spans="1:14" x14ac:dyDescent="0.3">
      <c r="A111" t="s">
        <v>886</v>
      </c>
      <c r="B111" s="1">
        <v>46024.884722222225</v>
      </c>
      <c r="C111" t="s">
        <v>47</v>
      </c>
      <c r="D111" t="s">
        <v>8</v>
      </c>
      <c r="E111" t="s">
        <v>16</v>
      </c>
      <c r="F111" t="s">
        <v>20</v>
      </c>
      <c r="G111" s="2">
        <v>0.88472222222222219</v>
      </c>
      <c r="H111" s="3">
        <v>46024</v>
      </c>
      <c r="I111">
        <v>1</v>
      </c>
      <c r="J111">
        <f>_xlfn.XLOOKUP(tbl_logs[[#This Row],[Target_Department]],tbl_DeptWeight[Department], tbl_DeptWeight[Impact Score])</f>
        <v>1</v>
      </c>
      <c r="K111">
        <f>_xlfn.XLOOKUP(tbl_logs[[#This Row],[Employee_Action]],tbl_ResponseLikelihood[Employee Action],tbl_ResponseLikelihood[Likelihood Score])</f>
        <v>2</v>
      </c>
      <c r="L111">
        <f>tbl_logs[[#This Row],[Impact Score]]*tbl_logs[[#This Row],[Response Multiplier]]</f>
        <v>2</v>
      </c>
      <c r="M111" t="str" cm="1">
        <f t="array" ref="M111">_xlfn.IFS(tbl_logs[[#This Row],[Total Score]]&lt;=4, "Low", tbl_logs[[#This Row],[Total Score]]&lt;=10, "Medium", tbl_logs[[#This Row],[Total Score]]&lt;=19, "High", tbl_logs[[#This Row],[Total Score]]&lt;=25, "Very High")</f>
        <v>Low</v>
      </c>
      <c r="N111" t="str" cm="1">
        <f t="array" ref="N111">_xlfn.IFS(tbl_logs[[#This Row],[Total Score]]&lt;=4, "Low", tbl_logs[[#This Row],[Total Score]]&lt;=10, "Medium", tbl_logs[[#This Row],[Total Score]]&lt;=17, "High", tbl_logs[[#This Row],[Total Score]]&lt;=25, "Critical")</f>
        <v>Low</v>
      </c>
    </row>
    <row r="112" spans="1:14" x14ac:dyDescent="0.3">
      <c r="A112" t="s">
        <v>4671</v>
      </c>
      <c r="B112" s="1">
        <v>46024.888194444444</v>
      </c>
      <c r="C112" t="s">
        <v>7</v>
      </c>
      <c r="D112" t="s">
        <v>15</v>
      </c>
      <c r="E112" t="s">
        <v>19</v>
      </c>
      <c r="F112" t="s">
        <v>20</v>
      </c>
      <c r="G112" s="2">
        <v>0.8881944444444444</v>
      </c>
      <c r="H112" s="3">
        <v>46024</v>
      </c>
      <c r="I112">
        <v>1</v>
      </c>
      <c r="J112">
        <f>_xlfn.XLOOKUP(tbl_logs[[#This Row],[Target_Department]],tbl_DeptWeight[Department], tbl_DeptWeight[Impact Score])</f>
        <v>3</v>
      </c>
      <c r="K112">
        <f>_xlfn.XLOOKUP(tbl_logs[[#This Row],[Employee_Action]],tbl_ResponseLikelihood[Employee Action],tbl_ResponseLikelihood[Likelihood Score])</f>
        <v>2</v>
      </c>
      <c r="L112">
        <f>tbl_logs[[#This Row],[Impact Score]]*tbl_logs[[#This Row],[Response Multiplier]]</f>
        <v>6</v>
      </c>
      <c r="M112" t="str" cm="1">
        <f t="array" ref="M112">_xlfn.IFS(tbl_logs[[#This Row],[Total Score]]&lt;=4, "Low", tbl_logs[[#This Row],[Total Score]]&lt;=10, "Medium", tbl_logs[[#This Row],[Total Score]]&lt;=19, "High", tbl_logs[[#This Row],[Total Score]]&lt;=25, "Very High")</f>
        <v>Medium</v>
      </c>
      <c r="N112" t="str" cm="1">
        <f t="array" ref="N112">_xlfn.IFS(tbl_logs[[#This Row],[Total Score]]&lt;=4, "Low", tbl_logs[[#This Row],[Total Score]]&lt;=10, "Medium", tbl_logs[[#This Row],[Total Score]]&lt;=17, "High", tbl_logs[[#This Row],[Total Score]]&lt;=25, "Critical")</f>
        <v>Medium</v>
      </c>
    </row>
    <row r="113" spans="1:14" x14ac:dyDescent="0.3">
      <c r="A113" t="s">
        <v>3900</v>
      </c>
      <c r="B113" s="1">
        <v>46024.892361111109</v>
      </c>
      <c r="C113" t="s">
        <v>7</v>
      </c>
      <c r="D113" t="s">
        <v>15</v>
      </c>
      <c r="E113" t="s">
        <v>19</v>
      </c>
      <c r="F113" t="s">
        <v>13</v>
      </c>
      <c r="G113" s="2">
        <v>0.89236111111111116</v>
      </c>
      <c r="H113" s="3">
        <v>46024</v>
      </c>
      <c r="I113">
        <v>1</v>
      </c>
      <c r="J113">
        <f>_xlfn.XLOOKUP(tbl_logs[[#This Row],[Target_Department]],tbl_DeptWeight[Department], tbl_DeptWeight[Impact Score])</f>
        <v>3</v>
      </c>
      <c r="K113">
        <f>_xlfn.XLOOKUP(tbl_logs[[#This Row],[Employee_Action]],tbl_ResponseLikelihood[Employee Action],tbl_ResponseLikelihood[Likelihood Score])</f>
        <v>1</v>
      </c>
      <c r="L113">
        <f>tbl_logs[[#This Row],[Impact Score]]*tbl_logs[[#This Row],[Response Multiplier]]</f>
        <v>3</v>
      </c>
      <c r="M113" t="str" cm="1">
        <f t="array" ref="M113">_xlfn.IFS(tbl_logs[[#This Row],[Total Score]]&lt;=4, "Low", tbl_logs[[#This Row],[Total Score]]&lt;=10, "Medium", tbl_logs[[#This Row],[Total Score]]&lt;=19, "High", tbl_logs[[#This Row],[Total Score]]&lt;=25, "Very High")</f>
        <v>Low</v>
      </c>
      <c r="N113" t="str" cm="1">
        <f t="array" ref="N113">_xlfn.IFS(tbl_logs[[#This Row],[Total Score]]&lt;=4, "Low", tbl_logs[[#This Row],[Total Score]]&lt;=10, "Medium", tbl_logs[[#This Row],[Total Score]]&lt;=17, "High", tbl_logs[[#This Row],[Total Score]]&lt;=25, "Critical")</f>
        <v>Low</v>
      </c>
    </row>
    <row r="114" spans="1:14" x14ac:dyDescent="0.3">
      <c r="A114" t="s">
        <v>940</v>
      </c>
      <c r="B114" s="1">
        <v>46024.894444444442</v>
      </c>
      <c r="C114" t="s">
        <v>7</v>
      </c>
      <c r="D114" t="s">
        <v>15</v>
      </c>
      <c r="E114" t="s">
        <v>19</v>
      </c>
      <c r="F114" t="s">
        <v>20</v>
      </c>
      <c r="G114" s="2">
        <v>0.89444444444444449</v>
      </c>
      <c r="H114" s="3">
        <v>46024</v>
      </c>
      <c r="I114">
        <v>1</v>
      </c>
      <c r="J114">
        <f>_xlfn.XLOOKUP(tbl_logs[[#This Row],[Target_Department]],tbl_DeptWeight[Department], tbl_DeptWeight[Impact Score])</f>
        <v>3</v>
      </c>
      <c r="K114">
        <f>_xlfn.XLOOKUP(tbl_logs[[#This Row],[Employee_Action]],tbl_ResponseLikelihood[Employee Action],tbl_ResponseLikelihood[Likelihood Score])</f>
        <v>2</v>
      </c>
      <c r="L114">
        <f>tbl_logs[[#This Row],[Impact Score]]*tbl_logs[[#This Row],[Response Multiplier]]</f>
        <v>6</v>
      </c>
      <c r="M114" t="str" cm="1">
        <f t="array" ref="M114">_xlfn.IFS(tbl_logs[[#This Row],[Total Score]]&lt;=4, "Low", tbl_logs[[#This Row],[Total Score]]&lt;=10, "Medium", tbl_logs[[#This Row],[Total Score]]&lt;=19, "High", tbl_logs[[#This Row],[Total Score]]&lt;=25, "Very High")</f>
        <v>Medium</v>
      </c>
      <c r="N114" t="str" cm="1">
        <f t="array" ref="N114">_xlfn.IFS(tbl_logs[[#This Row],[Total Score]]&lt;=4, "Low", tbl_logs[[#This Row],[Total Score]]&lt;=10, "Medium", tbl_logs[[#This Row],[Total Score]]&lt;=17, "High", tbl_logs[[#This Row],[Total Score]]&lt;=25, "Critical")</f>
        <v>Medium</v>
      </c>
    </row>
    <row r="115" spans="1:14" x14ac:dyDescent="0.3">
      <c r="A115" t="s">
        <v>581</v>
      </c>
      <c r="B115" s="1">
        <v>46024.895833333336</v>
      </c>
      <c r="C115" t="s">
        <v>7</v>
      </c>
      <c r="D115" t="s">
        <v>22</v>
      </c>
      <c r="E115" t="s">
        <v>19</v>
      </c>
      <c r="F115" t="s">
        <v>10</v>
      </c>
      <c r="G115" s="2">
        <v>0.89583333333333337</v>
      </c>
      <c r="H115" s="3">
        <v>46024</v>
      </c>
      <c r="I115">
        <v>1</v>
      </c>
      <c r="J115">
        <f>_xlfn.XLOOKUP(tbl_logs[[#This Row],[Target_Department]],tbl_DeptWeight[Department], tbl_DeptWeight[Impact Score])</f>
        <v>3</v>
      </c>
      <c r="K115">
        <f>_xlfn.XLOOKUP(tbl_logs[[#This Row],[Employee_Action]],tbl_ResponseLikelihood[Employee Action],tbl_ResponseLikelihood[Likelihood Score])</f>
        <v>2</v>
      </c>
      <c r="L115">
        <f>tbl_logs[[#This Row],[Impact Score]]*tbl_logs[[#This Row],[Response Multiplier]]</f>
        <v>6</v>
      </c>
      <c r="M115" t="str" cm="1">
        <f t="array" ref="M115">_xlfn.IFS(tbl_logs[[#This Row],[Total Score]]&lt;=4, "Low", tbl_logs[[#This Row],[Total Score]]&lt;=10, "Medium", tbl_logs[[#This Row],[Total Score]]&lt;=19, "High", tbl_logs[[#This Row],[Total Score]]&lt;=25, "Very High")</f>
        <v>Medium</v>
      </c>
      <c r="N115" t="str" cm="1">
        <f t="array" ref="N115">_xlfn.IFS(tbl_logs[[#This Row],[Total Score]]&lt;=4, "Low", tbl_logs[[#This Row],[Total Score]]&lt;=10, "Medium", tbl_logs[[#This Row],[Total Score]]&lt;=17, "High", tbl_logs[[#This Row],[Total Score]]&lt;=25, "Critical")</f>
        <v>Medium</v>
      </c>
    </row>
    <row r="116" spans="1:14" x14ac:dyDescent="0.3">
      <c r="A116" t="s">
        <v>670</v>
      </c>
      <c r="B116" s="1">
        <v>46024.897916666669</v>
      </c>
      <c r="C116" t="s">
        <v>40</v>
      </c>
      <c r="D116" t="s">
        <v>15</v>
      </c>
      <c r="E116" t="s">
        <v>16</v>
      </c>
      <c r="F116" t="s">
        <v>53</v>
      </c>
      <c r="G116" s="2">
        <v>0.8979166666666667</v>
      </c>
      <c r="H116" s="3">
        <v>46024</v>
      </c>
      <c r="I116">
        <v>1</v>
      </c>
      <c r="J116">
        <f>_xlfn.XLOOKUP(tbl_logs[[#This Row],[Target_Department]],tbl_DeptWeight[Department], tbl_DeptWeight[Impact Score])</f>
        <v>5</v>
      </c>
      <c r="K116">
        <f>_xlfn.XLOOKUP(tbl_logs[[#This Row],[Employee_Action]],tbl_ResponseLikelihood[Employee Action],tbl_ResponseLikelihood[Likelihood Score])</f>
        <v>5</v>
      </c>
      <c r="L116">
        <f>tbl_logs[[#This Row],[Impact Score]]*tbl_logs[[#This Row],[Response Multiplier]]</f>
        <v>25</v>
      </c>
      <c r="M116" t="str" cm="1">
        <f t="array" ref="M116">_xlfn.IFS(tbl_logs[[#This Row],[Total Score]]&lt;=4, "Low", tbl_logs[[#This Row],[Total Score]]&lt;=10, "Medium", tbl_logs[[#This Row],[Total Score]]&lt;=19, "High", tbl_logs[[#This Row],[Total Score]]&lt;=25, "Very High")</f>
        <v>Very High</v>
      </c>
      <c r="N116" t="str" cm="1">
        <f t="array" ref="N116">_xlfn.IFS(tbl_logs[[#This Row],[Total Score]]&lt;=4, "Low", tbl_logs[[#This Row],[Total Score]]&lt;=10, "Medium", tbl_logs[[#This Row],[Total Score]]&lt;=17, "High", tbl_logs[[#This Row],[Total Score]]&lt;=25, "Critical")</f>
        <v>Critical</v>
      </c>
    </row>
    <row r="117" spans="1:14" x14ac:dyDescent="0.3">
      <c r="A117" t="s">
        <v>1098</v>
      </c>
      <c r="B117" s="1">
        <v>46024.90347222222</v>
      </c>
      <c r="C117" t="s">
        <v>26</v>
      </c>
      <c r="D117" t="s">
        <v>22</v>
      </c>
      <c r="E117" t="s">
        <v>31</v>
      </c>
      <c r="F117" t="s">
        <v>20</v>
      </c>
      <c r="G117" s="2">
        <v>0.90347222222222223</v>
      </c>
      <c r="H117" s="3">
        <v>46024</v>
      </c>
      <c r="I117">
        <v>1</v>
      </c>
      <c r="J117">
        <f>_xlfn.XLOOKUP(tbl_logs[[#This Row],[Target_Department]],tbl_DeptWeight[Department], tbl_DeptWeight[Impact Score])</f>
        <v>3</v>
      </c>
      <c r="K117">
        <f>_xlfn.XLOOKUP(tbl_logs[[#This Row],[Employee_Action]],tbl_ResponseLikelihood[Employee Action],tbl_ResponseLikelihood[Likelihood Score])</f>
        <v>2</v>
      </c>
      <c r="L117">
        <f>tbl_logs[[#This Row],[Impact Score]]*tbl_logs[[#This Row],[Response Multiplier]]</f>
        <v>6</v>
      </c>
      <c r="M117" t="str" cm="1">
        <f t="array" ref="M117">_xlfn.IFS(tbl_logs[[#This Row],[Total Score]]&lt;=4, "Low", tbl_logs[[#This Row],[Total Score]]&lt;=10, "Medium", tbl_logs[[#This Row],[Total Score]]&lt;=19, "High", tbl_logs[[#This Row],[Total Score]]&lt;=25, "Very High")</f>
        <v>Medium</v>
      </c>
      <c r="N117" t="str" cm="1">
        <f t="array" ref="N117">_xlfn.IFS(tbl_logs[[#This Row],[Total Score]]&lt;=4, "Low", tbl_logs[[#This Row],[Total Score]]&lt;=10, "Medium", tbl_logs[[#This Row],[Total Score]]&lt;=17, "High", tbl_logs[[#This Row],[Total Score]]&lt;=25, "Critical")</f>
        <v>Medium</v>
      </c>
    </row>
    <row r="118" spans="1:14" x14ac:dyDescent="0.3">
      <c r="A118" t="s">
        <v>1741</v>
      </c>
      <c r="B118" s="1">
        <v>46024.90902777778</v>
      </c>
      <c r="C118" t="s">
        <v>7</v>
      </c>
      <c r="D118" t="s">
        <v>18</v>
      </c>
      <c r="E118" t="s">
        <v>19</v>
      </c>
      <c r="F118" t="s">
        <v>10</v>
      </c>
      <c r="G118" s="2">
        <v>0.90902777777777777</v>
      </c>
      <c r="H118" s="3">
        <v>46024</v>
      </c>
      <c r="I118">
        <v>1</v>
      </c>
      <c r="J118">
        <f>_xlfn.XLOOKUP(tbl_logs[[#This Row],[Target_Department]],tbl_DeptWeight[Department], tbl_DeptWeight[Impact Score])</f>
        <v>3</v>
      </c>
      <c r="K118">
        <f>_xlfn.XLOOKUP(tbl_logs[[#This Row],[Employee_Action]],tbl_ResponseLikelihood[Employee Action],tbl_ResponseLikelihood[Likelihood Score])</f>
        <v>2</v>
      </c>
      <c r="L118">
        <f>tbl_logs[[#This Row],[Impact Score]]*tbl_logs[[#This Row],[Response Multiplier]]</f>
        <v>6</v>
      </c>
      <c r="M118" t="str" cm="1">
        <f t="array" ref="M118">_xlfn.IFS(tbl_logs[[#This Row],[Total Score]]&lt;=4, "Low", tbl_logs[[#This Row],[Total Score]]&lt;=10, "Medium", tbl_logs[[#This Row],[Total Score]]&lt;=19, "High", tbl_logs[[#This Row],[Total Score]]&lt;=25, "Very High")</f>
        <v>Medium</v>
      </c>
      <c r="N118" t="str" cm="1">
        <f t="array" ref="N118">_xlfn.IFS(tbl_logs[[#This Row],[Total Score]]&lt;=4, "Low", tbl_logs[[#This Row],[Total Score]]&lt;=10, "Medium", tbl_logs[[#This Row],[Total Score]]&lt;=17, "High", tbl_logs[[#This Row],[Total Score]]&lt;=25, "Critical")</f>
        <v>Medium</v>
      </c>
    </row>
    <row r="119" spans="1:14" x14ac:dyDescent="0.3">
      <c r="A119" t="s">
        <v>4338</v>
      </c>
      <c r="B119" s="1">
        <v>46024.910416666666</v>
      </c>
      <c r="C119" t="s">
        <v>35</v>
      </c>
      <c r="D119" t="s">
        <v>15</v>
      </c>
      <c r="E119" t="s">
        <v>31</v>
      </c>
      <c r="F119" t="s">
        <v>10</v>
      </c>
      <c r="G119" s="2">
        <v>0.91041666666666665</v>
      </c>
      <c r="H119" s="3">
        <v>46024</v>
      </c>
      <c r="I119">
        <v>1</v>
      </c>
      <c r="J119">
        <f>_xlfn.XLOOKUP(tbl_logs[[#This Row],[Target_Department]],tbl_DeptWeight[Department], tbl_DeptWeight[Impact Score])</f>
        <v>1</v>
      </c>
      <c r="K119">
        <f>_xlfn.XLOOKUP(tbl_logs[[#This Row],[Employee_Action]],tbl_ResponseLikelihood[Employee Action],tbl_ResponseLikelihood[Likelihood Score])</f>
        <v>2</v>
      </c>
      <c r="L119">
        <f>tbl_logs[[#This Row],[Impact Score]]*tbl_logs[[#This Row],[Response Multiplier]]</f>
        <v>2</v>
      </c>
      <c r="M119" t="str" cm="1">
        <f t="array" ref="M119">_xlfn.IFS(tbl_logs[[#This Row],[Total Score]]&lt;=4, "Low", tbl_logs[[#This Row],[Total Score]]&lt;=10, "Medium", tbl_logs[[#This Row],[Total Score]]&lt;=19, "High", tbl_logs[[#This Row],[Total Score]]&lt;=25, "Very High")</f>
        <v>Low</v>
      </c>
      <c r="N119" t="str" cm="1">
        <f t="array" ref="N119">_xlfn.IFS(tbl_logs[[#This Row],[Total Score]]&lt;=4, "Low", tbl_logs[[#This Row],[Total Score]]&lt;=10, "Medium", tbl_logs[[#This Row],[Total Score]]&lt;=17, "High", tbl_logs[[#This Row],[Total Score]]&lt;=25, "Critical")</f>
        <v>Low</v>
      </c>
    </row>
    <row r="120" spans="1:14" x14ac:dyDescent="0.3">
      <c r="A120" t="s">
        <v>1754</v>
      </c>
      <c r="B120" s="1">
        <v>46024.918055555558</v>
      </c>
      <c r="C120" t="s">
        <v>7</v>
      </c>
      <c r="D120" t="s">
        <v>22</v>
      </c>
      <c r="E120" t="s">
        <v>19</v>
      </c>
      <c r="F120" t="s">
        <v>10</v>
      </c>
      <c r="G120" s="2">
        <v>0.91805555555555551</v>
      </c>
      <c r="H120" s="3">
        <v>46024</v>
      </c>
      <c r="I120">
        <v>1</v>
      </c>
      <c r="J120">
        <f>_xlfn.XLOOKUP(tbl_logs[[#This Row],[Target_Department]],tbl_DeptWeight[Department], tbl_DeptWeight[Impact Score])</f>
        <v>3</v>
      </c>
      <c r="K120">
        <f>_xlfn.XLOOKUP(tbl_logs[[#This Row],[Employee_Action]],tbl_ResponseLikelihood[Employee Action],tbl_ResponseLikelihood[Likelihood Score])</f>
        <v>2</v>
      </c>
      <c r="L120">
        <f>tbl_logs[[#This Row],[Impact Score]]*tbl_logs[[#This Row],[Response Multiplier]]</f>
        <v>6</v>
      </c>
      <c r="M120" t="str" cm="1">
        <f t="array" ref="M120">_xlfn.IFS(tbl_logs[[#This Row],[Total Score]]&lt;=4, "Low", tbl_logs[[#This Row],[Total Score]]&lt;=10, "Medium", tbl_logs[[#This Row],[Total Score]]&lt;=19, "High", tbl_logs[[#This Row],[Total Score]]&lt;=25, "Very High")</f>
        <v>Medium</v>
      </c>
      <c r="N120" t="str" cm="1">
        <f t="array" ref="N120">_xlfn.IFS(tbl_logs[[#This Row],[Total Score]]&lt;=4, "Low", tbl_logs[[#This Row],[Total Score]]&lt;=10, "Medium", tbl_logs[[#This Row],[Total Score]]&lt;=17, "High", tbl_logs[[#This Row],[Total Score]]&lt;=25, "Critical")</f>
        <v>Medium</v>
      </c>
    </row>
    <row r="121" spans="1:14" x14ac:dyDescent="0.3">
      <c r="A121" t="s">
        <v>4032</v>
      </c>
      <c r="B121" s="1">
        <v>46024.93472222222</v>
      </c>
      <c r="C121" t="s">
        <v>26</v>
      </c>
      <c r="D121" t="s">
        <v>15</v>
      </c>
      <c r="E121" t="s">
        <v>16</v>
      </c>
      <c r="F121" t="s">
        <v>20</v>
      </c>
      <c r="G121" s="2">
        <v>0.93472222222222223</v>
      </c>
      <c r="H121" s="3">
        <v>46024</v>
      </c>
      <c r="I121">
        <v>1</v>
      </c>
      <c r="J121">
        <f>_xlfn.XLOOKUP(tbl_logs[[#This Row],[Target_Department]],tbl_DeptWeight[Department], tbl_DeptWeight[Impact Score])</f>
        <v>3</v>
      </c>
      <c r="K121">
        <f>_xlfn.XLOOKUP(tbl_logs[[#This Row],[Employee_Action]],tbl_ResponseLikelihood[Employee Action],tbl_ResponseLikelihood[Likelihood Score])</f>
        <v>2</v>
      </c>
      <c r="L121">
        <f>tbl_logs[[#This Row],[Impact Score]]*tbl_logs[[#This Row],[Response Multiplier]]</f>
        <v>6</v>
      </c>
      <c r="M121" t="str" cm="1">
        <f t="array" ref="M121">_xlfn.IFS(tbl_logs[[#This Row],[Total Score]]&lt;=4, "Low", tbl_logs[[#This Row],[Total Score]]&lt;=10, "Medium", tbl_logs[[#This Row],[Total Score]]&lt;=19, "High", tbl_logs[[#This Row],[Total Score]]&lt;=25, "Very High")</f>
        <v>Medium</v>
      </c>
      <c r="N121" t="str" cm="1">
        <f t="array" ref="N121">_xlfn.IFS(tbl_logs[[#This Row],[Total Score]]&lt;=4, "Low", tbl_logs[[#This Row],[Total Score]]&lt;=10, "Medium", tbl_logs[[#This Row],[Total Score]]&lt;=17, "High", tbl_logs[[#This Row],[Total Score]]&lt;=25, "Critical")</f>
        <v>Medium</v>
      </c>
    </row>
    <row r="122" spans="1:14" x14ac:dyDescent="0.3">
      <c r="A122" t="s">
        <v>173</v>
      </c>
      <c r="B122" s="1">
        <v>46024.938888888886</v>
      </c>
      <c r="C122" t="s">
        <v>26</v>
      </c>
      <c r="D122" t="s">
        <v>18</v>
      </c>
      <c r="E122" t="s">
        <v>19</v>
      </c>
      <c r="F122" t="s">
        <v>53</v>
      </c>
      <c r="G122" s="2">
        <v>0.93888888888888888</v>
      </c>
      <c r="H122" s="3">
        <v>46024</v>
      </c>
      <c r="I122">
        <v>1</v>
      </c>
      <c r="J122">
        <f>_xlfn.XLOOKUP(tbl_logs[[#This Row],[Target_Department]],tbl_DeptWeight[Department], tbl_DeptWeight[Impact Score])</f>
        <v>3</v>
      </c>
      <c r="K122">
        <f>_xlfn.XLOOKUP(tbl_logs[[#This Row],[Employee_Action]],tbl_ResponseLikelihood[Employee Action],tbl_ResponseLikelihood[Likelihood Score])</f>
        <v>5</v>
      </c>
      <c r="L122">
        <f>tbl_logs[[#This Row],[Impact Score]]*tbl_logs[[#This Row],[Response Multiplier]]</f>
        <v>15</v>
      </c>
      <c r="M122" t="str" cm="1">
        <f t="array" ref="M122">_xlfn.IFS(tbl_logs[[#This Row],[Total Score]]&lt;=4, "Low", tbl_logs[[#This Row],[Total Score]]&lt;=10, "Medium", tbl_logs[[#This Row],[Total Score]]&lt;=19, "High", tbl_logs[[#This Row],[Total Score]]&lt;=25, "Very High")</f>
        <v>High</v>
      </c>
      <c r="N122" t="str" cm="1">
        <f t="array" ref="N122">_xlfn.IFS(tbl_logs[[#This Row],[Total Score]]&lt;=4, "Low", tbl_logs[[#This Row],[Total Score]]&lt;=10, "Medium", tbl_logs[[#This Row],[Total Score]]&lt;=17, "High", tbl_logs[[#This Row],[Total Score]]&lt;=25, "Critical")</f>
        <v>High</v>
      </c>
    </row>
    <row r="123" spans="1:14" x14ac:dyDescent="0.3">
      <c r="A123" t="s">
        <v>2104</v>
      </c>
      <c r="B123" s="1">
        <v>46024.944444444445</v>
      </c>
      <c r="C123" t="s">
        <v>7</v>
      </c>
      <c r="D123" t="s">
        <v>22</v>
      </c>
      <c r="E123" t="s">
        <v>16</v>
      </c>
      <c r="F123" t="s">
        <v>20</v>
      </c>
      <c r="G123" s="2">
        <v>0.94444444444444442</v>
      </c>
      <c r="H123" s="3">
        <v>46024</v>
      </c>
      <c r="I123">
        <v>1</v>
      </c>
      <c r="J123">
        <f>_xlfn.XLOOKUP(tbl_logs[[#This Row],[Target_Department]],tbl_DeptWeight[Department], tbl_DeptWeight[Impact Score])</f>
        <v>3</v>
      </c>
      <c r="K123">
        <f>_xlfn.XLOOKUP(tbl_logs[[#This Row],[Employee_Action]],tbl_ResponseLikelihood[Employee Action],tbl_ResponseLikelihood[Likelihood Score])</f>
        <v>2</v>
      </c>
      <c r="L123">
        <f>tbl_logs[[#This Row],[Impact Score]]*tbl_logs[[#This Row],[Response Multiplier]]</f>
        <v>6</v>
      </c>
      <c r="M123" t="str" cm="1">
        <f t="array" ref="M123">_xlfn.IFS(tbl_logs[[#This Row],[Total Score]]&lt;=4, "Low", tbl_logs[[#This Row],[Total Score]]&lt;=10, "Medium", tbl_logs[[#This Row],[Total Score]]&lt;=19, "High", tbl_logs[[#This Row],[Total Score]]&lt;=25, "Very High")</f>
        <v>Medium</v>
      </c>
      <c r="N123" t="str" cm="1">
        <f t="array" ref="N123">_xlfn.IFS(tbl_logs[[#This Row],[Total Score]]&lt;=4, "Low", tbl_logs[[#This Row],[Total Score]]&lt;=10, "Medium", tbl_logs[[#This Row],[Total Score]]&lt;=17, "High", tbl_logs[[#This Row],[Total Score]]&lt;=25, "Critical")</f>
        <v>Medium</v>
      </c>
    </row>
    <row r="124" spans="1:14" x14ac:dyDescent="0.3">
      <c r="A124" t="s">
        <v>1398</v>
      </c>
      <c r="B124" s="1">
        <v>46024.945138888892</v>
      </c>
      <c r="C124" t="s">
        <v>35</v>
      </c>
      <c r="D124" t="s">
        <v>18</v>
      </c>
      <c r="E124" t="s">
        <v>31</v>
      </c>
      <c r="F124" t="s">
        <v>53</v>
      </c>
      <c r="G124" s="2">
        <v>0.94513888888888886</v>
      </c>
      <c r="H124" s="3">
        <v>46024</v>
      </c>
      <c r="I124">
        <v>1</v>
      </c>
      <c r="J124">
        <f>_xlfn.XLOOKUP(tbl_logs[[#This Row],[Target_Department]],tbl_DeptWeight[Department], tbl_DeptWeight[Impact Score])</f>
        <v>1</v>
      </c>
      <c r="K124">
        <f>_xlfn.XLOOKUP(tbl_logs[[#This Row],[Employee_Action]],tbl_ResponseLikelihood[Employee Action],tbl_ResponseLikelihood[Likelihood Score])</f>
        <v>5</v>
      </c>
      <c r="L124">
        <f>tbl_logs[[#This Row],[Impact Score]]*tbl_logs[[#This Row],[Response Multiplier]]</f>
        <v>5</v>
      </c>
      <c r="M124" t="str" cm="1">
        <f t="array" ref="M124">_xlfn.IFS(tbl_logs[[#This Row],[Total Score]]&lt;=4, "Low", tbl_logs[[#This Row],[Total Score]]&lt;=10, "Medium", tbl_logs[[#This Row],[Total Score]]&lt;=19, "High", tbl_logs[[#This Row],[Total Score]]&lt;=25, "Very High")</f>
        <v>Medium</v>
      </c>
      <c r="N124" t="str" cm="1">
        <f t="array" ref="N124">_xlfn.IFS(tbl_logs[[#This Row],[Total Score]]&lt;=4, "Low", tbl_logs[[#This Row],[Total Score]]&lt;=10, "Medium", tbl_logs[[#This Row],[Total Score]]&lt;=17, "High", tbl_logs[[#This Row],[Total Score]]&lt;=25, "Critical")</f>
        <v>Medium</v>
      </c>
    </row>
    <row r="125" spans="1:14" x14ac:dyDescent="0.3">
      <c r="A125" t="s">
        <v>4616</v>
      </c>
      <c r="B125" s="1">
        <v>46024.946527777778</v>
      </c>
      <c r="C125" t="s">
        <v>40</v>
      </c>
      <c r="D125" t="s">
        <v>22</v>
      </c>
      <c r="E125" t="s">
        <v>16</v>
      </c>
      <c r="F125" t="s">
        <v>33</v>
      </c>
      <c r="G125" s="2">
        <v>0.94652777777777775</v>
      </c>
      <c r="H125" s="3">
        <v>46024</v>
      </c>
      <c r="I125">
        <v>1</v>
      </c>
      <c r="J125">
        <f>_xlfn.XLOOKUP(tbl_logs[[#This Row],[Target_Department]],tbl_DeptWeight[Department], tbl_DeptWeight[Impact Score])</f>
        <v>5</v>
      </c>
      <c r="K125">
        <f>_xlfn.XLOOKUP(tbl_logs[[#This Row],[Employee_Action]],tbl_ResponseLikelihood[Employee Action],tbl_ResponseLikelihood[Likelihood Score])</f>
        <v>4</v>
      </c>
      <c r="L125">
        <f>tbl_logs[[#This Row],[Impact Score]]*tbl_logs[[#This Row],[Response Multiplier]]</f>
        <v>20</v>
      </c>
      <c r="M125" t="str" cm="1">
        <f t="array" ref="M125">_xlfn.IFS(tbl_logs[[#This Row],[Total Score]]&lt;=4, "Low", tbl_logs[[#This Row],[Total Score]]&lt;=10, "Medium", tbl_logs[[#This Row],[Total Score]]&lt;=19, "High", tbl_logs[[#This Row],[Total Score]]&lt;=25, "Very High")</f>
        <v>Very High</v>
      </c>
      <c r="N125" t="str" cm="1">
        <f t="array" ref="N125">_xlfn.IFS(tbl_logs[[#This Row],[Total Score]]&lt;=4, "Low", tbl_logs[[#This Row],[Total Score]]&lt;=10, "Medium", tbl_logs[[#This Row],[Total Score]]&lt;=17, "High", tbl_logs[[#This Row],[Total Score]]&lt;=25, "Critical")</f>
        <v>Critical</v>
      </c>
    </row>
    <row r="126" spans="1:14" x14ac:dyDescent="0.3">
      <c r="A126" t="s">
        <v>4443</v>
      </c>
      <c r="B126" s="1">
        <v>46024.974999999999</v>
      </c>
      <c r="C126" t="s">
        <v>35</v>
      </c>
      <c r="D126" t="s">
        <v>8</v>
      </c>
      <c r="E126" t="s">
        <v>19</v>
      </c>
      <c r="F126" t="s">
        <v>20</v>
      </c>
      <c r="G126" s="2">
        <v>0.97499999999999998</v>
      </c>
      <c r="H126" s="3">
        <v>46024</v>
      </c>
      <c r="I126">
        <v>1</v>
      </c>
      <c r="J126">
        <f>_xlfn.XLOOKUP(tbl_logs[[#This Row],[Target_Department]],tbl_DeptWeight[Department], tbl_DeptWeight[Impact Score])</f>
        <v>1</v>
      </c>
      <c r="K126">
        <f>_xlfn.XLOOKUP(tbl_logs[[#This Row],[Employee_Action]],tbl_ResponseLikelihood[Employee Action],tbl_ResponseLikelihood[Likelihood Score])</f>
        <v>2</v>
      </c>
      <c r="L126">
        <f>tbl_logs[[#This Row],[Impact Score]]*tbl_logs[[#This Row],[Response Multiplier]]</f>
        <v>2</v>
      </c>
      <c r="M126" t="str" cm="1">
        <f t="array" ref="M126">_xlfn.IFS(tbl_logs[[#This Row],[Total Score]]&lt;=4, "Low", tbl_logs[[#This Row],[Total Score]]&lt;=10, "Medium", tbl_logs[[#This Row],[Total Score]]&lt;=19, "High", tbl_logs[[#This Row],[Total Score]]&lt;=25, "Very High")</f>
        <v>Low</v>
      </c>
      <c r="N126" t="str" cm="1">
        <f t="array" ref="N126">_xlfn.IFS(tbl_logs[[#This Row],[Total Score]]&lt;=4, "Low", tbl_logs[[#This Row],[Total Score]]&lt;=10, "Medium", tbl_logs[[#This Row],[Total Score]]&lt;=17, "High", tbl_logs[[#This Row],[Total Score]]&lt;=25, "Critical")</f>
        <v>Low</v>
      </c>
    </row>
    <row r="127" spans="1:14" x14ac:dyDescent="0.3">
      <c r="A127" t="s">
        <v>4522</v>
      </c>
      <c r="B127" s="1">
        <v>46024.982638888891</v>
      </c>
      <c r="C127" t="s">
        <v>35</v>
      </c>
      <c r="D127" t="s">
        <v>18</v>
      </c>
      <c r="E127" t="s">
        <v>9</v>
      </c>
      <c r="F127" t="s">
        <v>10</v>
      </c>
      <c r="G127" s="2">
        <v>0.98263888888888884</v>
      </c>
      <c r="H127" s="3">
        <v>46024</v>
      </c>
      <c r="I127">
        <v>1</v>
      </c>
      <c r="J127">
        <f>_xlfn.XLOOKUP(tbl_logs[[#This Row],[Target_Department]],tbl_DeptWeight[Department], tbl_DeptWeight[Impact Score])</f>
        <v>1</v>
      </c>
      <c r="K127">
        <f>_xlfn.XLOOKUP(tbl_logs[[#This Row],[Employee_Action]],tbl_ResponseLikelihood[Employee Action],tbl_ResponseLikelihood[Likelihood Score])</f>
        <v>2</v>
      </c>
      <c r="L127">
        <f>tbl_logs[[#This Row],[Impact Score]]*tbl_logs[[#This Row],[Response Multiplier]]</f>
        <v>2</v>
      </c>
      <c r="M127" t="str" cm="1">
        <f t="array" ref="M127">_xlfn.IFS(tbl_logs[[#This Row],[Total Score]]&lt;=4, "Low", tbl_logs[[#This Row],[Total Score]]&lt;=10, "Medium", tbl_logs[[#This Row],[Total Score]]&lt;=19, "High", tbl_logs[[#This Row],[Total Score]]&lt;=25, "Very High")</f>
        <v>Low</v>
      </c>
      <c r="N127" t="str" cm="1">
        <f t="array" ref="N127">_xlfn.IFS(tbl_logs[[#This Row],[Total Score]]&lt;=4, "Low", tbl_logs[[#This Row],[Total Score]]&lt;=10, "Medium", tbl_logs[[#This Row],[Total Score]]&lt;=17, "High", tbl_logs[[#This Row],[Total Score]]&lt;=25, "Critical")</f>
        <v>Low</v>
      </c>
    </row>
    <row r="128" spans="1:14" x14ac:dyDescent="0.3">
      <c r="A128" t="s">
        <v>4799</v>
      </c>
      <c r="B128" s="1">
        <v>46024.99722222222</v>
      </c>
      <c r="C128" t="s">
        <v>7</v>
      </c>
      <c r="D128" t="s">
        <v>8</v>
      </c>
      <c r="E128" t="s">
        <v>19</v>
      </c>
      <c r="F128" t="s">
        <v>20</v>
      </c>
      <c r="G128" s="2">
        <v>0.99722222222222223</v>
      </c>
      <c r="H128" s="3">
        <v>46024</v>
      </c>
      <c r="I128">
        <v>1</v>
      </c>
      <c r="J128">
        <f>_xlfn.XLOOKUP(tbl_logs[[#This Row],[Target_Department]],tbl_DeptWeight[Department], tbl_DeptWeight[Impact Score])</f>
        <v>3</v>
      </c>
      <c r="K128">
        <f>_xlfn.XLOOKUP(tbl_logs[[#This Row],[Employee_Action]],tbl_ResponseLikelihood[Employee Action],tbl_ResponseLikelihood[Likelihood Score])</f>
        <v>2</v>
      </c>
      <c r="L128">
        <f>tbl_logs[[#This Row],[Impact Score]]*tbl_logs[[#This Row],[Response Multiplier]]</f>
        <v>6</v>
      </c>
      <c r="M128" t="str" cm="1">
        <f t="array" ref="M128">_xlfn.IFS(tbl_logs[[#This Row],[Total Score]]&lt;=4, "Low", tbl_logs[[#This Row],[Total Score]]&lt;=10, "Medium", tbl_logs[[#This Row],[Total Score]]&lt;=19, "High", tbl_logs[[#This Row],[Total Score]]&lt;=25, "Very High")</f>
        <v>Medium</v>
      </c>
      <c r="N128" t="str" cm="1">
        <f t="array" ref="N128">_xlfn.IFS(tbl_logs[[#This Row],[Total Score]]&lt;=4, "Low", tbl_logs[[#This Row],[Total Score]]&lt;=10, "Medium", tbl_logs[[#This Row],[Total Score]]&lt;=17, "High", tbl_logs[[#This Row],[Total Score]]&lt;=25, "Critical")</f>
        <v>Medium</v>
      </c>
    </row>
    <row r="129" spans="1:14" x14ac:dyDescent="0.3">
      <c r="A129" t="s">
        <v>3648</v>
      </c>
      <c r="B129" s="1">
        <v>46024.99722222222</v>
      </c>
      <c r="C129" t="s">
        <v>26</v>
      </c>
      <c r="D129" t="s">
        <v>18</v>
      </c>
      <c r="E129" t="s">
        <v>31</v>
      </c>
      <c r="F129" t="s">
        <v>10</v>
      </c>
      <c r="G129" s="2">
        <v>0.99722222222222223</v>
      </c>
      <c r="H129" s="3">
        <v>46024</v>
      </c>
      <c r="I129">
        <v>1</v>
      </c>
      <c r="J129">
        <f>_xlfn.XLOOKUP(tbl_logs[[#This Row],[Target_Department]],tbl_DeptWeight[Department], tbl_DeptWeight[Impact Score])</f>
        <v>3</v>
      </c>
      <c r="K129">
        <f>_xlfn.XLOOKUP(tbl_logs[[#This Row],[Employee_Action]],tbl_ResponseLikelihood[Employee Action],tbl_ResponseLikelihood[Likelihood Score])</f>
        <v>2</v>
      </c>
      <c r="L129">
        <f>tbl_logs[[#This Row],[Impact Score]]*tbl_logs[[#This Row],[Response Multiplier]]</f>
        <v>6</v>
      </c>
      <c r="M129" t="str" cm="1">
        <f t="array" ref="M129">_xlfn.IFS(tbl_logs[[#This Row],[Total Score]]&lt;=4, "Low", tbl_logs[[#This Row],[Total Score]]&lt;=10, "Medium", tbl_logs[[#This Row],[Total Score]]&lt;=19, "High", tbl_logs[[#This Row],[Total Score]]&lt;=25, "Very High")</f>
        <v>Medium</v>
      </c>
      <c r="N129" t="str" cm="1">
        <f t="array" ref="N129">_xlfn.IFS(tbl_logs[[#This Row],[Total Score]]&lt;=4, "Low", tbl_logs[[#This Row],[Total Score]]&lt;=10, "Medium", tbl_logs[[#This Row],[Total Score]]&lt;=17, "High", tbl_logs[[#This Row],[Total Score]]&lt;=25, "Critical")</f>
        <v>Medium</v>
      </c>
    </row>
    <row r="130" spans="1:14" x14ac:dyDescent="0.3">
      <c r="A130" t="s">
        <v>3643</v>
      </c>
      <c r="B130" s="1">
        <v>46025.015972222223</v>
      </c>
      <c r="C130" t="s">
        <v>7</v>
      </c>
      <c r="D130" t="s">
        <v>22</v>
      </c>
      <c r="E130" t="s">
        <v>19</v>
      </c>
      <c r="F130" t="s">
        <v>10</v>
      </c>
      <c r="G130" s="2">
        <v>1.5972222222222221E-2</v>
      </c>
      <c r="H130" s="3">
        <v>46025</v>
      </c>
      <c r="I130">
        <v>1</v>
      </c>
      <c r="J130">
        <f>_xlfn.XLOOKUP(tbl_logs[[#This Row],[Target_Department]],tbl_DeptWeight[Department], tbl_DeptWeight[Impact Score])</f>
        <v>3</v>
      </c>
      <c r="K130">
        <f>_xlfn.XLOOKUP(tbl_logs[[#This Row],[Employee_Action]],tbl_ResponseLikelihood[Employee Action],tbl_ResponseLikelihood[Likelihood Score])</f>
        <v>2</v>
      </c>
      <c r="L130">
        <f>tbl_logs[[#This Row],[Impact Score]]*tbl_logs[[#This Row],[Response Multiplier]]</f>
        <v>6</v>
      </c>
      <c r="M130" t="str" cm="1">
        <f t="array" ref="M130">_xlfn.IFS(tbl_logs[[#This Row],[Total Score]]&lt;=4, "Low", tbl_logs[[#This Row],[Total Score]]&lt;=10, "Medium", tbl_logs[[#This Row],[Total Score]]&lt;=19, "High", tbl_logs[[#This Row],[Total Score]]&lt;=25, "Very High")</f>
        <v>Medium</v>
      </c>
      <c r="N130" t="str" cm="1">
        <f t="array" ref="N130">_xlfn.IFS(tbl_logs[[#This Row],[Total Score]]&lt;=4, "Low", tbl_logs[[#This Row],[Total Score]]&lt;=10, "Medium", tbl_logs[[#This Row],[Total Score]]&lt;=17, "High", tbl_logs[[#This Row],[Total Score]]&lt;=25, "Critical")</f>
        <v>Medium</v>
      </c>
    </row>
    <row r="131" spans="1:14" x14ac:dyDescent="0.3">
      <c r="A131" t="s">
        <v>1476</v>
      </c>
      <c r="B131" s="1">
        <v>46025.024305555555</v>
      </c>
      <c r="C131" t="s">
        <v>7</v>
      </c>
      <c r="D131" t="s">
        <v>18</v>
      </c>
      <c r="E131" t="s">
        <v>19</v>
      </c>
      <c r="F131" t="s">
        <v>13</v>
      </c>
      <c r="G131" s="2">
        <v>2.4305555555555556E-2</v>
      </c>
      <c r="H131" s="3">
        <v>46025</v>
      </c>
      <c r="I131">
        <v>1</v>
      </c>
      <c r="J131">
        <f>_xlfn.XLOOKUP(tbl_logs[[#This Row],[Target_Department]],tbl_DeptWeight[Department], tbl_DeptWeight[Impact Score])</f>
        <v>3</v>
      </c>
      <c r="K131">
        <f>_xlfn.XLOOKUP(tbl_logs[[#This Row],[Employee_Action]],tbl_ResponseLikelihood[Employee Action],tbl_ResponseLikelihood[Likelihood Score])</f>
        <v>1</v>
      </c>
      <c r="L131">
        <f>tbl_logs[[#This Row],[Impact Score]]*tbl_logs[[#This Row],[Response Multiplier]]</f>
        <v>3</v>
      </c>
      <c r="M131" t="str" cm="1">
        <f t="array" ref="M131">_xlfn.IFS(tbl_logs[[#This Row],[Total Score]]&lt;=4, "Low", tbl_logs[[#This Row],[Total Score]]&lt;=10, "Medium", tbl_logs[[#This Row],[Total Score]]&lt;=19, "High", tbl_logs[[#This Row],[Total Score]]&lt;=25, "Very High")</f>
        <v>Low</v>
      </c>
      <c r="N131" t="str" cm="1">
        <f t="array" ref="N131">_xlfn.IFS(tbl_logs[[#This Row],[Total Score]]&lt;=4, "Low", tbl_logs[[#This Row],[Total Score]]&lt;=10, "Medium", tbl_logs[[#This Row],[Total Score]]&lt;=17, "High", tbl_logs[[#This Row],[Total Score]]&lt;=25, "Critical")</f>
        <v>Low</v>
      </c>
    </row>
    <row r="132" spans="1:14" x14ac:dyDescent="0.3">
      <c r="A132" t="s">
        <v>2084</v>
      </c>
      <c r="B132" s="1">
        <v>46025.027083333334</v>
      </c>
      <c r="C132" t="s">
        <v>7</v>
      </c>
      <c r="D132" t="s">
        <v>18</v>
      </c>
      <c r="E132" t="s">
        <v>19</v>
      </c>
      <c r="F132" t="s">
        <v>10</v>
      </c>
      <c r="G132" s="2">
        <v>2.7083333333333334E-2</v>
      </c>
      <c r="H132" s="3">
        <v>46025</v>
      </c>
      <c r="I132">
        <v>1</v>
      </c>
      <c r="J132">
        <f>_xlfn.XLOOKUP(tbl_logs[[#This Row],[Target_Department]],tbl_DeptWeight[Department], tbl_DeptWeight[Impact Score])</f>
        <v>3</v>
      </c>
      <c r="K132">
        <f>_xlfn.XLOOKUP(tbl_logs[[#This Row],[Employee_Action]],tbl_ResponseLikelihood[Employee Action],tbl_ResponseLikelihood[Likelihood Score])</f>
        <v>2</v>
      </c>
      <c r="L132">
        <f>tbl_logs[[#This Row],[Impact Score]]*tbl_logs[[#This Row],[Response Multiplier]]</f>
        <v>6</v>
      </c>
      <c r="M132" t="str" cm="1">
        <f t="array" ref="M132">_xlfn.IFS(tbl_logs[[#This Row],[Total Score]]&lt;=4, "Low", tbl_logs[[#This Row],[Total Score]]&lt;=10, "Medium", tbl_logs[[#This Row],[Total Score]]&lt;=19, "High", tbl_logs[[#This Row],[Total Score]]&lt;=25, "Very High")</f>
        <v>Medium</v>
      </c>
      <c r="N132" t="str" cm="1">
        <f t="array" ref="N132">_xlfn.IFS(tbl_logs[[#This Row],[Total Score]]&lt;=4, "Low", tbl_logs[[#This Row],[Total Score]]&lt;=10, "Medium", tbl_logs[[#This Row],[Total Score]]&lt;=17, "High", tbl_logs[[#This Row],[Total Score]]&lt;=25, "Critical")</f>
        <v>Medium</v>
      </c>
    </row>
    <row r="133" spans="1:14" x14ac:dyDescent="0.3">
      <c r="A133" t="s">
        <v>689</v>
      </c>
      <c r="B133" s="1">
        <v>46025.046527777777</v>
      </c>
      <c r="C133" t="s">
        <v>40</v>
      </c>
      <c r="D133" t="s">
        <v>15</v>
      </c>
      <c r="E133" t="s">
        <v>16</v>
      </c>
      <c r="F133" t="s">
        <v>20</v>
      </c>
      <c r="G133" s="2">
        <v>4.6527777777777779E-2</v>
      </c>
      <c r="H133" s="3">
        <v>46025</v>
      </c>
      <c r="I133">
        <v>1</v>
      </c>
      <c r="J133">
        <f>_xlfn.XLOOKUP(tbl_logs[[#This Row],[Target_Department]],tbl_DeptWeight[Department], tbl_DeptWeight[Impact Score])</f>
        <v>5</v>
      </c>
      <c r="K133">
        <f>_xlfn.XLOOKUP(tbl_logs[[#This Row],[Employee_Action]],tbl_ResponseLikelihood[Employee Action],tbl_ResponseLikelihood[Likelihood Score])</f>
        <v>2</v>
      </c>
      <c r="L133">
        <f>tbl_logs[[#This Row],[Impact Score]]*tbl_logs[[#This Row],[Response Multiplier]]</f>
        <v>10</v>
      </c>
      <c r="M133" t="str" cm="1">
        <f t="array" ref="M133">_xlfn.IFS(tbl_logs[[#This Row],[Total Score]]&lt;=4, "Low", tbl_logs[[#This Row],[Total Score]]&lt;=10, "Medium", tbl_logs[[#This Row],[Total Score]]&lt;=19, "High", tbl_logs[[#This Row],[Total Score]]&lt;=25, "Very High")</f>
        <v>Medium</v>
      </c>
      <c r="N133" t="str" cm="1">
        <f t="array" ref="N133">_xlfn.IFS(tbl_logs[[#This Row],[Total Score]]&lt;=4, "Low", tbl_logs[[#This Row],[Total Score]]&lt;=10, "Medium", tbl_logs[[#This Row],[Total Score]]&lt;=17, "High", tbl_logs[[#This Row],[Total Score]]&lt;=25, "Critical")</f>
        <v>Medium</v>
      </c>
    </row>
    <row r="134" spans="1:14" x14ac:dyDescent="0.3">
      <c r="A134" t="s">
        <v>2392</v>
      </c>
      <c r="B134" s="1">
        <v>46025.051388888889</v>
      </c>
      <c r="C134" t="s">
        <v>7</v>
      </c>
      <c r="D134" t="s">
        <v>22</v>
      </c>
      <c r="E134" t="s">
        <v>9</v>
      </c>
      <c r="F134" t="s">
        <v>13</v>
      </c>
      <c r="G134" s="2">
        <v>5.1388888888888887E-2</v>
      </c>
      <c r="H134" s="3">
        <v>46025</v>
      </c>
      <c r="I134">
        <v>1</v>
      </c>
      <c r="J134">
        <f>_xlfn.XLOOKUP(tbl_logs[[#This Row],[Target_Department]],tbl_DeptWeight[Department], tbl_DeptWeight[Impact Score])</f>
        <v>3</v>
      </c>
      <c r="K134">
        <f>_xlfn.XLOOKUP(tbl_logs[[#This Row],[Employee_Action]],tbl_ResponseLikelihood[Employee Action],tbl_ResponseLikelihood[Likelihood Score])</f>
        <v>1</v>
      </c>
      <c r="L134">
        <f>tbl_logs[[#This Row],[Impact Score]]*tbl_logs[[#This Row],[Response Multiplier]]</f>
        <v>3</v>
      </c>
      <c r="M134" t="str" cm="1">
        <f t="array" ref="M134">_xlfn.IFS(tbl_logs[[#This Row],[Total Score]]&lt;=4, "Low", tbl_logs[[#This Row],[Total Score]]&lt;=10, "Medium", tbl_logs[[#This Row],[Total Score]]&lt;=19, "High", tbl_logs[[#This Row],[Total Score]]&lt;=25, "Very High")</f>
        <v>Low</v>
      </c>
      <c r="N134" t="str" cm="1">
        <f t="array" ref="N134">_xlfn.IFS(tbl_logs[[#This Row],[Total Score]]&lt;=4, "Low", tbl_logs[[#This Row],[Total Score]]&lt;=10, "Medium", tbl_logs[[#This Row],[Total Score]]&lt;=17, "High", tbl_logs[[#This Row],[Total Score]]&lt;=25, "Critical")</f>
        <v>Low</v>
      </c>
    </row>
    <row r="135" spans="1:14" x14ac:dyDescent="0.3">
      <c r="A135" t="s">
        <v>4024</v>
      </c>
      <c r="B135" s="1">
        <v>46025.070138888892</v>
      </c>
      <c r="C135" t="s">
        <v>7</v>
      </c>
      <c r="D135" t="s">
        <v>15</v>
      </c>
      <c r="E135" t="s">
        <v>19</v>
      </c>
      <c r="F135" t="s">
        <v>13</v>
      </c>
      <c r="G135" s="2">
        <v>7.013888888888889E-2</v>
      </c>
      <c r="H135" s="3">
        <v>46025</v>
      </c>
      <c r="I135">
        <v>1</v>
      </c>
      <c r="J135">
        <f>_xlfn.XLOOKUP(tbl_logs[[#This Row],[Target_Department]],tbl_DeptWeight[Department], tbl_DeptWeight[Impact Score])</f>
        <v>3</v>
      </c>
      <c r="K135">
        <f>_xlfn.XLOOKUP(tbl_logs[[#This Row],[Employee_Action]],tbl_ResponseLikelihood[Employee Action],tbl_ResponseLikelihood[Likelihood Score])</f>
        <v>1</v>
      </c>
      <c r="L135">
        <f>tbl_logs[[#This Row],[Impact Score]]*tbl_logs[[#This Row],[Response Multiplier]]</f>
        <v>3</v>
      </c>
      <c r="M135" t="str" cm="1">
        <f t="array" ref="M135">_xlfn.IFS(tbl_logs[[#This Row],[Total Score]]&lt;=4, "Low", tbl_logs[[#This Row],[Total Score]]&lt;=10, "Medium", tbl_logs[[#This Row],[Total Score]]&lt;=19, "High", tbl_logs[[#This Row],[Total Score]]&lt;=25, "Very High")</f>
        <v>Low</v>
      </c>
      <c r="N135" t="str" cm="1">
        <f t="array" ref="N135">_xlfn.IFS(tbl_logs[[#This Row],[Total Score]]&lt;=4, "Low", tbl_logs[[#This Row],[Total Score]]&lt;=10, "Medium", tbl_logs[[#This Row],[Total Score]]&lt;=17, "High", tbl_logs[[#This Row],[Total Score]]&lt;=25, "Critical")</f>
        <v>Low</v>
      </c>
    </row>
    <row r="136" spans="1:14" x14ac:dyDescent="0.3">
      <c r="A136" t="s">
        <v>2827</v>
      </c>
      <c r="B136" s="1">
        <v>46025.092361111114</v>
      </c>
      <c r="C136" t="s">
        <v>7</v>
      </c>
      <c r="D136" t="s">
        <v>18</v>
      </c>
      <c r="E136" t="s">
        <v>19</v>
      </c>
      <c r="F136" t="s">
        <v>10</v>
      </c>
      <c r="G136" s="2">
        <v>9.2361111111111116E-2</v>
      </c>
      <c r="H136" s="3">
        <v>46025</v>
      </c>
      <c r="I136">
        <v>1</v>
      </c>
      <c r="J136">
        <f>_xlfn.XLOOKUP(tbl_logs[[#This Row],[Target_Department]],tbl_DeptWeight[Department], tbl_DeptWeight[Impact Score])</f>
        <v>3</v>
      </c>
      <c r="K136">
        <f>_xlfn.XLOOKUP(tbl_logs[[#This Row],[Employee_Action]],tbl_ResponseLikelihood[Employee Action],tbl_ResponseLikelihood[Likelihood Score])</f>
        <v>2</v>
      </c>
      <c r="L136">
        <f>tbl_logs[[#This Row],[Impact Score]]*tbl_logs[[#This Row],[Response Multiplier]]</f>
        <v>6</v>
      </c>
      <c r="M136" t="str" cm="1">
        <f t="array" ref="M136">_xlfn.IFS(tbl_logs[[#This Row],[Total Score]]&lt;=4, "Low", tbl_logs[[#This Row],[Total Score]]&lt;=10, "Medium", tbl_logs[[#This Row],[Total Score]]&lt;=19, "High", tbl_logs[[#This Row],[Total Score]]&lt;=25, "Very High")</f>
        <v>Medium</v>
      </c>
      <c r="N136" t="str" cm="1">
        <f t="array" ref="N136">_xlfn.IFS(tbl_logs[[#This Row],[Total Score]]&lt;=4, "Low", tbl_logs[[#This Row],[Total Score]]&lt;=10, "Medium", tbl_logs[[#This Row],[Total Score]]&lt;=17, "High", tbl_logs[[#This Row],[Total Score]]&lt;=25, "Critical")</f>
        <v>Medium</v>
      </c>
    </row>
    <row r="137" spans="1:14" x14ac:dyDescent="0.3">
      <c r="A137" t="s">
        <v>587</v>
      </c>
      <c r="B137" s="1">
        <v>46025.100694444445</v>
      </c>
      <c r="C137" t="s">
        <v>47</v>
      </c>
      <c r="D137" t="s">
        <v>15</v>
      </c>
      <c r="E137" t="s">
        <v>31</v>
      </c>
      <c r="F137" t="s">
        <v>10</v>
      </c>
      <c r="G137" s="2">
        <v>0.10069444444444445</v>
      </c>
      <c r="H137" s="3">
        <v>46025</v>
      </c>
      <c r="I137">
        <v>1</v>
      </c>
      <c r="J137">
        <f>_xlfn.XLOOKUP(tbl_logs[[#This Row],[Target_Department]],tbl_DeptWeight[Department], tbl_DeptWeight[Impact Score])</f>
        <v>1</v>
      </c>
      <c r="K137">
        <f>_xlfn.XLOOKUP(tbl_logs[[#This Row],[Employee_Action]],tbl_ResponseLikelihood[Employee Action],tbl_ResponseLikelihood[Likelihood Score])</f>
        <v>2</v>
      </c>
      <c r="L137">
        <f>tbl_logs[[#This Row],[Impact Score]]*tbl_logs[[#This Row],[Response Multiplier]]</f>
        <v>2</v>
      </c>
      <c r="M137" t="str" cm="1">
        <f t="array" ref="M137">_xlfn.IFS(tbl_logs[[#This Row],[Total Score]]&lt;=4, "Low", tbl_logs[[#This Row],[Total Score]]&lt;=10, "Medium", tbl_logs[[#This Row],[Total Score]]&lt;=19, "High", tbl_logs[[#This Row],[Total Score]]&lt;=25, "Very High")</f>
        <v>Low</v>
      </c>
      <c r="N137" t="str" cm="1">
        <f t="array" ref="N137">_xlfn.IFS(tbl_logs[[#This Row],[Total Score]]&lt;=4, "Low", tbl_logs[[#This Row],[Total Score]]&lt;=10, "Medium", tbl_logs[[#This Row],[Total Score]]&lt;=17, "High", tbl_logs[[#This Row],[Total Score]]&lt;=25, "Critical")</f>
        <v>Low</v>
      </c>
    </row>
    <row r="138" spans="1:14" x14ac:dyDescent="0.3">
      <c r="A138" t="s">
        <v>372</v>
      </c>
      <c r="B138" s="1">
        <v>46025.131249999999</v>
      </c>
      <c r="C138" t="s">
        <v>26</v>
      </c>
      <c r="D138" t="s">
        <v>18</v>
      </c>
      <c r="E138" t="s">
        <v>16</v>
      </c>
      <c r="F138" t="s">
        <v>10</v>
      </c>
      <c r="G138" s="2">
        <v>0.13125000000000001</v>
      </c>
      <c r="H138" s="3">
        <v>46025</v>
      </c>
      <c r="I138">
        <v>1</v>
      </c>
      <c r="J138">
        <f>_xlfn.XLOOKUP(tbl_logs[[#This Row],[Target_Department]],tbl_DeptWeight[Department], tbl_DeptWeight[Impact Score])</f>
        <v>3</v>
      </c>
      <c r="K138">
        <f>_xlfn.XLOOKUP(tbl_logs[[#This Row],[Employee_Action]],tbl_ResponseLikelihood[Employee Action],tbl_ResponseLikelihood[Likelihood Score])</f>
        <v>2</v>
      </c>
      <c r="L138">
        <f>tbl_logs[[#This Row],[Impact Score]]*tbl_logs[[#This Row],[Response Multiplier]]</f>
        <v>6</v>
      </c>
      <c r="M138" t="str" cm="1">
        <f t="array" ref="M138">_xlfn.IFS(tbl_logs[[#This Row],[Total Score]]&lt;=4, "Low", tbl_logs[[#This Row],[Total Score]]&lt;=10, "Medium", tbl_logs[[#This Row],[Total Score]]&lt;=19, "High", tbl_logs[[#This Row],[Total Score]]&lt;=25, "Very High")</f>
        <v>Medium</v>
      </c>
      <c r="N138" t="str" cm="1">
        <f t="array" ref="N138">_xlfn.IFS(tbl_logs[[#This Row],[Total Score]]&lt;=4, "Low", tbl_logs[[#This Row],[Total Score]]&lt;=10, "Medium", tbl_logs[[#This Row],[Total Score]]&lt;=17, "High", tbl_logs[[#This Row],[Total Score]]&lt;=25, "Critical")</f>
        <v>Medium</v>
      </c>
    </row>
    <row r="139" spans="1:14" x14ac:dyDescent="0.3">
      <c r="A139" t="s">
        <v>2692</v>
      </c>
      <c r="B139" s="1">
        <v>46025.148611111108</v>
      </c>
      <c r="C139" t="s">
        <v>35</v>
      </c>
      <c r="D139" t="s">
        <v>22</v>
      </c>
      <c r="E139" t="s">
        <v>9</v>
      </c>
      <c r="F139" t="s">
        <v>20</v>
      </c>
      <c r="G139" s="2">
        <v>0.14861111111111111</v>
      </c>
      <c r="H139" s="3">
        <v>46025</v>
      </c>
      <c r="I139">
        <v>1</v>
      </c>
      <c r="J139">
        <f>_xlfn.XLOOKUP(tbl_logs[[#This Row],[Target_Department]],tbl_DeptWeight[Department], tbl_DeptWeight[Impact Score])</f>
        <v>1</v>
      </c>
      <c r="K139">
        <f>_xlfn.XLOOKUP(tbl_logs[[#This Row],[Employee_Action]],tbl_ResponseLikelihood[Employee Action],tbl_ResponseLikelihood[Likelihood Score])</f>
        <v>2</v>
      </c>
      <c r="L139">
        <f>tbl_logs[[#This Row],[Impact Score]]*tbl_logs[[#This Row],[Response Multiplier]]</f>
        <v>2</v>
      </c>
      <c r="M139" t="str" cm="1">
        <f t="array" ref="M139">_xlfn.IFS(tbl_logs[[#This Row],[Total Score]]&lt;=4, "Low", tbl_logs[[#This Row],[Total Score]]&lt;=10, "Medium", tbl_logs[[#This Row],[Total Score]]&lt;=19, "High", tbl_logs[[#This Row],[Total Score]]&lt;=25, "Very High")</f>
        <v>Low</v>
      </c>
      <c r="N139" t="str" cm="1">
        <f t="array" ref="N139">_xlfn.IFS(tbl_logs[[#This Row],[Total Score]]&lt;=4, "Low", tbl_logs[[#This Row],[Total Score]]&lt;=10, "Medium", tbl_logs[[#This Row],[Total Score]]&lt;=17, "High", tbl_logs[[#This Row],[Total Score]]&lt;=25, "Critical")</f>
        <v>Low</v>
      </c>
    </row>
    <row r="140" spans="1:14" x14ac:dyDescent="0.3">
      <c r="A140" t="s">
        <v>1739</v>
      </c>
      <c r="B140" s="1">
        <v>46025.199305555558</v>
      </c>
      <c r="C140" t="s">
        <v>7</v>
      </c>
      <c r="D140" t="s">
        <v>18</v>
      </c>
      <c r="E140" t="s">
        <v>19</v>
      </c>
      <c r="F140" t="s">
        <v>53</v>
      </c>
      <c r="G140" s="2">
        <v>0.19930555555555557</v>
      </c>
      <c r="H140" s="3">
        <v>46025</v>
      </c>
      <c r="I140">
        <v>1</v>
      </c>
      <c r="J140">
        <f>_xlfn.XLOOKUP(tbl_logs[[#This Row],[Target_Department]],tbl_DeptWeight[Department], tbl_DeptWeight[Impact Score])</f>
        <v>3</v>
      </c>
      <c r="K140">
        <f>_xlfn.XLOOKUP(tbl_logs[[#This Row],[Employee_Action]],tbl_ResponseLikelihood[Employee Action],tbl_ResponseLikelihood[Likelihood Score])</f>
        <v>5</v>
      </c>
      <c r="L140">
        <f>tbl_logs[[#This Row],[Impact Score]]*tbl_logs[[#This Row],[Response Multiplier]]</f>
        <v>15</v>
      </c>
      <c r="M140" t="str" cm="1">
        <f t="array" ref="M140">_xlfn.IFS(tbl_logs[[#This Row],[Total Score]]&lt;=4, "Low", tbl_logs[[#This Row],[Total Score]]&lt;=10, "Medium", tbl_logs[[#This Row],[Total Score]]&lt;=19, "High", tbl_logs[[#This Row],[Total Score]]&lt;=25, "Very High")</f>
        <v>High</v>
      </c>
      <c r="N140" t="str" cm="1">
        <f t="array" ref="N140">_xlfn.IFS(tbl_logs[[#This Row],[Total Score]]&lt;=4, "Low", tbl_logs[[#This Row],[Total Score]]&lt;=10, "Medium", tbl_logs[[#This Row],[Total Score]]&lt;=17, "High", tbl_logs[[#This Row],[Total Score]]&lt;=25, "Critical")</f>
        <v>High</v>
      </c>
    </row>
    <row r="141" spans="1:14" x14ac:dyDescent="0.3">
      <c r="A141" t="s">
        <v>4842</v>
      </c>
      <c r="B141" s="1">
        <v>46025.217361111114</v>
      </c>
      <c r="C141" t="s">
        <v>7</v>
      </c>
      <c r="D141" t="s">
        <v>22</v>
      </c>
      <c r="E141" t="s">
        <v>19</v>
      </c>
      <c r="F141" t="s">
        <v>10</v>
      </c>
      <c r="G141" s="2">
        <v>0.21736111111111112</v>
      </c>
      <c r="H141" s="3">
        <v>46025</v>
      </c>
      <c r="I141">
        <v>1</v>
      </c>
      <c r="J141">
        <f>_xlfn.XLOOKUP(tbl_logs[[#This Row],[Target_Department]],tbl_DeptWeight[Department], tbl_DeptWeight[Impact Score])</f>
        <v>3</v>
      </c>
      <c r="K141">
        <f>_xlfn.XLOOKUP(tbl_logs[[#This Row],[Employee_Action]],tbl_ResponseLikelihood[Employee Action],tbl_ResponseLikelihood[Likelihood Score])</f>
        <v>2</v>
      </c>
      <c r="L141">
        <f>tbl_logs[[#This Row],[Impact Score]]*tbl_logs[[#This Row],[Response Multiplier]]</f>
        <v>6</v>
      </c>
      <c r="M141" t="str" cm="1">
        <f t="array" ref="M141">_xlfn.IFS(tbl_logs[[#This Row],[Total Score]]&lt;=4, "Low", tbl_logs[[#This Row],[Total Score]]&lt;=10, "Medium", tbl_logs[[#This Row],[Total Score]]&lt;=19, "High", tbl_logs[[#This Row],[Total Score]]&lt;=25, "Very High")</f>
        <v>Medium</v>
      </c>
      <c r="N141" t="str" cm="1">
        <f t="array" ref="N141">_xlfn.IFS(tbl_logs[[#This Row],[Total Score]]&lt;=4, "Low", tbl_logs[[#This Row],[Total Score]]&lt;=10, "Medium", tbl_logs[[#This Row],[Total Score]]&lt;=17, "High", tbl_logs[[#This Row],[Total Score]]&lt;=25, "Critical")</f>
        <v>Medium</v>
      </c>
    </row>
    <row r="142" spans="1:14" x14ac:dyDescent="0.3">
      <c r="A142" t="s">
        <v>4228</v>
      </c>
      <c r="B142" s="1">
        <v>46025.254861111112</v>
      </c>
      <c r="C142" t="s">
        <v>7</v>
      </c>
      <c r="D142" t="s">
        <v>18</v>
      </c>
      <c r="E142" t="s">
        <v>19</v>
      </c>
      <c r="F142" t="s">
        <v>13</v>
      </c>
      <c r="G142" s="2">
        <v>0.25486111111111109</v>
      </c>
      <c r="H142" s="3">
        <v>46025</v>
      </c>
      <c r="I142">
        <v>1</v>
      </c>
      <c r="J142">
        <f>_xlfn.XLOOKUP(tbl_logs[[#This Row],[Target_Department]],tbl_DeptWeight[Department], tbl_DeptWeight[Impact Score])</f>
        <v>3</v>
      </c>
      <c r="K142">
        <f>_xlfn.XLOOKUP(tbl_logs[[#This Row],[Employee_Action]],tbl_ResponseLikelihood[Employee Action],tbl_ResponseLikelihood[Likelihood Score])</f>
        <v>1</v>
      </c>
      <c r="L142">
        <f>tbl_logs[[#This Row],[Impact Score]]*tbl_logs[[#This Row],[Response Multiplier]]</f>
        <v>3</v>
      </c>
      <c r="M142" t="str" cm="1">
        <f t="array" ref="M142">_xlfn.IFS(tbl_logs[[#This Row],[Total Score]]&lt;=4, "Low", tbl_logs[[#This Row],[Total Score]]&lt;=10, "Medium", tbl_logs[[#This Row],[Total Score]]&lt;=19, "High", tbl_logs[[#This Row],[Total Score]]&lt;=25, "Very High")</f>
        <v>Low</v>
      </c>
      <c r="N142" t="str" cm="1">
        <f t="array" ref="N142">_xlfn.IFS(tbl_logs[[#This Row],[Total Score]]&lt;=4, "Low", tbl_logs[[#This Row],[Total Score]]&lt;=10, "Medium", tbl_logs[[#This Row],[Total Score]]&lt;=17, "High", tbl_logs[[#This Row],[Total Score]]&lt;=25, "Critical")</f>
        <v>Low</v>
      </c>
    </row>
    <row r="143" spans="1:14" x14ac:dyDescent="0.3">
      <c r="A143" t="s">
        <v>4697</v>
      </c>
      <c r="B143" s="1">
        <v>46025.259722222225</v>
      </c>
      <c r="C143" t="s">
        <v>7</v>
      </c>
      <c r="D143" t="s">
        <v>22</v>
      </c>
      <c r="E143" t="s">
        <v>19</v>
      </c>
      <c r="F143" t="s">
        <v>33</v>
      </c>
      <c r="G143" s="2">
        <v>0.25972222222222224</v>
      </c>
      <c r="H143" s="3">
        <v>46025</v>
      </c>
      <c r="I143">
        <v>1</v>
      </c>
      <c r="J143">
        <f>_xlfn.XLOOKUP(tbl_logs[[#This Row],[Target_Department]],tbl_DeptWeight[Department], tbl_DeptWeight[Impact Score])</f>
        <v>3</v>
      </c>
      <c r="K143">
        <f>_xlfn.XLOOKUP(tbl_logs[[#This Row],[Employee_Action]],tbl_ResponseLikelihood[Employee Action],tbl_ResponseLikelihood[Likelihood Score])</f>
        <v>4</v>
      </c>
      <c r="L143">
        <f>tbl_logs[[#This Row],[Impact Score]]*tbl_logs[[#This Row],[Response Multiplier]]</f>
        <v>12</v>
      </c>
      <c r="M143" t="str" cm="1">
        <f t="array" ref="M143">_xlfn.IFS(tbl_logs[[#This Row],[Total Score]]&lt;=4, "Low", tbl_logs[[#This Row],[Total Score]]&lt;=10, "Medium", tbl_logs[[#This Row],[Total Score]]&lt;=19, "High", tbl_logs[[#This Row],[Total Score]]&lt;=25, "Very High")</f>
        <v>High</v>
      </c>
      <c r="N143" t="str" cm="1">
        <f t="array" ref="N143">_xlfn.IFS(tbl_logs[[#This Row],[Total Score]]&lt;=4, "Low", tbl_logs[[#This Row],[Total Score]]&lt;=10, "Medium", tbl_logs[[#This Row],[Total Score]]&lt;=17, "High", tbl_logs[[#This Row],[Total Score]]&lt;=25, "Critical")</f>
        <v>High</v>
      </c>
    </row>
    <row r="144" spans="1:14" x14ac:dyDescent="0.3">
      <c r="A144" t="s">
        <v>3206</v>
      </c>
      <c r="B144" s="1">
        <v>46025.262499999997</v>
      </c>
      <c r="C144" t="s">
        <v>35</v>
      </c>
      <c r="D144" t="s">
        <v>8</v>
      </c>
      <c r="E144" t="s">
        <v>16</v>
      </c>
      <c r="F144" t="s">
        <v>10</v>
      </c>
      <c r="G144" s="2">
        <v>0.26250000000000001</v>
      </c>
      <c r="H144" s="3">
        <v>46025</v>
      </c>
      <c r="I144">
        <v>1</v>
      </c>
      <c r="J144">
        <f>_xlfn.XLOOKUP(tbl_logs[[#This Row],[Target_Department]],tbl_DeptWeight[Department], tbl_DeptWeight[Impact Score])</f>
        <v>1</v>
      </c>
      <c r="K144">
        <f>_xlfn.XLOOKUP(tbl_logs[[#This Row],[Employee_Action]],tbl_ResponseLikelihood[Employee Action],tbl_ResponseLikelihood[Likelihood Score])</f>
        <v>2</v>
      </c>
      <c r="L144">
        <f>tbl_logs[[#This Row],[Impact Score]]*tbl_logs[[#This Row],[Response Multiplier]]</f>
        <v>2</v>
      </c>
      <c r="M144" t="str" cm="1">
        <f t="array" ref="M144">_xlfn.IFS(tbl_logs[[#This Row],[Total Score]]&lt;=4, "Low", tbl_logs[[#This Row],[Total Score]]&lt;=10, "Medium", tbl_logs[[#This Row],[Total Score]]&lt;=19, "High", tbl_logs[[#This Row],[Total Score]]&lt;=25, "Very High")</f>
        <v>Low</v>
      </c>
      <c r="N144" t="str" cm="1">
        <f t="array" ref="N144">_xlfn.IFS(tbl_logs[[#This Row],[Total Score]]&lt;=4, "Low", tbl_logs[[#This Row],[Total Score]]&lt;=10, "Medium", tbl_logs[[#This Row],[Total Score]]&lt;=17, "High", tbl_logs[[#This Row],[Total Score]]&lt;=25, "Critical")</f>
        <v>Low</v>
      </c>
    </row>
    <row r="145" spans="1:14" x14ac:dyDescent="0.3">
      <c r="A145" t="s">
        <v>336</v>
      </c>
      <c r="B145" s="1">
        <v>46025.296527777777</v>
      </c>
      <c r="C145" t="s">
        <v>7</v>
      </c>
      <c r="D145" t="s">
        <v>8</v>
      </c>
      <c r="E145" t="s">
        <v>19</v>
      </c>
      <c r="F145" t="s">
        <v>13</v>
      </c>
      <c r="G145" s="2">
        <v>0.29652777777777778</v>
      </c>
      <c r="H145" s="3">
        <v>46025</v>
      </c>
      <c r="I145">
        <v>1</v>
      </c>
      <c r="J145">
        <f>_xlfn.XLOOKUP(tbl_logs[[#This Row],[Target_Department]],tbl_DeptWeight[Department], tbl_DeptWeight[Impact Score])</f>
        <v>3</v>
      </c>
      <c r="K145">
        <f>_xlfn.XLOOKUP(tbl_logs[[#This Row],[Employee_Action]],tbl_ResponseLikelihood[Employee Action],tbl_ResponseLikelihood[Likelihood Score])</f>
        <v>1</v>
      </c>
      <c r="L145">
        <f>tbl_logs[[#This Row],[Impact Score]]*tbl_logs[[#This Row],[Response Multiplier]]</f>
        <v>3</v>
      </c>
      <c r="M145" t="str" cm="1">
        <f t="array" ref="M145">_xlfn.IFS(tbl_logs[[#This Row],[Total Score]]&lt;=4, "Low", tbl_logs[[#This Row],[Total Score]]&lt;=10, "Medium", tbl_logs[[#This Row],[Total Score]]&lt;=19, "High", tbl_logs[[#This Row],[Total Score]]&lt;=25, "Very High")</f>
        <v>Low</v>
      </c>
      <c r="N145" t="str" cm="1">
        <f t="array" ref="N145">_xlfn.IFS(tbl_logs[[#This Row],[Total Score]]&lt;=4, "Low", tbl_logs[[#This Row],[Total Score]]&lt;=10, "Medium", tbl_logs[[#This Row],[Total Score]]&lt;=17, "High", tbl_logs[[#This Row],[Total Score]]&lt;=25, "Critical")</f>
        <v>Low</v>
      </c>
    </row>
    <row r="146" spans="1:14" x14ac:dyDescent="0.3">
      <c r="A146" t="s">
        <v>3339</v>
      </c>
      <c r="B146" s="1">
        <v>46025.34097222222</v>
      </c>
      <c r="C146" t="s">
        <v>7</v>
      </c>
      <c r="D146" t="s">
        <v>18</v>
      </c>
      <c r="E146" t="s">
        <v>19</v>
      </c>
      <c r="F146" t="s">
        <v>20</v>
      </c>
      <c r="G146" s="2">
        <v>0.34097222222222223</v>
      </c>
      <c r="H146" s="3">
        <v>46025</v>
      </c>
      <c r="I146">
        <v>1</v>
      </c>
      <c r="J146">
        <f>_xlfn.XLOOKUP(tbl_logs[[#This Row],[Target_Department]],tbl_DeptWeight[Department], tbl_DeptWeight[Impact Score])</f>
        <v>3</v>
      </c>
      <c r="K146">
        <f>_xlfn.XLOOKUP(tbl_logs[[#This Row],[Employee_Action]],tbl_ResponseLikelihood[Employee Action],tbl_ResponseLikelihood[Likelihood Score])</f>
        <v>2</v>
      </c>
      <c r="L146">
        <f>tbl_logs[[#This Row],[Impact Score]]*tbl_logs[[#This Row],[Response Multiplier]]</f>
        <v>6</v>
      </c>
      <c r="M146" t="str" cm="1">
        <f t="array" ref="M146">_xlfn.IFS(tbl_logs[[#This Row],[Total Score]]&lt;=4, "Low", tbl_logs[[#This Row],[Total Score]]&lt;=10, "Medium", tbl_logs[[#This Row],[Total Score]]&lt;=19, "High", tbl_logs[[#This Row],[Total Score]]&lt;=25, "Very High")</f>
        <v>Medium</v>
      </c>
      <c r="N146" t="str" cm="1">
        <f t="array" ref="N146">_xlfn.IFS(tbl_logs[[#This Row],[Total Score]]&lt;=4, "Low", tbl_logs[[#This Row],[Total Score]]&lt;=10, "Medium", tbl_logs[[#This Row],[Total Score]]&lt;=17, "High", tbl_logs[[#This Row],[Total Score]]&lt;=25, "Critical")</f>
        <v>Medium</v>
      </c>
    </row>
    <row r="147" spans="1:14" x14ac:dyDescent="0.3">
      <c r="A147" t="s">
        <v>1302</v>
      </c>
      <c r="B147" s="1">
        <v>46025.349305555559</v>
      </c>
      <c r="C147" t="s">
        <v>7</v>
      </c>
      <c r="D147" t="s">
        <v>18</v>
      </c>
      <c r="E147" t="s">
        <v>19</v>
      </c>
      <c r="F147" t="s">
        <v>20</v>
      </c>
      <c r="G147" s="2">
        <v>0.34930555555555554</v>
      </c>
      <c r="H147" s="3">
        <v>46025</v>
      </c>
      <c r="I147">
        <v>1</v>
      </c>
      <c r="J147">
        <f>_xlfn.XLOOKUP(tbl_logs[[#This Row],[Target_Department]],tbl_DeptWeight[Department], tbl_DeptWeight[Impact Score])</f>
        <v>3</v>
      </c>
      <c r="K147">
        <f>_xlfn.XLOOKUP(tbl_logs[[#This Row],[Employee_Action]],tbl_ResponseLikelihood[Employee Action],tbl_ResponseLikelihood[Likelihood Score])</f>
        <v>2</v>
      </c>
      <c r="L147">
        <f>tbl_logs[[#This Row],[Impact Score]]*tbl_logs[[#This Row],[Response Multiplier]]</f>
        <v>6</v>
      </c>
      <c r="M147" t="str" cm="1">
        <f t="array" ref="M147">_xlfn.IFS(tbl_logs[[#This Row],[Total Score]]&lt;=4, "Low", tbl_logs[[#This Row],[Total Score]]&lt;=10, "Medium", tbl_logs[[#This Row],[Total Score]]&lt;=19, "High", tbl_logs[[#This Row],[Total Score]]&lt;=25, "Very High")</f>
        <v>Medium</v>
      </c>
      <c r="N147" t="str" cm="1">
        <f t="array" ref="N147">_xlfn.IFS(tbl_logs[[#This Row],[Total Score]]&lt;=4, "Low", tbl_logs[[#This Row],[Total Score]]&lt;=10, "Medium", tbl_logs[[#This Row],[Total Score]]&lt;=17, "High", tbl_logs[[#This Row],[Total Score]]&lt;=25, "Critical")</f>
        <v>Medium</v>
      </c>
    </row>
    <row r="148" spans="1:14" x14ac:dyDescent="0.3">
      <c r="A148" t="s">
        <v>1977</v>
      </c>
      <c r="B148" s="1">
        <v>46025.35833333333</v>
      </c>
      <c r="C148" t="s">
        <v>35</v>
      </c>
      <c r="D148" t="s">
        <v>8</v>
      </c>
      <c r="E148" t="s">
        <v>9</v>
      </c>
      <c r="F148" t="s">
        <v>10</v>
      </c>
      <c r="G148" s="2">
        <v>0.35833333333333334</v>
      </c>
      <c r="H148" s="3">
        <v>46025</v>
      </c>
      <c r="I148">
        <v>1</v>
      </c>
      <c r="J148">
        <f>_xlfn.XLOOKUP(tbl_logs[[#This Row],[Target_Department]],tbl_DeptWeight[Department], tbl_DeptWeight[Impact Score])</f>
        <v>1</v>
      </c>
      <c r="K148">
        <f>_xlfn.XLOOKUP(tbl_logs[[#This Row],[Employee_Action]],tbl_ResponseLikelihood[Employee Action],tbl_ResponseLikelihood[Likelihood Score])</f>
        <v>2</v>
      </c>
      <c r="L148">
        <f>tbl_logs[[#This Row],[Impact Score]]*tbl_logs[[#This Row],[Response Multiplier]]</f>
        <v>2</v>
      </c>
      <c r="M148" t="str" cm="1">
        <f t="array" ref="M148">_xlfn.IFS(tbl_logs[[#This Row],[Total Score]]&lt;=4, "Low", tbl_logs[[#This Row],[Total Score]]&lt;=10, "Medium", tbl_logs[[#This Row],[Total Score]]&lt;=19, "High", tbl_logs[[#This Row],[Total Score]]&lt;=25, "Very High")</f>
        <v>Low</v>
      </c>
      <c r="N148" t="str" cm="1">
        <f t="array" ref="N148">_xlfn.IFS(tbl_logs[[#This Row],[Total Score]]&lt;=4, "Low", tbl_logs[[#This Row],[Total Score]]&lt;=10, "Medium", tbl_logs[[#This Row],[Total Score]]&lt;=17, "High", tbl_logs[[#This Row],[Total Score]]&lt;=25, "Critical")</f>
        <v>Low</v>
      </c>
    </row>
    <row r="149" spans="1:14" x14ac:dyDescent="0.3">
      <c r="A149" t="s">
        <v>1899</v>
      </c>
      <c r="B149" s="1">
        <v>46025.369444444441</v>
      </c>
      <c r="C149" t="s">
        <v>12</v>
      </c>
      <c r="D149" t="s">
        <v>15</v>
      </c>
      <c r="E149" t="s">
        <v>16</v>
      </c>
      <c r="F149" t="s">
        <v>33</v>
      </c>
      <c r="G149" s="2">
        <v>0.36944444444444446</v>
      </c>
      <c r="H149" s="3">
        <v>46025</v>
      </c>
      <c r="I149">
        <v>1</v>
      </c>
      <c r="J149">
        <f>_xlfn.XLOOKUP(tbl_logs[[#This Row],[Target_Department]],tbl_DeptWeight[Department], tbl_DeptWeight[Impact Score])</f>
        <v>1</v>
      </c>
      <c r="K149">
        <f>_xlfn.XLOOKUP(tbl_logs[[#This Row],[Employee_Action]],tbl_ResponseLikelihood[Employee Action],tbl_ResponseLikelihood[Likelihood Score])</f>
        <v>4</v>
      </c>
      <c r="L149">
        <f>tbl_logs[[#This Row],[Impact Score]]*tbl_logs[[#This Row],[Response Multiplier]]</f>
        <v>4</v>
      </c>
      <c r="M149" t="str" cm="1">
        <f t="array" ref="M149">_xlfn.IFS(tbl_logs[[#This Row],[Total Score]]&lt;=4, "Low", tbl_logs[[#This Row],[Total Score]]&lt;=10, "Medium", tbl_logs[[#This Row],[Total Score]]&lt;=19, "High", tbl_logs[[#This Row],[Total Score]]&lt;=25, "Very High")</f>
        <v>Low</v>
      </c>
      <c r="N149" t="str" cm="1">
        <f t="array" ref="N149">_xlfn.IFS(tbl_logs[[#This Row],[Total Score]]&lt;=4, "Low", tbl_logs[[#This Row],[Total Score]]&lt;=10, "Medium", tbl_logs[[#This Row],[Total Score]]&lt;=17, "High", tbl_logs[[#This Row],[Total Score]]&lt;=25, "Critical")</f>
        <v>Low</v>
      </c>
    </row>
    <row r="150" spans="1:14" x14ac:dyDescent="0.3">
      <c r="A150" t="s">
        <v>4505</v>
      </c>
      <c r="B150" s="1">
        <v>46025.376388888886</v>
      </c>
      <c r="C150" t="s">
        <v>7</v>
      </c>
      <c r="D150" t="s">
        <v>22</v>
      </c>
      <c r="E150" t="s">
        <v>19</v>
      </c>
      <c r="F150" t="s">
        <v>20</v>
      </c>
      <c r="G150" s="2">
        <v>0.37638888888888888</v>
      </c>
      <c r="H150" s="3">
        <v>46025</v>
      </c>
      <c r="I150">
        <v>1</v>
      </c>
      <c r="J150">
        <f>_xlfn.XLOOKUP(tbl_logs[[#This Row],[Target_Department]],tbl_DeptWeight[Department], tbl_DeptWeight[Impact Score])</f>
        <v>3</v>
      </c>
      <c r="K150">
        <f>_xlfn.XLOOKUP(tbl_logs[[#This Row],[Employee_Action]],tbl_ResponseLikelihood[Employee Action],tbl_ResponseLikelihood[Likelihood Score])</f>
        <v>2</v>
      </c>
      <c r="L150">
        <f>tbl_logs[[#This Row],[Impact Score]]*tbl_logs[[#This Row],[Response Multiplier]]</f>
        <v>6</v>
      </c>
      <c r="M150" t="str" cm="1">
        <f t="array" ref="M150">_xlfn.IFS(tbl_logs[[#This Row],[Total Score]]&lt;=4, "Low", tbl_logs[[#This Row],[Total Score]]&lt;=10, "Medium", tbl_logs[[#This Row],[Total Score]]&lt;=19, "High", tbl_logs[[#This Row],[Total Score]]&lt;=25, "Very High")</f>
        <v>Medium</v>
      </c>
      <c r="N150" t="str" cm="1">
        <f t="array" ref="N150">_xlfn.IFS(tbl_logs[[#This Row],[Total Score]]&lt;=4, "Low", tbl_logs[[#This Row],[Total Score]]&lt;=10, "Medium", tbl_logs[[#This Row],[Total Score]]&lt;=17, "High", tbl_logs[[#This Row],[Total Score]]&lt;=25, "Critical")</f>
        <v>Medium</v>
      </c>
    </row>
    <row r="151" spans="1:14" x14ac:dyDescent="0.3">
      <c r="A151" t="s">
        <v>1698</v>
      </c>
      <c r="B151" s="1">
        <v>46025.382638888892</v>
      </c>
      <c r="C151" t="s">
        <v>7</v>
      </c>
      <c r="D151" t="s">
        <v>8</v>
      </c>
      <c r="E151" t="s">
        <v>31</v>
      </c>
      <c r="F151" t="s">
        <v>10</v>
      </c>
      <c r="G151" s="2">
        <v>0.38263888888888886</v>
      </c>
      <c r="H151" s="3">
        <v>46025</v>
      </c>
      <c r="I151">
        <v>1</v>
      </c>
      <c r="J151">
        <f>_xlfn.XLOOKUP(tbl_logs[[#This Row],[Target_Department]],tbl_DeptWeight[Department], tbl_DeptWeight[Impact Score])</f>
        <v>3</v>
      </c>
      <c r="K151">
        <f>_xlfn.XLOOKUP(tbl_logs[[#This Row],[Employee_Action]],tbl_ResponseLikelihood[Employee Action],tbl_ResponseLikelihood[Likelihood Score])</f>
        <v>2</v>
      </c>
      <c r="L151">
        <f>tbl_logs[[#This Row],[Impact Score]]*tbl_logs[[#This Row],[Response Multiplier]]</f>
        <v>6</v>
      </c>
      <c r="M151" t="str" cm="1">
        <f t="array" ref="M151">_xlfn.IFS(tbl_logs[[#This Row],[Total Score]]&lt;=4, "Low", tbl_logs[[#This Row],[Total Score]]&lt;=10, "Medium", tbl_logs[[#This Row],[Total Score]]&lt;=19, "High", tbl_logs[[#This Row],[Total Score]]&lt;=25, "Very High")</f>
        <v>Medium</v>
      </c>
      <c r="N151" t="str" cm="1">
        <f t="array" ref="N151">_xlfn.IFS(tbl_logs[[#This Row],[Total Score]]&lt;=4, "Low", tbl_logs[[#This Row],[Total Score]]&lt;=10, "Medium", tbl_logs[[#This Row],[Total Score]]&lt;=17, "High", tbl_logs[[#This Row],[Total Score]]&lt;=25, "Critical")</f>
        <v>Medium</v>
      </c>
    </row>
    <row r="152" spans="1:14" x14ac:dyDescent="0.3">
      <c r="A152" t="s">
        <v>3163</v>
      </c>
      <c r="B152" s="1">
        <v>46025.384722222225</v>
      </c>
      <c r="C152" t="s">
        <v>26</v>
      </c>
      <c r="D152" t="s">
        <v>22</v>
      </c>
      <c r="E152" t="s">
        <v>19</v>
      </c>
      <c r="F152" t="s">
        <v>10</v>
      </c>
      <c r="G152" s="2">
        <v>0.38472222222222224</v>
      </c>
      <c r="H152" s="3">
        <v>46025</v>
      </c>
      <c r="I152">
        <v>1</v>
      </c>
      <c r="J152">
        <f>_xlfn.XLOOKUP(tbl_logs[[#This Row],[Target_Department]],tbl_DeptWeight[Department], tbl_DeptWeight[Impact Score])</f>
        <v>3</v>
      </c>
      <c r="K152">
        <f>_xlfn.XLOOKUP(tbl_logs[[#This Row],[Employee_Action]],tbl_ResponseLikelihood[Employee Action],tbl_ResponseLikelihood[Likelihood Score])</f>
        <v>2</v>
      </c>
      <c r="L152">
        <f>tbl_logs[[#This Row],[Impact Score]]*tbl_logs[[#This Row],[Response Multiplier]]</f>
        <v>6</v>
      </c>
      <c r="M152" t="str" cm="1">
        <f t="array" ref="M152">_xlfn.IFS(tbl_logs[[#This Row],[Total Score]]&lt;=4, "Low", tbl_logs[[#This Row],[Total Score]]&lt;=10, "Medium", tbl_logs[[#This Row],[Total Score]]&lt;=19, "High", tbl_logs[[#This Row],[Total Score]]&lt;=25, "Very High")</f>
        <v>Medium</v>
      </c>
      <c r="N152" t="str" cm="1">
        <f t="array" ref="N152">_xlfn.IFS(tbl_logs[[#This Row],[Total Score]]&lt;=4, "Low", tbl_logs[[#This Row],[Total Score]]&lt;=10, "Medium", tbl_logs[[#This Row],[Total Score]]&lt;=17, "High", tbl_logs[[#This Row],[Total Score]]&lt;=25, "Critical")</f>
        <v>Medium</v>
      </c>
    </row>
    <row r="153" spans="1:14" x14ac:dyDescent="0.3">
      <c r="A153" t="s">
        <v>939</v>
      </c>
      <c r="B153" s="1">
        <v>46025.428472222222</v>
      </c>
      <c r="C153" t="s">
        <v>35</v>
      </c>
      <c r="D153" t="s">
        <v>22</v>
      </c>
      <c r="E153" t="s">
        <v>31</v>
      </c>
      <c r="F153" t="s">
        <v>20</v>
      </c>
      <c r="G153" s="2">
        <v>0.4284722222222222</v>
      </c>
      <c r="H153" s="3">
        <v>46025</v>
      </c>
      <c r="I153">
        <v>1</v>
      </c>
      <c r="J153">
        <f>_xlfn.XLOOKUP(tbl_logs[[#This Row],[Target_Department]],tbl_DeptWeight[Department], tbl_DeptWeight[Impact Score])</f>
        <v>1</v>
      </c>
      <c r="K153">
        <f>_xlfn.XLOOKUP(tbl_logs[[#This Row],[Employee_Action]],tbl_ResponseLikelihood[Employee Action],tbl_ResponseLikelihood[Likelihood Score])</f>
        <v>2</v>
      </c>
      <c r="L153">
        <f>tbl_logs[[#This Row],[Impact Score]]*tbl_logs[[#This Row],[Response Multiplier]]</f>
        <v>2</v>
      </c>
      <c r="M153" t="str" cm="1">
        <f t="array" ref="M153">_xlfn.IFS(tbl_logs[[#This Row],[Total Score]]&lt;=4, "Low", tbl_logs[[#This Row],[Total Score]]&lt;=10, "Medium", tbl_logs[[#This Row],[Total Score]]&lt;=19, "High", tbl_logs[[#This Row],[Total Score]]&lt;=25, "Very High")</f>
        <v>Low</v>
      </c>
      <c r="N153" t="str" cm="1">
        <f t="array" ref="N153">_xlfn.IFS(tbl_logs[[#This Row],[Total Score]]&lt;=4, "Low", tbl_logs[[#This Row],[Total Score]]&lt;=10, "Medium", tbl_logs[[#This Row],[Total Score]]&lt;=17, "High", tbl_logs[[#This Row],[Total Score]]&lt;=25, "Critical")</f>
        <v>Low</v>
      </c>
    </row>
    <row r="154" spans="1:14" x14ac:dyDescent="0.3">
      <c r="A154" t="s">
        <v>3887</v>
      </c>
      <c r="B154" s="1">
        <v>46025.456944444442</v>
      </c>
      <c r="C154" t="s">
        <v>7</v>
      </c>
      <c r="D154" t="s">
        <v>22</v>
      </c>
      <c r="E154" t="s">
        <v>9</v>
      </c>
      <c r="F154" t="s">
        <v>10</v>
      </c>
      <c r="G154" s="2">
        <v>0.45694444444444443</v>
      </c>
      <c r="H154" s="3">
        <v>46025</v>
      </c>
      <c r="I154">
        <v>1</v>
      </c>
      <c r="J154">
        <f>_xlfn.XLOOKUP(tbl_logs[[#This Row],[Target_Department]],tbl_DeptWeight[Department], tbl_DeptWeight[Impact Score])</f>
        <v>3</v>
      </c>
      <c r="K154">
        <f>_xlfn.XLOOKUP(tbl_logs[[#This Row],[Employee_Action]],tbl_ResponseLikelihood[Employee Action],tbl_ResponseLikelihood[Likelihood Score])</f>
        <v>2</v>
      </c>
      <c r="L154">
        <f>tbl_logs[[#This Row],[Impact Score]]*tbl_logs[[#This Row],[Response Multiplier]]</f>
        <v>6</v>
      </c>
      <c r="M154" t="str" cm="1">
        <f t="array" ref="M154">_xlfn.IFS(tbl_logs[[#This Row],[Total Score]]&lt;=4, "Low", tbl_logs[[#This Row],[Total Score]]&lt;=10, "Medium", tbl_logs[[#This Row],[Total Score]]&lt;=19, "High", tbl_logs[[#This Row],[Total Score]]&lt;=25, "Very High")</f>
        <v>Medium</v>
      </c>
      <c r="N154" t="str" cm="1">
        <f t="array" ref="N154">_xlfn.IFS(tbl_logs[[#This Row],[Total Score]]&lt;=4, "Low", tbl_logs[[#This Row],[Total Score]]&lt;=10, "Medium", tbl_logs[[#This Row],[Total Score]]&lt;=17, "High", tbl_logs[[#This Row],[Total Score]]&lt;=25, "Critical")</f>
        <v>Medium</v>
      </c>
    </row>
    <row r="155" spans="1:14" x14ac:dyDescent="0.3">
      <c r="A155" t="s">
        <v>1836</v>
      </c>
      <c r="B155" s="1">
        <v>46025.489583333336</v>
      </c>
      <c r="C155" t="s">
        <v>7</v>
      </c>
      <c r="D155" t="s">
        <v>18</v>
      </c>
      <c r="E155" t="s">
        <v>19</v>
      </c>
      <c r="F155" t="s">
        <v>33</v>
      </c>
      <c r="G155" s="2">
        <v>0.48958333333333331</v>
      </c>
      <c r="H155" s="3">
        <v>46025</v>
      </c>
      <c r="I155">
        <v>1</v>
      </c>
      <c r="J155">
        <f>_xlfn.XLOOKUP(tbl_logs[[#This Row],[Target_Department]],tbl_DeptWeight[Department], tbl_DeptWeight[Impact Score])</f>
        <v>3</v>
      </c>
      <c r="K155">
        <f>_xlfn.XLOOKUP(tbl_logs[[#This Row],[Employee_Action]],tbl_ResponseLikelihood[Employee Action],tbl_ResponseLikelihood[Likelihood Score])</f>
        <v>4</v>
      </c>
      <c r="L155">
        <f>tbl_logs[[#This Row],[Impact Score]]*tbl_logs[[#This Row],[Response Multiplier]]</f>
        <v>12</v>
      </c>
      <c r="M155" t="str" cm="1">
        <f t="array" ref="M155">_xlfn.IFS(tbl_logs[[#This Row],[Total Score]]&lt;=4, "Low", tbl_logs[[#This Row],[Total Score]]&lt;=10, "Medium", tbl_logs[[#This Row],[Total Score]]&lt;=19, "High", tbl_logs[[#This Row],[Total Score]]&lt;=25, "Very High")</f>
        <v>High</v>
      </c>
      <c r="N155" t="str" cm="1">
        <f t="array" ref="N155">_xlfn.IFS(tbl_logs[[#This Row],[Total Score]]&lt;=4, "Low", tbl_logs[[#This Row],[Total Score]]&lt;=10, "Medium", tbl_logs[[#This Row],[Total Score]]&lt;=17, "High", tbl_logs[[#This Row],[Total Score]]&lt;=25, "Critical")</f>
        <v>High</v>
      </c>
    </row>
    <row r="156" spans="1:14" x14ac:dyDescent="0.3">
      <c r="A156" t="s">
        <v>2006</v>
      </c>
      <c r="B156" s="1">
        <v>46025.549305555556</v>
      </c>
      <c r="C156" t="s">
        <v>40</v>
      </c>
      <c r="D156" t="s">
        <v>15</v>
      </c>
      <c r="E156" t="s">
        <v>16</v>
      </c>
      <c r="F156" t="s">
        <v>13</v>
      </c>
      <c r="G156" s="2">
        <v>0.5493055555555556</v>
      </c>
      <c r="H156" s="3">
        <v>46025</v>
      </c>
      <c r="I156">
        <v>1</v>
      </c>
      <c r="J156">
        <f>_xlfn.XLOOKUP(tbl_logs[[#This Row],[Target_Department]],tbl_DeptWeight[Department], tbl_DeptWeight[Impact Score])</f>
        <v>5</v>
      </c>
      <c r="K156">
        <f>_xlfn.XLOOKUP(tbl_logs[[#This Row],[Employee_Action]],tbl_ResponseLikelihood[Employee Action],tbl_ResponseLikelihood[Likelihood Score])</f>
        <v>1</v>
      </c>
      <c r="L156">
        <f>tbl_logs[[#This Row],[Impact Score]]*tbl_logs[[#This Row],[Response Multiplier]]</f>
        <v>5</v>
      </c>
      <c r="M156" t="str" cm="1">
        <f t="array" ref="M156">_xlfn.IFS(tbl_logs[[#This Row],[Total Score]]&lt;=4, "Low", tbl_logs[[#This Row],[Total Score]]&lt;=10, "Medium", tbl_logs[[#This Row],[Total Score]]&lt;=19, "High", tbl_logs[[#This Row],[Total Score]]&lt;=25, "Very High")</f>
        <v>Medium</v>
      </c>
      <c r="N156" t="str" cm="1">
        <f t="array" ref="N156">_xlfn.IFS(tbl_logs[[#This Row],[Total Score]]&lt;=4, "Low", tbl_logs[[#This Row],[Total Score]]&lt;=10, "Medium", tbl_logs[[#This Row],[Total Score]]&lt;=17, "High", tbl_logs[[#This Row],[Total Score]]&lt;=25, "Critical")</f>
        <v>Medium</v>
      </c>
    </row>
    <row r="157" spans="1:14" x14ac:dyDescent="0.3">
      <c r="A157" t="s">
        <v>3286</v>
      </c>
      <c r="B157" s="1">
        <v>46025.563194444447</v>
      </c>
      <c r="C157" t="s">
        <v>12</v>
      </c>
      <c r="D157" t="s">
        <v>15</v>
      </c>
      <c r="E157" t="s">
        <v>31</v>
      </c>
      <c r="F157" t="s">
        <v>13</v>
      </c>
      <c r="G157" s="2">
        <v>0.56319444444444444</v>
      </c>
      <c r="H157" s="3">
        <v>46025</v>
      </c>
      <c r="I157">
        <v>1</v>
      </c>
      <c r="J157">
        <f>_xlfn.XLOOKUP(tbl_logs[[#This Row],[Target_Department]],tbl_DeptWeight[Department], tbl_DeptWeight[Impact Score])</f>
        <v>1</v>
      </c>
      <c r="K157">
        <f>_xlfn.XLOOKUP(tbl_logs[[#This Row],[Employee_Action]],tbl_ResponseLikelihood[Employee Action],tbl_ResponseLikelihood[Likelihood Score])</f>
        <v>1</v>
      </c>
      <c r="L157">
        <f>tbl_logs[[#This Row],[Impact Score]]*tbl_logs[[#This Row],[Response Multiplier]]</f>
        <v>1</v>
      </c>
      <c r="M157" t="str" cm="1">
        <f t="array" ref="M157">_xlfn.IFS(tbl_logs[[#This Row],[Total Score]]&lt;=4, "Low", tbl_logs[[#This Row],[Total Score]]&lt;=10, "Medium", tbl_logs[[#This Row],[Total Score]]&lt;=19, "High", tbl_logs[[#This Row],[Total Score]]&lt;=25, "Very High")</f>
        <v>Low</v>
      </c>
      <c r="N157" t="str" cm="1">
        <f t="array" ref="N157">_xlfn.IFS(tbl_logs[[#This Row],[Total Score]]&lt;=4, "Low", tbl_logs[[#This Row],[Total Score]]&lt;=10, "Medium", tbl_logs[[#This Row],[Total Score]]&lt;=17, "High", tbl_logs[[#This Row],[Total Score]]&lt;=25, "Critical")</f>
        <v>Low</v>
      </c>
    </row>
    <row r="158" spans="1:14" x14ac:dyDescent="0.3">
      <c r="A158" t="s">
        <v>1685</v>
      </c>
      <c r="B158" s="1">
        <v>46025.56527777778</v>
      </c>
      <c r="C158" t="s">
        <v>7</v>
      </c>
      <c r="D158" t="s">
        <v>15</v>
      </c>
      <c r="E158" t="s">
        <v>19</v>
      </c>
      <c r="F158" t="s">
        <v>13</v>
      </c>
      <c r="G158" s="2">
        <v>0.56527777777777777</v>
      </c>
      <c r="H158" s="3">
        <v>46025</v>
      </c>
      <c r="I158">
        <v>1</v>
      </c>
      <c r="J158">
        <f>_xlfn.XLOOKUP(tbl_logs[[#This Row],[Target_Department]],tbl_DeptWeight[Department], tbl_DeptWeight[Impact Score])</f>
        <v>3</v>
      </c>
      <c r="K158">
        <f>_xlfn.XLOOKUP(tbl_logs[[#This Row],[Employee_Action]],tbl_ResponseLikelihood[Employee Action],tbl_ResponseLikelihood[Likelihood Score])</f>
        <v>1</v>
      </c>
      <c r="L158">
        <f>tbl_logs[[#This Row],[Impact Score]]*tbl_logs[[#This Row],[Response Multiplier]]</f>
        <v>3</v>
      </c>
      <c r="M158" t="str" cm="1">
        <f t="array" ref="M158">_xlfn.IFS(tbl_logs[[#This Row],[Total Score]]&lt;=4, "Low", tbl_logs[[#This Row],[Total Score]]&lt;=10, "Medium", tbl_logs[[#This Row],[Total Score]]&lt;=19, "High", tbl_logs[[#This Row],[Total Score]]&lt;=25, "Very High")</f>
        <v>Low</v>
      </c>
      <c r="N158" t="str" cm="1">
        <f t="array" ref="N158">_xlfn.IFS(tbl_logs[[#This Row],[Total Score]]&lt;=4, "Low", tbl_logs[[#This Row],[Total Score]]&lt;=10, "Medium", tbl_logs[[#This Row],[Total Score]]&lt;=17, "High", tbl_logs[[#This Row],[Total Score]]&lt;=25, "Critical")</f>
        <v>Low</v>
      </c>
    </row>
    <row r="159" spans="1:14" x14ac:dyDescent="0.3">
      <c r="A159" t="s">
        <v>2891</v>
      </c>
      <c r="B159" s="1">
        <v>46025.567361111112</v>
      </c>
      <c r="C159" t="s">
        <v>12</v>
      </c>
      <c r="D159" t="s">
        <v>15</v>
      </c>
      <c r="E159" t="s">
        <v>19</v>
      </c>
      <c r="F159" t="s">
        <v>13</v>
      </c>
      <c r="G159" s="2">
        <v>0.56736111111111109</v>
      </c>
      <c r="H159" s="3">
        <v>46025</v>
      </c>
      <c r="I159">
        <v>1</v>
      </c>
      <c r="J159">
        <f>_xlfn.XLOOKUP(tbl_logs[[#This Row],[Target_Department]],tbl_DeptWeight[Department], tbl_DeptWeight[Impact Score])</f>
        <v>1</v>
      </c>
      <c r="K159">
        <f>_xlfn.XLOOKUP(tbl_logs[[#This Row],[Employee_Action]],tbl_ResponseLikelihood[Employee Action],tbl_ResponseLikelihood[Likelihood Score])</f>
        <v>1</v>
      </c>
      <c r="L159">
        <f>tbl_logs[[#This Row],[Impact Score]]*tbl_logs[[#This Row],[Response Multiplier]]</f>
        <v>1</v>
      </c>
      <c r="M159" t="str" cm="1">
        <f t="array" ref="M159">_xlfn.IFS(tbl_logs[[#This Row],[Total Score]]&lt;=4, "Low", tbl_logs[[#This Row],[Total Score]]&lt;=10, "Medium", tbl_logs[[#This Row],[Total Score]]&lt;=19, "High", tbl_logs[[#This Row],[Total Score]]&lt;=25, "Very High")</f>
        <v>Low</v>
      </c>
      <c r="N159" t="str" cm="1">
        <f t="array" ref="N159">_xlfn.IFS(tbl_logs[[#This Row],[Total Score]]&lt;=4, "Low", tbl_logs[[#This Row],[Total Score]]&lt;=10, "Medium", tbl_logs[[#This Row],[Total Score]]&lt;=17, "High", tbl_logs[[#This Row],[Total Score]]&lt;=25, "Critical")</f>
        <v>Low</v>
      </c>
    </row>
    <row r="160" spans="1:14" x14ac:dyDescent="0.3">
      <c r="A160" t="s">
        <v>4634</v>
      </c>
      <c r="B160" s="1">
        <v>46025.573611111111</v>
      </c>
      <c r="C160" t="s">
        <v>7</v>
      </c>
      <c r="D160" t="s">
        <v>8</v>
      </c>
      <c r="E160" t="s">
        <v>19</v>
      </c>
      <c r="F160" t="s">
        <v>13</v>
      </c>
      <c r="G160" s="2">
        <v>0.57361111111111107</v>
      </c>
      <c r="H160" s="3">
        <v>46025</v>
      </c>
      <c r="I160">
        <v>1</v>
      </c>
      <c r="J160">
        <f>_xlfn.XLOOKUP(tbl_logs[[#This Row],[Target_Department]],tbl_DeptWeight[Department], tbl_DeptWeight[Impact Score])</f>
        <v>3</v>
      </c>
      <c r="K160">
        <f>_xlfn.XLOOKUP(tbl_logs[[#This Row],[Employee_Action]],tbl_ResponseLikelihood[Employee Action],tbl_ResponseLikelihood[Likelihood Score])</f>
        <v>1</v>
      </c>
      <c r="L160">
        <f>tbl_logs[[#This Row],[Impact Score]]*tbl_logs[[#This Row],[Response Multiplier]]</f>
        <v>3</v>
      </c>
      <c r="M160" t="str" cm="1">
        <f t="array" ref="M160">_xlfn.IFS(tbl_logs[[#This Row],[Total Score]]&lt;=4, "Low", tbl_logs[[#This Row],[Total Score]]&lt;=10, "Medium", tbl_logs[[#This Row],[Total Score]]&lt;=19, "High", tbl_logs[[#This Row],[Total Score]]&lt;=25, "Very High")</f>
        <v>Low</v>
      </c>
      <c r="N160" t="str" cm="1">
        <f t="array" ref="N160">_xlfn.IFS(tbl_logs[[#This Row],[Total Score]]&lt;=4, "Low", tbl_logs[[#This Row],[Total Score]]&lt;=10, "Medium", tbl_logs[[#This Row],[Total Score]]&lt;=17, "High", tbl_logs[[#This Row],[Total Score]]&lt;=25, "Critical")</f>
        <v>Low</v>
      </c>
    </row>
    <row r="161" spans="1:14" x14ac:dyDescent="0.3">
      <c r="A161" t="s">
        <v>4900</v>
      </c>
      <c r="B161" s="1">
        <v>46025.585416666669</v>
      </c>
      <c r="C161" t="s">
        <v>47</v>
      </c>
      <c r="D161" t="s">
        <v>18</v>
      </c>
      <c r="E161" t="s">
        <v>16</v>
      </c>
      <c r="F161" t="s">
        <v>13</v>
      </c>
      <c r="G161" s="2">
        <v>0.5854166666666667</v>
      </c>
      <c r="H161" s="3">
        <v>46025</v>
      </c>
      <c r="I161">
        <v>1</v>
      </c>
      <c r="J161">
        <f>_xlfn.XLOOKUP(tbl_logs[[#This Row],[Target_Department]],tbl_DeptWeight[Department], tbl_DeptWeight[Impact Score])</f>
        <v>1</v>
      </c>
      <c r="K161">
        <f>_xlfn.XLOOKUP(tbl_logs[[#This Row],[Employee_Action]],tbl_ResponseLikelihood[Employee Action],tbl_ResponseLikelihood[Likelihood Score])</f>
        <v>1</v>
      </c>
      <c r="L161">
        <f>tbl_logs[[#This Row],[Impact Score]]*tbl_logs[[#This Row],[Response Multiplier]]</f>
        <v>1</v>
      </c>
      <c r="M161" t="str" cm="1">
        <f t="array" ref="M161">_xlfn.IFS(tbl_logs[[#This Row],[Total Score]]&lt;=4, "Low", tbl_logs[[#This Row],[Total Score]]&lt;=10, "Medium", tbl_logs[[#This Row],[Total Score]]&lt;=19, "High", tbl_logs[[#This Row],[Total Score]]&lt;=25, "Very High")</f>
        <v>Low</v>
      </c>
      <c r="N161" t="str" cm="1">
        <f t="array" ref="N161">_xlfn.IFS(tbl_logs[[#This Row],[Total Score]]&lt;=4, "Low", tbl_logs[[#This Row],[Total Score]]&lt;=10, "Medium", tbl_logs[[#This Row],[Total Score]]&lt;=17, "High", tbl_logs[[#This Row],[Total Score]]&lt;=25, "Critical")</f>
        <v>Low</v>
      </c>
    </row>
    <row r="162" spans="1:14" x14ac:dyDescent="0.3">
      <c r="A162" t="s">
        <v>1063</v>
      </c>
      <c r="B162" s="1">
        <v>46025.61041666667</v>
      </c>
      <c r="C162" t="s">
        <v>7</v>
      </c>
      <c r="D162" t="s">
        <v>22</v>
      </c>
      <c r="E162" t="s">
        <v>9</v>
      </c>
      <c r="F162" t="s">
        <v>13</v>
      </c>
      <c r="G162" s="2">
        <v>0.61041666666666672</v>
      </c>
      <c r="H162" s="3">
        <v>46025</v>
      </c>
      <c r="I162">
        <v>1</v>
      </c>
      <c r="J162">
        <f>_xlfn.XLOOKUP(tbl_logs[[#This Row],[Target_Department]],tbl_DeptWeight[Department], tbl_DeptWeight[Impact Score])</f>
        <v>3</v>
      </c>
      <c r="K162">
        <f>_xlfn.XLOOKUP(tbl_logs[[#This Row],[Employee_Action]],tbl_ResponseLikelihood[Employee Action],tbl_ResponseLikelihood[Likelihood Score])</f>
        <v>1</v>
      </c>
      <c r="L162">
        <f>tbl_logs[[#This Row],[Impact Score]]*tbl_logs[[#This Row],[Response Multiplier]]</f>
        <v>3</v>
      </c>
      <c r="M162" t="str" cm="1">
        <f t="array" ref="M162">_xlfn.IFS(tbl_logs[[#This Row],[Total Score]]&lt;=4, "Low", tbl_logs[[#This Row],[Total Score]]&lt;=10, "Medium", tbl_logs[[#This Row],[Total Score]]&lt;=19, "High", tbl_logs[[#This Row],[Total Score]]&lt;=25, "Very High")</f>
        <v>Low</v>
      </c>
      <c r="N162" t="str" cm="1">
        <f t="array" ref="N162">_xlfn.IFS(tbl_logs[[#This Row],[Total Score]]&lt;=4, "Low", tbl_logs[[#This Row],[Total Score]]&lt;=10, "Medium", tbl_logs[[#This Row],[Total Score]]&lt;=17, "High", tbl_logs[[#This Row],[Total Score]]&lt;=25, "Critical")</f>
        <v>Low</v>
      </c>
    </row>
    <row r="163" spans="1:14" x14ac:dyDescent="0.3">
      <c r="A163" t="s">
        <v>5015</v>
      </c>
      <c r="B163" s="1">
        <v>46025.626388888886</v>
      </c>
      <c r="C163" t="s">
        <v>12</v>
      </c>
      <c r="D163" t="s">
        <v>15</v>
      </c>
      <c r="E163" t="s">
        <v>16</v>
      </c>
      <c r="F163" t="s">
        <v>13</v>
      </c>
      <c r="G163" s="2">
        <v>0.62638888888888888</v>
      </c>
      <c r="H163" s="3">
        <v>46025</v>
      </c>
      <c r="I163">
        <v>1</v>
      </c>
      <c r="J163">
        <f>_xlfn.XLOOKUP(tbl_logs[[#This Row],[Target_Department]],tbl_DeptWeight[Department], tbl_DeptWeight[Impact Score])</f>
        <v>1</v>
      </c>
      <c r="K163">
        <f>_xlfn.XLOOKUP(tbl_logs[[#This Row],[Employee_Action]],tbl_ResponseLikelihood[Employee Action],tbl_ResponseLikelihood[Likelihood Score])</f>
        <v>1</v>
      </c>
      <c r="L163">
        <f>tbl_logs[[#This Row],[Impact Score]]*tbl_logs[[#This Row],[Response Multiplier]]</f>
        <v>1</v>
      </c>
      <c r="M163" t="str" cm="1">
        <f t="array" ref="M163">_xlfn.IFS(tbl_logs[[#This Row],[Total Score]]&lt;=4, "Low", tbl_logs[[#This Row],[Total Score]]&lt;=10, "Medium", tbl_logs[[#This Row],[Total Score]]&lt;=19, "High", tbl_logs[[#This Row],[Total Score]]&lt;=25, "Very High")</f>
        <v>Low</v>
      </c>
      <c r="N163" t="str" cm="1">
        <f t="array" ref="N163">_xlfn.IFS(tbl_logs[[#This Row],[Total Score]]&lt;=4, "Low", tbl_logs[[#This Row],[Total Score]]&lt;=10, "Medium", tbl_logs[[#This Row],[Total Score]]&lt;=17, "High", tbl_logs[[#This Row],[Total Score]]&lt;=25, "Critical")</f>
        <v>Low</v>
      </c>
    </row>
    <row r="164" spans="1:14" x14ac:dyDescent="0.3">
      <c r="A164" t="s">
        <v>4068</v>
      </c>
      <c r="B164" s="1">
        <v>46025.638194444444</v>
      </c>
      <c r="C164" t="s">
        <v>26</v>
      </c>
      <c r="D164" t="s">
        <v>18</v>
      </c>
      <c r="E164" t="s">
        <v>9</v>
      </c>
      <c r="F164" t="s">
        <v>33</v>
      </c>
      <c r="G164" s="2">
        <v>0.6381944444444444</v>
      </c>
      <c r="H164" s="3">
        <v>46025</v>
      </c>
      <c r="I164">
        <v>1</v>
      </c>
      <c r="J164">
        <f>_xlfn.XLOOKUP(tbl_logs[[#This Row],[Target_Department]],tbl_DeptWeight[Department], tbl_DeptWeight[Impact Score])</f>
        <v>3</v>
      </c>
      <c r="K164">
        <f>_xlfn.XLOOKUP(tbl_logs[[#This Row],[Employee_Action]],tbl_ResponseLikelihood[Employee Action],tbl_ResponseLikelihood[Likelihood Score])</f>
        <v>4</v>
      </c>
      <c r="L164">
        <f>tbl_logs[[#This Row],[Impact Score]]*tbl_logs[[#This Row],[Response Multiplier]]</f>
        <v>12</v>
      </c>
      <c r="M164" t="str" cm="1">
        <f t="array" ref="M164">_xlfn.IFS(tbl_logs[[#This Row],[Total Score]]&lt;=4, "Low", tbl_logs[[#This Row],[Total Score]]&lt;=10, "Medium", tbl_logs[[#This Row],[Total Score]]&lt;=19, "High", tbl_logs[[#This Row],[Total Score]]&lt;=25, "Very High")</f>
        <v>High</v>
      </c>
      <c r="N164" t="str" cm="1">
        <f t="array" ref="N164">_xlfn.IFS(tbl_logs[[#This Row],[Total Score]]&lt;=4, "Low", tbl_logs[[#This Row],[Total Score]]&lt;=10, "Medium", tbl_logs[[#This Row],[Total Score]]&lt;=17, "High", tbl_logs[[#This Row],[Total Score]]&lt;=25, "Critical")</f>
        <v>High</v>
      </c>
    </row>
    <row r="165" spans="1:14" x14ac:dyDescent="0.3">
      <c r="A165" t="s">
        <v>2943</v>
      </c>
      <c r="B165" s="1">
        <v>46025.709027777775</v>
      </c>
      <c r="C165" t="s">
        <v>35</v>
      </c>
      <c r="D165" t="s">
        <v>22</v>
      </c>
      <c r="E165" t="s">
        <v>16</v>
      </c>
      <c r="F165" t="s">
        <v>20</v>
      </c>
      <c r="G165" s="2">
        <v>0.70902777777777781</v>
      </c>
      <c r="H165" s="3">
        <v>46025</v>
      </c>
      <c r="I165">
        <v>1</v>
      </c>
      <c r="J165">
        <f>_xlfn.XLOOKUP(tbl_logs[[#This Row],[Target_Department]],tbl_DeptWeight[Department], tbl_DeptWeight[Impact Score])</f>
        <v>1</v>
      </c>
      <c r="K165">
        <f>_xlfn.XLOOKUP(tbl_logs[[#This Row],[Employee_Action]],tbl_ResponseLikelihood[Employee Action],tbl_ResponseLikelihood[Likelihood Score])</f>
        <v>2</v>
      </c>
      <c r="L165">
        <f>tbl_logs[[#This Row],[Impact Score]]*tbl_logs[[#This Row],[Response Multiplier]]</f>
        <v>2</v>
      </c>
      <c r="M165" t="str" cm="1">
        <f t="array" ref="M165">_xlfn.IFS(tbl_logs[[#This Row],[Total Score]]&lt;=4, "Low", tbl_logs[[#This Row],[Total Score]]&lt;=10, "Medium", tbl_logs[[#This Row],[Total Score]]&lt;=19, "High", tbl_logs[[#This Row],[Total Score]]&lt;=25, "Very High")</f>
        <v>Low</v>
      </c>
      <c r="N165" t="str" cm="1">
        <f t="array" ref="N165">_xlfn.IFS(tbl_logs[[#This Row],[Total Score]]&lt;=4, "Low", tbl_logs[[#This Row],[Total Score]]&lt;=10, "Medium", tbl_logs[[#This Row],[Total Score]]&lt;=17, "High", tbl_logs[[#This Row],[Total Score]]&lt;=25, "Critical")</f>
        <v>Low</v>
      </c>
    </row>
    <row r="166" spans="1:14" x14ac:dyDescent="0.3">
      <c r="A166" t="s">
        <v>3940</v>
      </c>
      <c r="B166" s="1">
        <v>46025.734722222223</v>
      </c>
      <c r="C166" t="s">
        <v>35</v>
      </c>
      <c r="D166" t="s">
        <v>15</v>
      </c>
      <c r="E166" t="s">
        <v>19</v>
      </c>
      <c r="F166" t="s">
        <v>33</v>
      </c>
      <c r="G166" s="2">
        <v>0.73472222222222228</v>
      </c>
      <c r="H166" s="3">
        <v>46025</v>
      </c>
      <c r="I166">
        <v>1</v>
      </c>
      <c r="J166">
        <f>_xlfn.XLOOKUP(tbl_logs[[#This Row],[Target_Department]],tbl_DeptWeight[Department], tbl_DeptWeight[Impact Score])</f>
        <v>1</v>
      </c>
      <c r="K166">
        <f>_xlfn.XLOOKUP(tbl_logs[[#This Row],[Employee_Action]],tbl_ResponseLikelihood[Employee Action],tbl_ResponseLikelihood[Likelihood Score])</f>
        <v>4</v>
      </c>
      <c r="L166">
        <f>tbl_logs[[#This Row],[Impact Score]]*tbl_logs[[#This Row],[Response Multiplier]]</f>
        <v>4</v>
      </c>
      <c r="M166" t="str" cm="1">
        <f t="array" ref="M166">_xlfn.IFS(tbl_logs[[#This Row],[Total Score]]&lt;=4, "Low", tbl_logs[[#This Row],[Total Score]]&lt;=10, "Medium", tbl_logs[[#This Row],[Total Score]]&lt;=19, "High", tbl_logs[[#This Row],[Total Score]]&lt;=25, "Very High")</f>
        <v>Low</v>
      </c>
      <c r="N166" t="str" cm="1">
        <f t="array" ref="N166">_xlfn.IFS(tbl_logs[[#This Row],[Total Score]]&lt;=4, "Low", tbl_logs[[#This Row],[Total Score]]&lt;=10, "Medium", tbl_logs[[#This Row],[Total Score]]&lt;=17, "High", tbl_logs[[#This Row],[Total Score]]&lt;=25, "Critical")</f>
        <v>Low</v>
      </c>
    </row>
    <row r="167" spans="1:14" x14ac:dyDescent="0.3">
      <c r="A167" t="s">
        <v>4776</v>
      </c>
      <c r="B167" s="1">
        <v>46025.744444444441</v>
      </c>
      <c r="C167" t="s">
        <v>12</v>
      </c>
      <c r="D167" t="s">
        <v>18</v>
      </c>
      <c r="E167" t="s">
        <v>19</v>
      </c>
      <c r="F167" t="s">
        <v>33</v>
      </c>
      <c r="G167" s="2">
        <v>0.74444444444444446</v>
      </c>
      <c r="H167" s="3">
        <v>46025</v>
      </c>
      <c r="I167">
        <v>1</v>
      </c>
      <c r="J167">
        <f>_xlfn.XLOOKUP(tbl_logs[[#This Row],[Target_Department]],tbl_DeptWeight[Department], tbl_DeptWeight[Impact Score])</f>
        <v>1</v>
      </c>
      <c r="K167">
        <f>_xlfn.XLOOKUP(tbl_logs[[#This Row],[Employee_Action]],tbl_ResponseLikelihood[Employee Action],tbl_ResponseLikelihood[Likelihood Score])</f>
        <v>4</v>
      </c>
      <c r="L167">
        <f>tbl_logs[[#This Row],[Impact Score]]*tbl_logs[[#This Row],[Response Multiplier]]</f>
        <v>4</v>
      </c>
      <c r="M167" t="str" cm="1">
        <f t="array" ref="M167">_xlfn.IFS(tbl_logs[[#This Row],[Total Score]]&lt;=4, "Low", tbl_logs[[#This Row],[Total Score]]&lt;=10, "Medium", tbl_logs[[#This Row],[Total Score]]&lt;=19, "High", tbl_logs[[#This Row],[Total Score]]&lt;=25, "Very High")</f>
        <v>Low</v>
      </c>
      <c r="N167" t="str" cm="1">
        <f t="array" ref="N167">_xlfn.IFS(tbl_logs[[#This Row],[Total Score]]&lt;=4, "Low", tbl_logs[[#This Row],[Total Score]]&lt;=10, "Medium", tbl_logs[[#This Row],[Total Score]]&lt;=17, "High", tbl_logs[[#This Row],[Total Score]]&lt;=25, "Critical")</f>
        <v>Low</v>
      </c>
    </row>
    <row r="168" spans="1:14" x14ac:dyDescent="0.3">
      <c r="A168" t="s">
        <v>2859</v>
      </c>
      <c r="B168" s="1">
        <v>46025.756944444445</v>
      </c>
      <c r="C168" t="s">
        <v>7</v>
      </c>
      <c r="D168" t="s">
        <v>22</v>
      </c>
      <c r="E168" t="s">
        <v>19</v>
      </c>
      <c r="F168" t="s">
        <v>20</v>
      </c>
      <c r="G168" s="2">
        <v>0.75694444444444442</v>
      </c>
      <c r="H168" s="3">
        <v>46025</v>
      </c>
      <c r="I168">
        <v>1</v>
      </c>
      <c r="J168">
        <f>_xlfn.XLOOKUP(tbl_logs[[#This Row],[Target_Department]],tbl_DeptWeight[Department], tbl_DeptWeight[Impact Score])</f>
        <v>3</v>
      </c>
      <c r="K168">
        <f>_xlfn.XLOOKUP(tbl_logs[[#This Row],[Employee_Action]],tbl_ResponseLikelihood[Employee Action],tbl_ResponseLikelihood[Likelihood Score])</f>
        <v>2</v>
      </c>
      <c r="L168">
        <f>tbl_logs[[#This Row],[Impact Score]]*tbl_logs[[#This Row],[Response Multiplier]]</f>
        <v>6</v>
      </c>
      <c r="M168" t="str" cm="1">
        <f t="array" ref="M168">_xlfn.IFS(tbl_logs[[#This Row],[Total Score]]&lt;=4, "Low", tbl_logs[[#This Row],[Total Score]]&lt;=10, "Medium", tbl_logs[[#This Row],[Total Score]]&lt;=19, "High", tbl_logs[[#This Row],[Total Score]]&lt;=25, "Very High")</f>
        <v>Medium</v>
      </c>
      <c r="N168" t="str" cm="1">
        <f t="array" ref="N168">_xlfn.IFS(tbl_logs[[#This Row],[Total Score]]&lt;=4, "Low", tbl_logs[[#This Row],[Total Score]]&lt;=10, "Medium", tbl_logs[[#This Row],[Total Score]]&lt;=17, "High", tbl_logs[[#This Row],[Total Score]]&lt;=25, "Critical")</f>
        <v>Medium</v>
      </c>
    </row>
    <row r="169" spans="1:14" x14ac:dyDescent="0.3">
      <c r="A169" t="s">
        <v>4020</v>
      </c>
      <c r="B169" s="1">
        <v>46025.76666666667</v>
      </c>
      <c r="C169" t="s">
        <v>26</v>
      </c>
      <c r="D169" t="s">
        <v>22</v>
      </c>
      <c r="E169" t="s">
        <v>31</v>
      </c>
      <c r="F169" t="s">
        <v>10</v>
      </c>
      <c r="G169" s="2">
        <v>0.76666666666666672</v>
      </c>
      <c r="H169" s="3">
        <v>46025</v>
      </c>
      <c r="I169">
        <v>1</v>
      </c>
      <c r="J169">
        <f>_xlfn.XLOOKUP(tbl_logs[[#This Row],[Target_Department]],tbl_DeptWeight[Department], tbl_DeptWeight[Impact Score])</f>
        <v>3</v>
      </c>
      <c r="K169">
        <f>_xlfn.XLOOKUP(tbl_logs[[#This Row],[Employee_Action]],tbl_ResponseLikelihood[Employee Action],tbl_ResponseLikelihood[Likelihood Score])</f>
        <v>2</v>
      </c>
      <c r="L169">
        <f>tbl_logs[[#This Row],[Impact Score]]*tbl_logs[[#This Row],[Response Multiplier]]</f>
        <v>6</v>
      </c>
      <c r="M169" t="str" cm="1">
        <f t="array" ref="M169">_xlfn.IFS(tbl_logs[[#This Row],[Total Score]]&lt;=4, "Low", tbl_logs[[#This Row],[Total Score]]&lt;=10, "Medium", tbl_logs[[#This Row],[Total Score]]&lt;=19, "High", tbl_logs[[#This Row],[Total Score]]&lt;=25, "Very High")</f>
        <v>Medium</v>
      </c>
      <c r="N169" t="str" cm="1">
        <f t="array" ref="N169">_xlfn.IFS(tbl_logs[[#This Row],[Total Score]]&lt;=4, "Low", tbl_logs[[#This Row],[Total Score]]&lt;=10, "Medium", tbl_logs[[#This Row],[Total Score]]&lt;=17, "High", tbl_logs[[#This Row],[Total Score]]&lt;=25, "Critical")</f>
        <v>Medium</v>
      </c>
    </row>
    <row r="170" spans="1:14" x14ac:dyDescent="0.3">
      <c r="A170" t="s">
        <v>3953</v>
      </c>
      <c r="B170" s="1">
        <v>46025.780555555553</v>
      </c>
      <c r="C170" t="s">
        <v>7</v>
      </c>
      <c r="D170" t="s">
        <v>18</v>
      </c>
      <c r="E170" t="s">
        <v>19</v>
      </c>
      <c r="F170" t="s">
        <v>13</v>
      </c>
      <c r="G170" s="2">
        <v>0.78055555555555556</v>
      </c>
      <c r="H170" s="3">
        <v>46025</v>
      </c>
      <c r="I170">
        <v>1</v>
      </c>
      <c r="J170">
        <f>_xlfn.XLOOKUP(tbl_logs[[#This Row],[Target_Department]],tbl_DeptWeight[Department], tbl_DeptWeight[Impact Score])</f>
        <v>3</v>
      </c>
      <c r="K170">
        <f>_xlfn.XLOOKUP(tbl_logs[[#This Row],[Employee_Action]],tbl_ResponseLikelihood[Employee Action],tbl_ResponseLikelihood[Likelihood Score])</f>
        <v>1</v>
      </c>
      <c r="L170">
        <f>tbl_logs[[#This Row],[Impact Score]]*tbl_logs[[#This Row],[Response Multiplier]]</f>
        <v>3</v>
      </c>
      <c r="M170" t="str" cm="1">
        <f t="array" ref="M170">_xlfn.IFS(tbl_logs[[#This Row],[Total Score]]&lt;=4, "Low", tbl_logs[[#This Row],[Total Score]]&lt;=10, "Medium", tbl_logs[[#This Row],[Total Score]]&lt;=19, "High", tbl_logs[[#This Row],[Total Score]]&lt;=25, "Very High")</f>
        <v>Low</v>
      </c>
      <c r="N170" t="str" cm="1">
        <f t="array" ref="N170">_xlfn.IFS(tbl_logs[[#This Row],[Total Score]]&lt;=4, "Low", tbl_logs[[#This Row],[Total Score]]&lt;=10, "Medium", tbl_logs[[#This Row],[Total Score]]&lt;=17, "High", tbl_logs[[#This Row],[Total Score]]&lt;=25, "Critical")</f>
        <v>Low</v>
      </c>
    </row>
    <row r="171" spans="1:14" x14ac:dyDescent="0.3">
      <c r="A171" t="s">
        <v>415</v>
      </c>
      <c r="B171" s="1">
        <v>46025.790972222225</v>
      </c>
      <c r="C171" t="s">
        <v>7</v>
      </c>
      <c r="D171" t="s">
        <v>15</v>
      </c>
      <c r="E171" t="s">
        <v>19</v>
      </c>
      <c r="F171" t="s">
        <v>10</v>
      </c>
      <c r="G171" s="2">
        <v>0.79097222222222219</v>
      </c>
      <c r="H171" s="3">
        <v>46025</v>
      </c>
      <c r="I171">
        <v>1</v>
      </c>
      <c r="J171">
        <f>_xlfn.XLOOKUP(tbl_logs[[#This Row],[Target_Department]],tbl_DeptWeight[Department], tbl_DeptWeight[Impact Score])</f>
        <v>3</v>
      </c>
      <c r="K171">
        <f>_xlfn.XLOOKUP(tbl_logs[[#This Row],[Employee_Action]],tbl_ResponseLikelihood[Employee Action],tbl_ResponseLikelihood[Likelihood Score])</f>
        <v>2</v>
      </c>
      <c r="L171">
        <f>tbl_logs[[#This Row],[Impact Score]]*tbl_logs[[#This Row],[Response Multiplier]]</f>
        <v>6</v>
      </c>
      <c r="M171" t="str" cm="1">
        <f t="array" ref="M171">_xlfn.IFS(tbl_logs[[#This Row],[Total Score]]&lt;=4, "Low", tbl_logs[[#This Row],[Total Score]]&lt;=10, "Medium", tbl_logs[[#This Row],[Total Score]]&lt;=19, "High", tbl_logs[[#This Row],[Total Score]]&lt;=25, "Very High")</f>
        <v>Medium</v>
      </c>
      <c r="N171" t="str" cm="1">
        <f t="array" ref="N171">_xlfn.IFS(tbl_logs[[#This Row],[Total Score]]&lt;=4, "Low", tbl_logs[[#This Row],[Total Score]]&lt;=10, "Medium", tbl_logs[[#This Row],[Total Score]]&lt;=17, "High", tbl_logs[[#This Row],[Total Score]]&lt;=25, "Critical")</f>
        <v>Medium</v>
      </c>
    </row>
    <row r="172" spans="1:14" x14ac:dyDescent="0.3">
      <c r="A172" t="s">
        <v>3566</v>
      </c>
      <c r="B172" s="1">
        <v>46025.868055555555</v>
      </c>
      <c r="C172" t="s">
        <v>12</v>
      </c>
      <c r="D172" t="s">
        <v>22</v>
      </c>
      <c r="E172" t="s">
        <v>9</v>
      </c>
      <c r="F172" t="s">
        <v>10</v>
      </c>
      <c r="G172" s="2">
        <v>0.86805555555555558</v>
      </c>
      <c r="H172" s="3">
        <v>46025</v>
      </c>
      <c r="I172">
        <v>1</v>
      </c>
      <c r="J172">
        <f>_xlfn.XLOOKUP(tbl_logs[[#This Row],[Target_Department]],tbl_DeptWeight[Department], tbl_DeptWeight[Impact Score])</f>
        <v>1</v>
      </c>
      <c r="K172">
        <f>_xlfn.XLOOKUP(tbl_logs[[#This Row],[Employee_Action]],tbl_ResponseLikelihood[Employee Action],tbl_ResponseLikelihood[Likelihood Score])</f>
        <v>2</v>
      </c>
      <c r="L172">
        <f>tbl_logs[[#This Row],[Impact Score]]*tbl_logs[[#This Row],[Response Multiplier]]</f>
        <v>2</v>
      </c>
      <c r="M172" t="str" cm="1">
        <f t="array" ref="M172">_xlfn.IFS(tbl_logs[[#This Row],[Total Score]]&lt;=4, "Low", tbl_logs[[#This Row],[Total Score]]&lt;=10, "Medium", tbl_logs[[#This Row],[Total Score]]&lt;=19, "High", tbl_logs[[#This Row],[Total Score]]&lt;=25, "Very High")</f>
        <v>Low</v>
      </c>
      <c r="N172" t="str" cm="1">
        <f t="array" ref="N172">_xlfn.IFS(tbl_logs[[#This Row],[Total Score]]&lt;=4, "Low", tbl_logs[[#This Row],[Total Score]]&lt;=10, "Medium", tbl_logs[[#This Row],[Total Score]]&lt;=17, "High", tbl_logs[[#This Row],[Total Score]]&lt;=25, "Critical")</f>
        <v>Low</v>
      </c>
    </row>
    <row r="173" spans="1:14" x14ac:dyDescent="0.3">
      <c r="A173" t="s">
        <v>1202</v>
      </c>
      <c r="B173" s="1">
        <v>46025.879861111112</v>
      </c>
      <c r="C173" t="s">
        <v>7</v>
      </c>
      <c r="D173" t="s">
        <v>22</v>
      </c>
      <c r="E173" t="s">
        <v>16</v>
      </c>
      <c r="F173" t="s">
        <v>33</v>
      </c>
      <c r="G173" s="2">
        <v>0.87986111111111109</v>
      </c>
      <c r="H173" s="3">
        <v>46025</v>
      </c>
      <c r="I173">
        <v>1</v>
      </c>
      <c r="J173">
        <f>_xlfn.XLOOKUP(tbl_logs[[#This Row],[Target_Department]],tbl_DeptWeight[Department], tbl_DeptWeight[Impact Score])</f>
        <v>3</v>
      </c>
      <c r="K173">
        <f>_xlfn.XLOOKUP(tbl_logs[[#This Row],[Employee_Action]],tbl_ResponseLikelihood[Employee Action],tbl_ResponseLikelihood[Likelihood Score])</f>
        <v>4</v>
      </c>
      <c r="L173">
        <f>tbl_logs[[#This Row],[Impact Score]]*tbl_logs[[#This Row],[Response Multiplier]]</f>
        <v>12</v>
      </c>
      <c r="M173" t="str" cm="1">
        <f t="array" ref="M173">_xlfn.IFS(tbl_logs[[#This Row],[Total Score]]&lt;=4, "Low", tbl_logs[[#This Row],[Total Score]]&lt;=10, "Medium", tbl_logs[[#This Row],[Total Score]]&lt;=19, "High", tbl_logs[[#This Row],[Total Score]]&lt;=25, "Very High")</f>
        <v>High</v>
      </c>
      <c r="N173" t="str" cm="1">
        <f t="array" ref="N173">_xlfn.IFS(tbl_logs[[#This Row],[Total Score]]&lt;=4, "Low", tbl_logs[[#This Row],[Total Score]]&lt;=10, "Medium", tbl_logs[[#This Row],[Total Score]]&lt;=17, "High", tbl_logs[[#This Row],[Total Score]]&lt;=25, "Critical")</f>
        <v>High</v>
      </c>
    </row>
    <row r="174" spans="1:14" x14ac:dyDescent="0.3">
      <c r="A174" t="s">
        <v>1445</v>
      </c>
      <c r="B174" s="1">
        <v>46025.898611111108</v>
      </c>
      <c r="C174" t="s">
        <v>12</v>
      </c>
      <c r="D174" t="s">
        <v>18</v>
      </c>
      <c r="E174" t="s">
        <v>16</v>
      </c>
      <c r="F174" t="s">
        <v>13</v>
      </c>
      <c r="G174" s="2">
        <v>0.89861111111111114</v>
      </c>
      <c r="H174" s="3">
        <v>46025</v>
      </c>
      <c r="I174">
        <v>1</v>
      </c>
      <c r="J174">
        <f>_xlfn.XLOOKUP(tbl_logs[[#This Row],[Target_Department]],tbl_DeptWeight[Department], tbl_DeptWeight[Impact Score])</f>
        <v>1</v>
      </c>
      <c r="K174">
        <f>_xlfn.XLOOKUP(tbl_logs[[#This Row],[Employee_Action]],tbl_ResponseLikelihood[Employee Action],tbl_ResponseLikelihood[Likelihood Score])</f>
        <v>1</v>
      </c>
      <c r="L174">
        <f>tbl_logs[[#This Row],[Impact Score]]*tbl_logs[[#This Row],[Response Multiplier]]</f>
        <v>1</v>
      </c>
      <c r="M174" t="str" cm="1">
        <f t="array" ref="M174">_xlfn.IFS(tbl_logs[[#This Row],[Total Score]]&lt;=4, "Low", tbl_logs[[#This Row],[Total Score]]&lt;=10, "Medium", tbl_logs[[#This Row],[Total Score]]&lt;=19, "High", tbl_logs[[#This Row],[Total Score]]&lt;=25, "Very High")</f>
        <v>Low</v>
      </c>
      <c r="N174" t="str" cm="1">
        <f t="array" ref="N174">_xlfn.IFS(tbl_logs[[#This Row],[Total Score]]&lt;=4, "Low", tbl_logs[[#This Row],[Total Score]]&lt;=10, "Medium", tbl_logs[[#This Row],[Total Score]]&lt;=17, "High", tbl_logs[[#This Row],[Total Score]]&lt;=25, "Critical")</f>
        <v>Low</v>
      </c>
    </row>
    <row r="175" spans="1:14" x14ac:dyDescent="0.3">
      <c r="A175" t="s">
        <v>2659</v>
      </c>
      <c r="B175" s="1">
        <v>46025.914583333331</v>
      </c>
      <c r="C175" t="s">
        <v>40</v>
      </c>
      <c r="D175" t="s">
        <v>8</v>
      </c>
      <c r="E175" t="s">
        <v>16</v>
      </c>
      <c r="F175" t="s">
        <v>13</v>
      </c>
      <c r="G175" s="2">
        <v>0.9145833333333333</v>
      </c>
      <c r="H175" s="3">
        <v>46025</v>
      </c>
      <c r="I175">
        <v>1</v>
      </c>
      <c r="J175">
        <f>_xlfn.XLOOKUP(tbl_logs[[#This Row],[Target_Department]],tbl_DeptWeight[Department], tbl_DeptWeight[Impact Score])</f>
        <v>5</v>
      </c>
      <c r="K175">
        <f>_xlfn.XLOOKUP(tbl_logs[[#This Row],[Employee_Action]],tbl_ResponseLikelihood[Employee Action],tbl_ResponseLikelihood[Likelihood Score])</f>
        <v>1</v>
      </c>
      <c r="L175">
        <f>tbl_logs[[#This Row],[Impact Score]]*tbl_logs[[#This Row],[Response Multiplier]]</f>
        <v>5</v>
      </c>
      <c r="M175" t="str" cm="1">
        <f t="array" ref="M175">_xlfn.IFS(tbl_logs[[#This Row],[Total Score]]&lt;=4, "Low", tbl_logs[[#This Row],[Total Score]]&lt;=10, "Medium", tbl_logs[[#This Row],[Total Score]]&lt;=19, "High", tbl_logs[[#This Row],[Total Score]]&lt;=25, "Very High")</f>
        <v>Medium</v>
      </c>
      <c r="N175" t="str" cm="1">
        <f t="array" ref="N175">_xlfn.IFS(tbl_logs[[#This Row],[Total Score]]&lt;=4, "Low", tbl_logs[[#This Row],[Total Score]]&lt;=10, "Medium", tbl_logs[[#This Row],[Total Score]]&lt;=17, "High", tbl_logs[[#This Row],[Total Score]]&lt;=25, "Critical")</f>
        <v>Medium</v>
      </c>
    </row>
    <row r="176" spans="1:14" x14ac:dyDescent="0.3">
      <c r="A176" t="s">
        <v>1089</v>
      </c>
      <c r="B176" s="1">
        <v>46025.932638888888</v>
      </c>
      <c r="C176" t="s">
        <v>26</v>
      </c>
      <c r="D176" t="s">
        <v>15</v>
      </c>
      <c r="E176" t="s">
        <v>31</v>
      </c>
      <c r="F176" t="s">
        <v>33</v>
      </c>
      <c r="G176" s="2">
        <v>0.93263888888888891</v>
      </c>
      <c r="H176" s="3">
        <v>46025</v>
      </c>
      <c r="I176">
        <v>1</v>
      </c>
      <c r="J176">
        <f>_xlfn.XLOOKUP(tbl_logs[[#This Row],[Target_Department]],tbl_DeptWeight[Department], tbl_DeptWeight[Impact Score])</f>
        <v>3</v>
      </c>
      <c r="K176">
        <f>_xlfn.XLOOKUP(tbl_logs[[#This Row],[Employee_Action]],tbl_ResponseLikelihood[Employee Action],tbl_ResponseLikelihood[Likelihood Score])</f>
        <v>4</v>
      </c>
      <c r="L176">
        <f>tbl_logs[[#This Row],[Impact Score]]*tbl_logs[[#This Row],[Response Multiplier]]</f>
        <v>12</v>
      </c>
      <c r="M176" t="str" cm="1">
        <f t="array" ref="M176">_xlfn.IFS(tbl_logs[[#This Row],[Total Score]]&lt;=4, "Low", tbl_logs[[#This Row],[Total Score]]&lt;=10, "Medium", tbl_logs[[#This Row],[Total Score]]&lt;=19, "High", tbl_logs[[#This Row],[Total Score]]&lt;=25, "Very High")</f>
        <v>High</v>
      </c>
      <c r="N176" t="str" cm="1">
        <f t="array" ref="N176">_xlfn.IFS(tbl_logs[[#This Row],[Total Score]]&lt;=4, "Low", tbl_logs[[#This Row],[Total Score]]&lt;=10, "Medium", tbl_logs[[#This Row],[Total Score]]&lt;=17, "High", tbl_logs[[#This Row],[Total Score]]&lt;=25, "Critical")</f>
        <v>High</v>
      </c>
    </row>
    <row r="177" spans="1:14" x14ac:dyDescent="0.3">
      <c r="A177" t="s">
        <v>108</v>
      </c>
      <c r="B177" s="1">
        <v>46025.9375</v>
      </c>
      <c r="C177" t="s">
        <v>35</v>
      </c>
      <c r="D177" t="s">
        <v>15</v>
      </c>
      <c r="E177" t="s">
        <v>19</v>
      </c>
      <c r="F177" t="s">
        <v>10</v>
      </c>
      <c r="G177" s="2">
        <v>0.9375</v>
      </c>
      <c r="H177" s="3">
        <v>46025</v>
      </c>
      <c r="I177">
        <v>1</v>
      </c>
      <c r="J177">
        <f>_xlfn.XLOOKUP(tbl_logs[[#This Row],[Target_Department]],tbl_DeptWeight[Department], tbl_DeptWeight[Impact Score])</f>
        <v>1</v>
      </c>
      <c r="K177">
        <f>_xlfn.XLOOKUP(tbl_logs[[#This Row],[Employee_Action]],tbl_ResponseLikelihood[Employee Action],tbl_ResponseLikelihood[Likelihood Score])</f>
        <v>2</v>
      </c>
      <c r="L177">
        <f>tbl_logs[[#This Row],[Impact Score]]*tbl_logs[[#This Row],[Response Multiplier]]</f>
        <v>2</v>
      </c>
      <c r="M177" t="str" cm="1">
        <f t="array" ref="M177">_xlfn.IFS(tbl_logs[[#This Row],[Total Score]]&lt;=4, "Low", tbl_logs[[#This Row],[Total Score]]&lt;=10, "Medium", tbl_logs[[#This Row],[Total Score]]&lt;=19, "High", tbl_logs[[#This Row],[Total Score]]&lt;=25, "Very High")</f>
        <v>Low</v>
      </c>
      <c r="N177" t="str" cm="1">
        <f t="array" ref="N177">_xlfn.IFS(tbl_logs[[#This Row],[Total Score]]&lt;=4, "Low", tbl_logs[[#This Row],[Total Score]]&lt;=10, "Medium", tbl_logs[[#This Row],[Total Score]]&lt;=17, "High", tbl_logs[[#This Row],[Total Score]]&lt;=25, "Critical")</f>
        <v>Low</v>
      </c>
    </row>
    <row r="178" spans="1:14" x14ac:dyDescent="0.3">
      <c r="A178" t="s">
        <v>625</v>
      </c>
      <c r="B178" s="1">
        <v>46025.947222222225</v>
      </c>
      <c r="C178" t="s">
        <v>35</v>
      </c>
      <c r="D178" t="s">
        <v>22</v>
      </c>
      <c r="E178" t="s">
        <v>9</v>
      </c>
      <c r="F178" t="s">
        <v>20</v>
      </c>
      <c r="G178" s="2">
        <v>0.94722222222222219</v>
      </c>
      <c r="H178" s="3">
        <v>46025</v>
      </c>
      <c r="I178">
        <v>1</v>
      </c>
      <c r="J178">
        <f>_xlfn.XLOOKUP(tbl_logs[[#This Row],[Target_Department]],tbl_DeptWeight[Department], tbl_DeptWeight[Impact Score])</f>
        <v>1</v>
      </c>
      <c r="K178">
        <f>_xlfn.XLOOKUP(tbl_logs[[#This Row],[Employee_Action]],tbl_ResponseLikelihood[Employee Action],tbl_ResponseLikelihood[Likelihood Score])</f>
        <v>2</v>
      </c>
      <c r="L178">
        <f>tbl_logs[[#This Row],[Impact Score]]*tbl_logs[[#This Row],[Response Multiplier]]</f>
        <v>2</v>
      </c>
      <c r="M178" t="str" cm="1">
        <f t="array" ref="M178">_xlfn.IFS(tbl_logs[[#This Row],[Total Score]]&lt;=4, "Low", tbl_logs[[#This Row],[Total Score]]&lt;=10, "Medium", tbl_logs[[#This Row],[Total Score]]&lt;=19, "High", tbl_logs[[#This Row],[Total Score]]&lt;=25, "Very High")</f>
        <v>Low</v>
      </c>
      <c r="N178" t="str" cm="1">
        <f t="array" ref="N178">_xlfn.IFS(tbl_logs[[#This Row],[Total Score]]&lt;=4, "Low", tbl_logs[[#This Row],[Total Score]]&lt;=10, "Medium", tbl_logs[[#This Row],[Total Score]]&lt;=17, "High", tbl_logs[[#This Row],[Total Score]]&lt;=25, "Critical")</f>
        <v>Low</v>
      </c>
    </row>
    <row r="179" spans="1:14" x14ac:dyDescent="0.3">
      <c r="A179" t="s">
        <v>1984</v>
      </c>
      <c r="B179" s="1">
        <v>46025.95416666667</v>
      </c>
      <c r="C179" t="s">
        <v>26</v>
      </c>
      <c r="D179" t="s">
        <v>15</v>
      </c>
      <c r="E179" t="s">
        <v>19</v>
      </c>
      <c r="F179" t="s">
        <v>10</v>
      </c>
      <c r="G179" s="2">
        <v>0.95416666666666672</v>
      </c>
      <c r="H179" s="3">
        <v>46025</v>
      </c>
      <c r="I179">
        <v>1</v>
      </c>
      <c r="J179">
        <f>_xlfn.XLOOKUP(tbl_logs[[#This Row],[Target_Department]],tbl_DeptWeight[Department], tbl_DeptWeight[Impact Score])</f>
        <v>3</v>
      </c>
      <c r="K179">
        <f>_xlfn.XLOOKUP(tbl_logs[[#This Row],[Employee_Action]],tbl_ResponseLikelihood[Employee Action],tbl_ResponseLikelihood[Likelihood Score])</f>
        <v>2</v>
      </c>
      <c r="L179">
        <f>tbl_logs[[#This Row],[Impact Score]]*tbl_logs[[#This Row],[Response Multiplier]]</f>
        <v>6</v>
      </c>
      <c r="M179" t="str" cm="1">
        <f t="array" ref="M179">_xlfn.IFS(tbl_logs[[#This Row],[Total Score]]&lt;=4, "Low", tbl_logs[[#This Row],[Total Score]]&lt;=10, "Medium", tbl_logs[[#This Row],[Total Score]]&lt;=19, "High", tbl_logs[[#This Row],[Total Score]]&lt;=25, "Very High")</f>
        <v>Medium</v>
      </c>
      <c r="N179" t="str" cm="1">
        <f t="array" ref="N179">_xlfn.IFS(tbl_logs[[#This Row],[Total Score]]&lt;=4, "Low", tbl_logs[[#This Row],[Total Score]]&lt;=10, "Medium", tbl_logs[[#This Row],[Total Score]]&lt;=17, "High", tbl_logs[[#This Row],[Total Score]]&lt;=25, "Critical")</f>
        <v>Medium</v>
      </c>
    </row>
    <row r="180" spans="1:14" x14ac:dyDescent="0.3">
      <c r="A180" t="s">
        <v>3548</v>
      </c>
      <c r="B180" s="1">
        <v>46025.979861111111</v>
      </c>
      <c r="C180" t="s">
        <v>7</v>
      </c>
      <c r="D180" t="s">
        <v>18</v>
      </c>
      <c r="E180" t="s">
        <v>19</v>
      </c>
      <c r="F180" t="s">
        <v>10</v>
      </c>
      <c r="G180" s="2">
        <v>0.97986111111111107</v>
      </c>
      <c r="H180" s="3">
        <v>46025</v>
      </c>
      <c r="I180">
        <v>1</v>
      </c>
      <c r="J180">
        <f>_xlfn.XLOOKUP(tbl_logs[[#This Row],[Target_Department]],tbl_DeptWeight[Department], tbl_DeptWeight[Impact Score])</f>
        <v>3</v>
      </c>
      <c r="K180">
        <f>_xlfn.XLOOKUP(tbl_logs[[#This Row],[Employee_Action]],tbl_ResponseLikelihood[Employee Action],tbl_ResponseLikelihood[Likelihood Score])</f>
        <v>2</v>
      </c>
      <c r="L180">
        <f>tbl_logs[[#This Row],[Impact Score]]*tbl_logs[[#This Row],[Response Multiplier]]</f>
        <v>6</v>
      </c>
      <c r="M180" t="str" cm="1">
        <f t="array" ref="M180">_xlfn.IFS(tbl_logs[[#This Row],[Total Score]]&lt;=4, "Low", tbl_logs[[#This Row],[Total Score]]&lt;=10, "Medium", tbl_logs[[#This Row],[Total Score]]&lt;=19, "High", tbl_logs[[#This Row],[Total Score]]&lt;=25, "Very High")</f>
        <v>Medium</v>
      </c>
      <c r="N180" t="str" cm="1">
        <f t="array" ref="N180">_xlfn.IFS(tbl_logs[[#This Row],[Total Score]]&lt;=4, "Low", tbl_logs[[#This Row],[Total Score]]&lt;=10, "Medium", tbl_logs[[#This Row],[Total Score]]&lt;=17, "High", tbl_logs[[#This Row],[Total Score]]&lt;=25, "Critical")</f>
        <v>Medium</v>
      </c>
    </row>
    <row r="181" spans="1:14" x14ac:dyDescent="0.3">
      <c r="A181" t="s">
        <v>4519</v>
      </c>
      <c r="B181" s="1">
        <v>46025.982638888891</v>
      </c>
      <c r="C181" t="s">
        <v>7</v>
      </c>
      <c r="D181" t="s">
        <v>8</v>
      </c>
      <c r="E181" t="s">
        <v>19</v>
      </c>
      <c r="F181" t="s">
        <v>10</v>
      </c>
      <c r="G181" s="2">
        <v>0.98263888888888884</v>
      </c>
      <c r="H181" s="3">
        <v>46025</v>
      </c>
      <c r="I181">
        <v>1</v>
      </c>
      <c r="J181">
        <f>_xlfn.XLOOKUP(tbl_logs[[#This Row],[Target_Department]],tbl_DeptWeight[Department], tbl_DeptWeight[Impact Score])</f>
        <v>3</v>
      </c>
      <c r="K181">
        <f>_xlfn.XLOOKUP(tbl_logs[[#This Row],[Employee_Action]],tbl_ResponseLikelihood[Employee Action],tbl_ResponseLikelihood[Likelihood Score])</f>
        <v>2</v>
      </c>
      <c r="L181">
        <f>tbl_logs[[#This Row],[Impact Score]]*tbl_logs[[#This Row],[Response Multiplier]]</f>
        <v>6</v>
      </c>
      <c r="M181" t="str" cm="1">
        <f t="array" ref="M181">_xlfn.IFS(tbl_logs[[#This Row],[Total Score]]&lt;=4, "Low", tbl_logs[[#This Row],[Total Score]]&lt;=10, "Medium", tbl_logs[[#This Row],[Total Score]]&lt;=19, "High", tbl_logs[[#This Row],[Total Score]]&lt;=25, "Very High")</f>
        <v>Medium</v>
      </c>
      <c r="N181" t="str" cm="1">
        <f t="array" ref="N181">_xlfn.IFS(tbl_logs[[#This Row],[Total Score]]&lt;=4, "Low", tbl_logs[[#This Row],[Total Score]]&lt;=10, "Medium", tbl_logs[[#This Row],[Total Score]]&lt;=17, "High", tbl_logs[[#This Row],[Total Score]]&lt;=25, "Critical")</f>
        <v>Medium</v>
      </c>
    </row>
    <row r="182" spans="1:14" x14ac:dyDescent="0.3">
      <c r="A182" t="s">
        <v>3799</v>
      </c>
      <c r="B182" s="1">
        <v>46026.011805555558</v>
      </c>
      <c r="C182" t="s">
        <v>7</v>
      </c>
      <c r="D182" t="s">
        <v>15</v>
      </c>
      <c r="E182" t="s">
        <v>19</v>
      </c>
      <c r="F182" t="s">
        <v>13</v>
      </c>
      <c r="G182" s="2">
        <v>1.1805555555555555E-2</v>
      </c>
      <c r="H182" s="3">
        <v>46026</v>
      </c>
      <c r="I182">
        <v>1</v>
      </c>
      <c r="J182">
        <f>_xlfn.XLOOKUP(tbl_logs[[#This Row],[Target_Department]],tbl_DeptWeight[Department], tbl_DeptWeight[Impact Score])</f>
        <v>3</v>
      </c>
      <c r="K182">
        <f>_xlfn.XLOOKUP(tbl_logs[[#This Row],[Employee_Action]],tbl_ResponseLikelihood[Employee Action],tbl_ResponseLikelihood[Likelihood Score])</f>
        <v>1</v>
      </c>
      <c r="L182">
        <f>tbl_logs[[#This Row],[Impact Score]]*tbl_logs[[#This Row],[Response Multiplier]]</f>
        <v>3</v>
      </c>
      <c r="M182" t="str" cm="1">
        <f t="array" ref="M182">_xlfn.IFS(tbl_logs[[#This Row],[Total Score]]&lt;=4, "Low", tbl_logs[[#This Row],[Total Score]]&lt;=10, "Medium", tbl_logs[[#This Row],[Total Score]]&lt;=19, "High", tbl_logs[[#This Row],[Total Score]]&lt;=25, "Very High")</f>
        <v>Low</v>
      </c>
      <c r="N182" t="str" cm="1">
        <f t="array" ref="N182">_xlfn.IFS(tbl_logs[[#This Row],[Total Score]]&lt;=4, "Low", tbl_logs[[#This Row],[Total Score]]&lt;=10, "Medium", tbl_logs[[#This Row],[Total Score]]&lt;=17, "High", tbl_logs[[#This Row],[Total Score]]&lt;=25, "Critical")</f>
        <v>Low</v>
      </c>
    </row>
    <row r="183" spans="1:14" x14ac:dyDescent="0.3">
      <c r="A183" t="s">
        <v>2078</v>
      </c>
      <c r="B183" s="1">
        <v>46026.041666666664</v>
      </c>
      <c r="C183" t="s">
        <v>7</v>
      </c>
      <c r="D183" t="s">
        <v>18</v>
      </c>
      <c r="E183" t="s">
        <v>19</v>
      </c>
      <c r="F183" t="s">
        <v>10</v>
      </c>
      <c r="G183" s="2">
        <v>4.1666666666666664E-2</v>
      </c>
      <c r="H183" s="3">
        <v>46026</v>
      </c>
      <c r="I183">
        <v>1</v>
      </c>
      <c r="J183">
        <f>_xlfn.XLOOKUP(tbl_logs[[#This Row],[Target_Department]],tbl_DeptWeight[Department], tbl_DeptWeight[Impact Score])</f>
        <v>3</v>
      </c>
      <c r="K183">
        <f>_xlfn.XLOOKUP(tbl_logs[[#This Row],[Employee_Action]],tbl_ResponseLikelihood[Employee Action],tbl_ResponseLikelihood[Likelihood Score])</f>
        <v>2</v>
      </c>
      <c r="L183">
        <f>tbl_logs[[#This Row],[Impact Score]]*tbl_logs[[#This Row],[Response Multiplier]]</f>
        <v>6</v>
      </c>
      <c r="M183" t="str" cm="1">
        <f t="array" ref="M183">_xlfn.IFS(tbl_logs[[#This Row],[Total Score]]&lt;=4, "Low", tbl_logs[[#This Row],[Total Score]]&lt;=10, "Medium", tbl_logs[[#This Row],[Total Score]]&lt;=19, "High", tbl_logs[[#This Row],[Total Score]]&lt;=25, "Very High")</f>
        <v>Medium</v>
      </c>
      <c r="N183" t="str" cm="1">
        <f t="array" ref="N183">_xlfn.IFS(tbl_logs[[#This Row],[Total Score]]&lt;=4, "Low", tbl_logs[[#This Row],[Total Score]]&lt;=10, "Medium", tbl_logs[[#This Row],[Total Score]]&lt;=17, "High", tbl_logs[[#This Row],[Total Score]]&lt;=25, "Critical")</f>
        <v>Medium</v>
      </c>
    </row>
    <row r="184" spans="1:14" x14ac:dyDescent="0.3">
      <c r="A184" t="s">
        <v>2505</v>
      </c>
      <c r="B184" s="1">
        <v>46026.090277777781</v>
      </c>
      <c r="C184" t="s">
        <v>7</v>
      </c>
      <c r="D184" t="s">
        <v>15</v>
      </c>
      <c r="E184" t="s">
        <v>19</v>
      </c>
      <c r="F184" t="s">
        <v>20</v>
      </c>
      <c r="G184" s="2">
        <v>9.0277777777777776E-2</v>
      </c>
      <c r="H184" s="3">
        <v>46026</v>
      </c>
      <c r="I184">
        <v>1</v>
      </c>
      <c r="J184">
        <f>_xlfn.XLOOKUP(tbl_logs[[#This Row],[Target_Department]],tbl_DeptWeight[Department], tbl_DeptWeight[Impact Score])</f>
        <v>3</v>
      </c>
      <c r="K184">
        <f>_xlfn.XLOOKUP(tbl_logs[[#This Row],[Employee_Action]],tbl_ResponseLikelihood[Employee Action],tbl_ResponseLikelihood[Likelihood Score])</f>
        <v>2</v>
      </c>
      <c r="L184">
        <f>tbl_logs[[#This Row],[Impact Score]]*tbl_logs[[#This Row],[Response Multiplier]]</f>
        <v>6</v>
      </c>
      <c r="M184" t="str" cm="1">
        <f t="array" ref="M184">_xlfn.IFS(tbl_logs[[#This Row],[Total Score]]&lt;=4, "Low", tbl_logs[[#This Row],[Total Score]]&lt;=10, "Medium", tbl_logs[[#This Row],[Total Score]]&lt;=19, "High", tbl_logs[[#This Row],[Total Score]]&lt;=25, "Very High")</f>
        <v>Medium</v>
      </c>
      <c r="N184" t="str" cm="1">
        <f t="array" ref="N184">_xlfn.IFS(tbl_logs[[#This Row],[Total Score]]&lt;=4, "Low", tbl_logs[[#This Row],[Total Score]]&lt;=10, "Medium", tbl_logs[[#This Row],[Total Score]]&lt;=17, "High", tbl_logs[[#This Row],[Total Score]]&lt;=25, "Critical")</f>
        <v>Medium</v>
      </c>
    </row>
    <row r="185" spans="1:14" x14ac:dyDescent="0.3">
      <c r="A185" t="s">
        <v>1208</v>
      </c>
      <c r="B185" s="1">
        <v>46026.121527777781</v>
      </c>
      <c r="C185" t="s">
        <v>7</v>
      </c>
      <c r="D185" t="s">
        <v>22</v>
      </c>
      <c r="E185" t="s">
        <v>16</v>
      </c>
      <c r="F185" t="s">
        <v>10</v>
      </c>
      <c r="G185" s="2">
        <v>0.12152777777777778</v>
      </c>
      <c r="H185" s="3">
        <v>46026</v>
      </c>
      <c r="I185">
        <v>1</v>
      </c>
      <c r="J185">
        <f>_xlfn.XLOOKUP(tbl_logs[[#This Row],[Target_Department]],tbl_DeptWeight[Department], tbl_DeptWeight[Impact Score])</f>
        <v>3</v>
      </c>
      <c r="K185">
        <f>_xlfn.XLOOKUP(tbl_logs[[#This Row],[Employee_Action]],tbl_ResponseLikelihood[Employee Action],tbl_ResponseLikelihood[Likelihood Score])</f>
        <v>2</v>
      </c>
      <c r="L185">
        <f>tbl_logs[[#This Row],[Impact Score]]*tbl_logs[[#This Row],[Response Multiplier]]</f>
        <v>6</v>
      </c>
      <c r="M185" t="str" cm="1">
        <f t="array" ref="M185">_xlfn.IFS(tbl_logs[[#This Row],[Total Score]]&lt;=4, "Low", tbl_logs[[#This Row],[Total Score]]&lt;=10, "Medium", tbl_logs[[#This Row],[Total Score]]&lt;=19, "High", tbl_logs[[#This Row],[Total Score]]&lt;=25, "Very High")</f>
        <v>Medium</v>
      </c>
      <c r="N185" t="str" cm="1">
        <f t="array" ref="N185">_xlfn.IFS(tbl_logs[[#This Row],[Total Score]]&lt;=4, "Low", tbl_logs[[#This Row],[Total Score]]&lt;=10, "Medium", tbl_logs[[#This Row],[Total Score]]&lt;=17, "High", tbl_logs[[#This Row],[Total Score]]&lt;=25, "Critical")</f>
        <v>Medium</v>
      </c>
    </row>
    <row r="186" spans="1:14" x14ac:dyDescent="0.3">
      <c r="A186" t="s">
        <v>4704</v>
      </c>
      <c r="B186" s="1">
        <v>46026.135416666664</v>
      </c>
      <c r="C186" t="s">
        <v>26</v>
      </c>
      <c r="D186" t="s">
        <v>18</v>
      </c>
      <c r="E186" t="s">
        <v>16</v>
      </c>
      <c r="F186" t="s">
        <v>10</v>
      </c>
      <c r="G186" s="2">
        <v>0.13541666666666666</v>
      </c>
      <c r="H186" s="3">
        <v>46026</v>
      </c>
      <c r="I186">
        <v>1</v>
      </c>
      <c r="J186">
        <f>_xlfn.XLOOKUP(tbl_logs[[#This Row],[Target_Department]],tbl_DeptWeight[Department], tbl_DeptWeight[Impact Score])</f>
        <v>3</v>
      </c>
      <c r="K186">
        <f>_xlfn.XLOOKUP(tbl_logs[[#This Row],[Employee_Action]],tbl_ResponseLikelihood[Employee Action],tbl_ResponseLikelihood[Likelihood Score])</f>
        <v>2</v>
      </c>
      <c r="L186">
        <f>tbl_logs[[#This Row],[Impact Score]]*tbl_logs[[#This Row],[Response Multiplier]]</f>
        <v>6</v>
      </c>
      <c r="M186" t="str" cm="1">
        <f t="array" ref="M186">_xlfn.IFS(tbl_logs[[#This Row],[Total Score]]&lt;=4, "Low", tbl_logs[[#This Row],[Total Score]]&lt;=10, "Medium", tbl_logs[[#This Row],[Total Score]]&lt;=19, "High", tbl_logs[[#This Row],[Total Score]]&lt;=25, "Very High")</f>
        <v>Medium</v>
      </c>
      <c r="N186" t="str" cm="1">
        <f t="array" ref="N186">_xlfn.IFS(tbl_logs[[#This Row],[Total Score]]&lt;=4, "Low", tbl_logs[[#This Row],[Total Score]]&lt;=10, "Medium", tbl_logs[[#This Row],[Total Score]]&lt;=17, "High", tbl_logs[[#This Row],[Total Score]]&lt;=25, "Critical")</f>
        <v>Medium</v>
      </c>
    </row>
    <row r="187" spans="1:14" x14ac:dyDescent="0.3">
      <c r="A187" t="s">
        <v>2937</v>
      </c>
      <c r="B187" s="1">
        <v>46026.160416666666</v>
      </c>
      <c r="C187" t="s">
        <v>40</v>
      </c>
      <c r="D187" t="s">
        <v>22</v>
      </c>
      <c r="E187" t="s">
        <v>16</v>
      </c>
      <c r="F187" t="s">
        <v>10</v>
      </c>
      <c r="G187" s="2">
        <v>0.16041666666666668</v>
      </c>
      <c r="H187" s="3">
        <v>46026</v>
      </c>
      <c r="I187">
        <v>1</v>
      </c>
      <c r="J187">
        <f>_xlfn.XLOOKUP(tbl_logs[[#This Row],[Target_Department]],tbl_DeptWeight[Department], tbl_DeptWeight[Impact Score])</f>
        <v>5</v>
      </c>
      <c r="K187">
        <f>_xlfn.XLOOKUP(tbl_logs[[#This Row],[Employee_Action]],tbl_ResponseLikelihood[Employee Action],tbl_ResponseLikelihood[Likelihood Score])</f>
        <v>2</v>
      </c>
      <c r="L187">
        <f>tbl_logs[[#This Row],[Impact Score]]*tbl_logs[[#This Row],[Response Multiplier]]</f>
        <v>10</v>
      </c>
      <c r="M187" t="str" cm="1">
        <f t="array" ref="M187">_xlfn.IFS(tbl_logs[[#This Row],[Total Score]]&lt;=4, "Low", tbl_logs[[#This Row],[Total Score]]&lt;=10, "Medium", tbl_logs[[#This Row],[Total Score]]&lt;=19, "High", tbl_logs[[#This Row],[Total Score]]&lt;=25, "Very High")</f>
        <v>Medium</v>
      </c>
      <c r="N187" t="str" cm="1">
        <f t="array" ref="N187">_xlfn.IFS(tbl_logs[[#This Row],[Total Score]]&lt;=4, "Low", tbl_logs[[#This Row],[Total Score]]&lt;=10, "Medium", tbl_logs[[#This Row],[Total Score]]&lt;=17, "High", tbl_logs[[#This Row],[Total Score]]&lt;=25, "Critical")</f>
        <v>Medium</v>
      </c>
    </row>
    <row r="188" spans="1:14" x14ac:dyDescent="0.3">
      <c r="A188" t="s">
        <v>1102</v>
      </c>
      <c r="B188" s="1">
        <v>46026.17083333333</v>
      </c>
      <c r="C188" t="s">
        <v>7</v>
      </c>
      <c r="D188" t="s">
        <v>18</v>
      </c>
      <c r="E188" t="s">
        <v>19</v>
      </c>
      <c r="F188" t="s">
        <v>10</v>
      </c>
      <c r="G188" s="2">
        <v>0.17083333333333334</v>
      </c>
      <c r="H188" s="3">
        <v>46026</v>
      </c>
      <c r="I188">
        <v>1</v>
      </c>
      <c r="J188">
        <f>_xlfn.XLOOKUP(tbl_logs[[#This Row],[Target_Department]],tbl_DeptWeight[Department], tbl_DeptWeight[Impact Score])</f>
        <v>3</v>
      </c>
      <c r="K188">
        <f>_xlfn.XLOOKUP(tbl_logs[[#This Row],[Employee_Action]],tbl_ResponseLikelihood[Employee Action],tbl_ResponseLikelihood[Likelihood Score])</f>
        <v>2</v>
      </c>
      <c r="L188">
        <f>tbl_logs[[#This Row],[Impact Score]]*tbl_logs[[#This Row],[Response Multiplier]]</f>
        <v>6</v>
      </c>
      <c r="M188" t="str" cm="1">
        <f t="array" ref="M188">_xlfn.IFS(tbl_logs[[#This Row],[Total Score]]&lt;=4, "Low", tbl_logs[[#This Row],[Total Score]]&lt;=10, "Medium", tbl_logs[[#This Row],[Total Score]]&lt;=19, "High", tbl_logs[[#This Row],[Total Score]]&lt;=25, "Very High")</f>
        <v>Medium</v>
      </c>
      <c r="N188" t="str" cm="1">
        <f t="array" ref="N188">_xlfn.IFS(tbl_logs[[#This Row],[Total Score]]&lt;=4, "Low", tbl_logs[[#This Row],[Total Score]]&lt;=10, "Medium", tbl_logs[[#This Row],[Total Score]]&lt;=17, "High", tbl_logs[[#This Row],[Total Score]]&lt;=25, "Critical")</f>
        <v>Medium</v>
      </c>
    </row>
    <row r="189" spans="1:14" x14ac:dyDescent="0.3">
      <c r="A189" t="s">
        <v>1781</v>
      </c>
      <c r="B189" s="1">
        <v>46026.177083333336</v>
      </c>
      <c r="C189" t="s">
        <v>7</v>
      </c>
      <c r="D189" t="s">
        <v>15</v>
      </c>
      <c r="E189" t="s">
        <v>19</v>
      </c>
      <c r="F189" t="s">
        <v>10</v>
      </c>
      <c r="G189" s="2">
        <v>0.17708333333333334</v>
      </c>
      <c r="H189" s="3">
        <v>46026</v>
      </c>
      <c r="I189">
        <v>1</v>
      </c>
      <c r="J189">
        <f>_xlfn.XLOOKUP(tbl_logs[[#This Row],[Target_Department]],tbl_DeptWeight[Department], tbl_DeptWeight[Impact Score])</f>
        <v>3</v>
      </c>
      <c r="K189">
        <f>_xlfn.XLOOKUP(tbl_logs[[#This Row],[Employee_Action]],tbl_ResponseLikelihood[Employee Action],tbl_ResponseLikelihood[Likelihood Score])</f>
        <v>2</v>
      </c>
      <c r="L189">
        <f>tbl_logs[[#This Row],[Impact Score]]*tbl_logs[[#This Row],[Response Multiplier]]</f>
        <v>6</v>
      </c>
      <c r="M189" t="str" cm="1">
        <f t="array" ref="M189">_xlfn.IFS(tbl_logs[[#This Row],[Total Score]]&lt;=4, "Low", tbl_logs[[#This Row],[Total Score]]&lt;=10, "Medium", tbl_logs[[#This Row],[Total Score]]&lt;=19, "High", tbl_logs[[#This Row],[Total Score]]&lt;=25, "Very High")</f>
        <v>Medium</v>
      </c>
      <c r="N189" t="str" cm="1">
        <f t="array" ref="N189">_xlfn.IFS(tbl_logs[[#This Row],[Total Score]]&lt;=4, "Low", tbl_logs[[#This Row],[Total Score]]&lt;=10, "Medium", tbl_logs[[#This Row],[Total Score]]&lt;=17, "High", tbl_logs[[#This Row],[Total Score]]&lt;=25, "Critical")</f>
        <v>Medium</v>
      </c>
    </row>
    <row r="190" spans="1:14" x14ac:dyDescent="0.3">
      <c r="A190" t="s">
        <v>1450</v>
      </c>
      <c r="B190" s="1">
        <v>46026.179861111108</v>
      </c>
      <c r="C190" t="s">
        <v>12</v>
      </c>
      <c r="D190" t="s">
        <v>22</v>
      </c>
      <c r="E190" t="s">
        <v>31</v>
      </c>
      <c r="F190" t="s">
        <v>10</v>
      </c>
      <c r="G190" s="2">
        <v>0.17986111111111111</v>
      </c>
      <c r="H190" s="3">
        <v>46026</v>
      </c>
      <c r="I190">
        <v>1</v>
      </c>
      <c r="J190">
        <f>_xlfn.XLOOKUP(tbl_logs[[#This Row],[Target_Department]],tbl_DeptWeight[Department], tbl_DeptWeight[Impact Score])</f>
        <v>1</v>
      </c>
      <c r="K190">
        <f>_xlfn.XLOOKUP(tbl_logs[[#This Row],[Employee_Action]],tbl_ResponseLikelihood[Employee Action],tbl_ResponseLikelihood[Likelihood Score])</f>
        <v>2</v>
      </c>
      <c r="L190">
        <f>tbl_logs[[#This Row],[Impact Score]]*tbl_logs[[#This Row],[Response Multiplier]]</f>
        <v>2</v>
      </c>
      <c r="M190" t="str" cm="1">
        <f t="array" ref="M190">_xlfn.IFS(tbl_logs[[#This Row],[Total Score]]&lt;=4, "Low", tbl_logs[[#This Row],[Total Score]]&lt;=10, "Medium", tbl_logs[[#This Row],[Total Score]]&lt;=19, "High", tbl_logs[[#This Row],[Total Score]]&lt;=25, "Very High")</f>
        <v>Low</v>
      </c>
      <c r="N190" t="str" cm="1">
        <f t="array" ref="N190">_xlfn.IFS(tbl_logs[[#This Row],[Total Score]]&lt;=4, "Low", tbl_logs[[#This Row],[Total Score]]&lt;=10, "Medium", tbl_logs[[#This Row],[Total Score]]&lt;=17, "High", tbl_logs[[#This Row],[Total Score]]&lt;=25, "Critical")</f>
        <v>Low</v>
      </c>
    </row>
    <row r="191" spans="1:14" x14ac:dyDescent="0.3">
      <c r="A191" t="s">
        <v>3791</v>
      </c>
      <c r="B191" s="1">
        <v>46026.207638888889</v>
      </c>
      <c r="C191" t="s">
        <v>40</v>
      </c>
      <c r="D191" t="s">
        <v>8</v>
      </c>
      <c r="E191" t="s">
        <v>16</v>
      </c>
      <c r="F191" t="s">
        <v>20</v>
      </c>
      <c r="G191" s="2">
        <v>0.2076388888888889</v>
      </c>
      <c r="H191" s="3">
        <v>46026</v>
      </c>
      <c r="I191">
        <v>1</v>
      </c>
      <c r="J191">
        <f>_xlfn.XLOOKUP(tbl_logs[[#This Row],[Target_Department]],tbl_DeptWeight[Department], tbl_DeptWeight[Impact Score])</f>
        <v>5</v>
      </c>
      <c r="K191">
        <f>_xlfn.XLOOKUP(tbl_logs[[#This Row],[Employee_Action]],tbl_ResponseLikelihood[Employee Action],tbl_ResponseLikelihood[Likelihood Score])</f>
        <v>2</v>
      </c>
      <c r="L191">
        <f>tbl_logs[[#This Row],[Impact Score]]*tbl_logs[[#This Row],[Response Multiplier]]</f>
        <v>10</v>
      </c>
      <c r="M191" t="str" cm="1">
        <f t="array" ref="M191">_xlfn.IFS(tbl_logs[[#This Row],[Total Score]]&lt;=4, "Low", tbl_logs[[#This Row],[Total Score]]&lt;=10, "Medium", tbl_logs[[#This Row],[Total Score]]&lt;=19, "High", tbl_logs[[#This Row],[Total Score]]&lt;=25, "Very High")</f>
        <v>Medium</v>
      </c>
      <c r="N191" t="str" cm="1">
        <f t="array" ref="N191">_xlfn.IFS(tbl_logs[[#This Row],[Total Score]]&lt;=4, "Low", tbl_logs[[#This Row],[Total Score]]&lt;=10, "Medium", tbl_logs[[#This Row],[Total Score]]&lt;=17, "High", tbl_logs[[#This Row],[Total Score]]&lt;=25, "Critical")</f>
        <v>Medium</v>
      </c>
    </row>
    <row r="192" spans="1:14" x14ac:dyDescent="0.3">
      <c r="A192" t="s">
        <v>3095</v>
      </c>
      <c r="B192" s="1">
        <v>46026.236111111109</v>
      </c>
      <c r="C192" t="s">
        <v>7</v>
      </c>
      <c r="D192" t="s">
        <v>22</v>
      </c>
      <c r="E192" t="s">
        <v>19</v>
      </c>
      <c r="F192" t="s">
        <v>10</v>
      </c>
      <c r="G192" s="2">
        <v>0.2361111111111111</v>
      </c>
      <c r="H192" s="3">
        <v>46026</v>
      </c>
      <c r="I192">
        <v>1</v>
      </c>
      <c r="J192">
        <f>_xlfn.XLOOKUP(tbl_logs[[#This Row],[Target_Department]],tbl_DeptWeight[Department], tbl_DeptWeight[Impact Score])</f>
        <v>3</v>
      </c>
      <c r="K192">
        <f>_xlfn.XLOOKUP(tbl_logs[[#This Row],[Employee_Action]],tbl_ResponseLikelihood[Employee Action],tbl_ResponseLikelihood[Likelihood Score])</f>
        <v>2</v>
      </c>
      <c r="L192">
        <f>tbl_logs[[#This Row],[Impact Score]]*tbl_logs[[#This Row],[Response Multiplier]]</f>
        <v>6</v>
      </c>
      <c r="M192" t="str" cm="1">
        <f t="array" ref="M192">_xlfn.IFS(tbl_logs[[#This Row],[Total Score]]&lt;=4, "Low", tbl_logs[[#This Row],[Total Score]]&lt;=10, "Medium", tbl_logs[[#This Row],[Total Score]]&lt;=19, "High", tbl_logs[[#This Row],[Total Score]]&lt;=25, "Very High")</f>
        <v>Medium</v>
      </c>
      <c r="N192" t="str" cm="1">
        <f t="array" ref="N192">_xlfn.IFS(tbl_logs[[#This Row],[Total Score]]&lt;=4, "Low", tbl_logs[[#This Row],[Total Score]]&lt;=10, "Medium", tbl_logs[[#This Row],[Total Score]]&lt;=17, "High", tbl_logs[[#This Row],[Total Score]]&lt;=25, "Critical")</f>
        <v>Medium</v>
      </c>
    </row>
    <row r="193" spans="1:14" x14ac:dyDescent="0.3">
      <c r="A193" t="s">
        <v>1092</v>
      </c>
      <c r="B193" s="1">
        <v>46026.263888888891</v>
      </c>
      <c r="C193" t="s">
        <v>7</v>
      </c>
      <c r="D193" t="s">
        <v>22</v>
      </c>
      <c r="E193" t="s">
        <v>31</v>
      </c>
      <c r="F193" t="s">
        <v>20</v>
      </c>
      <c r="G193" s="2">
        <v>0.2638888888888889</v>
      </c>
      <c r="H193" s="3">
        <v>46026</v>
      </c>
      <c r="I193">
        <v>1</v>
      </c>
      <c r="J193">
        <f>_xlfn.XLOOKUP(tbl_logs[[#This Row],[Target_Department]],tbl_DeptWeight[Department], tbl_DeptWeight[Impact Score])</f>
        <v>3</v>
      </c>
      <c r="K193">
        <f>_xlfn.XLOOKUP(tbl_logs[[#This Row],[Employee_Action]],tbl_ResponseLikelihood[Employee Action],tbl_ResponseLikelihood[Likelihood Score])</f>
        <v>2</v>
      </c>
      <c r="L193">
        <f>tbl_logs[[#This Row],[Impact Score]]*tbl_logs[[#This Row],[Response Multiplier]]</f>
        <v>6</v>
      </c>
      <c r="M193" t="str" cm="1">
        <f t="array" ref="M193">_xlfn.IFS(tbl_logs[[#This Row],[Total Score]]&lt;=4, "Low", tbl_logs[[#This Row],[Total Score]]&lt;=10, "Medium", tbl_logs[[#This Row],[Total Score]]&lt;=19, "High", tbl_logs[[#This Row],[Total Score]]&lt;=25, "Very High")</f>
        <v>Medium</v>
      </c>
      <c r="N193" t="str" cm="1">
        <f t="array" ref="N193">_xlfn.IFS(tbl_logs[[#This Row],[Total Score]]&lt;=4, "Low", tbl_logs[[#This Row],[Total Score]]&lt;=10, "Medium", tbl_logs[[#This Row],[Total Score]]&lt;=17, "High", tbl_logs[[#This Row],[Total Score]]&lt;=25, "Critical")</f>
        <v>Medium</v>
      </c>
    </row>
    <row r="194" spans="1:14" x14ac:dyDescent="0.3">
      <c r="A194" t="s">
        <v>2302</v>
      </c>
      <c r="B194" s="1">
        <v>46026.290972222225</v>
      </c>
      <c r="C194" t="s">
        <v>47</v>
      </c>
      <c r="D194" t="s">
        <v>8</v>
      </c>
      <c r="E194" t="s">
        <v>31</v>
      </c>
      <c r="F194" t="s">
        <v>53</v>
      </c>
      <c r="G194" s="2">
        <v>0.29097222222222224</v>
      </c>
      <c r="H194" s="3">
        <v>46026</v>
      </c>
      <c r="I194">
        <v>1</v>
      </c>
      <c r="J194">
        <f>_xlfn.XLOOKUP(tbl_logs[[#This Row],[Target_Department]],tbl_DeptWeight[Department], tbl_DeptWeight[Impact Score])</f>
        <v>1</v>
      </c>
      <c r="K194">
        <f>_xlfn.XLOOKUP(tbl_logs[[#This Row],[Employee_Action]],tbl_ResponseLikelihood[Employee Action],tbl_ResponseLikelihood[Likelihood Score])</f>
        <v>5</v>
      </c>
      <c r="L194">
        <f>tbl_logs[[#This Row],[Impact Score]]*tbl_logs[[#This Row],[Response Multiplier]]</f>
        <v>5</v>
      </c>
      <c r="M194" t="str" cm="1">
        <f t="array" ref="M194">_xlfn.IFS(tbl_logs[[#This Row],[Total Score]]&lt;=4, "Low", tbl_logs[[#This Row],[Total Score]]&lt;=10, "Medium", tbl_logs[[#This Row],[Total Score]]&lt;=19, "High", tbl_logs[[#This Row],[Total Score]]&lt;=25, "Very High")</f>
        <v>Medium</v>
      </c>
      <c r="N194" t="str" cm="1">
        <f t="array" ref="N194">_xlfn.IFS(tbl_logs[[#This Row],[Total Score]]&lt;=4, "Low", tbl_logs[[#This Row],[Total Score]]&lt;=10, "Medium", tbl_logs[[#This Row],[Total Score]]&lt;=17, "High", tbl_logs[[#This Row],[Total Score]]&lt;=25, "Critical")</f>
        <v>Medium</v>
      </c>
    </row>
    <row r="195" spans="1:14" x14ac:dyDescent="0.3">
      <c r="A195" t="s">
        <v>4008</v>
      </c>
      <c r="B195" s="1">
        <v>46026.325694444444</v>
      </c>
      <c r="C195" t="s">
        <v>26</v>
      </c>
      <c r="D195" t="s">
        <v>18</v>
      </c>
      <c r="E195" t="s">
        <v>31</v>
      </c>
      <c r="F195" t="s">
        <v>33</v>
      </c>
      <c r="G195" s="2">
        <v>0.32569444444444445</v>
      </c>
      <c r="H195" s="3">
        <v>46026</v>
      </c>
      <c r="I195">
        <v>1</v>
      </c>
      <c r="J195">
        <f>_xlfn.XLOOKUP(tbl_logs[[#This Row],[Target_Department]],tbl_DeptWeight[Department], tbl_DeptWeight[Impact Score])</f>
        <v>3</v>
      </c>
      <c r="K195">
        <f>_xlfn.XLOOKUP(tbl_logs[[#This Row],[Employee_Action]],tbl_ResponseLikelihood[Employee Action],tbl_ResponseLikelihood[Likelihood Score])</f>
        <v>4</v>
      </c>
      <c r="L195">
        <f>tbl_logs[[#This Row],[Impact Score]]*tbl_logs[[#This Row],[Response Multiplier]]</f>
        <v>12</v>
      </c>
      <c r="M195" t="str" cm="1">
        <f t="array" ref="M195">_xlfn.IFS(tbl_logs[[#This Row],[Total Score]]&lt;=4, "Low", tbl_logs[[#This Row],[Total Score]]&lt;=10, "Medium", tbl_logs[[#This Row],[Total Score]]&lt;=19, "High", tbl_logs[[#This Row],[Total Score]]&lt;=25, "Very High")</f>
        <v>High</v>
      </c>
      <c r="N195" t="str" cm="1">
        <f t="array" ref="N195">_xlfn.IFS(tbl_logs[[#This Row],[Total Score]]&lt;=4, "Low", tbl_logs[[#This Row],[Total Score]]&lt;=10, "Medium", tbl_logs[[#This Row],[Total Score]]&lt;=17, "High", tbl_logs[[#This Row],[Total Score]]&lt;=25, "Critical")</f>
        <v>High</v>
      </c>
    </row>
    <row r="196" spans="1:14" x14ac:dyDescent="0.3">
      <c r="A196" t="s">
        <v>551</v>
      </c>
      <c r="B196" s="1">
        <v>46026.32708333333</v>
      </c>
      <c r="C196" t="s">
        <v>47</v>
      </c>
      <c r="D196" t="s">
        <v>22</v>
      </c>
      <c r="E196" t="s">
        <v>19</v>
      </c>
      <c r="F196" t="s">
        <v>10</v>
      </c>
      <c r="G196" s="2">
        <v>0.32708333333333334</v>
      </c>
      <c r="H196" s="3">
        <v>46026</v>
      </c>
      <c r="I196">
        <v>1</v>
      </c>
      <c r="J196">
        <f>_xlfn.XLOOKUP(tbl_logs[[#This Row],[Target_Department]],tbl_DeptWeight[Department], tbl_DeptWeight[Impact Score])</f>
        <v>1</v>
      </c>
      <c r="K196">
        <f>_xlfn.XLOOKUP(tbl_logs[[#This Row],[Employee_Action]],tbl_ResponseLikelihood[Employee Action],tbl_ResponseLikelihood[Likelihood Score])</f>
        <v>2</v>
      </c>
      <c r="L196">
        <f>tbl_logs[[#This Row],[Impact Score]]*tbl_logs[[#This Row],[Response Multiplier]]</f>
        <v>2</v>
      </c>
      <c r="M196" t="str" cm="1">
        <f t="array" ref="M196">_xlfn.IFS(tbl_logs[[#This Row],[Total Score]]&lt;=4, "Low", tbl_logs[[#This Row],[Total Score]]&lt;=10, "Medium", tbl_logs[[#This Row],[Total Score]]&lt;=19, "High", tbl_logs[[#This Row],[Total Score]]&lt;=25, "Very High")</f>
        <v>Low</v>
      </c>
      <c r="N196" t="str" cm="1">
        <f t="array" ref="N196">_xlfn.IFS(tbl_logs[[#This Row],[Total Score]]&lt;=4, "Low", tbl_logs[[#This Row],[Total Score]]&lt;=10, "Medium", tbl_logs[[#This Row],[Total Score]]&lt;=17, "High", tbl_logs[[#This Row],[Total Score]]&lt;=25, "Critical")</f>
        <v>Low</v>
      </c>
    </row>
    <row r="197" spans="1:14" x14ac:dyDescent="0.3">
      <c r="A197" t="s">
        <v>1697</v>
      </c>
      <c r="B197" s="1">
        <v>46026.37777777778</v>
      </c>
      <c r="C197" t="s">
        <v>7</v>
      </c>
      <c r="D197" t="s">
        <v>15</v>
      </c>
      <c r="E197" t="s">
        <v>19</v>
      </c>
      <c r="F197" t="s">
        <v>10</v>
      </c>
      <c r="G197" s="2">
        <v>0.37777777777777777</v>
      </c>
      <c r="H197" s="3">
        <v>46026</v>
      </c>
      <c r="I197">
        <v>1</v>
      </c>
      <c r="J197">
        <f>_xlfn.XLOOKUP(tbl_logs[[#This Row],[Target_Department]],tbl_DeptWeight[Department], tbl_DeptWeight[Impact Score])</f>
        <v>3</v>
      </c>
      <c r="K197">
        <f>_xlfn.XLOOKUP(tbl_logs[[#This Row],[Employee_Action]],tbl_ResponseLikelihood[Employee Action],tbl_ResponseLikelihood[Likelihood Score])</f>
        <v>2</v>
      </c>
      <c r="L197">
        <f>tbl_logs[[#This Row],[Impact Score]]*tbl_logs[[#This Row],[Response Multiplier]]</f>
        <v>6</v>
      </c>
      <c r="M197" t="str" cm="1">
        <f t="array" ref="M197">_xlfn.IFS(tbl_logs[[#This Row],[Total Score]]&lt;=4, "Low", tbl_logs[[#This Row],[Total Score]]&lt;=10, "Medium", tbl_logs[[#This Row],[Total Score]]&lt;=19, "High", tbl_logs[[#This Row],[Total Score]]&lt;=25, "Very High")</f>
        <v>Medium</v>
      </c>
      <c r="N197" t="str" cm="1">
        <f t="array" ref="N197">_xlfn.IFS(tbl_logs[[#This Row],[Total Score]]&lt;=4, "Low", tbl_logs[[#This Row],[Total Score]]&lt;=10, "Medium", tbl_logs[[#This Row],[Total Score]]&lt;=17, "High", tbl_logs[[#This Row],[Total Score]]&lt;=25, "Critical")</f>
        <v>Medium</v>
      </c>
    </row>
    <row r="198" spans="1:14" x14ac:dyDescent="0.3">
      <c r="A198" t="s">
        <v>189</v>
      </c>
      <c r="B198" s="1">
        <v>46026.378472222219</v>
      </c>
      <c r="C198" t="s">
        <v>7</v>
      </c>
      <c r="D198" t="s">
        <v>22</v>
      </c>
      <c r="E198" t="s">
        <v>19</v>
      </c>
      <c r="F198" t="s">
        <v>20</v>
      </c>
      <c r="G198" s="2">
        <v>0.37847222222222221</v>
      </c>
      <c r="H198" s="3">
        <v>46026</v>
      </c>
      <c r="I198">
        <v>1</v>
      </c>
      <c r="J198">
        <f>_xlfn.XLOOKUP(tbl_logs[[#This Row],[Target_Department]],tbl_DeptWeight[Department], tbl_DeptWeight[Impact Score])</f>
        <v>3</v>
      </c>
      <c r="K198">
        <f>_xlfn.XLOOKUP(tbl_logs[[#This Row],[Employee_Action]],tbl_ResponseLikelihood[Employee Action],tbl_ResponseLikelihood[Likelihood Score])</f>
        <v>2</v>
      </c>
      <c r="L198">
        <f>tbl_logs[[#This Row],[Impact Score]]*tbl_logs[[#This Row],[Response Multiplier]]</f>
        <v>6</v>
      </c>
      <c r="M198" t="str" cm="1">
        <f t="array" ref="M198">_xlfn.IFS(tbl_logs[[#This Row],[Total Score]]&lt;=4, "Low", tbl_logs[[#This Row],[Total Score]]&lt;=10, "Medium", tbl_logs[[#This Row],[Total Score]]&lt;=19, "High", tbl_logs[[#This Row],[Total Score]]&lt;=25, "Very High")</f>
        <v>Medium</v>
      </c>
      <c r="N198" t="str" cm="1">
        <f t="array" ref="N198">_xlfn.IFS(tbl_logs[[#This Row],[Total Score]]&lt;=4, "Low", tbl_logs[[#This Row],[Total Score]]&lt;=10, "Medium", tbl_logs[[#This Row],[Total Score]]&lt;=17, "High", tbl_logs[[#This Row],[Total Score]]&lt;=25, "Critical")</f>
        <v>Medium</v>
      </c>
    </row>
    <row r="199" spans="1:14" x14ac:dyDescent="0.3">
      <c r="A199" t="s">
        <v>3135</v>
      </c>
      <c r="B199" s="1">
        <v>46026.390277777777</v>
      </c>
      <c r="C199" t="s">
        <v>47</v>
      </c>
      <c r="D199" t="s">
        <v>8</v>
      </c>
      <c r="E199" t="s">
        <v>9</v>
      </c>
      <c r="F199" t="s">
        <v>13</v>
      </c>
      <c r="G199" s="2">
        <v>0.39027777777777778</v>
      </c>
      <c r="H199" s="3">
        <v>46026</v>
      </c>
      <c r="I199">
        <v>1</v>
      </c>
      <c r="J199">
        <f>_xlfn.XLOOKUP(tbl_logs[[#This Row],[Target_Department]],tbl_DeptWeight[Department], tbl_DeptWeight[Impact Score])</f>
        <v>1</v>
      </c>
      <c r="K199">
        <f>_xlfn.XLOOKUP(tbl_logs[[#This Row],[Employee_Action]],tbl_ResponseLikelihood[Employee Action],tbl_ResponseLikelihood[Likelihood Score])</f>
        <v>1</v>
      </c>
      <c r="L199">
        <f>tbl_logs[[#This Row],[Impact Score]]*tbl_logs[[#This Row],[Response Multiplier]]</f>
        <v>1</v>
      </c>
      <c r="M199" t="str" cm="1">
        <f t="array" ref="M199">_xlfn.IFS(tbl_logs[[#This Row],[Total Score]]&lt;=4, "Low", tbl_logs[[#This Row],[Total Score]]&lt;=10, "Medium", tbl_logs[[#This Row],[Total Score]]&lt;=19, "High", tbl_logs[[#This Row],[Total Score]]&lt;=25, "Very High")</f>
        <v>Low</v>
      </c>
      <c r="N199" t="str" cm="1">
        <f t="array" ref="N199">_xlfn.IFS(tbl_logs[[#This Row],[Total Score]]&lt;=4, "Low", tbl_logs[[#This Row],[Total Score]]&lt;=10, "Medium", tbl_logs[[#This Row],[Total Score]]&lt;=17, "High", tbl_logs[[#This Row],[Total Score]]&lt;=25, "Critical")</f>
        <v>Low</v>
      </c>
    </row>
    <row r="200" spans="1:14" x14ac:dyDescent="0.3">
      <c r="A200" t="s">
        <v>4197</v>
      </c>
      <c r="B200" s="1">
        <v>46026.395833333336</v>
      </c>
      <c r="C200" t="s">
        <v>7</v>
      </c>
      <c r="D200" t="s">
        <v>22</v>
      </c>
      <c r="E200" t="s">
        <v>19</v>
      </c>
      <c r="F200" t="s">
        <v>10</v>
      </c>
      <c r="G200" s="2">
        <v>0.39583333333333331</v>
      </c>
      <c r="H200" s="3">
        <v>46026</v>
      </c>
      <c r="I200">
        <v>1</v>
      </c>
      <c r="J200">
        <f>_xlfn.XLOOKUP(tbl_logs[[#This Row],[Target_Department]],tbl_DeptWeight[Department], tbl_DeptWeight[Impact Score])</f>
        <v>3</v>
      </c>
      <c r="K200">
        <f>_xlfn.XLOOKUP(tbl_logs[[#This Row],[Employee_Action]],tbl_ResponseLikelihood[Employee Action],tbl_ResponseLikelihood[Likelihood Score])</f>
        <v>2</v>
      </c>
      <c r="L200">
        <f>tbl_logs[[#This Row],[Impact Score]]*tbl_logs[[#This Row],[Response Multiplier]]</f>
        <v>6</v>
      </c>
      <c r="M200" t="str" cm="1">
        <f t="array" ref="M200">_xlfn.IFS(tbl_logs[[#This Row],[Total Score]]&lt;=4, "Low", tbl_logs[[#This Row],[Total Score]]&lt;=10, "Medium", tbl_logs[[#This Row],[Total Score]]&lt;=19, "High", tbl_logs[[#This Row],[Total Score]]&lt;=25, "Very High")</f>
        <v>Medium</v>
      </c>
      <c r="N200" t="str" cm="1">
        <f t="array" ref="N200">_xlfn.IFS(tbl_logs[[#This Row],[Total Score]]&lt;=4, "Low", tbl_logs[[#This Row],[Total Score]]&lt;=10, "Medium", tbl_logs[[#This Row],[Total Score]]&lt;=17, "High", tbl_logs[[#This Row],[Total Score]]&lt;=25, "Critical")</f>
        <v>Medium</v>
      </c>
    </row>
    <row r="201" spans="1:14" x14ac:dyDescent="0.3">
      <c r="A201" t="s">
        <v>2854</v>
      </c>
      <c r="B201" s="1">
        <v>46026.397916666669</v>
      </c>
      <c r="C201" t="s">
        <v>47</v>
      </c>
      <c r="D201" t="s">
        <v>22</v>
      </c>
      <c r="E201" t="s">
        <v>9</v>
      </c>
      <c r="F201" t="s">
        <v>13</v>
      </c>
      <c r="G201" s="2">
        <v>0.39791666666666664</v>
      </c>
      <c r="H201" s="3">
        <v>46026</v>
      </c>
      <c r="I201">
        <v>1</v>
      </c>
      <c r="J201">
        <f>_xlfn.XLOOKUP(tbl_logs[[#This Row],[Target_Department]],tbl_DeptWeight[Department], tbl_DeptWeight[Impact Score])</f>
        <v>1</v>
      </c>
      <c r="K201">
        <f>_xlfn.XLOOKUP(tbl_logs[[#This Row],[Employee_Action]],tbl_ResponseLikelihood[Employee Action],tbl_ResponseLikelihood[Likelihood Score])</f>
        <v>1</v>
      </c>
      <c r="L201">
        <f>tbl_logs[[#This Row],[Impact Score]]*tbl_logs[[#This Row],[Response Multiplier]]</f>
        <v>1</v>
      </c>
      <c r="M201" t="str" cm="1">
        <f t="array" ref="M201">_xlfn.IFS(tbl_logs[[#This Row],[Total Score]]&lt;=4, "Low", tbl_logs[[#This Row],[Total Score]]&lt;=10, "Medium", tbl_logs[[#This Row],[Total Score]]&lt;=19, "High", tbl_logs[[#This Row],[Total Score]]&lt;=25, "Very High")</f>
        <v>Low</v>
      </c>
      <c r="N201" t="str" cm="1">
        <f t="array" ref="N201">_xlfn.IFS(tbl_logs[[#This Row],[Total Score]]&lt;=4, "Low", tbl_logs[[#This Row],[Total Score]]&lt;=10, "Medium", tbl_logs[[#This Row],[Total Score]]&lt;=17, "High", tbl_logs[[#This Row],[Total Score]]&lt;=25, "Critical")</f>
        <v>Low</v>
      </c>
    </row>
    <row r="202" spans="1:14" x14ac:dyDescent="0.3">
      <c r="A202" t="s">
        <v>1049</v>
      </c>
      <c r="B202" s="1">
        <v>46026.407638888886</v>
      </c>
      <c r="C202" t="s">
        <v>26</v>
      </c>
      <c r="D202" t="s">
        <v>8</v>
      </c>
      <c r="E202" t="s">
        <v>16</v>
      </c>
      <c r="F202" t="s">
        <v>10</v>
      </c>
      <c r="G202" s="2">
        <v>0.40763888888888888</v>
      </c>
      <c r="H202" s="3">
        <v>46026</v>
      </c>
      <c r="I202">
        <v>1</v>
      </c>
      <c r="J202">
        <f>_xlfn.XLOOKUP(tbl_logs[[#This Row],[Target_Department]],tbl_DeptWeight[Department], tbl_DeptWeight[Impact Score])</f>
        <v>3</v>
      </c>
      <c r="K202">
        <f>_xlfn.XLOOKUP(tbl_logs[[#This Row],[Employee_Action]],tbl_ResponseLikelihood[Employee Action],tbl_ResponseLikelihood[Likelihood Score])</f>
        <v>2</v>
      </c>
      <c r="L202">
        <f>tbl_logs[[#This Row],[Impact Score]]*tbl_logs[[#This Row],[Response Multiplier]]</f>
        <v>6</v>
      </c>
      <c r="M202" t="str" cm="1">
        <f t="array" ref="M202">_xlfn.IFS(tbl_logs[[#This Row],[Total Score]]&lt;=4, "Low", tbl_logs[[#This Row],[Total Score]]&lt;=10, "Medium", tbl_logs[[#This Row],[Total Score]]&lt;=19, "High", tbl_logs[[#This Row],[Total Score]]&lt;=25, "Very High")</f>
        <v>Medium</v>
      </c>
      <c r="N202" t="str" cm="1">
        <f t="array" ref="N202">_xlfn.IFS(tbl_logs[[#This Row],[Total Score]]&lt;=4, "Low", tbl_logs[[#This Row],[Total Score]]&lt;=10, "Medium", tbl_logs[[#This Row],[Total Score]]&lt;=17, "High", tbl_logs[[#This Row],[Total Score]]&lt;=25, "Critical")</f>
        <v>Medium</v>
      </c>
    </row>
    <row r="203" spans="1:14" x14ac:dyDescent="0.3">
      <c r="A203" t="s">
        <v>4518</v>
      </c>
      <c r="B203" s="1">
        <v>46026.413194444445</v>
      </c>
      <c r="C203" t="s">
        <v>7</v>
      </c>
      <c r="D203" t="s">
        <v>22</v>
      </c>
      <c r="E203" t="s">
        <v>19</v>
      </c>
      <c r="F203" t="s">
        <v>10</v>
      </c>
      <c r="G203" s="2">
        <v>0.41319444444444442</v>
      </c>
      <c r="H203" s="3">
        <v>46026</v>
      </c>
      <c r="I203">
        <v>1</v>
      </c>
      <c r="J203">
        <f>_xlfn.XLOOKUP(tbl_logs[[#This Row],[Target_Department]],tbl_DeptWeight[Department], tbl_DeptWeight[Impact Score])</f>
        <v>3</v>
      </c>
      <c r="K203">
        <f>_xlfn.XLOOKUP(tbl_logs[[#This Row],[Employee_Action]],tbl_ResponseLikelihood[Employee Action],tbl_ResponseLikelihood[Likelihood Score])</f>
        <v>2</v>
      </c>
      <c r="L203">
        <f>tbl_logs[[#This Row],[Impact Score]]*tbl_logs[[#This Row],[Response Multiplier]]</f>
        <v>6</v>
      </c>
      <c r="M203" t="str" cm="1">
        <f t="array" ref="M203">_xlfn.IFS(tbl_logs[[#This Row],[Total Score]]&lt;=4, "Low", tbl_logs[[#This Row],[Total Score]]&lt;=10, "Medium", tbl_logs[[#This Row],[Total Score]]&lt;=19, "High", tbl_logs[[#This Row],[Total Score]]&lt;=25, "Very High")</f>
        <v>Medium</v>
      </c>
      <c r="N203" t="str" cm="1">
        <f t="array" ref="N203">_xlfn.IFS(tbl_logs[[#This Row],[Total Score]]&lt;=4, "Low", tbl_logs[[#This Row],[Total Score]]&lt;=10, "Medium", tbl_logs[[#This Row],[Total Score]]&lt;=17, "High", tbl_logs[[#This Row],[Total Score]]&lt;=25, "Critical")</f>
        <v>Medium</v>
      </c>
    </row>
    <row r="204" spans="1:14" x14ac:dyDescent="0.3">
      <c r="A204" t="s">
        <v>2982</v>
      </c>
      <c r="B204" s="1">
        <v>46026.427777777775</v>
      </c>
      <c r="C204" t="s">
        <v>40</v>
      </c>
      <c r="D204" t="s">
        <v>15</v>
      </c>
      <c r="E204" t="s">
        <v>16</v>
      </c>
      <c r="F204" t="s">
        <v>10</v>
      </c>
      <c r="G204" s="2">
        <v>0.42777777777777776</v>
      </c>
      <c r="H204" s="3">
        <v>46026</v>
      </c>
      <c r="I204">
        <v>1</v>
      </c>
      <c r="J204">
        <f>_xlfn.XLOOKUP(tbl_logs[[#This Row],[Target_Department]],tbl_DeptWeight[Department], tbl_DeptWeight[Impact Score])</f>
        <v>5</v>
      </c>
      <c r="K204">
        <f>_xlfn.XLOOKUP(tbl_logs[[#This Row],[Employee_Action]],tbl_ResponseLikelihood[Employee Action],tbl_ResponseLikelihood[Likelihood Score])</f>
        <v>2</v>
      </c>
      <c r="L204">
        <f>tbl_logs[[#This Row],[Impact Score]]*tbl_logs[[#This Row],[Response Multiplier]]</f>
        <v>10</v>
      </c>
      <c r="M204" t="str" cm="1">
        <f t="array" ref="M204">_xlfn.IFS(tbl_logs[[#This Row],[Total Score]]&lt;=4, "Low", tbl_logs[[#This Row],[Total Score]]&lt;=10, "Medium", tbl_logs[[#This Row],[Total Score]]&lt;=19, "High", tbl_logs[[#This Row],[Total Score]]&lt;=25, "Very High")</f>
        <v>Medium</v>
      </c>
      <c r="N204" t="str" cm="1">
        <f t="array" ref="N204">_xlfn.IFS(tbl_logs[[#This Row],[Total Score]]&lt;=4, "Low", tbl_logs[[#This Row],[Total Score]]&lt;=10, "Medium", tbl_logs[[#This Row],[Total Score]]&lt;=17, "High", tbl_logs[[#This Row],[Total Score]]&lt;=25, "Critical")</f>
        <v>Medium</v>
      </c>
    </row>
    <row r="205" spans="1:14" x14ac:dyDescent="0.3">
      <c r="A205" t="s">
        <v>1251</v>
      </c>
      <c r="B205" s="1">
        <v>46026.496527777781</v>
      </c>
      <c r="C205" t="s">
        <v>7</v>
      </c>
      <c r="D205" t="s">
        <v>18</v>
      </c>
      <c r="E205" t="s">
        <v>19</v>
      </c>
      <c r="F205" t="s">
        <v>10</v>
      </c>
      <c r="G205" s="2">
        <v>0.49652777777777779</v>
      </c>
      <c r="H205" s="3">
        <v>46026</v>
      </c>
      <c r="I205">
        <v>1</v>
      </c>
      <c r="J205">
        <f>_xlfn.XLOOKUP(tbl_logs[[#This Row],[Target_Department]],tbl_DeptWeight[Department], tbl_DeptWeight[Impact Score])</f>
        <v>3</v>
      </c>
      <c r="K205">
        <f>_xlfn.XLOOKUP(tbl_logs[[#This Row],[Employee_Action]],tbl_ResponseLikelihood[Employee Action],tbl_ResponseLikelihood[Likelihood Score])</f>
        <v>2</v>
      </c>
      <c r="L205">
        <f>tbl_logs[[#This Row],[Impact Score]]*tbl_logs[[#This Row],[Response Multiplier]]</f>
        <v>6</v>
      </c>
      <c r="M205" t="str" cm="1">
        <f t="array" ref="M205">_xlfn.IFS(tbl_logs[[#This Row],[Total Score]]&lt;=4, "Low", tbl_logs[[#This Row],[Total Score]]&lt;=10, "Medium", tbl_logs[[#This Row],[Total Score]]&lt;=19, "High", tbl_logs[[#This Row],[Total Score]]&lt;=25, "Very High")</f>
        <v>Medium</v>
      </c>
      <c r="N205" t="str" cm="1">
        <f t="array" ref="N205">_xlfn.IFS(tbl_logs[[#This Row],[Total Score]]&lt;=4, "Low", tbl_logs[[#This Row],[Total Score]]&lt;=10, "Medium", tbl_logs[[#This Row],[Total Score]]&lt;=17, "High", tbl_logs[[#This Row],[Total Score]]&lt;=25, "Critical")</f>
        <v>Medium</v>
      </c>
    </row>
    <row r="206" spans="1:14" x14ac:dyDescent="0.3">
      <c r="A206" t="s">
        <v>1348</v>
      </c>
      <c r="B206" s="1">
        <v>46026.532638888886</v>
      </c>
      <c r="C206" t="s">
        <v>47</v>
      </c>
      <c r="D206" t="s">
        <v>18</v>
      </c>
      <c r="E206" t="s">
        <v>19</v>
      </c>
      <c r="F206" t="s">
        <v>20</v>
      </c>
      <c r="G206" s="2">
        <v>0.53263888888888888</v>
      </c>
      <c r="H206" s="3">
        <v>46026</v>
      </c>
      <c r="I206">
        <v>1</v>
      </c>
      <c r="J206">
        <f>_xlfn.XLOOKUP(tbl_logs[[#This Row],[Target_Department]],tbl_DeptWeight[Department], tbl_DeptWeight[Impact Score])</f>
        <v>1</v>
      </c>
      <c r="K206">
        <f>_xlfn.XLOOKUP(tbl_logs[[#This Row],[Employee_Action]],tbl_ResponseLikelihood[Employee Action],tbl_ResponseLikelihood[Likelihood Score])</f>
        <v>2</v>
      </c>
      <c r="L206">
        <f>tbl_logs[[#This Row],[Impact Score]]*tbl_logs[[#This Row],[Response Multiplier]]</f>
        <v>2</v>
      </c>
      <c r="M206" t="str" cm="1">
        <f t="array" ref="M206">_xlfn.IFS(tbl_logs[[#This Row],[Total Score]]&lt;=4, "Low", tbl_logs[[#This Row],[Total Score]]&lt;=10, "Medium", tbl_logs[[#This Row],[Total Score]]&lt;=19, "High", tbl_logs[[#This Row],[Total Score]]&lt;=25, "Very High")</f>
        <v>Low</v>
      </c>
      <c r="N206" t="str" cm="1">
        <f t="array" ref="N206">_xlfn.IFS(tbl_logs[[#This Row],[Total Score]]&lt;=4, "Low", tbl_logs[[#This Row],[Total Score]]&lt;=10, "Medium", tbl_logs[[#This Row],[Total Score]]&lt;=17, "High", tbl_logs[[#This Row],[Total Score]]&lt;=25, "Critical")</f>
        <v>Low</v>
      </c>
    </row>
    <row r="207" spans="1:14" x14ac:dyDescent="0.3">
      <c r="A207" t="s">
        <v>150</v>
      </c>
      <c r="B207" s="1">
        <v>46026.542361111111</v>
      </c>
      <c r="C207" t="s">
        <v>26</v>
      </c>
      <c r="D207" t="s">
        <v>15</v>
      </c>
      <c r="E207" t="s">
        <v>16</v>
      </c>
      <c r="F207" t="s">
        <v>20</v>
      </c>
      <c r="G207" s="2">
        <v>0.54236111111111107</v>
      </c>
      <c r="H207" s="3">
        <v>46026</v>
      </c>
      <c r="I207">
        <v>1</v>
      </c>
      <c r="J207">
        <f>_xlfn.XLOOKUP(tbl_logs[[#This Row],[Target_Department]],tbl_DeptWeight[Department], tbl_DeptWeight[Impact Score])</f>
        <v>3</v>
      </c>
      <c r="K207">
        <f>_xlfn.XLOOKUP(tbl_logs[[#This Row],[Employee_Action]],tbl_ResponseLikelihood[Employee Action],tbl_ResponseLikelihood[Likelihood Score])</f>
        <v>2</v>
      </c>
      <c r="L207">
        <f>tbl_logs[[#This Row],[Impact Score]]*tbl_logs[[#This Row],[Response Multiplier]]</f>
        <v>6</v>
      </c>
      <c r="M207" t="str" cm="1">
        <f t="array" ref="M207">_xlfn.IFS(tbl_logs[[#This Row],[Total Score]]&lt;=4, "Low", tbl_logs[[#This Row],[Total Score]]&lt;=10, "Medium", tbl_logs[[#This Row],[Total Score]]&lt;=19, "High", tbl_logs[[#This Row],[Total Score]]&lt;=25, "Very High")</f>
        <v>Medium</v>
      </c>
      <c r="N207" t="str" cm="1">
        <f t="array" ref="N207">_xlfn.IFS(tbl_logs[[#This Row],[Total Score]]&lt;=4, "Low", tbl_logs[[#This Row],[Total Score]]&lt;=10, "Medium", tbl_logs[[#This Row],[Total Score]]&lt;=17, "High", tbl_logs[[#This Row],[Total Score]]&lt;=25, "Critical")</f>
        <v>Medium</v>
      </c>
    </row>
    <row r="208" spans="1:14" x14ac:dyDescent="0.3">
      <c r="A208" t="s">
        <v>1522</v>
      </c>
      <c r="B208" s="1">
        <v>46026.545138888891</v>
      </c>
      <c r="C208" t="s">
        <v>12</v>
      </c>
      <c r="D208" t="s">
        <v>22</v>
      </c>
      <c r="E208" t="s">
        <v>16</v>
      </c>
      <c r="F208" t="s">
        <v>33</v>
      </c>
      <c r="G208" s="2">
        <v>0.54513888888888884</v>
      </c>
      <c r="H208" s="3">
        <v>46026</v>
      </c>
      <c r="I208">
        <v>1</v>
      </c>
      <c r="J208">
        <f>_xlfn.XLOOKUP(tbl_logs[[#This Row],[Target_Department]],tbl_DeptWeight[Department], tbl_DeptWeight[Impact Score])</f>
        <v>1</v>
      </c>
      <c r="K208">
        <f>_xlfn.XLOOKUP(tbl_logs[[#This Row],[Employee_Action]],tbl_ResponseLikelihood[Employee Action],tbl_ResponseLikelihood[Likelihood Score])</f>
        <v>4</v>
      </c>
      <c r="L208">
        <f>tbl_logs[[#This Row],[Impact Score]]*tbl_logs[[#This Row],[Response Multiplier]]</f>
        <v>4</v>
      </c>
      <c r="M208" t="str" cm="1">
        <f t="array" ref="M208">_xlfn.IFS(tbl_logs[[#This Row],[Total Score]]&lt;=4, "Low", tbl_logs[[#This Row],[Total Score]]&lt;=10, "Medium", tbl_logs[[#This Row],[Total Score]]&lt;=19, "High", tbl_logs[[#This Row],[Total Score]]&lt;=25, "Very High")</f>
        <v>Low</v>
      </c>
      <c r="N208" t="str" cm="1">
        <f t="array" ref="N208">_xlfn.IFS(tbl_logs[[#This Row],[Total Score]]&lt;=4, "Low", tbl_logs[[#This Row],[Total Score]]&lt;=10, "Medium", tbl_logs[[#This Row],[Total Score]]&lt;=17, "High", tbl_logs[[#This Row],[Total Score]]&lt;=25, "Critical")</f>
        <v>Low</v>
      </c>
    </row>
    <row r="209" spans="1:14" x14ac:dyDescent="0.3">
      <c r="A209" t="s">
        <v>4607</v>
      </c>
      <c r="B209" s="1">
        <v>46026.550694444442</v>
      </c>
      <c r="C209" t="s">
        <v>40</v>
      </c>
      <c r="D209" t="s">
        <v>18</v>
      </c>
      <c r="E209" t="s">
        <v>16</v>
      </c>
      <c r="F209" t="s">
        <v>10</v>
      </c>
      <c r="G209" s="2">
        <v>0.55069444444444449</v>
      </c>
      <c r="H209" s="3">
        <v>46026</v>
      </c>
      <c r="I209">
        <v>1</v>
      </c>
      <c r="J209">
        <f>_xlfn.XLOOKUP(tbl_logs[[#This Row],[Target_Department]],tbl_DeptWeight[Department], tbl_DeptWeight[Impact Score])</f>
        <v>5</v>
      </c>
      <c r="K209">
        <f>_xlfn.XLOOKUP(tbl_logs[[#This Row],[Employee_Action]],tbl_ResponseLikelihood[Employee Action],tbl_ResponseLikelihood[Likelihood Score])</f>
        <v>2</v>
      </c>
      <c r="L209">
        <f>tbl_logs[[#This Row],[Impact Score]]*tbl_logs[[#This Row],[Response Multiplier]]</f>
        <v>10</v>
      </c>
      <c r="M209" t="str" cm="1">
        <f t="array" ref="M209">_xlfn.IFS(tbl_logs[[#This Row],[Total Score]]&lt;=4, "Low", tbl_logs[[#This Row],[Total Score]]&lt;=10, "Medium", tbl_logs[[#This Row],[Total Score]]&lt;=19, "High", tbl_logs[[#This Row],[Total Score]]&lt;=25, "Very High")</f>
        <v>Medium</v>
      </c>
      <c r="N209" t="str" cm="1">
        <f t="array" ref="N209">_xlfn.IFS(tbl_logs[[#This Row],[Total Score]]&lt;=4, "Low", tbl_logs[[#This Row],[Total Score]]&lt;=10, "Medium", tbl_logs[[#This Row],[Total Score]]&lt;=17, "High", tbl_logs[[#This Row],[Total Score]]&lt;=25, "Critical")</f>
        <v>Medium</v>
      </c>
    </row>
    <row r="210" spans="1:14" x14ac:dyDescent="0.3">
      <c r="A210" t="s">
        <v>2893</v>
      </c>
      <c r="B210" s="1">
        <v>46026.563888888886</v>
      </c>
      <c r="C210" t="s">
        <v>7</v>
      </c>
      <c r="D210" t="s">
        <v>18</v>
      </c>
      <c r="E210" t="s">
        <v>19</v>
      </c>
      <c r="F210" t="s">
        <v>20</v>
      </c>
      <c r="G210" s="2">
        <v>0.56388888888888888</v>
      </c>
      <c r="H210" s="3">
        <v>46026</v>
      </c>
      <c r="I210">
        <v>1</v>
      </c>
      <c r="J210">
        <f>_xlfn.XLOOKUP(tbl_logs[[#This Row],[Target_Department]],tbl_DeptWeight[Department], tbl_DeptWeight[Impact Score])</f>
        <v>3</v>
      </c>
      <c r="K210">
        <f>_xlfn.XLOOKUP(tbl_logs[[#This Row],[Employee_Action]],tbl_ResponseLikelihood[Employee Action],tbl_ResponseLikelihood[Likelihood Score])</f>
        <v>2</v>
      </c>
      <c r="L210">
        <f>tbl_logs[[#This Row],[Impact Score]]*tbl_logs[[#This Row],[Response Multiplier]]</f>
        <v>6</v>
      </c>
      <c r="M210" t="str" cm="1">
        <f t="array" ref="M210">_xlfn.IFS(tbl_logs[[#This Row],[Total Score]]&lt;=4, "Low", tbl_logs[[#This Row],[Total Score]]&lt;=10, "Medium", tbl_logs[[#This Row],[Total Score]]&lt;=19, "High", tbl_logs[[#This Row],[Total Score]]&lt;=25, "Very High")</f>
        <v>Medium</v>
      </c>
      <c r="N210" t="str" cm="1">
        <f t="array" ref="N210">_xlfn.IFS(tbl_logs[[#This Row],[Total Score]]&lt;=4, "Low", tbl_logs[[#This Row],[Total Score]]&lt;=10, "Medium", tbl_logs[[#This Row],[Total Score]]&lt;=17, "High", tbl_logs[[#This Row],[Total Score]]&lt;=25, "Critical")</f>
        <v>Medium</v>
      </c>
    </row>
    <row r="211" spans="1:14" x14ac:dyDescent="0.3">
      <c r="A211" t="s">
        <v>109</v>
      </c>
      <c r="B211" s="1">
        <v>46026.568749999999</v>
      </c>
      <c r="C211" t="s">
        <v>7</v>
      </c>
      <c r="D211" t="s">
        <v>15</v>
      </c>
      <c r="E211" t="s">
        <v>16</v>
      </c>
      <c r="F211" t="s">
        <v>13</v>
      </c>
      <c r="G211" s="2">
        <v>0.56874999999999998</v>
      </c>
      <c r="H211" s="3">
        <v>46026</v>
      </c>
      <c r="I211">
        <v>1</v>
      </c>
      <c r="J211">
        <f>_xlfn.XLOOKUP(tbl_logs[[#This Row],[Target_Department]],tbl_DeptWeight[Department], tbl_DeptWeight[Impact Score])</f>
        <v>3</v>
      </c>
      <c r="K211">
        <f>_xlfn.XLOOKUP(tbl_logs[[#This Row],[Employee_Action]],tbl_ResponseLikelihood[Employee Action],tbl_ResponseLikelihood[Likelihood Score])</f>
        <v>1</v>
      </c>
      <c r="L211">
        <f>tbl_logs[[#This Row],[Impact Score]]*tbl_logs[[#This Row],[Response Multiplier]]</f>
        <v>3</v>
      </c>
      <c r="M211" t="str" cm="1">
        <f t="array" ref="M211">_xlfn.IFS(tbl_logs[[#This Row],[Total Score]]&lt;=4, "Low", tbl_logs[[#This Row],[Total Score]]&lt;=10, "Medium", tbl_logs[[#This Row],[Total Score]]&lt;=19, "High", tbl_logs[[#This Row],[Total Score]]&lt;=25, "Very High")</f>
        <v>Low</v>
      </c>
      <c r="N211" t="str" cm="1">
        <f t="array" ref="N211">_xlfn.IFS(tbl_logs[[#This Row],[Total Score]]&lt;=4, "Low", tbl_logs[[#This Row],[Total Score]]&lt;=10, "Medium", tbl_logs[[#This Row],[Total Score]]&lt;=17, "High", tbl_logs[[#This Row],[Total Score]]&lt;=25, "Critical")</f>
        <v>Low</v>
      </c>
    </row>
    <row r="212" spans="1:14" x14ac:dyDescent="0.3">
      <c r="A212" t="s">
        <v>3669</v>
      </c>
      <c r="B212" s="1">
        <v>46026.595138888886</v>
      </c>
      <c r="C212" t="s">
        <v>7</v>
      </c>
      <c r="D212" t="s">
        <v>15</v>
      </c>
      <c r="E212" t="s">
        <v>19</v>
      </c>
      <c r="F212" t="s">
        <v>13</v>
      </c>
      <c r="G212" s="2">
        <v>0.59513888888888888</v>
      </c>
      <c r="H212" s="3">
        <v>46026</v>
      </c>
      <c r="I212">
        <v>1</v>
      </c>
      <c r="J212">
        <f>_xlfn.XLOOKUP(tbl_logs[[#This Row],[Target_Department]],tbl_DeptWeight[Department], tbl_DeptWeight[Impact Score])</f>
        <v>3</v>
      </c>
      <c r="K212">
        <f>_xlfn.XLOOKUP(tbl_logs[[#This Row],[Employee_Action]],tbl_ResponseLikelihood[Employee Action],tbl_ResponseLikelihood[Likelihood Score])</f>
        <v>1</v>
      </c>
      <c r="L212">
        <f>tbl_logs[[#This Row],[Impact Score]]*tbl_logs[[#This Row],[Response Multiplier]]</f>
        <v>3</v>
      </c>
      <c r="M212" t="str" cm="1">
        <f t="array" ref="M212">_xlfn.IFS(tbl_logs[[#This Row],[Total Score]]&lt;=4, "Low", tbl_logs[[#This Row],[Total Score]]&lt;=10, "Medium", tbl_logs[[#This Row],[Total Score]]&lt;=19, "High", tbl_logs[[#This Row],[Total Score]]&lt;=25, "Very High")</f>
        <v>Low</v>
      </c>
      <c r="N212" t="str" cm="1">
        <f t="array" ref="N212">_xlfn.IFS(tbl_logs[[#This Row],[Total Score]]&lt;=4, "Low", tbl_logs[[#This Row],[Total Score]]&lt;=10, "Medium", tbl_logs[[#This Row],[Total Score]]&lt;=17, "High", tbl_logs[[#This Row],[Total Score]]&lt;=25, "Critical")</f>
        <v>Low</v>
      </c>
    </row>
    <row r="213" spans="1:14" x14ac:dyDescent="0.3">
      <c r="A213" t="s">
        <v>3741</v>
      </c>
      <c r="B213" s="1">
        <v>46026.63958333333</v>
      </c>
      <c r="C213" t="s">
        <v>26</v>
      </c>
      <c r="D213" t="s">
        <v>8</v>
      </c>
      <c r="E213" t="s">
        <v>31</v>
      </c>
      <c r="F213" t="s">
        <v>10</v>
      </c>
      <c r="G213" s="2">
        <v>0.63958333333333328</v>
      </c>
      <c r="H213" s="3">
        <v>46026</v>
      </c>
      <c r="I213">
        <v>1</v>
      </c>
      <c r="J213">
        <f>_xlfn.XLOOKUP(tbl_logs[[#This Row],[Target_Department]],tbl_DeptWeight[Department], tbl_DeptWeight[Impact Score])</f>
        <v>3</v>
      </c>
      <c r="K213">
        <f>_xlfn.XLOOKUP(tbl_logs[[#This Row],[Employee_Action]],tbl_ResponseLikelihood[Employee Action],tbl_ResponseLikelihood[Likelihood Score])</f>
        <v>2</v>
      </c>
      <c r="L213">
        <f>tbl_logs[[#This Row],[Impact Score]]*tbl_logs[[#This Row],[Response Multiplier]]</f>
        <v>6</v>
      </c>
      <c r="M213" t="str" cm="1">
        <f t="array" ref="M213">_xlfn.IFS(tbl_logs[[#This Row],[Total Score]]&lt;=4, "Low", tbl_logs[[#This Row],[Total Score]]&lt;=10, "Medium", tbl_logs[[#This Row],[Total Score]]&lt;=19, "High", tbl_logs[[#This Row],[Total Score]]&lt;=25, "Very High")</f>
        <v>Medium</v>
      </c>
      <c r="N213" t="str" cm="1">
        <f t="array" ref="N213">_xlfn.IFS(tbl_logs[[#This Row],[Total Score]]&lt;=4, "Low", tbl_logs[[#This Row],[Total Score]]&lt;=10, "Medium", tbl_logs[[#This Row],[Total Score]]&lt;=17, "High", tbl_logs[[#This Row],[Total Score]]&lt;=25, "Critical")</f>
        <v>Medium</v>
      </c>
    </row>
    <row r="214" spans="1:14" x14ac:dyDescent="0.3">
      <c r="A214" t="s">
        <v>2831</v>
      </c>
      <c r="B214" s="1">
        <v>46026.640277777777</v>
      </c>
      <c r="C214" t="s">
        <v>26</v>
      </c>
      <c r="D214" t="s">
        <v>15</v>
      </c>
      <c r="E214" t="s">
        <v>9</v>
      </c>
      <c r="F214" t="s">
        <v>33</v>
      </c>
      <c r="G214" s="2">
        <v>0.64027777777777772</v>
      </c>
      <c r="H214" s="3">
        <v>46026</v>
      </c>
      <c r="I214">
        <v>1</v>
      </c>
      <c r="J214">
        <f>_xlfn.XLOOKUP(tbl_logs[[#This Row],[Target_Department]],tbl_DeptWeight[Department], tbl_DeptWeight[Impact Score])</f>
        <v>3</v>
      </c>
      <c r="K214">
        <f>_xlfn.XLOOKUP(tbl_logs[[#This Row],[Employee_Action]],tbl_ResponseLikelihood[Employee Action],tbl_ResponseLikelihood[Likelihood Score])</f>
        <v>4</v>
      </c>
      <c r="L214">
        <f>tbl_logs[[#This Row],[Impact Score]]*tbl_logs[[#This Row],[Response Multiplier]]</f>
        <v>12</v>
      </c>
      <c r="M214" t="str" cm="1">
        <f t="array" ref="M214">_xlfn.IFS(tbl_logs[[#This Row],[Total Score]]&lt;=4, "Low", tbl_logs[[#This Row],[Total Score]]&lt;=10, "Medium", tbl_logs[[#This Row],[Total Score]]&lt;=19, "High", tbl_logs[[#This Row],[Total Score]]&lt;=25, "Very High")</f>
        <v>High</v>
      </c>
      <c r="N214" t="str" cm="1">
        <f t="array" ref="N214">_xlfn.IFS(tbl_logs[[#This Row],[Total Score]]&lt;=4, "Low", tbl_logs[[#This Row],[Total Score]]&lt;=10, "Medium", tbl_logs[[#This Row],[Total Score]]&lt;=17, "High", tbl_logs[[#This Row],[Total Score]]&lt;=25, "Critical")</f>
        <v>High</v>
      </c>
    </row>
    <row r="215" spans="1:14" x14ac:dyDescent="0.3">
      <c r="A215" t="s">
        <v>3277</v>
      </c>
      <c r="B215" s="1">
        <v>46026.65625</v>
      </c>
      <c r="C215" t="s">
        <v>7</v>
      </c>
      <c r="D215" t="s">
        <v>22</v>
      </c>
      <c r="E215" t="s">
        <v>19</v>
      </c>
      <c r="F215" t="s">
        <v>33</v>
      </c>
      <c r="G215" s="2">
        <v>0.65625</v>
      </c>
      <c r="H215" s="3">
        <v>46026</v>
      </c>
      <c r="I215">
        <v>1</v>
      </c>
      <c r="J215">
        <f>_xlfn.XLOOKUP(tbl_logs[[#This Row],[Target_Department]],tbl_DeptWeight[Department], tbl_DeptWeight[Impact Score])</f>
        <v>3</v>
      </c>
      <c r="K215">
        <f>_xlfn.XLOOKUP(tbl_logs[[#This Row],[Employee_Action]],tbl_ResponseLikelihood[Employee Action],tbl_ResponseLikelihood[Likelihood Score])</f>
        <v>4</v>
      </c>
      <c r="L215">
        <f>tbl_logs[[#This Row],[Impact Score]]*tbl_logs[[#This Row],[Response Multiplier]]</f>
        <v>12</v>
      </c>
      <c r="M215" t="str" cm="1">
        <f t="array" ref="M215">_xlfn.IFS(tbl_logs[[#This Row],[Total Score]]&lt;=4, "Low", tbl_logs[[#This Row],[Total Score]]&lt;=10, "Medium", tbl_logs[[#This Row],[Total Score]]&lt;=19, "High", tbl_logs[[#This Row],[Total Score]]&lt;=25, "Very High")</f>
        <v>High</v>
      </c>
      <c r="N215" t="str" cm="1">
        <f t="array" ref="N215">_xlfn.IFS(tbl_logs[[#This Row],[Total Score]]&lt;=4, "Low", tbl_logs[[#This Row],[Total Score]]&lt;=10, "Medium", tbl_logs[[#This Row],[Total Score]]&lt;=17, "High", tbl_logs[[#This Row],[Total Score]]&lt;=25, "Critical")</f>
        <v>High</v>
      </c>
    </row>
    <row r="216" spans="1:14" x14ac:dyDescent="0.3">
      <c r="A216" t="s">
        <v>3737</v>
      </c>
      <c r="B216" s="1">
        <v>46026.685416666667</v>
      </c>
      <c r="C216" t="s">
        <v>7</v>
      </c>
      <c r="D216" t="s">
        <v>22</v>
      </c>
      <c r="E216" t="s">
        <v>19</v>
      </c>
      <c r="F216" t="s">
        <v>13</v>
      </c>
      <c r="G216" s="2">
        <v>0.68541666666666667</v>
      </c>
      <c r="H216" s="3">
        <v>46026</v>
      </c>
      <c r="I216">
        <v>1</v>
      </c>
      <c r="J216">
        <f>_xlfn.XLOOKUP(tbl_logs[[#This Row],[Target_Department]],tbl_DeptWeight[Department], tbl_DeptWeight[Impact Score])</f>
        <v>3</v>
      </c>
      <c r="K216">
        <f>_xlfn.XLOOKUP(tbl_logs[[#This Row],[Employee_Action]],tbl_ResponseLikelihood[Employee Action],tbl_ResponseLikelihood[Likelihood Score])</f>
        <v>1</v>
      </c>
      <c r="L216">
        <f>tbl_logs[[#This Row],[Impact Score]]*tbl_logs[[#This Row],[Response Multiplier]]</f>
        <v>3</v>
      </c>
      <c r="M216" t="str" cm="1">
        <f t="array" ref="M216">_xlfn.IFS(tbl_logs[[#This Row],[Total Score]]&lt;=4, "Low", tbl_logs[[#This Row],[Total Score]]&lt;=10, "Medium", tbl_logs[[#This Row],[Total Score]]&lt;=19, "High", tbl_logs[[#This Row],[Total Score]]&lt;=25, "Very High")</f>
        <v>Low</v>
      </c>
      <c r="N216" t="str" cm="1">
        <f t="array" ref="N216">_xlfn.IFS(tbl_logs[[#This Row],[Total Score]]&lt;=4, "Low", tbl_logs[[#This Row],[Total Score]]&lt;=10, "Medium", tbl_logs[[#This Row],[Total Score]]&lt;=17, "High", tbl_logs[[#This Row],[Total Score]]&lt;=25, "Critical")</f>
        <v>Low</v>
      </c>
    </row>
    <row r="217" spans="1:14" x14ac:dyDescent="0.3">
      <c r="A217" t="s">
        <v>4806</v>
      </c>
      <c r="B217" s="1">
        <v>46026.688888888886</v>
      </c>
      <c r="C217" t="s">
        <v>7</v>
      </c>
      <c r="D217" t="s">
        <v>18</v>
      </c>
      <c r="E217" t="s">
        <v>16</v>
      </c>
      <c r="F217" t="s">
        <v>53</v>
      </c>
      <c r="G217" s="2">
        <v>0.68888888888888888</v>
      </c>
      <c r="H217" s="3">
        <v>46026</v>
      </c>
      <c r="I217">
        <v>1</v>
      </c>
      <c r="J217">
        <f>_xlfn.XLOOKUP(tbl_logs[[#This Row],[Target_Department]],tbl_DeptWeight[Department], tbl_DeptWeight[Impact Score])</f>
        <v>3</v>
      </c>
      <c r="K217">
        <f>_xlfn.XLOOKUP(tbl_logs[[#This Row],[Employee_Action]],tbl_ResponseLikelihood[Employee Action],tbl_ResponseLikelihood[Likelihood Score])</f>
        <v>5</v>
      </c>
      <c r="L217">
        <f>tbl_logs[[#This Row],[Impact Score]]*tbl_logs[[#This Row],[Response Multiplier]]</f>
        <v>15</v>
      </c>
      <c r="M217" t="str" cm="1">
        <f t="array" ref="M217">_xlfn.IFS(tbl_logs[[#This Row],[Total Score]]&lt;=4, "Low", tbl_logs[[#This Row],[Total Score]]&lt;=10, "Medium", tbl_logs[[#This Row],[Total Score]]&lt;=19, "High", tbl_logs[[#This Row],[Total Score]]&lt;=25, "Very High")</f>
        <v>High</v>
      </c>
      <c r="N217" t="str" cm="1">
        <f t="array" ref="N217">_xlfn.IFS(tbl_logs[[#This Row],[Total Score]]&lt;=4, "Low", tbl_logs[[#This Row],[Total Score]]&lt;=10, "Medium", tbl_logs[[#This Row],[Total Score]]&lt;=17, "High", tbl_logs[[#This Row],[Total Score]]&lt;=25, "Critical")</f>
        <v>High</v>
      </c>
    </row>
    <row r="218" spans="1:14" x14ac:dyDescent="0.3">
      <c r="A218" t="s">
        <v>3651</v>
      </c>
      <c r="B218" s="1">
        <v>46026.691666666666</v>
      </c>
      <c r="C218" t="s">
        <v>12</v>
      </c>
      <c r="D218" t="s">
        <v>22</v>
      </c>
      <c r="E218" t="s">
        <v>19</v>
      </c>
      <c r="F218" t="s">
        <v>10</v>
      </c>
      <c r="G218" s="2">
        <v>0.69166666666666665</v>
      </c>
      <c r="H218" s="3">
        <v>46026</v>
      </c>
      <c r="I218">
        <v>1</v>
      </c>
      <c r="J218">
        <f>_xlfn.XLOOKUP(tbl_logs[[#This Row],[Target_Department]],tbl_DeptWeight[Department], tbl_DeptWeight[Impact Score])</f>
        <v>1</v>
      </c>
      <c r="K218">
        <f>_xlfn.XLOOKUP(tbl_logs[[#This Row],[Employee_Action]],tbl_ResponseLikelihood[Employee Action],tbl_ResponseLikelihood[Likelihood Score])</f>
        <v>2</v>
      </c>
      <c r="L218">
        <f>tbl_logs[[#This Row],[Impact Score]]*tbl_logs[[#This Row],[Response Multiplier]]</f>
        <v>2</v>
      </c>
      <c r="M218" t="str" cm="1">
        <f t="array" ref="M218">_xlfn.IFS(tbl_logs[[#This Row],[Total Score]]&lt;=4, "Low", tbl_logs[[#This Row],[Total Score]]&lt;=10, "Medium", tbl_logs[[#This Row],[Total Score]]&lt;=19, "High", tbl_logs[[#This Row],[Total Score]]&lt;=25, "Very High")</f>
        <v>Low</v>
      </c>
      <c r="N218" t="str" cm="1">
        <f t="array" ref="N218">_xlfn.IFS(tbl_logs[[#This Row],[Total Score]]&lt;=4, "Low", tbl_logs[[#This Row],[Total Score]]&lt;=10, "Medium", tbl_logs[[#This Row],[Total Score]]&lt;=17, "High", tbl_logs[[#This Row],[Total Score]]&lt;=25, "Critical")</f>
        <v>Low</v>
      </c>
    </row>
    <row r="219" spans="1:14" x14ac:dyDescent="0.3">
      <c r="A219" t="s">
        <v>518</v>
      </c>
      <c r="B219" s="1">
        <v>46026.700694444444</v>
      </c>
      <c r="C219" t="s">
        <v>35</v>
      </c>
      <c r="D219" t="s">
        <v>15</v>
      </c>
      <c r="E219" t="s">
        <v>19</v>
      </c>
      <c r="F219" t="s">
        <v>10</v>
      </c>
      <c r="G219" s="2">
        <v>0.7006944444444444</v>
      </c>
      <c r="H219" s="3">
        <v>46026</v>
      </c>
      <c r="I219">
        <v>1</v>
      </c>
      <c r="J219">
        <f>_xlfn.XLOOKUP(tbl_logs[[#This Row],[Target_Department]],tbl_DeptWeight[Department], tbl_DeptWeight[Impact Score])</f>
        <v>1</v>
      </c>
      <c r="K219">
        <f>_xlfn.XLOOKUP(tbl_logs[[#This Row],[Employee_Action]],tbl_ResponseLikelihood[Employee Action],tbl_ResponseLikelihood[Likelihood Score])</f>
        <v>2</v>
      </c>
      <c r="L219">
        <f>tbl_logs[[#This Row],[Impact Score]]*tbl_logs[[#This Row],[Response Multiplier]]</f>
        <v>2</v>
      </c>
      <c r="M219" t="str" cm="1">
        <f t="array" ref="M219">_xlfn.IFS(tbl_logs[[#This Row],[Total Score]]&lt;=4, "Low", tbl_logs[[#This Row],[Total Score]]&lt;=10, "Medium", tbl_logs[[#This Row],[Total Score]]&lt;=19, "High", tbl_logs[[#This Row],[Total Score]]&lt;=25, "Very High")</f>
        <v>Low</v>
      </c>
      <c r="N219" t="str" cm="1">
        <f t="array" ref="N219">_xlfn.IFS(tbl_logs[[#This Row],[Total Score]]&lt;=4, "Low", tbl_logs[[#This Row],[Total Score]]&lt;=10, "Medium", tbl_logs[[#This Row],[Total Score]]&lt;=17, "High", tbl_logs[[#This Row],[Total Score]]&lt;=25, "Critical")</f>
        <v>Low</v>
      </c>
    </row>
    <row r="220" spans="1:14" x14ac:dyDescent="0.3">
      <c r="A220" t="s">
        <v>3172</v>
      </c>
      <c r="B220" s="1">
        <v>46026.757638888892</v>
      </c>
      <c r="C220" t="s">
        <v>26</v>
      </c>
      <c r="D220" t="s">
        <v>8</v>
      </c>
      <c r="E220" t="s">
        <v>16</v>
      </c>
      <c r="F220" t="s">
        <v>13</v>
      </c>
      <c r="G220" s="2">
        <v>0.75763888888888886</v>
      </c>
      <c r="H220" s="3">
        <v>46026</v>
      </c>
      <c r="I220">
        <v>1</v>
      </c>
      <c r="J220">
        <f>_xlfn.XLOOKUP(tbl_logs[[#This Row],[Target_Department]],tbl_DeptWeight[Department], tbl_DeptWeight[Impact Score])</f>
        <v>3</v>
      </c>
      <c r="K220">
        <f>_xlfn.XLOOKUP(tbl_logs[[#This Row],[Employee_Action]],tbl_ResponseLikelihood[Employee Action],tbl_ResponseLikelihood[Likelihood Score])</f>
        <v>1</v>
      </c>
      <c r="L220">
        <f>tbl_logs[[#This Row],[Impact Score]]*tbl_logs[[#This Row],[Response Multiplier]]</f>
        <v>3</v>
      </c>
      <c r="M220" t="str" cm="1">
        <f t="array" ref="M220">_xlfn.IFS(tbl_logs[[#This Row],[Total Score]]&lt;=4, "Low", tbl_logs[[#This Row],[Total Score]]&lt;=10, "Medium", tbl_logs[[#This Row],[Total Score]]&lt;=19, "High", tbl_logs[[#This Row],[Total Score]]&lt;=25, "Very High")</f>
        <v>Low</v>
      </c>
      <c r="N220" t="str" cm="1">
        <f t="array" ref="N220">_xlfn.IFS(tbl_logs[[#This Row],[Total Score]]&lt;=4, "Low", tbl_logs[[#This Row],[Total Score]]&lt;=10, "Medium", tbl_logs[[#This Row],[Total Score]]&lt;=17, "High", tbl_logs[[#This Row],[Total Score]]&lt;=25, "Critical")</f>
        <v>Low</v>
      </c>
    </row>
    <row r="221" spans="1:14" x14ac:dyDescent="0.3">
      <c r="A221" t="s">
        <v>3919</v>
      </c>
      <c r="B221" s="1">
        <v>46026.758333333331</v>
      </c>
      <c r="C221" t="s">
        <v>7</v>
      </c>
      <c r="D221" t="s">
        <v>15</v>
      </c>
      <c r="E221" t="s">
        <v>19</v>
      </c>
      <c r="F221" t="s">
        <v>33</v>
      </c>
      <c r="G221" s="2">
        <v>0.7583333333333333</v>
      </c>
      <c r="H221" s="3">
        <v>46026</v>
      </c>
      <c r="I221">
        <v>1</v>
      </c>
      <c r="J221">
        <f>_xlfn.XLOOKUP(tbl_logs[[#This Row],[Target_Department]],tbl_DeptWeight[Department], tbl_DeptWeight[Impact Score])</f>
        <v>3</v>
      </c>
      <c r="K221">
        <f>_xlfn.XLOOKUP(tbl_logs[[#This Row],[Employee_Action]],tbl_ResponseLikelihood[Employee Action],tbl_ResponseLikelihood[Likelihood Score])</f>
        <v>4</v>
      </c>
      <c r="L221">
        <f>tbl_logs[[#This Row],[Impact Score]]*tbl_logs[[#This Row],[Response Multiplier]]</f>
        <v>12</v>
      </c>
      <c r="M221" t="str" cm="1">
        <f t="array" ref="M221">_xlfn.IFS(tbl_logs[[#This Row],[Total Score]]&lt;=4, "Low", tbl_logs[[#This Row],[Total Score]]&lt;=10, "Medium", tbl_logs[[#This Row],[Total Score]]&lt;=19, "High", tbl_logs[[#This Row],[Total Score]]&lt;=25, "Very High")</f>
        <v>High</v>
      </c>
      <c r="N221" t="str" cm="1">
        <f t="array" ref="N221">_xlfn.IFS(tbl_logs[[#This Row],[Total Score]]&lt;=4, "Low", tbl_logs[[#This Row],[Total Score]]&lt;=10, "Medium", tbl_logs[[#This Row],[Total Score]]&lt;=17, "High", tbl_logs[[#This Row],[Total Score]]&lt;=25, "Critical")</f>
        <v>High</v>
      </c>
    </row>
    <row r="222" spans="1:14" x14ac:dyDescent="0.3">
      <c r="A222" t="s">
        <v>4932</v>
      </c>
      <c r="B222" s="1">
        <v>46026.762499999997</v>
      </c>
      <c r="C222" t="s">
        <v>12</v>
      </c>
      <c r="D222" t="s">
        <v>22</v>
      </c>
      <c r="E222" t="s">
        <v>19</v>
      </c>
      <c r="F222" t="s">
        <v>33</v>
      </c>
      <c r="G222" s="2">
        <v>0.76249999999999996</v>
      </c>
      <c r="H222" s="3">
        <v>46026</v>
      </c>
      <c r="I222">
        <v>1</v>
      </c>
      <c r="J222">
        <f>_xlfn.XLOOKUP(tbl_logs[[#This Row],[Target_Department]],tbl_DeptWeight[Department], tbl_DeptWeight[Impact Score])</f>
        <v>1</v>
      </c>
      <c r="K222">
        <f>_xlfn.XLOOKUP(tbl_logs[[#This Row],[Employee_Action]],tbl_ResponseLikelihood[Employee Action],tbl_ResponseLikelihood[Likelihood Score])</f>
        <v>4</v>
      </c>
      <c r="L222">
        <f>tbl_logs[[#This Row],[Impact Score]]*tbl_logs[[#This Row],[Response Multiplier]]</f>
        <v>4</v>
      </c>
      <c r="M222" t="str" cm="1">
        <f t="array" ref="M222">_xlfn.IFS(tbl_logs[[#This Row],[Total Score]]&lt;=4, "Low", tbl_logs[[#This Row],[Total Score]]&lt;=10, "Medium", tbl_logs[[#This Row],[Total Score]]&lt;=19, "High", tbl_logs[[#This Row],[Total Score]]&lt;=25, "Very High")</f>
        <v>Low</v>
      </c>
      <c r="N222" t="str" cm="1">
        <f t="array" ref="N222">_xlfn.IFS(tbl_logs[[#This Row],[Total Score]]&lt;=4, "Low", tbl_logs[[#This Row],[Total Score]]&lt;=10, "Medium", tbl_logs[[#This Row],[Total Score]]&lt;=17, "High", tbl_logs[[#This Row],[Total Score]]&lt;=25, "Critical")</f>
        <v>Low</v>
      </c>
    </row>
    <row r="223" spans="1:14" x14ac:dyDescent="0.3">
      <c r="A223" t="s">
        <v>1882</v>
      </c>
      <c r="B223" s="1">
        <v>46026.783333333333</v>
      </c>
      <c r="C223" t="s">
        <v>7</v>
      </c>
      <c r="D223" t="s">
        <v>18</v>
      </c>
      <c r="E223" t="s">
        <v>19</v>
      </c>
      <c r="F223" t="s">
        <v>10</v>
      </c>
      <c r="G223" s="2">
        <v>0.78333333333333333</v>
      </c>
      <c r="H223" s="3">
        <v>46026</v>
      </c>
      <c r="I223">
        <v>1</v>
      </c>
      <c r="J223">
        <f>_xlfn.XLOOKUP(tbl_logs[[#This Row],[Target_Department]],tbl_DeptWeight[Department], tbl_DeptWeight[Impact Score])</f>
        <v>3</v>
      </c>
      <c r="K223">
        <f>_xlfn.XLOOKUP(tbl_logs[[#This Row],[Employee_Action]],tbl_ResponseLikelihood[Employee Action],tbl_ResponseLikelihood[Likelihood Score])</f>
        <v>2</v>
      </c>
      <c r="L223">
        <f>tbl_logs[[#This Row],[Impact Score]]*tbl_logs[[#This Row],[Response Multiplier]]</f>
        <v>6</v>
      </c>
      <c r="M223" t="str" cm="1">
        <f t="array" ref="M223">_xlfn.IFS(tbl_logs[[#This Row],[Total Score]]&lt;=4, "Low", tbl_logs[[#This Row],[Total Score]]&lt;=10, "Medium", tbl_logs[[#This Row],[Total Score]]&lt;=19, "High", tbl_logs[[#This Row],[Total Score]]&lt;=25, "Very High")</f>
        <v>Medium</v>
      </c>
      <c r="N223" t="str" cm="1">
        <f t="array" ref="N223">_xlfn.IFS(tbl_logs[[#This Row],[Total Score]]&lt;=4, "Low", tbl_logs[[#This Row],[Total Score]]&lt;=10, "Medium", tbl_logs[[#This Row],[Total Score]]&lt;=17, "High", tbl_logs[[#This Row],[Total Score]]&lt;=25, "Critical")</f>
        <v>Medium</v>
      </c>
    </row>
    <row r="224" spans="1:14" x14ac:dyDescent="0.3">
      <c r="A224" t="s">
        <v>2155</v>
      </c>
      <c r="B224" s="1">
        <v>46026.794444444444</v>
      </c>
      <c r="C224" t="s">
        <v>7</v>
      </c>
      <c r="D224" t="s">
        <v>22</v>
      </c>
      <c r="E224" t="s">
        <v>19</v>
      </c>
      <c r="F224" t="s">
        <v>20</v>
      </c>
      <c r="G224" s="2">
        <v>0.7944444444444444</v>
      </c>
      <c r="H224" s="3">
        <v>46026</v>
      </c>
      <c r="I224">
        <v>1</v>
      </c>
      <c r="J224">
        <f>_xlfn.XLOOKUP(tbl_logs[[#This Row],[Target_Department]],tbl_DeptWeight[Department], tbl_DeptWeight[Impact Score])</f>
        <v>3</v>
      </c>
      <c r="K224">
        <f>_xlfn.XLOOKUP(tbl_logs[[#This Row],[Employee_Action]],tbl_ResponseLikelihood[Employee Action],tbl_ResponseLikelihood[Likelihood Score])</f>
        <v>2</v>
      </c>
      <c r="L224">
        <f>tbl_logs[[#This Row],[Impact Score]]*tbl_logs[[#This Row],[Response Multiplier]]</f>
        <v>6</v>
      </c>
      <c r="M224" t="str" cm="1">
        <f t="array" ref="M224">_xlfn.IFS(tbl_logs[[#This Row],[Total Score]]&lt;=4, "Low", tbl_logs[[#This Row],[Total Score]]&lt;=10, "Medium", tbl_logs[[#This Row],[Total Score]]&lt;=19, "High", tbl_logs[[#This Row],[Total Score]]&lt;=25, "Very High")</f>
        <v>Medium</v>
      </c>
      <c r="N224" t="str" cm="1">
        <f t="array" ref="N224">_xlfn.IFS(tbl_logs[[#This Row],[Total Score]]&lt;=4, "Low", tbl_logs[[#This Row],[Total Score]]&lt;=10, "Medium", tbl_logs[[#This Row],[Total Score]]&lt;=17, "High", tbl_logs[[#This Row],[Total Score]]&lt;=25, "Critical")</f>
        <v>Medium</v>
      </c>
    </row>
    <row r="225" spans="1:14" x14ac:dyDescent="0.3">
      <c r="A225" t="s">
        <v>1764</v>
      </c>
      <c r="B225" s="1">
        <v>46026.828472222223</v>
      </c>
      <c r="C225" t="s">
        <v>7</v>
      </c>
      <c r="D225" t="s">
        <v>15</v>
      </c>
      <c r="E225" t="s">
        <v>19</v>
      </c>
      <c r="F225" t="s">
        <v>10</v>
      </c>
      <c r="G225" s="2">
        <v>0.82847222222222228</v>
      </c>
      <c r="H225" s="3">
        <v>46026</v>
      </c>
      <c r="I225">
        <v>1</v>
      </c>
      <c r="J225">
        <f>_xlfn.XLOOKUP(tbl_logs[[#This Row],[Target_Department]],tbl_DeptWeight[Department], tbl_DeptWeight[Impact Score])</f>
        <v>3</v>
      </c>
      <c r="K225">
        <f>_xlfn.XLOOKUP(tbl_logs[[#This Row],[Employee_Action]],tbl_ResponseLikelihood[Employee Action],tbl_ResponseLikelihood[Likelihood Score])</f>
        <v>2</v>
      </c>
      <c r="L225">
        <f>tbl_logs[[#This Row],[Impact Score]]*tbl_logs[[#This Row],[Response Multiplier]]</f>
        <v>6</v>
      </c>
      <c r="M225" t="str" cm="1">
        <f t="array" ref="M225">_xlfn.IFS(tbl_logs[[#This Row],[Total Score]]&lt;=4, "Low", tbl_logs[[#This Row],[Total Score]]&lt;=10, "Medium", tbl_logs[[#This Row],[Total Score]]&lt;=19, "High", tbl_logs[[#This Row],[Total Score]]&lt;=25, "Very High")</f>
        <v>Medium</v>
      </c>
      <c r="N225" t="str" cm="1">
        <f t="array" ref="N225">_xlfn.IFS(tbl_logs[[#This Row],[Total Score]]&lt;=4, "Low", tbl_logs[[#This Row],[Total Score]]&lt;=10, "Medium", tbl_logs[[#This Row],[Total Score]]&lt;=17, "High", tbl_logs[[#This Row],[Total Score]]&lt;=25, "Critical")</f>
        <v>Medium</v>
      </c>
    </row>
    <row r="226" spans="1:14" x14ac:dyDescent="0.3">
      <c r="A226" t="s">
        <v>1492</v>
      </c>
      <c r="B226" s="1">
        <v>46026.845833333333</v>
      </c>
      <c r="C226" t="s">
        <v>47</v>
      </c>
      <c r="D226" t="s">
        <v>15</v>
      </c>
      <c r="E226" t="s">
        <v>19</v>
      </c>
      <c r="F226" t="s">
        <v>20</v>
      </c>
      <c r="G226" s="2">
        <v>0.84583333333333333</v>
      </c>
      <c r="H226" s="3">
        <v>46026</v>
      </c>
      <c r="I226">
        <v>1</v>
      </c>
      <c r="J226">
        <f>_xlfn.XLOOKUP(tbl_logs[[#This Row],[Target_Department]],tbl_DeptWeight[Department], tbl_DeptWeight[Impact Score])</f>
        <v>1</v>
      </c>
      <c r="K226">
        <f>_xlfn.XLOOKUP(tbl_logs[[#This Row],[Employee_Action]],tbl_ResponseLikelihood[Employee Action],tbl_ResponseLikelihood[Likelihood Score])</f>
        <v>2</v>
      </c>
      <c r="L226">
        <f>tbl_logs[[#This Row],[Impact Score]]*tbl_logs[[#This Row],[Response Multiplier]]</f>
        <v>2</v>
      </c>
      <c r="M226" t="str" cm="1">
        <f t="array" ref="M226">_xlfn.IFS(tbl_logs[[#This Row],[Total Score]]&lt;=4, "Low", tbl_logs[[#This Row],[Total Score]]&lt;=10, "Medium", tbl_logs[[#This Row],[Total Score]]&lt;=19, "High", tbl_logs[[#This Row],[Total Score]]&lt;=25, "Very High")</f>
        <v>Low</v>
      </c>
      <c r="N226" t="str" cm="1">
        <f t="array" ref="N226">_xlfn.IFS(tbl_logs[[#This Row],[Total Score]]&lt;=4, "Low", tbl_logs[[#This Row],[Total Score]]&lt;=10, "Medium", tbl_logs[[#This Row],[Total Score]]&lt;=17, "High", tbl_logs[[#This Row],[Total Score]]&lt;=25, "Critical")</f>
        <v>Low</v>
      </c>
    </row>
    <row r="227" spans="1:14" x14ac:dyDescent="0.3">
      <c r="A227" t="s">
        <v>1066</v>
      </c>
      <c r="B227" s="1">
        <v>46026.886805555558</v>
      </c>
      <c r="C227" t="s">
        <v>35</v>
      </c>
      <c r="D227" t="s">
        <v>18</v>
      </c>
      <c r="E227" t="s">
        <v>16</v>
      </c>
      <c r="F227" t="s">
        <v>13</v>
      </c>
      <c r="G227" s="2">
        <v>0.88680555555555551</v>
      </c>
      <c r="H227" s="3">
        <v>46026</v>
      </c>
      <c r="I227">
        <v>1</v>
      </c>
      <c r="J227">
        <f>_xlfn.XLOOKUP(tbl_logs[[#This Row],[Target_Department]],tbl_DeptWeight[Department], tbl_DeptWeight[Impact Score])</f>
        <v>1</v>
      </c>
      <c r="K227">
        <f>_xlfn.XLOOKUP(tbl_logs[[#This Row],[Employee_Action]],tbl_ResponseLikelihood[Employee Action],tbl_ResponseLikelihood[Likelihood Score])</f>
        <v>1</v>
      </c>
      <c r="L227">
        <f>tbl_logs[[#This Row],[Impact Score]]*tbl_logs[[#This Row],[Response Multiplier]]</f>
        <v>1</v>
      </c>
      <c r="M227" t="str" cm="1">
        <f t="array" ref="M227">_xlfn.IFS(tbl_logs[[#This Row],[Total Score]]&lt;=4, "Low", tbl_logs[[#This Row],[Total Score]]&lt;=10, "Medium", tbl_logs[[#This Row],[Total Score]]&lt;=19, "High", tbl_logs[[#This Row],[Total Score]]&lt;=25, "Very High")</f>
        <v>Low</v>
      </c>
      <c r="N227" t="str" cm="1">
        <f t="array" ref="N227">_xlfn.IFS(tbl_logs[[#This Row],[Total Score]]&lt;=4, "Low", tbl_logs[[#This Row],[Total Score]]&lt;=10, "Medium", tbl_logs[[#This Row],[Total Score]]&lt;=17, "High", tbl_logs[[#This Row],[Total Score]]&lt;=25, "Critical")</f>
        <v>Low</v>
      </c>
    </row>
    <row r="228" spans="1:14" x14ac:dyDescent="0.3">
      <c r="A228" t="s">
        <v>4322</v>
      </c>
      <c r="B228" s="1">
        <v>46026.896527777775</v>
      </c>
      <c r="C228" t="s">
        <v>7</v>
      </c>
      <c r="D228" t="s">
        <v>18</v>
      </c>
      <c r="E228" t="s">
        <v>19</v>
      </c>
      <c r="F228" t="s">
        <v>10</v>
      </c>
      <c r="G228" s="2">
        <v>0.89652777777777781</v>
      </c>
      <c r="H228" s="3">
        <v>46026</v>
      </c>
      <c r="I228">
        <v>1</v>
      </c>
      <c r="J228">
        <f>_xlfn.XLOOKUP(tbl_logs[[#This Row],[Target_Department]],tbl_DeptWeight[Department], tbl_DeptWeight[Impact Score])</f>
        <v>3</v>
      </c>
      <c r="K228">
        <f>_xlfn.XLOOKUP(tbl_logs[[#This Row],[Employee_Action]],tbl_ResponseLikelihood[Employee Action],tbl_ResponseLikelihood[Likelihood Score])</f>
        <v>2</v>
      </c>
      <c r="L228">
        <f>tbl_logs[[#This Row],[Impact Score]]*tbl_logs[[#This Row],[Response Multiplier]]</f>
        <v>6</v>
      </c>
      <c r="M228" t="str" cm="1">
        <f t="array" ref="M228">_xlfn.IFS(tbl_logs[[#This Row],[Total Score]]&lt;=4, "Low", tbl_logs[[#This Row],[Total Score]]&lt;=10, "Medium", tbl_logs[[#This Row],[Total Score]]&lt;=19, "High", tbl_logs[[#This Row],[Total Score]]&lt;=25, "Very High")</f>
        <v>Medium</v>
      </c>
      <c r="N228" t="str" cm="1">
        <f t="array" ref="N228">_xlfn.IFS(tbl_logs[[#This Row],[Total Score]]&lt;=4, "Low", tbl_logs[[#This Row],[Total Score]]&lt;=10, "Medium", tbl_logs[[#This Row],[Total Score]]&lt;=17, "High", tbl_logs[[#This Row],[Total Score]]&lt;=25, "Critical")</f>
        <v>Medium</v>
      </c>
    </row>
    <row r="229" spans="1:14" x14ac:dyDescent="0.3">
      <c r="A229" t="s">
        <v>1234</v>
      </c>
      <c r="B229" s="1">
        <v>46026.9375</v>
      </c>
      <c r="C229" t="s">
        <v>7</v>
      </c>
      <c r="D229" t="s">
        <v>15</v>
      </c>
      <c r="E229" t="s">
        <v>19</v>
      </c>
      <c r="F229" t="s">
        <v>13</v>
      </c>
      <c r="G229" s="2">
        <v>0.9375</v>
      </c>
      <c r="H229" s="3">
        <v>46026</v>
      </c>
      <c r="I229">
        <v>1</v>
      </c>
      <c r="J229">
        <f>_xlfn.XLOOKUP(tbl_logs[[#This Row],[Target_Department]],tbl_DeptWeight[Department], tbl_DeptWeight[Impact Score])</f>
        <v>3</v>
      </c>
      <c r="K229">
        <f>_xlfn.XLOOKUP(tbl_logs[[#This Row],[Employee_Action]],tbl_ResponseLikelihood[Employee Action],tbl_ResponseLikelihood[Likelihood Score])</f>
        <v>1</v>
      </c>
      <c r="L229">
        <f>tbl_logs[[#This Row],[Impact Score]]*tbl_logs[[#This Row],[Response Multiplier]]</f>
        <v>3</v>
      </c>
      <c r="M229" t="str" cm="1">
        <f t="array" ref="M229">_xlfn.IFS(tbl_logs[[#This Row],[Total Score]]&lt;=4, "Low", tbl_logs[[#This Row],[Total Score]]&lt;=10, "Medium", tbl_logs[[#This Row],[Total Score]]&lt;=19, "High", tbl_logs[[#This Row],[Total Score]]&lt;=25, "Very High")</f>
        <v>Low</v>
      </c>
      <c r="N229" t="str" cm="1">
        <f t="array" ref="N229">_xlfn.IFS(tbl_logs[[#This Row],[Total Score]]&lt;=4, "Low", tbl_logs[[#This Row],[Total Score]]&lt;=10, "Medium", tbl_logs[[#This Row],[Total Score]]&lt;=17, "High", tbl_logs[[#This Row],[Total Score]]&lt;=25, "Critical")</f>
        <v>Low</v>
      </c>
    </row>
    <row r="230" spans="1:14" x14ac:dyDescent="0.3">
      <c r="A230" t="s">
        <v>1134</v>
      </c>
      <c r="B230" s="1">
        <v>46026.938888888886</v>
      </c>
      <c r="C230" t="s">
        <v>7</v>
      </c>
      <c r="D230" t="s">
        <v>15</v>
      </c>
      <c r="E230" t="s">
        <v>19</v>
      </c>
      <c r="F230" t="s">
        <v>20</v>
      </c>
      <c r="G230" s="2">
        <v>0.93888888888888888</v>
      </c>
      <c r="H230" s="3">
        <v>46026</v>
      </c>
      <c r="I230">
        <v>1</v>
      </c>
      <c r="J230">
        <f>_xlfn.XLOOKUP(tbl_logs[[#This Row],[Target_Department]],tbl_DeptWeight[Department], tbl_DeptWeight[Impact Score])</f>
        <v>3</v>
      </c>
      <c r="K230">
        <f>_xlfn.XLOOKUP(tbl_logs[[#This Row],[Employee_Action]],tbl_ResponseLikelihood[Employee Action],tbl_ResponseLikelihood[Likelihood Score])</f>
        <v>2</v>
      </c>
      <c r="L230">
        <f>tbl_logs[[#This Row],[Impact Score]]*tbl_logs[[#This Row],[Response Multiplier]]</f>
        <v>6</v>
      </c>
      <c r="M230" t="str" cm="1">
        <f t="array" ref="M230">_xlfn.IFS(tbl_logs[[#This Row],[Total Score]]&lt;=4, "Low", tbl_logs[[#This Row],[Total Score]]&lt;=10, "Medium", tbl_logs[[#This Row],[Total Score]]&lt;=19, "High", tbl_logs[[#This Row],[Total Score]]&lt;=25, "Very High")</f>
        <v>Medium</v>
      </c>
      <c r="N230" t="str" cm="1">
        <f t="array" ref="N230">_xlfn.IFS(tbl_logs[[#This Row],[Total Score]]&lt;=4, "Low", tbl_logs[[#This Row],[Total Score]]&lt;=10, "Medium", tbl_logs[[#This Row],[Total Score]]&lt;=17, "High", tbl_logs[[#This Row],[Total Score]]&lt;=25, "Critical")</f>
        <v>Medium</v>
      </c>
    </row>
    <row r="231" spans="1:14" x14ac:dyDescent="0.3">
      <c r="A231" t="s">
        <v>3165</v>
      </c>
      <c r="B231" s="1">
        <v>46026.953472222223</v>
      </c>
      <c r="C231" t="s">
        <v>7</v>
      </c>
      <c r="D231" t="s">
        <v>8</v>
      </c>
      <c r="E231" t="s">
        <v>19</v>
      </c>
      <c r="F231" t="s">
        <v>10</v>
      </c>
      <c r="G231" s="2">
        <v>0.95347222222222228</v>
      </c>
      <c r="H231" s="3">
        <v>46026</v>
      </c>
      <c r="I231">
        <v>1</v>
      </c>
      <c r="J231">
        <f>_xlfn.XLOOKUP(tbl_logs[[#This Row],[Target_Department]],tbl_DeptWeight[Department], tbl_DeptWeight[Impact Score])</f>
        <v>3</v>
      </c>
      <c r="K231">
        <f>_xlfn.XLOOKUP(tbl_logs[[#This Row],[Employee_Action]],tbl_ResponseLikelihood[Employee Action],tbl_ResponseLikelihood[Likelihood Score])</f>
        <v>2</v>
      </c>
      <c r="L231">
        <f>tbl_logs[[#This Row],[Impact Score]]*tbl_logs[[#This Row],[Response Multiplier]]</f>
        <v>6</v>
      </c>
      <c r="M231" t="str" cm="1">
        <f t="array" ref="M231">_xlfn.IFS(tbl_logs[[#This Row],[Total Score]]&lt;=4, "Low", tbl_logs[[#This Row],[Total Score]]&lt;=10, "Medium", tbl_logs[[#This Row],[Total Score]]&lt;=19, "High", tbl_logs[[#This Row],[Total Score]]&lt;=25, "Very High")</f>
        <v>Medium</v>
      </c>
      <c r="N231" t="str" cm="1">
        <f t="array" ref="N231">_xlfn.IFS(tbl_logs[[#This Row],[Total Score]]&lt;=4, "Low", tbl_logs[[#This Row],[Total Score]]&lt;=10, "Medium", tbl_logs[[#This Row],[Total Score]]&lt;=17, "High", tbl_logs[[#This Row],[Total Score]]&lt;=25, "Critical")</f>
        <v>Medium</v>
      </c>
    </row>
    <row r="232" spans="1:14" x14ac:dyDescent="0.3">
      <c r="A232" t="s">
        <v>4242</v>
      </c>
      <c r="B232" s="1">
        <v>46026.986805555556</v>
      </c>
      <c r="C232" t="s">
        <v>47</v>
      </c>
      <c r="D232" t="s">
        <v>15</v>
      </c>
      <c r="E232" t="s">
        <v>16</v>
      </c>
      <c r="F232" t="s">
        <v>20</v>
      </c>
      <c r="G232" s="2">
        <v>0.9868055555555556</v>
      </c>
      <c r="H232" s="3">
        <v>46026</v>
      </c>
      <c r="I232">
        <v>1</v>
      </c>
      <c r="J232">
        <f>_xlfn.XLOOKUP(tbl_logs[[#This Row],[Target_Department]],tbl_DeptWeight[Department], tbl_DeptWeight[Impact Score])</f>
        <v>1</v>
      </c>
      <c r="K232">
        <f>_xlfn.XLOOKUP(tbl_logs[[#This Row],[Employee_Action]],tbl_ResponseLikelihood[Employee Action],tbl_ResponseLikelihood[Likelihood Score])</f>
        <v>2</v>
      </c>
      <c r="L232">
        <f>tbl_logs[[#This Row],[Impact Score]]*tbl_logs[[#This Row],[Response Multiplier]]</f>
        <v>2</v>
      </c>
      <c r="M232" t="str" cm="1">
        <f t="array" ref="M232">_xlfn.IFS(tbl_logs[[#This Row],[Total Score]]&lt;=4, "Low", tbl_logs[[#This Row],[Total Score]]&lt;=10, "Medium", tbl_logs[[#This Row],[Total Score]]&lt;=19, "High", tbl_logs[[#This Row],[Total Score]]&lt;=25, "Very High")</f>
        <v>Low</v>
      </c>
      <c r="N232" t="str" cm="1">
        <f t="array" ref="N232">_xlfn.IFS(tbl_logs[[#This Row],[Total Score]]&lt;=4, "Low", tbl_logs[[#This Row],[Total Score]]&lt;=10, "Medium", tbl_logs[[#This Row],[Total Score]]&lt;=17, "High", tbl_logs[[#This Row],[Total Score]]&lt;=25, "Critical")</f>
        <v>Low</v>
      </c>
    </row>
    <row r="233" spans="1:14" x14ac:dyDescent="0.3">
      <c r="A233" t="s">
        <v>1942</v>
      </c>
      <c r="B233" s="1">
        <v>46027.042361111111</v>
      </c>
      <c r="C233" t="s">
        <v>7</v>
      </c>
      <c r="D233" t="s">
        <v>15</v>
      </c>
      <c r="E233" t="s">
        <v>19</v>
      </c>
      <c r="F233" t="s">
        <v>10</v>
      </c>
      <c r="G233" s="2">
        <v>4.2361111111111113E-2</v>
      </c>
      <c r="H233" s="3">
        <v>46027</v>
      </c>
      <c r="I233">
        <v>1</v>
      </c>
      <c r="J233">
        <f>_xlfn.XLOOKUP(tbl_logs[[#This Row],[Target_Department]],tbl_DeptWeight[Department], tbl_DeptWeight[Impact Score])</f>
        <v>3</v>
      </c>
      <c r="K233">
        <f>_xlfn.XLOOKUP(tbl_logs[[#This Row],[Employee_Action]],tbl_ResponseLikelihood[Employee Action],tbl_ResponseLikelihood[Likelihood Score])</f>
        <v>2</v>
      </c>
      <c r="L233">
        <f>tbl_logs[[#This Row],[Impact Score]]*tbl_logs[[#This Row],[Response Multiplier]]</f>
        <v>6</v>
      </c>
      <c r="M233" t="str" cm="1">
        <f t="array" ref="M233">_xlfn.IFS(tbl_logs[[#This Row],[Total Score]]&lt;=4, "Low", tbl_logs[[#This Row],[Total Score]]&lt;=10, "Medium", tbl_logs[[#This Row],[Total Score]]&lt;=19, "High", tbl_logs[[#This Row],[Total Score]]&lt;=25, "Very High")</f>
        <v>Medium</v>
      </c>
      <c r="N233" t="str" cm="1">
        <f t="array" ref="N233">_xlfn.IFS(tbl_logs[[#This Row],[Total Score]]&lt;=4, "Low", tbl_logs[[#This Row],[Total Score]]&lt;=10, "Medium", tbl_logs[[#This Row],[Total Score]]&lt;=17, "High", tbl_logs[[#This Row],[Total Score]]&lt;=25, "Critical")</f>
        <v>Medium</v>
      </c>
    </row>
    <row r="234" spans="1:14" x14ac:dyDescent="0.3">
      <c r="A234" t="s">
        <v>376</v>
      </c>
      <c r="B234" s="1">
        <v>46027.044444444444</v>
      </c>
      <c r="C234" t="s">
        <v>7</v>
      </c>
      <c r="D234" t="s">
        <v>8</v>
      </c>
      <c r="E234" t="s">
        <v>19</v>
      </c>
      <c r="F234" t="s">
        <v>13</v>
      </c>
      <c r="G234" s="2">
        <v>4.4444444444444446E-2</v>
      </c>
      <c r="H234" s="3">
        <v>46027</v>
      </c>
      <c r="I234">
        <v>1</v>
      </c>
      <c r="J234">
        <f>_xlfn.XLOOKUP(tbl_logs[[#This Row],[Target_Department]],tbl_DeptWeight[Department], tbl_DeptWeight[Impact Score])</f>
        <v>3</v>
      </c>
      <c r="K234">
        <f>_xlfn.XLOOKUP(tbl_logs[[#This Row],[Employee_Action]],tbl_ResponseLikelihood[Employee Action],tbl_ResponseLikelihood[Likelihood Score])</f>
        <v>1</v>
      </c>
      <c r="L234">
        <f>tbl_logs[[#This Row],[Impact Score]]*tbl_logs[[#This Row],[Response Multiplier]]</f>
        <v>3</v>
      </c>
      <c r="M234" t="str" cm="1">
        <f t="array" ref="M234">_xlfn.IFS(tbl_logs[[#This Row],[Total Score]]&lt;=4, "Low", tbl_logs[[#This Row],[Total Score]]&lt;=10, "Medium", tbl_logs[[#This Row],[Total Score]]&lt;=19, "High", tbl_logs[[#This Row],[Total Score]]&lt;=25, "Very High")</f>
        <v>Low</v>
      </c>
      <c r="N234" t="str" cm="1">
        <f t="array" ref="N234">_xlfn.IFS(tbl_logs[[#This Row],[Total Score]]&lt;=4, "Low", tbl_logs[[#This Row],[Total Score]]&lt;=10, "Medium", tbl_logs[[#This Row],[Total Score]]&lt;=17, "High", tbl_logs[[#This Row],[Total Score]]&lt;=25, "Critical")</f>
        <v>Low</v>
      </c>
    </row>
    <row r="235" spans="1:14" x14ac:dyDescent="0.3">
      <c r="A235" t="s">
        <v>4113</v>
      </c>
      <c r="B235" s="1">
        <v>46027.04583333333</v>
      </c>
      <c r="C235" t="s">
        <v>35</v>
      </c>
      <c r="D235" t="s">
        <v>8</v>
      </c>
      <c r="E235" t="s">
        <v>16</v>
      </c>
      <c r="F235" t="s">
        <v>20</v>
      </c>
      <c r="G235" s="2">
        <v>4.583333333333333E-2</v>
      </c>
      <c r="H235" s="3">
        <v>46027</v>
      </c>
      <c r="I235">
        <v>1</v>
      </c>
      <c r="J235">
        <f>_xlfn.XLOOKUP(tbl_logs[[#This Row],[Target_Department]],tbl_DeptWeight[Department], tbl_DeptWeight[Impact Score])</f>
        <v>1</v>
      </c>
      <c r="K235">
        <f>_xlfn.XLOOKUP(tbl_logs[[#This Row],[Employee_Action]],tbl_ResponseLikelihood[Employee Action],tbl_ResponseLikelihood[Likelihood Score])</f>
        <v>2</v>
      </c>
      <c r="L235">
        <f>tbl_logs[[#This Row],[Impact Score]]*tbl_logs[[#This Row],[Response Multiplier]]</f>
        <v>2</v>
      </c>
      <c r="M235" t="str" cm="1">
        <f t="array" ref="M235">_xlfn.IFS(tbl_logs[[#This Row],[Total Score]]&lt;=4, "Low", tbl_logs[[#This Row],[Total Score]]&lt;=10, "Medium", tbl_logs[[#This Row],[Total Score]]&lt;=19, "High", tbl_logs[[#This Row],[Total Score]]&lt;=25, "Very High")</f>
        <v>Low</v>
      </c>
      <c r="N235" t="str" cm="1">
        <f t="array" ref="N235">_xlfn.IFS(tbl_logs[[#This Row],[Total Score]]&lt;=4, "Low", tbl_logs[[#This Row],[Total Score]]&lt;=10, "Medium", tbl_logs[[#This Row],[Total Score]]&lt;=17, "High", tbl_logs[[#This Row],[Total Score]]&lt;=25, "Critical")</f>
        <v>Low</v>
      </c>
    </row>
    <row r="236" spans="1:14" x14ac:dyDescent="0.3">
      <c r="A236" t="s">
        <v>4262</v>
      </c>
      <c r="B236" s="1">
        <v>46027.063888888886</v>
      </c>
      <c r="C236" t="s">
        <v>7</v>
      </c>
      <c r="D236" t="s">
        <v>15</v>
      </c>
      <c r="E236" t="s">
        <v>19</v>
      </c>
      <c r="F236" t="s">
        <v>10</v>
      </c>
      <c r="G236" s="2">
        <v>6.3888888888888884E-2</v>
      </c>
      <c r="H236" s="3">
        <v>46027</v>
      </c>
      <c r="I236">
        <v>1</v>
      </c>
      <c r="J236">
        <f>_xlfn.XLOOKUP(tbl_logs[[#This Row],[Target_Department]],tbl_DeptWeight[Department], tbl_DeptWeight[Impact Score])</f>
        <v>3</v>
      </c>
      <c r="K236">
        <f>_xlfn.XLOOKUP(tbl_logs[[#This Row],[Employee_Action]],tbl_ResponseLikelihood[Employee Action],tbl_ResponseLikelihood[Likelihood Score])</f>
        <v>2</v>
      </c>
      <c r="L236">
        <f>tbl_logs[[#This Row],[Impact Score]]*tbl_logs[[#This Row],[Response Multiplier]]</f>
        <v>6</v>
      </c>
      <c r="M236" t="str" cm="1">
        <f t="array" ref="M236">_xlfn.IFS(tbl_logs[[#This Row],[Total Score]]&lt;=4, "Low", tbl_logs[[#This Row],[Total Score]]&lt;=10, "Medium", tbl_logs[[#This Row],[Total Score]]&lt;=19, "High", tbl_logs[[#This Row],[Total Score]]&lt;=25, "Very High")</f>
        <v>Medium</v>
      </c>
      <c r="N236" t="str" cm="1">
        <f t="array" ref="N236">_xlfn.IFS(tbl_logs[[#This Row],[Total Score]]&lt;=4, "Low", tbl_logs[[#This Row],[Total Score]]&lt;=10, "Medium", tbl_logs[[#This Row],[Total Score]]&lt;=17, "High", tbl_logs[[#This Row],[Total Score]]&lt;=25, "Critical")</f>
        <v>Medium</v>
      </c>
    </row>
    <row r="237" spans="1:14" x14ac:dyDescent="0.3">
      <c r="A237" t="s">
        <v>2631</v>
      </c>
      <c r="B237" s="1">
        <v>46027.071527777778</v>
      </c>
      <c r="C237" t="s">
        <v>40</v>
      </c>
      <c r="D237" t="s">
        <v>15</v>
      </c>
      <c r="E237" t="s">
        <v>16</v>
      </c>
      <c r="F237" t="s">
        <v>20</v>
      </c>
      <c r="G237" s="2">
        <v>7.1527777777777773E-2</v>
      </c>
      <c r="H237" s="3">
        <v>46027</v>
      </c>
      <c r="I237">
        <v>1</v>
      </c>
      <c r="J237">
        <f>_xlfn.XLOOKUP(tbl_logs[[#This Row],[Target_Department]],tbl_DeptWeight[Department], tbl_DeptWeight[Impact Score])</f>
        <v>5</v>
      </c>
      <c r="K237">
        <f>_xlfn.XLOOKUP(tbl_logs[[#This Row],[Employee_Action]],tbl_ResponseLikelihood[Employee Action],tbl_ResponseLikelihood[Likelihood Score])</f>
        <v>2</v>
      </c>
      <c r="L237">
        <f>tbl_logs[[#This Row],[Impact Score]]*tbl_logs[[#This Row],[Response Multiplier]]</f>
        <v>10</v>
      </c>
      <c r="M237" t="str" cm="1">
        <f t="array" ref="M237">_xlfn.IFS(tbl_logs[[#This Row],[Total Score]]&lt;=4, "Low", tbl_logs[[#This Row],[Total Score]]&lt;=10, "Medium", tbl_logs[[#This Row],[Total Score]]&lt;=19, "High", tbl_logs[[#This Row],[Total Score]]&lt;=25, "Very High")</f>
        <v>Medium</v>
      </c>
      <c r="N237" t="str" cm="1">
        <f t="array" ref="N237">_xlfn.IFS(tbl_logs[[#This Row],[Total Score]]&lt;=4, "Low", tbl_logs[[#This Row],[Total Score]]&lt;=10, "Medium", tbl_logs[[#This Row],[Total Score]]&lt;=17, "High", tbl_logs[[#This Row],[Total Score]]&lt;=25, "Critical")</f>
        <v>Medium</v>
      </c>
    </row>
    <row r="238" spans="1:14" x14ac:dyDescent="0.3">
      <c r="A238" t="s">
        <v>4031</v>
      </c>
      <c r="B238" s="1">
        <v>46027.081250000003</v>
      </c>
      <c r="C238" t="s">
        <v>35</v>
      </c>
      <c r="D238" t="s">
        <v>8</v>
      </c>
      <c r="E238" t="s">
        <v>19</v>
      </c>
      <c r="F238" t="s">
        <v>10</v>
      </c>
      <c r="G238" s="2">
        <v>8.1250000000000003E-2</v>
      </c>
      <c r="H238" s="3">
        <v>46027</v>
      </c>
      <c r="I238">
        <v>1</v>
      </c>
      <c r="J238">
        <f>_xlfn.XLOOKUP(tbl_logs[[#This Row],[Target_Department]],tbl_DeptWeight[Department], tbl_DeptWeight[Impact Score])</f>
        <v>1</v>
      </c>
      <c r="K238">
        <f>_xlfn.XLOOKUP(tbl_logs[[#This Row],[Employee_Action]],tbl_ResponseLikelihood[Employee Action],tbl_ResponseLikelihood[Likelihood Score])</f>
        <v>2</v>
      </c>
      <c r="L238">
        <f>tbl_logs[[#This Row],[Impact Score]]*tbl_logs[[#This Row],[Response Multiplier]]</f>
        <v>2</v>
      </c>
      <c r="M238" t="str" cm="1">
        <f t="array" ref="M238">_xlfn.IFS(tbl_logs[[#This Row],[Total Score]]&lt;=4, "Low", tbl_logs[[#This Row],[Total Score]]&lt;=10, "Medium", tbl_logs[[#This Row],[Total Score]]&lt;=19, "High", tbl_logs[[#This Row],[Total Score]]&lt;=25, "Very High")</f>
        <v>Low</v>
      </c>
      <c r="N238" t="str" cm="1">
        <f t="array" ref="N238">_xlfn.IFS(tbl_logs[[#This Row],[Total Score]]&lt;=4, "Low", tbl_logs[[#This Row],[Total Score]]&lt;=10, "Medium", tbl_logs[[#This Row],[Total Score]]&lt;=17, "High", tbl_logs[[#This Row],[Total Score]]&lt;=25, "Critical")</f>
        <v>Low</v>
      </c>
    </row>
    <row r="239" spans="1:14" x14ac:dyDescent="0.3">
      <c r="A239" t="s">
        <v>824</v>
      </c>
      <c r="B239" s="1">
        <v>46027.095833333333</v>
      </c>
      <c r="C239" t="s">
        <v>7</v>
      </c>
      <c r="D239" t="s">
        <v>15</v>
      </c>
      <c r="E239" t="s">
        <v>19</v>
      </c>
      <c r="F239" t="s">
        <v>20</v>
      </c>
      <c r="G239" s="2">
        <v>9.583333333333334E-2</v>
      </c>
      <c r="H239" s="3">
        <v>46027</v>
      </c>
      <c r="I239">
        <v>1</v>
      </c>
      <c r="J239">
        <f>_xlfn.XLOOKUP(tbl_logs[[#This Row],[Target_Department]],tbl_DeptWeight[Department], tbl_DeptWeight[Impact Score])</f>
        <v>3</v>
      </c>
      <c r="K239">
        <f>_xlfn.XLOOKUP(tbl_logs[[#This Row],[Employee_Action]],tbl_ResponseLikelihood[Employee Action],tbl_ResponseLikelihood[Likelihood Score])</f>
        <v>2</v>
      </c>
      <c r="L239">
        <f>tbl_logs[[#This Row],[Impact Score]]*tbl_logs[[#This Row],[Response Multiplier]]</f>
        <v>6</v>
      </c>
      <c r="M239" t="str" cm="1">
        <f t="array" ref="M239">_xlfn.IFS(tbl_logs[[#This Row],[Total Score]]&lt;=4, "Low", tbl_logs[[#This Row],[Total Score]]&lt;=10, "Medium", tbl_logs[[#This Row],[Total Score]]&lt;=19, "High", tbl_logs[[#This Row],[Total Score]]&lt;=25, "Very High")</f>
        <v>Medium</v>
      </c>
      <c r="N239" t="str" cm="1">
        <f t="array" ref="N239">_xlfn.IFS(tbl_logs[[#This Row],[Total Score]]&lt;=4, "Low", tbl_logs[[#This Row],[Total Score]]&lt;=10, "Medium", tbl_logs[[#This Row],[Total Score]]&lt;=17, "High", tbl_logs[[#This Row],[Total Score]]&lt;=25, "Critical")</f>
        <v>Medium</v>
      </c>
    </row>
    <row r="240" spans="1:14" x14ac:dyDescent="0.3">
      <c r="A240" t="s">
        <v>1656</v>
      </c>
      <c r="B240" s="1">
        <v>46027.127083333333</v>
      </c>
      <c r="C240" t="s">
        <v>7</v>
      </c>
      <c r="D240" t="s">
        <v>18</v>
      </c>
      <c r="E240" t="s">
        <v>16</v>
      </c>
      <c r="F240" t="s">
        <v>10</v>
      </c>
      <c r="G240" s="2">
        <v>0.12708333333333333</v>
      </c>
      <c r="H240" s="3">
        <v>46027</v>
      </c>
      <c r="I240">
        <v>1</v>
      </c>
      <c r="J240">
        <f>_xlfn.XLOOKUP(tbl_logs[[#This Row],[Target_Department]],tbl_DeptWeight[Department], tbl_DeptWeight[Impact Score])</f>
        <v>3</v>
      </c>
      <c r="K240">
        <f>_xlfn.XLOOKUP(tbl_logs[[#This Row],[Employee_Action]],tbl_ResponseLikelihood[Employee Action],tbl_ResponseLikelihood[Likelihood Score])</f>
        <v>2</v>
      </c>
      <c r="L240">
        <f>tbl_logs[[#This Row],[Impact Score]]*tbl_logs[[#This Row],[Response Multiplier]]</f>
        <v>6</v>
      </c>
      <c r="M240" t="str" cm="1">
        <f t="array" ref="M240">_xlfn.IFS(tbl_logs[[#This Row],[Total Score]]&lt;=4, "Low", tbl_logs[[#This Row],[Total Score]]&lt;=10, "Medium", tbl_logs[[#This Row],[Total Score]]&lt;=19, "High", tbl_logs[[#This Row],[Total Score]]&lt;=25, "Very High")</f>
        <v>Medium</v>
      </c>
      <c r="N240" t="str" cm="1">
        <f t="array" ref="N240">_xlfn.IFS(tbl_logs[[#This Row],[Total Score]]&lt;=4, "Low", tbl_logs[[#This Row],[Total Score]]&lt;=10, "Medium", tbl_logs[[#This Row],[Total Score]]&lt;=17, "High", tbl_logs[[#This Row],[Total Score]]&lt;=25, "Critical")</f>
        <v>Medium</v>
      </c>
    </row>
    <row r="241" spans="1:14" x14ac:dyDescent="0.3">
      <c r="A241" t="s">
        <v>4664</v>
      </c>
      <c r="B241" s="1">
        <v>46027.207638888889</v>
      </c>
      <c r="C241" t="s">
        <v>7</v>
      </c>
      <c r="D241" t="s">
        <v>18</v>
      </c>
      <c r="E241" t="s">
        <v>19</v>
      </c>
      <c r="F241" t="s">
        <v>20</v>
      </c>
      <c r="G241" s="2">
        <v>0.2076388888888889</v>
      </c>
      <c r="H241" s="3">
        <v>46027</v>
      </c>
      <c r="I241">
        <v>1</v>
      </c>
      <c r="J241">
        <f>_xlfn.XLOOKUP(tbl_logs[[#This Row],[Target_Department]],tbl_DeptWeight[Department], tbl_DeptWeight[Impact Score])</f>
        <v>3</v>
      </c>
      <c r="K241">
        <f>_xlfn.XLOOKUP(tbl_logs[[#This Row],[Employee_Action]],tbl_ResponseLikelihood[Employee Action],tbl_ResponseLikelihood[Likelihood Score])</f>
        <v>2</v>
      </c>
      <c r="L241">
        <f>tbl_logs[[#This Row],[Impact Score]]*tbl_logs[[#This Row],[Response Multiplier]]</f>
        <v>6</v>
      </c>
      <c r="M241" t="str" cm="1">
        <f t="array" ref="M241">_xlfn.IFS(tbl_logs[[#This Row],[Total Score]]&lt;=4, "Low", tbl_logs[[#This Row],[Total Score]]&lt;=10, "Medium", tbl_logs[[#This Row],[Total Score]]&lt;=19, "High", tbl_logs[[#This Row],[Total Score]]&lt;=25, "Very High")</f>
        <v>Medium</v>
      </c>
      <c r="N241" t="str" cm="1">
        <f t="array" ref="N241">_xlfn.IFS(tbl_logs[[#This Row],[Total Score]]&lt;=4, "Low", tbl_logs[[#This Row],[Total Score]]&lt;=10, "Medium", tbl_logs[[#This Row],[Total Score]]&lt;=17, "High", tbl_logs[[#This Row],[Total Score]]&lt;=25, "Critical")</f>
        <v>Medium</v>
      </c>
    </row>
    <row r="242" spans="1:14" x14ac:dyDescent="0.3">
      <c r="A242" t="s">
        <v>1692</v>
      </c>
      <c r="B242" s="1">
        <v>46027.224999999999</v>
      </c>
      <c r="C242" t="s">
        <v>7</v>
      </c>
      <c r="D242" t="s">
        <v>8</v>
      </c>
      <c r="E242" t="s">
        <v>19</v>
      </c>
      <c r="F242" t="s">
        <v>13</v>
      </c>
      <c r="G242" s="2">
        <v>0.22500000000000001</v>
      </c>
      <c r="H242" s="3">
        <v>46027</v>
      </c>
      <c r="I242">
        <v>1</v>
      </c>
      <c r="J242">
        <f>_xlfn.XLOOKUP(tbl_logs[[#This Row],[Target_Department]],tbl_DeptWeight[Department], tbl_DeptWeight[Impact Score])</f>
        <v>3</v>
      </c>
      <c r="K242">
        <f>_xlfn.XLOOKUP(tbl_logs[[#This Row],[Employee_Action]],tbl_ResponseLikelihood[Employee Action],tbl_ResponseLikelihood[Likelihood Score])</f>
        <v>1</v>
      </c>
      <c r="L242">
        <f>tbl_logs[[#This Row],[Impact Score]]*tbl_logs[[#This Row],[Response Multiplier]]</f>
        <v>3</v>
      </c>
      <c r="M242" t="str" cm="1">
        <f t="array" ref="M242">_xlfn.IFS(tbl_logs[[#This Row],[Total Score]]&lt;=4, "Low", tbl_logs[[#This Row],[Total Score]]&lt;=10, "Medium", tbl_logs[[#This Row],[Total Score]]&lt;=19, "High", tbl_logs[[#This Row],[Total Score]]&lt;=25, "Very High")</f>
        <v>Low</v>
      </c>
      <c r="N242" t="str" cm="1">
        <f t="array" ref="N242">_xlfn.IFS(tbl_logs[[#This Row],[Total Score]]&lt;=4, "Low", tbl_logs[[#This Row],[Total Score]]&lt;=10, "Medium", tbl_logs[[#This Row],[Total Score]]&lt;=17, "High", tbl_logs[[#This Row],[Total Score]]&lt;=25, "Critical")</f>
        <v>Low</v>
      </c>
    </row>
    <row r="243" spans="1:14" x14ac:dyDescent="0.3">
      <c r="A243" t="s">
        <v>3395</v>
      </c>
      <c r="B243" s="1">
        <v>46027.25</v>
      </c>
      <c r="C243" t="s">
        <v>26</v>
      </c>
      <c r="D243" t="s">
        <v>15</v>
      </c>
      <c r="E243" t="s">
        <v>9</v>
      </c>
      <c r="F243" t="s">
        <v>10</v>
      </c>
      <c r="G243" s="2">
        <v>0.25</v>
      </c>
      <c r="H243" s="3">
        <v>46027</v>
      </c>
      <c r="I243">
        <v>1</v>
      </c>
      <c r="J243">
        <f>_xlfn.XLOOKUP(tbl_logs[[#This Row],[Target_Department]],tbl_DeptWeight[Department], tbl_DeptWeight[Impact Score])</f>
        <v>3</v>
      </c>
      <c r="K243">
        <f>_xlfn.XLOOKUP(tbl_logs[[#This Row],[Employee_Action]],tbl_ResponseLikelihood[Employee Action],tbl_ResponseLikelihood[Likelihood Score])</f>
        <v>2</v>
      </c>
      <c r="L243">
        <f>tbl_logs[[#This Row],[Impact Score]]*tbl_logs[[#This Row],[Response Multiplier]]</f>
        <v>6</v>
      </c>
      <c r="M243" t="str" cm="1">
        <f t="array" ref="M243">_xlfn.IFS(tbl_logs[[#This Row],[Total Score]]&lt;=4, "Low", tbl_logs[[#This Row],[Total Score]]&lt;=10, "Medium", tbl_logs[[#This Row],[Total Score]]&lt;=19, "High", tbl_logs[[#This Row],[Total Score]]&lt;=25, "Very High")</f>
        <v>Medium</v>
      </c>
      <c r="N243" t="str" cm="1">
        <f t="array" ref="N243">_xlfn.IFS(tbl_logs[[#This Row],[Total Score]]&lt;=4, "Low", tbl_logs[[#This Row],[Total Score]]&lt;=10, "Medium", tbl_logs[[#This Row],[Total Score]]&lt;=17, "High", tbl_logs[[#This Row],[Total Score]]&lt;=25, "Critical")</f>
        <v>Medium</v>
      </c>
    </row>
    <row r="244" spans="1:14" x14ac:dyDescent="0.3">
      <c r="A244" t="s">
        <v>1580</v>
      </c>
      <c r="B244" s="1">
        <v>46027.269444444442</v>
      </c>
      <c r="C244" t="s">
        <v>7</v>
      </c>
      <c r="D244" t="s">
        <v>15</v>
      </c>
      <c r="E244" t="s">
        <v>19</v>
      </c>
      <c r="F244" t="s">
        <v>10</v>
      </c>
      <c r="G244" s="2">
        <v>0.26944444444444443</v>
      </c>
      <c r="H244" s="3">
        <v>46027</v>
      </c>
      <c r="I244">
        <v>1</v>
      </c>
      <c r="J244">
        <f>_xlfn.XLOOKUP(tbl_logs[[#This Row],[Target_Department]],tbl_DeptWeight[Department], tbl_DeptWeight[Impact Score])</f>
        <v>3</v>
      </c>
      <c r="K244">
        <f>_xlfn.XLOOKUP(tbl_logs[[#This Row],[Employee_Action]],tbl_ResponseLikelihood[Employee Action],tbl_ResponseLikelihood[Likelihood Score])</f>
        <v>2</v>
      </c>
      <c r="L244">
        <f>tbl_logs[[#This Row],[Impact Score]]*tbl_logs[[#This Row],[Response Multiplier]]</f>
        <v>6</v>
      </c>
      <c r="M244" t="str" cm="1">
        <f t="array" ref="M244">_xlfn.IFS(tbl_logs[[#This Row],[Total Score]]&lt;=4, "Low", tbl_logs[[#This Row],[Total Score]]&lt;=10, "Medium", tbl_logs[[#This Row],[Total Score]]&lt;=19, "High", tbl_logs[[#This Row],[Total Score]]&lt;=25, "Very High")</f>
        <v>Medium</v>
      </c>
      <c r="N244" t="str" cm="1">
        <f t="array" ref="N244">_xlfn.IFS(tbl_logs[[#This Row],[Total Score]]&lt;=4, "Low", tbl_logs[[#This Row],[Total Score]]&lt;=10, "Medium", tbl_logs[[#This Row],[Total Score]]&lt;=17, "High", tbl_logs[[#This Row],[Total Score]]&lt;=25, "Critical")</f>
        <v>Medium</v>
      </c>
    </row>
    <row r="245" spans="1:14" x14ac:dyDescent="0.3">
      <c r="A245" t="s">
        <v>1728</v>
      </c>
      <c r="B245" s="1">
        <v>46027.306944444441</v>
      </c>
      <c r="C245" t="s">
        <v>7</v>
      </c>
      <c r="D245" t="s">
        <v>22</v>
      </c>
      <c r="E245" t="s">
        <v>19</v>
      </c>
      <c r="F245" t="s">
        <v>10</v>
      </c>
      <c r="G245" s="2">
        <v>0.30694444444444446</v>
      </c>
      <c r="H245" s="3">
        <v>46027</v>
      </c>
      <c r="I245">
        <v>1</v>
      </c>
      <c r="J245">
        <f>_xlfn.XLOOKUP(tbl_logs[[#This Row],[Target_Department]],tbl_DeptWeight[Department], tbl_DeptWeight[Impact Score])</f>
        <v>3</v>
      </c>
      <c r="K245">
        <f>_xlfn.XLOOKUP(tbl_logs[[#This Row],[Employee_Action]],tbl_ResponseLikelihood[Employee Action],tbl_ResponseLikelihood[Likelihood Score])</f>
        <v>2</v>
      </c>
      <c r="L245">
        <f>tbl_logs[[#This Row],[Impact Score]]*tbl_logs[[#This Row],[Response Multiplier]]</f>
        <v>6</v>
      </c>
      <c r="M245" t="str" cm="1">
        <f t="array" ref="M245">_xlfn.IFS(tbl_logs[[#This Row],[Total Score]]&lt;=4, "Low", tbl_logs[[#This Row],[Total Score]]&lt;=10, "Medium", tbl_logs[[#This Row],[Total Score]]&lt;=19, "High", tbl_logs[[#This Row],[Total Score]]&lt;=25, "Very High")</f>
        <v>Medium</v>
      </c>
      <c r="N245" t="str" cm="1">
        <f t="array" ref="N245">_xlfn.IFS(tbl_logs[[#This Row],[Total Score]]&lt;=4, "Low", tbl_logs[[#This Row],[Total Score]]&lt;=10, "Medium", tbl_logs[[#This Row],[Total Score]]&lt;=17, "High", tbl_logs[[#This Row],[Total Score]]&lt;=25, "Critical")</f>
        <v>Medium</v>
      </c>
    </row>
    <row r="246" spans="1:14" x14ac:dyDescent="0.3">
      <c r="A246" t="s">
        <v>1600</v>
      </c>
      <c r="B246" s="1">
        <v>46027.324305555558</v>
      </c>
      <c r="C246" t="s">
        <v>35</v>
      </c>
      <c r="D246" t="s">
        <v>15</v>
      </c>
      <c r="E246" t="s">
        <v>31</v>
      </c>
      <c r="F246" t="s">
        <v>33</v>
      </c>
      <c r="G246" s="2">
        <v>0.32430555555555557</v>
      </c>
      <c r="H246" s="3">
        <v>46027</v>
      </c>
      <c r="I246">
        <v>1</v>
      </c>
      <c r="J246">
        <f>_xlfn.XLOOKUP(tbl_logs[[#This Row],[Target_Department]],tbl_DeptWeight[Department], tbl_DeptWeight[Impact Score])</f>
        <v>1</v>
      </c>
      <c r="K246">
        <f>_xlfn.XLOOKUP(tbl_logs[[#This Row],[Employee_Action]],tbl_ResponseLikelihood[Employee Action],tbl_ResponseLikelihood[Likelihood Score])</f>
        <v>4</v>
      </c>
      <c r="L246">
        <f>tbl_logs[[#This Row],[Impact Score]]*tbl_logs[[#This Row],[Response Multiplier]]</f>
        <v>4</v>
      </c>
      <c r="M246" t="str" cm="1">
        <f t="array" ref="M246">_xlfn.IFS(tbl_logs[[#This Row],[Total Score]]&lt;=4, "Low", tbl_logs[[#This Row],[Total Score]]&lt;=10, "Medium", tbl_logs[[#This Row],[Total Score]]&lt;=19, "High", tbl_logs[[#This Row],[Total Score]]&lt;=25, "Very High")</f>
        <v>Low</v>
      </c>
      <c r="N246" t="str" cm="1">
        <f t="array" ref="N246">_xlfn.IFS(tbl_logs[[#This Row],[Total Score]]&lt;=4, "Low", tbl_logs[[#This Row],[Total Score]]&lt;=10, "Medium", tbl_logs[[#This Row],[Total Score]]&lt;=17, "High", tbl_logs[[#This Row],[Total Score]]&lt;=25, "Critical")</f>
        <v>Low</v>
      </c>
    </row>
    <row r="247" spans="1:14" x14ac:dyDescent="0.3">
      <c r="A247" t="s">
        <v>1981</v>
      </c>
      <c r="B247" s="1">
        <v>46027.37777777778</v>
      </c>
      <c r="C247" t="s">
        <v>47</v>
      </c>
      <c r="D247" t="s">
        <v>18</v>
      </c>
      <c r="E247" t="s">
        <v>19</v>
      </c>
      <c r="F247" t="s">
        <v>20</v>
      </c>
      <c r="G247" s="2">
        <v>0.37777777777777777</v>
      </c>
      <c r="H247" s="3">
        <v>46027</v>
      </c>
      <c r="I247">
        <v>1</v>
      </c>
      <c r="J247">
        <f>_xlfn.XLOOKUP(tbl_logs[[#This Row],[Target_Department]],tbl_DeptWeight[Department], tbl_DeptWeight[Impact Score])</f>
        <v>1</v>
      </c>
      <c r="K247">
        <f>_xlfn.XLOOKUP(tbl_logs[[#This Row],[Employee_Action]],tbl_ResponseLikelihood[Employee Action],tbl_ResponseLikelihood[Likelihood Score])</f>
        <v>2</v>
      </c>
      <c r="L247">
        <f>tbl_logs[[#This Row],[Impact Score]]*tbl_logs[[#This Row],[Response Multiplier]]</f>
        <v>2</v>
      </c>
      <c r="M247" t="str" cm="1">
        <f t="array" ref="M247">_xlfn.IFS(tbl_logs[[#This Row],[Total Score]]&lt;=4, "Low", tbl_logs[[#This Row],[Total Score]]&lt;=10, "Medium", tbl_logs[[#This Row],[Total Score]]&lt;=19, "High", tbl_logs[[#This Row],[Total Score]]&lt;=25, "Very High")</f>
        <v>Low</v>
      </c>
      <c r="N247" t="str" cm="1">
        <f t="array" ref="N247">_xlfn.IFS(tbl_logs[[#This Row],[Total Score]]&lt;=4, "Low", tbl_logs[[#This Row],[Total Score]]&lt;=10, "Medium", tbl_logs[[#This Row],[Total Score]]&lt;=17, "High", tbl_logs[[#This Row],[Total Score]]&lt;=25, "Critical")</f>
        <v>Low</v>
      </c>
    </row>
    <row r="248" spans="1:14" x14ac:dyDescent="0.3">
      <c r="A248" t="s">
        <v>2428</v>
      </c>
      <c r="B248" s="1">
        <v>46027.412499999999</v>
      </c>
      <c r="C248" t="s">
        <v>26</v>
      </c>
      <c r="D248" t="s">
        <v>18</v>
      </c>
      <c r="E248" t="s">
        <v>19</v>
      </c>
      <c r="F248" t="s">
        <v>10</v>
      </c>
      <c r="G248" s="2">
        <v>0.41249999999999998</v>
      </c>
      <c r="H248" s="3">
        <v>46027</v>
      </c>
      <c r="I248">
        <v>1</v>
      </c>
      <c r="J248">
        <f>_xlfn.XLOOKUP(tbl_logs[[#This Row],[Target_Department]],tbl_DeptWeight[Department], tbl_DeptWeight[Impact Score])</f>
        <v>3</v>
      </c>
      <c r="K248">
        <f>_xlfn.XLOOKUP(tbl_logs[[#This Row],[Employee_Action]],tbl_ResponseLikelihood[Employee Action],tbl_ResponseLikelihood[Likelihood Score])</f>
        <v>2</v>
      </c>
      <c r="L248">
        <f>tbl_logs[[#This Row],[Impact Score]]*tbl_logs[[#This Row],[Response Multiplier]]</f>
        <v>6</v>
      </c>
      <c r="M248" t="str" cm="1">
        <f t="array" ref="M248">_xlfn.IFS(tbl_logs[[#This Row],[Total Score]]&lt;=4, "Low", tbl_logs[[#This Row],[Total Score]]&lt;=10, "Medium", tbl_logs[[#This Row],[Total Score]]&lt;=19, "High", tbl_logs[[#This Row],[Total Score]]&lt;=25, "Very High")</f>
        <v>Medium</v>
      </c>
      <c r="N248" t="str" cm="1">
        <f t="array" ref="N248">_xlfn.IFS(tbl_logs[[#This Row],[Total Score]]&lt;=4, "Low", tbl_logs[[#This Row],[Total Score]]&lt;=10, "Medium", tbl_logs[[#This Row],[Total Score]]&lt;=17, "High", tbl_logs[[#This Row],[Total Score]]&lt;=25, "Critical")</f>
        <v>Medium</v>
      </c>
    </row>
    <row r="249" spans="1:14" x14ac:dyDescent="0.3">
      <c r="A249" t="s">
        <v>505</v>
      </c>
      <c r="B249" s="1">
        <v>46027.432638888888</v>
      </c>
      <c r="C249" t="s">
        <v>40</v>
      </c>
      <c r="D249" t="s">
        <v>15</v>
      </c>
      <c r="E249" t="s">
        <v>16</v>
      </c>
      <c r="F249" t="s">
        <v>10</v>
      </c>
      <c r="G249" s="2">
        <v>0.43263888888888891</v>
      </c>
      <c r="H249" s="3">
        <v>46027</v>
      </c>
      <c r="I249">
        <v>1</v>
      </c>
      <c r="J249">
        <f>_xlfn.XLOOKUP(tbl_logs[[#This Row],[Target_Department]],tbl_DeptWeight[Department], tbl_DeptWeight[Impact Score])</f>
        <v>5</v>
      </c>
      <c r="K249">
        <f>_xlfn.XLOOKUP(tbl_logs[[#This Row],[Employee_Action]],tbl_ResponseLikelihood[Employee Action],tbl_ResponseLikelihood[Likelihood Score])</f>
        <v>2</v>
      </c>
      <c r="L249">
        <f>tbl_logs[[#This Row],[Impact Score]]*tbl_logs[[#This Row],[Response Multiplier]]</f>
        <v>10</v>
      </c>
      <c r="M249" t="str" cm="1">
        <f t="array" ref="M249">_xlfn.IFS(tbl_logs[[#This Row],[Total Score]]&lt;=4, "Low", tbl_logs[[#This Row],[Total Score]]&lt;=10, "Medium", tbl_logs[[#This Row],[Total Score]]&lt;=19, "High", tbl_logs[[#This Row],[Total Score]]&lt;=25, "Very High")</f>
        <v>Medium</v>
      </c>
      <c r="N249" t="str" cm="1">
        <f t="array" ref="N249">_xlfn.IFS(tbl_logs[[#This Row],[Total Score]]&lt;=4, "Low", tbl_logs[[#This Row],[Total Score]]&lt;=10, "Medium", tbl_logs[[#This Row],[Total Score]]&lt;=17, "High", tbl_logs[[#This Row],[Total Score]]&lt;=25, "Critical")</f>
        <v>Medium</v>
      </c>
    </row>
    <row r="250" spans="1:14" x14ac:dyDescent="0.3">
      <c r="A250" t="s">
        <v>2974</v>
      </c>
      <c r="B250" s="1">
        <v>46027.438888888886</v>
      </c>
      <c r="C250" t="s">
        <v>7</v>
      </c>
      <c r="D250" t="s">
        <v>8</v>
      </c>
      <c r="E250" t="s">
        <v>19</v>
      </c>
      <c r="F250" t="s">
        <v>10</v>
      </c>
      <c r="G250" s="2">
        <v>0.43888888888888888</v>
      </c>
      <c r="H250" s="3">
        <v>46027</v>
      </c>
      <c r="I250">
        <v>1</v>
      </c>
      <c r="J250">
        <f>_xlfn.XLOOKUP(tbl_logs[[#This Row],[Target_Department]],tbl_DeptWeight[Department], tbl_DeptWeight[Impact Score])</f>
        <v>3</v>
      </c>
      <c r="K250">
        <f>_xlfn.XLOOKUP(tbl_logs[[#This Row],[Employee_Action]],tbl_ResponseLikelihood[Employee Action],tbl_ResponseLikelihood[Likelihood Score])</f>
        <v>2</v>
      </c>
      <c r="L250">
        <f>tbl_logs[[#This Row],[Impact Score]]*tbl_logs[[#This Row],[Response Multiplier]]</f>
        <v>6</v>
      </c>
      <c r="M250" t="str" cm="1">
        <f t="array" ref="M250">_xlfn.IFS(tbl_logs[[#This Row],[Total Score]]&lt;=4, "Low", tbl_logs[[#This Row],[Total Score]]&lt;=10, "Medium", tbl_logs[[#This Row],[Total Score]]&lt;=19, "High", tbl_logs[[#This Row],[Total Score]]&lt;=25, "Very High")</f>
        <v>Medium</v>
      </c>
      <c r="N250" t="str" cm="1">
        <f t="array" ref="N250">_xlfn.IFS(tbl_logs[[#This Row],[Total Score]]&lt;=4, "Low", tbl_logs[[#This Row],[Total Score]]&lt;=10, "Medium", tbl_logs[[#This Row],[Total Score]]&lt;=17, "High", tbl_logs[[#This Row],[Total Score]]&lt;=25, "Critical")</f>
        <v>Medium</v>
      </c>
    </row>
    <row r="251" spans="1:14" x14ac:dyDescent="0.3">
      <c r="A251" t="s">
        <v>1775</v>
      </c>
      <c r="B251" s="1">
        <v>46027.442361111112</v>
      </c>
      <c r="C251" t="s">
        <v>12</v>
      </c>
      <c r="D251" t="s">
        <v>8</v>
      </c>
      <c r="E251" t="s">
        <v>31</v>
      </c>
      <c r="F251" t="s">
        <v>13</v>
      </c>
      <c r="G251" s="2">
        <v>0.44236111111111109</v>
      </c>
      <c r="H251" s="3">
        <v>46027</v>
      </c>
      <c r="I251">
        <v>1</v>
      </c>
      <c r="J251">
        <f>_xlfn.XLOOKUP(tbl_logs[[#This Row],[Target_Department]],tbl_DeptWeight[Department], tbl_DeptWeight[Impact Score])</f>
        <v>1</v>
      </c>
      <c r="K251">
        <f>_xlfn.XLOOKUP(tbl_logs[[#This Row],[Employee_Action]],tbl_ResponseLikelihood[Employee Action],tbl_ResponseLikelihood[Likelihood Score])</f>
        <v>1</v>
      </c>
      <c r="L251">
        <f>tbl_logs[[#This Row],[Impact Score]]*tbl_logs[[#This Row],[Response Multiplier]]</f>
        <v>1</v>
      </c>
      <c r="M251" t="str" cm="1">
        <f t="array" ref="M251">_xlfn.IFS(tbl_logs[[#This Row],[Total Score]]&lt;=4, "Low", tbl_logs[[#This Row],[Total Score]]&lt;=10, "Medium", tbl_logs[[#This Row],[Total Score]]&lt;=19, "High", tbl_logs[[#This Row],[Total Score]]&lt;=25, "Very High")</f>
        <v>Low</v>
      </c>
      <c r="N251" t="str" cm="1">
        <f t="array" ref="N251">_xlfn.IFS(tbl_logs[[#This Row],[Total Score]]&lt;=4, "Low", tbl_logs[[#This Row],[Total Score]]&lt;=10, "Medium", tbl_logs[[#This Row],[Total Score]]&lt;=17, "High", tbl_logs[[#This Row],[Total Score]]&lt;=25, "Critical")</f>
        <v>Low</v>
      </c>
    </row>
    <row r="252" spans="1:14" x14ac:dyDescent="0.3">
      <c r="A252" t="s">
        <v>3509</v>
      </c>
      <c r="B252" s="1">
        <v>46027.450694444444</v>
      </c>
      <c r="C252" t="s">
        <v>7</v>
      </c>
      <c r="D252" t="s">
        <v>8</v>
      </c>
      <c r="E252" t="s">
        <v>19</v>
      </c>
      <c r="F252" t="s">
        <v>10</v>
      </c>
      <c r="G252" s="2">
        <v>0.45069444444444445</v>
      </c>
      <c r="H252" s="3">
        <v>46027</v>
      </c>
      <c r="I252">
        <v>1</v>
      </c>
      <c r="J252">
        <f>_xlfn.XLOOKUP(tbl_logs[[#This Row],[Target_Department]],tbl_DeptWeight[Department], tbl_DeptWeight[Impact Score])</f>
        <v>3</v>
      </c>
      <c r="K252">
        <f>_xlfn.XLOOKUP(tbl_logs[[#This Row],[Employee_Action]],tbl_ResponseLikelihood[Employee Action],tbl_ResponseLikelihood[Likelihood Score])</f>
        <v>2</v>
      </c>
      <c r="L252">
        <f>tbl_logs[[#This Row],[Impact Score]]*tbl_logs[[#This Row],[Response Multiplier]]</f>
        <v>6</v>
      </c>
      <c r="M252" t="str" cm="1">
        <f t="array" ref="M252">_xlfn.IFS(tbl_logs[[#This Row],[Total Score]]&lt;=4, "Low", tbl_logs[[#This Row],[Total Score]]&lt;=10, "Medium", tbl_logs[[#This Row],[Total Score]]&lt;=19, "High", tbl_logs[[#This Row],[Total Score]]&lt;=25, "Very High")</f>
        <v>Medium</v>
      </c>
      <c r="N252" t="str" cm="1">
        <f t="array" ref="N252">_xlfn.IFS(tbl_logs[[#This Row],[Total Score]]&lt;=4, "Low", tbl_logs[[#This Row],[Total Score]]&lt;=10, "Medium", tbl_logs[[#This Row],[Total Score]]&lt;=17, "High", tbl_logs[[#This Row],[Total Score]]&lt;=25, "Critical")</f>
        <v>Medium</v>
      </c>
    </row>
    <row r="253" spans="1:14" x14ac:dyDescent="0.3">
      <c r="A253" t="s">
        <v>4504</v>
      </c>
      <c r="B253" s="1">
        <v>46027.458333333336</v>
      </c>
      <c r="C253" t="s">
        <v>12</v>
      </c>
      <c r="D253" t="s">
        <v>8</v>
      </c>
      <c r="E253" t="s">
        <v>31</v>
      </c>
      <c r="F253" t="s">
        <v>10</v>
      </c>
      <c r="G253" s="2">
        <v>0.45833333333333331</v>
      </c>
      <c r="H253" s="3">
        <v>46027</v>
      </c>
      <c r="I253">
        <v>1</v>
      </c>
      <c r="J253">
        <f>_xlfn.XLOOKUP(tbl_logs[[#This Row],[Target_Department]],tbl_DeptWeight[Department], tbl_DeptWeight[Impact Score])</f>
        <v>1</v>
      </c>
      <c r="K253">
        <f>_xlfn.XLOOKUP(tbl_logs[[#This Row],[Employee_Action]],tbl_ResponseLikelihood[Employee Action],tbl_ResponseLikelihood[Likelihood Score])</f>
        <v>2</v>
      </c>
      <c r="L253">
        <f>tbl_logs[[#This Row],[Impact Score]]*tbl_logs[[#This Row],[Response Multiplier]]</f>
        <v>2</v>
      </c>
      <c r="M253" t="str" cm="1">
        <f t="array" ref="M253">_xlfn.IFS(tbl_logs[[#This Row],[Total Score]]&lt;=4, "Low", tbl_logs[[#This Row],[Total Score]]&lt;=10, "Medium", tbl_logs[[#This Row],[Total Score]]&lt;=19, "High", tbl_logs[[#This Row],[Total Score]]&lt;=25, "Very High")</f>
        <v>Low</v>
      </c>
      <c r="N253" t="str" cm="1">
        <f t="array" ref="N253">_xlfn.IFS(tbl_logs[[#This Row],[Total Score]]&lt;=4, "Low", tbl_logs[[#This Row],[Total Score]]&lt;=10, "Medium", tbl_logs[[#This Row],[Total Score]]&lt;=17, "High", tbl_logs[[#This Row],[Total Score]]&lt;=25, "Critical")</f>
        <v>Low</v>
      </c>
    </row>
    <row r="254" spans="1:14" x14ac:dyDescent="0.3">
      <c r="A254" t="s">
        <v>2540</v>
      </c>
      <c r="B254" s="1">
        <v>46027.470138888886</v>
      </c>
      <c r="C254" t="s">
        <v>47</v>
      </c>
      <c r="D254" t="s">
        <v>8</v>
      </c>
      <c r="E254" t="s">
        <v>16</v>
      </c>
      <c r="F254" t="s">
        <v>10</v>
      </c>
      <c r="G254" s="2">
        <v>0.47013888888888888</v>
      </c>
      <c r="H254" s="3">
        <v>46027</v>
      </c>
      <c r="I254">
        <v>1</v>
      </c>
      <c r="J254">
        <f>_xlfn.XLOOKUP(tbl_logs[[#This Row],[Target_Department]],tbl_DeptWeight[Department], tbl_DeptWeight[Impact Score])</f>
        <v>1</v>
      </c>
      <c r="K254">
        <f>_xlfn.XLOOKUP(tbl_logs[[#This Row],[Employee_Action]],tbl_ResponseLikelihood[Employee Action],tbl_ResponseLikelihood[Likelihood Score])</f>
        <v>2</v>
      </c>
      <c r="L254">
        <f>tbl_logs[[#This Row],[Impact Score]]*tbl_logs[[#This Row],[Response Multiplier]]</f>
        <v>2</v>
      </c>
      <c r="M254" t="str" cm="1">
        <f t="array" ref="M254">_xlfn.IFS(tbl_logs[[#This Row],[Total Score]]&lt;=4, "Low", tbl_logs[[#This Row],[Total Score]]&lt;=10, "Medium", tbl_logs[[#This Row],[Total Score]]&lt;=19, "High", tbl_logs[[#This Row],[Total Score]]&lt;=25, "Very High")</f>
        <v>Low</v>
      </c>
      <c r="N254" t="str" cm="1">
        <f t="array" ref="N254">_xlfn.IFS(tbl_logs[[#This Row],[Total Score]]&lt;=4, "Low", tbl_logs[[#This Row],[Total Score]]&lt;=10, "Medium", tbl_logs[[#This Row],[Total Score]]&lt;=17, "High", tbl_logs[[#This Row],[Total Score]]&lt;=25, "Critical")</f>
        <v>Low</v>
      </c>
    </row>
    <row r="255" spans="1:14" x14ac:dyDescent="0.3">
      <c r="A255" t="s">
        <v>1966</v>
      </c>
      <c r="B255" s="1">
        <v>46027.493055555555</v>
      </c>
      <c r="C255" t="s">
        <v>40</v>
      </c>
      <c r="D255" t="s">
        <v>22</v>
      </c>
      <c r="E255" t="s">
        <v>16</v>
      </c>
      <c r="F255" t="s">
        <v>33</v>
      </c>
      <c r="G255" s="2">
        <v>0.49305555555555558</v>
      </c>
      <c r="H255" s="3">
        <v>46027</v>
      </c>
      <c r="I255">
        <v>1</v>
      </c>
      <c r="J255">
        <f>_xlfn.XLOOKUP(tbl_logs[[#This Row],[Target_Department]],tbl_DeptWeight[Department], tbl_DeptWeight[Impact Score])</f>
        <v>5</v>
      </c>
      <c r="K255">
        <f>_xlfn.XLOOKUP(tbl_logs[[#This Row],[Employee_Action]],tbl_ResponseLikelihood[Employee Action],tbl_ResponseLikelihood[Likelihood Score])</f>
        <v>4</v>
      </c>
      <c r="L255">
        <f>tbl_logs[[#This Row],[Impact Score]]*tbl_logs[[#This Row],[Response Multiplier]]</f>
        <v>20</v>
      </c>
      <c r="M255" t="str" cm="1">
        <f t="array" ref="M255">_xlfn.IFS(tbl_logs[[#This Row],[Total Score]]&lt;=4, "Low", tbl_logs[[#This Row],[Total Score]]&lt;=10, "Medium", tbl_logs[[#This Row],[Total Score]]&lt;=19, "High", tbl_logs[[#This Row],[Total Score]]&lt;=25, "Very High")</f>
        <v>Very High</v>
      </c>
      <c r="N255" t="str" cm="1">
        <f t="array" ref="N255">_xlfn.IFS(tbl_logs[[#This Row],[Total Score]]&lt;=4, "Low", tbl_logs[[#This Row],[Total Score]]&lt;=10, "Medium", tbl_logs[[#This Row],[Total Score]]&lt;=17, "High", tbl_logs[[#This Row],[Total Score]]&lt;=25, "Critical")</f>
        <v>Critical</v>
      </c>
    </row>
    <row r="256" spans="1:14" x14ac:dyDescent="0.3">
      <c r="A256" t="s">
        <v>1565</v>
      </c>
      <c r="B256" s="1">
        <v>46027.498611111114</v>
      </c>
      <c r="C256" t="s">
        <v>7</v>
      </c>
      <c r="D256" t="s">
        <v>18</v>
      </c>
      <c r="E256" t="s">
        <v>19</v>
      </c>
      <c r="F256" t="s">
        <v>10</v>
      </c>
      <c r="G256" s="2">
        <v>0.49861111111111112</v>
      </c>
      <c r="H256" s="3">
        <v>46027</v>
      </c>
      <c r="I256">
        <v>1</v>
      </c>
      <c r="J256">
        <f>_xlfn.XLOOKUP(tbl_logs[[#This Row],[Target_Department]],tbl_DeptWeight[Department], tbl_DeptWeight[Impact Score])</f>
        <v>3</v>
      </c>
      <c r="K256">
        <f>_xlfn.XLOOKUP(tbl_logs[[#This Row],[Employee_Action]],tbl_ResponseLikelihood[Employee Action],tbl_ResponseLikelihood[Likelihood Score])</f>
        <v>2</v>
      </c>
      <c r="L256">
        <f>tbl_logs[[#This Row],[Impact Score]]*tbl_logs[[#This Row],[Response Multiplier]]</f>
        <v>6</v>
      </c>
      <c r="M256" t="str" cm="1">
        <f t="array" ref="M256">_xlfn.IFS(tbl_logs[[#This Row],[Total Score]]&lt;=4, "Low", tbl_logs[[#This Row],[Total Score]]&lt;=10, "Medium", tbl_logs[[#This Row],[Total Score]]&lt;=19, "High", tbl_logs[[#This Row],[Total Score]]&lt;=25, "Very High")</f>
        <v>Medium</v>
      </c>
      <c r="N256" t="str" cm="1">
        <f t="array" ref="N256">_xlfn.IFS(tbl_logs[[#This Row],[Total Score]]&lt;=4, "Low", tbl_logs[[#This Row],[Total Score]]&lt;=10, "Medium", tbl_logs[[#This Row],[Total Score]]&lt;=17, "High", tbl_logs[[#This Row],[Total Score]]&lt;=25, "Critical")</f>
        <v>Medium</v>
      </c>
    </row>
    <row r="257" spans="1:14" x14ac:dyDescent="0.3">
      <c r="A257" t="s">
        <v>1986</v>
      </c>
      <c r="B257" s="1">
        <v>46027.525000000001</v>
      </c>
      <c r="C257" t="s">
        <v>40</v>
      </c>
      <c r="D257" t="s">
        <v>22</v>
      </c>
      <c r="E257" t="s">
        <v>16</v>
      </c>
      <c r="F257" t="s">
        <v>20</v>
      </c>
      <c r="G257" s="2">
        <v>0.52500000000000002</v>
      </c>
      <c r="H257" s="3">
        <v>46027</v>
      </c>
      <c r="I257">
        <v>1</v>
      </c>
      <c r="J257">
        <f>_xlfn.XLOOKUP(tbl_logs[[#This Row],[Target_Department]],tbl_DeptWeight[Department], tbl_DeptWeight[Impact Score])</f>
        <v>5</v>
      </c>
      <c r="K257">
        <f>_xlfn.XLOOKUP(tbl_logs[[#This Row],[Employee_Action]],tbl_ResponseLikelihood[Employee Action],tbl_ResponseLikelihood[Likelihood Score])</f>
        <v>2</v>
      </c>
      <c r="L257">
        <f>tbl_logs[[#This Row],[Impact Score]]*tbl_logs[[#This Row],[Response Multiplier]]</f>
        <v>10</v>
      </c>
      <c r="M257" t="str" cm="1">
        <f t="array" ref="M257">_xlfn.IFS(tbl_logs[[#This Row],[Total Score]]&lt;=4, "Low", tbl_logs[[#This Row],[Total Score]]&lt;=10, "Medium", tbl_logs[[#This Row],[Total Score]]&lt;=19, "High", tbl_logs[[#This Row],[Total Score]]&lt;=25, "Very High")</f>
        <v>Medium</v>
      </c>
      <c r="N257" t="str" cm="1">
        <f t="array" ref="N257">_xlfn.IFS(tbl_logs[[#This Row],[Total Score]]&lt;=4, "Low", tbl_logs[[#This Row],[Total Score]]&lt;=10, "Medium", tbl_logs[[#This Row],[Total Score]]&lt;=17, "High", tbl_logs[[#This Row],[Total Score]]&lt;=25, "Critical")</f>
        <v>Medium</v>
      </c>
    </row>
    <row r="258" spans="1:14" x14ac:dyDescent="0.3">
      <c r="A258" t="s">
        <v>675</v>
      </c>
      <c r="B258" s="1">
        <v>46027.536805555559</v>
      </c>
      <c r="C258" t="s">
        <v>35</v>
      </c>
      <c r="D258" t="s">
        <v>18</v>
      </c>
      <c r="E258" t="s">
        <v>19</v>
      </c>
      <c r="F258" t="s">
        <v>10</v>
      </c>
      <c r="G258" s="2">
        <v>0.53680555555555554</v>
      </c>
      <c r="H258" s="3">
        <v>46027</v>
      </c>
      <c r="I258">
        <v>1</v>
      </c>
      <c r="J258">
        <f>_xlfn.XLOOKUP(tbl_logs[[#This Row],[Target_Department]],tbl_DeptWeight[Department], tbl_DeptWeight[Impact Score])</f>
        <v>1</v>
      </c>
      <c r="K258">
        <f>_xlfn.XLOOKUP(tbl_logs[[#This Row],[Employee_Action]],tbl_ResponseLikelihood[Employee Action],tbl_ResponseLikelihood[Likelihood Score])</f>
        <v>2</v>
      </c>
      <c r="L258">
        <f>tbl_logs[[#This Row],[Impact Score]]*tbl_logs[[#This Row],[Response Multiplier]]</f>
        <v>2</v>
      </c>
      <c r="M258" t="str" cm="1">
        <f t="array" ref="M258">_xlfn.IFS(tbl_logs[[#This Row],[Total Score]]&lt;=4, "Low", tbl_logs[[#This Row],[Total Score]]&lt;=10, "Medium", tbl_logs[[#This Row],[Total Score]]&lt;=19, "High", tbl_logs[[#This Row],[Total Score]]&lt;=25, "Very High")</f>
        <v>Low</v>
      </c>
      <c r="N258" t="str" cm="1">
        <f t="array" ref="N258">_xlfn.IFS(tbl_logs[[#This Row],[Total Score]]&lt;=4, "Low", tbl_logs[[#This Row],[Total Score]]&lt;=10, "Medium", tbl_logs[[#This Row],[Total Score]]&lt;=17, "High", tbl_logs[[#This Row],[Total Score]]&lt;=25, "Critical")</f>
        <v>Low</v>
      </c>
    </row>
    <row r="259" spans="1:14" x14ac:dyDescent="0.3">
      <c r="A259" t="s">
        <v>1946</v>
      </c>
      <c r="B259" s="1">
        <v>46027.538194444445</v>
      </c>
      <c r="C259" t="s">
        <v>40</v>
      </c>
      <c r="D259" t="s">
        <v>22</v>
      </c>
      <c r="E259" t="s">
        <v>16</v>
      </c>
      <c r="F259" t="s">
        <v>10</v>
      </c>
      <c r="G259" s="2">
        <v>0.53819444444444442</v>
      </c>
      <c r="H259" s="3">
        <v>46027</v>
      </c>
      <c r="I259">
        <v>1</v>
      </c>
      <c r="J259">
        <f>_xlfn.XLOOKUP(tbl_logs[[#This Row],[Target_Department]],tbl_DeptWeight[Department], tbl_DeptWeight[Impact Score])</f>
        <v>5</v>
      </c>
      <c r="K259">
        <f>_xlfn.XLOOKUP(tbl_logs[[#This Row],[Employee_Action]],tbl_ResponseLikelihood[Employee Action],tbl_ResponseLikelihood[Likelihood Score])</f>
        <v>2</v>
      </c>
      <c r="L259">
        <f>tbl_logs[[#This Row],[Impact Score]]*tbl_logs[[#This Row],[Response Multiplier]]</f>
        <v>10</v>
      </c>
      <c r="M259" t="str" cm="1">
        <f t="array" ref="M259">_xlfn.IFS(tbl_logs[[#This Row],[Total Score]]&lt;=4, "Low", tbl_logs[[#This Row],[Total Score]]&lt;=10, "Medium", tbl_logs[[#This Row],[Total Score]]&lt;=19, "High", tbl_logs[[#This Row],[Total Score]]&lt;=25, "Very High")</f>
        <v>Medium</v>
      </c>
      <c r="N259" t="str" cm="1">
        <f t="array" ref="N259">_xlfn.IFS(tbl_logs[[#This Row],[Total Score]]&lt;=4, "Low", tbl_logs[[#This Row],[Total Score]]&lt;=10, "Medium", tbl_logs[[#This Row],[Total Score]]&lt;=17, "High", tbl_logs[[#This Row],[Total Score]]&lt;=25, "Critical")</f>
        <v>Medium</v>
      </c>
    </row>
    <row r="260" spans="1:14" x14ac:dyDescent="0.3">
      <c r="A260" t="s">
        <v>1539</v>
      </c>
      <c r="B260" s="1">
        <v>46027.566666666666</v>
      </c>
      <c r="C260" t="s">
        <v>7</v>
      </c>
      <c r="D260" t="s">
        <v>15</v>
      </c>
      <c r="E260" t="s">
        <v>19</v>
      </c>
      <c r="F260" t="s">
        <v>20</v>
      </c>
      <c r="G260" s="2">
        <v>0.56666666666666665</v>
      </c>
      <c r="H260" s="3">
        <v>46027</v>
      </c>
      <c r="I260">
        <v>1</v>
      </c>
      <c r="J260">
        <f>_xlfn.XLOOKUP(tbl_logs[[#This Row],[Target_Department]],tbl_DeptWeight[Department], tbl_DeptWeight[Impact Score])</f>
        <v>3</v>
      </c>
      <c r="K260">
        <f>_xlfn.XLOOKUP(tbl_logs[[#This Row],[Employee_Action]],tbl_ResponseLikelihood[Employee Action],tbl_ResponseLikelihood[Likelihood Score])</f>
        <v>2</v>
      </c>
      <c r="L260">
        <f>tbl_logs[[#This Row],[Impact Score]]*tbl_logs[[#This Row],[Response Multiplier]]</f>
        <v>6</v>
      </c>
      <c r="M260" t="str" cm="1">
        <f t="array" ref="M260">_xlfn.IFS(tbl_logs[[#This Row],[Total Score]]&lt;=4, "Low", tbl_logs[[#This Row],[Total Score]]&lt;=10, "Medium", tbl_logs[[#This Row],[Total Score]]&lt;=19, "High", tbl_logs[[#This Row],[Total Score]]&lt;=25, "Very High")</f>
        <v>Medium</v>
      </c>
      <c r="N260" t="str" cm="1">
        <f t="array" ref="N260">_xlfn.IFS(tbl_logs[[#This Row],[Total Score]]&lt;=4, "Low", tbl_logs[[#This Row],[Total Score]]&lt;=10, "Medium", tbl_logs[[#This Row],[Total Score]]&lt;=17, "High", tbl_logs[[#This Row],[Total Score]]&lt;=25, "Critical")</f>
        <v>Medium</v>
      </c>
    </row>
    <row r="261" spans="1:14" x14ac:dyDescent="0.3">
      <c r="A261" t="s">
        <v>4605</v>
      </c>
      <c r="B261" s="1">
        <v>46027.606249999997</v>
      </c>
      <c r="C261" t="s">
        <v>40</v>
      </c>
      <c r="D261" t="s">
        <v>18</v>
      </c>
      <c r="E261" t="s">
        <v>16</v>
      </c>
      <c r="F261" t="s">
        <v>10</v>
      </c>
      <c r="G261" s="2">
        <v>0.60624999999999996</v>
      </c>
      <c r="H261" s="3">
        <v>46027</v>
      </c>
      <c r="I261">
        <v>1</v>
      </c>
      <c r="J261">
        <f>_xlfn.XLOOKUP(tbl_logs[[#This Row],[Target_Department]],tbl_DeptWeight[Department], tbl_DeptWeight[Impact Score])</f>
        <v>5</v>
      </c>
      <c r="K261">
        <f>_xlfn.XLOOKUP(tbl_logs[[#This Row],[Employee_Action]],tbl_ResponseLikelihood[Employee Action],tbl_ResponseLikelihood[Likelihood Score])</f>
        <v>2</v>
      </c>
      <c r="L261">
        <f>tbl_logs[[#This Row],[Impact Score]]*tbl_logs[[#This Row],[Response Multiplier]]</f>
        <v>10</v>
      </c>
      <c r="M261" t="str" cm="1">
        <f t="array" ref="M261">_xlfn.IFS(tbl_logs[[#This Row],[Total Score]]&lt;=4, "Low", tbl_logs[[#This Row],[Total Score]]&lt;=10, "Medium", tbl_logs[[#This Row],[Total Score]]&lt;=19, "High", tbl_logs[[#This Row],[Total Score]]&lt;=25, "Very High")</f>
        <v>Medium</v>
      </c>
      <c r="N261" t="str" cm="1">
        <f t="array" ref="N261">_xlfn.IFS(tbl_logs[[#This Row],[Total Score]]&lt;=4, "Low", tbl_logs[[#This Row],[Total Score]]&lt;=10, "Medium", tbl_logs[[#This Row],[Total Score]]&lt;=17, "High", tbl_logs[[#This Row],[Total Score]]&lt;=25, "Critical")</f>
        <v>Medium</v>
      </c>
    </row>
    <row r="262" spans="1:14" x14ac:dyDescent="0.3">
      <c r="A262" t="s">
        <v>4870</v>
      </c>
      <c r="B262" s="1">
        <v>46027.622916666667</v>
      </c>
      <c r="C262" t="s">
        <v>7</v>
      </c>
      <c r="D262" t="s">
        <v>15</v>
      </c>
      <c r="E262" t="s">
        <v>19</v>
      </c>
      <c r="F262" t="s">
        <v>10</v>
      </c>
      <c r="G262" s="2">
        <v>0.62291666666666667</v>
      </c>
      <c r="H262" s="3">
        <v>46027</v>
      </c>
      <c r="I262">
        <v>1</v>
      </c>
      <c r="J262">
        <f>_xlfn.XLOOKUP(tbl_logs[[#This Row],[Target_Department]],tbl_DeptWeight[Department], tbl_DeptWeight[Impact Score])</f>
        <v>3</v>
      </c>
      <c r="K262">
        <f>_xlfn.XLOOKUP(tbl_logs[[#This Row],[Employee_Action]],tbl_ResponseLikelihood[Employee Action],tbl_ResponseLikelihood[Likelihood Score])</f>
        <v>2</v>
      </c>
      <c r="L262">
        <f>tbl_logs[[#This Row],[Impact Score]]*tbl_logs[[#This Row],[Response Multiplier]]</f>
        <v>6</v>
      </c>
      <c r="M262" t="str" cm="1">
        <f t="array" ref="M262">_xlfn.IFS(tbl_logs[[#This Row],[Total Score]]&lt;=4, "Low", tbl_logs[[#This Row],[Total Score]]&lt;=10, "Medium", tbl_logs[[#This Row],[Total Score]]&lt;=19, "High", tbl_logs[[#This Row],[Total Score]]&lt;=25, "Very High")</f>
        <v>Medium</v>
      </c>
      <c r="N262" t="str" cm="1">
        <f t="array" ref="N262">_xlfn.IFS(tbl_logs[[#This Row],[Total Score]]&lt;=4, "Low", tbl_logs[[#This Row],[Total Score]]&lt;=10, "Medium", tbl_logs[[#This Row],[Total Score]]&lt;=17, "High", tbl_logs[[#This Row],[Total Score]]&lt;=25, "Critical")</f>
        <v>Medium</v>
      </c>
    </row>
    <row r="263" spans="1:14" x14ac:dyDescent="0.3">
      <c r="A263" t="s">
        <v>2142</v>
      </c>
      <c r="B263" s="1">
        <v>46027.646527777775</v>
      </c>
      <c r="C263" t="s">
        <v>47</v>
      </c>
      <c r="D263" t="s">
        <v>8</v>
      </c>
      <c r="E263" t="s">
        <v>9</v>
      </c>
      <c r="F263" t="s">
        <v>13</v>
      </c>
      <c r="G263" s="2">
        <v>0.64652777777777781</v>
      </c>
      <c r="H263" s="3">
        <v>46027</v>
      </c>
      <c r="I263">
        <v>1</v>
      </c>
      <c r="J263">
        <f>_xlfn.XLOOKUP(tbl_logs[[#This Row],[Target_Department]],tbl_DeptWeight[Department], tbl_DeptWeight[Impact Score])</f>
        <v>1</v>
      </c>
      <c r="K263">
        <f>_xlfn.XLOOKUP(tbl_logs[[#This Row],[Employee_Action]],tbl_ResponseLikelihood[Employee Action],tbl_ResponseLikelihood[Likelihood Score])</f>
        <v>1</v>
      </c>
      <c r="L263">
        <f>tbl_logs[[#This Row],[Impact Score]]*tbl_logs[[#This Row],[Response Multiplier]]</f>
        <v>1</v>
      </c>
      <c r="M263" t="str" cm="1">
        <f t="array" ref="M263">_xlfn.IFS(tbl_logs[[#This Row],[Total Score]]&lt;=4, "Low", tbl_logs[[#This Row],[Total Score]]&lt;=10, "Medium", tbl_logs[[#This Row],[Total Score]]&lt;=19, "High", tbl_logs[[#This Row],[Total Score]]&lt;=25, "Very High")</f>
        <v>Low</v>
      </c>
      <c r="N263" t="str" cm="1">
        <f t="array" ref="N263">_xlfn.IFS(tbl_logs[[#This Row],[Total Score]]&lt;=4, "Low", tbl_logs[[#This Row],[Total Score]]&lt;=10, "Medium", tbl_logs[[#This Row],[Total Score]]&lt;=17, "High", tbl_logs[[#This Row],[Total Score]]&lt;=25, "Critical")</f>
        <v>Low</v>
      </c>
    </row>
    <row r="264" spans="1:14" x14ac:dyDescent="0.3">
      <c r="A264" t="s">
        <v>2037</v>
      </c>
      <c r="B264" s="1">
        <v>46027.650694444441</v>
      </c>
      <c r="C264" t="s">
        <v>7</v>
      </c>
      <c r="D264" t="s">
        <v>15</v>
      </c>
      <c r="E264" t="s">
        <v>19</v>
      </c>
      <c r="F264" t="s">
        <v>20</v>
      </c>
      <c r="G264" s="2">
        <v>0.65069444444444446</v>
      </c>
      <c r="H264" s="3">
        <v>46027</v>
      </c>
      <c r="I264">
        <v>1</v>
      </c>
      <c r="J264">
        <f>_xlfn.XLOOKUP(tbl_logs[[#This Row],[Target_Department]],tbl_DeptWeight[Department], tbl_DeptWeight[Impact Score])</f>
        <v>3</v>
      </c>
      <c r="K264">
        <f>_xlfn.XLOOKUP(tbl_logs[[#This Row],[Employee_Action]],tbl_ResponseLikelihood[Employee Action],tbl_ResponseLikelihood[Likelihood Score])</f>
        <v>2</v>
      </c>
      <c r="L264">
        <f>tbl_logs[[#This Row],[Impact Score]]*tbl_logs[[#This Row],[Response Multiplier]]</f>
        <v>6</v>
      </c>
      <c r="M264" t="str" cm="1">
        <f t="array" ref="M264">_xlfn.IFS(tbl_logs[[#This Row],[Total Score]]&lt;=4, "Low", tbl_logs[[#This Row],[Total Score]]&lt;=10, "Medium", tbl_logs[[#This Row],[Total Score]]&lt;=19, "High", tbl_logs[[#This Row],[Total Score]]&lt;=25, "Very High")</f>
        <v>Medium</v>
      </c>
      <c r="N264" t="str" cm="1">
        <f t="array" ref="N264">_xlfn.IFS(tbl_logs[[#This Row],[Total Score]]&lt;=4, "Low", tbl_logs[[#This Row],[Total Score]]&lt;=10, "Medium", tbl_logs[[#This Row],[Total Score]]&lt;=17, "High", tbl_logs[[#This Row],[Total Score]]&lt;=25, "Critical")</f>
        <v>Medium</v>
      </c>
    </row>
    <row r="265" spans="1:14" x14ac:dyDescent="0.3">
      <c r="A265" t="s">
        <v>3162</v>
      </c>
      <c r="B265" s="1">
        <v>46027.67291666667</v>
      </c>
      <c r="C265" t="s">
        <v>7</v>
      </c>
      <c r="D265" t="s">
        <v>22</v>
      </c>
      <c r="E265" t="s">
        <v>19</v>
      </c>
      <c r="F265" t="s">
        <v>13</v>
      </c>
      <c r="G265" s="2">
        <v>0.67291666666666672</v>
      </c>
      <c r="H265" s="3">
        <v>46027</v>
      </c>
      <c r="I265">
        <v>1</v>
      </c>
      <c r="J265">
        <f>_xlfn.XLOOKUP(tbl_logs[[#This Row],[Target_Department]],tbl_DeptWeight[Department], tbl_DeptWeight[Impact Score])</f>
        <v>3</v>
      </c>
      <c r="K265">
        <f>_xlfn.XLOOKUP(tbl_logs[[#This Row],[Employee_Action]],tbl_ResponseLikelihood[Employee Action],tbl_ResponseLikelihood[Likelihood Score])</f>
        <v>1</v>
      </c>
      <c r="L265">
        <f>tbl_logs[[#This Row],[Impact Score]]*tbl_logs[[#This Row],[Response Multiplier]]</f>
        <v>3</v>
      </c>
      <c r="M265" t="str" cm="1">
        <f t="array" ref="M265">_xlfn.IFS(tbl_logs[[#This Row],[Total Score]]&lt;=4, "Low", tbl_logs[[#This Row],[Total Score]]&lt;=10, "Medium", tbl_logs[[#This Row],[Total Score]]&lt;=19, "High", tbl_logs[[#This Row],[Total Score]]&lt;=25, "Very High")</f>
        <v>Low</v>
      </c>
      <c r="N265" t="str" cm="1">
        <f t="array" ref="N265">_xlfn.IFS(tbl_logs[[#This Row],[Total Score]]&lt;=4, "Low", tbl_logs[[#This Row],[Total Score]]&lt;=10, "Medium", tbl_logs[[#This Row],[Total Score]]&lt;=17, "High", tbl_logs[[#This Row],[Total Score]]&lt;=25, "Critical")</f>
        <v>Low</v>
      </c>
    </row>
    <row r="266" spans="1:14" x14ac:dyDescent="0.3">
      <c r="A266" t="s">
        <v>4164</v>
      </c>
      <c r="B266" s="1">
        <v>46027.713888888888</v>
      </c>
      <c r="C266" t="s">
        <v>40</v>
      </c>
      <c r="D266" t="s">
        <v>8</v>
      </c>
      <c r="E266" t="s">
        <v>16</v>
      </c>
      <c r="F266" t="s">
        <v>10</v>
      </c>
      <c r="G266" s="2">
        <v>0.71388888888888891</v>
      </c>
      <c r="H266" s="3">
        <v>46027</v>
      </c>
      <c r="I266">
        <v>1</v>
      </c>
      <c r="J266">
        <f>_xlfn.XLOOKUP(tbl_logs[[#This Row],[Target_Department]],tbl_DeptWeight[Department], tbl_DeptWeight[Impact Score])</f>
        <v>5</v>
      </c>
      <c r="K266">
        <f>_xlfn.XLOOKUP(tbl_logs[[#This Row],[Employee_Action]],tbl_ResponseLikelihood[Employee Action],tbl_ResponseLikelihood[Likelihood Score])</f>
        <v>2</v>
      </c>
      <c r="L266">
        <f>tbl_logs[[#This Row],[Impact Score]]*tbl_logs[[#This Row],[Response Multiplier]]</f>
        <v>10</v>
      </c>
      <c r="M266" t="str" cm="1">
        <f t="array" ref="M266">_xlfn.IFS(tbl_logs[[#This Row],[Total Score]]&lt;=4, "Low", tbl_logs[[#This Row],[Total Score]]&lt;=10, "Medium", tbl_logs[[#This Row],[Total Score]]&lt;=19, "High", tbl_logs[[#This Row],[Total Score]]&lt;=25, "Very High")</f>
        <v>Medium</v>
      </c>
      <c r="N266" t="str" cm="1">
        <f t="array" ref="N266">_xlfn.IFS(tbl_logs[[#This Row],[Total Score]]&lt;=4, "Low", tbl_logs[[#This Row],[Total Score]]&lt;=10, "Medium", tbl_logs[[#This Row],[Total Score]]&lt;=17, "High", tbl_logs[[#This Row],[Total Score]]&lt;=25, "Critical")</f>
        <v>Medium</v>
      </c>
    </row>
    <row r="267" spans="1:14" x14ac:dyDescent="0.3">
      <c r="A267" t="s">
        <v>3468</v>
      </c>
      <c r="B267" s="1">
        <v>46027.71875</v>
      </c>
      <c r="C267" t="s">
        <v>40</v>
      </c>
      <c r="D267" t="s">
        <v>15</v>
      </c>
      <c r="E267" t="s">
        <v>16</v>
      </c>
      <c r="F267" t="s">
        <v>10</v>
      </c>
      <c r="G267" s="2">
        <v>0.71875</v>
      </c>
      <c r="H267" s="3">
        <v>46027</v>
      </c>
      <c r="I267">
        <v>1</v>
      </c>
      <c r="J267">
        <f>_xlfn.XLOOKUP(tbl_logs[[#This Row],[Target_Department]],tbl_DeptWeight[Department], tbl_DeptWeight[Impact Score])</f>
        <v>5</v>
      </c>
      <c r="K267">
        <f>_xlfn.XLOOKUP(tbl_logs[[#This Row],[Employee_Action]],tbl_ResponseLikelihood[Employee Action],tbl_ResponseLikelihood[Likelihood Score])</f>
        <v>2</v>
      </c>
      <c r="L267">
        <f>tbl_logs[[#This Row],[Impact Score]]*tbl_logs[[#This Row],[Response Multiplier]]</f>
        <v>10</v>
      </c>
      <c r="M267" t="str" cm="1">
        <f t="array" ref="M267">_xlfn.IFS(tbl_logs[[#This Row],[Total Score]]&lt;=4, "Low", tbl_logs[[#This Row],[Total Score]]&lt;=10, "Medium", tbl_logs[[#This Row],[Total Score]]&lt;=19, "High", tbl_logs[[#This Row],[Total Score]]&lt;=25, "Very High")</f>
        <v>Medium</v>
      </c>
      <c r="N267" t="str" cm="1">
        <f t="array" ref="N267">_xlfn.IFS(tbl_logs[[#This Row],[Total Score]]&lt;=4, "Low", tbl_logs[[#This Row],[Total Score]]&lt;=10, "Medium", tbl_logs[[#This Row],[Total Score]]&lt;=17, "High", tbl_logs[[#This Row],[Total Score]]&lt;=25, "Critical")</f>
        <v>Medium</v>
      </c>
    </row>
    <row r="268" spans="1:14" x14ac:dyDescent="0.3">
      <c r="A268" t="s">
        <v>260</v>
      </c>
      <c r="B268" s="1">
        <v>46027.739583333336</v>
      </c>
      <c r="C268" t="s">
        <v>7</v>
      </c>
      <c r="D268" t="s">
        <v>15</v>
      </c>
      <c r="E268" t="s">
        <v>19</v>
      </c>
      <c r="F268" t="s">
        <v>20</v>
      </c>
      <c r="G268" s="2">
        <v>0.73958333333333337</v>
      </c>
      <c r="H268" s="3">
        <v>46027</v>
      </c>
      <c r="I268">
        <v>1</v>
      </c>
      <c r="J268">
        <f>_xlfn.XLOOKUP(tbl_logs[[#This Row],[Target_Department]],tbl_DeptWeight[Department], tbl_DeptWeight[Impact Score])</f>
        <v>3</v>
      </c>
      <c r="K268">
        <f>_xlfn.XLOOKUP(tbl_logs[[#This Row],[Employee_Action]],tbl_ResponseLikelihood[Employee Action],tbl_ResponseLikelihood[Likelihood Score])</f>
        <v>2</v>
      </c>
      <c r="L268">
        <f>tbl_logs[[#This Row],[Impact Score]]*tbl_logs[[#This Row],[Response Multiplier]]</f>
        <v>6</v>
      </c>
      <c r="M268" t="str" cm="1">
        <f t="array" ref="M268">_xlfn.IFS(tbl_logs[[#This Row],[Total Score]]&lt;=4, "Low", tbl_logs[[#This Row],[Total Score]]&lt;=10, "Medium", tbl_logs[[#This Row],[Total Score]]&lt;=19, "High", tbl_logs[[#This Row],[Total Score]]&lt;=25, "Very High")</f>
        <v>Medium</v>
      </c>
      <c r="N268" t="str" cm="1">
        <f t="array" ref="N268">_xlfn.IFS(tbl_logs[[#This Row],[Total Score]]&lt;=4, "Low", tbl_logs[[#This Row],[Total Score]]&lt;=10, "Medium", tbl_logs[[#This Row],[Total Score]]&lt;=17, "High", tbl_logs[[#This Row],[Total Score]]&lt;=25, "Critical")</f>
        <v>Medium</v>
      </c>
    </row>
    <row r="269" spans="1:14" x14ac:dyDescent="0.3">
      <c r="A269" t="s">
        <v>4749</v>
      </c>
      <c r="B269" s="1">
        <v>46027.754166666666</v>
      </c>
      <c r="C269" t="s">
        <v>7</v>
      </c>
      <c r="D269" t="s">
        <v>22</v>
      </c>
      <c r="E269" t="s">
        <v>19</v>
      </c>
      <c r="F269" t="s">
        <v>10</v>
      </c>
      <c r="G269" s="2">
        <v>0.75416666666666665</v>
      </c>
      <c r="H269" s="3">
        <v>46027</v>
      </c>
      <c r="I269">
        <v>1</v>
      </c>
      <c r="J269">
        <f>_xlfn.XLOOKUP(tbl_logs[[#This Row],[Target_Department]],tbl_DeptWeight[Department], tbl_DeptWeight[Impact Score])</f>
        <v>3</v>
      </c>
      <c r="K269">
        <f>_xlfn.XLOOKUP(tbl_logs[[#This Row],[Employee_Action]],tbl_ResponseLikelihood[Employee Action],tbl_ResponseLikelihood[Likelihood Score])</f>
        <v>2</v>
      </c>
      <c r="L269">
        <f>tbl_logs[[#This Row],[Impact Score]]*tbl_logs[[#This Row],[Response Multiplier]]</f>
        <v>6</v>
      </c>
      <c r="M269" t="str" cm="1">
        <f t="array" ref="M269">_xlfn.IFS(tbl_logs[[#This Row],[Total Score]]&lt;=4, "Low", tbl_logs[[#This Row],[Total Score]]&lt;=10, "Medium", tbl_logs[[#This Row],[Total Score]]&lt;=19, "High", tbl_logs[[#This Row],[Total Score]]&lt;=25, "Very High")</f>
        <v>Medium</v>
      </c>
      <c r="N269" t="str" cm="1">
        <f t="array" ref="N269">_xlfn.IFS(tbl_logs[[#This Row],[Total Score]]&lt;=4, "Low", tbl_logs[[#This Row],[Total Score]]&lt;=10, "Medium", tbl_logs[[#This Row],[Total Score]]&lt;=17, "High", tbl_logs[[#This Row],[Total Score]]&lt;=25, "Critical")</f>
        <v>Medium</v>
      </c>
    </row>
    <row r="270" spans="1:14" x14ac:dyDescent="0.3">
      <c r="A270" t="s">
        <v>3198</v>
      </c>
      <c r="B270" s="1">
        <v>46027.757638888892</v>
      </c>
      <c r="C270" t="s">
        <v>26</v>
      </c>
      <c r="D270" t="s">
        <v>22</v>
      </c>
      <c r="E270" t="s">
        <v>16</v>
      </c>
      <c r="F270" t="s">
        <v>10</v>
      </c>
      <c r="G270" s="2">
        <v>0.75763888888888886</v>
      </c>
      <c r="H270" s="3">
        <v>46027</v>
      </c>
      <c r="I270">
        <v>1</v>
      </c>
      <c r="J270">
        <f>_xlfn.XLOOKUP(tbl_logs[[#This Row],[Target_Department]],tbl_DeptWeight[Department], tbl_DeptWeight[Impact Score])</f>
        <v>3</v>
      </c>
      <c r="K270">
        <f>_xlfn.XLOOKUP(tbl_logs[[#This Row],[Employee_Action]],tbl_ResponseLikelihood[Employee Action],tbl_ResponseLikelihood[Likelihood Score])</f>
        <v>2</v>
      </c>
      <c r="L270">
        <f>tbl_logs[[#This Row],[Impact Score]]*tbl_logs[[#This Row],[Response Multiplier]]</f>
        <v>6</v>
      </c>
      <c r="M270" t="str" cm="1">
        <f t="array" ref="M270">_xlfn.IFS(tbl_logs[[#This Row],[Total Score]]&lt;=4, "Low", tbl_logs[[#This Row],[Total Score]]&lt;=10, "Medium", tbl_logs[[#This Row],[Total Score]]&lt;=19, "High", tbl_logs[[#This Row],[Total Score]]&lt;=25, "Very High")</f>
        <v>Medium</v>
      </c>
      <c r="N270" t="str" cm="1">
        <f t="array" ref="N270">_xlfn.IFS(tbl_logs[[#This Row],[Total Score]]&lt;=4, "Low", tbl_logs[[#This Row],[Total Score]]&lt;=10, "Medium", tbl_logs[[#This Row],[Total Score]]&lt;=17, "High", tbl_logs[[#This Row],[Total Score]]&lt;=25, "Critical")</f>
        <v>Medium</v>
      </c>
    </row>
    <row r="271" spans="1:14" x14ac:dyDescent="0.3">
      <c r="A271" t="s">
        <v>3397</v>
      </c>
      <c r="B271" s="1">
        <v>46027.763888888891</v>
      </c>
      <c r="C271" t="s">
        <v>40</v>
      </c>
      <c r="D271" t="s">
        <v>8</v>
      </c>
      <c r="E271" t="s">
        <v>16</v>
      </c>
      <c r="F271" t="s">
        <v>20</v>
      </c>
      <c r="G271" s="2">
        <v>0.76388888888888884</v>
      </c>
      <c r="H271" s="3">
        <v>46027</v>
      </c>
      <c r="I271">
        <v>1</v>
      </c>
      <c r="J271">
        <f>_xlfn.XLOOKUP(tbl_logs[[#This Row],[Target_Department]],tbl_DeptWeight[Department], tbl_DeptWeight[Impact Score])</f>
        <v>5</v>
      </c>
      <c r="K271">
        <f>_xlfn.XLOOKUP(tbl_logs[[#This Row],[Employee_Action]],tbl_ResponseLikelihood[Employee Action],tbl_ResponseLikelihood[Likelihood Score])</f>
        <v>2</v>
      </c>
      <c r="L271">
        <f>tbl_logs[[#This Row],[Impact Score]]*tbl_logs[[#This Row],[Response Multiplier]]</f>
        <v>10</v>
      </c>
      <c r="M271" t="str" cm="1">
        <f t="array" ref="M271">_xlfn.IFS(tbl_logs[[#This Row],[Total Score]]&lt;=4, "Low", tbl_logs[[#This Row],[Total Score]]&lt;=10, "Medium", tbl_logs[[#This Row],[Total Score]]&lt;=19, "High", tbl_logs[[#This Row],[Total Score]]&lt;=25, "Very High")</f>
        <v>Medium</v>
      </c>
      <c r="N271" t="str" cm="1">
        <f t="array" ref="N271">_xlfn.IFS(tbl_logs[[#This Row],[Total Score]]&lt;=4, "Low", tbl_logs[[#This Row],[Total Score]]&lt;=10, "Medium", tbl_logs[[#This Row],[Total Score]]&lt;=17, "High", tbl_logs[[#This Row],[Total Score]]&lt;=25, "Critical")</f>
        <v>Medium</v>
      </c>
    </row>
    <row r="272" spans="1:14" x14ac:dyDescent="0.3">
      <c r="A272" t="s">
        <v>624</v>
      </c>
      <c r="B272" s="1">
        <v>46027.76458333333</v>
      </c>
      <c r="C272" t="s">
        <v>40</v>
      </c>
      <c r="D272" t="s">
        <v>22</v>
      </c>
      <c r="E272" t="s">
        <v>16</v>
      </c>
      <c r="F272" t="s">
        <v>33</v>
      </c>
      <c r="G272" s="2">
        <v>0.76458333333333328</v>
      </c>
      <c r="H272" s="3">
        <v>46027</v>
      </c>
      <c r="I272">
        <v>1</v>
      </c>
      <c r="J272">
        <f>_xlfn.XLOOKUP(tbl_logs[[#This Row],[Target_Department]],tbl_DeptWeight[Department], tbl_DeptWeight[Impact Score])</f>
        <v>5</v>
      </c>
      <c r="K272">
        <f>_xlfn.XLOOKUP(tbl_logs[[#This Row],[Employee_Action]],tbl_ResponseLikelihood[Employee Action],tbl_ResponseLikelihood[Likelihood Score])</f>
        <v>4</v>
      </c>
      <c r="L272">
        <f>tbl_logs[[#This Row],[Impact Score]]*tbl_logs[[#This Row],[Response Multiplier]]</f>
        <v>20</v>
      </c>
      <c r="M272" t="str" cm="1">
        <f t="array" ref="M272">_xlfn.IFS(tbl_logs[[#This Row],[Total Score]]&lt;=4, "Low", tbl_logs[[#This Row],[Total Score]]&lt;=10, "Medium", tbl_logs[[#This Row],[Total Score]]&lt;=19, "High", tbl_logs[[#This Row],[Total Score]]&lt;=25, "Very High")</f>
        <v>Very High</v>
      </c>
      <c r="N272" t="str" cm="1">
        <f t="array" ref="N272">_xlfn.IFS(tbl_logs[[#This Row],[Total Score]]&lt;=4, "Low", tbl_logs[[#This Row],[Total Score]]&lt;=10, "Medium", tbl_logs[[#This Row],[Total Score]]&lt;=17, "High", tbl_logs[[#This Row],[Total Score]]&lt;=25, "Critical")</f>
        <v>Critical</v>
      </c>
    </row>
    <row r="273" spans="1:14" x14ac:dyDescent="0.3">
      <c r="A273" t="s">
        <v>4360</v>
      </c>
      <c r="B273" s="1">
        <v>46027.792361111111</v>
      </c>
      <c r="C273" t="s">
        <v>7</v>
      </c>
      <c r="D273" t="s">
        <v>15</v>
      </c>
      <c r="E273" t="s">
        <v>19</v>
      </c>
      <c r="F273" t="s">
        <v>20</v>
      </c>
      <c r="G273" s="2">
        <v>0.79236111111111107</v>
      </c>
      <c r="H273" s="3">
        <v>46027</v>
      </c>
      <c r="I273">
        <v>1</v>
      </c>
      <c r="J273">
        <f>_xlfn.XLOOKUP(tbl_logs[[#This Row],[Target_Department]],tbl_DeptWeight[Department], tbl_DeptWeight[Impact Score])</f>
        <v>3</v>
      </c>
      <c r="K273">
        <f>_xlfn.XLOOKUP(tbl_logs[[#This Row],[Employee_Action]],tbl_ResponseLikelihood[Employee Action],tbl_ResponseLikelihood[Likelihood Score])</f>
        <v>2</v>
      </c>
      <c r="L273">
        <f>tbl_logs[[#This Row],[Impact Score]]*tbl_logs[[#This Row],[Response Multiplier]]</f>
        <v>6</v>
      </c>
      <c r="M273" t="str" cm="1">
        <f t="array" ref="M273">_xlfn.IFS(tbl_logs[[#This Row],[Total Score]]&lt;=4, "Low", tbl_logs[[#This Row],[Total Score]]&lt;=10, "Medium", tbl_logs[[#This Row],[Total Score]]&lt;=19, "High", tbl_logs[[#This Row],[Total Score]]&lt;=25, "Very High")</f>
        <v>Medium</v>
      </c>
      <c r="N273" t="str" cm="1">
        <f t="array" ref="N273">_xlfn.IFS(tbl_logs[[#This Row],[Total Score]]&lt;=4, "Low", tbl_logs[[#This Row],[Total Score]]&lt;=10, "Medium", tbl_logs[[#This Row],[Total Score]]&lt;=17, "High", tbl_logs[[#This Row],[Total Score]]&lt;=25, "Critical")</f>
        <v>Medium</v>
      </c>
    </row>
    <row r="274" spans="1:14" x14ac:dyDescent="0.3">
      <c r="A274" t="s">
        <v>4650</v>
      </c>
      <c r="B274" s="1">
        <v>46027.85833333333</v>
      </c>
      <c r="C274" t="s">
        <v>35</v>
      </c>
      <c r="D274" t="s">
        <v>8</v>
      </c>
      <c r="E274" t="s">
        <v>16</v>
      </c>
      <c r="F274" t="s">
        <v>10</v>
      </c>
      <c r="G274" s="2">
        <v>0.85833333333333328</v>
      </c>
      <c r="H274" s="3">
        <v>46027</v>
      </c>
      <c r="I274">
        <v>1</v>
      </c>
      <c r="J274">
        <f>_xlfn.XLOOKUP(tbl_logs[[#This Row],[Target_Department]],tbl_DeptWeight[Department], tbl_DeptWeight[Impact Score])</f>
        <v>1</v>
      </c>
      <c r="K274">
        <f>_xlfn.XLOOKUP(tbl_logs[[#This Row],[Employee_Action]],tbl_ResponseLikelihood[Employee Action],tbl_ResponseLikelihood[Likelihood Score])</f>
        <v>2</v>
      </c>
      <c r="L274">
        <f>tbl_logs[[#This Row],[Impact Score]]*tbl_logs[[#This Row],[Response Multiplier]]</f>
        <v>2</v>
      </c>
      <c r="M274" t="str" cm="1">
        <f t="array" ref="M274">_xlfn.IFS(tbl_logs[[#This Row],[Total Score]]&lt;=4, "Low", tbl_logs[[#This Row],[Total Score]]&lt;=10, "Medium", tbl_logs[[#This Row],[Total Score]]&lt;=19, "High", tbl_logs[[#This Row],[Total Score]]&lt;=25, "Very High")</f>
        <v>Low</v>
      </c>
      <c r="N274" t="str" cm="1">
        <f t="array" ref="N274">_xlfn.IFS(tbl_logs[[#This Row],[Total Score]]&lt;=4, "Low", tbl_logs[[#This Row],[Total Score]]&lt;=10, "Medium", tbl_logs[[#This Row],[Total Score]]&lt;=17, "High", tbl_logs[[#This Row],[Total Score]]&lt;=25, "Critical")</f>
        <v>Low</v>
      </c>
    </row>
    <row r="275" spans="1:14" x14ac:dyDescent="0.3">
      <c r="A275" t="s">
        <v>70</v>
      </c>
      <c r="B275" s="1">
        <v>46027.876388888886</v>
      </c>
      <c r="C275" t="s">
        <v>7</v>
      </c>
      <c r="D275" t="s">
        <v>22</v>
      </c>
      <c r="E275" t="s">
        <v>19</v>
      </c>
      <c r="F275" t="s">
        <v>13</v>
      </c>
      <c r="G275" s="2">
        <v>0.87638888888888888</v>
      </c>
      <c r="H275" s="3">
        <v>46027</v>
      </c>
      <c r="I275">
        <v>1</v>
      </c>
      <c r="J275">
        <f>_xlfn.XLOOKUP(tbl_logs[[#This Row],[Target_Department]],tbl_DeptWeight[Department], tbl_DeptWeight[Impact Score])</f>
        <v>3</v>
      </c>
      <c r="K275">
        <f>_xlfn.XLOOKUP(tbl_logs[[#This Row],[Employee_Action]],tbl_ResponseLikelihood[Employee Action],tbl_ResponseLikelihood[Likelihood Score])</f>
        <v>1</v>
      </c>
      <c r="L275">
        <f>tbl_logs[[#This Row],[Impact Score]]*tbl_logs[[#This Row],[Response Multiplier]]</f>
        <v>3</v>
      </c>
      <c r="M275" t="str" cm="1">
        <f t="array" ref="M275">_xlfn.IFS(tbl_logs[[#This Row],[Total Score]]&lt;=4, "Low", tbl_logs[[#This Row],[Total Score]]&lt;=10, "Medium", tbl_logs[[#This Row],[Total Score]]&lt;=19, "High", tbl_logs[[#This Row],[Total Score]]&lt;=25, "Very High")</f>
        <v>Low</v>
      </c>
      <c r="N275" t="str" cm="1">
        <f t="array" ref="N275">_xlfn.IFS(tbl_logs[[#This Row],[Total Score]]&lt;=4, "Low", tbl_logs[[#This Row],[Total Score]]&lt;=10, "Medium", tbl_logs[[#This Row],[Total Score]]&lt;=17, "High", tbl_logs[[#This Row],[Total Score]]&lt;=25, "Critical")</f>
        <v>Low</v>
      </c>
    </row>
    <row r="276" spans="1:14" x14ac:dyDescent="0.3">
      <c r="A276" t="s">
        <v>1987</v>
      </c>
      <c r="B276" s="1">
        <v>46027.879861111112</v>
      </c>
      <c r="C276" t="s">
        <v>7</v>
      </c>
      <c r="D276" t="s">
        <v>15</v>
      </c>
      <c r="E276" t="s">
        <v>9</v>
      </c>
      <c r="F276" t="s">
        <v>33</v>
      </c>
      <c r="G276" s="2">
        <v>0.87986111111111109</v>
      </c>
      <c r="H276" s="3">
        <v>46027</v>
      </c>
      <c r="I276">
        <v>1</v>
      </c>
      <c r="J276">
        <f>_xlfn.XLOOKUP(tbl_logs[[#This Row],[Target_Department]],tbl_DeptWeight[Department], tbl_DeptWeight[Impact Score])</f>
        <v>3</v>
      </c>
      <c r="K276">
        <f>_xlfn.XLOOKUP(tbl_logs[[#This Row],[Employee_Action]],tbl_ResponseLikelihood[Employee Action],tbl_ResponseLikelihood[Likelihood Score])</f>
        <v>4</v>
      </c>
      <c r="L276">
        <f>tbl_logs[[#This Row],[Impact Score]]*tbl_logs[[#This Row],[Response Multiplier]]</f>
        <v>12</v>
      </c>
      <c r="M276" t="str" cm="1">
        <f t="array" ref="M276">_xlfn.IFS(tbl_logs[[#This Row],[Total Score]]&lt;=4, "Low", tbl_logs[[#This Row],[Total Score]]&lt;=10, "Medium", tbl_logs[[#This Row],[Total Score]]&lt;=19, "High", tbl_logs[[#This Row],[Total Score]]&lt;=25, "Very High")</f>
        <v>High</v>
      </c>
      <c r="N276" t="str" cm="1">
        <f t="array" ref="N276">_xlfn.IFS(tbl_logs[[#This Row],[Total Score]]&lt;=4, "Low", tbl_logs[[#This Row],[Total Score]]&lt;=10, "Medium", tbl_logs[[#This Row],[Total Score]]&lt;=17, "High", tbl_logs[[#This Row],[Total Score]]&lt;=25, "Critical")</f>
        <v>High</v>
      </c>
    </row>
    <row r="277" spans="1:14" x14ac:dyDescent="0.3">
      <c r="A277" t="s">
        <v>2033</v>
      </c>
      <c r="B277" s="1">
        <v>46027.883333333331</v>
      </c>
      <c r="C277" t="s">
        <v>7</v>
      </c>
      <c r="D277" t="s">
        <v>8</v>
      </c>
      <c r="E277" t="s">
        <v>19</v>
      </c>
      <c r="F277" t="s">
        <v>10</v>
      </c>
      <c r="G277" s="2">
        <v>0.8833333333333333</v>
      </c>
      <c r="H277" s="3">
        <v>46027</v>
      </c>
      <c r="I277">
        <v>1</v>
      </c>
      <c r="J277">
        <f>_xlfn.XLOOKUP(tbl_logs[[#This Row],[Target_Department]],tbl_DeptWeight[Department], tbl_DeptWeight[Impact Score])</f>
        <v>3</v>
      </c>
      <c r="K277">
        <f>_xlfn.XLOOKUP(tbl_logs[[#This Row],[Employee_Action]],tbl_ResponseLikelihood[Employee Action],tbl_ResponseLikelihood[Likelihood Score])</f>
        <v>2</v>
      </c>
      <c r="L277">
        <f>tbl_logs[[#This Row],[Impact Score]]*tbl_logs[[#This Row],[Response Multiplier]]</f>
        <v>6</v>
      </c>
      <c r="M277" t="str" cm="1">
        <f t="array" ref="M277">_xlfn.IFS(tbl_logs[[#This Row],[Total Score]]&lt;=4, "Low", tbl_logs[[#This Row],[Total Score]]&lt;=10, "Medium", tbl_logs[[#This Row],[Total Score]]&lt;=19, "High", tbl_logs[[#This Row],[Total Score]]&lt;=25, "Very High")</f>
        <v>Medium</v>
      </c>
      <c r="N277" t="str" cm="1">
        <f t="array" ref="N277">_xlfn.IFS(tbl_logs[[#This Row],[Total Score]]&lt;=4, "Low", tbl_logs[[#This Row],[Total Score]]&lt;=10, "Medium", tbl_logs[[#This Row],[Total Score]]&lt;=17, "High", tbl_logs[[#This Row],[Total Score]]&lt;=25, "Critical")</f>
        <v>Medium</v>
      </c>
    </row>
    <row r="278" spans="1:14" x14ac:dyDescent="0.3">
      <c r="A278" t="s">
        <v>136</v>
      </c>
      <c r="B278" s="1">
        <v>46027.936111111114</v>
      </c>
      <c r="C278" t="s">
        <v>12</v>
      </c>
      <c r="D278" t="s">
        <v>18</v>
      </c>
      <c r="E278" t="s">
        <v>9</v>
      </c>
      <c r="F278" t="s">
        <v>10</v>
      </c>
      <c r="G278" s="2">
        <v>0.93611111111111112</v>
      </c>
      <c r="H278" s="3">
        <v>46027</v>
      </c>
      <c r="I278">
        <v>1</v>
      </c>
      <c r="J278">
        <f>_xlfn.XLOOKUP(tbl_logs[[#This Row],[Target_Department]],tbl_DeptWeight[Department], tbl_DeptWeight[Impact Score])</f>
        <v>1</v>
      </c>
      <c r="K278">
        <f>_xlfn.XLOOKUP(tbl_logs[[#This Row],[Employee_Action]],tbl_ResponseLikelihood[Employee Action],tbl_ResponseLikelihood[Likelihood Score])</f>
        <v>2</v>
      </c>
      <c r="L278">
        <f>tbl_logs[[#This Row],[Impact Score]]*tbl_logs[[#This Row],[Response Multiplier]]</f>
        <v>2</v>
      </c>
      <c r="M278" t="str" cm="1">
        <f t="array" ref="M278">_xlfn.IFS(tbl_logs[[#This Row],[Total Score]]&lt;=4, "Low", tbl_logs[[#This Row],[Total Score]]&lt;=10, "Medium", tbl_logs[[#This Row],[Total Score]]&lt;=19, "High", tbl_logs[[#This Row],[Total Score]]&lt;=25, "Very High")</f>
        <v>Low</v>
      </c>
      <c r="N278" t="str" cm="1">
        <f t="array" ref="N278">_xlfn.IFS(tbl_logs[[#This Row],[Total Score]]&lt;=4, "Low", tbl_logs[[#This Row],[Total Score]]&lt;=10, "Medium", tbl_logs[[#This Row],[Total Score]]&lt;=17, "High", tbl_logs[[#This Row],[Total Score]]&lt;=25, "Critical")</f>
        <v>Low</v>
      </c>
    </row>
    <row r="279" spans="1:14" x14ac:dyDescent="0.3">
      <c r="A279" t="s">
        <v>3779</v>
      </c>
      <c r="B279" s="1">
        <v>46027.943055555559</v>
      </c>
      <c r="C279" t="s">
        <v>7</v>
      </c>
      <c r="D279" t="s">
        <v>22</v>
      </c>
      <c r="E279" t="s">
        <v>19</v>
      </c>
      <c r="F279" t="s">
        <v>20</v>
      </c>
      <c r="G279" s="2">
        <v>0.94305555555555554</v>
      </c>
      <c r="H279" s="3">
        <v>46027</v>
      </c>
      <c r="I279">
        <v>1</v>
      </c>
      <c r="J279">
        <f>_xlfn.XLOOKUP(tbl_logs[[#This Row],[Target_Department]],tbl_DeptWeight[Department], tbl_DeptWeight[Impact Score])</f>
        <v>3</v>
      </c>
      <c r="K279">
        <f>_xlfn.XLOOKUP(tbl_logs[[#This Row],[Employee_Action]],tbl_ResponseLikelihood[Employee Action],tbl_ResponseLikelihood[Likelihood Score])</f>
        <v>2</v>
      </c>
      <c r="L279">
        <f>tbl_logs[[#This Row],[Impact Score]]*tbl_logs[[#This Row],[Response Multiplier]]</f>
        <v>6</v>
      </c>
      <c r="M279" t="str" cm="1">
        <f t="array" ref="M279">_xlfn.IFS(tbl_logs[[#This Row],[Total Score]]&lt;=4, "Low", tbl_logs[[#This Row],[Total Score]]&lt;=10, "Medium", tbl_logs[[#This Row],[Total Score]]&lt;=19, "High", tbl_logs[[#This Row],[Total Score]]&lt;=25, "Very High")</f>
        <v>Medium</v>
      </c>
      <c r="N279" t="str" cm="1">
        <f t="array" ref="N279">_xlfn.IFS(tbl_logs[[#This Row],[Total Score]]&lt;=4, "Low", tbl_logs[[#This Row],[Total Score]]&lt;=10, "Medium", tbl_logs[[#This Row],[Total Score]]&lt;=17, "High", tbl_logs[[#This Row],[Total Score]]&lt;=25, "Critical")</f>
        <v>Medium</v>
      </c>
    </row>
    <row r="280" spans="1:14" x14ac:dyDescent="0.3">
      <c r="A280" t="s">
        <v>3233</v>
      </c>
      <c r="B280" s="1">
        <v>46027.948611111111</v>
      </c>
      <c r="C280" t="s">
        <v>35</v>
      </c>
      <c r="D280" t="s">
        <v>22</v>
      </c>
      <c r="E280" t="s">
        <v>16</v>
      </c>
      <c r="F280" t="s">
        <v>20</v>
      </c>
      <c r="G280" s="2">
        <v>0.94861111111111107</v>
      </c>
      <c r="H280" s="3">
        <v>46027</v>
      </c>
      <c r="I280">
        <v>1</v>
      </c>
      <c r="J280">
        <f>_xlfn.XLOOKUP(tbl_logs[[#This Row],[Target_Department]],tbl_DeptWeight[Department], tbl_DeptWeight[Impact Score])</f>
        <v>1</v>
      </c>
      <c r="K280">
        <f>_xlfn.XLOOKUP(tbl_logs[[#This Row],[Employee_Action]],tbl_ResponseLikelihood[Employee Action],tbl_ResponseLikelihood[Likelihood Score])</f>
        <v>2</v>
      </c>
      <c r="L280">
        <f>tbl_logs[[#This Row],[Impact Score]]*tbl_logs[[#This Row],[Response Multiplier]]</f>
        <v>2</v>
      </c>
      <c r="M280" t="str" cm="1">
        <f t="array" ref="M280">_xlfn.IFS(tbl_logs[[#This Row],[Total Score]]&lt;=4, "Low", tbl_logs[[#This Row],[Total Score]]&lt;=10, "Medium", tbl_logs[[#This Row],[Total Score]]&lt;=19, "High", tbl_logs[[#This Row],[Total Score]]&lt;=25, "Very High")</f>
        <v>Low</v>
      </c>
      <c r="N280" t="str" cm="1">
        <f t="array" ref="N280">_xlfn.IFS(tbl_logs[[#This Row],[Total Score]]&lt;=4, "Low", tbl_logs[[#This Row],[Total Score]]&lt;=10, "Medium", tbl_logs[[#This Row],[Total Score]]&lt;=17, "High", tbl_logs[[#This Row],[Total Score]]&lt;=25, "Critical")</f>
        <v>Low</v>
      </c>
    </row>
    <row r="281" spans="1:14" x14ac:dyDescent="0.3">
      <c r="A281" t="s">
        <v>4261</v>
      </c>
      <c r="B281" s="1">
        <v>46027.951388888891</v>
      </c>
      <c r="C281" t="s">
        <v>26</v>
      </c>
      <c r="D281" t="s">
        <v>22</v>
      </c>
      <c r="E281" t="s">
        <v>19</v>
      </c>
      <c r="F281" t="s">
        <v>13</v>
      </c>
      <c r="G281" s="2">
        <v>0.95138888888888884</v>
      </c>
      <c r="H281" s="3">
        <v>46027</v>
      </c>
      <c r="I281">
        <v>1</v>
      </c>
      <c r="J281">
        <f>_xlfn.XLOOKUP(tbl_logs[[#This Row],[Target_Department]],tbl_DeptWeight[Department], tbl_DeptWeight[Impact Score])</f>
        <v>3</v>
      </c>
      <c r="K281">
        <f>_xlfn.XLOOKUP(tbl_logs[[#This Row],[Employee_Action]],tbl_ResponseLikelihood[Employee Action],tbl_ResponseLikelihood[Likelihood Score])</f>
        <v>1</v>
      </c>
      <c r="L281">
        <f>tbl_logs[[#This Row],[Impact Score]]*tbl_logs[[#This Row],[Response Multiplier]]</f>
        <v>3</v>
      </c>
      <c r="M281" t="str" cm="1">
        <f t="array" ref="M281">_xlfn.IFS(tbl_logs[[#This Row],[Total Score]]&lt;=4, "Low", tbl_logs[[#This Row],[Total Score]]&lt;=10, "Medium", tbl_logs[[#This Row],[Total Score]]&lt;=19, "High", tbl_logs[[#This Row],[Total Score]]&lt;=25, "Very High")</f>
        <v>Low</v>
      </c>
      <c r="N281" t="str" cm="1">
        <f t="array" ref="N281">_xlfn.IFS(tbl_logs[[#This Row],[Total Score]]&lt;=4, "Low", tbl_logs[[#This Row],[Total Score]]&lt;=10, "Medium", tbl_logs[[#This Row],[Total Score]]&lt;=17, "High", tbl_logs[[#This Row],[Total Score]]&lt;=25, "Critical")</f>
        <v>Low</v>
      </c>
    </row>
    <row r="282" spans="1:14" x14ac:dyDescent="0.3">
      <c r="A282" t="s">
        <v>4832</v>
      </c>
      <c r="B282" s="1">
        <v>46027.963194444441</v>
      </c>
      <c r="C282" t="s">
        <v>7</v>
      </c>
      <c r="D282" t="s">
        <v>8</v>
      </c>
      <c r="E282" t="s">
        <v>19</v>
      </c>
      <c r="F282" t="s">
        <v>13</v>
      </c>
      <c r="G282" s="2">
        <v>0.96319444444444446</v>
      </c>
      <c r="H282" s="3">
        <v>46027</v>
      </c>
      <c r="I282">
        <v>1</v>
      </c>
      <c r="J282">
        <f>_xlfn.XLOOKUP(tbl_logs[[#This Row],[Target_Department]],tbl_DeptWeight[Department], tbl_DeptWeight[Impact Score])</f>
        <v>3</v>
      </c>
      <c r="K282">
        <f>_xlfn.XLOOKUP(tbl_logs[[#This Row],[Employee_Action]],tbl_ResponseLikelihood[Employee Action],tbl_ResponseLikelihood[Likelihood Score])</f>
        <v>1</v>
      </c>
      <c r="L282">
        <f>tbl_logs[[#This Row],[Impact Score]]*tbl_logs[[#This Row],[Response Multiplier]]</f>
        <v>3</v>
      </c>
      <c r="M282" t="str" cm="1">
        <f t="array" ref="M282">_xlfn.IFS(tbl_logs[[#This Row],[Total Score]]&lt;=4, "Low", tbl_logs[[#This Row],[Total Score]]&lt;=10, "Medium", tbl_logs[[#This Row],[Total Score]]&lt;=19, "High", tbl_logs[[#This Row],[Total Score]]&lt;=25, "Very High")</f>
        <v>Low</v>
      </c>
      <c r="N282" t="str" cm="1">
        <f t="array" ref="N282">_xlfn.IFS(tbl_logs[[#This Row],[Total Score]]&lt;=4, "Low", tbl_logs[[#This Row],[Total Score]]&lt;=10, "Medium", tbl_logs[[#This Row],[Total Score]]&lt;=17, "High", tbl_logs[[#This Row],[Total Score]]&lt;=25, "Critical")</f>
        <v>Low</v>
      </c>
    </row>
    <row r="283" spans="1:14" x14ac:dyDescent="0.3">
      <c r="A283" t="s">
        <v>2936</v>
      </c>
      <c r="B283" s="1">
        <v>46027.987500000003</v>
      </c>
      <c r="C283" t="s">
        <v>7</v>
      </c>
      <c r="D283" t="s">
        <v>22</v>
      </c>
      <c r="E283" t="s">
        <v>19</v>
      </c>
      <c r="F283" t="s">
        <v>20</v>
      </c>
      <c r="G283" s="2">
        <v>0.98750000000000004</v>
      </c>
      <c r="H283" s="3">
        <v>46027</v>
      </c>
      <c r="I283">
        <v>1</v>
      </c>
      <c r="J283">
        <f>_xlfn.XLOOKUP(tbl_logs[[#This Row],[Target_Department]],tbl_DeptWeight[Department], tbl_DeptWeight[Impact Score])</f>
        <v>3</v>
      </c>
      <c r="K283">
        <f>_xlfn.XLOOKUP(tbl_logs[[#This Row],[Employee_Action]],tbl_ResponseLikelihood[Employee Action],tbl_ResponseLikelihood[Likelihood Score])</f>
        <v>2</v>
      </c>
      <c r="L283">
        <f>tbl_logs[[#This Row],[Impact Score]]*tbl_logs[[#This Row],[Response Multiplier]]</f>
        <v>6</v>
      </c>
      <c r="M283" t="str" cm="1">
        <f t="array" ref="M283">_xlfn.IFS(tbl_logs[[#This Row],[Total Score]]&lt;=4, "Low", tbl_logs[[#This Row],[Total Score]]&lt;=10, "Medium", tbl_logs[[#This Row],[Total Score]]&lt;=19, "High", tbl_logs[[#This Row],[Total Score]]&lt;=25, "Very High")</f>
        <v>Medium</v>
      </c>
      <c r="N283" t="str" cm="1">
        <f t="array" ref="N283">_xlfn.IFS(tbl_logs[[#This Row],[Total Score]]&lt;=4, "Low", tbl_logs[[#This Row],[Total Score]]&lt;=10, "Medium", tbl_logs[[#This Row],[Total Score]]&lt;=17, "High", tbl_logs[[#This Row],[Total Score]]&lt;=25, "Critical")</f>
        <v>Medium</v>
      </c>
    </row>
    <row r="284" spans="1:14" x14ac:dyDescent="0.3">
      <c r="A284" t="s">
        <v>3137</v>
      </c>
      <c r="B284" s="1">
        <v>46027.992361111108</v>
      </c>
      <c r="C284" t="s">
        <v>7</v>
      </c>
      <c r="D284" t="s">
        <v>22</v>
      </c>
      <c r="E284" t="s">
        <v>19</v>
      </c>
      <c r="F284" t="s">
        <v>20</v>
      </c>
      <c r="G284" s="2">
        <v>0.99236111111111114</v>
      </c>
      <c r="H284" s="3">
        <v>46027</v>
      </c>
      <c r="I284">
        <v>1</v>
      </c>
      <c r="J284">
        <f>_xlfn.XLOOKUP(tbl_logs[[#This Row],[Target_Department]],tbl_DeptWeight[Department], tbl_DeptWeight[Impact Score])</f>
        <v>3</v>
      </c>
      <c r="K284">
        <f>_xlfn.XLOOKUP(tbl_logs[[#This Row],[Employee_Action]],tbl_ResponseLikelihood[Employee Action],tbl_ResponseLikelihood[Likelihood Score])</f>
        <v>2</v>
      </c>
      <c r="L284">
        <f>tbl_logs[[#This Row],[Impact Score]]*tbl_logs[[#This Row],[Response Multiplier]]</f>
        <v>6</v>
      </c>
      <c r="M284" t="str" cm="1">
        <f t="array" ref="M284">_xlfn.IFS(tbl_logs[[#This Row],[Total Score]]&lt;=4, "Low", tbl_logs[[#This Row],[Total Score]]&lt;=10, "Medium", tbl_logs[[#This Row],[Total Score]]&lt;=19, "High", tbl_logs[[#This Row],[Total Score]]&lt;=25, "Very High")</f>
        <v>Medium</v>
      </c>
      <c r="N284" t="str" cm="1">
        <f t="array" ref="N284">_xlfn.IFS(tbl_logs[[#This Row],[Total Score]]&lt;=4, "Low", tbl_logs[[#This Row],[Total Score]]&lt;=10, "Medium", tbl_logs[[#This Row],[Total Score]]&lt;=17, "High", tbl_logs[[#This Row],[Total Score]]&lt;=25, "Critical")</f>
        <v>Medium</v>
      </c>
    </row>
    <row r="285" spans="1:14" x14ac:dyDescent="0.3">
      <c r="A285" t="s">
        <v>3828</v>
      </c>
      <c r="B285" s="1">
        <v>46027.997916666667</v>
      </c>
      <c r="C285" t="s">
        <v>47</v>
      </c>
      <c r="D285" t="s">
        <v>18</v>
      </c>
      <c r="E285" t="s">
        <v>19</v>
      </c>
      <c r="F285" t="s">
        <v>10</v>
      </c>
      <c r="G285" s="2">
        <v>0.99791666666666667</v>
      </c>
      <c r="H285" s="3">
        <v>46027</v>
      </c>
      <c r="I285">
        <v>1</v>
      </c>
      <c r="J285">
        <f>_xlfn.XLOOKUP(tbl_logs[[#This Row],[Target_Department]],tbl_DeptWeight[Department], tbl_DeptWeight[Impact Score])</f>
        <v>1</v>
      </c>
      <c r="K285">
        <f>_xlfn.XLOOKUP(tbl_logs[[#This Row],[Employee_Action]],tbl_ResponseLikelihood[Employee Action],tbl_ResponseLikelihood[Likelihood Score])</f>
        <v>2</v>
      </c>
      <c r="L285">
        <f>tbl_logs[[#This Row],[Impact Score]]*tbl_logs[[#This Row],[Response Multiplier]]</f>
        <v>2</v>
      </c>
      <c r="M285" t="str" cm="1">
        <f t="array" ref="M285">_xlfn.IFS(tbl_logs[[#This Row],[Total Score]]&lt;=4, "Low", tbl_logs[[#This Row],[Total Score]]&lt;=10, "Medium", tbl_logs[[#This Row],[Total Score]]&lt;=19, "High", tbl_logs[[#This Row],[Total Score]]&lt;=25, "Very High")</f>
        <v>Low</v>
      </c>
      <c r="N285" t="str" cm="1">
        <f t="array" ref="N285">_xlfn.IFS(tbl_logs[[#This Row],[Total Score]]&lt;=4, "Low", tbl_logs[[#This Row],[Total Score]]&lt;=10, "Medium", tbl_logs[[#This Row],[Total Score]]&lt;=17, "High", tbl_logs[[#This Row],[Total Score]]&lt;=25, "Critical")</f>
        <v>Low</v>
      </c>
    </row>
    <row r="286" spans="1:14" x14ac:dyDescent="0.3">
      <c r="A286" t="s">
        <v>2886</v>
      </c>
      <c r="B286" s="1">
        <v>46028.004861111112</v>
      </c>
      <c r="C286" t="s">
        <v>7</v>
      </c>
      <c r="D286" t="s">
        <v>8</v>
      </c>
      <c r="E286" t="s">
        <v>19</v>
      </c>
      <c r="F286" t="s">
        <v>20</v>
      </c>
      <c r="G286" s="2">
        <v>4.8611111111111112E-3</v>
      </c>
      <c r="H286" s="3">
        <v>46028</v>
      </c>
      <c r="I286">
        <v>1</v>
      </c>
      <c r="J286">
        <f>_xlfn.XLOOKUP(tbl_logs[[#This Row],[Target_Department]],tbl_DeptWeight[Department], tbl_DeptWeight[Impact Score])</f>
        <v>3</v>
      </c>
      <c r="K286">
        <f>_xlfn.XLOOKUP(tbl_logs[[#This Row],[Employee_Action]],tbl_ResponseLikelihood[Employee Action],tbl_ResponseLikelihood[Likelihood Score])</f>
        <v>2</v>
      </c>
      <c r="L286">
        <f>tbl_logs[[#This Row],[Impact Score]]*tbl_logs[[#This Row],[Response Multiplier]]</f>
        <v>6</v>
      </c>
      <c r="M286" t="str" cm="1">
        <f t="array" ref="M286">_xlfn.IFS(tbl_logs[[#This Row],[Total Score]]&lt;=4, "Low", tbl_logs[[#This Row],[Total Score]]&lt;=10, "Medium", tbl_logs[[#This Row],[Total Score]]&lt;=19, "High", tbl_logs[[#This Row],[Total Score]]&lt;=25, "Very High")</f>
        <v>Medium</v>
      </c>
      <c r="N286" t="str" cm="1">
        <f t="array" ref="N286">_xlfn.IFS(tbl_logs[[#This Row],[Total Score]]&lt;=4, "Low", tbl_logs[[#This Row],[Total Score]]&lt;=10, "Medium", tbl_logs[[#This Row],[Total Score]]&lt;=17, "High", tbl_logs[[#This Row],[Total Score]]&lt;=25, "Critical")</f>
        <v>Medium</v>
      </c>
    </row>
    <row r="287" spans="1:14" x14ac:dyDescent="0.3">
      <c r="A287" t="s">
        <v>3022</v>
      </c>
      <c r="B287" s="1">
        <v>46028.010416666664</v>
      </c>
      <c r="C287" t="s">
        <v>7</v>
      </c>
      <c r="D287" t="s">
        <v>22</v>
      </c>
      <c r="E287" t="s">
        <v>19</v>
      </c>
      <c r="F287" t="s">
        <v>10</v>
      </c>
      <c r="G287" s="2">
        <v>1.0416666666666666E-2</v>
      </c>
      <c r="H287" s="3">
        <v>46028</v>
      </c>
      <c r="I287">
        <v>1</v>
      </c>
      <c r="J287">
        <f>_xlfn.XLOOKUP(tbl_logs[[#This Row],[Target_Department]],tbl_DeptWeight[Department], tbl_DeptWeight[Impact Score])</f>
        <v>3</v>
      </c>
      <c r="K287">
        <f>_xlfn.XLOOKUP(tbl_logs[[#This Row],[Employee_Action]],tbl_ResponseLikelihood[Employee Action],tbl_ResponseLikelihood[Likelihood Score])</f>
        <v>2</v>
      </c>
      <c r="L287">
        <f>tbl_logs[[#This Row],[Impact Score]]*tbl_logs[[#This Row],[Response Multiplier]]</f>
        <v>6</v>
      </c>
      <c r="M287" t="str" cm="1">
        <f t="array" ref="M287">_xlfn.IFS(tbl_logs[[#This Row],[Total Score]]&lt;=4, "Low", tbl_logs[[#This Row],[Total Score]]&lt;=10, "Medium", tbl_logs[[#This Row],[Total Score]]&lt;=19, "High", tbl_logs[[#This Row],[Total Score]]&lt;=25, "Very High")</f>
        <v>Medium</v>
      </c>
      <c r="N287" t="str" cm="1">
        <f t="array" ref="N287">_xlfn.IFS(tbl_logs[[#This Row],[Total Score]]&lt;=4, "Low", tbl_logs[[#This Row],[Total Score]]&lt;=10, "Medium", tbl_logs[[#This Row],[Total Score]]&lt;=17, "High", tbl_logs[[#This Row],[Total Score]]&lt;=25, "Critical")</f>
        <v>Medium</v>
      </c>
    </row>
    <row r="288" spans="1:14" x14ac:dyDescent="0.3">
      <c r="A288" t="s">
        <v>4225</v>
      </c>
      <c r="B288" s="1">
        <v>46028.013194444444</v>
      </c>
      <c r="C288" t="s">
        <v>7</v>
      </c>
      <c r="D288" t="s">
        <v>18</v>
      </c>
      <c r="E288" t="s">
        <v>19</v>
      </c>
      <c r="F288" t="s">
        <v>10</v>
      </c>
      <c r="G288" s="2">
        <v>1.3194444444444444E-2</v>
      </c>
      <c r="H288" s="3">
        <v>46028</v>
      </c>
      <c r="I288">
        <v>1</v>
      </c>
      <c r="J288">
        <f>_xlfn.XLOOKUP(tbl_logs[[#This Row],[Target_Department]],tbl_DeptWeight[Department], tbl_DeptWeight[Impact Score])</f>
        <v>3</v>
      </c>
      <c r="K288">
        <f>_xlfn.XLOOKUP(tbl_logs[[#This Row],[Employee_Action]],tbl_ResponseLikelihood[Employee Action],tbl_ResponseLikelihood[Likelihood Score])</f>
        <v>2</v>
      </c>
      <c r="L288">
        <f>tbl_logs[[#This Row],[Impact Score]]*tbl_logs[[#This Row],[Response Multiplier]]</f>
        <v>6</v>
      </c>
      <c r="M288" t="str" cm="1">
        <f t="array" ref="M288">_xlfn.IFS(tbl_logs[[#This Row],[Total Score]]&lt;=4, "Low", tbl_logs[[#This Row],[Total Score]]&lt;=10, "Medium", tbl_logs[[#This Row],[Total Score]]&lt;=19, "High", tbl_logs[[#This Row],[Total Score]]&lt;=25, "Very High")</f>
        <v>Medium</v>
      </c>
      <c r="N288" t="str" cm="1">
        <f t="array" ref="N288">_xlfn.IFS(tbl_logs[[#This Row],[Total Score]]&lt;=4, "Low", tbl_logs[[#This Row],[Total Score]]&lt;=10, "Medium", tbl_logs[[#This Row],[Total Score]]&lt;=17, "High", tbl_logs[[#This Row],[Total Score]]&lt;=25, "Critical")</f>
        <v>Medium</v>
      </c>
    </row>
    <row r="289" spans="1:14" x14ac:dyDescent="0.3">
      <c r="A289" t="s">
        <v>1530</v>
      </c>
      <c r="B289" s="1">
        <v>46028.067361111112</v>
      </c>
      <c r="C289" t="s">
        <v>7</v>
      </c>
      <c r="D289" t="s">
        <v>15</v>
      </c>
      <c r="E289" t="s">
        <v>19</v>
      </c>
      <c r="F289" t="s">
        <v>10</v>
      </c>
      <c r="G289" s="2">
        <v>6.7361111111111108E-2</v>
      </c>
      <c r="H289" s="3">
        <v>46028</v>
      </c>
      <c r="I289">
        <v>1</v>
      </c>
      <c r="J289">
        <f>_xlfn.XLOOKUP(tbl_logs[[#This Row],[Target_Department]],tbl_DeptWeight[Department], tbl_DeptWeight[Impact Score])</f>
        <v>3</v>
      </c>
      <c r="K289">
        <f>_xlfn.XLOOKUP(tbl_logs[[#This Row],[Employee_Action]],tbl_ResponseLikelihood[Employee Action],tbl_ResponseLikelihood[Likelihood Score])</f>
        <v>2</v>
      </c>
      <c r="L289">
        <f>tbl_logs[[#This Row],[Impact Score]]*tbl_logs[[#This Row],[Response Multiplier]]</f>
        <v>6</v>
      </c>
      <c r="M289" t="str" cm="1">
        <f t="array" ref="M289">_xlfn.IFS(tbl_logs[[#This Row],[Total Score]]&lt;=4, "Low", tbl_logs[[#This Row],[Total Score]]&lt;=10, "Medium", tbl_logs[[#This Row],[Total Score]]&lt;=19, "High", tbl_logs[[#This Row],[Total Score]]&lt;=25, "Very High")</f>
        <v>Medium</v>
      </c>
      <c r="N289" t="str" cm="1">
        <f t="array" ref="N289">_xlfn.IFS(tbl_logs[[#This Row],[Total Score]]&lt;=4, "Low", tbl_logs[[#This Row],[Total Score]]&lt;=10, "Medium", tbl_logs[[#This Row],[Total Score]]&lt;=17, "High", tbl_logs[[#This Row],[Total Score]]&lt;=25, "Critical")</f>
        <v>Medium</v>
      </c>
    </row>
    <row r="290" spans="1:14" x14ac:dyDescent="0.3">
      <c r="A290" t="s">
        <v>4893</v>
      </c>
      <c r="B290" s="1">
        <v>46028.138888888891</v>
      </c>
      <c r="C290" t="s">
        <v>7</v>
      </c>
      <c r="D290" t="s">
        <v>8</v>
      </c>
      <c r="E290" t="s">
        <v>19</v>
      </c>
      <c r="F290" t="s">
        <v>20</v>
      </c>
      <c r="G290" s="2">
        <v>0.1388888888888889</v>
      </c>
      <c r="H290" s="3">
        <v>46028</v>
      </c>
      <c r="I290">
        <v>1</v>
      </c>
      <c r="J290">
        <f>_xlfn.XLOOKUP(tbl_logs[[#This Row],[Target_Department]],tbl_DeptWeight[Department], tbl_DeptWeight[Impact Score])</f>
        <v>3</v>
      </c>
      <c r="K290">
        <f>_xlfn.XLOOKUP(tbl_logs[[#This Row],[Employee_Action]],tbl_ResponseLikelihood[Employee Action],tbl_ResponseLikelihood[Likelihood Score])</f>
        <v>2</v>
      </c>
      <c r="L290">
        <f>tbl_logs[[#This Row],[Impact Score]]*tbl_logs[[#This Row],[Response Multiplier]]</f>
        <v>6</v>
      </c>
      <c r="M290" t="str" cm="1">
        <f t="array" ref="M290">_xlfn.IFS(tbl_logs[[#This Row],[Total Score]]&lt;=4, "Low", tbl_logs[[#This Row],[Total Score]]&lt;=10, "Medium", tbl_logs[[#This Row],[Total Score]]&lt;=19, "High", tbl_logs[[#This Row],[Total Score]]&lt;=25, "Very High")</f>
        <v>Medium</v>
      </c>
      <c r="N290" t="str" cm="1">
        <f t="array" ref="N290">_xlfn.IFS(tbl_logs[[#This Row],[Total Score]]&lt;=4, "Low", tbl_logs[[#This Row],[Total Score]]&lt;=10, "Medium", tbl_logs[[#This Row],[Total Score]]&lt;=17, "High", tbl_logs[[#This Row],[Total Score]]&lt;=25, "Critical")</f>
        <v>Medium</v>
      </c>
    </row>
    <row r="291" spans="1:14" x14ac:dyDescent="0.3">
      <c r="A291" t="s">
        <v>2642</v>
      </c>
      <c r="B291" s="1">
        <v>46028.15347222222</v>
      </c>
      <c r="C291" t="s">
        <v>7</v>
      </c>
      <c r="D291" t="s">
        <v>15</v>
      </c>
      <c r="E291" t="s">
        <v>19</v>
      </c>
      <c r="F291" t="s">
        <v>20</v>
      </c>
      <c r="G291" s="2">
        <v>0.15347222222222223</v>
      </c>
      <c r="H291" s="3">
        <v>46028</v>
      </c>
      <c r="I291">
        <v>1</v>
      </c>
      <c r="J291">
        <f>_xlfn.XLOOKUP(tbl_logs[[#This Row],[Target_Department]],tbl_DeptWeight[Department], tbl_DeptWeight[Impact Score])</f>
        <v>3</v>
      </c>
      <c r="K291">
        <f>_xlfn.XLOOKUP(tbl_logs[[#This Row],[Employee_Action]],tbl_ResponseLikelihood[Employee Action],tbl_ResponseLikelihood[Likelihood Score])</f>
        <v>2</v>
      </c>
      <c r="L291">
        <f>tbl_logs[[#This Row],[Impact Score]]*tbl_logs[[#This Row],[Response Multiplier]]</f>
        <v>6</v>
      </c>
      <c r="M291" t="str" cm="1">
        <f t="array" ref="M291">_xlfn.IFS(tbl_logs[[#This Row],[Total Score]]&lt;=4, "Low", tbl_logs[[#This Row],[Total Score]]&lt;=10, "Medium", tbl_logs[[#This Row],[Total Score]]&lt;=19, "High", tbl_logs[[#This Row],[Total Score]]&lt;=25, "Very High")</f>
        <v>Medium</v>
      </c>
      <c r="N291" t="str" cm="1">
        <f t="array" ref="N291">_xlfn.IFS(tbl_logs[[#This Row],[Total Score]]&lt;=4, "Low", tbl_logs[[#This Row],[Total Score]]&lt;=10, "Medium", tbl_logs[[#This Row],[Total Score]]&lt;=17, "High", tbl_logs[[#This Row],[Total Score]]&lt;=25, "Critical")</f>
        <v>Medium</v>
      </c>
    </row>
    <row r="292" spans="1:14" x14ac:dyDescent="0.3">
      <c r="A292" t="s">
        <v>3798</v>
      </c>
      <c r="B292" s="1">
        <v>46028.173611111109</v>
      </c>
      <c r="C292" t="s">
        <v>12</v>
      </c>
      <c r="D292" t="s">
        <v>22</v>
      </c>
      <c r="E292" t="s">
        <v>9</v>
      </c>
      <c r="F292" t="s">
        <v>33</v>
      </c>
      <c r="G292" s="2">
        <v>0.1736111111111111</v>
      </c>
      <c r="H292" s="3">
        <v>46028</v>
      </c>
      <c r="I292">
        <v>1</v>
      </c>
      <c r="J292">
        <f>_xlfn.XLOOKUP(tbl_logs[[#This Row],[Target_Department]],tbl_DeptWeight[Department], tbl_DeptWeight[Impact Score])</f>
        <v>1</v>
      </c>
      <c r="K292">
        <f>_xlfn.XLOOKUP(tbl_logs[[#This Row],[Employee_Action]],tbl_ResponseLikelihood[Employee Action],tbl_ResponseLikelihood[Likelihood Score])</f>
        <v>4</v>
      </c>
      <c r="L292">
        <f>tbl_logs[[#This Row],[Impact Score]]*tbl_logs[[#This Row],[Response Multiplier]]</f>
        <v>4</v>
      </c>
      <c r="M292" t="str" cm="1">
        <f t="array" ref="M292">_xlfn.IFS(tbl_logs[[#This Row],[Total Score]]&lt;=4, "Low", tbl_logs[[#This Row],[Total Score]]&lt;=10, "Medium", tbl_logs[[#This Row],[Total Score]]&lt;=19, "High", tbl_logs[[#This Row],[Total Score]]&lt;=25, "Very High")</f>
        <v>Low</v>
      </c>
      <c r="N292" t="str" cm="1">
        <f t="array" ref="N292">_xlfn.IFS(tbl_logs[[#This Row],[Total Score]]&lt;=4, "Low", tbl_logs[[#This Row],[Total Score]]&lt;=10, "Medium", tbl_logs[[#This Row],[Total Score]]&lt;=17, "High", tbl_logs[[#This Row],[Total Score]]&lt;=25, "Critical")</f>
        <v>Low</v>
      </c>
    </row>
    <row r="293" spans="1:14" x14ac:dyDescent="0.3">
      <c r="A293" t="s">
        <v>1751</v>
      </c>
      <c r="B293" s="1">
        <v>46028.190972222219</v>
      </c>
      <c r="C293" t="s">
        <v>47</v>
      </c>
      <c r="D293" t="s">
        <v>18</v>
      </c>
      <c r="E293" t="s">
        <v>9</v>
      </c>
      <c r="F293" t="s">
        <v>20</v>
      </c>
      <c r="G293" s="2">
        <v>0.19097222222222221</v>
      </c>
      <c r="H293" s="3">
        <v>46028</v>
      </c>
      <c r="I293">
        <v>1</v>
      </c>
      <c r="J293">
        <f>_xlfn.XLOOKUP(tbl_logs[[#This Row],[Target_Department]],tbl_DeptWeight[Department], tbl_DeptWeight[Impact Score])</f>
        <v>1</v>
      </c>
      <c r="K293">
        <f>_xlfn.XLOOKUP(tbl_logs[[#This Row],[Employee_Action]],tbl_ResponseLikelihood[Employee Action],tbl_ResponseLikelihood[Likelihood Score])</f>
        <v>2</v>
      </c>
      <c r="L293">
        <f>tbl_logs[[#This Row],[Impact Score]]*tbl_logs[[#This Row],[Response Multiplier]]</f>
        <v>2</v>
      </c>
      <c r="M293" t="str" cm="1">
        <f t="array" ref="M293">_xlfn.IFS(tbl_logs[[#This Row],[Total Score]]&lt;=4, "Low", tbl_logs[[#This Row],[Total Score]]&lt;=10, "Medium", tbl_logs[[#This Row],[Total Score]]&lt;=19, "High", tbl_logs[[#This Row],[Total Score]]&lt;=25, "Very High")</f>
        <v>Low</v>
      </c>
      <c r="N293" t="str" cm="1">
        <f t="array" ref="N293">_xlfn.IFS(tbl_logs[[#This Row],[Total Score]]&lt;=4, "Low", tbl_logs[[#This Row],[Total Score]]&lt;=10, "Medium", tbl_logs[[#This Row],[Total Score]]&lt;=17, "High", tbl_logs[[#This Row],[Total Score]]&lt;=25, "Critical")</f>
        <v>Low</v>
      </c>
    </row>
    <row r="294" spans="1:14" x14ac:dyDescent="0.3">
      <c r="A294" t="s">
        <v>3051</v>
      </c>
      <c r="B294" s="1">
        <v>46028.195138888892</v>
      </c>
      <c r="C294" t="s">
        <v>7</v>
      </c>
      <c r="D294" t="s">
        <v>18</v>
      </c>
      <c r="E294" t="s">
        <v>19</v>
      </c>
      <c r="F294" t="s">
        <v>10</v>
      </c>
      <c r="G294" s="2">
        <v>0.19513888888888889</v>
      </c>
      <c r="H294" s="3">
        <v>46028</v>
      </c>
      <c r="I294">
        <v>1</v>
      </c>
      <c r="J294">
        <f>_xlfn.XLOOKUP(tbl_logs[[#This Row],[Target_Department]],tbl_DeptWeight[Department], tbl_DeptWeight[Impact Score])</f>
        <v>3</v>
      </c>
      <c r="K294">
        <f>_xlfn.XLOOKUP(tbl_logs[[#This Row],[Employee_Action]],tbl_ResponseLikelihood[Employee Action],tbl_ResponseLikelihood[Likelihood Score])</f>
        <v>2</v>
      </c>
      <c r="L294">
        <f>tbl_logs[[#This Row],[Impact Score]]*tbl_logs[[#This Row],[Response Multiplier]]</f>
        <v>6</v>
      </c>
      <c r="M294" t="str" cm="1">
        <f t="array" ref="M294">_xlfn.IFS(tbl_logs[[#This Row],[Total Score]]&lt;=4, "Low", tbl_logs[[#This Row],[Total Score]]&lt;=10, "Medium", tbl_logs[[#This Row],[Total Score]]&lt;=19, "High", tbl_logs[[#This Row],[Total Score]]&lt;=25, "Very High")</f>
        <v>Medium</v>
      </c>
      <c r="N294" t="str" cm="1">
        <f t="array" ref="N294">_xlfn.IFS(tbl_logs[[#This Row],[Total Score]]&lt;=4, "Low", tbl_logs[[#This Row],[Total Score]]&lt;=10, "Medium", tbl_logs[[#This Row],[Total Score]]&lt;=17, "High", tbl_logs[[#This Row],[Total Score]]&lt;=25, "Critical")</f>
        <v>Medium</v>
      </c>
    </row>
    <row r="295" spans="1:14" x14ac:dyDescent="0.3">
      <c r="A295" t="s">
        <v>963</v>
      </c>
      <c r="B295" s="1">
        <v>46028.202777777777</v>
      </c>
      <c r="C295" t="s">
        <v>40</v>
      </c>
      <c r="D295" t="s">
        <v>22</v>
      </c>
      <c r="E295" t="s">
        <v>16</v>
      </c>
      <c r="F295" t="s">
        <v>10</v>
      </c>
      <c r="G295" s="2">
        <v>0.20277777777777778</v>
      </c>
      <c r="H295" s="3">
        <v>46028</v>
      </c>
      <c r="I295">
        <v>1</v>
      </c>
      <c r="J295">
        <f>_xlfn.XLOOKUP(tbl_logs[[#This Row],[Target_Department]],tbl_DeptWeight[Department], tbl_DeptWeight[Impact Score])</f>
        <v>5</v>
      </c>
      <c r="K295">
        <f>_xlfn.XLOOKUP(tbl_logs[[#This Row],[Employee_Action]],tbl_ResponseLikelihood[Employee Action],tbl_ResponseLikelihood[Likelihood Score])</f>
        <v>2</v>
      </c>
      <c r="L295">
        <f>tbl_logs[[#This Row],[Impact Score]]*tbl_logs[[#This Row],[Response Multiplier]]</f>
        <v>10</v>
      </c>
      <c r="M295" t="str" cm="1">
        <f t="array" ref="M295">_xlfn.IFS(tbl_logs[[#This Row],[Total Score]]&lt;=4, "Low", tbl_logs[[#This Row],[Total Score]]&lt;=10, "Medium", tbl_logs[[#This Row],[Total Score]]&lt;=19, "High", tbl_logs[[#This Row],[Total Score]]&lt;=25, "Very High")</f>
        <v>Medium</v>
      </c>
      <c r="N295" t="str" cm="1">
        <f t="array" ref="N295">_xlfn.IFS(tbl_logs[[#This Row],[Total Score]]&lt;=4, "Low", tbl_logs[[#This Row],[Total Score]]&lt;=10, "Medium", tbl_logs[[#This Row],[Total Score]]&lt;=17, "High", tbl_logs[[#This Row],[Total Score]]&lt;=25, "Critical")</f>
        <v>Medium</v>
      </c>
    </row>
    <row r="296" spans="1:14" x14ac:dyDescent="0.3">
      <c r="A296" t="s">
        <v>62</v>
      </c>
      <c r="B296" s="1">
        <v>46028.206944444442</v>
      </c>
      <c r="C296" t="s">
        <v>26</v>
      </c>
      <c r="D296" t="s">
        <v>18</v>
      </c>
      <c r="E296" t="s">
        <v>31</v>
      </c>
      <c r="F296" t="s">
        <v>10</v>
      </c>
      <c r="G296" s="2">
        <v>0.20694444444444443</v>
      </c>
      <c r="H296" s="3">
        <v>46028</v>
      </c>
      <c r="I296">
        <v>1</v>
      </c>
      <c r="J296">
        <f>_xlfn.XLOOKUP(tbl_logs[[#This Row],[Target_Department]],tbl_DeptWeight[Department], tbl_DeptWeight[Impact Score])</f>
        <v>3</v>
      </c>
      <c r="K296">
        <f>_xlfn.XLOOKUP(tbl_logs[[#This Row],[Employee_Action]],tbl_ResponseLikelihood[Employee Action],tbl_ResponseLikelihood[Likelihood Score])</f>
        <v>2</v>
      </c>
      <c r="L296">
        <f>tbl_logs[[#This Row],[Impact Score]]*tbl_logs[[#This Row],[Response Multiplier]]</f>
        <v>6</v>
      </c>
      <c r="M296" t="str" cm="1">
        <f t="array" ref="M296">_xlfn.IFS(tbl_logs[[#This Row],[Total Score]]&lt;=4, "Low", tbl_logs[[#This Row],[Total Score]]&lt;=10, "Medium", tbl_logs[[#This Row],[Total Score]]&lt;=19, "High", tbl_logs[[#This Row],[Total Score]]&lt;=25, "Very High")</f>
        <v>Medium</v>
      </c>
      <c r="N296" t="str" cm="1">
        <f t="array" ref="N296">_xlfn.IFS(tbl_logs[[#This Row],[Total Score]]&lt;=4, "Low", tbl_logs[[#This Row],[Total Score]]&lt;=10, "Medium", tbl_logs[[#This Row],[Total Score]]&lt;=17, "High", tbl_logs[[#This Row],[Total Score]]&lt;=25, "Critical")</f>
        <v>Medium</v>
      </c>
    </row>
    <row r="297" spans="1:14" x14ac:dyDescent="0.3">
      <c r="A297" t="s">
        <v>1224</v>
      </c>
      <c r="B297" s="1">
        <v>46028.207638888889</v>
      </c>
      <c r="C297" t="s">
        <v>26</v>
      </c>
      <c r="D297" t="s">
        <v>8</v>
      </c>
      <c r="E297" t="s">
        <v>31</v>
      </c>
      <c r="F297" t="s">
        <v>20</v>
      </c>
      <c r="G297" s="2">
        <v>0.2076388888888889</v>
      </c>
      <c r="H297" s="3">
        <v>46028</v>
      </c>
      <c r="I297">
        <v>1</v>
      </c>
      <c r="J297">
        <f>_xlfn.XLOOKUP(tbl_logs[[#This Row],[Target_Department]],tbl_DeptWeight[Department], tbl_DeptWeight[Impact Score])</f>
        <v>3</v>
      </c>
      <c r="K297">
        <f>_xlfn.XLOOKUP(tbl_logs[[#This Row],[Employee_Action]],tbl_ResponseLikelihood[Employee Action],tbl_ResponseLikelihood[Likelihood Score])</f>
        <v>2</v>
      </c>
      <c r="L297">
        <f>tbl_logs[[#This Row],[Impact Score]]*tbl_logs[[#This Row],[Response Multiplier]]</f>
        <v>6</v>
      </c>
      <c r="M297" t="str" cm="1">
        <f t="array" ref="M297">_xlfn.IFS(tbl_logs[[#This Row],[Total Score]]&lt;=4, "Low", tbl_logs[[#This Row],[Total Score]]&lt;=10, "Medium", tbl_logs[[#This Row],[Total Score]]&lt;=19, "High", tbl_logs[[#This Row],[Total Score]]&lt;=25, "Very High")</f>
        <v>Medium</v>
      </c>
      <c r="N297" t="str" cm="1">
        <f t="array" ref="N297">_xlfn.IFS(tbl_logs[[#This Row],[Total Score]]&lt;=4, "Low", tbl_logs[[#This Row],[Total Score]]&lt;=10, "Medium", tbl_logs[[#This Row],[Total Score]]&lt;=17, "High", tbl_logs[[#This Row],[Total Score]]&lt;=25, "Critical")</f>
        <v>Medium</v>
      </c>
    </row>
    <row r="298" spans="1:14" x14ac:dyDescent="0.3">
      <c r="A298" t="s">
        <v>836</v>
      </c>
      <c r="B298" s="1">
        <v>46028.211805555555</v>
      </c>
      <c r="C298" t="s">
        <v>40</v>
      </c>
      <c r="D298" t="s">
        <v>18</v>
      </c>
      <c r="E298" t="s">
        <v>16</v>
      </c>
      <c r="F298" t="s">
        <v>10</v>
      </c>
      <c r="G298" s="2">
        <v>0.21180555555555555</v>
      </c>
      <c r="H298" s="3">
        <v>46028</v>
      </c>
      <c r="I298">
        <v>1</v>
      </c>
      <c r="J298">
        <f>_xlfn.XLOOKUP(tbl_logs[[#This Row],[Target_Department]],tbl_DeptWeight[Department], tbl_DeptWeight[Impact Score])</f>
        <v>5</v>
      </c>
      <c r="K298">
        <f>_xlfn.XLOOKUP(tbl_logs[[#This Row],[Employee_Action]],tbl_ResponseLikelihood[Employee Action],tbl_ResponseLikelihood[Likelihood Score])</f>
        <v>2</v>
      </c>
      <c r="L298">
        <f>tbl_logs[[#This Row],[Impact Score]]*tbl_logs[[#This Row],[Response Multiplier]]</f>
        <v>10</v>
      </c>
      <c r="M298" t="str" cm="1">
        <f t="array" ref="M298">_xlfn.IFS(tbl_logs[[#This Row],[Total Score]]&lt;=4, "Low", tbl_logs[[#This Row],[Total Score]]&lt;=10, "Medium", tbl_logs[[#This Row],[Total Score]]&lt;=19, "High", tbl_logs[[#This Row],[Total Score]]&lt;=25, "Very High")</f>
        <v>Medium</v>
      </c>
      <c r="N298" t="str" cm="1">
        <f t="array" ref="N298">_xlfn.IFS(tbl_logs[[#This Row],[Total Score]]&lt;=4, "Low", tbl_logs[[#This Row],[Total Score]]&lt;=10, "Medium", tbl_logs[[#This Row],[Total Score]]&lt;=17, "High", tbl_logs[[#This Row],[Total Score]]&lt;=25, "Critical")</f>
        <v>Medium</v>
      </c>
    </row>
    <row r="299" spans="1:14" x14ac:dyDescent="0.3">
      <c r="A299" t="s">
        <v>3117</v>
      </c>
      <c r="B299" s="1">
        <v>46028.216666666667</v>
      </c>
      <c r="C299" t="s">
        <v>35</v>
      </c>
      <c r="D299" t="s">
        <v>8</v>
      </c>
      <c r="E299" t="s">
        <v>19</v>
      </c>
      <c r="F299" t="s">
        <v>10</v>
      </c>
      <c r="G299" s="2">
        <v>0.21666666666666667</v>
      </c>
      <c r="H299" s="3">
        <v>46028</v>
      </c>
      <c r="I299">
        <v>1</v>
      </c>
      <c r="J299">
        <f>_xlfn.XLOOKUP(tbl_logs[[#This Row],[Target_Department]],tbl_DeptWeight[Department], tbl_DeptWeight[Impact Score])</f>
        <v>1</v>
      </c>
      <c r="K299">
        <f>_xlfn.XLOOKUP(tbl_logs[[#This Row],[Employee_Action]],tbl_ResponseLikelihood[Employee Action],tbl_ResponseLikelihood[Likelihood Score])</f>
        <v>2</v>
      </c>
      <c r="L299">
        <f>tbl_logs[[#This Row],[Impact Score]]*tbl_logs[[#This Row],[Response Multiplier]]</f>
        <v>2</v>
      </c>
      <c r="M299" t="str" cm="1">
        <f t="array" ref="M299">_xlfn.IFS(tbl_logs[[#This Row],[Total Score]]&lt;=4, "Low", tbl_logs[[#This Row],[Total Score]]&lt;=10, "Medium", tbl_logs[[#This Row],[Total Score]]&lt;=19, "High", tbl_logs[[#This Row],[Total Score]]&lt;=25, "Very High")</f>
        <v>Low</v>
      </c>
      <c r="N299" t="str" cm="1">
        <f t="array" ref="N299">_xlfn.IFS(tbl_logs[[#This Row],[Total Score]]&lt;=4, "Low", tbl_logs[[#This Row],[Total Score]]&lt;=10, "Medium", tbl_logs[[#This Row],[Total Score]]&lt;=17, "High", tbl_logs[[#This Row],[Total Score]]&lt;=25, "Critical")</f>
        <v>Low</v>
      </c>
    </row>
    <row r="300" spans="1:14" x14ac:dyDescent="0.3">
      <c r="A300" t="s">
        <v>4532</v>
      </c>
      <c r="B300" s="1">
        <v>46028.25</v>
      </c>
      <c r="C300" t="s">
        <v>7</v>
      </c>
      <c r="D300" t="s">
        <v>15</v>
      </c>
      <c r="E300" t="s">
        <v>19</v>
      </c>
      <c r="F300" t="s">
        <v>10</v>
      </c>
      <c r="G300" s="2">
        <v>0.25</v>
      </c>
      <c r="H300" s="3">
        <v>46028</v>
      </c>
      <c r="I300">
        <v>1</v>
      </c>
      <c r="J300">
        <f>_xlfn.XLOOKUP(tbl_logs[[#This Row],[Target_Department]],tbl_DeptWeight[Department], tbl_DeptWeight[Impact Score])</f>
        <v>3</v>
      </c>
      <c r="K300">
        <f>_xlfn.XLOOKUP(tbl_logs[[#This Row],[Employee_Action]],tbl_ResponseLikelihood[Employee Action],tbl_ResponseLikelihood[Likelihood Score])</f>
        <v>2</v>
      </c>
      <c r="L300">
        <f>tbl_logs[[#This Row],[Impact Score]]*tbl_logs[[#This Row],[Response Multiplier]]</f>
        <v>6</v>
      </c>
      <c r="M300" t="str" cm="1">
        <f t="array" ref="M300">_xlfn.IFS(tbl_logs[[#This Row],[Total Score]]&lt;=4, "Low", tbl_logs[[#This Row],[Total Score]]&lt;=10, "Medium", tbl_logs[[#This Row],[Total Score]]&lt;=19, "High", tbl_logs[[#This Row],[Total Score]]&lt;=25, "Very High")</f>
        <v>Medium</v>
      </c>
      <c r="N300" t="str" cm="1">
        <f t="array" ref="N300">_xlfn.IFS(tbl_logs[[#This Row],[Total Score]]&lt;=4, "Low", tbl_logs[[#This Row],[Total Score]]&lt;=10, "Medium", tbl_logs[[#This Row],[Total Score]]&lt;=17, "High", tbl_logs[[#This Row],[Total Score]]&lt;=25, "Critical")</f>
        <v>Medium</v>
      </c>
    </row>
    <row r="301" spans="1:14" x14ac:dyDescent="0.3">
      <c r="A301" t="s">
        <v>1357</v>
      </c>
      <c r="B301" s="1">
        <v>46028.258333333331</v>
      </c>
      <c r="C301" t="s">
        <v>12</v>
      </c>
      <c r="D301" t="s">
        <v>22</v>
      </c>
      <c r="E301" t="s">
        <v>19</v>
      </c>
      <c r="F301" t="s">
        <v>33</v>
      </c>
      <c r="G301" s="2">
        <v>0.25833333333333336</v>
      </c>
      <c r="H301" s="3">
        <v>46028</v>
      </c>
      <c r="I301">
        <v>1</v>
      </c>
      <c r="J301">
        <f>_xlfn.XLOOKUP(tbl_logs[[#This Row],[Target_Department]],tbl_DeptWeight[Department], tbl_DeptWeight[Impact Score])</f>
        <v>1</v>
      </c>
      <c r="K301">
        <f>_xlfn.XLOOKUP(tbl_logs[[#This Row],[Employee_Action]],tbl_ResponseLikelihood[Employee Action],tbl_ResponseLikelihood[Likelihood Score])</f>
        <v>4</v>
      </c>
      <c r="L301">
        <f>tbl_logs[[#This Row],[Impact Score]]*tbl_logs[[#This Row],[Response Multiplier]]</f>
        <v>4</v>
      </c>
      <c r="M301" t="str" cm="1">
        <f t="array" ref="M301">_xlfn.IFS(tbl_logs[[#This Row],[Total Score]]&lt;=4, "Low", tbl_logs[[#This Row],[Total Score]]&lt;=10, "Medium", tbl_logs[[#This Row],[Total Score]]&lt;=19, "High", tbl_logs[[#This Row],[Total Score]]&lt;=25, "Very High")</f>
        <v>Low</v>
      </c>
      <c r="N301" t="str" cm="1">
        <f t="array" ref="N301">_xlfn.IFS(tbl_logs[[#This Row],[Total Score]]&lt;=4, "Low", tbl_logs[[#This Row],[Total Score]]&lt;=10, "Medium", tbl_logs[[#This Row],[Total Score]]&lt;=17, "High", tbl_logs[[#This Row],[Total Score]]&lt;=25, "Critical")</f>
        <v>Low</v>
      </c>
    </row>
    <row r="302" spans="1:14" x14ac:dyDescent="0.3">
      <c r="A302" t="s">
        <v>678</v>
      </c>
      <c r="B302" s="1">
        <v>46028.26666666667</v>
      </c>
      <c r="C302" t="s">
        <v>35</v>
      </c>
      <c r="D302" t="s">
        <v>22</v>
      </c>
      <c r="E302" t="s">
        <v>16</v>
      </c>
      <c r="F302" t="s">
        <v>10</v>
      </c>
      <c r="G302" s="2">
        <v>0.26666666666666666</v>
      </c>
      <c r="H302" s="3">
        <v>46028</v>
      </c>
      <c r="I302">
        <v>1</v>
      </c>
      <c r="J302">
        <f>_xlfn.XLOOKUP(tbl_logs[[#This Row],[Target_Department]],tbl_DeptWeight[Department], tbl_DeptWeight[Impact Score])</f>
        <v>1</v>
      </c>
      <c r="K302">
        <f>_xlfn.XLOOKUP(tbl_logs[[#This Row],[Employee_Action]],tbl_ResponseLikelihood[Employee Action],tbl_ResponseLikelihood[Likelihood Score])</f>
        <v>2</v>
      </c>
      <c r="L302">
        <f>tbl_logs[[#This Row],[Impact Score]]*tbl_logs[[#This Row],[Response Multiplier]]</f>
        <v>2</v>
      </c>
      <c r="M302" t="str" cm="1">
        <f t="array" ref="M302">_xlfn.IFS(tbl_logs[[#This Row],[Total Score]]&lt;=4, "Low", tbl_logs[[#This Row],[Total Score]]&lt;=10, "Medium", tbl_logs[[#This Row],[Total Score]]&lt;=19, "High", tbl_logs[[#This Row],[Total Score]]&lt;=25, "Very High")</f>
        <v>Low</v>
      </c>
      <c r="N302" t="str" cm="1">
        <f t="array" ref="N302">_xlfn.IFS(tbl_logs[[#This Row],[Total Score]]&lt;=4, "Low", tbl_logs[[#This Row],[Total Score]]&lt;=10, "Medium", tbl_logs[[#This Row],[Total Score]]&lt;=17, "High", tbl_logs[[#This Row],[Total Score]]&lt;=25, "Critical")</f>
        <v>Low</v>
      </c>
    </row>
    <row r="303" spans="1:14" x14ac:dyDescent="0.3">
      <c r="A303" t="s">
        <v>1673</v>
      </c>
      <c r="B303" s="1">
        <v>46028.26666666667</v>
      </c>
      <c r="C303" t="s">
        <v>7</v>
      </c>
      <c r="D303" t="s">
        <v>8</v>
      </c>
      <c r="E303" t="s">
        <v>19</v>
      </c>
      <c r="F303" t="s">
        <v>10</v>
      </c>
      <c r="G303" s="2">
        <v>0.26666666666666666</v>
      </c>
      <c r="H303" s="3">
        <v>46028</v>
      </c>
      <c r="I303">
        <v>1</v>
      </c>
      <c r="J303">
        <f>_xlfn.XLOOKUP(tbl_logs[[#This Row],[Target_Department]],tbl_DeptWeight[Department], tbl_DeptWeight[Impact Score])</f>
        <v>3</v>
      </c>
      <c r="K303">
        <f>_xlfn.XLOOKUP(tbl_logs[[#This Row],[Employee_Action]],tbl_ResponseLikelihood[Employee Action],tbl_ResponseLikelihood[Likelihood Score])</f>
        <v>2</v>
      </c>
      <c r="L303">
        <f>tbl_logs[[#This Row],[Impact Score]]*tbl_logs[[#This Row],[Response Multiplier]]</f>
        <v>6</v>
      </c>
      <c r="M303" t="str" cm="1">
        <f t="array" ref="M303">_xlfn.IFS(tbl_logs[[#This Row],[Total Score]]&lt;=4, "Low", tbl_logs[[#This Row],[Total Score]]&lt;=10, "Medium", tbl_logs[[#This Row],[Total Score]]&lt;=19, "High", tbl_logs[[#This Row],[Total Score]]&lt;=25, "Very High")</f>
        <v>Medium</v>
      </c>
      <c r="N303" t="str" cm="1">
        <f t="array" ref="N303">_xlfn.IFS(tbl_logs[[#This Row],[Total Score]]&lt;=4, "Low", tbl_logs[[#This Row],[Total Score]]&lt;=10, "Medium", tbl_logs[[#This Row],[Total Score]]&lt;=17, "High", tbl_logs[[#This Row],[Total Score]]&lt;=25, "Critical")</f>
        <v>Medium</v>
      </c>
    </row>
    <row r="304" spans="1:14" x14ac:dyDescent="0.3">
      <c r="A304" t="s">
        <v>4979</v>
      </c>
      <c r="B304" s="1">
        <v>46028.304861111108</v>
      </c>
      <c r="C304" t="s">
        <v>7</v>
      </c>
      <c r="D304" t="s">
        <v>18</v>
      </c>
      <c r="E304" t="s">
        <v>19</v>
      </c>
      <c r="F304" t="s">
        <v>53</v>
      </c>
      <c r="G304" s="2">
        <v>0.30486111111111114</v>
      </c>
      <c r="H304" s="3">
        <v>46028</v>
      </c>
      <c r="I304">
        <v>1</v>
      </c>
      <c r="J304">
        <f>_xlfn.XLOOKUP(tbl_logs[[#This Row],[Target_Department]],tbl_DeptWeight[Department], tbl_DeptWeight[Impact Score])</f>
        <v>3</v>
      </c>
      <c r="K304">
        <f>_xlfn.XLOOKUP(tbl_logs[[#This Row],[Employee_Action]],tbl_ResponseLikelihood[Employee Action],tbl_ResponseLikelihood[Likelihood Score])</f>
        <v>5</v>
      </c>
      <c r="L304">
        <f>tbl_logs[[#This Row],[Impact Score]]*tbl_logs[[#This Row],[Response Multiplier]]</f>
        <v>15</v>
      </c>
      <c r="M304" t="str" cm="1">
        <f t="array" ref="M304">_xlfn.IFS(tbl_logs[[#This Row],[Total Score]]&lt;=4, "Low", tbl_logs[[#This Row],[Total Score]]&lt;=10, "Medium", tbl_logs[[#This Row],[Total Score]]&lt;=19, "High", tbl_logs[[#This Row],[Total Score]]&lt;=25, "Very High")</f>
        <v>High</v>
      </c>
      <c r="N304" t="str" cm="1">
        <f t="array" ref="N304">_xlfn.IFS(tbl_logs[[#This Row],[Total Score]]&lt;=4, "Low", tbl_logs[[#This Row],[Total Score]]&lt;=10, "Medium", tbl_logs[[#This Row],[Total Score]]&lt;=17, "High", tbl_logs[[#This Row],[Total Score]]&lt;=25, "Critical")</f>
        <v>High</v>
      </c>
    </row>
    <row r="305" spans="1:14" x14ac:dyDescent="0.3">
      <c r="A305" t="s">
        <v>2389</v>
      </c>
      <c r="B305" s="1">
        <v>46028.313888888886</v>
      </c>
      <c r="C305" t="s">
        <v>35</v>
      </c>
      <c r="D305" t="s">
        <v>18</v>
      </c>
      <c r="E305" t="s">
        <v>16</v>
      </c>
      <c r="F305" t="s">
        <v>20</v>
      </c>
      <c r="G305" s="2">
        <v>0.31388888888888888</v>
      </c>
      <c r="H305" s="3">
        <v>46028</v>
      </c>
      <c r="I305">
        <v>1</v>
      </c>
      <c r="J305">
        <f>_xlfn.XLOOKUP(tbl_logs[[#This Row],[Target_Department]],tbl_DeptWeight[Department], tbl_DeptWeight[Impact Score])</f>
        <v>1</v>
      </c>
      <c r="K305">
        <f>_xlfn.XLOOKUP(tbl_logs[[#This Row],[Employee_Action]],tbl_ResponseLikelihood[Employee Action],tbl_ResponseLikelihood[Likelihood Score])</f>
        <v>2</v>
      </c>
      <c r="L305">
        <f>tbl_logs[[#This Row],[Impact Score]]*tbl_logs[[#This Row],[Response Multiplier]]</f>
        <v>2</v>
      </c>
      <c r="M305" t="str" cm="1">
        <f t="array" ref="M305">_xlfn.IFS(tbl_logs[[#This Row],[Total Score]]&lt;=4, "Low", tbl_logs[[#This Row],[Total Score]]&lt;=10, "Medium", tbl_logs[[#This Row],[Total Score]]&lt;=19, "High", tbl_logs[[#This Row],[Total Score]]&lt;=25, "Very High")</f>
        <v>Low</v>
      </c>
      <c r="N305" t="str" cm="1">
        <f t="array" ref="N305">_xlfn.IFS(tbl_logs[[#This Row],[Total Score]]&lt;=4, "Low", tbl_logs[[#This Row],[Total Score]]&lt;=10, "Medium", tbl_logs[[#This Row],[Total Score]]&lt;=17, "High", tbl_logs[[#This Row],[Total Score]]&lt;=25, "Critical")</f>
        <v>Low</v>
      </c>
    </row>
    <row r="306" spans="1:14" x14ac:dyDescent="0.3">
      <c r="A306" t="s">
        <v>1238</v>
      </c>
      <c r="B306" s="1">
        <v>46028.320138888892</v>
      </c>
      <c r="C306" t="s">
        <v>7</v>
      </c>
      <c r="D306" t="s">
        <v>18</v>
      </c>
      <c r="E306" t="s">
        <v>19</v>
      </c>
      <c r="F306" t="s">
        <v>53</v>
      </c>
      <c r="G306" s="2">
        <v>0.32013888888888886</v>
      </c>
      <c r="H306" s="3">
        <v>46028</v>
      </c>
      <c r="I306">
        <v>1</v>
      </c>
      <c r="J306">
        <f>_xlfn.XLOOKUP(tbl_logs[[#This Row],[Target_Department]],tbl_DeptWeight[Department], tbl_DeptWeight[Impact Score])</f>
        <v>3</v>
      </c>
      <c r="K306">
        <f>_xlfn.XLOOKUP(tbl_logs[[#This Row],[Employee_Action]],tbl_ResponseLikelihood[Employee Action],tbl_ResponseLikelihood[Likelihood Score])</f>
        <v>5</v>
      </c>
      <c r="L306">
        <f>tbl_logs[[#This Row],[Impact Score]]*tbl_logs[[#This Row],[Response Multiplier]]</f>
        <v>15</v>
      </c>
      <c r="M306" t="str" cm="1">
        <f t="array" ref="M306">_xlfn.IFS(tbl_logs[[#This Row],[Total Score]]&lt;=4, "Low", tbl_logs[[#This Row],[Total Score]]&lt;=10, "Medium", tbl_logs[[#This Row],[Total Score]]&lt;=19, "High", tbl_logs[[#This Row],[Total Score]]&lt;=25, "Very High")</f>
        <v>High</v>
      </c>
      <c r="N306" t="str" cm="1">
        <f t="array" ref="N306">_xlfn.IFS(tbl_logs[[#This Row],[Total Score]]&lt;=4, "Low", tbl_logs[[#This Row],[Total Score]]&lt;=10, "Medium", tbl_logs[[#This Row],[Total Score]]&lt;=17, "High", tbl_logs[[#This Row],[Total Score]]&lt;=25, "Critical")</f>
        <v>High</v>
      </c>
    </row>
    <row r="307" spans="1:14" x14ac:dyDescent="0.3">
      <c r="A307" t="s">
        <v>795</v>
      </c>
      <c r="B307" s="1">
        <v>46028.330555555556</v>
      </c>
      <c r="C307" t="s">
        <v>7</v>
      </c>
      <c r="D307" t="s">
        <v>8</v>
      </c>
      <c r="E307" t="s">
        <v>19</v>
      </c>
      <c r="F307" t="s">
        <v>10</v>
      </c>
      <c r="G307" s="2">
        <v>0.33055555555555555</v>
      </c>
      <c r="H307" s="3">
        <v>46028</v>
      </c>
      <c r="I307">
        <v>1</v>
      </c>
      <c r="J307">
        <f>_xlfn.XLOOKUP(tbl_logs[[#This Row],[Target_Department]],tbl_DeptWeight[Department], tbl_DeptWeight[Impact Score])</f>
        <v>3</v>
      </c>
      <c r="K307">
        <f>_xlfn.XLOOKUP(tbl_logs[[#This Row],[Employee_Action]],tbl_ResponseLikelihood[Employee Action],tbl_ResponseLikelihood[Likelihood Score])</f>
        <v>2</v>
      </c>
      <c r="L307">
        <f>tbl_logs[[#This Row],[Impact Score]]*tbl_logs[[#This Row],[Response Multiplier]]</f>
        <v>6</v>
      </c>
      <c r="M307" t="str" cm="1">
        <f t="array" ref="M307">_xlfn.IFS(tbl_logs[[#This Row],[Total Score]]&lt;=4, "Low", tbl_logs[[#This Row],[Total Score]]&lt;=10, "Medium", tbl_logs[[#This Row],[Total Score]]&lt;=19, "High", tbl_logs[[#This Row],[Total Score]]&lt;=25, "Very High")</f>
        <v>Medium</v>
      </c>
      <c r="N307" t="str" cm="1">
        <f t="array" ref="N307">_xlfn.IFS(tbl_logs[[#This Row],[Total Score]]&lt;=4, "Low", tbl_logs[[#This Row],[Total Score]]&lt;=10, "Medium", tbl_logs[[#This Row],[Total Score]]&lt;=17, "High", tbl_logs[[#This Row],[Total Score]]&lt;=25, "Critical")</f>
        <v>Medium</v>
      </c>
    </row>
    <row r="308" spans="1:14" x14ac:dyDescent="0.3">
      <c r="A308" t="s">
        <v>2160</v>
      </c>
      <c r="B308" s="1">
        <v>46028.357638888891</v>
      </c>
      <c r="C308" t="s">
        <v>7</v>
      </c>
      <c r="D308" t="s">
        <v>15</v>
      </c>
      <c r="E308" t="s">
        <v>19</v>
      </c>
      <c r="F308" t="s">
        <v>20</v>
      </c>
      <c r="G308" s="2">
        <v>0.3576388888888889</v>
      </c>
      <c r="H308" s="3">
        <v>46028</v>
      </c>
      <c r="I308">
        <v>1</v>
      </c>
      <c r="J308">
        <f>_xlfn.XLOOKUP(tbl_logs[[#This Row],[Target_Department]],tbl_DeptWeight[Department], tbl_DeptWeight[Impact Score])</f>
        <v>3</v>
      </c>
      <c r="K308">
        <f>_xlfn.XLOOKUP(tbl_logs[[#This Row],[Employee_Action]],tbl_ResponseLikelihood[Employee Action],tbl_ResponseLikelihood[Likelihood Score])</f>
        <v>2</v>
      </c>
      <c r="L308">
        <f>tbl_logs[[#This Row],[Impact Score]]*tbl_logs[[#This Row],[Response Multiplier]]</f>
        <v>6</v>
      </c>
      <c r="M308" t="str" cm="1">
        <f t="array" ref="M308">_xlfn.IFS(tbl_logs[[#This Row],[Total Score]]&lt;=4, "Low", tbl_logs[[#This Row],[Total Score]]&lt;=10, "Medium", tbl_logs[[#This Row],[Total Score]]&lt;=19, "High", tbl_logs[[#This Row],[Total Score]]&lt;=25, "Very High")</f>
        <v>Medium</v>
      </c>
      <c r="N308" t="str" cm="1">
        <f t="array" ref="N308">_xlfn.IFS(tbl_logs[[#This Row],[Total Score]]&lt;=4, "Low", tbl_logs[[#This Row],[Total Score]]&lt;=10, "Medium", tbl_logs[[#This Row],[Total Score]]&lt;=17, "High", tbl_logs[[#This Row],[Total Score]]&lt;=25, "Critical")</f>
        <v>Medium</v>
      </c>
    </row>
    <row r="309" spans="1:14" x14ac:dyDescent="0.3">
      <c r="A309" t="s">
        <v>3195</v>
      </c>
      <c r="B309" s="1">
        <v>46028.365972222222</v>
      </c>
      <c r="C309" t="s">
        <v>7</v>
      </c>
      <c r="D309" t="s">
        <v>8</v>
      </c>
      <c r="E309" t="s">
        <v>19</v>
      </c>
      <c r="F309" t="s">
        <v>10</v>
      </c>
      <c r="G309" s="2">
        <v>0.3659722222222222</v>
      </c>
      <c r="H309" s="3">
        <v>46028</v>
      </c>
      <c r="I309">
        <v>1</v>
      </c>
      <c r="J309">
        <f>_xlfn.XLOOKUP(tbl_logs[[#This Row],[Target_Department]],tbl_DeptWeight[Department], tbl_DeptWeight[Impact Score])</f>
        <v>3</v>
      </c>
      <c r="K309">
        <f>_xlfn.XLOOKUP(tbl_logs[[#This Row],[Employee_Action]],tbl_ResponseLikelihood[Employee Action],tbl_ResponseLikelihood[Likelihood Score])</f>
        <v>2</v>
      </c>
      <c r="L309">
        <f>tbl_logs[[#This Row],[Impact Score]]*tbl_logs[[#This Row],[Response Multiplier]]</f>
        <v>6</v>
      </c>
      <c r="M309" t="str" cm="1">
        <f t="array" ref="M309">_xlfn.IFS(tbl_logs[[#This Row],[Total Score]]&lt;=4, "Low", tbl_logs[[#This Row],[Total Score]]&lt;=10, "Medium", tbl_logs[[#This Row],[Total Score]]&lt;=19, "High", tbl_logs[[#This Row],[Total Score]]&lt;=25, "Very High")</f>
        <v>Medium</v>
      </c>
      <c r="N309" t="str" cm="1">
        <f t="array" ref="N309">_xlfn.IFS(tbl_logs[[#This Row],[Total Score]]&lt;=4, "Low", tbl_logs[[#This Row],[Total Score]]&lt;=10, "Medium", tbl_logs[[#This Row],[Total Score]]&lt;=17, "High", tbl_logs[[#This Row],[Total Score]]&lt;=25, "Critical")</f>
        <v>Medium</v>
      </c>
    </row>
    <row r="310" spans="1:14" x14ac:dyDescent="0.3">
      <c r="A310" t="s">
        <v>1849</v>
      </c>
      <c r="B310" s="1">
        <v>46028.382638888892</v>
      </c>
      <c r="C310" t="s">
        <v>35</v>
      </c>
      <c r="D310" t="s">
        <v>8</v>
      </c>
      <c r="E310" t="s">
        <v>31</v>
      </c>
      <c r="F310" t="s">
        <v>10</v>
      </c>
      <c r="G310" s="2">
        <v>0.38263888888888886</v>
      </c>
      <c r="H310" s="3">
        <v>46028</v>
      </c>
      <c r="I310">
        <v>1</v>
      </c>
      <c r="J310">
        <f>_xlfn.XLOOKUP(tbl_logs[[#This Row],[Target_Department]],tbl_DeptWeight[Department], tbl_DeptWeight[Impact Score])</f>
        <v>1</v>
      </c>
      <c r="K310">
        <f>_xlfn.XLOOKUP(tbl_logs[[#This Row],[Employee_Action]],tbl_ResponseLikelihood[Employee Action],tbl_ResponseLikelihood[Likelihood Score])</f>
        <v>2</v>
      </c>
      <c r="L310">
        <f>tbl_logs[[#This Row],[Impact Score]]*tbl_logs[[#This Row],[Response Multiplier]]</f>
        <v>2</v>
      </c>
      <c r="M310" t="str" cm="1">
        <f t="array" ref="M310">_xlfn.IFS(tbl_logs[[#This Row],[Total Score]]&lt;=4, "Low", tbl_logs[[#This Row],[Total Score]]&lt;=10, "Medium", tbl_logs[[#This Row],[Total Score]]&lt;=19, "High", tbl_logs[[#This Row],[Total Score]]&lt;=25, "Very High")</f>
        <v>Low</v>
      </c>
      <c r="N310" t="str" cm="1">
        <f t="array" ref="N310">_xlfn.IFS(tbl_logs[[#This Row],[Total Score]]&lt;=4, "Low", tbl_logs[[#This Row],[Total Score]]&lt;=10, "Medium", tbl_logs[[#This Row],[Total Score]]&lt;=17, "High", tbl_logs[[#This Row],[Total Score]]&lt;=25, "Critical")</f>
        <v>Low</v>
      </c>
    </row>
    <row r="311" spans="1:14" x14ac:dyDescent="0.3">
      <c r="A311" t="s">
        <v>2300</v>
      </c>
      <c r="B311" s="1">
        <v>46028.397222222222</v>
      </c>
      <c r="C311" t="s">
        <v>7</v>
      </c>
      <c r="D311" t="s">
        <v>22</v>
      </c>
      <c r="E311" t="s">
        <v>19</v>
      </c>
      <c r="F311" t="s">
        <v>20</v>
      </c>
      <c r="G311" s="2">
        <v>0.3972222222222222</v>
      </c>
      <c r="H311" s="3">
        <v>46028</v>
      </c>
      <c r="I311">
        <v>1</v>
      </c>
      <c r="J311">
        <f>_xlfn.XLOOKUP(tbl_logs[[#This Row],[Target_Department]],tbl_DeptWeight[Department], tbl_DeptWeight[Impact Score])</f>
        <v>3</v>
      </c>
      <c r="K311">
        <f>_xlfn.XLOOKUP(tbl_logs[[#This Row],[Employee_Action]],tbl_ResponseLikelihood[Employee Action],tbl_ResponseLikelihood[Likelihood Score])</f>
        <v>2</v>
      </c>
      <c r="L311">
        <f>tbl_logs[[#This Row],[Impact Score]]*tbl_logs[[#This Row],[Response Multiplier]]</f>
        <v>6</v>
      </c>
      <c r="M311" t="str" cm="1">
        <f t="array" ref="M311">_xlfn.IFS(tbl_logs[[#This Row],[Total Score]]&lt;=4, "Low", tbl_logs[[#This Row],[Total Score]]&lt;=10, "Medium", tbl_logs[[#This Row],[Total Score]]&lt;=19, "High", tbl_logs[[#This Row],[Total Score]]&lt;=25, "Very High")</f>
        <v>Medium</v>
      </c>
      <c r="N311" t="str" cm="1">
        <f t="array" ref="N311">_xlfn.IFS(tbl_logs[[#This Row],[Total Score]]&lt;=4, "Low", tbl_logs[[#This Row],[Total Score]]&lt;=10, "Medium", tbl_logs[[#This Row],[Total Score]]&lt;=17, "High", tbl_logs[[#This Row],[Total Score]]&lt;=25, "Critical")</f>
        <v>Medium</v>
      </c>
    </row>
    <row r="312" spans="1:14" x14ac:dyDescent="0.3">
      <c r="A312" t="s">
        <v>4571</v>
      </c>
      <c r="B312" s="1">
        <v>46028.425694444442</v>
      </c>
      <c r="C312" t="s">
        <v>26</v>
      </c>
      <c r="D312" t="s">
        <v>22</v>
      </c>
      <c r="E312" t="s">
        <v>19</v>
      </c>
      <c r="F312" t="s">
        <v>13</v>
      </c>
      <c r="G312" s="2">
        <v>0.42569444444444443</v>
      </c>
      <c r="H312" s="3">
        <v>46028</v>
      </c>
      <c r="I312">
        <v>1</v>
      </c>
      <c r="J312">
        <f>_xlfn.XLOOKUP(tbl_logs[[#This Row],[Target_Department]],tbl_DeptWeight[Department], tbl_DeptWeight[Impact Score])</f>
        <v>3</v>
      </c>
      <c r="K312">
        <f>_xlfn.XLOOKUP(tbl_logs[[#This Row],[Employee_Action]],tbl_ResponseLikelihood[Employee Action],tbl_ResponseLikelihood[Likelihood Score])</f>
        <v>1</v>
      </c>
      <c r="L312">
        <f>tbl_logs[[#This Row],[Impact Score]]*tbl_logs[[#This Row],[Response Multiplier]]</f>
        <v>3</v>
      </c>
      <c r="M312" t="str" cm="1">
        <f t="array" ref="M312">_xlfn.IFS(tbl_logs[[#This Row],[Total Score]]&lt;=4, "Low", tbl_logs[[#This Row],[Total Score]]&lt;=10, "Medium", tbl_logs[[#This Row],[Total Score]]&lt;=19, "High", tbl_logs[[#This Row],[Total Score]]&lt;=25, "Very High")</f>
        <v>Low</v>
      </c>
      <c r="N312" t="str" cm="1">
        <f t="array" ref="N312">_xlfn.IFS(tbl_logs[[#This Row],[Total Score]]&lt;=4, "Low", tbl_logs[[#This Row],[Total Score]]&lt;=10, "Medium", tbl_logs[[#This Row],[Total Score]]&lt;=17, "High", tbl_logs[[#This Row],[Total Score]]&lt;=25, "Critical")</f>
        <v>Low</v>
      </c>
    </row>
    <row r="313" spans="1:14" x14ac:dyDescent="0.3">
      <c r="A313" t="s">
        <v>2401</v>
      </c>
      <c r="B313" s="1">
        <v>46028.443055555559</v>
      </c>
      <c r="C313" t="s">
        <v>47</v>
      </c>
      <c r="D313" t="s">
        <v>18</v>
      </c>
      <c r="E313" t="s">
        <v>16</v>
      </c>
      <c r="F313" t="s">
        <v>10</v>
      </c>
      <c r="G313" s="2">
        <v>0.44305555555555554</v>
      </c>
      <c r="H313" s="3">
        <v>46028</v>
      </c>
      <c r="I313">
        <v>1</v>
      </c>
      <c r="J313">
        <f>_xlfn.XLOOKUP(tbl_logs[[#This Row],[Target_Department]],tbl_DeptWeight[Department], tbl_DeptWeight[Impact Score])</f>
        <v>1</v>
      </c>
      <c r="K313">
        <f>_xlfn.XLOOKUP(tbl_logs[[#This Row],[Employee_Action]],tbl_ResponseLikelihood[Employee Action],tbl_ResponseLikelihood[Likelihood Score])</f>
        <v>2</v>
      </c>
      <c r="L313">
        <f>tbl_logs[[#This Row],[Impact Score]]*tbl_logs[[#This Row],[Response Multiplier]]</f>
        <v>2</v>
      </c>
      <c r="M313" t="str" cm="1">
        <f t="array" ref="M313">_xlfn.IFS(tbl_logs[[#This Row],[Total Score]]&lt;=4, "Low", tbl_logs[[#This Row],[Total Score]]&lt;=10, "Medium", tbl_logs[[#This Row],[Total Score]]&lt;=19, "High", tbl_logs[[#This Row],[Total Score]]&lt;=25, "Very High")</f>
        <v>Low</v>
      </c>
      <c r="N313" t="str" cm="1">
        <f t="array" ref="N313">_xlfn.IFS(tbl_logs[[#This Row],[Total Score]]&lt;=4, "Low", tbl_logs[[#This Row],[Total Score]]&lt;=10, "Medium", tbl_logs[[#This Row],[Total Score]]&lt;=17, "High", tbl_logs[[#This Row],[Total Score]]&lt;=25, "Critical")</f>
        <v>Low</v>
      </c>
    </row>
    <row r="314" spans="1:14" x14ac:dyDescent="0.3">
      <c r="A314" t="s">
        <v>2564</v>
      </c>
      <c r="B314" s="1">
        <v>46028.445138888892</v>
      </c>
      <c r="C314" t="s">
        <v>47</v>
      </c>
      <c r="D314" t="s">
        <v>22</v>
      </c>
      <c r="E314" t="s">
        <v>31</v>
      </c>
      <c r="F314" t="s">
        <v>20</v>
      </c>
      <c r="G314" s="2">
        <v>0.44513888888888886</v>
      </c>
      <c r="H314" s="3">
        <v>46028</v>
      </c>
      <c r="I314">
        <v>1</v>
      </c>
      <c r="J314">
        <f>_xlfn.XLOOKUP(tbl_logs[[#This Row],[Target_Department]],tbl_DeptWeight[Department], tbl_DeptWeight[Impact Score])</f>
        <v>1</v>
      </c>
      <c r="K314">
        <f>_xlfn.XLOOKUP(tbl_logs[[#This Row],[Employee_Action]],tbl_ResponseLikelihood[Employee Action],tbl_ResponseLikelihood[Likelihood Score])</f>
        <v>2</v>
      </c>
      <c r="L314">
        <f>tbl_logs[[#This Row],[Impact Score]]*tbl_logs[[#This Row],[Response Multiplier]]</f>
        <v>2</v>
      </c>
      <c r="M314" t="str" cm="1">
        <f t="array" ref="M314">_xlfn.IFS(tbl_logs[[#This Row],[Total Score]]&lt;=4, "Low", tbl_logs[[#This Row],[Total Score]]&lt;=10, "Medium", tbl_logs[[#This Row],[Total Score]]&lt;=19, "High", tbl_logs[[#This Row],[Total Score]]&lt;=25, "Very High")</f>
        <v>Low</v>
      </c>
      <c r="N314" t="str" cm="1">
        <f t="array" ref="N314">_xlfn.IFS(tbl_logs[[#This Row],[Total Score]]&lt;=4, "Low", tbl_logs[[#This Row],[Total Score]]&lt;=10, "Medium", tbl_logs[[#This Row],[Total Score]]&lt;=17, "High", tbl_logs[[#This Row],[Total Score]]&lt;=25, "Critical")</f>
        <v>Low</v>
      </c>
    </row>
    <row r="315" spans="1:14" x14ac:dyDescent="0.3">
      <c r="A315" t="s">
        <v>167</v>
      </c>
      <c r="B315" s="1">
        <v>46028.45</v>
      </c>
      <c r="C315" t="s">
        <v>7</v>
      </c>
      <c r="D315" t="s">
        <v>8</v>
      </c>
      <c r="E315" t="s">
        <v>19</v>
      </c>
      <c r="F315" t="s">
        <v>20</v>
      </c>
      <c r="G315" s="2">
        <v>0.45</v>
      </c>
      <c r="H315" s="3">
        <v>46028</v>
      </c>
      <c r="I315">
        <v>1</v>
      </c>
      <c r="J315">
        <f>_xlfn.XLOOKUP(tbl_logs[[#This Row],[Target_Department]],tbl_DeptWeight[Department], tbl_DeptWeight[Impact Score])</f>
        <v>3</v>
      </c>
      <c r="K315">
        <f>_xlfn.XLOOKUP(tbl_logs[[#This Row],[Employee_Action]],tbl_ResponseLikelihood[Employee Action],tbl_ResponseLikelihood[Likelihood Score])</f>
        <v>2</v>
      </c>
      <c r="L315">
        <f>tbl_logs[[#This Row],[Impact Score]]*tbl_logs[[#This Row],[Response Multiplier]]</f>
        <v>6</v>
      </c>
      <c r="M315" t="str" cm="1">
        <f t="array" ref="M315">_xlfn.IFS(tbl_logs[[#This Row],[Total Score]]&lt;=4, "Low", tbl_logs[[#This Row],[Total Score]]&lt;=10, "Medium", tbl_logs[[#This Row],[Total Score]]&lt;=19, "High", tbl_logs[[#This Row],[Total Score]]&lt;=25, "Very High")</f>
        <v>Medium</v>
      </c>
      <c r="N315" t="str" cm="1">
        <f t="array" ref="N315">_xlfn.IFS(tbl_logs[[#This Row],[Total Score]]&lt;=4, "Low", tbl_logs[[#This Row],[Total Score]]&lt;=10, "Medium", tbl_logs[[#This Row],[Total Score]]&lt;=17, "High", tbl_logs[[#This Row],[Total Score]]&lt;=25, "Critical")</f>
        <v>Medium</v>
      </c>
    </row>
    <row r="316" spans="1:14" x14ac:dyDescent="0.3">
      <c r="A316" t="s">
        <v>959</v>
      </c>
      <c r="B316" s="1">
        <v>46028.491666666669</v>
      </c>
      <c r="C316" t="s">
        <v>7</v>
      </c>
      <c r="D316" t="s">
        <v>8</v>
      </c>
      <c r="E316" t="s">
        <v>9</v>
      </c>
      <c r="F316" t="s">
        <v>10</v>
      </c>
      <c r="G316" s="2">
        <v>0.49166666666666664</v>
      </c>
      <c r="H316" s="3">
        <v>46028</v>
      </c>
      <c r="I316">
        <v>1</v>
      </c>
      <c r="J316">
        <f>_xlfn.XLOOKUP(tbl_logs[[#This Row],[Target_Department]],tbl_DeptWeight[Department], tbl_DeptWeight[Impact Score])</f>
        <v>3</v>
      </c>
      <c r="K316">
        <f>_xlfn.XLOOKUP(tbl_logs[[#This Row],[Employee_Action]],tbl_ResponseLikelihood[Employee Action],tbl_ResponseLikelihood[Likelihood Score])</f>
        <v>2</v>
      </c>
      <c r="L316">
        <f>tbl_logs[[#This Row],[Impact Score]]*tbl_logs[[#This Row],[Response Multiplier]]</f>
        <v>6</v>
      </c>
      <c r="M316" t="str" cm="1">
        <f t="array" ref="M316">_xlfn.IFS(tbl_logs[[#This Row],[Total Score]]&lt;=4, "Low", tbl_logs[[#This Row],[Total Score]]&lt;=10, "Medium", tbl_logs[[#This Row],[Total Score]]&lt;=19, "High", tbl_logs[[#This Row],[Total Score]]&lt;=25, "Very High")</f>
        <v>Medium</v>
      </c>
      <c r="N316" t="str" cm="1">
        <f t="array" ref="N316">_xlfn.IFS(tbl_logs[[#This Row],[Total Score]]&lt;=4, "Low", tbl_logs[[#This Row],[Total Score]]&lt;=10, "Medium", tbl_logs[[#This Row],[Total Score]]&lt;=17, "High", tbl_logs[[#This Row],[Total Score]]&lt;=25, "Critical")</f>
        <v>Medium</v>
      </c>
    </row>
    <row r="317" spans="1:14" x14ac:dyDescent="0.3">
      <c r="A317" t="s">
        <v>4321</v>
      </c>
      <c r="B317" s="1">
        <v>46028.497916666667</v>
      </c>
      <c r="C317" t="s">
        <v>26</v>
      </c>
      <c r="D317" t="s">
        <v>18</v>
      </c>
      <c r="E317" t="s">
        <v>9</v>
      </c>
      <c r="F317" t="s">
        <v>20</v>
      </c>
      <c r="G317" s="2">
        <v>0.49791666666666667</v>
      </c>
      <c r="H317" s="3">
        <v>46028</v>
      </c>
      <c r="I317">
        <v>1</v>
      </c>
      <c r="J317">
        <f>_xlfn.XLOOKUP(tbl_logs[[#This Row],[Target_Department]],tbl_DeptWeight[Department], tbl_DeptWeight[Impact Score])</f>
        <v>3</v>
      </c>
      <c r="K317">
        <f>_xlfn.XLOOKUP(tbl_logs[[#This Row],[Employee_Action]],tbl_ResponseLikelihood[Employee Action],tbl_ResponseLikelihood[Likelihood Score])</f>
        <v>2</v>
      </c>
      <c r="L317">
        <f>tbl_logs[[#This Row],[Impact Score]]*tbl_logs[[#This Row],[Response Multiplier]]</f>
        <v>6</v>
      </c>
      <c r="M317" t="str" cm="1">
        <f t="array" ref="M317">_xlfn.IFS(tbl_logs[[#This Row],[Total Score]]&lt;=4, "Low", tbl_logs[[#This Row],[Total Score]]&lt;=10, "Medium", tbl_logs[[#This Row],[Total Score]]&lt;=19, "High", tbl_logs[[#This Row],[Total Score]]&lt;=25, "Very High")</f>
        <v>Medium</v>
      </c>
      <c r="N317" t="str" cm="1">
        <f t="array" ref="N317">_xlfn.IFS(tbl_logs[[#This Row],[Total Score]]&lt;=4, "Low", tbl_logs[[#This Row],[Total Score]]&lt;=10, "Medium", tbl_logs[[#This Row],[Total Score]]&lt;=17, "High", tbl_logs[[#This Row],[Total Score]]&lt;=25, "Critical")</f>
        <v>Medium</v>
      </c>
    </row>
    <row r="318" spans="1:14" x14ac:dyDescent="0.3">
      <c r="A318" t="s">
        <v>4794</v>
      </c>
      <c r="B318" s="1">
        <v>46028.53125</v>
      </c>
      <c r="C318" t="s">
        <v>35</v>
      </c>
      <c r="D318" t="s">
        <v>15</v>
      </c>
      <c r="E318" t="s">
        <v>31</v>
      </c>
      <c r="F318" t="s">
        <v>20</v>
      </c>
      <c r="G318" s="2">
        <v>0.53125</v>
      </c>
      <c r="H318" s="3">
        <v>46028</v>
      </c>
      <c r="I318">
        <v>1</v>
      </c>
      <c r="J318">
        <f>_xlfn.XLOOKUP(tbl_logs[[#This Row],[Target_Department]],tbl_DeptWeight[Department], tbl_DeptWeight[Impact Score])</f>
        <v>1</v>
      </c>
      <c r="K318">
        <f>_xlfn.XLOOKUP(tbl_logs[[#This Row],[Employee_Action]],tbl_ResponseLikelihood[Employee Action],tbl_ResponseLikelihood[Likelihood Score])</f>
        <v>2</v>
      </c>
      <c r="L318">
        <f>tbl_logs[[#This Row],[Impact Score]]*tbl_logs[[#This Row],[Response Multiplier]]</f>
        <v>2</v>
      </c>
      <c r="M318" t="str" cm="1">
        <f t="array" ref="M318">_xlfn.IFS(tbl_logs[[#This Row],[Total Score]]&lt;=4, "Low", tbl_logs[[#This Row],[Total Score]]&lt;=10, "Medium", tbl_logs[[#This Row],[Total Score]]&lt;=19, "High", tbl_logs[[#This Row],[Total Score]]&lt;=25, "Very High")</f>
        <v>Low</v>
      </c>
      <c r="N318" t="str" cm="1">
        <f t="array" ref="N318">_xlfn.IFS(tbl_logs[[#This Row],[Total Score]]&lt;=4, "Low", tbl_logs[[#This Row],[Total Score]]&lt;=10, "Medium", tbl_logs[[#This Row],[Total Score]]&lt;=17, "High", tbl_logs[[#This Row],[Total Score]]&lt;=25, "Critical")</f>
        <v>Low</v>
      </c>
    </row>
    <row r="319" spans="1:14" x14ac:dyDescent="0.3">
      <c r="A319" t="s">
        <v>1459</v>
      </c>
      <c r="B319" s="1">
        <v>46028.537499999999</v>
      </c>
      <c r="C319" t="s">
        <v>7</v>
      </c>
      <c r="D319" t="s">
        <v>22</v>
      </c>
      <c r="E319" t="s">
        <v>19</v>
      </c>
      <c r="F319" t="s">
        <v>20</v>
      </c>
      <c r="G319" s="2">
        <v>0.53749999999999998</v>
      </c>
      <c r="H319" s="3">
        <v>46028</v>
      </c>
      <c r="I319">
        <v>1</v>
      </c>
      <c r="J319">
        <f>_xlfn.XLOOKUP(tbl_logs[[#This Row],[Target_Department]],tbl_DeptWeight[Department], tbl_DeptWeight[Impact Score])</f>
        <v>3</v>
      </c>
      <c r="K319">
        <f>_xlfn.XLOOKUP(tbl_logs[[#This Row],[Employee_Action]],tbl_ResponseLikelihood[Employee Action],tbl_ResponseLikelihood[Likelihood Score])</f>
        <v>2</v>
      </c>
      <c r="L319">
        <f>tbl_logs[[#This Row],[Impact Score]]*tbl_logs[[#This Row],[Response Multiplier]]</f>
        <v>6</v>
      </c>
      <c r="M319" t="str" cm="1">
        <f t="array" ref="M319">_xlfn.IFS(tbl_logs[[#This Row],[Total Score]]&lt;=4, "Low", tbl_logs[[#This Row],[Total Score]]&lt;=10, "Medium", tbl_logs[[#This Row],[Total Score]]&lt;=19, "High", tbl_logs[[#This Row],[Total Score]]&lt;=25, "Very High")</f>
        <v>Medium</v>
      </c>
      <c r="N319" t="str" cm="1">
        <f t="array" ref="N319">_xlfn.IFS(tbl_logs[[#This Row],[Total Score]]&lt;=4, "Low", tbl_logs[[#This Row],[Total Score]]&lt;=10, "Medium", tbl_logs[[#This Row],[Total Score]]&lt;=17, "High", tbl_logs[[#This Row],[Total Score]]&lt;=25, "Critical")</f>
        <v>Medium</v>
      </c>
    </row>
    <row r="320" spans="1:14" x14ac:dyDescent="0.3">
      <c r="A320" t="s">
        <v>4498</v>
      </c>
      <c r="B320" s="1">
        <v>46028.554166666669</v>
      </c>
      <c r="C320" t="s">
        <v>7</v>
      </c>
      <c r="D320" t="s">
        <v>15</v>
      </c>
      <c r="E320" t="s">
        <v>19</v>
      </c>
      <c r="F320" t="s">
        <v>20</v>
      </c>
      <c r="G320" s="2">
        <v>0.5541666666666667</v>
      </c>
      <c r="H320" s="3">
        <v>46028</v>
      </c>
      <c r="I320">
        <v>1</v>
      </c>
      <c r="J320">
        <f>_xlfn.XLOOKUP(tbl_logs[[#This Row],[Target_Department]],tbl_DeptWeight[Department], tbl_DeptWeight[Impact Score])</f>
        <v>3</v>
      </c>
      <c r="K320">
        <f>_xlfn.XLOOKUP(tbl_logs[[#This Row],[Employee_Action]],tbl_ResponseLikelihood[Employee Action],tbl_ResponseLikelihood[Likelihood Score])</f>
        <v>2</v>
      </c>
      <c r="L320">
        <f>tbl_logs[[#This Row],[Impact Score]]*tbl_logs[[#This Row],[Response Multiplier]]</f>
        <v>6</v>
      </c>
      <c r="M320" t="str" cm="1">
        <f t="array" ref="M320">_xlfn.IFS(tbl_logs[[#This Row],[Total Score]]&lt;=4, "Low", tbl_logs[[#This Row],[Total Score]]&lt;=10, "Medium", tbl_logs[[#This Row],[Total Score]]&lt;=19, "High", tbl_logs[[#This Row],[Total Score]]&lt;=25, "Very High")</f>
        <v>Medium</v>
      </c>
      <c r="N320" t="str" cm="1">
        <f t="array" ref="N320">_xlfn.IFS(tbl_logs[[#This Row],[Total Score]]&lt;=4, "Low", tbl_logs[[#This Row],[Total Score]]&lt;=10, "Medium", tbl_logs[[#This Row],[Total Score]]&lt;=17, "High", tbl_logs[[#This Row],[Total Score]]&lt;=25, "Critical")</f>
        <v>Medium</v>
      </c>
    </row>
    <row r="321" spans="1:14" x14ac:dyDescent="0.3">
      <c r="A321" t="s">
        <v>1446</v>
      </c>
      <c r="B321" s="1">
        <v>46028.555555555555</v>
      </c>
      <c r="C321" t="s">
        <v>47</v>
      </c>
      <c r="D321" t="s">
        <v>15</v>
      </c>
      <c r="E321" t="s">
        <v>31</v>
      </c>
      <c r="F321" t="s">
        <v>20</v>
      </c>
      <c r="G321" s="2">
        <v>0.55555555555555558</v>
      </c>
      <c r="H321" s="3">
        <v>46028</v>
      </c>
      <c r="I321">
        <v>1</v>
      </c>
      <c r="J321">
        <f>_xlfn.XLOOKUP(tbl_logs[[#This Row],[Target_Department]],tbl_DeptWeight[Department], tbl_DeptWeight[Impact Score])</f>
        <v>1</v>
      </c>
      <c r="K321">
        <f>_xlfn.XLOOKUP(tbl_logs[[#This Row],[Employee_Action]],tbl_ResponseLikelihood[Employee Action],tbl_ResponseLikelihood[Likelihood Score])</f>
        <v>2</v>
      </c>
      <c r="L321">
        <f>tbl_logs[[#This Row],[Impact Score]]*tbl_logs[[#This Row],[Response Multiplier]]</f>
        <v>2</v>
      </c>
      <c r="M321" t="str" cm="1">
        <f t="array" ref="M321">_xlfn.IFS(tbl_logs[[#This Row],[Total Score]]&lt;=4, "Low", tbl_logs[[#This Row],[Total Score]]&lt;=10, "Medium", tbl_logs[[#This Row],[Total Score]]&lt;=19, "High", tbl_logs[[#This Row],[Total Score]]&lt;=25, "Very High")</f>
        <v>Low</v>
      </c>
      <c r="N321" t="str" cm="1">
        <f t="array" ref="N321">_xlfn.IFS(tbl_logs[[#This Row],[Total Score]]&lt;=4, "Low", tbl_logs[[#This Row],[Total Score]]&lt;=10, "Medium", tbl_logs[[#This Row],[Total Score]]&lt;=17, "High", tbl_logs[[#This Row],[Total Score]]&lt;=25, "Critical")</f>
        <v>Low</v>
      </c>
    </row>
    <row r="322" spans="1:14" x14ac:dyDescent="0.3">
      <c r="A322" t="s">
        <v>2870</v>
      </c>
      <c r="B322" s="1">
        <v>46028.638194444444</v>
      </c>
      <c r="C322" t="s">
        <v>40</v>
      </c>
      <c r="D322" t="s">
        <v>22</v>
      </c>
      <c r="E322" t="s">
        <v>16</v>
      </c>
      <c r="F322" t="s">
        <v>10</v>
      </c>
      <c r="G322" s="2">
        <v>0.6381944444444444</v>
      </c>
      <c r="H322" s="3">
        <v>46028</v>
      </c>
      <c r="I322">
        <v>1</v>
      </c>
      <c r="J322">
        <f>_xlfn.XLOOKUP(tbl_logs[[#This Row],[Target_Department]],tbl_DeptWeight[Department], tbl_DeptWeight[Impact Score])</f>
        <v>5</v>
      </c>
      <c r="K322">
        <f>_xlfn.XLOOKUP(tbl_logs[[#This Row],[Employee_Action]],tbl_ResponseLikelihood[Employee Action],tbl_ResponseLikelihood[Likelihood Score])</f>
        <v>2</v>
      </c>
      <c r="L322">
        <f>tbl_logs[[#This Row],[Impact Score]]*tbl_logs[[#This Row],[Response Multiplier]]</f>
        <v>10</v>
      </c>
      <c r="M322" t="str" cm="1">
        <f t="array" ref="M322">_xlfn.IFS(tbl_logs[[#This Row],[Total Score]]&lt;=4, "Low", tbl_logs[[#This Row],[Total Score]]&lt;=10, "Medium", tbl_logs[[#This Row],[Total Score]]&lt;=19, "High", tbl_logs[[#This Row],[Total Score]]&lt;=25, "Very High")</f>
        <v>Medium</v>
      </c>
      <c r="N322" t="str" cm="1">
        <f t="array" ref="N322">_xlfn.IFS(tbl_logs[[#This Row],[Total Score]]&lt;=4, "Low", tbl_logs[[#This Row],[Total Score]]&lt;=10, "Medium", tbl_logs[[#This Row],[Total Score]]&lt;=17, "High", tbl_logs[[#This Row],[Total Score]]&lt;=25, "Critical")</f>
        <v>Medium</v>
      </c>
    </row>
    <row r="323" spans="1:14" x14ac:dyDescent="0.3">
      <c r="A323" t="s">
        <v>1114</v>
      </c>
      <c r="B323" s="1">
        <v>46028.657638888886</v>
      </c>
      <c r="C323" t="s">
        <v>26</v>
      </c>
      <c r="D323" t="s">
        <v>18</v>
      </c>
      <c r="E323" t="s">
        <v>16</v>
      </c>
      <c r="F323" t="s">
        <v>53</v>
      </c>
      <c r="G323" s="2">
        <v>0.65763888888888888</v>
      </c>
      <c r="H323" s="3">
        <v>46028</v>
      </c>
      <c r="I323">
        <v>1</v>
      </c>
      <c r="J323">
        <f>_xlfn.XLOOKUP(tbl_logs[[#This Row],[Target_Department]],tbl_DeptWeight[Department], tbl_DeptWeight[Impact Score])</f>
        <v>3</v>
      </c>
      <c r="K323">
        <f>_xlfn.XLOOKUP(tbl_logs[[#This Row],[Employee_Action]],tbl_ResponseLikelihood[Employee Action],tbl_ResponseLikelihood[Likelihood Score])</f>
        <v>5</v>
      </c>
      <c r="L323">
        <f>tbl_logs[[#This Row],[Impact Score]]*tbl_logs[[#This Row],[Response Multiplier]]</f>
        <v>15</v>
      </c>
      <c r="M323" t="str" cm="1">
        <f t="array" ref="M323">_xlfn.IFS(tbl_logs[[#This Row],[Total Score]]&lt;=4, "Low", tbl_logs[[#This Row],[Total Score]]&lt;=10, "Medium", tbl_logs[[#This Row],[Total Score]]&lt;=19, "High", tbl_logs[[#This Row],[Total Score]]&lt;=25, "Very High")</f>
        <v>High</v>
      </c>
      <c r="N323" t="str" cm="1">
        <f t="array" ref="N323">_xlfn.IFS(tbl_logs[[#This Row],[Total Score]]&lt;=4, "Low", tbl_logs[[#This Row],[Total Score]]&lt;=10, "Medium", tbl_logs[[#This Row],[Total Score]]&lt;=17, "High", tbl_logs[[#This Row],[Total Score]]&lt;=25, "Critical")</f>
        <v>High</v>
      </c>
    </row>
    <row r="324" spans="1:14" x14ac:dyDescent="0.3">
      <c r="A324" t="s">
        <v>3756</v>
      </c>
      <c r="B324" s="1">
        <v>46028.664583333331</v>
      </c>
      <c r="C324" t="s">
        <v>7</v>
      </c>
      <c r="D324" t="s">
        <v>15</v>
      </c>
      <c r="E324" t="s">
        <v>19</v>
      </c>
      <c r="F324" t="s">
        <v>20</v>
      </c>
      <c r="G324" s="2">
        <v>0.6645833333333333</v>
      </c>
      <c r="H324" s="3">
        <v>46028</v>
      </c>
      <c r="I324">
        <v>1</v>
      </c>
      <c r="J324">
        <f>_xlfn.XLOOKUP(tbl_logs[[#This Row],[Target_Department]],tbl_DeptWeight[Department], tbl_DeptWeight[Impact Score])</f>
        <v>3</v>
      </c>
      <c r="K324">
        <f>_xlfn.XLOOKUP(tbl_logs[[#This Row],[Employee_Action]],tbl_ResponseLikelihood[Employee Action],tbl_ResponseLikelihood[Likelihood Score])</f>
        <v>2</v>
      </c>
      <c r="L324">
        <f>tbl_logs[[#This Row],[Impact Score]]*tbl_logs[[#This Row],[Response Multiplier]]</f>
        <v>6</v>
      </c>
      <c r="M324" t="str" cm="1">
        <f t="array" ref="M324">_xlfn.IFS(tbl_logs[[#This Row],[Total Score]]&lt;=4, "Low", tbl_logs[[#This Row],[Total Score]]&lt;=10, "Medium", tbl_logs[[#This Row],[Total Score]]&lt;=19, "High", tbl_logs[[#This Row],[Total Score]]&lt;=25, "Very High")</f>
        <v>Medium</v>
      </c>
      <c r="N324" t="str" cm="1">
        <f t="array" ref="N324">_xlfn.IFS(tbl_logs[[#This Row],[Total Score]]&lt;=4, "Low", tbl_logs[[#This Row],[Total Score]]&lt;=10, "Medium", tbl_logs[[#This Row],[Total Score]]&lt;=17, "High", tbl_logs[[#This Row],[Total Score]]&lt;=25, "Critical")</f>
        <v>Medium</v>
      </c>
    </row>
    <row r="325" spans="1:14" x14ac:dyDescent="0.3">
      <c r="A325" t="s">
        <v>4072</v>
      </c>
      <c r="B325" s="1">
        <v>46028.69027777778</v>
      </c>
      <c r="C325" t="s">
        <v>12</v>
      </c>
      <c r="D325" t="s">
        <v>18</v>
      </c>
      <c r="E325" t="s">
        <v>31</v>
      </c>
      <c r="F325" t="s">
        <v>33</v>
      </c>
      <c r="G325" s="2">
        <v>0.69027777777777777</v>
      </c>
      <c r="H325" s="3">
        <v>46028</v>
      </c>
      <c r="I325">
        <v>1</v>
      </c>
      <c r="J325">
        <f>_xlfn.XLOOKUP(tbl_logs[[#This Row],[Target_Department]],tbl_DeptWeight[Department], tbl_DeptWeight[Impact Score])</f>
        <v>1</v>
      </c>
      <c r="K325">
        <f>_xlfn.XLOOKUP(tbl_logs[[#This Row],[Employee_Action]],tbl_ResponseLikelihood[Employee Action],tbl_ResponseLikelihood[Likelihood Score])</f>
        <v>4</v>
      </c>
      <c r="L325">
        <f>tbl_logs[[#This Row],[Impact Score]]*tbl_logs[[#This Row],[Response Multiplier]]</f>
        <v>4</v>
      </c>
      <c r="M325" t="str" cm="1">
        <f t="array" ref="M325">_xlfn.IFS(tbl_logs[[#This Row],[Total Score]]&lt;=4, "Low", tbl_logs[[#This Row],[Total Score]]&lt;=10, "Medium", tbl_logs[[#This Row],[Total Score]]&lt;=19, "High", tbl_logs[[#This Row],[Total Score]]&lt;=25, "Very High")</f>
        <v>Low</v>
      </c>
      <c r="N325" t="str" cm="1">
        <f t="array" ref="N325">_xlfn.IFS(tbl_logs[[#This Row],[Total Score]]&lt;=4, "Low", tbl_logs[[#This Row],[Total Score]]&lt;=10, "Medium", tbl_logs[[#This Row],[Total Score]]&lt;=17, "High", tbl_logs[[#This Row],[Total Score]]&lt;=25, "Critical")</f>
        <v>Low</v>
      </c>
    </row>
    <row r="326" spans="1:14" x14ac:dyDescent="0.3">
      <c r="A326" t="s">
        <v>2713</v>
      </c>
      <c r="B326" s="1">
        <v>46028.713194444441</v>
      </c>
      <c r="C326" t="s">
        <v>35</v>
      </c>
      <c r="D326" t="s">
        <v>22</v>
      </c>
      <c r="E326" t="s">
        <v>31</v>
      </c>
      <c r="F326" t="s">
        <v>20</v>
      </c>
      <c r="G326" s="2">
        <v>0.71319444444444446</v>
      </c>
      <c r="H326" s="3">
        <v>46028</v>
      </c>
      <c r="I326">
        <v>1</v>
      </c>
      <c r="J326">
        <f>_xlfn.XLOOKUP(tbl_logs[[#This Row],[Target_Department]],tbl_DeptWeight[Department], tbl_DeptWeight[Impact Score])</f>
        <v>1</v>
      </c>
      <c r="K326">
        <f>_xlfn.XLOOKUP(tbl_logs[[#This Row],[Employee_Action]],tbl_ResponseLikelihood[Employee Action],tbl_ResponseLikelihood[Likelihood Score])</f>
        <v>2</v>
      </c>
      <c r="L326">
        <f>tbl_logs[[#This Row],[Impact Score]]*tbl_logs[[#This Row],[Response Multiplier]]</f>
        <v>2</v>
      </c>
      <c r="M326" t="str" cm="1">
        <f t="array" ref="M326">_xlfn.IFS(tbl_logs[[#This Row],[Total Score]]&lt;=4, "Low", tbl_logs[[#This Row],[Total Score]]&lt;=10, "Medium", tbl_logs[[#This Row],[Total Score]]&lt;=19, "High", tbl_logs[[#This Row],[Total Score]]&lt;=25, "Very High")</f>
        <v>Low</v>
      </c>
      <c r="N326" t="str" cm="1">
        <f t="array" ref="N326">_xlfn.IFS(tbl_logs[[#This Row],[Total Score]]&lt;=4, "Low", tbl_logs[[#This Row],[Total Score]]&lt;=10, "Medium", tbl_logs[[#This Row],[Total Score]]&lt;=17, "High", tbl_logs[[#This Row],[Total Score]]&lt;=25, "Critical")</f>
        <v>Low</v>
      </c>
    </row>
    <row r="327" spans="1:14" x14ac:dyDescent="0.3">
      <c r="A327" t="s">
        <v>1023</v>
      </c>
      <c r="B327" s="1">
        <v>46028.748611111114</v>
      </c>
      <c r="C327" t="s">
        <v>7</v>
      </c>
      <c r="D327" t="s">
        <v>18</v>
      </c>
      <c r="E327" t="s">
        <v>19</v>
      </c>
      <c r="F327" t="s">
        <v>20</v>
      </c>
      <c r="G327" s="2">
        <v>0.74861111111111112</v>
      </c>
      <c r="H327" s="3">
        <v>46028</v>
      </c>
      <c r="I327">
        <v>1</v>
      </c>
      <c r="J327">
        <f>_xlfn.XLOOKUP(tbl_logs[[#This Row],[Target_Department]],tbl_DeptWeight[Department], tbl_DeptWeight[Impact Score])</f>
        <v>3</v>
      </c>
      <c r="K327">
        <f>_xlfn.XLOOKUP(tbl_logs[[#This Row],[Employee_Action]],tbl_ResponseLikelihood[Employee Action],tbl_ResponseLikelihood[Likelihood Score])</f>
        <v>2</v>
      </c>
      <c r="L327">
        <f>tbl_logs[[#This Row],[Impact Score]]*tbl_logs[[#This Row],[Response Multiplier]]</f>
        <v>6</v>
      </c>
      <c r="M327" t="str" cm="1">
        <f t="array" ref="M327">_xlfn.IFS(tbl_logs[[#This Row],[Total Score]]&lt;=4, "Low", tbl_logs[[#This Row],[Total Score]]&lt;=10, "Medium", tbl_logs[[#This Row],[Total Score]]&lt;=19, "High", tbl_logs[[#This Row],[Total Score]]&lt;=25, "Very High")</f>
        <v>Medium</v>
      </c>
      <c r="N327" t="str" cm="1">
        <f t="array" ref="N327">_xlfn.IFS(tbl_logs[[#This Row],[Total Score]]&lt;=4, "Low", tbl_logs[[#This Row],[Total Score]]&lt;=10, "Medium", tbl_logs[[#This Row],[Total Score]]&lt;=17, "High", tbl_logs[[#This Row],[Total Score]]&lt;=25, "Critical")</f>
        <v>Medium</v>
      </c>
    </row>
    <row r="328" spans="1:14" x14ac:dyDescent="0.3">
      <c r="A328" t="s">
        <v>3325</v>
      </c>
      <c r="B328" s="1">
        <v>46028.76458333333</v>
      </c>
      <c r="C328" t="s">
        <v>12</v>
      </c>
      <c r="D328" t="s">
        <v>18</v>
      </c>
      <c r="E328" t="s">
        <v>31</v>
      </c>
      <c r="F328" t="s">
        <v>13</v>
      </c>
      <c r="G328" s="2">
        <v>0.76458333333333328</v>
      </c>
      <c r="H328" s="3">
        <v>46028</v>
      </c>
      <c r="I328">
        <v>1</v>
      </c>
      <c r="J328">
        <f>_xlfn.XLOOKUP(tbl_logs[[#This Row],[Target_Department]],tbl_DeptWeight[Department], tbl_DeptWeight[Impact Score])</f>
        <v>1</v>
      </c>
      <c r="K328">
        <f>_xlfn.XLOOKUP(tbl_logs[[#This Row],[Employee_Action]],tbl_ResponseLikelihood[Employee Action],tbl_ResponseLikelihood[Likelihood Score])</f>
        <v>1</v>
      </c>
      <c r="L328">
        <f>tbl_logs[[#This Row],[Impact Score]]*tbl_logs[[#This Row],[Response Multiplier]]</f>
        <v>1</v>
      </c>
      <c r="M328" t="str" cm="1">
        <f t="array" ref="M328">_xlfn.IFS(tbl_logs[[#This Row],[Total Score]]&lt;=4, "Low", tbl_logs[[#This Row],[Total Score]]&lt;=10, "Medium", tbl_logs[[#This Row],[Total Score]]&lt;=19, "High", tbl_logs[[#This Row],[Total Score]]&lt;=25, "Very High")</f>
        <v>Low</v>
      </c>
      <c r="N328" t="str" cm="1">
        <f t="array" ref="N328">_xlfn.IFS(tbl_logs[[#This Row],[Total Score]]&lt;=4, "Low", tbl_logs[[#This Row],[Total Score]]&lt;=10, "Medium", tbl_logs[[#This Row],[Total Score]]&lt;=17, "High", tbl_logs[[#This Row],[Total Score]]&lt;=25, "Critical")</f>
        <v>Low</v>
      </c>
    </row>
    <row r="329" spans="1:14" x14ac:dyDescent="0.3">
      <c r="A329" t="s">
        <v>2853</v>
      </c>
      <c r="B329" s="1">
        <v>46028.801388888889</v>
      </c>
      <c r="C329" t="s">
        <v>7</v>
      </c>
      <c r="D329" t="s">
        <v>15</v>
      </c>
      <c r="E329" t="s">
        <v>19</v>
      </c>
      <c r="F329" t="s">
        <v>20</v>
      </c>
      <c r="G329" s="2">
        <v>0.80138888888888893</v>
      </c>
      <c r="H329" s="3">
        <v>46028</v>
      </c>
      <c r="I329">
        <v>1</v>
      </c>
      <c r="J329">
        <f>_xlfn.XLOOKUP(tbl_logs[[#This Row],[Target_Department]],tbl_DeptWeight[Department], tbl_DeptWeight[Impact Score])</f>
        <v>3</v>
      </c>
      <c r="K329">
        <f>_xlfn.XLOOKUP(tbl_logs[[#This Row],[Employee_Action]],tbl_ResponseLikelihood[Employee Action],tbl_ResponseLikelihood[Likelihood Score])</f>
        <v>2</v>
      </c>
      <c r="L329">
        <f>tbl_logs[[#This Row],[Impact Score]]*tbl_logs[[#This Row],[Response Multiplier]]</f>
        <v>6</v>
      </c>
      <c r="M329" t="str" cm="1">
        <f t="array" ref="M329">_xlfn.IFS(tbl_logs[[#This Row],[Total Score]]&lt;=4, "Low", tbl_logs[[#This Row],[Total Score]]&lt;=10, "Medium", tbl_logs[[#This Row],[Total Score]]&lt;=19, "High", tbl_logs[[#This Row],[Total Score]]&lt;=25, "Very High")</f>
        <v>Medium</v>
      </c>
      <c r="N329" t="str" cm="1">
        <f t="array" ref="N329">_xlfn.IFS(tbl_logs[[#This Row],[Total Score]]&lt;=4, "Low", tbl_logs[[#This Row],[Total Score]]&lt;=10, "Medium", tbl_logs[[#This Row],[Total Score]]&lt;=17, "High", tbl_logs[[#This Row],[Total Score]]&lt;=25, "Critical")</f>
        <v>Medium</v>
      </c>
    </row>
    <row r="330" spans="1:14" x14ac:dyDescent="0.3">
      <c r="A330" t="s">
        <v>1281</v>
      </c>
      <c r="B330" s="1">
        <v>46028.810416666667</v>
      </c>
      <c r="C330" t="s">
        <v>40</v>
      </c>
      <c r="D330" t="s">
        <v>22</v>
      </c>
      <c r="E330" t="s">
        <v>16</v>
      </c>
      <c r="F330" t="s">
        <v>13</v>
      </c>
      <c r="G330" s="2">
        <v>0.81041666666666667</v>
      </c>
      <c r="H330" s="3">
        <v>46028</v>
      </c>
      <c r="I330">
        <v>1</v>
      </c>
      <c r="J330">
        <f>_xlfn.XLOOKUP(tbl_logs[[#This Row],[Target_Department]],tbl_DeptWeight[Department], tbl_DeptWeight[Impact Score])</f>
        <v>5</v>
      </c>
      <c r="K330">
        <f>_xlfn.XLOOKUP(tbl_logs[[#This Row],[Employee_Action]],tbl_ResponseLikelihood[Employee Action],tbl_ResponseLikelihood[Likelihood Score])</f>
        <v>1</v>
      </c>
      <c r="L330">
        <f>tbl_logs[[#This Row],[Impact Score]]*tbl_logs[[#This Row],[Response Multiplier]]</f>
        <v>5</v>
      </c>
      <c r="M330" t="str" cm="1">
        <f t="array" ref="M330">_xlfn.IFS(tbl_logs[[#This Row],[Total Score]]&lt;=4, "Low", tbl_logs[[#This Row],[Total Score]]&lt;=10, "Medium", tbl_logs[[#This Row],[Total Score]]&lt;=19, "High", tbl_logs[[#This Row],[Total Score]]&lt;=25, "Very High")</f>
        <v>Medium</v>
      </c>
      <c r="N330" t="str" cm="1">
        <f t="array" ref="N330">_xlfn.IFS(tbl_logs[[#This Row],[Total Score]]&lt;=4, "Low", tbl_logs[[#This Row],[Total Score]]&lt;=10, "Medium", tbl_logs[[#This Row],[Total Score]]&lt;=17, "High", tbl_logs[[#This Row],[Total Score]]&lt;=25, "Critical")</f>
        <v>Medium</v>
      </c>
    </row>
    <row r="331" spans="1:14" x14ac:dyDescent="0.3">
      <c r="A331" t="s">
        <v>446</v>
      </c>
      <c r="B331" s="1">
        <v>46028.836111111108</v>
      </c>
      <c r="C331" t="s">
        <v>12</v>
      </c>
      <c r="D331" t="s">
        <v>15</v>
      </c>
      <c r="E331" t="s">
        <v>19</v>
      </c>
      <c r="F331" t="s">
        <v>10</v>
      </c>
      <c r="G331" s="2">
        <v>0.83611111111111114</v>
      </c>
      <c r="H331" s="3">
        <v>46028</v>
      </c>
      <c r="I331">
        <v>1</v>
      </c>
      <c r="J331">
        <f>_xlfn.XLOOKUP(tbl_logs[[#This Row],[Target_Department]],tbl_DeptWeight[Department], tbl_DeptWeight[Impact Score])</f>
        <v>1</v>
      </c>
      <c r="K331">
        <f>_xlfn.XLOOKUP(tbl_logs[[#This Row],[Employee_Action]],tbl_ResponseLikelihood[Employee Action],tbl_ResponseLikelihood[Likelihood Score])</f>
        <v>2</v>
      </c>
      <c r="L331">
        <f>tbl_logs[[#This Row],[Impact Score]]*tbl_logs[[#This Row],[Response Multiplier]]</f>
        <v>2</v>
      </c>
      <c r="M331" t="str" cm="1">
        <f t="array" ref="M331">_xlfn.IFS(tbl_logs[[#This Row],[Total Score]]&lt;=4, "Low", tbl_logs[[#This Row],[Total Score]]&lt;=10, "Medium", tbl_logs[[#This Row],[Total Score]]&lt;=19, "High", tbl_logs[[#This Row],[Total Score]]&lt;=25, "Very High")</f>
        <v>Low</v>
      </c>
      <c r="N331" t="str" cm="1">
        <f t="array" ref="N331">_xlfn.IFS(tbl_logs[[#This Row],[Total Score]]&lt;=4, "Low", tbl_logs[[#This Row],[Total Score]]&lt;=10, "Medium", tbl_logs[[#This Row],[Total Score]]&lt;=17, "High", tbl_logs[[#This Row],[Total Score]]&lt;=25, "Critical")</f>
        <v>Low</v>
      </c>
    </row>
    <row r="332" spans="1:14" x14ac:dyDescent="0.3">
      <c r="A332" t="s">
        <v>2272</v>
      </c>
      <c r="B332" s="1">
        <v>46028.851388888892</v>
      </c>
      <c r="C332" t="s">
        <v>26</v>
      </c>
      <c r="D332" t="s">
        <v>18</v>
      </c>
      <c r="E332" t="s">
        <v>19</v>
      </c>
      <c r="F332" t="s">
        <v>10</v>
      </c>
      <c r="G332" s="2">
        <v>0.85138888888888886</v>
      </c>
      <c r="H332" s="3">
        <v>46028</v>
      </c>
      <c r="I332">
        <v>1</v>
      </c>
      <c r="J332">
        <f>_xlfn.XLOOKUP(tbl_logs[[#This Row],[Target_Department]],tbl_DeptWeight[Department], tbl_DeptWeight[Impact Score])</f>
        <v>3</v>
      </c>
      <c r="K332">
        <f>_xlfn.XLOOKUP(tbl_logs[[#This Row],[Employee_Action]],tbl_ResponseLikelihood[Employee Action],tbl_ResponseLikelihood[Likelihood Score])</f>
        <v>2</v>
      </c>
      <c r="L332">
        <f>tbl_logs[[#This Row],[Impact Score]]*tbl_logs[[#This Row],[Response Multiplier]]</f>
        <v>6</v>
      </c>
      <c r="M332" t="str" cm="1">
        <f t="array" ref="M332">_xlfn.IFS(tbl_logs[[#This Row],[Total Score]]&lt;=4, "Low", tbl_logs[[#This Row],[Total Score]]&lt;=10, "Medium", tbl_logs[[#This Row],[Total Score]]&lt;=19, "High", tbl_logs[[#This Row],[Total Score]]&lt;=25, "Very High")</f>
        <v>Medium</v>
      </c>
      <c r="N332" t="str" cm="1">
        <f t="array" ref="N332">_xlfn.IFS(tbl_logs[[#This Row],[Total Score]]&lt;=4, "Low", tbl_logs[[#This Row],[Total Score]]&lt;=10, "Medium", tbl_logs[[#This Row],[Total Score]]&lt;=17, "High", tbl_logs[[#This Row],[Total Score]]&lt;=25, "Critical")</f>
        <v>Medium</v>
      </c>
    </row>
    <row r="333" spans="1:14" x14ac:dyDescent="0.3">
      <c r="A333" t="s">
        <v>722</v>
      </c>
      <c r="B333" s="1">
        <v>46028.854166666664</v>
      </c>
      <c r="C333" t="s">
        <v>7</v>
      </c>
      <c r="D333" t="s">
        <v>15</v>
      </c>
      <c r="E333" t="s">
        <v>19</v>
      </c>
      <c r="F333" t="s">
        <v>13</v>
      </c>
      <c r="G333" s="2">
        <v>0.85416666666666663</v>
      </c>
      <c r="H333" s="3">
        <v>46028</v>
      </c>
      <c r="I333">
        <v>1</v>
      </c>
      <c r="J333">
        <f>_xlfn.XLOOKUP(tbl_logs[[#This Row],[Target_Department]],tbl_DeptWeight[Department], tbl_DeptWeight[Impact Score])</f>
        <v>3</v>
      </c>
      <c r="K333">
        <f>_xlfn.XLOOKUP(tbl_logs[[#This Row],[Employee_Action]],tbl_ResponseLikelihood[Employee Action],tbl_ResponseLikelihood[Likelihood Score])</f>
        <v>1</v>
      </c>
      <c r="L333">
        <f>tbl_logs[[#This Row],[Impact Score]]*tbl_logs[[#This Row],[Response Multiplier]]</f>
        <v>3</v>
      </c>
      <c r="M333" t="str" cm="1">
        <f t="array" ref="M333">_xlfn.IFS(tbl_logs[[#This Row],[Total Score]]&lt;=4, "Low", tbl_logs[[#This Row],[Total Score]]&lt;=10, "Medium", tbl_logs[[#This Row],[Total Score]]&lt;=19, "High", tbl_logs[[#This Row],[Total Score]]&lt;=25, "Very High")</f>
        <v>Low</v>
      </c>
      <c r="N333" t="str" cm="1">
        <f t="array" ref="N333">_xlfn.IFS(tbl_logs[[#This Row],[Total Score]]&lt;=4, "Low", tbl_logs[[#This Row],[Total Score]]&lt;=10, "Medium", tbl_logs[[#This Row],[Total Score]]&lt;=17, "High", tbl_logs[[#This Row],[Total Score]]&lt;=25, "Critical")</f>
        <v>Low</v>
      </c>
    </row>
    <row r="334" spans="1:14" x14ac:dyDescent="0.3">
      <c r="A334" t="s">
        <v>4629</v>
      </c>
      <c r="B334" s="1">
        <v>46028.855555555558</v>
      </c>
      <c r="C334" t="s">
        <v>26</v>
      </c>
      <c r="D334" t="s">
        <v>8</v>
      </c>
      <c r="E334" t="s">
        <v>16</v>
      </c>
      <c r="F334" t="s">
        <v>13</v>
      </c>
      <c r="G334" s="2">
        <v>0.85555555555555551</v>
      </c>
      <c r="H334" s="3">
        <v>46028</v>
      </c>
      <c r="I334">
        <v>1</v>
      </c>
      <c r="J334">
        <f>_xlfn.XLOOKUP(tbl_logs[[#This Row],[Target_Department]],tbl_DeptWeight[Department], tbl_DeptWeight[Impact Score])</f>
        <v>3</v>
      </c>
      <c r="K334">
        <f>_xlfn.XLOOKUP(tbl_logs[[#This Row],[Employee_Action]],tbl_ResponseLikelihood[Employee Action],tbl_ResponseLikelihood[Likelihood Score])</f>
        <v>1</v>
      </c>
      <c r="L334">
        <f>tbl_logs[[#This Row],[Impact Score]]*tbl_logs[[#This Row],[Response Multiplier]]</f>
        <v>3</v>
      </c>
      <c r="M334" t="str" cm="1">
        <f t="array" ref="M334">_xlfn.IFS(tbl_logs[[#This Row],[Total Score]]&lt;=4, "Low", tbl_logs[[#This Row],[Total Score]]&lt;=10, "Medium", tbl_logs[[#This Row],[Total Score]]&lt;=19, "High", tbl_logs[[#This Row],[Total Score]]&lt;=25, "Very High")</f>
        <v>Low</v>
      </c>
      <c r="N334" t="str" cm="1">
        <f t="array" ref="N334">_xlfn.IFS(tbl_logs[[#This Row],[Total Score]]&lt;=4, "Low", tbl_logs[[#This Row],[Total Score]]&lt;=10, "Medium", tbl_logs[[#This Row],[Total Score]]&lt;=17, "High", tbl_logs[[#This Row],[Total Score]]&lt;=25, "Critical")</f>
        <v>Low</v>
      </c>
    </row>
    <row r="335" spans="1:14" x14ac:dyDescent="0.3">
      <c r="A335" t="s">
        <v>1232</v>
      </c>
      <c r="B335" s="1">
        <v>46028.86041666667</v>
      </c>
      <c r="C335" t="s">
        <v>7</v>
      </c>
      <c r="D335" t="s">
        <v>18</v>
      </c>
      <c r="E335" t="s">
        <v>19</v>
      </c>
      <c r="F335" t="s">
        <v>10</v>
      </c>
      <c r="G335" s="2">
        <v>0.86041666666666672</v>
      </c>
      <c r="H335" s="3">
        <v>46028</v>
      </c>
      <c r="I335">
        <v>1</v>
      </c>
      <c r="J335">
        <f>_xlfn.XLOOKUP(tbl_logs[[#This Row],[Target_Department]],tbl_DeptWeight[Department], tbl_DeptWeight[Impact Score])</f>
        <v>3</v>
      </c>
      <c r="K335">
        <f>_xlfn.XLOOKUP(tbl_logs[[#This Row],[Employee_Action]],tbl_ResponseLikelihood[Employee Action],tbl_ResponseLikelihood[Likelihood Score])</f>
        <v>2</v>
      </c>
      <c r="L335">
        <f>tbl_logs[[#This Row],[Impact Score]]*tbl_logs[[#This Row],[Response Multiplier]]</f>
        <v>6</v>
      </c>
      <c r="M335" t="str" cm="1">
        <f t="array" ref="M335">_xlfn.IFS(tbl_logs[[#This Row],[Total Score]]&lt;=4, "Low", tbl_logs[[#This Row],[Total Score]]&lt;=10, "Medium", tbl_logs[[#This Row],[Total Score]]&lt;=19, "High", tbl_logs[[#This Row],[Total Score]]&lt;=25, "Very High")</f>
        <v>Medium</v>
      </c>
      <c r="N335" t="str" cm="1">
        <f t="array" ref="N335">_xlfn.IFS(tbl_logs[[#This Row],[Total Score]]&lt;=4, "Low", tbl_logs[[#This Row],[Total Score]]&lt;=10, "Medium", tbl_logs[[#This Row],[Total Score]]&lt;=17, "High", tbl_logs[[#This Row],[Total Score]]&lt;=25, "Critical")</f>
        <v>Medium</v>
      </c>
    </row>
    <row r="336" spans="1:14" x14ac:dyDescent="0.3">
      <c r="A336" t="s">
        <v>1957</v>
      </c>
      <c r="B336" s="1">
        <v>46028.862500000003</v>
      </c>
      <c r="C336" t="s">
        <v>12</v>
      </c>
      <c r="D336" t="s">
        <v>18</v>
      </c>
      <c r="E336" t="s">
        <v>9</v>
      </c>
      <c r="F336" t="s">
        <v>13</v>
      </c>
      <c r="G336" s="2">
        <v>0.86250000000000004</v>
      </c>
      <c r="H336" s="3">
        <v>46028</v>
      </c>
      <c r="I336">
        <v>1</v>
      </c>
      <c r="J336">
        <f>_xlfn.XLOOKUP(tbl_logs[[#This Row],[Target_Department]],tbl_DeptWeight[Department], tbl_DeptWeight[Impact Score])</f>
        <v>1</v>
      </c>
      <c r="K336">
        <f>_xlfn.XLOOKUP(tbl_logs[[#This Row],[Employee_Action]],tbl_ResponseLikelihood[Employee Action],tbl_ResponseLikelihood[Likelihood Score])</f>
        <v>1</v>
      </c>
      <c r="L336">
        <f>tbl_logs[[#This Row],[Impact Score]]*tbl_logs[[#This Row],[Response Multiplier]]</f>
        <v>1</v>
      </c>
      <c r="M336" t="str" cm="1">
        <f t="array" ref="M336">_xlfn.IFS(tbl_logs[[#This Row],[Total Score]]&lt;=4, "Low", tbl_logs[[#This Row],[Total Score]]&lt;=10, "Medium", tbl_logs[[#This Row],[Total Score]]&lt;=19, "High", tbl_logs[[#This Row],[Total Score]]&lt;=25, "Very High")</f>
        <v>Low</v>
      </c>
      <c r="N336" t="str" cm="1">
        <f t="array" ref="N336">_xlfn.IFS(tbl_logs[[#This Row],[Total Score]]&lt;=4, "Low", tbl_logs[[#This Row],[Total Score]]&lt;=10, "Medium", tbl_logs[[#This Row],[Total Score]]&lt;=17, "High", tbl_logs[[#This Row],[Total Score]]&lt;=25, "Critical")</f>
        <v>Low</v>
      </c>
    </row>
    <row r="337" spans="1:14" x14ac:dyDescent="0.3">
      <c r="A337" t="s">
        <v>511</v>
      </c>
      <c r="B337" s="1">
        <v>46028.887499999997</v>
      </c>
      <c r="C337" t="s">
        <v>7</v>
      </c>
      <c r="D337" t="s">
        <v>15</v>
      </c>
      <c r="E337" t="s">
        <v>19</v>
      </c>
      <c r="F337" t="s">
        <v>10</v>
      </c>
      <c r="G337" s="2">
        <v>0.88749999999999996</v>
      </c>
      <c r="H337" s="3">
        <v>46028</v>
      </c>
      <c r="I337">
        <v>1</v>
      </c>
      <c r="J337">
        <f>_xlfn.XLOOKUP(tbl_logs[[#This Row],[Target_Department]],tbl_DeptWeight[Department], tbl_DeptWeight[Impact Score])</f>
        <v>3</v>
      </c>
      <c r="K337">
        <f>_xlfn.XLOOKUP(tbl_logs[[#This Row],[Employee_Action]],tbl_ResponseLikelihood[Employee Action],tbl_ResponseLikelihood[Likelihood Score])</f>
        <v>2</v>
      </c>
      <c r="L337">
        <f>tbl_logs[[#This Row],[Impact Score]]*tbl_logs[[#This Row],[Response Multiplier]]</f>
        <v>6</v>
      </c>
      <c r="M337" t="str" cm="1">
        <f t="array" ref="M337">_xlfn.IFS(tbl_logs[[#This Row],[Total Score]]&lt;=4, "Low", tbl_logs[[#This Row],[Total Score]]&lt;=10, "Medium", tbl_logs[[#This Row],[Total Score]]&lt;=19, "High", tbl_logs[[#This Row],[Total Score]]&lt;=25, "Very High")</f>
        <v>Medium</v>
      </c>
      <c r="N337" t="str" cm="1">
        <f t="array" ref="N337">_xlfn.IFS(tbl_logs[[#This Row],[Total Score]]&lt;=4, "Low", tbl_logs[[#This Row],[Total Score]]&lt;=10, "Medium", tbl_logs[[#This Row],[Total Score]]&lt;=17, "High", tbl_logs[[#This Row],[Total Score]]&lt;=25, "Critical")</f>
        <v>Medium</v>
      </c>
    </row>
    <row r="338" spans="1:14" x14ac:dyDescent="0.3">
      <c r="A338" t="s">
        <v>1770</v>
      </c>
      <c r="B338" s="1">
        <v>46028.892361111109</v>
      </c>
      <c r="C338" t="s">
        <v>35</v>
      </c>
      <c r="D338" t="s">
        <v>8</v>
      </c>
      <c r="E338" t="s">
        <v>16</v>
      </c>
      <c r="F338" t="s">
        <v>33</v>
      </c>
      <c r="G338" s="2">
        <v>0.89236111111111116</v>
      </c>
      <c r="H338" s="3">
        <v>46028</v>
      </c>
      <c r="I338">
        <v>1</v>
      </c>
      <c r="J338">
        <f>_xlfn.XLOOKUP(tbl_logs[[#This Row],[Target_Department]],tbl_DeptWeight[Department], tbl_DeptWeight[Impact Score])</f>
        <v>1</v>
      </c>
      <c r="K338">
        <f>_xlfn.XLOOKUP(tbl_logs[[#This Row],[Employee_Action]],tbl_ResponseLikelihood[Employee Action],tbl_ResponseLikelihood[Likelihood Score])</f>
        <v>4</v>
      </c>
      <c r="L338">
        <f>tbl_logs[[#This Row],[Impact Score]]*tbl_logs[[#This Row],[Response Multiplier]]</f>
        <v>4</v>
      </c>
      <c r="M338" t="str" cm="1">
        <f t="array" ref="M338">_xlfn.IFS(tbl_logs[[#This Row],[Total Score]]&lt;=4, "Low", tbl_logs[[#This Row],[Total Score]]&lt;=10, "Medium", tbl_logs[[#This Row],[Total Score]]&lt;=19, "High", tbl_logs[[#This Row],[Total Score]]&lt;=25, "Very High")</f>
        <v>Low</v>
      </c>
      <c r="N338" t="str" cm="1">
        <f t="array" ref="N338">_xlfn.IFS(tbl_logs[[#This Row],[Total Score]]&lt;=4, "Low", tbl_logs[[#This Row],[Total Score]]&lt;=10, "Medium", tbl_logs[[#This Row],[Total Score]]&lt;=17, "High", tbl_logs[[#This Row],[Total Score]]&lt;=25, "Critical")</f>
        <v>Low</v>
      </c>
    </row>
    <row r="339" spans="1:14" x14ac:dyDescent="0.3">
      <c r="A339" t="s">
        <v>4029</v>
      </c>
      <c r="B339" s="1">
        <v>46028.910416666666</v>
      </c>
      <c r="C339" t="s">
        <v>7</v>
      </c>
      <c r="D339" t="s">
        <v>8</v>
      </c>
      <c r="E339" t="s">
        <v>19</v>
      </c>
      <c r="F339" t="s">
        <v>10</v>
      </c>
      <c r="G339" s="2">
        <v>0.91041666666666665</v>
      </c>
      <c r="H339" s="3">
        <v>46028</v>
      </c>
      <c r="I339">
        <v>1</v>
      </c>
      <c r="J339">
        <f>_xlfn.XLOOKUP(tbl_logs[[#This Row],[Target_Department]],tbl_DeptWeight[Department], tbl_DeptWeight[Impact Score])</f>
        <v>3</v>
      </c>
      <c r="K339">
        <f>_xlfn.XLOOKUP(tbl_logs[[#This Row],[Employee_Action]],tbl_ResponseLikelihood[Employee Action],tbl_ResponseLikelihood[Likelihood Score])</f>
        <v>2</v>
      </c>
      <c r="L339">
        <f>tbl_logs[[#This Row],[Impact Score]]*tbl_logs[[#This Row],[Response Multiplier]]</f>
        <v>6</v>
      </c>
      <c r="M339" t="str" cm="1">
        <f t="array" ref="M339">_xlfn.IFS(tbl_logs[[#This Row],[Total Score]]&lt;=4, "Low", tbl_logs[[#This Row],[Total Score]]&lt;=10, "Medium", tbl_logs[[#This Row],[Total Score]]&lt;=19, "High", tbl_logs[[#This Row],[Total Score]]&lt;=25, "Very High")</f>
        <v>Medium</v>
      </c>
      <c r="N339" t="str" cm="1">
        <f t="array" ref="N339">_xlfn.IFS(tbl_logs[[#This Row],[Total Score]]&lt;=4, "Low", tbl_logs[[#This Row],[Total Score]]&lt;=10, "Medium", tbl_logs[[#This Row],[Total Score]]&lt;=17, "High", tbl_logs[[#This Row],[Total Score]]&lt;=25, "Critical")</f>
        <v>Medium</v>
      </c>
    </row>
    <row r="340" spans="1:14" x14ac:dyDescent="0.3">
      <c r="A340" t="s">
        <v>1338</v>
      </c>
      <c r="B340" s="1">
        <v>46028.910416666666</v>
      </c>
      <c r="C340" t="s">
        <v>26</v>
      </c>
      <c r="D340" t="s">
        <v>22</v>
      </c>
      <c r="E340" t="s">
        <v>31</v>
      </c>
      <c r="F340" t="s">
        <v>10</v>
      </c>
      <c r="G340" s="2">
        <v>0.91041666666666665</v>
      </c>
      <c r="H340" s="3">
        <v>46028</v>
      </c>
      <c r="I340">
        <v>1</v>
      </c>
      <c r="J340">
        <f>_xlfn.XLOOKUP(tbl_logs[[#This Row],[Target_Department]],tbl_DeptWeight[Department], tbl_DeptWeight[Impact Score])</f>
        <v>3</v>
      </c>
      <c r="K340">
        <f>_xlfn.XLOOKUP(tbl_logs[[#This Row],[Employee_Action]],tbl_ResponseLikelihood[Employee Action],tbl_ResponseLikelihood[Likelihood Score])</f>
        <v>2</v>
      </c>
      <c r="L340">
        <f>tbl_logs[[#This Row],[Impact Score]]*tbl_logs[[#This Row],[Response Multiplier]]</f>
        <v>6</v>
      </c>
      <c r="M340" t="str" cm="1">
        <f t="array" ref="M340">_xlfn.IFS(tbl_logs[[#This Row],[Total Score]]&lt;=4, "Low", tbl_logs[[#This Row],[Total Score]]&lt;=10, "Medium", tbl_logs[[#This Row],[Total Score]]&lt;=19, "High", tbl_logs[[#This Row],[Total Score]]&lt;=25, "Very High")</f>
        <v>Medium</v>
      </c>
      <c r="N340" t="str" cm="1">
        <f t="array" ref="N340">_xlfn.IFS(tbl_logs[[#This Row],[Total Score]]&lt;=4, "Low", tbl_logs[[#This Row],[Total Score]]&lt;=10, "Medium", tbl_logs[[#This Row],[Total Score]]&lt;=17, "High", tbl_logs[[#This Row],[Total Score]]&lt;=25, "Critical")</f>
        <v>Medium</v>
      </c>
    </row>
    <row r="341" spans="1:14" x14ac:dyDescent="0.3">
      <c r="A341" t="s">
        <v>2624</v>
      </c>
      <c r="B341" s="1">
        <v>46028.912499999999</v>
      </c>
      <c r="C341" t="s">
        <v>7</v>
      </c>
      <c r="D341" t="s">
        <v>18</v>
      </c>
      <c r="E341" t="s">
        <v>19</v>
      </c>
      <c r="F341" t="s">
        <v>10</v>
      </c>
      <c r="G341" s="2">
        <v>0.91249999999999998</v>
      </c>
      <c r="H341" s="3">
        <v>46028</v>
      </c>
      <c r="I341">
        <v>1</v>
      </c>
      <c r="J341">
        <f>_xlfn.XLOOKUP(tbl_logs[[#This Row],[Target_Department]],tbl_DeptWeight[Department], tbl_DeptWeight[Impact Score])</f>
        <v>3</v>
      </c>
      <c r="K341">
        <f>_xlfn.XLOOKUP(tbl_logs[[#This Row],[Employee_Action]],tbl_ResponseLikelihood[Employee Action],tbl_ResponseLikelihood[Likelihood Score])</f>
        <v>2</v>
      </c>
      <c r="L341">
        <f>tbl_logs[[#This Row],[Impact Score]]*tbl_logs[[#This Row],[Response Multiplier]]</f>
        <v>6</v>
      </c>
      <c r="M341" t="str" cm="1">
        <f t="array" ref="M341">_xlfn.IFS(tbl_logs[[#This Row],[Total Score]]&lt;=4, "Low", tbl_logs[[#This Row],[Total Score]]&lt;=10, "Medium", tbl_logs[[#This Row],[Total Score]]&lt;=19, "High", tbl_logs[[#This Row],[Total Score]]&lt;=25, "Very High")</f>
        <v>Medium</v>
      </c>
      <c r="N341" t="str" cm="1">
        <f t="array" ref="N341">_xlfn.IFS(tbl_logs[[#This Row],[Total Score]]&lt;=4, "Low", tbl_logs[[#This Row],[Total Score]]&lt;=10, "Medium", tbl_logs[[#This Row],[Total Score]]&lt;=17, "High", tbl_logs[[#This Row],[Total Score]]&lt;=25, "Critical")</f>
        <v>Medium</v>
      </c>
    </row>
    <row r="342" spans="1:14" x14ac:dyDescent="0.3">
      <c r="A342" t="s">
        <v>2215</v>
      </c>
      <c r="B342" s="1">
        <v>46028.928472222222</v>
      </c>
      <c r="C342" t="s">
        <v>7</v>
      </c>
      <c r="D342" t="s">
        <v>18</v>
      </c>
      <c r="E342" t="s">
        <v>19</v>
      </c>
      <c r="F342" t="s">
        <v>20</v>
      </c>
      <c r="G342" s="2">
        <v>0.92847222222222225</v>
      </c>
      <c r="H342" s="3">
        <v>46028</v>
      </c>
      <c r="I342">
        <v>1</v>
      </c>
      <c r="J342">
        <f>_xlfn.XLOOKUP(tbl_logs[[#This Row],[Target_Department]],tbl_DeptWeight[Department], tbl_DeptWeight[Impact Score])</f>
        <v>3</v>
      </c>
      <c r="K342">
        <f>_xlfn.XLOOKUP(tbl_logs[[#This Row],[Employee_Action]],tbl_ResponseLikelihood[Employee Action],tbl_ResponseLikelihood[Likelihood Score])</f>
        <v>2</v>
      </c>
      <c r="L342">
        <f>tbl_logs[[#This Row],[Impact Score]]*tbl_logs[[#This Row],[Response Multiplier]]</f>
        <v>6</v>
      </c>
      <c r="M342" t="str" cm="1">
        <f t="array" ref="M342">_xlfn.IFS(tbl_logs[[#This Row],[Total Score]]&lt;=4, "Low", tbl_logs[[#This Row],[Total Score]]&lt;=10, "Medium", tbl_logs[[#This Row],[Total Score]]&lt;=19, "High", tbl_logs[[#This Row],[Total Score]]&lt;=25, "Very High")</f>
        <v>Medium</v>
      </c>
      <c r="N342" t="str" cm="1">
        <f t="array" ref="N342">_xlfn.IFS(tbl_logs[[#This Row],[Total Score]]&lt;=4, "Low", tbl_logs[[#This Row],[Total Score]]&lt;=10, "Medium", tbl_logs[[#This Row],[Total Score]]&lt;=17, "High", tbl_logs[[#This Row],[Total Score]]&lt;=25, "Critical")</f>
        <v>Medium</v>
      </c>
    </row>
    <row r="343" spans="1:14" x14ac:dyDescent="0.3">
      <c r="A343" t="s">
        <v>4121</v>
      </c>
      <c r="B343" s="1">
        <v>46028.956250000003</v>
      </c>
      <c r="C343" t="s">
        <v>40</v>
      </c>
      <c r="D343" t="s">
        <v>22</v>
      </c>
      <c r="E343" t="s">
        <v>16</v>
      </c>
      <c r="F343" t="s">
        <v>20</v>
      </c>
      <c r="G343" s="2">
        <v>0.95625000000000004</v>
      </c>
      <c r="H343" s="3">
        <v>46028</v>
      </c>
      <c r="I343">
        <v>1</v>
      </c>
      <c r="J343">
        <f>_xlfn.XLOOKUP(tbl_logs[[#This Row],[Target_Department]],tbl_DeptWeight[Department], tbl_DeptWeight[Impact Score])</f>
        <v>5</v>
      </c>
      <c r="K343">
        <f>_xlfn.XLOOKUP(tbl_logs[[#This Row],[Employee_Action]],tbl_ResponseLikelihood[Employee Action],tbl_ResponseLikelihood[Likelihood Score])</f>
        <v>2</v>
      </c>
      <c r="L343">
        <f>tbl_logs[[#This Row],[Impact Score]]*tbl_logs[[#This Row],[Response Multiplier]]</f>
        <v>10</v>
      </c>
      <c r="M343" t="str" cm="1">
        <f t="array" ref="M343">_xlfn.IFS(tbl_logs[[#This Row],[Total Score]]&lt;=4, "Low", tbl_logs[[#This Row],[Total Score]]&lt;=10, "Medium", tbl_logs[[#This Row],[Total Score]]&lt;=19, "High", tbl_logs[[#This Row],[Total Score]]&lt;=25, "Very High")</f>
        <v>Medium</v>
      </c>
      <c r="N343" t="str" cm="1">
        <f t="array" ref="N343">_xlfn.IFS(tbl_logs[[#This Row],[Total Score]]&lt;=4, "Low", tbl_logs[[#This Row],[Total Score]]&lt;=10, "Medium", tbl_logs[[#This Row],[Total Score]]&lt;=17, "High", tbl_logs[[#This Row],[Total Score]]&lt;=25, "Critical")</f>
        <v>Medium</v>
      </c>
    </row>
    <row r="344" spans="1:14" x14ac:dyDescent="0.3">
      <c r="A344" t="s">
        <v>3825</v>
      </c>
      <c r="B344" s="1">
        <v>46028.970833333333</v>
      </c>
      <c r="C344" t="s">
        <v>12</v>
      </c>
      <c r="D344" t="s">
        <v>18</v>
      </c>
      <c r="E344" t="s">
        <v>9</v>
      </c>
      <c r="F344" t="s">
        <v>33</v>
      </c>
      <c r="G344" s="2">
        <v>0.97083333333333333</v>
      </c>
      <c r="H344" s="3">
        <v>46028</v>
      </c>
      <c r="I344">
        <v>1</v>
      </c>
      <c r="J344">
        <f>_xlfn.XLOOKUP(tbl_logs[[#This Row],[Target_Department]],tbl_DeptWeight[Department], tbl_DeptWeight[Impact Score])</f>
        <v>1</v>
      </c>
      <c r="K344">
        <f>_xlfn.XLOOKUP(tbl_logs[[#This Row],[Employee_Action]],tbl_ResponseLikelihood[Employee Action],tbl_ResponseLikelihood[Likelihood Score])</f>
        <v>4</v>
      </c>
      <c r="L344">
        <f>tbl_logs[[#This Row],[Impact Score]]*tbl_logs[[#This Row],[Response Multiplier]]</f>
        <v>4</v>
      </c>
      <c r="M344" t="str" cm="1">
        <f t="array" ref="M344">_xlfn.IFS(tbl_logs[[#This Row],[Total Score]]&lt;=4, "Low", tbl_logs[[#This Row],[Total Score]]&lt;=10, "Medium", tbl_logs[[#This Row],[Total Score]]&lt;=19, "High", tbl_logs[[#This Row],[Total Score]]&lt;=25, "Very High")</f>
        <v>Low</v>
      </c>
      <c r="N344" t="str" cm="1">
        <f t="array" ref="N344">_xlfn.IFS(tbl_logs[[#This Row],[Total Score]]&lt;=4, "Low", tbl_logs[[#This Row],[Total Score]]&lt;=10, "Medium", tbl_logs[[#This Row],[Total Score]]&lt;=17, "High", tbl_logs[[#This Row],[Total Score]]&lt;=25, "Critical")</f>
        <v>Low</v>
      </c>
    </row>
    <row r="345" spans="1:14" x14ac:dyDescent="0.3">
      <c r="A345" t="s">
        <v>1730</v>
      </c>
      <c r="B345" s="1">
        <v>46028.970833333333</v>
      </c>
      <c r="C345" t="s">
        <v>47</v>
      </c>
      <c r="D345" t="s">
        <v>15</v>
      </c>
      <c r="E345" t="s">
        <v>9</v>
      </c>
      <c r="F345" t="s">
        <v>10</v>
      </c>
      <c r="G345" s="2">
        <v>0.97083333333333333</v>
      </c>
      <c r="H345" s="3">
        <v>46028</v>
      </c>
      <c r="I345">
        <v>1</v>
      </c>
      <c r="J345">
        <f>_xlfn.XLOOKUP(tbl_logs[[#This Row],[Target_Department]],tbl_DeptWeight[Department], tbl_DeptWeight[Impact Score])</f>
        <v>1</v>
      </c>
      <c r="K345">
        <f>_xlfn.XLOOKUP(tbl_logs[[#This Row],[Employee_Action]],tbl_ResponseLikelihood[Employee Action],tbl_ResponseLikelihood[Likelihood Score])</f>
        <v>2</v>
      </c>
      <c r="L345">
        <f>tbl_logs[[#This Row],[Impact Score]]*tbl_logs[[#This Row],[Response Multiplier]]</f>
        <v>2</v>
      </c>
      <c r="M345" t="str" cm="1">
        <f t="array" ref="M345">_xlfn.IFS(tbl_logs[[#This Row],[Total Score]]&lt;=4, "Low", tbl_logs[[#This Row],[Total Score]]&lt;=10, "Medium", tbl_logs[[#This Row],[Total Score]]&lt;=19, "High", tbl_logs[[#This Row],[Total Score]]&lt;=25, "Very High")</f>
        <v>Low</v>
      </c>
      <c r="N345" t="str" cm="1">
        <f t="array" ref="N345">_xlfn.IFS(tbl_logs[[#This Row],[Total Score]]&lt;=4, "Low", tbl_logs[[#This Row],[Total Score]]&lt;=10, "Medium", tbl_logs[[#This Row],[Total Score]]&lt;=17, "High", tbl_logs[[#This Row],[Total Score]]&lt;=25, "Critical")</f>
        <v>Low</v>
      </c>
    </row>
    <row r="346" spans="1:14" x14ac:dyDescent="0.3">
      <c r="A346" t="s">
        <v>1308</v>
      </c>
      <c r="B346" s="1">
        <v>46028.973611111112</v>
      </c>
      <c r="C346" t="s">
        <v>26</v>
      </c>
      <c r="D346" t="s">
        <v>22</v>
      </c>
      <c r="E346" t="s">
        <v>19</v>
      </c>
      <c r="F346" t="s">
        <v>20</v>
      </c>
      <c r="G346" s="2">
        <v>0.97361111111111109</v>
      </c>
      <c r="H346" s="3">
        <v>46028</v>
      </c>
      <c r="I346">
        <v>1</v>
      </c>
      <c r="J346">
        <f>_xlfn.XLOOKUP(tbl_logs[[#This Row],[Target_Department]],tbl_DeptWeight[Department], tbl_DeptWeight[Impact Score])</f>
        <v>3</v>
      </c>
      <c r="K346">
        <f>_xlfn.XLOOKUP(tbl_logs[[#This Row],[Employee_Action]],tbl_ResponseLikelihood[Employee Action],tbl_ResponseLikelihood[Likelihood Score])</f>
        <v>2</v>
      </c>
      <c r="L346">
        <f>tbl_logs[[#This Row],[Impact Score]]*tbl_logs[[#This Row],[Response Multiplier]]</f>
        <v>6</v>
      </c>
      <c r="M346" t="str" cm="1">
        <f t="array" ref="M346">_xlfn.IFS(tbl_logs[[#This Row],[Total Score]]&lt;=4, "Low", tbl_logs[[#This Row],[Total Score]]&lt;=10, "Medium", tbl_logs[[#This Row],[Total Score]]&lt;=19, "High", tbl_logs[[#This Row],[Total Score]]&lt;=25, "Very High")</f>
        <v>Medium</v>
      </c>
      <c r="N346" t="str" cm="1">
        <f t="array" ref="N346">_xlfn.IFS(tbl_logs[[#This Row],[Total Score]]&lt;=4, "Low", tbl_logs[[#This Row],[Total Score]]&lt;=10, "Medium", tbl_logs[[#This Row],[Total Score]]&lt;=17, "High", tbl_logs[[#This Row],[Total Score]]&lt;=25, "Critical")</f>
        <v>Medium</v>
      </c>
    </row>
    <row r="347" spans="1:14" x14ac:dyDescent="0.3">
      <c r="A347" t="s">
        <v>2603</v>
      </c>
      <c r="B347" s="1">
        <v>46029.040277777778</v>
      </c>
      <c r="C347" t="s">
        <v>12</v>
      </c>
      <c r="D347" t="s">
        <v>8</v>
      </c>
      <c r="E347" t="s">
        <v>9</v>
      </c>
      <c r="F347" t="s">
        <v>13</v>
      </c>
      <c r="G347" s="2">
        <v>4.027777777777778E-2</v>
      </c>
      <c r="H347" s="3">
        <v>46029</v>
      </c>
      <c r="I347">
        <v>1</v>
      </c>
      <c r="J347">
        <f>_xlfn.XLOOKUP(tbl_logs[[#This Row],[Target_Department]],tbl_DeptWeight[Department], tbl_DeptWeight[Impact Score])</f>
        <v>1</v>
      </c>
      <c r="K347">
        <f>_xlfn.XLOOKUP(tbl_logs[[#This Row],[Employee_Action]],tbl_ResponseLikelihood[Employee Action],tbl_ResponseLikelihood[Likelihood Score])</f>
        <v>1</v>
      </c>
      <c r="L347">
        <f>tbl_logs[[#This Row],[Impact Score]]*tbl_logs[[#This Row],[Response Multiplier]]</f>
        <v>1</v>
      </c>
      <c r="M347" t="str" cm="1">
        <f t="array" ref="M347">_xlfn.IFS(tbl_logs[[#This Row],[Total Score]]&lt;=4, "Low", tbl_logs[[#This Row],[Total Score]]&lt;=10, "Medium", tbl_logs[[#This Row],[Total Score]]&lt;=19, "High", tbl_logs[[#This Row],[Total Score]]&lt;=25, "Very High")</f>
        <v>Low</v>
      </c>
      <c r="N347" t="str" cm="1">
        <f t="array" ref="N347">_xlfn.IFS(tbl_logs[[#This Row],[Total Score]]&lt;=4, "Low", tbl_logs[[#This Row],[Total Score]]&lt;=10, "Medium", tbl_logs[[#This Row],[Total Score]]&lt;=17, "High", tbl_logs[[#This Row],[Total Score]]&lt;=25, "Critical")</f>
        <v>Low</v>
      </c>
    </row>
    <row r="348" spans="1:14" x14ac:dyDescent="0.3">
      <c r="A348" t="s">
        <v>2586</v>
      </c>
      <c r="B348" s="1">
        <v>46029.052777777775</v>
      </c>
      <c r="C348" t="s">
        <v>12</v>
      </c>
      <c r="D348" t="s">
        <v>22</v>
      </c>
      <c r="E348" t="s">
        <v>16</v>
      </c>
      <c r="F348" t="s">
        <v>13</v>
      </c>
      <c r="G348" s="2">
        <v>5.2777777777777778E-2</v>
      </c>
      <c r="H348" s="3">
        <v>46029</v>
      </c>
      <c r="I348">
        <v>1</v>
      </c>
      <c r="J348">
        <f>_xlfn.XLOOKUP(tbl_logs[[#This Row],[Target_Department]],tbl_DeptWeight[Department], tbl_DeptWeight[Impact Score])</f>
        <v>1</v>
      </c>
      <c r="K348">
        <f>_xlfn.XLOOKUP(tbl_logs[[#This Row],[Employee_Action]],tbl_ResponseLikelihood[Employee Action],tbl_ResponseLikelihood[Likelihood Score])</f>
        <v>1</v>
      </c>
      <c r="L348">
        <f>tbl_logs[[#This Row],[Impact Score]]*tbl_logs[[#This Row],[Response Multiplier]]</f>
        <v>1</v>
      </c>
      <c r="M348" t="str" cm="1">
        <f t="array" ref="M348">_xlfn.IFS(tbl_logs[[#This Row],[Total Score]]&lt;=4, "Low", tbl_logs[[#This Row],[Total Score]]&lt;=10, "Medium", tbl_logs[[#This Row],[Total Score]]&lt;=19, "High", tbl_logs[[#This Row],[Total Score]]&lt;=25, "Very High")</f>
        <v>Low</v>
      </c>
      <c r="N348" t="str" cm="1">
        <f t="array" ref="N348">_xlfn.IFS(tbl_logs[[#This Row],[Total Score]]&lt;=4, "Low", tbl_logs[[#This Row],[Total Score]]&lt;=10, "Medium", tbl_logs[[#This Row],[Total Score]]&lt;=17, "High", tbl_logs[[#This Row],[Total Score]]&lt;=25, "Critical")</f>
        <v>Low</v>
      </c>
    </row>
    <row r="349" spans="1:14" x14ac:dyDescent="0.3">
      <c r="A349" t="s">
        <v>3314</v>
      </c>
      <c r="B349" s="1">
        <v>46029.054861111108</v>
      </c>
      <c r="C349" t="s">
        <v>7</v>
      </c>
      <c r="D349" t="s">
        <v>8</v>
      </c>
      <c r="E349" t="s">
        <v>19</v>
      </c>
      <c r="F349" t="s">
        <v>10</v>
      </c>
      <c r="G349" s="2">
        <v>5.486111111111111E-2</v>
      </c>
      <c r="H349" s="3">
        <v>46029</v>
      </c>
      <c r="I349">
        <v>1</v>
      </c>
      <c r="J349">
        <f>_xlfn.XLOOKUP(tbl_logs[[#This Row],[Target_Department]],tbl_DeptWeight[Department], tbl_DeptWeight[Impact Score])</f>
        <v>3</v>
      </c>
      <c r="K349">
        <f>_xlfn.XLOOKUP(tbl_logs[[#This Row],[Employee_Action]],tbl_ResponseLikelihood[Employee Action],tbl_ResponseLikelihood[Likelihood Score])</f>
        <v>2</v>
      </c>
      <c r="L349">
        <f>tbl_logs[[#This Row],[Impact Score]]*tbl_logs[[#This Row],[Response Multiplier]]</f>
        <v>6</v>
      </c>
      <c r="M349" t="str" cm="1">
        <f t="array" ref="M349">_xlfn.IFS(tbl_logs[[#This Row],[Total Score]]&lt;=4, "Low", tbl_logs[[#This Row],[Total Score]]&lt;=10, "Medium", tbl_logs[[#This Row],[Total Score]]&lt;=19, "High", tbl_logs[[#This Row],[Total Score]]&lt;=25, "Very High")</f>
        <v>Medium</v>
      </c>
      <c r="N349" t="str" cm="1">
        <f t="array" ref="N349">_xlfn.IFS(tbl_logs[[#This Row],[Total Score]]&lt;=4, "Low", tbl_logs[[#This Row],[Total Score]]&lt;=10, "Medium", tbl_logs[[#This Row],[Total Score]]&lt;=17, "High", tbl_logs[[#This Row],[Total Score]]&lt;=25, "Critical")</f>
        <v>Medium</v>
      </c>
    </row>
    <row r="350" spans="1:14" x14ac:dyDescent="0.3">
      <c r="A350" t="s">
        <v>4298</v>
      </c>
      <c r="B350" s="1">
        <v>46029.063888888886</v>
      </c>
      <c r="C350" t="s">
        <v>35</v>
      </c>
      <c r="D350" t="s">
        <v>8</v>
      </c>
      <c r="E350" t="s">
        <v>31</v>
      </c>
      <c r="F350" t="s">
        <v>10</v>
      </c>
      <c r="G350" s="2">
        <v>6.3888888888888884E-2</v>
      </c>
      <c r="H350" s="3">
        <v>46029</v>
      </c>
      <c r="I350">
        <v>1</v>
      </c>
      <c r="J350">
        <f>_xlfn.XLOOKUP(tbl_logs[[#This Row],[Target_Department]],tbl_DeptWeight[Department], tbl_DeptWeight[Impact Score])</f>
        <v>1</v>
      </c>
      <c r="K350">
        <f>_xlfn.XLOOKUP(tbl_logs[[#This Row],[Employee_Action]],tbl_ResponseLikelihood[Employee Action],tbl_ResponseLikelihood[Likelihood Score])</f>
        <v>2</v>
      </c>
      <c r="L350">
        <f>tbl_logs[[#This Row],[Impact Score]]*tbl_logs[[#This Row],[Response Multiplier]]</f>
        <v>2</v>
      </c>
      <c r="M350" t="str" cm="1">
        <f t="array" ref="M350">_xlfn.IFS(tbl_logs[[#This Row],[Total Score]]&lt;=4, "Low", tbl_logs[[#This Row],[Total Score]]&lt;=10, "Medium", tbl_logs[[#This Row],[Total Score]]&lt;=19, "High", tbl_logs[[#This Row],[Total Score]]&lt;=25, "Very High")</f>
        <v>Low</v>
      </c>
      <c r="N350" t="str" cm="1">
        <f t="array" ref="N350">_xlfn.IFS(tbl_logs[[#This Row],[Total Score]]&lt;=4, "Low", tbl_logs[[#This Row],[Total Score]]&lt;=10, "Medium", tbl_logs[[#This Row],[Total Score]]&lt;=17, "High", tbl_logs[[#This Row],[Total Score]]&lt;=25, "Critical")</f>
        <v>Low</v>
      </c>
    </row>
    <row r="351" spans="1:14" x14ac:dyDescent="0.3">
      <c r="A351" t="s">
        <v>2096</v>
      </c>
      <c r="B351" s="1">
        <v>46029.068055555559</v>
      </c>
      <c r="C351" t="s">
        <v>7</v>
      </c>
      <c r="D351" t="s">
        <v>22</v>
      </c>
      <c r="E351" t="s">
        <v>16</v>
      </c>
      <c r="F351" t="s">
        <v>20</v>
      </c>
      <c r="G351" s="2">
        <v>6.805555555555555E-2</v>
      </c>
      <c r="H351" s="3">
        <v>46029</v>
      </c>
      <c r="I351">
        <v>1</v>
      </c>
      <c r="J351">
        <f>_xlfn.XLOOKUP(tbl_logs[[#This Row],[Target_Department]],tbl_DeptWeight[Department], tbl_DeptWeight[Impact Score])</f>
        <v>3</v>
      </c>
      <c r="K351">
        <f>_xlfn.XLOOKUP(tbl_logs[[#This Row],[Employee_Action]],tbl_ResponseLikelihood[Employee Action],tbl_ResponseLikelihood[Likelihood Score])</f>
        <v>2</v>
      </c>
      <c r="L351">
        <f>tbl_logs[[#This Row],[Impact Score]]*tbl_logs[[#This Row],[Response Multiplier]]</f>
        <v>6</v>
      </c>
      <c r="M351" t="str" cm="1">
        <f t="array" ref="M351">_xlfn.IFS(tbl_logs[[#This Row],[Total Score]]&lt;=4, "Low", tbl_logs[[#This Row],[Total Score]]&lt;=10, "Medium", tbl_logs[[#This Row],[Total Score]]&lt;=19, "High", tbl_logs[[#This Row],[Total Score]]&lt;=25, "Very High")</f>
        <v>Medium</v>
      </c>
      <c r="N351" t="str" cm="1">
        <f t="array" ref="N351">_xlfn.IFS(tbl_logs[[#This Row],[Total Score]]&lt;=4, "Low", tbl_logs[[#This Row],[Total Score]]&lt;=10, "Medium", tbl_logs[[#This Row],[Total Score]]&lt;=17, "High", tbl_logs[[#This Row],[Total Score]]&lt;=25, "Critical")</f>
        <v>Medium</v>
      </c>
    </row>
    <row r="352" spans="1:14" x14ac:dyDescent="0.3">
      <c r="A352" t="s">
        <v>874</v>
      </c>
      <c r="B352" s="1">
        <v>46029.087500000001</v>
      </c>
      <c r="C352" t="s">
        <v>26</v>
      </c>
      <c r="D352" t="s">
        <v>18</v>
      </c>
      <c r="E352" t="s">
        <v>19</v>
      </c>
      <c r="F352" t="s">
        <v>20</v>
      </c>
      <c r="G352" s="2">
        <v>8.7499999999999994E-2</v>
      </c>
      <c r="H352" s="3">
        <v>46029</v>
      </c>
      <c r="I352">
        <v>1</v>
      </c>
      <c r="J352">
        <f>_xlfn.XLOOKUP(tbl_logs[[#This Row],[Target_Department]],tbl_DeptWeight[Department], tbl_DeptWeight[Impact Score])</f>
        <v>3</v>
      </c>
      <c r="K352">
        <f>_xlfn.XLOOKUP(tbl_logs[[#This Row],[Employee_Action]],tbl_ResponseLikelihood[Employee Action],tbl_ResponseLikelihood[Likelihood Score])</f>
        <v>2</v>
      </c>
      <c r="L352">
        <f>tbl_logs[[#This Row],[Impact Score]]*tbl_logs[[#This Row],[Response Multiplier]]</f>
        <v>6</v>
      </c>
      <c r="M352" t="str" cm="1">
        <f t="array" ref="M352">_xlfn.IFS(tbl_logs[[#This Row],[Total Score]]&lt;=4, "Low", tbl_logs[[#This Row],[Total Score]]&lt;=10, "Medium", tbl_logs[[#This Row],[Total Score]]&lt;=19, "High", tbl_logs[[#This Row],[Total Score]]&lt;=25, "Very High")</f>
        <v>Medium</v>
      </c>
      <c r="N352" t="str" cm="1">
        <f t="array" ref="N352">_xlfn.IFS(tbl_logs[[#This Row],[Total Score]]&lt;=4, "Low", tbl_logs[[#This Row],[Total Score]]&lt;=10, "Medium", tbl_logs[[#This Row],[Total Score]]&lt;=17, "High", tbl_logs[[#This Row],[Total Score]]&lt;=25, "Critical")</f>
        <v>Medium</v>
      </c>
    </row>
    <row r="353" spans="1:14" x14ac:dyDescent="0.3">
      <c r="A353" t="s">
        <v>378</v>
      </c>
      <c r="B353" s="1">
        <v>46029.099305555559</v>
      </c>
      <c r="C353" t="s">
        <v>7</v>
      </c>
      <c r="D353" t="s">
        <v>15</v>
      </c>
      <c r="E353" t="s">
        <v>19</v>
      </c>
      <c r="F353" t="s">
        <v>10</v>
      </c>
      <c r="G353" s="2">
        <v>9.930555555555555E-2</v>
      </c>
      <c r="H353" s="3">
        <v>46029</v>
      </c>
      <c r="I353">
        <v>1</v>
      </c>
      <c r="J353">
        <f>_xlfn.XLOOKUP(tbl_logs[[#This Row],[Target_Department]],tbl_DeptWeight[Department], tbl_DeptWeight[Impact Score])</f>
        <v>3</v>
      </c>
      <c r="K353">
        <f>_xlfn.XLOOKUP(tbl_logs[[#This Row],[Employee_Action]],tbl_ResponseLikelihood[Employee Action],tbl_ResponseLikelihood[Likelihood Score])</f>
        <v>2</v>
      </c>
      <c r="L353">
        <f>tbl_logs[[#This Row],[Impact Score]]*tbl_logs[[#This Row],[Response Multiplier]]</f>
        <v>6</v>
      </c>
      <c r="M353" t="str" cm="1">
        <f t="array" ref="M353">_xlfn.IFS(tbl_logs[[#This Row],[Total Score]]&lt;=4, "Low", tbl_logs[[#This Row],[Total Score]]&lt;=10, "Medium", tbl_logs[[#This Row],[Total Score]]&lt;=19, "High", tbl_logs[[#This Row],[Total Score]]&lt;=25, "Very High")</f>
        <v>Medium</v>
      </c>
      <c r="N353" t="str" cm="1">
        <f t="array" ref="N353">_xlfn.IFS(tbl_logs[[#This Row],[Total Score]]&lt;=4, "Low", tbl_logs[[#This Row],[Total Score]]&lt;=10, "Medium", tbl_logs[[#This Row],[Total Score]]&lt;=17, "High", tbl_logs[[#This Row],[Total Score]]&lt;=25, "Critical")</f>
        <v>Medium</v>
      </c>
    </row>
    <row r="354" spans="1:14" x14ac:dyDescent="0.3">
      <c r="A354" t="s">
        <v>1575</v>
      </c>
      <c r="B354" s="1">
        <v>46029.113194444442</v>
      </c>
      <c r="C354" t="s">
        <v>7</v>
      </c>
      <c r="D354" t="s">
        <v>15</v>
      </c>
      <c r="E354" t="s">
        <v>19</v>
      </c>
      <c r="F354" t="s">
        <v>33</v>
      </c>
      <c r="G354" s="2">
        <v>0.11319444444444444</v>
      </c>
      <c r="H354" s="3">
        <v>46029</v>
      </c>
      <c r="I354">
        <v>1</v>
      </c>
      <c r="J354">
        <f>_xlfn.XLOOKUP(tbl_logs[[#This Row],[Target_Department]],tbl_DeptWeight[Department], tbl_DeptWeight[Impact Score])</f>
        <v>3</v>
      </c>
      <c r="K354">
        <f>_xlfn.XLOOKUP(tbl_logs[[#This Row],[Employee_Action]],tbl_ResponseLikelihood[Employee Action],tbl_ResponseLikelihood[Likelihood Score])</f>
        <v>4</v>
      </c>
      <c r="L354">
        <f>tbl_logs[[#This Row],[Impact Score]]*tbl_logs[[#This Row],[Response Multiplier]]</f>
        <v>12</v>
      </c>
      <c r="M354" t="str" cm="1">
        <f t="array" ref="M354">_xlfn.IFS(tbl_logs[[#This Row],[Total Score]]&lt;=4, "Low", tbl_logs[[#This Row],[Total Score]]&lt;=10, "Medium", tbl_logs[[#This Row],[Total Score]]&lt;=19, "High", tbl_logs[[#This Row],[Total Score]]&lt;=25, "Very High")</f>
        <v>High</v>
      </c>
      <c r="N354" t="str" cm="1">
        <f t="array" ref="N354">_xlfn.IFS(tbl_logs[[#This Row],[Total Score]]&lt;=4, "Low", tbl_logs[[#This Row],[Total Score]]&lt;=10, "Medium", tbl_logs[[#This Row],[Total Score]]&lt;=17, "High", tbl_logs[[#This Row],[Total Score]]&lt;=25, "Critical")</f>
        <v>High</v>
      </c>
    </row>
    <row r="355" spans="1:14" x14ac:dyDescent="0.3">
      <c r="A355" t="s">
        <v>3557</v>
      </c>
      <c r="B355" s="1">
        <v>46029.147222222222</v>
      </c>
      <c r="C355" t="s">
        <v>47</v>
      </c>
      <c r="D355" t="s">
        <v>8</v>
      </c>
      <c r="E355" t="s">
        <v>19</v>
      </c>
      <c r="F355" t="s">
        <v>20</v>
      </c>
      <c r="G355" s="2">
        <v>0.14722222222222223</v>
      </c>
      <c r="H355" s="3">
        <v>46029</v>
      </c>
      <c r="I355">
        <v>1</v>
      </c>
      <c r="J355">
        <f>_xlfn.XLOOKUP(tbl_logs[[#This Row],[Target_Department]],tbl_DeptWeight[Department], tbl_DeptWeight[Impact Score])</f>
        <v>1</v>
      </c>
      <c r="K355">
        <f>_xlfn.XLOOKUP(tbl_logs[[#This Row],[Employee_Action]],tbl_ResponseLikelihood[Employee Action],tbl_ResponseLikelihood[Likelihood Score])</f>
        <v>2</v>
      </c>
      <c r="L355">
        <f>tbl_logs[[#This Row],[Impact Score]]*tbl_logs[[#This Row],[Response Multiplier]]</f>
        <v>2</v>
      </c>
      <c r="M355" t="str" cm="1">
        <f t="array" ref="M355">_xlfn.IFS(tbl_logs[[#This Row],[Total Score]]&lt;=4, "Low", tbl_logs[[#This Row],[Total Score]]&lt;=10, "Medium", tbl_logs[[#This Row],[Total Score]]&lt;=19, "High", tbl_logs[[#This Row],[Total Score]]&lt;=25, "Very High")</f>
        <v>Low</v>
      </c>
      <c r="N355" t="str" cm="1">
        <f t="array" ref="N355">_xlfn.IFS(tbl_logs[[#This Row],[Total Score]]&lt;=4, "Low", tbl_logs[[#This Row],[Total Score]]&lt;=10, "Medium", tbl_logs[[#This Row],[Total Score]]&lt;=17, "High", tbl_logs[[#This Row],[Total Score]]&lt;=25, "Critical")</f>
        <v>Low</v>
      </c>
    </row>
    <row r="356" spans="1:14" x14ac:dyDescent="0.3">
      <c r="A356" t="s">
        <v>851</v>
      </c>
      <c r="B356" s="1">
        <v>46029.152777777781</v>
      </c>
      <c r="C356" t="s">
        <v>7</v>
      </c>
      <c r="D356" t="s">
        <v>22</v>
      </c>
      <c r="E356" t="s">
        <v>19</v>
      </c>
      <c r="F356" t="s">
        <v>13</v>
      </c>
      <c r="G356" s="2">
        <v>0.15277777777777779</v>
      </c>
      <c r="H356" s="3">
        <v>46029</v>
      </c>
      <c r="I356">
        <v>1</v>
      </c>
      <c r="J356">
        <f>_xlfn.XLOOKUP(tbl_logs[[#This Row],[Target_Department]],tbl_DeptWeight[Department], tbl_DeptWeight[Impact Score])</f>
        <v>3</v>
      </c>
      <c r="K356">
        <f>_xlfn.XLOOKUP(tbl_logs[[#This Row],[Employee_Action]],tbl_ResponseLikelihood[Employee Action],tbl_ResponseLikelihood[Likelihood Score])</f>
        <v>1</v>
      </c>
      <c r="L356">
        <f>tbl_logs[[#This Row],[Impact Score]]*tbl_logs[[#This Row],[Response Multiplier]]</f>
        <v>3</v>
      </c>
      <c r="M356" t="str" cm="1">
        <f t="array" ref="M356">_xlfn.IFS(tbl_logs[[#This Row],[Total Score]]&lt;=4, "Low", tbl_logs[[#This Row],[Total Score]]&lt;=10, "Medium", tbl_logs[[#This Row],[Total Score]]&lt;=19, "High", tbl_logs[[#This Row],[Total Score]]&lt;=25, "Very High")</f>
        <v>Low</v>
      </c>
      <c r="N356" t="str" cm="1">
        <f t="array" ref="N356">_xlfn.IFS(tbl_logs[[#This Row],[Total Score]]&lt;=4, "Low", tbl_logs[[#This Row],[Total Score]]&lt;=10, "Medium", tbl_logs[[#This Row],[Total Score]]&lt;=17, "High", tbl_logs[[#This Row],[Total Score]]&lt;=25, "Critical")</f>
        <v>Low</v>
      </c>
    </row>
    <row r="357" spans="1:14" x14ac:dyDescent="0.3">
      <c r="A357" t="s">
        <v>4145</v>
      </c>
      <c r="B357" s="1">
        <v>46029.17083333333</v>
      </c>
      <c r="C357" t="s">
        <v>7</v>
      </c>
      <c r="D357" t="s">
        <v>22</v>
      </c>
      <c r="E357" t="s">
        <v>19</v>
      </c>
      <c r="F357" t="s">
        <v>10</v>
      </c>
      <c r="G357" s="2">
        <v>0.17083333333333334</v>
      </c>
      <c r="H357" s="3">
        <v>46029</v>
      </c>
      <c r="I357">
        <v>1</v>
      </c>
      <c r="J357">
        <f>_xlfn.XLOOKUP(tbl_logs[[#This Row],[Target_Department]],tbl_DeptWeight[Department], tbl_DeptWeight[Impact Score])</f>
        <v>3</v>
      </c>
      <c r="K357">
        <f>_xlfn.XLOOKUP(tbl_logs[[#This Row],[Employee_Action]],tbl_ResponseLikelihood[Employee Action],tbl_ResponseLikelihood[Likelihood Score])</f>
        <v>2</v>
      </c>
      <c r="L357">
        <f>tbl_logs[[#This Row],[Impact Score]]*tbl_logs[[#This Row],[Response Multiplier]]</f>
        <v>6</v>
      </c>
      <c r="M357" t="str" cm="1">
        <f t="array" ref="M357">_xlfn.IFS(tbl_logs[[#This Row],[Total Score]]&lt;=4, "Low", tbl_logs[[#This Row],[Total Score]]&lt;=10, "Medium", tbl_logs[[#This Row],[Total Score]]&lt;=19, "High", tbl_logs[[#This Row],[Total Score]]&lt;=25, "Very High")</f>
        <v>Medium</v>
      </c>
      <c r="N357" t="str" cm="1">
        <f t="array" ref="N357">_xlfn.IFS(tbl_logs[[#This Row],[Total Score]]&lt;=4, "Low", tbl_logs[[#This Row],[Total Score]]&lt;=10, "Medium", tbl_logs[[#This Row],[Total Score]]&lt;=17, "High", tbl_logs[[#This Row],[Total Score]]&lt;=25, "Critical")</f>
        <v>Medium</v>
      </c>
    </row>
    <row r="358" spans="1:14" x14ac:dyDescent="0.3">
      <c r="A358" t="s">
        <v>520</v>
      </c>
      <c r="B358" s="1">
        <v>46029.175000000003</v>
      </c>
      <c r="C358" t="s">
        <v>7</v>
      </c>
      <c r="D358" t="s">
        <v>8</v>
      </c>
      <c r="E358" t="s">
        <v>19</v>
      </c>
      <c r="F358" t="s">
        <v>13</v>
      </c>
      <c r="G358" s="2">
        <v>0.17499999999999999</v>
      </c>
      <c r="H358" s="3">
        <v>46029</v>
      </c>
      <c r="I358">
        <v>1</v>
      </c>
      <c r="J358">
        <f>_xlfn.XLOOKUP(tbl_logs[[#This Row],[Target_Department]],tbl_DeptWeight[Department], tbl_DeptWeight[Impact Score])</f>
        <v>3</v>
      </c>
      <c r="K358">
        <f>_xlfn.XLOOKUP(tbl_logs[[#This Row],[Employee_Action]],tbl_ResponseLikelihood[Employee Action],tbl_ResponseLikelihood[Likelihood Score])</f>
        <v>1</v>
      </c>
      <c r="L358">
        <f>tbl_logs[[#This Row],[Impact Score]]*tbl_logs[[#This Row],[Response Multiplier]]</f>
        <v>3</v>
      </c>
      <c r="M358" t="str" cm="1">
        <f t="array" ref="M358">_xlfn.IFS(tbl_logs[[#This Row],[Total Score]]&lt;=4, "Low", tbl_logs[[#This Row],[Total Score]]&lt;=10, "Medium", tbl_logs[[#This Row],[Total Score]]&lt;=19, "High", tbl_logs[[#This Row],[Total Score]]&lt;=25, "Very High")</f>
        <v>Low</v>
      </c>
      <c r="N358" t="str" cm="1">
        <f t="array" ref="N358">_xlfn.IFS(tbl_logs[[#This Row],[Total Score]]&lt;=4, "Low", tbl_logs[[#This Row],[Total Score]]&lt;=10, "Medium", tbl_logs[[#This Row],[Total Score]]&lt;=17, "High", tbl_logs[[#This Row],[Total Score]]&lt;=25, "Critical")</f>
        <v>Low</v>
      </c>
    </row>
    <row r="359" spans="1:14" x14ac:dyDescent="0.3">
      <c r="A359" t="s">
        <v>213</v>
      </c>
      <c r="B359" s="1">
        <v>46029.189583333333</v>
      </c>
      <c r="C359" t="s">
        <v>35</v>
      </c>
      <c r="D359" t="s">
        <v>8</v>
      </c>
      <c r="E359" t="s">
        <v>16</v>
      </c>
      <c r="F359" t="s">
        <v>20</v>
      </c>
      <c r="G359" s="2">
        <v>0.18958333333333333</v>
      </c>
      <c r="H359" s="3">
        <v>46029</v>
      </c>
      <c r="I359">
        <v>1</v>
      </c>
      <c r="J359">
        <f>_xlfn.XLOOKUP(tbl_logs[[#This Row],[Target_Department]],tbl_DeptWeight[Department], tbl_DeptWeight[Impact Score])</f>
        <v>1</v>
      </c>
      <c r="K359">
        <f>_xlfn.XLOOKUP(tbl_logs[[#This Row],[Employee_Action]],tbl_ResponseLikelihood[Employee Action],tbl_ResponseLikelihood[Likelihood Score])</f>
        <v>2</v>
      </c>
      <c r="L359">
        <f>tbl_logs[[#This Row],[Impact Score]]*tbl_logs[[#This Row],[Response Multiplier]]</f>
        <v>2</v>
      </c>
      <c r="M359" t="str" cm="1">
        <f t="array" ref="M359">_xlfn.IFS(tbl_logs[[#This Row],[Total Score]]&lt;=4, "Low", tbl_logs[[#This Row],[Total Score]]&lt;=10, "Medium", tbl_logs[[#This Row],[Total Score]]&lt;=19, "High", tbl_logs[[#This Row],[Total Score]]&lt;=25, "Very High")</f>
        <v>Low</v>
      </c>
      <c r="N359" t="str" cm="1">
        <f t="array" ref="N359">_xlfn.IFS(tbl_logs[[#This Row],[Total Score]]&lt;=4, "Low", tbl_logs[[#This Row],[Total Score]]&lt;=10, "Medium", tbl_logs[[#This Row],[Total Score]]&lt;=17, "High", tbl_logs[[#This Row],[Total Score]]&lt;=25, "Critical")</f>
        <v>Low</v>
      </c>
    </row>
    <row r="360" spans="1:14" x14ac:dyDescent="0.3">
      <c r="A360" t="s">
        <v>4734</v>
      </c>
      <c r="B360" s="1">
        <v>46029.285416666666</v>
      </c>
      <c r="C360" t="s">
        <v>7</v>
      </c>
      <c r="D360" t="s">
        <v>22</v>
      </c>
      <c r="E360" t="s">
        <v>19</v>
      </c>
      <c r="F360" t="s">
        <v>33</v>
      </c>
      <c r="G360" s="2">
        <v>0.28541666666666665</v>
      </c>
      <c r="H360" s="3">
        <v>46029</v>
      </c>
      <c r="I360">
        <v>1</v>
      </c>
      <c r="J360">
        <f>_xlfn.XLOOKUP(tbl_logs[[#This Row],[Target_Department]],tbl_DeptWeight[Department], tbl_DeptWeight[Impact Score])</f>
        <v>3</v>
      </c>
      <c r="K360">
        <f>_xlfn.XLOOKUP(tbl_logs[[#This Row],[Employee_Action]],tbl_ResponseLikelihood[Employee Action],tbl_ResponseLikelihood[Likelihood Score])</f>
        <v>4</v>
      </c>
      <c r="L360">
        <f>tbl_logs[[#This Row],[Impact Score]]*tbl_logs[[#This Row],[Response Multiplier]]</f>
        <v>12</v>
      </c>
      <c r="M360" t="str" cm="1">
        <f t="array" ref="M360">_xlfn.IFS(tbl_logs[[#This Row],[Total Score]]&lt;=4, "Low", tbl_logs[[#This Row],[Total Score]]&lt;=10, "Medium", tbl_logs[[#This Row],[Total Score]]&lt;=19, "High", tbl_logs[[#This Row],[Total Score]]&lt;=25, "Very High")</f>
        <v>High</v>
      </c>
      <c r="N360" t="str" cm="1">
        <f t="array" ref="N360">_xlfn.IFS(tbl_logs[[#This Row],[Total Score]]&lt;=4, "Low", tbl_logs[[#This Row],[Total Score]]&lt;=10, "Medium", tbl_logs[[#This Row],[Total Score]]&lt;=17, "High", tbl_logs[[#This Row],[Total Score]]&lt;=25, "Critical")</f>
        <v>High</v>
      </c>
    </row>
    <row r="361" spans="1:14" x14ac:dyDescent="0.3">
      <c r="A361" t="s">
        <v>4739</v>
      </c>
      <c r="B361" s="1">
        <v>46029.365972222222</v>
      </c>
      <c r="C361" t="s">
        <v>47</v>
      </c>
      <c r="D361" t="s">
        <v>18</v>
      </c>
      <c r="E361" t="s">
        <v>16</v>
      </c>
      <c r="F361" t="s">
        <v>53</v>
      </c>
      <c r="G361" s="2">
        <v>0.3659722222222222</v>
      </c>
      <c r="H361" s="3">
        <v>46029</v>
      </c>
      <c r="I361">
        <v>1</v>
      </c>
      <c r="J361">
        <f>_xlfn.XLOOKUP(tbl_logs[[#This Row],[Target_Department]],tbl_DeptWeight[Department], tbl_DeptWeight[Impact Score])</f>
        <v>1</v>
      </c>
      <c r="K361">
        <f>_xlfn.XLOOKUP(tbl_logs[[#This Row],[Employee_Action]],tbl_ResponseLikelihood[Employee Action],tbl_ResponseLikelihood[Likelihood Score])</f>
        <v>5</v>
      </c>
      <c r="L361">
        <f>tbl_logs[[#This Row],[Impact Score]]*tbl_logs[[#This Row],[Response Multiplier]]</f>
        <v>5</v>
      </c>
      <c r="M361" t="str" cm="1">
        <f t="array" ref="M361">_xlfn.IFS(tbl_logs[[#This Row],[Total Score]]&lt;=4, "Low", tbl_logs[[#This Row],[Total Score]]&lt;=10, "Medium", tbl_logs[[#This Row],[Total Score]]&lt;=19, "High", tbl_logs[[#This Row],[Total Score]]&lt;=25, "Very High")</f>
        <v>Medium</v>
      </c>
      <c r="N361" t="str" cm="1">
        <f t="array" ref="N361">_xlfn.IFS(tbl_logs[[#This Row],[Total Score]]&lt;=4, "Low", tbl_logs[[#This Row],[Total Score]]&lt;=10, "Medium", tbl_logs[[#This Row],[Total Score]]&lt;=17, "High", tbl_logs[[#This Row],[Total Score]]&lt;=25, "Critical")</f>
        <v>Medium</v>
      </c>
    </row>
    <row r="362" spans="1:14" x14ac:dyDescent="0.3">
      <c r="A362" t="s">
        <v>1511</v>
      </c>
      <c r="B362" s="1">
        <v>46029.366666666669</v>
      </c>
      <c r="C362" t="s">
        <v>7</v>
      </c>
      <c r="D362" t="s">
        <v>8</v>
      </c>
      <c r="E362" t="s">
        <v>19</v>
      </c>
      <c r="F362" t="s">
        <v>20</v>
      </c>
      <c r="G362" s="2">
        <v>0.36666666666666664</v>
      </c>
      <c r="H362" s="3">
        <v>46029</v>
      </c>
      <c r="I362">
        <v>1</v>
      </c>
      <c r="J362">
        <f>_xlfn.XLOOKUP(tbl_logs[[#This Row],[Target_Department]],tbl_DeptWeight[Department], tbl_DeptWeight[Impact Score])</f>
        <v>3</v>
      </c>
      <c r="K362">
        <f>_xlfn.XLOOKUP(tbl_logs[[#This Row],[Employee_Action]],tbl_ResponseLikelihood[Employee Action],tbl_ResponseLikelihood[Likelihood Score])</f>
        <v>2</v>
      </c>
      <c r="L362">
        <f>tbl_logs[[#This Row],[Impact Score]]*tbl_logs[[#This Row],[Response Multiplier]]</f>
        <v>6</v>
      </c>
      <c r="M362" t="str" cm="1">
        <f t="array" ref="M362">_xlfn.IFS(tbl_logs[[#This Row],[Total Score]]&lt;=4, "Low", tbl_logs[[#This Row],[Total Score]]&lt;=10, "Medium", tbl_logs[[#This Row],[Total Score]]&lt;=19, "High", tbl_logs[[#This Row],[Total Score]]&lt;=25, "Very High")</f>
        <v>Medium</v>
      </c>
      <c r="N362" t="str" cm="1">
        <f t="array" ref="N362">_xlfn.IFS(tbl_logs[[#This Row],[Total Score]]&lt;=4, "Low", tbl_logs[[#This Row],[Total Score]]&lt;=10, "Medium", tbl_logs[[#This Row],[Total Score]]&lt;=17, "High", tbl_logs[[#This Row],[Total Score]]&lt;=25, "Critical")</f>
        <v>Medium</v>
      </c>
    </row>
    <row r="363" spans="1:14" x14ac:dyDescent="0.3">
      <c r="A363" t="s">
        <v>2560</v>
      </c>
      <c r="B363" s="1">
        <v>46029.432638888888</v>
      </c>
      <c r="C363" t="s">
        <v>7</v>
      </c>
      <c r="D363" t="s">
        <v>15</v>
      </c>
      <c r="E363" t="s">
        <v>19</v>
      </c>
      <c r="F363" t="s">
        <v>13</v>
      </c>
      <c r="G363" s="2">
        <v>0.43263888888888891</v>
      </c>
      <c r="H363" s="3">
        <v>46029</v>
      </c>
      <c r="I363">
        <v>1</v>
      </c>
      <c r="J363">
        <f>_xlfn.XLOOKUP(tbl_logs[[#This Row],[Target_Department]],tbl_DeptWeight[Department], tbl_DeptWeight[Impact Score])</f>
        <v>3</v>
      </c>
      <c r="K363">
        <f>_xlfn.XLOOKUP(tbl_logs[[#This Row],[Employee_Action]],tbl_ResponseLikelihood[Employee Action],tbl_ResponseLikelihood[Likelihood Score])</f>
        <v>1</v>
      </c>
      <c r="L363">
        <f>tbl_logs[[#This Row],[Impact Score]]*tbl_logs[[#This Row],[Response Multiplier]]</f>
        <v>3</v>
      </c>
      <c r="M363" t="str" cm="1">
        <f t="array" ref="M363">_xlfn.IFS(tbl_logs[[#This Row],[Total Score]]&lt;=4, "Low", tbl_logs[[#This Row],[Total Score]]&lt;=10, "Medium", tbl_logs[[#This Row],[Total Score]]&lt;=19, "High", tbl_logs[[#This Row],[Total Score]]&lt;=25, "Very High")</f>
        <v>Low</v>
      </c>
      <c r="N363" t="str" cm="1">
        <f t="array" ref="N363">_xlfn.IFS(tbl_logs[[#This Row],[Total Score]]&lt;=4, "Low", tbl_logs[[#This Row],[Total Score]]&lt;=10, "Medium", tbl_logs[[#This Row],[Total Score]]&lt;=17, "High", tbl_logs[[#This Row],[Total Score]]&lt;=25, "Critical")</f>
        <v>Low</v>
      </c>
    </row>
    <row r="364" spans="1:14" x14ac:dyDescent="0.3">
      <c r="A364" t="s">
        <v>1937</v>
      </c>
      <c r="B364" s="1">
        <v>46029.480555555558</v>
      </c>
      <c r="C364" t="s">
        <v>26</v>
      </c>
      <c r="D364" t="s">
        <v>18</v>
      </c>
      <c r="E364" t="s">
        <v>16</v>
      </c>
      <c r="F364" t="s">
        <v>20</v>
      </c>
      <c r="G364" s="2">
        <v>0.48055555555555557</v>
      </c>
      <c r="H364" s="3">
        <v>46029</v>
      </c>
      <c r="I364">
        <v>1</v>
      </c>
      <c r="J364">
        <f>_xlfn.XLOOKUP(tbl_logs[[#This Row],[Target_Department]],tbl_DeptWeight[Department], tbl_DeptWeight[Impact Score])</f>
        <v>3</v>
      </c>
      <c r="K364">
        <f>_xlfn.XLOOKUP(tbl_logs[[#This Row],[Employee_Action]],tbl_ResponseLikelihood[Employee Action],tbl_ResponseLikelihood[Likelihood Score])</f>
        <v>2</v>
      </c>
      <c r="L364">
        <f>tbl_logs[[#This Row],[Impact Score]]*tbl_logs[[#This Row],[Response Multiplier]]</f>
        <v>6</v>
      </c>
      <c r="M364" t="str" cm="1">
        <f t="array" ref="M364">_xlfn.IFS(tbl_logs[[#This Row],[Total Score]]&lt;=4, "Low", tbl_logs[[#This Row],[Total Score]]&lt;=10, "Medium", tbl_logs[[#This Row],[Total Score]]&lt;=19, "High", tbl_logs[[#This Row],[Total Score]]&lt;=25, "Very High")</f>
        <v>Medium</v>
      </c>
      <c r="N364" t="str" cm="1">
        <f t="array" ref="N364">_xlfn.IFS(tbl_logs[[#This Row],[Total Score]]&lt;=4, "Low", tbl_logs[[#This Row],[Total Score]]&lt;=10, "Medium", tbl_logs[[#This Row],[Total Score]]&lt;=17, "High", tbl_logs[[#This Row],[Total Score]]&lt;=25, "Critical")</f>
        <v>Medium</v>
      </c>
    </row>
    <row r="365" spans="1:14" x14ac:dyDescent="0.3">
      <c r="A365" t="s">
        <v>112</v>
      </c>
      <c r="B365" s="1">
        <v>46029.506944444445</v>
      </c>
      <c r="C365" t="s">
        <v>7</v>
      </c>
      <c r="D365" t="s">
        <v>15</v>
      </c>
      <c r="E365" t="s">
        <v>19</v>
      </c>
      <c r="F365" t="s">
        <v>10</v>
      </c>
      <c r="G365" s="2">
        <v>0.50694444444444442</v>
      </c>
      <c r="H365" s="3">
        <v>46029</v>
      </c>
      <c r="I365">
        <v>1</v>
      </c>
      <c r="J365">
        <f>_xlfn.XLOOKUP(tbl_logs[[#This Row],[Target_Department]],tbl_DeptWeight[Department], tbl_DeptWeight[Impact Score])</f>
        <v>3</v>
      </c>
      <c r="K365">
        <f>_xlfn.XLOOKUP(tbl_logs[[#This Row],[Employee_Action]],tbl_ResponseLikelihood[Employee Action],tbl_ResponseLikelihood[Likelihood Score])</f>
        <v>2</v>
      </c>
      <c r="L365">
        <f>tbl_logs[[#This Row],[Impact Score]]*tbl_logs[[#This Row],[Response Multiplier]]</f>
        <v>6</v>
      </c>
      <c r="M365" t="str" cm="1">
        <f t="array" ref="M365">_xlfn.IFS(tbl_logs[[#This Row],[Total Score]]&lt;=4, "Low", tbl_logs[[#This Row],[Total Score]]&lt;=10, "Medium", tbl_logs[[#This Row],[Total Score]]&lt;=19, "High", tbl_logs[[#This Row],[Total Score]]&lt;=25, "Very High")</f>
        <v>Medium</v>
      </c>
      <c r="N365" t="str" cm="1">
        <f t="array" ref="N365">_xlfn.IFS(tbl_logs[[#This Row],[Total Score]]&lt;=4, "Low", tbl_logs[[#This Row],[Total Score]]&lt;=10, "Medium", tbl_logs[[#This Row],[Total Score]]&lt;=17, "High", tbl_logs[[#This Row],[Total Score]]&lt;=25, "Critical")</f>
        <v>Medium</v>
      </c>
    </row>
    <row r="366" spans="1:14" x14ac:dyDescent="0.3">
      <c r="A366" t="s">
        <v>830</v>
      </c>
      <c r="B366" s="1">
        <v>46029.53402777778</v>
      </c>
      <c r="C366" t="s">
        <v>7</v>
      </c>
      <c r="D366" t="s">
        <v>18</v>
      </c>
      <c r="E366" t="s">
        <v>19</v>
      </c>
      <c r="F366" t="s">
        <v>10</v>
      </c>
      <c r="G366" s="2">
        <v>0.53402777777777777</v>
      </c>
      <c r="H366" s="3">
        <v>46029</v>
      </c>
      <c r="I366">
        <v>1</v>
      </c>
      <c r="J366">
        <f>_xlfn.XLOOKUP(tbl_logs[[#This Row],[Target_Department]],tbl_DeptWeight[Department], tbl_DeptWeight[Impact Score])</f>
        <v>3</v>
      </c>
      <c r="K366">
        <f>_xlfn.XLOOKUP(tbl_logs[[#This Row],[Employee_Action]],tbl_ResponseLikelihood[Employee Action],tbl_ResponseLikelihood[Likelihood Score])</f>
        <v>2</v>
      </c>
      <c r="L366">
        <f>tbl_logs[[#This Row],[Impact Score]]*tbl_logs[[#This Row],[Response Multiplier]]</f>
        <v>6</v>
      </c>
      <c r="M366" t="str" cm="1">
        <f t="array" ref="M366">_xlfn.IFS(tbl_logs[[#This Row],[Total Score]]&lt;=4, "Low", tbl_logs[[#This Row],[Total Score]]&lt;=10, "Medium", tbl_logs[[#This Row],[Total Score]]&lt;=19, "High", tbl_logs[[#This Row],[Total Score]]&lt;=25, "Very High")</f>
        <v>Medium</v>
      </c>
      <c r="N366" t="str" cm="1">
        <f t="array" ref="N366">_xlfn.IFS(tbl_logs[[#This Row],[Total Score]]&lt;=4, "Low", tbl_logs[[#This Row],[Total Score]]&lt;=10, "Medium", tbl_logs[[#This Row],[Total Score]]&lt;=17, "High", tbl_logs[[#This Row],[Total Score]]&lt;=25, "Critical")</f>
        <v>Medium</v>
      </c>
    </row>
    <row r="367" spans="1:14" x14ac:dyDescent="0.3">
      <c r="A367" t="s">
        <v>4708</v>
      </c>
      <c r="B367" s="1">
        <v>46029.559027777781</v>
      </c>
      <c r="C367" t="s">
        <v>47</v>
      </c>
      <c r="D367" t="s">
        <v>22</v>
      </c>
      <c r="E367" t="s">
        <v>9</v>
      </c>
      <c r="F367" t="s">
        <v>20</v>
      </c>
      <c r="G367" s="2">
        <v>0.55902777777777779</v>
      </c>
      <c r="H367" s="3">
        <v>46029</v>
      </c>
      <c r="I367">
        <v>1</v>
      </c>
      <c r="J367">
        <f>_xlfn.XLOOKUP(tbl_logs[[#This Row],[Target_Department]],tbl_DeptWeight[Department], tbl_DeptWeight[Impact Score])</f>
        <v>1</v>
      </c>
      <c r="K367">
        <f>_xlfn.XLOOKUP(tbl_logs[[#This Row],[Employee_Action]],tbl_ResponseLikelihood[Employee Action],tbl_ResponseLikelihood[Likelihood Score])</f>
        <v>2</v>
      </c>
      <c r="L367">
        <f>tbl_logs[[#This Row],[Impact Score]]*tbl_logs[[#This Row],[Response Multiplier]]</f>
        <v>2</v>
      </c>
      <c r="M367" t="str" cm="1">
        <f t="array" ref="M367">_xlfn.IFS(tbl_logs[[#This Row],[Total Score]]&lt;=4, "Low", tbl_logs[[#This Row],[Total Score]]&lt;=10, "Medium", tbl_logs[[#This Row],[Total Score]]&lt;=19, "High", tbl_logs[[#This Row],[Total Score]]&lt;=25, "Very High")</f>
        <v>Low</v>
      </c>
      <c r="N367" t="str" cm="1">
        <f t="array" ref="N367">_xlfn.IFS(tbl_logs[[#This Row],[Total Score]]&lt;=4, "Low", tbl_logs[[#This Row],[Total Score]]&lt;=10, "Medium", tbl_logs[[#This Row],[Total Score]]&lt;=17, "High", tbl_logs[[#This Row],[Total Score]]&lt;=25, "Critical")</f>
        <v>Low</v>
      </c>
    </row>
    <row r="368" spans="1:14" x14ac:dyDescent="0.3">
      <c r="A368" t="s">
        <v>4149</v>
      </c>
      <c r="B368" s="1">
        <v>46029.663194444445</v>
      </c>
      <c r="C368" t="s">
        <v>40</v>
      </c>
      <c r="D368" t="s">
        <v>18</v>
      </c>
      <c r="E368" t="s">
        <v>16</v>
      </c>
      <c r="F368" t="s">
        <v>10</v>
      </c>
      <c r="G368" s="2">
        <v>0.66319444444444442</v>
      </c>
      <c r="H368" s="3">
        <v>46029</v>
      </c>
      <c r="I368">
        <v>1</v>
      </c>
      <c r="J368">
        <f>_xlfn.XLOOKUP(tbl_logs[[#This Row],[Target_Department]],tbl_DeptWeight[Department], tbl_DeptWeight[Impact Score])</f>
        <v>5</v>
      </c>
      <c r="K368">
        <f>_xlfn.XLOOKUP(tbl_logs[[#This Row],[Employee_Action]],tbl_ResponseLikelihood[Employee Action],tbl_ResponseLikelihood[Likelihood Score])</f>
        <v>2</v>
      </c>
      <c r="L368">
        <f>tbl_logs[[#This Row],[Impact Score]]*tbl_logs[[#This Row],[Response Multiplier]]</f>
        <v>10</v>
      </c>
      <c r="M368" t="str" cm="1">
        <f t="array" ref="M368">_xlfn.IFS(tbl_logs[[#This Row],[Total Score]]&lt;=4, "Low", tbl_logs[[#This Row],[Total Score]]&lt;=10, "Medium", tbl_logs[[#This Row],[Total Score]]&lt;=19, "High", tbl_logs[[#This Row],[Total Score]]&lt;=25, "Very High")</f>
        <v>Medium</v>
      </c>
      <c r="N368" t="str" cm="1">
        <f t="array" ref="N368">_xlfn.IFS(tbl_logs[[#This Row],[Total Score]]&lt;=4, "Low", tbl_logs[[#This Row],[Total Score]]&lt;=10, "Medium", tbl_logs[[#This Row],[Total Score]]&lt;=17, "High", tbl_logs[[#This Row],[Total Score]]&lt;=25, "Critical")</f>
        <v>Medium</v>
      </c>
    </row>
    <row r="369" spans="1:14" x14ac:dyDescent="0.3">
      <c r="A369" t="s">
        <v>3784</v>
      </c>
      <c r="B369" s="1">
        <v>46029.681944444441</v>
      </c>
      <c r="C369" t="s">
        <v>7</v>
      </c>
      <c r="D369" t="s">
        <v>15</v>
      </c>
      <c r="E369" t="s">
        <v>16</v>
      </c>
      <c r="F369" t="s">
        <v>20</v>
      </c>
      <c r="G369" s="2">
        <v>0.68194444444444446</v>
      </c>
      <c r="H369" s="3">
        <v>46029</v>
      </c>
      <c r="I369">
        <v>1</v>
      </c>
      <c r="J369">
        <f>_xlfn.XLOOKUP(tbl_logs[[#This Row],[Target_Department]],tbl_DeptWeight[Department], tbl_DeptWeight[Impact Score])</f>
        <v>3</v>
      </c>
      <c r="K369">
        <f>_xlfn.XLOOKUP(tbl_logs[[#This Row],[Employee_Action]],tbl_ResponseLikelihood[Employee Action],tbl_ResponseLikelihood[Likelihood Score])</f>
        <v>2</v>
      </c>
      <c r="L369">
        <f>tbl_logs[[#This Row],[Impact Score]]*tbl_logs[[#This Row],[Response Multiplier]]</f>
        <v>6</v>
      </c>
      <c r="M369" t="str" cm="1">
        <f t="array" ref="M369">_xlfn.IFS(tbl_logs[[#This Row],[Total Score]]&lt;=4, "Low", tbl_logs[[#This Row],[Total Score]]&lt;=10, "Medium", tbl_logs[[#This Row],[Total Score]]&lt;=19, "High", tbl_logs[[#This Row],[Total Score]]&lt;=25, "Very High")</f>
        <v>Medium</v>
      </c>
      <c r="N369" t="str" cm="1">
        <f t="array" ref="N369">_xlfn.IFS(tbl_logs[[#This Row],[Total Score]]&lt;=4, "Low", tbl_logs[[#This Row],[Total Score]]&lt;=10, "Medium", tbl_logs[[#This Row],[Total Score]]&lt;=17, "High", tbl_logs[[#This Row],[Total Score]]&lt;=25, "Critical")</f>
        <v>Medium</v>
      </c>
    </row>
    <row r="370" spans="1:14" x14ac:dyDescent="0.3">
      <c r="A370" t="s">
        <v>4895</v>
      </c>
      <c r="B370" s="1">
        <v>46029.692361111112</v>
      </c>
      <c r="C370" t="s">
        <v>7</v>
      </c>
      <c r="D370" t="s">
        <v>22</v>
      </c>
      <c r="E370" t="s">
        <v>19</v>
      </c>
      <c r="F370" t="s">
        <v>20</v>
      </c>
      <c r="G370" s="2">
        <v>0.69236111111111109</v>
      </c>
      <c r="H370" s="3">
        <v>46029</v>
      </c>
      <c r="I370">
        <v>1</v>
      </c>
      <c r="J370">
        <f>_xlfn.XLOOKUP(tbl_logs[[#This Row],[Target_Department]],tbl_DeptWeight[Department], tbl_DeptWeight[Impact Score])</f>
        <v>3</v>
      </c>
      <c r="K370">
        <f>_xlfn.XLOOKUP(tbl_logs[[#This Row],[Employee_Action]],tbl_ResponseLikelihood[Employee Action],tbl_ResponseLikelihood[Likelihood Score])</f>
        <v>2</v>
      </c>
      <c r="L370">
        <f>tbl_logs[[#This Row],[Impact Score]]*tbl_logs[[#This Row],[Response Multiplier]]</f>
        <v>6</v>
      </c>
      <c r="M370" t="str" cm="1">
        <f t="array" ref="M370">_xlfn.IFS(tbl_logs[[#This Row],[Total Score]]&lt;=4, "Low", tbl_logs[[#This Row],[Total Score]]&lt;=10, "Medium", tbl_logs[[#This Row],[Total Score]]&lt;=19, "High", tbl_logs[[#This Row],[Total Score]]&lt;=25, "Very High")</f>
        <v>Medium</v>
      </c>
      <c r="N370" t="str" cm="1">
        <f t="array" ref="N370">_xlfn.IFS(tbl_logs[[#This Row],[Total Score]]&lt;=4, "Low", tbl_logs[[#This Row],[Total Score]]&lt;=10, "Medium", tbl_logs[[#This Row],[Total Score]]&lt;=17, "High", tbl_logs[[#This Row],[Total Score]]&lt;=25, "Critical")</f>
        <v>Medium</v>
      </c>
    </row>
    <row r="371" spans="1:14" x14ac:dyDescent="0.3">
      <c r="A371" t="s">
        <v>1460</v>
      </c>
      <c r="B371" s="1">
        <v>46029.704861111109</v>
      </c>
      <c r="C371" t="s">
        <v>7</v>
      </c>
      <c r="D371" t="s">
        <v>15</v>
      </c>
      <c r="E371" t="s">
        <v>19</v>
      </c>
      <c r="F371" t="s">
        <v>10</v>
      </c>
      <c r="G371" s="2">
        <v>0.70486111111111116</v>
      </c>
      <c r="H371" s="3">
        <v>46029</v>
      </c>
      <c r="I371">
        <v>1</v>
      </c>
      <c r="J371">
        <f>_xlfn.XLOOKUP(tbl_logs[[#This Row],[Target_Department]],tbl_DeptWeight[Department], tbl_DeptWeight[Impact Score])</f>
        <v>3</v>
      </c>
      <c r="K371">
        <f>_xlfn.XLOOKUP(tbl_logs[[#This Row],[Employee_Action]],tbl_ResponseLikelihood[Employee Action],tbl_ResponseLikelihood[Likelihood Score])</f>
        <v>2</v>
      </c>
      <c r="L371">
        <f>tbl_logs[[#This Row],[Impact Score]]*tbl_logs[[#This Row],[Response Multiplier]]</f>
        <v>6</v>
      </c>
      <c r="M371" t="str" cm="1">
        <f t="array" ref="M371">_xlfn.IFS(tbl_logs[[#This Row],[Total Score]]&lt;=4, "Low", tbl_logs[[#This Row],[Total Score]]&lt;=10, "Medium", tbl_logs[[#This Row],[Total Score]]&lt;=19, "High", tbl_logs[[#This Row],[Total Score]]&lt;=25, "Very High")</f>
        <v>Medium</v>
      </c>
      <c r="N371" t="str" cm="1">
        <f t="array" ref="N371">_xlfn.IFS(tbl_logs[[#This Row],[Total Score]]&lt;=4, "Low", tbl_logs[[#This Row],[Total Score]]&lt;=10, "Medium", tbl_logs[[#This Row],[Total Score]]&lt;=17, "High", tbl_logs[[#This Row],[Total Score]]&lt;=25, "Critical")</f>
        <v>Medium</v>
      </c>
    </row>
    <row r="372" spans="1:14" x14ac:dyDescent="0.3">
      <c r="A372" t="s">
        <v>2912</v>
      </c>
      <c r="B372" s="1">
        <v>46029.711111111108</v>
      </c>
      <c r="C372" t="s">
        <v>40</v>
      </c>
      <c r="D372" t="s">
        <v>15</v>
      </c>
      <c r="E372" t="s">
        <v>16</v>
      </c>
      <c r="F372" t="s">
        <v>13</v>
      </c>
      <c r="G372" s="2">
        <v>0.71111111111111114</v>
      </c>
      <c r="H372" s="3">
        <v>46029</v>
      </c>
      <c r="I372">
        <v>1</v>
      </c>
      <c r="J372">
        <f>_xlfn.XLOOKUP(tbl_logs[[#This Row],[Target_Department]],tbl_DeptWeight[Department], tbl_DeptWeight[Impact Score])</f>
        <v>5</v>
      </c>
      <c r="K372">
        <f>_xlfn.XLOOKUP(tbl_logs[[#This Row],[Employee_Action]],tbl_ResponseLikelihood[Employee Action],tbl_ResponseLikelihood[Likelihood Score])</f>
        <v>1</v>
      </c>
      <c r="L372">
        <f>tbl_logs[[#This Row],[Impact Score]]*tbl_logs[[#This Row],[Response Multiplier]]</f>
        <v>5</v>
      </c>
      <c r="M372" t="str" cm="1">
        <f t="array" ref="M372">_xlfn.IFS(tbl_logs[[#This Row],[Total Score]]&lt;=4, "Low", tbl_logs[[#This Row],[Total Score]]&lt;=10, "Medium", tbl_logs[[#This Row],[Total Score]]&lt;=19, "High", tbl_logs[[#This Row],[Total Score]]&lt;=25, "Very High")</f>
        <v>Medium</v>
      </c>
      <c r="N372" t="str" cm="1">
        <f t="array" ref="N372">_xlfn.IFS(tbl_logs[[#This Row],[Total Score]]&lt;=4, "Low", tbl_logs[[#This Row],[Total Score]]&lt;=10, "Medium", tbl_logs[[#This Row],[Total Score]]&lt;=17, "High", tbl_logs[[#This Row],[Total Score]]&lt;=25, "Critical")</f>
        <v>Medium</v>
      </c>
    </row>
    <row r="373" spans="1:14" x14ac:dyDescent="0.3">
      <c r="A373" t="s">
        <v>4035</v>
      </c>
      <c r="B373" s="1">
        <v>46029.713194444441</v>
      </c>
      <c r="C373" t="s">
        <v>12</v>
      </c>
      <c r="D373" t="s">
        <v>15</v>
      </c>
      <c r="E373" t="s">
        <v>9</v>
      </c>
      <c r="F373" t="s">
        <v>33</v>
      </c>
      <c r="G373" s="2">
        <v>0.71319444444444446</v>
      </c>
      <c r="H373" s="3">
        <v>46029</v>
      </c>
      <c r="I373">
        <v>1</v>
      </c>
      <c r="J373">
        <f>_xlfn.XLOOKUP(tbl_logs[[#This Row],[Target_Department]],tbl_DeptWeight[Department], tbl_DeptWeight[Impact Score])</f>
        <v>1</v>
      </c>
      <c r="K373">
        <f>_xlfn.XLOOKUP(tbl_logs[[#This Row],[Employee_Action]],tbl_ResponseLikelihood[Employee Action],tbl_ResponseLikelihood[Likelihood Score])</f>
        <v>4</v>
      </c>
      <c r="L373">
        <f>tbl_logs[[#This Row],[Impact Score]]*tbl_logs[[#This Row],[Response Multiplier]]</f>
        <v>4</v>
      </c>
      <c r="M373" t="str" cm="1">
        <f t="array" ref="M373">_xlfn.IFS(tbl_logs[[#This Row],[Total Score]]&lt;=4, "Low", tbl_logs[[#This Row],[Total Score]]&lt;=10, "Medium", tbl_logs[[#This Row],[Total Score]]&lt;=19, "High", tbl_logs[[#This Row],[Total Score]]&lt;=25, "Very High")</f>
        <v>Low</v>
      </c>
      <c r="N373" t="str" cm="1">
        <f t="array" ref="N373">_xlfn.IFS(tbl_logs[[#This Row],[Total Score]]&lt;=4, "Low", tbl_logs[[#This Row],[Total Score]]&lt;=10, "Medium", tbl_logs[[#This Row],[Total Score]]&lt;=17, "High", tbl_logs[[#This Row],[Total Score]]&lt;=25, "Critical")</f>
        <v>Low</v>
      </c>
    </row>
    <row r="374" spans="1:14" x14ac:dyDescent="0.3">
      <c r="A374" t="s">
        <v>3982</v>
      </c>
      <c r="B374" s="1">
        <v>46029.731944444444</v>
      </c>
      <c r="C374" t="s">
        <v>7</v>
      </c>
      <c r="D374" t="s">
        <v>15</v>
      </c>
      <c r="E374" t="s">
        <v>31</v>
      </c>
      <c r="F374" t="s">
        <v>10</v>
      </c>
      <c r="G374" s="2">
        <v>0.7319444444444444</v>
      </c>
      <c r="H374" s="3">
        <v>46029</v>
      </c>
      <c r="I374">
        <v>1</v>
      </c>
      <c r="J374">
        <f>_xlfn.XLOOKUP(tbl_logs[[#This Row],[Target_Department]],tbl_DeptWeight[Department], tbl_DeptWeight[Impact Score])</f>
        <v>3</v>
      </c>
      <c r="K374">
        <f>_xlfn.XLOOKUP(tbl_logs[[#This Row],[Employee_Action]],tbl_ResponseLikelihood[Employee Action],tbl_ResponseLikelihood[Likelihood Score])</f>
        <v>2</v>
      </c>
      <c r="L374">
        <f>tbl_logs[[#This Row],[Impact Score]]*tbl_logs[[#This Row],[Response Multiplier]]</f>
        <v>6</v>
      </c>
      <c r="M374" t="str" cm="1">
        <f t="array" ref="M374">_xlfn.IFS(tbl_logs[[#This Row],[Total Score]]&lt;=4, "Low", tbl_logs[[#This Row],[Total Score]]&lt;=10, "Medium", tbl_logs[[#This Row],[Total Score]]&lt;=19, "High", tbl_logs[[#This Row],[Total Score]]&lt;=25, "Very High")</f>
        <v>Medium</v>
      </c>
      <c r="N374" t="str" cm="1">
        <f t="array" ref="N374">_xlfn.IFS(tbl_logs[[#This Row],[Total Score]]&lt;=4, "Low", tbl_logs[[#This Row],[Total Score]]&lt;=10, "Medium", tbl_logs[[#This Row],[Total Score]]&lt;=17, "High", tbl_logs[[#This Row],[Total Score]]&lt;=25, "Critical")</f>
        <v>Medium</v>
      </c>
    </row>
    <row r="375" spans="1:14" x14ac:dyDescent="0.3">
      <c r="A375" t="s">
        <v>272</v>
      </c>
      <c r="B375" s="1">
        <v>46029.738888888889</v>
      </c>
      <c r="C375" t="s">
        <v>7</v>
      </c>
      <c r="D375" t="s">
        <v>22</v>
      </c>
      <c r="E375" t="s">
        <v>19</v>
      </c>
      <c r="F375" t="s">
        <v>10</v>
      </c>
      <c r="G375" s="2">
        <v>0.73888888888888893</v>
      </c>
      <c r="H375" s="3">
        <v>46029</v>
      </c>
      <c r="I375">
        <v>1</v>
      </c>
      <c r="J375">
        <f>_xlfn.XLOOKUP(tbl_logs[[#This Row],[Target_Department]],tbl_DeptWeight[Department], tbl_DeptWeight[Impact Score])</f>
        <v>3</v>
      </c>
      <c r="K375">
        <f>_xlfn.XLOOKUP(tbl_logs[[#This Row],[Employee_Action]],tbl_ResponseLikelihood[Employee Action],tbl_ResponseLikelihood[Likelihood Score])</f>
        <v>2</v>
      </c>
      <c r="L375">
        <f>tbl_logs[[#This Row],[Impact Score]]*tbl_logs[[#This Row],[Response Multiplier]]</f>
        <v>6</v>
      </c>
      <c r="M375" t="str" cm="1">
        <f t="array" ref="M375">_xlfn.IFS(tbl_logs[[#This Row],[Total Score]]&lt;=4, "Low", tbl_logs[[#This Row],[Total Score]]&lt;=10, "Medium", tbl_logs[[#This Row],[Total Score]]&lt;=19, "High", tbl_logs[[#This Row],[Total Score]]&lt;=25, "Very High")</f>
        <v>Medium</v>
      </c>
      <c r="N375" t="str" cm="1">
        <f t="array" ref="N375">_xlfn.IFS(tbl_logs[[#This Row],[Total Score]]&lt;=4, "Low", tbl_logs[[#This Row],[Total Score]]&lt;=10, "Medium", tbl_logs[[#This Row],[Total Score]]&lt;=17, "High", tbl_logs[[#This Row],[Total Score]]&lt;=25, "Critical")</f>
        <v>Medium</v>
      </c>
    </row>
    <row r="376" spans="1:14" x14ac:dyDescent="0.3">
      <c r="A376" t="s">
        <v>3471</v>
      </c>
      <c r="B376" s="1">
        <v>46029.742361111108</v>
      </c>
      <c r="C376" t="s">
        <v>7</v>
      </c>
      <c r="D376" t="s">
        <v>18</v>
      </c>
      <c r="E376" t="s">
        <v>19</v>
      </c>
      <c r="F376" t="s">
        <v>20</v>
      </c>
      <c r="G376" s="2">
        <v>0.74236111111111114</v>
      </c>
      <c r="H376" s="3">
        <v>46029</v>
      </c>
      <c r="I376">
        <v>1</v>
      </c>
      <c r="J376">
        <f>_xlfn.XLOOKUP(tbl_logs[[#This Row],[Target_Department]],tbl_DeptWeight[Department], tbl_DeptWeight[Impact Score])</f>
        <v>3</v>
      </c>
      <c r="K376">
        <f>_xlfn.XLOOKUP(tbl_logs[[#This Row],[Employee_Action]],tbl_ResponseLikelihood[Employee Action],tbl_ResponseLikelihood[Likelihood Score])</f>
        <v>2</v>
      </c>
      <c r="L376">
        <f>tbl_logs[[#This Row],[Impact Score]]*tbl_logs[[#This Row],[Response Multiplier]]</f>
        <v>6</v>
      </c>
      <c r="M376" t="str" cm="1">
        <f t="array" ref="M376">_xlfn.IFS(tbl_logs[[#This Row],[Total Score]]&lt;=4, "Low", tbl_logs[[#This Row],[Total Score]]&lt;=10, "Medium", tbl_logs[[#This Row],[Total Score]]&lt;=19, "High", tbl_logs[[#This Row],[Total Score]]&lt;=25, "Very High")</f>
        <v>Medium</v>
      </c>
      <c r="N376" t="str" cm="1">
        <f t="array" ref="N376">_xlfn.IFS(tbl_logs[[#This Row],[Total Score]]&lt;=4, "Low", tbl_logs[[#This Row],[Total Score]]&lt;=10, "Medium", tbl_logs[[#This Row],[Total Score]]&lt;=17, "High", tbl_logs[[#This Row],[Total Score]]&lt;=25, "Critical")</f>
        <v>Medium</v>
      </c>
    </row>
    <row r="377" spans="1:14" x14ac:dyDescent="0.3">
      <c r="A377" t="s">
        <v>4445</v>
      </c>
      <c r="B377" s="1">
        <v>46029.765277777777</v>
      </c>
      <c r="C377" t="s">
        <v>35</v>
      </c>
      <c r="D377" t="s">
        <v>18</v>
      </c>
      <c r="E377" t="s">
        <v>16</v>
      </c>
      <c r="F377" t="s">
        <v>10</v>
      </c>
      <c r="G377" s="2">
        <v>0.76527777777777772</v>
      </c>
      <c r="H377" s="3">
        <v>46029</v>
      </c>
      <c r="I377">
        <v>1</v>
      </c>
      <c r="J377">
        <f>_xlfn.XLOOKUP(tbl_logs[[#This Row],[Target_Department]],tbl_DeptWeight[Department], tbl_DeptWeight[Impact Score])</f>
        <v>1</v>
      </c>
      <c r="K377">
        <f>_xlfn.XLOOKUP(tbl_logs[[#This Row],[Employee_Action]],tbl_ResponseLikelihood[Employee Action],tbl_ResponseLikelihood[Likelihood Score])</f>
        <v>2</v>
      </c>
      <c r="L377">
        <f>tbl_logs[[#This Row],[Impact Score]]*tbl_logs[[#This Row],[Response Multiplier]]</f>
        <v>2</v>
      </c>
      <c r="M377" t="str" cm="1">
        <f t="array" ref="M377">_xlfn.IFS(tbl_logs[[#This Row],[Total Score]]&lt;=4, "Low", tbl_logs[[#This Row],[Total Score]]&lt;=10, "Medium", tbl_logs[[#This Row],[Total Score]]&lt;=19, "High", tbl_logs[[#This Row],[Total Score]]&lt;=25, "Very High")</f>
        <v>Low</v>
      </c>
      <c r="N377" t="str" cm="1">
        <f t="array" ref="N377">_xlfn.IFS(tbl_logs[[#This Row],[Total Score]]&lt;=4, "Low", tbl_logs[[#This Row],[Total Score]]&lt;=10, "Medium", tbl_logs[[#This Row],[Total Score]]&lt;=17, "High", tbl_logs[[#This Row],[Total Score]]&lt;=25, "Critical")</f>
        <v>Low</v>
      </c>
    </row>
    <row r="378" spans="1:14" x14ac:dyDescent="0.3">
      <c r="A378" t="s">
        <v>4898</v>
      </c>
      <c r="B378" s="1">
        <v>46029.813888888886</v>
      </c>
      <c r="C378" t="s">
        <v>35</v>
      </c>
      <c r="D378" t="s">
        <v>15</v>
      </c>
      <c r="E378" t="s">
        <v>19</v>
      </c>
      <c r="F378" t="s">
        <v>10</v>
      </c>
      <c r="G378" s="2">
        <v>0.81388888888888888</v>
      </c>
      <c r="H378" s="3">
        <v>46029</v>
      </c>
      <c r="I378">
        <v>1</v>
      </c>
      <c r="J378">
        <f>_xlfn.XLOOKUP(tbl_logs[[#This Row],[Target_Department]],tbl_DeptWeight[Department], tbl_DeptWeight[Impact Score])</f>
        <v>1</v>
      </c>
      <c r="K378">
        <f>_xlfn.XLOOKUP(tbl_logs[[#This Row],[Employee_Action]],tbl_ResponseLikelihood[Employee Action],tbl_ResponseLikelihood[Likelihood Score])</f>
        <v>2</v>
      </c>
      <c r="L378">
        <f>tbl_logs[[#This Row],[Impact Score]]*tbl_logs[[#This Row],[Response Multiplier]]</f>
        <v>2</v>
      </c>
      <c r="M378" t="str" cm="1">
        <f t="array" ref="M378">_xlfn.IFS(tbl_logs[[#This Row],[Total Score]]&lt;=4, "Low", tbl_logs[[#This Row],[Total Score]]&lt;=10, "Medium", tbl_logs[[#This Row],[Total Score]]&lt;=19, "High", tbl_logs[[#This Row],[Total Score]]&lt;=25, "Very High")</f>
        <v>Low</v>
      </c>
      <c r="N378" t="str" cm="1">
        <f t="array" ref="N378">_xlfn.IFS(tbl_logs[[#This Row],[Total Score]]&lt;=4, "Low", tbl_logs[[#This Row],[Total Score]]&lt;=10, "Medium", tbl_logs[[#This Row],[Total Score]]&lt;=17, "High", tbl_logs[[#This Row],[Total Score]]&lt;=25, "Critical")</f>
        <v>Low</v>
      </c>
    </row>
    <row r="379" spans="1:14" x14ac:dyDescent="0.3">
      <c r="A379" t="s">
        <v>4515</v>
      </c>
      <c r="B379" s="1">
        <v>46029.820833333331</v>
      </c>
      <c r="C379" t="s">
        <v>12</v>
      </c>
      <c r="D379" t="s">
        <v>18</v>
      </c>
      <c r="E379" t="s">
        <v>19</v>
      </c>
      <c r="F379" t="s">
        <v>33</v>
      </c>
      <c r="G379" s="2">
        <v>0.8208333333333333</v>
      </c>
      <c r="H379" s="3">
        <v>46029</v>
      </c>
      <c r="I379">
        <v>1</v>
      </c>
      <c r="J379">
        <f>_xlfn.XLOOKUP(tbl_logs[[#This Row],[Target_Department]],tbl_DeptWeight[Department], tbl_DeptWeight[Impact Score])</f>
        <v>1</v>
      </c>
      <c r="K379">
        <f>_xlfn.XLOOKUP(tbl_logs[[#This Row],[Employee_Action]],tbl_ResponseLikelihood[Employee Action],tbl_ResponseLikelihood[Likelihood Score])</f>
        <v>4</v>
      </c>
      <c r="L379">
        <f>tbl_logs[[#This Row],[Impact Score]]*tbl_logs[[#This Row],[Response Multiplier]]</f>
        <v>4</v>
      </c>
      <c r="M379" t="str" cm="1">
        <f t="array" ref="M379">_xlfn.IFS(tbl_logs[[#This Row],[Total Score]]&lt;=4, "Low", tbl_logs[[#This Row],[Total Score]]&lt;=10, "Medium", tbl_logs[[#This Row],[Total Score]]&lt;=19, "High", tbl_logs[[#This Row],[Total Score]]&lt;=25, "Very High")</f>
        <v>Low</v>
      </c>
      <c r="N379" t="str" cm="1">
        <f t="array" ref="N379">_xlfn.IFS(tbl_logs[[#This Row],[Total Score]]&lt;=4, "Low", tbl_logs[[#This Row],[Total Score]]&lt;=10, "Medium", tbl_logs[[#This Row],[Total Score]]&lt;=17, "High", tbl_logs[[#This Row],[Total Score]]&lt;=25, "Critical")</f>
        <v>Low</v>
      </c>
    </row>
    <row r="380" spans="1:14" x14ac:dyDescent="0.3">
      <c r="A380" t="s">
        <v>1005</v>
      </c>
      <c r="B380" s="1">
        <v>46029.832638888889</v>
      </c>
      <c r="C380" t="s">
        <v>7</v>
      </c>
      <c r="D380" t="s">
        <v>15</v>
      </c>
      <c r="E380" t="s">
        <v>9</v>
      </c>
      <c r="F380" t="s">
        <v>20</v>
      </c>
      <c r="G380" s="2">
        <v>0.83263888888888893</v>
      </c>
      <c r="H380" s="3">
        <v>46029</v>
      </c>
      <c r="I380">
        <v>1</v>
      </c>
      <c r="J380">
        <f>_xlfn.XLOOKUP(tbl_logs[[#This Row],[Target_Department]],tbl_DeptWeight[Department], tbl_DeptWeight[Impact Score])</f>
        <v>3</v>
      </c>
      <c r="K380">
        <f>_xlfn.XLOOKUP(tbl_logs[[#This Row],[Employee_Action]],tbl_ResponseLikelihood[Employee Action],tbl_ResponseLikelihood[Likelihood Score])</f>
        <v>2</v>
      </c>
      <c r="L380">
        <f>tbl_logs[[#This Row],[Impact Score]]*tbl_logs[[#This Row],[Response Multiplier]]</f>
        <v>6</v>
      </c>
      <c r="M380" t="str" cm="1">
        <f t="array" ref="M380">_xlfn.IFS(tbl_logs[[#This Row],[Total Score]]&lt;=4, "Low", tbl_logs[[#This Row],[Total Score]]&lt;=10, "Medium", tbl_logs[[#This Row],[Total Score]]&lt;=19, "High", tbl_logs[[#This Row],[Total Score]]&lt;=25, "Very High")</f>
        <v>Medium</v>
      </c>
      <c r="N380" t="str" cm="1">
        <f t="array" ref="N380">_xlfn.IFS(tbl_logs[[#This Row],[Total Score]]&lt;=4, "Low", tbl_logs[[#This Row],[Total Score]]&lt;=10, "Medium", tbl_logs[[#This Row],[Total Score]]&lt;=17, "High", tbl_logs[[#This Row],[Total Score]]&lt;=25, "Critical")</f>
        <v>Medium</v>
      </c>
    </row>
    <row r="381" spans="1:14" x14ac:dyDescent="0.3">
      <c r="A381" t="s">
        <v>1928</v>
      </c>
      <c r="B381" s="1">
        <v>46029.849305555559</v>
      </c>
      <c r="C381" t="s">
        <v>26</v>
      </c>
      <c r="D381" t="s">
        <v>8</v>
      </c>
      <c r="E381" t="s">
        <v>31</v>
      </c>
      <c r="F381" t="s">
        <v>10</v>
      </c>
      <c r="G381" s="2">
        <v>0.84930555555555554</v>
      </c>
      <c r="H381" s="3">
        <v>46029</v>
      </c>
      <c r="I381">
        <v>1</v>
      </c>
      <c r="J381">
        <f>_xlfn.XLOOKUP(tbl_logs[[#This Row],[Target_Department]],tbl_DeptWeight[Department], tbl_DeptWeight[Impact Score])</f>
        <v>3</v>
      </c>
      <c r="K381">
        <f>_xlfn.XLOOKUP(tbl_logs[[#This Row],[Employee_Action]],tbl_ResponseLikelihood[Employee Action],tbl_ResponseLikelihood[Likelihood Score])</f>
        <v>2</v>
      </c>
      <c r="L381">
        <f>tbl_logs[[#This Row],[Impact Score]]*tbl_logs[[#This Row],[Response Multiplier]]</f>
        <v>6</v>
      </c>
      <c r="M381" t="str" cm="1">
        <f t="array" ref="M381">_xlfn.IFS(tbl_logs[[#This Row],[Total Score]]&lt;=4, "Low", tbl_logs[[#This Row],[Total Score]]&lt;=10, "Medium", tbl_logs[[#This Row],[Total Score]]&lt;=19, "High", tbl_logs[[#This Row],[Total Score]]&lt;=25, "Very High")</f>
        <v>Medium</v>
      </c>
      <c r="N381" t="str" cm="1">
        <f t="array" ref="N381">_xlfn.IFS(tbl_logs[[#This Row],[Total Score]]&lt;=4, "Low", tbl_logs[[#This Row],[Total Score]]&lt;=10, "Medium", tbl_logs[[#This Row],[Total Score]]&lt;=17, "High", tbl_logs[[#This Row],[Total Score]]&lt;=25, "Critical")</f>
        <v>Medium</v>
      </c>
    </row>
    <row r="382" spans="1:14" x14ac:dyDescent="0.3">
      <c r="A382" t="s">
        <v>4899</v>
      </c>
      <c r="B382" s="1">
        <v>46029.910416666666</v>
      </c>
      <c r="C382" t="s">
        <v>35</v>
      </c>
      <c r="D382" t="s">
        <v>8</v>
      </c>
      <c r="E382" t="s">
        <v>31</v>
      </c>
      <c r="F382" t="s">
        <v>10</v>
      </c>
      <c r="G382" s="2">
        <v>0.91041666666666665</v>
      </c>
      <c r="H382" s="3">
        <v>46029</v>
      </c>
      <c r="I382">
        <v>1</v>
      </c>
      <c r="J382">
        <f>_xlfn.XLOOKUP(tbl_logs[[#This Row],[Target_Department]],tbl_DeptWeight[Department], tbl_DeptWeight[Impact Score])</f>
        <v>1</v>
      </c>
      <c r="K382">
        <f>_xlfn.XLOOKUP(tbl_logs[[#This Row],[Employee_Action]],tbl_ResponseLikelihood[Employee Action],tbl_ResponseLikelihood[Likelihood Score])</f>
        <v>2</v>
      </c>
      <c r="L382">
        <f>tbl_logs[[#This Row],[Impact Score]]*tbl_logs[[#This Row],[Response Multiplier]]</f>
        <v>2</v>
      </c>
      <c r="M382" t="str" cm="1">
        <f t="array" ref="M382">_xlfn.IFS(tbl_logs[[#This Row],[Total Score]]&lt;=4, "Low", tbl_logs[[#This Row],[Total Score]]&lt;=10, "Medium", tbl_logs[[#This Row],[Total Score]]&lt;=19, "High", tbl_logs[[#This Row],[Total Score]]&lt;=25, "Very High")</f>
        <v>Low</v>
      </c>
      <c r="N382" t="str" cm="1">
        <f t="array" ref="N382">_xlfn.IFS(tbl_logs[[#This Row],[Total Score]]&lt;=4, "Low", tbl_logs[[#This Row],[Total Score]]&lt;=10, "Medium", tbl_logs[[#This Row],[Total Score]]&lt;=17, "High", tbl_logs[[#This Row],[Total Score]]&lt;=25, "Critical")</f>
        <v>Low</v>
      </c>
    </row>
    <row r="383" spans="1:14" x14ac:dyDescent="0.3">
      <c r="A383" t="s">
        <v>137</v>
      </c>
      <c r="B383" s="1">
        <v>46029.913194444445</v>
      </c>
      <c r="C383" t="s">
        <v>7</v>
      </c>
      <c r="D383" t="s">
        <v>8</v>
      </c>
      <c r="E383" t="s">
        <v>19</v>
      </c>
      <c r="F383" t="s">
        <v>10</v>
      </c>
      <c r="G383" s="2">
        <v>0.91319444444444442</v>
      </c>
      <c r="H383" s="3">
        <v>46029</v>
      </c>
      <c r="I383">
        <v>1</v>
      </c>
      <c r="J383">
        <f>_xlfn.XLOOKUP(tbl_logs[[#This Row],[Target_Department]],tbl_DeptWeight[Department], tbl_DeptWeight[Impact Score])</f>
        <v>3</v>
      </c>
      <c r="K383">
        <f>_xlfn.XLOOKUP(tbl_logs[[#This Row],[Employee_Action]],tbl_ResponseLikelihood[Employee Action],tbl_ResponseLikelihood[Likelihood Score])</f>
        <v>2</v>
      </c>
      <c r="L383">
        <f>tbl_logs[[#This Row],[Impact Score]]*tbl_logs[[#This Row],[Response Multiplier]]</f>
        <v>6</v>
      </c>
      <c r="M383" t="str" cm="1">
        <f t="array" ref="M383">_xlfn.IFS(tbl_logs[[#This Row],[Total Score]]&lt;=4, "Low", tbl_logs[[#This Row],[Total Score]]&lt;=10, "Medium", tbl_logs[[#This Row],[Total Score]]&lt;=19, "High", tbl_logs[[#This Row],[Total Score]]&lt;=25, "Very High")</f>
        <v>Medium</v>
      </c>
      <c r="N383" t="str" cm="1">
        <f t="array" ref="N383">_xlfn.IFS(tbl_logs[[#This Row],[Total Score]]&lt;=4, "Low", tbl_logs[[#This Row],[Total Score]]&lt;=10, "Medium", tbl_logs[[#This Row],[Total Score]]&lt;=17, "High", tbl_logs[[#This Row],[Total Score]]&lt;=25, "Critical")</f>
        <v>Medium</v>
      </c>
    </row>
    <row r="384" spans="1:14" x14ac:dyDescent="0.3">
      <c r="A384" t="s">
        <v>2828</v>
      </c>
      <c r="B384" s="1">
        <v>46029.92291666667</v>
      </c>
      <c r="C384" t="s">
        <v>7</v>
      </c>
      <c r="D384" t="s">
        <v>15</v>
      </c>
      <c r="E384" t="s">
        <v>19</v>
      </c>
      <c r="F384" t="s">
        <v>10</v>
      </c>
      <c r="G384" s="2">
        <v>0.92291666666666672</v>
      </c>
      <c r="H384" s="3">
        <v>46029</v>
      </c>
      <c r="I384">
        <v>1</v>
      </c>
      <c r="J384">
        <f>_xlfn.XLOOKUP(tbl_logs[[#This Row],[Target_Department]],tbl_DeptWeight[Department], tbl_DeptWeight[Impact Score])</f>
        <v>3</v>
      </c>
      <c r="K384">
        <f>_xlfn.XLOOKUP(tbl_logs[[#This Row],[Employee_Action]],tbl_ResponseLikelihood[Employee Action],tbl_ResponseLikelihood[Likelihood Score])</f>
        <v>2</v>
      </c>
      <c r="L384">
        <f>tbl_logs[[#This Row],[Impact Score]]*tbl_logs[[#This Row],[Response Multiplier]]</f>
        <v>6</v>
      </c>
      <c r="M384" t="str" cm="1">
        <f t="array" ref="M384">_xlfn.IFS(tbl_logs[[#This Row],[Total Score]]&lt;=4, "Low", tbl_logs[[#This Row],[Total Score]]&lt;=10, "Medium", tbl_logs[[#This Row],[Total Score]]&lt;=19, "High", tbl_logs[[#This Row],[Total Score]]&lt;=25, "Very High")</f>
        <v>Medium</v>
      </c>
      <c r="N384" t="str" cm="1">
        <f t="array" ref="N384">_xlfn.IFS(tbl_logs[[#This Row],[Total Score]]&lt;=4, "Low", tbl_logs[[#This Row],[Total Score]]&lt;=10, "Medium", tbl_logs[[#This Row],[Total Score]]&lt;=17, "High", tbl_logs[[#This Row],[Total Score]]&lt;=25, "Critical")</f>
        <v>Medium</v>
      </c>
    </row>
    <row r="385" spans="1:14" x14ac:dyDescent="0.3">
      <c r="A385" t="s">
        <v>4958</v>
      </c>
      <c r="B385" s="1">
        <v>46029.948611111111</v>
      </c>
      <c r="C385" t="s">
        <v>7</v>
      </c>
      <c r="D385" t="s">
        <v>18</v>
      </c>
      <c r="E385" t="s">
        <v>19</v>
      </c>
      <c r="F385" t="s">
        <v>13</v>
      </c>
      <c r="G385" s="2">
        <v>0.94861111111111107</v>
      </c>
      <c r="H385" s="3">
        <v>46029</v>
      </c>
      <c r="I385">
        <v>1</v>
      </c>
      <c r="J385">
        <f>_xlfn.XLOOKUP(tbl_logs[[#This Row],[Target_Department]],tbl_DeptWeight[Department], tbl_DeptWeight[Impact Score])</f>
        <v>3</v>
      </c>
      <c r="K385">
        <f>_xlfn.XLOOKUP(tbl_logs[[#This Row],[Employee_Action]],tbl_ResponseLikelihood[Employee Action],tbl_ResponseLikelihood[Likelihood Score])</f>
        <v>1</v>
      </c>
      <c r="L385">
        <f>tbl_logs[[#This Row],[Impact Score]]*tbl_logs[[#This Row],[Response Multiplier]]</f>
        <v>3</v>
      </c>
      <c r="M385" t="str" cm="1">
        <f t="array" ref="M385">_xlfn.IFS(tbl_logs[[#This Row],[Total Score]]&lt;=4, "Low", tbl_logs[[#This Row],[Total Score]]&lt;=10, "Medium", tbl_logs[[#This Row],[Total Score]]&lt;=19, "High", tbl_logs[[#This Row],[Total Score]]&lt;=25, "Very High")</f>
        <v>Low</v>
      </c>
      <c r="N385" t="str" cm="1">
        <f t="array" ref="N385">_xlfn.IFS(tbl_logs[[#This Row],[Total Score]]&lt;=4, "Low", tbl_logs[[#This Row],[Total Score]]&lt;=10, "Medium", tbl_logs[[#This Row],[Total Score]]&lt;=17, "High", tbl_logs[[#This Row],[Total Score]]&lt;=25, "Critical")</f>
        <v>Low</v>
      </c>
    </row>
    <row r="386" spans="1:14" x14ac:dyDescent="0.3">
      <c r="A386" t="s">
        <v>2655</v>
      </c>
      <c r="B386" s="1">
        <v>46029.956250000003</v>
      </c>
      <c r="C386" t="s">
        <v>7</v>
      </c>
      <c r="D386" t="s">
        <v>18</v>
      </c>
      <c r="E386" t="s">
        <v>19</v>
      </c>
      <c r="F386" t="s">
        <v>33</v>
      </c>
      <c r="G386" s="2">
        <v>0.95625000000000004</v>
      </c>
      <c r="H386" s="3">
        <v>46029</v>
      </c>
      <c r="I386">
        <v>1</v>
      </c>
      <c r="J386">
        <f>_xlfn.XLOOKUP(tbl_logs[[#This Row],[Target_Department]],tbl_DeptWeight[Department], tbl_DeptWeight[Impact Score])</f>
        <v>3</v>
      </c>
      <c r="K386">
        <f>_xlfn.XLOOKUP(tbl_logs[[#This Row],[Employee_Action]],tbl_ResponseLikelihood[Employee Action],tbl_ResponseLikelihood[Likelihood Score])</f>
        <v>4</v>
      </c>
      <c r="L386">
        <f>tbl_logs[[#This Row],[Impact Score]]*tbl_logs[[#This Row],[Response Multiplier]]</f>
        <v>12</v>
      </c>
      <c r="M386" t="str" cm="1">
        <f t="array" ref="M386">_xlfn.IFS(tbl_logs[[#This Row],[Total Score]]&lt;=4, "Low", tbl_logs[[#This Row],[Total Score]]&lt;=10, "Medium", tbl_logs[[#This Row],[Total Score]]&lt;=19, "High", tbl_logs[[#This Row],[Total Score]]&lt;=25, "Very High")</f>
        <v>High</v>
      </c>
      <c r="N386" t="str" cm="1">
        <f t="array" ref="N386">_xlfn.IFS(tbl_logs[[#This Row],[Total Score]]&lt;=4, "Low", tbl_logs[[#This Row],[Total Score]]&lt;=10, "Medium", tbl_logs[[#This Row],[Total Score]]&lt;=17, "High", tbl_logs[[#This Row],[Total Score]]&lt;=25, "Critical")</f>
        <v>High</v>
      </c>
    </row>
    <row r="387" spans="1:14" x14ac:dyDescent="0.3">
      <c r="A387" t="s">
        <v>556</v>
      </c>
      <c r="B387" s="1">
        <v>46029.992361111108</v>
      </c>
      <c r="C387" t="s">
        <v>35</v>
      </c>
      <c r="D387" t="s">
        <v>8</v>
      </c>
      <c r="E387" t="s">
        <v>16</v>
      </c>
      <c r="F387" t="s">
        <v>53</v>
      </c>
      <c r="G387" s="2">
        <v>0.99236111111111114</v>
      </c>
      <c r="H387" s="3">
        <v>46029</v>
      </c>
      <c r="I387">
        <v>1</v>
      </c>
      <c r="J387">
        <f>_xlfn.XLOOKUP(tbl_logs[[#This Row],[Target_Department]],tbl_DeptWeight[Department], tbl_DeptWeight[Impact Score])</f>
        <v>1</v>
      </c>
      <c r="K387">
        <f>_xlfn.XLOOKUP(tbl_logs[[#This Row],[Employee_Action]],tbl_ResponseLikelihood[Employee Action],tbl_ResponseLikelihood[Likelihood Score])</f>
        <v>5</v>
      </c>
      <c r="L387">
        <f>tbl_logs[[#This Row],[Impact Score]]*tbl_logs[[#This Row],[Response Multiplier]]</f>
        <v>5</v>
      </c>
      <c r="M387" t="str" cm="1">
        <f t="array" ref="M387">_xlfn.IFS(tbl_logs[[#This Row],[Total Score]]&lt;=4, "Low", tbl_logs[[#This Row],[Total Score]]&lt;=10, "Medium", tbl_logs[[#This Row],[Total Score]]&lt;=19, "High", tbl_logs[[#This Row],[Total Score]]&lt;=25, "Very High")</f>
        <v>Medium</v>
      </c>
      <c r="N387" t="str" cm="1">
        <f t="array" ref="N387">_xlfn.IFS(tbl_logs[[#This Row],[Total Score]]&lt;=4, "Low", tbl_logs[[#This Row],[Total Score]]&lt;=10, "Medium", tbl_logs[[#This Row],[Total Score]]&lt;=17, "High", tbl_logs[[#This Row],[Total Score]]&lt;=25, "Critical")</f>
        <v>Medium</v>
      </c>
    </row>
    <row r="388" spans="1:14" x14ac:dyDescent="0.3">
      <c r="A388" t="s">
        <v>4802</v>
      </c>
      <c r="B388" s="1">
        <v>46030.023611111108</v>
      </c>
      <c r="C388" t="s">
        <v>26</v>
      </c>
      <c r="D388" t="s">
        <v>18</v>
      </c>
      <c r="E388" t="s">
        <v>31</v>
      </c>
      <c r="F388" t="s">
        <v>10</v>
      </c>
      <c r="G388" s="2">
        <v>2.361111111111111E-2</v>
      </c>
      <c r="H388" s="3">
        <v>46030</v>
      </c>
      <c r="I388">
        <v>1</v>
      </c>
      <c r="J388">
        <f>_xlfn.XLOOKUP(tbl_logs[[#This Row],[Target_Department]],tbl_DeptWeight[Department], tbl_DeptWeight[Impact Score])</f>
        <v>3</v>
      </c>
      <c r="K388">
        <f>_xlfn.XLOOKUP(tbl_logs[[#This Row],[Employee_Action]],tbl_ResponseLikelihood[Employee Action],tbl_ResponseLikelihood[Likelihood Score])</f>
        <v>2</v>
      </c>
      <c r="L388">
        <f>tbl_logs[[#This Row],[Impact Score]]*tbl_logs[[#This Row],[Response Multiplier]]</f>
        <v>6</v>
      </c>
      <c r="M388" t="str" cm="1">
        <f t="array" ref="M388">_xlfn.IFS(tbl_logs[[#This Row],[Total Score]]&lt;=4, "Low", tbl_logs[[#This Row],[Total Score]]&lt;=10, "Medium", tbl_logs[[#This Row],[Total Score]]&lt;=19, "High", tbl_logs[[#This Row],[Total Score]]&lt;=25, "Very High")</f>
        <v>Medium</v>
      </c>
      <c r="N388" t="str" cm="1">
        <f t="array" ref="N388">_xlfn.IFS(tbl_logs[[#This Row],[Total Score]]&lt;=4, "Low", tbl_logs[[#This Row],[Total Score]]&lt;=10, "Medium", tbl_logs[[#This Row],[Total Score]]&lt;=17, "High", tbl_logs[[#This Row],[Total Score]]&lt;=25, "Critical")</f>
        <v>Medium</v>
      </c>
    </row>
    <row r="389" spans="1:14" x14ac:dyDescent="0.3">
      <c r="A389" t="s">
        <v>619</v>
      </c>
      <c r="B389" s="1">
        <v>46030.045138888891</v>
      </c>
      <c r="C389" t="s">
        <v>7</v>
      </c>
      <c r="D389" t="s">
        <v>8</v>
      </c>
      <c r="E389" t="s">
        <v>19</v>
      </c>
      <c r="F389" t="s">
        <v>13</v>
      </c>
      <c r="G389" s="2">
        <v>4.5138888888888888E-2</v>
      </c>
      <c r="H389" s="3">
        <v>46030</v>
      </c>
      <c r="I389">
        <v>1</v>
      </c>
      <c r="J389">
        <f>_xlfn.XLOOKUP(tbl_logs[[#This Row],[Target_Department]],tbl_DeptWeight[Department], tbl_DeptWeight[Impact Score])</f>
        <v>3</v>
      </c>
      <c r="K389">
        <f>_xlfn.XLOOKUP(tbl_logs[[#This Row],[Employee_Action]],tbl_ResponseLikelihood[Employee Action],tbl_ResponseLikelihood[Likelihood Score])</f>
        <v>1</v>
      </c>
      <c r="L389">
        <f>tbl_logs[[#This Row],[Impact Score]]*tbl_logs[[#This Row],[Response Multiplier]]</f>
        <v>3</v>
      </c>
      <c r="M389" t="str" cm="1">
        <f t="array" ref="M389">_xlfn.IFS(tbl_logs[[#This Row],[Total Score]]&lt;=4, "Low", tbl_logs[[#This Row],[Total Score]]&lt;=10, "Medium", tbl_logs[[#This Row],[Total Score]]&lt;=19, "High", tbl_logs[[#This Row],[Total Score]]&lt;=25, "Very High")</f>
        <v>Low</v>
      </c>
      <c r="N389" t="str" cm="1">
        <f t="array" ref="N389">_xlfn.IFS(tbl_logs[[#This Row],[Total Score]]&lt;=4, "Low", tbl_logs[[#This Row],[Total Score]]&lt;=10, "Medium", tbl_logs[[#This Row],[Total Score]]&lt;=17, "High", tbl_logs[[#This Row],[Total Score]]&lt;=25, "Critical")</f>
        <v>Low</v>
      </c>
    </row>
    <row r="390" spans="1:14" x14ac:dyDescent="0.3">
      <c r="A390" t="s">
        <v>588</v>
      </c>
      <c r="B390" s="1">
        <v>46030.106944444444</v>
      </c>
      <c r="C390" t="s">
        <v>26</v>
      </c>
      <c r="D390" t="s">
        <v>15</v>
      </c>
      <c r="E390" t="s">
        <v>31</v>
      </c>
      <c r="F390" t="s">
        <v>20</v>
      </c>
      <c r="G390" s="2">
        <v>0.10694444444444444</v>
      </c>
      <c r="H390" s="3">
        <v>46030</v>
      </c>
      <c r="I390">
        <v>1</v>
      </c>
      <c r="J390">
        <f>_xlfn.XLOOKUP(tbl_logs[[#This Row],[Target_Department]],tbl_DeptWeight[Department], tbl_DeptWeight[Impact Score])</f>
        <v>3</v>
      </c>
      <c r="K390">
        <f>_xlfn.XLOOKUP(tbl_logs[[#This Row],[Employee_Action]],tbl_ResponseLikelihood[Employee Action],tbl_ResponseLikelihood[Likelihood Score])</f>
        <v>2</v>
      </c>
      <c r="L390">
        <f>tbl_logs[[#This Row],[Impact Score]]*tbl_logs[[#This Row],[Response Multiplier]]</f>
        <v>6</v>
      </c>
      <c r="M390" t="str" cm="1">
        <f t="array" ref="M390">_xlfn.IFS(tbl_logs[[#This Row],[Total Score]]&lt;=4, "Low", tbl_logs[[#This Row],[Total Score]]&lt;=10, "Medium", tbl_logs[[#This Row],[Total Score]]&lt;=19, "High", tbl_logs[[#This Row],[Total Score]]&lt;=25, "Very High")</f>
        <v>Medium</v>
      </c>
      <c r="N390" t="str" cm="1">
        <f t="array" ref="N390">_xlfn.IFS(tbl_logs[[#This Row],[Total Score]]&lt;=4, "Low", tbl_logs[[#This Row],[Total Score]]&lt;=10, "Medium", tbl_logs[[#This Row],[Total Score]]&lt;=17, "High", tbl_logs[[#This Row],[Total Score]]&lt;=25, "Critical")</f>
        <v>Medium</v>
      </c>
    </row>
    <row r="391" spans="1:14" x14ac:dyDescent="0.3">
      <c r="A391" t="s">
        <v>1475</v>
      </c>
      <c r="B391" s="1">
        <v>46030.113888888889</v>
      </c>
      <c r="C391" t="s">
        <v>7</v>
      </c>
      <c r="D391" t="s">
        <v>18</v>
      </c>
      <c r="E391" t="s">
        <v>19</v>
      </c>
      <c r="F391" t="s">
        <v>10</v>
      </c>
      <c r="G391" s="2">
        <v>0.11388888888888889</v>
      </c>
      <c r="H391" s="3">
        <v>46030</v>
      </c>
      <c r="I391">
        <v>1</v>
      </c>
      <c r="J391">
        <f>_xlfn.XLOOKUP(tbl_logs[[#This Row],[Target_Department]],tbl_DeptWeight[Department], tbl_DeptWeight[Impact Score])</f>
        <v>3</v>
      </c>
      <c r="K391">
        <f>_xlfn.XLOOKUP(tbl_logs[[#This Row],[Employee_Action]],tbl_ResponseLikelihood[Employee Action],tbl_ResponseLikelihood[Likelihood Score])</f>
        <v>2</v>
      </c>
      <c r="L391">
        <f>tbl_logs[[#This Row],[Impact Score]]*tbl_logs[[#This Row],[Response Multiplier]]</f>
        <v>6</v>
      </c>
      <c r="M391" t="str" cm="1">
        <f t="array" ref="M391">_xlfn.IFS(tbl_logs[[#This Row],[Total Score]]&lt;=4, "Low", tbl_logs[[#This Row],[Total Score]]&lt;=10, "Medium", tbl_logs[[#This Row],[Total Score]]&lt;=19, "High", tbl_logs[[#This Row],[Total Score]]&lt;=25, "Very High")</f>
        <v>Medium</v>
      </c>
      <c r="N391" t="str" cm="1">
        <f t="array" ref="N391">_xlfn.IFS(tbl_logs[[#This Row],[Total Score]]&lt;=4, "Low", tbl_logs[[#This Row],[Total Score]]&lt;=10, "Medium", tbl_logs[[#This Row],[Total Score]]&lt;=17, "High", tbl_logs[[#This Row],[Total Score]]&lt;=25, "Critical")</f>
        <v>Medium</v>
      </c>
    </row>
    <row r="392" spans="1:14" x14ac:dyDescent="0.3">
      <c r="A392" t="s">
        <v>1716</v>
      </c>
      <c r="B392" s="1">
        <v>46030.114583333336</v>
      </c>
      <c r="C392" t="s">
        <v>12</v>
      </c>
      <c r="D392" t="s">
        <v>8</v>
      </c>
      <c r="E392" t="s">
        <v>19</v>
      </c>
      <c r="F392" t="s">
        <v>33</v>
      </c>
      <c r="G392" s="2">
        <v>0.11458333333333333</v>
      </c>
      <c r="H392" s="3">
        <v>46030</v>
      </c>
      <c r="I392">
        <v>1</v>
      </c>
      <c r="J392">
        <f>_xlfn.XLOOKUP(tbl_logs[[#This Row],[Target_Department]],tbl_DeptWeight[Department], tbl_DeptWeight[Impact Score])</f>
        <v>1</v>
      </c>
      <c r="K392">
        <f>_xlfn.XLOOKUP(tbl_logs[[#This Row],[Employee_Action]],tbl_ResponseLikelihood[Employee Action],tbl_ResponseLikelihood[Likelihood Score])</f>
        <v>4</v>
      </c>
      <c r="L392">
        <f>tbl_logs[[#This Row],[Impact Score]]*tbl_logs[[#This Row],[Response Multiplier]]</f>
        <v>4</v>
      </c>
      <c r="M392" t="str" cm="1">
        <f t="array" ref="M392">_xlfn.IFS(tbl_logs[[#This Row],[Total Score]]&lt;=4, "Low", tbl_logs[[#This Row],[Total Score]]&lt;=10, "Medium", tbl_logs[[#This Row],[Total Score]]&lt;=19, "High", tbl_logs[[#This Row],[Total Score]]&lt;=25, "Very High")</f>
        <v>Low</v>
      </c>
      <c r="N392" t="str" cm="1">
        <f t="array" ref="N392">_xlfn.IFS(tbl_logs[[#This Row],[Total Score]]&lt;=4, "Low", tbl_logs[[#This Row],[Total Score]]&lt;=10, "Medium", tbl_logs[[#This Row],[Total Score]]&lt;=17, "High", tbl_logs[[#This Row],[Total Score]]&lt;=25, "Critical")</f>
        <v>Low</v>
      </c>
    </row>
    <row r="393" spans="1:14" x14ac:dyDescent="0.3">
      <c r="A393" t="s">
        <v>3477</v>
      </c>
      <c r="B393" s="1">
        <v>46030.117361111108</v>
      </c>
      <c r="C393" t="s">
        <v>40</v>
      </c>
      <c r="D393" t="s">
        <v>22</v>
      </c>
      <c r="E393" t="s">
        <v>16</v>
      </c>
      <c r="F393" t="s">
        <v>10</v>
      </c>
      <c r="G393" s="2">
        <v>0.11736111111111111</v>
      </c>
      <c r="H393" s="3">
        <v>46030</v>
      </c>
      <c r="I393">
        <v>1</v>
      </c>
      <c r="J393">
        <f>_xlfn.XLOOKUP(tbl_logs[[#This Row],[Target_Department]],tbl_DeptWeight[Department], tbl_DeptWeight[Impact Score])</f>
        <v>5</v>
      </c>
      <c r="K393">
        <f>_xlfn.XLOOKUP(tbl_logs[[#This Row],[Employee_Action]],tbl_ResponseLikelihood[Employee Action],tbl_ResponseLikelihood[Likelihood Score])</f>
        <v>2</v>
      </c>
      <c r="L393">
        <f>tbl_logs[[#This Row],[Impact Score]]*tbl_logs[[#This Row],[Response Multiplier]]</f>
        <v>10</v>
      </c>
      <c r="M393" t="str" cm="1">
        <f t="array" ref="M393">_xlfn.IFS(tbl_logs[[#This Row],[Total Score]]&lt;=4, "Low", tbl_logs[[#This Row],[Total Score]]&lt;=10, "Medium", tbl_logs[[#This Row],[Total Score]]&lt;=19, "High", tbl_logs[[#This Row],[Total Score]]&lt;=25, "Very High")</f>
        <v>Medium</v>
      </c>
      <c r="N393" t="str" cm="1">
        <f t="array" ref="N393">_xlfn.IFS(tbl_logs[[#This Row],[Total Score]]&lt;=4, "Low", tbl_logs[[#This Row],[Total Score]]&lt;=10, "Medium", tbl_logs[[#This Row],[Total Score]]&lt;=17, "High", tbl_logs[[#This Row],[Total Score]]&lt;=25, "Critical")</f>
        <v>Medium</v>
      </c>
    </row>
    <row r="394" spans="1:14" x14ac:dyDescent="0.3">
      <c r="A394" t="s">
        <v>4380</v>
      </c>
      <c r="B394" s="1">
        <v>46030.167361111111</v>
      </c>
      <c r="C394" t="s">
        <v>40</v>
      </c>
      <c r="D394" t="s">
        <v>22</v>
      </c>
      <c r="E394" t="s">
        <v>16</v>
      </c>
      <c r="F394" t="s">
        <v>20</v>
      </c>
      <c r="G394" s="2">
        <v>0.1673611111111111</v>
      </c>
      <c r="H394" s="3">
        <v>46030</v>
      </c>
      <c r="I394">
        <v>1</v>
      </c>
      <c r="J394">
        <f>_xlfn.XLOOKUP(tbl_logs[[#This Row],[Target_Department]],tbl_DeptWeight[Department], tbl_DeptWeight[Impact Score])</f>
        <v>5</v>
      </c>
      <c r="K394">
        <f>_xlfn.XLOOKUP(tbl_logs[[#This Row],[Employee_Action]],tbl_ResponseLikelihood[Employee Action],tbl_ResponseLikelihood[Likelihood Score])</f>
        <v>2</v>
      </c>
      <c r="L394">
        <f>tbl_logs[[#This Row],[Impact Score]]*tbl_logs[[#This Row],[Response Multiplier]]</f>
        <v>10</v>
      </c>
      <c r="M394" t="str" cm="1">
        <f t="array" ref="M394">_xlfn.IFS(tbl_logs[[#This Row],[Total Score]]&lt;=4, "Low", tbl_logs[[#This Row],[Total Score]]&lt;=10, "Medium", tbl_logs[[#This Row],[Total Score]]&lt;=19, "High", tbl_logs[[#This Row],[Total Score]]&lt;=25, "Very High")</f>
        <v>Medium</v>
      </c>
      <c r="N394" t="str" cm="1">
        <f t="array" ref="N394">_xlfn.IFS(tbl_logs[[#This Row],[Total Score]]&lt;=4, "Low", tbl_logs[[#This Row],[Total Score]]&lt;=10, "Medium", tbl_logs[[#This Row],[Total Score]]&lt;=17, "High", tbl_logs[[#This Row],[Total Score]]&lt;=25, "Critical")</f>
        <v>Medium</v>
      </c>
    </row>
    <row r="395" spans="1:14" x14ac:dyDescent="0.3">
      <c r="A395" t="s">
        <v>4927</v>
      </c>
      <c r="B395" s="1">
        <v>46030.168055555558</v>
      </c>
      <c r="C395" t="s">
        <v>40</v>
      </c>
      <c r="D395" t="s">
        <v>8</v>
      </c>
      <c r="E395" t="s">
        <v>16</v>
      </c>
      <c r="F395" t="s">
        <v>10</v>
      </c>
      <c r="G395" s="2">
        <v>0.16805555555555557</v>
      </c>
      <c r="H395" s="3">
        <v>46030</v>
      </c>
      <c r="I395">
        <v>1</v>
      </c>
      <c r="J395">
        <f>_xlfn.XLOOKUP(tbl_logs[[#This Row],[Target_Department]],tbl_DeptWeight[Department], tbl_DeptWeight[Impact Score])</f>
        <v>5</v>
      </c>
      <c r="K395">
        <f>_xlfn.XLOOKUP(tbl_logs[[#This Row],[Employee_Action]],tbl_ResponseLikelihood[Employee Action],tbl_ResponseLikelihood[Likelihood Score])</f>
        <v>2</v>
      </c>
      <c r="L395">
        <f>tbl_logs[[#This Row],[Impact Score]]*tbl_logs[[#This Row],[Response Multiplier]]</f>
        <v>10</v>
      </c>
      <c r="M395" t="str" cm="1">
        <f t="array" ref="M395">_xlfn.IFS(tbl_logs[[#This Row],[Total Score]]&lt;=4, "Low", tbl_logs[[#This Row],[Total Score]]&lt;=10, "Medium", tbl_logs[[#This Row],[Total Score]]&lt;=19, "High", tbl_logs[[#This Row],[Total Score]]&lt;=25, "Very High")</f>
        <v>Medium</v>
      </c>
      <c r="N395" t="str" cm="1">
        <f t="array" ref="N395">_xlfn.IFS(tbl_logs[[#This Row],[Total Score]]&lt;=4, "Low", tbl_logs[[#This Row],[Total Score]]&lt;=10, "Medium", tbl_logs[[#This Row],[Total Score]]&lt;=17, "High", tbl_logs[[#This Row],[Total Score]]&lt;=25, "Critical")</f>
        <v>Medium</v>
      </c>
    </row>
    <row r="396" spans="1:14" x14ac:dyDescent="0.3">
      <c r="A396" t="s">
        <v>558</v>
      </c>
      <c r="B396" s="1">
        <v>46030.173611111109</v>
      </c>
      <c r="C396" t="s">
        <v>12</v>
      </c>
      <c r="D396" t="s">
        <v>18</v>
      </c>
      <c r="E396" t="s">
        <v>31</v>
      </c>
      <c r="F396" t="s">
        <v>10</v>
      </c>
      <c r="G396" s="2">
        <v>0.1736111111111111</v>
      </c>
      <c r="H396" s="3">
        <v>46030</v>
      </c>
      <c r="I396">
        <v>1</v>
      </c>
      <c r="J396">
        <f>_xlfn.XLOOKUP(tbl_logs[[#This Row],[Target_Department]],tbl_DeptWeight[Department], tbl_DeptWeight[Impact Score])</f>
        <v>1</v>
      </c>
      <c r="K396">
        <f>_xlfn.XLOOKUP(tbl_logs[[#This Row],[Employee_Action]],tbl_ResponseLikelihood[Employee Action],tbl_ResponseLikelihood[Likelihood Score])</f>
        <v>2</v>
      </c>
      <c r="L396">
        <f>tbl_logs[[#This Row],[Impact Score]]*tbl_logs[[#This Row],[Response Multiplier]]</f>
        <v>2</v>
      </c>
      <c r="M396" t="str" cm="1">
        <f t="array" ref="M396">_xlfn.IFS(tbl_logs[[#This Row],[Total Score]]&lt;=4, "Low", tbl_logs[[#This Row],[Total Score]]&lt;=10, "Medium", tbl_logs[[#This Row],[Total Score]]&lt;=19, "High", tbl_logs[[#This Row],[Total Score]]&lt;=25, "Very High")</f>
        <v>Low</v>
      </c>
      <c r="N396" t="str" cm="1">
        <f t="array" ref="N396">_xlfn.IFS(tbl_logs[[#This Row],[Total Score]]&lt;=4, "Low", tbl_logs[[#This Row],[Total Score]]&lt;=10, "Medium", tbl_logs[[#This Row],[Total Score]]&lt;=17, "High", tbl_logs[[#This Row],[Total Score]]&lt;=25, "Critical")</f>
        <v>Low</v>
      </c>
    </row>
    <row r="397" spans="1:14" x14ac:dyDescent="0.3">
      <c r="A397" t="s">
        <v>803</v>
      </c>
      <c r="B397" s="1">
        <v>46030.178472222222</v>
      </c>
      <c r="C397" t="s">
        <v>26</v>
      </c>
      <c r="D397" t="s">
        <v>8</v>
      </c>
      <c r="E397" t="s">
        <v>31</v>
      </c>
      <c r="F397" t="s">
        <v>10</v>
      </c>
      <c r="G397" s="2">
        <v>0.17847222222222223</v>
      </c>
      <c r="H397" s="3">
        <v>46030</v>
      </c>
      <c r="I397">
        <v>1</v>
      </c>
      <c r="J397">
        <f>_xlfn.XLOOKUP(tbl_logs[[#This Row],[Target_Department]],tbl_DeptWeight[Department], tbl_DeptWeight[Impact Score])</f>
        <v>3</v>
      </c>
      <c r="K397">
        <f>_xlfn.XLOOKUP(tbl_logs[[#This Row],[Employee_Action]],tbl_ResponseLikelihood[Employee Action],tbl_ResponseLikelihood[Likelihood Score])</f>
        <v>2</v>
      </c>
      <c r="L397">
        <f>tbl_logs[[#This Row],[Impact Score]]*tbl_logs[[#This Row],[Response Multiplier]]</f>
        <v>6</v>
      </c>
      <c r="M397" t="str" cm="1">
        <f t="array" ref="M397">_xlfn.IFS(tbl_logs[[#This Row],[Total Score]]&lt;=4, "Low", tbl_logs[[#This Row],[Total Score]]&lt;=10, "Medium", tbl_logs[[#This Row],[Total Score]]&lt;=19, "High", tbl_logs[[#This Row],[Total Score]]&lt;=25, "Very High")</f>
        <v>Medium</v>
      </c>
      <c r="N397" t="str" cm="1">
        <f t="array" ref="N397">_xlfn.IFS(tbl_logs[[#This Row],[Total Score]]&lt;=4, "Low", tbl_logs[[#This Row],[Total Score]]&lt;=10, "Medium", tbl_logs[[#This Row],[Total Score]]&lt;=17, "High", tbl_logs[[#This Row],[Total Score]]&lt;=25, "Critical")</f>
        <v>Medium</v>
      </c>
    </row>
    <row r="398" spans="1:14" x14ac:dyDescent="0.3">
      <c r="A398" t="s">
        <v>2051</v>
      </c>
      <c r="B398" s="1">
        <v>46030.190972222219</v>
      </c>
      <c r="C398" t="s">
        <v>35</v>
      </c>
      <c r="D398" t="s">
        <v>15</v>
      </c>
      <c r="E398" t="s">
        <v>31</v>
      </c>
      <c r="F398" t="s">
        <v>13</v>
      </c>
      <c r="G398" s="2">
        <v>0.19097222222222221</v>
      </c>
      <c r="H398" s="3">
        <v>46030</v>
      </c>
      <c r="I398">
        <v>1</v>
      </c>
      <c r="J398">
        <f>_xlfn.XLOOKUP(tbl_logs[[#This Row],[Target_Department]],tbl_DeptWeight[Department], tbl_DeptWeight[Impact Score])</f>
        <v>1</v>
      </c>
      <c r="K398">
        <f>_xlfn.XLOOKUP(tbl_logs[[#This Row],[Employee_Action]],tbl_ResponseLikelihood[Employee Action],tbl_ResponseLikelihood[Likelihood Score])</f>
        <v>1</v>
      </c>
      <c r="L398">
        <f>tbl_logs[[#This Row],[Impact Score]]*tbl_logs[[#This Row],[Response Multiplier]]</f>
        <v>1</v>
      </c>
      <c r="M398" t="str" cm="1">
        <f t="array" ref="M398">_xlfn.IFS(tbl_logs[[#This Row],[Total Score]]&lt;=4, "Low", tbl_logs[[#This Row],[Total Score]]&lt;=10, "Medium", tbl_logs[[#This Row],[Total Score]]&lt;=19, "High", tbl_logs[[#This Row],[Total Score]]&lt;=25, "Very High")</f>
        <v>Low</v>
      </c>
      <c r="N398" t="str" cm="1">
        <f t="array" ref="N398">_xlfn.IFS(tbl_logs[[#This Row],[Total Score]]&lt;=4, "Low", tbl_logs[[#This Row],[Total Score]]&lt;=10, "Medium", tbl_logs[[#This Row],[Total Score]]&lt;=17, "High", tbl_logs[[#This Row],[Total Score]]&lt;=25, "Critical")</f>
        <v>Low</v>
      </c>
    </row>
    <row r="399" spans="1:14" x14ac:dyDescent="0.3">
      <c r="A399" t="s">
        <v>2017</v>
      </c>
      <c r="B399" s="1">
        <v>46030.193055555559</v>
      </c>
      <c r="C399" t="s">
        <v>7</v>
      </c>
      <c r="D399" t="s">
        <v>15</v>
      </c>
      <c r="E399" t="s">
        <v>19</v>
      </c>
      <c r="F399" t="s">
        <v>13</v>
      </c>
      <c r="G399" s="2">
        <v>0.19305555555555556</v>
      </c>
      <c r="H399" s="3">
        <v>46030</v>
      </c>
      <c r="I399">
        <v>1</v>
      </c>
      <c r="J399">
        <f>_xlfn.XLOOKUP(tbl_logs[[#This Row],[Target_Department]],tbl_DeptWeight[Department], tbl_DeptWeight[Impact Score])</f>
        <v>3</v>
      </c>
      <c r="K399">
        <f>_xlfn.XLOOKUP(tbl_logs[[#This Row],[Employee_Action]],tbl_ResponseLikelihood[Employee Action],tbl_ResponseLikelihood[Likelihood Score])</f>
        <v>1</v>
      </c>
      <c r="L399">
        <f>tbl_logs[[#This Row],[Impact Score]]*tbl_logs[[#This Row],[Response Multiplier]]</f>
        <v>3</v>
      </c>
      <c r="M399" t="str" cm="1">
        <f t="array" ref="M399">_xlfn.IFS(tbl_logs[[#This Row],[Total Score]]&lt;=4, "Low", tbl_logs[[#This Row],[Total Score]]&lt;=10, "Medium", tbl_logs[[#This Row],[Total Score]]&lt;=19, "High", tbl_logs[[#This Row],[Total Score]]&lt;=25, "Very High")</f>
        <v>Low</v>
      </c>
      <c r="N399" t="str" cm="1">
        <f t="array" ref="N399">_xlfn.IFS(tbl_logs[[#This Row],[Total Score]]&lt;=4, "Low", tbl_logs[[#This Row],[Total Score]]&lt;=10, "Medium", tbl_logs[[#This Row],[Total Score]]&lt;=17, "High", tbl_logs[[#This Row],[Total Score]]&lt;=25, "Critical")</f>
        <v>Low</v>
      </c>
    </row>
    <row r="400" spans="1:14" x14ac:dyDescent="0.3">
      <c r="A400" t="s">
        <v>2323</v>
      </c>
      <c r="B400" s="1">
        <v>46030.198611111111</v>
      </c>
      <c r="C400" t="s">
        <v>7</v>
      </c>
      <c r="D400" t="s">
        <v>22</v>
      </c>
      <c r="E400" t="s">
        <v>19</v>
      </c>
      <c r="F400" t="s">
        <v>10</v>
      </c>
      <c r="G400" s="2">
        <v>0.1986111111111111</v>
      </c>
      <c r="H400" s="3">
        <v>46030</v>
      </c>
      <c r="I400">
        <v>1</v>
      </c>
      <c r="J400">
        <f>_xlfn.XLOOKUP(tbl_logs[[#This Row],[Target_Department]],tbl_DeptWeight[Department], tbl_DeptWeight[Impact Score])</f>
        <v>3</v>
      </c>
      <c r="K400">
        <f>_xlfn.XLOOKUP(tbl_logs[[#This Row],[Employee_Action]],tbl_ResponseLikelihood[Employee Action],tbl_ResponseLikelihood[Likelihood Score])</f>
        <v>2</v>
      </c>
      <c r="L400">
        <f>tbl_logs[[#This Row],[Impact Score]]*tbl_logs[[#This Row],[Response Multiplier]]</f>
        <v>6</v>
      </c>
      <c r="M400" t="str" cm="1">
        <f t="array" ref="M400">_xlfn.IFS(tbl_logs[[#This Row],[Total Score]]&lt;=4, "Low", tbl_logs[[#This Row],[Total Score]]&lt;=10, "Medium", tbl_logs[[#This Row],[Total Score]]&lt;=19, "High", tbl_logs[[#This Row],[Total Score]]&lt;=25, "Very High")</f>
        <v>Medium</v>
      </c>
      <c r="N400" t="str" cm="1">
        <f t="array" ref="N400">_xlfn.IFS(tbl_logs[[#This Row],[Total Score]]&lt;=4, "Low", tbl_logs[[#This Row],[Total Score]]&lt;=10, "Medium", tbl_logs[[#This Row],[Total Score]]&lt;=17, "High", tbl_logs[[#This Row],[Total Score]]&lt;=25, "Critical")</f>
        <v>Medium</v>
      </c>
    </row>
    <row r="401" spans="1:14" x14ac:dyDescent="0.3">
      <c r="A401" t="s">
        <v>1024</v>
      </c>
      <c r="B401" s="1">
        <v>46030.213194444441</v>
      </c>
      <c r="C401" t="s">
        <v>7</v>
      </c>
      <c r="D401" t="s">
        <v>18</v>
      </c>
      <c r="E401" t="s">
        <v>19</v>
      </c>
      <c r="F401" t="s">
        <v>10</v>
      </c>
      <c r="G401" s="2">
        <v>0.21319444444444444</v>
      </c>
      <c r="H401" s="3">
        <v>46030</v>
      </c>
      <c r="I401">
        <v>1</v>
      </c>
      <c r="J401">
        <f>_xlfn.XLOOKUP(tbl_logs[[#This Row],[Target_Department]],tbl_DeptWeight[Department], tbl_DeptWeight[Impact Score])</f>
        <v>3</v>
      </c>
      <c r="K401">
        <f>_xlfn.XLOOKUP(tbl_logs[[#This Row],[Employee_Action]],tbl_ResponseLikelihood[Employee Action],tbl_ResponseLikelihood[Likelihood Score])</f>
        <v>2</v>
      </c>
      <c r="L401">
        <f>tbl_logs[[#This Row],[Impact Score]]*tbl_logs[[#This Row],[Response Multiplier]]</f>
        <v>6</v>
      </c>
      <c r="M401" t="str" cm="1">
        <f t="array" ref="M401">_xlfn.IFS(tbl_logs[[#This Row],[Total Score]]&lt;=4, "Low", tbl_logs[[#This Row],[Total Score]]&lt;=10, "Medium", tbl_logs[[#This Row],[Total Score]]&lt;=19, "High", tbl_logs[[#This Row],[Total Score]]&lt;=25, "Very High")</f>
        <v>Medium</v>
      </c>
      <c r="N401" t="str" cm="1">
        <f t="array" ref="N401">_xlfn.IFS(tbl_logs[[#This Row],[Total Score]]&lt;=4, "Low", tbl_logs[[#This Row],[Total Score]]&lt;=10, "Medium", tbl_logs[[#This Row],[Total Score]]&lt;=17, "High", tbl_logs[[#This Row],[Total Score]]&lt;=25, "Critical")</f>
        <v>Medium</v>
      </c>
    </row>
    <row r="402" spans="1:14" x14ac:dyDescent="0.3">
      <c r="A402" t="s">
        <v>2047</v>
      </c>
      <c r="B402" s="1">
        <v>46030.214583333334</v>
      </c>
      <c r="C402" t="s">
        <v>7</v>
      </c>
      <c r="D402" t="s">
        <v>22</v>
      </c>
      <c r="E402" t="s">
        <v>19</v>
      </c>
      <c r="F402" t="s">
        <v>10</v>
      </c>
      <c r="G402" s="2">
        <v>0.21458333333333332</v>
      </c>
      <c r="H402" s="3">
        <v>46030</v>
      </c>
      <c r="I402">
        <v>1</v>
      </c>
      <c r="J402">
        <f>_xlfn.XLOOKUP(tbl_logs[[#This Row],[Target_Department]],tbl_DeptWeight[Department], tbl_DeptWeight[Impact Score])</f>
        <v>3</v>
      </c>
      <c r="K402">
        <f>_xlfn.XLOOKUP(tbl_logs[[#This Row],[Employee_Action]],tbl_ResponseLikelihood[Employee Action],tbl_ResponseLikelihood[Likelihood Score])</f>
        <v>2</v>
      </c>
      <c r="L402">
        <f>tbl_logs[[#This Row],[Impact Score]]*tbl_logs[[#This Row],[Response Multiplier]]</f>
        <v>6</v>
      </c>
      <c r="M402" t="str" cm="1">
        <f t="array" ref="M402">_xlfn.IFS(tbl_logs[[#This Row],[Total Score]]&lt;=4, "Low", tbl_logs[[#This Row],[Total Score]]&lt;=10, "Medium", tbl_logs[[#This Row],[Total Score]]&lt;=19, "High", tbl_logs[[#This Row],[Total Score]]&lt;=25, "Very High")</f>
        <v>Medium</v>
      </c>
      <c r="N402" t="str" cm="1">
        <f t="array" ref="N402">_xlfn.IFS(tbl_logs[[#This Row],[Total Score]]&lt;=4, "Low", tbl_logs[[#This Row],[Total Score]]&lt;=10, "Medium", tbl_logs[[#This Row],[Total Score]]&lt;=17, "High", tbl_logs[[#This Row],[Total Score]]&lt;=25, "Critical")</f>
        <v>Medium</v>
      </c>
    </row>
    <row r="403" spans="1:14" x14ac:dyDescent="0.3">
      <c r="A403" t="s">
        <v>548</v>
      </c>
      <c r="B403" s="1">
        <v>46030.240277777775</v>
      </c>
      <c r="C403" t="s">
        <v>47</v>
      </c>
      <c r="D403" t="s">
        <v>8</v>
      </c>
      <c r="E403" t="s">
        <v>9</v>
      </c>
      <c r="F403" t="s">
        <v>10</v>
      </c>
      <c r="G403" s="2">
        <v>0.24027777777777778</v>
      </c>
      <c r="H403" s="3">
        <v>46030</v>
      </c>
      <c r="I403">
        <v>1</v>
      </c>
      <c r="J403">
        <f>_xlfn.XLOOKUP(tbl_logs[[#This Row],[Target_Department]],tbl_DeptWeight[Department], tbl_DeptWeight[Impact Score])</f>
        <v>1</v>
      </c>
      <c r="K403">
        <f>_xlfn.XLOOKUP(tbl_logs[[#This Row],[Employee_Action]],tbl_ResponseLikelihood[Employee Action],tbl_ResponseLikelihood[Likelihood Score])</f>
        <v>2</v>
      </c>
      <c r="L403">
        <f>tbl_logs[[#This Row],[Impact Score]]*tbl_logs[[#This Row],[Response Multiplier]]</f>
        <v>2</v>
      </c>
      <c r="M403" t="str" cm="1">
        <f t="array" ref="M403">_xlfn.IFS(tbl_logs[[#This Row],[Total Score]]&lt;=4, "Low", tbl_logs[[#This Row],[Total Score]]&lt;=10, "Medium", tbl_logs[[#This Row],[Total Score]]&lt;=19, "High", tbl_logs[[#This Row],[Total Score]]&lt;=25, "Very High")</f>
        <v>Low</v>
      </c>
      <c r="N403" t="str" cm="1">
        <f t="array" ref="N403">_xlfn.IFS(tbl_logs[[#This Row],[Total Score]]&lt;=4, "Low", tbl_logs[[#This Row],[Total Score]]&lt;=10, "Medium", tbl_logs[[#This Row],[Total Score]]&lt;=17, "High", tbl_logs[[#This Row],[Total Score]]&lt;=25, "Critical")</f>
        <v>Low</v>
      </c>
    </row>
    <row r="404" spans="1:14" x14ac:dyDescent="0.3">
      <c r="A404" t="s">
        <v>2340</v>
      </c>
      <c r="B404" s="1">
        <v>46030.256944444445</v>
      </c>
      <c r="C404" t="s">
        <v>7</v>
      </c>
      <c r="D404" t="s">
        <v>22</v>
      </c>
      <c r="E404" t="s">
        <v>19</v>
      </c>
      <c r="F404" t="s">
        <v>33</v>
      </c>
      <c r="G404" s="2">
        <v>0.25694444444444442</v>
      </c>
      <c r="H404" s="3">
        <v>46030</v>
      </c>
      <c r="I404">
        <v>1</v>
      </c>
      <c r="J404">
        <f>_xlfn.XLOOKUP(tbl_logs[[#This Row],[Target_Department]],tbl_DeptWeight[Department], tbl_DeptWeight[Impact Score])</f>
        <v>3</v>
      </c>
      <c r="K404">
        <f>_xlfn.XLOOKUP(tbl_logs[[#This Row],[Employee_Action]],tbl_ResponseLikelihood[Employee Action],tbl_ResponseLikelihood[Likelihood Score])</f>
        <v>4</v>
      </c>
      <c r="L404">
        <f>tbl_logs[[#This Row],[Impact Score]]*tbl_logs[[#This Row],[Response Multiplier]]</f>
        <v>12</v>
      </c>
      <c r="M404" t="str" cm="1">
        <f t="array" ref="M404">_xlfn.IFS(tbl_logs[[#This Row],[Total Score]]&lt;=4, "Low", tbl_logs[[#This Row],[Total Score]]&lt;=10, "Medium", tbl_logs[[#This Row],[Total Score]]&lt;=19, "High", tbl_logs[[#This Row],[Total Score]]&lt;=25, "Very High")</f>
        <v>High</v>
      </c>
      <c r="N404" t="str" cm="1">
        <f t="array" ref="N404">_xlfn.IFS(tbl_logs[[#This Row],[Total Score]]&lt;=4, "Low", tbl_logs[[#This Row],[Total Score]]&lt;=10, "Medium", tbl_logs[[#This Row],[Total Score]]&lt;=17, "High", tbl_logs[[#This Row],[Total Score]]&lt;=25, "Critical")</f>
        <v>High</v>
      </c>
    </row>
    <row r="405" spans="1:14" x14ac:dyDescent="0.3">
      <c r="A405" t="s">
        <v>3801</v>
      </c>
      <c r="B405" s="1">
        <v>46030.275000000001</v>
      </c>
      <c r="C405" t="s">
        <v>7</v>
      </c>
      <c r="D405" t="s">
        <v>22</v>
      </c>
      <c r="E405" t="s">
        <v>19</v>
      </c>
      <c r="F405" t="s">
        <v>10</v>
      </c>
      <c r="G405" s="2">
        <v>0.27500000000000002</v>
      </c>
      <c r="H405" s="3">
        <v>46030</v>
      </c>
      <c r="I405">
        <v>1</v>
      </c>
      <c r="J405">
        <f>_xlfn.XLOOKUP(tbl_logs[[#This Row],[Target_Department]],tbl_DeptWeight[Department], tbl_DeptWeight[Impact Score])</f>
        <v>3</v>
      </c>
      <c r="K405">
        <f>_xlfn.XLOOKUP(tbl_logs[[#This Row],[Employee_Action]],tbl_ResponseLikelihood[Employee Action],tbl_ResponseLikelihood[Likelihood Score])</f>
        <v>2</v>
      </c>
      <c r="L405">
        <f>tbl_logs[[#This Row],[Impact Score]]*tbl_logs[[#This Row],[Response Multiplier]]</f>
        <v>6</v>
      </c>
      <c r="M405" t="str" cm="1">
        <f t="array" ref="M405">_xlfn.IFS(tbl_logs[[#This Row],[Total Score]]&lt;=4, "Low", tbl_logs[[#This Row],[Total Score]]&lt;=10, "Medium", tbl_logs[[#This Row],[Total Score]]&lt;=19, "High", tbl_logs[[#This Row],[Total Score]]&lt;=25, "Very High")</f>
        <v>Medium</v>
      </c>
      <c r="N405" t="str" cm="1">
        <f t="array" ref="N405">_xlfn.IFS(tbl_logs[[#This Row],[Total Score]]&lt;=4, "Low", tbl_logs[[#This Row],[Total Score]]&lt;=10, "Medium", tbl_logs[[#This Row],[Total Score]]&lt;=17, "High", tbl_logs[[#This Row],[Total Score]]&lt;=25, "Critical")</f>
        <v>Medium</v>
      </c>
    </row>
    <row r="406" spans="1:14" x14ac:dyDescent="0.3">
      <c r="A406" t="s">
        <v>4849</v>
      </c>
      <c r="B406" s="1">
        <v>46030.279861111114</v>
      </c>
      <c r="C406" t="s">
        <v>7</v>
      </c>
      <c r="D406" t="s">
        <v>22</v>
      </c>
      <c r="E406" t="s">
        <v>16</v>
      </c>
      <c r="F406" t="s">
        <v>20</v>
      </c>
      <c r="G406" s="2">
        <v>0.27986111111111112</v>
      </c>
      <c r="H406" s="3">
        <v>46030</v>
      </c>
      <c r="I406">
        <v>1</v>
      </c>
      <c r="J406">
        <f>_xlfn.XLOOKUP(tbl_logs[[#This Row],[Target_Department]],tbl_DeptWeight[Department], tbl_DeptWeight[Impact Score])</f>
        <v>3</v>
      </c>
      <c r="K406">
        <f>_xlfn.XLOOKUP(tbl_logs[[#This Row],[Employee_Action]],tbl_ResponseLikelihood[Employee Action],tbl_ResponseLikelihood[Likelihood Score])</f>
        <v>2</v>
      </c>
      <c r="L406">
        <f>tbl_logs[[#This Row],[Impact Score]]*tbl_logs[[#This Row],[Response Multiplier]]</f>
        <v>6</v>
      </c>
      <c r="M406" t="str" cm="1">
        <f t="array" ref="M406">_xlfn.IFS(tbl_logs[[#This Row],[Total Score]]&lt;=4, "Low", tbl_logs[[#This Row],[Total Score]]&lt;=10, "Medium", tbl_logs[[#This Row],[Total Score]]&lt;=19, "High", tbl_logs[[#This Row],[Total Score]]&lt;=25, "Very High")</f>
        <v>Medium</v>
      </c>
      <c r="N406" t="str" cm="1">
        <f t="array" ref="N406">_xlfn.IFS(tbl_logs[[#This Row],[Total Score]]&lt;=4, "Low", tbl_logs[[#This Row],[Total Score]]&lt;=10, "Medium", tbl_logs[[#This Row],[Total Score]]&lt;=17, "High", tbl_logs[[#This Row],[Total Score]]&lt;=25, "Critical")</f>
        <v>Medium</v>
      </c>
    </row>
    <row r="407" spans="1:14" x14ac:dyDescent="0.3">
      <c r="A407" t="s">
        <v>3330</v>
      </c>
      <c r="B407" s="1">
        <v>46030.28402777778</v>
      </c>
      <c r="C407" t="s">
        <v>35</v>
      </c>
      <c r="D407" t="s">
        <v>15</v>
      </c>
      <c r="E407" t="s">
        <v>9</v>
      </c>
      <c r="F407" t="s">
        <v>10</v>
      </c>
      <c r="G407" s="2">
        <v>0.28402777777777777</v>
      </c>
      <c r="H407" s="3">
        <v>46030</v>
      </c>
      <c r="I407">
        <v>1</v>
      </c>
      <c r="J407">
        <f>_xlfn.XLOOKUP(tbl_logs[[#This Row],[Target_Department]],tbl_DeptWeight[Department], tbl_DeptWeight[Impact Score])</f>
        <v>1</v>
      </c>
      <c r="K407">
        <f>_xlfn.XLOOKUP(tbl_logs[[#This Row],[Employee_Action]],tbl_ResponseLikelihood[Employee Action],tbl_ResponseLikelihood[Likelihood Score])</f>
        <v>2</v>
      </c>
      <c r="L407">
        <f>tbl_logs[[#This Row],[Impact Score]]*tbl_logs[[#This Row],[Response Multiplier]]</f>
        <v>2</v>
      </c>
      <c r="M407" t="str" cm="1">
        <f t="array" ref="M407">_xlfn.IFS(tbl_logs[[#This Row],[Total Score]]&lt;=4, "Low", tbl_logs[[#This Row],[Total Score]]&lt;=10, "Medium", tbl_logs[[#This Row],[Total Score]]&lt;=19, "High", tbl_logs[[#This Row],[Total Score]]&lt;=25, "Very High")</f>
        <v>Low</v>
      </c>
      <c r="N407" t="str" cm="1">
        <f t="array" ref="N407">_xlfn.IFS(tbl_logs[[#This Row],[Total Score]]&lt;=4, "Low", tbl_logs[[#This Row],[Total Score]]&lt;=10, "Medium", tbl_logs[[#This Row],[Total Score]]&lt;=17, "High", tbl_logs[[#This Row],[Total Score]]&lt;=25, "Critical")</f>
        <v>Low</v>
      </c>
    </row>
    <row r="408" spans="1:14" x14ac:dyDescent="0.3">
      <c r="A408" t="s">
        <v>121</v>
      </c>
      <c r="B408" s="1">
        <v>46030.302777777775</v>
      </c>
      <c r="C408" t="s">
        <v>7</v>
      </c>
      <c r="D408" t="s">
        <v>8</v>
      </c>
      <c r="E408" t="s">
        <v>19</v>
      </c>
      <c r="F408" t="s">
        <v>20</v>
      </c>
      <c r="G408" s="2">
        <v>0.30277777777777776</v>
      </c>
      <c r="H408" s="3">
        <v>46030</v>
      </c>
      <c r="I408">
        <v>1</v>
      </c>
      <c r="J408">
        <f>_xlfn.XLOOKUP(tbl_logs[[#This Row],[Target_Department]],tbl_DeptWeight[Department], tbl_DeptWeight[Impact Score])</f>
        <v>3</v>
      </c>
      <c r="K408">
        <f>_xlfn.XLOOKUP(tbl_logs[[#This Row],[Employee_Action]],tbl_ResponseLikelihood[Employee Action],tbl_ResponseLikelihood[Likelihood Score])</f>
        <v>2</v>
      </c>
      <c r="L408">
        <f>tbl_logs[[#This Row],[Impact Score]]*tbl_logs[[#This Row],[Response Multiplier]]</f>
        <v>6</v>
      </c>
      <c r="M408" t="str" cm="1">
        <f t="array" ref="M408">_xlfn.IFS(tbl_logs[[#This Row],[Total Score]]&lt;=4, "Low", tbl_logs[[#This Row],[Total Score]]&lt;=10, "Medium", tbl_logs[[#This Row],[Total Score]]&lt;=19, "High", tbl_logs[[#This Row],[Total Score]]&lt;=25, "Very High")</f>
        <v>Medium</v>
      </c>
      <c r="N408" t="str" cm="1">
        <f t="array" ref="N408">_xlfn.IFS(tbl_logs[[#This Row],[Total Score]]&lt;=4, "Low", tbl_logs[[#This Row],[Total Score]]&lt;=10, "Medium", tbl_logs[[#This Row],[Total Score]]&lt;=17, "High", tbl_logs[[#This Row],[Total Score]]&lt;=25, "Critical")</f>
        <v>Medium</v>
      </c>
    </row>
    <row r="409" spans="1:14" x14ac:dyDescent="0.3">
      <c r="A409" t="s">
        <v>4259</v>
      </c>
      <c r="B409" s="1">
        <v>46030.324999999997</v>
      </c>
      <c r="C409" t="s">
        <v>12</v>
      </c>
      <c r="D409" t="s">
        <v>15</v>
      </c>
      <c r="E409" t="s">
        <v>19</v>
      </c>
      <c r="F409" t="s">
        <v>10</v>
      </c>
      <c r="G409" s="2">
        <v>0.32500000000000001</v>
      </c>
      <c r="H409" s="3">
        <v>46030</v>
      </c>
      <c r="I409">
        <v>1</v>
      </c>
      <c r="J409">
        <f>_xlfn.XLOOKUP(tbl_logs[[#This Row],[Target_Department]],tbl_DeptWeight[Department], tbl_DeptWeight[Impact Score])</f>
        <v>1</v>
      </c>
      <c r="K409">
        <f>_xlfn.XLOOKUP(tbl_logs[[#This Row],[Employee_Action]],tbl_ResponseLikelihood[Employee Action],tbl_ResponseLikelihood[Likelihood Score])</f>
        <v>2</v>
      </c>
      <c r="L409">
        <f>tbl_logs[[#This Row],[Impact Score]]*tbl_logs[[#This Row],[Response Multiplier]]</f>
        <v>2</v>
      </c>
      <c r="M409" t="str" cm="1">
        <f t="array" ref="M409">_xlfn.IFS(tbl_logs[[#This Row],[Total Score]]&lt;=4, "Low", tbl_logs[[#This Row],[Total Score]]&lt;=10, "Medium", tbl_logs[[#This Row],[Total Score]]&lt;=19, "High", tbl_logs[[#This Row],[Total Score]]&lt;=25, "Very High")</f>
        <v>Low</v>
      </c>
      <c r="N409" t="str" cm="1">
        <f t="array" ref="N409">_xlfn.IFS(tbl_logs[[#This Row],[Total Score]]&lt;=4, "Low", tbl_logs[[#This Row],[Total Score]]&lt;=10, "Medium", tbl_logs[[#This Row],[Total Score]]&lt;=17, "High", tbl_logs[[#This Row],[Total Score]]&lt;=25, "Critical")</f>
        <v>Low</v>
      </c>
    </row>
    <row r="410" spans="1:14" x14ac:dyDescent="0.3">
      <c r="A410" t="s">
        <v>2955</v>
      </c>
      <c r="B410" s="1">
        <v>46030.334722222222</v>
      </c>
      <c r="C410" t="s">
        <v>12</v>
      </c>
      <c r="D410" t="s">
        <v>15</v>
      </c>
      <c r="E410" t="s">
        <v>9</v>
      </c>
      <c r="F410" t="s">
        <v>13</v>
      </c>
      <c r="G410" s="2">
        <v>0.3347222222222222</v>
      </c>
      <c r="H410" s="3">
        <v>46030</v>
      </c>
      <c r="I410">
        <v>1</v>
      </c>
      <c r="J410">
        <f>_xlfn.XLOOKUP(tbl_logs[[#This Row],[Target_Department]],tbl_DeptWeight[Department], tbl_DeptWeight[Impact Score])</f>
        <v>1</v>
      </c>
      <c r="K410">
        <f>_xlfn.XLOOKUP(tbl_logs[[#This Row],[Employee_Action]],tbl_ResponseLikelihood[Employee Action],tbl_ResponseLikelihood[Likelihood Score])</f>
        <v>1</v>
      </c>
      <c r="L410">
        <f>tbl_logs[[#This Row],[Impact Score]]*tbl_logs[[#This Row],[Response Multiplier]]</f>
        <v>1</v>
      </c>
      <c r="M410" t="str" cm="1">
        <f t="array" ref="M410">_xlfn.IFS(tbl_logs[[#This Row],[Total Score]]&lt;=4, "Low", tbl_logs[[#This Row],[Total Score]]&lt;=10, "Medium", tbl_logs[[#This Row],[Total Score]]&lt;=19, "High", tbl_logs[[#This Row],[Total Score]]&lt;=25, "Very High")</f>
        <v>Low</v>
      </c>
      <c r="N410" t="str" cm="1">
        <f t="array" ref="N410">_xlfn.IFS(tbl_logs[[#This Row],[Total Score]]&lt;=4, "Low", tbl_logs[[#This Row],[Total Score]]&lt;=10, "Medium", tbl_logs[[#This Row],[Total Score]]&lt;=17, "High", tbl_logs[[#This Row],[Total Score]]&lt;=25, "Critical")</f>
        <v>Low</v>
      </c>
    </row>
    <row r="411" spans="1:14" x14ac:dyDescent="0.3">
      <c r="A411" t="s">
        <v>4618</v>
      </c>
      <c r="B411" s="1">
        <v>46030.372916666667</v>
      </c>
      <c r="C411" t="s">
        <v>7</v>
      </c>
      <c r="D411" t="s">
        <v>18</v>
      </c>
      <c r="E411" t="s">
        <v>19</v>
      </c>
      <c r="F411" t="s">
        <v>20</v>
      </c>
      <c r="G411" s="2">
        <v>0.37291666666666667</v>
      </c>
      <c r="H411" s="3">
        <v>46030</v>
      </c>
      <c r="I411">
        <v>1</v>
      </c>
      <c r="J411">
        <f>_xlfn.XLOOKUP(tbl_logs[[#This Row],[Target_Department]],tbl_DeptWeight[Department], tbl_DeptWeight[Impact Score])</f>
        <v>3</v>
      </c>
      <c r="K411">
        <f>_xlfn.XLOOKUP(tbl_logs[[#This Row],[Employee_Action]],tbl_ResponseLikelihood[Employee Action],tbl_ResponseLikelihood[Likelihood Score])</f>
        <v>2</v>
      </c>
      <c r="L411">
        <f>tbl_logs[[#This Row],[Impact Score]]*tbl_logs[[#This Row],[Response Multiplier]]</f>
        <v>6</v>
      </c>
      <c r="M411" t="str" cm="1">
        <f t="array" ref="M411">_xlfn.IFS(tbl_logs[[#This Row],[Total Score]]&lt;=4, "Low", tbl_logs[[#This Row],[Total Score]]&lt;=10, "Medium", tbl_logs[[#This Row],[Total Score]]&lt;=19, "High", tbl_logs[[#This Row],[Total Score]]&lt;=25, "Very High")</f>
        <v>Medium</v>
      </c>
      <c r="N411" t="str" cm="1">
        <f t="array" ref="N411">_xlfn.IFS(tbl_logs[[#This Row],[Total Score]]&lt;=4, "Low", tbl_logs[[#This Row],[Total Score]]&lt;=10, "Medium", tbl_logs[[#This Row],[Total Score]]&lt;=17, "High", tbl_logs[[#This Row],[Total Score]]&lt;=25, "Critical")</f>
        <v>Medium</v>
      </c>
    </row>
    <row r="412" spans="1:14" x14ac:dyDescent="0.3">
      <c r="A412" t="s">
        <v>2996</v>
      </c>
      <c r="B412" s="1">
        <v>46030.384027777778</v>
      </c>
      <c r="C412" t="s">
        <v>7</v>
      </c>
      <c r="D412" t="s">
        <v>15</v>
      </c>
      <c r="E412" t="s">
        <v>31</v>
      </c>
      <c r="F412" t="s">
        <v>10</v>
      </c>
      <c r="G412" s="2">
        <v>0.3840277777777778</v>
      </c>
      <c r="H412" s="3">
        <v>46030</v>
      </c>
      <c r="I412">
        <v>1</v>
      </c>
      <c r="J412">
        <f>_xlfn.XLOOKUP(tbl_logs[[#This Row],[Target_Department]],tbl_DeptWeight[Department], tbl_DeptWeight[Impact Score])</f>
        <v>3</v>
      </c>
      <c r="K412">
        <f>_xlfn.XLOOKUP(tbl_logs[[#This Row],[Employee_Action]],tbl_ResponseLikelihood[Employee Action],tbl_ResponseLikelihood[Likelihood Score])</f>
        <v>2</v>
      </c>
      <c r="L412">
        <f>tbl_logs[[#This Row],[Impact Score]]*tbl_logs[[#This Row],[Response Multiplier]]</f>
        <v>6</v>
      </c>
      <c r="M412" t="str" cm="1">
        <f t="array" ref="M412">_xlfn.IFS(tbl_logs[[#This Row],[Total Score]]&lt;=4, "Low", tbl_logs[[#This Row],[Total Score]]&lt;=10, "Medium", tbl_logs[[#This Row],[Total Score]]&lt;=19, "High", tbl_logs[[#This Row],[Total Score]]&lt;=25, "Very High")</f>
        <v>Medium</v>
      </c>
      <c r="N412" t="str" cm="1">
        <f t="array" ref="N412">_xlfn.IFS(tbl_logs[[#This Row],[Total Score]]&lt;=4, "Low", tbl_logs[[#This Row],[Total Score]]&lt;=10, "Medium", tbl_logs[[#This Row],[Total Score]]&lt;=17, "High", tbl_logs[[#This Row],[Total Score]]&lt;=25, "Critical")</f>
        <v>Medium</v>
      </c>
    </row>
    <row r="413" spans="1:14" x14ac:dyDescent="0.3">
      <c r="A413" t="s">
        <v>4171</v>
      </c>
      <c r="B413" s="1">
        <v>46030.395138888889</v>
      </c>
      <c r="C413" t="s">
        <v>7</v>
      </c>
      <c r="D413" t="s">
        <v>18</v>
      </c>
      <c r="E413" t="s">
        <v>19</v>
      </c>
      <c r="F413" t="s">
        <v>20</v>
      </c>
      <c r="G413" s="2">
        <v>0.39513888888888887</v>
      </c>
      <c r="H413" s="3">
        <v>46030</v>
      </c>
      <c r="I413">
        <v>1</v>
      </c>
      <c r="J413">
        <f>_xlfn.XLOOKUP(tbl_logs[[#This Row],[Target_Department]],tbl_DeptWeight[Department], tbl_DeptWeight[Impact Score])</f>
        <v>3</v>
      </c>
      <c r="K413">
        <f>_xlfn.XLOOKUP(tbl_logs[[#This Row],[Employee_Action]],tbl_ResponseLikelihood[Employee Action],tbl_ResponseLikelihood[Likelihood Score])</f>
        <v>2</v>
      </c>
      <c r="L413">
        <f>tbl_logs[[#This Row],[Impact Score]]*tbl_logs[[#This Row],[Response Multiplier]]</f>
        <v>6</v>
      </c>
      <c r="M413" t="str" cm="1">
        <f t="array" ref="M413">_xlfn.IFS(tbl_logs[[#This Row],[Total Score]]&lt;=4, "Low", tbl_logs[[#This Row],[Total Score]]&lt;=10, "Medium", tbl_logs[[#This Row],[Total Score]]&lt;=19, "High", tbl_logs[[#This Row],[Total Score]]&lt;=25, "Very High")</f>
        <v>Medium</v>
      </c>
      <c r="N413" t="str" cm="1">
        <f t="array" ref="N413">_xlfn.IFS(tbl_logs[[#This Row],[Total Score]]&lt;=4, "Low", tbl_logs[[#This Row],[Total Score]]&lt;=10, "Medium", tbl_logs[[#This Row],[Total Score]]&lt;=17, "High", tbl_logs[[#This Row],[Total Score]]&lt;=25, "Critical")</f>
        <v>Medium</v>
      </c>
    </row>
    <row r="414" spans="1:14" x14ac:dyDescent="0.3">
      <c r="A414" t="s">
        <v>727</v>
      </c>
      <c r="B414" s="1">
        <v>46030.413888888892</v>
      </c>
      <c r="C414" t="s">
        <v>7</v>
      </c>
      <c r="D414" t="s">
        <v>15</v>
      </c>
      <c r="E414" t="s">
        <v>19</v>
      </c>
      <c r="F414" t="s">
        <v>33</v>
      </c>
      <c r="G414" s="2">
        <v>0.41388888888888886</v>
      </c>
      <c r="H414" s="3">
        <v>46030</v>
      </c>
      <c r="I414">
        <v>1</v>
      </c>
      <c r="J414">
        <f>_xlfn.XLOOKUP(tbl_logs[[#This Row],[Target_Department]],tbl_DeptWeight[Department], tbl_DeptWeight[Impact Score])</f>
        <v>3</v>
      </c>
      <c r="K414">
        <f>_xlfn.XLOOKUP(tbl_logs[[#This Row],[Employee_Action]],tbl_ResponseLikelihood[Employee Action],tbl_ResponseLikelihood[Likelihood Score])</f>
        <v>4</v>
      </c>
      <c r="L414">
        <f>tbl_logs[[#This Row],[Impact Score]]*tbl_logs[[#This Row],[Response Multiplier]]</f>
        <v>12</v>
      </c>
      <c r="M414" t="str" cm="1">
        <f t="array" ref="M414">_xlfn.IFS(tbl_logs[[#This Row],[Total Score]]&lt;=4, "Low", tbl_logs[[#This Row],[Total Score]]&lt;=10, "Medium", tbl_logs[[#This Row],[Total Score]]&lt;=19, "High", tbl_logs[[#This Row],[Total Score]]&lt;=25, "Very High")</f>
        <v>High</v>
      </c>
      <c r="N414" t="str" cm="1">
        <f t="array" ref="N414">_xlfn.IFS(tbl_logs[[#This Row],[Total Score]]&lt;=4, "Low", tbl_logs[[#This Row],[Total Score]]&lt;=10, "Medium", tbl_logs[[#This Row],[Total Score]]&lt;=17, "High", tbl_logs[[#This Row],[Total Score]]&lt;=25, "Critical")</f>
        <v>High</v>
      </c>
    </row>
    <row r="415" spans="1:14" x14ac:dyDescent="0.3">
      <c r="A415" t="s">
        <v>380</v>
      </c>
      <c r="B415" s="1">
        <v>46030.42291666667</v>
      </c>
      <c r="C415" t="s">
        <v>7</v>
      </c>
      <c r="D415" t="s">
        <v>15</v>
      </c>
      <c r="E415" t="s">
        <v>19</v>
      </c>
      <c r="F415" t="s">
        <v>20</v>
      </c>
      <c r="G415" s="2">
        <v>0.42291666666666666</v>
      </c>
      <c r="H415" s="3">
        <v>46030</v>
      </c>
      <c r="I415">
        <v>1</v>
      </c>
      <c r="J415">
        <f>_xlfn.XLOOKUP(tbl_logs[[#This Row],[Target_Department]],tbl_DeptWeight[Department], tbl_DeptWeight[Impact Score])</f>
        <v>3</v>
      </c>
      <c r="K415">
        <f>_xlfn.XLOOKUP(tbl_logs[[#This Row],[Employee_Action]],tbl_ResponseLikelihood[Employee Action],tbl_ResponseLikelihood[Likelihood Score])</f>
        <v>2</v>
      </c>
      <c r="L415">
        <f>tbl_logs[[#This Row],[Impact Score]]*tbl_logs[[#This Row],[Response Multiplier]]</f>
        <v>6</v>
      </c>
      <c r="M415" t="str" cm="1">
        <f t="array" ref="M415">_xlfn.IFS(tbl_logs[[#This Row],[Total Score]]&lt;=4, "Low", tbl_logs[[#This Row],[Total Score]]&lt;=10, "Medium", tbl_logs[[#This Row],[Total Score]]&lt;=19, "High", tbl_logs[[#This Row],[Total Score]]&lt;=25, "Very High")</f>
        <v>Medium</v>
      </c>
      <c r="N415" t="str" cm="1">
        <f t="array" ref="N415">_xlfn.IFS(tbl_logs[[#This Row],[Total Score]]&lt;=4, "Low", tbl_logs[[#This Row],[Total Score]]&lt;=10, "Medium", tbl_logs[[#This Row],[Total Score]]&lt;=17, "High", tbl_logs[[#This Row],[Total Score]]&lt;=25, "Critical")</f>
        <v>Medium</v>
      </c>
    </row>
    <row r="416" spans="1:14" x14ac:dyDescent="0.3">
      <c r="A416" t="s">
        <v>507</v>
      </c>
      <c r="B416" s="1">
        <v>46030.454861111109</v>
      </c>
      <c r="C416" t="s">
        <v>35</v>
      </c>
      <c r="D416" t="s">
        <v>8</v>
      </c>
      <c r="E416" t="s">
        <v>9</v>
      </c>
      <c r="F416" t="s">
        <v>13</v>
      </c>
      <c r="G416" s="2">
        <v>0.4548611111111111</v>
      </c>
      <c r="H416" s="3">
        <v>46030</v>
      </c>
      <c r="I416">
        <v>1</v>
      </c>
      <c r="J416">
        <f>_xlfn.XLOOKUP(tbl_logs[[#This Row],[Target_Department]],tbl_DeptWeight[Department], tbl_DeptWeight[Impact Score])</f>
        <v>1</v>
      </c>
      <c r="K416">
        <f>_xlfn.XLOOKUP(tbl_logs[[#This Row],[Employee_Action]],tbl_ResponseLikelihood[Employee Action],tbl_ResponseLikelihood[Likelihood Score])</f>
        <v>1</v>
      </c>
      <c r="L416">
        <f>tbl_logs[[#This Row],[Impact Score]]*tbl_logs[[#This Row],[Response Multiplier]]</f>
        <v>1</v>
      </c>
      <c r="M416" t="str" cm="1">
        <f t="array" ref="M416">_xlfn.IFS(tbl_logs[[#This Row],[Total Score]]&lt;=4, "Low", tbl_logs[[#This Row],[Total Score]]&lt;=10, "Medium", tbl_logs[[#This Row],[Total Score]]&lt;=19, "High", tbl_logs[[#This Row],[Total Score]]&lt;=25, "Very High")</f>
        <v>Low</v>
      </c>
      <c r="N416" t="str" cm="1">
        <f t="array" ref="N416">_xlfn.IFS(tbl_logs[[#This Row],[Total Score]]&lt;=4, "Low", tbl_logs[[#This Row],[Total Score]]&lt;=10, "Medium", tbl_logs[[#This Row],[Total Score]]&lt;=17, "High", tbl_logs[[#This Row],[Total Score]]&lt;=25, "Critical")</f>
        <v>Low</v>
      </c>
    </row>
    <row r="417" spans="1:14" x14ac:dyDescent="0.3">
      <c r="A417" t="s">
        <v>2939</v>
      </c>
      <c r="B417" s="1">
        <v>46030.481944444444</v>
      </c>
      <c r="C417" t="s">
        <v>40</v>
      </c>
      <c r="D417" t="s">
        <v>15</v>
      </c>
      <c r="E417" t="s">
        <v>16</v>
      </c>
      <c r="F417" t="s">
        <v>13</v>
      </c>
      <c r="G417" s="2">
        <v>0.48194444444444445</v>
      </c>
      <c r="H417" s="3">
        <v>46030</v>
      </c>
      <c r="I417">
        <v>1</v>
      </c>
      <c r="J417">
        <f>_xlfn.XLOOKUP(tbl_logs[[#This Row],[Target_Department]],tbl_DeptWeight[Department], tbl_DeptWeight[Impact Score])</f>
        <v>5</v>
      </c>
      <c r="K417">
        <f>_xlfn.XLOOKUP(tbl_logs[[#This Row],[Employee_Action]],tbl_ResponseLikelihood[Employee Action],tbl_ResponseLikelihood[Likelihood Score])</f>
        <v>1</v>
      </c>
      <c r="L417">
        <f>tbl_logs[[#This Row],[Impact Score]]*tbl_logs[[#This Row],[Response Multiplier]]</f>
        <v>5</v>
      </c>
      <c r="M417" t="str" cm="1">
        <f t="array" ref="M417">_xlfn.IFS(tbl_logs[[#This Row],[Total Score]]&lt;=4, "Low", tbl_logs[[#This Row],[Total Score]]&lt;=10, "Medium", tbl_logs[[#This Row],[Total Score]]&lt;=19, "High", tbl_logs[[#This Row],[Total Score]]&lt;=25, "Very High")</f>
        <v>Medium</v>
      </c>
      <c r="N417" t="str" cm="1">
        <f t="array" ref="N417">_xlfn.IFS(tbl_logs[[#This Row],[Total Score]]&lt;=4, "Low", tbl_logs[[#This Row],[Total Score]]&lt;=10, "Medium", tbl_logs[[#This Row],[Total Score]]&lt;=17, "High", tbl_logs[[#This Row],[Total Score]]&lt;=25, "Critical")</f>
        <v>Medium</v>
      </c>
    </row>
    <row r="418" spans="1:14" x14ac:dyDescent="0.3">
      <c r="A418" t="s">
        <v>4789</v>
      </c>
      <c r="B418" s="1">
        <v>46030.495138888888</v>
      </c>
      <c r="C418" t="s">
        <v>7</v>
      </c>
      <c r="D418" t="s">
        <v>8</v>
      </c>
      <c r="E418" t="s">
        <v>19</v>
      </c>
      <c r="F418" t="s">
        <v>20</v>
      </c>
      <c r="G418" s="2">
        <v>0.49513888888888891</v>
      </c>
      <c r="H418" s="3">
        <v>46030</v>
      </c>
      <c r="I418">
        <v>1</v>
      </c>
      <c r="J418">
        <f>_xlfn.XLOOKUP(tbl_logs[[#This Row],[Target_Department]],tbl_DeptWeight[Department], tbl_DeptWeight[Impact Score])</f>
        <v>3</v>
      </c>
      <c r="K418">
        <f>_xlfn.XLOOKUP(tbl_logs[[#This Row],[Employee_Action]],tbl_ResponseLikelihood[Employee Action],tbl_ResponseLikelihood[Likelihood Score])</f>
        <v>2</v>
      </c>
      <c r="L418">
        <f>tbl_logs[[#This Row],[Impact Score]]*tbl_logs[[#This Row],[Response Multiplier]]</f>
        <v>6</v>
      </c>
      <c r="M418" t="str" cm="1">
        <f t="array" ref="M418">_xlfn.IFS(tbl_logs[[#This Row],[Total Score]]&lt;=4, "Low", tbl_logs[[#This Row],[Total Score]]&lt;=10, "Medium", tbl_logs[[#This Row],[Total Score]]&lt;=19, "High", tbl_logs[[#This Row],[Total Score]]&lt;=25, "Very High")</f>
        <v>Medium</v>
      </c>
      <c r="N418" t="str" cm="1">
        <f t="array" ref="N418">_xlfn.IFS(tbl_logs[[#This Row],[Total Score]]&lt;=4, "Low", tbl_logs[[#This Row],[Total Score]]&lt;=10, "Medium", tbl_logs[[#This Row],[Total Score]]&lt;=17, "High", tbl_logs[[#This Row],[Total Score]]&lt;=25, "Critical")</f>
        <v>Medium</v>
      </c>
    </row>
    <row r="419" spans="1:14" x14ac:dyDescent="0.3">
      <c r="A419" t="s">
        <v>2206</v>
      </c>
      <c r="B419" s="1">
        <v>46030.522916666669</v>
      </c>
      <c r="C419" t="s">
        <v>12</v>
      </c>
      <c r="D419" t="s">
        <v>18</v>
      </c>
      <c r="E419" t="s">
        <v>9</v>
      </c>
      <c r="F419" t="s">
        <v>13</v>
      </c>
      <c r="G419" s="2">
        <v>0.5229166666666667</v>
      </c>
      <c r="H419" s="3">
        <v>46030</v>
      </c>
      <c r="I419">
        <v>1</v>
      </c>
      <c r="J419">
        <f>_xlfn.XLOOKUP(tbl_logs[[#This Row],[Target_Department]],tbl_DeptWeight[Department], tbl_DeptWeight[Impact Score])</f>
        <v>1</v>
      </c>
      <c r="K419">
        <f>_xlfn.XLOOKUP(tbl_logs[[#This Row],[Employee_Action]],tbl_ResponseLikelihood[Employee Action],tbl_ResponseLikelihood[Likelihood Score])</f>
        <v>1</v>
      </c>
      <c r="L419">
        <f>tbl_logs[[#This Row],[Impact Score]]*tbl_logs[[#This Row],[Response Multiplier]]</f>
        <v>1</v>
      </c>
      <c r="M419" t="str" cm="1">
        <f t="array" ref="M419">_xlfn.IFS(tbl_logs[[#This Row],[Total Score]]&lt;=4, "Low", tbl_logs[[#This Row],[Total Score]]&lt;=10, "Medium", tbl_logs[[#This Row],[Total Score]]&lt;=19, "High", tbl_logs[[#This Row],[Total Score]]&lt;=25, "Very High")</f>
        <v>Low</v>
      </c>
      <c r="N419" t="str" cm="1">
        <f t="array" ref="N419">_xlfn.IFS(tbl_logs[[#This Row],[Total Score]]&lt;=4, "Low", tbl_logs[[#This Row],[Total Score]]&lt;=10, "Medium", tbl_logs[[#This Row],[Total Score]]&lt;=17, "High", tbl_logs[[#This Row],[Total Score]]&lt;=25, "Critical")</f>
        <v>Low</v>
      </c>
    </row>
    <row r="420" spans="1:14" x14ac:dyDescent="0.3">
      <c r="A420" t="s">
        <v>2725</v>
      </c>
      <c r="B420" s="1">
        <v>46030.534722222219</v>
      </c>
      <c r="C420" t="s">
        <v>7</v>
      </c>
      <c r="D420" t="s">
        <v>18</v>
      </c>
      <c r="E420" t="s">
        <v>19</v>
      </c>
      <c r="F420" t="s">
        <v>10</v>
      </c>
      <c r="G420" s="2">
        <v>0.53472222222222221</v>
      </c>
      <c r="H420" s="3">
        <v>46030</v>
      </c>
      <c r="I420">
        <v>1</v>
      </c>
      <c r="J420">
        <f>_xlfn.XLOOKUP(tbl_logs[[#This Row],[Target_Department]],tbl_DeptWeight[Department], tbl_DeptWeight[Impact Score])</f>
        <v>3</v>
      </c>
      <c r="K420">
        <f>_xlfn.XLOOKUP(tbl_logs[[#This Row],[Employee_Action]],tbl_ResponseLikelihood[Employee Action],tbl_ResponseLikelihood[Likelihood Score])</f>
        <v>2</v>
      </c>
      <c r="L420">
        <f>tbl_logs[[#This Row],[Impact Score]]*tbl_logs[[#This Row],[Response Multiplier]]</f>
        <v>6</v>
      </c>
      <c r="M420" t="str" cm="1">
        <f t="array" ref="M420">_xlfn.IFS(tbl_logs[[#This Row],[Total Score]]&lt;=4, "Low", tbl_logs[[#This Row],[Total Score]]&lt;=10, "Medium", tbl_logs[[#This Row],[Total Score]]&lt;=19, "High", tbl_logs[[#This Row],[Total Score]]&lt;=25, "Very High")</f>
        <v>Medium</v>
      </c>
      <c r="N420" t="str" cm="1">
        <f t="array" ref="N420">_xlfn.IFS(tbl_logs[[#This Row],[Total Score]]&lt;=4, "Low", tbl_logs[[#This Row],[Total Score]]&lt;=10, "Medium", tbl_logs[[#This Row],[Total Score]]&lt;=17, "High", tbl_logs[[#This Row],[Total Score]]&lt;=25, "Critical")</f>
        <v>Medium</v>
      </c>
    </row>
    <row r="421" spans="1:14" x14ac:dyDescent="0.3">
      <c r="A421" t="s">
        <v>2606</v>
      </c>
      <c r="B421" s="1">
        <v>46030.563194444447</v>
      </c>
      <c r="C421" t="s">
        <v>47</v>
      </c>
      <c r="D421" t="s">
        <v>15</v>
      </c>
      <c r="E421" t="s">
        <v>19</v>
      </c>
      <c r="F421" t="s">
        <v>10</v>
      </c>
      <c r="G421" s="2">
        <v>0.56319444444444444</v>
      </c>
      <c r="H421" s="3">
        <v>46030</v>
      </c>
      <c r="I421">
        <v>1</v>
      </c>
      <c r="J421">
        <f>_xlfn.XLOOKUP(tbl_logs[[#This Row],[Target_Department]],tbl_DeptWeight[Department], tbl_DeptWeight[Impact Score])</f>
        <v>1</v>
      </c>
      <c r="K421">
        <f>_xlfn.XLOOKUP(tbl_logs[[#This Row],[Employee_Action]],tbl_ResponseLikelihood[Employee Action],tbl_ResponseLikelihood[Likelihood Score])</f>
        <v>2</v>
      </c>
      <c r="L421">
        <f>tbl_logs[[#This Row],[Impact Score]]*tbl_logs[[#This Row],[Response Multiplier]]</f>
        <v>2</v>
      </c>
      <c r="M421" t="str" cm="1">
        <f t="array" ref="M421">_xlfn.IFS(tbl_logs[[#This Row],[Total Score]]&lt;=4, "Low", tbl_logs[[#This Row],[Total Score]]&lt;=10, "Medium", tbl_logs[[#This Row],[Total Score]]&lt;=19, "High", tbl_logs[[#This Row],[Total Score]]&lt;=25, "Very High")</f>
        <v>Low</v>
      </c>
      <c r="N421" t="str" cm="1">
        <f t="array" ref="N421">_xlfn.IFS(tbl_logs[[#This Row],[Total Score]]&lt;=4, "Low", tbl_logs[[#This Row],[Total Score]]&lt;=10, "Medium", tbl_logs[[#This Row],[Total Score]]&lt;=17, "High", tbl_logs[[#This Row],[Total Score]]&lt;=25, "Critical")</f>
        <v>Low</v>
      </c>
    </row>
    <row r="422" spans="1:14" x14ac:dyDescent="0.3">
      <c r="A422" t="s">
        <v>2007</v>
      </c>
      <c r="B422" s="1">
        <v>46030.59375</v>
      </c>
      <c r="C422" t="s">
        <v>40</v>
      </c>
      <c r="D422" t="s">
        <v>15</v>
      </c>
      <c r="E422" t="s">
        <v>16</v>
      </c>
      <c r="F422" t="s">
        <v>10</v>
      </c>
      <c r="G422" s="2">
        <v>0.59375</v>
      </c>
      <c r="H422" s="3">
        <v>46030</v>
      </c>
      <c r="I422">
        <v>1</v>
      </c>
      <c r="J422">
        <f>_xlfn.XLOOKUP(tbl_logs[[#This Row],[Target_Department]],tbl_DeptWeight[Department], tbl_DeptWeight[Impact Score])</f>
        <v>5</v>
      </c>
      <c r="K422">
        <f>_xlfn.XLOOKUP(tbl_logs[[#This Row],[Employee_Action]],tbl_ResponseLikelihood[Employee Action],tbl_ResponseLikelihood[Likelihood Score])</f>
        <v>2</v>
      </c>
      <c r="L422">
        <f>tbl_logs[[#This Row],[Impact Score]]*tbl_logs[[#This Row],[Response Multiplier]]</f>
        <v>10</v>
      </c>
      <c r="M422" t="str" cm="1">
        <f t="array" ref="M422">_xlfn.IFS(tbl_logs[[#This Row],[Total Score]]&lt;=4, "Low", tbl_logs[[#This Row],[Total Score]]&lt;=10, "Medium", tbl_logs[[#This Row],[Total Score]]&lt;=19, "High", tbl_logs[[#This Row],[Total Score]]&lt;=25, "Very High")</f>
        <v>Medium</v>
      </c>
      <c r="N422" t="str" cm="1">
        <f t="array" ref="N422">_xlfn.IFS(tbl_logs[[#This Row],[Total Score]]&lt;=4, "Low", tbl_logs[[#This Row],[Total Score]]&lt;=10, "Medium", tbl_logs[[#This Row],[Total Score]]&lt;=17, "High", tbl_logs[[#This Row],[Total Score]]&lt;=25, "Critical")</f>
        <v>Medium</v>
      </c>
    </row>
    <row r="423" spans="1:14" x14ac:dyDescent="0.3">
      <c r="A423" t="s">
        <v>2636</v>
      </c>
      <c r="B423" s="1">
        <v>46030.605555555558</v>
      </c>
      <c r="C423" t="s">
        <v>7</v>
      </c>
      <c r="D423" t="s">
        <v>18</v>
      </c>
      <c r="E423" t="s">
        <v>31</v>
      </c>
      <c r="F423" t="s">
        <v>10</v>
      </c>
      <c r="G423" s="2">
        <v>0.60555555555555551</v>
      </c>
      <c r="H423" s="3">
        <v>46030</v>
      </c>
      <c r="I423">
        <v>1</v>
      </c>
      <c r="J423">
        <f>_xlfn.XLOOKUP(tbl_logs[[#This Row],[Target_Department]],tbl_DeptWeight[Department], tbl_DeptWeight[Impact Score])</f>
        <v>3</v>
      </c>
      <c r="K423">
        <f>_xlfn.XLOOKUP(tbl_logs[[#This Row],[Employee_Action]],tbl_ResponseLikelihood[Employee Action],tbl_ResponseLikelihood[Likelihood Score])</f>
        <v>2</v>
      </c>
      <c r="L423">
        <f>tbl_logs[[#This Row],[Impact Score]]*tbl_logs[[#This Row],[Response Multiplier]]</f>
        <v>6</v>
      </c>
      <c r="M423" t="str" cm="1">
        <f t="array" ref="M423">_xlfn.IFS(tbl_logs[[#This Row],[Total Score]]&lt;=4, "Low", tbl_logs[[#This Row],[Total Score]]&lt;=10, "Medium", tbl_logs[[#This Row],[Total Score]]&lt;=19, "High", tbl_logs[[#This Row],[Total Score]]&lt;=25, "Very High")</f>
        <v>Medium</v>
      </c>
      <c r="N423" t="str" cm="1">
        <f t="array" ref="N423">_xlfn.IFS(tbl_logs[[#This Row],[Total Score]]&lt;=4, "Low", tbl_logs[[#This Row],[Total Score]]&lt;=10, "Medium", tbl_logs[[#This Row],[Total Score]]&lt;=17, "High", tbl_logs[[#This Row],[Total Score]]&lt;=25, "Critical")</f>
        <v>Medium</v>
      </c>
    </row>
    <row r="424" spans="1:14" x14ac:dyDescent="0.3">
      <c r="A424" t="s">
        <v>794</v>
      </c>
      <c r="B424" s="1">
        <v>46030.611805555556</v>
      </c>
      <c r="C424" t="s">
        <v>7</v>
      </c>
      <c r="D424" t="s">
        <v>18</v>
      </c>
      <c r="E424" t="s">
        <v>19</v>
      </c>
      <c r="F424" t="s">
        <v>20</v>
      </c>
      <c r="G424" s="2">
        <v>0.6118055555555556</v>
      </c>
      <c r="H424" s="3">
        <v>46030</v>
      </c>
      <c r="I424">
        <v>1</v>
      </c>
      <c r="J424">
        <f>_xlfn.XLOOKUP(tbl_logs[[#This Row],[Target_Department]],tbl_DeptWeight[Department], tbl_DeptWeight[Impact Score])</f>
        <v>3</v>
      </c>
      <c r="K424">
        <f>_xlfn.XLOOKUP(tbl_logs[[#This Row],[Employee_Action]],tbl_ResponseLikelihood[Employee Action],tbl_ResponseLikelihood[Likelihood Score])</f>
        <v>2</v>
      </c>
      <c r="L424">
        <f>tbl_logs[[#This Row],[Impact Score]]*tbl_logs[[#This Row],[Response Multiplier]]</f>
        <v>6</v>
      </c>
      <c r="M424" t="str" cm="1">
        <f t="array" ref="M424">_xlfn.IFS(tbl_logs[[#This Row],[Total Score]]&lt;=4, "Low", tbl_logs[[#This Row],[Total Score]]&lt;=10, "Medium", tbl_logs[[#This Row],[Total Score]]&lt;=19, "High", tbl_logs[[#This Row],[Total Score]]&lt;=25, "Very High")</f>
        <v>Medium</v>
      </c>
      <c r="N424" t="str" cm="1">
        <f t="array" ref="N424">_xlfn.IFS(tbl_logs[[#This Row],[Total Score]]&lt;=4, "Low", tbl_logs[[#This Row],[Total Score]]&lt;=10, "Medium", tbl_logs[[#This Row],[Total Score]]&lt;=17, "High", tbl_logs[[#This Row],[Total Score]]&lt;=25, "Critical")</f>
        <v>Medium</v>
      </c>
    </row>
    <row r="425" spans="1:14" x14ac:dyDescent="0.3">
      <c r="A425" t="s">
        <v>521</v>
      </c>
      <c r="B425" s="1">
        <v>46030.627083333333</v>
      </c>
      <c r="C425" t="s">
        <v>7</v>
      </c>
      <c r="D425" t="s">
        <v>8</v>
      </c>
      <c r="E425" t="s">
        <v>19</v>
      </c>
      <c r="F425" t="s">
        <v>10</v>
      </c>
      <c r="G425" s="2">
        <v>0.62708333333333333</v>
      </c>
      <c r="H425" s="3">
        <v>46030</v>
      </c>
      <c r="I425">
        <v>1</v>
      </c>
      <c r="J425">
        <f>_xlfn.XLOOKUP(tbl_logs[[#This Row],[Target_Department]],tbl_DeptWeight[Department], tbl_DeptWeight[Impact Score])</f>
        <v>3</v>
      </c>
      <c r="K425">
        <f>_xlfn.XLOOKUP(tbl_logs[[#This Row],[Employee_Action]],tbl_ResponseLikelihood[Employee Action],tbl_ResponseLikelihood[Likelihood Score])</f>
        <v>2</v>
      </c>
      <c r="L425">
        <f>tbl_logs[[#This Row],[Impact Score]]*tbl_logs[[#This Row],[Response Multiplier]]</f>
        <v>6</v>
      </c>
      <c r="M425" t="str" cm="1">
        <f t="array" ref="M425">_xlfn.IFS(tbl_logs[[#This Row],[Total Score]]&lt;=4, "Low", tbl_logs[[#This Row],[Total Score]]&lt;=10, "Medium", tbl_logs[[#This Row],[Total Score]]&lt;=19, "High", tbl_logs[[#This Row],[Total Score]]&lt;=25, "Very High")</f>
        <v>Medium</v>
      </c>
      <c r="N425" t="str" cm="1">
        <f t="array" ref="N425">_xlfn.IFS(tbl_logs[[#This Row],[Total Score]]&lt;=4, "Low", tbl_logs[[#This Row],[Total Score]]&lt;=10, "Medium", tbl_logs[[#This Row],[Total Score]]&lt;=17, "High", tbl_logs[[#This Row],[Total Score]]&lt;=25, "Critical")</f>
        <v>Medium</v>
      </c>
    </row>
    <row r="426" spans="1:14" x14ac:dyDescent="0.3">
      <c r="A426" t="s">
        <v>3107</v>
      </c>
      <c r="B426" s="1">
        <v>46030.629166666666</v>
      </c>
      <c r="C426" t="s">
        <v>40</v>
      </c>
      <c r="D426" t="s">
        <v>15</v>
      </c>
      <c r="E426" t="s">
        <v>16</v>
      </c>
      <c r="F426" t="s">
        <v>10</v>
      </c>
      <c r="G426" s="2">
        <v>0.62916666666666665</v>
      </c>
      <c r="H426" s="3">
        <v>46030</v>
      </c>
      <c r="I426">
        <v>1</v>
      </c>
      <c r="J426">
        <f>_xlfn.XLOOKUP(tbl_logs[[#This Row],[Target_Department]],tbl_DeptWeight[Department], tbl_DeptWeight[Impact Score])</f>
        <v>5</v>
      </c>
      <c r="K426">
        <f>_xlfn.XLOOKUP(tbl_logs[[#This Row],[Employee_Action]],tbl_ResponseLikelihood[Employee Action],tbl_ResponseLikelihood[Likelihood Score])</f>
        <v>2</v>
      </c>
      <c r="L426">
        <f>tbl_logs[[#This Row],[Impact Score]]*tbl_logs[[#This Row],[Response Multiplier]]</f>
        <v>10</v>
      </c>
      <c r="M426" t="str" cm="1">
        <f t="array" ref="M426">_xlfn.IFS(tbl_logs[[#This Row],[Total Score]]&lt;=4, "Low", tbl_logs[[#This Row],[Total Score]]&lt;=10, "Medium", tbl_logs[[#This Row],[Total Score]]&lt;=19, "High", tbl_logs[[#This Row],[Total Score]]&lt;=25, "Very High")</f>
        <v>Medium</v>
      </c>
      <c r="N426" t="str" cm="1">
        <f t="array" ref="N426">_xlfn.IFS(tbl_logs[[#This Row],[Total Score]]&lt;=4, "Low", tbl_logs[[#This Row],[Total Score]]&lt;=10, "Medium", tbl_logs[[#This Row],[Total Score]]&lt;=17, "High", tbl_logs[[#This Row],[Total Score]]&lt;=25, "Critical")</f>
        <v>Medium</v>
      </c>
    </row>
    <row r="427" spans="1:14" x14ac:dyDescent="0.3">
      <c r="A427" t="s">
        <v>2653</v>
      </c>
      <c r="B427" s="1">
        <v>46030.63958333333</v>
      </c>
      <c r="C427" t="s">
        <v>26</v>
      </c>
      <c r="D427" t="s">
        <v>18</v>
      </c>
      <c r="E427" t="s">
        <v>31</v>
      </c>
      <c r="F427" t="s">
        <v>13</v>
      </c>
      <c r="G427" s="2">
        <v>0.63958333333333328</v>
      </c>
      <c r="H427" s="3">
        <v>46030</v>
      </c>
      <c r="I427">
        <v>1</v>
      </c>
      <c r="J427">
        <f>_xlfn.XLOOKUP(tbl_logs[[#This Row],[Target_Department]],tbl_DeptWeight[Department], tbl_DeptWeight[Impact Score])</f>
        <v>3</v>
      </c>
      <c r="K427">
        <f>_xlfn.XLOOKUP(tbl_logs[[#This Row],[Employee_Action]],tbl_ResponseLikelihood[Employee Action],tbl_ResponseLikelihood[Likelihood Score])</f>
        <v>1</v>
      </c>
      <c r="L427">
        <f>tbl_logs[[#This Row],[Impact Score]]*tbl_logs[[#This Row],[Response Multiplier]]</f>
        <v>3</v>
      </c>
      <c r="M427" t="str" cm="1">
        <f t="array" ref="M427">_xlfn.IFS(tbl_logs[[#This Row],[Total Score]]&lt;=4, "Low", tbl_logs[[#This Row],[Total Score]]&lt;=10, "Medium", tbl_logs[[#This Row],[Total Score]]&lt;=19, "High", tbl_logs[[#This Row],[Total Score]]&lt;=25, "Very High")</f>
        <v>Low</v>
      </c>
      <c r="N427" t="str" cm="1">
        <f t="array" ref="N427">_xlfn.IFS(tbl_logs[[#This Row],[Total Score]]&lt;=4, "Low", tbl_logs[[#This Row],[Total Score]]&lt;=10, "Medium", tbl_logs[[#This Row],[Total Score]]&lt;=17, "High", tbl_logs[[#This Row],[Total Score]]&lt;=25, "Critical")</f>
        <v>Low</v>
      </c>
    </row>
    <row r="428" spans="1:14" x14ac:dyDescent="0.3">
      <c r="A428" t="s">
        <v>4719</v>
      </c>
      <c r="B428" s="1">
        <v>46030.65625</v>
      </c>
      <c r="C428" t="s">
        <v>47</v>
      </c>
      <c r="D428" t="s">
        <v>15</v>
      </c>
      <c r="E428" t="s">
        <v>19</v>
      </c>
      <c r="F428" t="s">
        <v>13</v>
      </c>
      <c r="G428" s="2">
        <v>0.65625</v>
      </c>
      <c r="H428" s="3">
        <v>46030</v>
      </c>
      <c r="I428">
        <v>1</v>
      </c>
      <c r="J428">
        <f>_xlfn.XLOOKUP(tbl_logs[[#This Row],[Target_Department]],tbl_DeptWeight[Department], tbl_DeptWeight[Impact Score])</f>
        <v>1</v>
      </c>
      <c r="K428">
        <f>_xlfn.XLOOKUP(tbl_logs[[#This Row],[Employee_Action]],tbl_ResponseLikelihood[Employee Action],tbl_ResponseLikelihood[Likelihood Score])</f>
        <v>1</v>
      </c>
      <c r="L428">
        <f>tbl_logs[[#This Row],[Impact Score]]*tbl_logs[[#This Row],[Response Multiplier]]</f>
        <v>1</v>
      </c>
      <c r="M428" t="str" cm="1">
        <f t="array" ref="M428">_xlfn.IFS(tbl_logs[[#This Row],[Total Score]]&lt;=4, "Low", tbl_logs[[#This Row],[Total Score]]&lt;=10, "Medium", tbl_logs[[#This Row],[Total Score]]&lt;=19, "High", tbl_logs[[#This Row],[Total Score]]&lt;=25, "Very High")</f>
        <v>Low</v>
      </c>
      <c r="N428" t="str" cm="1">
        <f t="array" ref="N428">_xlfn.IFS(tbl_logs[[#This Row],[Total Score]]&lt;=4, "Low", tbl_logs[[#This Row],[Total Score]]&lt;=10, "Medium", tbl_logs[[#This Row],[Total Score]]&lt;=17, "High", tbl_logs[[#This Row],[Total Score]]&lt;=25, "Critical")</f>
        <v>Low</v>
      </c>
    </row>
    <row r="429" spans="1:14" x14ac:dyDescent="0.3">
      <c r="A429" t="s">
        <v>3067</v>
      </c>
      <c r="B429" s="1">
        <v>46030.65902777778</v>
      </c>
      <c r="C429" t="s">
        <v>40</v>
      </c>
      <c r="D429" t="s">
        <v>15</v>
      </c>
      <c r="E429" t="s">
        <v>16</v>
      </c>
      <c r="F429" t="s">
        <v>13</v>
      </c>
      <c r="G429" s="2">
        <v>0.65902777777777777</v>
      </c>
      <c r="H429" s="3">
        <v>46030</v>
      </c>
      <c r="I429">
        <v>1</v>
      </c>
      <c r="J429">
        <f>_xlfn.XLOOKUP(tbl_logs[[#This Row],[Target_Department]],tbl_DeptWeight[Department], tbl_DeptWeight[Impact Score])</f>
        <v>5</v>
      </c>
      <c r="K429">
        <f>_xlfn.XLOOKUP(tbl_logs[[#This Row],[Employee_Action]],tbl_ResponseLikelihood[Employee Action],tbl_ResponseLikelihood[Likelihood Score])</f>
        <v>1</v>
      </c>
      <c r="L429">
        <f>tbl_logs[[#This Row],[Impact Score]]*tbl_logs[[#This Row],[Response Multiplier]]</f>
        <v>5</v>
      </c>
      <c r="M429" t="str" cm="1">
        <f t="array" ref="M429">_xlfn.IFS(tbl_logs[[#This Row],[Total Score]]&lt;=4, "Low", tbl_logs[[#This Row],[Total Score]]&lt;=10, "Medium", tbl_logs[[#This Row],[Total Score]]&lt;=19, "High", tbl_logs[[#This Row],[Total Score]]&lt;=25, "Very High")</f>
        <v>Medium</v>
      </c>
      <c r="N429" t="str" cm="1">
        <f t="array" ref="N429">_xlfn.IFS(tbl_logs[[#This Row],[Total Score]]&lt;=4, "Low", tbl_logs[[#This Row],[Total Score]]&lt;=10, "Medium", tbl_logs[[#This Row],[Total Score]]&lt;=17, "High", tbl_logs[[#This Row],[Total Score]]&lt;=25, "Critical")</f>
        <v>Medium</v>
      </c>
    </row>
    <row r="430" spans="1:14" x14ac:dyDescent="0.3">
      <c r="A430" t="s">
        <v>2016</v>
      </c>
      <c r="B430" s="1">
        <v>46030.67291666667</v>
      </c>
      <c r="C430" t="s">
        <v>7</v>
      </c>
      <c r="D430" t="s">
        <v>15</v>
      </c>
      <c r="E430" t="s">
        <v>19</v>
      </c>
      <c r="F430" t="s">
        <v>10</v>
      </c>
      <c r="G430" s="2">
        <v>0.67291666666666672</v>
      </c>
      <c r="H430" s="3">
        <v>46030</v>
      </c>
      <c r="I430">
        <v>1</v>
      </c>
      <c r="J430">
        <f>_xlfn.XLOOKUP(tbl_logs[[#This Row],[Target_Department]],tbl_DeptWeight[Department], tbl_DeptWeight[Impact Score])</f>
        <v>3</v>
      </c>
      <c r="K430">
        <f>_xlfn.XLOOKUP(tbl_logs[[#This Row],[Employee_Action]],tbl_ResponseLikelihood[Employee Action],tbl_ResponseLikelihood[Likelihood Score])</f>
        <v>2</v>
      </c>
      <c r="L430">
        <f>tbl_logs[[#This Row],[Impact Score]]*tbl_logs[[#This Row],[Response Multiplier]]</f>
        <v>6</v>
      </c>
      <c r="M430" t="str" cm="1">
        <f t="array" ref="M430">_xlfn.IFS(tbl_logs[[#This Row],[Total Score]]&lt;=4, "Low", tbl_logs[[#This Row],[Total Score]]&lt;=10, "Medium", tbl_logs[[#This Row],[Total Score]]&lt;=19, "High", tbl_logs[[#This Row],[Total Score]]&lt;=25, "Very High")</f>
        <v>Medium</v>
      </c>
      <c r="N430" t="str" cm="1">
        <f t="array" ref="N430">_xlfn.IFS(tbl_logs[[#This Row],[Total Score]]&lt;=4, "Low", tbl_logs[[#This Row],[Total Score]]&lt;=10, "Medium", tbl_logs[[#This Row],[Total Score]]&lt;=17, "High", tbl_logs[[#This Row],[Total Score]]&lt;=25, "Critical")</f>
        <v>Medium</v>
      </c>
    </row>
    <row r="431" spans="1:14" x14ac:dyDescent="0.3">
      <c r="A431" t="s">
        <v>855</v>
      </c>
      <c r="B431" s="1">
        <v>46030.676388888889</v>
      </c>
      <c r="C431" t="s">
        <v>7</v>
      </c>
      <c r="D431" t="s">
        <v>18</v>
      </c>
      <c r="E431" t="s">
        <v>19</v>
      </c>
      <c r="F431" t="s">
        <v>10</v>
      </c>
      <c r="G431" s="2">
        <v>0.67638888888888893</v>
      </c>
      <c r="H431" s="3">
        <v>46030</v>
      </c>
      <c r="I431">
        <v>1</v>
      </c>
      <c r="J431">
        <f>_xlfn.XLOOKUP(tbl_logs[[#This Row],[Target_Department]],tbl_DeptWeight[Department], tbl_DeptWeight[Impact Score])</f>
        <v>3</v>
      </c>
      <c r="K431">
        <f>_xlfn.XLOOKUP(tbl_logs[[#This Row],[Employee_Action]],tbl_ResponseLikelihood[Employee Action],tbl_ResponseLikelihood[Likelihood Score])</f>
        <v>2</v>
      </c>
      <c r="L431">
        <f>tbl_logs[[#This Row],[Impact Score]]*tbl_logs[[#This Row],[Response Multiplier]]</f>
        <v>6</v>
      </c>
      <c r="M431" t="str" cm="1">
        <f t="array" ref="M431">_xlfn.IFS(tbl_logs[[#This Row],[Total Score]]&lt;=4, "Low", tbl_logs[[#This Row],[Total Score]]&lt;=10, "Medium", tbl_logs[[#This Row],[Total Score]]&lt;=19, "High", tbl_logs[[#This Row],[Total Score]]&lt;=25, "Very High")</f>
        <v>Medium</v>
      </c>
      <c r="N431" t="str" cm="1">
        <f t="array" ref="N431">_xlfn.IFS(tbl_logs[[#This Row],[Total Score]]&lt;=4, "Low", tbl_logs[[#This Row],[Total Score]]&lt;=10, "Medium", tbl_logs[[#This Row],[Total Score]]&lt;=17, "High", tbl_logs[[#This Row],[Total Score]]&lt;=25, "Critical")</f>
        <v>Medium</v>
      </c>
    </row>
    <row r="432" spans="1:14" x14ac:dyDescent="0.3">
      <c r="A432" t="s">
        <v>1429</v>
      </c>
      <c r="B432" s="1">
        <v>46030.698611111111</v>
      </c>
      <c r="C432" t="s">
        <v>12</v>
      </c>
      <c r="D432" t="s">
        <v>8</v>
      </c>
      <c r="E432" t="s">
        <v>9</v>
      </c>
      <c r="F432" t="s">
        <v>13</v>
      </c>
      <c r="G432" s="2">
        <v>0.69861111111111107</v>
      </c>
      <c r="H432" s="3">
        <v>46030</v>
      </c>
      <c r="I432">
        <v>1</v>
      </c>
      <c r="J432">
        <f>_xlfn.XLOOKUP(tbl_logs[[#This Row],[Target_Department]],tbl_DeptWeight[Department], tbl_DeptWeight[Impact Score])</f>
        <v>1</v>
      </c>
      <c r="K432">
        <f>_xlfn.XLOOKUP(tbl_logs[[#This Row],[Employee_Action]],tbl_ResponseLikelihood[Employee Action],tbl_ResponseLikelihood[Likelihood Score])</f>
        <v>1</v>
      </c>
      <c r="L432">
        <f>tbl_logs[[#This Row],[Impact Score]]*tbl_logs[[#This Row],[Response Multiplier]]</f>
        <v>1</v>
      </c>
      <c r="M432" t="str" cm="1">
        <f t="array" ref="M432">_xlfn.IFS(tbl_logs[[#This Row],[Total Score]]&lt;=4, "Low", tbl_logs[[#This Row],[Total Score]]&lt;=10, "Medium", tbl_logs[[#This Row],[Total Score]]&lt;=19, "High", tbl_logs[[#This Row],[Total Score]]&lt;=25, "Very High")</f>
        <v>Low</v>
      </c>
      <c r="N432" t="str" cm="1">
        <f t="array" ref="N432">_xlfn.IFS(tbl_logs[[#This Row],[Total Score]]&lt;=4, "Low", tbl_logs[[#This Row],[Total Score]]&lt;=10, "Medium", tbl_logs[[#This Row],[Total Score]]&lt;=17, "High", tbl_logs[[#This Row],[Total Score]]&lt;=25, "Critical")</f>
        <v>Low</v>
      </c>
    </row>
    <row r="433" spans="1:14" x14ac:dyDescent="0.3">
      <c r="A433" t="s">
        <v>2773</v>
      </c>
      <c r="B433" s="1">
        <v>46030.729861111111</v>
      </c>
      <c r="C433" t="s">
        <v>40</v>
      </c>
      <c r="D433" t="s">
        <v>22</v>
      </c>
      <c r="E433" t="s">
        <v>16</v>
      </c>
      <c r="F433" t="s">
        <v>20</v>
      </c>
      <c r="G433" s="2">
        <v>0.72986111111111107</v>
      </c>
      <c r="H433" s="3">
        <v>46030</v>
      </c>
      <c r="I433">
        <v>1</v>
      </c>
      <c r="J433">
        <f>_xlfn.XLOOKUP(tbl_logs[[#This Row],[Target_Department]],tbl_DeptWeight[Department], tbl_DeptWeight[Impact Score])</f>
        <v>5</v>
      </c>
      <c r="K433">
        <f>_xlfn.XLOOKUP(tbl_logs[[#This Row],[Employee_Action]],tbl_ResponseLikelihood[Employee Action],tbl_ResponseLikelihood[Likelihood Score])</f>
        <v>2</v>
      </c>
      <c r="L433">
        <f>tbl_logs[[#This Row],[Impact Score]]*tbl_logs[[#This Row],[Response Multiplier]]</f>
        <v>10</v>
      </c>
      <c r="M433" t="str" cm="1">
        <f t="array" ref="M433">_xlfn.IFS(tbl_logs[[#This Row],[Total Score]]&lt;=4, "Low", tbl_logs[[#This Row],[Total Score]]&lt;=10, "Medium", tbl_logs[[#This Row],[Total Score]]&lt;=19, "High", tbl_logs[[#This Row],[Total Score]]&lt;=25, "Very High")</f>
        <v>Medium</v>
      </c>
      <c r="N433" t="str" cm="1">
        <f t="array" ref="N433">_xlfn.IFS(tbl_logs[[#This Row],[Total Score]]&lt;=4, "Low", tbl_logs[[#This Row],[Total Score]]&lt;=10, "Medium", tbl_logs[[#This Row],[Total Score]]&lt;=17, "High", tbl_logs[[#This Row],[Total Score]]&lt;=25, "Critical")</f>
        <v>Medium</v>
      </c>
    </row>
    <row r="434" spans="1:14" x14ac:dyDescent="0.3">
      <c r="A434" t="s">
        <v>4828</v>
      </c>
      <c r="B434" s="1">
        <v>46030.734722222223</v>
      </c>
      <c r="C434" t="s">
        <v>26</v>
      </c>
      <c r="D434" t="s">
        <v>22</v>
      </c>
      <c r="E434" t="s">
        <v>19</v>
      </c>
      <c r="F434" t="s">
        <v>13</v>
      </c>
      <c r="G434" s="2">
        <v>0.73472222222222228</v>
      </c>
      <c r="H434" s="3">
        <v>46030</v>
      </c>
      <c r="I434">
        <v>1</v>
      </c>
      <c r="J434">
        <f>_xlfn.XLOOKUP(tbl_logs[[#This Row],[Target_Department]],tbl_DeptWeight[Department], tbl_DeptWeight[Impact Score])</f>
        <v>3</v>
      </c>
      <c r="K434">
        <f>_xlfn.XLOOKUP(tbl_logs[[#This Row],[Employee_Action]],tbl_ResponseLikelihood[Employee Action],tbl_ResponseLikelihood[Likelihood Score])</f>
        <v>1</v>
      </c>
      <c r="L434">
        <f>tbl_logs[[#This Row],[Impact Score]]*tbl_logs[[#This Row],[Response Multiplier]]</f>
        <v>3</v>
      </c>
      <c r="M434" t="str" cm="1">
        <f t="array" ref="M434">_xlfn.IFS(tbl_logs[[#This Row],[Total Score]]&lt;=4, "Low", tbl_logs[[#This Row],[Total Score]]&lt;=10, "Medium", tbl_logs[[#This Row],[Total Score]]&lt;=19, "High", tbl_logs[[#This Row],[Total Score]]&lt;=25, "Very High")</f>
        <v>Low</v>
      </c>
      <c r="N434" t="str" cm="1">
        <f t="array" ref="N434">_xlfn.IFS(tbl_logs[[#This Row],[Total Score]]&lt;=4, "Low", tbl_logs[[#This Row],[Total Score]]&lt;=10, "Medium", tbl_logs[[#This Row],[Total Score]]&lt;=17, "High", tbl_logs[[#This Row],[Total Score]]&lt;=25, "Critical")</f>
        <v>Low</v>
      </c>
    </row>
    <row r="435" spans="1:14" x14ac:dyDescent="0.3">
      <c r="A435" t="s">
        <v>2419</v>
      </c>
      <c r="B435" s="1">
        <v>46030.734722222223</v>
      </c>
      <c r="C435" t="s">
        <v>26</v>
      </c>
      <c r="D435" t="s">
        <v>15</v>
      </c>
      <c r="E435" t="s">
        <v>31</v>
      </c>
      <c r="F435" t="s">
        <v>10</v>
      </c>
      <c r="G435" s="2">
        <v>0.73472222222222228</v>
      </c>
      <c r="H435" s="3">
        <v>46030</v>
      </c>
      <c r="I435">
        <v>1</v>
      </c>
      <c r="J435">
        <f>_xlfn.XLOOKUP(tbl_logs[[#This Row],[Target_Department]],tbl_DeptWeight[Department], tbl_DeptWeight[Impact Score])</f>
        <v>3</v>
      </c>
      <c r="K435">
        <f>_xlfn.XLOOKUP(tbl_logs[[#This Row],[Employee_Action]],tbl_ResponseLikelihood[Employee Action],tbl_ResponseLikelihood[Likelihood Score])</f>
        <v>2</v>
      </c>
      <c r="L435">
        <f>tbl_logs[[#This Row],[Impact Score]]*tbl_logs[[#This Row],[Response Multiplier]]</f>
        <v>6</v>
      </c>
      <c r="M435" t="str" cm="1">
        <f t="array" ref="M435">_xlfn.IFS(tbl_logs[[#This Row],[Total Score]]&lt;=4, "Low", tbl_logs[[#This Row],[Total Score]]&lt;=10, "Medium", tbl_logs[[#This Row],[Total Score]]&lt;=19, "High", tbl_logs[[#This Row],[Total Score]]&lt;=25, "Very High")</f>
        <v>Medium</v>
      </c>
      <c r="N435" t="str" cm="1">
        <f t="array" ref="N435">_xlfn.IFS(tbl_logs[[#This Row],[Total Score]]&lt;=4, "Low", tbl_logs[[#This Row],[Total Score]]&lt;=10, "Medium", tbl_logs[[#This Row],[Total Score]]&lt;=17, "High", tbl_logs[[#This Row],[Total Score]]&lt;=25, "Critical")</f>
        <v>Medium</v>
      </c>
    </row>
    <row r="436" spans="1:14" x14ac:dyDescent="0.3">
      <c r="A436" t="s">
        <v>3354</v>
      </c>
      <c r="B436" s="1">
        <v>46030.737500000003</v>
      </c>
      <c r="C436" t="s">
        <v>47</v>
      </c>
      <c r="D436" t="s">
        <v>22</v>
      </c>
      <c r="E436" t="s">
        <v>19</v>
      </c>
      <c r="F436" t="s">
        <v>20</v>
      </c>
      <c r="G436" s="2">
        <v>0.73750000000000004</v>
      </c>
      <c r="H436" s="3">
        <v>46030</v>
      </c>
      <c r="I436">
        <v>1</v>
      </c>
      <c r="J436">
        <f>_xlfn.XLOOKUP(tbl_logs[[#This Row],[Target_Department]],tbl_DeptWeight[Department], tbl_DeptWeight[Impact Score])</f>
        <v>1</v>
      </c>
      <c r="K436">
        <f>_xlfn.XLOOKUP(tbl_logs[[#This Row],[Employee_Action]],tbl_ResponseLikelihood[Employee Action],tbl_ResponseLikelihood[Likelihood Score])</f>
        <v>2</v>
      </c>
      <c r="L436">
        <f>tbl_logs[[#This Row],[Impact Score]]*tbl_logs[[#This Row],[Response Multiplier]]</f>
        <v>2</v>
      </c>
      <c r="M436" t="str" cm="1">
        <f t="array" ref="M436">_xlfn.IFS(tbl_logs[[#This Row],[Total Score]]&lt;=4, "Low", tbl_logs[[#This Row],[Total Score]]&lt;=10, "Medium", tbl_logs[[#This Row],[Total Score]]&lt;=19, "High", tbl_logs[[#This Row],[Total Score]]&lt;=25, "Very High")</f>
        <v>Low</v>
      </c>
      <c r="N436" t="str" cm="1">
        <f t="array" ref="N436">_xlfn.IFS(tbl_logs[[#This Row],[Total Score]]&lt;=4, "Low", tbl_logs[[#This Row],[Total Score]]&lt;=10, "Medium", tbl_logs[[#This Row],[Total Score]]&lt;=17, "High", tbl_logs[[#This Row],[Total Score]]&lt;=25, "Critical")</f>
        <v>Low</v>
      </c>
    </row>
    <row r="437" spans="1:14" x14ac:dyDescent="0.3">
      <c r="A437" t="s">
        <v>2639</v>
      </c>
      <c r="B437" s="1">
        <v>46030.754861111112</v>
      </c>
      <c r="C437" t="s">
        <v>40</v>
      </c>
      <c r="D437" t="s">
        <v>18</v>
      </c>
      <c r="E437" t="s">
        <v>16</v>
      </c>
      <c r="F437" t="s">
        <v>20</v>
      </c>
      <c r="G437" s="2">
        <v>0.75486111111111109</v>
      </c>
      <c r="H437" s="3">
        <v>46030</v>
      </c>
      <c r="I437">
        <v>1</v>
      </c>
      <c r="J437">
        <f>_xlfn.XLOOKUP(tbl_logs[[#This Row],[Target_Department]],tbl_DeptWeight[Department], tbl_DeptWeight[Impact Score])</f>
        <v>5</v>
      </c>
      <c r="K437">
        <f>_xlfn.XLOOKUP(tbl_logs[[#This Row],[Employee_Action]],tbl_ResponseLikelihood[Employee Action],tbl_ResponseLikelihood[Likelihood Score])</f>
        <v>2</v>
      </c>
      <c r="L437">
        <f>tbl_logs[[#This Row],[Impact Score]]*tbl_logs[[#This Row],[Response Multiplier]]</f>
        <v>10</v>
      </c>
      <c r="M437" t="str" cm="1">
        <f t="array" ref="M437">_xlfn.IFS(tbl_logs[[#This Row],[Total Score]]&lt;=4, "Low", tbl_logs[[#This Row],[Total Score]]&lt;=10, "Medium", tbl_logs[[#This Row],[Total Score]]&lt;=19, "High", tbl_logs[[#This Row],[Total Score]]&lt;=25, "Very High")</f>
        <v>Medium</v>
      </c>
      <c r="N437" t="str" cm="1">
        <f t="array" ref="N437">_xlfn.IFS(tbl_logs[[#This Row],[Total Score]]&lt;=4, "Low", tbl_logs[[#This Row],[Total Score]]&lt;=10, "Medium", tbl_logs[[#This Row],[Total Score]]&lt;=17, "High", tbl_logs[[#This Row],[Total Score]]&lt;=25, "Critical")</f>
        <v>Medium</v>
      </c>
    </row>
    <row r="438" spans="1:14" x14ac:dyDescent="0.3">
      <c r="A438" t="s">
        <v>370</v>
      </c>
      <c r="B438" s="1">
        <v>46030.771527777775</v>
      </c>
      <c r="C438" t="s">
        <v>12</v>
      </c>
      <c r="D438" t="s">
        <v>8</v>
      </c>
      <c r="E438" t="s">
        <v>9</v>
      </c>
      <c r="F438" t="s">
        <v>33</v>
      </c>
      <c r="G438" s="2">
        <v>0.77152777777777781</v>
      </c>
      <c r="H438" s="3">
        <v>46030</v>
      </c>
      <c r="I438">
        <v>1</v>
      </c>
      <c r="J438">
        <f>_xlfn.XLOOKUP(tbl_logs[[#This Row],[Target_Department]],tbl_DeptWeight[Department], tbl_DeptWeight[Impact Score])</f>
        <v>1</v>
      </c>
      <c r="K438">
        <f>_xlfn.XLOOKUP(tbl_logs[[#This Row],[Employee_Action]],tbl_ResponseLikelihood[Employee Action],tbl_ResponseLikelihood[Likelihood Score])</f>
        <v>4</v>
      </c>
      <c r="L438">
        <f>tbl_logs[[#This Row],[Impact Score]]*tbl_logs[[#This Row],[Response Multiplier]]</f>
        <v>4</v>
      </c>
      <c r="M438" t="str" cm="1">
        <f t="array" ref="M438">_xlfn.IFS(tbl_logs[[#This Row],[Total Score]]&lt;=4, "Low", tbl_logs[[#This Row],[Total Score]]&lt;=10, "Medium", tbl_logs[[#This Row],[Total Score]]&lt;=19, "High", tbl_logs[[#This Row],[Total Score]]&lt;=25, "Very High")</f>
        <v>Low</v>
      </c>
      <c r="N438" t="str" cm="1">
        <f t="array" ref="N438">_xlfn.IFS(tbl_logs[[#This Row],[Total Score]]&lt;=4, "Low", tbl_logs[[#This Row],[Total Score]]&lt;=10, "Medium", tbl_logs[[#This Row],[Total Score]]&lt;=17, "High", tbl_logs[[#This Row],[Total Score]]&lt;=25, "Critical")</f>
        <v>Low</v>
      </c>
    </row>
    <row r="439" spans="1:14" x14ac:dyDescent="0.3">
      <c r="A439" t="s">
        <v>144</v>
      </c>
      <c r="B439" s="1">
        <v>46030.77847222222</v>
      </c>
      <c r="C439" t="s">
        <v>26</v>
      </c>
      <c r="D439" t="s">
        <v>8</v>
      </c>
      <c r="E439" t="s">
        <v>9</v>
      </c>
      <c r="F439" t="s">
        <v>20</v>
      </c>
      <c r="G439" s="2">
        <v>0.77847222222222223</v>
      </c>
      <c r="H439" s="3">
        <v>46030</v>
      </c>
      <c r="I439">
        <v>1</v>
      </c>
      <c r="J439">
        <f>_xlfn.XLOOKUP(tbl_logs[[#This Row],[Target_Department]],tbl_DeptWeight[Department], tbl_DeptWeight[Impact Score])</f>
        <v>3</v>
      </c>
      <c r="K439">
        <f>_xlfn.XLOOKUP(tbl_logs[[#This Row],[Employee_Action]],tbl_ResponseLikelihood[Employee Action],tbl_ResponseLikelihood[Likelihood Score])</f>
        <v>2</v>
      </c>
      <c r="L439">
        <f>tbl_logs[[#This Row],[Impact Score]]*tbl_logs[[#This Row],[Response Multiplier]]</f>
        <v>6</v>
      </c>
      <c r="M439" t="str" cm="1">
        <f t="array" ref="M439">_xlfn.IFS(tbl_logs[[#This Row],[Total Score]]&lt;=4, "Low", tbl_logs[[#This Row],[Total Score]]&lt;=10, "Medium", tbl_logs[[#This Row],[Total Score]]&lt;=19, "High", tbl_logs[[#This Row],[Total Score]]&lt;=25, "Very High")</f>
        <v>Medium</v>
      </c>
      <c r="N439" t="str" cm="1">
        <f t="array" ref="N439">_xlfn.IFS(tbl_logs[[#This Row],[Total Score]]&lt;=4, "Low", tbl_logs[[#This Row],[Total Score]]&lt;=10, "Medium", tbl_logs[[#This Row],[Total Score]]&lt;=17, "High", tbl_logs[[#This Row],[Total Score]]&lt;=25, "Critical")</f>
        <v>Medium</v>
      </c>
    </row>
    <row r="440" spans="1:14" x14ac:dyDescent="0.3">
      <c r="A440" t="s">
        <v>3490</v>
      </c>
      <c r="B440" s="1">
        <v>46030.792361111111</v>
      </c>
      <c r="C440" t="s">
        <v>47</v>
      </c>
      <c r="D440" t="s">
        <v>15</v>
      </c>
      <c r="E440" t="s">
        <v>9</v>
      </c>
      <c r="F440" t="s">
        <v>10</v>
      </c>
      <c r="G440" s="2">
        <v>0.79236111111111107</v>
      </c>
      <c r="H440" s="3">
        <v>46030</v>
      </c>
      <c r="I440">
        <v>1</v>
      </c>
      <c r="J440">
        <f>_xlfn.XLOOKUP(tbl_logs[[#This Row],[Target_Department]],tbl_DeptWeight[Department], tbl_DeptWeight[Impact Score])</f>
        <v>1</v>
      </c>
      <c r="K440">
        <f>_xlfn.XLOOKUP(tbl_logs[[#This Row],[Employee_Action]],tbl_ResponseLikelihood[Employee Action],tbl_ResponseLikelihood[Likelihood Score])</f>
        <v>2</v>
      </c>
      <c r="L440">
        <f>tbl_logs[[#This Row],[Impact Score]]*tbl_logs[[#This Row],[Response Multiplier]]</f>
        <v>2</v>
      </c>
      <c r="M440" t="str" cm="1">
        <f t="array" ref="M440">_xlfn.IFS(tbl_logs[[#This Row],[Total Score]]&lt;=4, "Low", tbl_logs[[#This Row],[Total Score]]&lt;=10, "Medium", tbl_logs[[#This Row],[Total Score]]&lt;=19, "High", tbl_logs[[#This Row],[Total Score]]&lt;=25, "Very High")</f>
        <v>Low</v>
      </c>
      <c r="N440" t="str" cm="1">
        <f t="array" ref="N440">_xlfn.IFS(tbl_logs[[#This Row],[Total Score]]&lt;=4, "Low", tbl_logs[[#This Row],[Total Score]]&lt;=10, "Medium", tbl_logs[[#This Row],[Total Score]]&lt;=17, "High", tbl_logs[[#This Row],[Total Score]]&lt;=25, "Critical")</f>
        <v>Low</v>
      </c>
    </row>
    <row r="441" spans="1:14" x14ac:dyDescent="0.3">
      <c r="A441" t="s">
        <v>71</v>
      </c>
      <c r="B441" s="1">
        <v>46030.806250000001</v>
      </c>
      <c r="C441" t="s">
        <v>7</v>
      </c>
      <c r="D441" t="s">
        <v>18</v>
      </c>
      <c r="E441" t="s">
        <v>16</v>
      </c>
      <c r="F441" t="s">
        <v>10</v>
      </c>
      <c r="G441" s="2">
        <v>0.80625000000000002</v>
      </c>
      <c r="H441" s="3">
        <v>46030</v>
      </c>
      <c r="I441">
        <v>1</v>
      </c>
      <c r="J441">
        <f>_xlfn.XLOOKUP(tbl_logs[[#This Row],[Target_Department]],tbl_DeptWeight[Department], tbl_DeptWeight[Impact Score])</f>
        <v>3</v>
      </c>
      <c r="K441">
        <f>_xlfn.XLOOKUP(tbl_logs[[#This Row],[Employee_Action]],tbl_ResponseLikelihood[Employee Action],tbl_ResponseLikelihood[Likelihood Score])</f>
        <v>2</v>
      </c>
      <c r="L441">
        <f>tbl_logs[[#This Row],[Impact Score]]*tbl_logs[[#This Row],[Response Multiplier]]</f>
        <v>6</v>
      </c>
      <c r="M441" t="str" cm="1">
        <f t="array" ref="M441">_xlfn.IFS(tbl_logs[[#This Row],[Total Score]]&lt;=4, "Low", tbl_logs[[#This Row],[Total Score]]&lt;=10, "Medium", tbl_logs[[#This Row],[Total Score]]&lt;=19, "High", tbl_logs[[#This Row],[Total Score]]&lt;=25, "Very High")</f>
        <v>Medium</v>
      </c>
      <c r="N441" t="str" cm="1">
        <f t="array" ref="N441">_xlfn.IFS(tbl_logs[[#This Row],[Total Score]]&lt;=4, "Low", tbl_logs[[#This Row],[Total Score]]&lt;=10, "Medium", tbl_logs[[#This Row],[Total Score]]&lt;=17, "High", tbl_logs[[#This Row],[Total Score]]&lt;=25, "Critical")</f>
        <v>Medium</v>
      </c>
    </row>
    <row r="442" spans="1:14" x14ac:dyDescent="0.3">
      <c r="A442" t="s">
        <v>1399</v>
      </c>
      <c r="B442" s="1">
        <v>46030.811805555553</v>
      </c>
      <c r="C442" t="s">
        <v>35</v>
      </c>
      <c r="D442" t="s">
        <v>8</v>
      </c>
      <c r="E442" t="s">
        <v>16</v>
      </c>
      <c r="F442" t="s">
        <v>20</v>
      </c>
      <c r="G442" s="2">
        <v>0.81180555555555556</v>
      </c>
      <c r="H442" s="3">
        <v>46030</v>
      </c>
      <c r="I442">
        <v>1</v>
      </c>
      <c r="J442">
        <f>_xlfn.XLOOKUP(tbl_logs[[#This Row],[Target_Department]],tbl_DeptWeight[Department], tbl_DeptWeight[Impact Score])</f>
        <v>1</v>
      </c>
      <c r="K442">
        <f>_xlfn.XLOOKUP(tbl_logs[[#This Row],[Employee_Action]],tbl_ResponseLikelihood[Employee Action],tbl_ResponseLikelihood[Likelihood Score])</f>
        <v>2</v>
      </c>
      <c r="L442">
        <f>tbl_logs[[#This Row],[Impact Score]]*tbl_logs[[#This Row],[Response Multiplier]]</f>
        <v>2</v>
      </c>
      <c r="M442" t="str" cm="1">
        <f t="array" ref="M442">_xlfn.IFS(tbl_logs[[#This Row],[Total Score]]&lt;=4, "Low", tbl_logs[[#This Row],[Total Score]]&lt;=10, "Medium", tbl_logs[[#This Row],[Total Score]]&lt;=19, "High", tbl_logs[[#This Row],[Total Score]]&lt;=25, "Very High")</f>
        <v>Low</v>
      </c>
      <c r="N442" t="str" cm="1">
        <f t="array" ref="N442">_xlfn.IFS(tbl_logs[[#This Row],[Total Score]]&lt;=4, "Low", tbl_logs[[#This Row],[Total Score]]&lt;=10, "Medium", tbl_logs[[#This Row],[Total Score]]&lt;=17, "High", tbl_logs[[#This Row],[Total Score]]&lt;=25, "Critical")</f>
        <v>Low</v>
      </c>
    </row>
    <row r="443" spans="1:14" x14ac:dyDescent="0.3">
      <c r="A443" t="s">
        <v>3311</v>
      </c>
      <c r="B443" s="1">
        <v>46030.821527777778</v>
      </c>
      <c r="C443" t="s">
        <v>7</v>
      </c>
      <c r="D443" t="s">
        <v>22</v>
      </c>
      <c r="E443" t="s">
        <v>19</v>
      </c>
      <c r="F443" t="s">
        <v>20</v>
      </c>
      <c r="G443" s="2">
        <v>0.82152777777777775</v>
      </c>
      <c r="H443" s="3">
        <v>46030</v>
      </c>
      <c r="I443">
        <v>1</v>
      </c>
      <c r="J443">
        <f>_xlfn.XLOOKUP(tbl_logs[[#This Row],[Target_Department]],tbl_DeptWeight[Department], tbl_DeptWeight[Impact Score])</f>
        <v>3</v>
      </c>
      <c r="K443">
        <f>_xlfn.XLOOKUP(tbl_logs[[#This Row],[Employee_Action]],tbl_ResponseLikelihood[Employee Action],tbl_ResponseLikelihood[Likelihood Score])</f>
        <v>2</v>
      </c>
      <c r="L443">
        <f>tbl_logs[[#This Row],[Impact Score]]*tbl_logs[[#This Row],[Response Multiplier]]</f>
        <v>6</v>
      </c>
      <c r="M443" t="str" cm="1">
        <f t="array" ref="M443">_xlfn.IFS(tbl_logs[[#This Row],[Total Score]]&lt;=4, "Low", tbl_logs[[#This Row],[Total Score]]&lt;=10, "Medium", tbl_logs[[#This Row],[Total Score]]&lt;=19, "High", tbl_logs[[#This Row],[Total Score]]&lt;=25, "Very High")</f>
        <v>Medium</v>
      </c>
      <c r="N443" t="str" cm="1">
        <f t="array" ref="N443">_xlfn.IFS(tbl_logs[[#This Row],[Total Score]]&lt;=4, "Low", tbl_logs[[#This Row],[Total Score]]&lt;=10, "Medium", tbl_logs[[#This Row],[Total Score]]&lt;=17, "High", tbl_logs[[#This Row],[Total Score]]&lt;=25, "Critical")</f>
        <v>Medium</v>
      </c>
    </row>
    <row r="444" spans="1:14" x14ac:dyDescent="0.3">
      <c r="A444" t="s">
        <v>933</v>
      </c>
      <c r="B444" s="1">
        <v>46030.82708333333</v>
      </c>
      <c r="C444" t="s">
        <v>7</v>
      </c>
      <c r="D444" t="s">
        <v>8</v>
      </c>
      <c r="E444" t="s">
        <v>19</v>
      </c>
      <c r="F444" t="s">
        <v>10</v>
      </c>
      <c r="G444" s="2">
        <v>0.82708333333333328</v>
      </c>
      <c r="H444" s="3">
        <v>46030</v>
      </c>
      <c r="I444">
        <v>1</v>
      </c>
      <c r="J444">
        <f>_xlfn.XLOOKUP(tbl_logs[[#This Row],[Target_Department]],tbl_DeptWeight[Department], tbl_DeptWeight[Impact Score])</f>
        <v>3</v>
      </c>
      <c r="K444">
        <f>_xlfn.XLOOKUP(tbl_logs[[#This Row],[Employee_Action]],tbl_ResponseLikelihood[Employee Action],tbl_ResponseLikelihood[Likelihood Score])</f>
        <v>2</v>
      </c>
      <c r="L444">
        <f>tbl_logs[[#This Row],[Impact Score]]*tbl_logs[[#This Row],[Response Multiplier]]</f>
        <v>6</v>
      </c>
      <c r="M444" t="str" cm="1">
        <f t="array" ref="M444">_xlfn.IFS(tbl_logs[[#This Row],[Total Score]]&lt;=4, "Low", tbl_logs[[#This Row],[Total Score]]&lt;=10, "Medium", tbl_logs[[#This Row],[Total Score]]&lt;=19, "High", tbl_logs[[#This Row],[Total Score]]&lt;=25, "Very High")</f>
        <v>Medium</v>
      </c>
      <c r="N444" t="str" cm="1">
        <f t="array" ref="N444">_xlfn.IFS(tbl_logs[[#This Row],[Total Score]]&lt;=4, "Low", tbl_logs[[#This Row],[Total Score]]&lt;=10, "Medium", tbl_logs[[#This Row],[Total Score]]&lt;=17, "High", tbl_logs[[#This Row],[Total Score]]&lt;=25, "Critical")</f>
        <v>Medium</v>
      </c>
    </row>
    <row r="445" spans="1:14" x14ac:dyDescent="0.3">
      <c r="A445" t="s">
        <v>4767</v>
      </c>
      <c r="B445" s="1">
        <v>46030.832638888889</v>
      </c>
      <c r="C445" t="s">
        <v>47</v>
      </c>
      <c r="D445" t="s">
        <v>8</v>
      </c>
      <c r="E445" t="s">
        <v>16</v>
      </c>
      <c r="F445" t="s">
        <v>13</v>
      </c>
      <c r="G445" s="2">
        <v>0.83263888888888893</v>
      </c>
      <c r="H445" s="3">
        <v>46030</v>
      </c>
      <c r="I445">
        <v>1</v>
      </c>
      <c r="J445">
        <f>_xlfn.XLOOKUP(tbl_logs[[#This Row],[Target_Department]],tbl_DeptWeight[Department], tbl_DeptWeight[Impact Score])</f>
        <v>1</v>
      </c>
      <c r="K445">
        <f>_xlfn.XLOOKUP(tbl_logs[[#This Row],[Employee_Action]],tbl_ResponseLikelihood[Employee Action],tbl_ResponseLikelihood[Likelihood Score])</f>
        <v>1</v>
      </c>
      <c r="L445">
        <f>tbl_logs[[#This Row],[Impact Score]]*tbl_logs[[#This Row],[Response Multiplier]]</f>
        <v>1</v>
      </c>
      <c r="M445" t="str" cm="1">
        <f t="array" ref="M445">_xlfn.IFS(tbl_logs[[#This Row],[Total Score]]&lt;=4, "Low", tbl_logs[[#This Row],[Total Score]]&lt;=10, "Medium", tbl_logs[[#This Row],[Total Score]]&lt;=19, "High", tbl_logs[[#This Row],[Total Score]]&lt;=25, "Very High")</f>
        <v>Low</v>
      </c>
      <c r="N445" t="str" cm="1">
        <f t="array" ref="N445">_xlfn.IFS(tbl_logs[[#This Row],[Total Score]]&lt;=4, "Low", tbl_logs[[#This Row],[Total Score]]&lt;=10, "Medium", tbl_logs[[#This Row],[Total Score]]&lt;=17, "High", tbl_logs[[#This Row],[Total Score]]&lt;=25, "Critical")</f>
        <v>Low</v>
      </c>
    </row>
    <row r="446" spans="1:14" x14ac:dyDescent="0.3">
      <c r="A446" t="s">
        <v>764</v>
      </c>
      <c r="B446" s="1">
        <v>46030.84375</v>
      </c>
      <c r="C446" t="s">
        <v>35</v>
      </c>
      <c r="D446" t="s">
        <v>18</v>
      </c>
      <c r="E446" t="s">
        <v>9</v>
      </c>
      <c r="F446" t="s">
        <v>53</v>
      </c>
      <c r="G446" s="2">
        <v>0.84375</v>
      </c>
      <c r="H446" s="3">
        <v>46030</v>
      </c>
      <c r="I446">
        <v>1</v>
      </c>
      <c r="J446">
        <f>_xlfn.XLOOKUP(tbl_logs[[#This Row],[Target_Department]],tbl_DeptWeight[Department], tbl_DeptWeight[Impact Score])</f>
        <v>1</v>
      </c>
      <c r="K446">
        <f>_xlfn.XLOOKUP(tbl_logs[[#This Row],[Employee_Action]],tbl_ResponseLikelihood[Employee Action],tbl_ResponseLikelihood[Likelihood Score])</f>
        <v>5</v>
      </c>
      <c r="L446">
        <f>tbl_logs[[#This Row],[Impact Score]]*tbl_logs[[#This Row],[Response Multiplier]]</f>
        <v>5</v>
      </c>
      <c r="M446" t="str" cm="1">
        <f t="array" ref="M446">_xlfn.IFS(tbl_logs[[#This Row],[Total Score]]&lt;=4, "Low", tbl_logs[[#This Row],[Total Score]]&lt;=10, "Medium", tbl_logs[[#This Row],[Total Score]]&lt;=19, "High", tbl_logs[[#This Row],[Total Score]]&lt;=25, "Very High")</f>
        <v>Medium</v>
      </c>
      <c r="N446" t="str" cm="1">
        <f t="array" ref="N446">_xlfn.IFS(tbl_logs[[#This Row],[Total Score]]&lt;=4, "Low", tbl_logs[[#This Row],[Total Score]]&lt;=10, "Medium", tbl_logs[[#This Row],[Total Score]]&lt;=17, "High", tbl_logs[[#This Row],[Total Score]]&lt;=25, "Critical")</f>
        <v>Medium</v>
      </c>
    </row>
    <row r="447" spans="1:14" x14ac:dyDescent="0.3">
      <c r="A447" t="s">
        <v>4265</v>
      </c>
      <c r="B447" s="1">
        <v>46030.865972222222</v>
      </c>
      <c r="C447" t="s">
        <v>7</v>
      </c>
      <c r="D447" t="s">
        <v>18</v>
      </c>
      <c r="E447" t="s">
        <v>19</v>
      </c>
      <c r="F447" t="s">
        <v>13</v>
      </c>
      <c r="G447" s="2">
        <v>0.86597222222222225</v>
      </c>
      <c r="H447" s="3">
        <v>46030</v>
      </c>
      <c r="I447">
        <v>1</v>
      </c>
      <c r="J447">
        <f>_xlfn.XLOOKUP(tbl_logs[[#This Row],[Target_Department]],tbl_DeptWeight[Department], tbl_DeptWeight[Impact Score])</f>
        <v>3</v>
      </c>
      <c r="K447">
        <f>_xlfn.XLOOKUP(tbl_logs[[#This Row],[Employee_Action]],tbl_ResponseLikelihood[Employee Action],tbl_ResponseLikelihood[Likelihood Score])</f>
        <v>1</v>
      </c>
      <c r="L447">
        <f>tbl_logs[[#This Row],[Impact Score]]*tbl_logs[[#This Row],[Response Multiplier]]</f>
        <v>3</v>
      </c>
      <c r="M447" t="str" cm="1">
        <f t="array" ref="M447">_xlfn.IFS(tbl_logs[[#This Row],[Total Score]]&lt;=4, "Low", tbl_logs[[#This Row],[Total Score]]&lt;=10, "Medium", tbl_logs[[#This Row],[Total Score]]&lt;=19, "High", tbl_logs[[#This Row],[Total Score]]&lt;=25, "Very High")</f>
        <v>Low</v>
      </c>
      <c r="N447" t="str" cm="1">
        <f t="array" ref="N447">_xlfn.IFS(tbl_logs[[#This Row],[Total Score]]&lt;=4, "Low", tbl_logs[[#This Row],[Total Score]]&lt;=10, "Medium", tbl_logs[[#This Row],[Total Score]]&lt;=17, "High", tbl_logs[[#This Row],[Total Score]]&lt;=25, "Critical")</f>
        <v>Low</v>
      </c>
    </row>
    <row r="448" spans="1:14" x14ac:dyDescent="0.3">
      <c r="A448" t="s">
        <v>2700</v>
      </c>
      <c r="B448" s="1">
        <v>46030.886111111111</v>
      </c>
      <c r="C448" t="s">
        <v>47</v>
      </c>
      <c r="D448" t="s">
        <v>8</v>
      </c>
      <c r="E448" t="s">
        <v>9</v>
      </c>
      <c r="F448" t="s">
        <v>53</v>
      </c>
      <c r="G448" s="2">
        <v>0.88611111111111107</v>
      </c>
      <c r="H448" s="3">
        <v>46030</v>
      </c>
      <c r="I448">
        <v>1</v>
      </c>
      <c r="J448">
        <f>_xlfn.XLOOKUP(tbl_logs[[#This Row],[Target_Department]],tbl_DeptWeight[Department], tbl_DeptWeight[Impact Score])</f>
        <v>1</v>
      </c>
      <c r="K448">
        <f>_xlfn.XLOOKUP(tbl_logs[[#This Row],[Employee_Action]],tbl_ResponseLikelihood[Employee Action],tbl_ResponseLikelihood[Likelihood Score])</f>
        <v>5</v>
      </c>
      <c r="L448">
        <f>tbl_logs[[#This Row],[Impact Score]]*tbl_logs[[#This Row],[Response Multiplier]]</f>
        <v>5</v>
      </c>
      <c r="M448" t="str" cm="1">
        <f t="array" ref="M448">_xlfn.IFS(tbl_logs[[#This Row],[Total Score]]&lt;=4, "Low", tbl_logs[[#This Row],[Total Score]]&lt;=10, "Medium", tbl_logs[[#This Row],[Total Score]]&lt;=19, "High", tbl_logs[[#This Row],[Total Score]]&lt;=25, "Very High")</f>
        <v>Medium</v>
      </c>
      <c r="N448" t="str" cm="1">
        <f t="array" ref="N448">_xlfn.IFS(tbl_logs[[#This Row],[Total Score]]&lt;=4, "Low", tbl_logs[[#This Row],[Total Score]]&lt;=10, "Medium", tbl_logs[[#This Row],[Total Score]]&lt;=17, "High", tbl_logs[[#This Row],[Total Score]]&lt;=25, "Critical")</f>
        <v>Medium</v>
      </c>
    </row>
    <row r="449" spans="1:14" x14ac:dyDescent="0.3">
      <c r="A449" t="s">
        <v>4626</v>
      </c>
      <c r="B449" s="1">
        <v>46030.918055555558</v>
      </c>
      <c r="C449" t="s">
        <v>40</v>
      </c>
      <c r="D449" t="s">
        <v>18</v>
      </c>
      <c r="E449" t="s">
        <v>16</v>
      </c>
      <c r="F449" t="s">
        <v>20</v>
      </c>
      <c r="G449" s="2">
        <v>0.91805555555555551</v>
      </c>
      <c r="H449" s="3">
        <v>46030</v>
      </c>
      <c r="I449">
        <v>1</v>
      </c>
      <c r="J449">
        <f>_xlfn.XLOOKUP(tbl_logs[[#This Row],[Target_Department]],tbl_DeptWeight[Department], tbl_DeptWeight[Impact Score])</f>
        <v>5</v>
      </c>
      <c r="K449">
        <f>_xlfn.XLOOKUP(tbl_logs[[#This Row],[Employee_Action]],tbl_ResponseLikelihood[Employee Action],tbl_ResponseLikelihood[Likelihood Score])</f>
        <v>2</v>
      </c>
      <c r="L449">
        <f>tbl_logs[[#This Row],[Impact Score]]*tbl_logs[[#This Row],[Response Multiplier]]</f>
        <v>10</v>
      </c>
      <c r="M449" t="str" cm="1">
        <f t="array" ref="M449">_xlfn.IFS(tbl_logs[[#This Row],[Total Score]]&lt;=4, "Low", tbl_logs[[#This Row],[Total Score]]&lt;=10, "Medium", tbl_logs[[#This Row],[Total Score]]&lt;=19, "High", tbl_logs[[#This Row],[Total Score]]&lt;=25, "Very High")</f>
        <v>Medium</v>
      </c>
      <c r="N449" t="str" cm="1">
        <f t="array" ref="N449">_xlfn.IFS(tbl_logs[[#This Row],[Total Score]]&lt;=4, "Low", tbl_logs[[#This Row],[Total Score]]&lt;=10, "Medium", tbl_logs[[#This Row],[Total Score]]&lt;=17, "High", tbl_logs[[#This Row],[Total Score]]&lt;=25, "Critical")</f>
        <v>Medium</v>
      </c>
    </row>
    <row r="450" spans="1:14" x14ac:dyDescent="0.3">
      <c r="A450" t="s">
        <v>3264</v>
      </c>
      <c r="B450" s="1">
        <v>46030.940972222219</v>
      </c>
      <c r="C450" t="s">
        <v>35</v>
      </c>
      <c r="D450" t="s">
        <v>18</v>
      </c>
      <c r="E450" t="s">
        <v>31</v>
      </c>
      <c r="F450" t="s">
        <v>13</v>
      </c>
      <c r="G450" s="2">
        <v>0.94097222222222221</v>
      </c>
      <c r="H450" s="3">
        <v>46030</v>
      </c>
      <c r="I450">
        <v>1</v>
      </c>
      <c r="J450">
        <f>_xlfn.XLOOKUP(tbl_logs[[#This Row],[Target_Department]],tbl_DeptWeight[Department], tbl_DeptWeight[Impact Score])</f>
        <v>1</v>
      </c>
      <c r="K450">
        <f>_xlfn.XLOOKUP(tbl_logs[[#This Row],[Employee_Action]],tbl_ResponseLikelihood[Employee Action],tbl_ResponseLikelihood[Likelihood Score])</f>
        <v>1</v>
      </c>
      <c r="L450">
        <f>tbl_logs[[#This Row],[Impact Score]]*tbl_logs[[#This Row],[Response Multiplier]]</f>
        <v>1</v>
      </c>
      <c r="M450" t="str" cm="1">
        <f t="array" ref="M450">_xlfn.IFS(tbl_logs[[#This Row],[Total Score]]&lt;=4, "Low", tbl_logs[[#This Row],[Total Score]]&lt;=10, "Medium", tbl_logs[[#This Row],[Total Score]]&lt;=19, "High", tbl_logs[[#This Row],[Total Score]]&lt;=25, "Very High")</f>
        <v>Low</v>
      </c>
      <c r="N450" t="str" cm="1">
        <f t="array" ref="N450">_xlfn.IFS(tbl_logs[[#This Row],[Total Score]]&lt;=4, "Low", tbl_logs[[#This Row],[Total Score]]&lt;=10, "Medium", tbl_logs[[#This Row],[Total Score]]&lt;=17, "High", tbl_logs[[#This Row],[Total Score]]&lt;=25, "Critical")</f>
        <v>Low</v>
      </c>
    </row>
    <row r="451" spans="1:14" x14ac:dyDescent="0.3">
      <c r="A451" t="s">
        <v>2612</v>
      </c>
      <c r="B451" s="1">
        <v>46030.975694444445</v>
      </c>
      <c r="C451" t="s">
        <v>40</v>
      </c>
      <c r="D451" t="s">
        <v>8</v>
      </c>
      <c r="E451" t="s">
        <v>16</v>
      </c>
      <c r="F451" t="s">
        <v>10</v>
      </c>
      <c r="G451" s="2">
        <v>0.97569444444444442</v>
      </c>
      <c r="H451" s="3">
        <v>46030</v>
      </c>
      <c r="I451">
        <v>1</v>
      </c>
      <c r="J451">
        <f>_xlfn.XLOOKUP(tbl_logs[[#This Row],[Target_Department]],tbl_DeptWeight[Department], tbl_DeptWeight[Impact Score])</f>
        <v>5</v>
      </c>
      <c r="K451">
        <f>_xlfn.XLOOKUP(tbl_logs[[#This Row],[Employee_Action]],tbl_ResponseLikelihood[Employee Action],tbl_ResponseLikelihood[Likelihood Score])</f>
        <v>2</v>
      </c>
      <c r="L451">
        <f>tbl_logs[[#This Row],[Impact Score]]*tbl_logs[[#This Row],[Response Multiplier]]</f>
        <v>10</v>
      </c>
      <c r="M451" t="str" cm="1">
        <f t="array" ref="M451">_xlfn.IFS(tbl_logs[[#This Row],[Total Score]]&lt;=4, "Low", tbl_logs[[#This Row],[Total Score]]&lt;=10, "Medium", tbl_logs[[#This Row],[Total Score]]&lt;=19, "High", tbl_logs[[#This Row],[Total Score]]&lt;=25, "Very High")</f>
        <v>Medium</v>
      </c>
      <c r="N451" t="str" cm="1">
        <f t="array" ref="N451">_xlfn.IFS(tbl_logs[[#This Row],[Total Score]]&lt;=4, "Low", tbl_logs[[#This Row],[Total Score]]&lt;=10, "Medium", tbl_logs[[#This Row],[Total Score]]&lt;=17, "High", tbl_logs[[#This Row],[Total Score]]&lt;=25, "Critical")</f>
        <v>Medium</v>
      </c>
    </row>
    <row r="452" spans="1:14" x14ac:dyDescent="0.3">
      <c r="A452" t="s">
        <v>433</v>
      </c>
      <c r="B452" s="1">
        <v>46030.996527777781</v>
      </c>
      <c r="C452" t="s">
        <v>35</v>
      </c>
      <c r="D452" t="s">
        <v>8</v>
      </c>
      <c r="E452" t="s">
        <v>19</v>
      </c>
      <c r="F452" t="s">
        <v>20</v>
      </c>
      <c r="G452" s="2">
        <v>0.99652777777777779</v>
      </c>
      <c r="H452" s="3">
        <v>46030</v>
      </c>
      <c r="I452">
        <v>1</v>
      </c>
      <c r="J452">
        <f>_xlfn.XLOOKUP(tbl_logs[[#This Row],[Target_Department]],tbl_DeptWeight[Department], tbl_DeptWeight[Impact Score])</f>
        <v>1</v>
      </c>
      <c r="K452">
        <f>_xlfn.XLOOKUP(tbl_logs[[#This Row],[Employee_Action]],tbl_ResponseLikelihood[Employee Action],tbl_ResponseLikelihood[Likelihood Score])</f>
        <v>2</v>
      </c>
      <c r="L452">
        <f>tbl_logs[[#This Row],[Impact Score]]*tbl_logs[[#This Row],[Response Multiplier]]</f>
        <v>2</v>
      </c>
      <c r="M452" t="str" cm="1">
        <f t="array" ref="M452">_xlfn.IFS(tbl_logs[[#This Row],[Total Score]]&lt;=4, "Low", tbl_logs[[#This Row],[Total Score]]&lt;=10, "Medium", tbl_logs[[#This Row],[Total Score]]&lt;=19, "High", tbl_logs[[#This Row],[Total Score]]&lt;=25, "Very High")</f>
        <v>Low</v>
      </c>
      <c r="N452" t="str" cm="1">
        <f t="array" ref="N452">_xlfn.IFS(tbl_logs[[#This Row],[Total Score]]&lt;=4, "Low", tbl_logs[[#This Row],[Total Score]]&lt;=10, "Medium", tbl_logs[[#This Row],[Total Score]]&lt;=17, "High", tbl_logs[[#This Row],[Total Score]]&lt;=25, "Critical")</f>
        <v>Low</v>
      </c>
    </row>
    <row r="453" spans="1:14" x14ac:dyDescent="0.3">
      <c r="A453" t="s">
        <v>1822</v>
      </c>
      <c r="B453" s="1">
        <v>46030.999305555553</v>
      </c>
      <c r="C453" t="s">
        <v>7</v>
      </c>
      <c r="D453" t="s">
        <v>8</v>
      </c>
      <c r="E453" t="s">
        <v>19</v>
      </c>
      <c r="F453" t="s">
        <v>20</v>
      </c>
      <c r="G453" s="2">
        <v>0.99930555555555556</v>
      </c>
      <c r="H453" s="3">
        <v>46030</v>
      </c>
      <c r="I453">
        <v>1</v>
      </c>
      <c r="J453">
        <f>_xlfn.XLOOKUP(tbl_logs[[#This Row],[Target_Department]],tbl_DeptWeight[Department], tbl_DeptWeight[Impact Score])</f>
        <v>3</v>
      </c>
      <c r="K453">
        <f>_xlfn.XLOOKUP(tbl_logs[[#This Row],[Employee_Action]],tbl_ResponseLikelihood[Employee Action],tbl_ResponseLikelihood[Likelihood Score])</f>
        <v>2</v>
      </c>
      <c r="L453">
        <f>tbl_logs[[#This Row],[Impact Score]]*tbl_logs[[#This Row],[Response Multiplier]]</f>
        <v>6</v>
      </c>
      <c r="M453" t="str" cm="1">
        <f t="array" ref="M453">_xlfn.IFS(tbl_logs[[#This Row],[Total Score]]&lt;=4, "Low", tbl_logs[[#This Row],[Total Score]]&lt;=10, "Medium", tbl_logs[[#This Row],[Total Score]]&lt;=19, "High", tbl_logs[[#This Row],[Total Score]]&lt;=25, "Very High")</f>
        <v>Medium</v>
      </c>
      <c r="N453" t="str" cm="1">
        <f t="array" ref="N453">_xlfn.IFS(tbl_logs[[#This Row],[Total Score]]&lt;=4, "Low", tbl_logs[[#This Row],[Total Score]]&lt;=10, "Medium", tbl_logs[[#This Row],[Total Score]]&lt;=17, "High", tbl_logs[[#This Row],[Total Score]]&lt;=25, "Critical")</f>
        <v>Medium</v>
      </c>
    </row>
    <row r="454" spans="1:14" x14ac:dyDescent="0.3">
      <c r="A454" t="s">
        <v>346</v>
      </c>
      <c r="B454" s="1">
        <v>46031.002083333333</v>
      </c>
      <c r="C454" t="s">
        <v>47</v>
      </c>
      <c r="D454" t="s">
        <v>15</v>
      </c>
      <c r="E454" t="s">
        <v>9</v>
      </c>
      <c r="F454" t="s">
        <v>10</v>
      </c>
      <c r="G454" s="2">
        <v>2.0833333333333333E-3</v>
      </c>
      <c r="H454" s="3">
        <v>46031</v>
      </c>
      <c r="I454">
        <v>1</v>
      </c>
      <c r="J454">
        <f>_xlfn.XLOOKUP(tbl_logs[[#This Row],[Target_Department]],tbl_DeptWeight[Department], tbl_DeptWeight[Impact Score])</f>
        <v>1</v>
      </c>
      <c r="K454">
        <f>_xlfn.XLOOKUP(tbl_logs[[#This Row],[Employee_Action]],tbl_ResponseLikelihood[Employee Action],tbl_ResponseLikelihood[Likelihood Score])</f>
        <v>2</v>
      </c>
      <c r="L454">
        <f>tbl_logs[[#This Row],[Impact Score]]*tbl_logs[[#This Row],[Response Multiplier]]</f>
        <v>2</v>
      </c>
      <c r="M454" t="str" cm="1">
        <f t="array" ref="M454">_xlfn.IFS(tbl_logs[[#This Row],[Total Score]]&lt;=4, "Low", tbl_logs[[#This Row],[Total Score]]&lt;=10, "Medium", tbl_logs[[#This Row],[Total Score]]&lt;=19, "High", tbl_logs[[#This Row],[Total Score]]&lt;=25, "Very High")</f>
        <v>Low</v>
      </c>
      <c r="N454" t="str" cm="1">
        <f t="array" ref="N454">_xlfn.IFS(tbl_logs[[#This Row],[Total Score]]&lt;=4, "Low", tbl_logs[[#This Row],[Total Score]]&lt;=10, "Medium", tbl_logs[[#This Row],[Total Score]]&lt;=17, "High", tbl_logs[[#This Row],[Total Score]]&lt;=25, "Critical")</f>
        <v>Low</v>
      </c>
    </row>
    <row r="455" spans="1:14" x14ac:dyDescent="0.3">
      <c r="A455" t="s">
        <v>2186</v>
      </c>
      <c r="B455" s="1">
        <v>46031.008333333331</v>
      </c>
      <c r="C455" t="s">
        <v>7</v>
      </c>
      <c r="D455" t="s">
        <v>8</v>
      </c>
      <c r="E455" t="s">
        <v>19</v>
      </c>
      <c r="F455" t="s">
        <v>10</v>
      </c>
      <c r="G455" s="2">
        <v>8.3333333333333332E-3</v>
      </c>
      <c r="H455" s="3">
        <v>46031</v>
      </c>
      <c r="I455">
        <v>1</v>
      </c>
      <c r="J455">
        <f>_xlfn.XLOOKUP(tbl_logs[[#This Row],[Target_Department]],tbl_DeptWeight[Department], tbl_DeptWeight[Impact Score])</f>
        <v>3</v>
      </c>
      <c r="K455">
        <f>_xlfn.XLOOKUP(tbl_logs[[#This Row],[Employee_Action]],tbl_ResponseLikelihood[Employee Action],tbl_ResponseLikelihood[Likelihood Score])</f>
        <v>2</v>
      </c>
      <c r="L455">
        <f>tbl_logs[[#This Row],[Impact Score]]*tbl_logs[[#This Row],[Response Multiplier]]</f>
        <v>6</v>
      </c>
      <c r="M455" t="str" cm="1">
        <f t="array" ref="M455">_xlfn.IFS(tbl_logs[[#This Row],[Total Score]]&lt;=4, "Low", tbl_logs[[#This Row],[Total Score]]&lt;=10, "Medium", tbl_logs[[#This Row],[Total Score]]&lt;=19, "High", tbl_logs[[#This Row],[Total Score]]&lt;=25, "Very High")</f>
        <v>Medium</v>
      </c>
      <c r="N455" t="str" cm="1">
        <f t="array" ref="N455">_xlfn.IFS(tbl_logs[[#This Row],[Total Score]]&lt;=4, "Low", tbl_logs[[#This Row],[Total Score]]&lt;=10, "Medium", tbl_logs[[#This Row],[Total Score]]&lt;=17, "High", tbl_logs[[#This Row],[Total Score]]&lt;=25, "Critical")</f>
        <v>Medium</v>
      </c>
    </row>
    <row r="456" spans="1:14" x14ac:dyDescent="0.3">
      <c r="A456" t="s">
        <v>3662</v>
      </c>
      <c r="B456" s="1">
        <v>46031.039583333331</v>
      </c>
      <c r="C456" t="s">
        <v>7</v>
      </c>
      <c r="D456" t="s">
        <v>22</v>
      </c>
      <c r="E456" t="s">
        <v>19</v>
      </c>
      <c r="F456" t="s">
        <v>53</v>
      </c>
      <c r="G456" s="2">
        <v>3.9583333333333331E-2</v>
      </c>
      <c r="H456" s="3">
        <v>46031</v>
      </c>
      <c r="I456">
        <v>1</v>
      </c>
      <c r="J456">
        <f>_xlfn.XLOOKUP(tbl_logs[[#This Row],[Target_Department]],tbl_DeptWeight[Department], tbl_DeptWeight[Impact Score])</f>
        <v>3</v>
      </c>
      <c r="K456">
        <f>_xlfn.XLOOKUP(tbl_logs[[#This Row],[Employee_Action]],tbl_ResponseLikelihood[Employee Action],tbl_ResponseLikelihood[Likelihood Score])</f>
        <v>5</v>
      </c>
      <c r="L456">
        <f>tbl_logs[[#This Row],[Impact Score]]*tbl_logs[[#This Row],[Response Multiplier]]</f>
        <v>15</v>
      </c>
      <c r="M456" t="str" cm="1">
        <f t="array" ref="M456">_xlfn.IFS(tbl_logs[[#This Row],[Total Score]]&lt;=4, "Low", tbl_logs[[#This Row],[Total Score]]&lt;=10, "Medium", tbl_logs[[#This Row],[Total Score]]&lt;=19, "High", tbl_logs[[#This Row],[Total Score]]&lt;=25, "Very High")</f>
        <v>High</v>
      </c>
      <c r="N456" t="str" cm="1">
        <f t="array" ref="N456">_xlfn.IFS(tbl_logs[[#This Row],[Total Score]]&lt;=4, "Low", tbl_logs[[#This Row],[Total Score]]&lt;=10, "Medium", tbl_logs[[#This Row],[Total Score]]&lt;=17, "High", tbl_logs[[#This Row],[Total Score]]&lt;=25, "Critical")</f>
        <v>High</v>
      </c>
    </row>
    <row r="457" spans="1:14" x14ac:dyDescent="0.3">
      <c r="A457" t="s">
        <v>3667</v>
      </c>
      <c r="B457" s="1">
        <v>46031.040972222225</v>
      </c>
      <c r="C457" t="s">
        <v>35</v>
      </c>
      <c r="D457" t="s">
        <v>8</v>
      </c>
      <c r="E457" t="s">
        <v>31</v>
      </c>
      <c r="F457" t="s">
        <v>20</v>
      </c>
      <c r="G457" s="2">
        <v>4.0972222222222222E-2</v>
      </c>
      <c r="H457" s="3">
        <v>46031</v>
      </c>
      <c r="I457">
        <v>1</v>
      </c>
      <c r="J457">
        <f>_xlfn.XLOOKUP(tbl_logs[[#This Row],[Target_Department]],tbl_DeptWeight[Department], tbl_DeptWeight[Impact Score])</f>
        <v>1</v>
      </c>
      <c r="K457">
        <f>_xlfn.XLOOKUP(tbl_logs[[#This Row],[Employee_Action]],tbl_ResponseLikelihood[Employee Action],tbl_ResponseLikelihood[Likelihood Score])</f>
        <v>2</v>
      </c>
      <c r="L457">
        <f>tbl_logs[[#This Row],[Impact Score]]*tbl_logs[[#This Row],[Response Multiplier]]</f>
        <v>2</v>
      </c>
      <c r="M457" t="str" cm="1">
        <f t="array" ref="M457">_xlfn.IFS(tbl_logs[[#This Row],[Total Score]]&lt;=4, "Low", tbl_logs[[#This Row],[Total Score]]&lt;=10, "Medium", tbl_logs[[#This Row],[Total Score]]&lt;=19, "High", tbl_logs[[#This Row],[Total Score]]&lt;=25, "Very High")</f>
        <v>Low</v>
      </c>
      <c r="N457" t="str" cm="1">
        <f t="array" ref="N457">_xlfn.IFS(tbl_logs[[#This Row],[Total Score]]&lt;=4, "Low", tbl_logs[[#This Row],[Total Score]]&lt;=10, "Medium", tbl_logs[[#This Row],[Total Score]]&lt;=17, "High", tbl_logs[[#This Row],[Total Score]]&lt;=25, "Critical")</f>
        <v>Low</v>
      </c>
    </row>
    <row r="458" spans="1:14" x14ac:dyDescent="0.3">
      <c r="A458" t="s">
        <v>3149</v>
      </c>
      <c r="B458" s="1">
        <v>46031.042361111111</v>
      </c>
      <c r="C458" t="s">
        <v>35</v>
      </c>
      <c r="D458" t="s">
        <v>15</v>
      </c>
      <c r="E458" t="s">
        <v>31</v>
      </c>
      <c r="F458" t="s">
        <v>10</v>
      </c>
      <c r="G458" s="2">
        <v>4.2361111111111113E-2</v>
      </c>
      <c r="H458" s="3">
        <v>46031</v>
      </c>
      <c r="I458">
        <v>1</v>
      </c>
      <c r="J458">
        <f>_xlfn.XLOOKUP(tbl_logs[[#This Row],[Target_Department]],tbl_DeptWeight[Department], tbl_DeptWeight[Impact Score])</f>
        <v>1</v>
      </c>
      <c r="K458">
        <f>_xlfn.XLOOKUP(tbl_logs[[#This Row],[Employee_Action]],tbl_ResponseLikelihood[Employee Action],tbl_ResponseLikelihood[Likelihood Score])</f>
        <v>2</v>
      </c>
      <c r="L458">
        <f>tbl_logs[[#This Row],[Impact Score]]*tbl_logs[[#This Row],[Response Multiplier]]</f>
        <v>2</v>
      </c>
      <c r="M458" t="str" cm="1">
        <f t="array" ref="M458">_xlfn.IFS(tbl_logs[[#This Row],[Total Score]]&lt;=4, "Low", tbl_logs[[#This Row],[Total Score]]&lt;=10, "Medium", tbl_logs[[#This Row],[Total Score]]&lt;=19, "High", tbl_logs[[#This Row],[Total Score]]&lt;=25, "Very High")</f>
        <v>Low</v>
      </c>
      <c r="N458" t="str" cm="1">
        <f t="array" ref="N458">_xlfn.IFS(tbl_logs[[#This Row],[Total Score]]&lt;=4, "Low", tbl_logs[[#This Row],[Total Score]]&lt;=10, "Medium", tbl_logs[[#This Row],[Total Score]]&lt;=17, "High", tbl_logs[[#This Row],[Total Score]]&lt;=25, "Critical")</f>
        <v>Low</v>
      </c>
    </row>
    <row r="459" spans="1:14" x14ac:dyDescent="0.3">
      <c r="A459" t="s">
        <v>1277</v>
      </c>
      <c r="B459" s="1">
        <v>46031.052083333336</v>
      </c>
      <c r="C459" t="s">
        <v>12</v>
      </c>
      <c r="D459" t="s">
        <v>15</v>
      </c>
      <c r="E459" t="s">
        <v>16</v>
      </c>
      <c r="F459" t="s">
        <v>33</v>
      </c>
      <c r="G459" s="2">
        <v>5.2083333333333336E-2</v>
      </c>
      <c r="H459" s="3">
        <v>46031</v>
      </c>
      <c r="I459">
        <v>1</v>
      </c>
      <c r="J459">
        <f>_xlfn.XLOOKUP(tbl_logs[[#This Row],[Target_Department]],tbl_DeptWeight[Department], tbl_DeptWeight[Impact Score])</f>
        <v>1</v>
      </c>
      <c r="K459">
        <f>_xlfn.XLOOKUP(tbl_logs[[#This Row],[Employee_Action]],tbl_ResponseLikelihood[Employee Action],tbl_ResponseLikelihood[Likelihood Score])</f>
        <v>4</v>
      </c>
      <c r="L459">
        <f>tbl_logs[[#This Row],[Impact Score]]*tbl_logs[[#This Row],[Response Multiplier]]</f>
        <v>4</v>
      </c>
      <c r="M459" t="str" cm="1">
        <f t="array" ref="M459">_xlfn.IFS(tbl_logs[[#This Row],[Total Score]]&lt;=4, "Low", tbl_logs[[#This Row],[Total Score]]&lt;=10, "Medium", tbl_logs[[#This Row],[Total Score]]&lt;=19, "High", tbl_logs[[#This Row],[Total Score]]&lt;=25, "Very High")</f>
        <v>Low</v>
      </c>
      <c r="N459" t="str" cm="1">
        <f t="array" ref="N459">_xlfn.IFS(tbl_logs[[#This Row],[Total Score]]&lt;=4, "Low", tbl_logs[[#This Row],[Total Score]]&lt;=10, "Medium", tbl_logs[[#This Row],[Total Score]]&lt;=17, "High", tbl_logs[[#This Row],[Total Score]]&lt;=25, "Critical")</f>
        <v>Low</v>
      </c>
    </row>
    <row r="460" spans="1:14" x14ac:dyDescent="0.3">
      <c r="A460" t="s">
        <v>5002</v>
      </c>
      <c r="B460" s="1">
        <v>46031.056944444441</v>
      </c>
      <c r="C460" t="s">
        <v>26</v>
      </c>
      <c r="D460" t="s">
        <v>15</v>
      </c>
      <c r="E460" t="s">
        <v>31</v>
      </c>
      <c r="F460" t="s">
        <v>10</v>
      </c>
      <c r="G460" s="2">
        <v>5.6944444444444443E-2</v>
      </c>
      <c r="H460" s="3">
        <v>46031</v>
      </c>
      <c r="I460">
        <v>1</v>
      </c>
      <c r="J460">
        <f>_xlfn.XLOOKUP(tbl_logs[[#This Row],[Target_Department]],tbl_DeptWeight[Department], tbl_DeptWeight[Impact Score])</f>
        <v>3</v>
      </c>
      <c r="K460">
        <f>_xlfn.XLOOKUP(tbl_logs[[#This Row],[Employee_Action]],tbl_ResponseLikelihood[Employee Action],tbl_ResponseLikelihood[Likelihood Score])</f>
        <v>2</v>
      </c>
      <c r="L460">
        <f>tbl_logs[[#This Row],[Impact Score]]*tbl_logs[[#This Row],[Response Multiplier]]</f>
        <v>6</v>
      </c>
      <c r="M460" t="str" cm="1">
        <f t="array" ref="M460">_xlfn.IFS(tbl_logs[[#This Row],[Total Score]]&lt;=4, "Low", tbl_logs[[#This Row],[Total Score]]&lt;=10, "Medium", tbl_logs[[#This Row],[Total Score]]&lt;=19, "High", tbl_logs[[#This Row],[Total Score]]&lt;=25, "Very High")</f>
        <v>Medium</v>
      </c>
      <c r="N460" t="str" cm="1">
        <f t="array" ref="N460">_xlfn.IFS(tbl_logs[[#This Row],[Total Score]]&lt;=4, "Low", tbl_logs[[#This Row],[Total Score]]&lt;=10, "Medium", tbl_logs[[#This Row],[Total Score]]&lt;=17, "High", tbl_logs[[#This Row],[Total Score]]&lt;=25, "Critical")</f>
        <v>Medium</v>
      </c>
    </row>
    <row r="461" spans="1:14" x14ac:dyDescent="0.3">
      <c r="A461" t="s">
        <v>52</v>
      </c>
      <c r="B461" s="1">
        <v>46031.079861111109</v>
      </c>
      <c r="C461" t="s">
        <v>47</v>
      </c>
      <c r="D461" t="s">
        <v>15</v>
      </c>
      <c r="E461" t="s">
        <v>16</v>
      </c>
      <c r="F461" t="s">
        <v>53</v>
      </c>
      <c r="G461" s="2">
        <v>7.9861111111111105E-2</v>
      </c>
      <c r="H461" s="3">
        <v>46031</v>
      </c>
      <c r="I461">
        <v>1</v>
      </c>
      <c r="J461">
        <f>_xlfn.XLOOKUP(tbl_logs[[#This Row],[Target_Department]],tbl_DeptWeight[Department], tbl_DeptWeight[Impact Score])</f>
        <v>1</v>
      </c>
      <c r="K461">
        <f>_xlfn.XLOOKUP(tbl_logs[[#This Row],[Employee_Action]],tbl_ResponseLikelihood[Employee Action],tbl_ResponseLikelihood[Likelihood Score])</f>
        <v>5</v>
      </c>
      <c r="L461">
        <f>tbl_logs[[#This Row],[Impact Score]]*tbl_logs[[#This Row],[Response Multiplier]]</f>
        <v>5</v>
      </c>
      <c r="M461" t="str" cm="1">
        <f t="array" ref="M461">_xlfn.IFS(tbl_logs[[#This Row],[Total Score]]&lt;=4, "Low", tbl_logs[[#This Row],[Total Score]]&lt;=10, "Medium", tbl_logs[[#This Row],[Total Score]]&lt;=19, "High", tbl_logs[[#This Row],[Total Score]]&lt;=25, "Very High")</f>
        <v>Medium</v>
      </c>
      <c r="N461" t="str" cm="1">
        <f t="array" ref="N461">_xlfn.IFS(tbl_logs[[#This Row],[Total Score]]&lt;=4, "Low", tbl_logs[[#This Row],[Total Score]]&lt;=10, "Medium", tbl_logs[[#This Row],[Total Score]]&lt;=17, "High", tbl_logs[[#This Row],[Total Score]]&lt;=25, "Critical")</f>
        <v>Medium</v>
      </c>
    </row>
    <row r="462" spans="1:14" x14ac:dyDescent="0.3">
      <c r="A462" t="s">
        <v>4063</v>
      </c>
      <c r="B462" s="1">
        <v>46031.09375</v>
      </c>
      <c r="C462" t="s">
        <v>40</v>
      </c>
      <c r="D462" t="s">
        <v>18</v>
      </c>
      <c r="E462" t="s">
        <v>16</v>
      </c>
      <c r="F462" t="s">
        <v>13</v>
      </c>
      <c r="G462" s="2">
        <v>9.375E-2</v>
      </c>
      <c r="H462" s="3">
        <v>46031</v>
      </c>
      <c r="I462">
        <v>1</v>
      </c>
      <c r="J462">
        <f>_xlfn.XLOOKUP(tbl_logs[[#This Row],[Target_Department]],tbl_DeptWeight[Department], tbl_DeptWeight[Impact Score])</f>
        <v>5</v>
      </c>
      <c r="K462">
        <f>_xlfn.XLOOKUP(tbl_logs[[#This Row],[Employee_Action]],tbl_ResponseLikelihood[Employee Action],tbl_ResponseLikelihood[Likelihood Score])</f>
        <v>1</v>
      </c>
      <c r="L462">
        <f>tbl_logs[[#This Row],[Impact Score]]*tbl_logs[[#This Row],[Response Multiplier]]</f>
        <v>5</v>
      </c>
      <c r="M462" t="str" cm="1">
        <f t="array" ref="M462">_xlfn.IFS(tbl_logs[[#This Row],[Total Score]]&lt;=4, "Low", tbl_logs[[#This Row],[Total Score]]&lt;=10, "Medium", tbl_logs[[#This Row],[Total Score]]&lt;=19, "High", tbl_logs[[#This Row],[Total Score]]&lt;=25, "Very High")</f>
        <v>Medium</v>
      </c>
      <c r="N462" t="str" cm="1">
        <f t="array" ref="N462">_xlfn.IFS(tbl_logs[[#This Row],[Total Score]]&lt;=4, "Low", tbl_logs[[#This Row],[Total Score]]&lt;=10, "Medium", tbl_logs[[#This Row],[Total Score]]&lt;=17, "High", tbl_logs[[#This Row],[Total Score]]&lt;=25, "Critical")</f>
        <v>Medium</v>
      </c>
    </row>
    <row r="463" spans="1:14" x14ac:dyDescent="0.3">
      <c r="A463" t="s">
        <v>4401</v>
      </c>
      <c r="B463" s="1">
        <v>46031.09652777778</v>
      </c>
      <c r="C463" t="s">
        <v>7</v>
      </c>
      <c r="D463" t="s">
        <v>22</v>
      </c>
      <c r="E463" t="s">
        <v>19</v>
      </c>
      <c r="F463" t="s">
        <v>53</v>
      </c>
      <c r="G463" s="2">
        <v>9.6527777777777782E-2</v>
      </c>
      <c r="H463" s="3">
        <v>46031</v>
      </c>
      <c r="I463">
        <v>1</v>
      </c>
      <c r="J463">
        <f>_xlfn.XLOOKUP(tbl_logs[[#This Row],[Target_Department]],tbl_DeptWeight[Department], tbl_DeptWeight[Impact Score])</f>
        <v>3</v>
      </c>
      <c r="K463">
        <f>_xlfn.XLOOKUP(tbl_logs[[#This Row],[Employee_Action]],tbl_ResponseLikelihood[Employee Action],tbl_ResponseLikelihood[Likelihood Score])</f>
        <v>5</v>
      </c>
      <c r="L463">
        <f>tbl_logs[[#This Row],[Impact Score]]*tbl_logs[[#This Row],[Response Multiplier]]</f>
        <v>15</v>
      </c>
      <c r="M463" t="str" cm="1">
        <f t="array" ref="M463">_xlfn.IFS(tbl_logs[[#This Row],[Total Score]]&lt;=4, "Low", tbl_logs[[#This Row],[Total Score]]&lt;=10, "Medium", tbl_logs[[#This Row],[Total Score]]&lt;=19, "High", tbl_logs[[#This Row],[Total Score]]&lt;=25, "Very High")</f>
        <v>High</v>
      </c>
      <c r="N463" t="str" cm="1">
        <f t="array" ref="N463">_xlfn.IFS(tbl_logs[[#This Row],[Total Score]]&lt;=4, "Low", tbl_logs[[#This Row],[Total Score]]&lt;=10, "Medium", tbl_logs[[#This Row],[Total Score]]&lt;=17, "High", tbl_logs[[#This Row],[Total Score]]&lt;=25, "Critical")</f>
        <v>High</v>
      </c>
    </row>
    <row r="464" spans="1:14" x14ac:dyDescent="0.3">
      <c r="A464" t="s">
        <v>3062</v>
      </c>
      <c r="B464" s="1">
        <v>46031.107638888891</v>
      </c>
      <c r="C464" t="s">
        <v>7</v>
      </c>
      <c r="D464" t="s">
        <v>22</v>
      </c>
      <c r="E464" t="s">
        <v>19</v>
      </c>
      <c r="F464" t="s">
        <v>10</v>
      </c>
      <c r="G464" s="2">
        <v>0.1076388888888889</v>
      </c>
      <c r="H464" s="3">
        <v>46031</v>
      </c>
      <c r="I464">
        <v>1</v>
      </c>
      <c r="J464">
        <f>_xlfn.XLOOKUP(tbl_logs[[#This Row],[Target_Department]],tbl_DeptWeight[Department], tbl_DeptWeight[Impact Score])</f>
        <v>3</v>
      </c>
      <c r="K464">
        <f>_xlfn.XLOOKUP(tbl_logs[[#This Row],[Employee_Action]],tbl_ResponseLikelihood[Employee Action],tbl_ResponseLikelihood[Likelihood Score])</f>
        <v>2</v>
      </c>
      <c r="L464">
        <f>tbl_logs[[#This Row],[Impact Score]]*tbl_logs[[#This Row],[Response Multiplier]]</f>
        <v>6</v>
      </c>
      <c r="M464" t="str" cm="1">
        <f t="array" ref="M464">_xlfn.IFS(tbl_logs[[#This Row],[Total Score]]&lt;=4, "Low", tbl_logs[[#This Row],[Total Score]]&lt;=10, "Medium", tbl_logs[[#This Row],[Total Score]]&lt;=19, "High", tbl_logs[[#This Row],[Total Score]]&lt;=25, "Very High")</f>
        <v>Medium</v>
      </c>
      <c r="N464" t="str" cm="1">
        <f t="array" ref="N464">_xlfn.IFS(tbl_logs[[#This Row],[Total Score]]&lt;=4, "Low", tbl_logs[[#This Row],[Total Score]]&lt;=10, "Medium", tbl_logs[[#This Row],[Total Score]]&lt;=17, "High", tbl_logs[[#This Row],[Total Score]]&lt;=25, "Critical")</f>
        <v>Medium</v>
      </c>
    </row>
    <row r="465" spans="1:14" x14ac:dyDescent="0.3">
      <c r="A465" t="s">
        <v>154</v>
      </c>
      <c r="B465" s="1">
        <v>46031.113888888889</v>
      </c>
      <c r="C465" t="s">
        <v>7</v>
      </c>
      <c r="D465" t="s">
        <v>22</v>
      </c>
      <c r="E465" t="s">
        <v>19</v>
      </c>
      <c r="F465" t="s">
        <v>20</v>
      </c>
      <c r="G465" s="2">
        <v>0.11388888888888889</v>
      </c>
      <c r="H465" s="3">
        <v>46031</v>
      </c>
      <c r="I465">
        <v>1</v>
      </c>
      <c r="J465">
        <f>_xlfn.XLOOKUP(tbl_logs[[#This Row],[Target_Department]],tbl_DeptWeight[Department], tbl_DeptWeight[Impact Score])</f>
        <v>3</v>
      </c>
      <c r="K465">
        <f>_xlfn.XLOOKUP(tbl_logs[[#This Row],[Employee_Action]],tbl_ResponseLikelihood[Employee Action],tbl_ResponseLikelihood[Likelihood Score])</f>
        <v>2</v>
      </c>
      <c r="L465">
        <f>tbl_logs[[#This Row],[Impact Score]]*tbl_logs[[#This Row],[Response Multiplier]]</f>
        <v>6</v>
      </c>
      <c r="M465" t="str" cm="1">
        <f t="array" ref="M465">_xlfn.IFS(tbl_logs[[#This Row],[Total Score]]&lt;=4, "Low", tbl_logs[[#This Row],[Total Score]]&lt;=10, "Medium", tbl_logs[[#This Row],[Total Score]]&lt;=19, "High", tbl_logs[[#This Row],[Total Score]]&lt;=25, "Very High")</f>
        <v>Medium</v>
      </c>
      <c r="N465" t="str" cm="1">
        <f t="array" ref="N465">_xlfn.IFS(tbl_logs[[#This Row],[Total Score]]&lt;=4, "Low", tbl_logs[[#This Row],[Total Score]]&lt;=10, "Medium", tbl_logs[[#This Row],[Total Score]]&lt;=17, "High", tbl_logs[[#This Row],[Total Score]]&lt;=25, "Critical")</f>
        <v>Medium</v>
      </c>
    </row>
    <row r="466" spans="1:14" x14ac:dyDescent="0.3">
      <c r="A466" t="s">
        <v>178</v>
      </c>
      <c r="B466" s="1">
        <v>46031.143750000003</v>
      </c>
      <c r="C466" t="s">
        <v>7</v>
      </c>
      <c r="D466" t="s">
        <v>18</v>
      </c>
      <c r="E466" t="s">
        <v>19</v>
      </c>
      <c r="F466" t="s">
        <v>10</v>
      </c>
      <c r="G466" s="2">
        <v>0.14374999999999999</v>
      </c>
      <c r="H466" s="3">
        <v>46031</v>
      </c>
      <c r="I466">
        <v>1</v>
      </c>
      <c r="J466">
        <f>_xlfn.XLOOKUP(tbl_logs[[#This Row],[Target_Department]],tbl_DeptWeight[Department], tbl_DeptWeight[Impact Score])</f>
        <v>3</v>
      </c>
      <c r="K466">
        <f>_xlfn.XLOOKUP(tbl_logs[[#This Row],[Employee_Action]],tbl_ResponseLikelihood[Employee Action],tbl_ResponseLikelihood[Likelihood Score])</f>
        <v>2</v>
      </c>
      <c r="L466">
        <f>tbl_logs[[#This Row],[Impact Score]]*tbl_logs[[#This Row],[Response Multiplier]]</f>
        <v>6</v>
      </c>
      <c r="M466" t="str" cm="1">
        <f t="array" ref="M466">_xlfn.IFS(tbl_logs[[#This Row],[Total Score]]&lt;=4, "Low", tbl_logs[[#This Row],[Total Score]]&lt;=10, "Medium", tbl_logs[[#This Row],[Total Score]]&lt;=19, "High", tbl_logs[[#This Row],[Total Score]]&lt;=25, "Very High")</f>
        <v>Medium</v>
      </c>
      <c r="N466" t="str" cm="1">
        <f t="array" ref="N466">_xlfn.IFS(tbl_logs[[#This Row],[Total Score]]&lt;=4, "Low", tbl_logs[[#This Row],[Total Score]]&lt;=10, "Medium", tbl_logs[[#This Row],[Total Score]]&lt;=17, "High", tbl_logs[[#This Row],[Total Score]]&lt;=25, "Critical")</f>
        <v>Medium</v>
      </c>
    </row>
    <row r="467" spans="1:14" x14ac:dyDescent="0.3">
      <c r="A467" t="s">
        <v>2180</v>
      </c>
      <c r="B467" s="1">
        <v>46031.155555555553</v>
      </c>
      <c r="C467" t="s">
        <v>7</v>
      </c>
      <c r="D467" t="s">
        <v>8</v>
      </c>
      <c r="E467" t="s">
        <v>19</v>
      </c>
      <c r="F467" t="s">
        <v>13</v>
      </c>
      <c r="G467" s="2">
        <v>0.15555555555555556</v>
      </c>
      <c r="H467" s="3">
        <v>46031</v>
      </c>
      <c r="I467">
        <v>1</v>
      </c>
      <c r="J467">
        <f>_xlfn.XLOOKUP(tbl_logs[[#This Row],[Target_Department]],tbl_DeptWeight[Department], tbl_DeptWeight[Impact Score])</f>
        <v>3</v>
      </c>
      <c r="K467">
        <f>_xlfn.XLOOKUP(tbl_logs[[#This Row],[Employee_Action]],tbl_ResponseLikelihood[Employee Action],tbl_ResponseLikelihood[Likelihood Score])</f>
        <v>1</v>
      </c>
      <c r="L467">
        <f>tbl_logs[[#This Row],[Impact Score]]*tbl_logs[[#This Row],[Response Multiplier]]</f>
        <v>3</v>
      </c>
      <c r="M467" t="str" cm="1">
        <f t="array" ref="M467">_xlfn.IFS(tbl_logs[[#This Row],[Total Score]]&lt;=4, "Low", tbl_logs[[#This Row],[Total Score]]&lt;=10, "Medium", tbl_logs[[#This Row],[Total Score]]&lt;=19, "High", tbl_logs[[#This Row],[Total Score]]&lt;=25, "Very High")</f>
        <v>Low</v>
      </c>
      <c r="N467" t="str" cm="1">
        <f t="array" ref="N467">_xlfn.IFS(tbl_logs[[#This Row],[Total Score]]&lt;=4, "Low", tbl_logs[[#This Row],[Total Score]]&lt;=10, "Medium", tbl_logs[[#This Row],[Total Score]]&lt;=17, "High", tbl_logs[[#This Row],[Total Score]]&lt;=25, "Critical")</f>
        <v>Low</v>
      </c>
    </row>
    <row r="468" spans="1:14" x14ac:dyDescent="0.3">
      <c r="A468" t="s">
        <v>1696</v>
      </c>
      <c r="B468" s="1">
        <v>46031.185416666667</v>
      </c>
      <c r="C468" t="s">
        <v>12</v>
      </c>
      <c r="D468" t="s">
        <v>8</v>
      </c>
      <c r="E468" t="s">
        <v>31</v>
      </c>
      <c r="F468" t="s">
        <v>10</v>
      </c>
      <c r="G468" s="2">
        <v>0.18541666666666667</v>
      </c>
      <c r="H468" s="3">
        <v>46031</v>
      </c>
      <c r="I468">
        <v>1</v>
      </c>
      <c r="J468">
        <f>_xlfn.XLOOKUP(tbl_logs[[#This Row],[Target_Department]],tbl_DeptWeight[Department], tbl_DeptWeight[Impact Score])</f>
        <v>1</v>
      </c>
      <c r="K468">
        <f>_xlfn.XLOOKUP(tbl_logs[[#This Row],[Employee_Action]],tbl_ResponseLikelihood[Employee Action],tbl_ResponseLikelihood[Likelihood Score])</f>
        <v>2</v>
      </c>
      <c r="L468">
        <f>tbl_logs[[#This Row],[Impact Score]]*tbl_logs[[#This Row],[Response Multiplier]]</f>
        <v>2</v>
      </c>
      <c r="M468" t="str" cm="1">
        <f t="array" ref="M468">_xlfn.IFS(tbl_logs[[#This Row],[Total Score]]&lt;=4, "Low", tbl_logs[[#This Row],[Total Score]]&lt;=10, "Medium", tbl_logs[[#This Row],[Total Score]]&lt;=19, "High", tbl_logs[[#This Row],[Total Score]]&lt;=25, "Very High")</f>
        <v>Low</v>
      </c>
      <c r="N468" t="str" cm="1">
        <f t="array" ref="N468">_xlfn.IFS(tbl_logs[[#This Row],[Total Score]]&lt;=4, "Low", tbl_logs[[#This Row],[Total Score]]&lt;=10, "Medium", tbl_logs[[#This Row],[Total Score]]&lt;=17, "High", tbl_logs[[#This Row],[Total Score]]&lt;=25, "Critical")</f>
        <v>Low</v>
      </c>
    </row>
    <row r="469" spans="1:14" x14ac:dyDescent="0.3">
      <c r="A469" t="s">
        <v>1017</v>
      </c>
      <c r="B469" s="1">
        <v>46031.210416666669</v>
      </c>
      <c r="C469" t="s">
        <v>7</v>
      </c>
      <c r="D469" t="s">
        <v>15</v>
      </c>
      <c r="E469" t="s">
        <v>19</v>
      </c>
      <c r="F469" t="s">
        <v>20</v>
      </c>
      <c r="G469" s="2">
        <v>0.21041666666666667</v>
      </c>
      <c r="H469" s="3">
        <v>46031</v>
      </c>
      <c r="I469">
        <v>1</v>
      </c>
      <c r="J469">
        <f>_xlfn.XLOOKUP(tbl_logs[[#This Row],[Target_Department]],tbl_DeptWeight[Department], tbl_DeptWeight[Impact Score])</f>
        <v>3</v>
      </c>
      <c r="K469">
        <f>_xlfn.XLOOKUP(tbl_logs[[#This Row],[Employee_Action]],tbl_ResponseLikelihood[Employee Action],tbl_ResponseLikelihood[Likelihood Score])</f>
        <v>2</v>
      </c>
      <c r="L469">
        <f>tbl_logs[[#This Row],[Impact Score]]*tbl_logs[[#This Row],[Response Multiplier]]</f>
        <v>6</v>
      </c>
      <c r="M469" t="str" cm="1">
        <f t="array" ref="M469">_xlfn.IFS(tbl_logs[[#This Row],[Total Score]]&lt;=4, "Low", tbl_logs[[#This Row],[Total Score]]&lt;=10, "Medium", tbl_logs[[#This Row],[Total Score]]&lt;=19, "High", tbl_logs[[#This Row],[Total Score]]&lt;=25, "Very High")</f>
        <v>Medium</v>
      </c>
      <c r="N469" t="str" cm="1">
        <f t="array" ref="N469">_xlfn.IFS(tbl_logs[[#This Row],[Total Score]]&lt;=4, "Low", tbl_logs[[#This Row],[Total Score]]&lt;=10, "Medium", tbl_logs[[#This Row],[Total Score]]&lt;=17, "High", tbl_logs[[#This Row],[Total Score]]&lt;=25, "Critical")</f>
        <v>Medium</v>
      </c>
    </row>
    <row r="470" spans="1:14" x14ac:dyDescent="0.3">
      <c r="A470" t="s">
        <v>1603</v>
      </c>
      <c r="B470" s="1">
        <v>46031.243055555555</v>
      </c>
      <c r="C470" t="s">
        <v>7</v>
      </c>
      <c r="D470" t="s">
        <v>18</v>
      </c>
      <c r="E470" t="s">
        <v>16</v>
      </c>
      <c r="F470" t="s">
        <v>33</v>
      </c>
      <c r="G470" s="2">
        <v>0.24305555555555555</v>
      </c>
      <c r="H470" s="3">
        <v>46031</v>
      </c>
      <c r="I470">
        <v>1</v>
      </c>
      <c r="J470">
        <f>_xlfn.XLOOKUP(tbl_logs[[#This Row],[Target_Department]],tbl_DeptWeight[Department], tbl_DeptWeight[Impact Score])</f>
        <v>3</v>
      </c>
      <c r="K470">
        <f>_xlfn.XLOOKUP(tbl_logs[[#This Row],[Employee_Action]],tbl_ResponseLikelihood[Employee Action],tbl_ResponseLikelihood[Likelihood Score])</f>
        <v>4</v>
      </c>
      <c r="L470">
        <f>tbl_logs[[#This Row],[Impact Score]]*tbl_logs[[#This Row],[Response Multiplier]]</f>
        <v>12</v>
      </c>
      <c r="M470" t="str" cm="1">
        <f t="array" ref="M470">_xlfn.IFS(tbl_logs[[#This Row],[Total Score]]&lt;=4, "Low", tbl_logs[[#This Row],[Total Score]]&lt;=10, "Medium", tbl_logs[[#This Row],[Total Score]]&lt;=19, "High", tbl_logs[[#This Row],[Total Score]]&lt;=25, "Very High")</f>
        <v>High</v>
      </c>
      <c r="N470" t="str" cm="1">
        <f t="array" ref="N470">_xlfn.IFS(tbl_logs[[#This Row],[Total Score]]&lt;=4, "Low", tbl_logs[[#This Row],[Total Score]]&lt;=10, "Medium", tbl_logs[[#This Row],[Total Score]]&lt;=17, "High", tbl_logs[[#This Row],[Total Score]]&lt;=25, "Critical")</f>
        <v>High</v>
      </c>
    </row>
    <row r="471" spans="1:14" x14ac:dyDescent="0.3">
      <c r="A471" t="s">
        <v>1996</v>
      </c>
      <c r="B471" s="1">
        <v>46031.256249999999</v>
      </c>
      <c r="C471" t="s">
        <v>26</v>
      </c>
      <c r="D471" t="s">
        <v>15</v>
      </c>
      <c r="E471" t="s">
        <v>9</v>
      </c>
      <c r="F471" t="s">
        <v>20</v>
      </c>
      <c r="G471" s="2">
        <v>0.25624999999999998</v>
      </c>
      <c r="H471" s="3">
        <v>46031</v>
      </c>
      <c r="I471">
        <v>1</v>
      </c>
      <c r="J471">
        <f>_xlfn.XLOOKUP(tbl_logs[[#This Row],[Target_Department]],tbl_DeptWeight[Department], tbl_DeptWeight[Impact Score])</f>
        <v>3</v>
      </c>
      <c r="K471">
        <f>_xlfn.XLOOKUP(tbl_logs[[#This Row],[Employee_Action]],tbl_ResponseLikelihood[Employee Action],tbl_ResponseLikelihood[Likelihood Score])</f>
        <v>2</v>
      </c>
      <c r="L471">
        <f>tbl_logs[[#This Row],[Impact Score]]*tbl_logs[[#This Row],[Response Multiplier]]</f>
        <v>6</v>
      </c>
      <c r="M471" t="str" cm="1">
        <f t="array" ref="M471">_xlfn.IFS(tbl_logs[[#This Row],[Total Score]]&lt;=4, "Low", tbl_logs[[#This Row],[Total Score]]&lt;=10, "Medium", tbl_logs[[#This Row],[Total Score]]&lt;=19, "High", tbl_logs[[#This Row],[Total Score]]&lt;=25, "Very High")</f>
        <v>Medium</v>
      </c>
      <c r="N471" t="str" cm="1">
        <f t="array" ref="N471">_xlfn.IFS(tbl_logs[[#This Row],[Total Score]]&lt;=4, "Low", tbl_logs[[#This Row],[Total Score]]&lt;=10, "Medium", tbl_logs[[#This Row],[Total Score]]&lt;=17, "High", tbl_logs[[#This Row],[Total Score]]&lt;=25, "Critical")</f>
        <v>Medium</v>
      </c>
    </row>
    <row r="472" spans="1:14" x14ac:dyDescent="0.3">
      <c r="A472" t="s">
        <v>3005</v>
      </c>
      <c r="B472" s="1">
        <v>46031.286111111112</v>
      </c>
      <c r="C472" t="s">
        <v>7</v>
      </c>
      <c r="D472" t="s">
        <v>18</v>
      </c>
      <c r="E472" t="s">
        <v>19</v>
      </c>
      <c r="F472" t="s">
        <v>10</v>
      </c>
      <c r="G472" s="2">
        <v>0.28611111111111109</v>
      </c>
      <c r="H472" s="3">
        <v>46031</v>
      </c>
      <c r="I472">
        <v>1</v>
      </c>
      <c r="J472">
        <f>_xlfn.XLOOKUP(tbl_logs[[#This Row],[Target_Department]],tbl_DeptWeight[Department], tbl_DeptWeight[Impact Score])</f>
        <v>3</v>
      </c>
      <c r="K472">
        <f>_xlfn.XLOOKUP(tbl_logs[[#This Row],[Employee_Action]],tbl_ResponseLikelihood[Employee Action],tbl_ResponseLikelihood[Likelihood Score])</f>
        <v>2</v>
      </c>
      <c r="L472">
        <f>tbl_logs[[#This Row],[Impact Score]]*tbl_logs[[#This Row],[Response Multiplier]]</f>
        <v>6</v>
      </c>
      <c r="M472" t="str" cm="1">
        <f t="array" ref="M472">_xlfn.IFS(tbl_logs[[#This Row],[Total Score]]&lt;=4, "Low", tbl_logs[[#This Row],[Total Score]]&lt;=10, "Medium", tbl_logs[[#This Row],[Total Score]]&lt;=19, "High", tbl_logs[[#This Row],[Total Score]]&lt;=25, "Very High")</f>
        <v>Medium</v>
      </c>
      <c r="N472" t="str" cm="1">
        <f t="array" ref="N472">_xlfn.IFS(tbl_logs[[#This Row],[Total Score]]&lt;=4, "Low", tbl_logs[[#This Row],[Total Score]]&lt;=10, "Medium", tbl_logs[[#This Row],[Total Score]]&lt;=17, "High", tbl_logs[[#This Row],[Total Score]]&lt;=25, "Critical")</f>
        <v>Medium</v>
      </c>
    </row>
    <row r="473" spans="1:14" x14ac:dyDescent="0.3">
      <c r="A473" t="s">
        <v>814</v>
      </c>
      <c r="B473" s="1">
        <v>46031.289583333331</v>
      </c>
      <c r="C473" t="s">
        <v>7</v>
      </c>
      <c r="D473" t="s">
        <v>15</v>
      </c>
      <c r="E473" t="s">
        <v>19</v>
      </c>
      <c r="F473" t="s">
        <v>20</v>
      </c>
      <c r="G473" s="2">
        <v>0.28958333333333336</v>
      </c>
      <c r="H473" s="3">
        <v>46031</v>
      </c>
      <c r="I473">
        <v>1</v>
      </c>
      <c r="J473">
        <f>_xlfn.XLOOKUP(tbl_logs[[#This Row],[Target_Department]],tbl_DeptWeight[Department], tbl_DeptWeight[Impact Score])</f>
        <v>3</v>
      </c>
      <c r="K473">
        <f>_xlfn.XLOOKUP(tbl_logs[[#This Row],[Employee_Action]],tbl_ResponseLikelihood[Employee Action],tbl_ResponseLikelihood[Likelihood Score])</f>
        <v>2</v>
      </c>
      <c r="L473">
        <f>tbl_logs[[#This Row],[Impact Score]]*tbl_logs[[#This Row],[Response Multiplier]]</f>
        <v>6</v>
      </c>
      <c r="M473" t="str" cm="1">
        <f t="array" ref="M473">_xlfn.IFS(tbl_logs[[#This Row],[Total Score]]&lt;=4, "Low", tbl_logs[[#This Row],[Total Score]]&lt;=10, "Medium", tbl_logs[[#This Row],[Total Score]]&lt;=19, "High", tbl_logs[[#This Row],[Total Score]]&lt;=25, "Very High")</f>
        <v>Medium</v>
      </c>
      <c r="N473" t="str" cm="1">
        <f t="array" ref="N473">_xlfn.IFS(tbl_logs[[#This Row],[Total Score]]&lt;=4, "Low", tbl_logs[[#This Row],[Total Score]]&lt;=10, "Medium", tbl_logs[[#This Row],[Total Score]]&lt;=17, "High", tbl_logs[[#This Row],[Total Score]]&lt;=25, "Critical")</f>
        <v>Medium</v>
      </c>
    </row>
    <row r="474" spans="1:14" x14ac:dyDescent="0.3">
      <c r="A474" t="s">
        <v>1145</v>
      </c>
      <c r="B474" s="1">
        <v>46031.289583333331</v>
      </c>
      <c r="C474" t="s">
        <v>7</v>
      </c>
      <c r="D474" t="s">
        <v>18</v>
      </c>
      <c r="E474" t="s">
        <v>19</v>
      </c>
      <c r="F474" t="s">
        <v>10</v>
      </c>
      <c r="G474" s="2">
        <v>0.28958333333333336</v>
      </c>
      <c r="H474" s="3">
        <v>46031</v>
      </c>
      <c r="I474">
        <v>1</v>
      </c>
      <c r="J474">
        <f>_xlfn.XLOOKUP(tbl_logs[[#This Row],[Target_Department]],tbl_DeptWeight[Department], tbl_DeptWeight[Impact Score])</f>
        <v>3</v>
      </c>
      <c r="K474">
        <f>_xlfn.XLOOKUP(tbl_logs[[#This Row],[Employee_Action]],tbl_ResponseLikelihood[Employee Action],tbl_ResponseLikelihood[Likelihood Score])</f>
        <v>2</v>
      </c>
      <c r="L474">
        <f>tbl_logs[[#This Row],[Impact Score]]*tbl_logs[[#This Row],[Response Multiplier]]</f>
        <v>6</v>
      </c>
      <c r="M474" t="str" cm="1">
        <f t="array" ref="M474">_xlfn.IFS(tbl_logs[[#This Row],[Total Score]]&lt;=4, "Low", tbl_logs[[#This Row],[Total Score]]&lt;=10, "Medium", tbl_logs[[#This Row],[Total Score]]&lt;=19, "High", tbl_logs[[#This Row],[Total Score]]&lt;=25, "Very High")</f>
        <v>Medium</v>
      </c>
      <c r="N474" t="str" cm="1">
        <f t="array" ref="N474">_xlfn.IFS(tbl_logs[[#This Row],[Total Score]]&lt;=4, "Low", tbl_logs[[#This Row],[Total Score]]&lt;=10, "Medium", tbl_logs[[#This Row],[Total Score]]&lt;=17, "High", tbl_logs[[#This Row],[Total Score]]&lt;=25, "Critical")</f>
        <v>Medium</v>
      </c>
    </row>
    <row r="475" spans="1:14" x14ac:dyDescent="0.3">
      <c r="A475" t="s">
        <v>3515</v>
      </c>
      <c r="B475" s="1">
        <v>46031.292361111111</v>
      </c>
      <c r="C475" t="s">
        <v>35</v>
      </c>
      <c r="D475" t="s">
        <v>18</v>
      </c>
      <c r="E475" t="s">
        <v>19</v>
      </c>
      <c r="F475" t="s">
        <v>10</v>
      </c>
      <c r="G475" s="2">
        <v>0.29236111111111113</v>
      </c>
      <c r="H475" s="3">
        <v>46031</v>
      </c>
      <c r="I475">
        <v>1</v>
      </c>
      <c r="J475">
        <f>_xlfn.XLOOKUP(tbl_logs[[#This Row],[Target_Department]],tbl_DeptWeight[Department], tbl_DeptWeight[Impact Score])</f>
        <v>1</v>
      </c>
      <c r="K475">
        <f>_xlfn.XLOOKUP(tbl_logs[[#This Row],[Employee_Action]],tbl_ResponseLikelihood[Employee Action],tbl_ResponseLikelihood[Likelihood Score])</f>
        <v>2</v>
      </c>
      <c r="L475">
        <f>tbl_logs[[#This Row],[Impact Score]]*tbl_logs[[#This Row],[Response Multiplier]]</f>
        <v>2</v>
      </c>
      <c r="M475" t="str" cm="1">
        <f t="array" ref="M475">_xlfn.IFS(tbl_logs[[#This Row],[Total Score]]&lt;=4, "Low", tbl_logs[[#This Row],[Total Score]]&lt;=10, "Medium", tbl_logs[[#This Row],[Total Score]]&lt;=19, "High", tbl_logs[[#This Row],[Total Score]]&lt;=25, "Very High")</f>
        <v>Low</v>
      </c>
      <c r="N475" t="str" cm="1">
        <f t="array" ref="N475">_xlfn.IFS(tbl_logs[[#This Row],[Total Score]]&lt;=4, "Low", tbl_logs[[#This Row],[Total Score]]&lt;=10, "Medium", tbl_logs[[#This Row],[Total Score]]&lt;=17, "High", tbl_logs[[#This Row],[Total Score]]&lt;=25, "Critical")</f>
        <v>Low</v>
      </c>
    </row>
    <row r="476" spans="1:14" x14ac:dyDescent="0.3">
      <c r="A476" t="s">
        <v>135</v>
      </c>
      <c r="B476" s="1">
        <v>46031.304166666669</v>
      </c>
      <c r="C476" t="s">
        <v>7</v>
      </c>
      <c r="D476" t="s">
        <v>22</v>
      </c>
      <c r="E476" t="s">
        <v>19</v>
      </c>
      <c r="F476" t="s">
        <v>20</v>
      </c>
      <c r="G476" s="2">
        <v>0.30416666666666664</v>
      </c>
      <c r="H476" s="3">
        <v>46031</v>
      </c>
      <c r="I476">
        <v>1</v>
      </c>
      <c r="J476">
        <f>_xlfn.XLOOKUP(tbl_logs[[#This Row],[Target_Department]],tbl_DeptWeight[Department], tbl_DeptWeight[Impact Score])</f>
        <v>3</v>
      </c>
      <c r="K476">
        <f>_xlfn.XLOOKUP(tbl_logs[[#This Row],[Employee_Action]],tbl_ResponseLikelihood[Employee Action],tbl_ResponseLikelihood[Likelihood Score])</f>
        <v>2</v>
      </c>
      <c r="L476">
        <f>tbl_logs[[#This Row],[Impact Score]]*tbl_logs[[#This Row],[Response Multiplier]]</f>
        <v>6</v>
      </c>
      <c r="M476" t="str" cm="1">
        <f t="array" ref="M476">_xlfn.IFS(tbl_logs[[#This Row],[Total Score]]&lt;=4, "Low", tbl_logs[[#This Row],[Total Score]]&lt;=10, "Medium", tbl_logs[[#This Row],[Total Score]]&lt;=19, "High", tbl_logs[[#This Row],[Total Score]]&lt;=25, "Very High")</f>
        <v>Medium</v>
      </c>
      <c r="N476" t="str" cm="1">
        <f t="array" ref="N476">_xlfn.IFS(tbl_logs[[#This Row],[Total Score]]&lt;=4, "Low", tbl_logs[[#This Row],[Total Score]]&lt;=10, "Medium", tbl_logs[[#This Row],[Total Score]]&lt;=17, "High", tbl_logs[[#This Row],[Total Score]]&lt;=25, "Critical")</f>
        <v>Medium</v>
      </c>
    </row>
    <row r="477" spans="1:14" x14ac:dyDescent="0.3">
      <c r="A477" t="s">
        <v>3854</v>
      </c>
      <c r="B477" s="1">
        <v>46031.34375</v>
      </c>
      <c r="C477" t="s">
        <v>7</v>
      </c>
      <c r="D477" t="s">
        <v>18</v>
      </c>
      <c r="E477" t="s">
        <v>9</v>
      </c>
      <c r="F477" t="s">
        <v>10</v>
      </c>
      <c r="G477" s="2">
        <v>0.34375</v>
      </c>
      <c r="H477" s="3">
        <v>46031</v>
      </c>
      <c r="I477">
        <v>1</v>
      </c>
      <c r="J477">
        <f>_xlfn.XLOOKUP(tbl_logs[[#This Row],[Target_Department]],tbl_DeptWeight[Department], tbl_DeptWeight[Impact Score])</f>
        <v>3</v>
      </c>
      <c r="K477">
        <f>_xlfn.XLOOKUP(tbl_logs[[#This Row],[Employee_Action]],tbl_ResponseLikelihood[Employee Action],tbl_ResponseLikelihood[Likelihood Score])</f>
        <v>2</v>
      </c>
      <c r="L477">
        <f>tbl_logs[[#This Row],[Impact Score]]*tbl_logs[[#This Row],[Response Multiplier]]</f>
        <v>6</v>
      </c>
      <c r="M477" t="str" cm="1">
        <f t="array" ref="M477">_xlfn.IFS(tbl_logs[[#This Row],[Total Score]]&lt;=4, "Low", tbl_logs[[#This Row],[Total Score]]&lt;=10, "Medium", tbl_logs[[#This Row],[Total Score]]&lt;=19, "High", tbl_logs[[#This Row],[Total Score]]&lt;=25, "Very High")</f>
        <v>Medium</v>
      </c>
      <c r="N477" t="str" cm="1">
        <f t="array" ref="N477">_xlfn.IFS(tbl_logs[[#This Row],[Total Score]]&lt;=4, "Low", tbl_logs[[#This Row],[Total Score]]&lt;=10, "Medium", tbl_logs[[#This Row],[Total Score]]&lt;=17, "High", tbl_logs[[#This Row],[Total Score]]&lt;=25, "Critical")</f>
        <v>Medium</v>
      </c>
    </row>
    <row r="478" spans="1:14" x14ac:dyDescent="0.3">
      <c r="A478" t="s">
        <v>5020</v>
      </c>
      <c r="B478" s="1">
        <v>46031.349305555559</v>
      </c>
      <c r="C478" t="s">
        <v>7</v>
      </c>
      <c r="D478" t="s">
        <v>8</v>
      </c>
      <c r="E478" t="s">
        <v>19</v>
      </c>
      <c r="F478" t="s">
        <v>20</v>
      </c>
      <c r="G478" s="2">
        <v>0.34930555555555554</v>
      </c>
      <c r="H478" s="3">
        <v>46031</v>
      </c>
      <c r="I478">
        <v>1</v>
      </c>
      <c r="J478">
        <f>_xlfn.XLOOKUP(tbl_logs[[#This Row],[Target_Department]],tbl_DeptWeight[Department], tbl_DeptWeight[Impact Score])</f>
        <v>3</v>
      </c>
      <c r="K478">
        <f>_xlfn.XLOOKUP(tbl_logs[[#This Row],[Employee_Action]],tbl_ResponseLikelihood[Employee Action],tbl_ResponseLikelihood[Likelihood Score])</f>
        <v>2</v>
      </c>
      <c r="L478">
        <f>tbl_logs[[#This Row],[Impact Score]]*tbl_logs[[#This Row],[Response Multiplier]]</f>
        <v>6</v>
      </c>
      <c r="M478" t="str" cm="1">
        <f t="array" ref="M478">_xlfn.IFS(tbl_logs[[#This Row],[Total Score]]&lt;=4, "Low", tbl_logs[[#This Row],[Total Score]]&lt;=10, "Medium", tbl_logs[[#This Row],[Total Score]]&lt;=19, "High", tbl_logs[[#This Row],[Total Score]]&lt;=25, "Very High")</f>
        <v>Medium</v>
      </c>
      <c r="N478" t="str" cm="1">
        <f t="array" ref="N478">_xlfn.IFS(tbl_logs[[#This Row],[Total Score]]&lt;=4, "Low", tbl_logs[[#This Row],[Total Score]]&lt;=10, "Medium", tbl_logs[[#This Row],[Total Score]]&lt;=17, "High", tbl_logs[[#This Row],[Total Score]]&lt;=25, "Critical")</f>
        <v>Medium</v>
      </c>
    </row>
    <row r="479" spans="1:14" x14ac:dyDescent="0.3">
      <c r="A479" t="s">
        <v>3190</v>
      </c>
      <c r="B479" s="1">
        <v>46031.353472222225</v>
      </c>
      <c r="C479" t="s">
        <v>7</v>
      </c>
      <c r="D479" t="s">
        <v>22</v>
      </c>
      <c r="E479" t="s">
        <v>16</v>
      </c>
      <c r="F479" t="s">
        <v>33</v>
      </c>
      <c r="G479" s="2">
        <v>0.35347222222222224</v>
      </c>
      <c r="H479" s="3">
        <v>46031</v>
      </c>
      <c r="I479">
        <v>1</v>
      </c>
      <c r="J479">
        <f>_xlfn.XLOOKUP(tbl_logs[[#This Row],[Target_Department]],tbl_DeptWeight[Department], tbl_DeptWeight[Impact Score])</f>
        <v>3</v>
      </c>
      <c r="K479">
        <f>_xlfn.XLOOKUP(tbl_logs[[#This Row],[Employee_Action]],tbl_ResponseLikelihood[Employee Action],tbl_ResponseLikelihood[Likelihood Score])</f>
        <v>4</v>
      </c>
      <c r="L479">
        <f>tbl_logs[[#This Row],[Impact Score]]*tbl_logs[[#This Row],[Response Multiplier]]</f>
        <v>12</v>
      </c>
      <c r="M479" t="str" cm="1">
        <f t="array" ref="M479">_xlfn.IFS(tbl_logs[[#This Row],[Total Score]]&lt;=4, "Low", tbl_logs[[#This Row],[Total Score]]&lt;=10, "Medium", tbl_logs[[#This Row],[Total Score]]&lt;=19, "High", tbl_logs[[#This Row],[Total Score]]&lt;=25, "Very High")</f>
        <v>High</v>
      </c>
      <c r="N479" t="str" cm="1">
        <f t="array" ref="N479">_xlfn.IFS(tbl_logs[[#This Row],[Total Score]]&lt;=4, "Low", tbl_logs[[#This Row],[Total Score]]&lt;=10, "Medium", tbl_logs[[#This Row],[Total Score]]&lt;=17, "High", tbl_logs[[#This Row],[Total Score]]&lt;=25, "Critical")</f>
        <v>High</v>
      </c>
    </row>
    <row r="480" spans="1:14" x14ac:dyDescent="0.3">
      <c r="A480" t="s">
        <v>3824</v>
      </c>
      <c r="B480" s="1">
        <v>46031.353472222225</v>
      </c>
      <c r="C480" t="s">
        <v>35</v>
      </c>
      <c r="D480" t="s">
        <v>18</v>
      </c>
      <c r="E480" t="s">
        <v>31</v>
      </c>
      <c r="F480" t="s">
        <v>13</v>
      </c>
      <c r="G480" s="2">
        <v>0.35347222222222224</v>
      </c>
      <c r="H480" s="3">
        <v>46031</v>
      </c>
      <c r="I480">
        <v>1</v>
      </c>
      <c r="J480">
        <f>_xlfn.XLOOKUP(tbl_logs[[#This Row],[Target_Department]],tbl_DeptWeight[Department], tbl_DeptWeight[Impact Score])</f>
        <v>1</v>
      </c>
      <c r="K480">
        <f>_xlfn.XLOOKUP(tbl_logs[[#This Row],[Employee_Action]],tbl_ResponseLikelihood[Employee Action],tbl_ResponseLikelihood[Likelihood Score])</f>
        <v>1</v>
      </c>
      <c r="L480">
        <f>tbl_logs[[#This Row],[Impact Score]]*tbl_logs[[#This Row],[Response Multiplier]]</f>
        <v>1</v>
      </c>
      <c r="M480" t="str" cm="1">
        <f t="array" ref="M480">_xlfn.IFS(tbl_logs[[#This Row],[Total Score]]&lt;=4, "Low", tbl_logs[[#This Row],[Total Score]]&lt;=10, "Medium", tbl_logs[[#This Row],[Total Score]]&lt;=19, "High", tbl_logs[[#This Row],[Total Score]]&lt;=25, "Very High")</f>
        <v>Low</v>
      </c>
      <c r="N480" t="str" cm="1">
        <f t="array" ref="N480">_xlfn.IFS(tbl_logs[[#This Row],[Total Score]]&lt;=4, "Low", tbl_logs[[#This Row],[Total Score]]&lt;=10, "Medium", tbl_logs[[#This Row],[Total Score]]&lt;=17, "High", tbl_logs[[#This Row],[Total Score]]&lt;=25, "Critical")</f>
        <v>Low</v>
      </c>
    </row>
    <row r="481" spans="1:14" x14ac:dyDescent="0.3">
      <c r="A481" t="s">
        <v>3161</v>
      </c>
      <c r="B481" s="1">
        <v>46031.36041666667</v>
      </c>
      <c r="C481" t="s">
        <v>7</v>
      </c>
      <c r="D481" t="s">
        <v>22</v>
      </c>
      <c r="E481" t="s">
        <v>19</v>
      </c>
      <c r="F481" t="s">
        <v>33</v>
      </c>
      <c r="G481" s="2">
        <v>0.36041666666666666</v>
      </c>
      <c r="H481" s="3">
        <v>46031</v>
      </c>
      <c r="I481">
        <v>1</v>
      </c>
      <c r="J481">
        <f>_xlfn.XLOOKUP(tbl_logs[[#This Row],[Target_Department]],tbl_DeptWeight[Department], tbl_DeptWeight[Impact Score])</f>
        <v>3</v>
      </c>
      <c r="K481">
        <f>_xlfn.XLOOKUP(tbl_logs[[#This Row],[Employee_Action]],tbl_ResponseLikelihood[Employee Action],tbl_ResponseLikelihood[Likelihood Score])</f>
        <v>4</v>
      </c>
      <c r="L481">
        <f>tbl_logs[[#This Row],[Impact Score]]*tbl_logs[[#This Row],[Response Multiplier]]</f>
        <v>12</v>
      </c>
      <c r="M481" t="str" cm="1">
        <f t="array" ref="M481">_xlfn.IFS(tbl_logs[[#This Row],[Total Score]]&lt;=4, "Low", tbl_logs[[#This Row],[Total Score]]&lt;=10, "Medium", tbl_logs[[#This Row],[Total Score]]&lt;=19, "High", tbl_logs[[#This Row],[Total Score]]&lt;=25, "Very High")</f>
        <v>High</v>
      </c>
      <c r="N481" t="str" cm="1">
        <f t="array" ref="N481">_xlfn.IFS(tbl_logs[[#This Row],[Total Score]]&lt;=4, "Low", tbl_logs[[#This Row],[Total Score]]&lt;=10, "Medium", tbl_logs[[#This Row],[Total Score]]&lt;=17, "High", tbl_logs[[#This Row],[Total Score]]&lt;=25, "Critical")</f>
        <v>High</v>
      </c>
    </row>
    <row r="482" spans="1:14" x14ac:dyDescent="0.3">
      <c r="A482" t="s">
        <v>55</v>
      </c>
      <c r="B482" s="1">
        <v>46031.373611111114</v>
      </c>
      <c r="C482" t="s">
        <v>12</v>
      </c>
      <c r="D482" t="s">
        <v>22</v>
      </c>
      <c r="E482" t="s">
        <v>19</v>
      </c>
      <c r="F482" t="s">
        <v>13</v>
      </c>
      <c r="G482" s="2">
        <v>0.37361111111111112</v>
      </c>
      <c r="H482" s="3">
        <v>46031</v>
      </c>
      <c r="I482">
        <v>1</v>
      </c>
      <c r="J482">
        <f>_xlfn.XLOOKUP(tbl_logs[[#This Row],[Target_Department]],tbl_DeptWeight[Department], tbl_DeptWeight[Impact Score])</f>
        <v>1</v>
      </c>
      <c r="K482">
        <f>_xlfn.XLOOKUP(tbl_logs[[#This Row],[Employee_Action]],tbl_ResponseLikelihood[Employee Action],tbl_ResponseLikelihood[Likelihood Score])</f>
        <v>1</v>
      </c>
      <c r="L482">
        <f>tbl_logs[[#This Row],[Impact Score]]*tbl_logs[[#This Row],[Response Multiplier]]</f>
        <v>1</v>
      </c>
      <c r="M482" t="str" cm="1">
        <f t="array" ref="M482">_xlfn.IFS(tbl_logs[[#This Row],[Total Score]]&lt;=4, "Low", tbl_logs[[#This Row],[Total Score]]&lt;=10, "Medium", tbl_logs[[#This Row],[Total Score]]&lt;=19, "High", tbl_logs[[#This Row],[Total Score]]&lt;=25, "Very High")</f>
        <v>Low</v>
      </c>
      <c r="N482" t="str" cm="1">
        <f t="array" ref="N482">_xlfn.IFS(tbl_logs[[#This Row],[Total Score]]&lt;=4, "Low", tbl_logs[[#This Row],[Total Score]]&lt;=10, "Medium", tbl_logs[[#This Row],[Total Score]]&lt;=17, "High", tbl_logs[[#This Row],[Total Score]]&lt;=25, "Critical")</f>
        <v>Low</v>
      </c>
    </row>
    <row r="483" spans="1:14" x14ac:dyDescent="0.3">
      <c r="A483" t="s">
        <v>4313</v>
      </c>
      <c r="B483" s="1">
        <v>46031.404861111114</v>
      </c>
      <c r="C483" t="s">
        <v>47</v>
      </c>
      <c r="D483" t="s">
        <v>18</v>
      </c>
      <c r="E483" t="s">
        <v>19</v>
      </c>
      <c r="F483" t="s">
        <v>10</v>
      </c>
      <c r="G483" s="2">
        <v>0.40486111111111112</v>
      </c>
      <c r="H483" s="3">
        <v>46031</v>
      </c>
      <c r="I483">
        <v>1</v>
      </c>
      <c r="J483">
        <f>_xlfn.XLOOKUP(tbl_logs[[#This Row],[Target_Department]],tbl_DeptWeight[Department], tbl_DeptWeight[Impact Score])</f>
        <v>1</v>
      </c>
      <c r="K483">
        <f>_xlfn.XLOOKUP(tbl_logs[[#This Row],[Employee_Action]],tbl_ResponseLikelihood[Employee Action],tbl_ResponseLikelihood[Likelihood Score])</f>
        <v>2</v>
      </c>
      <c r="L483">
        <f>tbl_logs[[#This Row],[Impact Score]]*tbl_logs[[#This Row],[Response Multiplier]]</f>
        <v>2</v>
      </c>
      <c r="M483" t="str" cm="1">
        <f t="array" ref="M483">_xlfn.IFS(tbl_logs[[#This Row],[Total Score]]&lt;=4, "Low", tbl_logs[[#This Row],[Total Score]]&lt;=10, "Medium", tbl_logs[[#This Row],[Total Score]]&lt;=19, "High", tbl_logs[[#This Row],[Total Score]]&lt;=25, "Very High")</f>
        <v>Low</v>
      </c>
      <c r="N483" t="str" cm="1">
        <f t="array" ref="N483">_xlfn.IFS(tbl_logs[[#This Row],[Total Score]]&lt;=4, "Low", tbl_logs[[#This Row],[Total Score]]&lt;=10, "Medium", tbl_logs[[#This Row],[Total Score]]&lt;=17, "High", tbl_logs[[#This Row],[Total Score]]&lt;=25, "Critical")</f>
        <v>Low</v>
      </c>
    </row>
    <row r="484" spans="1:14" x14ac:dyDescent="0.3">
      <c r="A484" t="s">
        <v>4384</v>
      </c>
      <c r="B484" s="1">
        <v>46031.425000000003</v>
      </c>
      <c r="C484" t="s">
        <v>47</v>
      </c>
      <c r="D484" t="s">
        <v>18</v>
      </c>
      <c r="E484" t="s">
        <v>16</v>
      </c>
      <c r="F484" t="s">
        <v>10</v>
      </c>
      <c r="G484" s="2">
        <v>0.42499999999999999</v>
      </c>
      <c r="H484" s="3">
        <v>46031</v>
      </c>
      <c r="I484">
        <v>1</v>
      </c>
      <c r="J484">
        <f>_xlfn.XLOOKUP(tbl_logs[[#This Row],[Target_Department]],tbl_DeptWeight[Department], tbl_DeptWeight[Impact Score])</f>
        <v>1</v>
      </c>
      <c r="K484">
        <f>_xlfn.XLOOKUP(tbl_logs[[#This Row],[Employee_Action]],tbl_ResponseLikelihood[Employee Action],tbl_ResponseLikelihood[Likelihood Score])</f>
        <v>2</v>
      </c>
      <c r="L484">
        <f>tbl_logs[[#This Row],[Impact Score]]*tbl_logs[[#This Row],[Response Multiplier]]</f>
        <v>2</v>
      </c>
      <c r="M484" t="str" cm="1">
        <f t="array" ref="M484">_xlfn.IFS(tbl_logs[[#This Row],[Total Score]]&lt;=4, "Low", tbl_logs[[#This Row],[Total Score]]&lt;=10, "Medium", tbl_logs[[#This Row],[Total Score]]&lt;=19, "High", tbl_logs[[#This Row],[Total Score]]&lt;=25, "Very High")</f>
        <v>Low</v>
      </c>
      <c r="N484" t="str" cm="1">
        <f t="array" ref="N484">_xlfn.IFS(tbl_logs[[#This Row],[Total Score]]&lt;=4, "Low", tbl_logs[[#This Row],[Total Score]]&lt;=10, "Medium", tbl_logs[[#This Row],[Total Score]]&lt;=17, "High", tbl_logs[[#This Row],[Total Score]]&lt;=25, "Critical")</f>
        <v>Low</v>
      </c>
    </row>
    <row r="485" spans="1:14" x14ac:dyDescent="0.3">
      <c r="A485" t="s">
        <v>1509</v>
      </c>
      <c r="B485" s="1">
        <v>46031.435416666667</v>
      </c>
      <c r="C485" t="s">
        <v>7</v>
      </c>
      <c r="D485" t="s">
        <v>22</v>
      </c>
      <c r="E485" t="s">
        <v>19</v>
      </c>
      <c r="F485" t="s">
        <v>10</v>
      </c>
      <c r="G485" s="2">
        <v>0.43541666666666667</v>
      </c>
      <c r="H485" s="3">
        <v>46031</v>
      </c>
      <c r="I485">
        <v>1</v>
      </c>
      <c r="J485">
        <f>_xlfn.XLOOKUP(tbl_logs[[#This Row],[Target_Department]],tbl_DeptWeight[Department], tbl_DeptWeight[Impact Score])</f>
        <v>3</v>
      </c>
      <c r="K485">
        <f>_xlfn.XLOOKUP(tbl_logs[[#This Row],[Employee_Action]],tbl_ResponseLikelihood[Employee Action],tbl_ResponseLikelihood[Likelihood Score])</f>
        <v>2</v>
      </c>
      <c r="L485">
        <f>tbl_logs[[#This Row],[Impact Score]]*tbl_logs[[#This Row],[Response Multiplier]]</f>
        <v>6</v>
      </c>
      <c r="M485" t="str" cm="1">
        <f t="array" ref="M485">_xlfn.IFS(tbl_logs[[#This Row],[Total Score]]&lt;=4, "Low", tbl_logs[[#This Row],[Total Score]]&lt;=10, "Medium", tbl_logs[[#This Row],[Total Score]]&lt;=19, "High", tbl_logs[[#This Row],[Total Score]]&lt;=25, "Very High")</f>
        <v>Medium</v>
      </c>
      <c r="N485" t="str" cm="1">
        <f t="array" ref="N485">_xlfn.IFS(tbl_logs[[#This Row],[Total Score]]&lt;=4, "Low", tbl_logs[[#This Row],[Total Score]]&lt;=10, "Medium", tbl_logs[[#This Row],[Total Score]]&lt;=17, "High", tbl_logs[[#This Row],[Total Score]]&lt;=25, "Critical")</f>
        <v>Medium</v>
      </c>
    </row>
    <row r="486" spans="1:14" x14ac:dyDescent="0.3">
      <c r="A486" t="s">
        <v>4122</v>
      </c>
      <c r="B486" s="1">
        <v>46031.449305555558</v>
      </c>
      <c r="C486" t="s">
        <v>7</v>
      </c>
      <c r="D486" t="s">
        <v>15</v>
      </c>
      <c r="E486" t="s">
        <v>19</v>
      </c>
      <c r="F486" t="s">
        <v>10</v>
      </c>
      <c r="G486" s="2">
        <v>0.44930555555555557</v>
      </c>
      <c r="H486" s="3">
        <v>46031</v>
      </c>
      <c r="I486">
        <v>1</v>
      </c>
      <c r="J486">
        <f>_xlfn.XLOOKUP(tbl_logs[[#This Row],[Target_Department]],tbl_DeptWeight[Department], tbl_DeptWeight[Impact Score])</f>
        <v>3</v>
      </c>
      <c r="K486">
        <f>_xlfn.XLOOKUP(tbl_logs[[#This Row],[Employee_Action]],tbl_ResponseLikelihood[Employee Action],tbl_ResponseLikelihood[Likelihood Score])</f>
        <v>2</v>
      </c>
      <c r="L486">
        <f>tbl_logs[[#This Row],[Impact Score]]*tbl_logs[[#This Row],[Response Multiplier]]</f>
        <v>6</v>
      </c>
      <c r="M486" t="str" cm="1">
        <f t="array" ref="M486">_xlfn.IFS(tbl_logs[[#This Row],[Total Score]]&lt;=4, "Low", tbl_logs[[#This Row],[Total Score]]&lt;=10, "Medium", tbl_logs[[#This Row],[Total Score]]&lt;=19, "High", tbl_logs[[#This Row],[Total Score]]&lt;=25, "Very High")</f>
        <v>Medium</v>
      </c>
      <c r="N486" t="str" cm="1">
        <f t="array" ref="N486">_xlfn.IFS(tbl_logs[[#This Row],[Total Score]]&lt;=4, "Low", tbl_logs[[#This Row],[Total Score]]&lt;=10, "Medium", tbl_logs[[#This Row],[Total Score]]&lt;=17, "High", tbl_logs[[#This Row],[Total Score]]&lt;=25, "Critical")</f>
        <v>Medium</v>
      </c>
    </row>
    <row r="487" spans="1:14" x14ac:dyDescent="0.3">
      <c r="A487" t="s">
        <v>2953</v>
      </c>
      <c r="B487" s="1">
        <v>46031.458333333336</v>
      </c>
      <c r="C487" t="s">
        <v>40</v>
      </c>
      <c r="D487" t="s">
        <v>18</v>
      </c>
      <c r="E487" t="s">
        <v>16</v>
      </c>
      <c r="F487" t="s">
        <v>10</v>
      </c>
      <c r="G487" s="2">
        <v>0.45833333333333331</v>
      </c>
      <c r="H487" s="3">
        <v>46031</v>
      </c>
      <c r="I487">
        <v>1</v>
      </c>
      <c r="J487">
        <f>_xlfn.XLOOKUP(tbl_logs[[#This Row],[Target_Department]],tbl_DeptWeight[Department], tbl_DeptWeight[Impact Score])</f>
        <v>5</v>
      </c>
      <c r="K487">
        <f>_xlfn.XLOOKUP(tbl_logs[[#This Row],[Employee_Action]],tbl_ResponseLikelihood[Employee Action],tbl_ResponseLikelihood[Likelihood Score])</f>
        <v>2</v>
      </c>
      <c r="L487">
        <f>tbl_logs[[#This Row],[Impact Score]]*tbl_logs[[#This Row],[Response Multiplier]]</f>
        <v>10</v>
      </c>
      <c r="M487" t="str" cm="1">
        <f t="array" ref="M487">_xlfn.IFS(tbl_logs[[#This Row],[Total Score]]&lt;=4, "Low", tbl_logs[[#This Row],[Total Score]]&lt;=10, "Medium", tbl_logs[[#This Row],[Total Score]]&lt;=19, "High", tbl_logs[[#This Row],[Total Score]]&lt;=25, "Very High")</f>
        <v>Medium</v>
      </c>
      <c r="N487" t="str" cm="1">
        <f t="array" ref="N487">_xlfn.IFS(tbl_logs[[#This Row],[Total Score]]&lt;=4, "Low", tbl_logs[[#This Row],[Total Score]]&lt;=10, "Medium", tbl_logs[[#This Row],[Total Score]]&lt;=17, "High", tbl_logs[[#This Row],[Total Score]]&lt;=25, "Critical")</f>
        <v>Medium</v>
      </c>
    </row>
    <row r="488" spans="1:14" x14ac:dyDescent="0.3">
      <c r="A488" t="s">
        <v>3097</v>
      </c>
      <c r="B488" s="1">
        <v>46031.464583333334</v>
      </c>
      <c r="C488" t="s">
        <v>7</v>
      </c>
      <c r="D488" t="s">
        <v>22</v>
      </c>
      <c r="E488" t="s">
        <v>19</v>
      </c>
      <c r="F488" t="s">
        <v>10</v>
      </c>
      <c r="G488" s="2">
        <v>0.46458333333333335</v>
      </c>
      <c r="H488" s="3">
        <v>46031</v>
      </c>
      <c r="I488">
        <v>1</v>
      </c>
      <c r="J488">
        <f>_xlfn.XLOOKUP(tbl_logs[[#This Row],[Target_Department]],tbl_DeptWeight[Department], tbl_DeptWeight[Impact Score])</f>
        <v>3</v>
      </c>
      <c r="K488">
        <f>_xlfn.XLOOKUP(tbl_logs[[#This Row],[Employee_Action]],tbl_ResponseLikelihood[Employee Action],tbl_ResponseLikelihood[Likelihood Score])</f>
        <v>2</v>
      </c>
      <c r="L488">
        <f>tbl_logs[[#This Row],[Impact Score]]*tbl_logs[[#This Row],[Response Multiplier]]</f>
        <v>6</v>
      </c>
      <c r="M488" t="str" cm="1">
        <f t="array" ref="M488">_xlfn.IFS(tbl_logs[[#This Row],[Total Score]]&lt;=4, "Low", tbl_logs[[#This Row],[Total Score]]&lt;=10, "Medium", tbl_logs[[#This Row],[Total Score]]&lt;=19, "High", tbl_logs[[#This Row],[Total Score]]&lt;=25, "Very High")</f>
        <v>Medium</v>
      </c>
      <c r="N488" t="str" cm="1">
        <f t="array" ref="N488">_xlfn.IFS(tbl_logs[[#This Row],[Total Score]]&lt;=4, "Low", tbl_logs[[#This Row],[Total Score]]&lt;=10, "Medium", tbl_logs[[#This Row],[Total Score]]&lt;=17, "High", tbl_logs[[#This Row],[Total Score]]&lt;=25, "Critical")</f>
        <v>Medium</v>
      </c>
    </row>
    <row r="489" spans="1:14" x14ac:dyDescent="0.3">
      <c r="A489" t="s">
        <v>1230</v>
      </c>
      <c r="B489" s="1">
        <v>46031.488888888889</v>
      </c>
      <c r="C489" t="s">
        <v>40</v>
      </c>
      <c r="D489" t="s">
        <v>18</v>
      </c>
      <c r="E489" t="s">
        <v>16</v>
      </c>
      <c r="F489" t="s">
        <v>33</v>
      </c>
      <c r="G489" s="2">
        <v>0.48888888888888887</v>
      </c>
      <c r="H489" s="3">
        <v>46031</v>
      </c>
      <c r="I489">
        <v>1</v>
      </c>
      <c r="J489">
        <f>_xlfn.XLOOKUP(tbl_logs[[#This Row],[Target_Department]],tbl_DeptWeight[Department], tbl_DeptWeight[Impact Score])</f>
        <v>5</v>
      </c>
      <c r="K489">
        <f>_xlfn.XLOOKUP(tbl_logs[[#This Row],[Employee_Action]],tbl_ResponseLikelihood[Employee Action],tbl_ResponseLikelihood[Likelihood Score])</f>
        <v>4</v>
      </c>
      <c r="L489">
        <f>tbl_logs[[#This Row],[Impact Score]]*tbl_logs[[#This Row],[Response Multiplier]]</f>
        <v>20</v>
      </c>
      <c r="M489" t="str" cm="1">
        <f t="array" ref="M489">_xlfn.IFS(tbl_logs[[#This Row],[Total Score]]&lt;=4, "Low", tbl_logs[[#This Row],[Total Score]]&lt;=10, "Medium", tbl_logs[[#This Row],[Total Score]]&lt;=19, "High", tbl_logs[[#This Row],[Total Score]]&lt;=25, "Very High")</f>
        <v>Very High</v>
      </c>
      <c r="N489" t="str" cm="1">
        <f t="array" ref="N489">_xlfn.IFS(tbl_logs[[#This Row],[Total Score]]&lt;=4, "Low", tbl_logs[[#This Row],[Total Score]]&lt;=10, "Medium", tbl_logs[[#This Row],[Total Score]]&lt;=17, "High", tbl_logs[[#This Row],[Total Score]]&lt;=25, "Critical")</f>
        <v>Critical</v>
      </c>
    </row>
    <row r="490" spans="1:14" x14ac:dyDescent="0.3">
      <c r="A490" t="s">
        <v>2869</v>
      </c>
      <c r="B490" s="1">
        <v>46031.505555555559</v>
      </c>
      <c r="C490" t="s">
        <v>26</v>
      </c>
      <c r="D490" t="s">
        <v>22</v>
      </c>
      <c r="E490" t="s">
        <v>31</v>
      </c>
      <c r="F490" t="s">
        <v>13</v>
      </c>
      <c r="G490" s="2">
        <v>0.50555555555555554</v>
      </c>
      <c r="H490" s="3">
        <v>46031</v>
      </c>
      <c r="I490">
        <v>1</v>
      </c>
      <c r="J490">
        <f>_xlfn.XLOOKUP(tbl_logs[[#This Row],[Target_Department]],tbl_DeptWeight[Department], tbl_DeptWeight[Impact Score])</f>
        <v>3</v>
      </c>
      <c r="K490">
        <f>_xlfn.XLOOKUP(tbl_logs[[#This Row],[Employee_Action]],tbl_ResponseLikelihood[Employee Action],tbl_ResponseLikelihood[Likelihood Score])</f>
        <v>1</v>
      </c>
      <c r="L490">
        <f>tbl_logs[[#This Row],[Impact Score]]*tbl_logs[[#This Row],[Response Multiplier]]</f>
        <v>3</v>
      </c>
      <c r="M490" t="str" cm="1">
        <f t="array" ref="M490">_xlfn.IFS(tbl_logs[[#This Row],[Total Score]]&lt;=4, "Low", tbl_logs[[#This Row],[Total Score]]&lt;=10, "Medium", tbl_logs[[#This Row],[Total Score]]&lt;=19, "High", tbl_logs[[#This Row],[Total Score]]&lt;=25, "Very High")</f>
        <v>Low</v>
      </c>
      <c r="N490" t="str" cm="1">
        <f t="array" ref="N490">_xlfn.IFS(tbl_logs[[#This Row],[Total Score]]&lt;=4, "Low", tbl_logs[[#This Row],[Total Score]]&lt;=10, "Medium", tbl_logs[[#This Row],[Total Score]]&lt;=17, "High", tbl_logs[[#This Row],[Total Score]]&lt;=25, "Critical")</f>
        <v>Low</v>
      </c>
    </row>
    <row r="491" spans="1:14" x14ac:dyDescent="0.3">
      <c r="A491" t="s">
        <v>2500</v>
      </c>
      <c r="B491" s="1">
        <v>46031.536805555559</v>
      </c>
      <c r="C491" t="s">
        <v>7</v>
      </c>
      <c r="D491" t="s">
        <v>8</v>
      </c>
      <c r="E491" t="s">
        <v>19</v>
      </c>
      <c r="F491" t="s">
        <v>53</v>
      </c>
      <c r="G491" s="2">
        <v>0.53680555555555554</v>
      </c>
      <c r="H491" s="3">
        <v>46031</v>
      </c>
      <c r="I491">
        <v>1</v>
      </c>
      <c r="J491">
        <f>_xlfn.XLOOKUP(tbl_logs[[#This Row],[Target_Department]],tbl_DeptWeight[Department], tbl_DeptWeight[Impact Score])</f>
        <v>3</v>
      </c>
      <c r="K491">
        <f>_xlfn.XLOOKUP(tbl_logs[[#This Row],[Employee_Action]],tbl_ResponseLikelihood[Employee Action],tbl_ResponseLikelihood[Likelihood Score])</f>
        <v>5</v>
      </c>
      <c r="L491">
        <f>tbl_logs[[#This Row],[Impact Score]]*tbl_logs[[#This Row],[Response Multiplier]]</f>
        <v>15</v>
      </c>
      <c r="M491" t="str" cm="1">
        <f t="array" ref="M491">_xlfn.IFS(tbl_logs[[#This Row],[Total Score]]&lt;=4, "Low", tbl_logs[[#This Row],[Total Score]]&lt;=10, "Medium", tbl_logs[[#This Row],[Total Score]]&lt;=19, "High", tbl_logs[[#This Row],[Total Score]]&lt;=25, "Very High")</f>
        <v>High</v>
      </c>
      <c r="N491" t="str" cm="1">
        <f t="array" ref="N491">_xlfn.IFS(tbl_logs[[#This Row],[Total Score]]&lt;=4, "Low", tbl_logs[[#This Row],[Total Score]]&lt;=10, "Medium", tbl_logs[[#This Row],[Total Score]]&lt;=17, "High", tbl_logs[[#This Row],[Total Score]]&lt;=25, "Critical")</f>
        <v>High</v>
      </c>
    </row>
    <row r="492" spans="1:14" x14ac:dyDescent="0.3">
      <c r="A492" t="s">
        <v>1705</v>
      </c>
      <c r="B492" s="1">
        <v>46031.575694444444</v>
      </c>
      <c r="C492" t="s">
        <v>7</v>
      </c>
      <c r="D492" t="s">
        <v>22</v>
      </c>
      <c r="E492" t="s">
        <v>16</v>
      </c>
      <c r="F492" t="s">
        <v>20</v>
      </c>
      <c r="G492" s="2">
        <v>0.5756944444444444</v>
      </c>
      <c r="H492" s="3">
        <v>46031</v>
      </c>
      <c r="I492">
        <v>1</v>
      </c>
      <c r="J492">
        <f>_xlfn.XLOOKUP(tbl_logs[[#This Row],[Target_Department]],tbl_DeptWeight[Department], tbl_DeptWeight[Impact Score])</f>
        <v>3</v>
      </c>
      <c r="K492">
        <f>_xlfn.XLOOKUP(tbl_logs[[#This Row],[Employee_Action]],tbl_ResponseLikelihood[Employee Action],tbl_ResponseLikelihood[Likelihood Score])</f>
        <v>2</v>
      </c>
      <c r="L492">
        <f>tbl_logs[[#This Row],[Impact Score]]*tbl_logs[[#This Row],[Response Multiplier]]</f>
        <v>6</v>
      </c>
      <c r="M492" t="str" cm="1">
        <f t="array" ref="M492">_xlfn.IFS(tbl_logs[[#This Row],[Total Score]]&lt;=4, "Low", tbl_logs[[#This Row],[Total Score]]&lt;=10, "Medium", tbl_logs[[#This Row],[Total Score]]&lt;=19, "High", tbl_logs[[#This Row],[Total Score]]&lt;=25, "Very High")</f>
        <v>Medium</v>
      </c>
      <c r="N492" t="str" cm="1">
        <f t="array" ref="N492">_xlfn.IFS(tbl_logs[[#This Row],[Total Score]]&lt;=4, "Low", tbl_logs[[#This Row],[Total Score]]&lt;=10, "Medium", tbl_logs[[#This Row],[Total Score]]&lt;=17, "High", tbl_logs[[#This Row],[Total Score]]&lt;=25, "Critical")</f>
        <v>Medium</v>
      </c>
    </row>
    <row r="493" spans="1:14" x14ac:dyDescent="0.3">
      <c r="A493" t="s">
        <v>4751</v>
      </c>
      <c r="B493" s="1">
        <v>46031.580555555556</v>
      </c>
      <c r="C493" t="s">
        <v>7</v>
      </c>
      <c r="D493" t="s">
        <v>22</v>
      </c>
      <c r="E493" t="s">
        <v>19</v>
      </c>
      <c r="F493" t="s">
        <v>10</v>
      </c>
      <c r="G493" s="2">
        <v>0.5805555555555556</v>
      </c>
      <c r="H493" s="3">
        <v>46031</v>
      </c>
      <c r="I493">
        <v>1</v>
      </c>
      <c r="J493">
        <f>_xlfn.XLOOKUP(tbl_logs[[#This Row],[Target_Department]],tbl_DeptWeight[Department], tbl_DeptWeight[Impact Score])</f>
        <v>3</v>
      </c>
      <c r="K493">
        <f>_xlfn.XLOOKUP(tbl_logs[[#This Row],[Employee_Action]],tbl_ResponseLikelihood[Employee Action],tbl_ResponseLikelihood[Likelihood Score])</f>
        <v>2</v>
      </c>
      <c r="L493">
        <f>tbl_logs[[#This Row],[Impact Score]]*tbl_logs[[#This Row],[Response Multiplier]]</f>
        <v>6</v>
      </c>
      <c r="M493" t="str" cm="1">
        <f t="array" ref="M493">_xlfn.IFS(tbl_logs[[#This Row],[Total Score]]&lt;=4, "Low", tbl_logs[[#This Row],[Total Score]]&lt;=10, "Medium", tbl_logs[[#This Row],[Total Score]]&lt;=19, "High", tbl_logs[[#This Row],[Total Score]]&lt;=25, "Very High")</f>
        <v>Medium</v>
      </c>
      <c r="N493" t="str" cm="1">
        <f t="array" ref="N493">_xlfn.IFS(tbl_logs[[#This Row],[Total Score]]&lt;=4, "Low", tbl_logs[[#This Row],[Total Score]]&lt;=10, "Medium", tbl_logs[[#This Row],[Total Score]]&lt;=17, "High", tbl_logs[[#This Row],[Total Score]]&lt;=25, "Critical")</f>
        <v>Medium</v>
      </c>
    </row>
    <row r="494" spans="1:14" x14ac:dyDescent="0.3">
      <c r="A494" t="s">
        <v>5011</v>
      </c>
      <c r="B494" s="1">
        <v>46031.675000000003</v>
      </c>
      <c r="C494" t="s">
        <v>35</v>
      </c>
      <c r="D494" t="s">
        <v>22</v>
      </c>
      <c r="E494" t="s">
        <v>9</v>
      </c>
      <c r="F494" t="s">
        <v>33</v>
      </c>
      <c r="G494" s="2">
        <v>0.67500000000000004</v>
      </c>
      <c r="H494" s="3">
        <v>46031</v>
      </c>
      <c r="I494">
        <v>1</v>
      </c>
      <c r="J494">
        <f>_xlfn.XLOOKUP(tbl_logs[[#This Row],[Target_Department]],tbl_DeptWeight[Department], tbl_DeptWeight[Impact Score])</f>
        <v>1</v>
      </c>
      <c r="K494">
        <f>_xlfn.XLOOKUP(tbl_logs[[#This Row],[Employee_Action]],tbl_ResponseLikelihood[Employee Action],tbl_ResponseLikelihood[Likelihood Score])</f>
        <v>4</v>
      </c>
      <c r="L494">
        <f>tbl_logs[[#This Row],[Impact Score]]*tbl_logs[[#This Row],[Response Multiplier]]</f>
        <v>4</v>
      </c>
      <c r="M494" t="str" cm="1">
        <f t="array" ref="M494">_xlfn.IFS(tbl_logs[[#This Row],[Total Score]]&lt;=4, "Low", tbl_logs[[#This Row],[Total Score]]&lt;=10, "Medium", tbl_logs[[#This Row],[Total Score]]&lt;=19, "High", tbl_logs[[#This Row],[Total Score]]&lt;=25, "Very High")</f>
        <v>Low</v>
      </c>
      <c r="N494" t="str" cm="1">
        <f t="array" ref="N494">_xlfn.IFS(tbl_logs[[#This Row],[Total Score]]&lt;=4, "Low", tbl_logs[[#This Row],[Total Score]]&lt;=10, "Medium", tbl_logs[[#This Row],[Total Score]]&lt;=17, "High", tbl_logs[[#This Row],[Total Score]]&lt;=25, "Critical")</f>
        <v>Low</v>
      </c>
    </row>
    <row r="495" spans="1:14" x14ac:dyDescent="0.3">
      <c r="A495" t="s">
        <v>1461</v>
      </c>
      <c r="B495" s="1">
        <v>46031.677083333336</v>
      </c>
      <c r="C495" t="s">
        <v>7</v>
      </c>
      <c r="D495" t="s">
        <v>15</v>
      </c>
      <c r="E495" t="s">
        <v>19</v>
      </c>
      <c r="F495" t="s">
        <v>20</v>
      </c>
      <c r="G495" s="2">
        <v>0.67708333333333337</v>
      </c>
      <c r="H495" s="3">
        <v>46031</v>
      </c>
      <c r="I495">
        <v>1</v>
      </c>
      <c r="J495">
        <f>_xlfn.XLOOKUP(tbl_logs[[#This Row],[Target_Department]],tbl_DeptWeight[Department], tbl_DeptWeight[Impact Score])</f>
        <v>3</v>
      </c>
      <c r="K495">
        <f>_xlfn.XLOOKUP(tbl_logs[[#This Row],[Employee_Action]],tbl_ResponseLikelihood[Employee Action],tbl_ResponseLikelihood[Likelihood Score])</f>
        <v>2</v>
      </c>
      <c r="L495">
        <f>tbl_logs[[#This Row],[Impact Score]]*tbl_logs[[#This Row],[Response Multiplier]]</f>
        <v>6</v>
      </c>
      <c r="M495" t="str" cm="1">
        <f t="array" ref="M495">_xlfn.IFS(tbl_logs[[#This Row],[Total Score]]&lt;=4, "Low", tbl_logs[[#This Row],[Total Score]]&lt;=10, "Medium", tbl_logs[[#This Row],[Total Score]]&lt;=19, "High", tbl_logs[[#This Row],[Total Score]]&lt;=25, "Very High")</f>
        <v>Medium</v>
      </c>
      <c r="N495" t="str" cm="1">
        <f t="array" ref="N495">_xlfn.IFS(tbl_logs[[#This Row],[Total Score]]&lt;=4, "Low", tbl_logs[[#This Row],[Total Score]]&lt;=10, "Medium", tbl_logs[[#This Row],[Total Score]]&lt;=17, "High", tbl_logs[[#This Row],[Total Score]]&lt;=25, "Critical")</f>
        <v>Medium</v>
      </c>
    </row>
    <row r="496" spans="1:14" x14ac:dyDescent="0.3">
      <c r="A496" t="s">
        <v>744</v>
      </c>
      <c r="B496" s="1">
        <v>46031.68472222222</v>
      </c>
      <c r="C496" t="s">
        <v>7</v>
      </c>
      <c r="D496" t="s">
        <v>22</v>
      </c>
      <c r="E496" t="s">
        <v>19</v>
      </c>
      <c r="F496" t="s">
        <v>20</v>
      </c>
      <c r="G496" s="2">
        <v>0.68472222222222223</v>
      </c>
      <c r="H496" s="3">
        <v>46031</v>
      </c>
      <c r="I496">
        <v>1</v>
      </c>
      <c r="J496">
        <f>_xlfn.XLOOKUP(tbl_logs[[#This Row],[Target_Department]],tbl_DeptWeight[Department], tbl_DeptWeight[Impact Score])</f>
        <v>3</v>
      </c>
      <c r="K496">
        <f>_xlfn.XLOOKUP(tbl_logs[[#This Row],[Employee_Action]],tbl_ResponseLikelihood[Employee Action],tbl_ResponseLikelihood[Likelihood Score])</f>
        <v>2</v>
      </c>
      <c r="L496">
        <f>tbl_logs[[#This Row],[Impact Score]]*tbl_logs[[#This Row],[Response Multiplier]]</f>
        <v>6</v>
      </c>
      <c r="M496" t="str" cm="1">
        <f t="array" ref="M496">_xlfn.IFS(tbl_logs[[#This Row],[Total Score]]&lt;=4, "Low", tbl_logs[[#This Row],[Total Score]]&lt;=10, "Medium", tbl_logs[[#This Row],[Total Score]]&lt;=19, "High", tbl_logs[[#This Row],[Total Score]]&lt;=25, "Very High")</f>
        <v>Medium</v>
      </c>
      <c r="N496" t="str" cm="1">
        <f t="array" ref="N496">_xlfn.IFS(tbl_logs[[#This Row],[Total Score]]&lt;=4, "Low", tbl_logs[[#This Row],[Total Score]]&lt;=10, "Medium", tbl_logs[[#This Row],[Total Score]]&lt;=17, "High", tbl_logs[[#This Row],[Total Score]]&lt;=25, "Critical")</f>
        <v>Medium</v>
      </c>
    </row>
    <row r="497" spans="1:14" x14ac:dyDescent="0.3">
      <c r="A497" t="s">
        <v>1442</v>
      </c>
      <c r="B497" s="1">
        <v>46031.70208333333</v>
      </c>
      <c r="C497" t="s">
        <v>26</v>
      </c>
      <c r="D497" t="s">
        <v>18</v>
      </c>
      <c r="E497" t="s">
        <v>16</v>
      </c>
      <c r="F497" t="s">
        <v>10</v>
      </c>
      <c r="G497" s="2">
        <v>0.70208333333333328</v>
      </c>
      <c r="H497" s="3">
        <v>46031</v>
      </c>
      <c r="I497">
        <v>1</v>
      </c>
      <c r="J497">
        <f>_xlfn.XLOOKUP(tbl_logs[[#This Row],[Target_Department]],tbl_DeptWeight[Department], tbl_DeptWeight[Impact Score])</f>
        <v>3</v>
      </c>
      <c r="K497">
        <f>_xlfn.XLOOKUP(tbl_logs[[#This Row],[Employee_Action]],tbl_ResponseLikelihood[Employee Action],tbl_ResponseLikelihood[Likelihood Score])</f>
        <v>2</v>
      </c>
      <c r="L497">
        <f>tbl_logs[[#This Row],[Impact Score]]*tbl_logs[[#This Row],[Response Multiplier]]</f>
        <v>6</v>
      </c>
      <c r="M497" t="str" cm="1">
        <f t="array" ref="M497">_xlfn.IFS(tbl_logs[[#This Row],[Total Score]]&lt;=4, "Low", tbl_logs[[#This Row],[Total Score]]&lt;=10, "Medium", tbl_logs[[#This Row],[Total Score]]&lt;=19, "High", tbl_logs[[#This Row],[Total Score]]&lt;=25, "Very High")</f>
        <v>Medium</v>
      </c>
      <c r="N497" t="str" cm="1">
        <f t="array" ref="N497">_xlfn.IFS(tbl_logs[[#This Row],[Total Score]]&lt;=4, "Low", tbl_logs[[#This Row],[Total Score]]&lt;=10, "Medium", tbl_logs[[#This Row],[Total Score]]&lt;=17, "High", tbl_logs[[#This Row],[Total Score]]&lt;=25, "Critical")</f>
        <v>Medium</v>
      </c>
    </row>
    <row r="498" spans="1:14" x14ac:dyDescent="0.3">
      <c r="A498" t="s">
        <v>1050</v>
      </c>
      <c r="B498" s="1">
        <v>46031.757638888892</v>
      </c>
      <c r="C498" t="s">
        <v>47</v>
      </c>
      <c r="D498" t="s">
        <v>22</v>
      </c>
      <c r="E498" t="s">
        <v>31</v>
      </c>
      <c r="F498" t="s">
        <v>10</v>
      </c>
      <c r="G498" s="2">
        <v>0.75763888888888886</v>
      </c>
      <c r="H498" s="3">
        <v>46031</v>
      </c>
      <c r="I498">
        <v>1</v>
      </c>
      <c r="J498">
        <f>_xlfn.XLOOKUP(tbl_logs[[#This Row],[Target_Department]],tbl_DeptWeight[Department], tbl_DeptWeight[Impact Score])</f>
        <v>1</v>
      </c>
      <c r="K498">
        <f>_xlfn.XLOOKUP(tbl_logs[[#This Row],[Employee_Action]],tbl_ResponseLikelihood[Employee Action],tbl_ResponseLikelihood[Likelihood Score])</f>
        <v>2</v>
      </c>
      <c r="L498">
        <f>tbl_logs[[#This Row],[Impact Score]]*tbl_logs[[#This Row],[Response Multiplier]]</f>
        <v>2</v>
      </c>
      <c r="M498" t="str" cm="1">
        <f t="array" ref="M498">_xlfn.IFS(tbl_logs[[#This Row],[Total Score]]&lt;=4, "Low", tbl_logs[[#This Row],[Total Score]]&lt;=10, "Medium", tbl_logs[[#This Row],[Total Score]]&lt;=19, "High", tbl_logs[[#This Row],[Total Score]]&lt;=25, "Very High")</f>
        <v>Low</v>
      </c>
      <c r="N498" t="str" cm="1">
        <f t="array" ref="N498">_xlfn.IFS(tbl_logs[[#This Row],[Total Score]]&lt;=4, "Low", tbl_logs[[#This Row],[Total Score]]&lt;=10, "Medium", tbl_logs[[#This Row],[Total Score]]&lt;=17, "High", tbl_logs[[#This Row],[Total Score]]&lt;=25, "Critical")</f>
        <v>Low</v>
      </c>
    </row>
    <row r="499" spans="1:14" x14ac:dyDescent="0.3">
      <c r="A499" t="s">
        <v>1877</v>
      </c>
      <c r="B499" s="1">
        <v>46031.793055555558</v>
      </c>
      <c r="C499" t="s">
        <v>12</v>
      </c>
      <c r="D499" t="s">
        <v>8</v>
      </c>
      <c r="E499" t="s">
        <v>19</v>
      </c>
      <c r="F499" t="s">
        <v>10</v>
      </c>
      <c r="G499" s="2">
        <v>0.79305555555555551</v>
      </c>
      <c r="H499" s="3">
        <v>46031</v>
      </c>
      <c r="I499">
        <v>1</v>
      </c>
      <c r="J499">
        <f>_xlfn.XLOOKUP(tbl_logs[[#This Row],[Target_Department]],tbl_DeptWeight[Department], tbl_DeptWeight[Impact Score])</f>
        <v>1</v>
      </c>
      <c r="K499">
        <f>_xlfn.XLOOKUP(tbl_logs[[#This Row],[Employee_Action]],tbl_ResponseLikelihood[Employee Action],tbl_ResponseLikelihood[Likelihood Score])</f>
        <v>2</v>
      </c>
      <c r="L499">
        <f>tbl_logs[[#This Row],[Impact Score]]*tbl_logs[[#This Row],[Response Multiplier]]</f>
        <v>2</v>
      </c>
      <c r="M499" t="str" cm="1">
        <f t="array" ref="M499">_xlfn.IFS(tbl_logs[[#This Row],[Total Score]]&lt;=4, "Low", tbl_logs[[#This Row],[Total Score]]&lt;=10, "Medium", tbl_logs[[#This Row],[Total Score]]&lt;=19, "High", tbl_logs[[#This Row],[Total Score]]&lt;=25, "Very High")</f>
        <v>Low</v>
      </c>
      <c r="N499" t="str" cm="1">
        <f t="array" ref="N499">_xlfn.IFS(tbl_logs[[#This Row],[Total Score]]&lt;=4, "Low", tbl_logs[[#This Row],[Total Score]]&lt;=10, "Medium", tbl_logs[[#This Row],[Total Score]]&lt;=17, "High", tbl_logs[[#This Row],[Total Score]]&lt;=25, "Critical")</f>
        <v>Low</v>
      </c>
    </row>
    <row r="500" spans="1:14" x14ac:dyDescent="0.3">
      <c r="A500" t="s">
        <v>4529</v>
      </c>
      <c r="B500" s="1">
        <v>46031.79791666667</v>
      </c>
      <c r="C500" t="s">
        <v>26</v>
      </c>
      <c r="D500" t="s">
        <v>18</v>
      </c>
      <c r="E500" t="s">
        <v>19</v>
      </c>
      <c r="F500" t="s">
        <v>20</v>
      </c>
      <c r="G500" s="2">
        <v>0.79791666666666672</v>
      </c>
      <c r="H500" s="3">
        <v>46031</v>
      </c>
      <c r="I500">
        <v>1</v>
      </c>
      <c r="J500">
        <f>_xlfn.XLOOKUP(tbl_logs[[#This Row],[Target_Department]],tbl_DeptWeight[Department], tbl_DeptWeight[Impact Score])</f>
        <v>3</v>
      </c>
      <c r="K500">
        <f>_xlfn.XLOOKUP(tbl_logs[[#This Row],[Employee_Action]],tbl_ResponseLikelihood[Employee Action],tbl_ResponseLikelihood[Likelihood Score])</f>
        <v>2</v>
      </c>
      <c r="L500">
        <f>tbl_logs[[#This Row],[Impact Score]]*tbl_logs[[#This Row],[Response Multiplier]]</f>
        <v>6</v>
      </c>
      <c r="M500" t="str" cm="1">
        <f t="array" ref="M500">_xlfn.IFS(tbl_logs[[#This Row],[Total Score]]&lt;=4, "Low", tbl_logs[[#This Row],[Total Score]]&lt;=10, "Medium", tbl_logs[[#This Row],[Total Score]]&lt;=19, "High", tbl_logs[[#This Row],[Total Score]]&lt;=25, "Very High")</f>
        <v>Medium</v>
      </c>
      <c r="N500" t="str" cm="1">
        <f t="array" ref="N500">_xlfn.IFS(tbl_logs[[#This Row],[Total Score]]&lt;=4, "Low", tbl_logs[[#This Row],[Total Score]]&lt;=10, "Medium", tbl_logs[[#This Row],[Total Score]]&lt;=17, "High", tbl_logs[[#This Row],[Total Score]]&lt;=25, "Critical")</f>
        <v>Medium</v>
      </c>
    </row>
    <row r="501" spans="1:14" x14ac:dyDescent="0.3">
      <c r="A501" t="s">
        <v>3199</v>
      </c>
      <c r="B501" s="1">
        <v>46031.798611111109</v>
      </c>
      <c r="C501" t="s">
        <v>7</v>
      </c>
      <c r="D501" t="s">
        <v>18</v>
      </c>
      <c r="E501" t="s">
        <v>19</v>
      </c>
      <c r="F501" t="s">
        <v>13</v>
      </c>
      <c r="G501" s="2">
        <v>0.79861111111111116</v>
      </c>
      <c r="H501" s="3">
        <v>46031</v>
      </c>
      <c r="I501">
        <v>1</v>
      </c>
      <c r="J501">
        <f>_xlfn.XLOOKUP(tbl_logs[[#This Row],[Target_Department]],tbl_DeptWeight[Department], tbl_DeptWeight[Impact Score])</f>
        <v>3</v>
      </c>
      <c r="K501">
        <f>_xlfn.XLOOKUP(tbl_logs[[#This Row],[Employee_Action]],tbl_ResponseLikelihood[Employee Action],tbl_ResponseLikelihood[Likelihood Score])</f>
        <v>1</v>
      </c>
      <c r="L501">
        <f>tbl_logs[[#This Row],[Impact Score]]*tbl_logs[[#This Row],[Response Multiplier]]</f>
        <v>3</v>
      </c>
      <c r="M501" t="str" cm="1">
        <f t="array" ref="M501">_xlfn.IFS(tbl_logs[[#This Row],[Total Score]]&lt;=4, "Low", tbl_logs[[#This Row],[Total Score]]&lt;=10, "Medium", tbl_logs[[#This Row],[Total Score]]&lt;=19, "High", tbl_logs[[#This Row],[Total Score]]&lt;=25, "Very High")</f>
        <v>Low</v>
      </c>
      <c r="N501" t="str" cm="1">
        <f t="array" ref="N501">_xlfn.IFS(tbl_logs[[#This Row],[Total Score]]&lt;=4, "Low", tbl_logs[[#This Row],[Total Score]]&lt;=10, "Medium", tbl_logs[[#This Row],[Total Score]]&lt;=17, "High", tbl_logs[[#This Row],[Total Score]]&lt;=25, "Critical")</f>
        <v>Low</v>
      </c>
    </row>
    <row r="502" spans="1:14" x14ac:dyDescent="0.3">
      <c r="A502" t="s">
        <v>3970</v>
      </c>
      <c r="B502" s="1">
        <v>46031.803472222222</v>
      </c>
      <c r="C502" t="s">
        <v>7</v>
      </c>
      <c r="D502" t="s">
        <v>8</v>
      </c>
      <c r="E502" t="s">
        <v>19</v>
      </c>
      <c r="F502" t="s">
        <v>10</v>
      </c>
      <c r="G502" s="2">
        <v>0.80347222222222225</v>
      </c>
      <c r="H502" s="3">
        <v>46031</v>
      </c>
      <c r="I502">
        <v>1</v>
      </c>
      <c r="J502">
        <f>_xlfn.XLOOKUP(tbl_logs[[#This Row],[Target_Department]],tbl_DeptWeight[Department], tbl_DeptWeight[Impact Score])</f>
        <v>3</v>
      </c>
      <c r="K502">
        <f>_xlfn.XLOOKUP(tbl_logs[[#This Row],[Employee_Action]],tbl_ResponseLikelihood[Employee Action],tbl_ResponseLikelihood[Likelihood Score])</f>
        <v>2</v>
      </c>
      <c r="L502">
        <f>tbl_logs[[#This Row],[Impact Score]]*tbl_logs[[#This Row],[Response Multiplier]]</f>
        <v>6</v>
      </c>
      <c r="M502" t="str" cm="1">
        <f t="array" ref="M502">_xlfn.IFS(tbl_logs[[#This Row],[Total Score]]&lt;=4, "Low", tbl_logs[[#This Row],[Total Score]]&lt;=10, "Medium", tbl_logs[[#This Row],[Total Score]]&lt;=19, "High", tbl_logs[[#This Row],[Total Score]]&lt;=25, "Very High")</f>
        <v>Medium</v>
      </c>
      <c r="N502" t="str" cm="1">
        <f t="array" ref="N502">_xlfn.IFS(tbl_logs[[#This Row],[Total Score]]&lt;=4, "Low", tbl_logs[[#This Row],[Total Score]]&lt;=10, "Medium", tbl_logs[[#This Row],[Total Score]]&lt;=17, "High", tbl_logs[[#This Row],[Total Score]]&lt;=25, "Critical")</f>
        <v>Medium</v>
      </c>
    </row>
    <row r="503" spans="1:14" x14ac:dyDescent="0.3">
      <c r="A503" t="s">
        <v>181</v>
      </c>
      <c r="B503" s="1">
        <v>46031.817361111112</v>
      </c>
      <c r="C503" t="s">
        <v>7</v>
      </c>
      <c r="D503" t="s">
        <v>22</v>
      </c>
      <c r="E503" t="s">
        <v>19</v>
      </c>
      <c r="F503" t="s">
        <v>33</v>
      </c>
      <c r="G503" s="2">
        <v>0.81736111111111109</v>
      </c>
      <c r="H503" s="3">
        <v>46031</v>
      </c>
      <c r="I503">
        <v>1</v>
      </c>
      <c r="J503">
        <f>_xlfn.XLOOKUP(tbl_logs[[#This Row],[Target_Department]],tbl_DeptWeight[Department], tbl_DeptWeight[Impact Score])</f>
        <v>3</v>
      </c>
      <c r="K503">
        <f>_xlfn.XLOOKUP(tbl_logs[[#This Row],[Employee_Action]],tbl_ResponseLikelihood[Employee Action],tbl_ResponseLikelihood[Likelihood Score])</f>
        <v>4</v>
      </c>
      <c r="L503">
        <f>tbl_logs[[#This Row],[Impact Score]]*tbl_logs[[#This Row],[Response Multiplier]]</f>
        <v>12</v>
      </c>
      <c r="M503" t="str" cm="1">
        <f t="array" ref="M503">_xlfn.IFS(tbl_logs[[#This Row],[Total Score]]&lt;=4, "Low", tbl_logs[[#This Row],[Total Score]]&lt;=10, "Medium", tbl_logs[[#This Row],[Total Score]]&lt;=19, "High", tbl_logs[[#This Row],[Total Score]]&lt;=25, "Very High")</f>
        <v>High</v>
      </c>
      <c r="N503" t="str" cm="1">
        <f t="array" ref="N503">_xlfn.IFS(tbl_logs[[#This Row],[Total Score]]&lt;=4, "Low", tbl_logs[[#This Row],[Total Score]]&lt;=10, "Medium", tbl_logs[[#This Row],[Total Score]]&lt;=17, "High", tbl_logs[[#This Row],[Total Score]]&lt;=25, "Critical")</f>
        <v>High</v>
      </c>
    </row>
    <row r="504" spans="1:14" x14ac:dyDescent="0.3">
      <c r="A504" t="s">
        <v>1030</v>
      </c>
      <c r="B504" s="1">
        <v>46031.829861111109</v>
      </c>
      <c r="C504" t="s">
        <v>7</v>
      </c>
      <c r="D504" t="s">
        <v>18</v>
      </c>
      <c r="E504" t="s">
        <v>19</v>
      </c>
      <c r="F504" t="s">
        <v>20</v>
      </c>
      <c r="G504" s="2">
        <v>0.82986111111111116</v>
      </c>
      <c r="H504" s="3">
        <v>46031</v>
      </c>
      <c r="I504">
        <v>1</v>
      </c>
      <c r="J504">
        <f>_xlfn.XLOOKUP(tbl_logs[[#This Row],[Target_Department]],tbl_DeptWeight[Department], tbl_DeptWeight[Impact Score])</f>
        <v>3</v>
      </c>
      <c r="K504">
        <f>_xlfn.XLOOKUP(tbl_logs[[#This Row],[Employee_Action]],tbl_ResponseLikelihood[Employee Action],tbl_ResponseLikelihood[Likelihood Score])</f>
        <v>2</v>
      </c>
      <c r="L504">
        <f>tbl_logs[[#This Row],[Impact Score]]*tbl_logs[[#This Row],[Response Multiplier]]</f>
        <v>6</v>
      </c>
      <c r="M504" t="str" cm="1">
        <f t="array" ref="M504">_xlfn.IFS(tbl_logs[[#This Row],[Total Score]]&lt;=4, "Low", tbl_logs[[#This Row],[Total Score]]&lt;=10, "Medium", tbl_logs[[#This Row],[Total Score]]&lt;=19, "High", tbl_logs[[#This Row],[Total Score]]&lt;=25, "Very High")</f>
        <v>Medium</v>
      </c>
      <c r="N504" t="str" cm="1">
        <f t="array" ref="N504">_xlfn.IFS(tbl_logs[[#This Row],[Total Score]]&lt;=4, "Low", tbl_logs[[#This Row],[Total Score]]&lt;=10, "Medium", tbl_logs[[#This Row],[Total Score]]&lt;=17, "High", tbl_logs[[#This Row],[Total Score]]&lt;=25, "Critical")</f>
        <v>Medium</v>
      </c>
    </row>
    <row r="505" spans="1:14" x14ac:dyDescent="0.3">
      <c r="A505" t="s">
        <v>1350</v>
      </c>
      <c r="B505" s="1">
        <v>46031.839583333334</v>
      </c>
      <c r="C505" t="s">
        <v>26</v>
      </c>
      <c r="D505" t="s">
        <v>8</v>
      </c>
      <c r="E505" t="s">
        <v>16</v>
      </c>
      <c r="F505" t="s">
        <v>10</v>
      </c>
      <c r="G505" s="2">
        <v>0.83958333333333335</v>
      </c>
      <c r="H505" s="3">
        <v>46031</v>
      </c>
      <c r="I505">
        <v>1</v>
      </c>
      <c r="J505">
        <f>_xlfn.XLOOKUP(tbl_logs[[#This Row],[Target_Department]],tbl_DeptWeight[Department], tbl_DeptWeight[Impact Score])</f>
        <v>3</v>
      </c>
      <c r="K505">
        <f>_xlfn.XLOOKUP(tbl_logs[[#This Row],[Employee_Action]],tbl_ResponseLikelihood[Employee Action],tbl_ResponseLikelihood[Likelihood Score])</f>
        <v>2</v>
      </c>
      <c r="L505">
        <f>tbl_logs[[#This Row],[Impact Score]]*tbl_logs[[#This Row],[Response Multiplier]]</f>
        <v>6</v>
      </c>
      <c r="M505" t="str" cm="1">
        <f t="array" ref="M505">_xlfn.IFS(tbl_logs[[#This Row],[Total Score]]&lt;=4, "Low", tbl_logs[[#This Row],[Total Score]]&lt;=10, "Medium", tbl_logs[[#This Row],[Total Score]]&lt;=19, "High", tbl_logs[[#This Row],[Total Score]]&lt;=25, "Very High")</f>
        <v>Medium</v>
      </c>
      <c r="N505" t="str" cm="1">
        <f t="array" ref="N505">_xlfn.IFS(tbl_logs[[#This Row],[Total Score]]&lt;=4, "Low", tbl_logs[[#This Row],[Total Score]]&lt;=10, "Medium", tbl_logs[[#This Row],[Total Score]]&lt;=17, "High", tbl_logs[[#This Row],[Total Score]]&lt;=25, "Critical")</f>
        <v>Medium</v>
      </c>
    </row>
    <row r="506" spans="1:14" x14ac:dyDescent="0.3">
      <c r="A506" t="s">
        <v>4902</v>
      </c>
      <c r="B506" s="1">
        <v>46031.865972222222</v>
      </c>
      <c r="C506" t="s">
        <v>7</v>
      </c>
      <c r="D506" t="s">
        <v>8</v>
      </c>
      <c r="E506" t="s">
        <v>16</v>
      </c>
      <c r="F506" t="s">
        <v>10</v>
      </c>
      <c r="G506" s="2">
        <v>0.86597222222222225</v>
      </c>
      <c r="H506" s="3">
        <v>46031</v>
      </c>
      <c r="I506">
        <v>1</v>
      </c>
      <c r="J506">
        <f>_xlfn.XLOOKUP(tbl_logs[[#This Row],[Target_Department]],tbl_DeptWeight[Department], tbl_DeptWeight[Impact Score])</f>
        <v>3</v>
      </c>
      <c r="K506">
        <f>_xlfn.XLOOKUP(tbl_logs[[#This Row],[Employee_Action]],tbl_ResponseLikelihood[Employee Action],tbl_ResponseLikelihood[Likelihood Score])</f>
        <v>2</v>
      </c>
      <c r="L506">
        <f>tbl_logs[[#This Row],[Impact Score]]*tbl_logs[[#This Row],[Response Multiplier]]</f>
        <v>6</v>
      </c>
      <c r="M506" t="str" cm="1">
        <f t="array" ref="M506">_xlfn.IFS(tbl_logs[[#This Row],[Total Score]]&lt;=4, "Low", tbl_logs[[#This Row],[Total Score]]&lt;=10, "Medium", tbl_logs[[#This Row],[Total Score]]&lt;=19, "High", tbl_logs[[#This Row],[Total Score]]&lt;=25, "Very High")</f>
        <v>Medium</v>
      </c>
      <c r="N506" t="str" cm="1">
        <f t="array" ref="N506">_xlfn.IFS(tbl_logs[[#This Row],[Total Score]]&lt;=4, "Low", tbl_logs[[#This Row],[Total Score]]&lt;=10, "Medium", tbl_logs[[#This Row],[Total Score]]&lt;=17, "High", tbl_logs[[#This Row],[Total Score]]&lt;=25, "Critical")</f>
        <v>Medium</v>
      </c>
    </row>
    <row r="507" spans="1:14" x14ac:dyDescent="0.3">
      <c r="A507" t="s">
        <v>3971</v>
      </c>
      <c r="B507" s="1">
        <v>46031.890972222223</v>
      </c>
      <c r="C507" t="s">
        <v>26</v>
      </c>
      <c r="D507" t="s">
        <v>15</v>
      </c>
      <c r="E507" t="s">
        <v>31</v>
      </c>
      <c r="F507" t="s">
        <v>10</v>
      </c>
      <c r="G507" s="2">
        <v>0.89097222222222228</v>
      </c>
      <c r="H507" s="3">
        <v>46031</v>
      </c>
      <c r="I507">
        <v>1</v>
      </c>
      <c r="J507">
        <f>_xlfn.XLOOKUP(tbl_logs[[#This Row],[Target_Department]],tbl_DeptWeight[Department], tbl_DeptWeight[Impact Score])</f>
        <v>3</v>
      </c>
      <c r="K507">
        <f>_xlfn.XLOOKUP(tbl_logs[[#This Row],[Employee_Action]],tbl_ResponseLikelihood[Employee Action],tbl_ResponseLikelihood[Likelihood Score])</f>
        <v>2</v>
      </c>
      <c r="L507">
        <f>tbl_logs[[#This Row],[Impact Score]]*tbl_logs[[#This Row],[Response Multiplier]]</f>
        <v>6</v>
      </c>
      <c r="M507" t="str" cm="1">
        <f t="array" ref="M507">_xlfn.IFS(tbl_logs[[#This Row],[Total Score]]&lt;=4, "Low", tbl_logs[[#This Row],[Total Score]]&lt;=10, "Medium", tbl_logs[[#This Row],[Total Score]]&lt;=19, "High", tbl_logs[[#This Row],[Total Score]]&lt;=25, "Very High")</f>
        <v>Medium</v>
      </c>
      <c r="N507" t="str" cm="1">
        <f t="array" ref="N507">_xlfn.IFS(tbl_logs[[#This Row],[Total Score]]&lt;=4, "Low", tbl_logs[[#This Row],[Total Score]]&lt;=10, "Medium", tbl_logs[[#This Row],[Total Score]]&lt;=17, "High", tbl_logs[[#This Row],[Total Score]]&lt;=25, "Critical")</f>
        <v>Medium</v>
      </c>
    </row>
    <row r="508" spans="1:14" x14ac:dyDescent="0.3">
      <c r="A508" t="s">
        <v>250</v>
      </c>
      <c r="B508" s="1">
        <v>46031.89166666667</v>
      </c>
      <c r="C508" t="s">
        <v>7</v>
      </c>
      <c r="D508" t="s">
        <v>15</v>
      </c>
      <c r="E508" t="s">
        <v>19</v>
      </c>
      <c r="F508" t="s">
        <v>20</v>
      </c>
      <c r="G508" s="2">
        <v>0.89166666666666672</v>
      </c>
      <c r="H508" s="3">
        <v>46031</v>
      </c>
      <c r="I508">
        <v>1</v>
      </c>
      <c r="J508">
        <f>_xlfn.XLOOKUP(tbl_logs[[#This Row],[Target_Department]],tbl_DeptWeight[Department], tbl_DeptWeight[Impact Score])</f>
        <v>3</v>
      </c>
      <c r="K508">
        <f>_xlfn.XLOOKUP(tbl_logs[[#This Row],[Employee_Action]],tbl_ResponseLikelihood[Employee Action],tbl_ResponseLikelihood[Likelihood Score])</f>
        <v>2</v>
      </c>
      <c r="L508">
        <f>tbl_logs[[#This Row],[Impact Score]]*tbl_logs[[#This Row],[Response Multiplier]]</f>
        <v>6</v>
      </c>
      <c r="M508" t="str" cm="1">
        <f t="array" ref="M508">_xlfn.IFS(tbl_logs[[#This Row],[Total Score]]&lt;=4, "Low", tbl_logs[[#This Row],[Total Score]]&lt;=10, "Medium", tbl_logs[[#This Row],[Total Score]]&lt;=19, "High", tbl_logs[[#This Row],[Total Score]]&lt;=25, "Very High")</f>
        <v>Medium</v>
      </c>
      <c r="N508" t="str" cm="1">
        <f t="array" ref="N508">_xlfn.IFS(tbl_logs[[#This Row],[Total Score]]&lt;=4, "Low", tbl_logs[[#This Row],[Total Score]]&lt;=10, "Medium", tbl_logs[[#This Row],[Total Score]]&lt;=17, "High", tbl_logs[[#This Row],[Total Score]]&lt;=25, "Critical")</f>
        <v>Medium</v>
      </c>
    </row>
    <row r="509" spans="1:14" x14ac:dyDescent="0.3">
      <c r="A509" t="s">
        <v>1907</v>
      </c>
      <c r="B509" s="1">
        <v>46031.9375</v>
      </c>
      <c r="C509" t="s">
        <v>7</v>
      </c>
      <c r="D509" t="s">
        <v>18</v>
      </c>
      <c r="E509" t="s">
        <v>19</v>
      </c>
      <c r="F509" t="s">
        <v>10</v>
      </c>
      <c r="G509" s="2">
        <v>0.9375</v>
      </c>
      <c r="H509" s="3">
        <v>46031</v>
      </c>
      <c r="I509">
        <v>1</v>
      </c>
      <c r="J509">
        <f>_xlfn.XLOOKUP(tbl_logs[[#This Row],[Target_Department]],tbl_DeptWeight[Department], tbl_DeptWeight[Impact Score])</f>
        <v>3</v>
      </c>
      <c r="K509">
        <f>_xlfn.XLOOKUP(tbl_logs[[#This Row],[Employee_Action]],tbl_ResponseLikelihood[Employee Action],tbl_ResponseLikelihood[Likelihood Score])</f>
        <v>2</v>
      </c>
      <c r="L509">
        <f>tbl_logs[[#This Row],[Impact Score]]*tbl_logs[[#This Row],[Response Multiplier]]</f>
        <v>6</v>
      </c>
      <c r="M509" t="str" cm="1">
        <f t="array" ref="M509">_xlfn.IFS(tbl_logs[[#This Row],[Total Score]]&lt;=4, "Low", tbl_logs[[#This Row],[Total Score]]&lt;=10, "Medium", tbl_logs[[#This Row],[Total Score]]&lt;=19, "High", tbl_logs[[#This Row],[Total Score]]&lt;=25, "Very High")</f>
        <v>Medium</v>
      </c>
      <c r="N509" t="str" cm="1">
        <f t="array" ref="N509">_xlfn.IFS(tbl_logs[[#This Row],[Total Score]]&lt;=4, "Low", tbl_logs[[#This Row],[Total Score]]&lt;=10, "Medium", tbl_logs[[#This Row],[Total Score]]&lt;=17, "High", tbl_logs[[#This Row],[Total Score]]&lt;=25, "Critical")</f>
        <v>Medium</v>
      </c>
    </row>
    <row r="510" spans="1:14" x14ac:dyDescent="0.3">
      <c r="A510" t="s">
        <v>3989</v>
      </c>
      <c r="B510" s="1">
        <v>46031.947222222225</v>
      </c>
      <c r="C510" t="s">
        <v>35</v>
      </c>
      <c r="D510" t="s">
        <v>18</v>
      </c>
      <c r="E510" t="s">
        <v>9</v>
      </c>
      <c r="F510" t="s">
        <v>33</v>
      </c>
      <c r="G510" s="2">
        <v>0.94722222222222219</v>
      </c>
      <c r="H510" s="3">
        <v>46031</v>
      </c>
      <c r="I510">
        <v>1</v>
      </c>
      <c r="J510">
        <f>_xlfn.XLOOKUP(tbl_logs[[#This Row],[Target_Department]],tbl_DeptWeight[Department], tbl_DeptWeight[Impact Score])</f>
        <v>1</v>
      </c>
      <c r="K510">
        <f>_xlfn.XLOOKUP(tbl_logs[[#This Row],[Employee_Action]],tbl_ResponseLikelihood[Employee Action],tbl_ResponseLikelihood[Likelihood Score])</f>
        <v>4</v>
      </c>
      <c r="L510">
        <f>tbl_logs[[#This Row],[Impact Score]]*tbl_logs[[#This Row],[Response Multiplier]]</f>
        <v>4</v>
      </c>
      <c r="M510" t="str" cm="1">
        <f t="array" ref="M510">_xlfn.IFS(tbl_logs[[#This Row],[Total Score]]&lt;=4, "Low", tbl_logs[[#This Row],[Total Score]]&lt;=10, "Medium", tbl_logs[[#This Row],[Total Score]]&lt;=19, "High", tbl_logs[[#This Row],[Total Score]]&lt;=25, "Very High")</f>
        <v>Low</v>
      </c>
      <c r="N510" t="str" cm="1">
        <f t="array" ref="N510">_xlfn.IFS(tbl_logs[[#This Row],[Total Score]]&lt;=4, "Low", tbl_logs[[#This Row],[Total Score]]&lt;=10, "Medium", tbl_logs[[#This Row],[Total Score]]&lt;=17, "High", tbl_logs[[#This Row],[Total Score]]&lt;=25, "Critical")</f>
        <v>Low</v>
      </c>
    </row>
    <row r="511" spans="1:14" x14ac:dyDescent="0.3">
      <c r="A511" t="s">
        <v>2697</v>
      </c>
      <c r="B511" s="1">
        <v>46031.95208333333</v>
      </c>
      <c r="C511" t="s">
        <v>7</v>
      </c>
      <c r="D511" t="s">
        <v>22</v>
      </c>
      <c r="E511" t="s">
        <v>31</v>
      </c>
      <c r="F511" t="s">
        <v>20</v>
      </c>
      <c r="G511" s="2">
        <v>0.95208333333333328</v>
      </c>
      <c r="H511" s="3">
        <v>46031</v>
      </c>
      <c r="I511">
        <v>1</v>
      </c>
      <c r="J511">
        <f>_xlfn.XLOOKUP(tbl_logs[[#This Row],[Target_Department]],tbl_DeptWeight[Department], tbl_DeptWeight[Impact Score])</f>
        <v>3</v>
      </c>
      <c r="K511">
        <f>_xlfn.XLOOKUP(tbl_logs[[#This Row],[Employee_Action]],tbl_ResponseLikelihood[Employee Action],tbl_ResponseLikelihood[Likelihood Score])</f>
        <v>2</v>
      </c>
      <c r="L511">
        <f>tbl_logs[[#This Row],[Impact Score]]*tbl_logs[[#This Row],[Response Multiplier]]</f>
        <v>6</v>
      </c>
      <c r="M511" t="str" cm="1">
        <f t="array" ref="M511">_xlfn.IFS(tbl_logs[[#This Row],[Total Score]]&lt;=4, "Low", tbl_logs[[#This Row],[Total Score]]&lt;=10, "Medium", tbl_logs[[#This Row],[Total Score]]&lt;=19, "High", tbl_logs[[#This Row],[Total Score]]&lt;=25, "Very High")</f>
        <v>Medium</v>
      </c>
      <c r="N511" t="str" cm="1">
        <f t="array" ref="N511">_xlfn.IFS(tbl_logs[[#This Row],[Total Score]]&lt;=4, "Low", tbl_logs[[#This Row],[Total Score]]&lt;=10, "Medium", tbl_logs[[#This Row],[Total Score]]&lt;=17, "High", tbl_logs[[#This Row],[Total Score]]&lt;=25, "Critical")</f>
        <v>Medium</v>
      </c>
    </row>
    <row r="512" spans="1:14" x14ac:dyDescent="0.3">
      <c r="A512" t="s">
        <v>3984</v>
      </c>
      <c r="B512" s="1">
        <v>46031.972916666666</v>
      </c>
      <c r="C512" t="s">
        <v>12</v>
      </c>
      <c r="D512" t="s">
        <v>15</v>
      </c>
      <c r="E512" t="s">
        <v>9</v>
      </c>
      <c r="F512" t="s">
        <v>10</v>
      </c>
      <c r="G512" s="2">
        <v>0.97291666666666665</v>
      </c>
      <c r="H512" s="3">
        <v>46031</v>
      </c>
      <c r="I512">
        <v>1</v>
      </c>
      <c r="J512">
        <f>_xlfn.XLOOKUP(tbl_logs[[#This Row],[Target_Department]],tbl_DeptWeight[Department], tbl_DeptWeight[Impact Score])</f>
        <v>1</v>
      </c>
      <c r="K512">
        <f>_xlfn.XLOOKUP(tbl_logs[[#This Row],[Employee_Action]],tbl_ResponseLikelihood[Employee Action],tbl_ResponseLikelihood[Likelihood Score])</f>
        <v>2</v>
      </c>
      <c r="L512">
        <f>tbl_logs[[#This Row],[Impact Score]]*tbl_logs[[#This Row],[Response Multiplier]]</f>
        <v>2</v>
      </c>
      <c r="M512" t="str" cm="1">
        <f t="array" ref="M512">_xlfn.IFS(tbl_logs[[#This Row],[Total Score]]&lt;=4, "Low", tbl_logs[[#This Row],[Total Score]]&lt;=10, "Medium", tbl_logs[[#This Row],[Total Score]]&lt;=19, "High", tbl_logs[[#This Row],[Total Score]]&lt;=25, "Very High")</f>
        <v>Low</v>
      </c>
      <c r="N512" t="str" cm="1">
        <f t="array" ref="N512">_xlfn.IFS(tbl_logs[[#This Row],[Total Score]]&lt;=4, "Low", tbl_logs[[#This Row],[Total Score]]&lt;=10, "Medium", tbl_logs[[#This Row],[Total Score]]&lt;=17, "High", tbl_logs[[#This Row],[Total Score]]&lt;=25, "Critical")</f>
        <v>Low</v>
      </c>
    </row>
    <row r="513" spans="1:14" x14ac:dyDescent="0.3">
      <c r="A513" t="s">
        <v>1691</v>
      </c>
      <c r="B513" s="1">
        <v>46031.989583333336</v>
      </c>
      <c r="C513" t="s">
        <v>40</v>
      </c>
      <c r="D513" t="s">
        <v>22</v>
      </c>
      <c r="E513" t="s">
        <v>16</v>
      </c>
      <c r="F513" t="s">
        <v>20</v>
      </c>
      <c r="G513" s="2">
        <v>0.98958333333333337</v>
      </c>
      <c r="H513" s="3">
        <v>46031</v>
      </c>
      <c r="I513">
        <v>1</v>
      </c>
      <c r="J513">
        <f>_xlfn.XLOOKUP(tbl_logs[[#This Row],[Target_Department]],tbl_DeptWeight[Department], tbl_DeptWeight[Impact Score])</f>
        <v>5</v>
      </c>
      <c r="K513">
        <f>_xlfn.XLOOKUP(tbl_logs[[#This Row],[Employee_Action]],tbl_ResponseLikelihood[Employee Action],tbl_ResponseLikelihood[Likelihood Score])</f>
        <v>2</v>
      </c>
      <c r="L513">
        <f>tbl_logs[[#This Row],[Impact Score]]*tbl_logs[[#This Row],[Response Multiplier]]</f>
        <v>10</v>
      </c>
      <c r="M513" t="str" cm="1">
        <f t="array" ref="M513">_xlfn.IFS(tbl_logs[[#This Row],[Total Score]]&lt;=4, "Low", tbl_logs[[#This Row],[Total Score]]&lt;=10, "Medium", tbl_logs[[#This Row],[Total Score]]&lt;=19, "High", tbl_logs[[#This Row],[Total Score]]&lt;=25, "Very High")</f>
        <v>Medium</v>
      </c>
      <c r="N513" t="str" cm="1">
        <f t="array" ref="N513">_xlfn.IFS(tbl_logs[[#This Row],[Total Score]]&lt;=4, "Low", tbl_logs[[#This Row],[Total Score]]&lt;=10, "Medium", tbl_logs[[#This Row],[Total Score]]&lt;=17, "High", tbl_logs[[#This Row],[Total Score]]&lt;=25, "Critical")</f>
        <v>Medium</v>
      </c>
    </row>
    <row r="514" spans="1:14" x14ac:dyDescent="0.3">
      <c r="A514" t="s">
        <v>1391</v>
      </c>
      <c r="B514" s="1">
        <v>46031.995138888888</v>
      </c>
      <c r="C514" t="s">
        <v>7</v>
      </c>
      <c r="D514" t="s">
        <v>15</v>
      </c>
      <c r="E514" t="s">
        <v>19</v>
      </c>
      <c r="F514" t="s">
        <v>20</v>
      </c>
      <c r="G514" s="2">
        <v>0.99513888888888891</v>
      </c>
      <c r="H514" s="3">
        <v>46031</v>
      </c>
      <c r="I514">
        <v>1</v>
      </c>
      <c r="J514">
        <f>_xlfn.XLOOKUP(tbl_logs[[#This Row],[Target_Department]],tbl_DeptWeight[Department], tbl_DeptWeight[Impact Score])</f>
        <v>3</v>
      </c>
      <c r="K514">
        <f>_xlfn.XLOOKUP(tbl_logs[[#This Row],[Employee_Action]],tbl_ResponseLikelihood[Employee Action],tbl_ResponseLikelihood[Likelihood Score])</f>
        <v>2</v>
      </c>
      <c r="L514">
        <f>tbl_logs[[#This Row],[Impact Score]]*tbl_logs[[#This Row],[Response Multiplier]]</f>
        <v>6</v>
      </c>
      <c r="M514" t="str" cm="1">
        <f t="array" ref="M514">_xlfn.IFS(tbl_logs[[#This Row],[Total Score]]&lt;=4, "Low", tbl_logs[[#This Row],[Total Score]]&lt;=10, "Medium", tbl_logs[[#This Row],[Total Score]]&lt;=19, "High", tbl_logs[[#This Row],[Total Score]]&lt;=25, "Very High")</f>
        <v>Medium</v>
      </c>
      <c r="N514" t="str" cm="1">
        <f t="array" ref="N514">_xlfn.IFS(tbl_logs[[#This Row],[Total Score]]&lt;=4, "Low", tbl_logs[[#This Row],[Total Score]]&lt;=10, "Medium", tbl_logs[[#This Row],[Total Score]]&lt;=17, "High", tbl_logs[[#This Row],[Total Score]]&lt;=25, "Critical")</f>
        <v>Medium</v>
      </c>
    </row>
    <row r="515" spans="1:14" x14ac:dyDescent="0.3">
      <c r="A515" t="s">
        <v>4099</v>
      </c>
      <c r="B515" s="1">
        <v>46031.997916666667</v>
      </c>
      <c r="C515" t="s">
        <v>26</v>
      </c>
      <c r="D515" t="s">
        <v>15</v>
      </c>
      <c r="E515" t="s">
        <v>31</v>
      </c>
      <c r="F515" t="s">
        <v>10</v>
      </c>
      <c r="G515" s="2">
        <v>0.99791666666666667</v>
      </c>
      <c r="H515" s="3">
        <v>46031</v>
      </c>
      <c r="I515">
        <v>1</v>
      </c>
      <c r="J515">
        <f>_xlfn.XLOOKUP(tbl_logs[[#This Row],[Target_Department]],tbl_DeptWeight[Department], tbl_DeptWeight[Impact Score])</f>
        <v>3</v>
      </c>
      <c r="K515">
        <f>_xlfn.XLOOKUP(tbl_logs[[#This Row],[Employee_Action]],tbl_ResponseLikelihood[Employee Action],tbl_ResponseLikelihood[Likelihood Score])</f>
        <v>2</v>
      </c>
      <c r="L515">
        <f>tbl_logs[[#This Row],[Impact Score]]*tbl_logs[[#This Row],[Response Multiplier]]</f>
        <v>6</v>
      </c>
      <c r="M515" t="str" cm="1">
        <f t="array" ref="M515">_xlfn.IFS(tbl_logs[[#This Row],[Total Score]]&lt;=4, "Low", tbl_logs[[#This Row],[Total Score]]&lt;=10, "Medium", tbl_logs[[#This Row],[Total Score]]&lt;=19, "High", tbl_logs[[#This Row],[Total Score]]&lt;=25, "Very High")</f>
        <v>Medium</v>
      </c>
      <c r="N515" t="str" cm="1">
        <f t="array" ref="N515">_xlfn.IFS(tbl_logs[[#This Row],[Total Score]]&lt;=4, "Low", tbl_logs[[#This Row],[Total Score]]&lt;=10, "Medium", tbl_logs[[#This Row],[Total Score]]&lt;=17, "High", tbl_logs[[#This Row],[Total Score]]&lt;=25, "Critical")</f>
        <v>Medium</v>
      </c>
    </row>
    <row r="516" spans="1:14" x14ac:dyDescent="0.3">
      <c r="A516" t="s">
        <v>358</v>
      </c>
      <c r="B516" s="1">
        <v>46032.047222222223</v>
      </c>
      <c r="C516" t="s">
        <v>7</v>
      </c>
      <c r="D516" t="s">
        <v>22</v>
      </c>
      <c r="E516" t="s">
        <v>19</v>
      </c>
      <c r="F516" t="s">
        <v>10</v>
      </c>
      <c r="G516" s="2">
        <v>4.7222222222222221E-2</v>
      </c>
      <c r="H516" s="3">
        <v>46032</v>
      </c>
      <c r="I516">
        <v>1</v>
      </c>
      <c r="J516">
        <f>_xlfn.XLOOKUP(tbl_logs[[#This Row],[Target_Department]],tbl_DeptWeight[Department], tbl_DeptWeight[Impact Score])</f>
        <v>3</v>
      </c>
      <c r="K516">
        <f>_xlfn.XLOOKUP(tbl_logs[[#This Row],[Employee_Action]],tbl_ResponseLikelihood[Employee Action],tbl_ResponseLikelihood[Likelihood Score])</f>
        <v>2</v>
      </c>
      <c r="L516">
        <f>tbl_logs[[#This Row],[Impact Score]]*tbl_logs[[#This Row],[Response Multiplier]]</f>
        <v>6</v>
      </c>
      <c r="M516" t="str" cm="1">
        <f t="array" ref="M516">_xlfn.IFS(tbl_logs[[#This Row],[Total Score]]&lt;=4, "Low", tbl_logs[[#This Row],[Total Score]]&lt;=10, "Medium", tbl_logs[[#This Row],[Total Score]]&lt;=19, "High", tbl_logs[[#This Row],[Total Score]]&lt;=25, "Very High")</f>
        <v>Medium</v>
      </c>
      <c r="N516" t="str" cm="1">
        <f t="array" ref="N516">_xlfn.IFS(tbl_logs[[#This Row],[Total Score]]&lt;=4, "Low", tbl_logs[[#This Row],[Total Score]]&lt;=10, "Medium", tbl_logs[[#This Row],[Total Score]]&lt;=17, "High", tbl_logs[[#This Row],[Total Score]]&lt;=25, "Critical")</f>
        <v>Medium</v>
      </c>
    </row>
    <row r="517" spans="1:14" x14ac:dyDescent="0.3">
      <c r="A517" t="s">
        <v>982</v>
      </c>
      <c r="B517" s="1">
        <v>46032.057638888888</v>
      </c>
      <c r="C517" t="s">
        <v>7</v>
      </c>
      <c r="D517" t="s">
        <v>22</v>
      </c>
      <c r="E517" t="s">
        <v>19</v>
      </c>
      <c r="F517" t="s">
        <v>53</v>
      </c>
      <c r="G517" s="2">
        <v>5.7638888888888892E-2</v>
      </c>
      <c r="H517" s="3">
        <v>46032</v>
      </c>
      <c r="I517">
        <v>1</v>
      </c>
      <c r="J517">
        <f>_xlfn.XLOOKUP(tbl_logs[[#This Row],[Target_Department]],tbl_DeptWeight[Department], tbl_DeptWeight[Impact Score])</f>
        <v>3</v>
      </c>
      <c r="K517">
        <f>_xlfn.XLOOKUP(tbl_logs[[#This Row],[Employee_Action]],tbl_ResponseLikelihood[Employee Action],tbl_ResponseLikelihood[Likelihood Score])</f>
        <v>5</v>
      </c>
      <c r="L517">
        <f>tbl_logs[[#This Row],[Impact Score]]*tbl_logs[[#This Row],[Response Multiplier]]</f>
        <v>15</v>
      </c>
      <c r="M517" t="str" cm="1">
        <f t="array" ref="M517">_xlfn.IFS(tbl_logs[[#This Row],[Total Score]]&lt;=4, "Low", tbl_logs[[#This Row],[Total Score]]&lt;=10, "Medium", tbl_logs[[#This Row],[Total Score]]&lt;=19, "High", tbl_logs[[#This Row],[Total Score]]&lt;=25, "Very High")</f>
        <v>High</v>
      </c>
      <c r="N517" t="str" cm="1">
        <f t="array" ref="N517">_xlfn.IFS(tbl_logs[[#This Row],[Total Score]]&lt;=4, "Low", tbl_logs[[#This Row],[Total Score]]&lt;=10, "Medium", tbl_logs[[#This Row],[Total Score]]&lt;=17, "High", tbl_logs[[#This Row],[Total Score]]&lt;=25, "Critical")</f>
        <v>High</v>
      </c>
    </row>
    <row r="518" spans="1:14" x14ac:dyDescent="0.3">
      <c r="A518" t="s">
        <v>5007</v>
      </c>
      <c r="B518" s="1">
        <v>46032.058333333334</v>
      </c>
      <c r="C518" t="s">
        <v>26</v>
      </c>
      <c r="D518" t="s">
        <v>8</v>
      </c>
      <c r="E518" t="s">
        <v>16</v>
      </c>
      <c r="F518" t="s">
        <v>10</v>
      </c>
      <c r="G518" s="2">
        <v>5.8333333333333334E-2</v>
      </c>
      <c r="H518" s="3">
        <v>46032</v>
      </c>
      <c r="I518">
        <v>1</v>
      </c>
      <c r="J518">
        <f>_xlfn.XLOOKUP(tbl_logs[[#This Row],[Target_Department]],tbl_DeptWeight[Department], tbl_DeptWeight[Impact Score])</f>
        <v>3</v>
      </c>
      <c r="K518">
        <f>_xlfn.XLOOKUP(tbl_logs[[#This Row],[Employee_Action]],tbl_ResponseLikelihood[Employee Action],tbl_ResponseLikelihood[Likelihood Score])</f>
        <v>2</v>
      </c>
      <c r="L518">
        <f>tbl_logs[[#This Row],[Impact Score]]*tbl_logs[[#This Row],[Response Multiplier]]</f>
        <v>6</v>
      </c>
      <c r="M518" t="str" cm="1">
        <f t="array" ref="M518">_xlfn.IFS(tbl_logs[[#This Row],[Total Score]]&lt;=4, "Low", tbl_logs[[#This Row],[Total Score]]&lt;=10, "Medium", tbl_logs[[#This Row],[Total Score]]&lt;=19, "High", tbl_logs[[#This Row],[Total Score]]&lt;=25, "Very High")</f>
        <v>Medium</v>
      </c>
      <c r="N518" t="str" cm="1">
        <f t="array" ref="N518">_xlfn.IFS(tbl_logs[[#This Row],[Total Score]]&lt;=4, "Low", tbl_logs[[#This Row],[Total Score]]&lt;=10, "Medium", tbl_logs[[#This Row],[Total Score]]&lt;=17, "High", tbl_logs[[#This Row],[Total Score]]&lt;=25, "Critical")</f>
        <v>Medium</v>
      </c>
    </row>
    <row r="519" spans="1:14" x14ac:dyDescent="0.3">
      <c r="A519" t="s">
        <v>4917</v>
      </c>
      <c r="B519" s="1">
        <v>46032.063888888886</v>
      </c>
      <c r="C519" t="s">
        <v>7</v>
      </c>
      <c r="D519" t="s">
        <v>8</v>
      </c>
      <c r="E519" t="s">
        <v>19</v>
      </c>
      <c r="F519" t="s">
        <v>10</v>
      </c>
      <c r="G519" s="2">
        <v>6.3888888888888884E-2</v>
      </c>
      <c r="H519" s="3">
        <v>46032</v>
      </c>
      <c r="I519">
        <v>1</v>
      </c>
      <c r="J519">
        <f>_xlfn.XLOOKUP(tbl_logs[[#This Row],[Target_Department]],tbl_DeptWeight[Department], tbl_DeptWeight[Impact Score])</f>
        <v>3</v>
      </c>
      <c r="K519">
        <f>_xlfn.XLOOKUP(tbl_logs[[#This Row],[Employee_Action]],tbl_ResponseLikelihood[Employee Action],tbl_ResponseLikelihood[Likelihood Score])</f>
        <v>2</v>
      </c>
      <c r="L519">
        <f>tbl_logs[[#This Row],[Impact Score]]*tbl_logs[[#This Row],[Response Multiplier]]</f>
        <v>6</v>
      </c>
      <c r="M519" t="str" cm="1">
        <f t="array" ref="M519">_xlfn.IFS(tbl_logs[[#This Row],[Total Score]]&lt;=4, "Low", tbl_logs[[#This Row],[Total Score]]&lt;=10, "Medium", tbl_logs[[#This Row],[Total Score]]&lt;=19, "High", tbl_logs[[#This Row],[Total Score]]&lt;=25, "Very High")</f>
        <v>Medium</v>
      </c>
      <c r="N519" t="str" cm="1">
        <f t="array" ref="N519">_xlfn.IFS(tbl_logs[[#This Row],[Total Score]]&lt;=4, "Low", tbl_logs[[#This Row],[Total Score]]&lt;=10, "Medium", tbl_logs[[#This Row],[Total Score]]&lt;=17, "High", tbl_logs[[#This Row],[Total Score]]&lt;=25, "Critical")</f>
        <v>Medium</v>
      </c>
    </row>
    <row r="520" spans="1:14" x14ac:dyDescent="0.3">
      <c r="A520" t="s">
        <v>3512</v>
      </c>
      <c r="B520" s="1">
        <v>46032.088888888888</v>
      </c>
      <c r="C520" t="s">
        <v>35</v>
      </c>
      <c r="D520" t="s">
        <v>8</v>
      </c>
      <c r="E520" t="s">
        <v>19</v>
      </c>
      <c r="F520" t="s">
        <v>10</v>
      </c>
      <c r="G520" s="2">
        <v>8.8888888888888892E-2</v>
      </c>
      <c r="H520" s="3">
        <v>46032</v>
      </c>
      <c r="I520">
        <v>1</v>
      </c>
      <c r="J520">
        <f>_xlfn.XLOOKUP(tbl_logs[[#This Row],[Target_Department]],tbl_DeptWeight[Department], tbl_DeptWeight[Impact Score])</f>
        <v>1</v>
      </c>
      <c r="K520">
        <f>_xlfn.XLOOKUP(tbl_logs[[#This Row],[Employee_Action]],tbl_ResponseLikelihood[Employee Action],tbl_ResponseLikelihood[Likelihood Score])</f>
        <v>2</v>
      </c>
      <c r="L520">
        <f>tbl_logs[[#This Row],[Impact Score]]*tbl_logs[[#This Row],[Response Multiplier]]</f>
        <v>2</v>
      </c>
      <c r="M520" t="str" cm="1">
        <f t="array" ref="M520">_xlfn.IFS(tbl_logs[[#This Row],[Total Score]]&lt;=4, "Low", tbl_logs[[#This Row],[Total Score]]&lt;=10, "Medium", tbl_logs[[#This Row],[Total Score]]&lt;=19, "High", tbl_logs[[#This Row],[Total Score]]&lt;=25, "Very High")</f>
        <v>Low</v>
      </c>
      <c r="N520" t="str" cm="1">
        <f t="array" ref="N520">_xlfn.IFS(tbl_logs[[#This Row],[Total Score]]&lt;=4, "Low", tbl_logs[[#This Row],[Total Score]]&lt;=10, "Medium", tbl_logs[[#This Row],[Total Score]]&lt;=17, "High", tbl_logs[[#This Row],[Total Score]]&lt;=25, "Critical")</f>
        <v>Low</v>
      </c>
    </row>
    <row r="521" spans="1:14" x14ac:dyDescent="0.3">
      <c r="A521" t="s">
        <v>1725</v>
      </c>
      <c r="B521" s="1">
        <v>46032.104861111111</v>
      </c>
      <c r="C521" t="s">
        <v>7</v>
      </c>
      <c r="D521" t="s">
        <v>18</v>
      </c>
      <c r="E521" t="s">
        <v>19</v>
      </c>
      <c r="F521" t="s">
        <v>20</v>
      </c>
      <c r="G521" s="2">
        <v>0.10486111111111111</v>
      </c>
      <c r="H521" s="3">
        <v>46032</v>
      </c>
      <c r="I521">
        <v>1</v>
      </c>
      <c r="J521">
        <f>_xlfn.XLOOKUP(tbl_logs[[#This Row],[Target_Department]],tbl_DeptWeight[Department], tbl_DeptWeight[Impact Score])</f>
        <v>3</v>
      </c>
      <c r="K521">
        <f>_xlfn.XLOOKUP(tbl_logs[[#This Row],[Employee_Action]],tbl_ResponseLikelihood[Employee Action],tbl_ResponseLikelihood[Likelihood Score])</f>
        <v>2</v>
      </c>
      <c r="L521">
        <f>tbl_logs[[#This Row],[Impact Score]]*tbl_logs[[#This Row],[Response Multiplier]]</f>
        <v>6</v>
      </c>
      <c r="M521" t="str" cm="1">
        <f t="array" ref="M521">_xlfn.IFS(tbl_logs[[#This Row],[Total Score]]&lt;=4, "Low", tbl_logs[[#This Row],[Total Score]]&lt;=10, "Medium", tbl_logs[[#This Row],[Total Score]]&lt;=19, "High", tbl_logs[[#This Row],[Total Score]]&lt;=25, "Very High")</f>
        <v>Medium</v>
      </c>
      <c r="N521" t="str" cm="1">
        <f t="array" ref="N521">_xlfn.IFS(tbl_logs[[#This Row],[Total Score]]&lt;=4, "Low", tbl_logs[[#This Row],[Total Score]]&lt;=10, "Medium", tbl_logs[[#This Row],[Total Score]]&lt;=17, "High", tbl_logs[[#This Row],[Total Score]]&lt;=25, "Critical")</f>
        <v>Medium</v>
      </c>
    </row>
    <row r="522" spans="1:14" x14ac:dyDescent="0.3">
      <c r="A522" t="s">
        <v>1640</v>
      </c>
      <c r="B522" s="1">
        <v>46032.12222222222</v>
      </c>
      <c r="C522" t="s">
        <v>7</v>
      </c>
      <c r="D522" t="s">
        <v>18</v>
      </c>
      <c r="E522" t="s">
        <v>19</v>
      </c>
      <c r="F522" t="s">
        <v>10</v>
      </c>
      <c r="G522" s="2">
        <v>0.12222222222222222</v>
      </c>
      <c r="H522" s="3">
        <v>46032</v>
      </c>
      <c r="I522">
        <v>1</v>
      </c>
      <c r="J522">
        <f>_xlfn.XLOOKUP(tbl_logs[[#This Row],[Target_Department]],tbl_DeptWeight[Department], tbl_DeptWeight[Impact Score])</f>
        <v>3</v>
      </c>
      <c r="K522">
        <f>_xlfn.XLOOKUP(tbl_logs[[#This Row],[Employee_Action]],tbl_ResponseLikelihood[Employee Action],tbl_ResponseLikelihood[Likelihood Score])</f>
        <v>2</v>
      </c>
      <c r="L522">
        <f>tbl_logs[[#This Row],[Impact Score]]*tbl_logs[[#This Row],[Response Multiplier]]</f>
        <v>6</v>
      </c>
      <c r="M522" t="str" cm="1">
        <f t="array" ref="M522">_xlfn.IFS(tbl_logs[[#This Row],[Total Score]]&lt;=4, "Low", tbl_logs[[#This Row],[Total Score]]&lt;=10, "Medium", tbl_logs[[#This Row],[Total Score]]&lt;=19, "High", tbl_logs[[#This Row],[Total Score]]&lt;=25, "Very High")</f>
        <v>Medium</v>
      </c>
      <c r="N522" t="str" cm="1">
        <f t="array" ref="N522">_xlfn.IFS(tbl_logs[[#This Row],[Total Score]]&lt;=4, "Low", tbl_logs[[#This Row],[Total Score]]&lt;=10, "Medium", tbl_logs[[#This Row],[Total Score]]&lt;=17, "High", tbl_logs[[#This Row],[Total Score]]&lt;=25, "Critical")</f>
        <v>Medium</v>
      </c>
    </row>
    <row r="523" spans="1:14" x14ac:dyDescent="0.3">
      <c r="A523" t="s">
        <v>489</v>
      </c>
      <c r="B523" s="1">
        <v>46032.140972222223</v>
      </c>
      <c r="C523" t="s">
        <v>7</v>
      </c>
      <c r="D523" t="s">
        <v>18</v>
      </c>
      <c r="E523" t="s">
        <v>19</v>
      </c>
      <c r="F523" t="s">
        <v>10</v>
      </c>
      <c r="G523" s="2">
        <v>0.14097222222222222</v>
      </c>
      <c r="H523" s="3">
        <v>46032</v>
      </c>
      <c r="I523">
        <v>1</v>
      </c>
      <c r="J523">
        <f>_xlfn.XLOOKUP(tbl_logs[[#This Row],[Target_Department]],tbl_DeptWeight[Department], tbl_DeptWeight[Impact Score])</f>
        <v>3</v>
      </c>
      <c r="K523">
        <f>_xlfn.XLOOKUP(tbl_logs[[#This Row],[Employee_Action]],tbl_ResponseLikelihood[Employee Action],tbl_ResponseLikelihood[Likelihood Score])</f>
        <v>2</v>
      </c>
      <c r="L523">
        <f>tbl_logs[[#This Row],[Impact Score]]*tbl_logs[[#This Row],[Response Multiplier]]</f>
        <v>6</v>
      </c>
      <c r="M523" t="str" cm="1">
        <f t="array" ref="M523">_xlfn.IFS(tbl_logs[[#This Row],[Total Score]]&lt;=4, "Low", tbl_logs[[#This Row],[Total Score]]&lt;=10, "Medium", tbl_logs[[#This Row],[Total Score]]&lt;=19, "High", tbl_logs[[#This Row],[Total Score]]&lt;=25, "Very High")</f>
        <v>Medium</v>
      </c>
      <c r="N523" t="str" cm="1">
        <f t="array" ref="N523">_xlfn.IFS(tbl_logs[[#This Row],[Total Score]]&lt;=4, "Low", tbl_logs[[#This Row],[Total Score]]&lt;=10, "Medium", tbl_logs[[#This Row],[Total Score]]&lt;=17, "High", tbl_logs[[#This Row],[Total Score]]&lt;=25, "Critical")</f>
        <v>Medium</v>
      </c>
    </row>
    <row r="524" spans="1:14" x14ac:dyDescent="0.3">
      <c r="A524" t="s">
        <v>3131</v>
      </c>
      <c r="B524" s="1">
        <v>46032.17291666667</v>
      </c>
      <c r="C524" t="s">
        <v>7</v>
      </c>
      <c r="D524" t="s">
        <v>18</v>
      </c>
      <c r="E524" t="s">
        <v>19</v>
      </c>
      <c r="F524" t="s">
        <v>10</v>
      </c>
      <c r="G524" s="2">
        <v>0.17291666666666666</v>
      </c>
      <c r="H524" s="3">
        <v>46032</v>
      </c>
      <c r="I524">
        <v>1</v>
      </c>
      <c r="J524">
        <f>_xlfn.XLOOKUP(tbl_logs[[#This Row],[Target_Department]],tbl_DeptWeight[Department], tbl_DeptWeight[Impact Score])</f>
        <v>3</v>
      </c>
      <c r="K524">
        <f>_xlfn.XLOOKUP(tbl_logs[[#This Row],[Employee_Action]],tbl_ResponseLikelihood[Employee Action],tbl_ResponseLikelihood[Likelihood Score])</f>
        <v>2</v>
      </c>
      <c r="L524">
        <f>tbl_logs[[#This Row],[Impact Score]]*tbl_logs[[#This Row],[Response Multiplier]]</f>
        <v>6</v>
      </c>
      <c r="M524" t="str" cm="1">
        <f t="array" ref="M524">_xlfn.IFS(tbl_logs[[#This Row],[Total Score]]&lt;=4, "Low", tbl_logs[[#This Row],[Total Score]]&lt;=10, "Medium", tbl_logs[[#This Row],[Total Score]]&lt;=19, "High", tbl_logs[[#This Row],[Total Score]]&lt;=25, "Very High")</f>
        <v>Medium</v>
      </c>
      <c r="N524" t="str" cm="1">
        <f t="array" ref="N524">_xlfn.IFS(tbl_logs[[#This Row],[Total Score]]&lt;=4, "Low", tbl_logs[[#This Row],[Total Score]]&lt;=10, "Medium", tbl_logs[[#This Row],[Total Score]]&lt;=17, "High", tbl_logs[[#This Row],[Total Score]]&lt;=25, "Critical")</f>
        <v>Medium</v>
      </c>
    </row>
    <row r="525" spans="1:14" x14ac:dyDescent="0.3">
      <c r="A525" t="s">
        <v>4293</v>
      </c>
      <c r="B525" s="1">
        <v>46032.177777777775</v>
      </c>
      <c r="C525" t="s">
        <v>7</v>
      </c>
      <c r="D525" t="s">
        <v>15</v>
      </c>
      <c r="E525" t="s">
        <v>19</v>
      </c>
      <c r="F525" t="s">
        <v>13</v>
      </c>
      <c r="G525" s="2">
        <v>0.17777777777777778</v>
      </c>
      <c r="H525" s="3">
        <v>46032</v>
      </c>
      <c r="I525">
        <v>1</v>
      </c>
      <c r="J525">
        <f>_xlfn.XLOOKUP(tbl_logs[[#This Row],[Target_Department]],tbl_DeptWeight[Department], tbl_DeptWeight[Impact Score])</f>
        <v>3</v>
      </c>
      <c r="K525">
        <f>_xlfn.XLOOKUP(tbl_logs[[#This Row],[Employee_Action]],tbl_ResponseLikelihood[Employee Action],tbl_ResponseLikelihood[Likelihood Score])</f>
        <v>1</v>
      </c>
      <c r="L525">
        <f>tbl_logs[[#This Row],[Impact Score]]*tbl_logs[[#This Row],[Response Multiplier]]</f>
        <v>3</v>
      </c>
      <c r="M525" t="str" cm="1">
        <f t="array" ref="M525">_xlfn.IFS(tbl_logs[[#This Row],[Total Score]]&lt;=4, "Low", tbl_logs[[#This Row],[Total Score]]&lt;=10, "Medium", tbl_logs[[#This Row],[Total Score]]&lt;=19, "High", tbl_logs[[#This Row],[Total Score]]&lt;=25, "Very High")</f>
        <v>Low</v>
      </c>
      <c r="N525" t="str" cm="1">
        <f t="array" ref="N525">_xlfn.IFS(tbl_logs[[#This Row],[Total Score]]&lt;=4, "Low", tbl_logs[[#This Row],[Total Score]]&lt;=10, "Medium", tbl_logs[[#This Row],[Total Score]]&lt;=17, "High", tbl_logs[[#This Row],[Total Score]]&lt;=25, "Critical")</f>
        <v>Low</v>
      </c>
    </row>
    <row r="526" spans="1:14" x14ac:dyDescent="0.3">
      <c r="A526" t="s">
        <v>177</v>
      </c>
      <c r="B526" s="1">
        <v>46032.194444444445</v>
      </c>
      <c r="C526" t="s">
        <v>47</v>
      </c>
      <c r="D526" t="s">
        <v>18</v>
      </c>
      <c r="E526" t="s">
        <v>19</v>
      </c>
      <c r="F526" t="s">
        <v>20</v>
      </c>
      <c r="G526" s="2">
        <v>0.19444444444444445</v>
      </c>
      <c r="H526" s="3">
        <v>46032</v>
      </c>
      <c r="I526">
        <v>1</v>
      </c>
      <c r="J526">
        <f>_xlfn.XLOOKUP(tbl_logs[[#This Row],[Target_Department]],tbl_DeptWeight[Department], tbl_DeptWeight[Impact Score])</f>
        <v>1</v>
      </c>
      <c r="K526">
        <f>_xlfn.XLOOKUP(tbl_logs[[#This Row],[Employee_Action]],tbl_ResponseLikelihood[Employee Action],tbl_ResponseLikelihood[Likelihood Score])</f>
        <v>2</v>
      </c>
      <c r="L526">
        <f>tbl_logs[[#This Row],[Impact Score]]*tbl_logs[[#This Row],[Response Multiplier]]</f>
        <v>2</v>
      </c>
      <c r="M526" t="str" cm="1">
        <f t="array" ref="M526">_xlfn.IFS(tbl_logs[[#This Row],[Total Score]]&lt;=4, "Low", tbl_logs[[#This Row],[Total Score]]&lt;=10, "Medium", tbl_logs[[#This Row],[Total Score]]&lt;=19, "High", tbl_logs[[#This Row],[Total Score]]&lt;=25, "Very High")</f>
        <v>Low</v>
      </c>
      <c r="N526" t="str" cm="1">
        <f t="array" ref="N526">_xlfn.IFS(tbl_logs[[#This Row],[Total Score]]&lt;=4, "Low", tbl_logs[[#This Row],[Total Score]]&lt;=10, "Medium", tbl_logs[[#This Row],[Total Score]]&lt;=17, "High", tbl_logs[[#This Row],[Total Score]]&lt;=25, "Critical")</f>
        <v>Low</v>
      </c>
    </row>
    <row r="527" spans="1:14" x14ac:dyDescent="0.3">
      <c r="A527" t="s">
        <v>1990</v>
      </c>
      <c r="B527" s="1">
        <v>46032.195138888892</v>
      </c>
      <c r="C527" t="s">
        <v>40</v>
      </c>
      <c r="D527" t="s">
        <v>8</v>
      </c>
      <c r="E527" t="s">
        <v>16</v>
      </c>
      <c r="F527" t="s">
        <v>33</v>
      </c>
      <c r="G527" s="2">
        <v>0.19513888888888889</v>
      </c>
      <c r="H527" s="3">
        <v>46032</v>
      </c>
      <c r="I527">
        <v>1</v>
      </c>
      <c r="J527">
        <f>_xlfn.XLOOKUP(tbl_logs[[#This Row],[Target_Department]],tbl_DeptWeight[Department], tbl_DeptWeight[Impact Score])</f>
        <v>5</v>
      </c>
      <c r="K527">
        <f>_xlfn.XLOOKUP(tbl_logs[[#This Row],[Employee_Action]],tbl_ResponseLikelihood[Employee Action],tbl_ResponseLikelihood[Likelihood Score])</f>
        <v>4</v>
      </c>
      <c r="L527">
        <f>tbl_logs[[#This Row],[Impact Score]]*tbl_logs[[#This Row],[Response Multiplier]]</f>
        <v>20</v>
      </c>
      <c r="M527" t="str" cm="1">
        <f t="array" ref="M527">_xlfn.IFS(tbl_logs[[#This Row],[Total Score]]&lt;=4, "Low", tbl_logs[[#This Row],[Total Score]]&lt;=10, "Medium", tbl_logs[[#This Row],[Total Score]]&lt;=19, "High", tbl_logs[[#This Row],[Total Score]]&lt;=25, "Very High")</f>
        <v>Very High</v>
      </c>
      <c r="N527" t="str" cm="1">
        <f t="array" ref="N527">_xlfn.IFS(tbl_logs[[#This Row],[Total Score]]&lt;=4, "Low", tbl_logs[[#This Row],[Total Score]]&lt;=10, "Medium", tbl_logs[[#This Row],[Total Score]]&lt;=17, "High", tbl_logs[[#This Row],[Total Score]]&lt;=25, "Critical")</f>
        <v>Critical</v>
      </c>
    </row>
    <row r="528" spans="1:14" x14ac:dyDescent="0.3">
      <c r="A528" t="s">
        <v>498</v>
      </c>
      <c r="B528" s="1">
        <v>46032.211111111108</v>
      </c>
      <c r="C528" t="s">
        <v>47</v>
      </c>
      <c r="D528" t="s">
        <v>18</v>
      </c>
      <c r="E528" t="s">
        <v>31</v>
      </c>
      <c r="F528" t="s">
        <v>10</v>
      </c>
      <c r="G528" s="2">
        <v>0.21111111111111111</v>
      </c>
      <c r="H528" s="3">
        <v>46032</v>
      </c>
      <c r="I528">
        <v>1</v>
      </c>
      <c r="J528">
        <f>_xlfn.XLOOKUP(tbl_logs[[#This Row],[Target_Department]],tbl_DeptWeight[Department], tbl_DeptWeight[Impact Score])</f>
        <v>1</v>
      </c>
      <c r="K528">
        <f>_xlfn.XLOOKUP(tbl_logs[[#This Row],[Employee_Action]],tbl_ResponseLikelihood[Employee Action],tbl_ResponseLikelihood[Likelihood Score])</f>
        <v>2</v>
      </c>
      <c r="L528">
        <f>tbl_logs[[#This Row],[Impact Score]]*tbl_logs[[#This Row],[Response Multiplier]]</f>
        <v>2</v>
      </c>
      <c r="M528" t="str" cm="1">
        <f t="array" ref="M528">_xlfn.IFS(tbl_logs[[#This Row],[Total Score]]&lt;=4, "Low", tbl_logs[[#This Row],[Total Score]]&lt;=10, "Medium", tbl_logs[[#This Row],[Total Score]]&lt;=19, "High", tbl_logs[[#This Row],[Total Score]]&lt;=25, "Very High")</f>
        <v>Low</v>
      </c>
      <c r="N528" t="str" cm="1">
        <f t="array" ref="N528">_xlfn.IFS(tbl_logs[[#This Row],[Total Score]]&lt;=4, "Low", tbl_logs[[#This Row],[Total Score]]&lt;=10, "Medium", tbl_logs[[#This Row],[Total Score]]&lt;=17, "High", tbl_logs[[#This Row],[Total Score]]&lt;=25, "Critical")</f>
        <v>Low</v>
      </c>
    </row>
    <row r="529" spans="1:14" x14ac:dyDescent="0.3">
      <c r="A529" t="s">
        <v>4954</v>
      </c>
      <c r="B529" s="1">
        <v>46032.27847222222</v>
      </c>
      <c r="C529" t="s">
        <v>7</v>
      </c>
      <c r="D529" t="s">
        <v>18</v>
      </c>
      <c r="E529" t="s">
        <v>19</v>
      </c>
      <c r="F529" t="s">
        <v>20</v>
      </c>
      <c r="G529" s="2">
        <v>0.27847222222222223</v>
      </c>
      <c r="H529" s="3">
        <v>46032</v>
      </c>
      <c r="I529">
        <v>1</v>
      </c>
      <c r="J529">
        <f>_xlfn.XLOOKUP(tbl_logs[[#This Row],[Target_Department]],tbl_DeptWeight[Department], tbl_DeptWeight[Impact Score])</f>
        <v>3</v>
      </c>
      <c r="K529">
        <f>_xlfn.XLOOKUP(tbl_logs[[#This Row],[Employee_Action]],tbl_ResponseLikelihood[Employee Action],tbl_ResponseLikelihood[Likelihood Score])</f>
        <v>2</v>
      </c>
      <c r="L529">
        <f>tbl_logs[[#This Row],[Impact Score]]*tbl_logs[[#This Row],[Response Multiplier]]</f>
        <v>6</v>
      </c>
      <c r="M529" t="str" cm="1">
        <f t="array" ref="M529">_xlfn.IFS(tbl_logs[[#This Row],[Total Score]]&lt;=4, "Low", tbl_logs[[#This Row],[Total Score]]&lt;=10, "Medium", tbl_logs[[#This Row],[Total Score]]&lt;=19, "High", tbl_logs[[#This Row],[Total Score]]&lt;=25, "Very High")</f>
        <v>Medium</v>
      </c>
      <c r="N529" t="str" cm="1">
        <f t="array" ref="N529">_xlfn.IFS(tbl_logs[[#This Row],[Total Score]]&lt;=4, "Low", tbl_logs[[#This Row],[Total Score]]&lt;=10, "Medium", tbl_logs[[#This Row],[Total Score]]&lt;=17, "High", tbl_logs[[#This Row],[Total Score]]&lt;=25, "Critical")</f>
        <v>Medium</v>
      </c>
    </row>
    <row r="530" spans="1:14" x14ac:dyDescent="0.3">
      <c r="A530" t="s">
        <v>3892</v>
      </c>
      <c r="B530" s="1">
        <v>46032.285416666666</v>
      </c>
      <c r="C530" t="s">
        <v>47</v>
      </c>
      <c r="D530" t="s">
        <v>8</v>
      </c>
      <c r="E530" t="s">
        <v>16</v>
      </c>
      <c r="F530" t="s">
        <v>10</v>
      </c>
      <c r="G530" s="2">
        <v>0.28541666666666665</v>
      </c>
      <c r="H530" s="3">
        <v>46032</v>
      </c>
      <c r="I530">
        <v>1</v>
      </c>
      <c r="J530">
        <f>_xlfn.XLOOKUP(tbl_logs[[#This Row],[Target_Department]],tbl_DeptWeight[Department], tbl_DeptWeight[Impact Score])</f>
        <v>1</v>
      </c>
      <c r="K530">
        <f>_xlfn.XLOOKUP(tbl_logs[[#This Row],[Employee_Action]],tbl_ResponseLikelihood[Employee Action],tbl_ResponseLikelihood[Likelihood Score])</f>
        <v>2</v>
      </c>
      <c r="L530">
        <f>tbl_logs[[#This Row],[Impact Score]]*tbl_logs[[#This Row],[Response Multiplier]]</f>
        <v>2</v>
      </c>
      <c r="M530" t="str" cm="1">
        <f t="array" ref="M530">_xlfn.IFS(tbl_logs[[#This Row],[Total Score]]&lt;=4, "Low", tbl_logs[[#This Row],[Total Score]]&lt;=10, "Medium", tbl_logs[[#This Row],[Total Score]]&lt;=19, "High", tbl_logs[[#This Row],[Total Score]]&lt;=25, "Very High")</f>
        <v>Low</v>
      </c>
      <c r="N530" t="str" cm="1">
        <f t="array" ref="N530">_xlfn.IFS(tbl_logs[[#This Row],[Total Score]]&lt;=4, "Low", tbl_logs[[#This Row],[Total Score]]&lt;=10, "Medium", tbl_logs[[#This Row],[Total Score]]&lt;=17, "High", tbl_logs[[#This Row],[Total Score]]&lt;=25, "Critical")</f>
        <v>Low</v>
      </c>
    </row>
    <row r="531" spans="1:14" x14ac:dyDescent="0.3">
      <c r="A531" t="s">
        <v>1921</v>
      </c>
      <c r="B531" s="1">
        <v>46032.288888888892</v>
      </c>
      <c r="C531" t="s">
        <v>7</v>
      </c>
      <c r="D531" t="s">
        <v>15</v>
      </c>
      <c r="E531" t="s">
        <v>19</v>
      </c>
      <c r="F531" t="s">
        <v>10</v>
      </c>
      <c r="G531" s="2">
        <v>0.28888888888888886</v>
      </c>
      <c r="H531" s="3">
        <v>46032</v>
      </c>
      <c r="I531">
        <v>1</v>
      </c>
      <c r="J531">
        <f>_xlfn.XLOOKUP(tbl_logs[[#This Row],[Target_Department]],tbl_DeptWeight[Department], tbl_DeptWeight[Impact Score])</f>
        <v>3</v>
      </c>
      <c r="K531">
        <f>_xlfn.XLOOKUP(tbl_logs[[#This Row],[Employee_Action]],tbl_ResponseLikelihood[Employee Action],tbl_ResponseLikelihood[Likelihood Score])</f>
        <v>2</v>
      </c>
      <c r="L531">
        <f>tbl_logs[[#This Row],[Impact Score]]*tbl_logs[[#This Row],[Response Multiplier]]</f>
        <v>6</v>
      </c>
      <c r="M531" t="str" cm="1">
        <f t="array" ref="M531">_xlfn.IFS(tbl_logs[[#This Row],[Total Score]]&lt;=4, "Low", tbl_logs[[#This Row],[Total Score]]&lt;=10, "Medium", tbl_logs[[#This Row],[Total Score]]&lt;=19, "High", tbl_logs[[#This Row],[Total Score]]&lt;=25, "Very High")</f>
        <v>Medium</v>
      </c>
      <c r="N531" t="str" cm="1">
        <f t="array" ref="N531">_xlfn.IFS(tbl_logs[[#This Row],[Total Score]]&lt;=4, "Low", tbl_logs[[#This Row],[Total Score]]&lt;=10, "Medium", tbl_logs[[#This Row],[Total Score]]&lt;=17, "High", tbl_logs[[#This Row],[Total Score]]&lt;=25, "Critical")</f>
        <v>Medium</v>
      </c>
    </row>
    <row r="532" spans="1:14" x14ac:dyDescent="0.3">
      <c r="A532" t="s">
        <v>3769</v>
      </c>
      <c r="B532" s="1">
        <v>46032.308333333334</v>
      </c>
      <c r="C532" t="s">
        <v>40</v>
      </c>
      <c r="D532" t="s">
        <v>22</v>
      </c>
      <c r="E532" t="s">
        <v>16</v>
      </c>
      <c r="F532" t="s">
        <v>10</v>
      </c>
      <c r="G532" s="2">
        <v>0.30833333333333335</v>
      </c>
      <c r="H532" s="3">
        <v>46032</v>
      </c>
      <c r="I532">
        <v>1</v>
      </c>
      <c r="J532">
        <f>_xlfn.XLOOKUP(tbl_logs[[#This Row],[Target_Department]],tbl_DeptWeight[Department], tbl_DeptWeight[Impact Score])</f>
        <v>5</v>
      </c>
      <c r="K532">
        <f>_xlfn.XLOOKUP(tbl_logs[[#This Row],[Employee_Action]],tbl_ResponseLikelihood[Employee Action],tbl_ResponseLikelihood[Likelihood Score])</f>
        <v>2</v>
      </c>
      <c r="L532">
        <f>tbl_logs[[#This Row],[Impact Score]]*tbl_logs[[#This Row],[Response Multiplier]]</f>
        <v>10</v>
      </c>
      <c r="M532" t="str" cm="1">
        <f t="array" ref="M532">_xlfn.IFS(tbl_logs[[#This Row],[Total Score]]&lt;=4, "Low", tbl_logs[[#This Row],[Total Score]]&lt;=10, "Medium", tbl_logs[[#This Row],[Total Score]]&lt;=19, "High", tbl_logs[[#This Row],[Total Score]]&lt;=25, "Very High")</f>
        <v>Medium</v>
      </c>
      <c r="N532" t="str" cm="1">
        <f t="array" ref="N532">_xlfn.IFS(tbl_logs[[#This Row],[Total Score]]&lt;=4, "Low", tbl_logs[[#This Row],[Total Score]]&lt;=10, "Medium", tbl_logs[[#This Row],[Total Score]]&lt;=17, "High", tbl_logs[[#This Row],[Total Score]]&lt;=25, "Critical")</f>
        <v>Medium</v>
      </c>
    </row>
    <row r="533" spans="1:14" x14ac:dyDescent="0.3">
      <c r="A533" t="s">
        <v>1099</v>
      </c>
      <c r="B533" s="1">
        <v>46032.420138888891</v>
      </c>
      <c r="C533" t="s">
        <v>26</v>
      </c>
      <c r="D533" t="s">
        <v>18</v>
      </c>
      <c r="E533" t="s">
        <v>19</v>
      </c>
      <c r="F533" t="s">
        <v>20</v>
      </c>
      <c r="G533" s="2">
        <v>0.4201388888888889</v>
      </c>
      <c r="H533" s="3">
        <v>46032</v>
      </c>
      <c r="I533">
        <v>1</v>
      </c>
      <c r="J533">
        <f>_xlfn.XLOOKUP(tbl_logs[[#This Row],[Target_Department]],tbl_DeptWeight[Department], tbl_DeptWeight[Impact Score])</f>
        <v>3</v>
      </c>
      <c r="K533">
        <f>_xlfn.XLOOKUP(tbl_logs[[#This Row],[Employee_Action]],tbl_ResponseLikelihood[Employee Action],tbl_ResponseLikelihood[Likelihood Score])</f>
        <v>2</v>
      </c>
      <c r="L533">
        <f>tbl_logs[[#This Row],[Impact Score]]*tbl_logs[[#This Row],[Response Multiplier]]</f>
        <v>6</v>
      </c>
      <c r="M533" t="str" cm="1">
        <f t="array" ref="M533">_xlfn.IFS(tbl_logs[[#This Row],[Total Score]]&lt;=4, "Low", tbl_logs[[#This Row],[Total Score]]&lt;=10, "Medium", tbl_logs[[#This Row],[Total Score]]&lt;=19, "High", tbl_logs[[#This Row],[Total Score]]&lt;=25, "Very High")</f>
        <v>Medium</v>
      </c>
      <c r="N533" t="str" cm="1">
        <f t="array" ref="N533">_xlfn.IFS(tbl_logs[[#This Row],[Total Score]]&lt;=4, "Low", tbl_logs[[#This Row],[Total Score]]&lt;=10, "Medium", tbl_logs[[#This Row],[Total Score]]&lt;=17, "High", tbl_logs[[#This Row],[Total Score]]&lt;=25, "Critical")</f>
        <v>Medium</v>
      </c>
    </row>
    <row r="534" spans="1:14" x14ac:dyDescent="0.3">
      <c r="A534" t="s">
        <v>3227</v>
      </c>
      <c r="B534" s="1">
        <v>46032.427777777775</v>
      </c>
      <c r="C534" t="s">
        <v>47</v>
      </c>
      <c r="D534" t="s">
        <v>18</v>
      </c>
      <c r="E534" t="s">
        <v>19</v>
      </c>
      <c r="F534" t="s">
        <v>10</v>
      </c>
      <c r="G534" s="2">
        <v>0.42777777777777776</v>
      </c>
      <c r="H534" s="3">
        <v>46032</v>
      </c>
      <c r="I534">
        <v>1</v>
      </c>
      <c r="J534">
        <f>_xlfn.XLOOKUP(tbl_logs[[#This Row],[Target_Department]],tbl_DeptWeight[Department], tbl_DeptWeight[Impact Score])</f>
        <v>1</v>
      </c>
      <c r="K534">
        <f>_xlfn.XLOOKUP(tbl_logs[[#This Row],[Employee_Action]],tbl_ResponseLikelihood[Employee Action],tbl_ResponseLikelihood[Likelihood Score])</f>
        <v>2</v>
      </c>
      <c r="L534">
        <f>tbl_logs[[#This Row],[Impact Score]]*tbl_logs[[#This Row],[Response Multiplier]]</f>
        <v>2</v>
      </c>
      <c r="M534" t="str" cm="1">
        <f t="array" ref="M534">_xlfn.IFS(tbl_logs[[#This Row],[Total Score]]&lt;=4, "Low", tbl_logs[[#This Row],[Total Score]]&lt;=10, "Medium", tbl_logs[[#This Row],[Total Score]]&lt;=19, "High", tbl_logs[[#This Row],[Total Score]]&lt;=25, "Very High")</f>
        <v>Low</v>
      </c>
      <c r="N534" t="str" cm="1">
        <f t="array" ref="N534">_xlfn.IFS(tbl_logs[[#This Row],[Total Score]]&lt;=4, "Low", tbl_logs[[#This Row],[Total Score]]&lt;=10, "Medium", tbl_logs[[#This Row],[Total Score]]&lt;=17, "High", tbl_logs[[#This Row],[Total Score]]&lt;=25, "Critical")</f>
        <v>Low</v>
      </c>
    </row>
    <row r="535" spans="1:14" x14ac:dyDescent="0.3">
      <c r="A535" t="s">
        <v>3444</v>
      </c>
      <c r="B535" s="1">
        <v>46032.449305555558</v>
      </c>
      <c r="C535" t="s">
        <v>7</v>
      </c>
      <c r="D535" t="s">
        <v>18</v>
      </c>
      <c r="E535" t="s">
        <v>31</v>
      </c>
      <c r="F535" t="s">
        <v>10</v>
      </c>
      <c r="G535" s="2">
        <v>0.44930555555555557</v>
      </c>
      <c r="H535" s="3">
        <v>46032</v>
      </c>
      <c r="I535">
        <v>1</v>
      </c>
      <c r="J535">
        <f>_xlfn.XLOOKUP(tbl_logs[[#This Row],[Target_Department]],tbl_DeptWeight[Department], tbl_DeptWeight[Impact Score])</f>
        <v>3</v>
      </c>
      <c r="K535">
        <f>_xlfn.XLOOKUP(tbl_logs[[#This Row],[Employee_Action]],tbl_ResponseLikelihood[Employee Action],tbl_ResponseLikelihood[Likelihood Score])</f>
        <v>2</v>
      </c>
      <c r="L535">
        <f>tbl_logs[[#This Row],[Impact Score]]*tbl_logs[[#This Row],[Response Multiplier]]</f>
        <v>6</v>
      </c>
      <c r="M535" t="str" cm="1">
        <f t="array" ref="M535">_xlfn.IFS(tbl_logs[[#This Row],[Total Score]]&lt;=4, "Low", tbl_logs[[#This Row],[Total Score]]&lt;=10, "Medium", tbl_logs[[#This Row],[Total Score]]&lt;=19, "High", tbl_logs[[#This Row],[Total Score]]&lt;=25, "Very High")</f>
        <v>Medium</v>
      </c>
      <c r="N535" t="str" cm="1">
        <f t="array" ref="N535">_xlfn.IFS(tbl_logs[[#This Row],[Total Score]]&lt;=4, "Low", tbl_logs[[#This Row],[Total Score]]&lt;=10, "Medium", tbl_logs[[#This Row],[Total Score]]&lt;=17, "High", tbl_logs[[#This Row],[Total Score]]&lt;=25, "Critical")</f>
        <v>Medium</v>
      </c>
    </row>
    <row r="536" spans="1:14" x14ac:dyDescent="0.3">
      <c r="A536" t="s">
        <v>3049</v>
      </c>
      <c r="B536" s="1">
        <v>46032.484722222223</v>
      </c>
      <c r="C536" t="s">
        <v>7</v>
      </c>
      <c r="D536" t="s">
        <v>8</v>
      </c>
      <c r="E536" t="s">
        <v>19</v>
      </c>
      <c r="F536" t="s">
        <v>10</v>
      </c>
      <c r="G536" s="2">
        <v>0.48472222222222222</v>
      </c>
      <c r="H536" s="3">
        <v>46032</v>
      </c>
      <c r="I536">
        <v>1</v>
      </c>
      <c r="J536">
        <f>_xlfn.XLOOKUP(tbl_logs[[#This Row],[Target_Department]],tbl_DeptWeight[Department], tbl_DeptWeight[Impact Score])</f>
        <v>3</v>
      </c>
      <c r="K536">
        <f>_xlfn.XLOOKUP(tbl_logs[[#This Row],[Employee_Action]],tbl_ResponseLikelihood[Employee Action],tbl_ResponseLikelihood[Likelihood Score])</f>
        <v>2</v>
      </c>
      <c r="L536">
        <f>tbl_logs[[#This Row],[Impact Score]]*tbl_logs[[#This Row],[Response Multiplier]]</f>
        <v>6</v>
      </c>
      <c r="M536" t="str" cm="1">
        <f t="array" ref="M536">_xlfn.IFS(tbl_logs[[#This Row],[Total Score]]&lt;=4, "Low", tbl_logs[[#This Row],[Total Score]]&lt;=10, "Medium", tbl_logs[[#This Row],[Total Score]]&lt;=19, "High", tbl_logs[[#This Row],[Total Score]]&lt;=25, "Very High")</f>
        <v>Medium</v>
      </c>
      <c r="N536" t="str" cm="1">
        <f t="array" ref="N536">_xlfn.IFS(tbl_logs[[#This Row],[Total Score]]&lt;=4, "Low", tbl_logs[[#This Row],[Total Score]]&lt;=10, "Medium", tbl_logs[[#This Row],[Total Score]]&lt;=17, "High", tbl_logs[[#This Row],[Total Score]]&lt;=25, "Critical")</f>
        <v>Medium</v>
      </c>
    </row>
    <row r="537" spans="1:14" x14ac:dyDescent="0.3">
      <c r="A537" t="s">
        <v>2376</v>
      </c>
      <c r="B537" s="1">
        <v>46032.508333333331</v>
      </c>
      <c r="C537" t="s">
        <v>47</v>
      </c>
      <c r="D537" t="s">
        <v>8</v>
      </c>
      <c r="E537" t="s">
        <v>9</v>
      </c>
      <c r="F537" t="s">
        <v>13</v>
      </c>
      <c r="G537" s="2">
        <v>0.5083333333333333</v>
      </c>
      <c r="H537" s="3">
        <v>46032</v>
      </c>
      <c r="I537">
        <v>1</v>
      </c>
      <c r="J537">
        <f>_xlfn.XLOOKUP(tbl_logs[[#This Row],[Target_Department]],tbl_DeptWeight[Department], tbl_DeptWeight[Impact Score])</f>
        <v>1</v>
      </c>
      <c r="K537">
        <f>_xlfn.XLOOKUP(tbl_logs[[#This Row],[Employee_Action]],tbl_ResponseLikelihood[Employee Action],tbl_ResponseLikelihood[Likelihood Score])</f>
        <v>1</v>
      </c>
      <c r="L537">
        <f>tbl_logs[[#This Row],[Impact Score]]*tbl_logs[[#This Row],[Response Multiplier]]</f>
        <v>1</v>
      </c>
      <c r="M537" t="str" cm="1">
        <f t="array" ref="M537">_xlfn.IFS(tbl_logs[[#This Row],[Total Score]]&lt;=4, "Low", tbl_logs[[#This Row],[Total Score]]&lt;=10, "Medium", tbl_logs[[#This Row],[Total Score]]&lt;=19, "High", tbl_logs[[#This Row],[Total Score]]&lt;=25, "Very High")</f>
        <v>Low</v>
      </c>
      <c r="N537" t="str" cm="1">
        <f t="array" ref="N537">_xlfn.IFS(tbl_logs[[#This Row],[Total Score]]&lt;=4, "Low", tbl_logs[[#This Row],[Total Score]]&lt;=10, "Medium", tbl_logs[[#This Row],[Total Score]]&lt;=17, "High", tbl_logs[[#This Row],[Total Score]]&lt;=25, "Critical")</f>
        <v>Low</v>
      </c>
    </row>
    <row r="538" spans="1:14" x14ac:dyDescent="0.3">
      <c r="A538" t="s">
        <v>1300</v>
      </c>
      <c r="B538" s="1">
        <v>46032.525000000001</v>
      </c>
      <c r="C538" t="s">
        <v>7</v>
      </c>
      <c r="D538" t="s">
        <v>8</v>
      </c>
      <c r="E538" t="s">
        <v>19</v>
      </c>
      <c r="F538" t="s">
        <v>33</v>
      </c>
      <c r="G538" s="2">
        <v>0.52500000000000002</v>
      </c>
      <c r="H538" s="3">
        <v>46032</v>
      </c>
      <c r="I538">
        <v>1</v>
      </c>
      <c r="J538">
        <f>_xlfn.XLOOKUP(tbl_logs[[#This Row],[Target_Department]],tbl_DeptWeight[Department], tbl_DeptWeight[Impact Score])</f>
        <v>3</v>
      </c>
      <c r="K538">
        <f>_xlfn.XLOOKUP(tbl_logs[[#This Row],[Employee_Action]],tbl_ResponseLikelihood[Employee Action],tbl_ResponseLikelihood[Likelihood Score])</f>
        <v>4</v>
      </c>
      <c r="L538">
        <f>tbl_logs[[#This Row],[Impact Score]]*tbl_logs[[#This Row],[Response Multiplier]]</f>
        <v>12</v>
      </c>
      <c r="M538" t="str" cm="1">
        <f t="array" ref="M538">_xlfn.IFS(tbl_logs[[#This Row],[Total Score]]&lt;=4, "Low", tbl_logs[[#This Row],[Total Score]]&lt;=10, "Medium", tbl_logs[[#This Row],[Total Score]]&lt;=19, "High", tbl_logs[[#This Row],[Total Score]]&lt;=25, "Very High")</f>
        <v>High</v>
      </c>
      <c r="N538" t="str" cm="1">
        <f t="array" ref="N538">_xlfn.IFS(tbl_logs[[#This Row],[Total Score]]&lt;=4, "Low", tbl_logs[[#This Row],[Total Score]]&lt;=10, "Medium", tbl_logs[[#This Row],[Total Score]]&lt;=17, "High", tbl_logs[[#This Row],[Total Score]]&lt;=25, "Critical")</f>
        <v>High</v>
      </c>
    </row>
    <row r="539" spans="1:14" x14ac:dyDescent="0.3">
      <c r="A539" t="s">
        <v>3822</v>
      </c>
      <c r="B539" s="1">
        <v>46032.552083333336</v>
      </c>
      <c r="C539" t="s">
        <v>7</v>
      </c>
      <c r="D539" t="s">
        <v>18</v>
      </c>
      <c r="E539" t="s">
        <v>19</v>
      </c>
      <c r="F539" t="s">
        <v>53</v>
      </c>
      <c r="G539" s="2">
        <v>0.55208333333333337</v>
      </c>
      <c r="H539" s="3">
        <v>46032</v>
      </c>
      <c r="I539">
        <v>1</v>
      </c>
      <c r="J539">
        <f>_xlfn.XLOOKUP(tbl_logs[[#This Row],[Target_Department]],tbl_DeptWeight[Department], tbl_DeptWeight[Impact Score])</f>
        <v>3</v>
      </c>
      <c r="K539">
        <f>_xlfn.XLOOKUP(tbl_logs[[#This Row],[Employee_Action]],tbl_ResponseLikelihood[Employee Action],tbl_ResponseLikelihood[Likelihood Score])</f>
        <v>5</v>
      </c>
      <c r="L539">
        <f>tbl_logs[[#This Row],[Impact Score]]*tbl_logs[[#This Row],[Response Multiplier]]</f>
        <v>15</v>
      </c>
      <c r="M539" t="str" cm="1">
        <f t="array" ref="M539">_xlfn.IFS(tbl_logs[[#This Row],[Total Score]]&lt;=4, "Low", tbl_logs[[#This Row],[Total Score]]&lt;=10, "Medium", tbl_logs[[#This Row],[Total Score]]&lt;=19, "High", tbl_logs[[#This Row],[Total Score]]&lt;=25, "Very High")</f>
        <v>High</v>
      </c>
      <c r="N539" t="str" cm="1">
        <f t="array" ref="N539">_xlfn.IFS(tbl_logs[[#This Row],[Total Score]]&lt;=4, "Low", tbl_logs[[#This Row],[Total Score]]&lt;=10, "Medium", tbl_logs[[#This Row],[Total Score]]&lt;=17, "High", tbl_logs[[#This Row],[Total Score]]&lt;=25, "Critical")</f>
        <v>High</v>
      </c>
    </row>
    <row r="540" spans="1:14" x14ac:dyDescent="0.3">
      <c r="A540" t="s">
        <v>1241</v>
      </c>
      <c r="B540" s="1">
        <v>46032.575694444444</v>
      </c>
      <c r="C540" t="s">
        <v>7</v>
      </c>
      <c r="D540" t="s">
        <v>22</v>
      </c>
      <c r="E540" t="s">
        <v>19</v>
      </c>
      <c r="F540" t="s">
        <v>33</v>
      </c>
      <c r="G540" s="2">
        <v>0.5756944444444444</v>
      </c>
      <c r="H540" s="3">
        <v>46032</v>
      </c>
      <c r="I540">
        <v>1</v>
      </c>
      <c r="J540">
        <f>_xlfn.XLOOKUP(tbl_logs[[#This Row],[Target_Department]],tbl_DeptWeight[Department], tbl_DeptWeight[Impact Score])</f>
        <v>3</v>
      </c>
      <c r="K540">
        <f>_xlfn.XLOOKUP(tbl_logs[[#This Row],[Employee_Action]],tbl_ResponseLikelihood[Employee Action],tbl_ResponseLikelihood[Likelihood Score])</f>
        <v>4</v>
      </c>
      <c r="L540">
        <f>tbl_logs[[#This Row],[Impact Score]]*tbl_logs[[#This Row],[Response Multiplier]]</f>
        <v>12</v>
      </c>
      <c r="M540" t="str" cm="1">
        <f t="array" ref="M540">_xlfn.IFS(tbl_logs[[#This Row],[Total Score]]&lt;=4, "Low", tbl_logs[[#This Row],[Total Score]]&lt;=10, "Medium", tbl_logs[[#This Row],[Total Score]]&lt;=19, "High", tbl_logs[[#This Row],[Total Score]]&lt;=25, "Very High")</f>
        <v>High</v>
      </c>
      <c r="N540" t="str" cm="1">
        <f t="array" ref="N540">_xlfn.IFS(tbl_logs[[#This Row],[Total Score]]&lt;=4, "Low", tbl_logs[[#This Row],[Total Score]]&lt;=10, "Medium", tbl_logs[[#This Row],[Total Score]]&lt;=17, "High", tbl_logs[[#This Row],[Total Score]]&lt;=25, "Critical")</f>
        <v>High</v>
      </c>
    </row>
    <row r="541" spans="1:14" x14ac:dyDescent="0.3">
      <c r="A541" t="s">
        <v>4436</v>
      </c>
      <c r="B541" s="1">
        <v>46032.577777777777</v>
      </c>
      <c r="C541" t="s">
        <v>7</v>
      </c>
      <c r="D541" t="s">
        <v>8</v>
      </c>
      <c r="E541" t="s">
        <v>19</v>
      </c>
      <c r="F541" t="s">
        <v>10</v>
      </c>
      <c r="G541" s="2">
        <v>0.57777777777777772</v>
      </c>
      <c r="H541" s="3">
        <v>46032</v>
      </c>
      <c r="I541">
        <v>1</v>
      </c>
      <c r="J541">
        <f>_xlfn.XLOOKUP(tbl_logs[[#This Row],[Target_Department]],tbl_DeptWeight[Department], tbl_DeptWeight[Impact Score])</f>
        <v>3</v>
      </c>
      <c r="K541">
        <f>_xlfn.XLOOKUP(tbl_logs[[#This Row],[Employee_Action]],tbl_ResponseLikelihood[Employee Action],tbl_ResponseLikelihood[Likelihood Score])</f>
        <v>2</v>
      </c>
      <c r="L541">
        <f>tbl_logs[[#This Row],[Impact Score]]*tbl_logs[[#This Row],[Response Multiplier]]</f>
        <v>6</v>
      </c>
      <c r="M541" t="str" cm="1">
        <f t="array" ref="M541">_xlfn.IFS(tbl_logs[[#This Row],[Total Score]]&lt;=4, "Low", tbl_logs[[#This Row],[Total Score]]&lt;=10, "Medium", tbl_logs[[#This Row],[Total Score]]&lt;=19, "High", tbl_logs[[#This Row],[Total Score]]&lt;=25, "Very High")</f>
        <v>Medium</v>
      </c>
      <c r="N541" t="str" cm="1">
        <f t="array" ref="N541">_xlfn.IFS(tbl_logs[[#This Row],[Total Score]]&lt;=4, "Low", tbl_logs[[#This Row],[Total Score]]&lt;=10, "Medium", tbl_logs[[#This Row],[Total Score]]&lt;=17, "High", tbl_logs[[#This Row],[Total Score]]&lt;=25, "Critical")</f>
        <v>Medium</v>
      </c>
    </row>
    <row r="542" spans="1:14" x14ac:dyDescent="0.3">
      <c r="A542" t="s">
        <v>2336</v>
      </c>
      <c r="B542" s="1">
        <v>46032.586111111108</v>
      </c>
      <c r="C542" t="s">
        <v>12</v>
      </c>
      <c r="D542" t="s">
        <v>8</v>
      </c>
      <c r="E542" t="s">
        <v>19</v>
      </c>
      <c r="F542" t="s">
        <v>33</v>
      </c>
      <c r="G542" s="2">
        <v>0.58611111111111114</v>
      </c>
      <c r="H542" s="3">
        <v>46032</v>
      </c>
      <c r="I542">
        <v>1</v>
      </c>
      <c r="J542">
        <f>_xlfn.XLOOKUP(tbl_logs[[#This Row],[Target_Department]],tbl_DeptWeight[Department], tbl_DeptWeight[Impact Score])</f>
        <v>1</v>
      </c>
      <c r="K542">
        <f>_xlfn.XLOOKUP(tbl_logs[[#This Row],[Employee_Action]],tbl_ResponseLikelihood[Employee Action],tbl_ResponseLikelihood[Likelihood Score])</f>
        <v>4</v>
      </c>
      <c r="L542">
        <f>tbl_logs[[#This Row],[Impact Score]]*tbl_logs[[#This Row],[Response Multiplier]]</f>
        <v>4</v>
      </c>
      <c r="M542" t="str" cm="1">
        <f t="array" ref="M542">_xlfn.IFS(tbl_logs[[#This Row],[Total Score]]&lt;=4, "Low", tbl_logs[[#This Row],[Total Score]]&lt;=10, "Medium", tbl_logs[[#This Row],[Total Score]]&lt;=19, "High", tbl_logs[[#This Row],[Total Score]]&lt;=25, "Very High")</f>
        <v>Low</v>
      </c>
      <c r="N542" t="str" cm="1">
        <f t="array" ref="N542">_xlfn.IFS(tbl_logs[[#This Row],[Total Score]]&lt;=4, "Low", tbl_logs[[#This Row],[Total Score]]&lt;=10, "Medium", tbl_logs[[#This Row],[Total Score]]&lt;=17, "High", tbl_logs[[#This Row],[Total Score]]&lt;=25, "Critical")</f>
        <v>Low</v>
      </c>
    </row>
    <row r="543" spans="1:14" x14ac:dyDescent="0.3">
      <c r="A543" t="s">
        <v>2319</v>
      </c>
      <c r="B543" s="1">
        <v>46032.591666666667</v>
      </c>
      <c r="C543" t="s">
        <v>26</v>
      </c>
      <c r="D543" t="s">
        <v>18</v>
      </c>
      <c r="E543" t="s">
        <v>16</v>
      </c>
      <c r="F543" t="s">
        <v>20</v>
      </c>
      <c r="G543" s="2">
        <v>0.59166666666666667</v>
      </c>
      <c r="H543" s="3">
        <v>46032</v>
      </c>
      <c r="I543">
        <v>1</v>
      </c>
      <c r="J543">
        <f>_xlfn.XLOOKUP(tbl_logs[[#This Row],[Target_Department]],tbl_DeptWeight[Department], tbl_DeptWeight[Impact Score])</f>
        <v>3</v>
      </c>
      <c r="K543">
        <f>_xlfn.XLOOKUP(tbl_logs[[#This Row],[Employee_Action]],tbl_ResponseLikelihood[Employee Action],tbl_ResponseLikelihood[Likelihood Score])</f>
        <v>2</v>
      </c>
      <c r="L543">
        <f>tbl_logs[[#This Row],[Impact Score]]*tbl_logs[[#This Row],[Response Multiplier]]</f>
        <v>6</v>
      </c>
      <c r="M543" t="str" cm="1">
        <f t="array" ref="M543">_xlfn.IFS(tbl_logs[[#This Row],[Total Score]]&lt;=4, "Low", tbl_logs[[#This Row],[Total Score]]&lt;=10, "Medium", tbl_logs[[#This Row],[Total Score]]&lt;=19, "High", tbl_logs[[#This Row],[Total Score]]&lt;=25, "Very High")</f>
        <v>Medium</v>
      </c>
      <c r="N543" t="str" cm="1">
        <f t="array" ref="N543">_xlfn.IFS(tbl_logs[[#This Row],[Total Score]]&lt;=4, "Low", tbl_logs[[#This Row],[Total Score]]&lt;=10, "Medium", tbl_logs[[#This Row],[Total Score]]&lt;=17, "High", tbl_logs[[#This Row],[Total Score]]&lt;=25, "Critical")</f>
        <v>Medium</v>
      </c>
    </row>
    <row r="544" spans="1:14" x14ac:dyDescent="0.3">
      <c r="A544" t="s">
        <v>2263</v>
      </c>
      <c r="B544" s="1">
        <v>46032.628472222219</v>
      </c>
      <c r="C544" t="s">
        <v>7</v>
      </c>
      <c r="D544" t="s">
        <v>8</v>
      </c>
      <c r="E544" t="s">
        <v>19</v>
      </c>
      <c r="F544" t="s">
        <v>10</v>
      </c>
      <c r="G544" s="2">
        <v>0.62847222222222221</v>
      </c>
      <c r="H544" s="3">
        <v>46032</v>
      </c>
      <c r="I544">
        <v>1</v>
      </c>
      <c r="J544">
        <f>_xlfn.XLOOKUP(tbl_logs[[#This Row],[Target_Department]],tbl_DeptWeight[Department], tbl_DeptWeight[Impact Score])</f>
        <v>3</v>
      </c>
      <c r="K544">
        <f>_xlfn.XLOOKUP(tbl_logs[[#This Row],[Employee_Action]],tbl_ResponseLikelihood[Employee Action],tbl_ResponseLikelihood[Likelihood Score])</f>
        <v>2</v>
      </c>
      <c r="L544">
        <f>tbl_logs[[#This Row],[Impact Score]]*tbl_logs[[#This Row],[Response Multiplier]]</f>
        <v>6</v>
      </c>
      <c r="M544" t="str" cm="1">
        <f t="array" ref="M544">_xlfn.IFS(tbl_logs[[#This Row],[Total Score]]&lt;=4, "Low", tbl_logs[[#This Row],[Total Score]]&lt;=10, "Medium", tbl_logs[[#This Row],[Total Score]]&lt;=19, "High", tbl_logs[[#This Row],[Total Score]]&lt;=25, "Very High")</f>
        <v>Medium</v>
      </c>
      <c r="N544" t="str" cm="1">
        <f t="array" ref="N544">_xlfn.IFS(tbl_logs[[#This Row],[Total Score]]&lt;=4, "Low", tbl_logs[[#This Row],[Total Score]]&lt;=10, "Medium", tbl_logs[[#This Row],[Total Score]]&lt;=17, "High", tbl_logs[[#This Row],[Total Score]]&lt;=25, "Critical")</f>
        <v>Medium</v>
      </c>
    </row>
    <row r="545" spans="1:14" x14ac:dyDescent="0.3">
      <c r="A545" t="s">
        <v>1171</v>
      </c>
      <c r="B545" s="1">
        <v>46032.634722222225</v>
      </c>
      <c r="C545" t="s">
        <v>7</v>
      </c>
      <c r="D545" t="s">
        <v>8</v>
      </c>
      <c r="E545" t="s">
        <v>19</v>
      </c>
      <c r="F545" t="s">
        <v>20</v>
      </c>
      <c r="G545" s="2">
        <v>0.63472222222222219</v>
      </c>
      <c r="H545" s="3">
        <v>46032</v>
      </c>
      <c r="I545">
        <v>1</v>
      </c>
      <c r="J545">
        <f>_xlfn.XLOOKUP(tbl_logs[[#This Row],[Target_Department]],tbl_DeptWeight[Department], tbl_DeptWeight[Impact Score])</f>
        <v>3</v>
      </c>
      <c r="K545">
        <f>_xlfn.XLOOKUP(tbl_logs[[#This Row],[Employee_Action]],tbl_ResponseLikelihood[Employee Action],tbl_ResponseLikelihood[Likelihood Score])</f>
        <v>2</v>
      </c>
      <c r="L545">
        <f>tbl_logs[[#This Row],[Impact Score]]*tbl_logs[[#This Row],[Response Multiplier]]</f>
        <v>6</v>
      </c>
      <c r="M545" t="str" cm="1">
        <f t="array" ref="M545">_xlfn.IFS(tbl_logs[[#This Row],[Total Score]]&lt;=4, "Low", tbl_logs[[#This Row],[Total Score]]&lt;=10, "Medium", tbl_logs[[#This Row],[Total Score]]&lt;=19, "High", tbl_logs[[#This Row],[Total Score]]&lt;=25, "Very High")</f>
        <v>Medium</v>
      </c>
      <c r="N545" t="str" cm="1">
        <f t="array" ref="N545">_xlfn.IFS(tbl_logs[[#This Row],[Total Score]]&lt;=4, "Low", tbl_logs[[#This Row],[Total Score]]&lt;=10, "Medium", tbl_logs[[#This Row],[Total Score]]&lt;=17, "High", tbl_logs[[#This Row],[Total Score]]&lt;=25, "Critical")</f>
        <v>Medium</v>
      </c>
    </row>
    <row r="546" spans="1:14" x14ac:dyDescent="0.3">
      <c r="A546" t="s">
        <v>2258</v>
      </c>
      <c r="B546" s="1">
        <v>46032.649305555555</v>
      </c>
      <c r="C546" t="s">
        <v>7</v>
      </c>
      <c r="D546" t="s">
        <v>8</v>
      </c>
      <c r="E546" t="s">
        <v>19</v>
      </c>
      <c r="F546" t="s">
        <v>20</v>
      </c>
      <c r="G546" s="2">
        <v>0.64930555555555558</v>
      </c>
      <c r="H546" s="3">
        <v>46032</v>
      </c>
      <c r="I546">
        <v>1</v>
      </c>
      <c r="J546">
        <f>_xlfn.XLOOKUP(tbl_logs[[#This Row],[Target_Department]],tbl_DeptWeight[Department], tbl_DeptWeight[Impact Score])</f>
        <v>3</v>
      </c>
      <c r="K546">
        <f>_xlfn.XLOOKUP(tbl_logs[[#This Row],[Employee_Action]],tbl_ResponseLikelihood[Employee Action],tbl_ResponseLikelihood[Likelihood Score])</f>
        <v>2</v>
      </c>
      <c r="L546">
        <f>tbl_logs[[#This Row],[Impact Score]]*tbl_logs[[#This Row],[Response Multiplier]]</f>
        <v>6</v>
      </c>
      <c r="M546" t="str" cm="1">
        <f t="array" ref="M546">_xlfn.IFS(tbl_logs[[#This Row],[Total Score]]&lt;=4, "Low", tbl_logs[[#This Row],[Total Score]]&lt;=10, "Medium", tbl_logs[[#This Row],[Total Score]]&lt;=19, "High", tbl_logs[[#This Row],[Total Score]]&lt;=25, "Very High")</f>
        <v>Medium</v>
      </c>
      <c r="N546" t="str" cm="1">
        <f t="array" ref="N546">_xlfn.IFS(tbl_logs[[#This Row],[Total Score]]&lt;=4, "Low", tbl_logs[[#This Row],[Total Score]]&lt;=10, "Medium", tbl_logs[[#This Row],[Total Score]]&lt;=17, "High", tbl_logs[[#This Row],[Total Score]]&lt;=25, "Critical")</f>
        <v>Medium</v>
      </c>
    </row>
    <row r="547" spans="1:14" x14ac:dyDescent="0.3">
      <c r="A547" t="s">
        <v>210</v>
      </c>
      <c r="B547" s="1">
        <v>46032.649305555555</v>
      </c>
      <c r="C547" t="s">
        <v>35</v>
      </c>
      <c r="D547" t="s">
        <v>18</v>
      </c>
      <c r="E547" t="s">
        <v>16</v>
      </c>
      <c r="F547" t="s">
        <v>13</v>
      </c>
      <c r="G547" s="2">
        <v>0.64930555555555558</v>
      </c>
      <c r="H547" s="3">
        <v>46032</v>
      </c>
      <c r="I547">
        <v>1</v>
      </c>
      <c r="J547">
        <f>_xlfn.XLOOKUP(tbl_logs[[#This Row],[Target_Department]],tbl_DeptWeight[Department], tbl_DeptWeight[Impact Score])</f>
        <v>1</v>
      </c>
      <c r="K547">
        <f>_xlfn.XLOOKUP(tbl_logs[[#This Row],[Employee_Action]],tbl_ResponseLikelihood[Employee Action],tbl_ResponseLikelihood[Likelihood Score])</f>
        <v>1</v>
      </c>
      <c r="L547">
        <f>tbl_logs[[#This Row],[Impact Score]]*tbl_logs[[#This Row],[Response Multiplier]]</f>
        <v>1</v>
      </c>
      <c r="M547" t="str" cm="1">
        <f t="array" ref="M547">_xlfn.IFS(tbl_logs[[#This Row],[Total Score]]&lt;=4, "Low", tbl_logs[[#This Row],[Total Score]]&lt;=10, "Medium", tbl_logs[[#This Row],[Total Score]]&lt;=19, "High", tbl_logs[[#This Row],[Total Score]]&lt;=25, "Very High")</f>
        <v>Low</v>
      </c>
      <c r="N547" t="str" cm="1">
        <f t="array" ref="N547">_xlfn.IFS(tbl_logs[[#This Row],[Total Score]]&lt;=4, "Low", tbl_logs[[#This Row],[Total Score]]&lt;=10, "Medium", tbl_logs[[#This Row],[Total Score]]&lt;=17, "High", tbl_logs[[#This Row],[Total Score]]&lt;=25, "Critical")</f>
        <v>Low</v>
      </c>
    </row>
    <row r="548" spans="1:14" x14ac:dyDescent="0.3">
      <c r="A548" t="s">
        <v>2322</v>
      </c>
      <c r="B548" s="1">
        <v>46032.659722222219</v>
      </c>
      <c r="C548" t="s">
        <v>47</v>
      </c>
      <c r="D548" t="s">
        <v>22</v>
      </c>
      <c r="E548" t="s">
        <v>16</v>
      </c>
      <c r="F548" t="s">
        <v>10</v>
      </c>
      <c r="G548" s="2">
        <v>0.65972222222222221</v>
      </c>
      <c r="H548" s="3">
        <v>46032</v>
      </c>
      <c r="I548">
        <v>1</v>
      </c>
      <c r="J548">
        <f>_xlfn.XLOOKUP(tbl_logs[[#This Row],[Target_Department]],tbl_DeptWeight[Department], tbl_DeptWeight[Impact Score])</f>
        <v>1</v>
      </c>
      <c r="K548">
        <f>_xlfn.XLOOKUP(tbl_logs[[#This Row],[Employee_Action]],tbl_ResponseLikelihood[Employee Action],tbl_ResponseLikelihood[Likelihood Score])</f>
        <v>2</v>
      </c>
      <c r="L548">
        <f>tbl_logs[[#This Row],[Impact Score]]*tbl_logs[[#This Row],[Response Multiplier]]</f>
        <v>2</v>
      </c>
      <c r="M548" t="str" cm="1">
        <f t="array" ref="M548">_xlfn.IFS(tbl_logs[[#This Row],[Total Score]]&lt;=4, "Low", tbl_logs[[#This Row],[Total Score]]&lt;=10, "Medium", tbl_logs[[#This Row],[Total Score]]&lt;=19, "High", tbl_logs[[#This Row],[Total Score]]&lt;=25, "Very High")</f>
        <v>Low</v>
      </c>
      <c r="N548" t="str" cm="1">
        <f t="array" ref="N548">_xlfn.IFS(tbl_logs[[#This Row],[Total Score]]&lt;=4, "Low", tbl_logs[[#This Row],[Total Score]]&lt;=10, "Medium", tbl_logs[[#This Row],[Total Score]]&lt;=17, "High", tbl_logs[[#This Row],[Total Score]]&lt;=25, "Critical")</f>
        <v>Low</v>
      </c>
    </row>
    <row r="549" spans="1:14" x14ac:dyDescent="0.3">
      <c r="A549" t="s">
        <v>4859</v>
      </c>
      <c r="B549" s="1">
        <v>46032.672222222223</v>
      </c>
      <c r="C549" t="s">
        <v>40</v>
      </c>
      <c r="D549" t="s">
        <v>15</v>
      </c>
      <c r="E549" t="s">
        <v>16</v>
      </c>
      <c r="F549" t="s">
        <v>13</v>
      </c>
      <c r="G549" s="2">
        <v>0.67222222222222228</v>
      </c>
      <c r="H549" s="3">
        <v>46032</v>
      </c>
      <c r="I549">
        <v>1</v>
      </c>
      <c r="J549">
        <f>_xlfn.XLOOKUP(tbl_logs[[#This Row],[Target_Department]],tbl_DeptWeight[Department], tbl_DeptWeight[Impact Score])</f>
        <v>5</v>
      </c>
      <c r="K549">
        <f>_xlfn.XLOOKUP(tbl_logs[[#This Row],[Employee_Action]],tbl_ResponseLikelihood[Employee Action],tbl_ResponseLikelihood[Likelihood Score])</f>
        <v>1</v>
      </c>
      <c r="L549">
        <f>tbl_logs[[#This Row],[Impact Score]]*tbl_logs[[#This Row],[Response Multiplier]]</f>
        <v>5</v>
      </c>
      <c r="M549" t="str" cm="1">
        <f t="array" ref="M549">_xlfn.IFS(tbl_logs[[#This Row],[Total Score]]&lt;=4, "Low", tbl_logs[[#This Row],[Total Score]]&lt;=10, "Medium", tbl_logs[[#This Row],[Total Score]]&lt;=19, "High", tbl_logs[[#This Row],[Total Score]]&lt;=25, "Very High")</f>
        <v>Medium</v>
      </c>
      <c r="N549" t="str" cm="1">
        <f t="array" ref="N549">_xlfn.IFS(tbl_logs[[#This Row],[Total Score]]&lt;=4, "Low", tbl_logs[[#This Row],[Total Score]]&lt;=10, "Medium", tbl_logs[[#This Row],[Total Score]]&lt;=17, "High", tbl_logs[[#This Row],[Total Score]]&lt;=25, "Critical")</f>
        <v>Medium</v>
      </c>
    </row>
    <row r="550" spans="1:14" x14ac:dyDescent="0.3">
      <c r="A550" t="s">
        <v>1339</v>
      </c>
      <c r="B550" s="1">
        <v>46032.69027777778</v>
      </c>
      <c r="C550" t="s">
        <v>40</v>
      </c>
      <c r="D550" t="s">
        <v>22</v>
      </c>
      <c r="E550" t="s">
        <v>16</v>
      </c>
      <c r="F550" t="s">
        <v>20</v>
      </c>
      <c r="G550" s="2">
        <v>0.69027777777777777</v>
      </c>
      <c r="H550" s="3">
        <v>46032</v>
      </c>
      <c r="I550">
        <v>1</v>
      </c>
      <c r="J550">
        <f>_xlfn.XLOOKUP(tbl_logs[[#This Row],[Target_Department]],tbl_DeptWeight[Department], tbl_DeptWeight[Impact Score])</f>
        <v>5</v>
      </c>
      <c r="K550">
        <f>_xlfn.XLOOKUP(tbl_logs[[#This Row],[Employee_Action]],tbl_ResponseLikelihood[Employee Action],tbl_ResponseLikelihood[Likelihood Score])</f>
        <v>2</v>
      </c>
      <c r="L550">
        <f>tbl_logs[[#This Row],[Impact Score]]*tbl_logs[[#This Row],[Response Multiplier]]</f>
        <v>10</v>
      </c>
      <c r="M550" t="str" cm="1">
        <f t="array" ref="M550">_xlfn.IFS(tbl_logs[[#This Row],[Total Score]]&lt;=4, "Low", tbl_logs[[#This Row],[Total Score]]&lt;=10, "Medium", tbl_logs[[#This Row],[Total Score]]&lt;=19, "High", tbl_logs[[#This Row],[Total Score]]&lt;=25, "Very High")</f>
        <v>Medium</v>
      </c>
      <c r="N550" t="str" cm="1">
        <f t="array" ref="N550">_xlfn.IFS(tbl_logs[[#This Row],[Total Score]]&lt;=4, "Low", tbl_logs[[#This Row],[Total Score]]&lt;=10, "Medium", tbl_logs[[#This Row],[Total Score]]&lt;=17, "High", tbl_logs[[#This Row],[Total Score]]&lt;=25, "Critical")</f>
        <v>Medium</v>
      </c>
    </row>
    <row r="551" spans="1:14" x14ac:dyDescent="0.3">
      <c r="A551" t="s">
        <v>1776</v>
      </c>
      <c r="B551" s="1">
        <v>46032.700694444444</v>
      </c>
      <c r="C551" t="s">
        <v>35</v>
      </c>
      <c r="D551" t="s">
        <v>8</v>
      </c>
      <c r="E551" t="s">
        <v>9</v>
      </c>
      <c r="F551" t="s">
        <v>10</v>
      </c>
      <c r="G551" s="2">
        <v>0.7006944444444444</v>
      </c>
      <c r="H551" s="3">
        <v>46032</v>
      </c>
      <c r="I551">
        <v>1</v>
      </c>
      <c r="J551">
        <f>_xlfn.XLOOKUP(tbl_logs[[#This Row],[Target_Department]],tbl_DeptWeight[Department], tbl_DeptWeight[Impact Score])</f>
        <v>1</v>
      </c>
      <c r="K551">
        <f>_xlfn.XLOOKUP(tbl_logs[[#This Row],[Employee_Action]],tbl_ResponseLikelihood[Employee Action],tbl_ResponseLikelihood[Likelihood Score])</f>
        <v>2</v>
      </c>
      <c r="L551">
        <f>tbl_logs[[#This Row],[Impact Score]]*tbl_logs[[#This Row],[Response Multiplier]]</f>
        <v>2</v>
      </c>
      <c r="M551" t="str" cm="1">
        <f t="array" ref="M551">_xlfn.IFS(tbl_logs[[#This Row],[Total Score]]&lt;=4, "Low", tbl_logs[[#This Row],[Total Score]]&lt;=10, "Medium", tbl_logs[[#This Row],[Total Score]]&lt;=19, "High", tbl_logs[[#This Row],[Total Score]]&lt;=25, "Very High")</f>
        <v>Low</v>
      </c>
      <c r="N551" t="str" cm="1">
        <f t="array" ref="N551">_xlfn.IFS(tbl_logs[[#This Row],[Total Score]]&lt;=4, "Low", tbl_logs[[#This Row],[Total Score]]&lt;=10, "Medium", tbl_logs[[#This Row],[Total Score]]&lt;=17, "High", tbl_logs[[#This Row],[Total Score]]&lt;=25, "Critical")</f>
        <v>Low</v>
      </c>
    </row>
    <row r="552" spans="1:14" x14ac:dyDescent="0.3">
      <c r="A552" t="s">
        <v>4340</v>
      </c>
      <c r="B552" s="1">
        <v>46032.703472222223</v>
      </c>
      <c r="C552" t="s">
        <v>26</v>
      </c>
      <c r="D552" t="s">
        <v>8</v>
      </c>
      <c r="E552" t="s">
        <v>9</v>
      </c>
      <c r="F552" t="s">
        <v>13</v>
      </c>
      <c r="G552" s="2">
        <v>0.70347222222222228</v>
      </c>
      <c r="H552" s="3">
        <v>46032</v>
      </c>
      <c r="I552">
        <v>1</v>
      </c>
      <c r="J552">
        <f>_xlfn.XLOOKUP(tbl_logs[[#This Row],[Target_Department]],tbl_DeptWeight[Department], tbl_DeptWeight[Impact Score])</f>
        <v>3</v>
      </c>
      <c r="K552">
        <f>_xlfn.XLOOKUP(tbl_logs[[#This Row],[Employee_Action]],tbl_ResponseLikelihood[Employee Action],tbl_ResponseLikelihood[Likelihood Score])</f>
        <v>1</v>
      </c>
      <c r="L552">
        <f>tbl_logs[[#This Row],[Impact Score]]*tbl_logs[[#This Row],[Response Multiplier]]</f>
        <v>3</v>
      </c>
      <c r="M552" t="str" cm="1">
        <f t="array" ref="M552">_xlfn.IFS(tbl_logs[[#This Row],[Total Score]]&lt;=4, "Low", tbl_logs[[#This Row],[Total Score]]&lt;=10, "Medium", tbl_logs[[#This Row],[Total Score]]&lt;=19, "High", tbl_logs[[#This Row],[Total Score]]&lt;=25, "Very High")</f>
        <v>Low</v>
      </c>
      <c r="N552" t="str" cm="1">
        <f t="array" ref="N552">_xlfn.IFS(tbl_logs[[#This Row],[Total Score]]&lt;=4, "Low", tbl_logs[[#This Row],[Total Score]]&lt;=10, "Medium", tbl_logs[[#This Row],[Total Score]]&lt;=17, "High", tbl_logs[[#This Row],[Total Score]]&lt;=25, "Critical")</f>
        <v>Low</v>
      </c>
    </row>
    <row r="553" spans="1:14" x14ac:dyDescent="0.3">
      <c r="A553" t="s">
        <v>4555</v>
      </c>
      <c r="B553" s="1">
        <v>46032.715277777781</v>
      </c>
      <c r="C553" t="s">
        <v>7</v>
      </c>
      <c r="D553" t="s">
        <v>22</v>
      </c>
      <c r="E553" t="s">
        <v>19</v>
      </c>
      <c r="F553" t="s">
        <v>13</v>
      </c>
      <c r="G553" s="2">
        <v>0.71527777777777779</v>
      </c>
      <c r="H553" s="3">
        <v>46032</v>
      </c>
      <c r="I553">
        <v>1</v>
      </c>
      <c r="J553">
        <f>_xlfn.XLOOKUP(tbl_logs[[#This Row],[Target_Department]],tbl_DeptWeight[Department], tbl_DeptWeight[Impact Score])</f>
        <v>3</v>
      </c>
      <c r="K553">
        <f>_xlfn.XLOOKUP(tbl_logs[[#This Row],[Employee_Action]],tbl_ResponseLikelihood[Employee Action],tbl_ResponseLikelihood[Likelihood Score])</f>
        <v>1</v>
      </c>
      <c r="L553">
        <f>tbl_logs[[#This Row],[Impact Score]]*tbl_logs[[#This Row],[Response Multiplier]]</f>
        <v>3</v>
      </c>
      <c r="M553" t="str" cm="1">
        <f t="array" ref="M553">_xlfn.IFS(tbl_logs[[#This Row],[Total Score]]&lt;=4, "Low", tbl_logs[[#This Row],[Total Score]]&lt;=10, "Medium", tbl_logs[[#This Row],[Total Score]]&lt;=19, "High", tbl_logs[[#This Row],[Total Score]]&lt;=25, "Very High")</f>
        <v>Low</v>
      </c>
      <c r="N553" t="str" cm="1">
        <f t="array" ref="N553">_xlfn.IFS(tbl_logs[[#This Row],[Total Score]]&lt;=4, "Low", tbl_logs[[#This Row],[Total Score]]&lt;=10, "Medium", tbl_logs[[#This Row],[Total Score]]&lt;=17, "High", tbl_logs[[#This Row],[Total Score]]&lt;=25, "Critical")</f>
        <v>Low</v>
      </c>
    </row>
    <row r="554" spans="1:14" x14ac:dyDescent="0.3">
      <c r="A554" t="s">
        <v>1704</v>
      </c>
      <c r="B554" s="1">
        <v>46032.731944444444</v>
      </c>
      <c r="C554" t="s">
        <v>7</v>
      </c>
      <c r="D554" t="s">
        <v>15</v>
      </c>
      <c r="E554" t="s">
        <v>19</v>
      </c>
      <c r="F554" t="s">
        <v>10</v>
      </c>
      <c r="G554" s="2">
        <v>0.7319444444444444</v>
      </c>
      <c r="H554" s="3">
        <v>46032</v>
      </c>
      <c r="I554">
        <v>1</v>
      </c>
      <c r="J554">
        <f>_xlfn.XLOOKUP(tbl_logs[[#This Row],[Target_Department]],tbl_DeptWeight[Department], tbl_DeptWeight[Impact Score])</f>
        <v>3</v>
      </c>
      <c r="K554">
        <f>_xlfn.XLOOKUP(tbl_logs[[#This Row],[Employee_Action]],tbl_ResponseLikelihood[Employee Action],tbl_ResponseLikelihood[Likelihood Score])</f>
        <v>2</v>
      </c>
      <c r="L554">
        <f>tbl_logs[[#This Row],[Impact Score]]*tbl_logs[[#This Row],[Response Multiplier]]</f>
        <v>6</v>
      </c>
      <c r="M554" t="str" cm="1">
        <f t="array" ref="M554">_xlfn.IFS(tbl_logs[[#This Row],[Total Score]]&lt;=4, "Low", tbl_logs[[#This Row],[Total Score]]&lt;=10, "Medium", tbl_logs[[#This Row],[Total Score]]&lt;=19, "High", tbl_logs[[#This Row],[Total Score]]&lt;=25, "Very High")</f>
        <v>Medium</v>
      </c>
      <c r="N554" t="str" cm="1">
        <f t="array" ref="N554">_xlfn.IFS(tbl_logs[[#This Row],[Total Score]]&lt;=4, "Low", tbl_logs[[#This Row],[Total Score]]&lt;=10, "Medium", tbl_logs[[#This Row],[Total Score]]&lt;=17, "High", tbl_logs[[#This Row],[Total Score]]&lt;=25, "Critical")</f>
        <v>Medium</v>
      </c>
    </row>
    <row r="555" spans="1:14" x14ac:dyDescent="0.3">
      <c r="A555" t="s">
        <v>4524</v>
      </c>
      <c r="B555" s="1">
        <v>46032.755555555559</v>
      </c>
      <c r="C555" t="s">
        <v>7</v>
      </c>
      <c r="D555" t="s">
        <v>8</v>
      </c>
      <c r="E555" t="s">
        <v>19</v>
      </c>
      <c r="F555" t="s">
        <v>10</v>
      </c>
      <c r="G555" s="2">
        <v>0.75555555555555554</v>
      </c>
      <c r="H555" s="3">
        <v>46032</v>
      </c>
      <c r="I555">
        <v>1</v>
      </c>
      <c r="J555">
        <f>_xlfn.XLOOKUP(tbl_logs[[#This Row],[Target_Department]],tbl_DeptWeight[Department], tbl_DeptWeight[Impact Score])</f>
        <v>3</v>
      </c>
      <c r="K555">
        <f>_xlfn.XLOOKUP(tbl_logs[[#This Row],[Employee_Action]],tbl_ResponseLikelihood[Employee Action],tbl_ResponseLikelihood[Likelihood Score])</f>
        <v>2</v>
      </c>
      <c r="L555">
        <f>tbl_logs[[#This Row],[Impact Score]]*tbl_logs[[#This Row],[Response Multiplier]]</f>
        <v>6</v>
      </c>
      <c r="M555" t="str" cm="1">
        <f t="array" ref="M555">_xlfn.IFS(tbl_logs[[#This Row],[Total Score]]&lt;=4, "Low", tbl_logs[[#This Row],[Total Score]]&lt;=10, "Medium", tbl_logs[[#This Row],[Total Score]]&lt;=19, "High", tbl_logs[[#This Row],[Total Score]]&lt;=25, "Very High")</f>
        <v>Medium</v>
      </c>
      <c r="N555" t="str" cm="1">
        <f t="array" ref="N555">_xlfn.IFS(tbl_logs[[#This Row],[Total Score]]&lt;=4, "Low", tbl_logs[[#This Row],[Total Score]]&lt;=10, "Medium", tbl_logs[[#This Row],[Total Score]]&lt;=17, "High", tbl_logs[[#This Row],[Total Score]]&lt;=25, "Critical")</f>
        <v>Medium</v>
      </c>
    </row>
    <row r="556" spans="1:14" x14ac:dyDescent="0.3">
      <c r="A556" t="s">
        <v>1318</v>
      </c>
      <c r="B556" s="1">
        <v>46032.756249999999</v>
      </c>
      <c r="C556" t="s">
        <v>35</v>
      </c>
      <c r="D556" t="s">
        <v>8</v>
      </c>
      <c r="E556" t="s">
        <v>16</v>
      </c>
      <c r="F556" t="s">
        <v>20</v>
      </c>
      <c r="G556" s="2">
        <v>0.75624999999999998</v>
      </c>
      <c r="H556" s="3">
        <v>46032</v>
      </c>
      <c r="I556">
        <v>1</v>
      </c>
      <c r="J556">
        <f>_xlfn.XLOOKUP(tbl_logs[[#This Row],[Target_Department]],tbl_DeptWeight[Department], tbl_DeptWeight[Impact Score])</f>
        <v>1</v>
      </c>
      <c r="K556">
        <f>_xlfn.XLOOKUP(tbl_logs[[#This Row],[Employee_Action]],tbl_ResponseLikelihood[Employee Action],tbl_ResponseLikelihood[Likelihood Score])</f>
        <v>2</v>
      </c>
      <c r="L556">
        <f>tbl_logs[[#This Row],[Impact Score]]*tbl_logs[[#This Row],[Response Multiplier]]</f>
        <v>2</v>
      </c>
      <c r="M556" t="str" cm="1">
        <f t="array" ref="M556">_xlfn.IFS(tbl_logs[[#This Row],[Total Score]]&lt;=4, "Low", tbl_logs[[#This Row],[Total Score]]&lt;=10, "Medium", tbl_logs[[#This Row],[Total Score]]&lt;=19, "High", tbl_logs[[#This Row],[Total Score]]&lt;=25, "Very High")</f>
        <v>Low</v>
      </c>
      <c r="N556" t="str" cm="1">
        <f t="array" ref="N556">_xlfn.IFS(tbl_logs[[#This Row],[Total Score]]&lt;=4, "Low", tbl_logs[[#This Row],[Total Score]]&lt;=10, "Medium", tbl_logs[[#This Row],[Total Score]]&lt;=17, "High", tbl_logs[[#This Row],[Total Score]]&lt;=25, "Critical")</f>
        <v>Low</v>
      </c>
    </row>
    <row r="557" spans="1:14" x14ac:dyDescent="0.3">
      <c r="A557" t="s">
        <v>3058</v>
      </c>
      <c r="B557" s="1">
        <v>46032.821527777778</v>
      </c>
      <c r="C557" t="s">
        <v>26</v>
      </c>
      <c r="D557" t="s">
        <v>22</v>
      </c>
      <c r="E557" t="s">
        <v>16</v>
      </c>
      <c r="F557" t="s">
        <v>33</v>
      </c>
      <c r="G557" s="2">
        <v>0.82152777777777775</v>
      </c>
      <c r="H557" s="3">
        <v>46032</v>
      </c>
      <c r="I557">
        <v>1</v>
      </c>
      <c r="J557">
        <f>_xlfn.XLOOKUP(tbl_logs[[#This Row],[Target_Department]],tbl_DeptWeight[Department], tbl_DeptWeight[Impact Score])</f>
        <v>3</v>
      </c>
      <c r="K557">
        <f>_xlfn.XLOOKUP(tbl_logs[[#This Row],[Employee_Action]],tbl_ResponseLikelihood[Employee Action],tbl_ResponseLikelihood[Likelihood Score])</f>
        <v>4</v>
      </c>
      <c r="L557">
        <f>tbl_logs[[#This Row],[Impact Score]]*tbl_logs[[#This Row],[Response Multiplier]]</f>
        <v>12</v>
      </c>
      <c r="M557" t="str" cm="1">
        <f t="array" ref="M557">_xlfn.IFS(tbl_logs[[#This Row],[Total Score]]&lt;=4, "Low", tbl_logs[[#This Row],[Total Score]]&lt;=10, "Medium", tbl_logs[[#This Row],[Total Score]]&lt;=19, "High", tbl_logs[[#This Row],[Total Score]]&lt;=25, "Very High")</f>
        <v>High</v>
      </c>
      <c r="N557" t="str" cm="1">
        <f t="array" ref="N557">_xlfn.IFS(tbl_logs[[#This Row],[Total Score]]&lt;=4, "Low", tbl_logs[[#This Row],[Total Score]]&lt;=10, "Medium", tbl_logs[[#This Row],[Total Score]]&lt;=17, "High", tbl_logs[[#This Row],[Total Score]]&lt;=25, "Critical")</f>
        <v>High</v>
      </c>
    </row>
    <row r="558" spans="1:14" x14ac:dyDescent="0.3">
      <c r="A558" t="s">
        <v>2234</v>
      </c>
      <c r="B558" s="1">
        <v>46032.84375</v>
      </c>
      <c r="C558" t="s">
        <v>7</v>
      </c>
      <c r="D558" t="s">
        <v>8</v>
      </c>
      <c r="E558" t="s">
        <v>9</v>
      </c>
      <c r="F558" t="s">
        <v>10</v>
      </c>
      <c r="G558" s="2">
        <v>0.84375</v>
      </c>
      <c r="H558" s="3">
        <v>46032</v>
      </c>
      <c r="I558">
        <v>1</v>
      </c>
      <c r="J558">
        <f>_xlfn.XLOOKUP(tbl_logs[[#This Row],[Target_Department]],tbl_DeptWeight[Department], tbl_DeptWeight[Impact Score])</f>
        <v>3</v>
      </c>
      <c r="K558">
        <f>_xlfn.XLOOKUP(tbl_logs[[#This Row],[Employee_Action]],tbl_ResponseLikelihood[Employee Action],tbl_ResponseLikelihood[Likelihood Score])</f>
        <v>2</v>
      </c>
      <c r="L558">
        <f>tbl_logs[[#This Row],[Impact Score]]*tbl_logs[[#This Row],[Response Multiplier]]</f>
        <v>6</v>
      </c>
      <c r="M558" t="str" cm="1">
        <f t="array" ref="M558">_xlfn.IFS(tbl_logs[[#This Row],[Total Score]]&lt;=4, "Low", tbl_logs[[#This Row],[Total Score]]&lt;=10, "Medium", tbl_logs[[#This Row],[Total Score]]&lt;=19, "High", tbl_logs[[#This Row],[Total Score]]&lt;=25, "Very High")</f>
        <v>Medium</v>
      </c>
      <c r="N558" t="str" cm="1">
        <f t="array" ref="N558">_xlfn.IFS(tbl_logs[[#This Row],[Total Score]]&lt;=4, "Low", tbl_logs[[#This Row],[Total Score]]&lt;=10, "Medium", tbl_logs[[#This Row],[Total Score]]&lt;=17, "High", tbl_logs[[#This Row],[Total Score]]&lt;=25, "Critical")</f>
        <v>Medium</v>
      </c>
    </row>
    <row r="559" spans="1:14" x14ac:dyDescent="0.3">
      <c r="A559" t="s">
        <v>3930</v>
      </c>
      <c r="B559" s="1">
        <v>46032.855555555558</v>
      </c>
      <c r="C559" t="s">
        <v>7</v>
      </c>
      <c r="D559" t="s">
        <v>15</v>
      </c>
      <c r="E559" t="s">
        <v>19</v>
      </c>
      <c r="F559" t="s">
        <v>33</v>
      </c>
      <c r="G559" s="2">
        <v>0.85555555555555551</v>
      </c>
      <c r="H559" s="3">
        <v>46032</v>
      </c>
      <c r="I559">
        <v>1</v>
      </c>
      <c r="J559">
        <f>_xlfn.XLOOKUP(tbl_logs[[#This Row],[Target_Department]],tbl_DeptWeight[Department], tbl_DeptWeight[Impact Score])</f>
        <v>3</v>
      </c>
      <c r="K559">
        <f>_xlfn.XLOOKUP(tbl_logs[[#This Row],[Employee_Action]],tbl_ResponseLikelihood[Employee Action],tbl_ResponseLikelihood[Likelihood Score])</f>
        <v>4</v>
      </c>
      <c r="L559">
        <f>tbl_logs[[#This Row],[Impact Score]]*tbl_logs[[#This Row],[Response Multiplier]]</f>
        <v>12</v>
      </c>
      <c r="M559" t="str" cm="1">
        <f t="array" ref="M559">_xlfn.IFS(tbl_logs[[#This Row],[Total Score]]&lt;=4, "Low", tbl_logs[[#This Row],[Total Score]]&lt;=10, "Medium", tbl_logs[[#This Row],[Total Score]]&lt;=19, "High", tbl_logs[[#This Row],[Total Score]]&lt;=25, "Very High")</f>
        <v>High</v>
      </c>
      <c r="N559" t="str" cm="1">
        <f t="array" ref="N559">_xlfn.IFS(tbl_logs[[#This Row],[Total Score]]&lt;=4, "Low", tbl_logs[[#This Row],[Total Score]]&lt;=10, "Medium", tbl_logs[[#This Row],[Total Score]]&lt;=17, "High", tbl_logs[[#This Row],[Total Score]]&lt;=25, "Critical")</f>
        <v>High</v>
      </c>
    </row>
    <row r="560" spans="1:14" x14ac:dyDescent="0.3">
      <c r="A560" t="s">
        <v>4976</v>
      </c>
      <c r="B560" s="1">
        <v>46032.862500000003</v>
      </c>
      <c r="C560" t="s">
        <v>47</v>
      </c>
      <c r="D560" t="s">
        <v>18</v>
      </c>
      <c r="E560" t="s">
        <v>16</v>
      </c>
      <c r="F560" t="s">
        <v>10</v>
      </c>
      <c r="G560" s="2">
        <v>0.86250000000000004</v>
      </c>
      <c r="H560" s="3">
        <v>46032</v>
      </c>
      <c r="I560">
        <v>1</v>
      </c>
      <c r="J560">
        <f>_xlfn.XLOOKUP(tbl_logs[[#This Row],[Target_Department]],tbl_DeptWeight[Department], tbl_DeptWeight[Impact Score])</f>
        <v>1</v>
      </c>
      <c r="K560">
        <f>_xlfn.XLOOKUP(tbl_logs[[#This Row],[Employee_Action]],tbl_ResponseLikelihood[Employee Action],tbl_ResponseLikelihood[Likelihood Score])</f>
        <v>2</v>
      </c>
      <c r="L560">
        <f>tbl_logs[[#This Row],[Impact Score]]*tbl_logs[[#This Row],[Response Multiplier]]</f>
        <v>2</v>
      </c>
      <c r="M560" t="str" cm="1">
        <f t="array" ref="M560">_xlfn.IFS(tbl_logs[[#This Row],[Total Score]]&lt;=4, "Low", tbl_logs[[#This Row],[Total Score]]&lt;=10, "Medium", tbl_logs[[#This Row],[Total Score]]&lt;=19, "High", tbl_logs[[#This Row],[Total Score]]&lt;=25, "Very High")</f>
        <v>Low</v>
      </c>
      <c r="N560" t="str" cm="1">
        <f t="array" ref="N560">_xlfn.IFS(tbl_logs[[#This Row],[Total Score]]&lt;=4, "Low", tbl_logs[[#This Row],[Total Score]]&lt;=10, "Medium", tbl_logs[[#This Row],[Total Score]]&lt;=17, "High", tbl_logs[[#This Row],[Total Score]]&lt;=25, "Critical")</f>
        <v>Low</v>
      </c>
    </row>
    <row r="561" spans="1:14" x14ac:dyDescent="0.3">
      <c r="A561" t="s">
        <v>1260</v>
      </c>
      <c r="B561" s="1">
        <v>46032.868055555555</v>
      </c>
      <c r="C561" t="s">
        <v>47</v>
      </c>
      <c r="D561" t="s">
        <v>18</v>
      </c>
      <c r="E561" t="s">
        <v>16</v>
      </c>
      <c r="F561" t="s">
        <v>10</v>
      </c>
      <c r="G561" s="2">
        <v>0.86805555555555558</v>
      </c>
      <c r="H561" s="3">
        <v>46032</v>
      </c>
      <c r="I561">
        <v>1</v>
      </c>
      <c r="J561">
        <f>_xlfn.XLOOKUP(tbl_logs[[#This Row],[Target_Department]],tbl_DeptWeight[Department], tbl_DeptWeight[Impact Score])</f>
        <v>1</v>
      </c>
      <c r="K561">
        <f>_xlfn.XLOOKUP(tbl_logs[[#This Row],[Employee_Action]],tbl_ResponseLikelihood[Employee Action],tbl_ResponseLikelihood[Likelihood Score])</f>
        <v>2</v>
      </c>
      <c r="L561">
        <f>tbl_logs[[#This Row],[Impact Score]]*tbl_logs[[#This Row],[Response Multiplier]]</f>
        <v>2</v>
      </c>
      <c r="M561" t="str" cm="1">
        <f t="array" ref="M561">_xlfn.IFS(tbl_logs[[#This Row],[Total Score]]&lt;=4, "Low", tbl_logs[[#This Row],[Total Score]]&lt;=10, "Medium", tbl_logs[[#This Row],[Total Score]]&lt;=19, "High", tbl_logs[[#This Row],[Total Score]]&lt;=25, "Very High")</f>
        <v>Low</v>
      </c>
      <c r="N561" t="str" cm="1">
        <f t="array" ref="N561">_xlfn.IFS(tbl_logs[[#This Row],[Total Score]]&lt;=4, "Low", tbl_logs[[#This Row],[Total Score]]&lt;=10, "Medium", tbl_logs[[#This Row],[Total Score]]&lt;=17, "High", tbl_logs[[#This Row],[Total Score]]&lt;=25, "Critical")</f>
        <v>Low</v>
      </c>
    </row>
    <row r="562" spans="1:14" x14ac:dyDescent="0.3">
      <c r="A562" t="s">
        <v>893</v>
      </c>
      <c r="B562" s="1">
        <v>46032.881249999999</v>
      </c>
      <c r="C562" t="s">
        <v>12</v>
      </c>
      <c r="D562" t="s">
        <v>18</v>
      </c>
      <c r="E562" t="s">
        <v>31</v>
      </c>
      <c r="F562" t="s">
        <v>13</v>
      </c>
      <c r="G562" s="2">
        <v>0.88124999999999998</v>
      </c>
      <c r="H562" s="3">
        <v>46032</v>
      </c>
      <c r="I562">
        <v>1</v>
      </c>
      <c r="J562">
        <f>_xlfn.XLOOKUP(tbl_logs[[#This Row],[Target_Department]],tbl_DeptWeight[Department], tbl_DeptWeight[Impact Score])</f>
        <v>1</v>
      </c>
      <c r="K562">
        <f>_xlfn.XLOOKUP(tbl_logs[[#This Row],[Employee_Action]],tbl_ResponseLikelihood[Employee Action],tbl_ResponseLikelihood[Likelihood Score])</f>
        <v>1</v>
      </c>
      <c r="L562">
        <f>tbl_logs[[#This Row],[Impact Score]]*tbl_logs[[#This Row],[Response Multiplier]]</f>
        <v>1</v>
      </c>
      <c r="M562" t="str" cm="1">
        <f t="array" ref="M562">_xlfn.IFS(tbl_logs[[#This Row],[Total Score]]&lt;=4, "Low", tbl_logs[[#This Row],[Total Score]]&lt;=10, "Medium", tbl_logs[[#This Row],[Total Score]]&lt;=19, "High", tbl_logs[[#This Row],[Total Score]]&lt;=25, "Very High")</f>
        <v>Low</v>
      </c>
      <c r="N562" t="str" cm="1">
        <f t="array" ref="N562">_xlfn.IFS(tbl_logs[[#This Row],[Total Score]]&lt;=4, "Low", tbl_logs[[#This Row],[Total Score]]&lt;=10, "Medium", tbl_logs[[#This Row],[Total Score]]&lt;=17, "High", tbl_logs[[#This Row],[Total Score]]&lt;=25, "Critical")</f>
        <v>Low</v>
      </c>
    </row>
    <row r="563" spans="1:14" x14ac:dyDescent="0.3">
      <c r="A563" t="s">
        <v>738</v>
      </c>
      <c r="B563" s="1">
        <v>46032.882638888892</v>
      </c>
      <c r="C563" t="s">
        <v>7</v>
      </c>
      <c r="D563" t="s">
        <v>15</v>
      </c>
      <c r="E563" t="s">
        <v>19</v>
      </c>
      <c r="F563" t="s">
        <v>10</v>
      </c>
      <c r="G563" s="2">
        <v>0.88263888888888886</v>
      </c>
      <c r="H563" s="3">
        <v>46032</v>
      </c>
      <c r="I563">
        <v>1</v>
      </c>
      <c r="J563">
        <f>_xlfn.XLOOKUP(tbl_logs[[#This Row],[Target_Department]],tbl_DeptWeight[Department], tbl_DeptWeight[Impact Score])</f>
        <v>3</v>
      </c>
      <c r="K563">
        <f>_xlfn.XLOOKUP(tbl_logs[[#This Row],[Employee_Action]],tbl_ResponseLikelihood[Employee Action],tbl_ResponseLikelihood[Likelihood Score])</f>
        <v>2</v>
      </c>
      <c r="L563">
        <f>tbl_logs[[#This Row],[Impact Score]]*tbl_logs[[#This Row],[Response Multiplier]]</f>
        <v>6</v>
      </c>
      <c r="M563" t="str" cm="1">
        <f t="array" ref="M563">_xlfn.IFS(tbl_logs[[#This Row],[Total Score]]&lt;=4, "Low", tbl_logs[[#This Row],[Total Score]]&lt;=10, "Medium", tbl_logs[[#This Row],[Total Score]]&lt;=19, "High", tbl_logs[[#This Row],[Total Score]]&lt;=25, "Very High")</f>
        <v>Medium</v>
      </c>
      <c r="N563" t="str" cm="1">
        <f t="array" ref="N563">_xlfn.IFS(tbl_logs[[#This Row],[Total Score]]&lt;=4, "Low", tbl_logs[[#This Row],[Total Score]]&lt;=10, "Medium", tbl_logs[[#This Row],[Total Score]]&lt;=17, "High", tbl_logs[[#This Row],[Total Score]]&lt;=25, "Critical")</f>
        <v>Medium</v>
      </c>
    </row>
    <row r="564" spans="1:14" x14ac:dyDescent="0.3">
      <c r="A564" t="s">
        <v>4379</v>
      </c>
      <c r="B564" s="1">
        <v>46032.904166666667</v>
      </c>
      <c r="C564" t="s">
        <v>35</v>
      </c>
      <c r="D564" t="s">
        <v>22</v>
      </c>
      <c r="E564" t="s">
        <v>16</v>
      </c>
      <c r="F564" t="s">
        <v>10</v>
      </c>
      <c r="G564" s="2">
        <v>0.90416666666666667</v>
      </c>
      <c r="H564" s="3">
        <v>46032</v>
      </c>
      <c r="I564">
        <v>1</v>
      </c>
      <c r="J564">
        <f>_xlfn.XLOOKUP(tbl_logs[[#This Row],[Target_Department]],tbl_DeptWeight[Department], tbl_DeptWeight[Impact Score])</f>
        <v>1</v>
      </c>
      <c r="K564">
        <f>_xlfn.XLOOKUP(tbl_logs[[#This Row],[Employee_Action]],tbl_ResponseLikelihood[Employee Action],tbl_ResponseLikelihood[Likelihood Score])</f>
        <v>2</v>
      </c>
      <c r="L564">
        <f>tbl_logs[[#This Row],[Impact Score]]*tbl_logs[[#This Row],[Response Multiplier]]</f>
        <v>2</v>
      </c>
      <c r="M564" t="str" cm="1">
        <f t="array" ref="M564">_xlfn.IFS(tbl_logs[[#This Row],[Total Score]]&lt;=4, "Low", tbl_logs[[#This Row],[Total Score]]&lt;=10, "Medium", tbl_logs[[#This Row],[Total Score]]&lt;=19, "High", tbl_logs[[#This Row],[Total Score]]&lt;=25, "Very High")</f>
        <v>Low</v>
      </c>
      <c r="N564" t="str" cm="1">
        <f t="array" ref="N564">_xlfn.IFS(tbl_logs[[#This Row],[Total Score]]&lt;=4, "Low", tbl_logs[[#This Row],[Total Score]]&lt;=10, "Medium", tbl_logs[[#This Row],[Total Score]]&lt;=17, "High", tbl_logs[[#This Row],[Total Score]]&lt;=25, "Critical")</f>
        <v>Low</v>
      </c>
    </row>
    <row r="565" spans="1:14" x14ac:dyDescent="0.3">
      <c r="A565" t="s">
        <v>641</v>
      </c>
      <c r="B565" s="1">
        <v>46032.907638888886</v>
      </c>
      <c r="C565" t="s">
        <v>40</v>
      </c>
      <c r="D565" t="s">
        <v>8</v>
      </c>
      <c r="E565" t="s">
        <v>16</v>
      </c>
      <c r="F565" t="s">
        <v>10</v>
      </c>
      <c r="G565" s="2">
        <v>0.90763888888888888</v>
      </c>
      <c r="H565" s="3">
        <v>46032</v>
      </c>
      <c r="I565">
        <v>1</v>
      </c>
      <c r="J565">
        <f>_xlfn.XLOOKUP(tbl_logs[[#This Row],[Target_Department]],tbl_DeptWeight[Department], tbl_DeptWeight[Impact Score])</f>
        <v>5</v>
      </c>
      <c r="K565">
        <f>_xlfn.XLOOKUP(tbl_logs[[#This Row],[Employee_Action]],tbl_ResponseLikelihood[Employee Action],tbl_ResponseLikelihood[Likelihood Score])</f>
        <v>2</v>
      </c>
      <c r="L565">
        <f>tbl_logs[[#This Row],[Impact Score]]*tbl_logs[[#This Row],[Response Multiplier]]</f>
        <v>10</v>
      </c>
      <c r="M565" t="str" cm="1">
        <f t="array" ref="M565">_xlfn.IFS(tbl_logs[[#This Row],[Total Score]]&lt;=4, "Low", tbl_logs[[#This Row],[Total Score]]&lt;=10, "Medium", tbl_logs[[#This Row],[Total Score]]&lt;=19, "High", tbl_logs[[#This Row],[Total Score]]&lt;=25, "Very High")</f>
        <v>Medium</v>
      </c>
      <c r="N565" t="str" cm="1">
        <f t="array" ref="N565">_xlfn.IFS(tbl_logs[[#This Row],[Total Score]]&lt;=4, "Low", tbl_logs[[#This Row],[Total Score]]&lt;=10, "Medium", tbl_logs[[#This Row],[Total Score]]&lt;=17, "High", tbl_logs[[#This Row],[Total Score]]&lt;=25, "Critical")</f>
        <v>Medium</v>
      </c>
    </row>
    <row r="566" spans="1:14" x14ac:dyDescent="0.3">
      <c r="A566" t="s">
        <v>3211</v>
      </c>
      <c r="B566" s="1">
        <v>46032.945833333331</v>
      </c>
      <c r="C566" t="s">
        <v>7</v>
      </c>
      <c r="D566" t="s">
        <v>8</v>
      </c>
      <c r="E566" t="s">
        <v>19</v>
      </c>
      <c r="F566" t="s">
        <v>33</v>
      </c>
      <c r="G566" s="2">
        <v>0.9458333333333333</v>
      </c>
      <c r="H566" s="3">
        <v>46032</v>
      </c>
      <c r="I566">
        <v>1</v>
      </c>
      <c r="J566">
        <f>_xlfn.XLOOKUP(tbl_logs[[#This Row],[Target_Department]],tbl_DeptWeight[Department], tbl_DeptWeight[Impact Score])</f>
        <v>3</v>
      </c>
      <c r="K566">
        <f>_xlfn.XLOOKUP(tbl_logs[[#This Row],[Employee_Action]],tbl_ResponseLikelihood[Employee Action],tbl_ResponseLikelihood[Likelihood Score])</f>
        <v>4</v>
      </c>
      <c r="L566">
        <f>tbl_logs[[#This Row],[Impact Score]]*tbl_logs[[#This Row],[Response Multiplier]]</f>
        <v>12</v>
      </c>
      <c r="M566" t="str" cm="1">
        <f t="array" ref="M566">_xlfn.IFS(tbl_logs[[#This Row],[Total Score]]&lt;=4, "Low", tbl_logs[[#This Row],[Total Score]]&lt;=10, "Medium", tbl_logs[[#This Row],[Total Score]]&lt;=19, "High", tbl_logs[[#This Row],[Total Score]]&lt;=25, "Very High")</f>
        <v>High</v>
      </c>
      <c r="N566" t="str" cm="1">
        <f t="array" ref="N566">_xlfn.IFS(tbl_logs[[#This Row],[Total Score]]&lt;=4, "Low", tbl_logs[[#This Row],[Total Score]]&lt;=10, "Medium", tbl_logs[[#This Row],[Total Score]]&lt;=17, "High", tbl_logs[[#This Row],[Total Score]]&lt;=25, "Critical")</f>
        <v>High</v>
      </c>
    </row>
    <row r="567" spans="1:14" x14ac:dyDescent="0.3">
      <c r="A567" t="s">
        <v>1481</v>
      </c>
      <c r="B567" s="1">
        <v>46032.954861111109</v>
      </c>
      <c r="C567" t="s">
        <v>7</v>
      </c>
      <c r="D567" t="s">
        <v>8</v>
      </c>
      <c r="E567" t="s">
        <v>19</v>
      </c>
      <c r="F567" t="s">
        <v>13</v>
      </c>
      <c r="G567" s="2">
        <v>0.95486111111111116</v>
      </c>
      <c r="H567" s="3">
        <v>46032</v>
      </c>
      <c r="I567">
        <v>1</v>
      </c>
      <c r="J567">
        <f>_xlfn.XLOOKUP(tbl_logs[[#This Row],[Target_Department]],tbl_DeptWeight[Department], tbl_DeptWeight[Impact Score])</f>
        <v>3</v>
      </c>
      <c r="K567">
        <f>_xlfn.XLOOKUP(tbl_logs[[#This Row],[Employee_Action]],tbl_ResponseLikelihood[Employee Action],tbl_ResponseLikelihood[Likelihood Score])</f>
        <v>1</v>
      </c>
      <c r="L567">
        <f>tbl_logs[[#This Row],[Impact Score]]*tbl_logs[[#This Row],[Response Multiplier]]</f>
        <v>3</v>
      </c>
      <c r="M567" t="str" cm="1">
        <f t="array" ref="M567">_xlfn.IFS(tbl_logs[[#This Row],[Total Score]]&lt;=4, "Low", tbl_logs[[#This Row],[Total Score]]&lt;=10, "Medium", tbl_logs[[#This Row],[Total Score]]&lt;=19, "High", tbl_logs[[#This Row],[Total Score]]&lt;=25, "Very High")</f>
        <v>Low</v>
      </c>
      <c r="N567" t="str" cm="1">
        <f t="array" ref="N567">_xlfn.IFS(tbl_logs[[#This Row],[Total Score]]&lt;=4, "Low", tbl_logs[[#This Row],[Total Score]]&lt;=10, "Medium", tbl_logs[[#This Row],[Total Score]]&lt;=17, "High", tbl_logs[[#This Row],[Total Score]]&lt;=25, "Critical")</f>
        <v>Low</v>
      </c>
    </row>
    <row r="568" spans="1:14" x14ac:dyDescent="0.3">
      <c r="A568" t="s">
        <v>924</v>
      </c>
      <c r="B568" s="1">
        <v>46032.972222222219</v>
      </c>
      <c r="C568" t="s">
        <v>7</v>
      </c>
      <c r="D568" t="s">
        <v>15</v>
      </c>
      <c r="E568" t="s">
        <v>19</v>
      </c>
      <c r="F568" t="s">
        <v>20</v>
      </c>
      <c r="G568" s="2">
        <v>0.97222222222222221</v>
      </c>
      <c r="H568" s="3">
        <v>46032</v>
      </c>
      <c r="I568">
        <v>1</v>
      </c>
      <c r="J568">
        <f>_xlfn.XLOOKUP(tbl_logs[[#This Row],[Target_Department]],tbl_DeptWeight[Department], tbl_DeptWeight[Impact Score])</f>
        <v>3</v>
      </c>
      <c r="K568">
        <f>_xlfn.XLOOKUP(tbl_logs[[#This Row],[Employee_Action]],tbl_ResponseLikelihood[Employee Action],tbl_ResponseLikelihood[Likelihood Score])</f>
        <v>2</v>
      </c>
      <c r="L568">
        <f>tbl_logs[[#This Row],[Impact Score]]*tbl_logs[[#This Row],[Response Multiplier]]</f>
        <v>6</v>
      </c>
      <c r="M568" t="str" cm="1">
        <f t="array" ref="M568">_xlfn.IFS(tbl_logs[[#This Row],[Total Score]]&lt;=4, "Low", tbl_logs[[#This Row],[Total Score]]&lt;=10, "Medium", tbl_logs[[#This Row],[Total Score]]&lt;=19, "High", tbl_logs[[#This Row],[Total Score]]&lt;=25, "Very High")</f>
        <v>Medium</v>
      </c>
      <c r="N568" t="str" cm="1">
        <f t="array" ref="N568">_xlfn.IFS(tbl_logs[[#This Row],[Total Score]]&lt;=4, "Low", tbl_logs[[#This Row],[Total Score]]&lt;=10, "Medium", tbl_logs[[#This Row],[Total Score]]&lt;=17, "High", tbl_logs[[#This Row],[Total Score]]&lt;=25, "Critical")</f>
        <v>Medium</v>
      </c>
    </row>
    <row r="569" spans="1:14" x14ac:dyDescent="0.3">
      <c r="A569" t="s">
        <v>3316</v>
      </c>
      <c r="B569" s="1">
        <v>46032.977777777778</v>
      </c>
      <c r="C569" t="s">
        <v>7</v>
      </c>
      <c r="D569" t="s">
        <v>18</v>
      </c>
      <c r="E569" t="s">
        <v>16</v>
      </c>
      <c r="F569" t="s">
        <v>10</v>
      </c>
      <c r="G569" s="2">
        <v>0.97777777777777775</v>
      </c>
      <c r="H569" s="3">
        <v>46032</v>
      </c>
      <c r="I569">
        <v>1</v>
      </c>
      <c r="J569">
        <f>_xlfn.XLOOKUP(tbl_logs[[#This Row],[Target_Department]],tbl_DeptWeight[Department], tbl_DeptWeight[Impact Score])</f>
        <v>3</v>
      </c>
      <c r="K569">
        <f>_xlfn.XLOOKUP(tbl_logs[[#This Row],[Employee_Action]],tbl_ResponseLikelihood[Employee Action],tbl_ResponseLikelihood[Likelihood Score])</f>
        <v>2</v>
      </c>
      <c r="L569">
        <f>tbl_logs[[#This Row],[Impact Score]]*tbl_logs[[#This Row],[Response Multiplier]]</f>
        <v>6</v>
      </c>
      <c r="M569" t="str" cm="1">
        <f t="array" ref="M569">_xlfn.IFS(tbl_logs[[#This Row],[Total Score]]&lt;=4, "Low", tbl_logs[[#This Row],[Total Score]]&lt;=10, "Medium", tbl_logs[[#This Row],[Total Score]]&lt;=19, "High", tbl_logs[[#This Row],[Total Score]]&lt;=25, "Very High")</f>
        <v>Medium</v>
      </c>
      <c r="N569" t="str" cm="1">
        <f t="array" ref="N569">_xlfn.IFS(tbl_logs[[#This Row],[Total Score]]&lt;=4, "Low", tbl_logs[[#This Row],[Total Score]]&lt;=10, "Medium", tbl_logs[[#This Row],[Total Score]]&lt;=17, "High", tbl_logs[[#This Row],[Total Score]]&lt;=25, "Critical")</f>
        <v>Medium</v>
      </c>
    </row>
    <row r="570" spans="1:14" x14ac:dyDescent="0.3">
      <c r="A570" t="s">
        <v>4640</v>
      </c>
      <c r="B570" s="1">
        <v>46032.984722222223</v>
      </c>
      <c r="C570" t="s">
        <v>47</v>
      </c>
      <c r="D570" t="s">
        <v>15</v>
      </c>
      <c r="E570" t="s">
        <v>31</v>
      </c>
      <c r="F570" t="s">
        <v>13</v>
      </c>
      <c r="G570" s="2">
        <v>0.98472222222222228</v>
      </c>
      <c r="H570" s="3">
        <v>46032</v>
      </c>
      <c r="I570">
        <v>1</v>
      </c>
      <c r="J570">
        <f>_xlfn.XLOOKUP(tbl_logs[[#This Row],[Target_Department]],tbl_DeptWeight[Department], tbl_DeptWeight[Impact Score])</f>
        <v>1</v>
      </c>
      <c r="K570">
        <f>_xlfn.XLOOKUP(tbl_logs[[#This Row],[Employee_Action]],tbl_ResponseLikelihood[Employee Action],tbl_ResponseLikelihood[Likelihood Score])</f>
        <v>1</v>
      </c>
      <c r="L570">
        <f>tbl_logs[[#This Row],[Impact Score]]*tbl_logs[[#This Row],[Response Multiplier]]</f>
        <v>1</v>
      </c>
      <c r="M570" t="str" cm="1">
        <f t="array" ref="M570">_xlfn.IFS(tbl_logs[[#This Row],[Total Score]]&lt;=4, "Low", tbl_logs[[#This Row],[Total Score]]&lt;=10, "Medium", tbl_logs[[#This Row],[Total Score]]&lt;=19, "High", tbl_logs[[#This Row],[Total Score]]&lt;=25, "Very High")</f>
        <v>Low</v>
      </c>
      <c r="N570" t="str" cm="1">
        <f t="array" ref="N570">_xlfn.IFS(tbl_logs[[#This Row],[Total Score]]&lt;=4, "Low", tbl_logs[[#This Row],[Total Score]]&lt;=10, "Medium", tbl_logs[[#This Row],[Total Score]]&lt;=17, "High", tbl_logs[[#This Row],[Total Score]]&lt;=25, "Critical")</f>
        <v>Low</v>
      </c>
    </row>
    <row r="571" spans="1:14" x14ac:dyDescent="0.3">
      <c r="A571" t="s">
        <v>3979</v>
      </c>
      <c r="B571" s="1">
        <v>46032.996527777781</v>
      </c>
      <c r="C571" t="s">
        <v>7</v>
      </c>
      <c r="D571" t="s">
        <v>8</v>
      </c>
      <c r="E571" t="s">
        <v>19</v>
      </c>
      <c r="F571" t="s">
        <v>10</v>
      </c>
      <c r="G571" s="2">
        <v>0.99652777777777779</v>
      </c>
      <c r="H571" s="3">
        <v>46032</v>
      </c>
      <c r="I571">
        <v>1</v>
      </c>
      <c r="J571">
        <f>_xlfn.XLOOKUP(tbl_logs[[#This Row],[Target_Department]],tbl_DeptWeight[Department], tbl_DeptWeight[Impact Score])</f>
        <v>3</v>
      </c>
      <c r="K571">
        <f>_xlfn.XLOOKUP(tbl_logs[[#This Row],[Employee_Action]],tbl_ResponseLikelihood[Employee Action],tbl_ResponseLikelihood[Likelihood Score])</f>
        <v>2</v>
      </c>
      <c r="L571">
        <f>tbl_logs[[#This Row],[Impact Score]]*tbl_logs[[#This Row],[Response Multiplier]]</f>
        <v>6</v>
      </c>
      <c r="M571" t="str" cm="1">
        <f t="array" ref="M571">_xlfn.IFS(tbl_logs[[#This Row],[Total Score]]&lt;=4, "Low", tbl_logs[[#This Row],[Total Score]]&lt;=10, "Medium", tbl_logs[[#This Row],[Total Score]]&lt;=19, "High", tbl_logs[[#This Row],[Total Score]]&lt;=25, "Very High")</f>
        <v>Medium</v>
      </c>
      <c r="N571" t="str" cm="1">
        <f t="array" ref="N571">_xlfn.IFS(tbl_logs[[#This Row],[Total Score]]&lt;=4, "Low", tbl_logs[[#This Row],[Total Score]]&lt;=10, "Medium", tbl_logs[[#This Row],[Total Score]]&lt;=17, "High", tbl_logs[[#This Row],[Total Score]]&lt;=25, "Critical")</f>
        <v>Medium</v>
      </c>
    </row>
    <row r="572" spans="1:14" x14ac:dyDescent="0.3">
      <c r="A572" t="s">
        <v>4910</v>
      </c>
      <c r="B572" s="1">
        <v>46032.998611111114</v>
      </c>
      <c r="C572" t="s">
        <v>12</v>
      </c>
      <c r="D572" t="s">
        <v>22</v>
      </c>
      <c r="E572" t="s">
        <v>19</v>
      </c>
      <c r="F572" t="s">
        <v>13</v>
      </c>
      <c r="G572" s="2">
        <v>0.99861111111111112</v>
      </c>
      <c r="H572" s="3">
        <v>46032</v>
      </c>
      <c r="I572">
        <v>1</v>
      </c>
      <c r="J572">
        <f>_xlfn.XLOOKUP(tbl_logs[[#This Row],[Target_Department]],tbl_DeptWeight[Department], tbl_DeptWeight[Impact Score])</f>
        <v>1</v>
      </c>
      <c r="K572">
        <f>_xlfn.XLOOKUP(tbl_logs[[#This Row],[Employee_Action]],tbl_ResponseLikelihood[Employee Action],tbl_ResponseLikelihood[Likelihood Score])</f>
        <v>1</v>
      </c>
      <c r="L572">
        <f>tbl_logs[[#This Row],[Impact Score]]*tbl_logs[[#This Row],[Response Multiplier]]</f>
        <v>1</v>
      </c>
      <c r="M572" t="str" cm="1">
        <f t="array" ref="M572">_xlfn.IFS(tbl_logs[[#This Row],[Total Score]]&lt;=4, "Low", tbl_logs[[#This Row],[Total Score]]&lt;=10, "Medium", tbl_logs[[#This Row],[Total Score]]&lt;=19, "High", tbl_logs[[#This Row],[Total Score]]&lt;=25, "Very High")</f>
        <v>Low</v>
      </c>
      <c r="N572" t="str" cm="1">
        <f t="array" ref="N572">_xlfn.IFS(tbl_logs[[#This Row],[Total Score]]&lt;=4, "Low", tbl_logs[[#This Row],[Total Score]]&lt;=10, "Medium", tbl_logs[[#This Row],[Total Score]]&lt;=17, "High", tbl_logs[[#This Row],[Total Score]]&lt;=25, "Critical")</f>
        <v>Low</v>
      </c>
    </row>
    <row r="573" spans="1:14" x14ac:dyDescent="0.3">
      <c r="A573" t="s">
        <v>2510</v>
      </c>
      <c r="B573" s="1">
        <v>46033.007638888892</v>
      </c>
      <c r="C573" t="s">
        <v>26</v>
      </c>
      <c r="D573" t="s">
        <v>22</v>
      </c>
      <c r="E573" t="s">
        <v>16</v>
      </c>
      <c r="F573" t="s">
        <v>53</v>
      </c>
      <c r="G573" s="2">
        <v>7.6388888888888886E-3</v>
      </c>
      <c r="H573" s="3">
        <v>46033</v>
      </c>
      <c r="I573">
        <v>1</v>
      </c>
      <c r="J573">
        <f>_xlfn.XLOOKUP(tbl_logs[[#This Row],[Target_Department]],tbl_DeptWeight[Department], tbl_DeptWeight[Impact Score])</f>
        <v>3</v>
      </c>
      <c r="K573">
        <f>_xlfn.XLOOKUP(tbl_logs[[#This Row],[Employee_Action]],tbl_ResponseLikelihood[Employee Action],tbl_ResponseLikelihood[Likelihood Score])</f>
        <v>5</v>
      </c>
      <c r="L573">
        <f>tbl_logs[[#This Row],[Impact Score]]*tbl_logs[[#This Row],[Response Multiplier]]</f>
        <v>15</v>
      </c>
      <c r="M573" t="str" cm="1">
        <f t="array" ref="M573">_xlfn.IFS(tbl_logs[[#This Row],[Total Score]]&lt;=4, "Low", tbl_logs[[#This Row],[Total Score]]&lt;=10, "Medium", tbl_logs[[#This Row],[Total Score]]&lt;=19, "High", tbl_logs[[#This Row],[Total Score]]&lt;=25, "Very High")</f>
        <v>High</v>
      </c>
      <c r="N573" t="str" cm="1">
        <f t="array" ref="N573">_xlfn.IFS(tbl_logs[[#This Row],[Total Score]]&lt;=4, "Low", tbl_logs[[#This Row],[Total Score]]&lt;=10, "Medium", tbl_logs[[#This Row],[Total Score]]&lt;=17, "High", tbl_logs[[#This Row],[Total Score]]&lt;=25, "Critical")</f>
        <v>High</v>
      </c>
    </row>
    <row r="574" spans="1:14" x14ac:dyDescent="0.3">
      <c r="A574" t="s">
        <v>4801</v>
      </c>
      <c r="B574" s="1">
        <v>46033.027777777781</v>
      </c>
      <c r="C574" t="s">
        <v>7</v>
      </c>
      <c r="D574" t="s">
        <v>18</v>
      </c>
      <c r="E574" t="s">
        <v>16</v>
      </c>
      <c r="F574" t="s">
        <v>10</v>
      </c>
      <c r="G574" s="2">
        <v>2.7777777777777776E-2</v>
      </c>
      <c r="H574" s="3">
        <v>46033</v>
      </c>
      <c r="I574">
        <v>1</v>
      </c>
      <c r="J574">
        <f>_xlfn.XLOOKUP(tbl_logs[[#This Row],[Target_Department]],tbl_DeptWeight[Department], tbl_DeptWeight[Impact Score])</f>
        <v>3</v>
      </c>
      <c r="K574">
        <f>_xlfn.XLOOKUP(tbl_logs[[#This Row],[Employee_Action]],tbl_ResponseLikelihood[Employee Action],tbl_ResponseLikelihood[Likelihood Score])</f>
        <v>2</v>
      </c>
      <c r="L574">
        <f>tbl_logs[[#This Row],[Impact Score]]*tbl_logs[[#This Row],[Response Multiplier]]</f>
        <v>6</v>
      </c>
      <c r="M574" t="str" cm="1">
        <f t="array" ref="M574">_xlfn.IFS(tbl_logs[[#This Row],[Total Score]]&lt;=4, "Low", tbl_logs[[#This Row],[Total Score]]&lt;=10, "Medium", tbl_logs[[#This Row],[Total Score]]&lt;=19, "High", tbl_logs[[#This Row],[Total Score]]&lt;=25, "Very High")</f>
        <v>Medium</v>
      </c>
      <c r="N574" t="str" cm="1">
        <f t="array" ref="N574">_xlfn.IFS(tbl_logs[[#This Row],[Total Score]]&lt;=4, "Low", tbl_logs[[#This Row],[Total Score]]&lt;=10, "Medium", tbl_logs[[#This Row],[Total Score]]&lt;=17, "High", tbl_logs[[#This Row],[Total Score]]&lt;=25, "Critical")</f>
        <v>Medium</v>
      </c>
    </row>
    <row r="575" spans="1:14" x14ac:dyDescent="0.3">
      <c r="A575" t="s">
        <v>4207</v>
      </c>
      <c r="B575" s="1">
        <v>46033.030555555553</v>
      </c>
      <c r="C575" t="s">
        <v>12</v>
      </c>
      <c r="D575" t="s">
        <v>22</v>
      </c>
      <c r="E575" t="s">
        <v>31</v>
      </c>
      <c r="F575" t="s">
        <v>33</v>
      </c>
      <c r="G575" s="2">
        <v>3.0555555555555555E-2</v>
      </c>
      <c r="H575" s="3">
        <v>46033</v>
      </c>
      <c r="I575">
        <v>1</v>
      </c>
      <c r="J575">
        <f>_xlfn.XLOOKUP(tbl_logs[[#This Row],[Target_Department]],tbl_DeptWeight[Department], tbl_DeptWeight[Impact Score])</f>
        <v>1</v>
      </c>
      <c r="K575">
        <f>_xlfn.XLOOKUP(tbl_logs[[#This Row],[Employee_Action]],tbl_ResponseLikelihood[Employee Action],tbl_ResponseLikelihood[Likelihood Score])</f>
        <v>4</v>
      </c>
      <c r="L575">
        <f>tbl_logs[[#This Row],[Impact Score]]*tbl_logs[[#This Row],[Response Multiplier]]</f>
        <v>4</v>
      </c>
      <c r="M575" t="str" cm="1">
        <f t="array" ref="M575">_xlfn.IFS(tbl_logs[[#This Row],[Total Score]]&lt;=4, "Low", tbl_logs[[#This Row],[Total Score]]&lt;=10, "Medium", tbl_logs[[#This Row],[Total Score]]&lt;=19, "High", tbl_logs[[#This Row],[Total Score]]&lt;=25, "Very High")</f>
        <v>Low</v>
      </c>
      <c r="N575" t="str" cm="1">
        <f t="array" ref="N575">_xlfn.IFS(tbl_logs[[#This Row],[Total Score]]&lt;=4, "Low", tbl_logs[[#This Row],[Total Score]]&lt;=10, "Medium", tbl_logs[[#This Row],[Total Score]]&lt;=17, "High", tbl_logs[[#This Row],[Total Score]]&lt;=25, "Critical")</f>
        <v>Low</v>
      </c>
    </row>
    <row r="576" spans="1:14" x14ac:dyDescent="0.3">
      <c r="A576" t="s">
        <v>1622</v>
      </c>
      <c r="B576" s="1">
        <v>46033.046527777777</v>
      </c>
      <c r="C576" t="s">
        <v>35</v>
      </c>
      <c r="D576" t="s">
        <v>15</v>
      </c>
      <c r="E576" t="s">
        <v>16</v>
      </c>
      <c r="F576" t="s">
        <v>10</v>
      </c>
      <c r="G576" s="2">
        <v>4.6527777777777779E-2</v>
      </c>
      <c r="H576" s="3">
        <v>46033</v>
      </c>
      <c r="I576">
        <v>1</v>
      </c>
      <c r="J576">
        <f>_xlfn.XLOOKUP(tbl_logs[[#This Row],[Target_Department]],tbl_DeptWeight[Department], tbl_DeptWeight[Impact Score])</f>
        <v>1</v>
      </c>
      <c r="K576">
        <f>_xlfn.XLOOKUP(tbl_logs[[#This Row],[Employee_Action]],tbl_ResponseLikelihood[Employee Action],tbl_ResponseLikelihood[Likelihood Score])</f>
        <v>2</v>
      </c>
      <c r="L576">
        <f>tbl_logs[[#This Row],[Impact Score]]*tbl_logs[[#This Row],[Response Multiplier]]</f>
        <v>2</v>
      </c>
      <c r="M576" t="str" cm="1">
        <f t="array" ref="M576">_xlfn.IFS(tbl_logs[[#This Row],[Total Score]]&lt;=4, "Low", tbl_logs[[#This Row],[Total Score]]&lt;=10, "Medium", tbl_logs[[#This Row],[Total Score]]&lt;=19, "High", tbl_logs[[#This Row],[Total Score]]&lt;=25, "Very High")</f>
        <v>Low</v>
      </c>
      <c r="N576" t="str" cm="1">
        <f t="array" ref="N576">_xlfn.IFS(tbl_logs[[#This Row],[Total Score]]&lt;=4, "Low", tbl_logs[[#This Row],[Total Score]]&lt;=10, "Medium", tbl_logs[[#This Row],[Total Score]]&lt;=17, "High", tbl_logs[[#This Row],[Total Score]]&lt;=25, "Critical")</f>
        <v>Low</v>
      </c>
    </row>
    <row r="577" spans="1:14" x14ac:dyDescent="0.3">
      <c r="A577" t="s">
        <v>3261</v>
      </c>
      <c r="B577" s="1">
        <v>46033.056250000001</v>
      </c>
      <c r="C577" t="s">
        <v>35</v>
      </c>
      <c r="D577" t="s">
        <v>15</v>
      </c>
      <c r="E577" t="s">
        <v>9</v>
      </c>
      <c r="F577" t="s">
        <v>20</v>
      </c>
      <c r="G577" s="2">
        <v>5.6250000000000001E-2</v>
      </c>
      <c r="H577" s="3">
        <v>46033</v>
      </c>
      <c r="I577">
        <v>1</v>
      </c>
      <c r="J577">
        <f>_xlfn.XLOOKUP(tbl_logs[[#This Row],[Target_Department]],tbl_DeptWeight[Department], tbl_DeptWeight[Impact Score])</f>
        <v>1</v>
      </c>
      <c r="K577">
        <f>_xlfn.XLOOKUP(tbl_logs[[#This Row],[Employee_Action]],tbl_ResponseLikelihood[Employee Action],tbl_ResponseLikelihood[Likelihood Score])</f>
        <v>2</v>
      </c>
      <c r="L577">
        <f>tbl_logs[[#This Row],[Impact Score]]*tbl_logs[[#This Row],[Response Multiplier]]</f>
        <v>2</v>
      </c>
      <c r="M577" t="str" cm="1">
        <f t="array" ref="M577">_xlfn.IFS(tbl_logs[[#This Row],[Total Score]]&lt;=4, "Low", tbl_logs[[#This Row],[Total Score]]&lt;=10, "Medium", tbl_logs[[#This Row],[Total Score]]&lt;=19, "High", tbl_logs[[#This Row],[Total Score]]&lt;=25, "Very High")</f>
        <v>Low</v>
      </c>
      <c r="N577" t="str" cm="1">
        <f t="array" ref="N577">_xlfn.IFS(tbl_logs[[#This Row],[Total Score]]&lt;=4, "Low", tbl_logs[[#This Row],[Total Score]]&lt;=10, "Medium", tbl_logs[[#This Row],[Total Score]]&lt;=17, "High", tbl_logs[[#This Row],[Total Score]]&lt;=25, "Critical")</f>
        <v>Low</v>
      </c>
    </row>
    <row r="578" spans="1:14" x14ac:dyDescent="0.3">
      <c r="A578" t="s">
        <v>3680</v>
      </c>
      <c r="B578" s="1">
        <v>46033.058333333334</v>
      </c>
      <c r="C578" t="s">
        <v>7</v>
      </c>
      <c r="D578" t="s">
        <v>22</v>
      </c>
      <c r="E578" t="s">
        <v>19</v>
      </c>
      <c r="F578" t="s">
        <v>20</v>
      </c>
      <c r="G578" s="2">
        <v>5.8333333333333334E-2</v>
      </c>
      <c r="H578" s="3">
        <v>46033</v>
      </c>
      <c r="I578">
        <v>1</v>
      </c>
      <c r="J578">
        <f>_xlfn.XLOOKUP(tbl_logs[[#This Row],[Target_Department]],tbl_DeptWeight[Department], tbl_DeptWeight[Impact Score])</f>
        <v>3</v>
      </c>
      <c r="K578">
        <f>_xlfn.XLOOKUP(tbl_logs[[#This Row],[Employee_Action]],tbl_ResponseLikelihood[Employee Action],tbl_ResponseLikelihood[Likelihood Score])</f>
        <v>2</v>
      </c>
      <c r="L578">
        <f>tbl_logs[[#This Row],[Impact Score]]*tbl_logs[[#This Row],[Response Multiplier]]</f>
        <v>6</v>
      </c>
      <c r="M578" t="str" cm="1">
        <f t="array" ref="M578">_xlfn.IFS(tbl_logs[[#This Row],[Total Score]]&lt;=4, "Low", tbl_logs[[#This Row],[Total Score]]&lt;=10, "Medium", tbl_logs[[#This Row],[Total Score]]&lt;=19, "High", tbl_logs[[#This Row],[Total Score]]&lt;=25, "Very High")</f>
        <v>Medium</v>
      </c>
      <c r="N578" t="str" cm="1">
        <f t="array" ref="N578">_xlfn.IFS(tbl_logs[[#This Row],[Total Score]]&lt;=4, "Low", tbl_logs[[#This Row],[Total Score]]&lt;=10, "Medium", tbl_logs[[#This Row],[Total Score]]&lt;=17, "High", tbl_logs[[#This Row],[Total Score]]&lt;=25, "Critical")</f>
        <v>Medium</v>
      </c>
    </row>
    <row r="579" spans="1:14" x14ac:dyDescent="0.3">
      <c r="A579" t="s">
        <v>1693</v>
      </c>
      <c r="B579" s="1">
        <v>46033.126388888886</v>
      </c>
      <c r="C579" t="s">
        <v>7</v>
      </c>
      <c r="D579" t="s">
        <v>15</v>
      </c>
      <c r="E579" t="s">
        <v>19</v>
      </c>
      <c r="F579" t="s">
        <v>33</v>
      </c>
      <c r="G579" s="2">
        <v>0.12638888888888888</v>
      </c>
      <c r="H579" s="3">
        <v>46033</v>
      </c>
      <c r="I579">
        <v>1</v>
      </c>
      <c r="J579">
        <f>_xlfn.XLOOKUP(tbl_logs[[#This Row],[Target_Department]],tbl_DeptWeight[Department], tbl_DeptWeight[Impact Score])</f>
        <v>3</v>
      </c>
      <c r="K579">
        <f>_xlfn.XLOOKUP(tbl_logs[[#This Row],[Employee_Action]],tbl_ResponseLikelihood[Employee Action],tbl_ResponseLikelihood[Likelihood Score])</f>
        <v>4</v>
      </c>
      <c r="L579">
        <f>tbl_logs[[#This Row],[Impact Score]]*tbl_logs[[#This Row],[Response Multiplier]]</f>
        <v>12</v>
      </c>
      <c r="M579" t="str" cm="1">
        <f t="array" ref="M579">_xlfn.IFS(tbl_logs[[#This Row],[Total Score]]&lt;=4, "Low", tbl_logs[[#This Row],[Total Score]]&lt;=10, "Medium", tbl_logs[[#This Row],[Total Score]]&lt;=19, "High", tbl_logs[[#This Row],[Total Score]]&lt;=25, "Very High")</f>
        <v>High</v>
      </c>
      <c r="N579" t="str" cm="1">
        <f t="array" ref="N579">_xlfn.IFS(tbl_logs[[#This Row],[Total Score]]&lt;=4, "Low", tbl_logs[[#This Row],[Total Score]]&lt;=10, "Medium", tbl_logs[[#This Row],[Total Score]]&lt;=17, "High", tbl_logs[[#This Row],[Total Score]]&lt;=25, "Critical")</f>
        <v>High</v>
      </c>
    </row>
    <row r="580" spans="1:14" x14ac:dyDescent="0.3">
      <c r="A580" t="s">
        <v>4199</v>
      </c>
      <c r="B580" s="1">
        <v>46033.173611111109</v>
      </c>
      <c r="C580" t="s">
        <v>7</v>
      </c>
      <c r="D580" t="s">
        <v>15</v>
      </c>
      <c r="E580" t="s">
        <v>19</v>
      </c>
      <c r="F580" t="s">
        <v>20</v>
      </c>
      <c r="G580" s="2">
        <v>0.1736111111111111</v>
      </c>
      <c r="H580" s="3">
        <v>46033</v>
      </c>
      <c r="I580">
        <v>1</v>
      </c>
      <c r="J580">
        <f>_xlfn.XLOOKUP(tbl_logs[[#This Row],[Target_Department]],tbl_DeptWeight[Department], tbl_DeptWeight[Impact Score])</f>
        <v>3</v>
      </c>
      <c r="K580">
        <f>_xlfn.XLOOKUP(tbl_logs[[#This Row],[Employee_Action]],tbl_ResponseLikelihood[Employee Action],tbl_ResponseLikelihood[Likelihood Score])</f>
        <v>2</v>
      </c>
      <c r="L580">
        <f>tbl_logs[[#This Row],[Impact Score]]*tbl_logs[[#This Row],[Response Multiplier]]</f>
        <v>6</v>
      </c>
      <c r="M580" t="str" cm="1">
        <f t="array" ref="M580">_xlfn.IFS(tbl_logs[[#This Row],[Total Score]]&lt;=4, "Low", tbl_logs[[#This Row],[Total Score]]&lt;=10, "Medium", tbl_logs[[#This Row],[Total Score]]&lt;=19, "High", tbl_logs[[#This Row],[Total Score]]&lt;=25, "Very High")</f>
        <v>Medium</v>
      </c>
      <c r="N580" t="str" cm="1">
        <f t="array" ref="N580">_xlfn.IFS(tbl_logs[[#This Row],[Total Score]]&lt;=4, "Low", tbl_logs[[#This Row],[Total Score]]&lt;=10, "Medium", tbl_logs[[#This Row],[Total Score]]&lt;=17, "High", tbl_logs[[#This Row],[Total Score]]&lt;=25, "Critical")</f>
        <v>Medium</v>
      </c>
    </row>
    <row r="581" spans="1:14" x14ac:dyDescent="0.3">
      <c r="A581" t="s">
        <v>404</v>
      </c>
      <c r="B581" s="1">
        <v>46033.191666666666</v>
      </c>
      <c r="C581" t="s">
        <v>40</v>
      </c>
      <c r="D581" t="s">
        <v>8</v>
      </c>
      <c r="E581" t="s">
        <v>16</v>
      </c>
      <c r="F581" t="s">
        <v>20</v>
      </c>
      <c r="G581" s="2">
        <v>0.19166666666666668</v>
      </c>
      <c r="H581" s="3">
        <v>46033</v>
      </c>
      <c r="I581">
        <v>1</v>
      </c>
      <c r="J581">
        <f>_xlfn.XLOOKUP(tbl_logs[[#This Row],[Target_Department]],tbl_DeptWeight[Department], tbl_DeptWeight[Impact Score])</f>
        <v>5</v>
      </c>
      <c r="K581">
        <f>_xlfn.XLOOKUP(tbl_logs[[#This Row],[Employee_Action]],tbl_ResponseLikelihood[Employee Action],tbl_ResponseLikelihood[Likelihood Score])</f>
        <v>2</v>
      </c>
      <c r="L581">
        <f>tbl_logs[[#This Row],[Impact Score]]*tbl_logs[[#This Row],[Response Multiplier]]</f>
        <v>10</v>
      </c>
      <c r="M581" t="str" cm="1">
        <f t="array" ref="M581">_xlfn.IFS(tbl_logs[[#This Row],[Total Score]]&lt;=4, "Low", tbl_logs[[#This Row],[Total Score]]&lt;=10, "Medium", tbl_logs[[#This Row],[Total Score]]&lt;=19, "High", tbl_logs[[#This Row],[Total Score]]&lt;=25, "Very High")</f>
        <v>Medium</v>
      </c>
      <c r="N581" t="str" cm="1">
        <f t="array" ref="N581">_xlfn.IFS(tbl_logs[[#This Row],[Total Score]]&lt;=4, "Low", tbl_logs[[#This Row],[Total Score]]&lt;=10, "Medium", tbl_logs[[#This Row],[Total Score]]&lt;=17, "High", tbl_logs[[#This Row],[Total Score]]&lt;=25, "Critical")</f>
        <v>Medium</v>
      </c>
    </row>
    <row r="582" spans="1:14" x14ac:dyDescent="0.3">
      <c r="A582" t="s">
        <v>848</v>
      </c>
      <c r="B582" s="1">
        <v>46033.237500000003</v>
      </c>
      <c r="C582" t="s">
        <v>40</v>
      </c>
      <c r="D582" t="s">
        <v>15</v>
      </c>
      <c r="E582" t="s">
        <v>16</v>
      </c>
      <c r="F582" t="s">
        <v>13</v>
      </c>
      <c r="G582" s="2">
        <v>0.23749999999999999</v>
      </c>
      <c r="H582" s="3">
        <v>46033</v>
      </c>
      <c r="I582">
        <v>1</v>
      </c>
      <c r="J582">
        <f>_xlfn.XLOOKUP(tbl_logs[[#This Row],[Target_Department]],tbl_DeptWeight[Department], tbl_DeptWeight[Impact Score])</f>
        <v>5</v>
      </c>
      <c r="K582">
        <f>_xlfn.XLOOKUP(tbl_logs[[#This Row],[Employee_Action]],tbl_ResponseLikelihood[Employee Action],tbl_ResponseLikelihood[Likelihood Score])</f>
        <v>1</v>
      </c>
      <c r="L582">
        <f>tbl_logs[[#This Row],[Impact Score]]*tbl_logs[[#This Row],[Response Multiplier]]</f>
        <v>5</v>
      </c>
      <c r="M582" t="str" cm="1">
        <f t="array" ref="M582">_xlfn.IFS(tbl_logs[[#This Row],[Total Score]]&lt;=4, "Low", tbl_logs[[#This Row],[Total Score]]&lt;=10, "Medium", tbl_logs[[#This Row],[Total Score]]&lt;=19, "High", tbl_logs[[#This Row],[Total Score]]&lt;=25, "Very High")</f>
        <v>Medium</v>
      </c>
      <c r="N582" t="str" cm="1">
        <f t="array" ref="N582">_xlfn.IFS(tbl_logs[[#This Row],[Total Score]]&lt;=4, "Low", tbl_logs[[#This Row],[Total Score]]&lt;=10, "Medium", tbl_logs[[#This Row],[Total Score]]&lt;=17, "High", tbl_logs[[#This Row],[Total Score]]&lt;=25, "Critical")</f>
        <v>Medium</v>
      </c>
    </row>
    <row r="583" spans="1:14" x14ac:dyDescent="0.3">
      <c r="A583" t="s">
        <v>69</v>
      </c>
      <c r="B583" s="1">
        <v>46033.25277777778</v>
      </c>
      <c r="C583" t="s">
        <v>7</v>
      </c>
      <c r="D583" t="s">
        <v>22</v>
      </c>
      <c r="E583" t="s">
        <v>19</v>
      </c>
      <c r="F583" t="s">
        <v>20</v>
      </c>
      <c r="G583" s="2">
        <v>0.25277777777777777</v>
      </c>
      <c r="H583" s="3">
        <v>46033</v>
      </c>
      <c r="I583">
        <v>1</v>
      </c>
      <c r="J583">
        <f>_xlfn.XLOOKUP(tbl_logs[[#This Row],[Target_Department]],tbl_DeptWeight[Department], tbl_DeptWeight[Impact Score])</f>
        <v>3</v>
      </c>
      <c r="K583">
        <f>_xlfn.XLOOKUP(tbl_logs[[#This Row],[Employee_Action]],tbl_ResponseLikelihood[Employee Action],tbl_ResponseLikelihood[Likelihood Score])</f>
        <v>2</v>
      </c>
      <c r="L583">
        <f>tbl_logs[[#This Row],[Impact Score]]*tbl_logs[[#This Row],[Response Multiplier]]</f>
        <v>6</v>
      </c>
      <c r="M583" t="str" cm="1">
        <f t="array" ref="M583">_xlfn.IFS(tbl_logs[[#This Row],[Total Score]]&lt;=4, "Low", tbl_logs[[#This Row],[Total Score]]&lt;=10, "Medium", tbl_logs[[#This Row],[Total Score]]&lt;=19, "High", tbl_logs[[#This Row],[Total Score]]&lt;=25, "Very High")</f>
        <v>Medium</v>
      </c>
      <c r="N583" t="str" cm="1">
        <f t="array" ref="N583">_xlfn.IFS(tbl_logs[[#This Row],[Total Score]]&lt;=4, "Low", tbl_logs[[#This Row],[Total Score]]&lt;=10, "Medium", tbl_logs[[#This Row],[Total Score]]&lt;=17, "High", tbl_logs[[#This Row],[Total Score]]&lt;=25, "Critical")</f>
        <v>Medium</v>
      </c>
    </row>
    <row r="584" spans="1:14" x14ac:dyDescent="0.3">
      <c r="A584" t="s">
        <v>3125</v>
      </c>
      <c r="B584" s="1">
        <v>46033.260416666664</v>
      </c>
      <c r="C584" t="s">
        <v>35</v>
      </c>
      <c r="D584" t="s">
        <v>18</v>
      </c>
      <c r="E584" t="s">
        <v>31</v>
      </c>
      <c r="F584" t="s">
        <v>10</v>
      </c>
      <c r="G584" s="2">
        <v>0.26041666666666669</v>
      </c>
      <c r="H584" s="3">
        <v>46033</v>
      </c>
      <c r="I584">
        <v>1</v>
      </c>
      <c r="J584">
        <f>_xlfn.XLOOKUP(tbl_logs[[#This Row],[Target_Department]],tbl_DeptWeight[Department], tbl_DeptWeight[Impact Score])</f>
        <v>1</v>
      </c>
      <c r="K584">
        <f>_xlfn.XLOOKUP(tbl_logs[[#This Row],[Employee_Action]],tbl_ResponseLikelihood[Employee Action],tbl_ResponseLikelihood[Likelihood Score])</f>
        <v>2</v>
      </c>
      <c r="L584">
        <f>tbl_logs[[#This Row],[Impact Score]]*tbl_logs[[#This Row],[Response Multiplier]]</f>
        <v>2</v>
      </c>
      <c r="M584" t="str" cm="1">
        <f t="array" ref="M584">_xlfn.IFS(tbl_logs[[#This Row],[Total Score]]&lt;=4, "Low", tbl_logs[[#This Row],[Total Score]]&lt;=10, "Medium", tbl_logs[[#This Row],[Total Score]]&lt;=19, "High", tbl_logs[[#This Row],[Total Score]]&lt;=25, "Very High")</f>
        <v>Low</v>
      </c>
      <c r="N584" t="str" cm="1">
        <f t="array" ref="N584">_xlfn.IFS(tbl_logs[[#This Row],[Total Score]]&lt;=4, "Low", tbl_logs[[#This Row],[Total Score]]&lt;=10, "Medium", tbl_logs[[#This Row],[Total Score]]&lt;=17, "High", tbl_logs[[#This Row],[Total Score]]&lt;=25, "Critical")</f>
        <v>Low</v>
      </c>
    </row>
    <row r="585" spans="1:14" x14ac:dyDescent="0.3">
      <c r="A585" t="s">
        <v>1742</v>
      </c>
      <c r="B585" s="1">
        <v>46033.261111111111</v>
      </c>
      <c r="C585" t="s">
        <v>7</v>
      </c>
      <c r="D585" t="s">
        <v>22</v>
      </c>
      <c r="E585" t="s">
        <v>19</v>
      </c>
      <c r="F585" t="s">
        <v>10</v>
      </c>
      <c r="G585" s="2">
        <v>0.26111111111111113</v>
      </c>
      <c r="H585" s="3">
        <v>46033</v>
      </c>
      <c r="I585">
        <v>1</v>
      </c>
      <c r="J585">
        <f>_xlfn.XLOOKUP(tbl_logs[[#This Row],[Target_Department]],tbl_DeptWeight[Department], tbl_DeptWeight[Impact Score])</f>
        <v>3</v>
      </c>
      <c r="K585">
        <f>_xlfn.XLOOKUP(tbl_logs[[#This Row],[Employee_Action]],tbl_ResponseLikelihood[Employee Action],tbl_ResponseLikelihood[Likelihood Score])</f>
        <v>2</v>
      </c>
      <c r="L585">
        <f>tbl_logs[[#This Row],[Impact Score]]*tbl_logs[[#This Row],[Response Multiplier]]</f>
        <v>6</v>
      </c>
      <c r="M585" t="str" cm="1">
        <f t="array" ref="M585">_xlfn.IFS(tbl_logs[[#This Row],[Total Score]]&lt;=4, "Low", tbl_logs[[#This Row],[Total Score]]&lt;=10, "Medium", tbl_logs[[#This Row],[Total Score]]&lt;=19, "High", tbl_logs[[#This Row],[Total Score]]&lt;=25, "Very High")</f>
        <v>Medium</v>
      </c>
      <c r="N585" t="str" cm="1">
        <f t="array" ref="N585">_xlfn.IFS(tbl_logs[[#This Row],[Total Score]]&lt;=4, "Low", tbl_logs[[#This Row],[Total Score]]&lt;=10, "Medium", tbl_logs[[#This Row],[Total Score]]&lt;=17, "High", tbl_logs[[#This Row],[Total Score]]&lt;=25, "Critical")</f>
        <v>Medium</v>
      </c>
    </row>
    <row r="586" spans="1:14" x14ac:dyDescent="0.3">
      <c r="A586" t="s">
        <v>4278</v>
      </c>
      <c r="B586" s="1">
        <v>46033.356249999997</v>
      </c>
      <c r="C586" t="s">
        <v>7</v>
      </c>
      <c r="D586" t="s">
        <v>22</v>
      </c>
      <c r="E586" t="s">
        <v>19</v>
      </c>
      <c r="F586" t="s">
        <v>20</v>
      </c>
      <c r="G586" s="2">
        <v>0.35625000000000001</v>
      </c>
      <c r="H586" s="3">
        <v>46033</v>
      </c>
      <c r="I586">
        <v>1</v>
      </c>
      <c r="J586">
        <f>_xlfn.XLOOKUP(tbl_logs[[#This Row],[Target_Department]],tbl_DeptWeight[Department], tbl_DeptWeight[Impact Score])</f>
        <v>3</v>
      </c>
      <c r="K586">
        <f>_xlfn.XLOOKUP(tbl_logs[[#This Row],[Employee_Action]],tbl_ResponseLikelihood[Employee Action],tbl_ResponseLikelihood[Likelihood Score])</f>
        <v>2</v>
      </c>
      <c r="L586">
        <f>tbl_logs[[#This Row],[Impact Score]]*tbl_logs[[#This Row],[Response Multiplier]]</f>
        <v>6</v>
      </c>
      <c r="M586" t="str" cm="1">
        <f t="array" ref="M586">_xlfn.IFS(tbl_logs[[#This Row],[Total Score]]&lt;=4, "Low", tbl_logs[[#This Row],[Total Score]]&lt;=10, "Medium", tbl_logs[[#This Row],[Total Score]]&lt;=19, "High", tbl_logs[[#This Row],[Total Score]]&lt;=25, "Very High")</f>
        <v>Medium</v>
      </c>
      <c r="N586" t="str" cm="1">
        <f t="array" ref="N586">_xlfn.IFS(tbl_logs[[#This Row],[Total Score]]&lt;=4, "Low", tbl_logs[[#This Row],[Total Score]]&lt;=10, "Medium", tbl_logs[[#This Row],[Total Score]]&lt;=17, "High", tbl_logs[[#This Row],[Total Score]]&lt;=25, "Critical")</f>
        <v>Medium</v>
      </c>
    </row>
    <row r="587" spans="1:14" x14ac:dyDescent="0.3">
      <c r="A587" t="s">
        <v>3677</v>
      </c>
      <c r="B587" s="1">
        <v>46033.367361111108</v>
      </c>
      <c r="C587" t="s">
        <v>7</v>
      </c>
      <c r="D587" t="s">
        <v>22</v>
      </c>
      <c r="E587" t="s">
        <v>19</v>
      </c>
      <c r="F587" t="s">
        <v>20</v>
      </c>
      <c r="G587" s="2">
        <v>0.36736111111111114</v>
      </c>
      <c r="H587" s="3">
        <v>46033</v>
      </c>
      <c r="I587">
        <v>1</v>
      </c>
      <c r="J587">
        <f>_xlfn.XLOOKUP(tbl_logs[[#This Row],[Target_Department]],tbl_DeptWeight[Department], tbl_DeptWeight[Impact Score])</f>
        <v>3</v>
      </c>
      <c r="K587">
        <f>_xlfn.XLOOKUP(tbl_logs[[#This Row],[Employee_Action]],tbl_ResponseLikelihood[Employee Action],tbl_ResponseLikelihood[Likelihood Score])</f>
        <v>2</v>
      </c>
      <c r="L587">
        <f>tbl_logs[[#This Row],[Impact Score]]*tbl_logs[[#This Row],[Response Multiplier]]</f>
        <v>6</v>
      </c>
      <c r="M587" t="str" cm="1">
        <f t="array" ref="M587">_xlfn.IFS(tbl_logs[[#This Row],[Total Score]]&lt;=4, "Low", tbl_logs[[#This Row],[Total Score]]&lt;=10, "Medium", tbl_logs[[#This Row],[Total Score]]&lt;=19, "High", tbl_logs[[#This Row],[Total Score]]&lt;=25, "Very High")</f>
        <v>Medium</v>
      </c>
      <c r="N587" t="str" cm="1">
        <f t="array" ref="N587">_xlfn.IFS(tbl_logs[[#This Row],[Total Score]]&lt;=4, "Low", tbl_logs[[#This Row],[Total Score]]&lt;=10, "Medium", tbl_logs[[#This Row],[Total Score]]&lt;=17, "High", tbl_logs[[#This Row],[Total Score]]&lt;=25, "Critical")</f>
        <v>Medium</v>
      </c>
    </row>
    <row r="588" spans="1:14" x14ac:dyDescent="0.3">
      <c r="A588" t="s">
        <v>1247</v>
      </c>
      <c r="B588" s="1">
        <v>46033.37777777778</v>
      </c>
      <c r="C588" t="s">
        <v>12</v>
      </c>
      <c r="D588" t="s">
        <v>8</v>
      </c>
      <c r="E588" t="s">
        <v>19</v>
      </c>
      <c r="F588" t="s">
        <v>10</v>
      </c>
      <c r="G588" s="2">
        <v>0.37777777777777777</v>
      </c>
      <c r="H588" s="3">
        <v>46033</v>
      </c>
      <c r="I588">
        <v>1</v>
      </c>
      <c r="J588">
        <f>_xlfn.XLOOKUP(tbl_logs[[#This Row],[Target_Department]],tbl_DeptWeight[Department], tbl_DeptWeight[Impact Score])</f>
        <v>1</v>
      </c>
      <c r="K588">
        <f>_xlfn.XLOOKUP(tbl_logs[[#This Row],[Employee_Action]],tbl_ResponseLikelihood[Employee Action],tbl_ResponseLikelihood[Likelihood Score])</f>
        <v>2</v>
      </c>
      <c r="L588">
        <f>tbl_logs[[#This Row],[Impact Score]]*tbl_logs[[#This Row],[Response Multiplier]]</f>
        <v>2</v>
      </c>
      <c r="M588" t="str" cm="1">
        <f t="array" ref="M588">_xlfn.IFS(tbl_logs[[#This Row],[Total Score]]&lt;=4, "Low", tbl_logs[[#This Row],[Total Score]]&lt;=10, "Medium", tbl_logs[[#This Row],[Total Score]]&lt;=19, "High", tbl_logs[[#This Row],[Total Score]]&lt;=25, "Very High")</f>
        <v>Low</v>
      </c>
      <c r="N588" t="str" cm="1">
        <f t="array" ref="N588">_xlfn.IFS(tbl_logs[[#This Row],[Total Score]]&lt;=4, "Low", tbl_logs[[#This Row],[Total Score]]&lt;=10, "Medium", tbl_logs[[#This Row],[Total Score]]&lt;=17, "High", tbl_logs[[#This Row],[Total Score]]&lt;=25, "Critical")</f>
        <v>Low</v>
      </c>
    </row>
    <row r="589" spans="1:14" x14ac:dyDescent="0.3">
      <c r="A589" t="s">
        <v>1709</v>
      </c>
      <c r="B589" s="1">
        <v>46033.387499999997</v>
      </c>
      <c r="C589" t="s">
        <v>40</v>
      </c>
      <c r="D589" t="s">
        <v>22</v>
      </c>
      <c r="E589" t="s">
        <v>16</v>
      </c>
      <c r="F589" t="s">
        <v>20</v>
      </c>
      <c r="G589" s="2">
        <v>0.38750000000000001</v>
      </c>
      <c r="H589" s="3">
        <v>46033</v>
      </c>
      <c r="I589">
        <v>1</v>
      </c>
      <c r="J589">
        <f>_xlfn.XLOOKUP(tbl_logs[[#This Row],[Target_Department]],tbl_DeptWeight[Department], tbl_DeptWeight[Impact Score])</f>
        <v>5</v>
      </c>
      <c r="K589">
        <f>_xlfn.XLOOKUP(tbl_logs[[#This Row],[Employee_Action]],tbl_ResponseLikelihood[Employee Action],tbl_ResponseLikelihood[Likelihood Score])</f>
        <v>2</v>
      </c>
      <c r="L589">
        <f>tbl_logs[[#This Row],[Impact Score]]*tbl_logs[[#This Row],[Response Multiplier]]</f>
        <v>10</v>
      </c>
      <c r="M589" t="str" cm="1">
        <f t="array" ref="M589">_xlfn.IFS(tbl_logs[[#This Row],[Total Score]]&lt;=4, "Low", tbl_logs[[#This Row],[Total Score]]&lt;=10, "Medium", tbl_logs[[#This Row],[Total Score]]&lt;=19, "High", tbl_logs[[#This Row],[Total Score]]&lt;=25, "Very High")</f>
        <v>Medium</v>
      </c>
      <c r="N589" t="str" cm="1">
        <f t="array" ref="N589">_xlfn.IFS(tbl_logs[[#This Row],[Total Score]]&lt;=4, "Low", tbl_logs[[#This Row],[Total Score]]&lt;=10, "Medium", tbl_logs[[#This Row],[Total Score]]&lt;=17, "High", tbl_logs[[#This Row],[Total Score]]&lt;=25, "Critical")</f>
        <v>Medium</v>
      </c>
    </row>
    <row r="590" spans="1:14" x14ac:dyDescent="0.3">
      <c r="A590" t="s">
        <v>4266</v>
      </c>
      <c r="B590" s="1">
        <v>46033.397222222222</v>
      </c>
      <c r="C590" t="s">
        <v>40</v>
      </c>
      <c r="D590" t="s">
        <v>22</v>
      </c>
      <c r="E590" t="s">
        <v>16</v>
      </c>
      <c r="F590" t="s">
        <v>20</v>
      </c>
      <c r="G590" s="2">
        <v>0.3972222222222222</v>
      </c>
      <c r="H590" s="3">
        <v>46033</v>
      </c>
      <c r="I590">
        <v>1</v>
      </c>
      <c r="J590">
        <f>_xlfn.XLOOKUP(tbl_logs[[#This Row],[Target_Department]],tbl_DeptWeight[Department], tbl_DeptWeight[Impact Score])</f>
        <v>5</v>
      </c>
      <c r="K590">
        <f>_xlfn.XLOOKUP(tbl_logs[[#This Row],[Employee_Action]],tbl_ResponseLikelihood[Employee Action],tbl_ResponseLikelihood[Likelihood Score])</f>
        <v>2</v>
      </c>
      <c r="L590">
        <f>tbl_logs[[#This Row],[Impact Score]]*tbl_logs[[#This Row],[Response Multiplier]]</f>
        <v>10</v>
      </c>
      <c r="M590" t="str" cm="1">
        <f t="array" ref="M590">_xlfn.IFS(tbl_logs[[#This Row],[Total Score]]&lt;=4, "Low", tbl_logs[[#This Row],[Total Score]]&lt;=10, "Medium", tbl_logs[[#This Row],[Total Score]]&lt;=19, "High", tbl_logs[[#This Row],[Total Score]]&lt;=25, "Very High")</f>
        <v>Medium</v>
      </c>
      <c r="N590" t="str" cm="1">
        <f t="array" ref="N590">_xlfn.IFS(tbl_logs[[#This Row],[Total Score]]&lt;=4, "Low", tbl_logs[[#This Row],[Total Score]]&lt;=10, "Medium", tbl_logs[[#This Row],[Total Score]]&lt;=17, "High", tbl_logs[[#This Row],[Total Score]]&lt;=25, "Critical")</f>
        <v>Medium</v>
      </c>
    </row>
    <row r="591" spans="1:14" x14ac:dyDescent="0.3">
      <c r="A591" t="s">
        <v>377</v>
      </c>
      <c r="B591" s="1">
        <v>46033.412499999999</v>
      </c>
      <c r="C591" t="s">
        <v>40</v>
      </c>
      <c r="D591" t="s">
        <v>22</v>
      </c>
      <c r="E591" t="s">
        <v>16</v>
      </c>
      <c r="F591" t="s">
        <v>20</v>
      </c>
      <c r="G591" s="2">
        <v>0.41249999999999998</v>
      </c>
      <c r="H591" s="3">
        <v>46033</v>
      </c>
      <c r="I591">
        <v>1</v>
      </c>
      <c r="J591">
        <f>_xlfn.XLOOKUP(tbl_logs[[#This Row],[Target_Department]],tbl_DeptWeight[Department], tbl_DeptWeight[Impact Score])</f>
        <v>5</v>
      </c>
      <c r="K591">
        <f>_xlfn.XLOOKUP(tbl_logs[[#This Row],[Employee_Action]],tbl_ResponseLikelihood[Employee Action],tbl_ResponseLikelihood[Likelihood Score])</f>
        <v>2</v>
      </c>
      <c r="L591">
        <f>tbl_logs[[#This Row],[Impact Score]]*tbl_logs[[#This Row],[Response Multiplier]]</f>
        <v>10</v>
      </c>
      <c r="M591" t="str" cm="1">
        <f t="array" ref="M591">_xlfn.IFS(tbl_logs[[#This Row],[Total Score]]&lt;=4, "Low", tbl_logs[[#This Row],[Total Score]]&lt;=10, "Medium", tbl_logs[[#This Row],[Total Score]]&lt;=19, "High", tbl_logs[[#This Row],[Total Score]]&lt;=25, "Very High")</f>
        <v>Medium</v>
      </c>
      <c r="N591" t="str" cm="1">
        <f t="array" ref="N591">_xlfn.IFS(tbl_logs[[#This Row],[Total Score]]&lt;=4, "Low", tbl_logs[[#This Row],[Total Score]]&lt;=10, "Medium", tbl_logs[[#This Row],[Total Score]]&lt;=17, "High", tbl_logs[[#This Row],[Total Score]]&lt;=25, "Critical")</f>
        <v>Medium</v>
      </c>
    </row>
    <row r="592" spans="1:14" x14ac:dyDescent="0.3">
      <c r="A592" t="s">
        <v>2755</v>
      </c>
      <c r="B592" s="1">
        <v>46033.417361111111</v>
      </c>
      <c r="C592" t="s">
        <v>7</v>
      </c>
      <c r="D592" t="s">
        <v>15</v>
      </c>
      <c r="E592" t="s">
        <v>9</v>
      </c>
      <c r="F592" t="s">
        <v>10</v>
      </c>
      <c r="G592" s="2">
        <v>0.41736111111111113</v>
      </c>
      <c r="H592" s="3">
        <v>46033</v>
      </c>
      <c r="I592">
        <v>1</v>
      </c>
      <c r="J592">
        <f>_xlfn.XLOOKUP(tbl_logs[[#This Row],[Target_Department]],tbl_DeptWeight[Department], tbl_DeptWeight[Impact Score])</f>
        <v>3</v>
      </c>
      <c r="K592">
        <f>_xlfn.XLOOKUP(tbl_logs[[#This Row],[Employee_Action]],tbl_ResponseLikelihood[Employee Action],tbl_ResponseLikelihood[Likelihood Score])</f>
        <v>2</v>
      </c>
      <c r="L592">
        <f>tbl_logs[[#This Row],[Impact Score]]*tbl_logs[[#This Row],[Response Multiplier]]</f>
        <v>6</v>
      </c>
      <c r="M592" t="str" cm="1">
        <f t="array" ref="M592">_xlfn.IFS(tbl_logs[[#This Row],[Total Score]]&lt;=4, "Low", tbl_logs[[#This Row],[Total Score]]&lt;=10, "Medium", tbl_logs[[#This Row],[Total Score]]&lt;=19, "High", tbl_logs[[#This Row],[Total Score]]&lt;=25, "Very High")</f>
        <v>Medium</v>
      </c>
      <c r="N592" t="str" cm="1">
        <f t="array" ref="N592">_xlfn.IFS(tbl_logs[[#This Row],[Total Score]]&lt;=4, "Low", tbl_logs[[#This Row],[Total Score]]&lt;=10, "Medium", tbl_logs[[#This Row],[Total Score]]&lt;=17, "High", tbl_logs[[#This Row],[Total Score]]&lt;=25, "Critical")</f>
        <v>Medium</v>
      </c>
    </row>
    <row r="593" spans="1:14" x14ac:dyDescent="0.3">
      <c r="A593" t="s">
        <v>2262</v>
      </c>
      <c r="B593" s="1">
        <v>46033.442361111112</v>
      </c>
      <c r="C593" t="s">
        <v>7</v>
      </c>
      <c r="D593" t="s">
        <v>8</v>
      </c>
      <c r="E593" t="s">
        <v>19</v>
      </c>
      <c r="F593" t="s">
        <v>10</v>
      </c>
      <c r="G593" s="2">
        <v>0.44236111111111109</v>
      </c>
      <c r="H593" s="3">
        <v>46033</v>
      </c>
      <c r="I593">
        <v>1</v>
      </c>
      <c r="J593">
        <f>_xlfn.XLOOKUP(tbl_logs[[#This Row],[Target_Department]],tbl_DeptWeight[Department], tbl_DeptWeight[Impact Score])</f>
        <v>3</v>
      </c>
      <c r="K593">
        <f>_xlfn.XLOOKUP(tbl_logs[[#This Row],[Employee_Action]],tbl_ResponseLikelihood[Employee Action],tbl_ResponseLikelihood[Likelihood Score])</f>
        <v>2</v>
      </c>
      <c r="L593">
        <f>tbl_logs[[#This Row],[Impact Score]]*tbl_logs[[#This Row],[Response Multiplier]]</f>
        <v>6</v>
      </c>
      <c r="M593" t="str" cm="1">
        <f t="array" ref="M593">_xlfn.IFS(tbl_logs[[#This Row],[Total Score]]&lt;=4, "Low", tbl_logs[[#This Row],[Total Score]]&lt;=10, "Medium", tbl_logs[[#This Row],[Total Score]]&lt;=19, "High", tbl_logs[[#This Row],[Total Score]]&lt;=25, "Very High")</f>
        <v>Medium</v>
      </c>
      <c r="N593" t="str" cm="1">
        <f t="array" ref="N593">_xlfn.IFS(tbl_logs[[#This Row],[Total Score]]&lt;=4, "Low", tbl_logs[[#This Row],[Total Score]]&lt;=10, "Medium", tbl_logs[[#This Row],[Total Score]]&lt;=17, "High", tbl_logs[[#This Row],[Total Score]]&lt;=25, "Critical")</f>
        <v>Medium</v>
      </c>
    </row>
    <row r="594" spans="1:14" x14ac:dyDescent="0.3">
      <c r="A594" t="s">
        <v>3454</v>
      </c>
      <c r="B594" s="1">
        <v>46033.466666666667</v>
      </c>
      <c r="C594" t="s">
        <v>12</v>
      </c>
      <c r="D594" t="s">
        <v>22</v>
      </c>
      <c r="E594" t="s">
        <v>31</v>
      </c>
      <c r="F594" t="s">
        <v>10</v>
      </c>
      <c r="G594" s="2">
        <v>0.46666666666666667</v>
      </c>
      <c r="H594" s="3">
        <v>46033</v>
      </c>
      <c r="I594">
        <v>1</v>
      </c>
      <c r="J594">
        <f>_xlfn.XLOOKUP(tbl_logs[[#This Row],[Target_Department]],tbl_DeptWeight[Department], tbl_DeptWeight[Impact Score])</f>
        <v>1</v>
      </c>
      <c r="K594">
        <f>_xlfn.XLOOKUP(tbl_logs[[#This Row],[Employee_Action]],tbl_ResponseLikelihood[Employee Action],tbl_ResponseLikelihood[Likelihood Score])</f>
        <v>2</v>
      </c>
      <c r="L594">
        <f>tbl_logs[[#This Row],[Impact Score]]*tbl_logs[[#This Row],[Response Multiplier]]</f>
        <v>2</v>
      </c>
      <c r="M594" t="str" cm="1">
        <f t="array" ref="M594">_xlfn.IFS(tbl_logs[[#This Row],[Total Score]]&lt;=4, "Low", tbl_logs[[#This Row],[Total Score]]&lt;=10, "Medium", tbl_logs[[#This Row],[Total Score]]&lt;=19, "High", tbl_logs[[#This Row],[Total Score]]&lt;=25, "Very High")</f>
        <v>Low</v>
      </c>
      <c r="N594" t="str" cm="1">
        <f t="array" ref="N594">_xlfn.IFS(tbl_logs[[#This Row],[Total Score]]&lt;=4, "Low", tbl_logs[[#This Row],[Total Score]]&lt;=10, "Medium", tbl_logs[[#This Row],[Total Score]]&lt;=17, "High", tbl_logs[[#This Row],[Total Score]]&lt;=25, "Critical")</f>
        <v>Low</v>
      </c>
    </row>
    <row r="595" spans="1:14" x14ac:dyDescent="0.3">
      <c r="A595" t="s">
        <v>4301</v>
      </c>
      <c r="B595" s="1">
        <v>46033.488888888889</v>
      </c>
      <c r="C595" t="s">
        <v>7</v>
      </c>
      <c r="D595" t="s">
        <v>22</v>
      </c>
      <c r="E595" t="s">
        <v>31</v>
      </c>
      <c r="F595" t="s">
        <v>20</v>
      </c>
      <c r="G595" s="2">
        <v>0.48888888888888887</v>
      </c>
      <c r="H595" s="3">
        <v>46033</v>
      </c>
      <c r="I595">
        <v>1</v>
      </c>
      <c r="J595">
        <f>_xlfn.XLOOKUP(tbl_logs[[#This Row],[Target_Department]],tbl_DeptWeight[Department], tbl_DeptWeight[Impact Score])</f>
        <v>3</v>
      </c>
      <c r="K595">
        <f>_xlfn.XLOOKUP(tbl_logs[[#This Row],[Employee_Action]],tbl_ResponseLikelihood[Employee Action],tbl_ResponseLikelihood[Likelihood Score])</f>
        <v>2</v>
      </c>
      <c r="L595">
        <f>tbl_logs[[#This Row],[Impact Score]]*tbl_logs[[#This Row],[Response Multiplier]]</f>
        <v>6</v>
      </c>
      <c r="M595" t="str" cm="1">
        <f t="array" ref="M595">_xlfn.IFS(tbl_logs[[#This Row],[Total Score]]&lt;=4, "Low", tbl_logs[[#This Row],[Total Score]]&lt;=10, "Medium", tbl_logs[[#This Row],[Total Score]]&lt;=19, "High", tbl_logs[[#This Row],[Total Score]]&lt;=25, "Very High")</f>
        <v>Medium</v>
      </c>
      <c r="N595" t="str" cm="1">
        <f t="array" ref="N595">_xlfn.IFS(tbl_logs[[#This Row],[Total Score]]&lt;=4, "Low", tbl_logs[[#This Row],[Total Score]]&lt;=10, "Medium", tbl_logs[[#This Row],[Total Score]]&lt;=17, "High", tbl_logs[[#This Row],[Total Score]]&lt;=25, "Critical")</f>
        <v>Medium</v>
      </c>
    </row>
    <row r="596" spans="1:14" x14ac:dyDescent="0.3">
      <c r="A596" t="s">
        <v>1477</v>
      </c>
      <c r="B596" s="1">
        <v>46033.5</v>
      </c>
      <c r="C596" t="s">
        <v>7</v>
      </c>
      <c r="D596" t="s">
        <v>15</v>
      </c>
      <c r="E596" t="s">
        <v>19</v>
      </c>
      <c r="F596" t="s">
        <v>10</v>
      </c>
      <c r="G596" s="2">
        <v>0.5</v>
      </c>
      <c r="H596" s="3">
        <v>46033</v>
      </c>
      <c r="I596">
        <v>1</v>
      </c>
      <c r="J596">
        <f>_xlfn.XLOOKUP(tbl_logs[[#This Row],[Target_Department]],tbl_DeptWeight[Department], tbl_DeptWeight[Impact Score])</f>
        <v>3</v>
      </c>
      <c r="K596">
        <f>_xlfn.XLOOKUP(tbl_logs[[#This Row],[Employee_Action]],tbl_ResponseLikelihood[Employee Action],tbl_ResponseLikelihood[Likelihood Score])</f>
        <v>2</v>
      </c>
      <c r="L596">
        <f>tbl_logs[[#This Row],[Impact Score]]*tbl_logs[[#This Row],[Response Multiplier]]</f>
        <v>6</v>
      </c>
      <c r="M596" t="str" cm="1">
        <f t="array" ref="M596">_xlfn.IFS(tbl_logs[[#This Row],[Total Score]]&lt;=4, "Low", tbl_logs[[#This Row],[Total Score]]&lt;=10, "Medium", tbl_logs[[#This Row],[Total Score]]&lt;=19, "High", tbl_logs[[#This Row],[Total Score]]&lt;=25, "Very High")</f>
        <v>Medium</v>
      </c>
      <c r="N596" t="str" cm="1">
        <f t="array" ref="N596">_xlfn.IFS(tbl_logs[[#This Row],[Total Score]]&lt;=4, "Low", tbl_logs[[#This Row],[Total Score]]&lt;=10, "Medium", tbl_logs[[#This Row],[Total Score]]&lt;=17, "High", tbl_logs[[#This Row],[Total Score]]&lt;=25, "Critical")</f>
        <v>Medium</v>
      </c>
    </row>
    <row r="597" spans="1:14" x14ac:dyDescent="0.3">
      <c r="A597" t="s">
        <v>460</v>
      </c>
      <c r="B597" s="1">
        <v>46033.527777777781</v>
      </c>
      <c r="C597" t="s">
        <v>12</v>
      </c>
      <c r="D597" t="s">
        <v>22</v>
      </c>
      <c r="E597" t="s">
        <v>31</v>
      </c>
      <c r="F597" t="s">
        <v>33</v>
      </c>
      <c r="G597" s="2">
        <v>0.52777777777777779</v>
      </c>
      <c r="H597" s="3">
        <v>46033</v>
      </c>
      <c r="I597">
        <v>1</v>
      </c>
      <c r="J597">
        <f>_xlfn.XLOOKUP(tbl_logs[[#This Row],[Target_Department]],tbl_DeptWeight[Department], tbl_DeptWeight[Impact Score])</f>
        <v>1</v>
      </c>
      <c r="K597">
        <f>_xlfn.XLOOKUP(tbl_logs[[#This Row],[Employee_Action]],tbl_ResponseLikelihood[Employee Action],tbl_ResponseLikelihood[Likelihood Score])</f>
        <v>4</v>
      </c>
      <c r="L597">
        <f>tbl_logs[[#This Row],[Impact Score]]*tbl_logs[[#This Row],[Response Multiplier]]</f>
        <v>4</v>
      </c>
      <c r="M597" t="str" cm="1">
        <f t="array" ref="M597">_xlfn.IFS(tbl_logs[[#This Row],[Total Score]]&lt;=4, "Low", tbl_logs[[#This Row],[Total Score]]&lt;=10, "Medium", tbl_logs[[#This Row],[Total Score]]&lt;=19, "High", tbl_logs[[#This Row],[Total Score]]&lt;=25, "Very High")</f>
        <v>Low</v>
      </c>
      <c r="N597" t="str" cm="1">
        <f t="array" ref="N597">_xlfn.IFS(tbl_logs[[#This Row],[Total Score]]&lt;=4, "Low", tbl_logs[[#This Row],[Total Score]]&lt;=10, "Medium", tbl_logs[[#This Row],[Total Score]]&lt;=17, "High", tbl_logs[[#This Row],[Total Score]]&lt;=25, "Critical")</f>
        <v>Low</v>
      </c>
    </row>
    <row r="598" spans="1:14" x14ac:dyDescent="0.3">
      <c r="A598" t="s">
        <v>1778</v>
      </c>
      <c r="B598" s="1">
        <v>46033.544444444444</v>
      </c>
      <c r="C598" t="s">
        <v>7</v>
      </c>
      <c r="D598" t="s">
        <v>15</v>
      </c>
      <c r="E598" t="s">
        <v>19</v>
      </c>
      <c r="F598" t="s">
        <v>20</v>
      </c>
      <c r="G598" s="2">
        <v>0.5444444444444444</v>
      </c>
      <c r="H598" s="3">
        <v>46033</v>
      </c>
      <c r="I598">
        <v>1</v>
      </c>
      <c r="J598">
        <f>_xlfn.XLOOKUP(tbl_logs[[#This Row],[Target_Department]],tbl_DeptWeight[Department], tbl_DeptWeight[Impact Score])</f>
        <v>3</v>
      </c>
      <c r="K598">
        <f>_xlfn.XLOOKUP(tbl_logs[[#This Row],[Employee_Action]],tbl_ResponseLikelihood[Employee Action],tbl_ResponseLikelihood[Likelihood Score])</f>
        <v>2</v>
      </c>
      <c r="L598">
        <f>tbl_logs[[#This Row],[Impact Score]]*tbl_logs[[#This Row],[Response Multiplier]]</f>
        <v>6</v>
      </c>
      <c r="M598" t="str" cm="1">
        <f t="array" ref="M598">_xlfn.IFS(tbl_logs[[#This Row],[Total Score]]&lt;=4, "Low", tbl_logs[[#This Row],[Total Score]]&lt;=10, "Medium", tbl_logs[[#This Row],[Total Score]]&lt;=19, "High", tbl_logs[[#This Row],[Total Score]]&lt;=25, "Very High")</f>
        <v>Medium</v>
      </c>
      <c r="N598" t="str" cm="1">
        <f t="array" ref="N598">_xlfn.IFS(tbl_logs[[#This Row],[Total Score]]&lt;=4, "Low", tbl_logs[[#This Row],[Total Score]]&lt;=10, "Medium", tbl_logs[[#This Row],[Total Score]]&lt;=17, "High", tbl_logs[[#This Row],[Total Score]]&lt;=25, "Critical")</f>
        <v>Medium</v>
      </c>
    </row>
    <row r="599" spans="1:14" x14ac:dyDescent="0.3">
      <c r="A599" t="s">
        <v>4727</v>
      </c>
      <c r="B599" s="1">
        <v>46033.555555555555</v>
      </c>
      <c r="C599" t="s">
        <v>12</v>
      </c>
      <c r="D599" t="s">
        <v>8</v>
      </c>
      <c r="E599" t="s">
        <v>9</v>
      </c>
      <c r="F599" t="s">
        <v>13</v>
      </c>
      <c r="G599" s="2">
        <v>0.55555555555555558</v>
      </c>
      <c r="H599" s="3">
        <v>46033</v>
      </c>
      <c r="I599">
        <v>1</v>
      </c>
      <c r="J599">
        <f>_xlfn.XLOOKUP(tbl_logs[[#This Row],[Target_Department]],tbl_DeptWeight[Department], tbl_DeptWeight[Impact Score])</f>
        <v>1</v>
      </c>
      <c r="K599">
        <f>_xlfn.XLOOKUP(tbl_logs[[#This Row],[Employee_Action]],tbl_ResponseLikelihood[Employee Action],tbl_ResponseLikelihood[Likelihood Score])</f>
        <v>1</v>
      </c>
      <c r="L599">
        <f>tbl_logs[[#This Row],[Impact Score]]*tbl_logs[[#This Row],[Response Multiplier]]</f>
        <v>1</v>
      </c>
      <c r="M599" t="str" cm="1">
        <f t="array" ref="M599">_xlfn.IFS(tbl_logs[[#This Row],[Total Score]]&lt;=4, "Low", tbl_logs[[#This Row],[Total Score]]&lt;=10, "Medium", tbl_logs[[#This Row],[Total Score]]&lt;=19, "High", tbl_logs[[#This Row],[Total Score]]&lt;=25, "Very High")</f>
        <v>Low</v>
      </c>
      <c r="N599" t="str" cm="1">
        <f t="array" ref="N599">_xlfn.IFS(tbl_logs[[#This Row],[Total Score]]&lt;=4, "Low", tbl_logs[[#This Row],[Total Score]]&lt;=10, "Medium", tbl_logs[[#This Row],[Total Score]]&lt;=17, "High", tbl_logs[[#This Row],[Total Score]]&lt;=25, "Critical")</f>
        <v>Low</v>
      </c>
    </row>
    <row r="600" spans="1:14" x14ac:dyDescent="0.3">
      <c r="A600" t="s">
        <v>3974</v>
      </c>
      <c r="B600" s="1">
        <v>46033.572916666664</v>
      </c>
      <c r="C600" t="s">
        <v>7</v>
      </c>
      <c r="D600" t="s">
        <v>18</v>
      </c>
      <c r="E600" t="s">
        <v>19</v>
      </c>
      <c r="F600" t="s">
        <v>10</v>
      </c>
      <c r="G600" s="2">
        <v>0.57291666666666663</v>
      </c>
      <c r="H600" s="3">
        <v>46033</v>
      </c>
      <c r="I600">
        <v>1</v>
      </c>
      <c r="J600">
        <f>_xlfn.XLOOKUP(tbl_logs[[#This Row],[Target_Department]],tbl_DeptWeight[Department], tbl_DeptWeight[Impact Score])</f>
        <v>3</v>
      </c>
      <c r="K600">
        <f>_xlfn.XLOOKUP(tbl_logs[[#This Row],[Employee_Action]],tbl_ResponseLikelihood[Employee Action],tbl_ResponseLikelihood[Likelihood Score])</f>
        <v>2</v>
      </c>
      <c r="L600">
        <f>tbl_logs[[#This Row],[Impact Score]]*tbl_logs[[#This Row],[Response Multiplier]]</f>
        <v>6</v>
      </c>
      <c r="M600" t="str" cm="1">
        <f t="array" ref="M600">_xlfn.IFS(tbl_logs[[#This Row],[Total Score]]&lt;=4, "Low", tbl_logs[[#This Row],[Total Score]]&lt;=10, "Medium", tbl_logs[[#This Row],[Total Score]]&lt;=19, "High", tbl_logs[[#This Row],[Total Score]]&lt;=25, "Very High")</f>
        <v>Medium</v>
      </c>
      <c r="N600" t="str" cm="1">
        <f t="array" ref="N600">_xlfn.IFS(tbl_logs[[#This Row],[Total Score]]&lt;=4, "Low", tbl_logs[[#This Row],[Total Score]]&lt;=10, "Medium", tbl_logs[[#This Row],[Total Score]]&lt;=17, "High", tbl_logs[[#This Row],[Total Score]]&lt;=25, "Critical")</f>
        <v>Medium</v>
      </c>
    </row>
    <row r="601" spans="1:14" x14ac:dyDescent="0.3">
      <c r="A601" t="s">
        <v>2305</v>
      </c>
      <c r="B601" s="1">
        <v>46033.57708333333</v>
      </c>
      <c r="C601" t="s">
        <v>7</v>
      </c>
      <c r="D601" t="s">
        <v>18</v>
      </c>
      <c r="E601" t="s">
        <v>19</v>
      </c>
      <c r="F601" t="s">
        <v>13</v>
      </c>
      <c r="G601" s="2">
        <v>0.57708333333333328</v>
      </c>
      <c r="H601" s="3">
        <v>46033</v>
      </c>
      <c r="I601">
        <v>1</v>
      </c>
      <c r="J601">
        <f>_xlfn.XLOOKUP(tbl_logs[[#This Row],[Target_Department]],tbl_DeptWeight[Department], tbl_DeptWeight[Impact Score])</f>
        <v>3</v>
      </c>
      <c r="K601">
        <f>_xlfn.XLOOKUP(tbl_logs[[#This Row],[Employee_Action]],tbl_ResponseLikelihood[Employee Action],tbl_ResponseLikelihood[Likelihood Score])</f>
        <v>1</v>
      </c>
      <c r="L601">
        <f>tbl_logs[[#This Row],[Impact Score]]*tbl_logs[[#This Row],[Response Multiplier]]</f>
        <v>3</v>
      </c>
      <c r="M601" t="str" cm="1">
        <f t="array" ref="M601">_xlfn.IFS(tbl_logs[[#This Row],[Total Score]]&lt;=4, "Low", tbl_logs[[#This Row],[Total Score]]&lt;=10, "Medium", tbl_logs[[#This Row],[Total Score]]&lt;=19, "High", tbl_logs[[#This Row],[Total Score]]&lt;=25, "Very High")</f>
        <v>Low</v>
      </c>
      <c r="N601" t="str" cm="1">
        <f t="array" ref="N601">_xlfn.IFS(tbl_logs[[#This Row],[Total Score]]&lt;=4, "Low", tbl_logs[[#This Row],[Total Score]]&lt;=10, "Medium", tbl_logs[[#This Row],[Total Score]]&lt;=17, "High", tbl_logs[[#This Row],[Total Score]]&lt;=25, "Critical")</f>
        <v>Low</v>
      </c>
    </row>
    <row r="602" spans="1:14" x14ac:dyDescent="0.3">
      <c r="A602" t="s">
        <v>1690</v>
      </c>
      <c r="B602" s="1">
        <v>46033.592361111114</v>
      </c>
      <c r="C602" t="s">
        <v>7</v>
      </c>
      <c r="D602" t="s">
        <v>22</v>
      </c>
      <c r="E602" t="s">
        <v>19</v>
      </c>
      <c r="F602" t="s">
        <v>10</v>
      </c>
      <c r="G602" s="2">
        <v>0.59236111111111112</v>
      </c>
      <c r="H602" s="3">
        <v>46033</v>
      </c>
      <c r="I602">
        <v>1</v>
      </c>
      <c r="J602">
        <f>_xlfn.XLOOKUP(tbl_logs[[#This Row],[Target_Department]],tbl_DeptWeight[Department], tbl_DeptWeight[Impact Score])</f>
        <v>3</v>
      </c>
      <c r="K602">
        <f>_xlfn.XLOOKUP(tbl_logs[[#This Row],[Employee_Action]],tbl_ResponseLikelihood[Employee Action],tbl_ResponseLikelihood[Likelihood Score])</f>
        <v>2</v>
      </c>
      <c r="L602">
        <f>tbl_logs[[#This Row],[Impact Score]]*tbl_logs[[#This Row],[Response Multiplier]]</f>
        <v>6</v>
      </c>
      <c r="M602" t="str" cm="1">
        <f t="array" ref="M602">_xlfn.IFS(tbl_logs[[#This Row],[Total Score]]&lt;=4, "Low", tbl_logs[[#This Row],[Total Score]]&lt;=10, "Medium", tbl_logs[[#This Row],[Total Score]]&lt;=19, "High", tbl_logs[[#This Row],[Total Score]]&lt;=25, "Very High")</f>
        <v>Medium</v>
      </c>
      <c r="N602" t="str" cm="1">
        <f t="array" ref="N602">_xlfn.IFS(tbl_logs[[#This Row],[Total Score]]&lt;=4, "Low", tbl_logs[[#This Row],[Total Score]]&lt;=10, "Medium", tbl_logs[[#This Row],[Total Score]]&lt;=17, "High", tbl_logs[[#This Row],[Total Score]]&lt;=25, "Critical")</f>
        <v>Medium</v>
      </c>
    </row>
    <row r="603" spans="1:14" x14ac:dyDescent="0.3">
      <c r="A603" t="s">
        <v>1983</v>
      </c>
      <c r="B603" s="1">
        <v>46033.606249999997</v>
      </c>
      <c r="C603" t="s">
        <v>26</v>
      </c>
      <c r="D603" t="s">
        <v>8</v>
      </c>
      <c r="E603" t="s">
        <v>16</v>
      </c>
      <c r="F603" t="s">
        <v>13</v>
      </c>
      <c r="G603" s="2">
        <v>0.60624999999999996</v>
      </c>
      <c r="H603" s="3">
        <v>46033</v>
      </c>
      <c r="I603">
        <v>1</v>
      </c>
      <c r="J603">
        <f>_xlfn.XLOOKUP(tbl_logs[[#This Row],[Target_Department]],tbl_DeptWeight[Department], tbl_DeptWeight[Impact Score])</f>
        <v>3</v>
      </c>
      <c r="K603">
        <f>_xlfn.XLOOKUP(tbl_logs[[#This Row],[Employee_Action]],tbl_ResponseLikelihood[Employee Action],tbl_ResponseLikelihood[Likelihood Score])</f>
        <v>1</v>
      </c>
      <c r="L603">
        <f>tbl_logs[[#This Row],[Impact Score]]*tbl_logs[[#This Row],[Response Multiplier]]</f>
        <v>3</v>
      </c>
      <c r="M603" t="str" cm="1">
        <f t="array" ref="M603">_xlfn.IFS(tbl_logs[[#This Row],[Total Score]]&lt;=4, "Low", tbl_logs[[#This Row],[Total Score]]&lt;=10, "Medium", tbl_logs[[#This Row],[Total Score]]&lt;=19, "High", tbl_logs[[#This Row],[Total Score]]&lt;=25, "Very High")</f>
        <v>Low</v>
      </c>
      <c r="N603" t="str" cm="1">
        <f t="array" ref="N603">_xlfn.IFS(tbl_logs[[#This Row],[Total Score]]&lt;=4, "Low", tbl_logs[[#This Row],[Total Score]]&lt;=10, "Medium", tbl_logs[[#This Row],[Total Score]]&lt;=17, "High", tbl_logs[[#This Row],[Total Score]]&lt;=25, "Critical")</f>
        <v>Low</v>
      </c>
    </row>
    <row r="604" spans="1:14" x14ac:dyDescent="0.3">
      <c r="A604" t="s">
        <v>2534</v>
      </c>
      <c r="B604" s="1">
        <v>46033.629166666666</v>
      </c>
      <c r="C604" t="s">
        <v>7</v>
      </c>
      <c r="D604" t="s">
        <v>22</v>
      </c>
      <c r="E604" t="s">
        <v>19</v>
      </c>
      <c r="F604" t="s">
        <v>20</v>
      </c>
      <c r="G604" s="2">
        <v>0.62916666666666665</v>
      </c>
      <c r="H604" s="3">
        <v>46033</v>
      </c>
      <c r="I604">
        <v>1</v>
      </c>
      <c r="J604">
        <f>_xlfn.XLOOKUP(tbl_logs[[#This Row],[Target_Department]],tbl_DeptWeight[Department], tbl_DeptWeight[Impact Score])</f>
        <v>3</v>
      </c>
      <c r="K604">
        <f>_xlfn.XLOOKUP(tbl_logs[[#This Row],[Employee_Action]],tbl_ResponseLikelihood[Employee Action],tbl_ResponseLikelihood[Likelihood Score])</f>
        <v>2</v>
      </c>
      <c r="L604">
        <f>tbl_logs[[#This Row],[Impact Score]]*tbl_logs[[#This Row],[Response Multiplier]]</f>
        <v>6</v>
      </c>
      <c r="M604" t="str" cm="1">
        <f t="array" ref="M604">_xlfn.IFS(tbl_logs[[#This Row],[Total Score]]&lt;=4, "Low", tbl_logs[[#This Row],[Total Score]]&lt;=10, "Medium", tbl_logs[[#This Row],[Total Score]]&lt;=19, "High", tbl_logs[[#This Row],[Total Score]]&lt;=25, "Very High")</f>
        <v>Medium</v>
      </c>
      <c r="N604" t="str" cm="1">
        <f t="array" ref="N604">_xlfn.IFS(tbl_logs[[#This Row],[Total Score]]&lt;=4, "Low", tbl_logs[[#This Row],[Total Score]]&lt;=10, "Medium", tbl_logs[[#This Row],[Total Score]]&lt;=17, "High", tbl_logs[[#This Row],[Total Score]]&lt;=25, "Critical")</f>
        <v>Medium</v>
      </c>
    </row>
    <row r="605" spans="1:14" x14ac:dyDescent="0.3">
      <c r="A605" t="s">
        <v>1111</v>
      </c>
      <c r="B605" s="1">
        <v>46033.633333333331</v>
      </c>
      <c r="C605" t="s">
        <v>12</v>
      </c>
      <c r="D605" t="s">
        <v>22</v>
      </c>
      <c r="E605" t="s">
        <v>9</v>
      </c>
      <c r="F605" t="s">
        <v>13</v>
      </c>
      <c r="G605" s="2">
        <v>0.6333333333333333</v>
      </c>
      <c r="H605" s="3">
        <v>46033</v>
      </c>
      <c r="I605">
        <v>1</v>
      </c>
      <c r="J605">
        <f>_xlfn.XLOOKUP(tbl_logs[[#This Row],[Target_Department]],tbl_DeptWeight[Department], tbl_DeptWeight[Impact Score])</f>
        <v>1</v>
      </c>
      <c r="K605">
        <f>_xlfn.XLOOKUP(tbl_logs[[#This Row],[Employee_Action]],tbl_ResponseLikelihood[Employee Action],tbl_ResponseLikelihood[Likelihood Score])</f>
        <v>1</v>
      </c>
      <c r="L605">
        <f>tbl_logs[[#This Row],[Impact Score]]*tbl_logs[[#This Row],[Response Multiplier]]</f>
        <v>1</v>
      </c>
      <c r="M605" t="str" cm="1">
        <f t="array" ref="M605">_xlfn.IFS(tbl_logs[[#This Row],[Total Score]]&lt;=4, "Low", tbl_logs[[#This Row],[Total Score]]&lt;=10, "Medium", tbl_logs[[#This Row],[Total Score]]&lt;=19, "High", tbl_logs[[#This Row],[Total Score]]&lt;=25, "Very High")</f>
        <v>Low</v>
      </c>
      <c r="N605" t="str" cm="1">
        <f t="array" ref="N605">_xlfn.IFS(tbl_logs[[#This Row],[Total Score]]&lt;=4, "Low", tbl_logs[[#This Row],[Total Score]]&lt;=10, "Medium", tbl_logs[[#This Row],[Total Score]]&lt;=17, "High", tbl_logs[[#This Row],[Total Score]]&lt;=25, "Critical")</f>
        <v>Low</v>
      </c>
    </row>
    <row r="606" spans="1:14" x14ac:dyDescent="0.3">
      <c r="A606" t="s">
        <v>3960</v>
      </c>
      <c r="B606" s="1">
        <v>46033.638194444444</v>
      </c>
      <c r="C606" t="s">
        <v>7</v>
      </c>
      <c r="D606" t="s">
        <v>8</v>
      </c>
      <c r="E606" t="s">
        <v>19</v>
      </c>
      <c r="F606" t="s">
        <v>20</v>
      </c>
      <c r="G606" s="2">
        <v>0.6381944444444444</v>
      </c>
      <c r="H606" s="3">
        <v>46033</v>
      </c>
      <c r="I606">
        <v>1</v>
      </c>
      <c r="J606">
        <f>_xlfn.XLOOKUP(tbl_logs[[#This Row],[Target_Department]],tbl_DeptWeight[Department], tbl_DeptWeight[Impact Score])</f>
        <v>3</v>
      </c>
      <c r="K606">
        <f>_xlfn.XLOOKUP(tbl_logs[[#This Row],[Employee_Action]],tbl_ResponseLikelihood[Employee Action],tbl_ResponseLikelihood[Likelihood Score])</f>
        <v>2</v>
      </c>
      <c r="L606">
        <f>tbl_logs[[#This Row],[Impact Score]]*tbl_logs[[#This Row],[Response Multiplier]]</f>
        <v>6</v>
      </c>
      <c r="M606" t="str" cm="1">
        <f t="array" ref="M606">_xlfn.IFS(tbl_logs[[#This Row],[Total Score]]&lt;=4, "Low", tbl_logs[[#This Row],[Total Score]]&lt;=10, "Medium", tbl_logs[[#This Row],[Total Score]]&lt;=19, "High", tbl_logs[[#This Row],[Total Score]]&lt;=25, "Very High")</f>
        <v>Medium</v>
      </c>
      <c r="N606" t="str" cm="1">
        <f t="array" ref="N606">_xlfn.IFS(tbl_logs[[#This Row],[Total Score]]&lt;=4, "Low", tbl_logs[[#This Row],[Total Score]]&lt;=10, "Medium", tbl_logs[[#This Row],[Total Score]]&lt;=17, "High", tbl_logs[[#This Row],[Total Score]]&lt;=25, "Critical")</f>
        <v>Medium</v>
      </c>
    </row>
    <row r="607" spans="1:14" x14ac:dyDescent="0.3">
      <c r="A607" t="s">
        <v>3943</v>
      </c>
      <c r="B607" s="1">
        <v>46033.638194444444</v>
      </c>
      <c r="C607" t="s">
        <v>47</v>
      </c>
      <c r="D607" t="s">
        <v>22</v>
      </c>
      <c r="E607" t="s">
        <v>19</v>
      </c>
      <c r="F607" t="s">
        <v>20</v>
      </c>
      <c r="G607" s="2">
        <v>0.6381944444444444</v>
      </c>
      <c r="H607" s="3">
        <v>46033</v>
      </c>
      <c r="I607">
        <v>1</v>
      </c>
      <c r="J607">
        <f>_xlfn.XLOOKUP(tbl_logs[[#This Row],[Target_Department]],tbl_DeptWeight[Department], tbl_DeptWeight[Impact Score])</f>
        <v>1</v>
      </c>
      <c r="K607">
        <f>_xlfn.XLOOKUP(tbl_logs[[#This Row],[Employee_Action]],tbl_ResponseLikelihood[Employee Action],tbl_ResponseLikelihood[Likelihood Score])</f>
        <v>2</v>
      </c>
      <c r="L607">
        <f>tbl_logs[[#This Row],[Impact Score]]*tbl_logs[[#This Row],[Response Multiplier]]</f>
        <v>2</v>
      </c>
      <c r="M607" t="str" cm="1">
        <f t="array" ref="M607">_xlfn.IFS(tbl_logs[[#This Row],[Total Score]]&lt;=4, "Low", tbl_logs[[#This Row],[Total Score]]&lt;=10, "Medium", tbl_logs[[#This Row],[Total Score]]&lt;=19, "High", tbl_logs[[#This Row],[Total Score]]&lt;=25, "Very High")</f>
        <v>Low</v>
      </c>
      <c r="N607" t="str" cm="1">
        <f t="array" ref="N607">_xlfn.IFS(tbl_logs[[#This Row],[Total Score]]&lt;=4, "Low", tbl_logs[[#This Row],[Total Score]]&lt;=10, "Medium", tbl_logs[[#This Row],[Total Score]]&lt;=17, "High", tbl_logs[[#This Row],[Total Score]]&lt;=25, "Critical")</f>
        <v>Low</v>
      </c>
    </row>
    <row r="608" spans="1:14" x14ac:dyDescent="0.3">
      <c r="A608" t="s">
        <v>4536</v>
      </c>
      <c r="B608" s="1">
        <v>46033.658333333333</v>
      </c>
      <c r="C608" t="s">
        <v>40</v>
      </c>
      <c r="D608" t="s">
        <v>15</v>
      </c>
      <c r="E608" t="s">
        <v>16</v>
      </c>
      <c r="F608" t="s">
        <v>53</v>
      </c>
      <c r="G608" s="2">
        <v>0.65833333333333333</v>
      </c>
      <c r="H608" s="3">
        <v>46033</v>
      </c>
      <c r="I608">
        <v>1</v>
      </c>
      <c r="J608">
        <f>_xlfn.XLOOKUP(tbl_logs[[#This Row],[Target_Department]],tbl_DeptWeight[Department], tbl_DeptWeight[Impact Score])</f>
        <v>5</v>
      </c>
      <c r="K608">
        <f>_xlfn.XLOOKUP(tbl_logs[[#This Row],[Employee_Action]],tbl_ResponseLikelihood[Employee Action],tbl_ResponseLikelihood[Likelihood Score])</f>
        <v>5</v>
      </c>
      <c r="L608">
        <f>tbl_logs[[#This Row],[Impact Score]]*tbl_logs[[#This Row],[Response Multiplier]]</f>
        <v>25</v>
      </c>
      <c r="M608" t="str" cm="1">
        <f t="array" ref="M608">_xlfn.IFS(tbl_logs[[#This Row],[Total Score]]&lt;=4, "Low", tbl_logs[[#This Row],[Total Score]]&lt;=10, "Medium", tbl_logs[[#This Row],[Total Score]]&lt;=19, "High", tbl_logs[[#This Row],[Total Score]]&lt;=25, "Very High")</f>
        <v>Very High</v>
      </c>
      <c r="N608" t="str" cm="1">
        <f t="array" ref="N608">_xlfn.IFS(tbl_logs[[#This Row],[Total Score]]&lt;=4, "Low", tbl_logs[[#This Row],[Total Score]]&lt;=10, "Medium", tbl_logs[[#This Row],[Total Score]]&lt;=17, "High", tbl_logs[[#This Row],[Total Score]]&lt;=25, "Critical")</f>
        <v>Critical</v>
      </c>
    </row>
    <row r="609" spans="1:14" x14ac:dyDescent="0.3">
      <c r="A609" t="s">
        <v>4350</v>
      </c>
      <c r="B609" s="1">
        <v>46033.661111111112</v>
      </c>
      <c r="C609" t="s">
        <v>40</v>
      </c>
      <c r="D609" t="s">
        <v>15</v>
      </c>
      <c r="E609" t="s">
        <v>16</v>
      </c>
      <c r="F609" t="s">
        <v>20</v>
      </c>
      <c r="G609" s="2">
        <v>0.66111111111111109</v>
      </c>
      <c r="H609" s="3">
        <v>46033</v>
      </c>
      <c r="I609">
        <v>1</v>
      </c>
      <c r="J609">
        <f>_xlfn.XLOOKUP(tbl_logs[[#This Row],[Target_Department]],tbl_DeptWeight[Department], tbl_DeptWeight[Impact Score])</f>
        <v>5</v>
      </c>
      <c r="K609">
        <f>_xlfn.XLOOKUP(tbl_logs[[#This Row],[Employee_Action]],tbl_ResponseLikelihood[Employee Action],tbl_ResponseLikelihood[Likelihood Score])</f>
        <v>2</v>
      </c>
      <c r="L609">
        <f>tbl_logs[[#This Row],[Impact Score]]*tbl_logs[[#This Row],[Response Multiplier]]</f>
        <v>10</v>
      </c>
      <c r="M609" t="str" cm="1">
        <f t="array" ref="M609">_xlfn.IFS(tbl_logs[[#This Row],[Total Score]]&lt;=4, "Low", tbl_logs[[#This Row],[Total Score]]&lt;=10, "Medium", tbl_logs[[#This Row],[Total Score]]&lt;=19, "High", tbl_logs[[#This Row],[Total Score]]&lt;=25, "Very High")</f>
        <v>Medium</v>
      </c>
      <c r="N609" t="str" cm="1">
        <f t="array" ref="N609">_xlfn.IFS(tbl_logs[[#This Row],[Total Score]]&lt;=4, "Low", tbl_logs[[#This Row],[Total Score]]&lt;=10, "Medium", tbl_logs[[#This Row],[Total Score]]&lt;=17, "High", tbl_logs[[#This Row],[Total Score]]&lt;=25, "Critical")</f>
        <v>Medium</v>
      </c>
    </row>
    <row r="610" spans="1:14" x14ac:dyDescent="0.3">
      <c r="A610" t="s">
        <v>2356</v>
      </c>
      <c r="B610" s="1">
        <v>46033.668055555558</v>
      </c>
      <c r="C610" t="s">
        <v>7</v>
      </c>
      <c r="D610" t="s">
        <v>15</v>
      </c>
      <c r="E610" t="s">
        <v>19</v>
      </c>
      <c r="F610" t="s">
        <v>10</v>
      </c>
      <c r="G610" s="2">
        <v>0.66805555555555551</v>
      </c>
      <c r="H610" s="3">
        <v>46033</v>
      </c>
      <c r="I610">
        <v>1</v>
      </c>
      <c r="J610">
        <f>_xlfn.XLOOKUP(tbl_logs[[#This Row],[Target_Department]],tbl_DeptWeight[Department], tbl_DeptWeight[Impact Score])</f>
        <v>3</v>
      </c>
      <c r="K610">
        <f>_xlfn.XLOOKUP(tbl_logs[[#This Row],[Employee_Action]],tbl_ResponseLikelihood[Employee Action],tbl_ResponseLikelihood[Likelihood Score])</f>
        <v>2</v>
      </c>
      <c r="L610">
        <f>tbl_logs[[#This Row],[Impact Score]]*tbl_logs[[#This Row],[Response Multiplier]]</f>
        <v>6</v>
      </c>
      <c r="M610" t="str" cm="1">
        <f t="array" ref="M610">_xlfn.IFS(tbl_logs[[#This Row],[Total Score]]&lt;=4, "Low", tbl_logs[[#This Row],[Total Score]]&lt;=10, "Medium", tbl_logs[[#This Row],[Total Score]]&lt;=19, "High", tbl_logs[[#This Row],[Total Score]]&lt;=25, "Very High")</f>
        <v>Medium</v>
      </c>
      <c r="N610" t="str" cm="1">
        <f t="array" ref="N610">_xlfn.IFS(tbl_logs[[#This Row],[Total Score]]&lt;=4, "Low", tbl_logs[[#This Row],[Total Score]]&lt;=10, "Medium", tbl_logs[[#This Row],[Total Score]]&lt;=17, "High", tbl_logs[[#This Row],[Total Score]]&lt;=25, "Critical")</f>
        <v>Medium</v>
      </c>
    </row>
    <row r="611" spans="1:14" x14ac:dyDescent="0.3">
      <c r="A611" t="s">
        <v>4901</v>
      </c>
      <c r="B611" s="1">
        <v>46033.683333333334</v>
      </c>
      <c r="C611" t="s">
        <v>40</v>
      </c>
      <c r="D611" t="s">
        <v>22</v>
      </c>
      <c r="E611" t="s">
        <v>16</v>
      </c>
      <c r="F611" t="s">
        <v>20</v>
      </c>
      <c r="G611" s="2">
        <v>0.68333333333333335</v>
      </c>
      <c r="H611" s="3">
        <v>46033</v>
      </c>
      <c r="I611">
        <v>1</v>
      </c>
      <c r="J611">
        <f>_xlfn.XLOOKUP(tbl_logs[[#This Row],[Target_Department]],tbl_DeptWeight[Department], tbl_DeptWeight[Impact Score])</f>
        <v>5</v>
      </c>
      <c r="K611">
        <f>_xlfn.XLOOKUP(tbl_logs[[#This Row],[Employee_Action]],tbl_ResponseLikelihood[Employee Action],tbl_ResponseLikelihood[Likelihood Score])</f>
        <v>2</v>
      </c>
      <c r="L611">
        <f>tbl_logs[[#This Row],[Impact Score]]*tbl_logs[[#This Row],[Response Multiplier]]</f>
        <v>10</v>
      </c>
      <c r="M611" t="str" cm="1">
        <f t="array" ref="M611">_xlfn.IFS(tbl_logs[[#This Row],[Total Score]]&lt;=4, "Low", tbl_logs[[#This Row],[Total Score]]&lt;=10, "Medium", tbl_logs[[#This Row],[Total Score]]&lt;=19, "High", tbl_logs[[#This Row],[Total Score]]&lt;=25, "Very High")</f>
        <v>Medium</v>
      </c>
      <c r="N611" t="str" cm="1">
        <f t="array" ref="N611">_xlfn.IFS(tbl_logs[[#This Row],[Total Score]]&lt;=4, "Low", tbl_logs[[#This Row],[Total Score]]&lt;=10, "Medium", tbl_logs[[#This Row],[Total Score]]&lt;=17, "High", tbl_logs[[#This Row],[Total Score]]&lt;=25, "Critical")</f>
        <v>Medium</v>
      </c>
    </row>
    <row r="612" spans="1:14" x14ac:dyDescent="0.3">
      <c r="A612" t="s">
        <v>3835</v>
      </c>
      <c r="B612" s="1">
        <v>46033.686805555553</v>
      </c>
      <c r="C612" t="s">
        <v>7</v>
      </c>
      <c r="D612" t="s">
        <v>22</v>
      </c>
      <c r="E612" t="s">
        <v>19</v>
      </c>
      <c r="F612" t="s">
        <v>33</v>
      </c>
      <c r="G612" s="2">
        <v>0.68680555555555556</v>
      </c>
      <c r="H612" s="3">
        <v>46033</v>
      </c>
      <c r="I612">
        <v>1</v>
      </c>
      <c r="J612">
        <f>_xlfn.XLOOKUP(tbl_logs[[#This Row],[Target_Department]],tbl_DeptWeight[Department], tbl_DeptWeight[Impact Score])</f>
        <v>3</v>
      </c>
      <c r="K612">
        <f>_xlfn.XLOOKUP(tbl_logs[[#This Row],[Employee_Action]],tbl_ResponseLikelihood[Employee Action],tbl_ResponseLikelihood[Likelihood Score])</f>
        <v>4</v>
      </c>
      <c r="L612">
        <f>tbl_logs[[#This Row],[Impact Score]]*tbl_logs[[#This Row],[Response Multiplier]]</f>
        <v>12</v>
      </c>
      <c r="M612" t="str" cm="1">
        <f t="array" ref="M612">_xlfn.IFS(tbl_logs[[#This Row],[Total Score]]&lt;=4, "Low", tbl_logs[[#This Row],[Total Score]]&lt;=10, "Medium", tbl_logs[[#This Row],[Total Score]]&lt;=19, "High", tbl_logs[[#This Row],[Total Score]]&lt;=25, "Very High")</f>
        <v>High</v>
      </c>
      <c r="N612" t="str" cm="1">
        <f t="array" ref="N612">_xlfn.IFS(tbl_logs[[#This Row],[Total Score]]&lt;=4, "Low", tbl_logs[[#This Row],[Total Score]]&lt;=10, "Medium", tbl_logs[[#This Row],[Total Score]]&lt;=17, "High", tbl_logs[[#This Row],[Total Score]]&lt;=25, "Critical")</f>
        <v>High</v>
      </c>
    </row>
    <row r="613" spans="1:14" x14ac:dyDescent="0.3">
      <c r="A613" t="s">
        <v>37</v>
      </c>
      <c r="B613" s="1">
        <v>46033.69027777778</v>
      </c>
      <c r="C613" t="s">
        <v>26</v>
      </c>
      <c r="D613" t="s">
        <v>22</v>
      </c>
      <c r="E613" t="s">
        <v>16</v>
      </c>
      <c r="F613" t="s">
        <v>20</v>
      </c>
      <c r="G613" s="2">
        <v>0.69027777777777777</v>
      </c>
      <c r="H613" s="3">
        <v>46033</v>
      </c>
      <c r="I613">
        <v>1</v>
      </c>
      <c r="J613">
        <f>_xlfn.XLOOKUP(tbl_logs[[#This Row],[Target_Department]],tbl_DeptWeight[Department], tbl_DeptWeight[Impact Score])</f>
        <v>3</v>
      </c>
      <c r="K613">
        <f>_xlfn.XLOOKUP(tbl_logs[[#This Row],[Employee_Action]],tbl_ResponseLikelihood[Employee Action],tbl_ResponseLikelihood[Likelihood Score])</f>
        <v>2</v>
      </c>
      <c r="L613">
        <f>tbl_logs[[#This Row],[Impact Score]]*tbl_logs[[#This Row],[Response Multiplier]]</f>
        <v>6</v>
      </c>
      <c r="M613" t="str" cm="1">
        <f t="array" ref="M613">_xlfn.IFS(tbl_logs[[#This Row],[Total Score]]&lt;=4, "Low", tbl_logs[[#This Row],[Total Score]]&lt;=10, "Medium", tbl_logs[[#This Row],[Total Score]]&lt;=19, "High", tbl_logs[[#This Row],[Total Score]]&lt;=25, "Very High")</f>
        <v>Medium</v>
      </c>
      <c r="N613" t="str" cm="1">
        <f t="array" ref="N613">_xlfn.IFS(tbl_logs[[#This Row],[Total Score]]&lt;=4, "Low", tbl_logs[[#This Row],[Total Score]]&lt;=10, "Medium", tbl_logs[[#This Row],[Total Score]]&lt;=17, "High", tbl_logs[[#This Row],[Total Score]]&lt;=25, "Critical")</f>
        <v>Medium</v>
      </c>
    </row>
    <row r="614" spans="1:14" x14ac:dyDescent="0.3">
      <c r="A614" t="s">
        <v>4256</v>
      </c>
      <c r="B614" s="1">
        <v>46033.740277777775</v>
      </c>
      <c r="C614" t="s">
        <v>7</v>
      </c>
      <c r="D614" t="s">
        <v>8</v>
      </c>
      <c r="E614" t="s">
        <v>19</v>
      </c>
      <c r="F614" t="s">
        <v>20</v>
      </c>
      <c r="G614" s="2">
        <v>0.74027777777777781</v>
      </c>
      <c r="H614" s="3">
        <v>46033</v>
      </c>
      <c r="I614">
        <v>1</v>
      </c>
      <c r="J614">
        <f>_xlfn.XLOOKUP(tbl_logs[[#This Row],[Target_Department]],tbl_DeptWeight[Department], tbl_DeptWeight[Impact Score])</f>
        <v>3</v>
      </c>
      <c r="K614">
        <f>_xlfn.XLOOKUP(tbl_logs[[#This Row],[Employee_Action]],tbl_ResponseLikelihood[Employee Action],tbl_ResponseLikelihood[Likelihood Score])</f>
        <v>2</v>
      </c>
      <c r="L614">
        <f>tbl_logs[[#This Row],[Impact Score]]*tbl_logs[[#This Row],[Response Multiplier]]</f>
        <v>6</v>
      </c>
      <c r="M614" t="str" cm="1">
        <f t="array" ref="M614">_xlfn.IFS(tbl_logs[[#This Row],[Total Score]]&lt;=4, "Low", tbl_logs[[#This Row],[Total Score]]&lt;=10, "Medium", tbl_logs[[#This Row],[Total Score]]&lt;=19, "High", tbl_logs[[#This Row],[Total Score]]&lt;=25, "Very High")</f>
        <v>Medium</v>
      </c>
      <c r="N614" t="str" cm="1">
        <f t="array" ref="N614">_xlfn.IFS(tbl_logs[[#This Row],[Total Score]]&lt;=4, "Low", tbl_logs[[#This Row],[Total Score]]&lt;=10, "Medium", tbl_logs[[#This Row],[Total Score]]&lt;=17, "High", tbl_logs[[#This Row],[Total Score]]&lt;=25, "Critical")</f>
        <v>Medium</v>
      </c>
    </row>
    <row r="615" spans="1:14" x14ac:dyDescent="0.3">
      <c r="A615" t="s">
        <v>1304</v>
      </c>
      <c r="B615" s="1">
        <v>46033.745138888888</v>
      </c>
      <c r="C615" t="s">
        <v>26</v>
      </c>
      <c r="D615" t="s">
        <v>22</v>
      </c>
      <c r="E615" t="s">
        <v>31</v>
      </c>
      <c r="F615" t="s">
        <v>13</v>
      </c>
      <c r="G615" s="2">
        <v>0.74513888888888891</v>
      </c>
      <c r="H615" s="3">
        <v>46033</v>
      </c>
      <c r="I615">
        <v>1</v>
      </c>
      <c r="J615">
        <f>_xlfn.XLOOKUP(tbl_logs[[#This Row],[Target_Department]],tbl_DeptWeight[Department], tbl_DeptWeight[Impact Score])</f>
        <v>3</v>
      </c>
      <c r="K615">
        <f>_xlfn.XLOOKUP(tbl_logs[[#This Row],[Employee_Action]],tbl_ResponseLikelihood[Employee Action],tbl_ResponseLikelihood[Likelihood Score])</f>
        <v>1</v>
      </c>
      <c r="L615">
        <f>tbl_logs[[#This Row],[Impact Score]]*tbl_logs[[#This Row],[Response Multiplier]]</f>
        <v>3</v>
      </c>
      <c r="M615" t="str" cm="1">
        <f t="array" ref="M615">_xlfn.IFS(tbl_logs[[#This Row],[Total Score]]&lt;=4, "Low", tbl_logs[[#This Row],[Total Score]]&lt;=10, "Medium", tbl_logs[[#This Row],[Total Score]]&lt;=19, "High", tbl_logs[[#This Row],[Total Score]]&lt;=25, "Very High")</f>
        <v>Low</v>
      </c>
      <c r="N615" t="str" cm="1">
        <f t="array" ref="N615">_xlfn.IFS(tbl_logs[[#This Row],[Total Score]]&lt;=4, "Low", tbl_logs[[#This Row],[Total Score]]&lt;=10, "Medium", tbl_logs[[#This Row],[Total Score]]&lt;=17, "High", tbl_logs[[#This Row],[Total Score]]&lt;=25, "Critical")</f>
        <v>Low</v>
      </c>
    </row>
    <row r="616" spans="1:14" x14ac:dyDescent="0.3">
      <c r="A616" t="s">
        <v>382</v>
      </c>
      <c r="B616" s="1">
        <v>46033.752083333333</v>
      </c>
      <c r="C616" t="s">
        <v>7</v>
      </c>
      <c r="D616" t="s">
        <v>15</v>
      </c>
      <c r="E616" t="s">
        <v>19</v>
      </c>
      <c r="F616" t="s">
        <v>20</v>
      </c>
      <c r="G616" s="2">
        <v>0.75208333333333333</v>
      </c>
      <c r="H616" s="3">
        <v>46033</v>
      </c>
      <c r="I616">
        <v>1</v>
      </c>
      <c r="J616">
        <f>_xlfn.XLOOKUP(tbl_logs[[#This Row],[Target_Department]],tbl_DeptWeight[Department], tbl_DeptWeight[Impact Score])</f>
        <v>3</v>
      </c>
      <c r="K616">
        <f>_xlfn.XLOOKUP(tbl_logs[[#This Row],[Employee_Action]],tbl_ResponseLikelihood[Employee Action],tbl_ResponseLikelihood[Likelihood Score])</f>
        <v>2</v>
      </c>
      <c r="L616">
        <f>tbl_logs[[#This Row],[Impact Score]]*tbl_logs[[#This Row],[Response Multiplier]]</f>
        <v>6</v>
      </c>
      <c r="M616" t="str" cm="1">
        <f t="array" ref="M616">_xlfn.IFS(tbl_logs[[#This Row],[Total Score]]&lt;=4, "Low", tbl_logs[[#This Row],[Total Score]]&lt;=10, "Medium", tbl_logs[[#This Row],[Total Score]]&lt;=19, "High", tbl_logs[[#This Row],[Total Score]]&lt;=25, "Very High")</f>
        <v>Medium</v>
      </c>
      <c r="N616" t="str" cm="1">
        <f t="array" ref="N616">_xlfn.IFS(tbl_logs[[#This Row],[Total Score]]&lt;=4, "Low", tbl_logs[[#This Row],[Total Score]]&lt;=10, "Medium", tbl_logs[[#This Row],[Total Score]]&lt;=17, "High", tbl_logs[[#This Row],[Total Score]]&lt;=25, "Critical")</f>
        <v>Medium</v>
      </c>
    </row>
    <row r="617" spans="1:14" x14ac:dyDescent="0.3">
      <c r="A617" t="s">
        <v>1857</v>
      </c>
      <c r="B617" s="1">
        <v>46033.769444444442</v>
      </c>
      <c r="C617" t="s">
        <v>26</v>
      </c>
      <c r="D617" t="s">
        <v>8</v>
      </c>
      <c r="E617" t="s">
        <v>16</v>
      </c>
      <c r="F617" t="s">
        <v>10</v>
      </c>
      <c r="G617" s="2">
        <v>0.76944444444444449</v>
      </c>
      <c r="H617" s="3">
        <v>46033</v>
      </c>
      <c r="I617">
        <v>1</v>
      </c>
      <c r="J617">
        <f>_xlfn.XLOOKUP(tbl_logs[[#This Row],[Target_Department]],tbl_DeptWeight[Department], tbl_DeptWeight[Impact Score])</f>
        <v>3</v>
      </c>
      <c r="K617">
        <f>_xlfn.XLOOKUP(tbl_logs[[#This Row],[Employee_Action]],tbl_ResponseLikelihood[Employee Action],tbl_ResponseLikelihood[Likelihood Score])</f>
        <v>2</v>
      </c>
      <c r="L617">
        <f>tbl_logs[[#This Row],[Impact Score]]*tbl_logs[[#This Row],[Response Multiplier]]</f>
        <v>6</v>
      </c>
      <c r="M617" t="str" cm="1">
        <f t="array" ref="M617">_xlfn.IFS(tbl_logs[[#This Row],[Total Score]]&lt;=4, "Low", tbl_logs[[#This Row],[Total Score]]&lt;=10, "Medium", tbl_logs[[#This Row],[Total Score]]&lt;=19, "High", tbl_logs[[#This Row],[Total Score]]&lt;=25, "Very High")</f>
        <v>Medium</v>
      </c>
      <c r="N617" t="str" cm="1">
        <f t="array" ref="N617">_xlfn.IFS(tbl_logs[[#This Row],[Total Score]]&lt;=4, "Low", tbl_logs[[#This Row],[Total Score]]&lt;=10, "Medium", tbl_logs[[#This Row],[Total Score]]&lt;=17, "High", tbl_logs[[#This Row],[Total Score]]&lt;=25, "Critical")</f>
        <v>Medium</v>
      </c>
    </row>
    <row r="618" spans="1:14" x14ac:dyDescent="0.3">
      <c r="A618" t="s">
        <v>2057</v>
      </c>
      <c r="B618" s="1">
        <v>46033.878472222219</v>
      </c>
      <c r="C618" t="s">
        <v>35</v>
      </c>
      <c r="D618" t="s">
        <v>8</v>
      </c>
      <c r="E618" t="s">
        <v>16</v>
      </c>
      <c r="F618" t="s">
        <v>13</v>
      </c>
      <c r="G618" s="2">
        <v>0.87847222222222221</v>
      </c>
      <c r="H618" s="3">
        <v>46033</v>
      </c>
      <c r="I618">
        <v>1</v>
      </c>
      <c r="J618">
        <f>_xlfn.XLOOKUP(tbl_logs[[#This Row],[Target_Department]],tbl_DeptWeight[Department], tbl_DeptWeight[Impact Score])</f>
        <v>1</v>
      </c>
      <c r="K618">
        <f>_xlfn.XLOOKUP(tbl_logs[[#This Row],[Employee_Action]],tbl_ResponseLikelihood[Employee Action],tbl_ResponseLikelihood[Likelihood Score])</f>
        <v>1</v>
      </c>
      <c r="L618">
        <f>tbl_logs[[#This Row],[Impact Score]]*tbl_logs[[#This Row],[Response Multiplier]]</f>
        <v>1</v>
      </c>
      <c r="M618" t="str" cm="1">
        <f t="array" ref="M618">_xlfn.IFS(tbl_logs[[#This Row],[Total Score]]&lt;=4, "Low", tbl_logs[[#This Row],[Total Score]]&lt;=10, "Medium", tbl_logs[[#This Row],[Total Score]]&lt;=19, "High", tbl_logs[[#This Row],[Total Score]]&lt;=25, "Very High")</f>
        <v>Low</v>
      </c>
      <c r="N618" t="str" cm="1">
        <f t="array" ref="N618">_xlfn.IFS(tbl_logs[[#This Row],[Total Score]]&lt;=4, "Low", tbl_logs[[#This Row],[Total Score]]&lt;=10, "Medium", tbl_logs[[#This Row],[Total Score]]&lt;=17, "High", tbl_logs[[#This Row],[Total Score]]&lt;=25, "Critical")</f>
        <v>Low</v>
      </c>
    </row>
    <row r="619" spans="1:14" x14ac:dyDescent="0.3">
      <c r="A619" t="s">
        <v>1978</v>
      </c>
      <c r="B619" s="1">
        <v>46033.879166666666</v>
      </c>
      <c r="C619" t="s">
        <v>26</v>
      </c>
      <c r="D619" t="s">
        <v>15</v>
      </c>
      <c r="E619" t="s">
        <v>19</v>
      </c>
      <c r="F619" t="s">
        <v>20</v>
      </c>
      <c r="G619" s="2">
        <v>0.87916666666666665</v>
      </c>
      <c r="H619" s="3">
        <v>46033</v>
      </c>
      <c r="I619">
        <v>1</v>
      </c>
      <c r="J619">
        <f>_xlfn.XLOOKUP(tbl_logs[[#This Row],[Target_Department]],tbl_DeptWeight[Department], tbl_DeptWeight[Impact Score])</f>
        <v>3</v>
      </c>
      <c r="K619">
        <f>_xlfn.XLOOKUP(tbl_logs[[#This Row],[Employee_Action]],tbl_ResponseLikelihood[Employee Action],tbl_ResponseLikelihood[Likelihood Score])</f>
        <v>2</v>
      </c>
      <c r="L619">
        <f>tbl_logs[[#This Row],[Impact Score]]*tbl_logs[[#This Row],[Response Multiplier]]</f>
        <v>6</v>
      </c>
      <c r="M619" t="str" cm="1">
        <f t="array" ref="M619">_xlfn.IFS(tbl_logs[[#This Row],[Total Score]]&lt;=4, "Low", tbl_logs[[#This Row],[Total Score]]&lt;=10, "Medium", tbl_logs[[#This Row],[Total Score]]&lt;=19, "High", tbl_logs[[#This Row],[Total Score]]&lt;=25, "Very High")</f>
        <v>Medium</v>
      </c>
      <c r="N619" t="str" cm="1">
        <f t="array" ref="N619">_xlfn.IFS(tbl_logs[[#This Row],[Total Score]]&lt;=4, "Low", tbl_logs[[#This Row],[Total Score]]&lt;=10, "Medium", tbl_logs[[#This Row],[Total Score]]&lt;=17, "High", tbl_logs[[#This Row],[Total Score]]&lt;=25, "Critical")</f>
        <v>Medium</v>
      </c>
    </row>
    <row r="620" spans="1:14" x14ac:dyDescent="0.3">
      <c r="A620" t="s">
        <v>254</v>
      </c>
      <c r="B620" s="1">
        <v>46033.884027777778</v>
      </c>
      <c r="C620" t="s">
        <v>7</v>
      </c>
      <c r="D620" t="s">
        <v>22</v>
      </c>
      <c r="E620" t="s">
        <v>19</v>
      </c>
      <c r="F620" t="s">
        <v>10</v>
      </c>
      <c r="G620" s="2">
        <v>0.88402777777777775</v>
      </c>
      <c r="H620" s="3">
        <v>46033</v>
      </c>
      <c r="I620">
        <v>1</v>
      </c>
      <c r="J620">
        <f>_xlfn.XLOOKUP(tbl_logs[[#This Row],[Target_Department]],tbl_DeptWeight[Department], tbl_DeptWeight[Impact Score])</f>
        <v>3</v>
      </c>
      <c r="K620">
        <f>_xlfn.XLOOKUP(tbl_logs[[#This Row],[Employee_Action]],tbl_ResponseLikelihood[Employee Action],tbl_ResponseLikelihood[Likelihood Score])</f>
        <v>2</v>
      </c>
      <c r="L620">
        <f>tbl_logs[[#This Row],[Impact Score]]*tbl_logs[[#This Row],[Response Multiplier]]</f>
        <v>6</v>
      </c>
      <c r="M620" t="str" cm="1">
        <f t="array" ref="M620">_xlfn.IFS(tbl_logs[[#This Row],[Total Score]]&lt;=4, "Low", tbl_logs[[#This Row],[Total Score]]&lt;=10, "Medium", tbl_logs[[#This Row],[Total Score]]&lt;=19, "High", tbl_logs[[#This Row],[Total Score]]&lt;=25, "Very High")</f>
        <v>Medium</v>
      </c>
      <c r="N620" t="str" cm="1">
        <f t="array" ref="N620">_xlfn.IFS(tbl_logs[[#This Row],[Total Score]]&lt;=4, "Low", tbl_logs[[#This Row],[Total Score]]&lt;=10, "Medium", tbl_logs[[#This Row],[Total Score]]&lt;=17, "High", tbl_logs[[#This Row],[Total Score]]&lt;=25, "Critical")</f>
        <v>Medium</v>
      </c>
    </row>
    <row r="621" spans="1:14" x14ac:dyDescent="0.3">
      <c r="A621" t="s">
        <v>123</v>
      </c>
      <c r="B621" s="1">
        <v>46033.899305555555</v>
      </c>
      <c r="C621" t="s">
        <v>35</v>
      </c>
      <c r="D621" t="s">
        <v>18</v>
      </c>
      <c r="E621" t="s">
        <v>9</v>
      </c>
      <c r="F621" t="s">
        <v>10</v>
      </c>
      <c r="G621" s="2">
        <v>0.89930555555555558</v>
      </c>
      <c r="H621" s="3">
        <v>46033</v>
      </c>
      <c r="I621">
        <v>1</v>
      </c>
      <c r="J621">
        <f>_xlfn.XLOOKUP(tbl_logs[[#This Row],[Target_Department]],tbl_DeptWeight[Department], tbl_DeptWeight[Impact Score])</f>
        <v>1</v>
      </c>
      <c r="K621">
        <f>_xlfn.XLOOKUP(tbl_logs[[#This Row],[Employee_Action]],tbl_ResponseLikelihood[Employee Action],tbl_ResponseLikelihood[Likelihood Score])</f>
        <v>2</v>
      </c>
      <c r="L621">
        <f>tbl_logs[[#This Row],[Impact Score]]*tbl_logs[[#This Row],[Response Multiplier]]</f>
        <v>2</v>
      </c>
      <c r="M621" t="str" cm="1">
        <f t="array" ref="M621">_xlfn.IFS(tbl_logs[[#This Row],[Total Score]]&lt;=4, "Low", tbl_logs[[#This Row],[Total Score]]&lt;=10, "Medium", tbl_logs[[#This Row],[Total Score]]&lt;=19, "High", tbl_logs[[#This Row],[Total Score]]&lt;=25, "Very High")</f>
        <v>Low</v>
      </c>
      <c r="N621" t="str" cm="1">
        <f t="array" ref="N621">_xlfn.IFS(tbl_logs[[#This Row],[Total Score]]&lt;=4, "Low", tbl_logs[[#This Row],[Total Score]]&lt;=10, "Medium", tbl_logs[[#This Row],[Total Score]]&lt;=17, "High", tbl_logs[[#This Row],[Total Score]]&lt;=25, "Critical")</f>
        <v>Low</v>
      </c>
    </row>
    <row r="622" spans="1:14" x14ac:dyDescent="0.3">
      <c r="A622" t="s">
        <v>1064</v>
      </c>
      <c r="B622" s="1">
        <v>46033.929861111108</v>
      </c>
      <c r="C622" t="s">
        <v>7</v>
      </c>
      <c r="D622" t="s">
        <v>8</v>
      </c>
      <c r="E622" t="s">
        <v>19</v>
      </c>
      <c r="F622" t="s">
        <v>33</v>
      </c>
      <c r="G622" s="2">
        <v>0.92986111111111114</v>
      </c>
      <c r="H622" s="3">
        <v>46033</v>
      </c>
      <c r="I622">
        <v>1</v>
      </c>
      <c r="J622">
        <f>_xlfn.XLOOKUP(tbl_logs[[#This Row],[Target_Department]],tbl_DeptWeight[Department], tbl_DeptWeight[Impact Score])</f>
        <v>3</v>
      </c>
      <c r="K622">
        <f>_xlfn.XLOOKUP(tbl_logs[[#This Row],[Employee_Action]],tbl_ResponseLikelihood[Employee Action],tbl_ResponseLikelihood[Likelihood Score])</f>
        <v>4</v>
      </c>
      <c r="L622">
        <f>tbl_logs[[#This Row],[Impact Score]]*tbl_logs[[#This Row],[Response Multiplier]]</f>
        <v>12</v>
      </c>
      <c r="M622" t="str" cm="1">
        <f t="array" ref="M622">_xlfn.IFS(tbl_logs[[#This Row],[Total Score]]&lt;=4, "Low", tbl_logs[[#This Row],[Total Score]]&lt;=10, "Medium", tbl_logs[[#This Row],[Total Score]]&lt;=19, "High", tbl_logs[[#This Row],[Total Score]]&lt;=25, "Very High")</f>
        <v>High</v>
      </c>
      <c r="N622" t="str" cm="1">
        <f t="array" ref="N622">_xlfn.IFS(tbl_logs[[#This Row],[Total Score]]&lt;=4, "Low", tbl_logs[[#This Row],[Total Score]]&lt;=10, "Medium", tbl_logs[[#This Row],[Total Score]]&lt;=17, "High", tbl_logs[[#This Row],[Total Score]]&lt;=25, "Critical")</f>
        <v>High</v>
      </c>
    </row>
    <row r="623" spans="1:14" x14ac:dyDescent="0.3">
      <c r="A623" t="s">
        <v>2145</v>
      </c>
      <c r="B623" s="1">
        <v>46033.938888888886</v>
      </c>
      <c r="C623" t="s">
        <v>7</v>
      </c>
      <c r="D623" t="s">
        <v>15</v>
      </c>
      <c r="E623" t="s">
        <v>19</v>
      </c>
      <c r="F623" t="s">
        <v>53</v>
      </c>
      <c r="G623" s="2">
        <v>0.93888888888888888</v>
      </c>
      <c r="H623" s="3">
        <v>46033</v>
      </c>
      <c r="I623">
        <v>1</v>
      </c>
      <c r="J623">
        <f>_xlfn.XLOOKUP(tbl_logs[[#This Row],[Target_Department]],tbl_DeptWeight[Department], tbl_DeptWeight[Impact Score])</f>
        <v>3</v>
      </c>
      <c r="K623">
        <f>_xlfn.XLOOKUP(tbl_logs[[#This Row],[Employee_Action]],tbl_ResponseLikelihood[Employee Action],tbl_ResponseLikelihood[Likelihood Score])</f>
        <v>5</v>
      </c>
      <c r="L623">
        <f>tbl_logs[[#This Row],[Impact Score]]*tbl_logs[[#This Row],[Response Multiplier]]</f>
        <v>15</v>
      </c>
      <c r="M623" t="str" cm="1">
        <f t="array" ref="M623">_xlfn.IFS(tbl_logs[[#This Row],[Total Score]]&lt;=4, "Low", tbl_logs[[#This Row],[Total Score]]&lt;=10, "Medium", tbl_logs[[#This Row],[Total Score]]&lt;=19, "High", tbl_logs[[#This Row],[Total Score]]&lt;=25, "Very High")</f>
        <v>High</v>
      </c>
      <c r="N623" t="str" cm="1">
        <f t="array" ref="N623">_xlfn.IFS(tbl_logs[[#This Row],[Total Score]]&lt;=4, "Low", tbl_logs[[#This Row],[Total Score]]&lt;=10, "Medium", tbl_logs[[#This Row],[Total Score]]&lt;=17, "High", tbl_logs[[#This Row],[Total Score]]&lt;=25, "Critical")</f>
        <v>High</v>
      </c>
    </row>
    <row r="624" spans="1:14" x14ac:dyDescent="0.3">
      <c r="A624" t="s">
        <v>1432</v>
      </c>
      <c r="B624" s="1">
        <v>46033.943055555559</v>
      </c>
      <c r="C624" t="s">
        <v>35</v>
      </c>
      <c r="D624" t="s">
        <v>18</v>
      </c>
      <c r="E624" t="s">
        <v>31</v>
      </c>
      <c r="F624" t="s">
        <v>13</v>
      </c>
      <c r="G624" s="2">
        <v>0.94305555555555554</v>
      </c>
      <c r="H624" s="3">
        <v>46033</v>
      </c>
      <c r="I624">
        <v>1</v>
      </c>
      <c r="J624">
        <f>_xlfn.XLOOKUP(tbl_logs[[#This Row],[Target_Department]],tbl_DeptWeight[Department], tbl_DeptWeight[Impact Score])</f>
        <v>1</v>
      </c>
      <c r="K624">
        <f>_xlfn.XLOOKUP(tbl_logs[[#This Row],[Employee_Action]],tbl_ResponseLikelihood[Employee Action],tbl_ResponseLikelihood[Likelihood Score])</f>
        <v>1</v>
      </c>
      <c r="L624">
        <f>tbl_logs[[#This Row],[Impact Score]]*tbl_logs[[#This Row],[Response Multiplier]]</f>
        <v>1</v>
      </c>
      <c r="M624" t="str" cm="1">
        <f t="array" ref="M624">_xlfn.IFS(tbl_logs[[#This Row],[Total Score]]&lt;=4, "Low", tbl_logs[[#This Row],[Total Score]]&lt;=10, "Medium", tbl_logs[[#This Row],[Total Score]]&lt;=19, "High", tbl_logs[[#This Row],[Total Score]]&lt;=25, "Very High")</f>
        <v>Low</v>
      </c>
      <c r="N624" t="str" cm="1">
        <f t="array" ref="N624">_xlfn.IFS(tbl_logs[[#This Row],[Total Score]]&lt;=4, "Low", tbl_logs[[#This Row],[Total Score]]&lt;=10, "Medium", tbl_logs[[#This Row],[Total Score]]&lt;=17, "High", tbl_logs[[#This Row],[Total Score]]&lt;=25, "Critical")</f>
        <v>Low</v>
      </c>
    </row>
    <row r="625" spans="1:14" x14ac:dyDescent="0.3">
      <c r="A625" t="s">
        <v>1634</v>
      </c>
      <c r="B625" s="1">
        <v>46033.95</v>
      </c>
      <c r="C625" t="s">
        <v>7</v>
      </c>
      <c r="D625" t="s">
        <v>8</v>
      </c>
      <c r="E625" t="s">
        <v>9</v>
      </c>
      <c r="F625" t="s">
        <v>20</v>
      </c>
      <c r="G625" s="2">
        <v>0.95</v>
      </c>
      <c r="H625" s="3">
        <v>46033</v>
      </c>
      <c r="I625">
        <v>1</v>
      </c>
      <c r="J625">
        <f>_xlfn.XLOOKUP(tbl_logs[[#This Row],[Target_Department]],tbl_DeptWeight[Department], tbl_DeptWeight[Impact Score])</f>
        <v>3</v>
      </c>
      <c r="K625">
        <f>_xlfn.XLOOKUP(tbl_logs[[#This Row],[Employee_Action]],tbl_ResponseLikelihood[Employee Action],tbl_ResponseLikelihood[Likelihood Score])</f>
        <v>2</v>
      </c>
      <c r="L625">
        <f>tbl_logs[[#This Row],[Impact Score]]*tbl_logs[[#This Row],[Response Multiplier]]</f>
        <v>6</v>
      </c>
      <c r="M625" t="str" cm="1">
        <f t="array" ref="M625">_xlfn.IFS(tbl_logs[[#This Row],[Total Score]]&lt;=4, "Low", tbl_logs[[#This Row],[Total Score]]&lt;=10, "Medium", tbl_logs[[#This Row],[Total Score]]&lt;=19, "High", tbl_logs[[#This Row],[Total Score]]&lt;=25, "Very High")</f>
        <v>Medium</v>
      </c>
      <c r="N625" t="str" cm="1">
        <f t="array" ref="N625">_xlfn.IFS(tbl_logs[[#This Row],[Total Score]]&lt;=4, "Low", tbl_logs[[#This Row],[Total Score]]&lt;=10, "Medium", tbl_logs[[#This Row],[Total Score]]&lt;=17, "High", tbl_logs[[#This Row],[Total Score]]&lt;=25, "Critical")</f>
        <v>Medium</v>
      </c>
    </row>
    <row r="626" spans="1:14" x14ac:dyDescent="0.3">
      <c r="A626" t="s">
        <v>883</v>
      </c>
      <c r="B626" s="1">
        <v>46033.959027777775</v>
      </c>
      <c r="C626" t="s">
        <v>7</v>
      </c>
      <c r="D626" t="s">
        <v>15</v>
      </c>
      <c r="E626" t="s">
        <v>31</v>
      </c>
      <c r="F626" t="s">
        <v>20</v>
      </c>
      <c r="G626" s="2">
        <v>0.95902777777777781</v>
      </c>
      <c r="H626" s="3">
        <v>46033</v>
      </c>
      <c r="I626">
        <v>1</v>
      </c>
      <c r="J626">
        <f>_xlfn.XLOOKUP(tbl_logs[[#This Row],[Target_Department]],tbl_DeptWeight[Department], tbl_DeptWeight[Impact Score])</f>
        <v>3</v>
      </c>
      <c r="K626">
        <f>_xlfn.XLOOKUP(tbl_logs[[#This Row],[Employee_Action]],tbl_ResponseLikelihood[Employee Action],tbl_ResponseLikelihood[Likelihood Score])</f>
        <v>2</v>
      </c>
      <c r="L626">
        <f>tbl_logs[[#This Row],[Impact Score]]*tbl_logs[[#This Row],[Response Multiplier]]</f>
        <v>6</v>
      </c>
      <c r="M626" t="str" cm="1">
        <f t="array" ref="M626">_xlfn.IFS(tbl_logs[[#This Row],[Total Score]]&lt;=4, "Low", tbl_logs[[#This Row],[Total Score]]&lt;=10, "Medium", tbl_logs[[#This Row],[Total Score]]&lt;=19, "High", tbl_logs[[#This Row],[Total Score]]&lt;=25, "Very High")</f>
        <v>Medium</v>
      </c>
      <c r="N626" t="str" cm="1">
        <f t="array" ref="N626">_xlfn.IFS(tbl_logs[[#This Row],[Total Score]]&lt;=4, "Low", tbl_logs[[#This Row],[Total Score]]&lt;=10, "Medium", tbl_logs[[#This Row],[Total Score]]&lt;=17, "High", tbl_logs[[#This Row],[Total Score]]&lt;=25, "Critical")</f>
        <v>Medium</v>
      </c>
    </row>
    <row r="627" spans="1:14" x14ac:dyDescent="0.3">
      <c r="A627" t="s">
        <v>4306</v>
      </c>
      <c r="B627" s="1">
        <v>46033.974305555559</v>
      </c>
      <c r="C627" t="s">
        <v>7</v>
      </c>
      <c r="D627" t="s">
        <v>8</v>
      </c>
      <c r="E627" t="s">
        <v>19</v>
      </c>
      <c r="F627" t="s">
        <v>10</v>
      </c>
      <c r="G627" s="2">
        <v>0.97430555555555554</v>
      </c>
      <c r="H627" s="3">
        <v>46033</v>
      </c>
      <c r="I627">
        <v>1</v>
      </c>
      <c r="J627">
        <f>_xlfn.XLOOKUP(tbl_logs[[#This Row],[Target_Department]],tbl_DeptWeight[Department], tbl_DeptWeight[Impact Score])</f>
        <v>3</v>
      </c>
      <c r="K627">
        <f>_xlfn.XLOOKUP(tbl_logs[[#This Row],[Employee_Action]],tbl_ResponseLikelihood[Employee Action],tbl_ResponseLikelihood[Likelihood Score])</f>
        <v>2</v>
      </c>
      <c r="L627">
        <f>tbl_logs[[#This Row],[Impact Score]]*tbl_logs[[#This Row],[Response Multiplier]]</f>
        <v>6</v>
      </c>
      <c r="M627" t="str" cm="1">
        <f t="array" ref="M627">_xlfn.IFS(tbl_logs[[#This Row],[Total Score]]&lt;=4, "Low", tbl_logs[[#This Row],[Total Score]]&lt;=10, "Medium", tbl_logs[[#This Row],[Total Score]]&lt;=19, "High", tbl_logs[[#This Row],[Total Score]]&lt;=25, "Very High")</f>
        <v>Medium</v>
      </c>
      <c r="N627" t="str" cm="1">
        <f t="array" ref="N627">_xlfn.IFS(tbl_logs[[#This Row],[Total Score]]&lt;=4, "Low", tbl_logs[[#This Row],[Total Score]]&lt;=10, "Medium", tbl_logs[[#This Row],[Total Score]]&lt;=17, "High", tbl_logs[[#This Row],[Total Score]]&lt;=25, "Critical")</f>
        <v>Medium</v>
      </c>
    </row>
    <row r="628" spans="1:14" x14ac:dyDescent="0.3">
      <c r="A628" t="s">
        <v>231</v>
      </c>
      <c r="B628" s="1">
        <v>46033.974999999999</v>
      </c>
      <c r="C628" t="s">
        <v>7</v>
      </c>
      <c r="D628" t="s">
        <v>8</v>
      </c>
      <c r="E628" t="s">
        <v>19</v>
      </c>
      <c r="F628" t="s">
        <v>13</v>
      </c>
      <c r="G628" s="2">
        <v>0.97499999999999998</v>
      </c>
      <c r="H628" s="3">
        <v>46033</v>
      </c>
      <c r="I628">
        <v>1</v>
      </c>
      <c r="J628">
        <f>_xlfn.XLOOKUP(tbl_logs[[#This Row],[Target_Department]],tbl_DeptWeight[Department], tbl_DeptWeight[Impact Score])</f>
        <v>3</v>
      </c>
      <c r="K628">
        <f>_xlfn.XLOOKUP(tbl_logs[[#This Row],[Employee_Action]],tbl_ResponseLikelihood[Employee Action],tbl_ResponseLikelihood[Likelihood Score])</f>
        <v>1</v>
      </c>
      <c r="L628">
        <f>tbl_logs[[#This Row],[Impact Score]]*tbl_logs[[#This Row],[Response Multiplier]]</f>
        <v>3</v>
      </c>
      <c r="M628" t="str" cm="1">
        <f t="array" ref="M628">_xlfn.IFS(tbl_logs[[#This Row],[Total Score]]&lt;=4, "Low", tbl_logs[[#This Row],[Total Score]]&lt;=10, "Medium", tbl_logs[[#This Row],[Total Score]]&lt;=19, "High", tbl_logs[[#This Row],[Total Score]]&lt;=25, "Very High")</f>
        <v>Low</v>
      </c>
      <c r="N628" t="str" cm="1">
        <f t="array" ref="N628">_xlfn.IFS(tbl_logs[[#This Row],[Total Score]]&lt;=4, "Low", tbl_logs[[#This Row],[Total Score]]&lt;=10, "Medium", tbl_logs[[#This Row],[Total Score]]&lt;=17, "High", tbl_logs[[#This Row],[Total Score]]&lt;=25, "Critical")</f>
        <v>Low</v>
      </c>
    </row>
    <row r="629" spans="1:14" x14ac:dyDescent="0.3">
      <c r="A629" t="s">
        <v>5014</v>
      </c>
      <c r="B629" s="1">
        <v>46034.007638888892</v>
      </c>
      <c r="C629" t="s">
        <v>12</v>
      </c>
      <c r="D629" t="s">
        <v>18</v>
      </c>
      <c r="E629" t="s">
        <v>9</v>
      </c>
      <c r="F629" t="s">
        <v>33</v>
      </c>
      <c r="G629" s="2">
        <v>7.6388888888888886E-3</v>
      </c>
      <c r="H629" s="3">
        <v>46034</v>
      </c>
      <c r="I629">
        <v>1</v>
      </c>
      <c r="J629">
        <f>_xlfn.XLOOKUP(tbl_logs[[#This Row],[Target_Department]],tbl_DeptWeight[Department], tbl_DeptWeight[Impact Score])</f>
        <v>1</v>
      </c>
      <c r="K629">
        <f>_xlfn.XLOOKUP(tbl_logs[[#This Row],[Employee_Action]],tbl_ResponseLikelihood[Employee Action],tbl_ResponseLikelihood[Likelihood Score])</f>
        <v>4</v>
      </c>
      <c r="L629">
        <f>tbl_logs[[#This Row],[Impact Score]]*tbl_logs[[#This Row],[Response Multiplier]]</f>
        <v>4</v>
      </c>
      <c r="M629" t="str" cm="1">
        <f t="array" ref="M629">_xlfn.IFS(tbl_logs[[#This Row],[Total Score]]&lt;=4, "Low", tbl_logs[[#This Row],[Total Score]]&lt;=10, "Medium", tbl_logs[[#This Row],[Total Score]]&lt;=19, "High", tbl_logs[[#This Row],[Total Score]]&lt;=25, "Very High")</f>
        <v>Low</v>
      </c>
      <c r="N629" t="str" cm="1">
        <f t="array" ref="N629">_xlfn.IFS(tbl_logs[[#This Row],[Total Score]]&lt;=4, "Low", tbl_logs[[#This Row],[Total Score]]&lt;=10, "Medium", tbl_logs[[#This Row],[Total Score]]&lt;=17, "High", tbl_logs[[#This Row],[Total Score]]&lt;=25, "Critical")</f>
        <v>Low</v>
      </c>
    </row>
    <row r="630" spans="1:14" x14ac:dyDescent="0.3">
      <c r="A630" t="s">
        <v>4177</v>
      </c>
      <c r="B630" s="1">
        <v>46034.043055555558</v>
      </c>
      <c r="C630" t="s">
        <v>7</v>
      </c>
      <c r="D630" t="s">
        <v>8</v>
      </c>
      <c r="E630" t="s">
        <v>19</v>
      </c>
      <c r="F630" t="s">
        <v>13</v>
      </c>
      <c r="G630" s="2">
        <v>4.3055555555555555E-2</v>
      </c>
      <c r="H630" s="3">
        <v>46034</v>
      </c>
      <c r="I630">
        <v>1</v>
      </c>
      <c r="J630">
        <f>_xlfn.XLOOKUP(tbl_logs[[#This Row],[Target_Department]],tbl_DeptWeight[Department], tbl_DeptWeight[Impact Score])</f>
        <v>3</v>
      </c>
      <c r="K630">
        <f>_xlfn.XLOOKUP(tbl_logs[[#This Row],[Employee_Action]],tbl_ResponseLikelihood[Employee Action],tbl_ResponseLikelihood[Likelihood Score])</f>
        <v>1</v>
      </c>
      <c r="L630">
        <f>tbl_logs[[#This Row],[Impact Score]]*tbl_logs[[#This Row],[Response Multiplier]]</f>
        <v>3</v>
      </c>
      <c r="M630" t="str" cm="1">
        <f t="array" ref="M630">_xlfn.IFS(tbl_logs[[#This Row],[Total Score]]&lt;=4, "Low", tbl_logs[[#This Row],[Total Score]]&lt;=10, "Medium", tbl_logs[[#This Row],[Total Score]]&lt;=19, "High", tbl_logs[[#This Row],[Total Score]]&lt;=25, "Very High")</f>
        <v>Low</v>
      </c>
      <c r="N630" t="str" cm="1">
        <f t="array" ref="N630">_xlfn.IFS(tbl_logs[[#This Row],[Total Score]]&lt;=4, "Low", tbl_logs[[#This Row],[Total Score]]&lt;=10, "Medium", tbl_logs[[#This Row],[Total Score]]&lt;=17, "High", tbl_logs[[#This Row],[Total Score]]&lt;=25, "Critical")</f>
        <v>Low</v>
      </c>
    </row>
    <row r="631" spans="1:14" x14ac:dyDescent="0.3">
      <c r="A631" t="s">
        <v>843</v>
      </c>
      <c r="B631" s="1">
        <v>46034.123611111114</v>
      </c>
      <c r="C631" t="s">
        <v>26</v>
      </c>
      <c r="D631" t="s">
        <v>22</v>
      </c>
      <c r="E631" t="s">
        <v>16</v>
      </c>
      <c r="F631" t="s">
        <v>20</v>
      </c>
      <c r="G631" s="2">
        <v>0.12361111111111112</v>
      </c>
      <c r="H631" s="3">
        <v>46034</v>
      </c>
      <c r="I631">
        <v>1</v>
      </c>
      <c r="J631">
        <f>_xlfn.XLOOKUP(tbl_logs[[#This Row],[Target_Department]],tbl_DeptWeight[Department], tbl_DeptWeight[Impact Score])</f>
        <v>3</v>
      </c>
      <c r="K631">
        <f>_xlfn.XLOOKUP(tbl_logs[[#This Row],[Employee_Action]],tbl_ResponseLikelihood[Employee Action],tbl_ResponseLikelihood[Likelihood Score])</f>
        <v>2</v>
      </c>
      <c r="L631">
        <f>tbl_logs[[#This Row],[Impact Score]]*tbl_logs[[#This Row],[Response Multiplier]]</f>
        <v>6</v>
      </c>
      <c r="M631" t="str" cm="1">
        <f t="array" ref="M631">_xlfn.IFS(tbl_logs[[#This Row],[Total Score]]&lt;=4, "Low", tbl_logs[[#This Row],[Total Score]]&lt;=10, "Medium", tbl_logs[[#This Row],[Total Score]]&lt;=19, "High", tbl_logs[[#This Row],[Total Score]]&lt;=25, "Very High")</f>
        <v>Medium</v>
      </c>
      <c r="N631" t="str" cm="1">
        <f t="array" ref="N631">_xlfn.IFS(tbl_logs[[#This Row],[Total Score]]&lt;=4, "Low", tbl_logs[[#This Row],[Total Score]]&lt;=10, "Medium", tbl_logs[[#This Row],[Total Score]]&lt;=17, "High", tbl_logs[[#This Row],[Total Score]]&lt;=25, "Critical")</f>
        <v>Medium</v>
      </c>
    </row>
    <row r="632" spans="1:14" x14ac:dyDescent="0.3">
      <c r="A632" t="s">
        <v>4017</v>
      </c>
      <c r="B632" s="1">
        <v>46034.165277777778</v>
      </c>
      <c r="C632" t="s">
        <v>7</v>
      </c>
      <c r="D632" t="s">
        <v>22</v>
      </c>
      <c r="E632" t="s">
        <v>16</v>
      </c>
      <c r="F632" t="s">
        <v>10</v>
      </c>
      <c r="G632" s="2">
        <v>0.16527777777777777</v>
      </c>
      <c r="H632" s="3">
        <v>46034</v>
      </c>
      <c r="I632">
        <v>1</v>
      </c>
      <c r="J632">
        <f>_xlfn.XLOOKUP(tbl_logs[[#This Row],[Target_Department]],tbl_DeptWeight[Department], tbl_DeptWeight[Impact Score])</f>
        <v>3</v>
      </c>
      <c r="K632">
        <f>_xlfn.XLOOKUP(tbl_logs[[#This Row],[Employee_Action]],tbl_ResponseLikelihood[Employee Action],tbl_ResponseLikelihood[Likelihood Score])</f>
        <v>2</v>
      </c>
      <c r="L632">
        <f>tbl_logs[[#This Row],[Impact Score]]*tbl_logs[[#This Row],[Response Multiplier]]</f>
        <v>6</v>
      </c>
      <c r="M632" t="str" cm="1">
        <f t="array" ref="M632">_xlfn.IFS(tbl_logs[[#This Row],[Total Score]]&lt;=4, "Low", tbl_logs[[#This Row],[Total Score]]&lt;=10, "Medium", tbl_logs[[#This Row],[Total Score]]&lt;=19, "High", tbl_logs[[#This Row],[Total Score]]&lt;=25, "Very High")</f>
        <v>Medium</v>
      </c>
      <c r="N632" t="str" cm="1">
        <f t="array" ref="N632">_xlfn.IFS(tbl_logs[[#This Row],[Total Score]]&lt;=4, "Low", tbl_logs[[#This Row],[Total Score]]&lt;=10, "Medium", tbl_logs[[#This Row],[Total Score]]&lt;=17, "High", tbl_logs[[#This Row],[Total Score]]&lt;=25, "Critical")</f>
        <v>Medium</v>
      </c>
    </row>
    <row r="633" spans="1:14" x14ac:dyDescent="0.3">
      <c r="A633" t="s">
        <v>749</v>
      </c>
      <c r="B633" s="1">
        <v>46034.188888888886</v>
      </c>
      <c r="C633" t="s">
        <v>40</v>
      </c>
      <c r="D633" t="s">
        <v>18</v>
      </c>
      <c r="E633" t="s">
        <v>16</v>
      </c>
      <c r="F633" t="s">
        <v>13</v>
      </c>
      <c r="G633" s="2">
        <v>0.18888888888888888</v>
      </c>
      <c r="H633" s="3">
        <v>46034</v>
      </c>
      <c r="I633">
        <v>1</v>
      </c>
      <c r="J633">
        <f>_xlfn.XLOOKUP(tbl_logs[[#This Row],[Target_Department]],tbl_DeptWeight[Department], tbl_DeptWeight[Impact Score])</f>
        <v>5</v>
      </c>
      <c r="K633">
        <f>_xlfn.XLOOKUP(tbl_logs[[#This Row],[Employee_Action]],tbl_ResponseLikelihood[Employee Action],tbl_ResponseLikelihood[Likelihood Score])</f>
        <v>1</v>
      </c>
      <c r="L633">
        <f>tbl_logs[[#This Row],[Impact Score]]*tbl_logs[[#This Row],[Response Multiplier]]</f>
        <v>5</v>
      </c>
      <c r="M633" t="str" cm="1">
        <f t="array" ref="M633">_xlfn.IFS(tbl_logs[[#This Row],[Total Score]]&lt;=4, "Low", tbl_logs[[#This Row],[Total Score]]&lt;=10, "Medium", tbl_logs[[#This Row],[Total Score]]&lt;=19, "High", tbl_logs[[#This Row],[Total Score]]&lt;=25, "Very High")</f>
        <v>Medium</v>
      </c>
      <c r="N633" t="str" cm="1">
        <f t="array" ref="N633">_xlfn.IFS(tbl_logs[[#This Row],[Total Score]]&lt;=4, "Low", tbl_logs[[#This Row],[Total Score]]&lt;=10, "Medium", tbl_logs[[#This Row],[Total Score]]&lt;=17, "High", tbl_logs[[#This Row],[Total Score]]&lt;=25, "Critical")</f>
        <v>Medium</v>
      </c>
    </row>
    <row r="634" spans="1:14" x14ac:dyDescent="0.3">
      <c r="A634" t="s">
        <v>598</v>
      </c>
      <c r="B634" s="1">
        <v>46034.193749999999</v>
      </c>
      <c r="C634" t="s">
        <v>40</v>
      </c>
      <c r="D634" t="s">
        <v>22</v>
      </c>
      <c r="E634" t="s">
        <v>16</v>
      </c>
      <c r="F634" t="s">
        <v>20</v>
      </c>
      <c r="G634" s="2">
        <v>0.19375000000000001</v>
      </c>
      <c r="H634" s="3">
        <v>46034</v>
      </c>
      <c r="I634">
        <v>1</v>
      </c>
      <c r="J634">
        <f>_xlfn.XLOOKUP(tbl_logs[[#This Row],[Target_Department]],tbl_DeptWeight[Department], tbl_DeptWeight[Impact Score])</f>
        <v>5</v>
      </c>
      <c r="K634">
        <f>_xlfn.XLOOKUP(tbl_logs[[#This Row],[Employee_Action]],tbl_ResponseLikelihood[Employee Action],tbl_ResponseLikelihood[Likelihood Score])</f>
        <v>2</v>
      </c>
      <c r="L634">
        <f>tbl_logs[[#This Row],[Impact Score]]*tbl_logs[[#This Row],[Response Multiplier]]</f>
        <v>10</v>
      </c>
      <c r="M634" t="str" cm="1">
        <f t="array" ref="M634">_xlfn.IFS(tbl_logs[[#This Row],[Total Score]]&lt;=4, "Low", tbl_logs[[#This Row],[Total Score]]&lt;=10, "Medium", tbl_logs[[#This Row],[Total Score]]&lt;=19, "High", tbl_logs[[#This Row],[Total Score]]&lt;=25, "Very High")</f>
        <v>Medium</v>
      </c>
      <c r="N634" t="str" cm="1">
        <f t="array" ref="N634">_xlfn.IFS(tbl_logs[[#This Row],[Total Score]]&lt;=4, "Low", tbl_logs[[#This Row],[Total Score]]&lt;=10, "Medium", tbl_logs[[#This Row],[Total Score]]&lt;=17, "High", tbl_logs[[#This Row],[Total Score]]&lt;=25, "Critical")</f>
        <v>Medium</v>
      </c>
    </row>
    <row r="635" spans="1:14" x14ac:dyDescent="0.3">
      <c r="A635" t="s">
        <v>1048</v>
      </c>
      <c r="B635" s="1">
        <v>46034.213888888888</v>
      </c>
      <c r="C635" t="s">
        <v>7</v>
      </c>
      <c r="D635" t="s">
        <v>18</v>
      </c>
      <c r="E635" t="s">
        <v>9</v>
      </c>
      <c r="F635" t="s">
        <v>33</v>
      </c>
      <c r="G635" s="2">
        <v>0.21388888888888888</v>
      </c>
      <c r="H635" s="3">
        <v>46034</v>
      </c>
      <c r="I635">
        <v>1</v>
      </c>
      <c r="J635">
        <f>_xlfn.XLOOKUP(tbl_logs[[#This Row],[Target_Department]],tbl_DeptWeight[Department], tbl_DeptWeight[Impact Score])</f>
        <v>3</v>
      </c>
      <c r="K635">
        <f>_xlfn.XLOOKUP(tbl_logs[[#This Row],[Employee_Action]],tbl_ResponseLikelihood[Employee Action],tbl_ResponseLikelihood[Likelihood Score])</f>
        <v>4</v>
      </c>
      <c r="L635">
        <f>tbl_logs[[#This Row],[Impact Score]]*tbl_logs[[#This Row],[Response Multiplier]]</f>
        <v>12</v>
      </c>
      <c r="M635" t="str" cm="1">
        <f t="array" ref="M635">_xlfn.IFS(tbl_logs[[#This Row],[Total Score]]&lt;=4, "Low", tbl_logs[[#This Row],[Total Score]]&lt;=10, "Medium", tbl_logs[[#This Row],[Total Score]]&lt;=19, "High", tbl_logs[[#This Row],[Total Score]]&lt;=25, "Very High")</f>
        <v>High</v>
      </c>
      <c r="N635" t="str" cm="1">
        <f t="array" ref="N635">_xlfn.IFS(tbl_logs[[#This Row],[Total Score]]&lt;=4, "Low", tbl_logs[[#This Row],[Total Score]]&lt;=10, "Medium", tbl_logs[[#This Row],[Total Score]]&lt;=17, "High", tbl_logs[[#This Row],[Total Score]]&lt;=25, "Critical")</f>
        <v>High</v>
      </c>
    </row>
    <row r="636" spans="1:14" x14ac:dyDescent="0.3">
      <c r="A636" t="s">
        <v>1608</v>
      </c>
      <c r="B636" s="1">
        <v>46034.268055555556</v>
      </c>
      <c r="C636" t="s">
        <v>40</v>
      </c>
      <c r="D636" t="s">
        <v>18</v>
      </c>
      <c r="E636" t="s">
        <v>16</v>
      </c>
      <c r="F636" t="s">
        <v>20</v>
      </c>
      <c r="G636" s="2">
        <v>0.26805555555555555</v>
      </c>
      <c r="H636" s="3">
        <v>46034</v>
      </c>
      <c r="I636">
        <v>1</v>
      </c>
      <c r="J636">
        <f>_xlfn.XLOOKUP(tbl_logs[[#This Row],[Target_Department]],tbl_DeptWeight[Department], tbl_DeptWeight[Impact Score])</f>
        <v>5</v>
      </c>
      <c r="K636">
        <f>_xlfn.XLOOKUP(tbl_logs[[#This Row],[Employee_Action]],tbl_ResponseLikelihood[Employee Action],tbl_ResponseLikelihood[Likelihood Score])</f>
        <v>2</v>
      </c>
      <c r="L636">
        <f>tbl_logs[[#This Row],[Impact Score]]*tbl_logs[[#This Row],[Response Multiplier]]</f>
        <v>10</v>
      </c>
      <c r="M636" t="str" cm="1">
        <f t="array" ref="M636">_xlfn.IFS(tbl_logs[[#This Row],[Total Score]]&lt;=4, "Low", tbl_logs[[#This Row],[Total Score]]&lt;=10, "Medium", tbl_logs[[#This Row],[Total Score]]&lt;=19, "High", tbl_logs[[#This Row],[Total Score]]&lt;=25, "Very High")</f>
        <v>Medium</v>
      </c>
      <c r="N636" t="str" cm="1">
        <f t="array" ref="N636">_xlfn.IFS(tbl_logs[[#This Row],[Total Score]]&lt;=4, "Low", tbl_logs[[#This Row],[Total Score]]&lt;=10, "Medium", tbl_logs[[#This Row],[Total Score]]&lt;=17, "High", tbl_logs[[#This Row],[Total Score]]&lt;=25, "Critical")</f>
        <v>Medium</v>
      </c>
    </row>
    <row r="637" spans="1:14" x14ac:dyDescent="0.3">
      <c r="A637" t="s">
        <v>2502</v>
      </c>
      <c r="B637" s="1">
        <v>46034.283333333333</v>
      </c>
      <c r="C637" t="s">
        <v>47</v>
      </c>
      <c r="D637" t="s">
        <v>15</v>
      </c>
      <c r="E637" t="s">
        <v>9</v>
      </c>
      <c r="F637" t="s">
        <v>20</v>
      </c>
      <c r="G637" s="2">
        <v>0.28333333333333333</v>
      </c>
      <c r="H637" s="3">
        <v>46034</v>
      </c>
      <c r="I637">
        <v>1</v>
      </c>
      <c r="J637">
        <f>_xlfn.XLOOKUP(tbl_logs[[#This Row],[Target_Department]],tbl_DeptWeight[Department], tbl_DeptWeight[Impact Score])</f>
        <v>1</v>
      </c>
      <c r="K637">
        <f>_xlfn.XLOOKUP(tbl_logs[[#This Row],[Employee_Action]],tbl_ResponseLikelihood[Employee Action],tbl_ResponseLikelihood[Likelihood Score])</f>
        <v>2</v>
      </c>
      <c r="L637">
        <f>tbl_logs[[#This Row],[Impact Score]]*tbl_logs[[#This Row],[Response Multiplier]]</f>
        <v>2</v>
      </c>
      <c r="M637" t="str" cm="1">
        <f t="array" ref="M637">_xlfn.IFS(tbl_logs[[#This Row],[Total Score]]&lt;=4, "Low", tbl_logs[[#This Row],[Total Score]]&lt;=10, "Medium", tbl_logs[[#This Row],[Total Score]]&lt;=19, "High", tbl_logs[[#This Row],[Total Score]]&lt;=25, "Very High")</f>
        <v>Low</v>
      </c>
      <c r="N637" t="str" cm="1">
        <f t="array" ref="N637">_xlfn.IFS(tbl_logs[[#This Row],[Total Score]]&lt;=4, "Low", tbl_logs[[#This Row],[Total Score]]&lt;=10, "Medium", tbl_logs[[#This Row],[Total Score]]&lt;=17, "High", tbl_logs[[#This Row],[Total Score]]&lt;=25, "Critical")</f>
        <v>Low</v>
      </c>
    </row>
    <row r="638" spans="1:14" x14ac:dyDescent="0.3">
      <c r="A638" t="s">
        <v>1761</v>
      </c>
      <c r="B638" s="1">
        <v>46034.293055555558</v>
      </c>
      <c r="C638" t="s">
        <v>7</v>
      </c>
      <c r="D638" t="s">
        <v>8</v>
      </c>
      <c r="E638" t="s">
        <v>19</v>
      </c>
      <c r="F638" t="s">
        <v>20</v>
      </c>
      <c r="G638" s="2">
        <v>0.29305555555555557</v>
      </c>
      <c r="H638" s="3">
        <v>46034</v>
      </c>
      <c r="I638">
        <v>1</v>
      </c>
      <c r="J638">
        <f>_xlfn.XLOOKUP(tbl_logs[[#This Row],[Target_Department]],tbl_DeptWeight[Department], tbl_DeptWeight[Impact Score])</f>
        <v>3</v>
      </c>
      <c r="K638">
        <f>_xlfn.XLOOKUP(tbl_logs[[#This Row],[Employee_Action]],tbl_ResponseLikelihood[Employee Action],tbl_ResponseLikelihood[Likelihood Score])</f>
        <v>2</v>
      </c>
      <c r="L638">
        <f>tbl_logs[[#This Row],[Impact Score]]*tbl_logs[[#This Row],[Response Multiplier]]</f>
        <v>6</v>
      </c>
      <c r="M638" t="str" cm="1">
        <f t="array" ref="M638">_xlfn.IFS(tbl_logs[[#This Row],[Total Score]]&lt;=4, "Low", tbl_logs[[#This Row],[Total Score]]&lt;=10, "Medium", tbl_logs[[#This Row],[Total Score]]&lt;=19, "High", tbl_logs[[#This Row],[Total Score]]&lt;=25, "Very High")</f>
        <v>Medium</v>
      </c>
      <c r="N638" t="str" cm="1">
        <f t="array" ref="N638">_xlfn.IFS(tbl_logs[[#This Row],[Total Score]]&lt;=4, "Low", tbl_logs[[#This Row],[Total Score]]&lt;=10, "Medium", tbl_logs[[#This Row],[Total Score]]&lt;=17, "High", tbl_logs[[#This Row],[Total Score]]&lt;=25, "Critical")</f>
        <v>Medium</v>
      </c>
    </row>
    <row r="639" spans="1:14" x14ac:dyDescent="0.3">
      <c r="A639" t="s">
        <v>344</v>
      </c>
      <c r="B639" s="1">
        <v>46034.299305555556</v>
      </c>
      <c r="C639" t="s">
        <v>7</v>
      </c>
      <c r="D639" t="s">
        <v>15</v>
      </c>
      <c r="E639" t="s">
        <v>19</v>
      </c>
      <c r="F639" t="s">
        <v>13</v>
      </c>
      <c r="G639" s="2">
        <v>0.29930555555555555</v>
      </c>
      <c r="H639" s="3">
        <v>46034</v>
      </c>
      <c r="I639">
        <v>1</v>
      </c>
      <c r="J639">
        <f>_xlfn.XLOOKUP(tbl_logs[[#This Row],[Target_Department]],tbl_DeptWeight[Department], tbl_DeptWeight[Impact Score])</f>
        <v>3</v>
      </c>
      <c r="K639">
        <f>_xlfn.XLOOKUP(tbl_logs[[#This Row],[Employee_Action]],tbl_ResponseLikelihood[Employee Action],tbl_ResponseLikelihood[Likelihood Score])</f>
        <v>1</v>
      </c>
      <c r="L639">
        <f>tbl_logs[[#This Row],[Impact Score]]*tbl_logs[[#This Row],[Response Multiplier]]</f>
        <v>3</v>
      </c>
      <c r="M639" t="str" cm="1">
        <f t="array" ref="M639">_xlfn.IFS(tbl_logs[[#This Row],[Total Score]]&lt;=4, "Low", tbl_logs[[#This Row],[Total Score]]&lt;=10, "Medium", tbl_logs[[#This Row],[Total Score]]&lt;=19, "High", tbl_logs[[#This Row],[Total Score]]&lt;=25, "Very High")</f>
        <v>Low</v>
      </c>
      <c r="N639" t="str" cm="1">
        <f t="array" ref="N639">_xlfn.IFS(tbl_logs[[#This Row],[Total Score]]&lt;=4, "Low", tbl_logs[[#This Row],[Total Score]]&lt;=10, "Medium", tbl_logs[[#This Row],[Total Score]]&lt;=17, "High", tbl_logs[[#This Row],[Total Score]]&lt;=25, "Critical")</f>
        <v>Low</v>
      </c>
    </row>
    <row r="640" spans="1:14" x14ac:dyDescent="0.3">
      <c r="A640" t="s">
        <v>1989</v>
      </c>
      <c r="B640" s="1">
        <v>46034.381944444445</v>
      </c>
      <c r="C640" t="s">
        <v>40</v>
      </c>
      <c r="D640" t="s">
        <v>22</v>
      </c>
      <c r="E640" t="s">
        <v>16</v>
      </c>
      <c r="F640" t="s">
        <v>10</v>
      </c>
      <c r="G640" s="2">
        <v>0.38194444444444442</v>
      </c>
      <c r="H640" s="3">
        <v>46034</v>
      </c>
      <c r="I640">
        <v>1</v>
      </c>
      <c r="J640">
        <f>_xlfn.XLOOKUP(tbl_logs[[#This Row],[Target_Department]],tbl_DeptWeight[Department], tbl_DeptWeight[Impact Score])</f>
        <v>5</v>
      </c>
      <c r="K640">
        <f>_xlfn.XLOOKUP(tbl_logs[[#This Row],[Employee_Action]],tbl_ResponseLikelihood[Employee Action],tbl_ResponseLikelihood[Likelihood Score])</f>
        <v>2</v>
      </c>
      <c r="L640">
        <f>tbl_logs[[#This Row],[Impact Score]]*tbl_logs[[#This Row],[Response Multiplier]]</f>
        <v>10</v>
      </c>
      <c r="M640" t="str" cm="1">
        <f t="array" ref="M640">_xlfn.IFS(tbl_logs[[#This Row],[Total Score]]&lt;=4, "Low", tbl_logs[[#This Row],[Total Score]]&lt;=10, "Medium", tbl_logs[[#This Row],[Total Score]]&lt;=19, "High", tbl_logs[[#This Row],[Total Score]]&lt;=25, "Very High")</f>
        <v>Medium</v>
      </c>
      <c r="N640" t="str" cm="1">
        <f t="array" ref="N640">_xlfn.IFS(tbl_logs[[#This Row],[Total Score]]&lt;=4, "Low", tbl_logs[[#This Row],[Total Score]]&lt;=10, "Medium", tbl_logs[[#This Row],[Total Score]]&lt;=17, "High", tbl_logs[[#This Row],[Total Score]]&lt;=25, "Critical")</f>
        <v>Medium</v>
      </c>
    </row>
    <row r="641" spans="1:14" x14ac:dyDescent="0.3">
      <c r="A641" t="s">
        <v>4564</v>
      </c>
      <c r="B641" s="1">
        <v>46034.390277777777</v>
      </c>
      <c r="C641" t="s">
        <v>12</v>
      </c>
      <c r="D641" t="s">
        <v>15</v>
      </c>
      <c r="E641" t="s">
        <v>9</v>
      </c>
      <c r="F641" t="s">
        <v>33</v>
      </c>
      <c r="G641" s="2">
        <v>0.39027777777777778</v>
      </c>
      <c r="H641" s="3">
        <v>46034</v>
      </c>
      <c r="I641">
        <v>1</v>
      </c>
      <c r="J641">
        <f>_xlfn.XLOOKUP(tbl_logs[[#This Row],[Target_Department]],tbl_DeptWeight[Department], tbl_DeptWeight[Impact Score])</f>
        <v>1</v>
      </c>
      <c r="K641">
        <f>_xlfn.XLOOKUP(tbl_logs[[#This Row],[Employee_Action]],tbl_ResponseLikelihood[Employee Action],tbl_ResponseLikelihood[Likelihood Score])</f>
        <v>4</v>
      </c>
      <c r="L641">
        <f>tbl_logs[[#This Row],[Impact Score]]*tbl_logs[[#This Row],[Response Multiplier]]</f>
        <v>4</v>
      </c>
      <c r="M641" t="str" cm="1">
        <f t="array" ref="M641">_xlfn.IFS(tbl_logs[[#This Row],[Total Score]]&lt;=4, "Low", tbl_logs[[#This Row],[Total Score]]&lt;=10, "Medium", tbl_logs[[#This Row],[Total Score]]&lt;=19, "High", tbl_logs[[#This Row],[Total Score]]&lt;=25, "Very High")</f>
        <v>Low</v>
      </c>
      <c r="N641" t="str" cm="1">
        <f t="array" ref="N641">_xlfn.IFS(tbl_logs[[#This Row],[Total Score]]&lt;=4, "Low", tbl_logs[[#This Row],[Total Score]]&lt;=10, "Medium", tbl_logs[[#This Row],[Total Score]]&lt;=17, "High", tbl_logs[[#This Row],[Total Score]]&lt;=25, "Critical")</f>
        <v>Low</v>
      </c>
    </row>
    <row r="642" spans="1:14" x14ac:dyDescent="0.3">
      <c r="A642" t="s">
        <v>1895</v>
      </c>
      <c r="B642" s="1">
        <v>46034.396527777775</v>
      </c>
      <c r="C642" t="s">
        <v>7</v>
      </c>
      <c r="D642" t="s">
        <v>8</v>
      </c>
      <c r="E642" t="s">
        <v>19</v>
      </c>
      <c r="F642" t="s">
        <v>13</v>
      </c>
      <c r="G642" s="2">
        <v>0.39652777777777776</v>
      </c>
      <c r="H642" s="3">
        <v>46034</v>
      </c>
      <c r="I642">
        <v>1</v>
      </c>
      <c r="J642">
        <f>_xlfn.XLOOKUP(tbl_logs[[#This Row],[Target_Department]],tbl_DeptWeight[Department], tbl_DeptWeight[Impact Score])</f>
        <v>3</v>
      </c>
      <c r="K642">
        <f>_xlfn.XLOOKUP(tbl_logs[[#This Row],[Employee_Action]],tbl_ResponseLikelihood[Employee Action],tbl_ResponseLikelihood[Likelihood Score])</f>
        <v>1</v>
      </c>
      <c r="L642">
        <f>tbl_logs[[#This Row],[Impact Score]]*tbl_logs[[#This Row],[Response Multiplier]]</f>
        <v>3</v>
      </c>
      <c r="M642" t="str" cm="1">
        <f t="array" ref="M642">_xlfn.IFS(tbl_logs[[#This Row],[Total Score]]&lt;=4, "Low", tbl_logs[[#This Row],[Total Score]]&lt;=10, "Medium", tbl_logs[[#This Row],[Total Score]]&lt;=19, "High", tbl_logs[[#This Row],[Total Score]]&lt;=25, "Very High")</f>
        <v>Low</v>
      </c>
      <c r="N642" t="str" cm="1">
        <f t="array" ref="N642">_xlfn.IFS(tbl_logs[[#This Row],[Total Score]]&lt;=4, "Low", tbl_logs[[#This Row],[Total Score]]&lt;=10, "Medium", tbl_logs[[#This Row],[Total Score]]&lt;=17, "High", tbl_logs[[#This Row],[Total Score]]&lt;=25, "Critical")</f>
        <v>Low</v>
      </c>
    </row>
    <row r="643" spans="1:14" x14ac:dyDescent="0.3">
      <c r="A643" t="s">
        <v>4003</v>
      </c>
      <c r="B643" s="1">
        <v>46034.401388888888</v>
      </c>
      <c r="C643" t="s">
        <v>7</v>
      </c>
      <c r="D643" t="s">
        <v>15</v>
      </c>
      <c r="E643" t="s">
        <v>19</v>
      </c>
      <c r="F643" t="s">
        <v>20</v>
      </c>
      <c r="G643" s="2">
        <v>0.40138888888888891</v>
      </c>
      <c r="H643" s="3">
        <v>46034</v>
      </c>
      <c r="I643">
        <v>1</v>
      </c>
      <c r="J643">
        <f>_xlfn.XLOOKUP(tbl_logs[[#This Row],[Target_Department]],tbl_DeptWeight[Department], tbl_DeptWeight[Impact Score])</f>
        <v>3</v>
      </c>
      <c r="K643">
        <f>_xlfn.XLOOKUP(tbl_logs[[#This Row],[Employee_Action]],tbl_ResponseLikelihood[Employee Action],tbl_ResponseLikelihood[Likelihood Score])</f>
        <v>2</v>
      </c>
      <c r="L643">
        <f>tbl_logs[[#This Row],[Impact Score]]*tbl_logs[[#This Row],[Response Multiplier]]</f>
        <v>6</v>
      </c>
      <c r="M643" t="str" cm="1">
        <f t="array" ref="M643">_xlfn.IFS(tbl_logs[[#This Row],[Total Score]]&lt;=4, "Low", tbl_logs[[#This Row],[Total Score]]&lt;=10, "Medium", tbl_logs[[#This Row],[Total Score]]&lt;=19, "High", tbl_logs[[#This Row],[Total Score]]&lt;=25, "Very High")</f>
        <v>Medium</v>
      </c>
      <c r="N643" t="str" cm="1">
        <f t="array" ref="N643">_xlfn.IFS(tbl_logs[[#This Row],[Total Score]]&lt;=4, "Low", tbl_logs[[#This Row],[Total Score]]&lt;=10, "Medium", tbl_logs[[#This Row],[Total Score]]&lt;=17, "High", tbl_logs[[#This Row],[Total Score]]&lt;=25, "Critical")</f>
        <v>Medium</v>
      </c>
    </row>
    <row r="644" spans="1:14" x14ac:dyDescent="0.3">
      <c r="A644" t="s">
        <v>2478</v>
      </c>
      <c r="B644" s="1">
        <v>46034.417361111111</v>
      </c>
      <c r="C644" t="s">
        <v>7</v>
      </c>
      <c r="D644" t="s">
        <v>18</v>
      </c>
      <c r="E644" t="s">
        <v>31</v>
      </c>
      <c r="F644" t="s">
        <v>20</v>
      </c>
      <c r="G644" s="2">
        <v>0.41736111111111113</v>
      </c>
      <c r="H644" s="3">
        <v>46034</v>
      </c>
      <c r="I644">
        <v>1</v>
      </c>
      <c r="J644">
        <f>_xlfn.XLOOKUP(tbl_logs[[#This Row],[Target_Department]],tbl_DeptWeight[Department], tbl_DeptWeight[Impact Score])</f>
        <v>3</v>
      </c>
      <c r="K644">
        <f>_xlfn.XLOOKUP(tbl_logs[[#This Row],[Employee_Action]],tbl_ResponseLikelihood[Employee Action],tbl_ResponseLikelihood[Likelihood Score])</f>
        <v>2</v>
      </c>
      <c r="L644">
        <f>tbl_logs[[#This Row],[Impact Score]]*tbl_logs[[#This Row],[Response Multiplier]]</f>
        <v>6</v>
      </c>
      <c r="M644" t="str" cm="1">
        <f t="array" ref="M644">_xlfn.IFS(tbl_logs[[#This Row],[Total Score]]&lt;=4, "Low", tbl_logs[[#This Row],[Total Score]]&lt;=10, "Medium", tbl_logs[[#This Row],[Total Score]]&lt;=19, "High", tbl_logs[[#This Row],[Total Score]]&lt;=25, "Very High")</f>
        <v>Medium</v>
      </c>
      <c r="N644" t="str" cm="1">
        <f t="array" ref="N644">_xlfn.IFS(tbl_logs[[#This Row],[Total Score]]&lt;=4, "Low", tbl_logs[[#This Row],[Total Score]]&lt;=10, "Medium", tbl_logs[[#This Row],[Total Score]]&lt;=17, "High", tbl_logs[[#This Row],[Total Score]]&lt;=25, "Critical")</f>
        <v>Medium</v>
      </c>
    </row>
    <row r="645" spans="1:14" x14ac:dyDescent="0.3">
      <c r="A645" t="s">
        <v>2851</v>
      </c>
      <c r="B645" s="1">
        <v>46034.418055555558</v>
      </c>
      <c r="C645" t="s">
        <v>35</v>
      </c>
      <c r="D645" t="s">
        <v>22</v>
      </c>
      <c r="E645" t="s">
        <v>16</v>
      </c>
      <c r="F645" t="s">
        <v>13</v>
      </c>
      <c r="G645" s="2">
        <v>0.41805555555555557</v>
      </c>
      <c r="H645" s="3">
        <v>46034</v>
      </c>
      <c r="I645">
        <v>1</v>
      </c>
      <c r="J645">
        <f>_xlfn.XLOOKUP(tbl_logs[[#This Row],[Target_Department]],tbl_DeptWeight[Department], tbl_DeptWeight[Impact Score])</f>
        <v>1</v>
      </c>
      <c r="K645">
        <f>_xlfn.XLOOKUP(tbl_logs[[#This Row],[Employee_Action]],tbl_ResponseLikelihood[Employee Action],tbl_ResponseLikelihood[Likelihood Score])</f>
        <v>1</v>
      </c>
      <c r="L645">
        <f>tbl_logs[[#This Row],[Impact Score]]*tbl_logs[[#This Row],[Response Multiplier]]</f>
        <v>1</v>
      </c>
      <c r="M645" t="str" cm="1">
        <f t="array" ref="M645">_xlfn.IFS(tbl_logs[[#This Row],[Total Score]]&lt;=4, "Low", tbl_logs[[#This Row],[Total Score]]&lt;=10, "Medium", tbl_logs[[#This Row],[Total Score]]&lt;=19, "High", tbl_logs[[#This Row],[Total Score]]&lt;=25, "Very High")</f>
        <v>Low</v>
      </c>
      <c r="N645" t="str" cm="1">
        <f t="array" ref="N645">_xlfn.IFS(tbl_logs[[#This Row],[Total Score]]&lt;=4, "Low", tbl_logs[[#This Row],[Total Score]]&lt;=10, "Medium", tbl_logs[[#This Row],[Total Score]]&lt;=17, "High", tbl_logs[[#This Row],[Total Score]]&lt;=25, "Critical")</f>
        <v>Low</v>
      </c>
    </row>
    <row r="646" spans="1:14" x14ac:dyDescent="0.3">
      <c r="A646" t="s">
        <v>3743</v>
      </c>
      <c r="B646" s="1">
        <v>46034.455555555556</v>
      </c>
      <c r="C646" t="s">
        <v>7</v>
      </c>
      <c r="D646" t="s">
        <v>18</v>
      </c>
      <c r="E646" t="s">
        <v>19</v>
      </c>
      <c r="F646" t="s">
        <v>10</v>
      </c>
      <c r="G646" s="2">
        <v>0.45555555555555555</v>
      </c>
      <c r="H646" s="3">
        <v>46034</v>
      </c>
      <c r="I646">
        <v>1</v>
      </c>
      <c r="J646">
        <f>_xlfn.XLOOKUP(tbl_logs[[#This Row],[Target_Department]],tbl_DeptWeight[Department], tbl_DeptWeight[Impact Score])</f>
        <v>3</v>
      </c>
      <c r="K646">
        <f>_xlfn.XLOOKUP(tbl_logs[[#This Row],[Employee_Action]],tbl_ResponseLikelihood[Employee Action],tbl_ResponseLikelihood[Likelihood Score])</f>
        <v>2</v>
      </c>
      <c r="L646">
        <f>tbl_logs[[#This Row],[Impact Score]]*tbl_logs[[#This Row],[Response Multiplier]]</f>
        <v>6</v>
      </c>
      <c r="M646" t="str" cm="1">
        <f t="array" ref="M646">_xlfn.IFS(tbl_logs[[#This Row],[Total Score]]&lt;=4, "Low", tbl_logs[[#This Row],[Total Score]]&lt;=10, "Medium", tbl_logs[[#This Row],[Total Score]]&lt;=19, "High", tbl_logs[[#This Row],[Total Score]]&lt;=25, "Very High")</f>
        <v>Medium</v>
      </c>
      <c r="N646" t="str" cm="1">
        <f t="array" ref="N646">_xlfn.IFS(tbl_logs[[#This Row],[Total Score]]&lt;=4, "Low", tbl_logs[[#This Row],[Total Score]]&lt;=10, "Medium", tbl_logs[[#This Row],[Total Score]]&lt;=17, "High", tbl_logs[[#This Row],[Total Score]]&lt;=25, "Critical")</f>
        <v>Medium</v>
      </c>
    </row>
    <row r="647" spans="1:14" x14ac:dyDescent="0.3">
      <c r="A647" t="s">
        <v>3541</v>
      </c>
      <c r="B647" s="1">
        <v>46034.476388888892</v>
      </c>
      <c r="C647" t="s">
        <v>7</v>
      </c>
      <c r="D647" t="s">
        <v>15</v>
      </c>
      <c r="E647" t="s">
        <v>19</v>
      </c>
      <c r="F647" t="s">
        <v>10</v>
      </c>
      <c r="G647" s="2">
        <v>0.47638888888888886</v>
      </c>
      <c r="H647" s="3">
        <v>46034</v>
      </c>
      <c r="I647">
        <v>1</v>
      </c>
      <c r="J647">
        <f>_xlfn.XLOOKUP(tbl_logs[[#This Row],[Target_Department]],tbl_DeptWeight[Department], tbl_DeptWeight[Impact Score])</f>
        <v>3</v>
      </c>
      <c r="K647">
        <f>_xlfn.XLOOKUP(tbl_logs[[#This Row],[Employee_Action]],tbl_ResponseLikelihood[Employee Action],tbl_ResponseLikelihood[Likelihood Score])</f>
        <v>2</v>
      </c>
      <c r="L647">
        <f>tbl_logs[[#This Row],[Impact Score]]*tbl_logs[[#This Row],[Response Multiplier]]</f>
        <v>6</v>
      </c>
      <c r="M647" t="str" cm="1">
        <f t="array" ref="M647">_xlfn.IFS(tbl_logs[[#This Row],[Total Score]]&lt;=4, "Low", tbl_logs[[#This Row],[Total Score]]&lt;=10, "Medium", tbl_logs[[#This Row],[Total Score]]&lt;=19, "High", tbl_logs[[#This Row],[Total Score]]&lt;=25, "Very High")</f>
        <v>Medium</v>
      </c>
      <c r="N647" t="str" cm="1">
        <f t="array" ref="N647">_xlfn.IFS(tbl_logs[[#This Row],[Total Score]]&lt;=4, "Low", tbl_logs[[#This Row],[Total Score]]&lt;=10, "Medium", tbl_logs[[#This Row],[Total Score]]&lt;=17, "High", tbl_logs[[#This Row],[Total Score]]&lt;=25, "Critical")</f>
        <v>Medium</v>
      </c>
    </row>
    <row r="648" spans="1:14" x14ac:dyDescent="0.3">
      <c r="A648" t="s">
        <v>3150</v>
      </c>
      <c r="B648" s="1">
        <v>46034.55</v>
      </c>
      <c r="C648" t="s">
        <v>35</v>
      </c>
      <c r="D648" t="s">
        <v>18</v>
      </c>
      <c r="E648" t="s">
        <v>31</v>
      </c>
      <c r="F648" t="s">
        <v>53</v>
      </c>
      <c r="G648" s="2">
        <v>0.55000000000000004</v>
      </c>
      <c r="H648" s="3">
        <v>46034</v>
      </c>
      <c r="I648">
        <v>1</v>
      </c>
      <c r="J648">
        <f>_xlfn.XLOOKUP(tbl_logs[[#This Row],[Target_Department]],tbl_DeptWeight[Department], tbl_DeptWeight[Impact Score])</f>
        <v>1</v>
      </c>
      <c r="K648">
        <f>_xlfn.XLOOKUP(tbl_logs[[#This Row],[Employee_Action]],tbl_ResponseLikelihood[Employee Action],tbl_ResponseLikelihood[Likelihood Score])</f>
        <v>5</v>
      </c>
      <c r="L648">
        <f>tbl_logs[[#This Row],[Impact Score]]*tbl_logs[[#This Row],[Response Multiplier]]</f>
        <v>5</v>
      </c>
      <c r="M648" t="str" cm="1">
        <f t="array" ref="M648">_xlfn.IFS(tbl_logs[[#This Row],[Total Score]]&lt;=4, "Low", tbl_logs[[#This Row],[Total Score]]&lt;=10, "Medium", tbl_logs[[#This Row],[Total Score]]&lt;=19, "High", tbl_logs[[#This Row],[Total Score]]&lt;=25, "Very High")</f>
        <v>Medium</v>
      </c>
      <c r="N648" t="str" cm="1">
        <f t="array" ref="N648">_xlfn.IFS(tbl_logs[[#This Row],[Total Score]]&lt;=4, "Low", tbl_logs[[#This Row],[Total Score]]&lt;=10, "Medium", tbl_logs[[#This Row],[Total Score]]&lt;=17, "High", tbl_logs[[#This Row],[Total Score]]&lt;=25, "Critical")</f>
        <v>Medium</v>
      </c>
    </row>
    <row r="649" spans="1:14" x14ac:dyDescent="0.3">
      <c r="A649" t="s">
        <v>569</v>
      </c>
      <c r="B649" s="1">
        <v>46034.582638888889</v>
      </c>
      <c r="C649" t="s">
        <v>7</v>
      </c>
      <c r="D649" t="s">
        <v>8</v>
      </c>
      <c r="E649" t="s">
        <v>19</v>
      </c>
      <c r="F649" t="s">
        <v>10</v>
      </c>
      <c r="G649" s="2">
        <v>0.58263888888888893</v>
      </c>
      <c r="H649" s="3">
        <v>46034</v>
      </c>
      <c r="I649">
        <v>1</v>
      </c>
      <c r="J649">
        <f>_xlfn.XLOOKUP(tbl_logs[[#This Row],[Target_Department]],tbl_DeptWeight[Department], tbl_DeptWeight[Impact Score])</f>
        <v>3</v>
      </c>
      <c r="K649">
        <f>_xlfn.XLOOKUP(tbl_logs[[#This Row],[Employee_Action]],tbl_ResponseLikelihood[Employee Action],tbl_ResponseLikelihood[Likelihood Score])</f>
        <v>2</v>
      </c>
      <c r="L649">
        <f>tbl_logs[[#This Row],[Impact Score]]*tbl_logs[[#This Row],[Response Multiplier]]</f>
        <v>6</v>
      </c>
      <c r="M649" t="str" cm="1">
        <f t="array" ref="M649">_xlfn.IFS(tbl_logs[[#This Row],[Total Score]]&lt;=4, "Low", tbl_logs[[#This Row],[Total Score]]&lt;=10, "Medium", tbl_logs[[#This Row],[Total Score]]&lt;=19, "High", tbl_logs[[#This Row],[Total Score]]&lt;=25, "Very High")</f>
        <v>Medium</v>
      </c>
      <c r="N649" t="str" cm="1">
        <f t="array" ref="N649">_xlfn.IFS(tbl_logs[[#This Row],[Total Score]]&lt;=4, "Low", tbl_logs[[#This Row],[Total Score]]&lt;=10, "Medium", tbl_logs[[#This Row],[Total Score]]&lt;=17, "High", tbl_logs[[#This Row],[Total Score]]&lt;=25, "Critical")</f>
        <v>Medium</v>
      </c>
    </row>
    <row r="650" spans="1:14" x14ac:dyDescent="0.3">
      <c r="A650" t="s">
        <v>2086</v>
      </c>
      <c r="B650" s="1">
        <v>46034.592361111114</v>
      </c>
      <c r="C650" t="s">
        <v>47</v>
      </c>
      <c r="D650" t="s">
        <v>8</v>
      </c>
      <c r="E650" t="s">
        <v>31</v>
      </c>
      <c r="F650" t="s">
        <v>20</v>
      </c>
      <c r="G650" s="2">
        <v>0.59236111111111112</v>
      </c>
      <c r="H650" s="3">
        <v>46034</v>
      </c>
      <c r="I650">
        <v>1</v>
      </c>
      <c r="J650">
        <f>_xlfn.XLOOKUP(tbl_logs[[#This Row],[Target_Department]],tbl_DeptWeight[Department], tbl_DeptWeight[Impact Score])</f>
        <v>1</v>
      </c>
      <c r="K650">
        <f>_xlfn.XLOOKUP(tbl_logs[[#This Row],[Employee_Action]],tbl_ResponseLikelihood[Employee Action],tbl_ResponseLikelihood[Likelihood Score])</f>
        <v>2</v>
      </c>
      <c r="L650">
        <f>tbl_logs[[#This Row],[Impact Score]]*tbl_logs[[#This Row],[Response Multiplier]]</f>
        <v>2</v>
      </c>
      <c r="M650" t="str" cm="1">
        <f t="array" ref="M650">_xlfn.IFS(tbl_logs[[#This Row],[Total Score]]&lt;=4, "Low", tbl_logs[[#This Row],[Total Score]]&lt;=10, "Medium", tbl_logs[[#This Row],[Total Score]]&lt;=19, "High", tbl_logs[[#This Row],[Total Score]]&lt;=25, "Very High")</f>
        <v>Low</v>
      </c>
      <c r="N650" t="str" cm="1">
        <f t="array" ref="N650">_xlfn.IFS(tbl_logs[[#This Row],[Total Score]]&lt;=4, "Low", tbl_logs[[#This Row],[Total Score]]&lt;=10, "Medium", tbl_logs[[#This Row],[Total Score]]&lt;=17, "High", tbl_logs[[#This Row],[Total Score]]&lt;=25, "Critical")</f>
        <v>Low</v>
      </c>
    </row>
    <row r="651" spans="1:14" x14ac:dyDescent="0.3">
      <c r="A651" t="s">
        <v>4331</v>
      </c>
      <c r="B651" s="1">
        <v>46034.606249999997</v>
      </c>
      <c r="C651" t="s">
        <v>7</v>
      </c>
      <c r="D651" t="s">
        <v>8</v>
      </c>
      <c r="E651" t="s">
        <v>19</v>
      </c>
      <c r="F651" t="s">
        <v>13</v>
      </c>
      <c r="G651" s="2">
        <v>0.60624999999999996</v>
      </c>
      <c r="H651" s="3">
        <v>46034</v>
      </c>
      <c r="I651">
        <v>1</v>
      </c>
      <c r="J651">
        <f>_xlfn.XLOOKUP(tbl_logs[[#This Row],[Target_Department]],tbl_DeptWeight[Department], tbl_DeptWeight[Impact Score])</f>
        <v>3</v>
      </c>
      <c r="K651">
        <f>_xlfn.XLOOKUP(tbl_logs[[#This Row],[Employee_Action]],tbl_ResponseLikelihood[Employee Action],tbl_ResponseLikelihood[Likelihood Score])</f>
        <v>1</v>
      </c>
      <c r="L651">
        <f>tbl_logs[[#This Row],[Impact Score]]*tbl_logs[[#This Row],[Response Multiplier]]</f>
        <v>3</v>
      </c>
      <c r="M651" t="str" cm="1">
        <f t="array" ref="M651">_xlfn.IFS(tbl_logs[[#This Row],[Total Score]]&lt;=4, "Low", tbl_logs[[#This Row],[Total Score]]&lt;=10, "Medium", tbl_logs[[#This Row],[Total Score]]&lt;=19, "High", tbl_logs[[#This Row],[Total Score]]&lt;=25, "Very High")</f>
        <v>Low</v>
      </c>
      <c r="N651" t="str" cm="1">
        <f t="array" ref="N651">_xlfn.IFS(tbl_logs[[#This Row],[Total Score]]&lt;=4, "Low", tbl_logs[[#This Row],[Total Score]]&lt;=10, "Medium", tbl_logs[[#This Row],[Total Score]]&lt;=17, "High", tbl_logs[[#This Row],[Total Score]]&lt;=25, "Critical")</f>
        <v>Low</v>
      </c>
    </row>
    <row r="652" spans="1:14" x14ac:dyDescent="0.3">
      <c r="A652" t="s">
        <v>3203</v>
      </c>
      <c r="B652" s="1">
        <v>46034.637499999997</v>
      </c>
      <c r="C652" t="s">
        <v>47</v>
      </c>
      <c r="D652" t="s">
        <v>15</v>
      </c>
      <c r="E652" t="s">
        <v>31</v>
      </c>
      <c r="F652" t="s">
        <v>10</v>
      </c>
      <c r="G652" s="2">
        <v>0.63749999999999996</v>
      </c>
      <c r="H652" s="3">
        <v>46034</v>
      </c>
      <c r="I652">
        <v>1</v>
      </c>
      <c r="J652">
        <f>_xlfn.XLOOKUP(tbl_logs[[#This Row],[Target_Department]],tbl_DeptWeight[Department], tbl_DeptWeight[Impact Score])</f>
        <v>1</v>
      </c>
      <c r="K652">
        <f>_xlfn.XLOOKUP(tbl_logs[[#This Row],[Employee_Action]],tbl_ResponseLikelihood[Employee Action],tbl_ResponseLikelihood[Likelihood Score])</f>
        <v>2</v>
      </c>
      <c r="L652">
        <f>tbl_logs[[#This Row],[Impact Score]]*tbl_logs[[#This Row],[Response Multiplier]]</f>
        <v>2</v>
      </c>
      <c r="M652" t="str" cm="1">
        <f t="array" ref="M652">_xlfn.IFS(tbl_logs[[#This Row],[Total Score]]&lt;=4, "Low", tbl_logs[[#This Row],[Total Score]]&lt;=10, "Medium", tbl_logs[[#This Row],[Total Score]]&lt;=19, "High", tbl_logs[[#This Row],[Total Score]]&lt;=25, "Very High")</f>
        <v>Low</v>
      </c>
      <c r="N652" t="str" cm="1">
        <f t="array" ref="N652">_xlfn.IFS(tbl_logs[[#This Row],[Total Score]]&lt;=4, "Low", tbl_logs[[#This Row],[Total Score]]&lt;=10, "Medium", tbl_logs[[#This Row],[Total Score]]&lt;=17, "High", tbl_logs[[#This Row],[Total Score]]&lt;=25, "Critical")</f>
        <v>Low</v>
      </c>
    </row>
    <row r="653" spans="1:14" x14ac:dyDescent="0.3">
      <c r="A653" t="s">
        <v>3142</v>
      </c>
      <c r="B653" s="1">
        <v>46034.656944444447</v>
      </c>
      <c r="C653" t="s">
        <v>26</v>
      </c>
      <c r="D653" t="s">
        <v>22</v>
      </c>
      <c r="E653" t="s">
        <v>9</v>
      </c>
      <c r="F653" t="s">
        <v>13</v>
      </c>
      <c r="G653" s="2">
        <v>0.65694444444444444</v>
      </c>
      <c r="H653" s="3">
        <v>46034</v>
      </c>
      <c r="I653">
        <v>1</v>
      </c>
      <c r="J653">
        <f>_xlfn.XLOOKUP(tbl_logs[[#This Row],[Target_Department]],tbl_DeptWeight[Department], tbl_DeptWeight[Impact Score])</f>
        <v>3</v>
      </c>
      <c r="K653">
        <f>_xlfn.XLOOKUP(tbl_logs[[#This Row],[Employee_Action]],tbl_ResponseLikelihood[Employee Action],tbl_ResponseLikelihood[Likelihood Score])</f>
        <v>1</v>
      </c>
      <c r="L653">
        <f>tbl_logs[[#This Row],[Impact Score]]*tbl_logs[[#This Row],[Response Multiplier]]</f>
        <v>3</v>
      </c>
      <c r="M653" t="str" cm="1">
        <f t="array" ref="M653">_xlfn.IFS(tbl_logs[[#This Row],[Total Score]]&lt;=4, "Low", tbl_logs[[#This Row],[Total Score]]&lt;=10, "Medium", tbl_logs[[#This Row],[Total Score]]&lt;=19, "High", tbl_logs[[#This Row],[Total Score]]&lt;=25, "Very High")</f>
        <v>Low</v>
      </c>
      <c r="N653" t="str" cm="1">
        <f t="array" ref="N653">_xlfn.IFS(tbl_logs[[#This Row],[Total Score]]&lt;=4, "Low", tbl_logs[[#This Row],[Total Score]]&lt;=10, "Medium", tbl_logs[[#This Row],[Total Score]]&lt;=17, "High", tbl_logs[[#This Row],[Total Score]]&lt;=25, "Critical")</f>
        <v>Low</v>
      </c>
    </row>
    <row r="654" spans="1:14" x14ac:dyDescent="0.3">
      <c r="A654" t="s">
        <v>1162</v>
      </c>
      <c r="B654" s="1">
        <v>46034.675694444442</v>
      </c>
      <c r="C654" t="s">
        <v>7</v>
      </c>
      <c r="D654" t="s">
        <v>22</v>
      </c>
      <c r="E654" t="s">
        <v>19</v>
      </c>
      <c r="F654" t="s">
        <v>53</v>
      </c>
      <c r="G654" s="2">
        <v>0.67569444444444449</v>
      </c>
      <c r="H654" s="3">
        <v>46034</v>
      </c>
      <c r="I654">
        <v>1</v>
      </c>
      <c r="J654">
        <f>_xlfn.XLOOKUP(tbl_logs[[#This Row],[Target_Department]],tbl_DeptWeight[Department], tbl_DeptWeight[Impact Score])</f>
        <v>3</v>
      </c>
      <c r="K654">
        <f>_xlfn.XLOOKUP(tbl_logs[[#This Row],[Employee_Action]],tbl_ResponseLikelihood[Employee Action],tbl_ResponseLikelihood[Likelihood Score])</f>
        <v>5</v>
      </c>
      <c r="L654">
        <f>tbl_logs[[#This Row],[Impact Score]]*tbl_logs[[#This Row],[Response Multiplier]]</f>
        <v>15</v>
      </c>
      <c r="M654" t="str" cm="1">
        <f t="array" ref="M654">_xlfn.IFS(tbl_logs[[#This Row],[Total Score]]&lt;=4, "Low", tbl_logs[[#This Row],[Total Score]]&lt;=10, "Medium", tbl_logs[[#This Row],[Total Score]]&lt;=19, "High", tbl_logs[[#This Row],[Total Score]]&lt;=25, "Very High")</f>
        <v>High</v>
      </c>
      <c r="N654" t="str" cm="1">
        <f t="array" ref="N654">_xlfn.IFS(tbl_logs[[#This Row],[Total Score]]&lt;=4, "Low", tbl_logs[[#This Row],[Total Score]]&lt;=10, "Medium", tbl_logs[[#This Row],[Total Score]]&lt;=17, "High", tbl_logs[[#This Row],[Total Score]]&lt;=25, "Critical")</f>
        <v>High</v>
      </c>
    </row>
    <row r="655" spans="1:14" x14ac:dyDescent="0.3">
      <c r="A655" t="s">
        <v>1755</v>
      </c>
      <c r="B655" s="1">
        <v>46034.688888888886</v>
      </c>
      <c r="C655" t="s">
        <v>7</v>
      </c>
      <c r="D655" t="s">
        <v>8</v>
      </c>
      <c r="E655" t="s">
        <v>9</v>
      </c>
      <c r="F655" t="s">
        <v>20</v>
      </c>
      <c r="G655" s="2">
        <v>0.68888888888888888</v>
      </c>
      <c r="H655" s="3">
        <v>46034</v>
      </c>
      <c r="I655">
        <v>1</v>
      </c>
      <c r="J655">
        <f>_xlfn.XLOOKUP(tbl_logs[[#This Row],[Target_Department]],tbl_DeptWeight[Department], tbl_DeptWeight[Impact Score])</f>
        <v>3</v>
      </c>
      <c r="K655">
        <f>_xlfn.XLOOKUP(tbl_logs[[#This Row],[Employee_Action]],tbl_ResponseLikelihood[Employee Action],tbl_ResponseLikelihood[Likelihood Score])</f>
        <v>2</v>
      </c>
      <c r="L655">
        <f>tbl_logs[[#This Row],[Impact Score]]*tbl_logs[[#This Row],[Response Multiplier]]</f>
        <v>6</v>
      </c>
      <c r="M655" t="str" cm="1">
        <f t="array" ref="M655">_xlfn.IFS(tbl_logs[[#This Row],[Total Score]]&lt;=4, "Low", tbl_logs[[#This Row],[Total Score]]&lt;=10, "Medium", tbl_logs[[#This Row],[Total Score]]&lt;=19, "High", tbl_logs[[#This Row],[Total Score]]&lt;=25, "Very High")</f>
        <v>Medium</v>
      </c>
      <c r="N655" t="str" cm="1">
        <f t="array" ref="N655">_xlfn.IFS(tbl_logs[[#This Row],[Total Score]]&lt;=4, "Low", tbl_logs[[#This Row],[Total Score]]&lt;=10, "Medium", tbl_logs[[#This Row],[Total Score]]&lt;=17, "High", tbl_logs[[#This Row],[Total Score]]&lt;=25, "Critical")</f>
        <v>Medium</v>
      </c>
    </row>
    <row r="656" spans="1:14" x14ac:dyDescent="0.3">
      <c r="A656" t="s">
        <v>867</v>
      </c>
      <c r="B656" s="1">
        <v>46034.720833333333</v>
      </c>
      <c r="C656" t="s">
        <v>7</v>
      </c>
      <c r="D656" t="s">
        <v>22</v>
      </c>
      <c r="E656" t="s">
        <v>19</v>
      </c>
      <c r="F656" t="s">
        <v>10</v>
      </c>
      <c r="G656" s="2">
        <v>0.72083333333333333</v>
      </c>
      <c r="H656" s="3">
        <v>46034</v>
      </c>
      <c r="I656">
        <v>1</v>
      </c>
      <c r="J656">
        <f>_xlfn.XLOOKUP(tbl_logs[[#This Row],[Target_Department]],tbl_DeptWeight[Department], tbl_DeptWeight[Impact Score])</f>
        <v>3</v>
      </c>
      <c r="K656">
        <f>_xlfn.XLOOKUP(tbl_logs[[#This Row],[Employee_Action]],tbl_ResponseLikelihood[Employee Action],tbl_ResponseLikelihood[Likelihood Score])</f>
        <v>2</v>
      </c>
      <c r="L656">
        <f>tbl_logs[[#This Row],[Impact Score]]*tbl_logs[[#This Row],[Response Multiplier]]</f>
        <v>6</v>
      </c>
      <c r="M656" t="str" cm="1">
        <f t="array" ref="M656">_xlfn.IFS(tbl_logs[[#This Row],[Total Score]]&lt;=4, "Low", tbl_logs[[#This Row],[Total Score]]&lt;=10, "Medium", tbl_logs[[#This Row],[Total Score]]&lt;=19, "High", tbl_logs[[#This Row],[Total Score]]&lt;=25, "Very High")</f>
        <v>Medium</v>
      </c>
      <c r="N656" t="str" cm="1">
        <f t="array" ref="N656">_xlfn.IFS(tbl_logs[[#This Row],[Total Score]]&lt;=4, "Low", tbl_logs[[#This Row],[Total Score]]&lt;=10, "Medium", tbl_logs[[#This Row],[Total Score]]&lt;=17, "High", tbl_logs[[#This Row],[Total Score]]&lt;=25, "Critical")</f>
        <v>Medium</v>
      </c>
    </row>
    <row r="657" spans="1:14" x14ac:dyDescent="0.3">
      <c r="A657" t="s">
        <v>2760</v>
      </c>
      <c r="B657" s="1">
        <v>46034.783333333333</v>
      </c>
      <c r="C657" t="s">
        <v>7</v>
      </c>
      <c r="D657" t="s">
        <v>22</v>
      </c>
      <c r="E657" t="s">
        <v>19</v>
      </c>
      <c r="F657" t="s">
        <v>20</v>
      </c>
      <c r="G657" s="2">
        <v>0.78333333333333333</v>
      </c>
      <c r="H657" s="3">
        <v>46034</v>
      </c>
      <c r="I657">
        <v>1</v>
      </c>
      <c r="J657">
        <f>_xlfn.XLOOKUP(tbl_logs[[#This Row],[Target_Department]],tbl_DeptWeight[Department], tbl_DeptWeight[Impact Score])</f>
        <v>3</v>
      </c>
      <c r="K657">
        <f>_xlfn.XLOOKUP(tbl_logs[[#This Row],[Employee_Action]],tbl_ResponseLikelihood[Employee Action],tbl_ResponseLikelihood[Likelihood Score])</f>
        <v>2</v>
      </c>
      <c r="L657">
        <f>tbl_logs[[#This Row],[Impact Score]]*tbl_logs[[#This Row],[Response Multiplier]]</f>
        <v>6</v>
      </c>
      <c r="M657" t="str" cm="1">
        <f t="array" ref="M657">_xlfn.IFS(tbl_logs[[#This Row],[Total Score]]&lt;=4, "Low", tbl_logs[[#This Row],[Total Score]]&lt;=10, "Medium", tbl_logs[[#This Row],[Total Score]]&lt;=19, "High", tbl_logs[[#This Row],[Total Score]]&lt;=25, "Very High")</f>
        <v>Medium</v>
      </c>
      <c r="N657" t="str" cm="1">
        <f t="array" ref="N657">_xlfn.IFS(tbl_logs[[#This Row],[Total Score]]&lt;=4, "Low", tbl_logs[[#This Row],[Total Score]]&lt;=10, "Medium", tbl_logs[[#This Row],[Total Score]]&lt;=17, "High", tbl_logs[[#This Row],[Total Score]]&lt;=25, "Critical")</f>
        <v>Medium</v>
      </c>
    </row>
    <row r="658" spans="1:14" x14ac:dyDescent="0.3">
      <c r="A658" t="s">
        <v>2283</v>
      </c>
      <c r="B658" s="1">
        <v>46034.795138888891</v>
      </c>
      <c r="C658" t="s">
        <v>7</v>
      </c>
      <c r="D658" t="s">
        <v>8</v>
      </c>
      <c r="E658" t="s">
        <v>19</v>
      </c>
      <c r="F658" t="s">
        <v>10</v>
      </c>
      <c r="G658" s="2">
        <v>0.79513888888888884</v>
      </c>
      <c r="H658" s="3">
        <v>46034</v>
      </c>
      <c r="I658">
        <v>1</v>
      </c>
      <c r="J658">
        <f>_xlfn.XLOOKUP(tbl_logs[[#This Row],[Target_Department]],tbl_DeptWeight[Department], tbl_DeptWeight[Impact Score])</f>
        <v>3</v>
      </c>
      <c r="K658">
        <f>_xlfn.XLOOKUP(tbl_logs[[#This Row],[Employee_Action]],tbl_ResponseLikelihood[Employee Action],tbl_ResponseLikelihood[Likelihood Score])</f>
        <v>2</v>
      </c>
      <c r="L658">
        <f>tbl_logs[[#This Row],[Impact Score]]*tbl_logs[[#This Row],[Response Multiplier]]</f>
        <v>6</v>
      </c>
      <c r="M658" t="str" cm="1">
        <f t="array" ref="M658">_xlfn.IFS(tbl_logs[[#This Row],[Total Score]]&lt;=4, "Low", tbl_logs[[#This Row],[Total Score]]&lt;=10, "Medium", tbl_logs[[#This Row],[Total Score]]&lt;=19, "High", tbl_logs[[#This Row],[Total Score]]&lt;=25, "Very High")</f>
        <v>Medium</v>
      </c>
      <c r="N658" t="str" cm="1">
        <f t="array" ref="N658">_xlfn.IFS(tbl_logs[[#This Row],[Total Score]]&lt;=4, "Low", tbl_logs[[#This Row],[Total Score]]&lt;=10, "Medium", tbl_logs[[#This Row],[Total Score]]&lt;=17, "High", tbl_logs[[#This Row],[Total Score]]&lt;=25, "Critical")</f>
        <v>Medium</v>
      </c>
    </row>
    <row r="659" spans="1:14" x14ac:dyDescent="0.3">
      <c r="A659" t="s">
        <v>91</v>
      </c>
      <c r="B659" s="1">
        <v>46034.80972222222</v>
      </c>
      <c r="C659" t="s">
        <v>35</v>
      </c>
      <c r="D659" t="s">
        <v>18</v>
      </c>
      <c r="E659" t="s">
        <v>31</v>
      </c>
      <c r="F659" t="s">
        <v>10</v>
      </c>
      <c r="G659" s="2">
        <v>0.80972222222222223</v>
      </c>
      <c r="H659" s="3">
        <v>46034</v>
      </c>
      <c r="I659">
        <v>1</v>
      </c>
      <c r="J659">
        <f>_xlfn.XLOOKUP(tbl_logs[[#This Row],[Target_Department]],tbl_DeptWeight[Department], tbl_DeptWeight[Impact Score])</f>
        <v>1</v>
      </c>
      <c r="K659">
        <f>_xlfn.XLOOKUP(tbl_logs[[#This Row],[Employee_Action]],tbl_ResponseLikelihood[Employee Action],tbl_ResponseLikelihood[Likelihood Score])</f>
        <v>2</v>
      </c>
      <c r="L659">
        <f>tbl_logs[[#This Row],[Impact Score]]*tbl_logs[[#This Row],[Response Multiplier]]</f>
        <v>2</v>
      </c>
      <c r="M659" t="str" cm="1">
        <f t="array" ref="M659">_xlfn.IFS(tbl_logs[[#This Row],[Total Score]]&lt;=4, "Low", tbl_logs[[#This Row],[Total Score]]&lt;=10, "Medium", tbl_logs[[#This Row],[Total Score]]&lt;=19, "High", tbl_logs[[#This Row],[Total Score]]&lt;=25, "Very High")</f>
        <v>Low</v>
      </c>
      <c r="N659" t="str" cm="1">
        <f t="array" ref="N659">_xlfn.IFS(tbl_logs[[#This Row],[Total Score]]&lt;=4, "Low", tbl_logs[[#This Row],[Total Score]]&lt;=10, "Medium", tbl_logs[[#This Row],[Total Score]]&lt;=17, "High", tbl_logs[[#This Row],[Total Score]]&lt;=25, "Critical")</f>
        <v>Low</v>
      </c>
    </row>
    <row r="660" spans="1:14" x14ac:dyDescent="0.3">
      <c r="A660" t="s">
        <v>3777</v>
      </c>
      <c r="B660" s="1">
        <v>46034.885416666664</v>
      </c>
      <c r="C660" t="s">
        <v>26</v>
      </c>
      <c r="D660" t="s">
        <v>18</v>
      </c>
      <c r="E660" t="s">
        <v>19</v>
      </c>
      <c r="F660" t="s">
        <v>20</v>
      </c>
      <c r="G660" s="2">
        <v>0.88541666666666663</v>
      </c>
      <c r="H660" s="3">
        <v>46034</v>
      </c>
      <c r="I660">
        <v>1</v>
      </c>
      <c r="J660">
        <f>_xlfn.XLOOKUP(tbl_logs[[#This Row],[Target_Department]],tbl_DeptWeight[Department], tbl_DeptWeight[Impact Score])</f>
        <v>3</v>
      </c>
      <c r="K660">
        <f>_xlfn.XLOOKUP(tbl_logs[[#This Row],[Employee_Action]],tbl_ResponseLikelihood[Employee Action],tbl_ResponseLikelihood[Likelihood Score])</f>
        <v>2</v>
      </c>
      <c r="L660">
        <f>tbl_logs[[#This Row],[Impact Score]]*tbl_logs[[#This Row],[Response Multiplier]]</f>
        <v>6</v>
      </c>
      <c r="M660" t="str" cm="1">
        <f t="array" ref="M660">_xlfn.IFS(tbl_logs[[#This Row],[Total Score]]&lt;=4, "Low", tbl_logs[[#This Row],[Total Score]]&lt;=10, "Medium", tbl_logs[[#This Row],[Total Score]]&lt;=19, "High", tbl_logs[[#This Row],[Total Score]]&lt;=25, "Very High")</f>
        <v>Medium</v>
      </c>
      <c r="N660" t="str" cm="1">
        <f t="array" ref="N660">_xlfn.IFS(tbl_logs[[#This Row],[Total Score]]&lt;=4, "Low", tbl_logs[[#This Row],[Total Score]]&lt;=10, "Medium", tbl_logs[[#This Row],[Total Score]]&lt;=17, "High", tbl_logs[[#This Row],[Total Score]]&lt;=25, "Critical")</f>
        <v>Medium</v>
      </c>
    </row>
    <row r="661" spans="1:14" x14ac:dyDescent="0.3">
      <c r="A661" t="s">
        <v>981</v>
      </c>
      <c r="B661" s="1">
        <v>46034.904861111114</v>
      </c>
      <c r="C661" t="s">
        <v>7</v>
      </c>
      <c r="D661" t="s">
        <v>8</v>
      </c>
      <c r="E661" t="s">
        <v>19</v>
      </c>
      <c r="F661" t="s">
        <v>10</v>
      </c>
      <c r="G661" s="2">
        <v>0.90486111111111112</v>
      </c>
      <c r="H661" s="3">
        <v>46034</v>
      </c>
      <c r="I661">
        <v>1</v>
      </c>
      <c r="J661">
        <f>_xlfn.XLOOKUP(tbl_logs[[#This Row],[Target_Department]],tbl_DeptWeight[Department], tbl_DeptWeight[Impact Score])</f>
        <v>3</v>
      </c>
      <c r="K661">
        <f>_xlfn.XLOOKUP(tbl_logs[[#This Row],[Employee_Action]],tbl_ResponseLikelihood[Employee Action],tbl_ResponseLikelihood[Likelihood Score])</f>
        <v>2</v>
      </c>
      <c r="L661">
        <f>tbl_logs[[#This Row],[Impact Score]]*tbl_logs[[#This Row],[Response Multiplier]]</f>
        <v>6</v>
      </c>
      <c r="M661" t="str" cm="1">
        <f t="array" ref="M661">_xlfn.IFS(tbl_logs[[#This Row],[Total Score]]&lt;=4, "Low", tbl_logs[[#This Row],[Total Score]]&lt;=10, "Medium", tbl_logs[[#This Row],[Total Score]]&lt;=19, "High", tbl_logs[[#This Row],[Total Score]]&lt;=25, "Very High")</f>
        <v>Medium</v>
      </c>
      <c r="N661" t="str" cm="1">
        <f t="array" ref="N661">_xlfn.IFS(tbl_logs[[#This Row],[Total Score]]&lt;=4, "Low", tbl_logs[[#This Row],[Total Score]]&lt;=10, "Medium", tbl_logs[[#This Row],[Total Score]]&lt;=17, "High", tbl_logs[[#This Row],[Total Score]]&lt;=25, "Critical")</f>
        <v>Medium</v>
      </c>
    </row>
    <row r="662" spans="1:14" x14ac:dyDescent="0.3">
      <c r="A662" t="s">
        <v>1161</v>
      </c>
      <c r="B662" s="1">
        <v>46034.925000000003</v>
      </c>
      <c r="C662" t="s">
        <v>26</v>
      </c>
      <c r="D662" t="s">
        <v>22</v>
      </c>
      <c r="E662" t="s">
        <v>19</v>
      </c>
      <c r="F662" t="s">
        <v>10</v>
      </c>
      <c r="G662" s="2">
        <v>0.92500000000000004</v>
      </c>
      <c r="H662" s="3">
        <v>46034</v>
      </c>
      <c r="I662">
        <v>1</v>
      </c>
      <c r="J662">
        <f>_xlfn.XLOOKUP(tbl_logs[[#This Row],[Target_Department]],tbl_DeptWeight[Department], tbl_DeptWeight[Impact Score])</f>
        <v>3</v>
      </c>
      <c r="K662">
        <f>_xlfn.XLOOKUP(tbl_logs[[#This Row],[Employee_Action]],tbl_ResponseLikelihood[Employee Action],tbl_ResponseLikelihood[Likelihood Score])</f>
        <v>2</v>
      </c>
      <c r="L662">
        <f>tbl_logs[[#This Row],[Impact Score]]*tbl_logs[[#This Row],[Response Multiplier]]</f>
        <v>6</v>
      </c>
      <c r="M662" t="str" cm="1">
        <f t="array" ref="M662">_xlfn.IFS(tbl_logs[[#This Row],[Total Score]]&lt;=4, "Low", tbl_logs[[#This Row],[Total Score]]&lt;=10, "Medium", tbl_logs[[#This Row],[Total Score]]&lt;=19, "High", tbl_logs[[#This Row],[Total Score]]&lt;=25, "Very High")</f>
        <v>Medium</v>
      </c>
      <c r="N662" t="str" cm="1">
        <f t="array" ref="N662">_xlfn.IFS(tbl_logs[[#This Row],[Total Score]]&lt;=4, "Low", tbl_logs[[#This Row],[Total Score]]&lt;=10, "Medium", tbl_logs[[#This Row],[Total Score]]&lt;=17, "High", tbl_logs[[#This Row],[Total Score]]&lt;=25, "Critical")</f>
        <v>Medium</v>
      </c>
    </row>
    <row r="663" spans="1:14" x14ac:dyDescent="0.3">
      <c r="A663" t="s">
        <v>4844</v>
      </c>
      <c r="B663" s="1">
        <v>46034.925000000003</v>
      </c>
      <c r="C663" t="s">
        <v>35</v>
      </c>
      <c r="D663" t="s">
        <v>22</v>
      </c>
      <c r="E663" t="s">
        <v>19</v>
      </c>
      <c r="F663" t="s">
        <v>33</v>
      </c>
      <c r="G663" s="2">
        <v>0.92500000000000004</v>
      </c>
      <c r="H663" s="3">
        <v>46034</v>
      </c>
      <c r="I663">
        <v>1</v>
      </c>
      <c r="J663">
        <f>_xlfn.XLOOKUP(tbl_logs[[#This Row],[Target_Department]],tbl_DeptWeight[Department], tbl_DeptWeight[Impact Score])</f>
        <v>1</v>
      </c>
      <c r="K663">
        <f>_xlfn.XLOOKUP(tbl_logs[[#This Row],[Employee_Action]],tbl_ResponseLikelihood[Employee Action],tbl_ResponseLikelihood[Likelihood Score])</f>
        <v>4</v>
      </c>
      <c r="L663">
        <f>tbl_logs[[#This Row],[Impact Score]]*tbl_logs[[#This Row],[Response Multiplier]]</f>
        <v>4</v>
      </c>
      <c r="M663" t="str" cm="1">
        <f t="array" ref="M663">_xlfn.IFS(tbl_logs[[#This Row],[Total Score]]&lt;=4, "Low", tbl_logs[[#This Row],[Total Score]]&lt;=10, "Medium", tbl_logs[[#This Row],[Total Score]]&lt;=19, "High", tbl_logs[[#This Row],[Total Score]]&lt;=25, "Very High")</f>
        <v>Low</v>
      </c>
      <c r="N663" t="str" cm="1">
        <f t="array" ref="N663">_xlfn.IFS(tbl_logs[[#This Row],[Total Score]]&lt;=4, "Low", tbl_logs[[#This Row],[Total Score]]&lt;=10, "Medium", tbl_logs[[#This Row],[Total Score]]&lt;=17, "High", tbl_logs[[#This Row],[Total Score]]&lt;=25, "Critical")</f>
        <v>Low</v>
      </c>
    </row>
    <row r="664" spans="1:14" x14ac:dyDescent="0.3">
      <c r="A664" t="s">
        <v>1597</v>
      </c>
      <c r="B664" s="1">
        <v>46034.955555555556</v>
      </c>
      <c r="C664" t="s">
        <v>7</v>
      </c>
      <c r="D664" t="s">
        <v>22</v>
      </c>
      <c r="E664" t="s">
        <v>19</v>
      </c>
      <c r="F664" t="s">
        <v>53</v>
      </c>
      <c r="G664" s="2">
        <v>0.9555555555555556</v>
      </c>
      <c r="H664" s="3">
        <v>46034</v>
      </c>
      <c r="I664">
        <v>1</v>
      </c>
      <c r="J664">
        <f>_xlfn.XLOOKUP(tbl_logs[[#This Row],[Target_Department]],tbl_DeptWeight[Department], tbl_DeptWeight[Impact Score])</f>
        <v>3</v>
      </c>
      <c r="K664">
        <f>_xlfn.XLOOKUP(tbl_logs[[#This Row],[Employee_Action]],tbl_ResponseLikelihood[Employee Action],tbl_ResponseLikelihood[Likelihood Score])</f>
        <v>5</v>
      </c>
      <c r="L664">
        <f>tbl_logs[[#This Row],[Impact Score]]*tbl_logs[[#This Row],[Response Multiplier]]</f>
        <v>15</v>
      </c>
      <c r="M664" t="str" cm="1">
        <f t="array" ref="M664">_xlfn.IFS(tbl_logs[[#This Row],[Total Score]]&lt;=4, "Low", tbl_logs[[#This Row],[Total Score]]&lt;=10, "Medium", tbl_logs[[#This Row],[Total Score]]&lt;=19, "High", tbl_logs[[#This Row],[Total Score]]&lt;=25, "Very High")</f>
        <v>High</v>
      </c>
      <c r="N664" t="str" cm="1">
        <f t="array" ref="N664">_xlfn.IFS(tbl_logs[[#This Row],[Total Score]]&lt;=4, "Low", tbl_logs[[#This Row],[Total Score]]&lt;=10, "Medium", tbl_logs[[#This Row],[Total Score]]&lt;=17, "High", tbl_logs[[#This Row],[Total Score]]&lt;=25, "Critical")</f>
        <v>High</v>
      </c>
    </row>
    <row r="665" spans="1:14" x14ac:dyDescent="0.3">
      <c r="A665" t="s">
        <v>1368</v>
      </c>
      <c r="B665" s="1">
        <v>46034.958333333336</v>
      </c>
      <c r="C665" t="s">
        <v>40</v>
      </c>
      <c r="D665" t="s">
        <v>22</v>
      </c>
      <c r="E665" t="s">
        <v>16</v>
      </c>
      <c r="F665" t="s">
        <v>13</v>
      </c>
      <c r="G665" s="2">
        <v>0.95833333333333337</v>
      </c>
      <c r="H665" s="3">
        <v>46034</v>
      </c>
      <c r="I665">
        <v>1</v>
      </c>
      <c r="J665">
        <f>_xlfn.XLOOKUP(tbl_logs[[#This Row],[Target_Department]],tbl_DeptWeight[Department], tbl_DeptWeight[Impact Score])</f>
        <v>5</v>
      </c>
      <c r="K665">
        <f>_xlfn.XLOOKUP(tbl_logs[[#This Row],[Employee_Action]],tbl_ResponseLikelihood[Employee Action],tbl_ResponseLikelihood[Likelihood Score])</f>
        <v>1</v>
      </c>
      <c r="L665">
        <f>tbl_logs[[#This Row],[Impact Score]]*tbl_logs[[#This Row],[Response Multiplier]]</f>
        <v>5</v>
      </c>
      <c r="M665" t="str" cm="1">
        <f t="array" ref="M665">_xlfn.IFS(tbl_logs[[#This Row],[Total Score]]&lt;=4, "Low", tbl_logs[[#This Row],[Total Score]]&lt;=10, "Medium", tbl_logs[[#This Row],[Total Score]]&lt;=19, "High", tbl_logs[[#This Row],[Total Score]]&lt;=25, "Very High")</f>
        <v>Medium</v>
      </c>
      <c r="N665" t="str" cm="1">
        <f t="array" ref="N665">_xlfn.IFS(tbl_logs[[#This Row],[Total Score]]&lt;=4, "Low", tbl_logs[[#This Row],[Total Score]]&lt;=10, "Medium", tbl_logs[[#This Row],[Total Score]]&lt;=17, "High", tbl_logs[[#This Row],[Total Score]]&lt;=25, "Critical")</f>
        <v>Medium</v>
      </c>
    </row>
    <row r="666" spans="1:14" x14ac:dyDescent="0.3">
      <c r="A666" t="s">
        <v>4056</v>
      </c>
      <c r="B666" s="1">
        <v>46034.988888888889</v>
      </c>
      <c r="C666" t="s">
        <v>7</v>
      </c>
      <c r="D666" t="s">
        <v>18</v>
      </c>
      <c r="E666" t="s">
        <v>19</v>
      </c>
      <c r="F666" t="s">
        <v>13</v>
      </c>
      <c r="G666" s="2">
        <v>0.98888888888888893</v>
      </c>
      <c r="H666" s="3">
        <v>46034</v>
      </c>
      <c r="I666">
        <v>1</v>
      </c>
      <c r="J666">
        <f>_xlfn.XLOOKUP(tbl_logs[[#This Row],[Target_Department]],tbl_DeptWeight[Department], tbl_DeptWeight[Impact Score])</f>
        <v>3</v>
      </c>
      <c r="K666">
        <f>_xlfn.XLOOKUP(tbl_logs[[#This Row],[Employee_Action]],tbl_ResponseLikelihood[Employee Action],tbl_ResponseLikelihood[Likelihood Score])</f>
        <v>1</v>
      </c>
      <c r="L666">
        <f>tbl_logs[[#This Row],[Impact Score]]*tbl_logs[[#This Row],[Response Multiplier]]</f>
        <v>3</v>
      </c>
      <c r="M666" t="str" cm="1">
        <f t="array" ref="M666">_xlfn.IFS(tbl_logs[[#This Row],[Total Score]]&lt;=4, "Low", tbl_logs[[#This Row],[Total Score]]&lt;=10, "Medium", tbl_logs[[#This Row],[Total Score]]&lt;=19, "High", tbl_logs[[#This Row],[Total Score]]&lt;=25, "Very High")</f>
        <v>Low</v>
      </c>
      <c r="N666" t="str" cm="1">
        <f t="array" ref="N666">_xlfn.IFS(tbl_logs[[#This Row],[Total Score]]&lt;=4, "Low", tbl_logs[[#This Row],[Total Score]]&lt;=10, "Medium", tbl_logs[[#This Row],[Total Score]]&lt;=17, "High", tbl_logs[[#This Row],[Total Score]]&lt;=25, "Critical")</f>
        <v>Low</v>
      </c>
    </row>
    <row r="667" spans="1:14" x14ac:dyDescent="0.3">
      <c r="A667" t="s">
        <v>2783</v>
      </c>
      <c r="B667" s="1">
        <v>46035.05972222222</v>
      </c>
      <c r="C667" t="s">
        <v>40</v>
      </c>
      <c r="D667" t="s">
        <v>15</v>
      </c>
      <c r="E667" t="s">
        <v>16</v>
      </c>
      <c r="F667" t="s">
        <v>13</v>
      </c>
      <c r="G667" s="2">
        <v>5.9722222222222225E-2</v>
      </c>
      <c r="H667" s="3">
        <v>46035</v>
      </c>
      <c r="I667">
        <v>1</v>
      </c>
      <c r="J667">
        <f>_xlfn.XLOOKUP(tbl_logs[[#This Row],[Target_Department]],tbl_DeptWeight[Department], tbl_DeptWeight[Impact Score])</f>
        <v>5</v>
      </c>
      <c r="K667">
        <f>_xlfn.XLOOKUP(tbl_logs[[#This Row],[Employee_Action]],tbl_ResponseLikelihood[Employee Action],tbl_ResponseLikelihood[Likelihood Score])</f>
        <v>1</v>
      </c>
      <c r="L667">
        <f>tbl_logs[[#This Row],[Impact Score]]*tbl_logs[[#This Row],[Response Multiplier]]</f>
        <v>5</v>
      </c>
      <c r="M667" t="str" cm="1">
        <f t="array" ref="M667">_xlfn.IFS(tbl_logs[[#This Row],[Total Score]]&lt;=4, "Low", tbl_logs[[#This Row],[Total Score]]&lt;=10, "Medium", tbl_logs[[#This Row],[Total Score]]&lt;=19, "High", tbl_logs[[#This Row],[Total Score]]&lt;=25, "Very High")</f>
        <v>Medium</v>
      </c>
      <c r="N667" t="str" cm="1">
        <f t="array" ref="N667">_xlfn.IFS(tbl_logs[[#This Row],[Total Score]]&lt;=4, "Low", tbl_logs[[#This Row],[Total Score]]&lt;=10, "Medium", tbl_logs[[#This Row],[Total Score]]&lt;=17, "High", tbl_logs[[#This Row],[Total Score]]&lt;=25, "Critical")</f>
        <v>Medium</v>
      </c>
    </row>
    <row r="668" spans="1:14" x14ac:dyDescent="0.3">
      <c r="A668" t="s">
        <v>3736</v>
      </c>
      <c r="B668" s="1">
        <v>46035.074305555558</v>
      </c>
      <c r="C668" t="s">
        <v>47</v>
      </c>
      <c r="D668" t="s">
        <v>18</v>
      </c>
      <c r="E668" t="s">
        <v>19</v>
      </c>
      <c r="F668" t="s">
        <v>10</v>
      </c>
      <c r="G668" s="2">
        <v>7.4305555555555555E-2</v>
      </c>
      <c r="H668" s="3">
        <v>46035</v>
      </c>
      <c r="I668">
        <v>1</v>
      </c>
      <c r="J668">
        <f>_xlfn.XLOOKUP(tbl_logs[[#This Row],[Target_Department]],tbl_DeptWeight[Department], tbl_DeptWeight[Impact Score])</f>
        <v>1</v>
      </c>
      <c r="K668">
        <f>_xlfn.XLOOKUP(tbl_logs[[#This Row],[Employee_Action]],tbl_ResponseLikelihood[Employee Action],tbl_ResponseLikelihood[Likelihood Score])</f>
        <v>2</v>
      </c>
      <c r="L668">
        <f>tbl_logs[[#This Row],[Impact Score]]*tbl_logs[[#This Row],[Response Multiplier]]</f>
        <v>2</v>
      </c>
      <c r="M668" t="str" cm="1">
        <f t="array" ref="M668">_xlfn.IFS(tbl_logs[[#This Row],[Total Score]]&lt;=4, "Low", tbl_logs[[#This Row],[Total Score]]&lt;=10, "Medium", tbl_logs[[#This Row],[Total Score]]&lt;=19, "High", tbl_logs[[#This Row],[Total Score]]&lt;=25, "Very High")</f>
        <v>Low</v>
      </c>
      <c r="N668" t="str" cm="1">
        <f t="array" ref="N668">_xlfn.IFS(tbl_logs[[#This Row],[Total Score]]&lt;=4, "Low", tbl_logs[[#This Row],[Total Score]]&lt;=10, "Medium", tbl_logs[[#This Row],[Total Score]]&lt;=17, "High", tbl_logs[[#This Row],[Total Score]]&lt;=25, "Critical")</f>
        <v>Low</v>
      </c>
    </row>
    <row r="669" spans="1:14" x14ac:dyDescent="0.3">
      <c r="A669" t="s">
        <v>36</v>
      </c>
      <c r="B669" s="1">
        <v>46035.074999999997</v>
      </c>
      <c r="C669" t="s">
        <v>7</v>
      </c>
      <c r="D669" t="s">
        <v>8</v>
      </c>
      <c r="E669" t="s">
        <v>19</v>
      </c>
      <c r="F669" t="s">
        <v>10</v>
      </c>
      <c r="G669" s="2">
        <v>7.4999999999999997E-2</v>
      </c>
      <c r="H669" s="3">
        <v>46035</v>
      </c>
      <c r="I669">
        <v>1</v>
      </c>
      <c r="J669">
        <f>_xlfn.XLOOKUP(tbl_logs[[#This Row],[Target_Department]],tbl_DeptWeight[Department], tbl_DeptWeight[Impact Score])</f>
        <v>3</v>
      </c>
      <c r="K669">
        <f>_xlfn.XLOOKUP(tbl_logs[[#This Row],[Employee_Action]],tbl_ResponseLikelihood[Employee Action],tbl_ResponseLikelihood[Likelihood Score])</f>
        <v>2</v>
      </c>
      <c r="L669">
        <f>tbl_logs[[#This Row],[Impact Score]]*tbl_logs[[#This Row],[Response Multiplier]]</f>
        <v>6</v>
      </c>
      <c r="M669" t="str" cm="1">
        <f t="array" ref="M669">_xlfn.IFS(tbl_logs[[#This Row],[Total Score]]&lt;=4, "Low", tbl_logs[[#This Row],[Total Score]]&lt;=10, "Medium", tbl_logs[[#This Row],[Total Score]]&lt;=19, "High", tbl_logs[[#This Row],[Total Score]]&lt;=25, "Very High")</f>
        <v>Medium</v>
      </c>
      <c r="N669" t="str" cm="1">
        <f t="array" ref="N669">_xlfn.IFS(tbl_logs[[#This Row],[Total Score]]&lt;=4, "Low", tbl_logs[[#This Row],[Total Score]]&lt;=10, "Medium", tbl_logs[[#This Row],[Total Score]]&lt;=17, "High", tbl_logs[[#This Row],[Total Score]]&lt;=25, "Critical")</f>
        <v>Medium</v>
      </c>
    </row>
    <row r="670" spans="1:14" x14ac:dyDescent="0.3">
      <c r="A670" t="s">
        <v>3351</v>
      </c>
      <c r="B670" s="1">
        <v>46035.078472222223</v>
      </c>
      <c r="C670" t="s">
        <v>7</v>
      </c>
      <c r="D670" t="s">
        <v>8</v>
      </c>
      <c r="E670" t="s">
        <v>19</v>
      </c>
      <c r="F670" t="s">
        <v>13</v>
      </c>
      <c r="G670" s="2">
        <v>7.8472222222222221E-2</v>
      </c>
      <c r="H670" s="3">
        <v>46035</v>
      </c>
      <c r="I670">
        <v>1</v>
      </c>
      <c r="J670">
        <f>_xlfn.XLOOKUP(tbl_logs[[#This Row],[Target_Department]],tbl_DeptWeight[Department], tbl_DeptWeight[Impact Score])</f>
        <v>3</v>
      </c>
      <c r="K670">
        <f>_xlfn.XLOOKUP(tbl_logs[[#This Row],[Employee_Action]],tbl_ResponseLikelihood[Employee Action],tbl_ResponseLikelihood[Likelihood Score])</f>
        <v>1</v>
      </c>
      <c r="L670">
        <f>tbl_logs[[#This Row],[Impact Score]]*tbl_logs[[#This Row],[Response Multiplier]]</f>
        <v>3</v>
      </c>
      <c r="M670" t="str" cm="1">
        <f t="array" ref="M670">_xlfn.IFS(tbl_logs[[#This Row],[Total Score]]&lt;=4, "Low", tbl_logs[[#This Row],[Total Score]]&lt;=10, "Medium", tbl_logs[[#This Row],[Total Score]]&lt;=19, "High", tbl_logs[[#This Row],[Total Score]]&lt;=25, "Very High")</f>
        <v>Low</v>
      </c>
      <c r="N670" t="str" cm="1">
        <f t="array" ref="N670">_xlfn.IFS(tbl_logs[[#This Row],[Total Score]]&lt;=4, "Low", tbl_logs[[#This Row],[Total Score]]&lt;=10, "Medium", tbl_logs[[#This Row],[Total Score]]&lt;=17, "High", tbl_logs[[#This Row],[Total Score]]&lt;=25, "Critical")</f>
        <v>Low</v>
      </c>
    </row>
    <row r="671" spans="1:14" x14ac:dyDescent="0.3">
      <c r="A671" t="s">
        <v>4666</v>
      </c>
      <c r="B671" s="1">
        <v>46035.09375</v>
      </c>
      <c r="C671" t="s">
        <v>47</v>
      </c>
      <c r="D671" t="s">
        <v>8</v>
      </c>
      <c r="E671" t="s">
        <v>9</v>
      </c>
      <c r="F671" t="s">
        <v>13</v>
      </c>
      <c r="G671" s="2">
        <v>9.375E-2</v>
      </c>
      <c r="H671" s="3">
        <v>46035</v>
      </c>
      <c r="I671">
        <v>1</v>
      </c>
      <c r="J671">
        <f>_xlfn.XLOOKUP(tbl_logs[[#This Row],[Target_Department]],tbl_DeptWeight[Department], tbl_DeptWeight[Impact Score])</f>
        <v>1</v>
      </c>
      <c r="K671">
        <f>_xlfn.XLOOKUP(tbl_logs[[#This Row],[Employee_Action]],tbl_ResponseLikelihood[Employee Action],tbl_ResponseLikelihood[Likelihood Score])</f>
        <v>1</v>
      </c>
      <c r="L671">
        <f>tbl_logs[[#This Row],[Impact Score]]*tbl_logs[[#This Row],[Response Multiplier]]</f>
        <v>1</v>
      </c>
      <c r="M671" t="str" cm="1">
        <f t="array" ref="M671">_xlfn.IFS(tbl_logs[[#This Row],[Total Score]]&lt;=4, "Low", tbl_logs[[#This Row],[Total Score]]&lt;=10, "Medium", tbl_logs[[#This Row],[Total Score]]&lt;=19, "High", tbl_logs[[#This Row],[Total Score]]&lt;=25, "Very High")</f>
        <v>Low</v>
      </c>
      <c r="N671" t="str" cm="1">
        <f t="array" ref="N671">_xlfn.IFS(tbl_logs[[#This Row],[Total Score]]&lt;=4, "Low", tbl_logs[[#This Row],[Total Score]]&lt;=10, "Medium", tbl_logs[[#This Row],[Total Score]]&lt;=17, "High", tbl_logs[[#This Row],[Total Score]]&lt;=25, "Critical")</f>
        <v>Low</v>
      </c>
    </row>
    <row r="672" spans="1:14" x14ac:dyDescent="0.3">
      <c r="A672" t="s">
        <v>2388</v>
      </c>
      <c r="B672" s="1">
        <v>46035.122916666667</v>
      </c>
      <c r="C672" t="s">
        <v>47</v>
      </c>
      <c r="D672" t="s">
        <v>8</v>
      </c>
      <c r="E672" t="s">
        <v>19</v>
      </c>
      <c r="F672" t="s">
        <v>20</v>
      </c>
      <c r="G672" s="2">
        <v>0.12291666666666666</v>
      </c>
      <c r="H672" s="3">
        <v>46035</v>
      </c>
      <c r="I672">
        <v>1</v>
      </c>
      <c r="J672">
        <f>_xlfn.XLOOKUP(tbl_logs[[#This Row],[Target_Department]],tbl_DeptWeight[Department], tbl_DeptWeight[Impact Score])</f>
        <v>1</v>
      </c>
      <c r="K672">
        <f>_xlfn.XLOOKUP(tbl_logs[[#This Row],[Employee_Action]],tbl_ResponseLikelihood[Employee Action],tbl_ResponseLikelihood[Likelihood Score])</f>
        <v>2</v>
      </c>
      <c r="L672">
        <f>tbl_logs[[#This Row],[Impact Score]]*tbl_logs[[#This Row],[Response Multiplier]]</f>
        <v>2</v>
      </c>
      <c r="M672" t="str" cm="1">
        <f t="array" ref="M672">_xlfn.IFS(tbl_logs[[#This Row],[Total Score]]&lt;=4, "Low", tbl_logs[[#This Row],[Total Score]]&lt;=10, "Medium", tbl_logs[[#This Row],[Total Score]]&lt;=19, "High", tbl_logs[[#This Row],[Total Score]]&lt;=25, "Very High")</f>
        <v>Low</v>
      </c>
      <c r="N672" t="str" cm="1">
        <f t="array" ref="N672">_xlfn.IFS(tbl_logs[[#This Row],[Total Score]]&lt;=4, "Low", tbl_logs[[#This Row],[Total Score]]&lt;=10, "Medium", tbl_logs[[#This Row],[Total Score]]&lt;=17, "High", tbl_logs[[#This Row],[Total Score]]&lt;=25, "Critical")</f>
        <v>Low</v>
      </c>
    </row>
    <row r="673" spans="1:14" x14ac:dyDescent="0.3">
      <c r="A673" t="s">
        <v>4588</v>
      </c>
      <c r="B673" s="1">
        <v>46035.138194444444</v>
      </c>
      <c r="C673" t="s">
        <v>12</v>
      </c>
      <c r="D673" t="s">
        <v>18</v>
      </c>
      <c r="E673" t="s">
        <v>9</v>
      </c>
      <c r="F673" t="s">
        <v>33</v>
      </c>
      <c r="G673" s="2">
        <v>0.13819444444444445</v>
      </c>
      <c r="H673" s="3">
        <v>46035</v>
      </c>
      <c r="I673">
        <v>1</v>
      </c>
      <c r="J673">
        <f>_xlfn.XLOOKUP(tbl_logs[[#This Row],[Target_Department]],tbl_DeptWeight[Department], tbl_DeptWeight[Impact Score])</f>
        <v>1</v>
      </c>
      <c r="K673">
        <f>_xlfn.XLOOKUP(tbl_logs[[#This Row],[Employee_Action]],tbl_ResponseLikelihood[Employee Action],tbl_ResponseLikelihood[Likelihood Score])</f>
        <v>4</v>
      </c>
      <c r="L673">
        <f>tbl_logs[[#This Row],[Impact Score]]*tbl_logs[[#This Row],[Response Multiplier]]</f>
        <v>4</v>
      </c>
      <c r="M673" t="str" cm="1">
        <f t="array" ref="M673">_xlfn.IFS(tbl_logs[[#This Row],[Total Score]]&lt;=4, "Low", tbl_logs[[#This Row],[Total Score]]&lt;=10, "Medium", tbl_logs[[#This Row],[Total Score]]&lt;=19, "High", tbl_logs[[#This Row],[Total Score]]&lt;=25, "Very High")</f>
        <v>Low</v>
      </c>
      <c r="N673" t="str" cm="1">
        <f t="array" ref="N673">_xlfn.IFS(tbl_logs[[#This Row],[Total Score]]&lt;=4, "Low", tbl_logs[[#This Row],[Total Score]]&lt;=10, "Medium", tbl_logs[[#This Row],[Total Score]]&lt;=17, "High", tbl_logs[[#This Row],[Total Score]]&lt;=25, "Critical")</f>
        <v>Low</v>
      </c>
    </row>
    <row r="674" spans="1:14" x14ac:dyDescent="0.3">
      <c r="A674" t="s">
        <v>1621</v>
      </c>
      <c r="B674" s="1">
        <v>46035.140972222223</v>
      </c>
      <c r="C674" t="s">
        <v>35</v>
      </c>
      <c r="D674" t="s">
        <v>8</v>
      </c>
      <c r="E674" t="s">
        <v>9</v>
      </c>
      <c r="F674" t="s">
        <v>20</v>
      </c>
      <c r="G674" s="2">
        <v>0.14097222222222222</v>
      </c>
      <c r="H674" s="3">
        <v>46035</v>
      </c>
      <c r="I674">
        <v>1</v>
      </c>
      <c r="J674">
        <f>_xlfn.XLOOKUP(tbl_logs[[#This Row],[Target_Department]],tbl_DeptWeight[Department], tbl_DeptWeight[Impact Score])</f>
        <v>1</v>
      </c>
      <c r="K674">
        <f>_xlfn.XLOOKUP(tbl_logs[[#This Row],[Employee_Action]],tbl_ResponseLikelihood[Employee Action],tbl_ResponseLikelihood[Likelihood Score])</f>
        <v>2</v>
      </c>
      <c r="L674">
        <f>tbl_logs[[#This Row],[Impact Score]]*tbl_logs[[#This Row],[Response Multiplier]]</f>
        <v>2</v>
      </c>
      <c r="M674" t="str" cm="1">
        <f t="array" ref="M674">_xlfn.IFS(tbl_logs[[#This Row],[Total Score]]&lt;=4, "Low", tbl_logs[[#This Row],[Total Score]]&lt;=10, "Medium", tbl_logs[[#This Row],[Total Score]]&lt;=19, "High", tbl_logs[[#This Row],[Total Score]]&lt;=25, "Very High")</f>
        <v>Low</v>
      </c>
      <c r="N674" t="str" cm="1">
        <f t="array" ref="N674">_xlfn.IFS(tbl_logs[[#This Row],[Total Score]]&lt;=4, "Low", tbl_logs[[#This Row],[Total Score]]&lt;=10, "Medium", tbl_logs[[#This Row],[Total Score]]&lt;=17, "High", tbl_logs[[#This Row],[Total Score]]&lt;=25, "Critical")</f>
        <v>Low</v>
      </c>
    </row>
    <row r="675" spans="1:14" x14ac:dyDescent="0.3">
      <c r="A675" t="s">
        <v>1605</v>
      </c>
      <c r="B675" s="1">
        <v>46035.152083333334</v>
      </c>
      <c r="C675" t="s">
        <v>40</v>
      </c>
      <c r="D675" t="s">
        <v>22</v>
      </c>
      <c r="E675" t="s">
        <v>16</v>
      </c>
      <c r="F675" t="s">
        <v>53</v>
      </c>
      <c r="G675" s="2">
        <v>0.15208333333333332</v>
      </c>
      <c r="H675" s="3">
        <v>46035</v>
      </c>
      <c r="I675">
        <v>1</v>
      </c>
      <c r="J675">
        <f>_xlfn.XLOOKUP(tbl_logs[[#This Row],[Target_Department]],tbl_DeptWeight[Department], tbl_DeptWeight[Impact Score])</f>
        <v>5</v>
      </c>
      <c r="K675">
        <f>_xlfn.XLOOKUP(tbl_logs[[#This Row],[Employee_Action]],tbl_ResponseLikelihood[Employee Action],tbl_ResponseLikelihood[Likelihood Score])</f>
        <v>5</v>
      </c>
      <c r="L675">
        <f>tbl_logs[[#This Row],[Impact Score]]*tbl_logs[[#This Row],[Response Multiplier]]</f>
        <v>25</v>
      </c>
      <c r="M675" t="str" cm="1">
        <f t="array" ref="M675">_xlfn.IFS(tbl_logs[[#This Row],[Total Score]]&lt;=4, "Low", tbl_logs[[#This Row],[Total Score]]&lt;=10, "Medium", tbl_logs[[#This Row],[Total Score]]&lt;=19, "High", tbl_logs[[#This Row],[Total Score]]&lt;=25, "Very High")</f>
        <v>Very High</v>
      </c>
      <c r="N675" t="str" cm="1">
        <f t="array" ref="N675">_xlfn.IFS(tbl_logs[[#This Row],[Total Score]]&lt;=4, "Low", tbl_logs[[#This Row],[Total Score]]&lt;=10, "Medium", tbl_logs[[#This Row],[Total Score]]&lt;=17, "High", tbl_logs[[#This Row],[Total Score]]&lt;=25, "Critical")</f>
        <v>Critical</v>
      </c>
    </row>
    <row r="676" spans="1:14" x14ac:dyDescent="0.3">
      <c r="A676" t="s">
        <v>4862</v>
      </c>
      <c r="B676" s="1">
        <v>46035.170138888891</v>
      </c>
      <c r="C676" t="s">
        <v>35</v>
      </c>
      <c r="D676" t="s">
        <v>22</v>
      </c>
      <c r="E676" t="s">
        <v>31</v>
      </c>
      <c r="F676" t="s">
        <v>10</v>
      </c>
      <c r="G676" s="2">
        <v>0.1701388888888889</v>
      </c>
      <c r="H676" s="3">
        <v>46035</v>
      </c>
      <c r="I676">
        <v>1</v>
      </c>
      <c r="J676">
        <f>_xlfn.XLOOKUP(tbl_logs[[#This Row],[Target_Department]],tbl_DeptWeight[Department], tbl_DeptWeight[Impact Score])</f>
        <v>1</v>
      </c>
      <c r="K676">
        <f>_xlfn.XLOOKUP(tbl_logs[[#This Row],[Employee_Action]],tbl_ResponseLikelihood[Employee Action],tbl_ResponseLikelihood[Likelihood Score])</f>
        <v>2</v>
      </c>
      <c r="L676">
        <f>tbl_logs[[#This Row],[Impact Score]]*tbl_logs[[#This Row],[Response Multiplier]]</f>
        <v>2</v>
      </c>
      <c r="M676" t="str" cm="1">
        <f t="array" ref="M676">_xlfn.IFS(tbl_logs[[#This Row],[Total Score]]&lt;=4, "Low", tbl_logs[[#This Row],[Total Score]]&lt;=10, "Medium", tbl_logs[[#This Row],[Total Score]]&lt;=19, "High", tbl_logs[[#This Row],[Total Score]]&lt;=25, "Very High")</f>
        <v>Low</v>
      </c>
      <c r="N676" t="str" cm="1">
        <f t="array" ref="N676">_xlfn.IFS(tbl_logs[[#This Row],[Total Score]]&lt;=4, "Low", tbl_logs[[#This Row],[Total Score]]&lt;=10, "Medium", tbl_logs[[#This Row],[Total Score]]&lt;=17, "High", tbl_logs[[#This Row],[Total Score]]&lt;=25, "Critical")</f>
        <v>Low</v>
      </c>
    </row>
    <row r="677" spans="1:14" x14ac:dyDescent="0.3">
      <c r="A677" t="s">
        <v>1703</v>
      </c>
      <c r="B677" s="1">
        <v>46035.226388888892</v>
      </c>
      <c r="C677" t="s">
        <v>12</v>
      </c>
      <c r="D677" t="s">
        <v>18</v>
      </c>
      <c r="E677" t="s">
        <v>31</v>
      </c>
      <c r="F677" t="s">
        <v>33</v>
      </c>
      <c r="G677" s="2">
        <v>0.22638888888888889</v>
      </c>
      <c r="H677" s="3">
        <v>46035</v>
      </c>
      <c r="I677">
        <v>1</v>
      </c>
      <c r="J677">
        <f>_xlfn.XLOOKUP(tbl_logs[[#This Row],[Target_Department]],tbl_DeptWeight[Department], tbl_DeptWeight[Impact Score])</f>
        <v>1</v>
      </c>
      <c r="K677">
        <f>_xlfn.XLOOKUP(tbl_logs[[#This Row],[Employee_Action]],tbl_ResponseLikelihood[Employee Action],tbl_ResponseLikelihood[Likelihood Score])</f>
        <v>4</v>
      </c>
      <c r="L677">
        <f>tbl_logs[[#This Row],[Impact Score]]*tbl_logs[[#This Row],[Response Multiplier]]</f>
        <v>4</v>
      </c>
      <c r="M677" t="str" cm="1">
        <f t="array" ref="M677">_xlfn.IFS(tbl_logs[[#This Row],[Total Score]]&lt;=4, "Low", tbl_logs[[#This Row],[Total Score]]&lt;=10, "Medium", tbl_logs[[#This Row],[Total Score]]&lt;=19, "High", tbl_logs[[#This Row],[Total Score]]&lt;=25, "Very High")</f>
        <v>Low</v>
      </c>
      <c r="N677" t="str" cm="1">
        <f t="array" ref="N677">_xlfn.IFS(tbl_logs[[#This Row],[Total Score]]&lt;=4, "Low", tbl_logs[[#This Row],[Total Score]]&lt;=10, "Medium", tbl_logs[[#This Row],[Total Score]]&lt;=17, "High", tbl_logs[[#This Row],[Total Score]]&lt;=25, "Critical")</f>
        <v>Low</v>
      </c>
    </row>
    <row r="678" spans="1:14" x14ac:dyDescent="0.3">
      <c r="A678" t="s">
        <v>2583</v>
      </c>
      <c r="B678" s="1">
        <v>46035.226388888892</v>
      </c>
      <c r="C678" t="s">
        <v>35</v>
      </c>
      <c r="D678" t="s">
        <v>18</v>
      </c>
      <c r="E678" t="s">
        <v>19</v>
      </c>
      <c r="F678" t="s">
        <v>10</v>
      </c>
      <c r="G678" s="2">
        <v>0.22638888888888889</v>
      </c>
      <c r="H678" s="3">
        <v>46035</v>
      </c>
      <c r="I678">
        <v>1</v>
      </c>
      <c r="J678">
        <f>_xlfn.XLOOKUP(tbl_logs[[#This Row],[Target_Department]],tbl_DeptWeight[Department], tbl_DeptWeight[Impact Score])</f>
        <v>1</v>
      </c>
      <c r="K678">
        <f>_xlfn.XLOOKUP(tbl_logs[[#This Row],[Employee_Action]],tbl_ResponseLikelihood[Employee Action],tbl_ResponseLikelihood[Likelihood Score])</f>
        <v>2</v>
      </c>
      <c r="L678">
        <f>tbl_logs[[#This Row],[Impact Score]]*tbl_logs[[#This Row],[Response Multiplier]]</f>
        <v>2</v>
      </c>
      <c r="M678" t="str" cm="1">
        <f t="array" ref="M678">_xlfn.IFS(tbl_logs[[#This Row],[Total Score]]&lt;=4, "Low", tbl_logs[[#This Row],[Total Score]]&lt;=10, "Medium", tbl_logs[[#This Row],[Total Score]]&lt;=19, "High", tbl_logs[[#This Row],[Total Score]]&lt;=25, "Very High")</f>
        <v>Low</v>
      </c>
      <c r="N678" t="str" cm="1">
        <f t="array" ref="N678">_xlfn.IFS(tbl_logs[[#This Row],[Total Score]]&lt;=4, "Low", tbl_logs[[#This Row],[Total Score]]&lt;=10, "Medium", tbl_logs[[#This Row],[Total Score]]&lt;=17, "High", tbl_logs[[#This Row],[Total Score]]&lt;=25, "Critical")</f>
        <v>Low</v>
      </c>
    </row>
    <row r="679" spans="1:14" x14ac:dyDescent="0.3">
      <c r="A679" t="s">
        <v>3582</v>
      </c>
      <c r="B679" s="1">
        <v>46035.237500000003</v>
      </c>
      <c r="C679" t="s">
        <v>7</v>
      </c>
      <c r="D679" t="s">
        <v>15</v>
      </c>
      <c r="E679" t="s">
        <v>19</v>
      </c>
      <c r="F679" t="s">
        <v>20</v>
      </c>
      <c r="G679" s="2">
        <v>0.23749999999999999</v>
      </c>
      <c r="H679" s="3">
        <v>46035</v>
      </c>
      <c r="I679">
        <v>1</v>
      </c>
      <c r="J679">
        <f>_xlfn.XLOOKUP(tbl_logs[[#This Row],[Target_Department]],tbl_DeptWeight[Department], tbl_DeptWeight[Impact Score])</f>
        <v>3</v>
      </c>
      <c r="K679">
        <f>_xlfn.XLOOKUP(tbl_logs[[#This Row],[Employee_Action]],tbl_ResponseLikelihood[Employee Action],tbl_ResponseLikelihood[Likelihood Score])</f>
        <v>2</v>
      </c>
      <c r="L679">
        <f>tbl_logs[[#This Row],[Impact Score]]*tbl_logs[[#This Row],[Response Multiplier]]</f>
        <v>6</v>
      </c>
      <c r="M679" t="str" cm="1">
        <f t="array" ref="M679">_xlfn.IFS(tbl_logs[[#This Row],[Total Score]]&lt;=4, "Low", tbl_logs[[#This Row],[Total Score]]&lt;=10, "Medium", tbl_logs[[#This Row],[Total Score]]&lt;=19, "High", tbl_logs[[#This Row],[Total Score]]&lt;=25, "Very High")</f>
        <v>Medium</v>
      </c>
      <c r="N679" t="str" cm="1">
        <f t="array" ref="N679">_xlfn.IFS(tbl_logs[[#This Row],[Total Score]]&lt;=4, "Low", tbl_logs[[#This Row],[Total Score]]&lt;=10, "Medium", tbl_logs[[#This Row],[Total Score]]&lt;=17, "High", tbl_logs[[#This Row],[Total Score]]&lt;=25, "Critical")</f>
        <v>Medium</v>
      </c>
    </row>
    <row r="680" spans="1:14" x14ac:dyDescent="0.3">
      <c r="A680" t="s">
        <v>1188</v>
      </c>
      <c r="B680" s="1">
        <v>46035.252083333333</v>
      </c>
      <c r="C680" t="s">
        <v>26</v>
      </c>
      <c r="D680" t="s">
        <v>8</v>
      </c>
      <c r="E680" t="s">
        <v>31</v>
      </c>
      <c r="F680" t="s">
        <v>10</v>
      </c>
      <c r="G680" s="2">
        <v>0.25208333333333333</v>
      </c>
      <c r="H680" s="3">
        <v>46035</v>
      </c>
      <c r="I680">
        <v>1</v>
      </c>
      <c r="J680">
        <f>_xlfn.XLOOKUP(tbl_logs[[#This Row],[Target_Department]],tbl_DeptWeight[Department], tbl_DeptWeight[Impact Score])</f>
        <v>3</v>
      </c>
      <c r="K680">
        <f>_xlfn.XLOOKUP(tbl_logs[[#This Row],[Employee_Action]],tbl_ResponseLikelihood[Employee Action],tbl_ResponseLikelihood[Likelihood Score])</f>
        <v>2</v>
      </c>
      <c r="L680">
        <f>tbl_logs[[#This Row],[Impact Score]]*tbl_logs[[#This Row],[Response Multiplier]]</f>
        <v>6</v>
      </c>
      <c r="M680" t="str" cm="1">
        <f t="array" ref="M680">_xlfn.IFS(tbl_logs[[#This Row],[Total Score]]&lt;=4, "Low", tbl_logs[[#This Row],[Total Score]]&lt;=10, "Medium", tbl_logs[[#This Row],[Total Score]]&lt;=19, "High", tbl_logs[[#This Row],[Total Score]]&lt;=25, "Very High")</f>
        <v>Medium</v>
      </c>
      <c r="N680" t="str" cm="1">
        <f t="array" ref="N680">_xlfn.IFS(tbl_logs[[#This Row],[Total Score]]&lt;=4, "Low", tbl_logs[[#This Row],[Total Score]]&lt;=10, "Medium", tbl_logs[[#This Row],[Total Score]]&lt;=17, "High", tbl_logs[[#This Row],[Total Score]]&lt;=25, "Critical")</f>
        <v>Medium</v>
      </c>
    </row>
    <row r="681" spans="1:14" x14ac:dyDescent="0.3">
      <c r="A681" t="s">
        <v>4453</v>
      </c>
      <c r="B681" s="1">
        <v>46035.257638888892</v>
      </c>
      <c r="C681" t="s">
        <v>47</v>
      </c>
      <c r="D681" t="s">
        <v>22</v>
      </c>
      <c r="E681" t="s">
        <v>19</v>
      </c>
      <c r="F681" t="s">
        <v>13</v>
      </c>
      <c r="G681" s="2">
        <v>0.25763888888888886</v>
      </c>
      <c r="H681" s="3">
        <v>46035</v>
      </c>
      <c r="I681">
        <v>1</v>
      </c>
      <c r="J681">
        <f>_xlfn.XLOOKUP(tbl_logs[[#This Row],[Target_Department]],tbl_DeptWeight[Department], tbl_DeptWeight[Impact Score])</f>
        <v>1</v>
      </c>
      <c r="K681">
        <f>_xlfn.XLOOKUP(tbl_logs[[#This Row],[Employee_Action]],tbl_ResponseLikelihood[Employee Action],tbl_ResponseLikelihood[Likelihood Score])</f>
        <v>1</v>
      </c>
      <c r="L681">
        <f>tbl_logs[[#This Row],[Impact Score]]*tbl_logs[[#This Row],[Response Multiplier]]</f>
        <v>1</v>
      </c>
      <c r="M681" t="str" cm="1">
        <f t="array" ref="M681">_xlfn.IFS(tbl_logs[[#This Row],[Total Score]]&lt;=4, "Low", tbl_logs[[#This Row],[Total Score]]&lt;=10, "Medium", tbl_logs[[#This Row],[Total Score]]&lt;=19, "High", tbl_logs[[#This Row],[Total Score]]&lt;=25, "Very High")</f>
        <v>Low</v>
      </c>
      <c r="N681" t="str" cm="1">
        <f t="array" ref="N681">_xlfn.IFS(tbl_logs[[#This Row],[Total Score]]&lt;=4, "Low", tbl_logs[[#This Row],[Total Score]]&lt;=10, "Medium", tbl_logs[[#This Row],[Total Score]]&lt;=17, "High", tbl_logs[[#This Row],[Total Score]]&lt;=25, "Critical")</f>
        <v>Low</v>
      </c>
    </row>
    <row r="682" spans="1:14" x14ac:dyDescent="0.3">
      <c r="A682" t="s">
        <v>3335</v>
      </c>
      <c r="B682" s="1">
        <v>46035.294444444444</v>
      </c>
      <c r="C682" t="s">
        <v>7</v>
      </c>
      <c r="D682" t="s">
        <v>18</v>
      </c>
      <c r="E682" t="s">
        <v>19</v>
      </c>
      <c r="F682" t="s">
        <v>20</v>
      </c>
      <c r="G682" s="2">
        <v>0.29444444444444445</v>
      </c>
      <c r="H682" s="3">
        <v>46035</v>
      </c>
      <c r="I682">
        <v>1</v>
      </c>
      <c r="J682">
        <f>_xlfn.XLOOKUP(tbl_logs[[#This Row],[Target_Department]],tbl_DeptWeight[Department], tbl_DeptWeight[Impact Score])</f>
        <v>3</v>
      </c>
      <c r="K682">
        <f>_xlfn.XLOOKUP(tbl_logs[[#This Row],[Employee_Action]],tbl_ResponseLikelihood[Employee Action],tbl_ResponseLikelihood[Likelihood Score])</f>
        <v>2</v>
      </c>
      <c r="L682">
        <f>tbl_logs[[#This Row],[Impact Score]]*tbl_logs[[#This Row],[Response Multiplier]]</f>
        <v>6</v>
      </c>
      <c r="M682" t="str" cm="1">
        <f t="array" ref="M682">_xlfn.IFS(tbl_logs[[#This Row],[Total Score]]&lt;=4, "Low", tbl_logs[[#This Row],[Total Score]]&lt;=10, "Medium", tbl_logs[[#This Row],[Total Score]]&lt;=19, "High", tbl_logs[[#This Row],[Total Score]]&lt;=25, "Very High")</f>
        <v>Medium</v>
      </c>
      <c r="N682" t="str" cm="1">
        <f t="array" ref="N682">_xlfn.IFS(tbl_logs[[#This Row],[Total Score]]&lt;=4, "Low", tbl_logs[[#This Row],[Total Score]]&lt;=10, "Medium", tbl_logs[[#This Row],[Total Score]]&lt;=17, "High", tbl_logs[[#This Row],[Total Score]]&lt;=25, "Critical")</f>
        <v>Medium</v>
      </c>
    </row>
    <row r="683" spans="1:14" x14ac:dyDescent="0.3">
      <c r="A683" t="s">
        <v>2650</v>
      </c>
      <c r="B683" s="1">
        <v>46035.348611111112</v>
      </c>
      <c r="C683" t="s">
        <v>7</v>
      </c>
      <c r="D683" t="s">
        <v>18</v>
      </c>
      <c r="E683" t="s">
        <v>19</v>
      </c>
      <c r="F683" t="s">
        <v>20</v>
      </c>
      <c r="G683" s="2">
        <v>0.34861111111111109</v>
      </c>
      <c r="H683" s="3">
        <v>46035</v>
      </c>
      <c r="I683">
        <v>1</v>
      </c>
      <c r="J683">
        <f>_xlfn.XLOOKUP(tbl_logs[[#This Row],[Target_Department]],tbl_DeptWeight[Department], tbl_DeptWeight[Impact Score])</f>
        <v>3</v>
      </c>
      <c r="K683">
        <f>_xlfn.XLOOKUP(tbl_logs[[#This Row],[Employee_Action]],tbl_ResponseLikelihood[Employee Action],tbl_ResponseLikelihood[Likelihood Score])</f>
        <v>2</v>
      </c>
      <c r="L683">
        <f>tbl_logs[[#This Row],[Impact Score]]*tbl_logs[[#This Row],[Response Multiplier]]</f>
        <v>6</v>
      </c>
      <c r="M683" t="str" cm="1">
        <f t="array" ref="M683">_xlfn.IFS(tbl_logs[[#This Row],[Total Score]]&lt;=4, "Low", tbl_logs[[#This Row],[Total Score]]&lt;=10, "Medium", tbl_logs[[#This Row],[Total Score]]&lt;=19, "High", tbl_logs[[#This Row],[Total Score]]&lt;=25, "Very High")</f>
        <v>Medium</v>
      </c>
      <c r="N683" t="str" cm="1">
        <f t="array" ref="N683">_xlfn.IFS(tbl_logs[[#This Row],[Total Score]]&lt;=4, "Low", tbl_logs[[#This Row],[Total Score]]&lt;=10, "Medium", tbl_logs[[#This Row],[Total Score]]&lt;=17, "High", tbl_logs[[#This Row],[Total Score]]&lt;=25, "Critical")</f>
        <v>Medium</v>
      </c>
    </row>
    <row r="684" spans="1:14" x14ac:dyDescent="0.3">
      <c r="A684" t="s">
        <v>4416</v>
      </c>
      <c r="B684" s="1">
        <v>46035.380555555559</v>
      </c>
      <c r="C684" t="s">
        <v>40</v>
      </c>
      <c r="D684" t="s">
        <v>15</v>
      </c>
      <c r="E684" t="s">
        <v>16</v>
      </c>
      <c r="F684" t="s">
        <v>20</v>
      </c>
      <c r="G684" s="2">
        <v>0.38055555555555554</v>
      </c>
      <c r="H684" s="3">
        <v>46035</v>
      </c>
      <c r="I684">
        <v>1</v>
      </c>
      <c r="J684">
        <f>_xlfn.XLOOKUP(tbl_logs[[#This Row],[Target_Department]],tbl_DeptWeight[Department], tbl_DeptWeight[Impact Score])</f>
        <v>5</v>
      </c>
      <c r="K684">
        <f>_xlfn.XLOOKUP(tbl_logs[[#This Row],[Employee_Action]],tbl_ResponseLikelihood[Employee Action],tbl_ResponseLikelihood[Likelihood Score])</f>
        <v>2</v>
      </c>
      <c r="L684">
        <f>tbl_logs[[#This Row],[Impact Score]]*tbl_logs[[#This Row],[Response Multiplier]]</f>
        <v>10</v>
      </c>
      <c r="M684" t="str" cm="1">
        <f t="array" ref="M684">_xlfn.IFS(tbl_logs[[#This Row],[Total Score]]&lt;=4, "Low", tbl_logs[[#This Row],[Total Score]]&lt;=10, "Medium", tbl_logs[[#This Row],[Total Score]]&lt;=19, "High", tbl_logs[[#This Row],[Total Score]]&lt;=25, "Very High")</f>
        <v>Medium</v>
      </c>
      <c r="N684" t="str" cm="1">
        <f t="array" ref="N684">_xlfn.IFS(tbl_logs[[#This Row],[Total Score]]&lt;=4, "Low", tbl_logs[[#This Row],[Total Score]]&lt;=10, "Medium", tbl_logs[[#This Row],[Total Score]]&lt;=17, "High", tbl_logs[[#This Row],[Total Score]]&lt;=25, "Critical")</f>
        <v>Medium</v>
      </c>
    </row>
    <row r="685" spans="1:14" x14ac:dyDescent="0.3">
      <c r="A685" t="s">
        <v>2539</v>
      </c>
      <c r="B685" s="1">
        <v>46035.383333333331</v>
      </c>
      <c r="C685" t="s">
        <v>7</v>
      </c>
      <c r="D685" t="s">
        <v>8</v>
      </c>
      <c r="E685" t="s">
        <v>19</v>
      </c>
      <c r="F685" t="s">
        <v>13</v>
      </c>
      <c r="G685" s="2">
        <v>0.38333333333333336</v>
      </c>
      <c r="H685" s="3">
        <v>46035</v>
      </c>
      <c r="I685">
        <v>1</v>
      </c>
      <c r="J685">
        <f>_xlfn.XLOOKUP(tbl_logs[[#This Row],[Target_Department]],tbl_DeptWeight[Department], tbl_DeptWeight[Impact Score])</f>
        <v>3</v>
      </c>
      <c r="K685">
        <f>_xlfn.XLOOKUP(tbl_logs[[#This Row],[Employee_Action]],tbl_ResponseLikelihood[Employee Action],tbl_ResponseLikelihood[Likelihood Score])</f>
        <v>1</v>
      </c>
      <c r="L685">
        <f>tbl_logs[[#This Row],[Impact Score]]*tbl_logs[[#This Row],[Response Multiplier]]</f>
        <v>3</v>
      </c>
      <c r="M685" t="str" cm="1">
        <f t="array" ref="M685">_xlfn.IFS(tbl_logs[[#This Row],[Total Score]]&lt;=4, "Low", tbl_logs[[#This Row],[Total Score]]&lt;=10, "Medium", tbl_logs[[#This Row],[Total Score]]&lt;=19, "High", tbl_logs[[#This Row],[Total Score]]&lt;=25, "Very High")</f>
        <v>Low</v>
      </c>
      <c r="N685" t="str" cm="1">
        <f t="array" ref="N685">_xlfn.IFS(tbl_logs[[#This Row],[Total Score]]&lt;=4, "Low", tbl_logs[[#This Row],[Total Score]]&lt;=10, "Medium", tbl_logs[[#This Row],[Total Score]]&lt;=17, "High", tbl_logs[[#This Row],[Total Score]]&lt;=25, "Critical")</f>
        <v>Low</v>
      </c>
    </row>
    <row r="686" spans="1:14" x14ac:dyDescent="0.3">
      <c r="A686" t="s">
        <v>831</v>
      </c>
      <c r="B686" s="1">
        <v>46035.397222222222</v>
      </c>
      <c r="C686" t="s">
        <v>40</v>
      </c>
      <c r="D686" t="s">
        <v>18</v>
      </c>
      <c r="E686" t="s">
        <v>16</v>
      </c>
      <c r="F686" t="s">
        <v>13</v>
      </c>
      <c r="G686" s="2">
        <v>0.3972222222222222</v>
      </c>
      <c r="H686" s="3">
        <v>46035</v>
      </c>
      <c r="I686">
        <v>1</v>
      </c>
      <c r="J686">
        <f>_xlfn.XLOOKUP(tbl_logs[[#This Row],[Target_Department]],tbl_DeptWeight[Department], tbl_DeptWeight[Impact Score])</f>
        <v>5</v>
      </c>
      <c r="K686">
        <f>_xlfn.XLOOKUP(tbl_logs[[#This Row],[Employee_Action]],tbl_ResponseLikelihood[Employee Action],tbl_ResponseLikelihood[Likelihood Score])</f>
        <v>1</v>
      </c>
      <c r="L686">
        <f>tbl_logs[[#This Row],[Impact Score]]*tbl_logs[[#This Row],[Response Multiplier]]</f>
        <v>5</v>
      </c>
      <c r="M686" t="str" cm="1">
        <f t="array" ref="M686">_xlfn.IFS(tbl_logs[[#This Row],[Total Score]]&lt;=4, "Low", tbl_logs[[#This Row],[Total Score]]&lt;=10, "Medium", tbl_logs[[#This Row],[Total Score]]&lt;=19, "High", tbl_logs[[#This Row],[Total Score]]&lt;=25, "Very High")</f>
        <v>Medium</v>
      </c>
      <c r="N686" t="str" cm="1">
        <f t="array" ref="N686">_xlfn.IFS(tbl_logs[[#This Row],[Total Score]]&lt;=4, "Low", tbl_logs[[#This Row],[Total Score]]&lt;=10, "Medium", tbl_logs[[#This Row],[Total Score]]&lt;=17, "High", tbl_logs[[#This Row],[Total Score]]&lt;=25, "Critical")</f>
        <v>Medium</v>
      </c>
    </row>
    <row r="687" spans="1:14" x14ac:dyDescent="0.3">
      <c r="A687" t="s">
        <v>2621</v>
      </c>
      <c r="B687" s="1">
        <v>46035.401388888888</v>
      </c>
      <c r="C687" t="s">
        <v>7</v>
      </c>
      <c r="D687" t="s">
        <v>18</v>
      </c>
      <c r="E687" t="s">
        <v>19</v>
      </c>
      <c r="F687" t="s">
        <v>20</v>
      </c>
      <c r="G687" s="2">
        <v>0.40138888888888891</v>
      </c>
      <c r="H687" s="3">
        <v>46035</v>
      </c>
      <c r="I687">
        <v>1</v>
      </c>
      <c r="J687">
        <f>_xlfn.XLOOKUP(tbl_logs[[#This Row],[Target_Department]],tbl_DeptWeight[Department], tbl_DeptWeight[Impact Score])</f>
        <v>3</v>
      </c>
      <c r="K687">
        <f>_xlfn.XLOOKUP(tbl_logs[[#This Row],[Employee_Action]],tbl_ResponseLikelihood[Employee Action],tbl_ResponseLikelihood[Likelihood Score])</f>
        <v>2</v>
      </c>
      <c r="L687">
        <f>tbl_logs[[#This Row],[Impact Score]]*tbl_logs[[#This Row],[Response Multiplier]]</f>
        <v>6</v>
      </c>
      <c r="M687" t="str" cm="1">
        <f t="array" ref="M687">_xlfn.IFS(tbl_logs[[#This Row],[Total Score]]&lt;=4, "Low", tbl_logs[[#This Row],[Total Score]]&lt;=10, "Medium", tbl_logs[[#This Row],[Total Score]]&lt;=19, "High", tbl_logs[[#This Row],[Total Score]]&lt;=25, "Very High")</f>
        <v>Medium</v>
      </c>
      <c r="N687" t="str" cm="1">
        <f t="array" ref="N687">_xlfn.IFS(tbl_logs[[#This Row],[Total Score]]&lt;=4, "Low", tbl_logs[[#This Row],[Total Score]]&lt;=10, "Medium", tbl_logs[[#This Row],[Total Score]]&lt;=17, "High", tbl_logs[[#This Row],[Total Score]]&lt;=25, "Critical")</f>
        <v>Medium</v>
      </c>
    </row>
    <row r="688" spans="1:14" x14ac:dyDescent="0.3">
      <c r="A688" t="s">
        <v>1679</v>
      </c>
      <c r="B688" s="1">
        <v>46035.402083333334</v>
      </c>
      <c r="C688" t="s">
        <v>40</v>
      </c>
      <c r="D688" t="s">
        <v>22</v>
      </c>
      <c r="E688" t="s">
        <v>16</v>
      </c>
      <c r="F688" t="s">
        <v>10</v>
      </c>
      <c r="G688" s="2">
        <v>0.40208333333333335</v>
      </c>
      <c r="H688" s="3">
        <v>46035</v>
      </c>
      <c r="I688">
        <v>1</v>
      </c>
      <c r="J688">
        <f>_xlfn.XLOOKUP(tbl_logs[[#This Row],[Target_Department]],tbl_DeptWeight[Department], tbl_DeptWeight[Impact Score])</f>
        <v>5</v>
      </c>
      <c r="K688">
        <f>_xlfn.XLOOKUP(tbl_logs[[#This Row],[Employee_Action]],tbl_ResponseLikelihood[Employee Action],tbl_ResponseLikelihood[Likelihood Score])</f>
        <v>2</v>
      </c>
      <c r="L688">
        <f>tbl_logs[[#This Row],[Impact Score]]*tbl_logs[[#This Row],[Response Multiplier]]</f>
        <v>10</v>
      </c>
      <c r="M688" t="str" cm="1">
        <f t="array" ref="M688">_xlfn.IFS(tbl_logs[[#This Row],[Total Score]]&lt;=4, "Low", tbl_logs[[#This Row],[Total Score]]&lt;=10, "Medium", tbl_logs[[#This Row],[Total Score]]&lt;=19, "High", tbl_logs[[#This Row],[Total Score]]&lt;=25, "Very High")</f>
        <v>Medium</v>
      </c>
      <c r="N688" t="str" cm="1">
        <f t="array" ref="N688">_xlfn.IFS(tbl_logs[[#This Row],[Total Score]]&lt;=4, "Low", tbl_logs[[#This Row],[Total Score]]&lt;=10, "Medium", tbl_logs[[#This Row],[Total Score]]&lt;=17, "High", tbl_logs[[#This Row],[Total Score]]&lt;=25, "Critical")</f>
        <v>Medium</v>
      </c>
    </row>
    <row r="689" spans="1:14" x14ac:dyDescent="0.3">
      <c r="A689" t="s">
        <v>2929</v>
      </c>
      <c r="B689" s="1">
        <v>46035.427777777775</v>
      </c>
      <c r="C689" t="s">
        <v>47</v>
      </c>
      <c r="D689" t="s">
        <v>18</v>
      </c>
      <c r="E689" t="s">
        <v>16</v>
      </c>
      <c r="F689" t="s">
        <v>20</v>
      </c>
      <c r="G689" s="2">
        <v>0.42777777777777776</v>
      </c>
      <c r="H689" s="3">
        <v>46035</v>
      </c>
      <c r="I689">
        <v>1</v>
      </c>
      <c r="J689">
        <f>_xlfn.XLOOKUP(tbl_logs[[#This Row],[Target_Department]],tbl_DeptWeight[Department], tbl_DeptWeight[Impact Score])</f>
        <v>1</v>
      </c>
      <c r="K689">
        <f>_xlfn.XLOOKUP(tbl_logs[[#This Row],[Employee_Action]],tbl_ResponseLikelihood[Employee Action],tbl_ResponseLikelihood[Likelihood Score])</f>
        <v>2</v>
      </c>
      <c r="L689">
        <f>tbl_logs[[#This Row],[Impact Score]]*tbl_logs[[#This Row],[Response Multiplier]]</f>
        <v>2</v>
      </c>
      <c r="M689" t="str" cm="1">
        <f t="array" ref="M689">_xlfn.IFS(tbl_logs[[#This Row],[Total Score]]&lt;=4, "Low", tbl_logs[[#This Row],[Total Score]]&lt;=10, "Medium", tbl_logs[[#This Row],[Total Score]]&lt;=19, "High", tbl_logs[[#This Row],[Total Score]]&lt;=25, "Very High")</f>
        <v>Low</v>
      </c>
      <c r="N689" t="str" cm="1">
        <f t="array" ref="N689">_xlfn.IFS(tbl_logs[[#This Row],[Total Score]]&lt;=4, "Low", tbl_logs[[#This Row],[Total Score]]&lt;=10, "Medium", tbl_logs[[#This Row],[Total Score]]&lt;=17, "High", tbl_logs[[#This Row],[Total Score]]&lt;=25, "Critical")</f>
        <v>Low</v>
      </c>
    </row>
    <row r="690" spans="1:14" x14ac:dyDescent="0.3">
      <c r="A690" t="s">
        <v>192</v>
      </c>
      <c r="B690" s="1">
        <v>46035.434027777781</v>
      </c>
      <c r="C690" t="s">
        <v>12</v>
      </c>
      <c r="D690" t="s">
        <v>18</v>
      </c>
      <c r="E690" t="s">
        <v>31</v>
      </c>
      <c r="F690" t="s">
        <v>33</v>
      </c>
      <c r="G690" s="2">
        <v>0.43402777777777779</v>
      </c>
      <c r="H690" s="3">
        <v>46035</v>
      </c>
      <c r="I690">
        <v>1</v>
      </c>
      <c r="J690">
        <f>_xlfn.XLOOKUP(tbl_logs[[#This Row],[Target_Department]],tbl_DeptWeight[Department], tbl_DeptWeight[Impact Score])</f>
        <v>1</v>
      </c>
      <c r="K690">
        <f>_xlfn.XLOOKUP(tbl_logs[[#This Row],[Employee_Action]],tbl_ResponseLikelihood[Employee Action],tbl_ResponseLikelihood[Likelihood Score])</f>
        <v>4</v>
      </c>
      <c r="L690">
        <f>tbl_logs[[#This Row],[Impact Score]]*tbl_logs[[#This Row],[Response Multiplier]]</f>
        <v>4</v>
      </c>
      <c r="M690" t="str" cm="1">
        <f t="array" ref="M690">_xlfn.IFS(tbl_logs[[#This Row],[Total Score]]&lt;=4, "Low", tbl_logs[[#This Row],[Total Score]]&lt;=10, "Medium", tbl_logs[[#This Row],[Total Score]]&lt;=19, "High", tbl_logs[[#This Row],[Total Score]]&lt;=25, "Very High")</f>
        <v>Low</v>
      </c>
      <c r="N690" t="str" cm="1">
        <f t="array" ref="N690">_xlfn.IFS(tbl_logs[[#This Row],[Total Score]]&lt;=4, "Low", tbl_logs[[#This Row],[Total Score]]&lt;=10, "Medium", tbl_logs[[#This Row],[Total Score]]&lt;=17, "High", tbl_logs[[#This Row],[Total Score]]&lt;=25, "Critical")</f>
        <v>Low</v>
      </c>
    </row>
    <row r="691" spans="1:14" x14ac:dyDescent="0.3">
      <c r="A691" t="s">
        <v>3426</v>
      </c>
      <c r="B691" s="1">
        <v>46035.45416666667</v>
      </c>
      <c r="C691" t="s">
        <v>12</v>
      </c>
      <c r="D691" t="s">
        <v>18</v>
      </c>
      <c r="E691" t="s">
        <v>31</v>
      </c>
      <c r="F691" t="s">
        <v>10</v>
      </c>
      <c r="G691" s="2">
        <v>0.45416666666666666</v>
      </c>
      <c r="H691" s="3">
        <v>46035</v>
      </c>
      <c r="I691">
        <v>1</v>
      </c>
      <c r="J691">
        <f>_xlfn.XLOOKUP(tbl_logs[[#This Row],[Target_Department]],tbl_DeptWeight[Department], tbl_DeptWeight[Impact Score])</f>
        <v>1</v>
      </c>
      <c r="K691">
        <f>_xlfn.XLOOKUP(tbl_logs[[#This Row],[Employee_Action]],tbl_ResponseLikelihood[Employee Action],tbl_ResponseLikelihood[Likelihood Score])</f>
        <v>2</v>
      </c>
      <c r="L691">
        <f>tbl_logs[[#This Row],[Impact Score]]*tbl_logs[[#This Row],[Response Multiplier]]</f>
        <v>2</v>
      </c>
      <c r="M691" t="str" cm="1">
        <f t="array" ref="M691">_xlfn.IFS(tbl_logs[[#This Row],[Total Score]]&lt;=4, "Low", tbl_logs[[#This Row],[Total Score]]&lt;=10, "Medium", tbl_logs[[#This Row],[Total Score]]&lt;=19, "High", tbl_logs[[#This Row],[Total Score]]&lt;=25, "Very High")</f>
        <v>Low</v>
      </c>
      <c r="N691" t="str" cm="1">
        <f t="array" ref="N691">_xlfn.IFS(tbl_logs[[#This Row],[Total Score]]&lt;=4, "Low", tbl_logs[[#This Row],[Total Score]]&lt;=10, "Medium", tbl_logs[[#This Row],[Total Score]]&lt;=17, "High", tbl_logs[[#This Row],[Total Score]]&lt;=25, "Critical")</f>
        <v>Low</v>
      </c>
    </row>
    <row r="692" spans="1:14" x14ac:dyDescent="0.3">
      <c r="A692" t="s">
        <v>3959</v>
      </c>
      <c r="B692" s="1">
        <v>46035.455555555556</v>
      </c>
      <c r="C692" t="s">
        <v>47</v>
      </c>
      <c r="D692" t="s">
        <v>8</v>
      </c>
      <c r="E692" t="s">
        <v>31</v>
      </c>
      <c r="F692" t="s">
        <v>10</v>
      </c>
      <c r="G692" s="2">
        <v>0.45555555555555555</v>
      </c>
      <c r="H692" s="3">
        <v>46035</v>
      </c>
      <c r="I692">
        <v>1</v>
      </c>
      <c r="J692">
        <f>_xlfn.XLOOKUP(tbl_logs[[#This Row],[Target_Department]],tbl_DeptWeight[Department], tbl_DeptWeight[Impact Score])</f>
        <v>1</v>
      </c>
      <c r="K692">
        <f>_xlfn.XLOOKUP(tbl_logs[[#This Row],[Employee_Action]],tbl_ResponseLikelihood[Employee Action],tbl_ResponseLikelihood[Likelihood Score])</f>
        <v>2</v>
      </c>
      <c r="L692">
        <f>tbl_logs[[#This Row],[Impact Score]]*tbl_logs[[#This Row],[Response Multiplier]]</f>
        <v>2</v>
      </c>
      <c r="M692" t="str" cm="1">
        <f t="array" ref="M692">_xlfn.IFS(tbl_logs[[#This Row],[Total Score]]&lt;=4, "Low", tbl_logs[[#This Row],[Total Score]]&lt;=10, "Medium", tbl_logs[[#This Row],[Total Score]]&lt;=19, "High", tbl_logs[[#This Row],[Total Score]]&lt;=25, "Very High")</f>
        <v>Low</v>
      </c>
      <c r="N692" t="str" cm="1">
        <f t="array" ref="N692">_xlfn.IFS(tbl_logs[[#This Row],[Total Score]]&lt;=4, "Low", tbl_logs[[#This Row],[Total Score]]&lt;=10, "Medium", tbl_logs[[#This Row],[Total Score]]&lt;=17, "High", tbl_logs[[#This Row],[Total Score]]&lt;=25, "Critical")</f>
        <v>Low</v>
      </c>
    </row>
    <row r="693" spans="1:14" x14ac:dyDescent="0.3">
      <c r="A693" t="s">
        <v>3730</v>
      </c>
      <c r="B693" s="1">
        <v>46035.477083333331</v>
      </c>
      <c r="C693" t="s">
        <v>7</v>
      </c>
      <c r="D693" t="s">
        <v>22</v>
      </c>
      <c r="E693" t="s">
        <v>16</v>
      </c>
      <c r="F693" t="s">
        <v>53</v>
      </c>
      <c r="G693" s="2">
        <v>0.47708333333333336</v>
      </c>
      <c r="H693" s="3">
        <v>46035</v>
      </c>
      <c r="I693">
        <v>1</v>
      </c>
      <c r="J693">
        <f>_xlfn.XLOOKUP(tbl_logs[[#This Row],[Target_Department]],tbl_DeptWeight[Department], tbl_DeptWeight[Impact Score])</f>
        <v>3</v>
      </c>
      <c r="K693">
        <f>_xlfn.XLOOKUP(tbl_logs[[#This Row],[Employee_Action]],tbl_ResponseLikelihood[Employee Action],tbl_ResponseLikelihood[Likelihood Score])</f>
        <v>5</v>
      </c>
      <c r="L693">
        <f>tbl_logs[[#This Row],[Impact Score]]*tbl_logs[[#This Row],[Response Multiplier]]</f>
        <v>15</v>
      </c>
      <c r="M693" t="str" cm="1">
        <f t="array" ref="M693">_xlfn.IFS(tbl_logs[[#This Row],[Total Score]]&lt;=4, "Low", tbl_logs[[#This Row],[Total Score]]&lt;=10, "Medium", tbl_logs[[#This Row],[Total Score]]&lt;=19, "High", tbl_logs[[#This Row],[Total Score]]&lt;=25, "Very High")</f>
        <v>High</v>
      </c>
      <c r="N693" t="str" cm="1">
        <f t="array" ref="N693">_xlfn.IFS(tbl_logs[[#This Row],[Total Score]]&lt;=4, "Low", tbl_logs[[#This Row],[Total Score]]&lt;=10, "Medium", tbl_logs[[#This Row],[Total Score]]&lt;=17, "High", tbl_logs[[#This Row],[Total Score]]&lt;=25, "Critical")</f>
        <v>High</v>
      </c>
    </row>
    <row r="694" spans="1:14" x14ac:dyDescent="0.3">
      <c r="A694" t="s">
        <v>2196</v>
      </c>
      <c r="B694" s="1">
        <v>46035.488194444442</v>
      </c>
      <c r="C694" t="s">
        <v>7</v>
      </c>
      <c r="D694" t="s">
        <v>22</v>
      </c>
      <c r="E694" t="s">
        <v>19</v>
      </c>
      <c r="F694" t="s">
        <v>33</v>
      </c>
      <c r="G694" s="2">
        <v>0.48819444444444443</v>
      </c>
      <c r="H694" s="3">
        <v>46035</v>
      </c>
      <c r="I694">
        <v>1</v>
      </c>
      <c r="J694">
        <f>_xlfn.XLOOKUP(tbl_logs[[#This Row],[Target_Department]],tbl_DeptWeight[Department], tbl_DeptWeight[Impact Score])</f>
        <v>3</v>
      </c>
      <c r="K694">
        <f>_xlfn.XLOOKUP(tbl_logs[[#This Row],[Employee_Action]],tbl_ResponseLikelihood[Employee Action],tbl_ResponseLikelihood[Likelihood Score])</f>
        <v>4</v>
      </c>
      <c r="L694">
        <f>tbl_logs[[#This Row],[Impact Score]]*tbl_logs[[#This Row],[Response Multiplier]]</f>
        <v>12</v>
      </c>
      <c r="M694" t="str" cm="1">
        <f t="array" ref="M694">_xlfn.IFS(tbl_logs[[#This Row],[Total Score]]&lt;=4, "Low", tbl_logs[[#This Row],[Total Score]]&lt;=10, "Medium", tbl_logs[[#This Row],[Total Score]]&lt;=19, "High", tbl_logs[[#This Row],[Total Score]]&lt;=25, "Very High")</f>
        <v>High</v>
      </c>
      <c r="N694" t="str" cm="1">
        <f t="array" ref="N694">_xlfn.IFS(tbl_logs[[#This Row],[Total Score]]&lt;=4, "Low", tbl_logs[[#This Row],[Total Score]]&lt;=10, "Medium", tbl_logs[[#This Row],[Total Score]]&lt;=17, "High", tbl_logs[[#This Row],[Total Score]]&lt;=25, "Critical")</f>
        <v>High</v>
      </c>
    </row>
    <row r="695" spans="1:14" x14ac:dyDescent="0.3">
      <c r="A695" t="s">
        <v>2948</v>
      </c>
      <c r="B695" s="1">
        <v>46035.488194444442</v>
      </c>
      <c r="C695" t="s">
        <v>7</v>
      </c>
      <c r="D695" t="s">
        <v>18</v>
      </c>
      <c r="E695" t="s">
        <v>19</v>
      </c>
      <c r="F695" t="s">
        <v>10</v>
      </c>
      <c r="G695" s="2">
        <v>0.48819444444444443</v>
      </c>
      <c r="H695" s="3">
        <v>46035</v>
      </c>
      <c r="I695">
        <v>1</v>
      </c>
      <c r="J695">
        <f>_xlfn.XLOOKUP(tbl_logs[[#This Row],[Target_Department]],tbl_DeptWeight[Department], tbl_DeptWeight[Impact Score])</f>
        <v>3</v>
      </c>
      <c r="K695">
        <f>_xlfn.XLOOKUP(tbl_logs[[#This Row],[Employee_Action]],tbl_ResponseLikelihood[Employee Action],tbl_ResponseLikelihood[Likelihood Score])</f>
        <v>2</v>
      </c>
      <c r="L695">
        <f>tbl_logs[[#This Row],[Impact Score]]*tbl_logs[[#This Row],[Response Multiplier]]</f>
        <v>6</v>
      </c>
      <c r="M695" t="str" cm="1">
        <f t="array" ref="M695">_xlfn.IFS(tbl_logs[[#This Row],[Total Score]]&lt;=4, "Low", tbl_logs[[#This Row],[Total Score]]&lt;=10, "Medium", tbl_logs[[#This Row],[Total Score]]&lt;=19, "High", tbl_logs[[#This Row],[Total Score]]&lt;=25, "Very High")</f>
        <v>Medium</v>
      </c>
      <c r="N695" t="str" cm="1">
        <f t="array" ref="N695">_xlfn.IFS(tbl_logs[[#This Row],[Total Score]]&lt;=4, "Low", tbl_logs[[#This Row],[Total Score]]&lt;=10, "Medium", tbl_logs[[#This Row],[Total Score]]&lt;=17, "High", tbl_logs[[#This Row],[Total Score]]&lt;=25, "Critical")</f>
        <v>Medium</v>
      </c>
    </row>
    <row r="696" spans="1:14" x14ac:dyDescent="0.3">
      <c r="A696" t="s">
        <v>3826</v>
      </c>
      <c r="B696" s="1">
        <v>46035.488888888889</v>
      </c>
      <c r="C696" t="s">
        <v>7</v>
      </c>
      <c r="D696" t="s">
        <v>15</v>
      </c>
      <c r="E696" t="s">
        <v>16</v>
      </c>
      <c r="F696" t="s">
        <v>10</v>
      </c>
      <c r="G696" s="2">
        <v>0.48888888888888887</v>
      </c>
      <c r="H696" s="3">
        <v>46035</v>
      </c>
      <c r="I696">
        <v>1</v>
      </c>
      <c r="J696">
        <f>_xlfn.XLOOKUP(tbl_logs[[#This Row],[Target_Department]],tbl_DeptWeight[Department], tbl_DeptWeight[Impact Score])</f>
        <v>3</v>
      </c>
      <c r="K696">
        <f>_xlfn.XLOOKUP(tbl_logs[[#This Row],[Employee_Action]],tbl_ResponseLikelihood[Employee Action],tbl_ResponseLikelihood[Likelihood Score])</f>
        <v>2</v>
      </c>
      <c r="L696">
        <f>tbl_logs[[#This Row],[Impact Score]]*tbl_logs[[#This Row],[Response Multiplier]]</f>
        <v>6</v>
      </c>
      <c r="M696" t="str" cm="1">
        <f t="array" ref="M696">_xlfn.IFS(tbl_logs[[#This Row],[Total Score]]&lt;=4, "Low", tbl_logs[[#This Row],[Total Score]]&lt;=10, "Medium", tbl_logs[[#This Row],[Total Score]]&lt;=19, "High", tbl_logs[[#This Row],[Total Score]]&lt;=25, "Very High")</f>
        <v>Medium</v>
      </c>
      <c r="N696" t="str" cm="1">
        <f t="array" ref="N696">_xlfn.IFS(tbl_logs[[#This Row],[Total Score]]&lt;=4, "Low", tbl_logs[[#This Row],[Total Score]]&lt;=10, "Medium", tbl_logs[[#This Row],[Total Score]]&lt;=17, "High", tbl_logs[[#This Row],[Total Score]]&lt;=25, "Critical")</f>
        <v>Medium</v>
      </c>
    </row>
    <row r="697" spans="1:14" x14ac:dyDescent="0.3">
      <c r="A697" t="s">
        <v>2526</v>
      </c>
      <c r="B697" s="1">
        <v>46035.520833333336</v>
      </c>
      <c r="C697" t="s">
        <v>26</v>
      </c>
      <c r="D697" t="s">
        <v>15</v>
      </c>
      <c r="E697" t="s">
        <v>9</v>
      </c>
      <c r="F697" t="s">
        <v>20</v>
      </c>
      <c r="G697" s="2">
        <v>0.52083333333333337</v>
      </c>
      <c r="H697" s="3">
        <v>46035</v>
      </c>
      <c r="I697">
        <v>1</v>
      </c>
      <c r="J697">
        <f>_xlfn.XLOOKUP(tbl_logs[[#This Row],[Target_Department]],tbl_DeptWeight[Department], tbl_DeptWeight[Impact Score])</f>
        <v>3</v>
      </c>
      <c r="K697">
        <f>_xlfn.XLOOKUP(tbl_logs[[#This Row],[Employee_Action]],tbl_ResponseLikelihood[Employee Action],tbl_ResponseLikelihood[Likelihood Score])</f>
        <v>2</v>
      </c>
      <c r="L697">
        <f>tbl_logs[[#This Row],[Impact Score]]*tbl_logs[[#This Row],[Response Multiplier]]</f>
        <v>6</v>
      </c>
      <c r="M697" t="str" cm="1">
        <f t="array" ref="M697">_xlfn.IFS(tbl_logs[[#This Row],[Total Score]]&lt;=4, "Low", tbl_logs[[#This Row],[Total Score]]&lt;=10, "Medium", tbl_logs[[#This Row],[Total Score]]&lt;=19, "High", tbl_logs[[#This Row],[Total Score]]&lt;=25, "Very High")</f>
        <v>Medium</v>
      </c>
      <c r="N697" t="str" cm="1">
        <f t="array" ref="N697">_xlfn.IFS(tbl_logs[[#This Row],[Total Score]]&lt;=4, "Low", tbl_logs[[#This Row],[Total Score]]&lt;=10, "Medium", tbl_logs[[#This Row],[Total Score]]&lt;=17, "High", tbl_logs[[#This Row],[Total Score]]&lt;=25, "Critical")</f>
        <v>Medium</v>
      </c>
    </row>
    <row r="698" spans="1:14" x14ac:dyDescent="0.3">
      <c r="A698" t="s">
        <v>3758</v>
      </c>
      <c r="B698" s="1">
        <v>46035.527777777781</v>
      </c>
      <c r="C698" t="s">
        <v>12</v>
      </c>
      <c r="D698" t="s">
        <v>15</v>
      </c>
      <c r="E698" t="s">
        <v>31</v>
      </c>
      <c r="F698" t="s">
        <v>10</v>
      </c>
      <c r="G698" s="2">
        <v>0.52777777777777779</v>
      </c>
      <c r="H698" s="3">
        <v>46035</v>
      </c>
      <c r="I698">
        <v>1</v>
      </c>
      <c r="J698">
        <f>_xlfn.XLOOKUP(tbl_logs[[#This Row],[Target_Department]],tbl_DeptWeight[Department], tbl_DeptWeight[Impact Score])</f>
        <v>1</v>
      </c>
      <c r="K698">
        <f>_xlfn.XLOOKUP(tbl_logs[[#This Row],[Employee_Action]],tbl_ResponseLikelihood[Employee Action],tbl_ResponseLikelihood[Likelihood Score])</f>
        <v>2</v>
      </c>
      <c r="L698">
        <f>tbl_logs[[#This Row],[Impact Score]]*tbl_logs[[#This Row],[Response Multiplier]]</f>
        <v>2</v>
      </c>
      <c r="M698" t="str" cm="1">
        <f t="array" ref="M698">_xlfn.IFS(tbl_logs[[#This Row],[Total Score]]&lt;=4, "Low", tbl_logs[[#This Row],[Total Score]]&lt;=10, "Medium", tbl_logs[[#This Row],[Total Score]]&lt;=19, "High", tbl_logs[[#This Row],[Total Score]]&lt;=25, "Very High")</f>
        <v>Low</v>
      </c>
      <c r="N698" t="str" cm="1">
        <f t="array" ref="N698">_xlfn.IFS(tbl_logs[[#This Row],[Total Score]]&lt;=4, "Low", tbl_logs[[#This Row],[Total Score]]&lt;=10, "Medium", tbl_logs[[#This Row],[Total Score]]&lt;=17, "High", tbl_logs[[#This Row],[Total Score]]&lt;=25, "Critical")</f>
        <v>Low</v>
      </c>
    </row>
    <row r="699" spans="1:14" x14ac:dyDescent="0.3">
      <c r="A699" t="s">
        <v>1721</v>
      </c>
      <c r="B699" s="1">
        <v>46035.52847222222</v>
      </c>
      <c r="C699" t="s">
        <v>40</v>
      </c>
      <c r="D699" t="s">
        <v>15</v>
      </c>
      <c r="E699" t="s">
        <v>16</v>
      </c>
      <c r="F699" t="s">
        <v>10</v>
      </c>
      <c r="G699" s="2">
        <v>0.52847222222222223</v>
      </c>
      <c r="H699" s="3">
        <v>46035</v>
      </c>
      <c r="I699">
        <v>1</v>
      </c>
      <c r="J699">
        <f>_xlfn.XLOOKUP(tbl_logs[[#This Row],[Target_Department]],tbl_DeptWeight[Department], tbl_DeptWeight[Impact Score])</f>
        <v>5</v>
      </c>
      <c r="K699">
        <f>_xlfn.XLOOKUP(tbl_logs[[#This Row],[Employee_Action]],tbl_ResponseLikelihood[Employee Action],tbl_ResponseLikelihood[Likelihood Score])</f>
        <v>2</v>
      </c>
      <c r="L699">
        <f>tbl_logs[[#This Row],[Impact Score]]*tbl_logs[[#This Row],[Response Multiplier]]</f>
        <v>10</v>
      </c>
      <c r="M699" t="str" cm="1">
        <f t="array" ref="M699">_xlfn.IFS(tbl_logs[[#This Row],[Total Score]]&lt;=4, "Low", tbl_logs[[#This Row],[Total Score]]&lt;=10, "Medium", tbl_logs[[#This Row],[Total Score]]&lt;=19, "High", tbl_logs[[#This Row],[Total Score]]&lt;=25, "Very High")</f>
        <v>Medium</v>
      </c>
      <c r="N699" t="str" cm="1">
        <f t="array" ref="N699">_xlfn.IFS(tbl_logs[[#This Row],[Total Score]]&lt;=4, "Low", tbl_logs[[#This Row],[Total Score]]&lt;=10, "Medium", tbl_logs[[#This Row],[Total Score]]&lt;=17, "High", tbl_logs[[#This Row],[Total Score]]&lt;=25, "Critical")</f>
        <v>Medium</v>
      </c>
    </row>
    <row r="700" spans="1:14" x14ac:dyDescent="0.3">
      <c r="A700" t="s">
        <v>1940</v>
      </c>
      <c r="B700" s="1">
        <v>46035.536111111112</v>
      </c>
      <c r="C700" t="s">
        <v>26</v>
      </c>
      <c r="D700" t="s">
        <v>18</v>
      </c>
      <c r="E700" t="s">
        <v>16</v>
      </c>
      <c r="F700" t="s">
        <v>10</v>
      </c>
      <c r="G700" s="2">
        <v>0.53611111111111109</v>
      </c>
      <c r="H700" s="3">
        <v>46035</v>
      </c>
      <c r="I700">
        <v>1</v>
      </c>
      <c r="J700">
        <f>_xlfn.XLOOKUP(tbl_logs[[#This Row],[Target_Department]],tbl_DeptWeight[Department], tbl_DeptWeight[Impact Score])</f>
        <v>3</v>
      </c>
      <c r="K700">
        <f>_xlfn.XLOOKUP(tbl_logs[[#This Row],[Employee_Action]],tbl_ResponseLikelihood[Employee Action],tbl_ResponseLikelihood[Likelihood Score])</f>
        <v>2</v>
      </c>
      <c r="L700">
        <f>tbl_logs[[#This Row],[Impact Score]]*tbl_logs[[#This Row],[Response Multiplier]]</f>
        <v>6</v>
      </c>
      <c r="M700" t="str" cm="1">
        <f t="array" ref="M700">_xlfn.IFS(tbl_logs[[#This Row],[Total Score]]&lt;=4, "Low", tbl_logs[[#This Row],[Total Score]]&lt;=10, "Medium", tbl_logs[[#This Row],[Total Score]]&lt;=19, "High", tbl_logs[[#This Row],[Total Score]]&lt;=25, "Very High")</f>
        <v>Medium</v>
      </c>
      <c r="N700" t="str" cm="1">
        <f t="array" ref="N700">_xlfn.IFS(tbl_logs[[#This Row],[Total Score]]&lt;=4, "Low", tbl_logs[[#This Row],[Total Score]]&lt;=10, "Medium", tbl_logs[[#This Row],[Total Score]]&lt;=17, "High", tbl_logs[[#This Row],[Total Score]]&lt;=25, "Critical")</f>
        <v>Medium</v>
      </c>
    </row>
    <row r="701" spans="1:14" x14ac:dyDescent="0.3">
      <c r="A701" t="s">
        <v>4343</v>
      </c>
      <c r="B701" s="1">
        <v>46035.543055555558</v>
      </c>
      <c r="C701" t="s">
        <v>35</v>
      </c>
      <c r="D701" t="s">
        <v>15</v>
      </c>
      <c r="E701" t="s">
        <v>9</v>
      </c>
      <c r="F701" t="s">
        <v>10</v>
      </c>
      <c r="G701" s="2">
        <v>0.54305555555555551</v>
      </c>
      <c r="H701" s="3">
        <v>46035</v>
      </c>
      <c r="I701">
        <v>1</v>
      </c>
      <c r="J701">
        <f>_xlfn.XLOOKUP(tbl_logs[[#This Row],[Target_Department]],tbl_DeptWeight[Department], tbl_DeptWeight[Impact Score])</f>
        <v>1</v>
      </c>
      <c r="K701">
        <f>_xlfn.XLOOKUP(tbl_logs[[#This Row],[Employee_Action]],tbl_ResponseLikelihood[Employee Action],tbl_ResponseLikelihood[Likelihood Score])</f>
        <v>2</v>
      </c>
      <c r="L701">
        <f>tbl_logs[[#This Row],[Impact Score]]*tbl_logs[[#This Row],[Response Multiplier]]</f>
        <v>2</v>
      </c>
      <c r="M701" t="str" cm="1">
        <f t="array" ref="M701">_xlfn.IFS(tbl_logs[[#This Row],[Total Score]]&lt;=4, "Low", tbl_logs[[#This Row],[Total Score]]&lt;=10, "Medium", tbl_logs[[#This Row],[Total Score]]&lt;=19, "High", tbl_logs[[#This Row],[Total Score]]&lt;=25, "Very High")</f>
        <v>Low</v>
      </c>
      <c r="N701" t="str" cm="1">
        <f t="array" ref="N701">_xlfn.IFS(tbl_logs[[#This Row],[Total Score]]&lt;=4, "Low", tbl_logs[[#This Row],[Total Score]]&lt;=10, "Medium", tbl_logs[[#This Row],[Total Score]]&lt;=17, "High", tbl_logs[[#This Row],[Total Score]]&lt;=25, "Critical")</f>
        <v>Low</v>
      </c>
    </row>
    <row r="702" spans="1:14" x14ac:dyDescent="0.3">
      <c r="A702" t="s">
        <v>1101</v>
      </c>
      <c r="B702" s="1">
        <v>46035.553472222222</v>
      </c>
      <c r="C702" t="s">
        <v>7</v>
      </c>
      <c r="D702" t="s">
        <v>22</v>
      </c>
      <c r="E702" t="s">
        <v>19</v>
      </c>
      <c r="F702" t="s">
        <v>33</v>
      </c>
      <c r="G702" s="2">
        <v>0.55347222222222225</v>
      </c>
      <c r="H702" s="3">
        <v>46035</v>
      </c>
      <c r="I702">
        <v>1</v>
      </c>
      <c r="J702">
        <f>_xlfn.XLOOKUP(tbl_logs[[#This Row],[Target_Department]],tbl_DeptWeight[Department], tbl_DeptWeight[Impact Score])</f>
        <v>3</v>
      </c>
      <c r="K702">
        <f>_xlfn.XLOOKUP(tbl_logs[[#This Row],[Employee_Action]],tbl_ResponseLikelihood[Employee Action],tbl_ResponseLikelihood[Likelihood Score])</f>
        <v>4</v>
      </c>
      <c r="L702">
        <f>tbl_logs[[#This Row],[Impact Score]]*tbl_logs[[#This Row],[Response Multiplier]]</f>
        <v>12</v>
      </c>
      <c r="M702" t="str" cm="1">
        <f t="array" ref="M702">_xlfn.IFS(tbl_logs[[#This Row],[Total Score]]&lt;=4, "Low", tbl_logs[[#This Row],[Total Score]]&lt;=10, "Medium", tbl_logs[[#This Row],[Total Score]]&lt;=19, "High", tbl_logs[[#This Row],[Total Score]]&lt;=25, "Very High")</f>
        <v>High</v>
      </c>
      <c r="N702" t="str" cm="1">
        <f t="array" ref="N702">_xlfn.IFS(tbl_logs[[#This Row],[Total Score]]&lt;=4, "Low", tbl_logs[[#This Row],[Total Score]]&lt;=10, "Medium", tbl_logs[[#This Row],[Total Score]]&lt;=17, "High", tbl_logs[[#This Row],[Total Score]]&lt;=25, "Critical")</f>
        <v>High</v>
      </c>
    </row>
    <row r="703" spans="1:14" x14ac:dyDescent="0.3">
      <c r="A703" t="s">
        <v>3069</v>
      </c>
      <c r="B703" s="1">
        <v>46035.554861111108</v>
      </c>
      <c r="C703" t="s">
        <v>12</v>
      </c>
      <c r="D703" t="s">
        <v>18</v>
      </c>
      <c r="E703" t="s">
        <v>19</v>
      </c>
      <c r="F703" t="s">
        <v>13</v>
      </c>
      <c r="G703" s="2">
        <v>0.55486111111111114</v>
      </c>
      <c r="H703" s="3">
        <v>46035</v>
      </c>
      <c r="I703">
        <v>1</v>
      </c>
      <c r="J703">
        <f>_xlfn.XLOOKUP(tbl_logs[[#This Row],[Target_Department]],tbl_DeptWeight[Department], tbl_DeptWeight[Impact Score])</f>
        <v>1</v>
      </c>
      <c r="K703">
        <f>_xlfn.XLOOKUP(tbl_logs[[#This Row],[Employee_Action]],tbl_ResponseLikelihood[Employee Action],tbl_ResponseLikelihood[Likelihood Score])</f>
        <v>1</v>
      </c>
      <c r="L703">
        <f>tbl_logs[[#This Row],[Impact Score]]*tbl_logs[[#This Row],[Response Multiplier]]</f>
        <v>1</v>
      </c>
      <c r="M703" t="str" cm="1">
        <f t="array" ref="M703">_xlfn.IFS(tbl_logs[[#This Row],[Total Score]]&lt;=4, "Low", tbl_logs[[#This Row],[Total Score]]&lt;=10, "Medium", tbl_logs[[#This Row],[Total Score]]&lt;=19, "High", tbl_logs[[#This Row],[Total Score]]&lt;=25, "Very High")</f>
        <v>Low</v>
      </c>
      <c r="N703" t="str" cm="1">
        <f t="array" ref="N703">_xlfn.IFS(tbl_logs[[#This Row],[Total Score]]&lt;=4, "Low", tbl_logs[[#This Row],[Total Score]]&lt;=10, "Medium", tbl_logs[[#This Row],[Total Score]]&lt;=17, "High", tbl_logs[[#This Row],[Total Score]]&lt;=25, "Critical")</f>
        <v>Low</v>
      </c>
    </row>
    <row r="704" spans="1:14" x14ac:dyDescent="0.3">
      <c r="A704" t="s">
        <v>327</v>
      </c>
      <c r="B704" s="1">
        <v>46035.571527777778</v>
      </c>
      <c r="C704" t="s">
        <v>40</v>
      </c>
      <c r="D704" t="s">
        <v>15</v>
      </c>
      <c r="E704" t="s">
        <v>16</v>
      </c>
      <c r="F704" t="s">
        <v>20</v>
      </c>
      <c r="G704" s="2">
        <v>0.57152777777777775</v>
      </c>
      <c r="H704" s="3">
        <v>46035</v>
      </c>
      <c r="I704">
        <v>1</v>
      </c>
      <c r="J704">
        <f>_xlfn.XLOOKUP(tbl_logs[[#This Row],[Target_Department]],tbl_DeptWeight[Department], tbl_DeptWeight[Impact Score])</f>
        <v>5</v>
      </c>
      <c r="K704">
        <f>_xlfn.XLOOKUP(tbl_logs[[#This Row],[Employee_Action]],tbl_ResponseLikelihood[Employee Action],tbl_ResponseLikelihood[Likelihood Score])</f>
        <v>2</v>
      </c>
      <c r="L704">
        <f>tbl_logs[[#This Row],[Impact Score]]*tbl_logs[[#This Row],[Response Multiplier]]</f>
        <v>10</v>
      </c>
      <c r="M704" t="str" cm="1">
        <f t="array" ref="M704">_xlfn.IFS(tbl_logs[[#This Row],[Total Score]]&lt;=4, "Low", tbl_logs[[#This Row],[Total Score]]&lt;=10, "Medium", tbl_logs[[#This Row],[Total Score]]&lt;=19, "High", tbl_logs[[#This Row],[Total Score]]&lt;=25, "Very High")</f>
        <v>Medium</v>
      </c>
      <c r="N704" t="str" cm="1">
        <f t="array" ref="N704">_xlfn.IFS(tbl_logs[[#This Row],[Total Score]]&lt;=4, "Low", tbl_logs[[#This Row],[Total Score]]&lt;=10, "Medium", tbl_logs[[#This Row],[Total Score]]&lt;=17, "High", tbl_logs[[#This Row],[Total Score]]&lt;=25, "Critical")</f>
        <v>Medium</v>
      </c>
    </row>
    <row r="705" spans="1:14" x14ac:dyDescent="0.3">
      <c r="A705" t="s">
        <v>1619</v>
      </c>
      <c r="B705" s="1">
        <v>46035.615277777775</v>
      </c>
      <c r="C705" t="s">
        <v>7</v>
      </c>
      <c r="D705" t="s">
        <v>8</v>
      </c>
      <c r="E705" t="s">
        <v>19</v>
      </c>
      <c r="F705" t="s">
        <v>20</v>
      </c>
      <c r="G705" s="2">
        <v>0.61527777777777781</v>
      </c>
      <c r="H705" s="3">
        <v>46035</v>
      </c>
      <c r="I705">
        <v>1</v>
      </c>
      <c r="J705">
        <f>_xlfn.XLOOKUP(tbl_logs[[#This Row],[Target_Department]],tbl_DeptWeight[Department], tbl_DeptWeight[Impact Score])</f>
        <v>3</v>
      </c>
      <c r="K705">
        <f>_xlfn.XLOOKUP(tbl_logs[[#This Row],[Employee_Action]],tbl_ResponseLikelihood[Employee Action],tbl_ResponseLikelihood[Likelihood Score])</f>
        <v>2</v>
      </c>
      <c r="L705">
        <f>tbl_logs[[#This Row],[Impact Score]]*tbl_logs[[#This Row],[Response Multiplier]]</f>
        <v>6</v>
      </c>
      <c r="M705" t="str" cm="1">
        <f t="array" ref="M705">_xlfn.IFS(tbl_logs[[#This Row],[Total Score]]&lt;=4, "Low", tbl_logs[[#This Row],[Total Score]]&lt;=10, "Medium", tbl_logs[[#This Row],[Total Score]]&lt;=19, "High", tbl_logs[[#This Row],[Total Score]]&lt;=25, "Very High")</f>
        <v>Medium</v>
      </c>
      <c r="N705" t="str" cm="1">
        <f t="array" ref="N705">_xlfn.IFS(tbl_logs[[#This Row],[Total Score]]&lt;=4, "Low", tbl_logs[[#This Row],[Total Score]]&lt;=10, "Medium", tbl_logs[[#This Row],[Total Score]]&lt;=17, "High", tbl_logs[[#This Row],[Total Score]]&lt;=25, "Critical")</f>
        <v>Medium</v>
      </c>
    </row>
    <row r="706" spans="1:14" x14ac:dyDescent="0.3">
      <c r="A706" t="s">
        <v>3666</v>
      </c>
      <c r="B706" s="1">
        <v>46035.625694444447</v>
      </c>
      <c r="C706" t="s">
        <v>26</v>
      </c>
      <c r="D706" t="s">
        <v>8</v>
      </c>
      <c r="E706" t="s">
        <v>19</v>
      </c>
      <c r="F706" t="s">
        <v>20</v>
      </c>
      <c r="G706" s="2">
        <v>0.62569444444444444</v>
      </c>
      <c r="H706" s="3">
        <v>46035</v>
      </c>
      <c r="I706">
        <v>1</v>
      </c>
      <c r="J706">
        <f>_xlfn.XLOOKUP(tbl_logs[[#This Row],[Target_Department]],tbl_DeptWeight[Department], tbl_DeptWeight[Impact Score])</f>
        <v>3</v>
      </c>
      <c r="K706">
        <f>_xlfn.XLOOKUP(tbl_logs[[#This Row],[Employee_Action]],tbl_ResponseLikelihood[Employee Action],tbl_ResponseLikelihood[Likelihood Score])</f>
        <v>2</v>
      </c>
      <c r="L706">
        <f>tbl_logs[[#This Row],[Impact Score]]*tbl_logs[[#This Row],[Response Multiplier]]</f>
        <v>6</v>
      </c>
      <c r="M706" t="str" cm="1">
        <f t="array" ref="M706">_xlfn.IFS(tbl_logs[[#This Row],[Total Score]]&lt;=4, "Low", tbl_logs[[#This Row],[Total Score]]&lt;=10, "Medium", tbl_logs[[#This Row],[Total Score]]&lt;=19, "High", tbl_logs[[#This Row],[Total Score]]&lt;=25, "Very High")</f>
        <v>Medium</v>
      </c>
      <c r="N706" t="str" cm="1">
        <f t="array" ref="N706">_xlfn.IFS(tbl_logs[[#This Row],[Total Score]]&lt;=4, "Low", tbl_logs[[#This Row],[Total Score]]&lt;=10, "Medium", tbl_logs[[#This Row],[Total Score]]&lt;=17, "High", tbl_logs[[#This Row],[Total Score]]&lt;=25, "Critical")</f>
        <v>Medium</v>
      </c>
    </row>
    <row r="707" spans="1:14" x14ac:dyDescent="0.3">
      <c r="A707" t="s">
        <v>3175</v>
      </c>
      <c r="B707" s="1">
        <v>46035.636111111111</v>
      </c>
      <c r="C707" t="s">
        <v>7</v>
      </c>
      <c r="D707" t="s">
        <v>8</v>
      </c>
      <c r="E707" t="s">
        <v>16</v>
      </c>
      <c r="F707" t="s">
        <v>10</v>
      </c>
      <c r="G707" s="2">
        <v>0.63611111111111107</v>
      </c>
      <c r="H707" s="3">
        <v>46035</v>
      </c>
      <c r="I707">
        <v>1</v>
      </c>
      <c r="J707">
        <f>_xlfn.XLOOKUP(tbl_logs[[#This Row],[Target_Department]],tbl_DeptWeight[Department], tbl_DeptWeight[Impact Score])</f>
        <v>3</v>
      </c>
      <c r="K707">
        <f>_xlfn.XLOOKUP(tbl_logs[[#This Row],[Employee_Action]],tbl_ResponseLikelihood[Employee Action],tbl_ResponseLikelihood[Likelihood Score])</f>
        <v>2</v>
      </c>
      <c r="L707">
        <f>tbl_logs[[#This Row],[Impact Score]]*tbl_logs[[#This Row],[Response Multiplier]]</f>
        <v>6</v>
      </c>
      <c r="M707" t="str" cm="1">
        <f t="array" ref="M707">_xlfn.IFS(tbl_logs[[#This Row],[Total Score]]&lt;=4, "Low", tbl_logs[[#This Row],[Total Score]]&lt;=10, "Medium", tbl_logs[[#This Row],[Total Score]]&lt;=19, "High", tbl_logs[[#This Row],[Total Score]]&lt;=25, "Very High")</f>
        <v>Medium</v>
      </c>
      <c r="N707" t="str" cm="1">
        <f t="array" ref="N707">_xlfn.IFS(tbl_logs[[#This Row],[Total Score]]&lt;=4, "Low", tbl_logs[[#This Row],[Total Score]]&lt;=10, "Medium", tbl_logs[[#This Row],[Total Score]]&lt;=17, "High", tbl_logs[[#This Row],[Total Score]]&lt;=25, "Critical")</f>
        <v>Medium</v>
      </c>
    </row>
    <row r="708" spans="1:14" x14ac:dyDescent="0.3">
      <c r="A708" t="s">
        <v>3324</v>
      </c>
      <c r="B708" s="1">
        <v>46035.689583333333</v>
      </c>
      <c r="C708" t="s">
        <v>7</v>
      </c>
      <c r="D708" t="s">
        <v>15</v>
      </c>
      <c r="E708" t="s">
        <v>19</v>
      </c>
      <c r="F708" t="s">
        <v>20</v>
      </c>
      <c r="G708" s="2">
        <v>0.68958333333333333</v>
      </c>
      <c r="H708" s="3">
        <v>46035</v>
      </c>
      <c r="I708">
        <v>1</v>
      </c>
      <c r="J708">
        <f>_xlfn.XLOOKUP(tbl_logs[[#This Row],[Target_Department]],tbl_DeptWeight[Department], tbl_DeptWeight[Impact Score])</f>
        <v>3</v>
      </c>
      <c r="K708">
        <f>_xlfn.XLOOKUP(tbl_logs[[#This Row],[Employee_Action]],tbl_ResponseLikelihood[Employee Action],tbl_ResponseLikelihood[Likelihood Score])</f>
        <v>2</v>
      </c>
      <c r="L708">
        <f>tbl_logs[[#This Row],[Impact Score]]*tbl_logs[[#This Row],[Response Multiplier]]</f>
        <v>6</v>
      </c>
      <c r="M708" t="str" cm="1">
        <f t="array" ref="M708">_xlfn.IFS(tbl_logs[[#This Row],[Total Score]]&lt;=4, "Low", tbl_logs[[#This Row],[Total Score]]&lt;=10, "Medium", tbl_logs[[#This Row],[Total Score]]&lt;=19, "High", tbl_logs[[#This Row],[Total Score]]&lt;=25, "Very High")</f>
        <v>Medium</v>
      </c>
      <c r="N708" t="str" cm="1">
        <f t="array" ref="N708">_xlfn.IFS(tbl_logs[[#This Row],[Total Score]]&lt;=4, "Low", tbl_logs[[#This Row],[Total Score]]&lt;=10, "Medium", tbl_logs[[#This Row],[Total Score]]&lt;=17, "High", tbl_logs[[#This Row],[Total Score]]&lt;=25, "Critical")</f>
        <v>Medium</v>
      </c>
    </row>
    <row r="709" spans="1:14" x14ac:dyDescent="0.3">
      <c r="A709" t="s">
        <v>4161</v>
      </c>
      <c r="B709" s="1">
        <v>46035.704861111109</v>
      </c>
      <c r="C709" t="s">
        <v>47</v>
      </c>
      <c r="D709" t="s">
        <v>22</v>
      </c>
      <c r="E709" t="s">
        <v>31</v>
      </c>
      <c r="F709" t="s">
        <v>53</v>
      </c>
      <c r="G709" s="2">
        <v>0.70486111111111116</v>
      </c>
      <c r="H709" s="3">
        <v>46035</v>
      </c>
      <c r="I709">
        <v>1</v>
      </c>
      <c r="J709">
        <f>_xlfn.XLOOKUP(tbl_logs[[#This Row],[Target_Department]],tbl_DeptWeight[Department], tbl_DeptWeight[Impact Score])</f>
        <v>1</v>
      </c>
      <c r="K709">
        <f>_xlfn.XLOOKUP(tbl_logs[[#This Row],[Employee_Action]],tbl_ResponseLikelihood[Employee Action],tbl_ResponseLikelihood[Likelihood Score])</f>
        <v>5</v>
      </c>
      <c r="L709">
        <f>tbl_logs[[#This Row],[Impact Score]]*tbl_logs[[#This Row],[Response Multiplier]]</f>
        <v>5</v>
      </c>
      <c r="M709" t="str" cm="1">
        <f t="array" ref="M709">_xlfn.IFS(tbl_logs[[#This Row],[Total Score]]&lt;=4, "Low", tbl_logs[[#This Row],[Total Score]]&lt;=10, "Medium", tbl_logs[[#This Row],[Total Score]]&lt;=19, "High", tbl_logs[[#This Row],[Total Score]]&lt;=25, "Very High")</f>
        <v>Medium</v>
      </c>
      <c r="N709" t="str" cm="1">
        <f t="array" ref="N709">_xlfn.IFS(tbl_logs[[#This Row],[Total Score]]&lt;=4, "Low", tbl_logs[[#This Row],[Total Score]]&lt;=10, "Medium", tbl_logs[[#This Row],[Total Score]]&lt;=17, "High", tbl_logs[[#This Row],[Total Score]]&lt;=25, "Critical")</f>
        <v>Medium</v>
      </c>
    </row>
    <row r="710" spans="1:14" x14ac:dyDescent="0.3">
      <c r="A710" t="s">
        <v>3646</v>
      </c>
      <c r="B710" s="1">
        <v>46035.705555555556</v>
      </c>
      <c r="C710" t="s">
        <v>12</v>
      </c>
      <c r="D710" t="s">
        <v>22</v>
      </c>
      <c r="E710" t="s">
        <v>16</v>
      </c>
      <c r="F710" t="s">
        <v>13</v>
      </c>
      <c r="G710" s="2">
        <v>0.7055555555555556</v>
      </c>
      <c r="H710" s="3">
        <v>46035</v>
      </c>
      <c r="I710">
        <v>1</v>
      </c>
      <c r="J710">
        <f>_xlfn.XLOOKUP(tbl_logs[[#This Row],[Target_Department]],tbl_DeptWeight[Department], tbl_DeptWeight[Impact Score])</f>
        <v>1</v>
      </c>
      <c r="K710">
        <f>_xlfn.XLOOKUP(tbl_logs[[#This Row],[Employee_Action]],tbl_ResponseLikelihood[Employee Action],tbl_ResponseLikelihood[Likelihood Score])</f>
        <v>1</v>
      </c>
      <c r="L710">
        <f>tbl_logs[[#This Row],[Impact Score]]*tbl_logs[[#This Row],[Response Multiplier]]</f>
        <v>1</v>
      </c>
      <c r="M710" t="str" cm="1">
        <f t="array" ref="M710">_xlfn.IFS(tbl_logs[[#This Row],[Total Score]]&lt;=4, "Low", tbl_logs[[#This Row],[Total Score]]&lt;=10, "Medium", tbl_logs[[#This Row],[Total Score]]&lt;=19, "High", tbl_logs[[#This Row],[Total Score]]&lt;=25, "Very High")</f>
        <v>Low</v>
      </c>
      <c r="N710" t="str" cm="1">
        <f t="array" ref="N710">_xlfn.IFS(tbl_logs[[#This Row],[Total Score]]&lt;=4, "Low", tbl_logs[[#This Row],[Total Score]]&lt;=10, "Medium", tbl_logs[[#This Row],[Total Score]]&lt;=17, "High", tbl_logs[[#This Row],[Total Score]]&lt;=25, "Critical")</f>
        <v>Low</v>
      </c>
    </row>
    <row r="711" spans="1:14" x14ac:dyDescent="0.3">
      <c r="A711" t="s">
        <v>3914</v>
      </c>
      <c r="B711" s="1">
        <v>46035.726388888892</v>
      </c>
      <c r="C711" t="s">
        <v>35</v>
      </c>
      <c r="D711" t="s">
        <v>15</v>
      </c>
      <c r="E711" t="s">
        <v>19</v>
      </c>
      <c r="F711" t="s">
        <v>20</v>
      </c>
      <c r="G711" s="2">
        <v>0.72638888888888886</v>
      </c>
      <c r="H711" s="3">
        <v>46035</v>
      </c>
      <c r="I711">
        <v>1</v>
      </c>
      <c r="J711">
        <f>_xlfn.XLOOKUP(tbl_logs[[#This Row],[Target_Department]],tbl_DeptWeight[Department], tbl_DeptWeight[Impact Score])</f>
        <v>1</v>
      </c>
      <c r="K711">
        <f>_xlfn.XLOOKUP(tbl_logs[[#This Row],[Employee_Action]],tbl_ResponseLikelihood[Employee Action],tbl_ResponseLikelihood[Likelihood Score])</f>
        <v>2</v>
      </c>
      <c r="L711">
        <f>tbl_logs[[#This Row],[Impact Score]]*tbl_logs[[#This Row],[Response Multiplier]]</f>
        <v>2</v>
      </c>
      <c r="M711" t="str" cm="1">
        <f t="array" ref="M711">_xlfn.IFS(tbl_logs[[#This Row],[Total Score]]&lt;=4, "Low", tbl_logs[[#This Row],[Total Score]]&lt;=10, "Medium", tbl_logs[[#This Row],[Total Score]]&lt;=19, "High", tbl_logs[[#This Row],[Total Score]]&lt;=25, "Very High")</f>
        <v>Low</v>
      </c>
      <c r="N711" t="str" cm="1">
        <f t="array" ref="N711">_xlfn.IFS(tbl_logs[[#This Row],[Total Score]]&lt;=4, "Low", tbl_logs[[#This Row],[Total Score]]&lt;=10, "Medium", tbl_logs[[#This Row],[Total Score]]&lt;=17, "High", tbl_logs[[#This Row],[Total Score]]&lt;=25, "Critical")</f>
        <v>Low</v>
      </c>
    </row>
    <row r="712" spans="1:14" x14ac:dyDescent="0.3">
      <c r="A712" t="s">
        <v>2809</v>
      </c>
      <c r="B712" s="1">
        <v>46035.738194444442</v>
      </c>
      <c r="C712" t="s">
        <v>7</v>
      </c>
      <c r="D712" t="s">
        <v>22</v>
      </c>
      <c r="E712" t="s">
        <v>19</v>
      </c>
      <c r="F712" t="s">
        <v>20</v>
      </c>
      <c r="G712" s="2">
        <v>0.73819444444444449</v>
      </c>
      <c r="H712" s="3">
        <v>46035</v>
      </c>
      <c r="I712">
        <v>1</v>
      </c>
      <c r="J712">
        <f>_xlfn.XLOOKUP(tbl_logs[[#This Row],[Target_Department]],tbl_DeptWeight[Department], tbl_DeptWeight[Impact Score])</f>
        <v>3</v>
      </c>
      <c r="K712">
        <f>_xlfn.XLOOKUP(tbl_logs[[#This Row],[Employee_Action]],tbl_ResponseLikelihood[Employee Action],tbl_ResponseLikelihood[Likelihood Score])</f>
        <v>2</v>
      </c>
      <c r="L712">
        <f>tbl_logs[[#This Row],[Impact Score]]*tbl_logs[[#This Row],[Response Multiplier]]</f>
        <v>6</v>
      </c>
      <c r="M712" t="str" cm="1">
        <f t="array" ref="M712">_xlfn.IFS(tbl_logs[[#This Row],[Total Score]]&lt;=4, "Low", tbl_logs[[#This Row],[Total Score]]&lt;=10, "Medium", tbl_logs[[#This Row],[Total Score]]&lt;=19, "High", tbl_logs[[#This Row],[Total Score]]&lt;=25, "Very High")</f>
        <v>Medium</v>
      </c>
      <c r="N712" t="str" cm="1">
        <f t="array" ref="N712">_xlfn.IFS(tbl_logs[[#This Row],[Total Score]]&lt;=4, "Low", tbl_logs[[#This Row],[Total Score]]&lt;=10, "Medium", tbl_logs[[#This Row],[Total Score]]&lt;=17, "High", tbl_logs[[#This Row],[Total Score]]&lt;=25, "Critical")</f>
        <v>Medium</v>
      </c>
    </row>
    <row r="713" spans="1:14" x14ac:dyDescent="0.3">
      <c r="A713" t="s">
        <v>3629</v>
      </c>
      <c r="B713" s="1">
        <v>46035.744444444441</v>
      </c>
      <c r="C713" t="s">
        <v>7</v>
      </c>
      <c r="D713" t="s">
        <v>18</v>
      </c>
      <c r="E713" t="s">
        <v>19</v>
      </c>
      <c r="F713" t="s">
        <v>10</v>
      </c>
      <c r="G713" s="2">
        <v>0.74444444444444446</v>
      </c>
      <c r="H713" s="3">
        <v>46035</v>
      </c>
      <c r="I713">
        <v>1</v>
      </c>
      <c r="J713">
        <f>_xlfn.XLOOKUP(tbl_logs[[#This Row],[Target_Department]],tbl_DeptWeight[Department], tbl_DeptWeight[Impact Score])</f>
        <v>3</v>
      </c>
      <c r="K713">
        <f>_xlfn.XLOOKUP(tbl_logs[[#This Row],[Employee_Action]],tbl_ResponseLikelihood[Employee Action],tbl_ResponseLikelihood[Likelihood Score])</f>
        <v>2</v>
      </c>
      <c r="L713">
        <f>tbl_logs[[#This Row],[Impact Score]]*tbl_logs[[#This Row],[Response Multiplier]]</f>
        <v>6</v>
      </c>
      <c r="M713" t="str" cm="1">
        <f t="array" ref="M713">_xlfn.IFS(tbl_logs[[#This Row],[Total Score]]&lt;=4, "Low", tbl_logs[[#This Row],[Total Score]]&lt;=10, "Medium", tbl_logs[[#This Row],[Total Score]]&lt;=19, "High", tbl_logs[[#This Row],[Total Score]]&lt;=25, "Very High")</f>
        <v>Medium</v>
      </c>
      <c r="N713" t="str" cm="1">
        <f t="array" ref="N713">_xlfn.IFS(tbl_logs[[#This Row],[Total Score]]&lt;=4, "Low", tbl_logs[[#This Row],[Total Score]]&lt;=10, "Medium", tbl_logs[[#This Row],[Total Score]]&lt;=17, "High", tbl_logs[[#This Row],[Total Score]]&lt;=25, "Critical")</f>
        <v>Medium</v>
      </c>
    </row>
    <row r="714" spans="1:14" x14ac:dyDescent="0.3">
      <c r="A714" t="s">
        <v>686</v>
      </c>
      <c r="B714" s="1">
        <v>46035.781944444447</v>
      </c>
      <c r="C714" t="s">
        <v>7</v>
      </c>
      <c r="D714" t="s">
        <v>15</v>
      </c>
      <c r="E714" t="s">
        <v>19</v>
      </c>
      <c r="F714" t="s">
        <v>10</v>
      </c>
      <c r="G714" s="2">
        <v>0.78194444444444444</v>
      </c>
      <c r="H714" s="3">
        <v>46035</v>
      </c>
      <c r="I714">
        <v>1</v>
      </c>
      <c r="J714">
        <f>_xlfn.XLOOKUP(tbl_logs[[#This Row],[Target_Department]],tbl_DeptWeight[Department], tbl_DeptWeight[Impact Score])</f>
        <v>3</v>
      </c>
      <c r="K714">
        <f>_xlfn.XLOOKUP(tbl_logs[[#This Row],[Employee_Action]],tbl_ResponseLikelihood[Employee Action],tbl_ResponseLikelihood[Likelihood Score])</f>
        <v>2</v>
      </c>
      <c r="L714">
        <f>tbl_logs[[#This Row],[Impact Score]]*tbl_logs[[#This Row],[Response Multiplier]]</f>
        <v>6</v>
      </c>
      <c r="M714" t="str" cm="1">
        <f t="array" ref="M714">_xlfn.IFS(tbl_logs[[#This Row],[Total Score]]&lt;=4, "Low", tbl_logs[[#This Row],[Total Score]]&lt;=10, "Medium", tbl_logs[[#This Row],[Total Score]]&lt;=19, "High", tbl_logs[[#This Row],[Total Score]]&lt;=25, "Very High")</f>
        <v>Medium</v>
      </c>
      <c r="N714" t="str" cm="1">
        <f t="array" ref="N714">_xlfn.IFS(tbl_logs[[#This Row],[Total Score]]&lt;=4, "Low", tbl_logs[[#This Row],[Total Score]]&lt;=10, "Medium", tbl_logs[[#This Row],[Total Score]]&lt;=17, "High", tbl_logs[[#This Row],[Total Score]]&lt;=25, "Critical")</f>
        <v>Medium</v>
      </c>
    </row>
    <row r="715" spans="1:14" x14ac:dyDescent="0.3">
      <c r="A715" t="s">
        <v>4111</v>
      </c>
      <c r="B715" s="1">
        <v>46035.791666666664</v>
      </c>
      <c r="C715" t="s">
        <v>7</v>
      </c>
      <c r="D715" t="s">
        <v>8</v>
      </c>
      <c r="E715" t="s">
        <v>19</v>
      </c>
      <c r="F715" t="s">
        <v>20</v>
      </c>
      <c r="G715" s="2">
        <v>0.79166666666666663</v>
      </c>
      <c r="H715" s="3">
        <v>46035</v>
      </c>
      <c r="I715">
        <v>1</v>
      </c>
      <c r="J715">
        <f>_xlfn.XLOOKUP(tbl_logs[[#This Row],[Target_Department]],tbl_DeptWeight[Department], tbl_DeptWeight[Impact Score])</f>
        <v>3</v>
      </c>
      <c r="K715">
        <f>_xlfn.XLOOKUP(tbl_logs[[#This Row],[Employee_Action]],tbl_ResponseLikelihood[Employee Action],tbl_ResponseLikelihood[Likelihood Score])</f>
        <v>2</v>
      </c>
      <c r="L715">
        <f>tbl_logs[[#This Row],[Impact Score]]*tbl_logs[[#This Row],[Response Multiplier]]</f>
        <v>6</v>
      </c>
      <c r="M715" t="str" cm="1">
        <f t="array" ref="M715">_xlfn.IFS(tbl_logs[[#This Row],[Total Score]]&lt;=4, "Low", tbl_logs[[#This Row],[Total Score]]&lt;=10, "Medium", tbl_logs[[#This Row],[Total Score]]&lt;=19, "High", tbl_logs[[#This Row],[Total Score]]&lt;=25, "Very High")</f>
        <v>Medium</v>
      </c>
      <c r="N715" t="str" cm="1">
        <f t="array" ref="N715">_xlfn.IFS(tbl_logs[[#This Row],[Total Score]]&lt;=4, "Low", tbl_logs[[#This Row],[Total Score]]&lt;=10, "Medium", tbl_logs[[#This Row],[Total Score]]&lt;=17, "High", tbl_logs[[#This Row],[Total Score]]&lt;=25, "Critical")</f>
        <v>Medium</v>
      </c>
    </row>
    <row r="716" spans="1:14" x14ac:dyDescent="0.3">
      <c r="A716" t="s">
        <v>2660</v>
      </c>
      <c r="B716" s="1">
        <v>46035.79583333333</v>
      </c>
      <c r="C716" t="s">
        <v>35</v>
      </c>
      <c r="D716" t="s">
        <v>22</v>
      </c>
      <c r="E716" t="s">
        <v>9</v>
      </c>
      <c r="F716" t="s">
        <v>13</v>
      </c>
      <c r="G716" s="2">
        <v>0.79583333333333328</v>
      </c>
      <c r="H716" s="3">
        <v>46035</v>
      </c>
      <c r="I716">
        <v>1</v>
      </c>
      <c r="J716">
        <f>_xlfn.XLOOKUP(tbl_logs[[#This Row],[Target_Department]],tbl_DeptWeight[Department], tbl_DeptWeight[Impact Score])</f>
        <v>1</v>
      </c>
      <c r="K716">
        <f>_xlfn.XLOOKUP(tbl_logs[[#This Row],[Employee_Action]],tbl_ResponseLikelihood[Employee Action],tbl_ResponseLikelihood[Likelihood Score])</f>
        <v>1</v>
      </c>
      <c r="L716">
        <f>tbl_logs[[#This Row],[Impact Score]]*tbl_logs[[#This Row],[Response Multiplier]]</f>
        <v>1</v>
      </c>
      <c r="M716" t="str" cm="1">
        <f t="array" ref="M716">_xlfn.IFS(tbl_logs[[#This Row],[Total Score]]&lt;=4, "Low", tbl_logs[[#This Row],[Total Score]]&lt;=10, "Medium", tbl_logs[[#This Row],[Total Score]]&lt;=19, "High", tbl_logs[[#This Row],[Total Score]]&lt;=25, "Very High")</f>
        <v>Low</v>
      </c>
      <c r="N716" t="str" cm="1">
        <f t="array" ref="N716">_xlfn.IFS(tbl_logs[[#This Row],[Total Score]]&lt;=4, "Low", tbl_logs[[#This Row],[Total Score]]&lt;=10, "Medium", tbl_logs[[#This Row],[Total Score]]&lt;=17, "High", tbl_logs[[#This Row],[Total Score]]&lt;=25, "Critical")</f>
        <v>Low</v>
      </c>
    </row>
    <row r="717" spans="1:14" x14ac:dyDescent="0.3">
      <c r="A717" t="s">
        <v>3521</v>
      </c>
      <c r="B717" s="1">
        <v>46035.804861111108</v>
      </c>
      <c r="C717" t="s">
        <v>7</v>
      </c>
      <c r="D717" t="s">
        <v>15</v>
      </c>
      <c r="E717" t="s">
        <v>19</v>
      </c>
      <c r="F717" t="s">
        <v>53</v>
      </c>
      <c r="G717" s="2">
        <v>0.80486111111111114</v>
      </c>
      <c r="H717" s="3">
        <v>46035</v>
      </c>
      <c r="I717">
        <v>1</v>
      </c>
      <c r="J717">
        <f>_xlfn.XLOOKUP(tbl_logs[[#This Row],[Target_Department]],tbl_DeptWeight[Department], tbl_DeptWeight[Impact Score])</f>
        <v>3</v>
      </c>
      <c r="K717">
        <f>_xlfn.XLOOKUP(tbl_logs[[#This Row],[Employee_Action]],tbl_ResponseLikelihood[Employee Action],tbl_ResponseLikelihood[Likelihood Score])</f>
        <v>5</v>
      </c>
      <c r="L717">
        <f>tbl_logs[[#This Row],[Impact Score]]*tbl_logs[[#This Row],[Response Multiplier]]</f>
        <v>15</v>
      </c>
      <c r="M717" t="str" cm="1">
        <f t="array" ref="M717">_xlfn.IFS(tbl_logs[[#This Row],[Total Score]]&lt;=4, "Low", tbl_logs[[#This Row],[Total Score]]&lt;=10, "Medium", tbl_logs[[#This Row],[Total Score]]&lt;=19, "High", tbl_logs[[#This Row],[Total Score]]&lt;=25, "Very High")</f>
        <v>High</v>
      </c>
      <c r="N717" t="str" cm="1">
        <f t="array" ref="N717">_xlfn.IFS(tbl_logs[[#This Row],[Total Score]]&lt;=4, "Low", tbl_logs[[#This Row],[Total Score]]&lt;=10, "Medium", tbl_logs[[#This Row],[Total Score]]&lt;=17, "High", tbl_logs[[#This Row],[Total Score]]&lt;=25, "Critical")</f>
        <v>High</v>
      </c>
    </row>
    <row r="718" spans="1:14" x14ac:dyDescent="0.3">
      <c r="A718" t="s">
        <v>733</v>
      </c>
      <c r="B718" s="1">
        <v>46035.836111111108</v>
      </c>
      <c r="C718" t="s">
        <v>35</v>
      </c>
      <c r="D718" t="s">
        <v>22</v>
      </c>
      <c r="E718" t="s">
        <v>9</v>
      </c>
      <c r="F718" t="s">
        <v>10</v>
      </c>
      <c r="G718" s="2">
        <v>0.83611111111111114</v>
      </c>
      <c r="H718" s="3">
        <v>46035</v>
      </c>
      <c r="I718">
        <v>1</v>
      </c>
      <c r="J718">
        <f>_xlfn.XLOOKUP(tbl_logs[[#This Row],[Target_Department]],tbl_DeptWeight[Department], tbl_DeptWeight[Impact Score])</f>
        <v>1</v>
      </c>
      <c r="K718">
        <f>_xlfn.XLOOKUP(tbl_logs[[#This Row],[Employee_Action]],tbl_ResponseLikelihood[Employee Action],tbl_ResponseLikelihood[Likelihood Score])</f>
        <v>2</v>
      </c>
      <c r="L718">
        <f>tbl_logs[[#This Row],[Impact Score]]*tbl_logs[[#This Row],[Response Multiplier]]</f>
        <v>2</v>
      </c>
      <c r="M718" t="str" cm="1">
        <f t="array" ref="M718">_xlfn.IFS(tbl_logs[[#This Row],[Total Score]]&lt;=4, "Low", tbl_logs[[#This Row],[Total Score]]&lt;=10, "Medium", tbl_logs[[#This Row],[Total Score]]&lt;=19, "High", tbl_logs[[#This Row],[Total Score]]&lt;=25, "Very High")</f>
        <v>Low</v>
      </c>
      <c r="N718" t="str" cm="1">
        <f t="array" ref="N718">_xlfn.IFS(tbl_logs[[#This Row],[Total Score]]&lt;=4, "Low", tbl_logs[[#This Row],[Total Score]]&lt;=10, "Medium", tbl_logs[[#This Row],[Total Score]]&lt;=17, "High", tbl_logs[[#This Row],[Total Score]]&lt;=25, "Critical")</f>
        <v>Low</v>
      </c>
    </row>
    <row r="719" spans="1:14" x14ac:dyDescent="0.3">
      <c r="A719" t="s">
        <v>3068</v>
      </c>
      <c r="B719" s="1">
        <v>46035.9</v>
      </c>
      <c r="C719" t="s">
        <v>47</v>
      </c>
      <c r="D719" t="s">
        <v>22</v>
      </c>
      <c r="E719" t="s">
        <v>16</v>
      </c>
      <c r="F719" t="s">
        <v>13</v>
      </c>
      <c r="G719" s="2">
        <v>0.9</v>
      </c>
      <c r="H719" s="3">
        <v>46035</v>
      </c>
      <c r="I719">
        <v>1</v>
      </c>
      <c r="J719">
        <f>_xlfn.XLOOKUP(tbl_logs[[#This Row],[Target_Department]],tbl_DeptWeight[Department], tbl_DeptWeight[Impact Score])</f>
        <v>1</v>
      </c>
      <c r="K719">
        <f>_xlfn.XLOOKUP(tbl_logs[[#This Row],[Employee_Action]],tbl_ResponseLikelihood[Employee Action],tbl_ResponseLikelihood[Likelihood Score])</f>
        <v>1</v>
      </c>
      <c r="L719">
        <f>tbl_logs[[#This Row],[Impact Score]]*tbl_logs[[#This Row],[Response Multiplier]]</f>
        <v>1</v>
      </c>
      <c r="M719" t="str" cm="1">
        <f t="array" ref="M719">_xlfn.IFS(tbl_logs[[#This Row],[Total Score]]&lt;=4, "Low", tbl_logs[[#This Row],[Total Score]]&lt;=10, "Medium", tbl_logs[[#This Row],[Total Score]]&lt;=19, "High", tbl_logs[[#This Row],[Total Score]]&lt;=25, "Very High")</f>
        <v>Low</v>
      </c>
      <c r="N719" t="str" cm="1">
        <f t="array" ref="N719">_xlfn.IFS(tbl_logs[[#This Row],[Total Score]]&lt;=4, "Low", tbl_logs[[#This Row],[Total Score]]&lt;=10, "Medium", tbl_logs[[#This Row],[Total Score]]&lt;=17, "High", tbl_logs[[#This Row],[Total Score]]&lt;=25, "Critical")</f>
        <v>Low</v>
      </c>
    </row>
    <row r="720" spans="1:14" x14ac:dyDescent="0.3">
      <c r="A720" t="s">
        <v>1927</v>
      </c>
      <c r="B720" s="1">
        <v>46035.922222222223</v>
      </c>
      <c r="C720" t="s">
        <v>7</v>
      </c>
      <c r="D720" t="s">
        <v>8</v>
      </c>
      <c r="E720" t="s">
        <v>19</v>
      </c>
      <c r="F720" t="s">
        <v>20</v>
      </c>
      <c r="G720" s="2">
        <v>0.92222222222222228</v>
      </c>
      <c r="H720" s="3">
        <v>46035</v>
      </c>
      <c r="I720">
        <v>1</v>
      </c>
      <c r="J720">
        <f>_xlfn.XLOOKUP(tbl_logs[[#This Row],[Target_Department]],tbl_DeptWeight[Department], tbl_DeptWeight[Impact Score])</f>
        <v>3</v>
      </c>
      <c r="K720">
        <f>_xlfn.XLOOKUP(tbl_logs[[#This Row],[Employee_Action]],tbl_ResponseLikelihood[Employee Action],tbl_ResponseLikelihood[Likelihood Score])</f>
        <v>2</v>
      </c>
      <c r="L720">
        <f>tbl_logs[[#This Row],[Impact Score]]*tbl_logs[[#This Row],[Response Multiplier]]</f>
        <v>6</v>
      </c>
      <c r="M720" t="str" cm="1">
        <f t="array" ref="M720">_xlfn.IFS(tbl_logs[[#This Row],[Total Score]]&lt;=4, "Low", tbl_logs[[#This Row],[Total Score]]&lt;=10, "Medium", tbl_logs[[#This Row],[Total Score]]&lt;=19, "High", tbl_logs[[#This Row],[Total Score]]&lt;=25, "Very High")</f>
        <v>Medium</v>
      </c>
      <c r="N720" t="str" cm="1">
        <f t="array" ref="N720">_xlfn.IFS(tbl_logs[[#This Row],[Total Score]]&lt;=4, "Low", tbl_logs[[#This Row],[Total Score]]&lt;=10, "Medium", tbl_logs[[#This Row],[Total Score]]&lt;=17, "High", tbl_logs[[#This Row],[Total Score]]&lt;=25, "Critical")</f>
        <v>Medium</v>
      </c>
    </row>
    <row r="721" spans="1:14" x14ac:dyDescent="0.3">
      <c r="A721" t="s">
        <v>4109</v>
      </c>
      <c r="B721" s="1">
        <v>46035.922222222223</v>
      </c>
      <c r="C721" t="s">
        <v>26</v>
      </c>
      <c r="D721" t="s">
        <v>8</v>
      </c>
      <c r="E721" t="s">
        <v>9</v>
      </c>
      <c r="F721" t="s">
        <v>10</v>
      </c>
      <c r="G721" s="2">
        <v>0.92222222222222228</v>
      </c>
      <c r="H721" s="3">
        <v>46035</v>
      </c>
      <c r="I721">
        <v>1</v>
      </c>
      <c r="J721">
        <f>_xlfn.XLOOKUP(tbl_logs[[#This Row],[Target_Department]],tbl_DeptWeight[Department], tbl_DeptWeight[Impact Score])</f>
        <v>3</v>
      </c>
      <c r="K721">
        <f>_xlfn.XLOOKUP(tbl_logs[[#This Row],[Employee_Action]],tbl_ResponseLikelihood[Employee Action],tbl_ResponseLikelihood[Likelihood Score])</f>
        <v>2</v>
      </c>
      <c r="L721">
        <f>tbl_logs[[#This Row],[Impact Score]]*tbl_logs[[#This Row],[Response Multiplier]]</f>
        <v>6</v>
      </c>
      <c r="M721" t="str" cm="1">
        <f t="array" ref="M721">_xlfn.IFS(tbl_logs[[#This Row],[Total Score]]&lt;=4, "Low", tbl_logs[[#This Row],[Total Score]]&lt;=10, "Medium", tbl_logs[[#This Row],[Total Score]]&lt;=19, "High", tbl_logs[[#This Row],[Total Score]]&lt;=25, "Very High")</f>
        <v>Medium</v>
      </c>
      <c r="N721" t="str" cm="1">
        <f t="array" ref="N721">_xlfn.IFS(tbl_logs[[#This Row],[Total Score]]&lt;=4, "Low", tbl_logs[[#This Row],[Total Score]]&lt;=10, "Medium", tbl_logs[[#This Row],[Total Score]]&lt;=17, "High", tbl_logs[[#This Row],[Total Score]]&lt;=25, "Critical")</f>
        <v>Medium</v>
      </c>
    </row>
    <row r="722" spans="1:14" x14ac:dyDescent="0.3">
      <c r="A722" t="s">
        <v>1236</v>
      </c>
      <c r="B722" s="1">
        <v>46035.945138888892</v>
      </c>
      <c r="C722" t="s">
        <v>47</v>
      </c>
      <c r="D722" t="s">
        <v>15</v>
      </c>
      <c r="E722" t="s">
        <v>9</v>
      </c>
      <c r="F722" t="s">
        <v>10</v>
      </c>
      <c r="G722" s="2">
        <v>0.94513888888888886</v>
      </c>
      <c r="H722" s="3">
        <v>46035</v>
      </c>
      <c r="I722">
        <v>1</v>
      </c>
      <c r="J722">
        <f>_xlfn.XLOOKUP(tbl_logs[[#This Row],[Target_Department]],tbl_DeptWeight[Department], tbl_DeptWeight[Impact Score])</f>
        <v>1</v>
      </c>
      <c r="K722">
        <f>_xlfn.XLOOKUP(tbl_logs[[#This Row],[Employee_Action]],tbl_ResponseLikelihood[Employee Action],tbl_ResponseLikelihood[Likelihood Score])</f>
        <v>2</v>
      </c>
      <c r="L722">
        <f>tbl_logs[[#This Row],[Impact Score]]*tbl_logs[[#This Row],[Response Multiplier]]</f>
        <v>2</v>
      </c>
      <c r="M722" t="str" cm="1">
        <f t="array" ref="M722">_xlfn.IFS(tbl_logs[[#This Row],[Total Score]]&lt;=4, "Low", tbl_logs[[#This Row],[Total Score]]&lt;=10, "Medium", tbl_logs[[#This Row],[Total Score]]&lt;=19, "High", tbl_logs[[#This Row],[Total Score]]&lt;=25, "Very High")</f>
        <v>Low</v>
      </c>
      <c r="N722" t="str" cm="1">
        <f t="array" ref="N722">_xlfn.IFS(tbl_logs[[#This Row],[Total Score]]&lt;=4, "Low", tbl_logs[[#This Row],[Total Score]]&lt;=10, "Medium", tbl_logs[[#This Row],[Total Score]]&lt;=17, "High", tbl_logs[[#This Row],[Total Score]]&lt;=25, "Critical")</f>
        <v>Low</v>
      </c>
    </row>
    <row r="723" spans="1:14" x14ac:dyDescent="0.3">
      <c r="A723" t="s">
        <v>467</v>
      </c>
      <c r="B723" s="1">
        <v>46035.96597222222</v>
      </c>
      <c r="C723" t="s">
        <v>7</v>
      </c>
      <c r="D723" t="s">
        <v>15</v>
      </c>
      <c r="E723" t="s">
        <v>19</v>
      </c>
      <c r="F723" t="s">
        <v>13</v>
      </c>
      <c r="G723" s="2">
        <v>0.96597222222222223</v>
      </c>
      <c r="H723" s="3">
        <v>46035</v>
      </c>
      <c r="I723">
        <v>1</v>
      </c>
      <c r="J723">
        <f>_xlfn.XLOOKUP(tbl_logs[[#This Row],[Target_Department]],tbl_DeptWeight[Department], tbl_DeptWeight[Impact Score])</f>
        <v>3</v>
      </c>
      <c r="K723">
        <f>_xlfn.XLOOKUP(tbl_logs[[#This Row],[Employee_Action]],tbl_ResponseLikelihood[Employee Action],tbl_ResponseLikelihood[Likelihood Score])</f>
        <v>1</v>
      </c>
      <c r="L723">
        <f>tbl_logs[[#This Row],[Impact Score]]*tbl_logs[[#This Row],[Response Multiplier]]</f>
        <v>3</v>
      </c>
      <c r="M723" t="str" cm="1">
        <f t="array" ref="M723">_xlfn.IFS(tbl_logs[[#This Row],[Total Score]]&lt;=4, "Low", tbl_logs[[#This Row],[Total Score]]&lt;=10, "Medium", tbl_logs[[#This Row],[Total Score]]&lt;=19, "High", tbl_logs[[#This Row],[Total Score]]&lt;=25, "Very High")</f>
        <v>Low</v>
      </c>
      <c r="N723" t="str" cm="1">
        <f t="array" ref="N723">_xlfn.IFS(tbl_logs[[#This Row],[Total Score]]&lt;=4, "Low", tbl_logs[[#This Row],[Total Score]]&lt;=10, "Medium", tbl_logs[[#This Row],[Total Score]]&lt;=17, "High", tbl_logs[[#This Row],[Total Score]]&lt;=25, "Critical")</f>
        <v>Low</v>
      </c>
    </row>
    <row r="724" spans="1:14" x14ac:dyDescent="0.3">
      <c r="A724" t="s">
        <v>571</v>
      </c>
      <c r="B724" s="1">
        <v>46035.966666666667</v>
      </c>
      <c r="C724" t="s">
        <v>40</v>
      </c>
      <c r="D724" t="s">
        <v>8</v>
      </c>
      <c r="E724" t="s">
        <v>16</v>
      </c>
      <c r="F724" t="s">
        <v>20</v>
      </c>
      <c r="G724" s="2">
        <v>0.96666666666666667</v>
      </c>
      <c r="H724" s="3">
        <v>46035</v>
      </c>
      <c r="I724">
        <v>1</v>
      </c>
      <c r="J724">
        <f>_xlfn.XLOOKUP(tbl_logs[[#This Row],[Target_Department]],tbl_DeptWeight[Department], tbl_DeptWeight[Impact Score])</f>
        <v>5</v>
      </c>
      <c r="K724">
        <f>_xlfn.XLOOKUP(tbl_logs[[#This Row],[Employee_Action]],tbl_ResponseLikelihood[Employee Action],tbl_ResponseLikelihood[Likelihood Score])</f>
        <v>2</v>
      </c>
      <c r="L724">
        <f>tbl_logs[[#This Row],[Impact Score]]*tbl_logs[[#This Row],[Response Multiplier]]</f>
        <v>10</v>
      </c>
      <c r="M724" t="str" cm="1">
        <f t="array" ref="M724">_xlfn.IFS(tbl_logs[[#This Row],[Total Score]]&lt;=4, "Low", tbl_logs[[#This Row],[Total Score]]&lt;=10, "Medium", tbl_logs[[#This Row],[Total Score]]&lt;=19, "High", tbl_logs[[#This Row],[Total Score]]&lt;=25, "Very High")</f>
        <v>Medium</v>
      </c>
      <c r="N724" t="str" cm="1">
        <f t="array" ref="N724">_xlfn.IFS(tbl_logs[[#This Row],[Total Score]]&lt;=4, "Low", tbl_logs[[#This Row],[Total Score]]&lt;=10, "Medium", tbl_logs[[#This Row],[Total Score]]&lt;=17, "High", tbl_logs[[#This Row],[Total Score]]&lt;=25, "Critical")</f>
        <v>Medium</v>
      </c>
    </row>
    <row r="725" spans="1:14" x14ac:dyDescent="0.3">
      <c r="A725" t="s">
        <v>1791</v>
      </c>
      <c r="B725" s="1">
        <v>46036.012499999997</v>
      </c>
      <c r="C725" t="s">
        <v>35</v>
      </c>
      <c r="D725" t="s">
        <v>8</v>
      </c>
      <c r="E725" t="s">
        <v>31</v>
      </c>
      <c r="F725" t="s">
        <v>20</v>
      </c>
      <c r="G725" s="2">
        <v>1.2500000000000001E-2</v>
      </c>
      <c r="H725" s="3">
        <v>46036</v>
      </c>
      <c r="I725">
        <v>1</v>
      </c>
      <c r="J725">
        <f>_xlfn.XLOOKUP(tbl_logs[[#This Row],[Target_Department]],tbl_DeptWeight[Department], tbl_DeptWeight[Impact Score])</f>
        <v>1</v>
      </c>
      <c r="K725">
        <f>_xlfn.XLOOKUP(tbl_logs[[#This Row],[Employee_Action]],tbl_ResponseLikelihood[Employee Action],tbl_ResponseLikelihood[Likelihood Score])</f>
        <v>2</v>
      </c>
      <c r="L725">
        <f>tbl_logs[[#This Row],[Impact Score]]*tbl_logs[[#This Row],[Response Multiplier]]</f>
        <v>2</v>
      </c>
      <c r="M725" t="str" cm="1">
        <f t="array" ref="M725">_xlfn.IFS(tbl_logs[[#This Row],[Total Score]]&lt;=4, "Low", tbl_logs[[#This Row],[Total Score]]&lt;=10, "Medium", tbl_logs[[#This Row],[Total Score]]&lt;=19, "High", tbl_logs[[#This Row],[Total Score]]&lt;=25, "Very High")</f>
        <v>Low</v>
      </c>
      <c r="N725" t="str" cm="1">
        <f t="array" ref="N725">_xlfn.IFS(tbl_logs[[#This Row],[Total Score]]&lt;=4, "Low", tbl_logs[[#This Row],[Total Score]]&lt;=10, "Medium", tbl_logs[[#This Row],[Total Score]]&lt;=17, "High", tbl_logs[[#This Row],[Total Score]]&lt;=25, "Critical")</f>
        <v>Low</v>
      </c>
    </row>
    <row r="726" spans="1:14" x14ac:dyDescent="0.3">
      <c r="A726" t="s">
        <v>2048</v>
      </c>
      <c r="B726" s="1">
        <v>46036.081944444442</v>
      </c>
      <c r="C726" t="s">
        <v>7</v>
      </c>
      <c r="D726" t="s">
        <v>22</v>
      </c>
      <c r="E726" t="s">
        <v>19</v>
      </c>
      <c r="F726" t="s">
        <v>20</v>
      </c>
      <c r="G726" s="2">
        <v>8.1944444444444445E-2</v>
      </c>
      <c r="H726" s="3">
        <v>46036</v>
      </c>
      <c r="I726">
        <v>1</v>
      </c>
      <c r="J726">
        <f>_xlfn.XLOOKUP(tbl_logs[[#This Row],[Target_Department]],tbl_DeptWeight[Department], tbl_DeptWeight[Impact Score])</f>
        <v>3</v>
      </c>
      <c r="K726">
        <f>_xlfn.XLOOKUP(tbl_logs[[#This Row],[Employee_Action]],tbl_ResponseLikelihood[Employee Action],tbl_ResponseLikelihood[Likelihood Score])</f>
        <v>2</v>
      </c>
      <c r="L726">
        <f>tbl_logs[[#This Row],[Impact Score]]*tbl_logs[[#This Row],[Response Multiplier]]</f>
        <v>6</v>
      </c>
      <c r="M726" t="str" cm="1">
        <f t="array" ref="M726">_xlfn.IFS(tbl_logs[[#This Row],[Total Score]]&lt;=4, "Low", tbl_logs[[#This Row],[Total Score]]&lt;=10, "Medium", tbl_logs[[#This Row],[Total Score]]&lt;=19, "High", tbl_logs[[#This Row],[Total Score]]&lt;=25, "Very High")</f>
        <v>Medium</v>
      </c>
      <c r="N726" t="str" cm="1">
        <f t="array" ref="N726">_xlfn.IFS(tbl_logs[[#This Row],[Total Score]]&lt;=4, "Low", tbl_logs[[#This Row],[Total Score]]&lt;=10, "Medium", tbl_logs[[#This Row],[Total Score]]&lt;=17, "High", tbl_logs[[#This Row],[Total Score]]&lt;=25, "Critical")</f>
        <v>Medium</v>
      </c>
    </row>
    <row r="727" spans="1:14" x14ac:dyDescent="0.3">
      <c r="A727" t="s">
        <v>3482</v>
      </c>
      <c r="B727" s="1">
        <v>46036.109027777777</v>
      </c>
      <c r="C727" t="s">
        <v>7</v>
      </c>
      <c r="D727" t="s">
        <v>22</v>
      </c>
      <c r="E727" t="s">
        <v>19</v>
      </c>
      <c r="F727" t="s">
        <v>33</v>
      </c>
      <c r="G727" s="2">
        <v>0.10902777777777778</v>
      </c>
      <c r="H727" s="3">
        <v>46036</v>
      </c>
      <c r="I727">
        <v>1</v>
      </c>
      <c r="J727">
        <f>_xlfn.XLOOKUP(tbl_logs[[#This Row],[Target_Department]],tbl_DeptWeight[Department], tbl_DeptWeight[Impact Score])</f>
        <v>3</v>
      </c>
      <c r="K727">
        <f>_xlfn.XLOOKUP(tbl_logs[[#This Row],[Employee_Action]],tbl_ResponseLikelihood[Employee Action],tbl_ResponseLikelihood[Likelihood Score])</f>
        <v>4</v>
      </c>
      <c r="L727">
        <f>tbl_logs[[#This Row],[Impact Score]]*tbl_logs[[#This Row],[Response Multiplier]]</f>
        <v>12</v>
      </c>
      <c r="M727" t="str" cm="1">
        <f t="array" ref="M727">_xlfn.IFS(tbl_logs[[#This Row],[Total Score]]&lt;=4, "Low", tbl_logs[[#This Row],[Total Score]]&lt;=10, "Medium", tbl_logs[[#This Row],[Total Score]]&lt;=19, "High", tbl_logs[[#This Row],[Total Score]]&lt;=25, "Very High")</f>
        <v>High</v>
      </c>
      <c r="N727" t="str" cm="1">
        <f t="array" ref="N727">_xlfn.IFS(tbl_logs[[#This Row],[Total Score]]&lt;=4, "Low", tbl_logs[[#This Row],[Total Score]]&lt;=10, "Medium", tbl_logs[[#This Row],[Total Score]]&lt;=17, "High", tbl_logs[[#This Row],[Total Score]]&lt;=25, "Critical")</f>
        <v>High</v>
      </c>
    </row>
    <row r="728" spans="1:14" x14ac:dyDescent="0.3">
      <c r="A728" t="s">
        <v>3065</v>
      </c>
      <c r="B728" s="1">
        <v>46036.134722222225</v>
      </c>
      <c r="C728" t="s">
        <v>7</v>
      </c>
      <c r="D728" t="s">
        <v>18</v>
      </c>
      <c r="E728" t="s">
        <v>19</v>
      </c>
      <c r="F728" t="s">
        <v>20</v>
      </c>
      <c r="G728" s="2">
        <v>0.13472222222222222</v>
      </c>
      <c r="H728" s="3">
        <v>46036</v>
      </c>
      <c r="I728">
        <v>1</v>
      </c>
      <c r="J728">
        <f>_xlfn.XLOOKUP(tbl_logs[[#This Row],[Target_Department]],tbl_DeptWeight[Department], tbl_DeptWeight[Impact Score])</f>
        <v>3</v>
      </c>
      <c r="K728">
        <f>_xlfn.XLOOKUP(tbl_logs[[#This Row],[Employee_Action]],tbl_ResponseLikelihood[Employee Action],tbl_ResponseLikelihood[Likelihood Score])</f>
        <v>2</v>
      </c>
      <c r="L728">
        <f>tbl_logs[[#This Row],[Impact Score]]*tbl_logs[[#This Row],[Response Multiplier]]</f>
        <v>6</v>
      </c>
      <c r="M728" t="str" cm="1">
        <f t="array" ref="M728">_xlfn.IFS(tbl_logs[[#This Row],[Total Score]]&lt;=4, "Low", tbl_logs[[#This Row],[Total Score]]&lt;=10, "Medium", tbl_logs[[#This Row],[Total Score]]&lt;=19, "High", tbl_logs[[#This Row],[Total Score]]&lt;=25, "Very High")</f>
        <v>Medium</v>
      </c>
      <c r="N728" t="str" cm="1">
        <f t="array" ref="N728">_xlfn.IFS(tbl_logs[[#This Row],[Total Score]]&lt;=4, "Low", tbl_logs[[#This Row],[Total Score]]&lt;=10, "Medium", tbl_logs[[#This Row],[Total Score]]&lt;=17, "High", tbl_logs[[#This Row],[Total Score]]&lt;=25, "Critical")</f>
        <v>Medium</v>
      </c>
    </row>
    <row r="729" spans="1:14" x14ac:dyDescent="0.3">
      <c r="A729" t="s">
        <v>1083</v>
      </c>
      <c r="B729" s="1">
        <v>46036.150694444441</v>
      </c>
      <c r="C729" t="s">
        <v>7</v>
      </c>
      <c r="D729" t="s">
        <v>15</v>
      </c>
      <c r="E729" t="s">
        <v>19</v>
      </c>
      <c r="F729" t="s">
        <v>10</v>
      </c>
      <c r="G729" s="2">
        <v>0.15069444444444444</v>
      </c>
      <c r="H729" s="3">
        <v>46036</v>
      </c>
      <c r="I729">
        <v>1</v>
      </c>
      <c r="J729">
        <f>_xlfn.XLOOKUP(tbl_logs[[#This Row],[Target_Department]],tbl_DeptWeight[Department], tbl_DeptWeight[Impact Score])</f>
        <v>3</v>
      </c>
      <c r="K729">
        <f>_xlfn.XLOOKUP(tbl_logs[[#This Row],[Employee_Action]],tbl_ResponseLikelihood[Employee Action],tbl_ResponseLikelihood[Likelihood Score])</f>
        <v>2</v>
      </c>
      <c r="L729">
        <f>tbl_logs[[#This Row],[Impact Score]]*tbl_logs[[#This Row],[Response Multiplier]]</f>
        <v>6</v>
      </c>
      <c r="M729" t="str" cm="1">
        <f t="array" ref="M729">_xlfn.IFS(tbl_logs[[#This Row],[Total Score]]&lt;=4, "Low", tbl_logs[[#This Row],[Total Score]]&lt;=10, "Medium", tbl_logs[[#This Row],[Total Score]]&lt;=19, "High", tbl_logs[[#This Row],[Total Score]]&lt;=25, "Very High")</f>
        <v>Medium</v>
      </c>
      <c r="N729" t="str" cm="1">
        <f t="array" ref="N729">_xlfn.IFS(tbl_logs[[#This Row],[Total Score]]&lt;=4, "Low", tbl_logs[[#This Row],[Total Score]]&lt;=10, "Medium", tbl_logs[[#This Row],[Total Score]]&lt;=17, "High", tbl_logs[[#This Row],[Total Score]]&lt;=25, "Critical")</f>
        <v>Medium</v>
      </c>
    </row>
    <row r="730" spans="1:14" x14ac:dyDescent="0.3">
      <c r="A730" t="s">
        <v>1923</v>
      </c>
      <c r="B730" s="1">
        <v>46036.164583333331</v>
      </c>
      <c r="C730" t="s">
        <v>40</v>
      </c>
      <c r="D730" t="s">
        <v>18</v>
      </c>
      <c r="E730" t="s">
        <v>16</v>
      </c>
      <c r="F730" t="s">
        <v>33</v>
      </c>
      <c r="G730" s="2">
        <v>0.16458333333333333</v>
      </c>
      <c r="H730" s="3">
        <v>46036</v>
      </c>
      <c r="I730">
        <v>1</v>
      </c>
      <c r="J730">
        <f>_xlfn.XLOOKUP(tbl_logs[[#This Row],[Target_Department]],tbl_DeptWeight[Department], tbl_DeptWeight[Impact Score])</f>
        <v>5</v>
      </c>
      <c r="K730">
        <f>_xlfn.XLOOKUP(tbl_logs[[#This Row],[Employee_Action]],tbl_ResponseLikelihood[Employee Action],tbl_ResponseLikelihood[Likelihood Score])</f>
        <v>4</v>
      </c>
      <c r="L730">
        <f>tbl_logs[[#This Row],[Impact Score]]*tbl_logs[[#This Row],[Response Multiplier]]</f>
        <v>20</v>
      </c>
      <c r="M730" t="str" cm="1">
        <f t="array" ref="M730">_xlfn.IFS(tbl_logs[[#This Row],[Total Score]]&lt;=4, "Low", tbl_logs[[#This Row],[Total Score]]&lt;=10, "Medium", tbl_logs[[#This Row],[Total Score]]&lt;=19, "High", tbl_logs[[#This Row],[Total Score]]&lt;=25, "Very High")</f>
        <v>Very High</v>
      </c>
      <c r="N730" t="str" cm="1">
        <f t="array" ref="N730">_xlfn.IFS(tbl_logs[[#This Row],[Total Score]]&lt;=4, "Low", tbl_logs[[#This Row],[Total Score]]&lt;=10, "Medium", tbl_logs[[#This Row],[Total Score]]&lt;=17, "High", tbl_logs[[#This Row],[Total Score]]&lt;=25, "Critical")</f>
        <v>Critical</v>
      </c>
    </row>
    <row r="731" spans="1:14" x14ac:dyDescent="0.3">
      <c r="A731" t="s">
        <v>1334</v>
      </c>
      <c r="B731" s="1">
        <v>46036.261111111111</v>
      </c>
      <c r="C731" t="s">
        <v>47</v>
      </c>
      <c r="D731" t="s">
        <v>8</v>
      </c>
      <c r="E731" t="s">
        <v>19</v>
      </c>
      <c r="F731" t="s">
        <v>10</v>
      </c>
      <c r="G731" s="2">
        <v>0.26111111111111113</v>
      </c>
      <c r="H731" s="3">
        <v>46036</v>
      </c>
      <c r="I731">
        <v>1</v>
      </c>
      <c r="J731">
        <f>_xlfn.XLOOKUP(tbl_logs[[#This Row],[Target_Department]],tbl_DeptWeight[Department], tbl_DeptWeight[Impact Score])</f>
        <v>1</v>
      </c>
      <c r="K731">
        <f>_xlfn.XLOOKUP(tbl_logs[[#This Row],[Employee_Action]],tbl_ResponseLikelihood[Employee Action],tbl_ResponseLikelihood[Likelihood Score])</f>
        <v>2</v>
      </c>
      <c r="L731">
        <f>tbl_logs[[#This Row],[Impact Score]]*tbl_logs[[#This Row],[Response Multiplier]]</f>
        <v>2</v>
      </c>
      <c r="M731" t="str" cm="1">
        <f t="array" ref="M731">_xlfn.IFS(tbl_logs[[#This Row],[Total Score]]&lt;=4, "Low", tbl_logs[[#This Row],[Total Score]]&lt;=10, "Medium", tbl_logs[[#This Row],[Total Score]]&lt;=19, "High", tbl_logs[[#This Row],[Total Score]]&lt;=25, "Very High")</f>
        <v>Low</v>
      </c>
      <c r="N731" t="str" cm="1">
        <f t="array" ref="N731">_xlfn.IFS(tbl_logs[[#This Row],[Total Score]]&lt;=4, "Low", tbl_logs[[#This Row],[Total Score]]&lt;=10, "Medium", tbl_logs[[#This Row],[Total Score]]&lt;=17, "High", tbl_logs[[#This Row],[Total Score]]&lt;=25, "Critical")</f>
        <v>Low</v>
      </c>
    </row>
    <row r="732" spans="1:14" x14ac:dyDescent="0.3">
      <c r="A732" t="s">
        <v>3283</v>
      </c>
      <c r="B732" s="1">
        <v>46036.27847222222</v>
      </c>
      <c r="C732" t="s">
        <v>7</v>
      </c>
      <c r="D732" t="s">
        <v>18</v>
      </c>
      <c r="E732" t="s">
        <v>19</v>
      </c>
      <c r="F732" t="s">
        <v>10</v>
      </c>
      <c r="G732" s="2">
        <v>0.27847222222222223</v>
      </c>
      <c r="H732" s="3">
        <v>46036</v>
      </c>
      <c r="I732">
        <v>1</v>
      </c>
      <c r="J732">
        <f>_xlfn.XLOOKUP(tbl_logs[[#This Row],[Target_Department]],tbl_DeptWeight[Department], tbl_DeptWeight[Impact Score])</f>
        <v>3</v>
      </c>
      <c r="K732">
        <f>_xlfn.XLOOKUP(tbl_logs[[#This Row],[Employee_Action]],tbl_ResponseLikelihood[Employee Action],tbl_ResponseLikelihood[Likelihood Score])</f>
        <v>2</v>
      </c>
      <c r="L732">
        <f>tbl_logs[[#This Row],[Impact Score]]*tbl_logs[[#This Row],[Response Multiplier]]</f>
        <v>6</v>
      </c>
      <c r="M732" t="str" cm="1">
        <f t="array" ref="M732">_xlfn.IFS(tbl_logs[[#This Row],[Total Score]]&lt;=4, "Low", tbl_logs[[#This Row],[Total Score]]&lt;=10, "Medium", tbl_logs[[#This Row],[Total Score]]&lt;=19, "High", tbl_logs[[#This Row],[Total Score]]&lt;=25, "Very High")</f>
        <v>Medium</v>
      </c>
      <c r="N732" t="str" cm="1">
        <f t="array" ref="N732">_xlfn.IFS(tbl_logs[[#This Row],[Total Score]]&lt;=4, "Low", tbl_logs[[#This Row],[Total Score]]&lt;=10, "Medium", tbl_logs[[#This Row],[Total Score]]&lt;=17, "High", tbl_logs[[#This Row],[Total Score]]&lt;=25, "Critical")</f>
        <v>Medium</v>
      </c>
    </row>
    <row r="733" spans="1:14" x14ac:dyDescent="0.3">
      <c r="A733" t="s">
        <v>4890</v>
      </c>
      <c r="B733" s="1">
        <v>46036.28125</v>
      </c>
      <c r="C733" t="s">
        <v>7</v>
      </c>
      <c r="D733" t="s">
        <v>15</v>
      </c>
      <c r="E733" t="s">
        <v>19</v>
      </c>
      <c r="F733" t="s">
        <v>10</v>
      </c>
      <c r="G733" s="2">
        <v>0.28125</v>
      </c>
      <c r="H733" s="3">
        <v>46036</v>
      </c>
      <c r="I733">
        <v>1</v>
      </c>
      <c r="J733">
        <f>_xlfn.XLOOKUP(tbl_logs[[#This Row],[Target_Department]],tbl_DeptWeight[Department], tbl_DeptWeight[Impact Score])</f>
        <v>3</v>
      </c>
      <c r="K733">
        <f>_xlfn.XLOOKUP(tbl_logs[[#This Row],[Employee_Action]],tbl_ResponseLikelihood[Employee Action],tbl_ResponseLikelihood[Likelihood Score])</f>
        <v>2</v>
      </c>
      <c r="L733">
        <f>tbl_logs[[#This Row],[Impact Score]]*tbl_logs[[#This Row],[Response Multiplier]]</f>
        <v>6</v>
      </c>
      <c r="M733" t="str" cm="1">
        <f t="array" ref="M733">_xlfn.IFS(tbl_logs[[#This Row],[Total Score]]&lt;=4, "Low", tbl_logs[[#This Row],[Total Score]]&lt;=10, "Medium", tbl_logs[[#This Row],[Total Score]]&lt;=19, "High", tbl_logs[[#This Row],[Total Score]]&lt;=25, "Very High")</f>
        <v>Medium</v>
      </c>
      <c r="N733" t="str" cm="1">
        <f t="array" ref="N733">_xlfn.IFS(tbl_logs[[#This Row],[Total Score]]&lt;=4, "Low", tbl_logs[[#This Row],[Total Score]]&lt;=10, "Medium", tbl_logs[[#This Row],[Total Score]]&lt;=17, "High", tbl_logs[[#This Row],[Total Score]]&lt;=25, "Critical")</f>
        <v>Medium</v>
      </c>
    </row>
    <row r="734" spans="1:14" x14ac:dyDescent="0.3">
      <c r="A734" t="s">
        <v>4084</v>
      </c>
      <c r="B734" s="1">
        <v>46036.283333333333</v>
      </c>
      <c r="C734" t="s">
        <v>35</v>
      </c>
      <c r="D734" t="s">
        <v>15</v>
      </c>
      <c r="E734" t="s">
        <v>16</v>
      </c>
      <c r="F734" t="s">
        <v>13</v>
      </c>
      <c r="G734" s="2">
        <v>0.28333333333333333</v>
      </c>
      <c r="H734" s="3">
        <v>46036</v>
      </c>
      <c r="I734">
        <v>1</v>
      </c>
      <c r="J734">
        <f>_xlfn.XLOOKUP(tbl_logs[[#This Row],[Target_Department]],tbl_DeptWeight[Department], tbl_DeptWeight[Impact Score])</f>
        <v>1</v>
      </c>
      <c r="K734">
        <f>_xlfn.XLOOKUP(tbl_logs[[#This Row],[Employee_Action]],tbl_ResponseLikelihood[Employee Action],tbl_ResponseLikelihood[Likelihood Score])</f>
        <v>1</v>
      </c>
      <c r="L734">
        <f>tbl_logs[[#This Row],[Impact Score]]*tbl_logs[[#This Row],[Response Multiplier]]</f>
        <v>1</v>
      </c>
      <c r="M734" t="str" cm="1">
        <f t="array" ref="M734">_xlfn.IFS(tbl_logs[[#This Row],[Total Score]]&lt;=4, "Low", tbl_logs[[#This Row],[Total Score]]&lt;=10, "Medium", tbl_logs[[#This Row],[Total Score]]&lt;=19, "High", tbl_logs[[#This Row],[Total Score]]&lt;=25, "Very High")</f>
        <v>Low</v>
      </c>
      <c r="N734" t="str" cm="1">
        <f t="array" ref="N734">_xlfn.IFS(tbl_logs[[#This Row],[Total Score]]&lt;=4, "Low", tbl_logs[[#This Row],[Total Score]]&lt;=10, "Medium", tbl_logs[[#This Row],[Total Score]]&lt;=17, "High", tbl_logs[[#This Row],[Total Score]]&lt;=25, "Critical")</f>
        <v>Low</v>
      </c>
    </row>
    <row r="735" spans="1:14" x14ac:dyDescent="0.3">
      <c r="A735" t="s">
        <v>2553</v>
      </c>
      <c r="B735" s="1">
        <v>46036.289583333331</v>
      </c>
      <c r="C735" t="s">
        <v>7</v>
      </c>
      <c r="D735" t="s">
        <v>18</v>
      </c>
      <c r="E735" t="s">
        <v>19</v>
      </c>
      <c r="F735" t="s">
        <v>10</v>
      </c>
      <c r="G735" s="2">
        <v>0.28958333333333336</v>
      </c>
      <c r="H735" s="3">
        <v>46036</v>
      </c>
      <c r="I735">
        <v>1</v>
      </c>
      <c r="J735">
        <f>_xlfn.XLOOKUP(tbl_logs[[#This Row],[Target_Department]],tbl_DeptWeight[Department], tbl_DeptWeight[Impact Score])</f>
        <v>3</v>
      </c>
      <c r="K735">
        <f>_xlfn.XLOOKUP(tbl_logs[[#This Row],[Employee_Action]],tbl_ResponseLikelihood[Employee Action],tbl_ResponseLikelihood[Likelihood Score])</f>
        <v>2</v>
      </c>
      <c r="L735">
        <f>tbl_logs[[#This Row],[Impact Score]]*tbl_logs[[#This Row],[Response Multiplier]]</f>
        <v>6</v>
      </c>
      <c r="M735" t="str" cm="1">
        <f t="array" ref="M735">_xlfn.IFS(tbl_logs[[#This Row],[Total Score]]&lt;=4, "Low", tbl_logs[[#This Row],[Total Score]]&lt;=10, "Medium", tbl_logs[[#This Row],[Total Score]]&lt;=19, "High", tbl_logs[[#This Row],[Total Score]]&lt;=25, "Very High")</f>
        <v>Medium</v>
      </c>
      <c r="N735" t="str" cm="1">
        <f t="array" ref="N735">_xlfn.IFS(tbl_logs[[#This Row],[Total Score]]&lt;=4, "Low", tbl_logs[[#This Row],[Total Score]]&lt;=10, "Medium", tbl_logs[[#This Row],[Total Score]]&lt;=17, "High", tbl_logs[[#This Row],[Total Score]]&lt;=25, "Critical")</f>
        <v>Medium</v>
      </c>
    </row>
    <row r="736" spans="1:14" x14ac:dyDescent="0.3">
      <c r="A736" t="s">
        <v>2701</v>
      </c>
      <c r="B736" s="1">
        <v>46036.29583333333</v>
      </c>
      <c r="C736" t="s">
        <v>7</v>
      </c>
      <c r="D736" t="s">
        <v>15</v>
      </c>
      <c r="E736" t="s">
        <v>16</v>
      </c>
      <c r="F736" t="s">
        <v>33</v>
      </c>
      <c r="G736" s="2">
        <v>0.29583333333333334</v>
      </c>
      <c r="H736" s="3">
        <v>46036</v>
      </c>
      <c r="I736">
        <v>1</v>
      </c>
      <c r="J736">
        <f>_xlfn.XLOOKUP(tbl_logs[[#This Row],[Target_Department]],tbl_DeptWeight[Department], tbl_DeptWeight[Impact Score])</f>
        <v>3</v>
      </c>
      <c r="K736">
        <f>_xlfn.XLOOKUP(tbl_logs[[#This Row],[Employee_Action]],tbl_ResponseLikelihood[Employee Action],tbl_ResponseLikelihood[Likelihood Score])</f>
        <v>4</v>
      </c>
      <c r="L736">
        <f>tbl_logs[[#This Row],[Impact Score]]*tbl_logs[[#This Row],[Response Multiplier]]</f>
        <v>12</v>
      </c>
      <c r="M736" t="str" cm="1">
        <f t="array" ref="M736">_xlfn.IFS(tbl_logs[[#This Row],[Total Score]]&lt;=4, "Low", tbl_logs[[#This Row],[Total Score]]&lt;=10, "Medium", tbl_logs[[#This Row],[Total Score]]&lt;=19, "High", tbl_logs[[#This Row],[Total Score]]&lt;=25, "Very High")</f>
        <v>High</v>
      </c>
      <c r="N736" t="str" cm="1">
        <f t="array" ref="N736">_xlfn.IFS(tbl_logs[[#This Row],[Total Score]]&lt;=4, "Low", tbl_logs[[#This Row],[Total Score]]&lt;=10, "Medium", tbl_logs[[#This Row],[Total Score]]&lt;=17, "High", tbl_logs[[#This Row],[Total Score]]&lt;=25, "Critical")</f>
        <v>High</v>
      </c>
    </row>
    <row r="737" spans="1:14" x14ac:dyDescent="0.3">
      <c r="A737" t="s">
        <v>752</v>
      </c>
      <c r="B737" s="1">
        <v>46036.318749999999</v>
      </c>
      <c r="C737" t="s">
        <v>40</v>
      </c>
      <c r="D737" t="s">
        <v>8</v>
      </c>
      <c r="E737" t="s">
        <v>16</v>
      </c>
      <c r="F737" t="s">
        <v>20</v>
      </c>
      <c r="G737" s="2">
        <v>0.31874999999999998</v>
      </c>
      <c r="H737" s="3">
        <v>46036</v>
      </c>
      <c r="I737">
        <v>1</v>
      </c>
      <c r="J737">
        <f>_xlfn.XLOOKUP(tbl_logs[[#This Row],[Target_Department]],tbl_DeptWeight[Department], tbl_DeptWeight[Impact Score])</f>
        <v>5</v>
      </c>
      <c r="K737">
        <f>_xlfn.XLOOKUP(tbl_logs[[#This Row],[Employee_Action]],tbl_ResponseLikelihood[Employee Action],tbl_ResponseLikelihood[Likelihood Score])</f>
        <v>2</v>
      </c>
      <c r="L737">
        <f>tbl_logs[[#This Row],[Impact Score]]*tbl_logs[[#This Row],[Response Multiplier]]</f>
        <v>10</v>
      </c>
      <c r="M737" t="str" cm="1">
        <f t="array" ref="M737">_xlfn.IFS(tbl_logs[[#This Row],[Total Score]]&lt;=4, "Low", tbl_logs[[#This Row],[Total Score]]&lt;=10, "Medium", tbl_logs[[#This Row],[Total Score]]&lt;=19, "High", tbl_logs[[#This Row],[Total Score]]&lt;=25, "Very High")</f>
        <v>Medium</v>
      </c>
      <c r="N737" t="str" cm="1">
        <f t="array" ref="N737">_xlfn.IFS(tbl_logs[[#This Row],[Total Score]]&lt;=4, "Low", tbl_logs[[#This Row],[Total Score]]&lt;=10, "Medium", tbl_logs[[#This Row],[Total Score]]&lt;=17, "High", tbl_logs[[#This Row],[Total Score]]&lt;=25, "Critical")</f>
        <v>Medium</v>
      </c>
    </row>
    <row r="738" spans="1:14" x14ac:dyDescent="0.3">
      <c r="A738" t="s">
        <v>302</v>
      </c>
      <c r="B738" s="1">
        <v>46036.320138888892</v>
      </c>
      <c r="C738" t="s">
        <v>7</v>
      </c>
      <c r="D738" t="s">
        <v>18</v>
      </c>
      <c r="E738" t="s">
        <v>19</v>
      </c>
      <c r="F738" t="s">
        <v>20</v>
      </c>
      <c r="G738" s="2">
        <v>0.32013888888888886</v>
      </c>
      <c r="H738" s="3">
        <v>46036</v>
      </c>
      <c r="I738">
        <v>1</v>
      </c>
      <c r="J738">
        <f>_xlfn.XLOOKUP(tbl_logs[[#This Row],[Target_Department]],tbl_DeptWeight[Department], tbl_DeptWeight[Impact Score])</f>
        <v>3</v>
      </c>
      <c r="K738">
        <f>_xlfn.XLOOKUP(tbl_logs[[#This Row],[Employee_Action]],tbl_ResponseLikelihood[Employee Action],tbl_ResponseLikelihood[Likelihood Score])</f>
        <v>2</v>
      </c>
      <c r="L738">
        <f>tbl_logs[[#This Row],[Impact Score]]*tbl_logs[[#This Row],[Response Multiplier]]</f>
        <v>6</v>
      </c>
      <c r="M738" t="str" cm="1">
        <f t="array" ref="M738">_xlfn.IFS(tbl_logs[[#This Row],[Total Score]]&lt;=4, "Low", tbl_logs[[#This Row],[Total Score]]&lt;=10, "Medium", tbl_logs[[#This Row],[Total Score]]&lt;=19, "High", tbl_logs[[#This Row],[Total Score]]&lt;=25, "Very High")</f>
        <v>Medium</v>
      </c>
      <c r="N738" t="str" cm="1">
        <f t="array" ref="N738">_xlfn.IFS(tbl_logs[[#This Row],[Total Score]]&lt;=4, "Low", tbl_logs[[#This Row],[Total Score]]&lt;=10, "Medium", tbl_logs[[#This Row],[Total Score]]&lt;=17, "High", tbl_logs[[#This Row],[Total Score]]&lt;=25, "Critical")</f>
        <v>Medium</v>
      </c>
    </row>
    <row r="739" spans="1:14" x14ac:dyDescent="0.3">
      <c r="A739" t="s">
        <v>1591</v>
      </c>
      <c r="B739" s="1">
        <v>46036.325694444444</v>
      </c>
      <c r="C739" t="s">
        <v>7</v>
      </c>
      <c r="D739" t="s">
        <v>18</v>
      </c>
      <c r="E739" t="s">
        <v>19</v>
      </c>
      <c r="F739" t="s">
        <v>10</v>
      </c>
      <c r="G739" s="2">
        <v>0.32569444444444445</v>
      </c>
      <c r="H739" s="3">
        <v>46036</v>
      </c>
      <c r="I739">
        <v>1</v>
      </c>
      <c r="J739">
        <f>_xlfn.XLOOKUP(tbl_logs[[#This Row],[Target_Department]],tbl_DeptWeight[Department], tbl_DeptWeight[Impact Score])</f>
        <v>3</v>
      </c>
      <c r="K739">
        <f>_xlfn.XLOOKUP(tbl_logs[[#This Row],[Employee_Action]],tbl_ResponseLikelihood[Employee Action],tbl_ResponseLikelihood[Likelihood Score])</f>
        <v>2</v>
      </c>
      <c r="L739">
        <f>tbl_logs[[#This Row],[Impact Score]]*tbl_logs[[#This Row],[Response Multiplier]]</f>
        <v>6</v>
      </c>
      <c r="M739" t="str" cm="1">
        <f t="array" ref="M739">_xlfn.IFS(tbl_logs[[#This Row],[Total Score]]&lt;=4, "Low", tbl_logs[[#This Row],[Total Score]]&lt;=10, "Medium", tbl_logs[[#This Row],[Total Score]]&lt;=19, "High", tbl_logs[[#This Row],[Total Score]]&lt;=25, "Very High")</f>
        <v>Medium</v>
      </c>
      <c r="N739" t="str" cm="1">
        <f t="array" ref="N739">_xlfn.IFS(tbl_logs[[#This Row],[Total Score]]&lt;=4, "Low", tbl_logs[[#This Row],[Total Score]]&lt;=10, "Medium", tbl_logs[[#This Row],[Total Score]]&lt;=17, "High", tbl_logs[[#This Row],[Total Score]]&lt;=25, "Critical")</f>
        <v>Medium</v>
      </c>
    </row>
    <row r="740" spans="1:14" x14ac:dyDescent="0.3">
      <c r="A740" t="s">
        <v>4483</v>
      </c>
      <c r="B740" s="1">
        <v>46036.364583333336</v>
      </c>
      <c r="C740" t="s">
        <v>7</v>
      </c>
      <c r="D740" t="s">
        <v>15</v>
      </c>
      <c r="E740" t="s">
        <v>19</v>
      </c>
      <c r="F740" t="s">
        <v>33</v>
      </c>
      <c r="G740" s="2">
        <v>0.36458333333333331</v>
      </c>
      <c r="H740" s="3">
        <v>46036</v>
      </c>
      <c r="I740">
        <v>1</v>
      </c>
      <c r="J740">
        <f>_xlfn.XLOOKUP(tbl_logs[[#This Row],[Target_Department]],tbl_DeptWeight[Department], tbl_DeptWeight[Impact Score])</f>
        <v>3</v>
      </c>
      <c r="K740">
        <f>_xlfn.XLOOKUP(tbl_logs[[#This Row],[Employee_Action]],tbl_ResponseLikelihood[Employee Action],tbl_ResponseLikelihood[Likelihood Score])</f>
        <v>4</v>
      </c>
      <c r="L740">
        <f>tbl_logs[[#This Row],[Impact Score]]*tbl_logs[[#This Row],[Response Multiplier]]</f>
        <v>12</v>
      </c>
      <c r="M740" t="str" cm="1">
        <f t="array" ref="M740">_xlfn.IFS(tbl_logs[[#This Row],[Total Score]]&lt;=4, "Low", tbl_logs[[#This Row],[Total Score]]&lt;=10, "Medium", tbl_logs[[#This Row],[Total Score]]&lt;=19, "High", tbl_logs[[#This Row],[Total Score]]&lt;=25, "Very High")</f>
        <v>High</v>
      </c>
      <c r="N740" t="str" cm="1">
        <f t="array" ref="N740">_xlfn.IFS(tbl_logs[[#This Row],[Total Score]]&lt;=4, "Low", tbl_logs[[#This Row],[Total Score]]&lt;=10, "Medium", tbl_logs[[#This Row],[Total Score]]&lt;=17, "High", tbl_logs[[#This Row],[Total Score]]&lt;=25, "Critical")</f>
        <v>High</v>
      </c>
    </row>
    <row r="741" spans="1:14" x14ac:dyDescent="0.3">
      <c r="A741" t="s">
        <v>951</v>
      </c>
      <c r="B741" s="1">
        <v>46036.37222222222</v>
      </c>
      <c r="C741" t="s">
        <v>7</v>
      </c>
      <c r="D741" t="s">
        <v>18</v>
      </c>
      <c r="E741" t="s">
        <v>19</v>
      </c>
      <c r="F741" t="s">
        <v>20</v>
      </c>
      <c r="G741" s="2">
        <v>0.37222222222222223</v>
      </c>
      <c r="H741" s="3">
        <v>46036</v>
      </c>
      <c r="I741">
        <v>1</v>
      </c>
      <c r="J741">
        <f>_xlfn.XLOOKUP(tbl_logs[[#This Row],[Target_Department]],tbl_DeptWeight[Department], tbl_DeptWeight[Impact Score])</f>
        <v>3</v>
      </c>
      <c r="K741">
        <f>_xlfn.XLOOKUP(tbl_logs[[#This Row],[Employee_Action]],tbl_ResponseLikelihood[Employee Action],tbl_ResponseLikelihood[Likelihood Score])</f>
        <v>2</v>
      </c>
      <c r="L741">
        <f>tbl_logs[[#This Row],[Impact Score]]*tbl_logs[[#This Row],[Response Multiplier]]</f>
        <v>6</v>
      </c>
      <c r="M741" t="str" cm="1">
        <f t="array" ref="M741">_xlfn.IFS(tbl_logs[[#This Row],[Total Score]]&lt;=4, "Low", tbl_logs[[#This Row],[Total Score]]&lt;=10, "Medium", tbl_logs[[#This Row],[Total Score]]&lt;=19, "High", tbl_logs[[#This Row],[Total Score]]&lt;=25, "Very High")</f>
        <v>Medium</v>
      </c>
      <c r="N741" t="str" cm="1">
        <f t="array" ref="N741">_xlfn.IFS(tbl_logs[[#This Row],[Total Score]]&lt;=4, "Low", tbl_logs[[#This Row],[Total Score]]&lt;=10, "Medium", tbl_logs[[#This Row],[Total Score]]&lt;=17, "High", tbl_logs[[#This Row],[Total Score]]&lt;=25, "Critical")</f>
        <v>Medium</v>
      </c>
    </row>
    <row r="742" spans="1:14" x14ac:dyDescent="0.3">
      <c r="A742" t="s">
        <v>29</v>
      </c>
      <c r="B742" s="1">
        <v>46036.424305555556</v>
      </c>
      <c r="C742" t="s">
        <v>7</v>
      </c>
      <c r="D742" t="s">
        <v>15</v>
      </c>
      <c r="E742" t="s">
        <v>19</v>
      </c>
      <c r="F742" t="s">
        <v>20</v>
      </c>
      <c r="G742" s="2">
        <v>0.42430555555555555</v>
      </c>
      <c r="H742" s="3">
        <v>46036</v>
      </c>
      <c r="I742">
        <v>1</v>
      </c>
      <c r="J742">
        <f>_xlfn.XLOOKUP(tbl_logs[[#This Row],[Target_Department]],tbl_DeptWeight[Department], tbl_DeptWeight[Impact Score])</f>
        <v>3</v>
      </c>
      <c r="K742">
        <f>_xlfn.XLOOKUP(tbl_logs[[#This Row],[Employee_Action]],tbl_ResponseLikelihood[Employee Action],tbl_ResponseLikelihood[Likelihood Score])</f>
        <v>2</v>
      </c>
      <c r="L742">
        <f>tbl_logs[[#This Row],[Impact Score]]*tbl_logs[[#This Row],[Response Multiplier]]</f>
        <v>6</v>
      </c>
      <c r="M742" t="str" cm="1">
        <f t="array" ref="M742">_xlfn.IFS(tbl_logs[[#This Row],[Total Score]]&lt;=4, "Low", tbl_logs[[#This Row],[Total Score]]&lt;=10, "Medium", tbl_logs[[#This Row],[Total Score]]&lt;=19, "High", tbl_logs[[#This Row],[Total Score]]&lt;=25, "Very High")</f>
        <v>Medium</v>
      </c>
      <c r="N742" t="str" cm="1">
        <f t="array" ref="N742">_xlfn.IFS(tbl_logs[[#This Row],[Total Score]]&lt;=4, "Low", tbl_logs[[#This Row],[Total Score]]&lt;=10, "Medium", tbl_logs[[#This Row],[Total Score]]&lt;=17, "High", tbl_logs[[#This Row],[Total Score]]&lt;=25, "Critical")</f>
        <v>Medium</v>
      </c>
    </row>
    <row r="743" spans="1:14" x14ac:dyDescent="0.3">
      <c r="A743" t="s">
        <v>1317</v>
      </c>
      <c r="B743" s="1">
        <v>46036.434027777781</v>
      </c>
      <c r="C743" t="s">
        <v>7</v>
      </c>
      <c r="D743" t="s">
        <v>15</v>
      </c>
      <c r="E743" t="s">
        <v>19</v>
      </c>
      <c r="F743" t="s">
        <v>20</v>
      </c>
      <c r="G743" s="2">
        <v>0.43402777777777779</v>
      </c>
      <c r="H743" s="3">
        <v>46036</v>
      </c>
      <c r="I743">
        <v>1</v>
      </c>
      <c r="J743">
        <f>_xlfn.XLOOKUP(tbl_logs[[#This Row],[Target_Department]],tbl_DeptWeight[Department], tbl_DeptWeight[Impact Score])</f>
        <v>3</v>
      </c>
      <c r="K743">
        <f>_xlfn.XLOOKUP(tbl_logs[[#This Row],[Employee_Action]],tbl_ResponseLikelihood[Employee Action],tbl_ResponseLikelihood[Likelihood Score])</f>
        <v>2</v>
      </c>
      <c r="L743">
        <f>tbl_logs[[#This Row],[Impact Score]]*tbl_logs[[#This Row],[Response Multiplier]]</f>
        <v>6</v>
      </c>
      <c r="M743" t="str" cm="1">
        <f t="array" ref="M743">_xlfn.IFS(tbl_logs[[#This Row],[Total Score]]&lt;=4, "Low", tbl_logs[[#This Row],[Total Score]]&lt;=10, "Medium", tbl_logs[[#This Row],[Total Score]]&lt;=19, "High", tbl_logs[[#This Row],[Total Score]]&lt;=25, "Very High")</f>
        <v>Medium</v>
      </c>
      <c r="N743" t="str" cm="1">
        <f t="array" ref="N743">_xlfn.IFS(tbl_logs[[#This Row],[Total Score]]&lt;=4, "Low", tbl_logs[[#This Row],[Total Score]]&lt;=10, "Medium", tbl_logs[[#This Row],[Total Score]]&lt;=17, "High", tbl_logs[[#This Row],[Total Score]]&lt;=25, "Critical")</f>
        <v>Medium</v>
      </c>
    </row>
    <row r="744" spans="1:14" x14ac:dyDescent="0.3">
      <c r="A744" t="s">
        <v>3197</v>
      </c>
      <c r="B744" s="1">
        <v>46036.43472222222</v>
      </c>
      <c r="C744" t="s">
        <v>35</v>
      </c>
      <c r="D744" t="s">
        <v>22</v>
      </c>
      <c r="E744" t="s">
        <v>19</v>
      </c>
      <c r="F744" t="s">
        <v>20</v>
      </c>
      <c r="G744" s="2">
        <v>0.43472222222222223</v>
      </c>
      <c r="H744" s="3">
        <v>46036</v>
      </c>
      <c r="I744">
        <v>1</v>
      </c>
      <c r="J744">
        <f>_xlfn.XLOOKUP(tbl_logs[[#This Row],[Target_Department]],tbl_DeptWeight[Department], tbl_DeptWeight[Impact Score])</f>
        <v>1</v>
      </c>
      <c r="K744">
        <f>_xlfn.XLOOKUP(tbl_logs[[#This Row],[Employee_Action]],tbl_ResponseLikelihood[Employee Action],tbl_ResponseLikelihood[Likelihood Score])</f>
        <v>2</v>
      </c>
      <c r="L744">
        <f>tbl_logs[[#This Row],[Impact Score]]*tbl_logs[[#This Row],[Response Multiplier]]</f>
        <v>2</v>
      </c>
      <c r="M744" t="str" cm="1">
        <f t="array" ref="M744">_xlfn.IFS(tbl_logs[[#This Row],[Total Score]]&lt;=4, "Low", tbl_logs[[#This Row],[Total Score]]&lt;=10, "Medium", tbl_logs[[#This Row],[Total Score]]&lt;=19, "High", tbl_logs[[#This Row],[Total Score]]&lt;=25, "Very High")</f>
        <v>Low</v>
      </c>
      <c r="N744" t="str" cm="1">
        <f t="array" ref="N744">_xlfn.IFS(tbl_logs[[#This Row],[Total Score]]&lt;=4, "Low", tbl_logs[[#This Row],[Total Score]]&lt;=10, "Medium", tbl_logs[[#This Row],[Total Score]]&lt;=17, "High", tbl_logs[[#This Row],[Total Score]]&lt;=25, "Critical")</f>
        <v>Low</v>
      </c>
    </row>
    <row r="745" spans="1:14" x14ac:dyDescent="0.3">
      <c r="A745" t="s">
        <v>3141</v>
      </c>
      <c r="B745" s="1">
        <v>46036.438888888886</v>
      </c>
      <c r="C745" t="s">
        <v>47</v>
      </c>
      <c r="D745" t="s">
        <v>18</v>
      </c>
      <c r="E745" t="s">
        <v>31</v>
      </c>
      <c r="F745" t="s">
        <v>20</v>
      </c>
      <c r="G745" s="2">
        <v>0.43888888888888888</v>
      </c>
      <c r="H745" s="3">
        <v>46036</v>
      </c>
      <c r="I745">
        <v>1</v>
      </c>
      <c r="J745">
        <f>_xlfn.XLOOKUP(tbl_logs[[#This Row],[Target_Department]],tbl_DeptWeight[Department], tbl_DeptWeight[Impact Score])</f>
        <v>1</v>
      </c>
      <c r="K745">
        <f>_xlfn.XLOOKUP(tbl_logs[[#This Row],[Employee_Action]],tbl_ResponseLikelihood[Employee Action],tbl_ResponseLikelihood[Likelihood Score])</f>
        <v>2</v>
      </c>
      <c r="L745">
        <f>tbl_logs[[#This Row],[Impact Score]]*tbl_logs[[#This Row],[Response Multiplier]]</f>
        <v>2</v>
      </c>
      <c r="M745" t="str" cm="1">
        <f t="array" ref="M745">_xlfn.IFS(tbl_logs[[#This Row],[Total Score]]&lt;=4, "Low", tbl_logs[[#This Row],[Total Score]]&lt;=10, "Medium", tbl_logs[[#This Row],[Total Score]]&lt;=19, "High", tbl_logs[[#This Row],[Total Score]]&lt;=25, "Very High")</f>
        <v>Low</v>
      </c>
      <c r="N745" t="str" cm="1">
        <f t="array" ref="N745">_xlfn.IFS(tbl_logs[[#This Row],[Total Score]]&lt;=4, "Low", tbl_logs[[#This Row],[Total Score]]&lt;=10, "Medium", tbl_logs[[#This Row],[Total Score]]&lt;=17, "High", tbl_logs[[#This Row],[Total Score]]&lt;=25, "Critical")</f>
        <v>Low</v>
      </c>
    </row>
    <row r="746" spans="1:14" x14ac:dyDescent="0.3">
      <c r="A746" t="s">
        <v>2219</v>
      </c>
      <c r="B746" s="1">
        <v>46036.450694444444</v>
      </c>
      <c r="C746" t="s">
        <v>7</v>
      </c>
      <c r="D746" t="s">
        <v>22</v>
      </c>
      <c r="E746" t="s">
        <v>19</v>
      </c>
      <c r="F746" t="s">
        <v>20</v>
      </c>
      <c r="G746" s="2">
        <v>0.45069444444444445</v>
      </c>
      <c r="H746" s="3">
        <v>46036</v>
      </c>
      <c r="I746">
        <v>1</v>
      </c>
      <c r="J746">
        <f>_xlfn.XLOOKUP(tbl_logs[[#This Row],[Target_Department]],tbl_DeptWeight[Department], tbl_DeptWeight[Impact Score])</f>
        <v>3</v>
      </c>
      <c r="K746">
        <f>_xlfn.XLOOKUP(tbl_logs[[#This Row],[Employee_Action]],tbl_ResponseLikelihood[Employee Action],tbl_ResponseLikelihood[Likelihood Score])</f>
        <v>2</v>
      </c>
      <c r="L746">
        <f>tbl_logs[[#This Row],[Impact Score]]*tbl_logs[[#This Row],[Response Multiplier]]</f>
        <v>6</v>
      </c>
      <c r="M746" t="str" cm="1">
        <f t="array" ref="M746">_xlfn.IFS(tbl_logs[[#This Row],[Total Score]]&lt;=4, "Low", tbl_logs[[#This Row],[Total Score]]&lt;=10, "Medium", tbl_logs[[#This Row],[Total Score]]&lt;=19, "High", tbl_logs[[#This Row],[Total Score]]&lt;=25, "Very High")</f>
        <v>Medium</v>
      </c>
      <c r="N746" t="str" cm="1">
        <f t="array" ref="N746">_xlfn.IFS(tbl_logs[[#This Row],[Total Score]]&lt;=4, "Low", tbl_logs[[#This Row],[Total Score]]&lt;=10, "Medium", tbl_logs[[#This Row],[Total Score]]&lt;=17, "High", tbl_logs[[#This Row],[Total Score]]&lt;=25, "Critical")</f>
        <v>Medium</v>
      </c>
    </row>
    <row r="747" spans="1:14" x14ac:dyDescent="0.3">
      <c r="A747" t="s">
        <v>3331</v>
      </c>
      <c r="B747" s="1">
        <v>46036.459722222222</v>
      </c>
      <c r="C747" t="s">
        <v>7</v>
      </c>
      <c r="D747" t="s">
        <v>15</v>
      </c>
      <c r="E747" t="s">
        <v>19</v>
      </c>
      <c r="F747" t="s">
        <v>10</v>
      </c>
      <c r="G747" s="2">
        <v>0.4597222222222222</v>
      </c>
      <c r="H747" s="3">
        <v>46036</v>
      </c>
      <c r="I747">
        <v>1</v>
      </c>
      <c r="J747">
        <f>_xlfn.XLOOKUP(tbl_logs[[#This Row],[Target_Department]],tbl_DeptWeight[Department], tbl_DeptWeight[Impact Score])</f>
        <v>3</v>
      </c>
      <c r="K747">
        <f>_xlfn.XLOOKUP(tbl_logs[[#This Row],[Employee_Action]],tbl_ResponseLikelihood[Employee Action],tbl_ResponseLikelihood[Likelihood Score])</f>
        <v>2</v>
      </c>
      <c r="L747">
        <f>tbl_logs[[#This Row],[Impact Score]]*tbl_logs[[#This Row],[Response Multiplier]]</f>
        <v>6</v>
      </c>
      <c r="M747" t="str" cm="1">
        <f t="array" ref="M747">_xlfn.IFS(tbl_logs[[#This Row],[Total Score]]&lt;=4, "Low", tbl_logs[[#This Row],[Total Score]]&lt;=10, "Medium", tbl_logs[[#This Row],[Total Score]]&lt;=19, "High", tbl_logs[[#This Row],[Total Score]]&lt;=25, "Very High")</f>
        <v>Medium</v>
      </c>
      <c r="N747" t="str" cm="1">
        <f t="array" ref="N747">_xlfn.IFS(tbl_logs[[#This Row],[Total Score]]&lt;=4, "Low", tbl_logs[[#This Row],[Total Score]]&lt;=10, "Medium", tbl_logs[[#This Row],[Total Score]]&lt;=17, "High", tbl_logs[[#This Row],[Total Score]]&lt;=25, "Critical")</f>
        <v>Medium</v>
      </c>
    </row>
    <row r="748" spans="1:14" x14ac:dyDescent="0.3">
      <c r="A748" t="s">
        <v>2513</v>
      </c>
      <c r="B748" s="1">
        <v>46036.484027777777</v>
      </c>
      <c r="C748" t="s">
        <v>7</v>
      </c>
      <c r="D748" t="s">
        <v>15</v>
      </c>
      <c r="E748" t="s">
        <v>19</v>
      </c>
      <c r="F748" t="s">
        <v>13</v>
      </c>
      <c r="G748" s="2">
        <v>0.48402777777777778</v>
      </c>
      <c r="H748" s="3">
        <v>46036</v>
      </c>
      <c r="I748">
        <v>1</v>
      </c>
      <c r="J748">
        <f>_xlfn.XLOOKUP(tbl_logs[[#This Row],[Target_Department]],tbl_DeptWeight[Department], tbl_DeptWeight[Impact Score])</f>
        <v>3</v>
      </c>
      <c r="K748">
        <f>_xlfn.XLOOKUP(tbl_logs[[#This Row],[Employee_Action]],tbl_ResponseLikelihood[Employee Action],tbl_ResponseLikelihood[Likelihood Score])</f>
        <v>1</v>
      </c>
      <c r="L748">
        <f>tbl_logs[[#This Row],[Impact Score]]*tbl_logs[[#This Row],[Response Multiplier]]</f>
        <v>3</v>
      </c>
      <c r="M748" t="str" cm="1">
        <f t="array" ref="M748">_xlfn.IFS(tbl_logs[[#This Row],[Total Score]]&lt;=4, "Low", tbl_logs[[#This Row],[Total Score]]&lt;=10, "Medium", tbl_logs[[#This Row],[Total Score]]&lt;=19, "High", tbl_logs[[#This Row],[Total Score]]&lt;=25, "Very High")</f>
        <v>Low</v>
      </c>
      <c r="N748" t="str" cm="1">
        <f t="array" ref="N748">_xlfn.IFS(tbl_logs[[#This Row],[Total Score]]&lt;=4, "Low", tbl_logs[[#This Row],[Total Score]]&lt;=10, "Medium", tbl_logs[[#This Row],[Total Score]]&lt;=17, "High", tbl_logs[[#This Row],[Total Score]]&lt;=25, "Critical")</f>
        <v>Low</v>
      </c>
    </row>
    <row r="749" spans="1:14" x14ac:dyDescent="0.3">
      <c r="A749" t="s">
        <v>1440</v>
      </c>
      <c r="B749" s="1">
        <v>46036.502083333333</v>
      </c>
      <c r="C749" t="s">
        <v>7</v>
      </c>
      <c r="D749" t="s">
        <v>8</v>
      </c>
      <c r="E749" t="s">
        <v>19</v>
      </c>
      <c r="F749" t="s">
        <v>20</v>
      </c>
      <c r="G749" s="2">
        <v>0.50208333333333333</v>
      </c>
      <c r="H749" s="3">
        <v>46036</v>
      </c>
      <c r="I749">
        <v>1</v>
      </c>
      <c r="J749">
        <f>_xlfn.XLOOKUP(tbl_logs[[#This Row],[Target_Department]],tbl_DeptWeight[Department], tbl_DeptWeight[Impact Score])</f>
        <v>3</v>
      </c>
      <c r="K749">
        <f>_xlfn.XLOOKUP(tbl_logs[[#This Row],[Employee_Action]],tbl_ResponseLikelihood[Employee Action],tbl_ResponseLikelihood[Likelihood Score])</f>
        <v>2</v>
      </c>
      <c r="L749">
        <f>tbl_logs[[#This Row],[Impact Score]]*tbl_logs[[#This Row],[Response Multiplier]]</f>
        <v>6</v>
      </c>
      <c r="M749" t="str" cm="1">
        <f t="array" ref="M749">_xlfn.IFS(tbl_logs[[#This Row],[Total Score]]&lt;=4, "Low", tbl_logs[[#This Row],[Total Score]]&lt;=10, "Medium", tbl_logs[[#This Row],[Total Score]]&lt;=19, "High", tbl_logs[[#This Row],[Total Score]]&lt;=25, "Very High")</f>
        <v>Medium</v>
      </c>
      <c r="N749" t="str" cm="1">
        <f t="array" ref="N749">_xlfn.IFS(tbl_logs[[#This Row],[Total Score]]&lt;=4, "Low", tbl_logs[[#This Row],[Total Score]]&lt;=10, "Medium", tbl_logs[[#This Row],[Total Score]]&lt;=17, "High", tbl_logs[[#This Row],[Total Score]]&lt;=25, "Critical")</f>
        <v>Medium</v>
      </c>
    </row>
    <row r="750" spans="1:14" x14ac:dyDescent="0.3">
      <c r="A750" t="s">
        <v>3700</v>
      </c>
      <c r="B750" s="1">
        <v>46036.506944444445</v>
      </c>
      <c r="C750" t="s">
        <v>35</v>
      </c>
      <c r="D750" t="s">
        <v>15</v>
      </c>
      <c r="E750" t="s">
        <v>19</v>
      </c>
      <c r="F750" t="s">
        <v>20</v>
      </c>
      <c r="G750" s="2">
        <v>0.50694444444444442</v>
      </c>
      <c r="H750" s="3">
        <v>46036</v>
      </c>
      <c r="I750">
        <v>1</v>
      </c>
      <c r="J750">
        <f>_xlfn.XLOOKUP(tbl_logs[[#This Row],[Target_Department]],tbl_DeptWeight[Department], tbl_DeptWeight[Impact Score])</f>
        <v>1</v>
      </c>
      <c r="K750">
        <f>_xlfn.XLOOKUP(tbl_logs[[#This Row],[Employee_Action]],tbl_ResponseLikelihood[Employee Action],tbl_ResponseLikelihood[Likelihood Score])</f>
        <v>2</v>
      </c>
      <c r="L750">
        <f>tbl_logs[[#This Row],[Impact Score]]*tbl_logs[[#This Row],[Response Multiplier]]</f>
        <v>2</v>
      </c>
      <c r="M750" t="str" cm="1">
        <f t="array" ref="M750">_xlfn.IFS(tbl_logs[[#This Row],[Total Score]]&lt;=4, "Low", tbl_logs[[#This Row],[Total Score]]&lt;=10, "Medium", tbl_logs[[#This Row],[Total Score]]&lt;=19, "High", tbl_logs[[#This Row],[Total Score]]&lt;=25, "Very High")</f>
        <v>Low</v>
      </c>
      <c r="N750" t="str" cm="1">
        <f t="array" ref="N750">_xlfn.IFS(tbl_logs[[#This Row],[Total Score]]&lt;=4, "Low", tbl_logs[[#This Row],[Total Score]]&lt;=10, "Medium", tbl_logs[[#This Row],[Total Score]]&lt;=17, "High", tbl_logs[[#This Row],[Total Score]]&lt;=25, "Critical")</f>
        <v>Low</v>
      </c>
    </row>
    <row r="751" spans="1:14" x14ac:dyDescent="0.3">
      <c r="A751" t="s">
        <v>3703</v>
      </c>
      <c r="B751" s="1">
        <v>46036.570138888892</v>
      </c>
      <c r="C751" t="s">
        <v>12</v>
      </c>
      <c r="D751" t="s">
        <v>8</v>
      </c>
      <c r="E751" t="s">
        <v>16</v>
      </c>
      <c r="F751" t="s">
        <v>33</v>
      </c>
      <c r="G751" s="2">
        <v>0.57013888888888886</v>
      </c>
      <c r="H751" s="3">
        <v>46036</v>
      </c>
      <c r="I751">
        <v>1</v>
      </c>
      <c r="J751">
        <f>_xlfn.XLOOKUP(tbl_logs[[#This Row],[Target_Department]],tbl_DeptWeight[Department], tbl_DeptWeight[Impact Score])</f>
        <v>1</v>
      </c>
      <c r="K751">
        <f>_xlfn.XLOOKUP(tbl_logs[[#This Row],[Employee_Action]],tbl_ResponseLikelihood[Employee Action],tbl_ResponseLikelihood[Likelihood Score])</f>
        <v>4</v>
      </c>
      <c r="L751">
        <f>tbl_logs[[#This Row],[Impact Score]]*tbl_logs[[#This Row],[Response Multiplier]]</f>
        <v>4</v>
      </c>
      <c r="M751" t="str" cm="1">
        <f t="array" ref="M751">_xlfn.IFS(tbl_logs[[#This Row],[Total Score]]&lt;=4, "Low", tbl_logs[[#This Row],[Total Score]]&lt;=10, "Medium", tbl_logs[[#This Row],[Total Score]]&lt;=19, "High", tbl_logs[[#This Row],[Total Score]]&lt;=25, "Very High")</f>
        <v>Low</v>
      </c>
      <c r="N751" t="str" cm="1">
        <f t="array" ref="N751">_xlfn.IFS(tbl_logs[[#This Row],[Total Score]]&lt;=4, "Low", tbl_logs[[#This Row],[Total Score]]&lt;=10, "Medium", tbl_logs[[#This Row],[Total Score]]&lt;=17, "High", tbl_logs[[#This Row],[Total Score]]&lt;=25, "Critical")</f>
        <v>Low</v>
      </c>
    </row>
    <row r="752" spans="1:14" x14ac:dyDescent="0.3">
      <c r="A752" t="s">
        <v>550</v>
      </c>
      <c r="B752" s="1">
        <v>46036.585416666669</v>
      </c>
      <c r="C752" t="s">
        <v>7</v>
      </c>
      <c r="D752" t="s">
        <v>18</v>
      </c>
      <c r="E752" t="s">
        <v>19</v>
      </c>
      <c r="F752" t="s">
        <v>20</v>
      </c>
      <c r="G752" s="2">
        <v>0.5854166666666667</v>
      </c>
      <c r="H752" s="3">
        <v>46036</v>
      </c>
      <c r="I752">
        <v>1</v>
      </c>
      <c r="J752">
        <f>_xlfn.XLOOKUP(tbl_logs[[#This Row],[Target_Department]],tbl_DeptWeight[Department], tbl_DeptWeight[Impact Score])</f>
        <v>3</v>
      </c>
      <c r="K752">
        <f>_xlfn.XLOOKUP(tbl_logs[[#This Row],[Employee_Action]],tbl_ResponseLikelihood[Employee Action],tbl_ResponseLikelihood[Likelihood Score])</f>
        <v>2</v>
      </c>
      <c r="L752">
        <f>tbl_logs[[#This Row],[Impact Score]]*tbl_logs[[#This Row],[Response Multiplier]]</f>
        <v>6</v>
      </c>
      <c r="M752" t="str" cm="1">
        <f t="array" ref="M752">_xlfn.IFS(tbl_logs[[#This Row],[Total Score]]&lt;=4, "Low", tbl_logs[[#This Row],[Total Score]]&lt;=10, "Medium", tbl_logs[[#This Row],[Total Score]]&lt;=19, "High", tbl_logs[[#This Row],[Total Score]]&lt;=25, "Very High")</f>
        <v>Medium</v>
      </c>
      <c r="N752" t="str" cm="1">
        <f t="array" ref="N752">_xlfn.IFS(tbl_logs[[#This Row],[Total Score]]&lt;=4, "Low", tbl_logs[[#This Row],[Total Score]]&lt;=10, "Medium", tbl_logs[[#This Row],[Total Score]]&lt;=17, "High", tbl_logs[[#This Row],[Total Score]]&lt;=25, "Critical")</f>
        <v>Medium</v>
      </c>
    </row>
    <row r="753" spans="1:14" x14ac:dyDescent="0.3">
      <c r="A753" t="s">
        <v>2529</v>
      </c>
      <c r="B753" s="1">
        <v>46036.638194444444</v>
      </c>
      <c r="C753" t="s">
        <v>7</v>
      </c>
      <c r="D753" t="s">
        <v>15</v>
      </c>
      <c r="E753" t="s">
        <v>19</v>
      </c>
      <c r="F753" t="s">
        <v>10</v>
      </c>
      <c r="G753" s="2">
        <v>0.6381944444444444</v>
      </c>
      <c r="H753" s="3">
        <v>46036</v>
      </c>
      <c r="I753">
        <v>1</v>
      </c>
      <c r="J753">
        <f>_xlfn.XLOOKUP(tbl_logs[[#This Row],[Target_Department]],tbl_DeptWeight[Department], tbl_DeptWeight[Impact Score])</f>
        <v>3</v>
      </c>
      <c r="K753">
        <f>_xlfn.XLOOKUP(tbl_logs[[#This Row],[Employee_Action]],tbl_ResponseLikelihood[Employee Action],tbl_ResponseLikelihood[Likelihood Score])</f>
        <v>2</v>
      </c>
      <c r="L753">
        <f>tbl_logs[[#This Row],[Impact Score]]*tbl_logs[[#This Row],[Response Multiplier]]</f>
        <v>6</v>
      </c>
      <c r="M753" t="str" cm="1">
        <f t="array" ref="M753">_xlfn.IFS(tbl_logs[[#This Row],[Total Score]]&lt;=4, "Low", tbl_logs[[#This Row],[Total Score]]&lt;=10, "Medium", tbl_logs[[#This Row],[Total Score]]&lt;=19, "High", tbl_logs[[#This Row],[Total Score]]&lt;=25, "Very High")</f>
        <v>Medium</v>
      </c>
      <c r="N753" t="str" cm="1">
        <f t="array" ref="N753">_xlfn.IFS(tbl_logs[[#This Row],[Total Score]]&lt;=4, "Low", tbl_logs[[#This Row],[Total Score]]&lt;=10, "Medium", tbl_logs[[#This Row],[Total Score]]&lt;=17, "High", tbl_logs[[#This Row],[Total Score]]&lt;=25, "Critical")</f>
        <v>Medium</v>
      </c>
    </row>
    <row r="754" spans="1:14" x14ac:dyDescent="0.3">
      <c r="A754" t="s">
        <v>2495</v>
      </c>
      <c r="B754" s="1">
        <v>46036.65902777778</v>
      </c>
      <c r="C754" t="s">
        <v>26</v>
      </c>
      <c r="D754" t="s">
        <v>8</v>
      </c>
      <c r="E754" t="s">
        <v>19</v>
      </c>
      <c r="F754" t="s">
        <v>20</v>
      </c>
      <c r="G754" s="2">
        <v>0.65902777777777777</v>
      </c>
      <c r="H754" s="3">
        <v>46036</v>
      </c>
      <c r="I754">
        <v>1</v>
      </c>
      <c r="J754">
        <f>_xlfn.XLOOKUP(tbl_logs[[#This Row],[Target_Department]],tbl_DeptWeight[Department], tbl_DeptWeight[Impact Score])</f>
        <v>3</v>
      </c>
      <c r="K754">
        <f>_xlfn.XLOOKUP(tbl_logs[[#This Row],[Employee_Action]],tbl_ResponseLikelihood[Employee Action],tbl_ResponseLikelihood[Likelihood Score])</f>
        <v>2</v>
      </c>
      <c r="L754">
        <f>tbl_logs[[#This Row],[Impact Score]]*tbl_logs[[#This Row],[Response Multiplier]]</f>
        <v>6</v>
      </c>
      <c r="M754" t="str" cm="1">
        <f t="array" ref="M754">_xlfn.IFS(tbl_logs[[#This Row],[Total Score]]&lt;=4, "Low", tbl_logs[[#This Row],[Total Score]]&lt;=10, "Medium", tbl_logs[[#This Row],[Total Score]]&lt;=19, "High", tbl_logs[[#This Row],[Total Score]]&lt;=25, "Very High")</f>
        <v>Medium</v>
      </c>
      <c r="N754" t="str" cm="1">
        <f t="array" ref="N754">_xlfn.IFS(tbl_logs[[#This Row],[Total Score]]&lt;=4, "Low", tbl_logs[[#This Row],[Total Score]]&lt;=10, "Medium", tbl_logs[[#This Row],[Total Score]]&lt;=17, "High", tbl_logs[[#This Row],[Total Score]]&lt;=25, "Critical")</f>
        <v>Medium</v>
      </c>
    </row>
    <row r="755" spans="1:14" x14ac:dyDescent="0.3">
      <c r="A755" t="s">
        <v>4856</v>
      </c>
      <c r="B755" s="1">
        <v>46036.664583333331</v>
      </c>
      <c r="C755" t="s">
        <v>12</v>
      </c>
      <c r="D755" t="s">
        <v>8</v>
      </c>
      <c r="E755" t="s">
        <v>16</v>
      </c>
      <c r="F755" t="s">
        <v>13</v>
      </c>
      <c r="G755" s="2">
        <v>0.6645833333333333</v>
      </c>
      <c r="H755" s="3">
        <v>46036</v>
      </c>
      <c r="I755">
        <v>1</v>
      </c>
      <c r="J755">
        <f>_xlfn.XLOOKUP(tbl_logs[[#This Row],[Target_Department]],tbl_DeptWeight[Department], tbl_DeptWeight[Impact Score])</f>
        <v>1</v>
      </c>
      <c r="K755">
        <f>_xlfn.XLOOKUP(tbl_logs[[#This Row],[Employee_Action]],tbl_ResponseLikelihood[Employee Action],tbl_ResponseLikelihood[Likelihood Score])</f>
        <v>1</v>
      </c>
      <c r="L755">
        <f>tbl_logs[[#This Row],[Impact Score]]*tbl_logs[[#This Row],[Response Multiplier]]</f>
        <v>1</v>
      </c>
      <c r="M755" t="str" cm="1">
        <f t="array" ref="M755">_xlfn.IFS(tbl_logs[[#This Row],[Total Score]]&lt;=4, "Low", tbl_logs[[#This Row],[Total Score]]&lt;=10, "Medium", tbl_logs[[#This Row],[Total Score]]&lt;=19, "High", tbl_logs[[#This Row],[Total Score]]&lt;=25, "Very High")</f>
        <v>Low</v>
      </c>
      <c r="N755" t="str" cm="1">
        <f t="array" ref="N755">_xlfn.IFS(tbl_logs[[#This Row],[Total Score]]&lt;=4, "Low", tbl_logs[[#This Row],[Total Score]]&lt;=10, "Medium", tbl_logs[[#This Row],[Total Score]]&lt;=17, "High", tbl_logs[[#This Row],[Total Score]]&lt;=25, "Critical")</f>
        <v>Low</v>
      </c>
    </row>
    <row r="756" spans="1:14" x14ac:dyDescent="0.3">
      <c r="A756" t="s">
        <v>4186</v>
      </c>
      <c r="B756" s="1">
        <v>46036.67083333333</v>
      </c>
      <c r="C756" t="s">
        <v>7</v>
      </c>
      <c r="D756" t="s">
        <v>18</v>
      </c>
      <c r="E756" t="s">
        <v>19</v>
      </c>
      <c r="F756" t="s">
        <v>10</v>
      </c>
      <c r="G756" s="2">
        <v>0.67083333333333328</v>
      </c>
      <c r="H756" s="3">
        <v>46036</v>
      </c>
      <c r="I756">
        <v>1</v>
      </c>
      <c r="J756">
        <f>_xlfn.XLOOKUP(tbl_logs[[#This Row],[Target_Department]],tbl_DeptWeight[Department], tbl_DeptWeight[Impact Score])</f>
        <v>3</v>
      </c>
      <c r="K756">
        <f>_xlfn.XLOOKUP(tbl_logs[[#This Row],[Employee_Action]],tbl_ResponseLikelihood[Employee Action],tbl_ResponseLikelihood[Likelihood Score])</f>
        <v>2</v>
      </c>
      <c r="L756">
        <f>tbl_logs[[#This Row],[Impact Score]]*tbl_logs[[#This Row],[Response Multiplier]]</f>
        <v>6</v>
      </c>
      <c r="M756" t="str" cm="1">
        <f t="array" ref="M756">_xlfn.IFS(tbl_logs[[#This Row],[Total Score]]&lt;=4, "Low", tbl_logs[[#This Row],[Total Score]]&lt;=10, "Medium", tbl_logs[[#This Row],[Total Score]]&lt;=19, "High", tbl_logs[[#This Row],[Total Score]]&lt;=25, "Very High")</f>
        <v>Medium</v>
      </c>
      <c r="N756" t="str" cm="1">
        <f t="array" ref="N756">_xlfn.IFS(tbl_logs[[#This Row],[Total Score]]&lt;=4, "Low", tbl_logs[[#This Row],[Total Score]]&lt;=10, "Medium", tbl_logs[[#This Row],[Total Score]]&lt;=17, "High", tbl_logs[[#This Row],[Total Score]]&lt;=25, "Critical")</f>
        <v>Medium</v>
      </c>
    </row>
    <row r="757" spans="1:14" x14ac:dyDescent="0.3">
      <c r="A757" t="s">
        <v>3583</v>
      </c>
      <c r="B757" s="1">
        <v>46036.672222222223</v>
      </c>
      <c r="C757" t="s">
        <v>12</v>
      </c>
      <c r="D757" t="s">
        <v>8</v>
      </c>
      <c r="E757" t="s">
        <v>19</v>
      </c>
      <c r="F757" t="s">
        <v>10</v>
      </c>
      <c r="G757" s="2">
        <v>0.67222222222222228</v>
      </c>
      <c r="H757" s="3">
        <v>46036</v>
      </c>
      <c r="I757">
        <v>1</v>
      </c>
      <c r="J757">
        <f>_xlfn.XLOOKUP(tbl_logs[[#This Row],[Target_Department]],tbl_DeptWeight[Department], tbl_DeptWeight[Impact Score])</f>
        <v>1</v>
      </c>
      <c r="K757">
        <f>_xlfn.XLOOKUP(tbl_logs[[#This Row],[Employee_Action]],tbl_ResponseLikelihood[Employee Action],tbl_ResponseLikelihood[Likelihood Score])</f>
        <v>2</v>
      </c>
      <c r="L757">
        <f>tbl_logs[[#This Row],[Impact Score]]*tbl_logs[[#This Row],[Response Multiplier]]</f>
        <v>2</v>
      </c>
      <c r="M757" t="str" cm="1">
        <f t="array" ref="M757">_xlfn.IFS(tbl_logs[[#This Row],[Total Score]]&lt;=4, "Low", tbl_logs[[#This Row],[Total Score]]&lt;=10, "Medium", tbl_logs[[#This Row],[Total Score]]&lt;=19, "High", tbl_logs[[#This Row],[Total Score]]&lt;=25, "Very High")</f>
        <v>Low</v>
      </c>
      <c r="N757" t="str" cm="1">
        <f t="array" ref="N757">_xlfn.IFS(tbl_logs[[#This Row],[Total Score]]&lt;=4, "Low", tbl_logs[[#This Row],[Total Score]]&lt;=10, "Medium", tbl_logs[[#This Row],[Total Score]]&lt;=17, "High", tbl_logs[[#This Row],[Total Score]]&lt;=25, "Critical")</f>
        <v>Low</v>
      </c>
    </row>
    <row r="758" spans="1:14" x14ac:dyDescent="0.3">
      <c r="A758" t="s">
        <v>1652</v>
      </c>
      <c r="B758" s="1">
        <v>46036.677083333336</v>
      </c>
      <c r="C758" t="s">
        <v>7</v>
      </c>
      <c r="D758" t="s">
        <v>22</v>
      </c>
      <c r="E758" t="s">
        <v>19</v>
      </c>
      <c r="F758" t="s">
        <v>20</v>
      </c>
      <c r="G758" s="2">
        <v>0.67708333333333337</v>
      </c>
      <c r="H758" s="3">
        <v>46036</v>
      </c>
      <c r="I758">
        <v>1</v>
      </c>
      <c r="J758">
        <f>_xlfn.XLOOKUP(tbl_logs[[#This Row],[Target_Department]],tbl_DeptWeight[Department], tbl_DeptWeight[Impact Score])</f>
        <v>3</v>
      </c>
      <c r="K758">
        <f>_xlfn.XLOOKUP(tbl_logs[[#This Row],[Employee_Action]],tbl_ResponseLikelihood[Employee Action],tbl_ResponseLikelihood[Likelihood Score])</f>
        <v>2</v>
      </c>
      <c r="L758">
        <f>tbl_logs[[#This Row],[Impact Score]]*tbl_logs[[#This Row],[Response Multiplier]]</f>
        <v>6</v>
      </c>
      <c r="M758" t="str" cm="1">
        <f t="array" ref="M758">_xlfn.IFS(tbl_logs[[#This Row],[Total Score]]&lt;=4, "Low", tbl_logs[[#This Row],[Total Score]]&lt;=10, "Medium", tbl_logs[[#This Row],[Total Score]]&lt;=19, "High", tbl_logs[[#This Row],[Total Score]]&lt;=25, "Very High")</f>
        <v>Medium</v>
      </c>
      <c r="N758" t="str" cm="1">
        <f t="array" ref="N758">_xlfn.IFS(tbl_logs[[#This Row],[Total Score]]&lt;=4, "Low", tbl_logs[[#This Row],[Total Score]]&lt;=10, "Medium", tbl_logs[[#This Row],[Total Score]]&lt;=17, "High", tbl_logs[[#This Row],[Total Score]]&lt;=25, "Critical")</f>
        <v>Medium</v>
      </c>
    </row>
    <row r="759" spans="1:14" x14ac:dyDescent="0.3">
      <c r="A759" t="s">
        <v>2860</v>
      </c>
      <c r="B759" s="1">
        <v>46036.677083333336</v>
      </c>
      <c r="C759" t="s">
        <v>7</v>
      </c>
      <c r="D759" t="s">
        <v>18</v>
      </c>
      <c r="E759" t="s">
        <v>19</v>
      </c>
      <c r="F759" t="s">
        <v>33</v>
      </c>
      <c r="G759" s="2">
        <v>0.67708333333333337</v>
      </c>
      <c r="H759" s="3">
        <v>46036</v>
      </c>
      <c r="I759">
        <v>1</v>
      </c>
      <c r="J759">
        <f>_xlfn.XLOOKUP(tbl_logs[[#This Row],[Target_Department]],tbl_DeptWeight[Department], tbl_DeptWeight[Impact Score])</f>
        <v>3</v>
      </c>
      <c r="K759">
        <f>_xlfn.XLOOKUP(tbl_logs[[#This Row],[Employee_Action]],tbl_ResponseLikelihood[Employee Action],tbl_ResponseLikelihood[Likelihood Score])</f>
        <v>4</v>
      </c>
      <c r="L759">
        <f>tbl_logs[[#This Row],[Impact Score]]*tbl_logs[[#This Row],[Response Multiplier]]</f>
        <v>12</v>
      </c>
      <c r="M759" t="str" cm="1">
        <f t="array" ref="M759">_xlfn.IFS(tbl_logs[[#This Row],[Total Score]]&lt;=4, "Low", tbl_logs[[#This Row],[Total Score]]&lt;=10, "Medium", tbl_logs[[#This Row],[Total Score]]&lt;=19, "High", tbl_logs[[#This Row],[Total Score]]&lt;=25, "Very High")</f>
        <v>High</v>
      </c>
      <c r="N759" t="str" cm="1">
        <f t="array" ref="N759">_xlfn.IFS(tbl_logs[[#This Row],[Total Score]]&lt;=4, "Low", tbl_logs[[#This Row],[Total Score]]&lt;=10, "Medium", tbl_logs[[#This Row],[Total Score]]&lt;=17, "High", tbl_logs[[#This Row],[Total Score]]&lt;=25, "Critical")</f>
        <v>High</v>
      </c>
    </row>
    <row r="760" spans="1:14" x14ac:dyDescent="0.3">
      <c r="A760" t="s">
        <v>4829</v>
      </c>
      <c r="B760" s="1">
        <v>46036.679861111108</v>
      </c>
      <c r="C760" t="s">
        <v>12</v>
      </c>
      <c r="D760" t="s">
        <v>15</v>
      </c>
      <c r="E760" t="s">
        <v>19</v>
      </c>
      <c r="F760" t="s">
        <v>13</v>
      </c>
      <c r="G760" s="2">
        <v>0.67986111111111114</v>
      </c>
      <c r="H760" s="3">
        <v>46036</v>
      </c>
      <c r="I760">
        <v>1</v>
      </c>
      <c r="J760">
        <f>_xlfn.XLOOKUP(tbl_logs[[#This Row],[Target_Department]],tbl_DeptWeight[Department], tbl_DeptWeight[Impact Score])</f>
        <v>1</v>
      </c>
      <c r="K760">
        <f>_xlfn.XLOOKUP(tbl_logs[[#This Row],[Employee_Action]],tbl_ResponseLikelihood[Employee Action],tbl_ResponseLikelihood[Likelihood Score])</f>
        <v>1</v>
      </c>
      <c r="L760">
        <f>tbl_logs[[#This Row],[Impact Score]]*tbl_logs[[#This Row],[Response Multiplier]]</f>
        <v>1</v>
      </c>
      <c r="M760" t="str" cm="1">
        <f t="array" ref="M760">_xlfn.IFS(tbl_logs[[#This Row],[Total Score]]&lt;=4, "Low", tbl_logs[[#This Row],[Total Score]]&lt;=10, "Medium", tbl_logs[[#This Row],[Total Score]]&lt;=19, "High", tbl_logs[[#This Row],[Total Score]]&lt;=25, "Very High")</f>
        <v>Low</v>
      </c>
      <c r="N760" t="str" cm="1">
        <f t="array" ref="N760">_xlfn.IFS(tbl_logs[[#This Row],[Total Score]]&lt;=4, "Low", tbl_logs[[#This Row],[Total Score]]&lt;=10, "Medium", tbl_logs[[#This Row],[Total Score]]&lt;=17, "High", tbl_logs[[#This Row],[Total Score]]&lt;=25, "Critical")</f>
        <v>Low</v>
      </c>
    </row>
    <row r="761" spans="1:14" x14ac:dyDescent="0.3">
      <c r="A761" t="s">
        <v>299</v>
      </c>
      <c r="B761" s="1">
        <v>46036.6875</v>
      </c>
      <c r="C761" t="s">
        <v>35</v>
      </c>
      <c r="D761" t="s">
        <v>8</v>
      </c>
      <c r="E761" t="s">
        <v>16</v>
      </c>
      <c r="F761" t="s">
        <v>20</v>
      </c>
      <c r="G761" s="2">
        <v>0.6875</v>
      </c>
      <c r="H761" s="3">
        <v>46036</v>
      </c>
      <c r="I761">
        <v>1</v>
      </c>
      <c r="J761">
        <f>_xlfn.XLOOKUP(tbl_logs[[#This Row],[Target_Department]],tbl_DeptWeight[Department], tbl_DeptWeight[Impact Score])</f>
        <v>1</v>
      </c>
      <c r="K761">
        <f>_xlfn.XLOOKUP(tbl_logs[[#This Row],[Employee_Action]],tbl_ResponseLikelihood[Employee Action],tbl_ResponseLikelihood[Likelihood Score])</f>
        <v>2</v>
      </c>
      <c r="L761">
        <f>tbl_logs[[#This Row],[Impact Score]]*tbl_logs[[#This Row],[Response Multiplier]]</f>
        <v>2</v>
      </c>
      <c r="M761" t="str" cm="1">
        <f t="array" ref="M761">_xlfn.IFS(tbl_logs[[#This Row],[Total Score]]&lt;=4, "Low", tbl_logs[[#This Row],[Total Score]]&lt;=10, "Medium", tbl_logs[[#This Row],[Total Score]]&lt;=19, "High", tbl_logs[[#This Row],[Total Score]]&lt;=25, "Very High")</f>
        <v>Low</v>
      </c>
      <c r="N761" t="str" cm="1">
        <f t="array" ref="N761">_xlfn.IFS(tbl_logs[[#This Row],[Total Score]]&lt;=4, "Low", tbl_logs[[#This Row],[Total Score]]&lt;=10, "Medium", tbl_logs[[#This Row],[Total Score]]&lt;=17, "High", tbl_logs[[#This Row],[Total Score]]&lt;=25, "Critical")</f>
        <v>Low</v>
      </c>
    </row>
    <row r="762" spans="1:14" x14ac:dyDescent="0.3">
      <c r="A762" t="s">
        <v>4246</v>
      </c>
      <c r="B762" s="1">
        <v>46036.700694444444</v>
      </c>
      <c r="C762" t="s">
        <v>47</v>
      </c>
      <c r="D762" t="s">
        <v>8</v>
      </c>
      <c r="E762" t="s">
        <v>9</v>
      </c>
      <c r="F762" t="s">
        <v>13</v>
      </c>
      <c r="G762" s="2">
        <v>0.7006944444444444</v>
      </c>
      <c r="H762" s="3">
        <v>46036</v>
      </c>
      <c r="I762">
        <v>1</v>
      </c>
      <c r="J762">
        <f>_xlfn.XLOOKUP(tbl_logs[[#This Row],[Target_Department]],tbl_DeptWeight[Department], tbl_DeptWeight[Impact Score])</f>
        <v>1</v>
      </c>
      <c r="K762">
        <f>_xlfn.XLOOKUP(tbl_logs[[#This Row],[Employee_Action]],tbl_ResponseLikelihood[Employee Action],tbl_ResponseLikelihood[Likelihood Score])</f>
        <v>1</v>
      </c>
      <c r="L762">
        <f>tbl_logs[[#This Row],[Impact Score]]*tbl_logs[[#This Row],[Response Multiplier]]</f>
        <v>1</v>
      </c>
      <c r="M762" t="str" cm="1">
        <f t="array" ref="M762">_xlfn.IFS(tbl_logs[[#This Row],[Total Score]]&lt;=4, "Low", tbl_logs[[#This Row],[Total Score]]&lt;=10, "Medium", tbl_logs[[#This Row],[Total Score]]&lt;=19, "High", tbl_logs[[#This Row],[Total Score]]&lt;=25, "Very High")</f>
        <v>Low</v>
      </c>
      <c r="N762" t="str" cm="1">
        <f t="array" ref="N762">_xlfn.IFS(tbl_logs[[#This Row],[Total Score]]&lt;=4, "Low", tbl_logs[[#This Row],[Total Score]]&lt;=10, "Medium", tbl_logs[[#This Row],[Total Score]]&lt;=17, "High", tbl_logs[[#This Row],[Total Score]]&lt;=25, "Critical")</f>
        <v>Low</v>
      </c>
    </row>
    <row r="763" spans="1:14" x14ac:dyDescent="0.3">
      <c r="A763" t="s">
        <v>2280</v>
      </c>
      <c r="B763" s="1">
        <v>46036.702777777777</v>
      </c>
      <c r="C763" t="s">
        <v>7</v>
      </c>
      <c r="D763" t="s">
        <v>18</v>
      </c>
      <c r="E763" t="s">
        <v>19</v>
      </c>
      <c r="F763" t="s">
        <v>20</v>
      </c>
      <c r="G763" s="2">
        <v>0.70277777777777772</v>
      </c>
      <c r="H763" s="3">
        <v>46036</v>
      </c>
      <c r="I763">
        <v>1</v>
      </c>
      <c r="J763">
        <f>_xlfn.XLOOKUP(tbl_logs[[#This Row],[Target_Department]],tbl_DeptWeight[Department], tbl_DeptWeight[Impact Score])</f>
        <v>3</v>
      </c>
      <c r="K763">
        <f>_xlfn.XLOOKUP(tbl_logs[[#This Row],[Employee_Action]],tbl_ResponseLikelihood[Employee Action],tbl_ResponseLikelihood[Likelihood Score])</f>
        <v>2</v>
      </c>
      <c r="L763">
        <f>tbl_logs[[#This Row],[Impact Score]]*tbl_logs[[#This Row],[Response Multiplier]]</f>
        <v>6</v>
      </c>
      <c r="M763" t="str" cm="1">
        <f t="array" ref="M763">_xlfn.IFS(tbl_logs[[#This Row],[Total Score]]&lt;=4, "Low", tbl_logs[[#This Row],[Total Score]]&lt;=10, "Medium", tbl_logs[[#This Row],[Total Score]]&lt;=19, "High", tbl_logs[[#This Row],[Total Score]]&lt;=25, "Very High")</f>
        <v>Medium</v>
      </c>
      <c r="N763" t="str" cm="1">
        <f t="array" ref="N763">_xlfn.IFS(tbl_logs[[#This Row],[Total Score]]&lt;=4, "Low", tbl_logs[[#This Row],[Total Score]]&lt;=10, "Medium", tbl_logs[[#This Row],[Total Score]]&lt;=17, "High", tbl_logs[[#This Row],[Total Score]]&lt;=25, "Critical")</f>
        <v>Medium</v>
      </c>
    </row>
    <row r="764" spans="1:14" x14ac:dyDescent="0.3">
      <c r="A764" t="s">
        <v>1626</v>
      </c>
      <c r="B764" s="1">
        <v>46036.725694444445</v>
      </c>
      <c r="C764" t="s">
        <v>40</v>
      </c>
      <c r="D764" t="s">
        <v>8</v>
      </c>
      <c r="E764" t="s">
        <v>16</v>
      </c>
      <c r="F764" t="s">
        <v>13</v>
      </c>
      <c r="G764" s="2">
        <v>0.72569444444444442</v>
      </c>
      <c r="H764" s="3">
        <v>46036</v>
      </c>
      <c r="I764">
        <v>1</v>
      </c>
      <c r="J764">
        <f>_xlfn.XLOOKUP(tbl_logs[[#This Row],[Target_Department]],tbl_DeptWeight[Department], tbl_DeptWeight[Impact Score])</f>
        <v>5</v>
      </c>
      <c r="K764">
        <f>_xlfn.XLOOKUP(tbl_logs[[#This Row],[Employee_Action]],tbl_ResponseLikelihood[Employee Action],tbl_ResponseLikelihood[Likelihood Score])</f>
        <v>1</v>
      </c>
      <c r="L764">
        <f>tbl_logs[[#This Row],[Impact Score]]*tbl_logs[[#This Row],[Response Multiplier]]</f>
        <v>5</v>
      </c>
      <c r="M764" t="str" cm="1">
        <f t="array" ref="M764">_xlfn.IFS(tbl_logs[[#This Row],[Total Score]]&lt;=4, "Low", tbl_logs[[#This Row],[Total Score]]&lt;=10, "Medium", tbl_logs[[#This Row],[Total Score]]&lt;=19, "High", tbl_logs[[#This Row],[Total Score]]&lt;=25, "Very High")</f>
        <v>Medium</v>
      </c>
      <c r="N764" t="str" cm="1">
        <f t="array" ref="N764">_xlfn.IFS(tbl_logs[[#This Row],[Total Score]]&lt;=4, "Low", tbl_logs[[#This Row],[Total Score]]&lt;=10, "Medium", tbl_logs[[#This Row],[Total Score]]&lt;=17, "High", tbl_logs[[#This Row],[Total Score]]&lt;=25, "Critical")</f>
        <v>Medium</v>
      </c>
    </row>
    <row r="765" spans="1:14" x14ac:dyDescent="0.3">
      <c r="A765" t="s">
        <v>3452</v>
      </c>
      <c r="B765" s="1">
        <v>46036.739583333336</v>
      </c>
      <c r="C765" t="s">
        <v>7</v>
      </c>
      <c r="D765" t="s">
        <v>8</v>
      </c>
      <c r="E765" t="s">
        <v>19</v>
      </c>
      <c r="F765" t="s">
        <v>53</v>
      </c>
      <c r="G765" s="2">
        <v>0.73958333333333337</v>
      </c>
      <c r="H765" s="3">
        <v>46036</v>
      </c>
      <c r="I765">
        <v>1</v>
      </c>
      <c r="J765">
        <f>_xlfn.XLOOKUP(tbl_logs[[#This Row],[Target_Department]],tbl_DeptWeight[Department], tbl_DeptWeight[Impact Score])</f>
        <v>3</v>
      </c>
      <c r="K765">
        <f>_xlfn.XLOOKUP(tbl_logs[[#This Row],[Employee_Action]],tbl_ResponseLikelihood[Employee Action],tbl_ResponseLikelihood[Likelihood Score])</f>
        <v>5</v>
      </c>
      <c r="L765">
        <f>tbl_logs[[#This Row],[Impact Score]]*tbl_logs[[#This Row],[Response Multiplier]]</f>
        <v>15</v>
      </c>
      <c r="M765" t="str" cm="1">
        <f t="array" ref="M765">_xlfn.IFS(tbl_logs[[#This Row],[Total Score]]&lt;=4, "Low", tbl_logs[[#This Row],[Total Score]]&lt;=10, "Medium", tbl_logs[[#This Row],[Total Score]]&lt;=19, "High", tbl_logs[[#This Row],[Total Score]]&lt;=25, "Very High")</f>
        <v>High</v>
      </c>
      <c r="N765" t="str" cm="1">
        <f t="array" ref="N765">_xlfn.IFS(tbl_logs[[#This Row],[Total Score]]&lt;=4, "Low", tbl_logs[[#This Row],[Total Score]]&lt;=10, "Medium", tbl_logs[[#This Row],[Total Score]]&lt;=17, "High", tbl_logs[[#This Row],[Total Score]]&lt;=25, "Critical")</f>
        <v>High</v>
      </c>
    </row>
    <row r="766" spans="1:14" x14ac:dyDescent="0.3">
      <c r="A766" t="s">
        <v>2383</v>
      </c>
      <c r="B766" s="1">
        <v>46036.765972222223</v>
      </c>
      <c r="C766" t="s">
        <v>12</v>
      </c>
      <c r="D766" t="s">
        <v>15</v>
      </c>
      <c r="E766" t="s">
        <v>19</v>
      </c>
      <c r="F766" t="s">
        <v>10</v>
      </c>
      <c r="G766" s="2">
        <v>0.76597222222222228</v>
      </c>
      <c r="H766" s="3">
        <v>46036</v>
      </c>
      <c r="I766">
        <v>1</v>
      </c>
      <c r="J766">
        <f>_xlfn.XLOOKUP(tbl_logs[[#This Row],[Target_Department]],tbl_DeptWeight[Department], tbl_DeptWeight[Impact Score])</f>
        <v>1</v>
      </c>
      <c r="K766">
        <f>_xlfn.XLOOKUP(tbl_logs[[#This Row],[Employee_Action]],tbl_ResponseLikelihood[Employee Action],tbl_ResponseLikelihood[Likelihood Score])</f>
        <v>2</v>
      </c>
      <c r="L766">
        <f>tbl_logs[[#This Row],[Impact Score]]*tbl_logs[[#This Row],[Response Multiplier]]</f>
        <v>2</v>
      </c>
      <c r="M766" t="str" cm="1">
        <f t="array" ref="M766">_xlfn.IFS(tbl_logs[[#This Row],[Total Score]]&lt;=4, "Low", tbl_logs[[#This Row],[Total Score]]&lt;=10, "Medium", tbl_logs[[#This Row],[Total Score]]&lt;=19, "High", tbl_logs[[#This Row],[Total Score]]&lt;=25, "Very High")</f>
        <v>Low</v>
      </c>
      <c r="N766" t="str" cm="1">
        <f t="array" ref="N766">_xlfn.IFS(tbl_logs[[#This Row],[Total Score]]&lt;=4, "Low", tbl_logs[[#This Row],[Total Score]]&lt;=10, "Medium", tbl_logs[[#This Row],[Total Score]]&lt;=17, "High", tbl_logs[[#This Row],[Total Score]]&lt;=25, "Critical")</f>
        <v>Low</v>
      </c>
    </row>
    <row r="767" spans="1:14" x14ac:dyDescent="0.3">
      <c r="A767" t="s">
        <v>97</v>
      </c>
      <c r="B767" s="1">
        <v>46036.775694444441</v>
      </c>
      <c r="C767" t="s">
        <v>7</v>
      </c>
      <c r="D767" t="s">
        <v>15</v>
      </c>
      <c r="E767" t="s">
        <v>19</v>
      </c>
      <c r="F767" t="s">
        <v>33</v>
      </c>
      <c r="G767" s="2">
        <v>0.77569444444444446</v>
      </c>
      <c r="H767" s="3">
        <v>46036</v>
      </c>
      <c r="I767">
        <v>1</v>
      </c>
      <c r="J767">
        <f>_xlfn.XLOOKUP(tbl_logs[[#This Row],[Target_Department]],tbl_DeptWeight[Department], tbl_DeptWeight[Impact Score])</f>
        <v>3</v>
      </c>
      <c r="K767">
        <f>_xlfn.XLOOKUP(tbl_logs[[#This Row],[Employee_Action]],tbl_ResponseLikelihood[Employee Action],tbl_ResponseLikelihood[Likelihood Score])</f>
        <v>4</v>
      </c>
      <c r="L767">
        <f>tbl_logs[[#This Row],[Impact Score]]*tbl_logs[[#This Row],[Response Multiplier]]</f>
        <v>12</v>
      </c>
      <c r="M767" t="str" cm="1">
        <f t="array" ref="M767">_xlfn.IFS(tbl_logs[[#This Row],[Total Score]]&lt;=4, "Low", tbl_logs[[#This Row],[Total Score]]&lt;=10, "Medium", tbl_logs[[#This Row],[Total Score]]&lt;=19, "High", tbl_logs[[#This Row],[Total Score]]&lt;=25, "Very High")</f>
        <v>High</v>
      </c>
      <c r="N767" t="str" cm="1">
        <f t="array" ref="N767">_xlfn.IFS(tbl_logs[[#This Row],[Total Score]]&lt;=4, "Low", tbl_logs[[#This Row],[Total Score]]&lt;=10, "Medium", tbl_logs[[#This Row],[Total Score]]&lt;=17, "High", tbl_logs[[#This Row],[Total Score]]&lt;=25, "Critical")</f>
        <v>High</v>
      </c>
    </row>
    <row r="768" spans="1:14" x14ac:dyDescent="0.3">
      <c r="A768" t="s">
        <v>3078</v>
      </c>
      <c r="B768" s="1">
        <v>46036.793055555558</v>
      </c>
      <c r="C768" t="s">
        <v>12</v>
      </c>
      <c r="D768" t="s">
        <v>8</v>
      </c>
      <c r="E768" t="s">
        <v>16</v>
      </c>
      <c r="F768" t="s">
        <v>10</v>
      </c>
      <c r="G768" s="2">
        <v>0.79305555555555551</v>
      </c>
      <c r="H768" s="3">
        <v>46036</v>
      </c>
      <c r="I768">
        <v>1</v>
      </c>
      <c r="J768">
        <f>_xlfn.XLOOKUP(tbl_logs[[#This Row],[Target_Department]],tbl_DeptWeight[Department], tbl_DeptWeight[Impact Score])</f>
        <v>1</v>
      </c>
      <c r="K768">
        <f>_xlfn.XLOOKUP(tbl_logs[[#This Row],[Employee_Action]],tbl_ResponseLikelihood[Employee Action],tbl_ResponseLikelihood[Likelihood Score])</f>
        <v>2</v>
      </c>
      <c r="L768">
        <f>tbl_logs[[#This Row],[Impact Score]]*tbl_logs[[#This Row],[Response Multiplier]]</f>
        <v>2</v>
      </c>
      <c r="M768" t="str" cm="1">
        <f t="array" ref="M768">_xlfn.IFS(tbl_logs[[#This Row],[Total Score]]&lt;=4, "Low", tbl_logs[[#This Row],[Total Score]]&lt;=10, "Medium", tbl_logs[[#This Row],[Total Score]]&lt;=19, "High", tbl_logs[[#This Row],[Total Score]]&lt;=25, "Very High")</f>
        <v>Low</v>
      </c>
      <c r="N768" t="str" cm="1">
        <f t="array" ref="N768">_xlfn.IFS(tbl_logs[[#This Row],[Total Score]]&lt;=4, "Low", tbl_logs[[#This Row],[Total Score]]&lt;=10, "Medium", tbl_logs[[#This Row],[Total Score]]&lt;=17, "High", tbl_logs[[#This Row],[Total Score]]&lt;=25, "Critical")</f>
        <v>Low</v>
      </c>
    </row>
    <row r="769" spans="1:14" x14ac:dyDescent="0.3">
      <c r="A769" t="s">
        <v>2271</v>
      </c>
      <c r="B769" s="1">
        <v>46036.795138888891</v>
      </c>
      <c r="C769" t="s">
        <v>40</v>
      </c>
      <c r="D769" t="s">
        <v>22</v>
      </c>
      <c r="E769" t="s">
        <v>16</v>
      </c>
      <c r="F769" t="s">
        <v>10</v>
      </c>
      <c r="G769" s="2">
        <v>0.79513888888888884</v>
      </c>
      <c r="H769" s="3">
        <v>46036</v>
      </c>
      <c r="I769">
        <v>1</v>
      </c>
      <c r="J769">
        <f>_xlfn.XLOOKUP(tbl_logs[[#This Row],[Target_Department]],tbl_DeptWeight[Department], tbl_DeptWeight[Impact Score])</f>
        <v>5</v>
      </c>
      <c r="K769">
        <f>_xlfn.XLOOKUP(tbl_logs[[#This Row],[Employee_Action]],tbl_ResponseLikelihood[Employee Action],tbl_ResponseLikelihood[Likelihood Score])</f>
        <v>2</v>
      </c>
      <c r="L769">
        <f>tbl_logs[[#This Row],[Impact Score]]*tbl_logs[[#This Row],[Response Multiplier]]</f>
        <v>10</v>
      </c>
      <c r="M769" t="str" cm="1">
        <f t="array" ref="M769">_xlfn.IFS(tbl_logs[[#This Row],[Total Score]]&lt;=4, "Low", tbl_logs[[#This Row],[Total Score]]&lt;=10, "Medium", tbl_logs[[#This Row],[Total Score]]&lt;=19, "High", tbl_logs[[#This Row],[Total Score]]&lt;=25, "Very High")</f>
        <v>Medium</v>
      </c>
      <c r="N769" t="str" cm="1">
        <f t="array" ref="N769">_xlfn.IFS(tbl_logs[[#This Row],[Total Score]]&lt;=4, "Low", tbl_logs[[#This Row],[Total Score]]&lt;=10, "Medium", tbl_logs[[#This Row],[Total Score]]&lt;=17, "High", tbl_logs[[#This Row],[Total Score]]&lt;=25, "Critical")</f>
        <v>Medium</v>
      </c>
    </row>
    <row r="770" spans="1:14" x14ac:dyDescent="0.3">
      <c r="A770" t="s">
        <v>3017</v>
      </c>
      <c r="B770" s="1">
        <v>46036.837500000001</v>
      </c>
      <c r="C770" t="s">
        <v>35</v>
      </c>
      <c r="D770" t="s">
        <v>22</v>
      </c>
      <c r="E770" t="s">
        <v>9</v>
      </c>
      <c r="F770" t="s">
        <v>33</v>
      </c>
      <c r="G770" s="2">
        <v>0.83750000000000002</v>
      </c>
      <c r="H770" s="3">
        <v>46036</v>
      </c>
      <c r="I770">
        <v>1</v>
      </c>
      <c r="J770">
        <f>_xlfn.XLOOKUP(tbl_logs[[#This Row],[Target_Department]],tbl_DeptWeight[Department], tbl_DeptWeight[Impact Score])</f>
        <v>1</v>
      </c>
      <c r="K770">
        <f>_xlfn.XLOOKUP(tbl_logs[[#This Row],[Employee_Action]],tbl_ResponseLikelihood[Employee Action],tbl_ResponseLikelihood[Likelihood Score])</f>
        <v>4</v>
      </c>
      <c r="L770">
        <f>tbl_logs[[#This Row],[Impact Score]]*tbl_logs[[#This Row],[Response Multiplier]]</f>
        <v>4</v>
      </c>
      <c r="M770" t="str" cm="1">
        <f t="array" ref="M770">_xlfn.IFS(tbl_logs[[#This Row],[Total Score]]&lt;=4, "Low", tbl_logs[[#This Row],[Total Score]]&lt;=10, "Medium", tbl_logs[[#This Row],[Total Score]]&lt;=19, "High", tbl_logs[[#This Row],[Total Score]]&lt;=25, "Very High")</f>
        <v>Low</v>
      </c>
      <c r="N770" t="str" cm="1">
        <f t="array" ref="N770">_xlfn.IFS(tbl_logs[[#This Row],[Total Score]]&lt;=4, "Low", tbl_logs[[#This Row],[Total Score]]&lt;=10, "Medium", tbl_logs[[#This Row],[Total Score]]&lt;=17, "High", tbl_logs[[#This Row],[Total Score]]&lt;=25, "Critical")</f>
        <v>Low</v>
      </c>
    </row>
    <row r="771" spans="1:14" x14ac:dyDescent="0.3">
      <c r="A771" t="s">
        <v>832</v>
      </c>
      <c r="B771" s="1">
        <v>46036.852777777778</v>
      </c>
      <c r="C771" t="s">
        <v>47</v>
      </c>
      <c r="D771" t="s">
        <v>18</v>
      </c>
      <c r="E771" t="s">
        <v>9</v>
      </c>
      <c r="F771" t="s">
        <v>10</v>
      </c>
      <c r="G771" s="2">
        <v>0.85277777777777775</v>
      </c>
      <c r="H771" s="3">
        <v>46036</v>
      </c>
      <c r="I771">
        <v>1</v>
      </c>
      <c r="J771">
        <f>_xlfn.XLOOKUP(tbl_logs[[#This Row],[Target_Department]],tbl_DeptWeight[Department], tbl_DeptWeight[Impact Score])</f>
        <v>1</v>
      </c>
      <c r="K771">
        <f>_xlfn.XLOOKUP(tbl_logs[[#This Row],[Employee_Action]],tbl_ResponseLikelihood[Employee Action],tbl_ResponseLikelihood[Likelihood Score])</f>
        <v>2</v>
      </c>
      <c r="L771">
        <f>tbl_logs[[#This Row],[Impact Score]]*tbl_logs[[#This Row],[Response Multiplier]]</f>
        <v>2</v>
      </c>
      <c r="M771" t="str" cm="1">
        <f t="array" ref="M771">_xlfn.IFS(tbl_logs[[#This Row],[Total Score]]&lt;=4, "Low", tbl_logs[[#This Row],[Total Score]]&lt;=10, "Medium", tbl_logs[[#This Row],[Total Score]]&lt;=19, "High", tbl_logs[[#This Row],[Total Score]]&lt;=25, "Very High")</f>
        <v>Low</v>
      </c>
      <c r="N771" t="str" cm="1">
        <f t="array" ref="N771">_xlfn.IFS(tbl_logs[[#This Row],[Total Score]]&lt;=4, "Low", tbl_logs[[#This Row],[Total Score]]&lt;=10, "Medium", tbl_logs[[#This Row],[Total Score]]&lt;=17, "High", tbl_logs[[#This Row],[Total Score]]&lt;=25, "Critical")</f>
        <v>Low</v>
      </c>
    </row>
    <row r="772" spans="1:14" x14ac:dyDescent="0.3">
      <c r="A772" t="s">
        <v>3242</v>
      </c>
      <c r="B772" s="1">
        <v>46036.872916666667</v>
      </c>
      <c r="C772" t="s">
        <v>7</v>
      </c>
      <c r="D772" t="s">
        <v>15</v>
      </c>
      <c r="E772" t="s">
        <v>19</v>
      </c>
      <c r="F772" t="s">
        <v>10</v>
      </c>
      <c r="G772" s="2">
        <v>0.87291666666666667</v>
      </c>
      <c r="H772" s="3">
        <v>46036</v>
      </c>
      <c r="I772">
        <v>1</v>
      </c>
      <c r="J772">
        <f>_xlfn.XLOOKUP(tbl_logs[[#This Row],[Target_Department]],tbl_DeptWeight[Department], tbl_DeptWeight[Impact Score])</f>
        <v>3</v>
      </c>
      <c r="K772">
        <f>_xlfn.XLOOKUP(tbl_logs[[#This Row],[Employee_Action]],tbl_ResponseLikelihood[Employee Action],tbl_ResponseLikelihood[Likelihood Score])</f>
        <v>2</v>
      </c>
      <c r="L772">
        <f>tbl_logs[[#This Row],[Impact Score]]*tbl_logs[[#This Row],[Response Multiplier]]</f>
        <v>6</v>
      </c>
      <c r="M772" t="str" cm="1">
        <f t="array" ref="M772">_xlfn.IFS(tbl_logs[[#This Row],[Total Score]]&lt;=4, "Low", tbl_logs[[#This Row],[Total Score]]&lt;=10, "Medium", tbl_logs[[#This Row],[Total Score]]&lt;=19, "High", tbl_logs[[#This Row],[Total Score]]&lt;=25, "Very High")</f>
        <v>Medium</v>
      </c>
      <c r="N772" t="str" cm="1">
        <f t="array" ref="N772">_xlfn.IFS(tbl_logs[[#This Row],[Total Score]]&lt;=4, "Low", tbl_logs[[#This Row],[Total Score]]&lt;=10, "Medium", tbl_logs[[#This Row],[Total Score]]&lt;=17, "High", tbl_logs[[#This Row],[Total Score]]&lt;=25, "Critical")</f>
        <v>Medium</v>
      </c>
    </row>
    <row r="773" spans="1:14" x14ac:dyDescent="0.3">
      <c r="A773" t="s">
        <v>63</v>
      </c>
      <c r="B773" s="1">
        <v>46036.873611111114</v>
      </c>
      <c r="C773" t="s">
        <v>12</v>
      </c>
      <c r="D773" t="s">
        <v>22</v>
      </c>
      <c r="E773" t="s">
        <v>16</v>
      </c>
      <c r="F773" t="s">
        <v>10</v>
      </c>
      <c r="G773" s="2">
        <v>0.87361111111111112</v>
      </c>
      <c r="H773" s="3">
        <v>46036</v>
      </c>
      <c r="I773">
        <v>1</v>
      </c>
      <c r="J773">
        <f>_xlfn.XLOOKUP(tbl_logs[[#This Row],[Target_Department]],tbl_DeptWeight[Department], tbl_DeptWeight[Impact Score])</f>
        <v>1</v>
      </c>
      <c r="K773">
        <f>_xlfn.XLOOKUP(tbl_logs[[#This Row],[Employee_Action]],tbl_ResponseLikelihood[Employee Action],tbl_ResponseLikelihood[Likelihood Score])</f>
        <v>2</v>
      </c>
      <c r="L773">
        <f>tbl_logs[[#This Row],[Impact Score]]*tbl_logs[[#This Row],[Response Multiplier]]</f>
        <v>2</v>
      </c>
      <c r="M773" t="str" cm="1">
        <f t="array" ref="M773">_xlfn.IFS(tbl_logs[[#This Row],[Total Score]]&lt;=4, "Low", tbl_logs[[#This Row],[Total Score]]&lt;=10, "Medium", tbl_logs[[#This Row],[Total Score]]&lt;=19, "High", tbl_logs[[#This Row],[Total Score]]&lt;=25, "Very High")</f>
        <v>Low</v>
      </c>
      <c r="N773" t="str" cm="1">
        <f t="array" ref="N773">_xlfn.IFS(tbl_logs[[#This Row],[Total Score]]&lt;=4, "Low", tbl_logs[[#This Row],[Total Score]]&lt;=10, "Medium", tbl_logs[[#This Row],[Total Score]]&lt;=17, "High", tbl_logs[[#This Row],[Total Score]]&lt;=25, "Critical")</f>
        <v>Low</v>
      </c>
    </row>
    <row r="774" spans="1:14" x14ac:dyDescent="0.3">
      <c r="A774" t="s">
        <v>4046</v>
      </c>
      <c r="B774" s="1">
        <v>46036.874305555553</v>
      </c>
      <c r="C774" t="s">
        <v>7</v>
      </c>
      <c r="D774" t="s">
        <v>22</v>
      </c>
      <c r="E774" t="s">
        <v>19</v>
      </c>
      <c r="F774" t="s">
        <v>10</v>
      </c>
      <c r="G774" s="2">
        <v>0.87430555555555556</v>
      </c>
      <c r="H774" s="3">
        <v>46036</v>
      </c>
      <c r="I774">
        <v>1</v>
      </c>
      <c r="J774">
        <f>_xlfn.XLOOKUP(tbl_logs[[#This Row],[Target_Department]],tbl_DeptWeight[Department], tbl_DeptWeight[Impact Score])</f>
        <v>3</v>
      </c>
      <c r="K774">
        <f>_xlfn.XLOOKUP(tbl_logs[[#This Row],[Employee_Action]],tbl_ResponseLikelihood[Employee Action],tbl_ResponseLikelihood[Likelihood Score])</f>
        <v>2</v>
      </c>
      <c r="L774">
        <f>tbl_logs[[#This Row],[Impact Score]]*tbl_logs[[#This Row],[Response Multiplier]]</f>
        <v>6</v>
      </c>
      <c r="M774" t="str" cm="1">
        <f t="array" ref="M774">_xlfn.IFS(tbl_logs[[#This Row],[Total Score]]&lt;=4, "Low", tbl_logs[[#This Row],[Total Score]]&lt;=10, "Medium", tbl_logs[[#This Row],[Total Score]]&lt;=19, "High", tbl_logs[[#This Row],[Total Score]]&lt;=25, "Very High")</f>
        <v>Medium</v>
      </c>
      <c r="N774" t="str" cm="1">
        <f t="array" ref="N774">_xlfn.IFS(tbl_logs[[#This Row],[Total Score]]&lt;=4, "Low", tbl_logs[[#This Row],[Total Score]]&lt;=10, "Medium", tbl_logs[[#This Row],[Total Score]]&lt;=17, "High", tbl_logs[[#This Row],[Total Score]]&lt;=25, "Critical")</f>
        <v>Medium</v>
      </c>
    </row>
    <row r="775" spans="1:14" x14ac:dyDescent="0.3">
      <c r="A775" t="s">
        <v>1931</v>
      </c>
      <c r="B775" s="1">
        <v>46036.884027777778</v>
      </c>
      <c r="C775" t="s">
        <v>7</v>
      </c>
      <c r="D775" t="s">
        <v>15</v>
      </c>
      <c r="E775" t="s">
        <v>19</v>
      </c>
      <c r="F775" t="s">
        <v>10</v>
      </c>
      <c r="G775" s="2">
        <v>0.88402777777777775</v>
      </c>
      <c r="H775" s="3">
        <v>46036</v>
      </c>
      <c r="I775">
        <v>1</v>
      </c>
      <c r="J775">
        <f>_xlfn.XLOOKUP(tbl_logs[[#This Row],[Target_Department]],tbl_DeptWeight[Department], tbl_DeptWeight[Impact Score])</f>
        <v>3</v>
      </c>
      <c r="K775">
        <f>_xlfn.XLOOKUP(tbl_logs[[#This Row],[Employee_Action]],tbl_ResponseLikelihood[Employee Action],tbl_ResponseLikelihood[Likelihood Score])</f>
        <v>2</v>
      </c>
      <c r="L775">
        <f>tbl_logs[[#This Row],[Impact Score]]*tbl_logs[[#This Row],[Response Multiplier]]</f>
        <v>6</v>
      </c>
      <c r="M775" t="str" cm="1">
        <f t="array" ref="M775">_xlfn.IFS(tbl_logs[[#This Row],[Total Score]]&lt;=4, "Low", tbl_logs[[#This Row],[Total Score]]&lt;=10, "Medium", tbl_logs[[#This Row],[Total Score]]&lt;=19, "High", tbl_logs[[#This Row],[Total Score]]&lt;=25, "Very High")</f>
        <v>Medium</v>
      </c>
      <c r="N775" t="str" cm="1">
        <f t="array" ref="N775">_xlfn.IFS(tbl_logs[[#This Row],[Total Score]]&lt;=4, "Low", tbl_logs[[#This Row],[Total Score]]&lt;=10, "Medium", tbl_logs[[#This Row],[Total Score]]&lt;=17, "High", tbl_logs[[#This Row],[Total Score]]&lt;=25, "Critical")</f>
        <v>Medium</v>
      </c>
    </row>
    <row r="776" spans="1:14" x14ac:dyDescent="0.3">
      <c r="A776" t="s">
        <v>2020</v>
      </c>
      <c r="B776" s="1">
        <v>46036.884722222225</v>
      </c>
      <c r="C776" t="s">
        <v>7</v>
      </c>
      <c r="D776" t="s">
        <v>15</v>
      </c>
      <c r="E776" t="s">
        <v>19</v>
      </c>
      <c r="F776" t="s">
        <v>10</v>
      </c>
      <c r="G776" s="2">
        <v>0.88472222222222219</v>
      </c>
      <c r="H776" s="3">
        <v>46036</v>
      </c>
      <c r="I776">
        <v>1</v>
      </c>
      <c r="J776">
        <f>_xlfn.XLOOKUP(tbl_logs[[#This Row],[Target_Department]],tbl_DeptWeight[Department], tbl_DeptWeight[Impact Score])</f>
        <v>3</v>
      </c>
      <c r="K776">
        <f>_xlfn.XLOOKUP(tbl_logs[[#This Row],[Employee_Action]],tbl_ResponseLikelihood[Employee Action],tbl_ResponseLikelihood[Likelihood Score])</f>
        <v>2</v>
      </c>
      <c r="L776">
        <f>tbl_logs[[#This Row],[Impact Score]]*tbl_logs[[#This Row],[Response Multiplier]]</f>
        <v>6</v>
      </c>
      <c r="M776" t="str" cm="1">
        <f t="array" ref="M776">_xlfn.IFS(tbl_logs[[#This Row],[Total Score]]&lt;=4, "Low", tbl_logs[[#This Row],[Total Score]]&lt;=10, "Medium", tbl_logs[[#This Row],[Total Score]]&lt;=19, "High", tbl_logs[[#This Row],[Total Score]]&lt;=25, "Very High")</f>
        <v>Medium</v>
      </c>
      <c r="N776" t="str" cm="1">
        <f t="array" ref="N776">_xlfn.IFS(tbl_logs[[#This Row],[Total Score]]&lt;=4, "Low", tbl_logs[[#This Row],[Total Score]]&lt;=10, "Medium", tbl_logs[[#This Row],[Total Score]]&lt;=17, "High", tbl_logs[[#This Row],[Total Score]]&lt;=25, "Critical")</f>
        <v>Medium</v>
      </c>
    </row>
    <row r="777" spans="1:14" x14ac:dyDescent="0.3">
      <c r="A777" t="s">
        <v>6</v>
      </c>
      <c r="B777" s="1">
        <v>46036.886805555558</v>
      </c>
      <c r="C777" t="s">
        <v>7</v>
      </c>
      <c r="D777" t="s">
        <v>8</v>
      </c>
      <c r="E777" t="s">
        <v>9</v>
      </c>
      <c r="F777" t="s">
        <v>10</v>
      </c>
      <c r="G777" s="2">
        <v>0.88680555555555551</v>
      </c>
      <c r="H777" s="3">
        <v>46036</v>
      </c>
      <c r="I777">
        <v>1</v>
      </c>
      <c r="J777">
        <f>_xlfn.XLOOKUP(tbl_logs[[#This Row],[Target_Department]],tbl_DeptWeight[Department], tbl_DeptWeight[Impact Score])</f>
        <v>3</v>
      </c>
      <c r="K777">
        <f>_xlfn.XLOOKUP(tbl_logs[[#This Row],[Employee_Action]],tbl_ResponseLikelihood[Employee Action],tbl_ResponseLikelihood[Likelihood Score])</f>
        <v>2</v>
      </c>
      <c r="L777">
        <f>tbl_logs[[#This Row],[Impact Score]]*tbl_logs[[#This Row],[Response Multiplier]]</f>
        <v>6</v>
      </c>
      <c r="M777" t="str" cm="1">
        <f t="array" ref="M777">_xlfn.IFS(tbl_logs[[#This Row],[Total Score]]&lt;=4, "Low", tbl_logs[[#This Row],[Total Score]]&lt;=10, "Medium", tbl_logs[[#This Row],[Total Score]]&lt;=19, "High", tbl_logs[[#This Row],[Total Score]]&lt;=25, "Very High")</f>
        <v>Medium</v>
      </c>
      <c r="N777" t="str" cm="1">
        <f t="array" ref="N777">_xlfn.IFS(tbl_logs[[#This Row],[Total Score]]&lt;=4, "Low", tbl_logs[[#This Row],[Total Score]]&lt;=10, "Medium", tbl_logs[[#This Row],[Total Score]]&lt;=17, "High", tbl_logs[[#This Row],[Total Score]]&lt;=25, "Critical")</f>
        <v>Medium</v>
      </c>
    </row>
    <row r="778" spans="1:14" x14ac:dyDescent="0.3">
      <c r="A778" t="s">
        <v>3074</v>
      </c>
      <c r="B778" s="1">
        <v>46036.928472222222</v>
      </c>
      <c r="C778" t="s">
        <v>7</v>
      </c>
      <c r="D778" t="s">
        <v>22</v>
      </c>
      <c r="E778" t="s">
        <v>19</v>
      </c>
      <c r="F778" t="s">
        <v>10</v>
      </c>
      <c r="G778" s="2">
        <v>0.92847222222222225</v>
      </c>
      <c r="H778" s="3">
        <v>46036</v>
      </c>
      <c r="I778">
        <v>1</v>
      </c>
      <c r="J778">
        <f>_xlfn.XLOOKUP(tbl_logs[[#This Row],[Target_Department]],tbl_DeptWeight[Department], tbl_DeptWeight[Impact Score])</f>
        <v>3</v>
      </c>
      <c r="K778">
        <f>_xlfn.XLOOKUP(tbl_logs[[#This Row],[Employee_Action]],tbl_ResponseLikelihood[Employee Action],tbl_ResponseLikelihood[Likelihood Score])</f>
        <v>2</v>
      </c>
      <c r="L778">
        <f>tbl_logs[[#This Row],[Impact Score]]*tbl_logs[[#This Row],[Response Multiplier]]</f>
        <v>6</v>
      </c>
      <c r="M778" t="str" cm="1">
        <f t="array" ref="M778">_xlfn.IFS(tbl_logs[[#This Row],[Total Score]]&lt;=4, "Low", tbl_logs[[#This Row],[Total Score]]&lt;=10, "Medium", tbl_logs[[#This Row],[Total Score]]&lt;=19, "High", tbl_logs[[#This Row],[Total Score]]&lt;=25, "Very High")</f>
        <v>Medium</v>
      </c>
      <c r="N778" t="str" cm="1">
        <f t="array" ref="N778">_xlfn.IFS(tbl_logs[[#This Row],[Total Score]]&lt;=4, "Low", tbl_logs[[#This Row],[Total Score]]&lt;=10, "Medium", tbl_logs[[#This Row],[Total Score]]&lt;=17, "High", tbl_logs[[#This Row],[Total Score]]&lt;=25, "Critical")</f>
        <v>Medium</v>
      </c>
    </row>
    <row r="779" spans="1:14" x14ac:dyDescent="0.3">
      <c r="A779" t="s">
        <v>1197</v>
      </c>
      <c r="B779" s="1">
        <v>46036.946527777778</v>
      </c>
      <c r="C779" t="s">
        <v>26</v>
      </c>
      <c r="D779" t="s">
        <v>18</v>
      </c>
      <c r="E779" t="s">
        <v>31</v>
      </c>
      <c r="F779" t="s">
        <v>20</v>
      </c>
      <c r="G779" s="2">
        <v>0.94652777777777775</v>
      </c>
      <c r="H779" s="3">
        <v>46036</v>
      </c>
      <c r="I779">
        <v>1</v>
      </c>
      <c r="J779">
        <f>_xlfn.XLOOKUP(tbl_logs[[#This Row],[Target_Department]],tbl_DeptWeight[Department], tbl_DeptWeight[Impact Score])</f>
        <v>3</v>
      </c>
      <c r="K779">
        <f>_xlfn.XLOOKUP(tbl_logs[[#This Row],[Employee_Action]],tbl_ResponseLikelihood[Employee Action],tbl_ResponseLikelihood[Likelihood Score])</f>
        <v>2</v>
      </c>
      <c r="L779">
        <f>tbl_logs[[#This Row],[Impact Score]]*tbl_logs[[#This Row],[Response Multiplier]]</f>
        <v>6</v>
      </c>
      <c r="M779" t="str" cm="1">
        <f t="array" ref="M779">_xlfn.IFS(tbl_logs[[#This Row],[Total Score]]&lt;=4, "Low", tbl_logs[[#This Row],[Total Score]]&lt;=10, "Medium", tbl_logs[[#This Row],[Total Score]]&lt;=19, "High", tbl_logs[[#This Row],[Total Score]]&lt;=25, "Very High")</f>
        <v>Medium</v>
      </c>
      <c r="N779" t="str" cm="1">
        <f t="array" ref="N779">_xlfn.IFS(tbl_logs[[#This Row],[Total Score]]&lt;=4, "Low", tbl_logs[[#This Row],[Total Score]]&lt;=10, "Medium", tbl_logs[[#This Row],[Total Score]]&lt;=17, "High", tbl_logs[[#This Row],[Total Score]]&lt;=25, "Critical")</f>
        <v>Medium</v>
      </c>
    </row>
    <row r="780" spans="1:14" x14ac:dyDescent="0.3">
      <c r="A780" t="s">
        <v>4391</v>
      </c>
      <c r="B780" s="1">
        <v>46036.973611111112</v>
      </c>
      <c r="C780" t="s">
        <v>7</v>
      </c>
      <c r="D780" t="s">
        <v>8</v>
      </c>
      <c r="E780" t="s">
        <v>19</v>
      </c>
      <c r="F780" t="s">
        <v>10</v>
      </c>
      <c r="G780" s="2">
        <v>0.97361111111111109</v>
      </c>
      <c r="H780" s="3">
        <v>46036</v>
      </c>
      <c r="I780">
        <v>1</v>
      </c>
      <c r="J780">
        <f>_xlfn.XLOOKUP(tbl_logs[[#This Row],[Target_Department]],tbl_DeptWeight[Department], tbl_DeptWeight[Impact Score])</f>
        <v>3</v>
      </c>
      <c r="K780">
        <f>_xlfn.XLOOKUP(tbl_logs[[#This Row],[Employee_Action]],tbl_ResponseLikelihood[Employee Action],tbl_ResponseLikelihood[Likelihood Score])</f>
        <v>2</v>
      </c>
      <c r="L780">
        <f>tbl_logs[[#This Row],[Impact Score]]*tbl_logs[[#This Row],[Response Multiplier]]</f>
        <v>6</v>
      </c>
      <c r="M780" t="str" cm="1">
        <f t="array" ref="M780">_xlfn.IFS(tbl_logs[[#This Row],[Total Score]]&lt;=4, "Low", tbl_logs[[#This Row],[Total Score]]&lt;=10, "Medium", tbl_logs[[#This Row],[Total Score]]&lt;=19, "High", tbl_logs[[#This Row],[Total Score]]&lt;=25, "Very High")</f>
        <v>Medium</v>
      </c>
      <c r="N780" t="str" cm="1">
        <f t="array" ref="N780">_xlfn.IFS(tbl_logs[[#This Row],[Total Score]]&lt;=4, "Low", tbl_logs[[#This Row],[Total Score]]&lt;=10, "Medium", tbl_logs[[#This Row],[Total Score]]&lt;=17, "High", tbl_logs[[#This Row],[Total Score]]&lt;=25, "Critical")</f>
        <v>Medium</v>
      </c>
    </row>
    <row r="781" spans="1:14" x14ac:dyDescent="0.3">
      <c r="A781" t="s">
        <v>3011</v>
      </c>
      <c r="B781" s="1">
        <v>46037.050694444442</v>
      </c>
      <c r="C781" t="s">
        <v>35</v>
      </c>
      <c r="D781" t="s">
        <v>22</v>
      </c>
      <c r="E781" t="s">
        <v>9</v>
      </c>
      <c r="F781" t="s">
        <v>10</v>
      </c>
      <c r="G781" s="2">
        <v>5.0694444444444445E-2</v>
      </c>
      <c r="H781" s="3">
        <v>46037</v>
      </c>
      <c r="I781">
        <v>1</v>
      </c>
      <c r="J781">
        <f>_xlfn.XLOOKUP(tbl_logs[[#This Row],[Target_Department]],tbl_DeptWeight[Department], tbl_DeptWeight[Impact Score])</f>
        <v>1</v>
      </c>
      <c r="K781">
        <f>_xlfn.XLOOKUP(tbl_logs[[#This Row],[Employee_Action]],tbl_ResponseLikelihood[Employee Action],tbl_ResponseLikelihood[Likelihood Score])</f>
        <v>2</v>
      </c>
      <c r="L781">
        <f>tbl_logs[[#This Row],[Impact Score]]*tbl_logs[[#This Row],[Response Multiplier]]</f>
        <v>2</v>
      </c>
      <c r="M781" t="str" cm="1">
        <f t="array" ref="M781">_xlfn.IFS(tbl_logs[[#This Row],[Total Score]]&lt;=4, "Low", tbl_logs[[#This Row],[Total Score]]&lt;=10, "Medium", tbl_logs[[#This Row],[Total Score]]&lt;=19, "High", tbl_logs[[#This Row],[Total Score]]&lt;=25, "Very High")</f>
        <v>Low</v>
      </c>
      <c r="N781" t="str" cm="1">
        <f t="array" ref="N781">_xlfn.IFS(tbl_logs[[#This Row],[Total Score]]&lt;=4, "Low", tbl_logs[[#This Row],[Total Score]]&lt;=10, "Medium", tbl_logs[[#This Row],[Total Score]]&lt;=17, "High", tbl_logs[[#This Row],[Total Score]]&lt;=25, "Critical")</f>
        <v>Low</v>
      </c>
    </row>
    <row r="782" spans="1:14" x14ac:dyDescent="0.3">
      <c r="A782" t="s">
        <v>894</v>
      </c>
      <c r="B782" s="1">
        <v>46037.063194444447</v>
      </c>
      <c r="C782" t="s">
        <v>7</v>
      </c>
      <c r="D782" t="s">
        <v>22</v>
      </c>
      <c r="E782" t="s">
        <v>9</v>
      </c>
      <c r="F782" t="s">
        <v>20</v>
      </c>
      <c r="G782" s="2">
        <v>6.3194444444444442E-2</v>
      </c>
      <c r="H782" s="3">
        <v>46037</v>
      </c>
      <c r="I782">
        <v>1</v>
      </c>
      <c r="J782">
        <f>_xlfn.XLOOKUP(tbl_logs[[#This Row],[Target_Department]],tbl_DeptWeight[Department], tbl_DeptWeight[Impact Score])</f>
        <v>3</v>
      </c>
      <c r="K782">
        <f>_xlfn.XLOOKUP(tbl_logs[[#This Row],[Employee_Action]],tbl_ResponseLikelihood[Employee Action],tbl_ResponseLikelihood[Likelihood Score])</f>
        <v>2</v>
      </c>
      <c r="L782">
        <f>tbl_logs[[#This Row],[Impact Score]]*tbl_logs[[#This Row],[Response Multiplier]]</f>
        <v>6</v>
      </c>
      <c r="M782" t="str" cm="1">
        <f t="array" ref="M782">_xlfn.IFS(tbl_logs[[#This Row],[Total Score]]&lt;=4, "Low", tbl_logs[[#This Row],[Total Score]]&lt;=10, "Medium", tbl_logs[[#This Row],[Total Score]]&lt;=19, "High", tbl_logs[[#This Row],[Total Score]]&lt;=25, "Very High")</f>
        <v>Medium</v>
      </c>
      <c r="N782" t="str" cm="1">
        <f t="array" ref="N782">_xlfn.IFS(tbl_logs[[#This Row],[Total Score]]&lt;=4, "Low", tbl_logs[[#This Row],[Total Score]]&lt;=10, "Medium", tbl_logs[[#This Row],[Total Score]]&lt;=17, "High", tbl_logs[[#This Row],[Total Score]]&lt;=25, "Critical")</f>
        <v>Medium</v>
      </c>
    </row>
    <row r="783" spans="1:14" x14ac:dyDescent="0.3">
      <c r="A783" t="s">
        <v>4587</v>
      </c>
      <c r="B783" s="1">
        <v>46037.088194444441</v>
      </c>
      <c r="C783" t="s">
        <v>7</v>
      </c>
      <c r="D783" t="s">
        <v>8</v>
      </c>
      <c r="E783" t="s">
        <v>19</v>
      </c>
      <c r="F783" t="s">
        <v>20</v>
      </c>
      <c r="G783" s="2">
        <v>8.819444444444445E-2</v>
      </c>
      <c r="H783" s="3">
        <v>46037</v>
      </c>
      <c r="I783">
        <v>1</v>
      </c>
      <c r="J783">
        <f>_xlfn.XLOOKUP(tbl_logs[[#This Row],[Target_Department]],tbl_DeptWeight[Department], tbl_DeptWeight[Impact Score])</f>
        <v>3</v>
      </c>
      <c r="K783">
        <f>_xlfn.XLOOKUP(tbl_logs[[#This Row],[Employee_Action]],tbl_ResponseLikelihood[Employee Action],tbl_ResponseLikelihood[Likelihood Score])</f>
        <v>2</v>
      </c>
      <c r="L783">
        <f>tbl_logs[[#This Row],[Impact Score]]*tbl_logs[[#This Row],[Response Multiplier]]</f>
        <v>6</v>
      </c>
      <c r="M783" t="str" cm="1">
        <f t="array" ref="M783">_xlfn.IFS(tbl_logs[[#This Row],[Total Score]]&lt;=4, "Low", tbl_logs[[#This Row],[Total Score]]&lt;=10, "Medium", tbl_logs[[#This Row],[Total Score]]&lt;=19, "High", tbl_logs[[#This Row],[Total Score]]&lt;=25, "Very High")</f>
        <v>Medium</v>
      </c>
      <c r="N783" t="str" cm="1">
        <f t="array" ref="N783">_xlfn.IFS(tbl_logs[[#This Row],[Total Score]]&lt;=4, "Low", tbl_logs[[#This Row],[Total Score]]&lt;=10, "Medium", tbl_logs[[#This Row],[Total Score]]&lt;=17, "High", tbl_logs[[#This Row],[Total Score]]&lt;=25, "Critical")</f>
        <v>Medium</v>
      </c>
    </row>
    <row r="784" spans="1:14" x14ac:dyDescent="0.3">
      <c r="A784" t="s">
        <v>687</v>
      </c>
      <c r="B784" s="1">
        <v>46037.101388888892</v>
      </c>
      <c r="C784" t="s">
        <v>35</v>
      </c>
      <c r="D784" t="s">
        <v>18</v>
      </c>
      <c r="E784" t="s">
        <v>31</v>
      </c>
      <c r="F784" t="s">
        <v>20</v>
      </c>
      <c r="G784" s="2">
        <v>0.10138888888888889</v>
      </c>
      <c r="H784" s="3">
        <v>46037</v>
      </c>
      <c r="I784">
        <v>1</v>
      </c>
      <c r="J784">
        <f>_xlfn.XLOOKUP(tbl_logs[[#This Row],[Target_Department]],tbl_DeptWeight[Department], tbl_DeptWeight[Impact Score])</f>
        <v>1</v>
      </c>
      <c r="K784">
        <f>_xlfn.XLOOKUP(tbl_logs[[#This Row],[Employee_Action]],tbl_ResponseLikelihood[Employee Action],tbl_ResponseLikelihood[Likelihood Score])</f>
        <v>2</v>
      </c>
      <c r="L784">
        <f>tbl_logs[[#This Row],[Impact Score]]*tbl_logs[[#This Row],[Response Multiplier]]</f>
        <v>2</v>
      </c>
      <c r="M784" t="str" cm="1">
        <f t="array" ref="M784">_xlfn.IFS(tbl_logs[[#This Row],[Total Score]]&lt;=4, "Low", tbl_logs[[#This Row],[Total Score]]&lt;=10, "Medium", tbl_logs[[#This Row],[Total Score]]&lt;=19, "High", tbl_logs[[#This Row],[Total Score]]&lt;=25, "Very High")</f>
        <v>Low</v>
      </c>
      <c r="N784" t="str" cm="1">
        <f t="array" ref="N784">_xlfn.IFS(tbl_logs[[#This Row],[Total Score]]&lt;=4, "Low", tbl_logs[[#This Row],[Total Score]]&lt;=10, "Medium", tbl_logs[[#This Row],[Total Score]]&lt;=17, "High", tbl_logs[[#This Row],[Total Score]]&lt;=25, "Critical")</f>
        <v>Low</v>
      </c>
    </row>
    <row r="785" spans="1:14" x14ac:dyDescent="0.3">
      <c r="A785" t="s">
        <v>2316</v>
      </c>
      <c r="B785" s="1">
        <v>46037.102777777778</v>
      </c>
      <c r="C785" t="s">
        <v>7</v>
      </c>
      <c r="D785" t="s">
        <v>22</v>
      </c>
      <c r="E785" t="s">
        <v>19</v>
      </c>
      <c r="F785" t="s">
        <v>13</v>
      </c>
      <c r="G785" s="2">
        <v>0.10277777777777777</v>
      </c>
      <c r="H785" s="3">
        <v>46037</v>
      </c>
      <c r="I785">
        <v>1</v>
      </c>
      <c r="J785">
        <f>_xlfn.XLOOKUP(tbl_logs[[#This Row],[Target_Department]],tbl_DeptWeight[Department], tbl_DeptWeight[Impact Score])</f>
        <v>3</v>
      </c>
      <c r="K785">
        <f>_xlfn.XLOOKUP(tbl_logs[[#This Row],[Employee_Action]],tbl_ResponseLikelihood[Employee Action],tbl_ResponseLikelihood[Likelihood Score])</f>
        <v>1</v>
      </c>
      <c r="L785">
        <f>tbl_logs[[#This Row],[Impact Score]]*tbl_logs[[#This Row],[Response Multiplier]]</f>
        <v>3</v>
      </c>
      <c r="M785" t="str" cm="1">
        <f t="array" ref="M785">_xlfn.IFS(tbl_logs[[#This Row],[Total Score]]&lt;=4, "Low", tbl_logs[[#This Row],[Total Score]]&lt;=10, "Medium", tbl_logs[[#This Row],[Total Score]]&lt;=19, "High", tbl_logs[[#This Row],[Total Score]]&lt;=25, "Very High")</f>
        <v>Low</v>
      </c>
      <c r="N785" t="str" cm="1">
        <f t="array" ref="N785">_xlfn.IFS(tbl_logs[[#This Row],[Total Score]]&lt;=4, "Low", tbl_logs[[#This Row],[Total Score]]&lt;=10, "Medium", tbl_logs[[#This Row],[Total Score]]&lt;=17, "High", tbl_logs[[#This Row],[Total Score]]&lt;=25, "Critical")</f>
        <v>Low</v>
      </c>
    </row>
    <row r="786" spans="1:14" x14ac:dyDescent="0.3">
      <c r="A786" t="s">
        <v>3241</v>
      </c>
      <c r="B786" s="1">
        <v>46037.10833333333</v>
      </c>
      <c r="C786" t="s">
        <v>26</v>
      </c>
      <c r="D786" t="s">
        <v>22</v>
      </c>
      <c r="E786" t="s">
        <v>31</v>
      </c>
      <c r="F786" t="s">
        <v>33</v>
      </c>
      <c r="G786" s="2">
        <v>0.10833333333333334</v>
      </c>
      <c r="H786" s="3">
        <v>46037</v>
      </c>
      <c r="I786">
        <v>1</v>
      </c>
      <c r="J786">
        <f>_xlfn.XLOOKUP(tbl_logs[[#This Row],[Target_Department]],tbl_DeptWeight[Department], tbl_DeptWeight[Impact Score])</f>
        <v>3</v>
      </c>
      <c r="K786">
        <f>_xlfn.XLOOKUP(tbl_logs[[#This Row],[Employee_Action]],tbl_ResponseLikelihood[Employee Action],tbl_ResponseLikelihood[Likelihood Score])</f>
        <v>4</v>
      </c>
      <c r="L786">
        <f>tbl_logs[[#This Row],[Impact Score]]*tbl_logs[[#This Row],[Response Multiplier]]</f>
        <v>12</v>
      </c>
      <c r="M786" t="str" cm="1">
        <f t="array" ref="M786">_xlfn.IFS(tbl_logs[[#This Row],[Total Score]]&lt;=4, "Low", tbl_logs[[#This Row],[Total Score]]&lt;=10, "Medium", tbl_logs[[#This Row],[Total Score]]&lt;=19, "High", tbl_logs[[#This Row],[Total Score]]&lt;=25, "Very High")</f>
        <v>High</v>
      </c>
      <c r="N786" t="str" cm="1">
        <f t="array" ref="N786">_xlfn.IFS(tbl_logs[[#This Row],[Total Score]]&lt;=4, "Low", tbl_logs[[#This Row],[Total Score]]&lt;=10, "Medium", tbl_logs[[#This Row],[Total Score]]&lt;=17, "High", tbl_logs[[#This Row],[Total Score]]&lt;=25, "Critical")</f>
        <v>High</v>
      </c>
    </row>
    <row r="787" spans="1:14" x14ac:dyDescent="0.3">
      <c r="A787" t="s">
        <v>1195</v>
      </c>
      <c r="B787" s="1">
        <v>46037.112500000003</v>
      </c>
      <c r="C787" t="s">
        <v>35</v>
      </c>
      <c r="D787" t="s">
        <v>18</v>
      </c>
      <c r="E787" t="s">
        <v>19</v>
      </c>
      <c r="F787" t="s">
        <v>20</v>
      </c>
      <c r="G787" s="2">
        <v>0.1125</v>
      </c>
      <c r="H787" s="3">
        <v>46037</v>
      </c>
      <c r="I787">
        <v>1</v>
      </c>
      <c r="J787">
        <f>_xlfn.XLOOKUP(tbl_logs[[#This Row],[Target_Department]],tbl_DeptWeight[Department], tbl_DeptWeight[Impact Score])</f>
        <v>1</v>
      </c>
      <c r="K787">
        <f>_xlfn.XLOOKUP(tbl_logs[[#This Row],[Employee_Action]],tbl_ResponseLikelihood[Employee Action],tbl_ResponseLikelihood[Likelihood Score])</f>
        <v>2</v>
      </c>
      <c r="L787">
        <f>tbl_logs[[#This Row],[Impact Score]]*tbl_logs[[#This Row],[Response Multiplier]]</f>
        <v>2</v>
      </c>
      <c r="M787" t="str" cm="1">
        <f t="array" ref="M787">_xlfn.IFS(tbl_logs[[#This Row],[Total Score]]&lt;=4, "Low", tbl_logs[[#This Row],[Total Score]]&lt;=10, "Medium", tbl_logs[[#This Row],[Total Score]]&lt;=19, "High", tbl_logs[[#This Row],[Total Score]]&lt;=25, "Very High")</f>
        <v>Low</v>
      </c>
      <c r="N787" t="str" cm="1">
        <f t="array" ref="N787">_xlfn.IFS(tbl_logs[[#This Row],[Total Score]]&lt;=4, "Low", tbl_logs[[#This Row],[Total Score]]&lt;=10, "Medium", tbl_logs[[#This Row],[Total Score]]&lt;=17, "High", tbl_logs[[#This Row],[Total Score]]&lt;=25, "Critical")</f>
        <v>Low</v>
      </c>
    </row>
    <row r="788" spans="1:14" x14ac:dyDescent="0.3">
      <c r="A788" t="s">
        <v>2260</v>
      </c>
      <c r="B788" s="1">
        <v>46037.127083333333</v>
      </c>
      <c r="C788" t="s">
        <v>7</v>
      </c>
      <c r="D788" t="s">
        <v>18</v>
      </c>
      <c r="E788" t="s">
        <v>19</v>
      </c>
      <c r="F788" t="s">
        <v>13</v>
      </c>
      <c r="G788" s="2">
        <v>0.12708333333333333</v>
      </c>
      <c r="H788" s="3">
        <v>46037</v>
      </c>
      <c r="I788">
        <v>1</v>
      </c>
      <c r="J788">
        <f>_xlfn.XLOOKUP(tbl_logs[[#This Row],[Target_Department]],tbl_DeptWeight[Department], tbl_DeptWeight[Impact Score])</f>
        <v>3</v>
      </c>
      <c r="K788">
        <f>_xlfn.XLOOKUP(tbl_logs[[#This Row],[Employee_Action]],tbl_ResponseLikelihood[Employee Action],tbl_ResponseLikelihood[Likelihood Score])</f>
        <v>1</v>
      </c>
      <c r="L788">
        <f>tbl_logs[[#This Row],[Impact Score]]*tbl_logs[[#This Row],[Response Multiplier]]</f>
        <v>3</v>
      </c>
      <c r="M788" t="str" cm="1">
        <f t="array" ref="M788">_xlfn.IFS(tbl_logs[[#This Row],[Total Score]]&lt;=4, "Low", tbl_logs[[#This Row],[Total Score]]&lt;=10, "Medium", tbl_logs[[#This Row],[Total Score]]&lt;=19, "High", tbl_logs[[#This Row],[Total Score]]&lt;=25, "Very High")</f>
        <v>Low</v>
      </c>
      <c r="N788" t="str" cm="1">
        <f t="array" ref="N788">_xlfn.IFS(tbl_logs[[#This Row],[Total Score]]&lt;=4, "Low", tbl_logs[[#This Row],[Total Score]]&lt;=10, "Medium", tbl_logs[[#This Row],[Total Score]]&lt;=17, "High", tbl_logs[[#This Row],[Total Score]]&lt;=25, "Critical")</f>
        <v>Low</v>
      </c>
    </row>
    <row r="789" spans="1:14" x14ac:dyDescent="0.3">
      <c r="A789" t="s">
        <v>3174</v>
      </c>
      <c r="B789" s="1">
        <v>46037.132638888892</v>
      </c>
      <c r="C789" t="s">
        <v>7</v>
      </c>
      <c r="D789" t="s">
        <v>8</v>
      </c>
      <c r="E789" t="s">
        <v>19</v>
      </c>
      <c r="F789" t="s">
        <v>10</v>
      </c>
      <c r="G789" s="2">
        <v>0.13263888888888889</v>
      </c>
      <c r="H789" s="3">
        <v>46037</v>
      </c>
      <c r="I789">
        <v>1</v>
      </c>
      <c r="J789">
        <f>_xlfn.XLOOKUP(tbl_logs[[#This Row],[Target_Department]],tbl_DeptWeight[Department], tbl_DeptWeight[Impact Score])</f>
        <v>3</v>
      </c>
      <c r="K789">
        <f>_xlfn.XLOOKUP(tbl_logs[[#This Row],[Employee_Action]],tbl_ResponseLikelihood[Employee Action],tbl_ResponseLikelihood[Likelihood Score])</f>
        <v>2</v>
      </c>
      <c r="L789">
        <f>tbl_logs[[#This Row],[Impact Score]]*tbl_logs[[#This Row],[Response Multiplier]]</f>
        <v>6</v>
      </c>
      <c r="M789" t="str" cm="1">
        <f t="array" ref="M789">_xlfn.IFS(tbl_logs[[#This Row],[Total Score]]&lt;=4, "Low", tbl_logs[[#This Row],[Total Score]]&lt;=10, "Medium", tbl_logs[[#This Row],[Total Score]]&lt;=19, "High", tbl_logs[[#This Row],[Total Score]]&lt;=25, "Very High")</f>
        <v>Medium</v>
      </c>
      <c r="N789" t="str" cm="1">
        <f t="array" ref="N789">_xlfn.IFS(tbl_logs[[#This Row],[Total Score]]&lt;=4, "Low", tbl_logs[[#This Row],[Total Score]]&lt;=10, "Medium", tbl_logs[[#This Row],[Total Score]]&lt;=17, "High", tbl_logs[[#This Row],[Total Score]]&lt;=25, "Critical")</f>
        <v>Medium</v>
      </c>
    </row>
    <row r="790" spans="1:14" x14ac:dyDescent="0.3">
      <c r="A790" t="s">
        <v>3046</v>
      </c>
      <c r="B790" s="1">
        <v>46037.142361111109</v>
      </c>
      <c r="C790" t="s">
        <v>7</v>
      </c>
      <c r="D790" t="s">
        <v>18</v>
      </c>
      <c r="E790" t="s">
        <v>19</v>
      </c>
      <c r="F790" t="s">
        <v>20</v>
      </c>
      <c r="G790" s="2">
        <v>0.1423611111111111</v>
      </c>
      <c r="H790" s="3">
        <v>46037</v>
      </c>
      <c r="I790">
        <v>1</v>
      </c>
      <c r="J790">
        <f>_xlfn.XLOOKUP(tbl_logs[[#This Row],[Target_Department]],tbl_DeptWeight[Department], tbl_DeptWeight[Impact Score])</f>
        <v>3</v>
      </c>
      <c r="K790">
        <f>_xlfn.XLOOKUP(tbl_logs[[#This Row],[Employee_Action]],tbl_ResponseLikelihood[Employee Action],tbl_ResponseLikelihood[Likelihood Score])</f>
        <v>2</v>
      </c>
      <c r="L790">
        <f>tbl_logs[[#This Row],[Impact Score]]*tbl_logs[[#This Row],[Response Multiplier]]</f>
        <v>6</v>
      </c>
      <c r="M790" t="str" cm="1">
        <f t="array" ref="M790">_xlfn.IFS(tbl_logs[[#This Row],[Total Score]]&lt;=4, "Low", tbl_logs[[#This Row],[Total Score]]&lt;=10, "Medium", tbl_logs[[#This Row],[Total Score]]&lt;=19, "High", tbl_logs[[#This Row],[Total Score]]&lt;=25, "Very High")</f>
        <v>Medium</v>
      </c>
      <c r="N790" t="str" cm="1">
        <f t="array" ref="N790">_xlfn.IFS(tbl_logs[[#This Row],[Total Score]]&lt;=4, "Low", tbl_logs[[#This Row],[Total Score]]&lt;=10, "Medium", tbl_logs[[#This Row],[Total Score]]&lt;=17, "High", tbl_logs[[#This Row],[Total Score]]&lt;=25, "Critical")</f>
        <v>Medium</v>
      </c>
    </row>
    <row r="791" spans="1:14" x14ac:dyDescent="0.3">
      <c r="A791" t="s">
        <v>4319</v>
      </c>
      <c r="B791" s="1">
        <v>46037.151388888888</v>
      </c>
      <c r="C791" t="s">
        <v>35</v>
      </c>
      <c r="D791" t="s">
        <v>22</v>
      </c>
      <c r="E791" t="s">
        <v>16</v>
      </c>
      <c r="F791" t="s">
        <v>10</v>
      </c>
      <c r="G791" s="2">
        <v>0.15138888888888888</v>
      </c>
      <c r="H791" s="3">
        <v>46037</v>
      </c>
      <c r="I791">
        <v>1</v>
      </c>
      <c r="J791">
        <f>_xlfn.XLOOKUP(tbl_logs[[#This Row],[Target_Department]],tbl_DeptWeight[Department], tbl_DeptWeight[Impact Score])</f>
        <v>1</v>
      </c>
      <c r="K791">
        <f>_xlfn.XLOOKUP(tbl_logs[[#This Row],[Employee_Action]],tbl_ResponseLikelihood[Employee Action],tbl_ResponseLikelihood[Likelihood Score])</f>
        <v>2</v>
      </c>
      <c r="L791">
        <f>tbl_logs[[#This Row],[Impact Score]]*tbl_logs[[#This Row],[Response Multiplier]]</f>
        <v>2</v>
      </c>
      <c r="M791" t="str" cm="1">
        <f t="array" ref="M791">_xlfn.IFS(tbl_logs[[#This Row],[Total Score]]&lt;=4, "Low", tbl_logs[[#This Row],[Total Score]]&lt;=10, "Medium", tbl_logs[[#This Row],[Total Score]]&lt;=19, "High", tbl_logs[[#This Row],[Total Score]]&lt;=25, "Very High")</f>
        <v>Low</v>
      </c>
      <c r="N791" t="str" cm="1">
        <f t="array" ref="N791">_xlfn.IFS(tbl_logs[[#This Row],[Total Score]]&lt;=4, "Low", tbl_logs[[#This Row],[Total Score]]&lt;=10, "Medium", tbl_logs[[#This Row],[Total Score]]&lt;=17, "High", tbl_logs[[#This Row],[Total Score]]&lt;=25, "Critical")</f>
        <v>Low</v>
      </c>
    </row>
    <row r="792" spans="1:14" x14ac:dyDescent="0.3">
      <c r="A792" t="s">
        <v>318</v>
      </c>
      <c r="B792" s="1">
        <v>46037.155555555553</v>
      </c>
      <c r="C792" t="s">
        <v>7</v>
      </c>
      <c r="D792" t="s">
        <v>8</v>
      </c>
      <c r="E792" t="s">
        <v>19</v>
      </c>
      <c r="F792" t="s">
        <v>10</v>
      </c>
      <c r="G792" s="2">
        <v>0.15555555555555556</v>
      </c>
      <c r="H792" s="3">
        <v>46037</v>
      </c>
      <c r="I792">
        <v>1</v>
      </c>
      <c r="J792">
        <f>_xlfn.XLOOKUP(tbl_logs[[#This Row],[Target_Department]],tbl_DeptWeight[Department], tbl_DeptWeight[Impact Score])</f>
        <v>3</v>
      </c>
      <c r="K792">
        <f>_xlfn.XLOOKUP(tbl_logs[[#This Row],[Employee_Action]],tbl_ResponseLikelihood[Employee Action],tbl_ResponseLikelihood[Likelihood Score])</f>
        <v>2</v>
      </c>
      <c r="L792">
        <f>tbl_logs[[#This Row],[Impact Score]]*tbl_logs[[#This Row],[Response Multiplier]]</f>
        <v>6</v>
      </c>
      <c r="M792" t="str" cm="1">
        <f t="array" ref="M792">_xlfn.IFS(tbl_logs[[#This Row],[Total Score]]&lt;=4, "Low", tbl_logs[[#This Row],[Total Score]]&lt;=10, "Medium", tbl_logs[[#This Row],[Total Score]]&lt;=19, "High", tbl_logs[[#This Row],[Total Score]]&lt;=25, "Very High")</f>
        <v>Medium</v>
      </c>
      <c r="N792" t="str" cm="1">
        <f t="array" ref="N792">_xlfn.IFS(tbl_logs[[#This Row],[Total Score]]&lt;=4, "Low", tbl_logs[[#This Row],[Total Score]]&lt;=10, "Medium", tbl_logs[[#This Row],[Total Score]]&lt;=17, "High", tbl_logs[[#This Row],[Total Score]]&lt;=25, "Critical")</f>
        <v>Medium</v>
      </c>
    </row>
    <row r="793" spans="1:14" x14ac:dyDescent="0.3">
      <c r="A793" t="s">
        <v>2934</v>
      </c>
      <c r="B793" s="1">
        <v>46037.171527777777</v>
      </c>
      <c r="C793" t="s">
        <v>7</v>
      </c>
      <c r="D793" t="s">
        <v>22</v>
      </c>
      <c r="E793" t="s">
        <v>31</v>
      </c>
      <c r="F793" t="s">
        <v>13</v>
      </c>
      <c r="G793" s="2">
        <v>0.17152777777777778</v>
      </c>
      <c r="H793" s="3">
        <v>46037</v>
      </c>
      <c r="I793">
        <v>1</v>
      </c>
      <c r="J793">
        <f>_xlfn.XLOOKUP(tbl_logs[[#This Row],[Target_Department]],tbl_DeptWeight[Department], tbl_DeptWeight[Impact Score])</f>
        <v>3</v>
      </c>
      <c r="K793">
        <f>_xlfn.XLOOKUP(tbl_logs[[#This Row],[Employee_Action]],tbl_ResponseLikelihood[Employee Action],tbl_ResponseLikelihood[Likelihood Score])</f>
        <v>1</v>
      </c>
      <c r="L793">
        <f>tbl_logs[[#This Row],[Impact Score]]*tbl_logs[[#This Row],[Response Multiplier]]</f>
        <v>3</v>
      </c>
      <c r="M793" t="str" cm="1">
        <f t="array" ref="M793">_xlfn.IFS(tbl_logs[[#This Row],[Total Score]]&lt;=4, "Low", tbl_logs[[#This Row],[Total Score]]&lt;=10, "Medium", tbl_logs[[#This Row],[Total Score]]&lt;=19, "High", tbl_logs[[#This Row],[Total Score]]&lt;=25, "Very High")</f>
        <v>Low</v>
      </c>
      <c r="N793" t="str" cm="1">
        <f t="array" ref="N793">_xlfn.IFS(tbl_logs[[#This Row],[Total Score]]&lt;=4, "Low", tbl_logs[[#This Row],[Total Score]]&lt;=10, "Medium", tbl_logs[[#This Row],[Total Score]]&lt;=17, "High", tbl_logs[[#This Row],[Total Score]]&lt;=25, "Critical")</f>
        <v>Low</v>
      </c>
    </row>
    <row r="794" spans="1:14" x14ac:dyDescent="0.3">
      <c r="A794" t="s">
        <v>669</v>
      </c>
      <c r="B794" s="1">
        <v>46037.173611111109</v>
      </c>
      <c r="C794" t="s">
        <v>7</v>
      </c>
      <c r="D794" t="s">
        <v>18</v>
      </c>
      <c r="E794" t="s">
        <v>19</v>
      </c>
      <c r="F794" t="s">
        <v>10</v>
      </c>
      <c r="G794" s="2">
        <v>0.1736111111111111</v>
      </c>
      <c r="H794" s="3">
        <v>46037</v>
      </c>
      <c r="I794">
        <v>1</v>
      </c>
      <c r="J794">
        <f>_xlfn.XLOOKUP(tbl_logs[[#This Row],[Target_Department]],tbl_DeptWeight[Department], tbl_DeptWeight[Impact Score])</f>
        <v>3</v>
      </c>
      <c r="K794">
        <f>_xlfn.XLOOKUP(tbl_logs[[#This Row],[Employee_Action]],tbl_ResponseLikelihood[Employee Action],tbl_ResponseLikelihood[Likelihood Score])</f>
        <v>2</v>
      </c>
      <c r="L794">
        <f>tbl_logs[[#This Row],[Impact Score]]*tbl_logs[[#This Row],[Response Multiplier]]</f>
        <v>6</v>
      </c>
      <c r="M794" t="str" cm="1">
        <f t="array" ref="M794">_xlfn.IFS(tbl_logs[[#This Row],[Total Score]]&lt;=4, "Low", tbl_logs[[#This Row],[Total Score]]&lt;=10, "Medium", tbl_logs[[#This Row],[Total Score]]&lt;=19, "High", tbl_logs[[#This Row],[Total Score]]&lt;=25, "Very High")</f>
        <v>Medium</v>
      </c>
      <c r="N794" t="str" cm="1">
        <f t="array" ref="N794">_xlfn.IFS(tbl_logs[[#This Row],[Total Score]]&lt;=4, "Low", tbl_logs[[#This Row],[Total Score]]&lt;=10, "Medium", tbl_logs[[#This Row],[Total Score]]&lt;=17, "High", tbl_logs[[#This Row],[Total Score]]&lt;=25, "Critical")</f>
        <v>Medium</v>
      </c>
    </row>
    <row r="795" spans="1:14" x14ac:dyDescent="0.3">
      <c r="A795" t="s">
        <v>2596</v>
      </c>
      <c r="B795" s="1">
        <v>46037.179166666669</v>
      </c>
      <c r="C795" t="s">
        <v>12</v>
      </c>
      <c r="D795" t="s">
        <v>15</v>
      </c>
      <c r="E795" t="s">
        <v>31</v>
      </c>
      <c r="F795" t="s">
        <v>33</v>
      </c>
      <c r="G795" s="2">
        <v>0.17916666666666667</v>
      </c>
      <c r="H795" s="3">
        <v>46037</v>
      </c>
      <c r="I795">
        <v>1</v>
      </c>
      <c r="J795">
        <f>_xlfn.XLOOKUP(tbl_logs[[#This Row],[Target_Department]],tbl_DeptWeight[Department], tbl_DeptWeight[Impact Score])</f>
        <v>1</v>
      </c>
      <c r="K795">
        <f>_xlfn.XLOOKUP(tbl_logs[[#This Row],[Employee_Action]],tbl_ResponseLikelihood[Employee Action],tbl_ResponseLikelihood[Likelihood Score])</f>
        <v>4</v>
      </c>
      <c r="L795">
        <f>tbl_logs[[#This Row],[Impact Score]]*tbl_logs[[#This Row],[Response Multiplier]]</f>
        <v>4</v>
      </c>
      <c r="M795" t="str" cm="1">
        <f t="array" ref="M795">_xlfn.IFS(tbl_logs[[#This Row],[Total Score]]&lt;=4, "Low", tbl_logs[[#This Row],[Total Score]]&lt;=10, "Medium", tbl_logs[[#This Row],[Total Score]]&lt;=19, "High", tbl_logs[[#This Row],[Total Score]]&lt;=25, "Very High")</f>
        <v>Low</v>
      </c>
      <c r="N795" t="str" cm="1">
        <f t="array" ref="N795">_xlfn.IFS(tbl_logs[[#This Row],[Total Score]]&lt;=4, "Low", tbl_logs[[#This Row],[Total Score]]&lt;=10, "Medium", tbl_logs[[#This Row],[Total Score]]&lt;=17, "High", tbl_logs[[#This Row],[Total Score]]&lt;=25, "Critical")</f>
        <v>Low</v>
      </c>
    </row>
    <row r="796" spans="1:14" x14ac:dyDescent="0.3">
      <c r="A796" t="s">
        <v>3152</v>
      </c>
      <c r="B796" s="1">
        <v>46037.179861111108</v>
      </c>
      <c r="C796" t="s">
        <v>7</v>
      </c>
      <c r="D796" t="s">
        <v>8</v>
      </c>
      <c r="E796" t="s">
        <v>19</v>
      </c>
      <c r="F796" t="s">
        <v>20</v>
      </c>
      <c r="G796" s="2">
        <v>0.17986111111111111</v>
      </c>
      <c r="H796" s="3">
        <v>46037</v>
      </c>
      <c r="I796">
        <v>1</v>
      </c>
      <c r="J796">
        <f>_xlfn.XLOOKUP(tbl_logs[[#This Row],[Target_Department]],tbl_DeptWeight[Department], tbl_DeptWeight[Impact Score])</f>
        <v>3</v>
      </c>
      <c r="K796">
        <f>_xlfn.XLOOKUP(tbl_logs[[#This Row],[Employee_Action]],tbl_ResponseLikelihood[Employee Action],tbl_ResponseLikelihood[Likelihood Score])</f>
        <v>2</v>
      </c>
      <c r="L796">
        <f>tbl_logs[[#This Row],[Impact Score]]*tbl_logs[[#This Row],[Response Multiplier]]</f>
        <v>6</v>
      </c>
      <c r="M796" t="str" cm="1">
        <f t="array" ref="M796">_xlfn.IFS(tbl_logs[[#This Row],[Total Score]]&lt;=4, "Low", tbl_logs[[#This Row],[Total Score]]&lt;=10, "Medium", tbl_logs[[#This Row],[Total Score]]&lt;=19, "High", tbl_logs[[#This Row],[Total Score]]&lt;=25, "Very High")</f>
        <v>Medium</v>
      </c>
      <c r="N796" t="str" cm="1">
        <f t="array" ref="N796">_xlfn.IFS(tbl_logs[[#This Row],[Total Score]]&lt;=4, "Low", tbl_logs[[#This Row],[Total Score]]&lt;=10, "Medium", tbl_logs[[#This Row],[Total Score]]&lt;=17, "High", tbl_logs[[#This Row],[Total Score]]&lt;=25, "Critical")</f>
        <v>Medium</v>
      </c>
    </row>
    <row r="797" spans="1:14" x14ac:dyDescent="0.3">
      <c r="A797" t="s">
        <v>2266</v>
      </c>
      <c r="B797" s="1">
        <v>46037.232638888891</v>
      </c>
      <c r="C797" t="s">
        <v>40</v>
      </c>
      <c r="D797" t="s">
        <v>18</v>
      </c>
      <c r="E797" t="s">
        <v>16</v>
      </c>
      <c r="F797" t="s">
        <v>20</v>
      </c>
      <c r="G797" s="2">
        <v>0.2326388888888889</v>
      </c>
      <c r="H797" s="3">
        <v>46037</v>
      </c>
      <c r="I797">
        <v>1</v>
      </c>
      <c r="J797">
        <f>_xlfn.XLOOKUP(tbl_logs[[#This Row],[Target_Department]],tbl_DeptWeight[Department], tbl_DeptWeight[Impact Score])</f>
        <v>5</v>
      </c>
      <c r="K797">
        <f>_xlfn.XLOOKUP(tbl_logs[[#This Row],[Employee_Action]],tbl_ResponseLikelihood[Employee Action],tbl_ResponseLikelihood[Likelihood Score])</f>
        <v>2</v>
      </c>
      <c r="L797">
        <f>tbl_logs[[#This Row],[Impact Score]]*tbl_logs[[#This Row],[Response Multiplier]]</f>
        <v>10</v>
      </c>
      <c r="M797" t="str" cm="1">
        <f t="array" ref="M797">_xlfn.IFS(tbl_logs[[#This Row],[Total Score]]&lt;=4, "Low", tbl_logs[[#This Row],[Total Score]]&lt;=10, "Medium", tbl_logs[[#This Row],[Total Score]]&lt;=19, "High", tbl_logs[[#This Row],[Total Score]]&lt;=25, "Very High")</f>
        <v>Medium</v>
      </c>
      <c r="N797" t="str" cm="1">
        <f t="array" ref="N797">_xlfn.IFS(tbl_logs[[#This Row],[Total Score]]&lt;=4, "Low", tbl_logs[[#This Row],[Total Score]]&lt;=10, "Medium", tbl_logs[[#This Row],[Total Score]]&lt;=17, "High", tbl_logs[[#This Row],[Total Score]]&lt;=25, "Critical")</f>
        <v>Medium</v>
      </c>
    </row>
    <row r="798" spans="1:14" x14ac:dyDescent="0.3">
      <c r="A798" t="s">
        <v>2249</v>
      </c>
      <c r="B798" s="1">
        <v>46037.258333333331</v>
      </c>
      <c r="C798" t="s">
        <v>7</v>
      </c>
      <c r="D798" t="s">
        <v>18</v>
      </c>
      <c r="E798" t="s">
        <v>19</v>
      </c>
      <c r="F798" t="s">
        <v>33</v>
      </c>
      <c r="G798" s="2">
        <v>0.25833333333333336</v>
      </c>
      <c r="H798" s="3">
        <v>46037</v>
      </c>
      <c r="I798">
        <v>1</v>
      </c>
      <c r="J798">
        <f>_xlfn.XLOOKUP(tbl_logs[[#This Row],[Target_Department]],tbl_DeptWeight[Department], tbl_DeptWeight[Impact Score])</f>
        <v>3</v>
      </c>
      <c r="K798">
        <f>_xlfn.XLOOKUP(tbl_logs[[#This Row],[Employee_Action]],tbl_ResponseLikelihood[Employee Action],tbl_ResponseLikelihood[Likelihood Score])</f>
        <v>4</v>
      </c>
      <c r="L798">
        <f>tbl_logs[[#This Row],[Impact Score]]*tbl_logs[[#This Row],[Response Multiplier]]</f>
        <v>12</v>
      </c>
      <c r="M798" t="str" cm="1">
        <f t="array" ref="M798">_xlfn.IFS(tbl_logs[[#This Row],[Total Score]]&lt;=4, "Low", tbl_logs[[#This Row],[Total Score]]&lt;=10, "Medium", tbl_logs[[#This Row],[Total Score]]&lt;=19, "High", tbl_logs[[#This Row],[Total Score]]&lt;=25, "Very High")</f>
        <v>High</v>
      </c>
      <c r="N798" t="str" cm="1">
        <f t="array" ref="N798">_xlfn.IFS(tbl_logs[[#This Row],[Total Score]]&lt;=4, "Low", tbl_logs[[#This Row],[Total Score]]&lt;=10, "Medium", tbl_logs[[#This Row],[Total Score]]&lt;=17, "High", tbl_logs[[#This Row],[Total Score]]&lt;=25, "Critical")</f>
        <v>High</v>
      </c>
    </row>
    <row r="799" spans="1:14" x14ac:dyDescent="0.3">
      <c r="A799" t="s">
        <v>1800</v>
      </c>
      <c r="B799" s="1">
        <v>46037.260416666664</v>
      </c>
      <c r="C799" t="s">
        <v>7</v>
      </c>
      <c r="D799" t="s">
        <v>15</v>
      </c>
      <c r="E799" t="s">
        <v>19</v>
      </c>
      <c r="F799" t="s">
        <v>13</v>
      </c>
      <c r="G799" s="2">
        <v>0.26041666666666669</v>
      </c>
      <c r="H799" s="3">
        <v>46037</v>
      </c>
      <c r="I799">
        <v>1</v>
      </c>
      <c r="J799">
        <f>_xlfn.XLOOKUP(tbl_logs[[#This Row],[Target_Department]],tbl_DeptWeight[Department], tbl_DeptWeight[Impact Score])</f>
        <v>3</v>
      </c>
      <c r="K799">
        <f>_xlfn.XLOOKUP(tbl_logs[[#This Row],[Employee_Action]],tbl_ResponseLikelihood[Employee Action],tbl_ResponseLikelihood[Likelihood Score])</f>
        <v>1</v>
      </c>
      <c r="L799">
        <f>tbl_logs[[#This Row],[Impact Score]]*tbl_logs[[#This Row],[Response Multiplier]]</f>
        <v>3</v>
      </c>
      <c r="M799" t="str" cm="1">
        <f t="array" ref="M799">_xlfn.IFS(tbl_logs[[#This Row],[Total Score]]&lt;=4, "Low", tbl_logs[[#This Row],[Total Score]]&lt;=10, "Medium", tbl_logs[[#This Row],[Total Score]]&lt;=19, "High", tbl_logs[[#This Row],[Total Score]]&lt;=25, "Very High")</f>
        <v>Low</v>
      </c>
      <c r="N799" t="str" cm="1">
        <f t="array" ref="N799">_xlfn.IFS(tbl_logs[[#This Row],[Total Score]]&lt;=4, "Low", tbl_logs[[#This Row],[Total Score]]&lt;=10, "Medium", tbl_logs[[#This Row],[Total Score]]&lt;=17, "High", tbl_logs[[#This Row],[Total Score]]&lt;=25, "Critical")</f>
        <v>Low</v>
      </c>
    </row>
    <row r="800" spans="1:14" x14ac:dyDescent="0.3">
      <c r="A800" t="s">
        <v>4572</v>
      </c>
      <c r="B800" s="1">
        <v>46037.272222222222</v>
      </c>
      <c r="C800" t="s">
        <v>7</v>
      </c>
      <c r="D800" t="s">
        <v>18</v>
      </c>
      <c r="E800" t="s">
        <v>19</v>
      </c>
      <c r="F800" t="s">
        <v>10</v>
      </c>
      <c r="G800" s="2">
        <v>0.2722222222222222</v>
      </c>
      <c r="H800" s="3">
        <v>46037</v>
      </c>
      <c r="I800">
        <v>1</v>
      </c>
      <c r="J800">
        <f>_xlfn.XLOOKUP(tbl_logs[[#This Row],[Target_Department]],tbl_DeptWeight[Department], tbl_DeptWeight[Impact Score])</f>
        <v>3</v>
      </c>
      <c r="K800">
        <f>_xlfn.XLOOKUP(tbl_logs[[#This Row],[Employee_Action]],tbl_ResponseLikelihood[Employee Action],tbl_ResponseLikelihood[Likelihood Score])</f>
        <v>2</v>
      </c>
      <c r="L800">
        <f>tbl_logs[[#This Row],[Impact Score]]*tbl_logs[[#This Row],[Response Multiplier]]</f>
        <v>6</v>
      </c>
      <c r="M800" t="str" cm="1">
        <f t="array" ref="M800">_xlfn.IFS(tbl_logs[[#This Row],[Total Score]]&lt;=4, "Low", tbl_logs[[#This Row],[Total Score]]&lt;=10, "Medium", tbl_logs[[#This Row],[Total Score]]&lt;=19, "High", tbl_logs[[#This Row],[Total Score]]&lt;=25, "Very High")</f>
        <v>Medium</v>
      </c>
      <c r="N800" t="str" cm="1">
        <f t="array" ref="N800">_xlfn.IFS(tbl_logs[[#This Row],[Total Score]]&lt;=4, "Low", tbl_logs[[#This Row],[Total Score]]&lt;=10, "Medium", tbl_logs[[#This Row],[Total Score]]&lt;=17, "High", tbl_logs[[#This Row],[Total Score]]&lt;=25, "Critical")</f>
        <v>Medium</v>
      </c>
    </row>
    <row r="801" spans="1:14" x14ac:dyDescent="0.3">
      <c r="A801" t="s">
        <v>3087</v>
      </c>
      <c r="B801" s="1">
        <v>46037.327777777777</v>
      </c>
      <c r="C801" t="s">
        <v>7</v>
      </c>
      <c r="D801" t="s">
        <v>22</v>
      </c>
      <c r="E801" t="s">
        <v>19</v>
      </c>
      <c r="F801" t="s">
        <v>20</v>
      </c>
      <c r="G801" s="2">
        <v>0.32777777777777778</v>
      </c>
      <c r="H801" s="3">
        <v>46037</v>
      </c>
      <c r="I801">
        <v>1</v>
      </c>
      <c r="J801">
        <f>_xlfn.XLOOKUP(tbl_logs[[#This Row],[Target_Department]],tbl_DeptWeight[Department], tbl_DeptWeight[Impact Score])</f>
        <v>3</v>
      </c>
      <c r="K801">
        <f>_xlfn.XLOOKUP(tbl_logs[[#This Row],[Employee_Action]],tbl_ResponseLikelihood[Employee Action],tbl_ResponseLikelihood[Likelihood Score])</f>
        <v>2</v>
      </c>
      <c r="L801">
        <f>tbl_logs[[#This Row],[Impact Score]]*tbl_logs[[#This Row],[Response Multiplier]]</f>
        <v>6</v>
      </c>
      <c r="M801" t="str" cm="1">
        <f t="array" ref="M801">_xlfn.IFS(tbl_logs[[#This Row],[Total Score]]&lt;=4, "Low", tbl_logs[[#This Row],[Total Score]]&lt;=10, "Medium", tbl_logs[[#This Row],[Total Score]]&lt;=19, "High", tbl_logs[[#This Row],[Total Score]]&lt;=25, "Very High")</f>
        <v>Medium</v>
      </c>
      <c r="N801" t="str" cm="1">
        <f t="array" ref="N801">_xlfn.IFS(tbl_logs[[#This Row],[Total Score]]&lt;=4, "Low", tbl_logs[[#This Row],[Total Score]]&lt;=10, "Medium", tbl_logs[[#This Row],[Total Score]]&lt;=17, "High", tbl_logs[[#This Row],[Total Score]]&lt;=25, "Critical")</f>
        <v>Medium</v>
      </c>
    </row>
    <row r="802" spans="1:14" x14ac:dyDescent="0.3">
      <c r="A802" t="s">
        <v>1153</v>
      </c>
      <c r="B802" s="1">
        <v>46037.336111111108</v>
      </c>
      <c r="C802" t="s">
        <v>7</v>
      </c>
      <c r="D802" t="s">
        <v>18</v>
      </c>
      <c r="E802" t="s">
        <v>16</v>
      </c>
      <c r="F802" t="s">
        <v>10</v>
      </c>
      <c r="G802" s="2">
        <v>0.33611111111111114</v>
      </c>
      <c r="H802" s="3">
        <v>46037</v>
      </c>
      <c r="I802">
        <v>1</v>
      </c>
      <c r="J802">
        <f>_xlfn.XLOOKUP(tbl_logs[[#This Row],[Target_Department]],tbl_DeptWeight[Department], tbl_DeptWeight[Impact Score])</f>
        <v>3</v>
      </c>
      <c r="K802">
        <f>_xlfn.XLOOKUP(tbl_logs[[#This Row],[Employee_Action]],tbl_ResponseLikelihood[Employee Action],tbl_ResponseLikelihood[Likelihood Score])</f>
        <v>2</v>
      </c>
      <c r="L802">
        <f>tbl_logs[[#This Row],[Impact Score]]*tbl_logs[[#This Row],[Response Multiplier]]</f>
        <v>6</v>
      </c>
      <c r="M802" t="str" cm="1">
        <f t="array" ref="M802">_xlfn.IFS(tbl_logs[[#This Row],[Total Score]]&lt;=4, "Low", tbl_logs[[#This Row],[Total Score]]&lt;=10, "Medium", tbl_logs[[#This Row],[Total Score]]&lt;=19, "High", tbl_logs[[#This Row],[Total Score]]&lt;=25, "Very High")</f>
        <v>Medium</v>
      </c>
      <c r="N802" t="str" cm="1">
        <f t="array" ref="N802">_xlfn.IFS(tbl_logs[[#This Row],[Total Score]]&lt;=4, "Low", tbl_logs[[#This Row],[Total Score]]&lt;=10, "Medium", tbl_logs[[#This Row],[Total Score]]&lt;=17, "High", tbl_logs[[#This Row],[Total Score]]&lt;=25, "Critical")</f>
        <v>Medium</v>
      </c>
    </row>
    <row r="803" spans="1:14" x14ac:dyDescent="0.3">
      <c r="A803" t="s">
        <v>1265</v>
      </c>
      <c r="B803" s="1">
        <v>46037.34097222222</v>
      </c>
      <c r="C803" t="s">
        <v>7</v>
      </c>
      <c r="D803" t="s">
        <v>8</v>
      </c>
      <c r="E803" t="s">
        <v>19</v>
      </c>
      <c r="F803" t="s">
        <v>13</v>
      </c>
      <c r="G803" s="2">
        <v>0.34097222222222223</v>
      </c>
      <c r="H803" s="3">
        <v>46037</v>
      </c>
      <c r="I803">
        <v>1</v>
      </c>
      <c r="J803">
        <f>_xlfn.XLOOKUP(tbl_logs[[#This Row],[Target_Department]],tbl_DeptWeight[Department], tbl_DeptWeight[Impact Score])</f>
        <v>3</v>
      </c>
      <c r="K803">
        <f>_xlfn.XLOOKUP(tbl_logs[[#This Row],[Employee_Action]],tbl_ResponseLikelihood[Employee Action],tbl_ResponseLikelihood[Likelihood Score])</f>
        <v>1</v>
      </c>
      <c r="L803">
        <f>tbl_logs[[#This Row],[Impact Score]]*tbl_logs[[#This Row],[Response Multiplier]]</f>
        <v>3</v>
      </c>
      <c r="M803" t="str" cm="1">
        <f t="array" ref="M803">_xlfn.IFS(tbl_logs[[#This Row],[Total Score]]&lt;=4, "Low", tbl_logs[[#This Row],[Total Score]]&lt;=10, "Medium", tbl_logs[[#This Row],[Total Score]]&lt;=19, "High", tbl_logs[[#This Row],[Total Score]]&lt;=25, "Very High")</f>
        <v>Low</v>
      </c>
      <c r="N803" t="str" cm="1">
        <f t="array" ref="N803">_xlfn.IFS(tbl_logs[[#This Row],[Total Score]]&lt;=4, "Low", tbl_logs[[#This Row],[Total Score]]&lt;=10, "Medium", tbl_logs[[#This Row],[Total Score]]&lt;=17, "High", tbl_logs[[#This Row],[Total Score]]&lt;=25, "Critical")</f>
        <v>Low</v>
      </c>
    </row>
    <row r="804" spans="1:14" x14ac:dyDescent="0.3">
      <c r="A804" t="s">
        <v>4533</v>
      </c>
      <c r="B804" s="1">
        <v>46037.37222222222</v>
      </c>
      <c r="C804" t="s">
        <v>7</v>
      </c>
      <c r="D804" t="s">
        <v>22</v>
      </c>
      <c r="E804" t="s">
        <v>19</v>
      </c>
      <c r="F804" t="s">
        <v>10</v>
      </c>
      <c r="G804" s="2">
        <v>0.37222222222222223</v>
      </c>
      <c r="H804" s="3">
        <v>46037</v>
      </c>
      <c r="I804">
        <v>1</v>
      </c>
      <c r="J804">
        <f>_xlfn.XLOOKUP(tbl_logs[[#This Row],[Target_Department]],tbl_DeptWeight[Department], tbl_DeptWeight[Impact Score])</f>
        <v>3</v>
      </c>
      <c r="K804">
        <f>_xlfn.XLOOKUP(tbl_logs[[#This Row],[Employee_Action]],tbl_ResponseLikelihood[Employee Action],tbl_ResponseLikelihood[Likelihood Score])</f>
        <v>2</v>
      </c>
      <c r="L804">
        <f>tbl_logs[[#This Row],[Impact Score]]*tbl_logs[[#This Row],[Response Multiplier]]</f>
        <v>6</v>
      </c>
      <c r="M804" t="str" cm="1">
        <f t="array" ref="M804">_xlfn.IFS(tbl_logs[[#This Row],[Total Score]]&lt;=4, "Low", tbl_logs[[#This Row],[Total Score]]&lt;=10, "Medium", tbl_logs[[#This Row],[Total Score]]&lt;=19, "High", tbl_logs[[#This Row],[Total Score]]&lt;=25, "Very High")</f>
        <v>Medium</v>
      </c>
      <c r="N804" t="str" cm="1">
        <f t="array" ref="N804">_xlfn.IFS(tbl_logs[[#This Row],[Total Score]]&lt;=4, "Low", tbl_logs[[#This Row],[Total Score]]&lt;=10, "Medium", tbl_logs[[#This Row],[Total Score]]&lt;=17, "High", tbl_logs[[#This Row],[Total Score]]&lt;=25, "Critical")</f>
        <v>Medium</v>
      </c>
    </row>
    <row r="805" spans="1:14" x14ac:dyDescent="0.3">
      <c r="A805" t="s">
        <v>3688</v>
      </c>
      <c r="B805" s="1">
        <v>46037.408333333333</v>
      </c>
      <c r="C805" t="s">
        <v>26</v>
      </c>
      <c r="D805" t="s">
        <v>8</v>
      </c>
      <c r="E805" t="s">
        <v>19</v>
      </c>
      <c r="F805" t="s">
        <v>20</v>
      </c>
      <c r="G805" s="2">
        <v>0.40833333333333333</v>
      </c>
      <c r="H805" s="3">
        <v>46037</v>
      </c>
      <c r="I805">
        <v>1</v>
      </c>
      <c r="J805">
        <f>_xlfn.XLOOKUP(tbl_logs[[#This Row],[Target_Department]],tbl_DeptWeight[Department], tbl_DeptWeight[Impact Score])</f>
        <v>3</v>
      </c>
      <c r="K805">
        <f>_xlfn.XLOOKUP(tbl_logs[[#This Row],[Employee_Action]],tbl_ResponseLikelihood[Employee Action],tbl_ResponseLikelihood[Likelihood Score])</f>
        <v>2</v>
      </c>
      <c r="L805">
        <f>tbl_logs[[#This Row],[Impact Score]]*tbl_logs[[#This Row],[Response Multiplier]]</f>
        <v>6</v>
      </c>
      <c r="M805" t="str" cm="1">
        <f t="array" ref="M805">_xlfn.IFS(tbl_logs[[#This Row],[Total Score]]&lt;=4, "Low", tbl_logs[[#This Row],[Total Score]]&lt;=10, "Medium", tbl_logs[[#This Row],[Total Score]]&lt;=19, "High", tbl_logs[[#This Row],[Total Score]]&lt;=25, "Very High")</f>
        <v>Medium</v>
      </c>
      <c r="N805" t="str" cm="1">
        <f t="array" ref="N805">_xlfn.IFS(tbl_logs[[#This Row],[Total Score]]&lt;=4, "Low", tbl_logs[[#This Row],[Total Score]]&lt;=10, "Medium", tbl_logs[[#This Row],[Total Score]]&lt;=17, "High", tbl_logs[[#This Row],[Total Score]]&lt;=25, "Critical")</f>
        <v>Medium</v>
      </c>
    </row>
    <row r="806" spans="1:14" x14ac:dyDescent="0.3">
      <c r="A806" t="s">
        <v>4442</v>
      </c>
      <c r="B806" s="1">
        <v>46037.421527777777</v>
      </c>
      <c r="C806" t="s">
        <v>35</v>
      </c>
      <c r="D806" t="s">
        <v>18</v>
      </c>
      <c r="E806" t="s">
        <v>9</v>
      </c>
      <c r="F806" t="s">
        <v>10</v>
      </c>
      <c r="G806" s="2">
        <v>0.42152777777777778</v>
      </c>
      <c r="H806" s="3">
        <v>46037</v>
      </c>
      <c r="I806">
        <v>1</v>
      </c>
      <c r="J806">
        <f>_xlfn.XLOOKUP(tbl_logs[[#This Row],[Target_Department]],tbl_DeptWeight[Department], tbl_DeptWeight[Impact Score])</f>
        <v>1</v>
      </c>
      <c r="K806">
        <f>_xlfn.XLOOKUP(tbl_logs[[#This Row],[Employee_Action]],tbl_ResponseLikelihood[Employee Action],tbl_ResponseLikelihood[Likelihood Score])</f>
        <v>2</v>
      </c>
      <c r="L806">
        <f>tbl_logs[[#This Row],[Impact Score]]*tbl_logs[[#This Row],[Response Multiplier]]</f>
        <v>2</v>
      </c>
      <c r="M806" t="str" cm="1">
        <f t="array" ref="M806">_xlfn.IFS(tbl_logs[[#This Row],[Total Score]]&lt;=4, "Low", tbl_logs[[#This Row],[Total Score]]&lt;=10, "Medium", tbl_logs[[#This Row],[Total Score]]&lt;=19, "High", tbl_logs[[#This Row],[Total Score]]&lt;=25, "Very High")</f>
        <v>Low</v>
      </c>
      <c r="N806" t="str" cm="1">
        <f t="array" ref="N806">_xlfn.IFS(tbl_logs[[#This Row],[Total Score]]&lt;=4, "Low", tbl_logs[[#This Row],[Total Score]]&lt;=10, "Medium", tbl_logs[[#This Row],[Total Score]]&lt;=17, "High", tbl_logs[[#This Row],[Total Score]]&lt;=25, "Critical")</f>
        <v>Low</v>
      </c>
    </row>
    <row r="807" spans="1:14" x14ac:dyDescent="0.3">
      <c r="A807" t="s">
        <v>436</v>
      </c>
      <c r="B807" s="1">
        <v>46037.4375</v>
      </c>
      <c r="C807" t="s">
        <v>7</v>
      </c>
      <c r="D807" t="s">
        <v>15</v>
      </c>
      <c r="E807" t="s">
        <v>19</v>
      </c>
      <c r="F807" t="s">
        <v>13</v>
      </c>
      <c r="G807" s="2">
        <v>0.4375</v>
      </c>
      <c r="H807" s="3">
        <v>46037</v>
      </c>
      <c r="I807">
        <v>1</v>
      </c>
      <c r="J807">
        <f>_xlfn.XLOOKUP(tbl_logs[[#This Row],[Target_Department]],tbl_DeptWeight[Department], tbl_DeptWeight[Impact Score])</f>
        <v>3</v>
      </c>
      <c r="K807">
        <f>_xlfn.XLOOKUP(tbl_logs[[#This Row],[Employee_Action]],tbl_ResponseLikelihood[Employee Action],tbl_ResponseLikelihood[Likelihood Score])</f>
        <v>1</v>
      </c>
      <c r="L807">
        <f>tbl_logs[[#This Row],[Impact Score]]*tbl_logs[[#This Row],[Response Multiplier]]</f>
        <v>3</v>
      </c>
      <c r="M807" t="str" cm="1">
        <f t="array" ref="M807">_xlfn.IFS(tbl_logs[[#This Row],[Total Score]]&lt;=4, "Low", tbl_logs[[#This Row],[Total Score]]&lt;=10, "Medium", tbl_logs[[#This Row],[Total Score]]&lt;=19, "High", tbl_logs[[#This Row],[Total Score]]&lt;=25, "Very High")</f>
        <v>Low</v>
      </c>
      <c r="N807" t="str" cm="1">
        <f t="array" ref="N807">_xlfn.IFS(tbl_logs[[#This Row],[Total Score]]&lt;=4, "Low", tbl_logs[[#This Row],[Total Score]]&lt;=10, "Medium", tbl_logs[[#This Row],[Total Score]]&lt;=17, "High", tbl_logs[[#This Row],[Total Score]]&lt;=25, "Critical")</f>
        <v>Low</v>
      </c>
    </row>
    <row r="808" spans="1:14" x14ac:dyDescent="0.3">
      <c r="A808" t="s">
        <v>429</v>
      </c>
      <c r="B808" s="1">
        <v>46037.451388888891</v>
      </c>
      <c r="C808" t="s">
        <v>7</v>
      </c>
      <c r="D808" t="s">
        <v>18</v>
      </c>
      <c r="E808" t="s">
        <v>19</v>
      </c>
      <c r="F808" t="s">
        <v>13</v>
      </c>
      <c r="G808" s="2">
        <v>0.4513888888888889</v>
      </c>
      <c r="H808" s="3">
        <v>46037</v>
      </c>
      <c r="I808">
        <v>1</v>
      </c>
      <c r="J808">
        <f>_xlfn.XLOOKUP(tbl_logs[[#This Row],[Target_Department]],tbl_DeptWeight[Department], tbl_DeptWeight[Impact Score])</f>
        <v>3</v>
      </c>
      <c r="K808">
        <f>_xlfn.XLOOKUP(tbl_logs[[#This Row],[Employee_Action]],tbl_ResponseLikelihood[Employee Action],tbl_ResponseLikelihood[Likelihood Score])</f>
        <v>1</v>
      </c>
      <c r="L808">
        <f>tbl_logs[[#This Row],[Impact Score]]*tbl_logs[[#This Row],[Response Multiplier]]</f>
        <v>3</v>
      </c>
      <c r="M808" t="str" cm="1">
        <f t="array" ref="M808">_xlfn.IFS(tbl_logs[[#This Row],[Total Score]]&lt;=4, "Low", tbl_logs[[#This Row],[Total Score]]&lt;=10, "Medium", tbl_logs[[#This Row],[Total Score]]&lt;=19, "High", tbl_logs[[#This Row],[Total Score]]&lt;=25, "Very High")</f>
        <v>Low</v>
      </c>
      <c r="N808" t="str" cm="1">
        <f t="array" ref="N808">_xlfn.IFS(tbl_logs[[#This Row],[Total Score]]&lt;=4, "Low", tbl_logs[[#This Row],[Total Score]]&lt;=10, "Medium", tbl_logs[[#This Row],[Total Score]]&lt;=17, "High", tbl_logs[[#This Row],[Total Score]]&lt;=25, "Critical")</f>
        <v>Low</v>
      </c>
    </row>
    <row r="809" spans="1:14" x14ac:dyDescent="0.3">
      <c r="A809" t="s">
        <v>4474</v>
      </c>
      <c r="B809" s="1">
        <v>46037.504861111112</v>
      </c>
      <c r="C809" t="s">
        <v>35</v>
      </c>
      <c r="D809" t="s">
        <v>8</v>
      </c>
      <c r="E809" t="s">
        <v>31</v>
      </c>
      <c r="F809" t="s">
        <v>10</v>
      </c>
      <c r="G809" s="2">
        <v>0.50486111111111109</v>
      </c>
      <c r="H809" s="3">
        <v>46037</v>
      </c>
      <c r="I809">
        <v>1</v>
      </c>
      <c r="J809">
        <f>_xlfn.XLOOKUP(tbl_logs[[#This Row],[Target_Department]],tbl_DeptWeight[Department], tbl_DeptWeight[Impact Score])</f>
        <v>1</v>
      </c>
      <c r="K809">
        <f>_xlfn.XLOOKUP(tbl_logs[[#This Row],[Employee_Action]],tbl_ResponseLikelihood[Employee Action],tbl_ResponseLikelihood[Likelihood Score])</f>
        <v>2</v>
      </c>
      <c r="L809">
        <f>tbl_logs[[#This Row],[Impact Score]]*tbl_logs[[#This Row],[Response Multiplier]]</f>
        <v>2</v>
      </c>
      <c r="M809" t="str" cm="1">
        <f t="array" ref="M809">_xlfn.IFS(tbl_logs[[#This Row],[Total Score]]&lt;=4, "Low", tbl_logs[[#This Row],[Total Score]]&lt;=10, "Medium", tbl_logs[[#This Row],[Total Score]]&lt;=19, "High", tbl_logs[[#This Row],[Total Score]]&lt;=25, "Very High")</f>
        <v>Low</v>
      </c>
      <c r="N809" t="str" cm="1">
        <f t="array" ref="N809">_xlfn.IFS(tbl_logs[[#This Row],[Total Score]]&lt;=4, "Low", tbl_logs[[#This Row],[Total Score]]&lt;=10, "Medium", tbl_logs[[#This Row],[Total Score]]&lt;=17, "High", tbl_logs[[#This Row],[Total Score]]&lt;=25, "Critical")</f>
        <v>Low</v>
      </c>
    </row>
    <row r="810" spans="1:14" x14ac:dyDescent="0.3">
      <c r="A810" t="s">
        <v>1683</v>
      </c>
      <c r="B810" s="1">
        <v>46037.5625</v>
      </c>
      <c r="C810" t="s">
        <v>7</v>
      </c>
      <c r="D810" t="s">
        <v>15</v>
      </c>
      <c r="E810" t="s">
        <v>16</v>
      </c>
      <c r="F810" t="s">
        <v>10</v>
      </c>
      <c r="G810" s="2">
        <v>0.5625</v>
      </c>
      <c r="H810" s="3">
        <v>46037</v>
      </c>
      <c r="I810">
        <v>1</v>
      </c>
      <c r="J810">
        <f>_xlfn.XLOOKUP(tbl_logs[[#This Row],[Target_Department]],tbl_DeptWeight[Department], tbl_DeptWeight[Impact Score])</f>
        <v>3</v>
      </c>
      <c r="K810">
        <f>_xlfn.XLOOKUP(tbl_logs[[#This Row],[Employee_Action]],tbl_ResponseLikelihood[Employee Action],tbl_ResponseLikelihood[Likelihood Score])</f>
        <v>2</v>
      </c>
      <c r="L810">
        <f>tbl_logs[[#This Row],[Impact Score]]*tbl_logs[[#This Row],[Response Multiplier]]</f>
        <v>6</v>
      </c>
      <c r="M810" t="str" cm="1">
        <f t="array" ref="M810">_xlfn.IFS(tbl_logs[[#This Row],[Total Score]]&lt;=4, "Low", tbl_logs[[#This Row],[Total Score]]&lt;=10, "Medium", tbl_logs[[#This Row],[Total Score]]&lt;=19, "High", tbl_logs[[#This Row],[Total Score]]&lt;=25, "Very High")</f>
        <v>Medium</v>
      </c>
      <c r="N810" t="str" cm="1">
        <f t="array" ref="N810">_xlfn.IFS(tbl_logs[[#This Row],[Total Score]]&lt;=4, "Low", tbl_logs[[#This Row],[Total Score]]&lt;=10, "Medium", tbl_logs[[#This Row],[Total Score]]&lt;=17, "High", tbl_logs[[#This Row],[Total Score]]&lt;=25, "Critical")</f>
        <v>Medium</v>
      </c>
    </row>
    <row r="811" spans="1:14" x14ac:dyDescent="0.3">
      <c r="A811" t="s">
        <v>4235</v>
      </c>
      <c r="B811" s="1">
        <v>46037.642361111109</v>
      </c>
      <c r="C811" t="s">
        <v>7</v>
      </c>
      <c r="D811" t="s">
        <v>8</v>
      </c>
      <c r="E811" t="s">
        <v>31</v>
      </c>
      <c r="F811" t="s">
        <v>20</v>
      </c>
      <c r="G811" s="2">
        <v>0.64236111111111116</v>
      </c>
      <c r="H811" s="3">
        <v>46037</v>
      </c>
      <c r="I811">
        <v>1</v>
      </c>
      <c r="J811">
        <f>_xlfn.XLOOKUP(tbl_logs[[#This Row],[Target_Department]],tbl_DeptWeight[Department], tbl_DeptWeight[Impact Score])</f>
        <v>3</v>
      </c>
      <c r="K811">
        <f>_xlfn.XLOOKUP(tbl_logs[[#This Row],[Employee_Action]],tbl_ResponseLikelihood[Employee Action],tbl_ResponseLikelihood[Likelihood Score])</f>
        <v>2</v>
      </c>
      <c r="L811">
        <f>tbl_logs[[#This Row],[Impact Score]]*tbl_logs[[#This Row],[Response Multiplier]]</f>
        <v>6</v>
      </c>
      <c r="M811" t="str" cm="1">
        <f t="array" ref="M811">_xlfn.IFS(tbl_logs[[#This Row],[Total Score]]&lt;=4, "Low", tbl_logs[[#This Row],[Total Score]]&lt;=10, "Medium", tbl_logs[[#This Row],[Total Score]]&lt;=19, "High", tbl_logs[[#This Row],[Total Score]]&lt;=25, "Very High")</f>
        <v>Medium</v>
      </c>
      <c r="N811" t="str" cm="1">
        <f t="array" ref="N811">_xlfn.IFS(tbl_logs[[#This Row],[Total Score]]&lt;=4, "Low", tbl_logs[[#This Row],[Total Score]]&lt;=10, "Medium", tbl_logs[[#This Row],[Total Score]]&lt;=17, "High", tbl_logs[[#This Row],[Total Score]]&lt;=25, "Critical")</f>
        <v>Medium</v>
      </c>
    </row>
    <row r="812" spans="1:14" x14ac:dyDescent="0.3">
      <c r="A812" t="s">
        <v>3975</v>
      </c>
      <c r="B812" s="1">
        <v>46037.709722222222</v>
      </c>
      <c r="C812" t="s">
        <v>7</v>
      </c>
      <c r="D812" t="s">
        <v>22</v>
      </c>
      <c r="E812" t="s">
        <v>19</v>
      </c>
      <c r="F812" t="s">
        <v>13</v>
      </c>
      <c r="G812" s="2">
        <v>0.70972222222222225</v>
      </c>
      <c r="H812" s="3">
        <v>46037</v>
      </c>
      <c r="I812">
        <v>1</v>
      </c>
      <c r="J812">
        <f>_xlfn.XLOOKUP(tbl_logs[[#This Row],[Target_Department]],tbl_DeptWeight[Department], tbl_DeptWeight[Impact Score])</f>
        <v>3</v>
      </c>
      <c r="K812">
        <f>_xlfn.XLOOKUP(tbl_logs[[#This Row],[Employee_Action]],tbl_ResponseLikelihood[Employee Action],tbl_ResponseLikelihood[Likelihood Score])</f>
        <v>1</v>
      </c>
      <c r="L812">
        <f>tbl_logs[[#This Row],[Impact Score]]*tbl_logs[[#This Row],[Response Multiplier]]</f>
        <v>3</v>
      </c>
      <c r="M812" t="str" cm="1">
        <f t="array" ref="M812">_xlfn.IFS(tbl_logs[[#This Row],[Total Score]]&lt;=4, "Low", tbl_logs[[#This Row],[Total Score]]&lt;=10, "Medium", tbl_logs[[#This Row],[Total Score]]&lt;=19, "High", tbl_logs[[#This Row],[Total Score]]&lt;=25, "Very High")</f>
        <v>Low</v>
      </c>
      <c r="N812" t="str" cm="1">
        <f t="array" ref="N812">_xlfn.IFS(tbl_logs[[#This Row],[Total Score]]&lt;=4, "Low", tbl_logs[[#This Row],[Total Score]]&lt;=10, "Medium", tbl_logs[[#This Row],[Total Score]]&lt;=17, "High", tbl_logs[[#This Row],[Total Score]]&lt;=25, "Critical")</f>
        <v>Low</v>
      </c>
    </row>
    <row r="813" spans="1:14" x14ac:dyDescent="0.3">
      <c r="A813" t="s">
        <v>3274</v>
      </c>
      <c r="B813" s="1">
        <v>46037.738888888889</v>
      </c>
      <c r="C813" t="s">
        <v>7</v>
      </c>
      <c r="D813" t="s">
        <v>22</v>
      </c>
      <c r="E813" t="s">
        <v>19</v>
      </c>
      <c r="F813" t="s">
        <v>53</v>
      </c>
      <c r="G813" s="2">
        <v>0.73888888888888893</v>
      </c>
      <c r="H813" s="3">
        <v>46037</v>
      </c>
      <c r="I813">
        <v>1</v>
      </c>
      <c r="J813">
        <f>_xlfn.XLOOKUP(tbl_logs[[#This Row],[Target_Department]],tbl_DeptWeight[Department], tbl_DeptWeight[Impact Score])</f>
        <v>3</v>
      </c>
      <c r="K813">
        <f>_xlfn.XLOOKUP(tbl_logs[[#This Row],[Employee_Action]],tbl_ResponseLikelihood[Employee Action],tbl_ResponseLikelihood[Likelihood Score])</f>
        <v>5</v>
      </c>
      <c r="L813">
        <f>tbl_logs[[#This Row],[Impact Score]]*tbl_logs[[#This Row],[Response Multiplier]]</f>
        <v>15</v>
      </c>
      <c r="M813" t="str" cm="1">
        <f t="array" ref="M813">_xlfn.IFS(tbl_logs[[#This Row],[Total Score]]&lt;=4, "Low", tbl_logs[[#This Row],[Total Score]]&lt;=10, "Medium", tbl_logs[[#This Row],[Total Score]]&lt;=19, "High", tbl_logs[[#This Row],[Total Score]]&lt;=25, "Very High")</f>
        <v>High</v>
      </c>
      <c r="N813" t="str" cm="1">
        <f t="array" ref="N813">_xlfn.IFS(tbl_logs[[#This Row],[Total Score]]&lt;=4, "Low", tbl_logs[[#This Row],[Total Score]]&lt;=10, "Medium", tbl_logs[[#This Row],[Total Score]]&lt;=17, "High", tbl_logs[[#This Row],[Total Score]]&lt;=25, "Critical")</f>
        <v>High</v>
      </c>
    </row>
    <row r="814" spans="1:14" x14ac:dyDescent="0.3">
      <c r="A814" t="s">
        <v>1219</v>
      </c>
      <c r="B814" s="1">
        <v>46037.744444444441</v>
      </c>
      <c r="C814" t="s">
        <v>40</v>
      </c>
      <c r="D814" t="s">
        <v>15</v>
      </c>
      <c r="E814" t="s">
        <v>16</v>
      </c>
      <c r="F814" t="s">
        <v>20</v>
      </c>
      <c r="G814" s="2">
        <v>0.74444444444444446</v>
      </c>
      <c r="H814" s="3">
        <v>46037</v>
      </c>
      <c r="I814">
        <v>1</v>
      </c>
      <c r="J814">
        <f>_xlfn.XLOOKUP(tbl_logs[[#This Row],[Target_Department]],tbl_DeptWeight[Department], tbl_DeptWeight[Impact Score])</f>
        <v>5</v>
      </c>
      <c r="K814">
        <f>_xlfn.XLOOKUP(tbl_logs[[#This Row],[Employee_Action]],tbl_ResponseLikelihood[Employee Action],tbl_ResponseLikelihood[Likelihood Score])</f>
        <v>2</v>
      </c>
      <c r="L814">
        <f>tbl_logs[[#This Row],[Impact Score]]*tbl_logs[[#This Row],[Response Multiplier]]</f>
        <v>10</v>
      </c>
      <c r="M814" t="str" cm="1">
        <f t="array" ref="M814">_xlfn.IFS(tbl_logs[[#This Row],[Total Score]]&lt;=4, "Low", tbl_logs[[#This Row],[Total Score]]&lt;=10, "Medium", tbl_logs[[#This Row],[Total Score]]&lt;=19, "High", tbl_logs[[#This Row],[Total Score]]&lt;=25, "Very High")</f>
        <v>Medium</v>
      </c>
      <c r="N814" t="str" cm="1">
        <f t="array" ref="N814">_xlfn.IFS(tbl_logs[[#This Row],[Total Score]]&lt;=4, "Low", tbl_logs[[#This Row],[Total Score]]&lt;=10, "Medium", tbl_logs[[#This Row],[Total Score]]&lt;=17, "High", tbl_logs[[#This Row],[Total Score]]&lt;=25, "Critical")</f>
        <v>Medium</v>
      </c>
    </row>
    <row r="815" spans="1:14" x14ac:dyDescent="0.3">
      <c r="A815" t="s">
        <v>3113</v>
      </c>
      <c r="B815" s="1">
        <v>46037.75</v>
      </c>
      <c r="C815" t="s">
        <v>40</v>
      </c>
      <c r="D815" t="s">
        <v>15</v>
      </c>
      <c r="E815" t="s">
        <v>16</v>
      </c>
      <c r="F815" t="s">
        <v>10</v>
      </c>
      <c r="G815" s="2">
        <v>0.75</v>
      </c>
      <c r="H815" s="3">
        <v>46037</v>
      </c>
      <c r="I815">
        <v>1</v>
      </c>
      <c r="J815">
        <f>_xlfn.XLOOKUP(tbl_logs[[#This Row],[Target_Department]],tbl_DeptWeight[Department], tbl_DeptWeight[Impact Score])</f>
        <v>5</v>
      </c>
      <c r="K815">
        <f>_xlfn.XLOOKUP(tbl_logs[[#This Row],[Employee_Action]],tbl_ResponseLikelihood[Employee Action],tbl_ResponseLikelihood[Likelihood Score])</f>
        <v>2</v>
      </c>
      <c r="L815">
        <f>tbl_logs[[#This Row],[Impact Score]]*tbl_logs[[#This Row],[Response Multiplier]]</f>
        <v>10</v>
      </c>
      <c r="M815" t="str" cm="1">
        <f t="array" ref="M815">_xlfn.IFS(tbl_logs[[#This Row],[Total Score]]&lt;=4, "Low", tbl_logs[[#This Row],[Total Score]]&lt;=10, "Medium", tbl_logs[[#This Row],[Total Score]]&lt;=19, "High", tbl_logs[[#This Row],[Total Score]]&lt;=25, "Very High")</f>
        <v>Medium</v>
      </c>
      <c r="N815" t="str" cm="1">
        <f t="array" ref="N815">_xlfn.IFS(tbl_logs[[#This Row],[Total Score]]&lt;=4, "Low", tbl_logs[[#This Row],[Total Score]]&lt;=10, "Medium", tbl_logs[[#This Row],[Total Score]]&lt;=17, "High", tbl_logs[[#This Row],[Total Score]]&lt;=25, "Critical")</f>
        <v>Medium</v>
      </c>
    </row>
    <row r="816" spans="1:14" x14ac:dyDescent="0.3">
      <c r="A816" t="s">
        <v>3002</v>
      </c>
      <c r="B816" s="1">
        <v>46037.777777777781</v>
      </c>
      <c r="C816" t="s">
        <v>40</v>
      </c>
      <c r="D816" t="s">
        <v>18</v>
      </c>
      <c r="E816" t="s">
        <v>16</v>
      </c>
      <c r="F816" t="s">
        <v>20</v>
      </c>
      <c r="G816" s="2">
        <v>0.77777777777777779</v>
      </c>
      <c r="H816" s="3">
        <v>46037</v>
      </c>
      <c r="I816">
        <v>1</v>
      </c>
      <c r="J816">
        <f>_xlfn.XLOOKUP(tbl_logs[[#This Row],[Target_Department]],tbl_DeptWeight[Department], tbl_DeptWeight[Impact Score])</f>
        <v>5</v>
      </c>
      <c r="K816">
        <f>_xlfn.XLOOKUP(tbl_logs[[#This Row],[Employee_Action]],tbl_ResponseLikelihood[Employee Action],tbl_ResponseLikelihood[Likelihood Score])</f>
        <v>2</v>
      </c>
      <c r="L816">
        <f>tbl_logs[[#This Row],[Impact Score]]*tbl_logs[[#This Row],[Response Multiplier]]</f>
        <v>10</v>
      </c>
      <c r="M816" t="str" cm="1">
        <f t="array" ref="M816">_xlfn.IFS(tbl_logs[[#This Row],[Total Score]]&lt;=4, "Low", tbl_logs[[#This Row],[Total Score]]&lt;=10, "Medium", tbl_logs[[#This Row],[Total Score]]&lt;=19, "High", tbl_logs[[#This Row],[Total Score]]&lt;=25, "Very High")</f>
        <v>Medium</v>
      </c>
      <c r="N816" t="str" cm="1">
        <f t="array" ref="N816">_xlfn.IFS(tbl_logs[[#This Row],[Total Score]]&lt;=4, "Low", tbl_logs[[#This Row],[Total Score]]&lt;=10, "Medium", tbl_logs[[#This Row],[Total Score]]&lt;=17, "High", tbl_logs[[#This Row],[Total Score]]&lt;=25, "Critical")</f>
        <v>Medium</v>
      </c>
    </row>
    <row r="817" spans="1:14" x14ac:dyDescent="0.3">
      <c r="A817" t="s">
        <v>1496</v>
      </c>
      <c r="B817" s="1">
        <v>46037.78125</v>
      </c>
      <c r="C817" t="s">
        <v>7</v>
      </c>
      <c r="D817" t="s">
        <v>22</v>
      </c>
      <c r="E817" t="s">
        <v>19</v>
      </c>
      <c r="F817" t="s">
        <v>33</v>
      </c>
      <c r="G817" s="2">
        <v>0.78125</v>
      </c>
      <c r="H817" s="3">
        <v>46037</v>
      </c>
      <c r="I817">
        <v>1</v>
      </c>
      <c r="J817">
        <f>_xlfn.XLOOKUP(tbl_logs[[#This Row],[Target_Department]],tbl_DeptWeight[Department], tbl_DeptWeight[Impact Score])</f>
        <v>3</v>
      </c>
      <c r="K817">
        <f>_xlfn.XLOOKUP(tbl_logs[[#This Row],[Employee_Action]],tbl_ResponseLikelihood[Employee Action],tbl_ResponseLikelihood[Likelihood Score])</f>
        <v>4</v>
      </c>
      <c r="L817">
        <f>tbl_logs[[#This Row],[Impact Score]]*tbl_logs[[#This Row],[Response Multiplier]]</f>
        <v>12</v>
      </c>
      <c r="M817" t="str" cm="1">
        <f t="array" ref="M817">_xlfn.IFS(tbl_logs[[#This Row],[Total Score]]&lt;=4, "Low", tbl_logs[[#This Row],[Total Score]]&lt;=10, "Medium", tbl_logs[[#This Row],[Total Score]]&lt;=19, "High", tbl_logs[[#This Row],[Total Score]]&lt;=25, "Very High")</f>
        <v>High</v>
      </c>
      <c r="N817" t="str" cm="1">
        <f t="array" ref="N817">_xlfn.IFS(tbl_logs[[#This Row],[Total Score]]&lt;=4, "Low", tbl_logs[[#This Row],[Total Score]]&lt;=10, "Medium", tbl_logs[[#This Row],[Total Score]]&lt;=17, "High", tbl_logs[[#This Row],[Total Score]]&lt;=25, "Critical")</f>
        <v>High</v>
      </c>
    </row>
    <row r="818" spans="1:14" x14ac:dyDescent="0.3">
      <c r="A818" t="s">
        <v>2136</v>
      </c>
      <c r="B818" s="1">
        <v>46037.824305555558</v>
      </c>
      <c r="C818" t="s">
        <v>35</v>
      </c>
      <c r="D818" t="s">
        <v>22</v>
      </c>
      <c r="E818" t="s">
        <v>31</v>
      </c>
      <c r="F818" t="s">
        <v>10</v>
      </c>
      <c r="G818" s="2">
        <v>0.82430555555555551</v>
      </c>
      <c r="H818" s="3">
        <v>46037</v>
      </c>
      <c r="I818">
        <v>1</v>
      </c>
      <c r="J818">
        <f>_xlfn.XLOOKUP(tbl_logs[[#This Row],[Target_Department]],tbl_DeptWeight[Department], tbl_DeptWeight[Impact Score])</f>
        <v>1</v>
      </c>
      <c r="K818">
        <f>_xlfn.XLOOKUP(tbl_logs[[#This Row],[Employee_Action]],tbl_ResponseLikelihood[Employee Action],tbl_ResponseLikelihood[Likelihood Score])</f>
        <v>2</v>
      </c>
      <c r="L818">
        <f>tbl_logs[[#This Row],[Impact Score]]*tbl_logs[[#This Row],[Response Multiplier]]</f>
        <v>2</v>
      </c>
      <c r="M818" t="str" cm="1">
        <f t="array" ref="M818">_xlfn.IFS(tbl_logs[[#This Row],[Total Score]]&lt;=4, "Low", tbl_logs[[#This Row],[Total Score]]&lt;=10, "Medium", tbl_logs[[#This Row],[Total Score]]&lt;=19, "High", tbl_logs[[#This Row],[Total Score]]&lt;=25, "Very High")</f>
        <v>Low</v>
      </c>
      <c r="N818" t="str" cm="1">
        <f t="array" ref="N818">_xlfn.IFS(tbl_logs[[#This Row],[Total Score]]&lt;=4, "Low", tbl_logs[[#This Row],[Total Score]]&lt;=10, "Medium", tbl_logs[[#This Row],[Total Score]]&lt;=17, "High", tbl_logs[[#This Row],[Total Score]]&lt;=25, "Critical")</f>
        <v>Low</v>
      </c>
    </row>
    <row r="819" spans="1:14" x14ac:dyDescent="0.3">
      <c r="A819" t="s">
        <v>4387</v>
      </c>
      <c r="B819" s="1">
        <v>46037.839583333334</v>
      </c>
      <c r="C819" t="s">
        <v>40</v>
      </c>
      <c r="D819" t="s">
        <v>8</v>
      </c>
      <c r="E819" t="s">
        <v>16</v>
      </c>
      <c r="F819" t="s">
        <v>10</v>
      </c>
      <c r="G819" s="2">
        <v>0.83958333333333335</v>
      </c>
      <c r="H819" s="3">
        <v>46037</v>
      </c>
      <c r="I819">
        <v>1</v>
      </c>
      <c r="J819">
        <f>_xlfn.XLOOKUP(tbl_logs[[#This Row],[Target_Department]],tbl_DeptWeight[Department], tbl_DeptWeight[Impact Score])</f>
        <v>5</v>
      </c>
      <c r="K819">
        <f>_xlfn.XLOOKUP(tbl_logs[[#This Row],[Employee_Action]],tbl_ResponseLikelihood[Employee Action],tbl_ResponseLikelihood[Likelihood Score])</f>
        <v>2</v>
      </c>
      <c r="L819">
        <f>tbl_logs[[#This Row],[Impact Score]]*tbl_logs[[#This Row],[Response Multiplier]]</f>
        <v>10</v>
      </c>
      <c r="M819" t="str" cm="1">
        <f t="array" ref="M819">_xlfn.IFS(tbl_logs[[#This Row],[Total Score]]&lt;=4, "Low", tbl_logs[[#This Row],[Total Score]]&lt;=10, "Medium", tbl_logs[[#This Row],[Total Score]]&lt;=19, "High", tbl_logs[[#This Row],[Total Score]]&lt;=25, "Very High")</f>
        <v>Medium</v>
      </c>
      <c r="N819" t="str" cm="1">
        <f t="array" ref="N819">_xlfn.IFS(tbl_logs[[#This Row],[Total Score]]&lt;=4, "Low", tbl_logs[[#This Row],[Total Score]]&lt;=10, "Medium", tbl_logs[[#This Row],[Total Score]]&lt;=17, "High", tbl_logs[[#This Row],[Total Score]]&lt;=25, "Critical")</f>
        <v>Medium</v>
      </c>
    </row>
    <row r="820" spans="1:14" x14ac:dyDescent="0.3">
      <c r="A820" t="s">
        <v>4302</v>
      </c>
      <c r="B820" s="1">
        <v>46037.854861111111</v>
      </c>
      <c r="C820" t="s">
        <v>7</v>
      </c>
      <c r="D820" t="s">
        <v>15</v>
      </c>
      <c r="E820" t="s">
        <v>19</v>
      </c>
      <c r="F820" t="s">
        <v>13</v>
      </c>
      <c r="G820" s="2">
        <v>0.85486111111111107</v>
      </c>
      <c r="H820" s="3">
        <v>46037</v>
      </c>
      <c r="I820">
        <v>1</v>
      </c>
      <c r="J820">
        <f>_xlfn.XLOOKUP(tbl_logs[[#This Row],[Target_Department]],tbl_DeptWeight[Department], tbl_DeptWeight[Impact Score])</f>
        <v>3</v>
      </c>
      <c r="K820">
        <f>_xlfn.XLOOKUP(tbl_logs[[#This Row],[Employee_Action]],tbl_ResponseLikelihood[Employee Action],tbl_ResponseLikelihood[Likelihood Score])</f>
        <v>1</v>
      </c>
      <c r="L820">
        <f>tbl_logs[[#This Row],[Impact Score]]*tbl_logs[[#This Row],[Response Multiplier]]</f>
        <v>3</v>
      </c>
      <c r="M820" t="str" cm="1">
        <f t="array" ref="M820">_xlfn.IFS(tbl_logs[[#This Row],[Total Score]]&lt;=4, "Low", tbl_logs[[#This Row],[Total Score]]&lt;=10, "Medium", tbl_logs[[#This Row],[Total Score]]&lt;=19, "High", tbl_logs[[#This Row],[Total Score]]&lt;=25, "Very High")</f>
        <v>Low</v>
      </c>
      <c r="N820" t="str" cm="1">
        <f t="array" ref="N820">_xlfn.IFS(tbl_logs[[#This Row],[Total Score]]&lt;=4, "Low", tbl_logs[[#This Row],[Total Score]]&lt;=10, "Medium", tbl_logs[[#This Row],[Total Score]]&lt;=17, "High", tbl_logs[[#This Row],[Total Score]]&lt;=25, "Critical")</f>
        <v>Low</v>
      </c>
    </row>
    <row r="821" spans="1:14" x14ac:dyDescent="0.3">
      <c r="A821" t="s">
        <v>1483</v>
      </c>
      <c r="B821" s="1">
        <v>46037.918055555558</v>
      </c>
      <c r="C821" t="s">
        <v>7</v>
      </c>
      <c r="D821" t="s">
        <v>15</v>
      </c>
      <c r="E821" t="s">
        <v>19</v>
      </c>
      <c r="F821" t="s">
        <v>33</v>
      </c>
      <c r="G821" s="2">
        <v>0.91805555555555551</v>
      </c>
      <c r="H821" s="3">
        <v>46037</v>
      </c>
      <c r="I821">
        <v>1</v>
      </c>
      <c r="J821">
        <f>_xlfn.XLOOKUP(tbl_logs[[#This Row],[Target_Department]],tbl_DeptWeight[Department], tbl_DeptWeight[Impact Score])</f>
        <v>3</v>
      </c>
      <c r="K821">
        <f>_xlfn.XLOOKUP(tbl_logs[[#This Row],[Employee_Action]],tbl_ResponseLikelihood[Employee Action],tbl_ResponseLikelihood[Likelihood Score])</f>
        <v>4</v>
      </c>
      <c r="L821">
        <f>tbl_logs[[#This Row],[Impact Score]]*tbl_logs[[#This Row],[Response Multiplier]]</f>
        <v>12</v>
      </c>
      <c r="M821" t="str" cm="1">
        <f t="array" ref="M821">_xlfn.IFS(tbl_logs[[#This Row],[Total Score]]&lt;=4, "Low", tbl_logs[[#This Row],[Total Score]]&lt;=10, "Medium", tbl_logs[[#This Row],[Total Score]]&lt;=19, "High", tbl_logs[[#This Row],[Total Score]]&lt;=25, "Very High")</f>
        <v>High</v>
      </c>
      <c r="N821" t="str" cm="1">
        <f t="array" ref="N821">_xlfn.IFS(tbl_logs[[#This Row],[Total Score]]&lt;=4, "Low", tbl_logs[[#This Row],[Total Score]]&lt;=10, "Medium", tbl_logs[[#This Row],[Total Score]]&lt;=17, "High", tbl_logs[[#This Row],[Total Score]]&lt;=25, "Critical")</f>
        <v>High</v>
      </c>
    </row>
    <row r="822" spans="1:14" x14ac:dyDescent="0.3">
      <c r="A822" t="s">
        <v>1200</v>
      </c>
      <c r="B822" s="1">
        <v>46037.921527777777</v>
      </c>
      <c r="C822" t="s">
        <v>7</v>
      </c>
      <c r="D822" t="s">
        <v>22</v>
      </c>
      <c r="E822" t="s">
        <v>9</v>
      </c>
      <c r="F822" t="s">
        <v>10</v>
      </c>
      <c r="G822" s="2">
        <v>0.92152777777777772</v>
      </c>
      <c r="H822" s="3">
        <v>46037</v>
      </c>
      <c r="I822">
        <v>1</v>
      </c>
      <c r="J822">
        <f>_xlfn.XLOOKUP(tbl_logs[[#This Row],[Target_Department]],tbl_DeptWeight[Department], tbl_DeptWeight[Impact Score])</f>
        <v>3</v>
      </c>
      <c r="K822">
        <f>_xlfn.XLOOKUP(tbl_logs[[#This Row],[Employee_Action]],tbl_ResponseLikelihood[Employee Action],tbl_ResponseLikelihood[Likelihood Score])</f>
        <v>2</v>
      </c>
      <c r="L822">
        <f>tbl_logs[[#This Row],[Impact Score]]*tbl_logs[[#This Row],[Response Multiplier]]</f>
        <v>6</v>
      </c>
      <c r="M822" t="str" cm="1">
        <f t="array" ref="M822">_xlfn.IFS(tbl_logs[[#This Row],[Total Score]]&lt;=4, "Low", tbl_logs[[#This Row],[Total Score]]&lt;=10, "Medium", tbl_logs[[#This Row],[Total Score]]&lt;=19, "High", tbl_logs[[#This Row],[Total Score]]&lt;=25, "Very High")</f>
        <v>Medium</v>
      </c>
      <c r="N822" t="str" cm="1">
        <f t="array" ref="N822">_xlfn.IFS(tbl_logs[[#This Row],[Total Score]]&lt;=4, "Low", tbl_logs[[#This Row],[Total Score]]&lt;=10, "Medium", tbl_logs[[#This Row],[Total Score]]&lt;=17, "High", tbl_logs[[#This Row],[Total Score]]&lt;=25, "Critical")</f>
        <v>Medium</v>
      </c>
    </row>
    <row r="823" spans="1:14" x14ac:dyDescent="0.3">
      <c r="A823" t="s">
        <v>3297</v>
      </c>
      <c r="B823" s="1">
        <v>46037.934027777781</v>
      </c>
      <c r="C823" t="s">
        <v>40</v>
      </c>
      <c r="D823" t="s">
        <v>8</v>
      </c>
      <c r="E823" t="s">
        <v>16</v>
      </c>
      <c r="F823" t="s">
        <v>20</v>
      </c>
      <c r="G823" s="2">
        <v>0.93402777777777779</v>
      </c>
      <c r="H823" s="3">
        <v>46037</v>
      </c>
      <c r="I823">
        <v>1</v>
      </c>
      <c r="J823">
        <f>_xlfn.XLOOKUP(tbl_logs[[#This Row],[Target_Department]],tbl_DeptWeight[Department], tbl_DeptWeight[Impact Score])</f>
        <v>5</v>
      </c>
      <c r="K823">
        <f>_xlfn.XLOOKUP(tbl_logs[[#This Row],[Employee_Action]],tbl_ResponseLikelihood[Employee Action],tbl_ResponseLikelihood[Likelihood Score])</f>
        <v>2</v>
      </c>
      <c r="L823">
        <f>tbl_logs[[#This Row],[Impact Score]]*tbl_logs[[#This Row],[Response Multiplier]]</f>
        <v>10</v>
      </c>
      <c r="M823" t="str" cm="1">
        <f t="array" ref="M823">_xlfn.IFS(tbl_logs[[#This Row],[Total Score]]&lt;=4, "Low", tbl_logs[[#This Row],[Total Score]]&lt;=10, "Medium", tbl_logs[[#This Row],[Total Score]]&lt;=19, "High", tbl_logs[[#This Row],[Total Score]]&lt;=25, "Very High")</f>
        <v>Medium</v>
      </c>
      <c r="N823" t="str" cm="1">
        <f t="array" ref="N823">_xlfn.IFS(tbl_logs[[#This Row],[Total Score]]&lt;=4, "Low", tbl_logs[[#This Row],[Total Score]]&lt;=10, "Medium", tbl_logs[[#This Row],[Total Score]]&lt;=17, "High", tbl_logs[[#This Row],[Total Score]]&lt;=25, "Critical")</f>
        <v>Medium</v>
      </c>
    </row>
    <row r="824" spans="1:14" x14ac:dyDescent="0.3">
      <c r="A824" t="s">
        <v>3792</v>
      </c>
      <c r="B824" s="1">
        <v>46038.004861111112</v>
      </c>
      <c r="C824" t="s">
        <v>7</v>
      </c>
      <c r="D824" t="s">
        <v>18</v>
      </c>
      <c r="E824" t="s">
        <v>19</v>
      </c>
      <c r="F824" t="s">
        <v>10</v>
      </c>
      <c r="G824" s="2">
        <v>4.8611111111111112E-3</v>
      </c>
      <c r="H824" s="3">
        <v>46038</v>
      </c>
      <c r="I824">
        <v>1</v>
      </c>
      <c r="J824">
        <f>_xlfn.XLOOKUP(tbl_logs[[#This Row],[Target_Department]],tbl_DeptWeight[Department], tbl_DeptWeight[Impact Score])</f>
        <v>3</v>
      </c>
      <c r="K824">
        <f>_xlfn.XLOOKUP(tbl_logs[[#This Row],[Employee_Action]],tbl_ResponseLikelihood[Employee Action],tbl_ResponseLikelihood[Likelihood Score])</f>
        <v>2</v>
      </c>
      <c r="L824">
        <f>tbl_logs[[#This Row],[Impact Score]]*tbl_logs[[#This Row],[Response Multiplier]]</f>
        <v>6</v>
      </c>
      <c r="M824" t="str" cm="1">
        <f t="array" ref="M824">_xlfn.IFS(tbl_logs[[#This Row],[Total Score]]&lt;=4, "Low", tbl_logs[[#This Row],[Total Score]]&lt;=10, "Medium", tbl_logs[[#This Row],[Total Score]]&lt;=19, "High", tbl_logs[[#This Row],[Total Score]]&lt;=25, "Very High")</f>
        <v>Medium</v>
      </c>
      <c r="N824" t="str" cm="1">
        <f t="array" ref="N824">_xlfn.IFS(tbl_logs[[#This Row],[Total Score]]&lt;=4, "Low", tbl_logs[[#This Row],[Total Score]]&lt;=10, "Medium", tbl_logs[[#This Row],[Total Score]]&lt;=17, "High", tbl_logs[[#This Row],[Total Score]]&lt;=25, "Critical")</f>
        <v>Medium</v>
      </c>
    </row>
    <row r="825" spans="1:14" x14ac:dyDescent="0.3">
      <c r="A825" t="s">
        <v>4992</v>
      </c>
      <c r="B825" s="1">
        <v>46038.021527777775</v>
      </c>
      <c r="C825" t="s">
        <v>7</v>
      </c>
      <c r="D825" t="s">
        <v>22</v>
      </c>
      <c r="E825" t="s">
        <v>19</v>
      </c>
      <c r="F825" t="s">
        <v>20</v>
      </c>
      <c r="G825" s="2">
        <v>2.1527777777777778E-2</v>
      </c>
      <c r="H825" s="3">
        <v>46038</v>
      </c>
      <c r="I825">
        <v>1</v>
      </c>
      <c r="J825">
        <f>_xlfn.XLOOKUP(tbl_logs[[#This Row],[Target_Department]],tbl_DeptWeight[Department], tbl_DeptWeight[Impact Score])</f>
        <v>3</v>
      </c>
      <c r="K825">
        <f>_xlfn.XLOOKUP(tbl_logs[[#This Row],[Employee_Action]],tbl_ResponseLikelihood[Employee Action],tbl_ResponseLikelihood[Likelihood Score])</f>
        <v>2</v>
      </c>
      <c r="L825">
        <f>tbl_logs[[#This Row],[Impact Score]]*tbl_logs[[#This Row],[Response Multiplier]]</f>
        <v>6</v>
      </c>
      <c r="M825" t="str" cm="1">
        <f t="array" ref="M825">_xlfn.IFS(tbl_logs[[#This Row],[Total Score]]&lt;=4, "Low", tbl_logs[[#This Row],[Total Score]]&lt;=10, "Medium", tbl_logs[[#This Row],[Total Score]]&lt;=19, "High", tbl_logs[[#This Row],[Total Score]]&lt;=25, "Very High")</f>
        <v>Medium</v>
      </c>
      <c r="N825" t="str" cm="1">
        <f t="array" ref="N825">_xlfn.IFS(tbl_logs[[#This Row],[Total Score]]&lt;=4, "Low", tbl_logs[[#This Row],[Total Score]]&lt;=10, "Medium", tbl_logs[[#This Row],[Total Score]]&lt;=17, "High", tbl_logs[[#This Row],[Total Score]]&lt;=25, "Critical")</f>
        <v>Medium</v>
      </c>
    </row>
    <row r="826" spans="1:14" x14ac:dyDescent="0.3">
      <c r="A826" t="s">
        <v>3345</v>
      </c>
      <c r="B826" s="1">
        <v>46038.035416666666</v>
      </c>
      <c r="C826" t="s">
        <v>7</v>
      </c>
      <c r="D826" t="s">
        <v>22</v>
      </c>
      <c r="E826" t="s">
        <v>19</v>
      </c>
      <c r="F826" t="s">
        <v>20</v>
      </c>
      <c r="G826" s="2">
        <v>3.5416666666666666E-2</v>
      </c>
      <c r="H826" s="3">
        <v>46038</v>
      </c>
      <c r="I826">
        <v>1</v>
      </c>
      <c r="J826">
        <f>_xlfn.XLOOKUP(tbl_logs[[#This Row],[Target_Department]],tbl_DeptWeight[Department], tbl_DeptWeight[Impact Score])</f>
        <v>3</v>
      </c>
      <c r="K826">
        <f>_xlfn.XLOOKUP(tbl_logs[[#This Row],[Employee_Action]],tbl_ResponseLikelihood[Employee Action],tbl_ResponseLikelihood[Likelihood Score])</f>
        <v>2</v>
      </c>
      <c r="L826">
        <f>tbl_logs[[#This Row],[Impact Score]]*tbl_logs[[#This Row],[Response Multiplier]]</f>
        <v>6</v>
      </c>
      <c r="M826" t="str" cm="1">
        <f t="array" ref="M826">_xlfn.IFS(tbl_logs[[#This Row],[Total Score]]&lt;=4, "Low", tbl_logs[[#This Row],[Total Score]]&lt;=10, "Medium", tbl_logs[[#This Row],[Total Score]]&lt;=19, "High", tbl_logs[[#This Row],[Total Score]]&lt;=25, "Very High")</f>
        <v>Medium</v>
      </c>
      <c r="N826" t="str" cm="1">
        <f t="array" ref="N826">_xlfn.IFS(tbl_logs[[#This Row],[Total Score]]&lt;=4, "Low", tbl_logs[[#This Row],[Total Score]]&lt;=10, "Medium", tbl_logs[[#This Row],[Total Score]]&lt;=17, "High", tbl_logs[[#This Row],[Total Score]]&lt;=25, "Critical")</f>
        <v>Medium</v>
      </c>
    </row>
    <row r="827" spans="1:14" x14ac:dyDescent="0.3">
      <c r="A827" t="s">
        <v>2237</v>
      </c>
      <c r="B827" s="1">
        <v>46038.068055555559</v>
      </c>
      <c r="C827" t="s">
        <v>7</v>
      </c>
      <c r="D827" t="s">
        <v>22</v>
      </c>
      <c r="E827" t="s">
        <v>19</v>
      </c>
      <c r="F827" t="s">
        <v>20</v>
      </c>
      <c r="G827" s="2">
        <v>6.805555555555555E-2</v>
      </c>
      <c r="H827" s="3">
        <v>46038</v>
      </c>
      <c r="I827">
        <v>1</v>
      </c>
      <c r="J827">
        <f>_xlfn.XLOOKUP(tbl_logs[[#This Row],[Target_Department]],tbl_DeptWeight[Department], tbl_DeptWeight[Impact Score])</f>
        <v>3</v>
      </c>
      <c r="K827">
        <f>_xlfn.XLOOKUP(tbl_logs[[#This Row],[Employee_Action]],tbl_ResponseLikelihood[Employee Action],tbl_ResponseLikelihood[Likelihood Score])</f>
        <v>2</v>
      </c>
      <c r="L827">
        <f>tbl_logs[[#This Row],[Impact Score]]*tbl_logs[[#This Row],[Response Multiplier]]</f>
        <v>6</v>
      </c>
      <c r="M827" t="str" cm="1">
        <f t="array" ref="M827">_xlfn.IFS(tbl_logs[[#This Row],[Total Score]]&lt;=4, "Low", tbl_logs[[#This Row],[Total Score]]&lt;=10, "Medium", tbl_logs[[#This Row],[Total Score]]&lt;=19, "High", tbl_logs[[#This Row],[Total Score]]&lt;=25, "Very High")</f>
        <v>Medium</v>
      </c>
      <c r="N827" t="str" cm="1">
        <f t="array" ref="N827">_xlfn.IFS(tbl_logs[[#This Row],[Total Score]]&lt;=4, "Low", tbl_logs[[#This Row],[Total Score]]&lt;=10, "Medium", tbl_logs[[#This Row],[Total Score]]&lt;=17, "High", tbl_logs[[#This Row],[Total Score]]&lt;=25, "Critical")</f>
        <v>Medium</v>
      </c>
    </row>
    <row r="828" spans="1:14" x14ac:dyDescent="0.3">
      <c r="A828" t="s">
        <v>1118</v>
      </c>
      <c r="B828" s="1">
        <v>46038.069444444445</v>
      </c>
      <c r="C828" t="s">
        <v>35</v>
      </c>
      <c r="D828" t="s">
        <v>8</v>
      </c>
      <c r="E828" t="s">
        <v>19</v>
      </c>
      <c r="F828" t="s">
        <v>13</v>
      </c>
      <c r="G828" s="2">
        <v>6.9444444444444448E-2</v>
      </c>
      <c r="H828" s="3">
        <v>46038</v>
      </c>
      <c r="I828">
        <v>1</v>
      </c>
      <c r="J828">
        <f>_xlfn.XLOOKUP(tbl_logs[[#This Row],[Target_Department]],tbl_DeptWeight[Department], tbl_DeptWeight[Impact Score])</f>
        <v>1</v>
      </c>
      <c r="K828">
        <f>_xlfn.XLOOKUP(tbl_logs[[#This Row],[Employee_Action]],tbl_ResponseLikelihood[Employee Action],tbl_ResponseLikelihood[Likelihood Score])</f>
        <v>1</v>
      </c>
      <c r="L828">
        <f>tbl_logs[[#This Row],[Impact Score]]*tbl_logs[[#This Row],[Response Multiplier]]</f>
        <v>1</v>
      </c>
      <c r="M828" t="str" cm="1">
        <f t="array" ref="M828">_xlfn.IFS(tbl_logs[[#This Row],[Total Score]]&lt;=4, "Low", tbl_logs[[#This Row],[Total Score]]&lt;=10, "Medium", tbl_logs[[#This Row],[Total Score]]&lt;=19, "High", tbl_logs[[#This Row],[Total Score]]&lt;=25, "Very High")</f>
        <v>Low</v>
      </c>
      <c r="N828" t="str" cm="1">
        <f t="array" ref="N828">_xlfn.IFS(tbl_logs[[#This Row],[Total Score]]&lt;=4, "Low", tbl_logs[[#This Row],[Total Score]]&lt;=10, "Medium", tbl_logs[[#This Row],[Total Score]]&lt;=17, "High", tbl_logs[[#This Row],[Total Score]]&lt;=25, "Critical")</f>
        <v>Low</v>
      </c>
    </row>
    <row r="829" spans="1:14" x14ac:dyDescent="0.3">
      <c r="A829" t="s">
        <v>1613</v>
      </c>
      <c r="B829" s="1">
        <v>46038.072916666664</v>
      </c>
      <c r="C829" t="s">
        <v>47</v>
      </c>
      <c r="D829" t="s">
        <v>15</v>
      </c>
      <c r="E829" t="s">
        <v>16</v>
      </c>
      <c r="F829" t="s">
        <v>10</v>
      </c>
      <c r="G829" s="2">
        <v>7.2916666666666671E-2</v>
      </c>
      <c r="H829" s="3">
        <v>46038</v>
      </c>
      <c r="I829">
        <v>1</v>
      </c>
      <c r="J829">
        <f>_xlfn.XLOOKUP(tbl_logs[[#This Row],[Target_Department]],tbl_DeptWeight[Department], tbl_DeptWeight[Impact Score])</f>
        <v>1</v>
      </c>
      <c r="K829">
        <f>_xlfn.XLOOKUP(tbl_logs[[#This Row],[Employee_Action]],tbl_ResponseLikelihood[Employee Action],tbl_ResponseLikelihood[Likelihood Score])</f>
        <v>2</v>
      </c>
      <c r="L829">
        <f>tbl_logs[[#This Row],[Impact Score]]*tbl_logs[[#This Row],[Response Multiplier]]</f>
        <v>2</v>
      </c>
      <c r="M829" t="str" cm="1">
        <f t="array" ref="M829">_xlfn.IFS(tbl_logs[[#This Row],[Total Score]]&lt;=4, "Low", tbl_logs[[#This Row],[Total Score]]&lt;=10, "Medium", tbl_logs[[#This Row],[Total Score]]&lt;=19, "High", tbl_logs[[#This Row],[Total Score]]&lt;=25, "Very High")</f>
        <v>Low</v>
      </c>
      <c r="N829" t="str" cm="1">
        <f t="array" ref="N829">_xlfn.IFS(tbl_logs[[#This Row],[Total Score]]&lt;=4, "Low", tbl_logs[[#This Row],[Total Score]]&lt;=10, "Medium", tbl_logs[[#This Row],[Total Score]]&lt;=17, "High", tbl_logs[[#This Row],[Total Score]]&lt;=25, "Critical")</f>
        <v>Low</v>
      </c>
    </row>
    <row r="830" spans="1:14" x14ac:dyDescent="0.3">
      <c r="A830" t="s">
        <v>2942</v>
      </c>
      <c r="B830" s="1">
        <v>46038.081944444442</v>
      </c>
      <c r="C830" t="s">
        <v>7</v>
      </c>
      <c r="D830" t="s">
        <v>8</v>
      </c>
      <c r="E830" t="s">
        <v>19</v>
      </c>
      <c r="F830" t="s">
        <v>20</v>
      </c>
      <c r="G830" s="2">
        <v>8.1944444444444445E-2</v>
      </c>
      <c r="H830" s="3">
        <v>46038</v>
      </c>
      <c r="I830">
        <v>1</v>
      </c>
      <c r="J830">
        <f>_xlfn.XLOOKUP(tbl_logs[[#This Row],[Target_Department]],tbl_DeptWeight[Department], tbl_DeptWeight[Impact Score])</f>
        <v>3</v>
      </c>
      <c r="K830">
        <f>_xlfn.XLOOKUP(tbl_logs[[#This Row],[Employee_Action]],tbl_ResponseLikelihood[Employee Action],tbl_ResponseLikelihood[Likelihood Score])</f>
        <v>2</v>
      </c>
      <c r="L830">
        <f>tbl_logs[[#This Row],[Impact Score]]*tbl_logs[[#This Row],[Response Multiplier]]</f>
        <v>6</v>
      </c>
      <c r="M830" t="str" cm="1">
        <f t="array" ref="M830">_xlfn.IFS(tbl_logs[[#This Row],[Total Score]]&lt;=4, "Low", tbl_logs[[#This Row],[Total Score]]&lt;=10, "Medium", tbl_logs[[#This Row],[Total Score]]&lt;=19, "High", tbl_logs[[#This Row],[Total Score]]&lt;=25, "Very High")</f>
        <v>Medium</v>
      </c>
      <c r="N830" t="str" cm="1">
        <f t="array" ref="N830">_xlfn.IFS(tbl_logs[[#This Row],[Total Score]]&lt;=4, "Low", tbl_logs[[#This Row],[Total Score]]&lt;=10, "Medium", tbl_logs[[#This Row],[Total Score]]&lt;=17, "High", tbl_logs[[#This Row],[Total Score]]&lt;=25, "Critical")</f>
        <v>Medium</v>
      </c>
    </row>
    <row r="831" spans="1:14" x14ac:dyDescent="0.3">
      <c r="A831" t="s">
        <v>1636</v>
      </c>
      <c r="B831" s="1">
        <v>46038.117361111108</v>
      </c>
      <c r="C831" t="s">
        <v>40</v>
      </c>
      <c r="D831" t="s">
        <v>22</v>
      </c>
      <c r="E831" t="s">
        <v>16</v>
      </c>
      <c r="F831" t="s">
        <v>10</v>
      </c>
      <c r="G831" s="2">
        <v>0.11736111111111111</v>
      </c>
      <c r="H831" s="3">
        <v>46038</v>
      </c>
      <c r="I831">
        <v>1</v>
      </c>
      <c r="J831">
        <f>_xlfn.XLOOKUP(tbl_logs[[#This Row],[Target_Department]],tbl_DeptWeight[Department], tbl_DeptWeight[Impact Score])</f>
        <v>5</v>
      </c>
      <c r="K831">
        <f>_xlfn.XLOOKUP(tbl_logs[[#This Row],[Employee_Action]],tbl_ResponseLikelihood[Employee Action],tbl_ResponseLikelihood[Likelihood Score])</f>
        <v>2</v>
      </c>
      <c r="L831">
        <f>tbl_logs[[#This Row],[Impact Score]]*tbl_logs[[#This Row],[Response Multiplier]]</f>
        <v>10</v>
      </c>
      <c r="M831" t="str" cm="1">
        <f t="array" ref="M831">_xlfn.IFS(tbl_logs[[#This Row],[Total Score]]&lt;=4, "Low", tbl_logs[[#This Row],[Total Score]]&lt;=10, "Medium", tbl_logs[[#This Row],[Total Score]]&lt;=19, "High", tbl_logs[[#This Row],[Total Score]]&lt;=25, "Very High")</f>
        <v>Medium</v>
      </c>
      <c r="N831" t="str" cm="1">
        <f t="array" ref="N831">_xlfn.IFS(tbl_logs[[#This Row],[Total Score]]&lt;=4, "Low", tbl_logs[[#This Row],[Total Score]]&lt;=10, "Medium", tbl_logs[[#This Row],[Total Score]]&lt;=17, "High", tbl_logs[[#This Row],[Total Score]]&lt;=25, "Critical")</f>
        <v>Medium</v>
      </c>
    </row>
    <row r="832" spans="1:14" x14ac:dyDescent="0.3">
      <c r="A832" t="s">
        <v>456</v>
      </c>
      <c r="B832" s="1">
        <v>46038.130555555559</v>
      </c>
      <c r="C832" t="s">
        <v>7</v>
      </c>
      <c r="D832" t="s">
        <v>22</v>
      </c>
      <c r="E832" t="s">
        <v>19</v>
      </c>
      <c r="F832" t="s">
        <v>13</v>
      </c>
      <c r="G832" s="2">
        <v>0.13055555555555556</v>
      </c>
      <c r="H832" s="3">
        <v>46038</v>
      </c>
      <c r="I832">
        <v>1</v>
      </c>
      <c r="J832">
        <f>_xlfn.XLOOKUP(tbl_logs[[#This Row],[Target_Department]],tbl_DeptWeight[Department], tbl_DeptWeight[Impact Score])</f>
        <v>3</v>
      </c>
      <c r="K832">
        <f>_xlfn.XLOOKUP(tbl_logs[[#This Row],[Employee_Action]],tbl_ResponseLikelihood[Employee Action],tbl_ResponseLikelihood[Likelihood Score])</f>
        <v>1</v>
      </c>
      <c r="L832">
        <f>tbl_logs[[#This Row],[Impact Score]]*tbl_logs[[#This Row],[Response Multiplier]]</f>
        <v>3</v>
      </c>
      <c r="M832" t="str" cm="1">
        <f t="array" ref="M832">_xlfn.IFS(tbl_logs[[#This Row],[Total Score]]&lt;=4, "Low", tbl_logs[[#This Row],[Total Score]]&lt;=10, "Medium", tbl_logs[[#This Row],[Total Score]]&lt;=19, "High", tbl_logs[[#This Row],[Total Score]]&lt;=25, "Very High")</f>
        <v>Low</v>
      </c>
      <c r="N832" t="str" cm="1">
        <f t="array" ref="N832">_xlfn.IFS(tbl_logs[[#This Row],[Total Score]]&lt;=4, "Low", tbl_logs[[#This Row],[Total Score]]&lt;=10, "Medium", tbl_logs[[#This Row],[Total Score]]&lt;=17, "High", tbl_logs[[#This Row],[Total Score]]&lt;=25, "Critical")</f>
        <v>Low</v>
      </c>
    </row>
    <row r="833" spans="1:14" x14ac:dyDescent="0.3">
      <c r="A833" t="s">
        <v>3778</v>
      </c>
      <c r="B833" s="1">
        <v>46038.163194444445</v>
      </c>
      <c r="C833" t="s">
        <v>26</v>
      </c>
      <c r="D833" t="s">
        <v>15</v>
      </c>
      <c r="E833" t="s">
        <v>31</v>
      </c>
      <c r="F833" t="s">
        <v>10</v>
      </c>
      <c r="G833" s="2">
        <v>0.16319444444444445</v>
      </c>
      <c r="H833" s="3">
        <v>46038</v>
      </c>
      <c r="I833">
        <v>1</v>
      </c>
      <c r="J833">
        <f>_xlfn.XLOOKUP(tbl_logs[[#This Row],[Target_Department]],tbl_DeptWeight[Department], tbl_DeptWeight[Impact Score])</f>
        <v>3</v>
      </c>
      <c r="K833">
        <f>_xlfn.XLOOKUP(tbl_logs[[#This Row],[Employee_Action]],tbl_ResponseLikelihood[Employee Action],tbl_ResponseLikelihood[Likelihood Score])</f>
        <v>2</v>
      </c>
      <c r="L833">
        <f>tbl_logs[[#This Row],[Impact Score]]*tbl_logs[[#This Row],[Response Multiplier]]</f>
        <v>6</v>
      </c>
      <c r="M833" t="str" cm="1">
        <f t="array" ref="M833">_xlfn.IFS(tbl_logs[[#This Row],[Total Score]]&lt;=4, "Low", tbl_logs[[#This Row],[Total Score]]&lt;=10, "Medium", tbl_logs[[#This Row],[Total Score]]&lt;=19, "High", tbl_logs[[#This Row],[Total Score]]&lt;=25, "Very High")</f>
        <v>Medium</v>
      </c>
      <c r="N833" t="str" cm="1">
        <f t="array" ref="N833">_xlfn.IFS(tbl_logs[[#This Row],[Total Score]]&lt;=4, "Low", tbl_logs[[#This Row],[Total Score]]&lt;=10, "Medium", tbl_logs[[#This Row],[Total Score]]&lt;=17, "High", tbl_logs[[#This Row],[Total Score]]&lt;=25, "Critical")</f>
        <v>Medium</v>
      </c>
    </row>
    <row r="834" spans="1:14" x14ac:dyDescent="0.3">
      <c r="A834" t="s">
        <v>4174</v>
      </c>
      <c r="B834" s="1">
        <v>46038.165972222225</v>
      </c>
      <c r="C834" t="s">
        <v>7</v>
      </c>
      <c r="D834" t="s">
        <v>18</v>
      </c>
      <c r="E834" t="s">
        <v>19</v>
      </c>
      <c r="F834" t="s">
        <v>20</v>
      </c>
      <c r="G834" s="2">
        <v>0.16597222222222222</v>
      </c>
      <c r="H834" s="3">
        <v>46038</v>
      </c>
      <c r="I834">
        <v>1</v>
      </c>
      <c r="J834">
        <f>_xlfn.XLOOKUP(tbl_logs[[#This Row],[Target_Department]],tbl_DeptWeight[Department], tbl_DeptWeight[Impact Score])</f>
        <v>3</v>
      </c>
      <c r="K834">
        <f>_xlfn.XLOOKUP(tbl_logs[[#This Row],[Employee_Action]],tbl_ResponseLikelihood[Employee Action],tbl_ResponseLikelihood[Likelihood Score])</f>
        <v>2</v>
      </c>
      <c r="L834">
        <f>tbl_logs[[#This Row],[Impact Score]]*tbl_logs[[#This Row],[Response Multiplier]]</f>
        <v>6</v>
      </c>
      <c r="M834" t="str" cm="1">
        <f t="array" ref="M834">_xlfn.IFS(tbl_logs[[#This Row],[Total Score]]&lt;=4, "Low", tbl_logs[[#This Row],[Total Score]]&lt;=10, "Medium", tbl_logs[[#This Row],[Total Score]]&lt;=19, "High", tbl_logs[[#This Row],[Total Score]]&lt;=25, "Very High")</f>
        <v>Medium</v>
      </c>
      <c r="N834" t="str" cm="1">
        <f t="array" ref="N834">_xlfn.IFS(tbl_logs[[#This Row],[Total Score]]&lt;=4, "Low", tbl_logs[[#This Row],[Total Score]]&lt;=10, "Medium", tbl_logs[[#This Row],[Total Score]]&lt;=17, "High", tbl_logs[[#This Row],[Total Score]]&lt;=25, "Critical")</f>
        <v>Medium</v>
      </c>
    </row>
    <row r="835" spans="1:14" x14ac:dyDescent="0.3">
      <c r="A835" t="s">
        <v>4654</v>
      </c>
      <c r="B835" s="1">
        <v>46038.198611111111</v>
      </c>
      <c r="C835" t="s">
        <v>26</v>
      </c>
      <c r="D835" t="s">
        <v>8</v>
      </c>
      <c r="E835" t="s">
        <v>31</v>
      </c>
      <c r="F835" t="s">
        <v>20</v>
      </c>
      <c r="G835" s="2">
        <v>0.1986111111111111</v>
      </c>
      <c r="H835" s="3">
        <v>46038</v>
      </c>
      <c r="I835">
        <v>1</v>
      </c>
      <c r="J835">
        <f>_xlfn.XLOOKUP(tbl_logs[[#This Row],[Target_Department]],tbl_DeptWeight[Department], tbl_DeptWeight[Impact Score])</f>
        <v>3</v>
      </c>
      <c r="K835">
        <f>_xlfn.XLOOKUP(tbl_logs[[#This Row],[Employee_Action]],tbl_ResponseLikelihood[Employee Action],tbl_ResponseLikelihood[Likelihood Score])</f>
        <v>2</v>
      </c>
      <c r="L835">
        <f>tbl_logs[[#This Row],[Impact Score]]*tbl_logs[[#This Row],[Response Multiplier]]</f>
        <v>6</v>
      </c>
      <c r="M835" t="str" cm="1">
        <f t="array" ref="M835">_xlfn.IFS(tbl_logs[[#This Row],[Total Score]]&lt;=4, "Low", tbl_logs[[#This Row],[Total Score]]&lt;=10, "Medium", tbl_logs[[#This Row],[Total Score]]&lt;=19, "High", tbl_logs[[#This Row],[Total Score]]&lt;=25, "Very High")</f>
        <v>Medium</v>
      </c>
      <c r="N835" t="str" cm="1">
        <f t="array" ref="N835">_xlfn.IFS(tbl_logs[[#This Row],[Total Score]]&lt;=4, "Low", tbl_logs[[#This Row],[Total Score]]&lt;=10, "Medium", tbl_logs[[#This Row],[Total Score]]&lt;=17, "High", tbl_logs[[#This Row],[Total Score]]&lt;=25, "Critical")</f>
        <v>Medium</v>
      </c>
    </row>
    <row r="836" spans="1:14" x14ac:dyDescent="0.3">
      <c r="A836" t="s">
        <v>2593</v>
      </c>
      <c r="B836" s="1">
        <v>46038.220833333333</v>
      </c>
      <c r="C836" t="s">
        <v>7</v>
      </c>
      <c r="D836" t="s">
        <v>18</v>
      </c>
      <c r="E836" t="s">
        <v>19</v>
      </c>
      <c r="F836" t="s">
        <v>13</v>
      </c>
      <c r="G836" s="2">
        <v>0.22083333333333333</v>
      </c>
      <c r="H836" s="3">
        <v>46038</v>
      </c>
      <c r="I836">
        <v>1</v>
      </c>
      <c r="J836">
        <f>_xlfn.XLOOKUP(tbl_logs[[#This Row],[Target_Department]],tbl_DeptWeight[Department], tbl_DeptWeight[Impact Score])</f>
        <v>3</v>
      </c>
      <c r="K836">
        <f>_xlfn.XLOOKUP(tbl_logs[[#This Row],[Employee_Action]],tbl_ResponseLikelihood[Employee Action],tbl_ResponseLikelihood[Likelihood Score])</f>
        <v>1</v>
      </c>
      <c r="L836">
        <f>tbl_logs[[#This Row],[Impact Score]]*tbl_logs[[#This Row],[Response Multiplier]]</f>
        <v>3</v>
      </c>
      <c r="M836" t="str" cm="1">
        <f t="array" ref="M836">_xlfn.IFS(tbl_logs[[#This Row],[Total Score]]&lt;=4, "Low", tbl_logs[[#This Row],[Total Score]]&lt;=10, "Medium", tbl_logs[[#This Row],[Total Score]]&lt;=19, "High", tbl_logs[[#This Row],[Total Score]]&lt;=25, "Very High")</f>
        <v>Low</v>
      </c>
      <c r="N836" t="str" cm="1">
        <f t="array" ref="N836">_xlfn.IFS(tbl_logs[[#This Row],[Total Score]]&lt;=4, "Low", tbl_logs[[#This Row],[Total Score]]&lt;=10, "Medium", tbl_logs[[#This Row],[Total Score]]&lt;=17, "High", tbl_logs[[#This Row],[Total Score]]&lt;=25, "Critical")</f>
        <v>Low</v>
      </c>
    </row>
    <row r="837" spans="1:14" x14ac:dyDescent="0.3">
      <c r="A837" t="s">
        <v>3101</v>
      </c>
      <c r="B837" s="1">
        <v>46038.226388888892</v>
      </c>
      <c r="C837" t="s">
        <v>40</v>
      </c>
      <c r="D837" t="s">
        <v>18</v>
      </c>
      <c r="E837" t="s">
        <v>16</v>
      </c>
      <c r="F837" t="s">
        <v>10</v>
      </c>
      <c r="G837" s="2">
        <v>0.22638888888888889</v>
      </c>
      <c r="H837" s="3">
        <v>46038</v>
      </c>
      <c r="I837">
        <v>1</v>
      </c>
      <c r="J837">
        <f>_xlfn.XLOOKUP(tbl_logs[[#This Row],[Target_Department]],tbl_DeptWeight[Department], tbl_DeptWeight[Impact Score])</f>
        <v>5</v>
      </c>
      <c r="K837">
        <f>_xlfn.XLOOKUP(tbl_logs[[#This Row],[Employee_Action]],tbl_ResponseLikelihood[Employee Action],tbl_ResponseLikelihood[Likelihood Score])</f>
        <v>2</v>
      </c>
      <c r="L837">
        <f>tbl_logs[[#This Row],[Impact Score]]*tbl_logs[[#This Row],[Response Multiplier]]</f>
        <v>10</v>
      </c>
      <c r="M837" t="str" cm="1">
        <f t="array" ref="M837">_xlfn.IFS(tbl_logs[[#This Row],[Total Score]]&lt;=4, "Low", tbl_logs[[#This Row],[Total Score]]&lt;=10, "Medium", tbl_logs[[#This Row],[Total Score]]&lt;=19, "High", tbl_logs[[#This Row],[Total Score]]&lt;=25, "Very High")</f>
        <v>Medium</v>
      </c>
      <c r="N837" t="str" cm="1">
        <f t="array" ref="N837">_xlfn.IFS(tbl_logs[[#This Row],[Total Score]]&lt;=4, "Low", tbl_logs[[#This Row],[Total Score]]&lt;=10, "Medium", tbl_logs[[#This Row],[Total Score]]&lt;=17, "High", tbl_logs[[#This Row],[Total Score]]&lt;=25, "Critical")</f>
        <v>Medium</v>
      </c>
    </row>
    <row r="838" spans="1:14" x14ac:dyDescent="0.3">
      <c r="A838" t="s">
        <v>4159</v>
      </c>
      <c r="B838" s="1">
        <v>46038.23541666667</v>
      </c>
      <c r="C838" t="s">
        <v>7</v>
      </c>
      <c r="D838" t="s">
        <v>15</v>
      </c>
      <c r="E838" t="s">
        <v>19</v>
      </c>
      <c r="F838" t="s">
        <v>13</v>
      </c>
      <c r="G838" s="2">
        <v>0.23541666666666666</v>
      </c>
      <c r="H838" s="3">
        <v>46038</v>
      </c>
      <c r="I838">
        <v>1</v>
      </c>
      <c r="J838">
        <f>_xlfn.XLOOKUP(tbl_logs[[#This Row],[Target_Department]],tbl_DeptWeight[Department], tbl_DeptWeight[Impact Score])</f>
        <v>3</v>
      </c>
      <c r="K838">
        <f>_xlfn.XLOOKUP(tbl_logs[[#This Row],[Employee_Action]],tbl_ResponseLikelihood[Employee Action],tbl_ResponseLikelihood[Likelihood Score])</f>
        <v>1</v>
      </c>
      <c r="L838">
        <f>tbl_logs[[#This Row],[Impact Score]]*tbl_logs[[#This Row],[Response Multiplier]]</f>
        <v>3</v>
      </c>
      <c r="M838" t="str" cm="1">
        <f t="array" ref="M838">_xlfn.IFS(tbl_logs[[#This Row],[Total Score]]&lt;=4, "Low", tbl_logs[[#This Row],[Total Score]]&lt;=10, "Medium", tbl_logs[[#This Row],[Total Score]]&lt;=19, "High", tbl_logs[[#This Row],[Total Score]]&lt;=25, "Very High")</f>
        <v>Low</v>
      </c>
      <c r="N838" t="str" cm="1">
        <f t="array" ref="N838">_xlfn.IFS(tbl_logs[[#This Row],[Total Score]]&lt;=4, "Low", tbl_logs[[#This Row],[Total Score]]&lt;=10, "Medium", tbl_logs[[#This Row],[Total Score]]&lt;=17, "High", tbl_logs[[#This Row],[Total Score]]&lt;=25, "Critical")</f>
        <v>Low</v>
      </c>
    </row>
    <row r="839" spans="1:14" x14ac:dyDescent="0.3">
      <c r="A839" t="s">
        <v>3498</v>
      </c>
      <c r="B839" s="1">
        <v>46038.241666666669</v>
      </c>
      <c r="C839" t="s">
        <v>12</v>
      </c>
      <c r="D839" t="s">
        <v>22</v>
      </c>
      <c r="E839" t="s">
        <v>31</v>
      </c>
      <c r="F839" t="s">
        <v>10</v>
      </c>
      <c r="G839" s="2">
        <v>0.24166666666666667</v>
      </c>
      <c r="H839" s="3">
        <v>46038</v>
      </c>
      <c r="I839">
        <v>1</v>
      </c>
      <c r="J839">
        <f>_xlfn.XLOOKUP(tbl_logs[[#This Row],[Target_Department]],tbl_DeptWeight[Department], tbl_DeptWeight[Impact Score])</f>
        <v>1</v>
      </c>
      <c r="K839">
        <f>_xlfn.XLOOKUP(tbl_logs[[#This Row],[Employee_Action]],tbl_ResponseLikelihood[Employee Action],tbl_ResponseLikelihood[Likelihood Score])</f>
        <v>2</v>
      </c>
      <c r="L839">
        <f>tbl_logs[[#This Row],[Impact Score]]*tbl_logs[[#This Row],[Response Multiplier]]</f>
        <v>2</v>
      </c>
      <c r="M839" t="str" cm="1">
        <f t="array" ref="M839">_xlfn.IFS(tbl_logs[[#This Row],[Total Score]]&lt;=4, "Low", tbl_logs[[#This Row],[Total Score]]&lt;=10, "Medium", tbl_logs[[#This Row],[Total Score]]&lt;=19, "High", tbl_logs[[#This Row],[Total Score]]&lt;=25, "Very High")</f>
        <v>Low</v>
      </c>
      <c r="N839" t="str" cm="1">
        <f t="array" ref="N839">_xlfn.IFS(tbl_logs[[#This Row],[Total Score]]&lt;=4, "Low", tbl_logs[[#This Row],[Total Score]]&lt;=10, "Medium", tbl_logs[[#This Row],[Total Score]]&lt;=17, "High", tbl_logs[[#This Row],[Total Score]]&lt;=25, "Critical")</f>
        <v>Low</v>
      </c>
    </row>
    <row r="840" spans="1:14" x14ac:dyDescent="0.3">
      <c r="A840" t="s">
        <v>4083</v>
      </c>
      <c r="B840" s="1">
        <v>46038.259722222225</v>
      </c>
      <c r="C840" t="s">
        <v>12</v>
      </c>
      <c r="D840" t="s">
        <v>22</v>
      </c>
      <c r="E840" t="s">
        <v>19</v>
      </c>
      <c r="F840" t="s">
        <v>33</v>
      </c>
      <c r="G840" s="2">
        <v>0.25972222222222224</v>
      </c>
      <c r="H840" s="3">
        <v>46038</v>
      </c>
      <c r="I840">
        <v>1</v>
      </c>
      <c r="J840">
        <f>_xlfn.XLOOKUP(tbl_logs[[#This Row],[Target_Department]],tbl_DeptWeight[Department], tbl_DeptWeight[Impact Score])</f>
        <v>1</v>
      </c>
      <c r="K840">
        <f>_xlfn.XLOOKUP(tbl_logs[[#This Row],[Employee_Action]],tbl_ResponseLikelihood[Employee Action],tbl_ResponseLikelihood[Likelihood Score])</f>
        <v>4</v>
      </c>
      <c r="L840">
        <f>tbl_logs[[#This Row],[Impact Score]]*tbl_logs[[#This Row],[Response Multiplier]]</f>
        <v>4</v>
      </c>
      <c r="M840" t="str" cm="1">
        <f t="array" ref="M840">_xlfn.IFS(tbl_logs[[#This Row],[Total Score]]&lt;=4, "Low", tbl_logs[[#This Row],[Total Score]]&lt;=10, "Medium", tbl_logs[[#This Row],[Total Score]]&lt;=19, "High", tbl_logs[[#This Row],[Total Score]]&lt;=25, "Very High")</f>
        <v>Low</v>
      </c>
      <c r="N840" t="str" cm="1">
        <f t="array" ref="N840">_xlfn.IFS(tbl_logs[[#This Row],[Total Score]]&lt;=4, "Low", tbl_logs[[#This Row],[Total Score]]&lt;=10, "Medium", tbl_logs[[#This Row],[Total Score]]&lt;=17, "High", tbl_logs[[#This Row],[Total Score]]&lt;=25, "Critical")</f>
        <v>Low</v>
      </c>
    </row>
    <row r="841" spans="1:14" x14ac:dyDescent="0.3">
      <c r="A841" t="s">
        <v>3306</v>
      </c>
      <c r="B841" s="1">
        <v>46038.267361111109</v>
      </c>
      <c r="C841" t="s">
        <v>7</v>
      </c>
      <c r="D841" t="s">
        <v>15</v>
      </c>
      <c r="E841" t="s">
        <v>19</v>
      </c>
      <c r="F841" t="s">
        <v>33</v>
      </c>
      <c r="G841" s="2">
        <v>0.2673611111111111</v>
      </c>
      <c r="H841" s="3">
        <v>46038</v>
      </c>
      <c r="I841">
        <v>1</v>
      </c>
      <c r="J841">
        <f>_xlfn.XLOOKUP(tbl_logs[[#This Row],[Target_Department]],tbl_DeptWeight[Department], tbl_DeptWeight[Impact Score])</f>
        <v>3</v>
      </c>
      <c r="K841">
        <f>_xlfn.XLOOKUP(tbl_logs[[#This Row],[Employee_Action]],tbl_ResponseLikelihood[Employee Action],tbl_ResponseLikelihood[Likelihood Score])</f>
        <v>4</v>
      </c>
      <c r="L841">
        <f>tbl_logs[[#This Row],[Impact Score]]*tbl_logs[[#This Row],[Response Multiplier]]</f>
        <v>12</v>
      </c>
      <c r="M841" t="str" cm="1">
        <f t="array" ref="M841">_xlfn.IFS(tbl_logs[[#This Row],[Total Score]]&lt;=4, "Low", tbl_logs[[#This Row],[Total Score]]&lt;=10, "Medium", tbl_logs[[#This Row],[Total Score]]&lt;=19, "High", tbl_logs[[#This Row],[Total Score]]&lt;=25, "Very High")</f>
        <v>High</v>
      </c>
      <c r="N841" t="str" cm="1">
        <f t="array" ref="N841">_xlfn.IFS(tbl_logs[[#This Row],[Total Score]]&lt;=4, "Low", tbl_logs[[#This Row],[Total Score]]&lt;=10, "Medium", tbl_logs[[#This Row],[Total Score]]&lt;=17, "High", tbl_logs[[#This Row],[Total Score]]&lt;=25, "Critical")</f>
        <v>High</v>
      </c>
    </row>
    <row r="842" spans="1:14" x14ac:dyDescent="0.3">
      <c r="A842" t="s">
        <v>2623</v>
      </c>
      <c r="B842" s="1">
        <v>46038.275000000001</v>
      </c>
      <c r="C842" t="s">
        <v>26</v>
      </c>
      <c r="D842" t="s">
        <v>22</v>
      </c>
      <c r="E842" t="s">
        <v>31</v>
      </c>
      <c r="F842" t="s">
        <v>10</v>
      </c>
      <c r="G842" s="2">
        <v>0.27500000000000002</v>
      </c>
      <c r="H842" s="3">
        <v>46038</v>
      </c>
      <c r="I842">
        <v>1</v>
      </c>
      <c r="J842">
        <f>_xlfn.XLOOKUP(tbl_logs[[#This Row],[Target_Department]],tbl_DeptWeight[Department], tbl_DeptWeight[Impact Score])</f>
        <v>3</v>
      </c>
      <c r="K842">
        <f>_xlfn.XLOOKUP(tbl_logs[[#This Row],[Employee_Action]],tbl_ResponseLikelihood[Employee Action],tbl_ResponseLikelihood[Likelihood Score])</f>
        <v>2</v>
      </c>
      <c r="L842">
        <f>tbl_logs[[#This Row],[Impact Score]]*tbl_logs[[#This Row],[Response Multiplier]]</f>
        <v>6</v>
      </c>
      <c r="M842" t="str" cm="1">
        <f t="array" ref="M842">_xlfn.IFS(tbl_logs[[#This Row],[Total Score]]&lt;=4, "Low", tbl_logs[[#This Row],[Total Score]]&lt;=10, "Medium", tbl_logs[[#This Row],[Total Score]]&lt;=19, "High", tbl_logs[[#This Row],[Total Score]]&lt;=25, "Very High")</f>
        <v>Medium</v>
      </c>
      <c r="N842" t="str" cm="1">
        <f t="array" ref="N842">_xlfn.IFS(tbl_logs[[#This Row],[Total Score]]&lt;=4, "Low", tbl_logs[[#This Row],[Total Score]]&lt;=10, "Medium", tbl_logs[[#This Row],[Total Score]]&lt;=17, "High", tbl_logs[[#This Row],[Total Score]]&lt;=25, "Critical")</f>
        <v>Medium</v>
      </c>
    </row>
    <row r="843" spans="1:14" x14ac:dyDescent="0.3">
      <c r="A843" t="s">
        <v>4139</v>
      </c>
      <c r="B843" s="1">
        <v>46038.277777777781</v>
      </c>
      <c r="C843" t="s">
        <v>47</v>
      </c>
      <c r="D843" t="s">
        <v>15</v>
      </c>
      <c r="E843" t="s">
        <v>16</v>
      </c>
      <c r="F843" t="s">
        <v>20</v>
      </c>
      <c r="G843" s="2">
        <v>0.27777777777777779</v>
      </c>
      <c r="H843" s="3">
        <v>46038</v>
      </c>
      <c r="I843">
        <v>1</v>
      </c>
      <c r="J843">
        <f>_xlfn.XLOOKUP(tbl_logs[[#This Row],[Target_Department]],tbl_DeptWeight[Department], tbl_DeptWeight[Impact Score])</f>
        <v>1</v>
      </c>
      <c r="K843">
        <f>_xlfn.XLOOKUP(tbl_logs[[#This Row],[Employee_Action]],tbl_ResponseLikelihood[Employee Action],tbl_ResponseLikelihood[Likelihood Score])</f>
        <v>2</v>
      </c>
      <c r="L843">
        <f>tbl_logs[[#This Row],[Impact Score]]*tbl_logs[[#This Row],[Response Multiplier]]</f>
        <v>2</v>
      </c>
      <c r="M843" t="str" cm="1">
        <f t="array" ref="M843">_xlfn.IFS(tbl_logs[[#This Row],[Total Score]]&lt;=4, "Low", tbl_logs[[#This Row],[Total Score]]&lt;=10, "Medium", tbl_logs[[#This Row],[Total Score]]&lt;=19, "High", tbl_logs[[#This Row],[Total Score]]&lt;=25, "Very High")</f>
        <v>Low</v>
      </c>
      <c r="N843" t="str" cm="1">
        <f t="array" ref="N843">_xlfn.IFS(tbl_logs[[#This Row],[Total Score]]&lt;=4, "Low", tbl_logs[[#This Row],[Total Score]]&lt;=10, "Medium", tbl_logs[[#This Row],[Total Score]]&lt;=17, "High", tbl_logs[[#This Row],[Total Score]]&lt;=25, "Critical")</f>
        <v>Low</v>
      </c>
    </row>
    <row r="844" spans="1:14" x14ac:dyDescent="0.3">
      <c r="A844" t="s">
        <v>2403</v>
      </c>
      <c r="B844" s="1">
        <v>46038.362500000003</v>
      </c>
      <c r="C844" t="s">
        <v>26</v>
      </c>
      <c r="D844" t="s">
        <v>15</v>
      </c>
      <c r="E844" t="s">
        <v>19</v>
      </c>
      <c r="F844" t="s">
        <v>33</v>
      </c>
      <c r="G844" s="2">
        <v>0.36249999999999999</v>
      </c>
      <c r="H844" s="3">
        <v>46038</v>
      </c>
      <c r="I844">
        <v>1</v>
      </c>
      <c r="J844">
        <f>_xlfn.XLOOKUP(tbl_logs[[#This Row],[Target_Department]],tbl_DeptWeight[Department], tbl_DeptWeight[Impact Score])</f>
        <v>3</v>
      </c>
      <c r="K844">
        <f>_xlfn.XLOOKUP(tbl_logs[[#This Row],[Employee_Action]],tbl_ResponseLikelihood[Employee Action],tbl_ResponseLikelihood[Likelihood Score])</f>
        <v>4</v>
      </c>
      <c r="L844">
        <f>tbl_logs[[#This Row],[Impact Score]]*tbl_logs[[#This Row],[Response Multiplier]]</f>
        <v>12</v>
      </c>
      <c r="M844" t="str" cm="1">
        <f t="array" ref="M844">_xlfn.IFS(tbl_logs[[#This Row],[Total Score]]&lt;=4, "Low", tbl_logs[[#This Row],[Total Score]]&lt;=10, "Medium", tbl_logs[[#This Row],[Total Score]]&lt;=19, "High", tbl_logs[[#This Row],[Total Score]]&lt;=25, "Very High")</f>
        <v>High</v>
      </c>
      <c r="N844" t="str" cm="1">
        <f t="array" ref="N844">_xlfn.IFS(tbl_logs[[#This Row],[Total Score]]&lt;=4, "Low", tbl_logs[[#This Row],[Total Score]]&lt;=10, "Medium", tbl_logs[[#This Row],[Total Score]]&lt;=17, "High", tbl_logs[[#This Row],[Total Score]]&lt;=25, "Critical")</f>
        <v>High</v>
      </c>
    </row>
    <row r="845" spans="1:14" x14ac:dyDescent="0.3">
      <c r="A845" t="s">
        <v>3524</v>
      </c>
      <c r="B845" s="1">
        <v>46038.376388888886</v>
      </c>
      <c r="C845" t="s">
        <v>26</v>
      </c>
      <c r="D845" t="s">
        <v>8</v>
      </c>
      <c r="E845" t="s">
        <v>31</v>
      </c>
      <c r="F845" t="s">
        <v>10</v>
      </c>
      <c r="G845" s="2">
        <v>0.37638888888888888</v>
      </c>
      <c r="H845" s="3">
        <v>46038</v>
      </c>
      <c r="I845">
        <v>1</v>
      </c>
      <c r="J845">
        <f>_xlfn.XLOOKUP(tbl_logs[[#This Row],[Target_Department]],tbl_DeptWeight[Department], tbl_DeptWeight[Impact Score])</f>
        <v>3</v>
      </c>
      <c r="K845">
        <f>_xlfn.XLOOKUP(tbl_logs[[#This Row],[Employee_Action]],tbl_ResponseLikelihood[Employee Action],tbl_ResponseLikelihood[Likelihood Score])</f>
        <v>2</v>
      </c>
      <c r="L845">
        <f>tbl_logs[[#This Row],[Impact Score]]*tbl_logs[[#This Row],[Response Multiplier]]</f>
        <v>6</v>
      </c>
      <c r="M845" t="str" cm="1">
        <f t="array" ref="M845">_xlfn.IFS(tbl_logs[[#This Row],[Total Score]]&lt;=4, "Low", tbl_logs[[#This Row],[Total Score]]&lt;=10, "Medium", tbl_logs[[#This Row],[Total Score]]&lt;=19, "High", tbl_logs[[#This Row],[Total Score]]&lt;=25, "Very High")</f>
        <v>Medium</v>
      </c>
      <c r="N845" t="str" cm="1">
        <f t="array" ref="N845">_xlfn.IFS(tbl_logs[[#This Row],[Total Score]]&lt;=4, "Low", tbl_logs[[#This Row],[Total Score]]&lt;=10, "Medium", tbl_logs[[#This Row],[Total Score]]&lt;=17, "High", tbl_logs[[#This Row],[Total Score]]&lt;=25, "Critical")</f>
        <v>Medium</v>
      </c>
    </row>
    <row r="846" spans="1:14" x14ac:dyDescent="0.3">
      <c r="A846" t="s">
        <v>4568</v>
      </c>
      <c r="B846" s="1">
        <v>46038.385416666664</v>
      </c>
      <c r="C846" t="s">
        <v>7</v>
      </c>
      <c r="D846" t="s">
        <v>22</v>
      </c>
      <c r="E846" t="s">
        <v>19</v>
      </c>
      <c r="F846" t="s">
        <v>10</v>
      </c>
      <c r="G846" s="2">
        <v>0.38541666666666669</v>
      </c>
      <c r="H846" s="3">
        <v>46038</v>
      </c>
      <c r="I846">
        <v>1</v>
      </c>
      <c r="J846">
        <f>_xlfn.XLOOKUP(tbl_logs[[#This Row],[Target_Department]],tbl_DeptWeight[Department], tbl_DeptWeight[Impact Score])</f>
        <v>3</v>
      </c>
      <c r="K846">
        <f>_xlfn.XLOOKUP(tbl_logs[[#This Row],[Employee_Action]],tbl_ResponseLikelihood[Employee Action],tbl_ResponseLikelihood[Likelihood Score])</f>
        <v>2</v>
      </c>
      <c r="L846">
        <f>tbl_logs[[#This Row],[Impact Score]]*tbl_logs[[#This Row],[Response Multiplier]]</f>
        <v>6</v>
      </c>
      <c r="M846" t="str" cm="1">
        <f t="array" ref="M846">_xlfn.IFS(tbl_logs[[#This Row],[Total Score]]&lt;=4, "Low", tbl_logs[[#This Row],[Total Score]]&lt;=10, "Medium", tbl_logs[[#This Row],[Total Score]]&lt;=19, "High", tbl_logs[[#This Row],[Total Score]]&lt;=25, "Very High")</f>
        <v>Medium</v>
      </c>
      <c r="N846" t="str" cm="1">
        <f t="array" ref="N846">_xlfn.IFS(tbl_logs[[#This Row],[Total Score]]&lt;=4, "Low", tbl_logs[[#This Row],[Total Score]]&lt;=10, "Medium", tbl_logs[[#This Row],[Total Score]]&lt;=17, "High", tbl_logs[[#This Row],[Total Score]]&lt;=25, "Critical")</f>
        <v>Medium</v>
      </c>
    </row>
    <row r="847" spans="1:14" x14ac:dyDescent="0.3">
      <c r="A847" t="s">
        <v>82</v>
      </c>
      <c r="B847" s="1">
        <v>46038.427777777775</v>
      </c>
      <c r="C847" t="s">
        <v>7</v>
      </c>
      <c r="D847" t="s">
        <v>18</v>
      </c>
      <c r="E847" t="s">
        <v>31</v>
      </c>
      <c r="F847" t="s">
        <v>33</v>
      </c>
      <c r="G847" s="2">
        <v>0.42777777777777776</v>
      </c>
      <c r="H847" s="3">
        <v>46038</v>
      </c>
      <c r="I847">
        <v>1</v>
      </c>
      <c r="J847">
        <f>_xlfn.XLOOKUP(tbl_logs[[#This Row],[Target_Department]],tbl_DeptWeight[Department], tbl_DeptWeight[Impact Score])</f>
        <v>3</v>
      </c>
      <c r="K847">
        <f>_xlfn.XLOOKUP(tbl_logs[[#This Row],[Employee_Action]],tbl_ResponseLikelihood[Employee Action],tbl_ResponseLikelihood[Likelihood Score])</f>
        <v>4</v>
      </c>
      <c r="L847">
        <f>tbl_logs[[#This Row],[Impact Score]]*tbl_logs[[#This Row],[Response Multiplier]]</f>
        <v>12</v>
      </c>
      <c r="M847" t="str" cm="1">
        <f t="array" ref="M847">_xlfn.IFS(tbl_logs[[#This Row],[Total Score]]&lt;=4, "Low", tbl_logs[[#This Row],[Total Score]]&lt;=10, "Medium", tbl_logs[[#This Row],[Total Score]]&lt;=19, "High", tbl_logs[[#This Row],[Total Score]]&lt;=25, "Very High")</f>
        <v>High</v>
      </c>
      <c r="N847" t="str" cm="1">
        <f t="array" ref="N847">_xlfn.IFS(tbl_logs[[#This Row],[Total Score]]&lt;=4, "Low", tbl_logs[[#This Row],[Total Score]]&lt;=10, "Medium", tbl_logs[[#This Row],[Total Score]]&lt;=17, "High", tbl_logs[[#This Row],[Total Score]]&lt;=25, "Critical")</f>
        <v>High</v>
      </c>
    </row>
    <row r="848" spans="1:14" x14ac:dyDescent="0.3">
      <c r="A848" t="s">
        <v>3507</v>
      </c>
      <c r="B848" s="1">
        <v>46038.429861111108</v>
      </c>
      <c r="C848" t="s">
        <v>35</v>
      </c>
      <c r="D848" t="s">
        <v>18</v>
      </c>
      <c r="E848" t="s">
        <v>31</v>
      </c>
      <c r="F848" t="s">
        <v>33</v>
      </c>
      <c r="G848" s="2">
        <v>0.42986111111111114</v>
      </c>
      <c r="H848" s="3">
        <v>46038</v>
      </c>
      <c r="I848">
        <v>1</v>
      </c>
      <c r="J848">
        <f>_xlfn.XLOOKUP(tbl_logs[[#This Row],[Target_Department]],tbl_DeptWeight[Department], tbl_DeptWeight[Impact Score])</f>
        <v>1</v>
      </c>
      <c r="K848">
        <f>_xlfn.XLOOKUP(tbl_logs[[#This Row],[Employee_Action]],tbl_ResponseLikelihood[Employee Action],tbl_ResponseLikelihood[Likelihood Score])</f>
        <v>4</v>
      </c>
      <c r="L848">
        <f>tbl_logs[[#This Row],[Impact Score]]*tbl_logs[[#This Row],[Response Multiplier]]</f>
        <v>4</v>
      </c>
      <c r="M848" t="str" cm="1">
        <f t="array" ref="M848">_xlfn.IFS(tbl_logs[[#This Row],[Total Score]]&lt;=4, "Low", tbl_logs[[#This Row],[Total Score]]&lt;=10, "Medium", tbl_logs[[#This Row],[Total Score]]&lt;=19, "High", tbl_logs[[#This Row],[Total Score]]&lt;=25, "Very High")</f>
        <v>Low</v>
      </c>
      <c r="N848" t="str" cm="1">
        <f t="array" ref="N848">_xlfn.IFS(tbl_logs[[#This Row],[Total Score]]&lt;=4, "Low", tbl_logs[[#This Row],[Total Score]]&lt;=10, "Medium", tbl_logs[[#This Row],[Total Score]]&lt;=17, "High", tbl_logs[[#This Row],[Total Score]]&lt;=25, "Critical")</f>
        <v>Low</v>
      </c>
    </row>
    <row r="849" spans="1:14" x14ac:dyDescent="0.3">
      <c r="A849" t="s">
        <v>1549</v>
      </c>
      <c r="B849" s="1">
        <v>46038.445138888892</v>
      </c>
      <c r="C849" t="s">
        <v>7</v>
      </c>
      <c r="D849" t="s">
        <v>18</v>
      </c>
      <c r="E849" t="s">
        <v>19</v>
      </c>
      <c r="F849" t="s">
        <v>10</v>
      </c>
      <c r="G849" s="2">
        <v>0.44513888888888886</v>
      </c>
      <c r="H849" s="3">
        <v>46038</v>
      </c>
      <c r="I849">
        <v>1</v>
      </c>
      <c r="J849">
        <f>_xlfn.XLOOKUP(tbl_logs[[#This Row],[Target_Department]],tbl_DeptWeight[Department], tbl_DeptWeight[Impact Score])</f>
        <v>3</v>
      </c>
      <c r="K849">
        <f>_xlfn.XLOOKUP(tbl_logs[[#This Row],[Employee_Action]],tbl_ResponseLikelihood[Employee Action],tbl_ResponseLikelihood[Likelihood Score])</f>
        <v>2</v>
      </c>
      <c r="L849">
        <f>tbl_logs[[#This Row],[Impact Score]]*tbl_logs[[#This Row],[Response Multiplier]]</f>
        <v>6</v>
      </c>
      <c r="M849" t="str" cm="1">
        <f t="array" ref="M849">_xlfn.IFS(tbl_logs[[#This Row],[Total Score]]&lt;=4, "Low", tbl_logs[[#This Row],[Total Score]]&lt;=10, "Medium", tbl_logs[[#This Row],[Total Score]]&lt;=19, "High", tbl_logs[[#This Row],[Total Score]]&lt;=25, "Very High")</f>
        <v>Medium</v>
      </c>
      <c r="N849" t="str" cm="1">
        <f t="array" ref="N849">_xlfn.IFS(tbl_logs[[#This Row],[Total Score]]&lt;=4, "Low", tbl_logs[[#This Row],[Total Score]]&lt;=10, "Medium", tbl_logs[[#This Row],[Total Score]]&lt;=17, "High", tbl_logs[[#This Row],[Total Score]]&lt;=25, "Critical")</f>
        <v>Medium</v>
      </c>
    </row>
    <row r="850" spans="1:14" x14ac:dyDescent="0.3">
      <c r="A850" t="s">
        <v>4514</v>
      </c>
      <c r="B850" s="1">
        <v>46038.462500000001</v>
      </c>
      <c r="C850" t="s">
        <v>47</v>
      </c>
      <c r="D850" t="s">
        <v>18</v>
      </c>
      <c r="E850" t="s">
        <v>16</v>
      </c>
      <c r="F850" t="s">
        <v>13</v>
      </c>
      <c r="G850" s="2">
        <v>0.46250000000000002</v>
      </c>
      <c r="H850" s="3">
        <v>46038</v>
      </c>
      <c r="I850">
        <v>1</v>
      </c>
      <c r="J850">
        <f>_xlfn.XLOOKUP(tbl_logs[[#This Row],[Target_Department]],tbl_DeptWeight[Department], tbl_DeptWeight[Impact Score])</f>
        <v>1</v>
      </c>
      <c r="K850">
        <f>_xlfn.XLOOKUP(tbl_logs[[#This Row],[Employee_Action]],tbl_ResponseLikelihood[Employee Action],tbl_ResponseLikelihood[Likelihood Score])</f>
        <v>1</v>
      </c>
      <c r="L850">
        <f>tbl_logs[[#This Row],[Impact Score]]*tbl_logs[[#This Row],[Response Multiplier]]</f>
        <v>1</v>
      </c>
      <c r="M850" t="str" cm="1">
        <f t="array" ref="M850">_xlfn.IFS(tbl_logs[[#This Row],[Total Score]]&lt;=4, "Low", tbl_logs[[#This Row],[Total Score]]&lt;=10, "Medium", tbl_logs[[#This Row],[Total Score]]&lt;=19, "High", tbl_logs[[#This Row],[Total Score]]&lt;=25, "Very High")</f>
        <v>Low</v>
      </c>
      <c r="N850" t="str" cm="1">
        <f t="array" ref="N850">_xlfn.IFS(tbl_logs[[#This Row],[Total Score]]&lt;=4, "Low", tbl_logs[[#This Row],[Total Score]]&lt;=10, "Medium", tbl_logs[[#This Row],[Total Score]]&lt;=17, "High", tbl_logs[[#This Row],[Total Score]]&lt;=25, "Critical")</f>
        <v>Low</v>
      </c>
    </row>
    <row r="851" spans="1:14" x14ac:dyDescent="0.3">
      <c r="A851" t="s">
        <v>3508</v>
      </c>
      <c r="B851" s="1">
        <v>46038.468055555553</v>
      </c>
      <c r="C851" t="s">
        <v>7</v>
      </c>
      <c r="D851" t="s">
        <v>8</v>
      </c>
      <c r="E851" t="s">
        <v>16</v>
      </c>
      <c r="F851" t="s">
        <v>13</v>
      </c>
      <c r="G851" s="2">
        <v>0.46805555555555556</v>
      </c>
      <c r="H851" s="3">
        <v>46038</v>
      </c>
      <c r="I851">
        <v>1</v>
      </c>
      <c r="J851">
        <f>_xlfn.XLOOKUP(tbl_logs[[#This Row],[Target_Department]],tbl_DeptWeight[Department], tbl_DeptWeight[Impact Score])</f>
        <v>3</v>
      </c>
      <c r="K851">
        <f>_xlfn.XLOOKUP(tbl_logs[[#This Row],[Employee_Action]],tbl_ResponseLikelihood[Employee Action],tbl_ResponseLikelihood[Likelihood Score])</f>
        <v>1</v>
      </c>
      <c r="L851">
        <f>tbl_logs[[#This Row],[Impact Score]]*tbl_logs[[#This Row],[Response Multiplier]]</f>
        <v>3</v>
      </c>
      <c r="M851" t="str" cm="1">
        <f t="array" ref="M851">_xlfn.IFS(tbl_logs[[#This Row],[Total Score]]&lt;=4, "Low", tbl_logs[[#This Row],[Total Score]]&lt;=10, "Medium", tbl_logs[[#This Row],[Total Score]]&lt;=19, "High", tbl_logs[[#This Row],[Total Score]]&lt;=25, "Very High")</f>
        <v>Low</v>
      </c>
      <c r="N851" t="str" cm="1">
        <f t="array" ref="N851">_xlfn.IFS(tbl_logs[[#This Row],[Total Score]]&lt;=4, "Low", tbl_logs[[#This Row],[Total Score]]&lt;=10, "Medium", tbl_logs[[#This Row],[Total Score]]&lt;=17, "High", tbl_logs[[#This Row],[Total Score]]&lt;=25, "Critical")</f>
        <v>Low</v>
      </c>
    </row>
    <row r="852" spans="1:14" x14ac:dyDescent="0.3">
      <c r="A852" t="s">
        <v>986</v>
      </c>
      <c r="B852" s="1">
        <v>46038.494444444441</v>
      </c>
      <c r="C852" t="s">
        <v>7</v>
      </c>
      <c r="D852" t="s">
        <v>18</v>
      </c>
      <c r="E852" t="s">
        <v>19</v>
      </c>
      <c r="F852" t="s">
        <v>10</v>
      </c>
      <c r="G852" s="2">
        <v>0.49444444444444446</v>
      </c>
      <c r="H852" s="3">
        <v>46038</v>
      </c>
      <c r="I852">
        <v>1</v>
      </c>
      <c r="J852">
        <f>_xlfn.XLOOKUP(tbl_logs[[#This Row],[Target_Department]],tbl_DeptWeight[Department], tbl_DeptWeight[Impact Score])</f>
        <v>3</v>
      </c>
      <c r="K852">
        <f>_xlfn.XLOOKUP(tbl_logs[[#This Row],[Employee_Action]],tbl_ResponseLikelihood[Employee Action],tbl_ResponseLikelihood[Likelihood Score])</f>
        <v>2</v>
      </c>
      <c r="L852">
        <f>tbl_logs[[#This Row],[Impact Score]]*tbl_logs[[#This Row],[Response Multiplier]]</f>
        <v>6</v>
      </c>
      <c r="M852" t="str" cm="1">
        <f t="array" ref="M852">_xlfn.IFS(tbl_logs[[#This Row],[Total Score]]&lt;=4, "Low", tbl_logs[[#This Row],[Total Score]]&lt;=10, "Medium", tbl_logs[[#This Row],[Total Score]]&lt;=19, "High", tbl_logs[[#This Row],[Total Score]]&lt;=25, "Very High")</f>
        <v>Medium</v>
      </c>
      <c r="N852" t="str" cm="1">
        <f t="array" ref="N852">_xlfn.IFS(tbl_logs[[#This Row],[Total Score]]&lt;=4, "Low", tbl_logs[[#This Row],[Total Score]]&lt;=10, "Medium", tbl_logs[[#This Row],[Total Score]]&lt;=17, "High", tbl_logs[[#This Row],[Total Score]]&lt;=25, "Critical")</f>
        <v>Medium</v>
      </c>
    </row>
    <row r="853" spans="1:14" x14ac:dyDescent="0.3">
      <c r="A853" t="s">
        <v>66</v>
      </c>
      <c r="B853" s="1">
        <v>46038.547222222223</v>
      </c>
      <c r="C853" t="s">
        <v>47</v>
      </c>
      <c r="D853" t="s">
        <v>22</v>
      </c>
      <c r="E853" t="s">
        <v>31</v>
      </c>
      <c r="F853" t="s">
        <v>13</v>
      </c>
      <c r="G853" s="2">
        <v>0.54722222222222228</v>
      </c>
      <c r="H853" s="3">
        <v>46038</v>
      </c>
      <c r="I853">
        <v>1</v>
      </c>
      <c r="J853">
        <f>_xlfn.XLOOKUP(tbl_logs[[#This Row],[Target_Department]],tbl_DeptWeight[Department], tbl_DeptWeight[Impact Score])</f>
        <v>1</v>
      </c>
      <c r="K853">
        <f>_xlfn.XLOOKUP(tbl_logs[[#This Row],[Employee_Action]],tbl_ResponseLikelihood[Employee Action],tbl_ResponseLikelihood[Likelihood Score])</f>
        <v>1</v>
      </c>
      <c r="L853">
        <f>tbl_logs[[#This Row],[Impact Score]]*tbl_logs[[#This Row],[Response Multiplier]]</f>
        <v>1</v>
      </c>
      <c r="M853" t="str" cm="1">
        <f t="array" ref="M853">_xlfn.IFS(tbl_logs[[#This Row],[Total Score]]&lt;=4, "Low", tbl_logs[[#This Row],[Total Score]]&lt;=10, "Medium", tbl_logs[[#This Row],[Total Score]]&lt;=19, "High", tbl_logs[[#This Row],[Total Score]]&lt;=25, "Very High")</f>
        <v>Low</v>
      </c>
      <c r="N853" t="str" cm="1">
        <f t="array" ref="N853">_xlfn.IFS(tbl_logs[[#This Row],[Total Score]]&lt;=4, "Low", tbl_logs[[#This Row],[Total Score]]&lt;=10, "Medium", tbl_logs[[#This Row],[Total Score]]&lt;=17, "High", tbl_logs[[#This Row],[Total Score]]&lt;=25, "Critical")</f>
        <v>Low</v>
      </c>
    </row>
    <row r="854" spans="1:14" x14ac:dyDescent="0.3">
      <c r="A854" t="s">
        <v>2931</v>
      </c>
      <c r="B854" s="1">
        <v>46038.602777777778</v>
      </c>
      <c r="C854" t="s">
        <v>7</v>
      </c>
      <c r="D854" t="s">
        <v>15</v>
      </c>
      <c r="E854" t="s">
        <v>19</v>
      </c>
      <c r="F854" t="s">
        <v>20</v>
      </c>
      <c r="G854" s="2">
        <v>0.60277777777777775</v>
      </c>
      <c r="H854" s="3">
        <v>46038</v>
      </c>
      <c r="I854">
        <v>1</v>
      </c>
      <c r="J854">
        <f>_xlfn.XLOOKUP(tbl_logs[[#This Row],[Target_Department]],tbl_DeptWeight[Department], tbl_DeptWeight[Impact Score])</f>
        <v>3</v>
      </c>
      <c r="K854">
        <f>_xlfn.XLOOKUP(tbl_logs[[#This Row],[Employee_Action]],tbl_ResponseLikelihood[Employee Action],tbl_ResponseLikelihood[Likelihood Score])</f>
        <v>2</v>
      </c>
      <c r="L854">
        <f>tbl_logs[[#This Row],[Impact Score]]*tbl_logs[[#This Row],[Response Multiplier]]</f>
        <v>6</v>
      </c>
      <c r="M854" t="str" cm="1">
        <f t="array" ref="M854">_xlfn.IFS(tbl_logs[[#This Row],[Total Score]]&lt;=4, "Low", tbl_logs[[#This Row],[Total Score]]&lt;=10, "Medium", tbl_logs[[#This Row],[Total Score]]&lt;=19, "High", tbl_logs[[#This Row],[Total Score]]&lt;=25, "Very High")</f>
        <v>Medium</v>
      </c>
      <c r="N854" t="str" cm="1">
        <f t="array" ref="N854">_xlfn.IFS(tbl_logs[[#This Row],[Total Score]]&lt;=4, "Low", tbl_logs[[#This Row],[Total Score]]&lt;=10, "Medium", tbl_logs[[#This Row],[Total Score]]&lt;=17, "High", tbl_logs[[#This Row],[Total Score]]&lt;=25, "Critical")</f>
        <v>Medium</v>
      </c>
    </row>
    <row r="855" spans="1:14" x14ac:dyDescent="0.3">
      <c r="A855" t="s">
        <v>3497</v>
      </c>
      <c r="B855" s="1">
        <v>46038.612500000003</v>
      </c>
      <c r="C855" t="s">
        <v>26</v>
      </c>
      <c r="D855" t="s">
        <v>8</v>
      </c>
      <c r="E855" t="s">
        <v>16</v>
      </c>
      <c r="F855" t="s">
        <v>20</v>
      </c>
      <c r="G855" s="2">
        <v>0.61250000000000004</v>
      </c>
      <c r="H855" s="3">
        <v>46038</v>
      </c>
      <c r="I855">
        <v>1</v>
      </c>
      <c r="J855">
        <f>_xlfn.XLOOKUP(tbl_logs[[#This Row],[Target_Department]],tbl_DeptWeight[Department], tbl_DeptWeight[Impact Score])</f>
        <v>3</v>
      </c>
      <c r="K855">
        <f>_xlfn.XLOOKUP(tbl_logs[[#This Row],[Employee_Action]],tbl_ResponseLikelihood[Employee Action],tbl_ResponseLikelihood[Likelihood Score])</f>
        <v>2</v>
      </c>
      <c r="L855">
        <f>tbl_logs[[#This Row],[Impact Score]]*tbl_logs[[#This Row],[Response Multiplier]]</f>
        <v>6</v>
      </c>
      <c r="M855" t="str" cm="1">
        <f t="array" ref="M855">_xlfn.IFS(tbl_logs[[#This Row],[Total Score]]&lt;=4, "Low", tbl_logs[[#This Row],[Total Score]]&lt;=10, "Medium", tbl_logs[[#This Row],[Total Score]]&lt;=19, "High", tbl_logs[[#This Row],[Total Score]]&lt;=25, "Very High")</f>
        <v>Medium</v>
      </c>
      <c r="N855" t="str" cm="1">
        <f t="array" ref="N855">_xlfn.IFS(tbl_logs[[#This Row],[Total Score]]&lt;=4, "Low", tbl_logs[[#This Row],[Total Score]]&lt;=10, "Medium", tbl_logs[[#This Row],[Total Score]]&lt;=17, "High", tbl_logs[[#This Row],[Total Score]]&lt;=25, "Critical")</f>
        <v>Medium</v>
      </c>
    </row>
    <row r="856" spans="1:14" x14ac:dyDescent="0.3">
      <c r="A856" t="s">
        <v>579</v>
      </c>
      <c r="B856" s="1">
        <v>46038.634027777778</v>
      </c>
      <c r="C856" t="s">
        <v>7</v>
      </c>
      <c r="D856" t="s">
        <v>15</v>
      </c>
      <c r="E856" t="s">
        <v>19</v>
      </c>
      <c r="F856" t="s">
        <v>53</v>
      </c>
      <c r="G856" s="2">
        <v>0.63402777777777775</v>
      </c>
      <c r="H856" s="3">
        <v>46038</v>
      </c>
      <c r="I856">
        <v>1</v>
      </c>
      <c r="J856">
        <f>_xlfn.XLOOKUP(tbl_logs[[#This Row],[Target_Department]],tbl_DeptWeight[Department], tbl_DeptWeight[Impact Score])</f>
        <v>3</v>
      </c>
      <c r="K856">
        <f>_xlfn.XLOOKUP(tbl_logs[[#This Row],[Employee_Action]],tbl_ResponseLikelihood[Employee Action],tbl_ResponseLikelihood[Likelihood Score])</f>
        <v>5</v>
      </c>
      <c r="L856">
        <f>tbl_logs[[#This Row],[Impact Score]]*tbl_logs[[#This Row],[Response Multiplier]]</f>
        <v>15</v>
      </c>
      <c r="M856" t="str" cm="1">
        <f t="array" ref="M856">_xlfn.IFS(tbl_logs[[#This Row],[Total Score]]&lt;=4, "Low", tbl_logs[[#This Row],[Total Score]]&lt;=10, "Medium", tbl_logs[[#This Row],[Total Score]]&lt;=19, "High", tbl_logs[[#This Row],[Total Score]]&lt;=25, "Very High")</f>
        <v>High</v>
      </c>
      <c r="N856" t="str" cm="1">
        <f t="array" ref="N856">_xlfn.IFS(tbl_logs[[#This Row],[Total Score]]&lt;=4, "Low", tbl_logs[[#This Row],[Total Score]]&lt;=10, "Medium", tbl_logs[[#This Row],[Total Score]]&lt;=17, "High", tbl_logs[[#This Row],[Total Score]]&lt;=25, "Critical")</f>
        <v>High</v>
      </c>
    </row>
    <row r="857" spans="1:14" x14ac:dyDescent="0.3">
      <c r="A857" t="s">
        <v>3239</v>
      </c>
      <c r="B857" s="1">
        <v>46038.638194444444</v>
      </c>
      <c r="C857" t="s">
        <v>7</v>
      </c>
      <c r="D857" t="s">
        <v>15</v>
      </c>
      <c r="E857" t="s">
        <v>19</v>
      </c>
      <c r="F857" t="s">
        <v>10</v>
      </c>
      <c r="G857" s="2">
        <v>0.6381944444444444</v>
      </c>
      <c r="H857" s="3">
        <v>46038</v>
      </c>
      <c r="I857">
        <v>1</v>
      </c>
      <c r="J857">
        <f>_xlfn.XLOOKUP(tbl_logs[[#This Row],[Target_Department]],tbl_DeptWeight[Department], tbl_DeptWeight[Impact Score])</f>
        <v>3</v>
      </c>
      <c r="K857">
        <f>_xlfn.XLOOKUP(tbl_logs[[#This Row],[Employee_Action]],tbl_ResponseLikelihood[Employee Action],tbl_ResponseLikelihood[Likelihood Score])</f>
        <v>2</v>
      </c>
      <c r="L857">
        <f>tbl_logs[[#This Row],[Impact Score]]*tbl_logs[[#This Row],[Response Multiplier]]</f>
        <v>6</v>
      </c>
      <c r="M857" t="str" cm="1">
        <f t="array" ref="M857">_xlfn.IFS(tbl_logs[[#This Row],[Total Score]]&lt;=4, "Low", tbl_logs[[#This Row],[Total Score]]&lt;=10, "Medium", tbl_logs[[#This Row],[Total Score]]&lt;=19, "High", tbl_logs[[#This Row],[Total Score]]&lt;=25, "Very High")</f>
        <v>Medium</v>
      </c>
      <c r="N857" t="str" cm="1">
        <f t="array" ref="N857">_xlfn.IFS(tbl_logs[[#This Row],[Total Score]]&lt;=4, "Low", tbl_logs[[#This Row],[Total Score]]&lt;=10, "Medium", tbl_logs[[#This Row],[Total Score]]&lt;=17, "High", tbl_logs[[#This Row],[Total Score]]&lt;=25, "Critical")</f>
        <v>Medium</v>
      </c>
    </row>
    <row r="858" spans="1:14" x14ac:dyDescent="0.3">
      <c r="A858" t="s">
        <v>3103</v>
      </c>
      <c r="B858" s="1">
        <v>46038.647916666669</v>
      </c>
      <c r="C858" t="s">
        <v>35</v>
      </c>
      <c r="D858" t="s">
        <v>18</v>
      </c>
      <c r="E858" t="s">
        <v>16</v>
      </c>
      <c r="F858" t="s">
        <v>10</v>
      </c>
      <c r="G858" s="2">
        <v>0.6479166666666667</v>
      </c>
      <c r="H858" s="3">
        <v>46038</v>
      </c>
      <c r="I858">
        <v>1</v>
      </c>
      <c r="J858">
        <f>_xlfn.XLOOKUP(tbl_logs[[#This Row],[Target_Department]],tbl_DeptWeight[Department], tbl_DeptWeight[Impact Score])</f>
        <v>1</v>
      </c>
      <c r="K858">
        <f>_xlfn.XLOOKUP(tbl_logs[[#This Row],[Employee_Action]],tbl_ResponseLikelihood[Employee Action],tbl_ResponseLikelihood[Likelihood Score])</f>
        <v>2</v>
      </c>
      <c r="L858">
        <f>tbl_logs[[#This Row],[Impact Score]]*tbl_logs[[#This Row],[Response Multiplier]]</f>
        <v>2</v>
      </c>
      <c r="M858" t="str" cm="1">
        <f t="array" ref="M858">_xlfn.IFS(tbl_logs[[#This Row],[Total Score]]&lt;=4, "Low", tbl_logs[[#This Row],[Total Score]]&lt;=10, "Medium", tbl_logs[[#This Row],[Total Score]]&lt;=19, "High", tbl_logs[[#This Row],[Total Score]]&lt;=25, "Very High")</f>
        <v>Low</v>
      </c>
      <c r="N858" t="str" cm="1">
        <f t="array" ref="N858">_xlfn.IFS(tbl_logs[[#This Row],[Total Score]]&lt;=4, "Low", tbl_logs[[#This Row],[Total Score]]&lt;=10, "Medium", tbl_logs[[#This Row],[Total Score]]&lt;=17, "High", tbl_logs[[#This Row],[Total Score]]&lt;=25, "Critical")</f>
        <v>Low</v>
      </c>
    </row>
    <row r="859" spans="1:14" x14ac:dyDescent="0.3">
      <c r="A859" t="s">
        <v>2930</v>
      </c>
      <c r="B859" s="1">
        <v>46038.685416666667</v>
      </c>
      <c r="C859" t="s">
        <v>7</v>
      </c>
      <c r="D859" t="s">
        <v>15</v>
      </c>
      <c r="E859" t="s">
        <v>19</v>
      </c>
      <c r="F859" t="s">
        <v>53</v>
      </c>
      <c r="G859" s="2">
        <v>0.68541666666666667</v>
      </c>
      <c r="H859" s="3">
        <v>46038</v>
      </c>
      <c r="I859">
        <v>1</v>
      </c>
      <c r="J859">
        <f>_xlfn.XLOOKUP(tbl_logs[[#This Row],[Target_Department]],tbl_DeptWeight[Department], tbl_DeptWeight[Impact Score])</f>
        <v>3</v>
      </c>
      <c r="K859">
        <f>_xlfn.XLOOKUP(tbl_logs[[#This Row],[Employee_Action]],tbl_ResponseLikelihood[Employee Action],tbl_ResponseLikelihood[Likelihood Score])</f>
        <v>5</v>
      </c>
      <c r="L859">
        <f>tbl_logs[[#This Row],[Impact Score]]*tbl_logs[[#This Row],[Response Multiplier]]</f>
        <v>15</v>
      </c>
      <c r="M859" t="str" cm="1">
        <f t="array" ref="M859">_xlfn.IFS(tbl_logs[[#This Row],[Total Score]]&lt;=4, "Low", tbl_logs[[#This Row],[Total Score]]&lt;=10, "Medium", tbl_logs[[#This Row],[Total Score]]&lt;=19, "High", tbl_logs[[#This Row],[Total Score]]&lt;=25, "Very High")</f>
        <v>High</v>
      </c>
      <c r="N859" t="str" cm="1">
        <f t="array" ref="N859">_xlfn.IFS(tbl_logs[[#This Row],[Total Score]]&lt;=4, "Low", tbl_logs[[#This Row],[Total Score]]&lt;=10, "Medium", tbl_logs[[#This Row],[Total Score]]&lt;=17, "High", tbl_logs[[#This Row],[Total Score]]&lt;=25, "Critical")</f>
        <v>High</v>
      </c>
    </row>
    <row r="860" spans="1:14" x14ac:dyDescent="0.3">
      <c r="A860" t="s">
        <v>2954</v>
      </c>
      <c r="B860" s="1">
        <v>46038.716666666667</v>
      </c>
      <c r="C860" t="s">
        <v>35</v>
      </c>
      <c r="D860" t="s">
        <v>18</v>
      </c>
      <c r="E860" t="s">
        <v>31</v>
      </c>
      <c r="F860" t="s">
        <v>33</v>
      </c>
      <c r="G860" s="2">
        <v>0.71666666666666667</v>
      </c>
      <c r="H860" s="3">
        <v>46038</v>
      </c>
      <c r="I860">
        <v>1</v>
      </c>
      <c r="J860">
        <f>_xlfn.XLOOKUP(tbl_logs[[#This Row],[Target_Department]],tbl_DeptWeight[Department], tbl_DeptWeight[Impact Score])</f>
        <v>1</v>
      </c>
      <c r="K860">
        <f>_xlfn.XLOOKUP(tbl_logs[[#This Row],[Employee_Action]],tbl_ResponseLikelihood[Employee Action],tbl_ResponseLikelihood[Likelihood Score])</f>
        <v>4</v>
      </c>
      <c r="L860">
        <f>tbl_logs[[#This Row],[Impact Score]]*tbl_logs[[#This Row],[Response Multiplier]]</f>
        <v>4</v>
      </c>
      <c r="M860" t="str" cm="1">
        <f t="array" ref="M860">_xlfn.IFS(tbl_logs[[#This Row],[Total Score]]&lt;=4, "Low", tbl_logs[[#This Row],[Total Score]]&lt;=10, "Medium", tbl_logs[[#This Row],[Total Score]]&lt;=19, "High", tbl_logs[[#This Row],[Total Score]]&lt;=25, "Very High")</f>
        <v>Low</v>
      </c>
      <c r="N860" t="str" cm="1">
        <f t="array" ref="N860">_xlfn.IFS(tbl_logs[[#This Row],[Total Score]]&lt;=4, "Low", tbl_logs[[#This Row],[Total Score]]&lt;=10, "Medium", tbl_logs[[#This Row],[Total Score]]&lt;=17, "High", tbl_logs[[#This Row],[Total Score]]&lt;=25, "Critical")</f>
        <v>Low</v>
      </c>
    </row>
    <row r="861" spans="1:14" x14ac:dyDescent="0.3">
      <c r="A861" t="s">
        <v>1771</v>
      </c>
      <c r="B861" s="1">
        <v>46038.724305555559</v>
      </c>
      <c r="C861" t="s">
        <v>7</v>
      </c>
      <c r="D861" t="s">
        <v>15</v>
      </c>
      <c r="E861" t="s">
        <v>19</v>
      </c>
      <c r="F861" t="s">
        <v>13</v>
      </c>
      <c r="G861" s="2">
        <v>0.72430555555555554</v>
      </c>
      <c r="H861" s="3">
        <v>46038</v>
      </c>
      <c r="I861">
        <v>1</v>
      </c>
      <c r="J861">
        <f>_xlfn.XLOOKUP(tbl_logs[[#This Row],[Target_Department]],tbl_DeptWeight[Department], tbl_DeptWeight[Impact Score])</f>
        <v>3</v>
      </c>
      <c r="K861">
        <f>_xlfn.XLOOKUP(tbl_logs[[#This Row],[Employee_Action]],tbl_ResponseLikelihood[Employee Action],tbl_ResponseLikelihood[Likelihood Score])</f>
        <v>1</v>
      </c>
      <c r="L861">
        <f>tbl_logs[[#This Row],[Impact Score]]*tbl_logs[[#This Row],[Response Multiplier]]</f>
        <v>3</v>
      </c>
      <c r="M861" t="str" cm="1">
        <f t="array" ref="M861">_xlfn.IFS(tbl_logs[[#This Row],[Total Score]]&lt;=4, "Low", tbl_logs[[#This Row],[Total Score]]&lt;=10, "Medium", tbl_logs[[#This Row],[Total Score]]&lt;=19, "High", tbl_logs[[#This Row],[Total Score]]&lt;=25, "Very High")</f>
        <v>Low</v>
      </c>
      <c r="N861" t="str" cm="1">
        <f t="array" ref="N861">_xlfn.IFS(tbl_logs[[#This Row],[Total Score]]&lt;=4, "Low", tbl_logs[[#This Row],[Total Score]]&lt;=10, "Medium", tbl_logs[[#This Row],[Total Score]]&lt;=17, "High", tbl_logs[[#This Row],[Total Score]]&lt;=25, "Critical")</f>
        <v>Low</v>
      </c>
    </row>
    <row r="862" spans="1:14" x14ac:dyDescent="0.3">
      <c r="A862" t="s">
        <v>4783</v>
      </c>
      <c r="B862" s="1">
        <v>46038.734722222223</v>
      </c>
      <c r="C862" t="s">
        <v>35</v>
      </c>
      <c r="D862" t="s">
        <v>15</v>
      </c>
      <c r="E862" t="s">
        <v>31</v>
      </c>
      <c r="F862" t="s">
        <v>10</v>
      </c>
      <c r="G862" s="2">
        <v>0.73472222222222228</v>
      </c>
      <c r="H862" s="3">
        <v>46038</v>
      </c>
      <c r="I862">
        <v>1</v>
      </c>
      <c r="J862">
        <f>_xlfn.XLOOKUP(tbl_logs[[#This Row],[Target_Department]],tbl_DeptWeight[Department], tbl_DeptWeight[Impact Score])</f>
        <v>1</v>
      </c>
      <c r="K862">
        <f>_xlfn.XLOOKUP(tbl_logs[[#This Row],[Employee_Action]],tbl_ResponseLikelihood[Employee Action],tbl_ResponseLikelihood[Likelihood Score])</f>
        <v>2</v>
      </c>
      <c r="L862">
        <f>tbl_logs[[#This Row],[Impact Score]]*tbl_logs[[#This Row],[Response Multiplier]]</f>
        <v>2</v>
      </c>
      <c r="M862" t="str" cm="1">
        <f t="array" ref="M862">_xlfn.IFS(tbl_logs[[#This Row],[Total Score]]&lt;=4, "Low", tbl_logs[[#This Row],[Total Score]]&lt;=10, "Medium", tbl_logs[[#This Row],[Total Score]]&lt;=19, "High", tbl_logs[[#This Row],[Total Score]]&lt;=25, "Very High")</f>
        <v>Low</v>
      </c>
      <c r="N862" t="str" cm="1">
        <f t="array" ref="N862">_xlfn.IFS(tbl_logs[[#This Row],[Total Score]]&lt;=4, "Low", tbl_logs[[#This Row],[Total Score]]&lt;=10, "Medium", tbl_logs[[#This Row],[Total Score]]&lt;=17, "High", tbl_logs[[#This Row],[Total Score]]&lt;=25, "Critical")</f>
        <v>Low</v>
      </c>
    </row>
    <row r="863" spans="1:14" x14ac:dyDescent="0.3">
      <c r="A863" t="s">
        <v>1120</v>
      </c>
      <c r="B863" s="1">
        <v>46038.770138888889</v>
      </c>
      <c r="C863" t="s">
        <v>7</v>
      </c>
      <c r="D863" t="s">
        <v>18</v>
      </c>
      <c r="E863" t="s">
        <v>19</v>
      </c>
      <c r="F863" t="s">
        <v>20</v>
      </c>
      <c r="G863" s="2">
        <v>0.77013888888888893</v>
      </c>
      <c r="H863" s="3">
        <v>46038</v>
      </c>
      <c r="I863">
        <v>1</v>
      </c>
      <c r="J863">
        <f>_xlfn.XLOOKUP(tbl_logs[[#This Row],[Target_Department]],tbl_DeptWeight[Department], tbl_DeptWeight[Impact Score])</f>
        <v>3</v>
      </c>
      <c r="K863">
        <f>_xlfn.XLOOKUP(tbl_logs[[#This Row],[Employee_Action]],tbl_ResponseLikelihood[Employee Action],tbl_ResponseLikelihood[Likelihood Score])</f>
        <v>2</v>
      </c>
      <c r="L863">
        <f>tbl_logs[[#This Row],[Impact Score]]*tbl_logs[[#This Row],[Response Multiplier]]</f>
        <v>6</v>
      </c>
      <c r="M863" t="str" cm="1">
        <f t="array" ref="M863">_xlfn.IFS(tbl_logs[[#This Row],[Total Score]]&lt;=4, "Low", tbl_logs[[#This Row],[Total Score]]&lt;=10, "Medium", tbl_logs[[#This Row],[Total Score]]&lt;=19, "High", tbl_logs[[#This Row],[Total Score]]&lt;=25, "Very High")</f>
        <v>Medium</v>
      </c>
      <c r="N863" t="str" cm="1">
        <f t="array" ref="N863">_xlfn.IFS(tbl_logs[[#This Row],[Total Score]]&lt;=4, "Low", tbl_logs[[#This Row],[Total Score]]&lt;=10, "Medium", tbl_logs[[#This Row],[Total Score]]&lt;=17, "High", tbl_logs[[#This Row],[Total Score]]&lt;=25, "Critical")</f>
        <v>Medium</v>
      </c>
    </row>
    <row r="864" spans="1:14" x14ac:dyDescent="0.3">
      <c r="A864" t="s">
        <v>1199</v>
      </c>
      <c r="B864" s="1">
        <v>46038.772222222222</v>
      </c>
      <c r="C864" t="s">
        <v>7</v>
      </c>
      <c r="D864" t="s">
        <v>18</v>
      </c>
      <c r="E864" t="s">
        <v>19</v>
      </c>
      <c r="F864" t="s">
        <v>10</v>
      </c>
      <c r="G864" s="2">
        <v>0.77222222222222225</v>
      </c>
      <c r="H864" s="3">
        <v>46038</v>
      </c>
      <c r="I864">
        <v>1</v>
      </c>
      <c r="J864">
        <f>_xlfn.XLOOKUP(tbl_logs[[#This Row],[Target_Department]],tbl_DeptWeight[Department], tbl_DeptWeight[Impact Score])</f>
        <v>3</v>
      </c>
      <c r="K864">
        <f>_xlfn.XLOOKUP(tbl_logs[[#This Row],[Employee_Action]],tbl_ResponseLikelihood[Employee Action],tbl_ResponseLikelihood[Likelihood Score])</f>
        <v>2</v>
      </c>
      <c r="L864">
        <f>tbl_logs[[#This Row],[Impact Score]]*tbl_logs[[#This Row],[Response Multiplier]]</f>
        <v>6</v>
      </c>
      <c r="M864" t="str" cm="1">
        <f t="array" ref="M864">_xlfn.IFS(tbl_logs[[#This Row],[Total Score]]&lt;=4, "Low", tbl_logs[[#This Row],[Total Score]]&lt;=10, "Medium", tbl_logs[[#This Row],[Total Score]]&lt;=19, "High", tbl_logs[[#This Row],[Total Score]]&lt;=25, "Very High")</f>
        <v>Medium</v>
      </c>
      <c r="N864" t="str" cm="1">
        <f t="array" ref="N864">_xlfn.IFS(tbl_logs[[#This Row],[Total Score]]&lt;=4, "Low", tbl_logs[[#This Row],[Total Score]]&lt;=10, "Medium", tbl_logs[[#This Row],[Total Score]]&lt;=17, "High", tbl_logs[[#This Row],[Total Score]]&lt;=25, "Critical")</f>
        <v>Medium</v>
      </c>
    </row>
    <row r="865" spans="1:14" x14ac:dyDescent="0.3">
      <c r="A865" t="s">
        <v>4726</v>
      </c>
      <c r="B865" s="1">
        <v>46038.795138888891</v>
      </c>
      <c r="C865" t="s">
        <v>35</v>
      </c>
      <c r="D865" t="s">
        <v>18</v>
      </c>
      <c r="E865" t="s">
        <v>9</v>
      </c>
      <c r="F865" t="s">
        <v>33</v>
      </c>
      <c r="G865" s="2">
        <v>0.79513888888888884</v>
      </c>
      <c r="H865" s="3">
        <v>46038</v>
      </c>
      <c r="I865">
        <v>1</v>
      </c>
      <c r="J865">
        <f>_xlfn.XLOOKUP(tbl_logs[[#This Row],[Target_Department]],tbl_DeptWeight[Department], tbl_DeptWeight[Impact Score])</f>
        <v>1</v>
      </c>
      <c r="K865">
        <f>_xlfn.XLOOKUP(tbl_logs[[#This Row],[Employee_Action]],tbl_ResponseLikelihood[Employee Action],tbl_ResponseLikelihood[Likelihood Score])</f>
        <v>4</v>
      </c>
      <c r="L865">
        <f>tbl_logs[[#This Row],[Impact Score]]*tbl_logs[[#This Row],[Response Multiplier]]</f>
        <v>4</v>
      </c>
      <c r="M865" t="str" cm="1">
        <f t="array" ref="M865">_xlfn.IFS(tbl_logs[[#This Row],[Total Score]]&lt;=4, "Low", tbl_logs[[#This Row],[Total Score]]&lt;=10, "Medium", tbl_logs[[#This Row],[Total Score]]&lt;=19, "High", tbl_logs[[#This Row],[Total Score]]&lt;=25, "Very High")</f>
        <v>Low</v>
      </c>
      <c r="N865" t="str" cm="1">
        <f t="array" ref="N865">_xlfn.IFS(tbl_logs[[#This Row],[Total Score]]&lt;=4, "Low", tbl_logs[[#This Row],[Total Score]]&lt;=10, "Medium", tbl_logs[[#This Row],[Total Score]]&lt;=17, "High", tbl_logs[[#This Row],[Total Score]]&lt;=25, "Critical")</f>
        <v>Low</v>
      </c>
    </row>
    <row r="866" spans="1:14" x14ac:dyDescent="0.3">
      <c r="A866" t="s">
        <v>3707</v>
      </c>
      <c r="B866" s="1">
        <v>46038.796527777777</v>
      </c>
      <c r="C866" t="s">
        <v>40</v>
      </c>
      <c r="D866" t="s">
        <v>18</v>
      </c>
      <c r="E866" t="s">
        <v>16</v>
      </c>
      <c r="F866" t="s">
        <v>10</v>
      </c>
      <c r="G866" s="2">
        <v>0.79652777777777772</v>
      </c>
      <c r="H866" s="3">
        <v>46038</v>
      </c>
      <c r="I866">
        <v>1</v>
      </c>
      <c r="J866">
        <f>_xlfn.XLOOKUP(tbl_logs[[#This Row],[Target_Department]],tbl_DeptWeight[Department], tbl_DeptWeight[Impact Score])</f>
        <v>5</v>
      </c>
      <c r="K866">
        <f>_xlfn.XLOOKUP(tbl_logs[[#This Row],[Employee_Action]],tbl_ResponseLikelihood[Employee Action],tbl_ResponseLikelihood[Likelihood Score])</f>
        <v>2</v>
      </c>
      <c r="L866">
        <f>tbl_logs[[#This Row],[Impact Score]]*tbl_logs[[#This Row],[Response Multiplier]]</f>
        <v>10</v>
      </c>
      <c r="M866" t="str" cm="1">
        <f t="array" ref="M866">_xlfn.IFS(tbl_logs[[#This Row],[Total Score]]&lt;=4, "Low", tbl_logs[[#This Row],[Total Score]]&lt;=10, "Medium", tbl_logs[[#This Row],[Total Score]]&lt;=19, "High", tbl_logs[[#This Row],[Total Score]]&lt;=25, "Very High")</f>
        <v>Medium</v>
      </c>
      <c r="N866" t="str" cm="1">
        <f t="array" ref="N866">_xlfn.IFS(tbl_logs[[#This Row],[Total Score]]&lt;=4, "Low", tbl_logs[[#This Row],[Total Score]]&lt;=10, "Medium", tbl_logs[[#This Row],[Total Score]]&lt;=17, "High", tbl_logs[[#This Row],[Total Score]]&lt;=25, "Critical")</f>
        <v>Medium</v>
      </c>
    </row>
    <row r="867" spans="1:14" x14ac:dyDescent="0.3">
      <c r="A867" t="s">
        <v>1164</v>
      </c>
      <c r="B867" s="1">
        <v>46038.839583333334</v>
      </c>
      <c r="C867" t="s">
        <v>7</v>
      </c>
      <c r="D867" t="s">
        <v>18</v>
      </c>
      <c r="E867" t="s">
        <v>19</v>
      </c>
      <c r="F867" t="s">
        <v>10</v>
      </c>
      <c r="G867" s="2">
        <v>0.83958333333333335</v>
      </c>
      <c r="H867" s="3">
        <v>46038</v>
      </c>
      <c r="I867">
        <v>1</v>
      </c>
      <c r="J867">
        <f>_xlfn.XLOOKUP(tbl_logs[[#This Row],[Target_Department]],tbl_DeptWeight[Department], tbl_DeptWeight[Impact Score])</f>
        <v>3</v>
      </c>
      <c r="K867">
        <f>_xlfn.XLOOKUP(tbl_logs[[#This Row],[Employee_Action]],tbl_ResponseLikelihood[Employee Action],tbl_ResponseLikelihood[Likelihood Score])</f>
        <v>2</v>
      </c>
      <c r="L867">
        <f>tbl_logs[[#This Row],[Impact Score]]*tbl_logs[[#This Row],[Response Multiplier]]</f>
        <v>6</v>
      </c>
      <c r="M867" t="str" cm="1">
        <f t="array" ref="M867">_xlfn.IFS(tbl_logs[[#This Row],[Total Score]]&lt;=4, "Low", tbl_logs[[#This Row],[Total Score]]&lt;=10, "Medium", tbl_logs[[#This Row],[Total Score]]&lt;=19, "High", tbl_logs[[#This Row],[Total Score]]&lt;=25, "Very High")</f>
        <v>Medium</v>
      </c>
      <c r="N867" t="str" cm="1">
        <f t="array" ref="N867">_xlfn.IFS(tbl_logs[[#This Row],[Total Score]]&lt;=4, "Low", tbl_logs[[#This Row],[Total Score]]&lt;=10, "Medium", tbl_logs[[#This Row],[Total Score]]&lt;=17, "High", tbl_logs[[#This Row],[Total Score]]&lt;=25, "Critical")</f>
        <v>Medium</v>
      </c>
    </row>
    <row r="868" spans="1:14" x14ac:dyDescent="0.3">
      <c r="A868" t="s">
        <v>4001</v>
      </c>
      <c r="B868" s="1">
        <v>46038.864583333336</v>
      </c>
      <c r="C868" t="s">
        <v>7</v>
      </c>
      <c r="D868" t="s">
        <v>22</v>
      </c>
      <c r="E868" t="s">
        <v>19</v>
      </c>
      <c r="F868" t="s">
        <v>33</v>
      </c>
      <c r="G868" s="2">
        <v>0.86458333333333337</v>
      </c>
      <c r="H868" s="3">
        <v>46038</v>
      </c>
      <c r="I868">
        <v>1</v>
      </c>
      <c r="J868">
        <f>_xlfn.XLOOKUP(tbl_logs[[#This Row],[Target_Department]],tbl_DeptWeight[Department], tbl_DeptWeight[Impact Score])</f>
        <v>3</v>
      </c>
      <c r="K868">
        <f>_xlfn.XLOOKUP(tbl_logs[[#This Row],[Employee_Action]],tbl_ResponseLikelihood[Employee Action],tbl_ResponseLikelihood[Likelihood Score])</f>
        <v>4</v>
      </c>
      <c r="L868">
        <f>tbl_logs[[#This Row],[Impact Score]]*tbl_logs[[#This Row],[Response Multiplier]]</f>
        <v>12</v>
      </c>
      <c r="M868" t="str" cm="1">
        <f t="array" ref="M868">_xlfn.IFS(tbl_logs[[#This Row],[Total Score]]&lt;=4, "Low", tbl_logs[[#This Row],[Total Score]]&lt;=10, "Medium", tbl_logs[[#This Row],[Total Score]]&lt;=19, "High", tbl_logs[[#This Row],[Total Score]]&lt;=25, "Very High")</f>
        <v>High</v>
      </c>
      <c r="N868" t="str" cm="1">
        <f t="array" ref="N868">_xlfn.IFS(tbl_logs[[#This Row],[Total Score]]&lt;=4, "Low", tbl_logs[[#This Row],[Total Score]]&lt;=10, "Medium", tbl_logs[[#This Row],[Total Score]]&lt;=17, "High", tbl_logs[[#This Row],[Total Score]]&lt;=25, "Critical")</f>
        <v>High</v>
      </c>
    </row>
    <row r="869" spans="1:14" x14ac:dyDescent="0.3">
      <c r="A869" t="s">
        <v>2969</v>
      </c>
      <c r="B869" s="1">
        <v>46038.98333333333</v>
      </c>
      <c r="C869" t="s">
        <v>7</v>
      </c>
      <c r="D869" t="s">
        <v>15</v>
      </c>
      <c r="E869" t="s">
        <v>19</v>
      </c>
      <c r="F869" t="s">
        <v>10</v>
      </c>
      <c r="G869" s="2">
        <v>0.98333333333333328</v>
      </c>
      <c r="H869" s="3">
        <v>46038</v>
      </c>
      <c r="I869">
        <v>1</v>
      </c>
      <c r="J869">
        <f>_xlfn.XLOOKUP(tbl_logs[[#This Row],[Target_Department]],tbl_DeptWeight[Department], tbl_DeptWeight[Impact Score])</f>
        <v>3</v>
      </c>
      <c r="K869">
        <f>_xlfn.XLOOKUP(tbl_logs[[#This Row],[Employee_Action]],tbl_ResponseLikelihood[Employee Action],tbl_ResponseLikelihood[Likelihood Score])</f>
        <v>2</v>
      </c>
      <c r="L869">
        <f>tbl_logs[[#This Row],[Impact Score]]*tbl_logs[[#This Row],[Response Multiplier]]</f>
        <v>6</v>
      </c>
      <c r="M869" t="str" cm="1">
        <f t="array" ref="M869">_xlfn.IFS(tbl_logs[[#This Row],[Total Score]]&lt;=4, "Low", tbl_logs[[#This Row],[Total Score]]&lt;=10, "Medium", tbl_logs[[#This Row],[Total Score]]&lt;=19, "High", tbl_logs[[#This Row],[Total Score]]&lt;=25, "Very High")</f>
        <v>Medium</v>
      </c>
      <c r="N869" t="str" cm="1">
        <f t="array" ref="N869">_xlfn.IFS(tbl_logs[[#This Row],[Total Score]]&lt;=4, "Low", tbl_logs[[#This Row],[Total Score]]&lt;=10, "Medium", tbl_logs[[#This Row],[Total Score]]&lt;=17, "High", tbl_logs[[#This Row],[Total Score]]&lt;=25, "Critical")</f>
        <v>Medium</v>
      </c>
    </row>
    <row r="870" spans="1:14" x14ac:dyDescent="0.3">
      <c r="A870" t="s">
        <v>2459</v>
      </c>
      <c r="B870" s="1">
        <v>46039.022222222222</v>
      </c>
      <c r="C870" t="s">
        <v>7</v>
      </c>
      <c r="D870" t="s">
        <v>22</v>
      </c>
      <c r="E870" t="s">
        <v>16</v>
      </c>
      <c r="F870" t="s">
        <v>33</v>
      </c>
      <c r="G870" s="2">
        <v>2.2222222222222223E-2</v>
      </c>
      <c r="H870" s="3">
        <v>46039</v>
      </c>
      <c r="I870">
        <v>1</v>
      </c>
      <c r="J870">
        <f>_xlfn.XLOOKUP(tbl_logs[[#This Row],[Target_Department]],tbl_DeptWeight[Department], tbl_DeptWeight[Impact Score])</f>
        <v>3</v>
      </c>
      <c r="K870">
        <f>_xlfn.XLOOKUP(tbl_logs[[#This Row],[Employee_Action]],tbl_ResponseLikelihood[Employee Action],tbl_ResponseLikelihood[Likelihood Score])</f>
        <v>4</v>
      </c>
      <c r="L870">
        <f>tbl_logs[[#This Row],[Impact Score]]*tbl_logs[[#This Row],[Response Multiplier]]</f>
        <v>12</v>
      </c>
      <c r="M870" t="str" cm="1">
        <f t="array" ref="M870">_xlfn.IFS(tbl_logs[[#This Row],[Total Score]]&lt;=4, "Low", tbl_logs[[#This Row],[Total Score]]&lt;=10, "Medium", tbl_logs[[#This Row],[Total Score]]&lt;=19, "High", tbl_logs[[#This Row],[Total Score]]&lt;=25, "Very High")</f>
        <v>High</v>
      </c>
      <c r="N870" t="str" cm="1">
        <f t="array" ref="N870">_xlfn.IFS(tbl_logs[[#This Row],[Total Score]]&lt;=4, "Low", tbl_logs[[#This Row],[Total Score]]&lt;=10, "Medium", tbl_logs[[#This Row],[Total Score]]&lt;=17, "High", tbl_logs[[#This Row],[Total Score]]&lt;=25, "Critical")</f>
        <v>High</v>
      </c>
    </row>
    <row r="871" spans="1:14" x14ac:dyDescent="0.3">
      <c r="A871" t="s">
        <v>4414</v>
      </c>
      <c r="B871" s="1">
        <v>46039.027083333334</v>
      </c>
      <c r="C871" t="s">
        <v>47</v>
      </c>
      <c r="D871" t="s">
        <v>22</v>
      </c>
      <c r="E871" t="s">
        <v>9</v>
      </c>
      <c r="F871" t="s">
        <v>10</v>
      </c>
      <c r="G871" s="2">
        <v>2.7083333333333334E-2</v>
      </c>
      <c r="H871" s="3">
        <v>46039</v>
      </c>
      <c r="I871">
        <v>1</v>
      </c>
      <c r="J871">
        <f>_xlfn.XLOOKUP(tbl_logs[[#This Row],[Target_Department]],tbl_DeptWeight[Department], tbl_DeptWeight[Impact Score])</f>
        <v>1</v>
      </c>
      <c r="K871">
        <f>_xlfn.XLOOKUP(tbl_logs[[#This Row],[Employee_Action]],tbl_ResponseLikelihood[Employee Action],tbl_ResponseLikelihood[Likelihood Score])</f>
        <v>2</v>
      </c>
      <c r="L871">
        <f>tbl_logs[[#This Row],[Impact Score]]*tbl_logs[[#This Row],[Response Multiplier]]</f>
        <v>2</v>
      </c>
      <c r="M871" t="str" cm="1">
        <f t="array" ref="M871">_xlfn.IFS(tbl_logs[[#This Row],[Total Score]]&lt;=4, "Low", tbl_logs[[#This Row],[Total Score]]&lt;=10, "Medium", tbl_logs[[#This Row],[Total Score]]&lt;=19, "High", tbl_logs[[#This Row],[Total Score]]&lt;=25, "Very High")</f>
        <v>Low</v>
      </c>
      <c r="N871" t="str" cm="1">
        <f t="array" ref="N871">_xlfn.IFS(tbl_logs[[#This Row],[Total Score]]&lt;=4, "Low", tbl_logs[[#This Row],[Total Score]]&lt;=10, "Medium", tbl_logs[[#This Row],[Total Score]]&lt;=17, "High", tbl_logs[[#This Row],[Total Score]]&lt;=25, "Critical")</f>
        <v>Low</v>
      </c>
    </row>
    <row r="872" spans="1:14" x14ac:dyDescent="0.3">
      <c r="A872" t="s">
        <v>4475</v>
      </c>
      <c r="B872" s="1">
        <v>46039.040972222225</v>
      </c>
      <c r="C872" t="s">
        <v>40</v>
      </c>
      <c r="D872" t="s">
        <v>8</v>
      </c>
      <c r="E872" t="s">
        <v>16</v>
      </c>
      <c r="F872" t="s">
        <v>20</v>
      </c>
      <c r="G872" s="2">
        <v>4.0972222222222222E-2</v>
      </c>
      <c r="H872" s="3">
        <v>46039</v>
      </c>
      <c r="I872">
        <v>1</v>
      </c>
      <c r="J872">
        <f>_xlfn.XLOOKUP(tbl_logs[[#This Row],[Target_Department]],tbl_DeptWeight[Department], tbl_DeptWeight[Impact Score])</f>
        <v>5</v>
      </c>
      <c r="K872">
        <f>_xlfn.XLOOKUP(tbl_logs[[#This Row],[Employee_Action]],tbl_ResponseLikelihood[Employee Action],tbl_ResponseLikelihood[Likelihood Score])</f>
        <v>2</v>
      </c>
      <c r="L872">
        <f>tbl_logs[[#This Row],[Impact Score]]*tbl_logs[[#This Row],[Response Multiplier]]</f>
        <v>10</v>
      </c>
      <c r="M872" t="str" cm="1">
        <f t="array" ref="M872">_xlfn.IFS(tbl_logs[[#This Row],[Total Score]]&lt;=4, "Low", tbl_logs[[#This Row],[Total Score]]&lt;=10, "Medium", tbl_logs[[#This Row],[Total Score]]&lt;=19, "High", tbl_logs[[#This Row],[Total Score]]&lt;=25, "Very High")</f>
        <v>Medium</v>
      </c>
      <c r="N872" t="str" cm="1">
        <f t="array" ref="N872">_xlfn.IFS(tbl_logs[[#This Row],[Total Score]]&lt;=4, "Low", tbl_logs[[#This Row],[Total Score]]&lt;=10, "Medium", tbl_logs[[#This Row],[Total Score]]&lt;=17, "High", tbl_logs[[#This Row],[Total Score]]&lt;=25, "Critical")</f>
        <v>Medium</v>
      </c>
    </row>
    <row r="873" spans="1:14" x14ac:dyDescent="0.3">
      <c r="A873" t="s">
        <v>2687</v>
      </c>
      <c r="B873" s="1">
        <v>46039.049305555556</v>
      </c>
      <c r="C873" t="s">
        <v>7</v>
      </c>
      <c r="D873" t="s">
        <v>18</v>
      </c>
      <c r="E873" t="s">
        <v>19</v>
      </c>
      <c r="F873" t="s">
        <v>20</v>
      </c>
      <c r="G873" s="2">
        <v>4.9305555555555554E-2</v>
      </c>
      <c r="H873" s="3">
        <v>46039</v>
      </c>
      <c r="I873">
        <v>1</v>
      </c>
      <c r="J873">
        <f>_xlfn.XLOOKUP(tbl_logs[[#This Row],[Target_Department]],tbl_DeptWeight[Department], tbl_DeptWeight[Impact Score])</f>
        <v>3</v>
      </c>
      <c r="K873">
        <f>_xlfn.XLOOKUP(tbl_logs[[#This Row],[Employee_Action]],tbl_ResponseLikelihood[Employee Action],tbl_ResponseLikelihood[Likelihood Score])</f>
        <v>2</v>
      </c>
      <c r="L873">
        <f>tbl_logs[[#This Row],[Impact Score]]*tbl_logs[[#This Row],[Response Multiplier]]</f>
        <v>6</v>
      </c>
      <c r="M873" t="str" cm="1">
        <f t="array" ref="M873">_xlfn.IFS(tbl_logs[[#This Row],[Total Score]]&lt;=4, "Low", tbl_logs[[#This Row],[Total Score]]&lt;=10, "Medium", tbl_logs[[#This Row],[Total Score]]&lt;=19, "High", tbl_logs[[#This Row],[Total Score]]&lt;=25, "Very High")</f>
        <v>Medium</v>
      </c>
      <c r="N873" t="str" cm="1">
        <f t="array" ref="N873">_xlfn.IFS(tbl_logs[[#This Row],[Total Score]]&lt;=4, "Low", tbl_logs[[#This Row],[Total Score]]&lt;=10, "Medium", tbl_logs[[#This Row],[Total Score]]&lt;=17, "High", tbl_logs[[#This Row],[Total Score]]&lt;=25, "Critical")</f>
        <v>Medium</v>
      </c>
    </row>
    <row r="874" spans="1:14" x14ac:dyDescent="0.3">
      <c r="A874" t="s">
        <v>525</v>
      </c>
      <c r="B874" s="1">
        <v>46039.058333333334</v>
      </c>
      <c r="C874" t="s">
        <v>35</v>
      </c>
      <c r="D874" t="s">
        <v>8</v>
      </c>
      <c r="E874" t="s">
        <v>31</v>
      </c>
      <c r="F874" t="s">
        <v>33</v>
      </c>
      <c r="G874" s="2">
        <v>5.8333333333333334E-2</v>
      </c>
      <c r="H874" s="3">
        <v>46039</v>
      </c>
      <c r="I874">
        <v>1</v>
      </c>
      <c r="J874">
        <f>_xlfn.XLOOKUP(tbl_logs[[#This Row],[Target_Department]],tbl_DeptWeight[Department], tbl_DeptWeight[Impact Score])</f>
        <v>1</v>
      </c>
      <c r="K874">
        <f>_xlfn.XLOOKUP(tbl_logs[[#This Row],[Employee_Action]],tbl_ResponseLikelihood[Employee Action],tbl_ResponseLikelihood[Likelihood Score])</f>
        <v>4</v>
      </c>
      <c r="L874">
        <f>tbl_logs[[#This Row],[Impact Score]]*tbl_logs[[#This Row],[Response Multiplier]]</f>
        <v>4</v>
      </c>
      <c r="M874" t="str" cm="1">
        <f t="array" ref="M874">_xlfn.IFS(tbl_logs[[#This Row],[Total Score]]&lt;=4, "Low", tbl_logs[[#This Row],[Total Score]]&lt;=10, "Medium", tbl_logs[[#This Row],[Total Score]]&lt;=19, "High", tbl_logs[[#This Row],[Total Score]]&lt;=25, "Very High")</f>
        <v>Low</v>
      </c>
      <c r="N874" t="str" cm="1">
        <f t="array" ref="N874">_xlfn.IFS(tbl_logs[[#This Row],[Total Score]]&lt;=4, "Low", tbl_logs[[#This Row],[Total Score]]&lt;=10, "Medium", tbl_logs[[#This Row],[Total Score]]&lt;=17, "High", tbl_logs[[#This Row],[Total Score]]&lt;=25, "Critical")</f>
        <v>Low</v>
      </c>
    </row>
    <row r="875" spans="1:14" x14ac:dyDescent="0.3">
      <c r="A875" t="s">
        <v>1976</v>
      </c>
      <c r="B875" s="1">
        <v>46039.066666666666</v>
      </c>
      <c r="C875" t="s">
        <v>47</v>
      </c>
      <c r="D875" t="s">
        <v>15</v>
      </c>
      <c r="E875" t="s">
        <v>16</v>
      </c>
      <c r="F875" t="s">
        <v>10</v>
      </c>
      <c r="G875" s="2">
        <v>6.6666666666666666E-2</v>
      </c>
      <c r="H875" s="3">
        <v>46039</v>
      </c>
      <c r="I875">
        <v>1</v>
      </c>
      <c r="J875">
        <f>_xlfn.XLOOKUP(tbl_logs[[#This Row],[Target_Department]],tbl_DeptWeight[Department], tbl_DeptWeight[Impact Score])</f>
        <v>1</v>
      </c>
      <c r="K875">
        <f>_xlfn.XLOOKUP(tbl_logs[[#This Row],[Employee_Action]],tbl_ResponseLikelihood[Employee Action],tbl_ResponseLikelihood[Likelihood Score])</f>
        <v>2</v>
      </c>
      <c r="L875">
        <f>tbl_logs[[#This Row],[Impact Score]]*tbl_logs[[#This Row],[Response Multiplier]]</f>
        <v>2</v>
      </c>
      <c r="M875" t="str" cm="1">
        <f t="array" ref="M875">_xlfn.IFS(tbl_logs[[#This Row],[Total Score]]&lt;=4, "Low", tbl_logs[[#This Row],[Total Score]]&lt;=10, "Medium", tbl_logs[[#This Row],[Total Score]]&lt;=19, "High", tbl_logs[[#This Row],[Total Score]]&lt;=25, "Very High")</f>
        <v>Low</v>
      </c>
      <c r="N875" t="str" cm="1">
        <f t="array" ref="N875">_xlfn.IFS(tbl_logs[[#This Row],[Total Score]]&lt;=4, "Low", tbl_logs[[#This Row],[Total Score]]&lt;=10, "Medium", tbl_logs[[#This Row],[Total Score]]&lt;=17, "High", tbl_logs[[#This Row],[Total Score]]&lt;=25, "Critical")</f>
        <v>Low</v>
      </c>
    </row>
    <row r="876" spans="1:14" x14ac:dyDescent="0.3">
      <c r="A876" t="s">
        <v>4194</v>
      </c>
      <c r="B876" s="1">
        <v>46039.070833333331</v>
      </c>
      <c r="C876" t="s">
        <v>47</v>
      </c>
      <c r="D876" t="s">
        <v>22</v>
      </c>
      <c r="E876" t="s">
        <v>16</v>
      </c>
      <c r="F876" t="s">
        <v>20</v>
      </c>
      <c r="G876" s="2">
        <v>7.0833333333333331E-2</v>
      </c>
      <c r="H876" s="3">
        <v>46039</v>
      </c>
      <c r="I876">
        <v>1</v>
      </c>
      <c r="J876">
        <f>_xlfn.XLOOKUP(tbl_logs[[#This Row],[Target_Department]],tbl_DeptWeight[Department], tbl_DeptWeight[Impact Score])</f>
        <v>1</v>
      </c>
      <c r="K876">
        <f>_xlfn.XLOOKUP(tbl_logs[[#This Row],[Employee_Action]],tbl_ResponseLikelihood[Employee Action],tbl_ResponseLikelihood[Likelihood Score])</f>
        <v>2</v>
      </c>
      <c r="L876">
        <f>tbl_logs[[#This Row],[Impact Score]]*tbl_logs[[#This Row],[Response Multiplier]]</f>
        <v>2</v>
      </c>
      <c r="M876" t="str" cm="1">
        <f t="array" ref="M876">_xlfn.IFS(tbl_logs[[#This Row],[Total Score]]&lt;=4, "Low", tbl_logs[[#This Row],[Total Score]]&lt;=10, "Medium", tbl_logs[[#This Row],[Total Score]]&lt;=19, "High", tbl_logs[[#This Row],[Total Score]]&lt;=25, "Very High")</f>
        <v>Low</v>
      </c>
      <c r="N876" t="str" cm="1">
        <f t="array" ref="N876">_xlfn.IFS(tbl_logs[[#This Row],[Total Score]]&lt;=4, "Low", tbl_logs[[#This Row],[Total Score]]&lt;=10, "Medium", tbl_logs[[#This Row],[Total Score]]&lt;=17, "High", tbl_logs[[#This Row],[Total Score]]&lt;=25, "Critical")</f>
        <v>Low</v>
      </c>
    </row>
    <row r="877" spans="1:14" x14ac:dyDescent="0.3">
      <c r="A877" t="s">
        <v>2531</v>
      </c>
      <c r="B877" s="1">
        <v>46039.075694444444</v>
      </c>
      <c r="C877" t="s">
        <v>35</v>
      </c>
      <c r="D877" t="s">
        <v>8</v>
      </c>
      <c r="E877" t="s">
        <v>31</v>
      </c>
      <c r="F877" t="s">
        <v>13</v>
      </c>
      <c r="G877" s="2">
        <v>7.5694444444444439E-2</v>
      </c>
      <c r="H877" s="3">
        <v>46039</v>
      </c>
      <c r="I877">
        <v>1</v>
      </c>
      <c r="J877">
        <f>_xlfn.XLOOKUP(tbl_logs[[#This Row],[Target_Department]],tbl_DeptWeight[Department], tbl_DeptWeight[Impact Score])</f>
        <v>1</v>
      </c>
      <c r="K877">
        <f>_xlfn.XLOOKUP(tbl_logs[[#This Row],[Employee_Action]],tbl_ResponseLikelihood[Employee Action],tbl_ResponseLikelihood[Likelihood Score])</f>
        <v>1</v>
      </c>
      <c r="L877">
        <f>tbl_logs[[#This Row],[Impact Score]]*tbl_logs[[#This Row],[Response Multiplier]]</f>
        <v>1</v>
      </c>
      <c r="M877" t="str" cm="1">
        <f t="array" ref="M877">_xlfn.IFS(tbl_logs[[#This Row],[Total Score]]&lt;=4, "Low", tbl_logs[[#This Row],[Total Score]]&lt;=10, "Medium", tbl_logs[[#This Row],[Total Score]]&lt;=19, "High", tbl_logs[[#This Row],[Total Score]]&lt;=25, "Very High")</f>
        <v>Low</v>
      </c>
      <c r="N877" t="str" cm="1">
        <f t="array" ref="N877">_xlfn.IFS(tbl_logs[[#This Row],[Total Score]]&lt;=4, "Low", tbl_logs[[#This Row],[Total Score]]&lt;=10, "Medium", tbl_logs[[#This Row],[Total Score]]&lt;=17, "High", tbl_logs[[#This Row],[Total Score]]&lt;=25, "Critical")</f>
        <v>Low</v>
      </c>
    </row>
    <row r="878" spans="1:14" x14ac:dyDescent="0.3">
      <c r="A878" t="s">
        <v>4183</v>
      </c>
      <c r="B878" s="1">
        <v>46039.084027777775</v>
      </c>
      <c r="C878" t="s">
        <v>7</v>
      </c>
      <c r="D878" t="s">
        <v>15</v>
      </c>
      <c r="E878" t="s">
        <v>19</v>
      </c>
      <c r="F878" t="s">
        <v>10</v>
      </c>
      <c r="G878" s="2">
        <v>8.4027777777777785E-2</v>
      </c>
      <c r="H878" s="3">
        <v>46039</v>
      </c>
      <c r="I878">
        <v>1</v>
      </c>
      <c r="J878">
        <f>_xlfn.XLOOKUP(tbl_logs[[#This Row],[Target_Department]],tbl_DeptWeight[Department], tbl_DeptWeight[Impact Score])</f>
        <v>3</v>
      </c>
      <c r="K878">
        <f>_xlfn.XLOOKUP(tbl_logs[[#This Row],[Employee_Action]],tbl_ResponseLikelihood[Employee Action],tbl_ResponseLikelihood[Likelihood Score])</f>
        <v>2</v>
      </c>
      <c r="L878">
        <f>tbl_logs[[#This Row],[Impact Score]]*tbl_logs[[#This Row],[Response Multiplier]]</f>
        <v>6</v>
      </c>
      <c r="M878" t="str" cm="1">
        <f t="array" ref="M878">_xlfn.IFS(tbl_logs[[#This Row],[Total Score]]&lt;=4, "Low", tbl_logs[[#This Row],[Total Score]]&lt;=10, "Medium", tbl_logs[[#This Row],[Total Score]]&lt;=19, "High", tbl_logs[[#This Row],[Total Score]]&lt;=25, "Very High")</f>
        <v>Medium</v>
      </c>
      <c r="N878" t="str" cm="1">
        <f t="array" ref="N878">_xlfn.IFS(tbl_logs[[#This Row],[Total Score]]&lt;=4, "Low", tbl_logs[[#This Row],[Total Score]]&lt;=10, "Medium", tbl_logs[[#This Row],[Total Score]]&lt;=17, "High", tbl_logs[[#This Row],[Total Score]]&lt;=25, "Critical")</f>
        <v>Medium</v>
      </c>
    </row>
    <row r="879" spans="1:14" x14ac:dyDescent="0.3">
      <c r="A879" t="s">
        <v>3701</v>
      </c>
      <c r="B879" s="1">
        <v>46039.100694444445</v>
      </c>
      <c r="C879" t="s">
        <v>7</v>
      </c>
      <c r="D879" t="s">
        <v>22</v>
      </c>
      <c r="E879" t="s">
        <v>19</v>
      </c>
      <c r="F879" t="s">
        <v>20</v>
      </c>
      <c r="G879" s="2">
        <v>0.10069444444444445</v>
      </c>
      <c r="H879" s="3">
        <v>46039</v>
      </c>
      <c r="I879">
        <v>1</v>
      </c>
      <c r="J879">
        <f>_xlfn.XLOOKUP(tbl_logs[[#This Row],[Target_Department]],tbl_DeptWeight[Department], tbl_DeptWeight[Impact Score])</f>
        <v>3</v>
      </c>
      <c r="K879">
        <f>_xlfn.XLOOKUP(tbl_logs[[#This Row],[Employee_Action]],tbl_ResponseLikelihood[Employee Action],tbl_ResponseLikelihood[Likelihood Score])</f>
        <v>2</v>
      </c>
      <c r="L879">
        <f>tbl_logs[[#This Row],[Impact Score]]*tbl_logs[[#This Row],[Response Multiplier]]</f>
        <v>6</v>
      </c>
      <c r="M879" t="str" cm="1">
        <f t="array" ref="M879">_xlfn.IFS(tbl_logs[[#This Row],[Total Score]]&lt;=4, "Low", tbl_logs[[#This Row],[Total Score]]&lt;=10, "Medium", tbl_logs[[#This Row],[Total Score]]&lt;=19, "High", tbl_logs[[#This Row],[Total Score]]&lt;=25, "Very High")</f>
        <v>Medium</v>
      </c>
      <c r="N879" t="str" cm="1">
        <f t="array" ref="N879">_xlfn.IFS(tbl_logs[[#This Row],[Total Score]]&lt;=4, "Low", tbl_logs[[#This Row],[Total Score]]&lt;=10, "Medium", tbl_logs[[#This Row],[Total Score]]&lt;=17, "High", tbl_logs[[#This Row],[Total Score]]&lt;=25, "Critical")</f>
        <v>Medium</v>
      </c>
    </row>
    <row r="880" spans="1:14" x14ac:dyDescent="0.3">
      <c r="A880" t="s">
        <v>4206</v>
      </c>
      <c r="B880" s="1">
        <v>46039.129861111112</v>
      </c>
      <c r="C880" t="s">
        <v>7</v>
      </c>
      <c r="D880" t="s">
        <v>15</v>
      </c>
      <c r="E880" t="s">
        <v>19</v>
      </c>
      <c r="F880" t="s">
        <v>10</v>
      </c>
      <c r="G880" s="2">
        <v>0.12986111111111112</v>
      </c>
      <c r="H880" s="3">
        <v>46039</v>
      </c>
      <c r="I880">
        <v>1</v>
      </c>
      <c r="J880">
        <f>_xlfn.XLOOKUP(tbl_logs[[#This Row],[Target_Department]],tbl_DeptWeight[Department], tbl_DeptWeight[Impact Score])</f>
        <v>3</v>
      </c>
      <c r="K880">
        <f>_xlfn.XLOOKUP(tbl_logs[[#This Row],[Employee_Action]],tbl_ResponseLikelihood[Employee Action],tbl_ResponseLikelihood[Likelihood Score])</f>
        <v>2</v>
      </c>
      <c r="L880">
        <f>tbl_logs[[#This Row],[Impact Score]]*tbl_logs[[#This Row],[Response Multiplier]]</f>
        <v>6</v>
      </c>
      <c r="M880" t="str" cm="1">
        <f t="array" ref="M880">_xlfn.IFS(tbl_logs[[#This Row],[Total Score]]&lt;=4, "Low", tbl_logs[[#This Row],[Total Score]]&lt;=10, "Medium", tbl_logs[[#This Row],[Total Score]]&lt;=19, "High", tbl_logs[[#This Row],[Total Score]]&lt;=25, "Very High")</f>
        <v>Medium</v>
      </c>
      <c r="N880" t="str" cm="1">
        <f t="array" ref="N880">_xlfn.IFS(tbl_logs[[#This Row],[Total Score]]&lt;=4, "Low", tbl_logs[[#This Row],[Total Score]]&lt;=10, "Medium", tbl_logs[[#This Row],[Total Score]]&lt;=17, "High", tbl_logs[[#This Row],[Total Score]]&lt;=25, "Critical")</f>
        <v>Medium</v>
      </c>
    </row>
    <row r="881" spans="1:14" x14ac:dyDescent="0.3">
      <c r="A881" t="s">
        <v>919</v>
      </c>
      <c r="B881" s="1">
        <v>46039.189583333333</v>
      </c>
      <c r="C881" t="s">
        <v>7</v>
      </c>
      <c r="D881" t="s">
        <v>18</v>
      </c>
      <c r="E881" t="s">
        <v>31</v>
      </c>
      <c r="F881" t="s">
        <v>33</v>
      </c>
      <c r="G881" s="2">
        <v>0.18958333333333333</v>
      </c>
      <c r="H881" s="3">
        <v>46039</v>
      </c>
      <c r="I881">
        <v>1</v>
      </c>
      <c r="J881">
        <f>_xlfn.XLOOKUP(tbl_logs[[#This Row],[Target_Department]],tbl_DeptWeight[Department], tbl_DeptWeight[Impact Score])</f>
        <v>3</v>
      </c>
      <c r="K881">
        <f>_xlfn.XLOOKUP(tbl_logs[[#This Row],[Employee_Action]],tbl_ResponseLikelihood[Employee Action],tbl_ResponseLikelihood[Likelihood Score])</f>
        <v>4</v>
      </c>
      <c r="L881">
        <f>tbl_logs[[#This Row],[Impact Score]]*tbl_logs[[#This Row],[Response Multiplier]]</f>
        <v>12</v>
      </c>
      <c r="M881" t="str" cm="1">
        <f t="array" ref="M881">_xlfn.IFS(tbl_logs[[#This Row],[Total Score]]&lt;=4, "Low", tbl_logs[[#This Row],[Total Score]]&lt;=10, "Medium", tbl_logs[[#This Row],[Total Score]]&lt;=19, "High", tbl_logs[[#This Row],[Total Score]]&lt;=25, "Very High")</f>
        <v>High</v>
      </c>
      <c r="N881" t="str" cm="1">
        <f t="array" ref="N881">_xlfn.IFS(tbl_logs[[#This Row],[Total Score]]&lt;=4, "Low", tbl_logs[[#This Row],[Total Score]]&lt;=10, "Medium", tbl_logs[[#This Row],[Total Score]]&lt;=17, "High", tbl_logs[[#This Row],[Total Score]]&lt;=25, "Critical")</f>
        <v>High</v>
      </c>
    </row>
    <row r="882" spans="1:14" x14ac:dyDescent="0.3">
      <c r="A882" t="s">
        <v>1767</v>
      </c>
      <c r="B882" s="1">
        <v>46039.256249999999</v>
      </c>
      <c r="C882" t="s">
        <v>26</v>
      </c>
      <c r="D882" t="s">
        <v>22</v>
      </c>
      <c r="E882" t="s">
        <v>19</v>
      </c>
      <c r="F882" t="s">
        <v>20</v>
      </c>
      <c r="G882" s="2">
        <v>0.25624999999999998</v>
      </c>
      <c r="H882" s="3">
        <v>46039</v>
      </c>
      <c r="I882">
        <v>1</v>
      </c>
      <c r="J882">
        <f>_xlfn.XLOOKUP(tbl_logs[[#This Row],[Target_Department]],tbl_DeptWeight[Department], tbl_DeptWeight[Impact Score])</f>
        <v>3</v>
      </c>
      <c r="K882">
        <f>_xlfn.XLOOKUP(tbl_logs[[#This Row],[Employee_Action]],tbl_ResponseLikelihood[Employee Action],tbl_ResponseLikelihood[Likelihood Score])</f>
        <v>2</v>
      </c>
      <c r="L882">
        <f>tbl_logs[[#This Row],[Impact Score]]*tbl_logs[[#This Row],[Response Multiplier]]</f>
        <v>6</v>
      </c>
      <c r="M882" t="str" cm="1">
        <f t="array" ref="M882">_xlfn.IFS(tbl_logs[[#This Row],[Total Score]]&lt;=4, "Low", tbl_logs[[#This Row],[Total Score]]&lt;=10, "Medium", tbl_logs[[#This Row],[Total Score]]&lt;=19, "High", tbl_logs[[#This Row],[Total Score]]&lt;=25, "Very High")</f>
        <v>Medium</v>
      </c>
      <c r="N882" t="str" cm="1">
        <f t="array" ref="N882">_xlfn.IFS(tbl_logs[[#This Row],[Total Score]]&lt;=4, "Low", tbl_logs[[#This Row],[Total Score]]&lt;=10, "Medium", tbl_logs[[#This Row],[Total Score]]&lt;=17, "High", tbl_logs[[#This Row],[Total Score]]&lt;=25, "Critical")</f>
        <v>Medium</v>
      </c>
    </row>
    <row r="883" spans="1:14" x14ac:dyDescent="0.3">
      <c r="A883" t="s">
        <v>2733</v>
      </c>
      <c r="B883" s="1">
        <v>46039.265972222223</v>
      </c>
      <c r="C883" t="s">
        <v>35</v>
      </c>
      <c r="D883" t="s">
        <v>18</v>
      </c>
      <c r="E883" t="s">
        <v>9</v>
      </c>
      <c r="F883" t="s">
        <v>20</v>
      </c>
      <c r="G883" s="2">
        <v>0.26597222222222222</v>
      </c>
      <c r="H883" s="3">
        <v>46039</v>
      </c>
      <c r="I883">
        <v>1</v>
      </c>
      <c r="J883">
        <f>_xlfn.XLOOKUP(tbl_logs[[#This Row],[Target_Department]],tbl_DeptWeight[Department], tbl_DeptWeight[Impact Score])</f>
        <v>1</v>
      </c>
      <c r="K883">
        <f>_xlfn.XLOOKUP(tbl_logs[[#This Row],[Employee_Action]],tbl_ResponseLikelihood[Employee Action],tbl_ResponseLikelihood[Likelihood Score])</f>
        <v>2</v>
      </c>
      <c r="L883">
        <f>tbl_logs[[#This Row],[Impact Score]]*tbl_logs[[#This Row],[Response Multiplier]]</f>
        <v>2</v>
      </c>
      <c r="M883" t="str" cm="1">
        <f t="array" ref="M883">_xlfn.IFS(tbl_logs[[#This Row],[Total Score]]&lt;=4, "Low", tbl_logs[[#This Row],[Total Score]]&lt;=10, "Medium", tbl_logs[[#This Row],[Total Score]]&lt;=19, "High", tbl_logs[[#This Row],[Total Score]]&lt;=25, "Very High")</f>
        <v>Low</v>
      </c>
      <c r="N883" t="str" cm="1">
        <f t="array" ref="N883">_xlfn.IFS(tbl_logs[[#This Row],[Total Score]]&lt;=4, "Low", tbl_logs[[#This Row],[Total Score]]&lt;=10, "Medium", tbl_logs[[#This Row],[Total Score]]&lt;=17, "High", tbl_logs[[#This Row],[Total Score]]&lt;=25, "Critical")</f>
        <v>Low</v>
      </c>
    </row>
    <row r="884" spans="1:14" x14ac:dyDescent="0.3">
      <c r="A884" t="s">
        <v>2386</v>
      </c>
      <c r="B884" s="1">
        <v>46039.270833333336</v>
      </c>
      <c r="C884" t="s">
        <v>26</v>
      </c>
      <c r="D884" t="s">
        <v>15</v>
      </c>
      <c r="E884" t="s">
        <v>9</v>
      </c>
      <c r="F884" t="s">
        <v>20</v>
      </c>
      <c r="G884" s="2">
        <v>0.27083333333333331</v>
      </c>
      <c r="H884" s="3">
        <v>46039</v>
      </c>
      <c r="I884">
        <v>1</v>
      </c>
      <c r="J884">
        <f>_xlfn.XLOOKUP(tbl_logs[[#This Row],[Target_Department]],tbl_DeptWeight[Department], tbl_DeptWeight[Impact Score])</f>
        <v>3</v>
      </c>
      <c r="K884">
        <f>_xlfn.XLOOKUP(tbl_logs[[#This Row],[Employee_Action]],tbl_ResponseLikelihood[Employee Action],tbl_ResponseLikelihood[Likelihood Score])</f>
        <v>2</v>
      </c>
      <c r="L884">
        <f>tbl_logs[[#This Row],[Impact Score]]*tbl_logs[[#This Row],[Response Multiplier]]</f>
        <v>6</v>
      </c>
      <c r="M884" t="str" cm="1">
        <f t="array" ref="M884">_xlfn.IFS(tbl_logs[[#This Row],[Total Score]]&lt;=4, "Low", tbl_logs[[#This Row],[Total Score]]&lt;=10, "Medium", tbl_logs[[#This Row],[Total Score]]&lt;=19, "High", tbl_logs[[#This Row],[Total Score]]&lt;=25, "Very High")</f>
        <v>Medium</v>
      </c>
      <c r="N884" t="str" cm="1">
        <f t="array" ref="N884">_xlfn.IFS(tbl_logs[[#This Row],[Total Score]]&lt;=4, "Low", tbl_logs[[#This Row],[Total Score]]&lt;=10, "Medium", tbl_logs[[#This Row],[Total Score]]&lt;=17, "High", tbl_logs[[#This Row],[Total Score]]&lt;=25, "Critical")</f>
        <v>Medium</v>
      </c>
    </row>
    <row r="885" spans="1:14" x14ac:dyDescent="0.3">
      <c r="A885" t="s">
        <v>2043</v>
      </c>
      <c r="B885" s="1">
        <v>46039.272222222222</v>
      </c>
      <c r="C885" t="s">
        <v>26</v>
      </c>
      <c r="D885" t="s">
        <v>18</v>
      </c>
      <c r="E885" t="s">
        <v>19</v>
      </c>
      <c r="F885" t="s">
        <v>10</v>
      </c>
      <c r="G885" s="2">
        <v>0.2722222222222222</v>
      </c>
      <c r="H885" s="3">
        <v>46039</v>
      </c>
      <c r="I885">
        <v>1</v>
      </c>
      <c r="J885">
        <f>_xlfn.XLOOKUP(tbl_logs[[#This Row],[Target_Department]],tbl_DeptWeight[Department], tbl_DeptWeight[Impact Score])</f>
        <v>3</v>
      </c>
      <c r="K885">
        <f>_xlfn.XLOOKUP(tbl_logs[[#This Row],[Employee_Action]],tbl_ResponseLikelihood[Employee Action],tbl_ResponseLikelihood[Likelihood Score])</f>
        <v>2</v>
      </c>
      <c r="L885">
        <f>tbl_logs[[#This Row],[Impact Score]]*tbl_logs[[#This Row],[Response Multiplier]]</f>
        <v>6</v>
      </c>
      <c r="M885" t="str" cm="1">
        <f t="array" ref="M885">_xlfn.IFS(tbl_logs[[#This Row],[Total Score]]&lt;=4, "Low", tbl_logs[[#This Row],[Total Score]]&lt;=10, "Medium", tbl_logs[[#This Row],[Total Score]]&lt;=19, "High", tbl_logs[[#This Row],[Total Score]]&lt;=25, "Very High")</f>
        <v>Medium</v>
      </c>
      <c r="N885" t="str" cm="1">
        <f t="array" ref="N885">_xlfn.IFS(tbl_logs[[#This Row],[Total Score]]&lt;=4, "Low", tbl_logs[[#This Row],[Total Score]]&lt;=10, "Medium", tbl_logs[[#This Row],[Total Score]]&lt;=17, "High", tbl_logs[[#This Row],[Total Score]]&lt;=25, "Critical")</f>
        <v>Medium</v>
      </c>
    </row>
    <row r="886" spans="1:14" x14ac:dyDescent="0.3">
      <c r="A886" t="s">
        <v>829</v>
      </c>
      <c r="B886" s="1">
        <v>46039.300694444442</v>
      </c>
      <c r="C886" t="s">
        <v>26</v>
      </c>
      <c r="D886" t="s">
        <v>15</v>
      </c>
      <c r="E886" t="s">
        <v>19</v>
      </c>
      <c r="F886" t="s">
        <v>10</v>
      </c>
      <c r="G886" s="2">
        <v>0.30069444444444443</v>
      </c>
      <c r="H886" s="3">
        <v>46039</v>
      </c>
      <c r="I886">
        <v>1</v>
      </c>
      <c r="J886">
        <f>_xlfn.XLOOKUP(tbl_logs[[#This Row],[Target_Department]],tbl_DeptWeight[Department], tbl_DeptWeight[Impact Score])</f>
        <v>3</v>
      </c>
      <c r="K886">
        <f>_xlfn.XLOOKUP(tbl_logs[[#This Row],[Employee_Action]],tbl_ResponseLikelihood[Employee Action],tbl_ResponseLikelihood[Likelihood Score])</f>
        <v>2</v>
      </c>
      <c r="L886">
        <f>tbl_logs[[#This Row],[Impact Score]]*tbl_logs[[#This Row],[Response Multiplier]]</f>
        <v>6</v>
      </c>
      <c r="M886" t="str" cm="1">
        <f t="array" ref="M886">_xlfn.IFS(tbl_logs[[#This Row],[Total Score]]&lt;=4, "Low", tbl_logs[[#This Row],[Total Score]]&lt;=10, "Medium", tbl_logs[[#This Row],[Total Score]]&lt;=19, "High", tbl_logs[[#This Row],[Total Score]]&lt;=25, "Very High")</f>
        <v>Medium</v>
      </c>
      <c r="N886" t="str" cm="1">
        <f t="array" ref="N886">_xlfn.IFS(tbl_logs[[#This Row],[Total Score]]&lt;=4, "Low", tbl_logs[[#This Row],[Total Score]]&lt;=10, "Medium", tbl_logs[[#This Row],[Total Score]]&lt;=17, "High", tbl_logs[[#This Row],[Total Score]]&lt;=25, "Critical")</f>
        <v>Medium</v>
      </c>
    </row>
    <row r="887" spans="1:14" x14ac:dyDescent="0.3">
      <c r="A887" t="s">
        <v>3123</v>
      </c>
      <c r="B887" s="1">
        <v>46039.304166666669</v>
      </c>
      <c r="C887" t="s">
        <v>7</v>
      </c>
      <c r="D887" t="s">
        <v>15</v>
      </c>
      <c r="E887" t="s">
        <v>19</v>
      </c>
      <c r="F887" t="s">
        <v>10</v>
      </c>
      <c r="G887" s="2">
        <v>0.30416666666666664</v>
      </c>
      <c r="H887" s="3">
        <v>46039</v>
      </c>
      <c r="I887">
        <v>1</v>
      </c>
      <c r="J887">
        <f>_xlfn.XLOOKUP(tbl_logs[[#This Row],[Target_Department]],tbl_DeptWeight[Department], tbl_DeptWeight[Impact Score])</f>
        <v>3</v>
      </c>
      <c r="K887">
        <f>_xlfn.XLOOKUP(tbl_logs[[#This Row],[Employee_Action]],tbl_ResponseLikelihood[Employee Action],tbl_ResponseLikelihood[Likelihood Score])</f>
        <v>2</v>
      </c>
      <c r="L887">
        <f>tbl_logs[[#This Row],[Impact Score]]*tbl_logs[[#This Row],[Response Multiplier]]</f>
        <v>6</v>
      </c>
      <c r="M887" t="str" cm="1">
        <f t="array" ref="M887">_xlfn.IFS(tbl_logs[[#This Row],[Total Score]]&lt;=4, "Low", tbl_logs[[#This Row],[Total Score]]&lt;=10, "Medium", tbl_logs[[#This Row],[Total Score]]&lt;=19, "High", tbl_logs[[#This Row],[Total Score]]&lt;=25, "Very High")</f>
        <v>Medium</v>
      </c>
      <c r="N887" t="str" cm="1">
        <f t="array" ref="N887">_xlfn.IFS(tbl_logs[[#This Row],[Total Score]]&lt;=4, "Low", tbl_logs[[#This Row],[Total Score]]&lt;=10, "Medium", tbl_logs[[#This Row],[Total Score]]&lt;=17, "High", tbl_logs[[#This Row],[Total Score]]&lt;=25, "Critical")</f>
        <v>Medium</v>
      </c>
    </row>
    <row r="888" spans="1:14" x14ac:dyDescent="0.3">
      <c r="A888" t="s">
        <v>2029</v>
      </c>
      <c r="B888" s="1">
        <v>46039.30972222222</v>
      </c>
      <c r="C888" t="s">
        <v>7</v>
      </c>
      <c r="D888" t="s">
        <v>8</v>
      </c>
      <c r="E888" t="s">
        <v>19</v>
      </c>
      <c r="F888" t="s">
        <v>13</v>
      </c>
      <c r="G888" s="2">
        <v>0.30972222222222223</v>
      </c>
      <c r="H888" s="3">
        <v>46039</v>
      </c>
      <c r="I888">
        <v>1</v>
      </c>
      <c r="J888">
        <f>_xlfn.XLOOKUP(tbl_logs[[#This Row],[Target_Department]],tbl_DeptWeight[Department], tbl_DeptWeight[Impact Score])</f>
        <v>3</v>
      </c>
      <c r="K888">
        <f>_xlfn.XLOOKUP(tbl_logs[[#This Row],[Employee_Action]],tbl_ResponseLikelihood[Employee Action],tbl_ResponseLikelihood[Likelihood Score])</f>
        <v>1</v>
      </c>
      <c r="L888">
        <f>tbl_logs[[#This Row],[Impact Score]]*tbl_logs[[#This Row],[Response Multiplier]]</f>
        <v>3</v>
      </c>
      <c r="M888" t="str" cm="1">
        <f t="array" ref="M888">_xlfn.IFS(tbl_logs[[#This Row],[Total Score]]&lt;=4, "Low", tbl_logs[[#This Row],[Total Score]]&lt;=10, "Medium", tbl_logs[[#This Row],[Total Score]]&lt;=19, "High", tbl_logs[[#This Row],[Total Score]]&lt;=25, "Very High")</f>
        <v>Low</v>
      </c>
      <c r="N888" t="str" cm="1">
        <f t="array" ref="N888">_xlfn.IFS(tbl_logs[[#This Row],[Total Score]]&lt;=4, "Low", tbl_logs[[#This Row],[Total Score]]&lt;=10, "Medium", tbl_logs[[#This Row],[Total Score]]&lt;=17, "High", tbl_logs[[#This Row],[Total Score]]&lt;=25, "Critical")</f>
        <v>Low</v>
      </c>
    </row>
    <row r="889" spans="1:14" x14ac:dyDescent="0.3">
      <c r="A889" t="s">
        <v>5009</v>
      </c>
      <c r="B889" s="1">
        <v>46039.322222222225</v>
      </c>
      <c r="C889" t="s">
        <v>47</v>
      </c>
      <c r="D889" t="s">
        <v>15</v>
      </c>
      <c r="E889" t="s">
        <v>19</v>
      </c>
      <c r="F889" t="s">
        <v>33</v>
      </c>
      <c r="G889" s="2">
        <v>0.32222222222222224</v>
      </c>
      <c r="H889" s="3">
        <v>46039</v>
      </c>
      <c r="I889">
        <v>1</v>
      </c>
      <c r="J889">
        <f>_xlfn.XLOOKUP(tbl_logs[[#This Row],[Target_Department]],tbl_DeptWeight[Department], tbl_DeptWeight[Impact Score])</f>
        <v>1</v>
      </c>
      <c r="K889">
        <f>_xlfn.XLOOKUP(tbl_logs[[#This Row],[Employee_Action]],tbl_ResponseLikelihood[Employee Action],tbl_ResponseLikelihood[Likelihood Score])</f>
        <v>4</v>
      </c>
      <c r="L889">
        <f>tbl_logs[[#This Row],[Impact Score]]*tbl_logs[[#This Row],[Response Multiplier]]</f>
        <v>4</v>
      </c>
      <c r="M889" t="str" cm="1">
        <f t="array" ref="M889">_xlfn.IFS(tbl_logs[[#This Row],[Total Score]]&lt;=4, "Low", tbl_logs[[#This Row],[Total Score]]&lt;=10, "Medium", tbl_logs[[#This Row],[Total Score]]&lt;=19, "High", tbl_logs[[#This Row],[Total Score]]&lt;=25, "Very High")</f>
        <v>Low</v>
      </c>
      <c r="N889" t="str" cm="1">
        <f t="array" ref="N889">_xlfn.IFS(tbl_logs[[#This Row],[Total Score]]&lt;=4, "Low", tbl_logs[[#This Row],[Total Score]]&lt;=10, "Medium", tbl_logs[[#This Row],[Total Score]]&lt;=17, "High", tbl_logs[[#This Row],[Total Score]]&lt;=25, "Critical")</f>
        <v>Low</v>
      </c>
    </row>
    <row r="890" spans="1:14" x14ac:dyDescent="0.3">
      <c r="A890" t="s">
        <v>2334</v>
      </c>
      <c r="B890" s="1">
        <v>46039.324305555558</v>
      </c>
      <c r="C890" t="s">
        <v>12</v>
      </c>
      <c r="D890" t="s">
        <v>8</v>
      </c>
      <c r="E890" t="s">
        <v>31</v>
      </c>
      <c r="F890" t="s">
        <v>13</v>
      </c>
      <c r="G890" s="2">
        <v>0.32430555555555557</v>
      </c>
      <c r="H890" s="3">
        <v>46039</v>
      </c>
      <c r="I890">
        <v>1</v>
      </c>
      <c r="J890">
        <f>_xlfn.XLOOKUP(tbl_logs[[#This Row],[Target_Department]],tbl_DeptWeight[Department], tbl_DeptWeight[Impact Score])</f>
        <v>1</v>
      </c>
      <c r="K890">
        <f>_xlfn.XLOOKUP(tbl_logs[[#This Row],[Employee_Action]],tbl_ResponseLikelihood[Employee Action],tbl_ResponseLikelihood[Likelihood Score])</f>
        <v>1</v>
      </c>
      <c r="L890">
        <f>tbl_logs[[#This Row],[Impact Score]]*tbl_logs[[#This Row],[Response Multiplier]]</f>
        <v>1</v>
      </c>
      <c r="M890" t="str" cm="1">
        <f t="array" ref="M890">_xlfn.IFS(tbl_logs[[#This Row],[Total Score]]&lt;=4, "Low", tbl_logs[[#This Row],[Total Score]]&lt;=10, "Medium", tbl_logs[[#This Row],[Total Score]]&lt;=19, "High", tbl_logs[[#This Row],[Total Score]]&lt;=25, "Very High")</f>
        <v>Low</v>
      </c>
      <c r="N890" t="str" cm="1">
        <f t="array" ref="N890">_xlfn.IFS(tbl_logs[[#This Row],[Total Score]]&lt;=4, "Low", tbl_logs[[#This Row],[Total Score]]&lt;=10, "Medium", tbl_logs[[#This Row],[Total Score]]&lt;=17, "High", tbl_logs[[#This Row],[Total Score]]&lt;=25, "Critical")</f>
        <v>Low</v>
      </c>
    </row>
    <row r="891" spans="1:14" x14ac:dyDescent="0.3">
      <c r="A891" t="s">
        <v>4959</v>
      </c>
      <c r="B891" s="1">
        <v>46039.340277777781</v>
      </c>
      <c r="C891" t="s">
        <v>12</v>
      </c>
      <c r="D891" t="s">
        <v>8</v>
      </c>
      <c r="E891" t="s">
        <v>31</v>
      </c>
      <c r="F891" t="s">
        <v>33</v>
      </c>
      <c r="G891" s="2">
        <v>0.34027777777777779</v>
      </c>
      <c r="H891" s="3">
        <v>46039</v>
      </c>
      <c r="I891">
        <v>1</v>
      </c>
      <c r="J891">
        <f>_xlfn.XLOOKUP(tbl_logs[[#This Row],[Target_Department]],tbl_DeptWeight[Department], tbl_DeptWeight[Impact Score])</f>
        <v>1</v>
      </c>
      <c r="K891">
        <f>_xlfn.XLOOKUP(tbl_logs[[#This Row],[Employee_Action]],tbl_ResponseLikelihood[Employee Action],tbl_ResponseLikelihood[Likelihood Score])</f>
        <v>4</v>
      </c>
      <c r="L891">
        <f>tbl_logs[[#This Row],[Impact Score]]*tbl_logs[[#This Row],[Response Multiplier]]</f>
        <v>4</v>
      </c>
      <c r="M891" t="str" cm="1">
        <f t="array" ref="M891">_xlfn.IFS(tbl_logs[[#This Row],[Total Score]]&lt;=4, "Low", tbl_logs[[#This Row],[Total Score]]&lt;=10, "Medium", tbl_logs[[#This Row],[Total Score]]&lt;=19, "High", tbl_logs[[#This Row],[Total Score]]&lt;=25, "Very High")</f>
        <v>Low</v>
      </c>
      <c r="N891" t="str" cm="1">
        <f t="array" ref="N891">_xlfn.IFS(tbl_logs[[#This Row],[Total Score]]&lt;=4, "Low", tbl_logs[[#This Row],[Total Score]]&lt;=10, "Medium", tbl_logs[[#This Row],[Total Score]]&lt;=17, "High", tbl_logs[[#This Row],[Total Score]]&lt;=25, "Critical")</f>
        <v>Low</v>
      </c>
    </row>
    <row r="892" spans="1:14" x14ac:dyDescent="0.3">
      <c r="A892" t="s">
        <v>392</v>
      </c>
      <c r="B892" s="1">
        <v>46039.341666666667</v>
      </c>
      <c r="C892" t="s">
        <v>40</v>
      </c>
      <c r="D892" t="s">
        <v>18</v>
      </c>
      <c r="E892" t="s">
        <v>16</v>
      </c>
      <c r="F892" t="s">
        <v>10</v>
      </c>
      <c r="G892" s="2">
        <v>0.34166666666666667</v>
      </c>
      <c r="H892" s="3">
        <v>46039</v>
      </c>
      <c r="I892">
        <v>1</v>
      </c>
      <c r="J892">
        <f>_xlfn.XLOOKUP(tbl_logs[[#This Row],[Target_Department]],tbl_DeptWeight[Department], tbl_DeptWeight[Impact Score])</f>
        <v>5</v>
      </c>
      <c r="K892">
        <f>_xlfn.XLOOKUP(tbl_logs[[#This Row],[Employee_Action]],tbl_ResponseLikelihood[Employee Action],tbl_ResponseLikelihood[Likelihood Score])</f>
        <v>2</v>
      </c>
      <c r="L892">
        <f>tbl_logs[[#This Row],[Impact Score]]*tbl_logs[[#This Row],[Response Multiplier]]</f>
        <v>10</v>
      </c>
      <c r="M892" t="str" cm="1">
        <f t="array" ref="M892">_xlfn.IFS(tbl_logs[[#This Row],[Total Score]]&lt;=4, "Low", tbl_logs[[#This Row],[Total Score]]&lt;=10, "Medium", tbl_logs[[#This Row],[Total Score]]&lt;=19, "High", tbl_logs[[#This Row],[Total Score]]&lt;=25, "Very High")</f>
        <v>Medium</v>
      </c>
      <c r="N892" t="str" cm="1">
        <f t="array" ref="N892">_xlfn.IFS(tbl_logs[[#This Row],[Total Score]]&lt;=4, "Low", tbl_logs[[#This Row],[Total Score]]&lt;=10, "Medium", tbl_logs[[#This Row],[Total Score]]&lt;=17, "High", tbl_logs[[#This Row],[Total Score]]&lt;=25, "Critical")</f>
        <v>Medium</v>
      </c>
    </row>
    <row r="893" spans="1:14" x14ac:dyDescent="0.3">
      <c r="A893" t="s">
        <v>3735</v>
      </c>
      <c r="B893" s="1">
        <v>46039.349305555559</v>
      </c>
      <c r="C893" t="s">
        <v>7</v>
      </c>
      <c r="D893" t="s">
        <v>18</v>
      </c>
      <c r="E893" t="s">
        <v>19</v>
      </c>
      <c r="F893" t="s">
        <v>13</v>
      </c>
      <c r="G893" s="2">
        <v>0.34930555555555554</v>
      </c>
      <c r="H893" s="3">
        <v>46039</v>
      </c>
      <c r="I893">
        <v>1</v>
      </c>
      <c r="J893">
        <f>_xlfn.XLOOKUP(tbl_logs[[#This Row],[Target_Department]],tbl_DeptWeight[Department], tbl_DeptWeight[Impact Score])</f>
        <v>3</v>
      </c>
      <c r="K893">
        <f>_xlfn.XLOOKUP(tbl_logs[[#This Row],[Employee_Action]],tbl_ResponseLikelihood[Employee Action],tbl_ResponseLikelihood[Likelihood Score])</f>
        <v>1</v>
      </c>
      <c r="L893">
        <f>tbl_logs[[#This Row],[Impact Score]]*tbl_logs[[#This Row],[Response Multiplier]]</f>
        <v>3</v>
      </c>
      <c r="M893" t="str" cm="1">
        <f t="array" ref="M893">_xlfn.IFS(tbl_logs[[#This Row],[Total Score]]&lt;=4, "Low", tbl_logs[[#This Row],[Total Score]]&lt;=10, "Medium", tbl_logs[[#This Row],[Total Score]]&lt;=19, "High", tbl_logs[[#This Row],[Total Score]]&lt;=25, "Very High")</f>
        <v>Low</v>
      </c>
      <c r="N893" t="str" cm="1">
        <f t="array" ref="N893">_xlfn.IFS(tbl_logs[[#This Row],[Total Score]]&lt;=4, "Low", tbl_logs[[#This Row],[Total Score]]&lt;=10, "Medium", tbl_logs[[#This Row],[Total Score]]&lt;=17, "High", tbl_logs[[#This Row],[Total Score]]&lt;=25, "Critical")</f>
        <v>Low</v>
      </c>
    </row>
    <row r="894" spans="1:14" x14ac:dyDescent="0.3">
      <c r="A894" t="s">
        <v>644</v>
      </c>
      <c r="B894" s="1">
        <v>46039.368750000001</v>
      </c>
      <c r="C894" t="s">
        <v>7</v>
      </c>
      <c r="D894" t="s">
        <v>15</v>
      </c>
      <c r="E894" t="s">
        <v>9</v>
      </c>
      <c r="F894" t="s">
        <v>10</v>
      </c>
      <c r="G894" s="2">
        <v>0.36875000000000002</v>
      </c>
      <c r="H894" s="3">
        <v>46039</v>
      </c>
      <c r="I894">
        <v>1</v>
      </c>
      <c r="J894">
        <f>_xlfn.XLOOKUP(tbl_logs[[#This Row],[Target_Department]],tbl_DeptWeight[Department], tbl_DeptWeight[Impact Score])</f>
        <v>3</v>
      </c>
      <c r="K894">
        <f>_xlfn.XLOOKUP(tbl_logs[[#This Row],[Employee_Action]],tbl_ResponseLikelihood[Employee Action],tbl_ResponseLikelihood[Likelihood Score])</f>
        <v>2</v>
      </c>
      <c r="L894">
        <f>tbl_logs[[#This Row],[Impact Score]]*tbl_logs[[#This Row],[Response Multiplier]]</f>
        <v>6</v>
      </c>
      <c r="M894" t="str" cm="1">
        <f t="array" ref="M894">_xlfn.IFS(tbl_logs[[#This Row],[Total Score]]&lt;=4, "Low", tbl_logs[[#This Row],[Total Score]]&lt;=10, "Medium", tbl_logs[[#This Row],[Total Score]]&lt;=19, "High", tbl_logs[[#This Row],[Total Score]]&lt;=25, "Very High")</f>
        <v>Medium</v>
      </c>
      <c r="N894" t="str" cm="1">
        <f t="array" ref="N894">_xlfn.IFS(tbl_logs[[#This Row],[Total Score]]&lt;=4, "Low", tbl_logs[[#This Row],[Total Score]]&lt;=10, "Medium", tbl_logs[[#This Row],[Total Score]]&lt;=17, "High", tbl_logs[[#This Row],[Total Score]]&lt;=25, "Critical")</f>
        <v>Medium</v>
      </c>
    </row>
    <row r="895" spans="1:14" x14ac:dyDescent="0.3">
      <c r="A895" t="s">
        <v>4527</v>
      </c>
      <c r="B895" s="1">
        <v>46039.370138888888</v>
      </c>
      <c r="C895" t="s">
        <v>7</v>
      </c>
      <c r="D895" t="s">
        <v>22</v>
      </c>
      <c r="E895" t="s">
        <v>9</v>
      </c>
      <c r="F895" t="s">
        <v>13</v>
      </c>
      <c r="G895" s="2">
        <v>0.37013888888888891</v>
      </c>
      <c r="H895" s="3">
        <v>46039</v>
      </c>
      <c r="I895">
        <v>1</v>
      </c>
      <c r="J895">
        <f>_xlfn.XLOOKUP(tbl_logs[[#This Row],[Target_Department]],tbl_DeptWeight[Department], tbl_DeptWeight[Impact Score])</f>
        <v>3</v>
      </c>
      <c r="K895">
        <f>_xlfn.XLOOKUP(tbl_logs[[#This Row],[Employee_Action]],tbl_ResponseLikelihood[Employee Action],tbl_ResponseLikelihood[Likelihood Score])</f>
        <v>1</v>
      </c>
      <c r="L895">
        <f>tbl_logs[[#This Row],[Impact Score]]*tbl_logs[[#This Row],[Response Multiplier]]</f>
        <v>3</v>
      </c>
      <c r="M895" t="str" cm="1">
        <f t="array" ref="M895">_xlfn.IFS(tbl_logs[[#This Row],[Total Score]]&lt;=4, "Low", tbl_logs[[#This Row],[Total Score]]&lt;=10, "Medium", tbl_logs[[#This Row],[Total Score]]&lt;=19, "High", tbl_logs[[#This Row],[Total Score]]&lt;=25, "Very High")</f>
        <v>Low</v>
      </c>
      <c r="N895" t="str" cm="1">
        <f t="array" ref="N895">_xlfn.IFS(tbl_logs[[#This Row],[Total Score]]&lt;=4, "Low", tbl_logs[[#This Row],[Total Score]]&lt;=10, "Medium", tbl_logs[[#This Row],[Total Score]]&lt;=17, "High", tbl_logs[[#This Row],[Total Score]]&lt;=25, "Critical")</f>
        <v>Low</v>
      </c>
    </row>
    <row r="896" spans="1:14" x14ac:dyDescent="0.3">
      <c r="A896" t="s">
        <v>4995</v>
      </c>
      <c r="B896" s="1">
        <v>46039.415277777778</v>
      </c>
      <c r="C896" t="s">
        <v>40</v>
      </c>
      <c r="D896" t="s">
        <v>18</v>
      </c>
      <c r="E896" t="s">
        <v>16</v>
      </c>
      <c r="F896" t="s">
        <v>10</v>
      </c>
      <c r="G896" s="2">
        <v>0.4152777777777778</v>
      </c>
      <c r="H896" s="3">
        <v>46039</v>
      </c>
      <c r="I896">
        <v>1</v>
      </c>
      <c r="J896">
        <f>_xlfn.XLOOKUP(tbl_logs[[#This Row],[Target_Department]],tbl_DeptWeight[Department], tbl_DeptWeight[Impact Score])</f>
        <v>5</v>
      </c>
      <c r="K896">
        <f>_xlfn.XLOOKUP(tbl_logs[[#This Row],[Employee_Action]],tbl_ResponseLikelihood[Employee Action],tbl_ResponseLikelihood[Likelihood Score])</f>
        <v>2</v>
      </c>
      <c r="L896">
        <f>tbl_logs[[#This Row],[Impact Score]]*tbl_logs[[#This Row],[Response Multiplier]]</f>
        <v>10</v>
      </c>
      <c r="M896" t="str" cm="1">
        <f t="array" ref="M896">_xlfn.IFS(tbl_logs[[#This Row],[Total Score]]&lt;=4, "Low", tbl_logs[[#This Row],[Total Score]]&lt;=10, "Medium", tbl_logs[[#This Row],[Total Score]]&lt;=19, "High", tbl_logs[[#This Row],[Total Score]]&lt;=25, "Very High")</f>
        <v>Medium</v>
      </c>
      <c r="N896" t="str" cm="1">
        <f t="array" ref="N896">_xlfn.IFS(tbl_logs[[#This Row],[Total Score]]&lt;=4, "Low", tbl_logs[[#This Row],[Total Score]]&lt;=10, "Medium", tbl_logs[[#This Row],[Total Score]]&lt;=17, "High", tbl_logs[[#This Row],[Total Score]]&lt;=25, "Critical")</f>
        <v>Medium</v>
      </c>
    </row>
    <row r="897" spans="1:14" x14ac:dyDescent="0.3">
      <c r="A897" t="s">
        <v>2163</v>
      </c>
      <c r="B897" s="1">
        <v>46039.425694444442</v>
      </c>
      <c r="C897" t="s">
        <v>26</v>
      </c>
      <c r="D897" t="s">
        <v>18</v>
      </c>
      <c r="E897" t="s">
        <v>16</v>
      </c>
      <c r="F897" t="s">
        <v>13</v>
      </c>
      <c r="G897" s="2">
        <v>0.42569444444444443</v>
      </c>
      <c r="H897" s="3">
        <v>46039</v>
      </c>
      <c r="I897">
        <v>1</v>
      </c>
      <c r="J897">
        <f>_xlfn.XLOOKUP(tbl_logs[[#This Row],[Target_Department]],tbl_DeptWeight[Department], tbl_DeptWeight[Impact Score])</f>
        <v>3</v>
      </c>
      <c r="K897">
        <f>_xlfn.XLOOKUP(tbl_logs[[#This Row],[Employee_Action]],tbl_ResponseLikelihood[Employee Action],tbl_ResponseLikelihood[Likelihood Score])</f>
        <v>1</v>
      </c>
      <c r="L897">
        <f>tbl_logs[[#This Row],[Impact Score]]*tbl_logs[[#This Row],[Response Multiplier]]</f>
        <v>3</v>
      </c>
      <c r="M897" t="str" cm="1">
        <f t="array" ref="M897">_xlfn.IFS(tbl_logs[[#This Row],[Total Score]]&lt;=4, "Low", tbl_logs[[#This Row],[Total Score]]&lt;=10, "Medium", tbl_logs[[#This Row],[Total Score]]&lt;=19, "High", tbl_logs[[#This Row],[Total Score]]&lt;=25, "Very High")</f>
        <v>Low</v>
      </c>
      <c r="N897" t="str" cm="1">
        <f t="array" ref="N897">_xlfn.IFS(tbl_logs[[#This Row],[Total Score]]&lt;=4, "Low", tbl_logs[[#This Row],[Total Score]]&lt;=10, "Medium", tbl_logs[[#This Row],[Total Score]]&lt;=17, "High", tbl_logs[[#This Row],[Total Score]]&lt;=25, "Critical")</f>
        <v>Low</v>
      </c>
    </row>
    <row r="898" spans="1:14" x14ac:dyDescent="0.3">
      <c r="A898" t="s">
        <v>2775</v>
      </c>
      <c r="B898" s="1">
        <v>46039.464583333334</v>
      </c>
      <c r="C898" t="s">
        <v>47</v>
      </c>
      <c r="D898" t="s">
        <v>18</v>
      </c>
      <c r="E898" t="s">
        <v>16</v>
      </c>
      <c r="F898" t="s">
        <v>13</v>
      </c>
      <c r="G898" s="2">
        <v>0.46458333333333335</v>
      </c>
      <c r="H898" s="3">
        <v>46039</v>
      </c>
      <c r="I898">
        <v>1</v>
      </c>
      <c r="J898">
        <f>_xlfn.XLOOKUP(tbl_logs[[#This Row],[Target_Department]],tbl_DeptWeight[Department], tbl_DeptWeight[Impact Score])</f>
        <v>1</v>
      </c>
      <c r="K898">
        <f>_xlfn.XLOOKUP(tbl_logs[[#This Row],[Employee_Action]],tbl_ResponseLikelihood[Employee Action],tbl_ResponseLikelihood[Likelihood Score])</f>
        <v>1</v>
      </c>
      <c r="L898">
        <f>tbl_logs[[#This Row],[Impact Score]]*tbl_logs[[#This Row],[Response Multiplier]]</f>
        <v>1</v>
      </c>
      <c r="M898" t="str" cm="1">
        <f t="array" ref="M898">_xlfn.IFS(tbl_logs[[#This Row],[Total Score]]&lt;=4, "Low", tbl_logs[[#This Row],[Total Score]]&lt;=10, "Medium", tbl_logs[[#This Row],[Total Score]]&lt;=19, "High", tbl_logs[[#This Row],[Total Score]]&lt;=25, "Very High")</f>
        <v>Low</v>
      </c>
      <c r="N898" t="str" cm="1">
        <f t="array" ref="N898">_xlfn.IFS(tbl_logs[[#This Row],[Total Score]]&lt;=4, "Low", tbl_logs[[#This Row],[Total Score]]&lt;=10, "Medium", tbl_logs[[#This Row],[Total Score]]&lt;=17, "High", tbl_logs[[#This Row],[Total Score]]&lt;=25, "Critical")</f>
        <v>Low</v>
      </c>
    </row>
    <row r="899" spans="1:14" x14ac:dyDescent="0.3">
      <c r="A899" t="s">
        <v>1451</v>
      </c>
      <c r="B899" s="1">
        <v>46039.488194444442</v>
      </c>
      <c r="C899" t="s">
        <v>7</v>
      </c>
      <c r="D899" t="s">
        <v>22</v>
      </c>
      <c r="E899" t="s">
        <v>19</v>
      </c>
      <c r="F899" t="s">
        <v>13</v>
      </c>
      <c r="G899" s="2">
        <v>0.48819444444444443</v>
      </c>
      <c r="H899" s="3">
        <v>46039</v>
      </c>
      <c r="I899">
        <v>1</v>
      </c>
      <c r="J899">
        <f>_xlfn.XLOOKUP(tbl_logs[[#This Row],[Target_Department]],tbl_DeptWeight[Department], tbl_DeptWeight[Impact Score])</f>
        <v>3</v>
      </c>
      <c r="K899">
        <f>_xlfn.XLOOKUP(tbl_logs[[#This Row],[Employee_Action]],tbl_ResponseLikelihood[Employee Action],tbl_ResponseLikelihood[Likelihood Score])</f>
        <v>1</v>
      </c>
      <c r="L899">
        <f>tbl_logs[[#This Row],[Impact Score]]*tbl_logs[[#This Row],[Response Multiplier]]</f>
        <v>3</v>
      </c>
      <c r="M899" t="str" cm="1">
        <f t="array" ref="M899">_xlfn.IFS(tbl_logs[[#This Row],[Total Score]]&lt;=4, "Low", tbl_logs[[#This Row],[Total Score]]&lt;=10, "Medium", tbl_logs[[#This Row],[Total Score]]&lt;=19, "High", tbl_logs[[#This Row],[Total Score]]&lt;=25, "Very High")</f>
        <v>Low</v>
      </c>
      <c r="N899" t="str" cm="1">
        <f t="array" ref="N899">_xlfn.IFS(tbl_logs[[#This Row],[Total Score]]&lt;=4, "Low", tbl_logs[[#This Row],[Total Score]]&lt;=10, "Medium", tbl_logs[[#This Row],[Total Score]]&lt;=17, "High", tbl_logs[[#This Row],[Total Score]]&lt;=25, "Critical")</f>
        <v>Low</v>
      </c>
    </row>
    <row r="900" spans="1:14" x14ac:dyDescent="0.3">
      <c r="A900" t="s">
        <v>4880</v>
      </c>
      <c r="B900" s="1">
        <v>46039.494444444441</v>
      </c>
      <c r="C900" t="s">
        <v>35</v>
      </c>
      <c r="D900" t="s">
        <v>22</v>
      </c>
      <c r="E900" t="s">
        <v>19</v>
      </c>
      <c r="F900" t="s">
        <v>53</v>
      </c>
      <c r="G900" s="2">
        <v>0.49444444444444446</v>
      </c>
      <c r="H900" s="3">
        <v>46039</v>
      </c>
      <c r="I900">
        <v>1</v>
      </c>
      <c r="J900">
        <f>_xlfn.XLOOKUP(tbl_logs[[#This Row],[Target_Department]],tbl_DeptWeight[Department], tbl_DeptWeight[Impact Score])</f>
        <v>1</v>
      </c>
      <c r="K900">
        <f>_xlfn.XLOOKUP(tbl_logs[[#This Row],[Employee_Action]],tbl_ResponseLikelihood[Employee Action],tbl_ResponseLikelihood[Likelihood Score])</f>
        <v>5</v>
      </c>
      <c r="L900">
        <f>tbl_logs[[#This Row],[Impact Score]]*tbl_logs[[#This Row],[Response Multiplier]]</f>
        <v>5</v>
      </c>
      <c r="M900" t="str" cm="1">
        <f t="array" ref="M900">_xlfn.IFS(tbl_logs[[#This Row],[Total Score]]&lt;=4, "Low", tbl_logs[[#This Row],[Total Score]]&lt;=10, "Medium", tbl_logs[[#This Row],[Total Score]]&lt;=19, "High", tbl_logs[[#This Row],[Total Score]]&lt;=25, "Very High")</f>
        <v>Medium</v>
      </c>
      <c r="N900" t="str" cm="1">
        <f t="array" ref="N900">_xlfn.IFS(tbl_logs[[#This Row],[Total Score]]&lt;=4, "Low", tbl_logs[[#This Row],[Total Score]]&lt;=10, "Medium", tbl_logs[[#This Row],[Total Score]]&lt;=17, "High", tbl_logs[[#This Row],[Total Score]]&lt;=25, "Critical")</f>
        <v>Medium</v>
      </c>
    </row>
    <row r="901" spans="1:14" x14ac:dyDescent="0.3">
      <c r="A901" t="s">
        <v>2979</v>
      </c>
      <c r="B901" s="1">
        <v>46039.496527777781</v>
      </c>
      <c r="C901" t="s">
        <v>7</v>
      </c>
      <c r="D901" t="s">
        <v>22</v>
      </c>
      <c r="E901" t="s">
        <v>19</v>
      </c>
      <c r="F901" t="s">
        <v>10</v>
      </c>
      <c r="G901" s="2">
        <v>0.49652777777777779</v>
      </c>
      <c r="H901" s="3">
        <v>46039</v>
      </c>
      <c r="I901">
        <v>1</v>
      </c>
      <c r="J901">
        <f>_xlfn.XLOOKUP(tbl_logs[[#This Row],[Target_Department]],tbl_DeptWeight[Department], tbl_DeptWeight[Impact Score])</f>
        <v>3</v>
      </c>
      <c r="K901">
        <f>_xlfn.XLOOKUP(tbl_logs[[#This Row],[Employee_Action]],tbl_ResponseLikelihood[Employee Action],tbl_ResponseLikelihood[Likelihood Score])</f>
        <v>2</v>
      </c>
      <c r="L901">
        <f>tbl_logs[[#This Row],[Impact Score]]*tbl_logs[[#This Row],[Response Multiplier]]</f>
        <v>6</v>
      </c>
      <c r="M901" t="str" cm="1">
        <f t="array" ref="M901">_xlfn.IFS(tbl_logs[[#This Row],[Total Score]]&lt;=4, "Low", tbl_logs[[#This Row],[Total Score]]&lt;=10, "Medium", tbl_logs[[#This Row],[Total Score]]&lt;=19, "High", tbl_logs[[#This Row],[Total Score]]&lt;=25, "Very High")</f>
        <v>Medium</v>
      </c>
      <c r="N901" t="str" cm="1">
        <f t="array" ref="N901">_xlfn.IFS(tbl_logs[[#This Row],[Total Score]]&lt;=4, "Low", tbl_logs[[#This Row],[Total Score]]&lt;=10, "Medium", tbl_logs[[#This Row],[Total Score]]&lt;=17, "High", tbl_logs[[#This Row],[Total Score]]&lt;=25, "Critical")</f>
        <v>Medium</v>
      </c>
    </row>
    <row r="902" spans="1:14" x14ac:dyDescent="0.3">
      <c r="A902" t="s">
        <v>3654</v>
      </c>
      <c r="B902" s="1">
        <v>46039.517361111109</v>
      </c>
      <c r="C902" t="s">
        <v>7</v>
      </c>
      <c r="D902" t="s">
        <v>22</v>
      </c>
      <c r="E902" t="s">
        <v>19</v>
      </c>
      <c r="F902" t="s">
        <v>33</v>
      </c>
      <c r="G902" s="2">
        <v>0.51736111111111116</v>
      </c>
      <c r="H902" s="3">
        <v>46039</v>
      </c>
      <c r="I902">
        <v>1</v>
      </c>
      <c r="J902">
        <f>_xlfn.XLOOKUP(tbl_logs[[#This Row],[Target_Department]],tbl_DeptWeight[Department], tbl_DeptWeight[Impact Score])</f>
        <v>3</v>
      </c>
      <c r="K902">
        <f>_xlfn.XLOOKUP(tbl_logs[[#This Row],[Employee_Action]],tbl_ResponseLikelihood[Employee Action],tbl_ResponseLikelihood[Likelihood Score])</f>
        <v>4</v>
      </c>
      <c r="L902">
        <f>tbl_logs[[#This Row],[Impact Score]]*tbl_logs[[#This Row],[Response Multiplier]]</f>
        <v>12</v>
      </c>
      <c r="M902" t="str" cm="1">
        <f t="array" ref="M902">_xlfn.IFS(tbl_logs[[#This Row],[Total Score]]&lt;=4, "Low", tbl_logs[[#This Row],[Total Score]]&lt;=10, "Medium", tbl_logs[[#This Row],[Total Score]]&lt;=19, "High", tbl_logs[[#This Row],[Total Score]]&lt;=25, "Very High")</f>
        <v>High</v>
      </c>
      <c r="N902" t="str" cm="1">
        <f t="array" ref="N902">_xlfn.IFS(tbl_logs[[#This Row],[Total Score]]&lt;=4, "Low", tbl_logs[[#This Row],[Total Score]]&lt;=10, "Medium", tbl_logs[[#This Row],[Total Score]]&lt;=17, "High", tbl_logs[[#This Row],[Total Score]]&lt;=25, "Critical")</f>
        <v>High</v>
      </c>
    </row>
    <row r="903" spans="1:14" x14ac:dyDescent="0.3">
      <c r="A903" t="s">
        <v>1484</v>
      </c>
      <c r="B903" s="1">
        <v>46039.524305555555</v>
      </c>
      <c r="C903" t="s">
        <v>47</v>
      </c>
      <c r="D903" t="s">
        <v>22</v>
      </c>
      <c r="E903" t="s">
        <v>19</v>
      </c>
      <c r="F903" t="s">
        <v>10</v>
      </c>
      <c r="G903" s="2">
        <v>0.52430555555555558</v>
      </c>
      <c r="H903" s="3">
        <v>46039</v>
      </c>
      <c r="I903">
        <v>1</v>
      </c>
      <c r="J903">
        <f>_xlfn.XLOOKUP(tbl_logs[[#This Row],[Target_Department]],tbl_DeptWeight[Department], tbl_DeptWeight[Impact Score])</f>
        <v>1</v>
      </c>
      <c r="K903">
        <f>_xlfn.XLOOKUP(tbl_logs[[#This Row],[Employee_Action]],tbl_ResponseLikelihood[Employee Action],tbl_ResponseLikelihood[Likelihood Score])</f>
        <v>2</v>
      </c>
      <c r="L903">
        <f>tbl_logs[[#This Row],[Impact Score]]*tbl_logs[[#This Row],[Response Multiplier]]</f>
        <v>2</v>
      </c>
      <c r="M903" t="str" cm="1">
        <f t="array" ref="M903">_xlfn.IFS(tbl_logs[[#This Row],[Total Score]]&lt;=4, "Low", tbl_logs[[#This Row],[Total Score]]&lt;=10, "Medium", tbl_logs[[#This Row],[Total Score]]&lt;=19, "High", tbl_logs[[#This Row],[Total Score]]&lt;=25, "Very High")</f>
        <v>Low</v>
      </c>
      <c r="N903" t="str" cm="1">
        <f t="array" ref="N903">_xlfn.IFS(tbl_logs[[#This Row],[Total Score]]&lt;=4, "Low", tbl_logs[[#This Row],[Total Score]]&lt;=10, "Medium", tbl_logs[[#This Row],[Total Score]]&lt;=17, "High", tbl_logs[[#This Row],[Total Score]]&lt;=25, "Critical")</f>
        <v>Low</v>
      </c>
    </row>
    <row r="904" spans="1:14" x14ac:dyDescent="0.3">
      <c r="A904" t="s">
        <v>1573</v>
      </c>
      <c r="B904" s="1">
        <v>46039.635416666664</v>
      </c>
      <c r="C904" t="s">
        <v>7</v>
      </c>
      <c r="D904" t="s">
        <v>15</v>
      </c>
      <c r="E904" t="s">
        <v>19</v>
      </c>
      <c r="F904" t="s">
        <v>10</v>
      </c>
      <c r="G904" s="2">
        <v>0.63541666666666663</v>
      </c>
      <c r="H904" s="3">
        <v>46039</v>
      </c>
      <c r="I904">
        <v>1</v>
      </c>
      <c r="J904">
        <f>_xlfn.XLOOKUP(tbl_logs[[#This Row],[Target_Department]],tbl_DeptWeight[Department], tbl_DeptWeight[Impact Score])</f>
        <v>3</v>
      </c>
      <c r="K904">
        <f>_xlfn.XLOOKUP(tbl_logs[[#This Row],[Employee_Action]],tbl_ResponseLikelihood[Employee Action],tbl_ResponseLikelihood[Likelihood Score])</f>
        <v>2</v>
      </c>
      <c r="L904">
        <f>tbl_logs[[#This Row],[Impact Score]]*tbl_logs[[#This Row],[Response Multiplier]]</f>
        <v>6</v>
      </c>
      <c r="M904" t="str" cm="1">
        <f t="array" ref="M904">_xlfn.IFS(tbl_logs[[#This Row],[Total Score]]&lt;=4, "Low", tbl_logs[[#This Row],[Total Score]]&lt;=10, "Medium", tbl_logs[[#This Row],[Total Score]]&lt;=19, "High", tbl_logs[[#This Row],[Total Score]]&lt;=25, "Very High")</f>
        <v>Medium</v>
      </c>
      <c r="N904" t="str" cm="1">
        <f t="array" ref="N904">_xlfn.IFS(tbl_logs[[#This Row],[Total Score]]&lt;=4, "Low", tbl_logs[[#This Row],[Total Score]]&lt;=10, "Medium", tbl_logs[[#This Row],[Total Score]]&lt;=17, "High", tbl_logs[[#This Row],[Total Score]]&lt;=25, "Critical")</f>
        <v>Medium</v>
      </c>
    </row>
    <row r="905" spans="1:14" x14ac:dyDescent="0.3">
      <c r="A905" t="s">
        <v>4398</v>
      </c>
      <c r="B905" s="1">
        <v>46039.728472222225</v>
      </c>
      <c r="C905" t="s">
        <v>47</v>
      </c>
      <c r="D905" t="s">
        <v>8</v>
      </c>
      <c r="E905" t="s">
        <v>9</v>
      </c>
      <c r="F905" t="s">
        <v>13</v>
      </c>
      <c r="G905" s="2">
        <v>0.72847222222222219</v>
      </c>
      <c r="H905" s="3">
        <v>46039</v>
      </c>
      <c r="I905">
        <v>1</v>
      </c>
      <c r="J905">
        <f>_xlfn.XLOOKUP(tbl_logs[[#This Row],[Target_Department]],tbl_DeptWeight[Department], tbl_DeptWeight[Impact Score])</f>
        <v>1</v>
      </c>
      <c r="K905">
        <f>_xlfn.XLOOKUP(tbl_logs[[#This Row],[Employee_Action]],tbl_ResponseLikelihood[Employee Action],tbl_ResponseLikelihood[Likelihood Score])</f>
        <v>1</v>
      </c>
      <c r="L905">
        <f>tbl_logs[[#This Row],[Impact Score]]*tbl_logs[[#This Row],[Response Multiplier]]</f>
        <v>1</v>
      </c>
      <c r="M905" t="str" cm="1">
        <f t="array" ref="M905">_xlfn.IFS(tbl_logs[[#This Row],[Total Score]]&lt;=4, "Low", tbl_logs[[#This Row],[Total Score]]&lt;=10, "Medium", tbl_logs[[#This Row],[Total Score]]&lt;=19, "High", tbl_logs[[#This Row],[Total Score]]&lt;=25, "Very High")</f>
        <v>Low</v>
      </c>
      <c r="N905" t="str" cm="1">
        <f t="array" ref="N905">_xlfn.IFS(tbl_logs[[#This Row],[Total Score]]&lt;=4, "Low", tbl_logs[[#This Row],[Total Score]]&lt;=10, "Medium", tbl_logs[[#This Row],[Total Score]]&lt;=17, "High", tbl_logs[[#This Row],[Total Score]]&lt;=25, "Critical")</f>
        <v>Low</v>
      </c>
    </row>
    <row r="906" spans="1:14" x14ac:dyDescent="0.3">
      <c r="A906" t="s">
        <v>523</v>
      </c>
      <c r="B906" s="1">
        <v>46039.734722222223</v>
      </c>
      <c r="C906" t="s">
        <v>7</v>
      </c>
      <c r="D906" t="s">
        <v>18</v>
      </c>
      <c r="E906" t="s">
        <v>19</v>
      </c>
      <c r="F906" t="s">
        <v>20</v>
      </c>
      <c r="G906" s="2">
        <v>0.73472222222222228</v>
      </c>
      <c r="H906" s="3">
        <v>46039</v>
      </c>
      <c r="I906">
        <v>1</v>
      </c>
      <c r="J906">
        <f>_xlfn.XLOOKUP(tbl_logs[[#This Row],[Target_Department]],tbl_DeptWeight[Department], tbl_DeptWeight[Impact Score])</f>
        <v>3</v>
      </c>
      <c r="K906">
        <f>_xlfn.XLOOKUP(tbl_logs[[#This Row],[Employee_Action]],tbl_ResponseLikelihood[Employee Action],tbl_ResponseLikelihood[Likelihood Score])</f>
        <v>2</v>
      </c>
      <c r="L906">
        <f>tbl_logs[[#This Row],[Impact Score]]*tbl_logs[[#This Row],[Response Multiplier]]</f>
        <v>6</v>
      </c>
      <c r="M906" t="str" cm="1">
        <f t="array" ref="M906">_xlfn.IFS(tbl_logs[[#This Row],[Total Score]]&lt;=4, "Low", tbl_logs[[#This Row],[Total Score]]&lt;=10, "Medium", tbl_logs[[#This Row],[Total Score]]&lt;=19, "High", tbl_logs[[#This Row],[Total Score]]&lt;=25, "Very High")</f>
        <v>Medium</v>
      </c>
      <c r="N906" t="str" cm="1">
        <f t="array" ref="N906">_xlfn.IFS(tbl_logs[[#This Row],[Total Score]]&lt;=4, "Low", tbl_logs[[#This Row],[Total Score]]&lt;=10, "Medium", tbl_logs[[#This Row],[Total Score]]&lt;=17, "High", tbl_logs[[#This Row],[Total Score]]&lt;=25, "Critical")</f>
        <v>Medium</v>
      </c>
    </row>
    <row r="907" spans="1:14" x14ac:dyDescent="0.3">
      <c r="A907" t="s">
        <v>3221</v>
      </c>
      <c r="B907" s="1">
        <v>46039.75277777778</v>
      </c>
      <c r="C907" t="s">
        <v>7</v>
      </c>
      <c r="D907" t="s">
        <v>18</v>
      </c>
      <c r="E907" t="s">
        <v>19</v>
      </c>
      <c r="F907" t="s">
        <v>20</v>
      </c>
      <c r="G907" s="2">
        <v>0.75277777777777777</v>
      </c>
      <c r="H907" s="3">
        <v>46039</v>
      </c>
      <c r="I907">
        <v>1</v>
      </c>
      <c r="J907">
        <f>_xlfn.XLOOKUP(tbl_logs[[#This Row],[Target_Department]],tbl_DeptWeight[Department], tbl_DeptWeight[Impact Score])</f>
        <v>3</v>
      </c>
      <c r="K907">
        <f>_xlfn.XLOOKUP(tbl_logs[[#This Row],[Employee_Action]],tbl_ResponseLikelihood[Employee Action],tbl_ResponseLikelihood[Likelihood Score])</f>
        <v>2</v>
      </c>
      <c r="L907">
        <f>tbl_logs[[#This Row],[Impact Score]]*tbl_logs[[#This Row],[Response Multiplier]]</f>
        <v>6</v>
      </c>
      <c r="M907" t="str" cm="1">
        <f t="array" ref="M907">_xlfn.IFS(tbl_logs[[#This Row],[Total Score]]&lt;=4, "Low", tbl_logs[[#This Row],[Total Score]]&lt;=10, "Medium", tbl_logs[[#This Row],[Total Score]]&lt;=19, "High", tbl_logs[[#This Row],[Total Score]]&lt;=25, "Very High")</f>
        <v>Medium</v>
      </c>
      <c r="N907" t="str" cm="1">
        <f t="array" ref="N907">_xlfn.IFS(tbl_logs[[#This Row],[Total Score]]&lt;=4, "Low", tbl_logs[[#This Row],[Total Score]]&lt;=10, "Medium", tbl_logs[[#This Row],[Total Score]]&lt;=17, "High", tbl_logs[[#This Row],[Total Score]]&lt;=25, "Critical")</f>
        <v>Medium</v>
      </c>
    </row>
    <row r="908" spans="1:14" x14ac:dyDescent="0.3">
      <c r="A908" t="s">
        <v>3671</v>
      </c>
      <c r="B908" s="1">
        <v>46039.756944444445</v>
      </c>
      <c r="C908" t="s">
        <v>7</v>
      </c>
      <c r="D908" t="s">
        <v>18</v>
      </c>
      <c r="E908" t="s">
        <v>19</v>
      </c>
      <c r="F908" t="s">
        <v>20</v>
      </c>
      <c r="G908" s="2">
        <v>0.75694444444444442</v>
      </c>
      <c r="H908" s="3">
        <v>46039</v>
      </c>
      <c r="I908">
        <v>1</v>
      </c>
      <c r="J908">
        <f>_xlfn.XLOOKUP(tbl_logs[[#This Row],[Target_Department]],tbl_DeptWeight[Department], tbl_DeptWeight[Impact Score])</f>
        <v>3</v>
      </c>
      <c r="K908">
        <f>_xlfn.XLOOKUP(tbl_logs[[#This Row],[Employee_Action]],tbl_ResponseLikelihood[Employee Action],tbl_ResponseLikelihood[Likelihood Score])</f>
        <v>2</v>
      </c>
      <c r="L908">
        <f>tbl_logs[[#This Row],[Impact Score]]*tbl_logs[[#This Row],[Response Multiplier]]</f>
        <v>6</v>
      </c>
      <c r="M908" t="str" cm="1">
        <f t="array" ref="M908">_xlfn.IFS(tbl_logs[[#This Row],[Total Score]]&lt;=4, "Low", tbl_logs[[#This Row],[Total Score]]&lt;=10, "Medium", tbl_logs[[#This Row],[Total Score]]&lt;=19, "High", tbl_logs[[#This Row],[Total Score]]&lt;=25, "Very High")</f>
        <v>Medium</v>
      </c>
      <c r="N908" t="str" cm="1">
        <f t="array" ref="N908">_xlfn.IFS(tbl_logs[[#This Row],[Total Score]]&lt;=4, "Low", tbl_logs[[#This Row],[Total Score]]&lt;=10, "Medium", tbl_logs[[#This Row],[Total Score]]&lt;=17, "High", tbl_logs[[#This Row],[Total Score]]&lt;=25, "Critical")</f>
        <v>Medium</v>
      </c>
    </row>
    <row r="909" spans="1:14" x14ac:dyDescent="0.3">
      <c r="A909" t="s">
        <v>334</v>
      </c>
      <c r="B909" s="1">
        <v>46039.759722222225</v>
      </c>
      <c r="C909" t="s">
        <v>26</v>
      </c>
      <c r="D909" t="s">
        <v>8</v>
      </c>
      <c r="E909" t="s">
        <v>19</v>
      </c>
      <c r="F909" t="s">
        <v>10</v>
      </c>
      <c r="G909" s="2">
        <v>0.75972222222222219</v>
      </c>
      <c r="H909" s="3">
        <v>46039</v>
      </c>
      <c r="I909">
        <v>1</v>
      </c>
      <c r="J909">
        <f>_xlfn.XLOOKUP(tbl_logs[[#This Row],[Target_Department]],tbl_DeptWeight[Department], tbl_DeptWeight[Impact Score])</f>
        <v>3</v>
      </c>
      <c r="K909">
        <f>_xlfn.XLOOKUP(tbl_logs[[#This Row],[Employee_Action]],tbl_ResponseLikelihood[Employee Action],tbl_ResponseLikelihood[Likelihood Score])</f>
        <v>2</v>
      </c>
      <c r="L909">
        <f>tbl_logs[[#This Row],[Impact Score]]*tbl_logs[[#This Row],[Response Multiplier]]</f>
        <v>6</v>
      </c>
      <c r="M909" t="str" cm="1">
        <f t="array" ref="M909">_xlfn.IFS(tbl_logs[[#This Row],[Total Score]]&lt;=4, "Low", tbl_logs[[#This Row],[Total Score]]&lt;=10, "Medium", tbl_logs[[#This Row],[Total Score]]&lt;=19, "High", tbl_logs[[#This Row],[Total Score]]&lt;=25, "Very High")</f>
        <v>Medium</v>
      </c>
      <c r="N909" t="str" cm="1">
        <f t="array" ref="N909">_xlfn.IFS(tbl_logs[[#This Row],[Total Score]]&lt;=4, "Low", tbl_logs[[#This Row],[Total Score]]&lt;=10, "Medium", tbl_logs[[#This Row],[Total Score]]&lt;=17, "High", tbl_logs[[#This Row],[Total Score]]&lt;=25, "Critical")</f>
        <v>Medium</v>
      </c>
    </row>
    <row r="910" spans="1:14" x14ac:dyDescent="0.3">
      <c r="A910" t="s">
        <v>1760</v>
      </c>
      <c r="B910" s="1">
        <v>46039.796527777777</v>
      </c>
      <c r="C910" t="s">
        <v>47</v>
      </c>
      <c r="D910" t="s">
        <v>15</v>
      </c>
      <c r="E910" t="s">
        <v>9</v>
      </c>
      <c r="F910" t="s">
        <v>10</v>
      </c>
      <c r="G910" s="2">
        <v>0.79652777777777772</v>
      </c>
      <c r="H910" s="3">
        <v>46039</v>
      </c>
      <c r="I910">
        <v>1</v>
      </c>
      <c r="J910">
        <f>_xlfn.XLOOKUP(tbl_logs[[#This Row],[Target_Department]],tbl_DeptWeight[Department], tbl_DeptWeight[Impact Score])</f>
        <v>1</v>
      </c>
      <c r="K910">
        <f>_xlfn.XLOOKUP(tbl_logs[[#This Row],[Employee_Action]],tbl_ResponseLikelihood[Employee Action],tbl_ResponseLikelihood[Likelihood Score])</f>
        <v>2</v>
      </c>
      <c r="L910">
        <f>tbl_logs[[#This Row],[Impact Score]]*tbl_logs[[#This Row],[Response Multiplier]]</f>
        <v>2</v>
      </c>
      <c r="M910" t="str" cm="1">
        <f t="array" ref="M910">_xlfn.IFS(tbl_logs[[#This Row],[Total Score]]&lt;=4, "Low", tbl_logs[[#This Row],[Total Score]]&lt;=10, "Medium", tbl_logs[[#This Row],[Total Score]]&lt;=19, "High", tbl_logs[[#This Row],[Total Score]]&lt;=25, "Very High")</f>
        <v>Low</v>
      </c>
      <c r="N910" t="str" cm="1">
        <f t="array" ref="N910">_xlfn.IFS(tbl_logs[[#This Row],[Total Score]]&lt;=4, "Low", tbl_logs[[#This Row],[Total Score]]&lt;=10, "Medium", tbl_logs[[#This Row],[Total Score]]&lt;=17, "High", tbl_logs[[#This Row],[Total Score]]&lt;=25, "Critical")</f>
        <v>Low</v>
      </c>
    </row>
    <row r="911" spans="1:14" x14ac:dyDescent="0.3">
      <c r="A911" t="s">
        <v>4276</v>
      </c>
      <c r="B911" s="1">
        <v>46039.815972222219</v>
      </c>
      <c r="C911" t="s">
        <v>40</v>
      </c>
      <c r="D911" t="s">
        <v>15</v>
      </c>
      <c r="E911" t="s">
        <v>16</v>
      </c>
      <c r="F911" t="s">
        <v>10</v>
      </c>
      <c r="G911" s="2">
        <v>0.81597222222222221</v>
      </c>
      <c r="H911" s="3">
        <v>46039</v>
      </c>
      <c r="I911">
        <v>1</v>
      </c>
      <c r="J911">
        <f>_xlfn.XLOOKUP(tbl_logs[[#This Row],[Target_Department]],tbl_DeptWeight[Department], tbl_DeptWeight[Impact Score])</f>
        <v>5</v>
      </c>
      <c r="K911">
        <f>_xlfn.XLOOKUP(tbl_logs[[#This Row],[Employee_Action]],tbl_ResponseLikelihood[Employee Action],tbl_ResponseLikelihood[Likelihood Score])</f>
        <v>2</v>
      </c>
      <c r="L911">
        <f>tbl_logs[[#This Row],[Impact Score]]*tbl_logs[[#This Row],[Response Multiplier]]</f>
        <v>10</v>
      </c>
      <c r="M911" t="str" cm="1">
        <f t="array" ref="M911">_xlfn.IFS(tbl_logs[[#This Row],[Total Score]]&lt;=4, "Low", tbl_logs[[#This Row],[Total Score]]&lt;=10, "Medium", tbl_logs[[#This Row],[Total Score]]&lt;=19, "High", tbl_logs[[#This Row],[Total Score]]&lt;=25, "Very High")</f>
        <v>Medium</v>
      </c>
      <c r="N911" t="str" cm="1">
        <f t="array" ref="N911">_xlfn.IFS(tbl_logs[[#This Row],[Total Score]]&lt;=4, "Low", tbl_logs[[#This Row],[Total Score]]&lt;=10, "Medium", tbl_logs[[#This Row],[Total Score]]&lt;=17, "High", tbl_logs[[#This Row],[Total Score]]&lt;=25, "Critical")</f>
        <v>Medium</v>
      </c>
    </row>
    <row r="912" spans="1:14" x14ac:dyDescent="0.3">
      <c r="A912" t="s">
        <v>4232</v>
      </c>
      <c r="B912" s="1">
        <v>46039.831944444442</v>
      </c>
      <c r="C912" t="s">
        <v>26</v>
      </c>
      <c r="D912" t="s">
        <v>8</v>
      </c>
      <c r="E912" t="s">
        <v>9</v>
      </c>
      <c r="F912" t="s">
        <v>33</v>
      </c>
      <c r="G912" s="2">
        <v>0.83194444444444449</v>
      </c>
      <c r="H912" s="3">
        <v>46039</v>
      </c>
      <c r="I912">
        <v>1</v>
      </c>
      <c r="J912">
        <f>_xlfn.XLOOKUP(tbl_logs[[#This Row],[Target_Department]],tbl_DeptWeight[Department], tbl_DeptWeight[Impact Score])</f>
        <v>3</v>
      </c>
      <c r="K912">
        <f>_xlfn.XLOOKUP(tbl_logs[[#This Row],[Employee_Action]],tbl_ResponseLikelihood[Employee Action],tbl_ResponseLikelihood[Likelihood Score])</f>
        <v>4</v>
      </c>
      <c r="L912">
        <f>tbl_logs[[#This Row],[Impact Score]]*tbl_logs[[#This Row],[Response Multiplier]]</f>
        <v>12</v>
      </c>
      <c r="M912" t="str" cm="1">
        <f t="array" ref="M912">_xlfn.IFS(tbl_logs[[#This Row],[Total Score]]&lt;=4, "Low", tbl_logs[[#This Row],[Total Score]]&lt;=10, "Medium", tbl_logs[[#This Row],[Total Score]]&lt;=19, "High", tbl_logs[[#This Row],[Total Score]]&lt;=25, "Very High")</f>
        <v>High</v>
      </c>
      <c r="N912" t="str" cm="1">
        <f t="array" ref="N912">_xlfn.IFS(tbl_logs[[#This Row],[Total Score]]&lt;=4, "Low", tbl_logs[[#This Row],[Total Score]]&lt;=10, "Medium", tbl_logs[[#This Row],[Total Score]]&lt;=17, "High", tbl_logs[[#This Row],[Total Score]]&lt;=25, "Critical")</f>
        <v>High</v>
      </c>
    </row>
    <row r="913" spans="1:14" x14ac:dyDescent="0.3">
      <c r="A913" t="s">
        <v>2325</v>
      </c>
      <c r="B913" s="1">
        <v>46039.834722222222</v>
      </c>
      <c r="C913" t="s">
        <v>7</v>
      </c>
      <c r="D913" t="s">
        <v>15</v>
      </c>
      <c r="E913" t="s">
        <v>19</v>
      </c>
      <c r="F913" t="s">
        <v>13</v>
      </c>
      <c r="G913" s="2">
        <v>0.83472222222222225</v>
      </c>
      <c r="H913" s="3">
        <v>46039</v>
      </c>
      <c r="I913">
        <v>1</v>
      </c>
      <c r="J913">
        <f>_xlfn.XLOOKUP(tbl_logs[[#This Row],[Target_Department]],tbl_DeptWeight[Department], tbl_DeptWeight[Impact Score])</f>
        <v>3</v>
      </c>
      <c r="K913">
        <f>_xlfn.XLOOKUP(tbl_logs[[#This Row],[Employee_Action]],tbl_ResponseLikelihood[Employee Action],tbl_ResponseLikelihood[Likelihood Score])</f>
        <v>1</v>
      </c>
      <c r="L913">
        <f>tbl_logs[[#This Row],[Impact Score]]*tbl_logs[[#This Row],[Response Multiplier]]</f>
        <v>3</v>
      </c>
      <c r="M913" t="str" cm="1">
        <f t="array" ref="M913">_xlfn.IFS(tbl_logs[[#This Row],[Total Score]]&lt;=4, "Low", tbl_logs[[#This Row],[Total Score]]&lt;=10, "Medium", tbl_logs[[#This Row],[Total Score]]&lt;=19, "High", tbl_logs[[#This Row],[Total Score]]&lt;=25, "Very High")</f>
        <v>Low</v>
      </c>
      <c r="N913" t="str" cm="1">
        <f t="array" ref="N913">_xlfn.IFS(tbl_logs[[#This Row],[Total Score]]&lt;=4, "Low", tbl_logs[[#This Row],[Total Score]]&lt;=10, "Medium", tbl_logs[[#This Row],[Total Score]]&lt;=17, "High", tbl_logs[[#This Row],[Total Score]]&lt;=25, "Critical")</f>
        <v>Low</v>
      </c>
    </row>
    <row r="914" spans="1:14" x14ac:dyDescent="0.3">
      <c r="A914" t="s">
        <v>4305</v>
      </c>
      <c r="B914" s="1">
        <v>46039.861805555556</v>
      </c>
      <c r="C914" t="s">
        <v>7</v>
      </c>
      <c r="D914" t="s">
        <v>18</v>
      </c>
      <c r="E914" t="s">
        <v>19</v>
      </c>
      <c r="F914" t="s">
        <v>10</v>
      </c>
      <c r="G914" s="2">
        <v>0.8618055555555556</v>
      </c>
      <c r="H914" s="3">
        <v>46039</v>
      </c>
      <c r="I914">
        <v>1</v>
      </c>
      <c r="J914">
        <f>_xlfn.XLOOKUP(tbl_logs[[#This Row],[Target_Department]],tbl_DeptWeight[Department], tbl_DeptWeight[Impact Score])</f>
        <v>3</v>
      </c>
      <c r="K914">
        <f>_xlfn.XLOOKUP(tbl_logs[[#This Row],[Employee_Action]],tbl_ResponseLikelihood[Employee Action],tbl_ResponseLikelihood[Likelihood Score])</f>
        <v>2</v>
      </c>
      <c r="L914">
        <f>tbl_logs[[#This Row],[Impact Score]]*tbl_logs[[#This Row],[Response Multiplier]]</f>
        <v>6</v>
      </c>
      <c r="M914" t="str" cm="1">
        <f t="array" ref="M914">_xlfn.IFS(tbl_logs[[#This Row],[Total Score]]&lt;=4, "Low", tbl_logs[[#This Row],[Total Score]]&lt;=10, "Medium", tbl_logs[[#This Row],[Total Score]]&lt;=19, "High", tbl_logs[[#This Row],[Total Score]]&lt;=25, "Very High")</f>
        <v>Medium</v>
      </c>
      <c r="N914" t="str" cm="1">
        <f t="array" ref="N914">_xlfn.IFS(tbl_logs[[#This Row],[Total Score]]&lt;=4, "Low", tbl_logs[[#This Row],[Total Score]]&lt;=10, "Medium", tbl_logs[[#This Row],[Total Score]]&lt;=17, "High", tbl_logs[[#This Row],[Total Score]]&lt;=25, "Critical")</f>
        <v>Medium</v>
      </c>
    </row>
    <row r="915" spans="1:14" x14ac:dyDescent="0.3">
      <c r="A915" t="s">
        <v>3921</v>
      </c>
      <c r="B915" s="1">
        <v>46039.884722222225</v>
      </c>
      <c r="C915" t="s">
        <v>7</v>
      </c>
      <c r="D915" t="s">
        <v>22</v>
      </c>
      <c r="E915" t="s">
        <v>31</v>
      </c>
      <c r="F915" t="s">
        <v>10</v>
      </c>
      <c r="G915" s="2">
        <v>0.88472222222222219</v>
      </c>
      <c r="H915" s="3">
        <v>46039</v>
      </c>
      <c r="I915">
        <v>1</v>
      </c>
      <c r="J915">
        <f>_xlfn.XLOOKUP(tbl_logs[[#This Row],[Target_Department]],tbl_DeptWeight[Department], tbl_DeptWeight[Impact Score])</f>
        <v>3</v>
      </c>
      <c r="K915">
        <f>_xlfn.XLOOKUP(tbl_logs[[#This Row],[Employee_Action]],tbl_ResponseLikelihood[Employee Action],tbl_ResponseLikelihood[Likelihood Score])</f>
        <v>2</v>
      </c>
      <c r="L915">
        <f>tbl_logs[[#This Row],[Impact Score]]*tbl_logs[[#This Row],[Response Multiplier]]</f>
        <v>6</v>
      </c>
      <c r="M915" t="str" cm="1">
        <f t="array" ref="M915">_xlfn.IFS(tbl_logs[[#This Row],[Total Score]]&lt;=4, "Low", tbl_logs[[#This Row],[Total Score]]&lt;=10, "Medium", tbl_logs[[#This Row],[Total Score]]&lt;=19, "High", tbl_logs[[#This Row],[Total Score]]&lt;=25, "Very High")</f>
        <v>Medium</v>
      </c>
      <c r="N915" t="str" cm="1">
        <f t="array" ref="N915">_xlfn.IFS(tbl_logs[[#This Row],[Total Score]]&lt;=4, "Low", tbl_logs[[#This Row],[Total Score]]&lt;=10, "Medium", tbl_logs[[#This Row],[Total Score]]&lt;=17, "High", tbl_logs[[#This Row],[Total Score]]&lt;=25, "Critical")</f>
        <v>Medium</v>
      </c>
    </row>
    <row r="916" spans="1:14" x14ac:dyDescent="0.3">
      <c r="A916" t="s">
        <v>3114</v>
      </c>
      <c r="B916" s="1">
        <v>46039.893055555556</v>
      </c>
      <c r="C916" t="s">
        <v>7</v>
      </c>
      <c r="D916" t="s">
        <v>22</v>
      </c>
      <c r="E916" t="s">
        <v>19</v>
      </c>
      <c r="F916" t="s">
        <v>10</v>
      </c>
      <c r="G916" s="2">
        <v>0.8930555555555556</v>
      </c>
      <c r="H916" s="3">
        <v>46039</v>
      </c>
      <c r="I916">
        <v>1</v>
      </c>
      <c r="J916">
        <f>_xlfn.XLOOKUP(tbl_logs[[#This Row],[Target_Department]],tbl_DeptWeight[Department], tbl_DeptWeight[Impact Score])</f>
        <v>3</v>
      </c>
      <c r="K916">
        <f>_xlfn.XLOOKUP(tbl_logs[[#This Row],[Employee_Action]],tbl_ResponseLikelihood[Employee Action],tbl_ResponseLikelihood[Likelihood Score])</f>
        <v>2</v>
      </c>
      <c r="L916">
        <f>tbl_logs[[#This Row],[Impact Score]]*tbl_logs[[#This Row],[Response Multiplier]]</f>
        <v>6</v>
      </c>
      <c r="M916" t="str" cm="1">
        <f t="array" ref="M916">_xlfn.IFS(tbl_logs[[#This Row],[Total Score]]&lt;=4, "Low", tbl_logs[[#This Row],[Total Score]]&lt;=10, "Medium", tbl_logs[[#This Row],[Total Score]]&lt;=19, "High", tbl_logs[[#This Row],[Total Score]]&lt;=25, "Very High")</f>
        <v>Medium</v>
      </c>
      <c r="N916" t="str" cm="1">
        <f t="array" ref="N916">_xlfn.IFS(tbl_logs[[#This Row],[Total Score]]&lt;=4, "Low", tbl_logs[[#This Row],[Total Score]]&lt;=10, "Medium", tbl_logs[[#This Row],[Total Score]]&lt;=17, "High", tbl_logs[[#This Row],[Total Score]]&lt;=25, "Critical")</f>
        <v>Medium</v>
      </c>
    </row>
    <row r="917" spans="1:14" x14ac:dyDescent="0.3">
      <c r="A917" t="s">
        <v>5000</v>
      </c>
      <c r="B917" s="1">
        <v>46039.920138888891</v>
      </c>
      <c r="C917" t="s">
        <v>7</v>
      </c>
      <c r="D917" t="s">
        <v>15</v>
      </c>
      <c r="E917" t="s">
        <v>19</v>
      </c>
      <c r="F917" t="s">
        <v>10</v>
      </c>
      <c r="G917" s="2">
        <v>0.92013888888888884</v>
      </c>
      <c r="H917" s="3">
        <v>46039</v>
      </c>
      <c r="I917">
        <v>1</v>
      </c>
      <c r="J917">
        <f>_xlfn.XLOOKUP(tbl_logs[[#This Row],[Target_Department]],tbl_DeptWeight[Department], tbl_DeptWeight[Impact Score])</f>
        <v>3</v>
      </c>
      <c r="K917">
        <f>_xlfn.XLOOKUP(tbl_logs[[#This Row],[Employee_Action]],tbl_ResponseLikelihood[Employee Action],tbl_ResponseLikelihood[Likelihood Score])</f>
        <v>2</v>
      </c>
      <c r="L917">
        <f>tbl_logs[[#This Row],[Impact Score]]*tbl_logs[[#This Row],[Response Multiplier]]</f>
        <v>6</v>
      </c>
      <c r="M917" t="str" cm="1">
        <f t="array" ref="M917">_xlfn.IFS(tbl_logs[[#This Row],[Total Score]]&lt;=4, "Low", tbl_logs[[#This Row],[Total Score]]&lt;=10, "Medium", tbl_logs[[#This Row],[Total Score]]&lt;=19, "High", tbl_logs[[#This Row],[Total Score]]&lt;=25, "Very High")</f>
        <v>Medium</v>
      </c>
      <c r="N917" t="str" cm="1">
        <f t="array" ref="N917">_xlfn.IFS(tbl_logs[[#This Row],[Total Score]]&lt;=4, "Low", tbl_logs[[#This Row],[Total Score]]&lt;=10, "Medium", tbl_logs[[#This Row],[Total Score]]&lt;=17, "High", tbl_logs[[#This Row],[Total Score]]&lt;=25, "Critical")</f>
        <v>Medium</v>
      </c>
    </row>
    <row r="918" spans="1:14" x14ac:dyDescent="0.3">
      <c r="A918" t="s">
        <v>3153</v>
      </c>
      <c r="B918" s="1">
        <v>46039.943055555559</v>
      </c>
      <c r="C918" t="s">
        <v>7</v>
      </c>
      <c r="D918" t="s">
        <v>8</v>
      </c>
      <c r="E918" t="s">
        <v>19</v>
      </c>
      <c r="F918" t="s">
        <v>10</v>
      </c>
      <c r="G918" s="2">
        <v>0.94305555555555554</v>
      </c>
      <c r="H918" s="3">
        <v>46039</v>
      </c>
      <c r="I918">
        <v>1</v>
      </c>
      <c r="J918">
        <f>_xlfn.XLOOKUP(tbl_logs[[#This Row],[Target_Department]],tbl_DeptWeight[Department], tbl_DeptWeight[Impact Score])</f>
        <v>3</v>
      </c>
      <c r="K918">
        <f>_xlfn.XLOOKUP(tbl_logs[[#This Row],[Employee_Action]],tbl_ResponseLikelihood[Employee Action],tbl_ResponseLikelihood[Likelihood Score])</f>
        <v>2</v>
      </c>
      <c r="L918">
        <f>tbl_logs[[#This Row],[Impact Score]]*tbl_logs[[#This Row],[Response Multiplier]]</f>
        <v>6</v>
      </c>
      <c r="M918" t="str" cm="1">
        <f t="array" ref="M918">_xlfn.IFS(tbl_logs[[#This Row],[Total Score]]&lt;=4, "Low", tbl_logs[[#This Row],[Total Score]]&lt;=10, "Medium", tbl_logs[[#This Row],[Total Score]]&lt;=19, "High", tbl_logs[[#This Row],[Total Score]]&lt;=25, "Very High")</f>
        <v>Medium</v>
      </c>
      <c r="N918" t="str" cm="1">
        <f t="array" ref="N918">_xlfn.IFS(tbl_logs[[#This Row],[Total Score]]&lt;=4, "Low", tbl_logs[[#This Row],[Total Score]]&lt;=10, "Medium", tbl_logs[[#This Row],[Total Score]]&lt;=17, "High", tbl_logs[[#This Row],[Total Score]]&lt;=25, "Critical")</f>
        <v>Medium</v>
      </c>
    </row>
    <row r="919" spans="1:14" x14ac:dyDescent="0.3">
      <c r="A919" t="s">
        <v>2040</v>
      </c>
      <c r="B919" s="1">
        <v>46039.953472222223</v>
      </c>
      <c r="C919" t="s">
        <v>7</v>
      </c>
      <c r="D919" t="s">
        <v>15</v>
      </c>
      <c r="E919" t="s">
        <v>19</v>
      </c>
      <c r="F919" t="s">
        <v>10</v>
      </c>
      <c r="G919" s="2">
        <v>0.95347222222222228</v>
      </c>
      <c r="H919" s="3">
        <v>46039</v>
      </c>
      <c r="I919">
        <v>1</v>
      </c>
      <c r="J919">
        <f>_xlfn.XLOOKUP(tbl_logs[[#This Row],[Target_Department]],tbl_DeptWeight[Department], tbl_DeptWeight[Impact Score])</f>
        <v>3</v>
      </c>
      <c r="K919">
        <f>_xlfn.XLOOKUP(tbl_logs[[#This Row],[Employee_Action]],tbl_ResponseLikelihood[Employee Action],tbl_ResponseLikelihood[Likelihood Score])</f>
        <v>2</v>
      </c>
      <c r="L919">
        <f>tbl_logs[[#This Row],[Impact Score]]*tbl_logs[[#This Row],[Response Multiplier]]</f>
        <v>6</v>
      </c>
      <c r="M919" t="str" cm="1">
        <f t="array" ref="M919">_xlfn.IFS(tbl_logs[[#This Row],[Total Score]]&lt;=4, "Low", tbl_logs[[#This Row],[Total Score]]&lt;=10, "Medium", tbl_logs[[#This Row],[Total Score]]&lt;=19, "High", tbl_logs[[#This Row],[Total Score]]&lt;=25, "Very High")</f>
        <v>Medium</v>
      </c>
      <c r="N919" t="str" cm="1">
        <f t="array" ref="N919">_xlfn.IFS(tbl_logs[[#This Row],[Total Score]]&lt;=4, "Low", tbl_logs[[#This Row],[Total Score]]&lt;=10, "Medium", tbl_logs[[#This Row],[Total Score]]&lt;=17, "High", tbl_logs[[#This Row],[Total Score]]&lt;=25, "Critical")</f>
        <v>Medium</v>
      </c>
    </row>
    <row r="920" spans="1:14" x14ac:dyDescent="0.3">
      <c r="A920" t="s">
        <v>2557</v>
      </c>
      <c r="B920" s="1">
        <v>46039.953472222223</v>
      </c>
      <c r="C920" t="s">
        <v>7</v>
      </c>
      <c r="D920" t="s">
        <v>8</v>
      </c>
      <c r="E920" t="s">
        <v>9</v>
      </c>
      <c r="F920" t="s">
        <v>10</v>
      </c>
      <c r="G920" s="2">
        <v>0.95347222222222228</v>
      </c>
      <c r="H920" s="3">
        <v>46039</v>
      </c>
      <c r="I920">
        <v>1</v>
      </c>
      <c r="J920">
        <f>_xlfn.XLOOKUP(tbl_logs[[#This Row],[Target_Department]],tbl_DeptWeight[Department], tbl_DeptWeight[Impact Score])</f>
        <v>3</v>
      </c>
      <c r="K920">
        <f>_xlfn.XLOOKUP(tbl_logs[[#This Row],[Employee_Action]],tbl_ResponseLikelihood[Employee Action],tbl_ResponseLikelihood[Likelihood Score])</f>
        <v>2</v>
      </c>
      <c r="L920">
        <f>tbl_logs[[#This Row],[Impact Score]]*tbl_logs[[#This Row],[Response Multiplier]]</f>
        <v>6</v>
      </c>
      <c r="M920" t="str" cm="1">
        <f t="array" ref="M920">_xlfn.IFS(tbl_logs[[#This Row],[Total Score]]&lt;=4, "Low", tbl_logs[[#This Row],[Total Score]]&lt;=10, "Medium", tbl_logs[[#This Row],[Total Score]]&lt;=19, "High", tbl_logs[[#This Row],[Total Score]]&lt;=25, "Very High")</f>
        <v>Medium</v>
      </c>
      <c r="N920" t="str" cm="1">
        <f t="array" ref="N920">_xlfn.IFS(tbl_logs[[#This Row],[Total Score]]&lt;=4, "Low", tbl_logs[[#This Row],[Total Score]]&lt;=10, "Medium", tbl_logs[[#This Row],[Total Score]]&lt;=17, "High", tbl_logs[[#This Row],[Total Score]]&lt;=25, "Critical")</f>
        <v>Medium</v>
      </c>
    </row>
    <row r="921" spans="1:14" x14ac:dyDescent="0.3">
      <c r="A921" t="s">
        <v>4509</v>
      </c>
      <c r="B921" s="1">
        <v>46039.963194444441</v>
      </c>
      <c r="C921" t="s">
        <v>7</v>
      </c>
      <c r="D921" t="s">
        <v>15</v>
      </c>
      <c r="E921" t="s">
        <v>19</v>
      </c>
      <c r="F921" t="s">
        <v>10</v>
      </c>
      <c r="G921" s="2">
        <v>0.96319444444444446</v>
      </c>
      <c r="H921" s="3">
        <v>46039</v>
      </c>
      <c r="I921">
        <v>1</v>
      </c>
      <c r="J921">
        <f>_xlfn.XLOOKUP(tbl_logs[[#This Row],[Target_Department]],tbl_DeptWeight[Department], tbl_DeptWeight[Impact Score])</f>
        <v>3</v>
      </c>
      <c r="K921">
        <f>_xlfn.XLOOKUP(tbl_logs[[#This Row],[Employee_Action]],tbl_ResponseLikelihood[Employee Action],tbl_ResponseLikelihood[Likelihood Score])</f>
        <v>2</v>
      </c>
      <c r="L921">
        <f>tbl_logs[[#This Row],[Impact Score]]*tbl_logs[[#This Row],[Response Multiplier]]</f>
        <v>6</v>
      </c>
      <c r="M921" t="str" cm="1">
        <f t="array" ref="M921">_xlfn.IFS(tbl_logs[[#This Row],[Total Score]]&lt;=4, "Low", tbl_logs[[#This Row],[Total Score]]&lt;=10, "Medium", tbl_logs[[#This Row],[Total Score]]&lt;=19, "High", tbl_logs[[#This Row],[Total Score]]&lt;=25, "Very High")</f>
        <v>Medium</v>
      </c>
      <c r="N921" t="str" cm="1">
        <f t="array" ref="N921">_xlfn.IFS(tbl_logs[[#This Row],[Total Score]]&lt;=4, "Low", tbl_logs[[#This Row],[Total Score]]&lt;=10, "Medium", tbl_logs[[#This Row],[Total Score]]&lt;=17, "High", tbl_logs[[#This Row],[Total Score]]&lt;=25, "Critical")</f>
        <v>Medium</v>
      </c>
    </row>
    <row r="922" spans="1:14" x14ac:dyDescent="0.3">
      <c r="A922" t="s">
        <v>3698</v>
      </c>
      <c r="B922" s="1">
        <v>46039.984027777777</v>
      </c>
      <c r="C922" t="s">
        <v>7</v>
      </c>
      <c r="D922" t="s">
        <v>22</v>
      </c>
      <c r="E922" t="s">
        <v>19</v>
      </c>
      <c r="F922" t="s">
        <v>13</v>
      </c>
      <c r="G922" s="2">
        <v>0.98402777777777772</v>
      </c>
      <c r="H922" s="3">
        <v>46039</v>
      </c>
      <c r="I922">
        <v>1</v>
      </c>
      <c r="J922">
        <f>_xlfn.XLOOKUP(tbl_logs[[#This Row],[Target_Department]],tbl_DeptWeight[Department], tbl_DeptWeight[Impact Score])</f>
        <v>3</v>
      </c>
      <c r="K922">
        <f>_xlfn.XLOOKUP(tbl_logs[[#This Row],[Employee_Action]],tbl_ResponseLikelihood[Employee Action],tbl_ResponseLikelihood[Likelihood Score])</f>
        <v>1</v>
      </c>
      <c r="L922">
        <f>tbl_logs[[#This Row],[Impact Score]]*tbl_logs[[#This Row],[Response Multiplier]]</f>
        <v>3</v>
      </c>
      <c r="M922" t="str" cm="1">
        <f t="array" ref="M922">_xlfn.IFS(tbl_logs[[#This Row],[Total Score]]&lt;=4, "Low", tbl_logs[[#This Row],[Total Score]]&lt;=10, "Medium", tbl_logs[[#This Row],[Total Score]]&lt;=19, "High", tbl_logs[[#This Row],[Total Score]]&lt;=25, "Very High")</f>
        <v>Low</v>
      </c>
      <c r="N922" t="str" cm="1">
        <f t="array" ref="N922">_xlfn.IFS(tbl_logs[[#This Row],[Total Score]]&lt;=4, "Low", tbl_logs[[#This Row],[Total Score]]&lt;=10, "Medium", tbl_logs[[#This Row],[Total Score]]&lt;=17, "High", tbl_logs[[#This Row],[Total Score]]&lt;=25, "Critical")</f>
        <v>Low</v>
      </c>
    </row>
    <row r="923" spans="1:14" x14ac:dyDescent="0.3">
      <c r="A923" t="s">
        <v>4041</v>
      </c>
      <c r="B923" s="1">
        <v>46039.993055555555</v>
      </c>
      <c r="C923" t="s">
        <v>35</v>
      </c>
      <c r="D923" t="s">
        <v>15</v>
      </c>
      <c r="E923" t="s">
        <v>31</v>
      </c>
      <c r="F923" t="s">
        <v>33</v>
      </c>
      <c r="G923" s="2">
        <v>0.99305555555555558</v>
      </c>
      <c r="H923" s="3">
        <v>46039</v>
      </c>
      <c r="I923">
        <v>1</v>
      </c>
      <c r="J923">
        <f>_xlfn.XLOOKUP(tbl_logs[[#This Row],[Target_Department]],tbl_DeptWeight[Department], tbl_DeptWeight[Impact Score])</f>
        <v>1</v>
      </c>
      <c r="K923">
        <f>_xlfn.XLOOKUP(tbl_logs[[#This Row],[Employee_Action]],tbl_ResponseLikelihood[Employee Action],tbl_ResponseLikelihood[Likelihood Score])</f>
        <v>4</v>
      </c>
      <c r="L923">
        <f>tbl_logs[[#This Row],[Impact Score]]*tbl_logs[[#This Row],[Response Multiplier]]</f>
        <v>4</v>
      </c>
      <c r="M923" t="str" cm="1">
        <f t="array" ref="M923">_xlfn.IFS(tbl_logs[[#This Row],[Total Score]]&lt;=4, "Low", tbl_logs[[#This Row],[Total Score]]&lt;=10, "Medium", tbl_logs[[#This Row],[Total Score]]&lt;=19, "High", tbl_logs[[#This Row],[Total Score]]&lt;=25, "Very High")</f>
        <v>Low</v>
      </c>
      <c r="N923" t="str" cm="1">
        <f t="array" ref="N923">_xlfn.IFS(tbl_logs[[#This Row],[Total Score]]&lt;=4, "Low", tbl_logs[[#This Row],[Total Score]]&lt;=10, "Medium", tbl_logs[[#This Row],[Total Score]]&lt;=17, "High", tbl_logs[[#This Row],[Total Score]]&lt;=25, "Critical")</f>
        <v>Low</v>
      </c>
    </row>
    <row r="924" spans="1:14" x14ac:dyDescent="0.3">
      <c r="A924" t="s">
        <v>2520</v>
      </c>
      <c r="B924" s="1">
        <v>46040.082638888889</v>
      </c>
      <c r="C924" t="s">
        <v>26</v>
      </c>
      <c r="D924" t="s">
        <v>22</v>
      </c>
      <c r="E924" t="s">
        <v>31</v>
      </c>
      <c r="F924" t="s">
        <v>10</v>
      </c>
      <c r="G924" s="2">
        <v>8.2638888888888887E-2</v>
      </c>
      <c r="H924" s="3">
        <v>46040</v>
      </c>
      <c r="I924">
        <v>1</v>
      </c>
      <c r="J924">
        <f>_xlfn.XLOOKUP(tbl_logs[[#This Row],[Target_Department]],tbl_DeptWeight[Department], tbl_DeptWeight[Impact Score])</f>
        <v>3</v>
      </c>
      <c r="K924">
        <f>_xlfn.XLOOKUP(tbl_logs[[#This Row],[Employee_Action]],tbl_ResponseLikelihood[Employee Action],tbl_ResponseLikelihood[Likelihood Score])</f>
        <v>2</v>
      </c>
      <c r="L924">
        <f>tbl_logs[[#This Row],[Impact Score]]*tbl_logs[[#This Row],[Response Multiplier]]</f>
        <v>6</v>
      </c>
      <c r="M924" t="str" cm="1">
        <f t="array" ref="M924">_xlfn.IFS(tbl_logs[[#This Row],[Total Score]]&lt;=4, "Low", tbl_logs[[#This Row],[Total Score]]&lt;=10, "Medium", tbl_logs[[#This Row],[Total Score]]&lt;=19, "High", tbl_logs[[#This Row],[Total Score]]&lt;=25, "Very High")</f>
        <v>Medium</v>
      </c>
      <c r="N924" t="str" cm="1">
        <f t="array" ref="N924">_xlfn.IFS(tbl_logs[[#This Row],[Total Score]]&lt;=4, "Low", tbl_logs[[#This Row],[Total Score]]&lt;=10, "Medium", tbl_logs[[#This Row],[Total Score]]&lt;=17, "High", tbl_logs[[#This Row],[Total Score]]&lt;=25, "Critical")</f>
        <v>Medium</v>
      </c>
    </row>
    <row r="925" spans="1:14" x14ac:dyDescent="0.3">
      <c r="A925" t="s">
        <v>94</v>
      </c>
      <c r="B925" s="1">
        <v>46040.104166666664</v>
      </c>
      <c r="C925" t="s">
        <v>35</v>
      </c>
      <c r="D925" t="s">
        <v>8</v>
      </c>
      <c r="E925" t="s">
        <v>31</v>
      </c>
      <c r="F925" t="s">
        <v>20</v>
      </c>
      <c r="G925" s="2">
        <v>0.10416666666666667</v>
      </c>
      <c r="H925" s="3">
        <v>46040</v>
      </c>
      <c r="I925">
        <v>1</v>
      </c>
      <c r="J925">
        <f>_xlfn.XLOOKUP(tbl_logs[[#This Row],[Target_Department]],tbl_DeptWeight[Department], tbl_DeptWeight[Impact Score])</f>
        <v>1</v>
      </c>
      <c r="K925">
        <f>_xlfn.XLOOKUP(tbl_logs[[#This Row],[Employee_Action]],tbl_ResponseLikelihood[Employee Action],tbl_ResponseLikelihood[Likelihood Score])</f>
        <v>2</v>
      </c>
      <c r="L925">
        <f>tbl_logs[[#This Row],[Impact Score]]*tbl_logs[[#This Row],[Response Multiplier]]</f>
        <v>2</v>
      </c>
      <c r="M925" t="str" cm="1">
        <f t="array" ref="M925">_xlfn.IFS(tbl_logs[[#This Row],[Total Score]]&lt;=4, "Low", tbl_logs[[#This Row],[Total Score]]&lt;=10, "Medium", tbl_logs[[#This Row],[Total Score]]&lt;=19, "High", tbl_logs[[#This Row],[Total Score]]&lt;=25, "Very High")</f>
        <v>Low</v>
      </c>
      <c r="N925" t="str" cm="1">
        <f t="array" ref="N925">_xlfn.IFS(tbl_logs[[#This Row],[Total Score]]&lt;=4, "Low", tbl_logs[[#This Row],[Total Score]]&lt;=10, "Medium", tbl_logs[[#This Row],[Total Score]]&lt;=17, "High", tbl_logs[[#This Row],[Total Score]]&lt;=25, "Critical")</f>
        <v>Low</v>
      </c>
    </row>
    <row r="926" spans="1:14" x14ac:dyDescent="0.3">
      <c r="A926" t="s">
        <v>4162</v>
      </c>
      <c r="B926" s="1">
        <v>46040.138194444444</v>
      </c>
      <c r="C926" t="s">
        <v>7</v>
      </c>
      <c r="D926" t="s">
        <v>15</v>
      </c>
      <c r="E926" t="s">
        <v>16</v>
      </c>
      <c r="F926" t="s">
        <v>53</v>
      </c>
      <c r="G926" s="2">
        <v>0.13819444444444445</v>
      </c>
      <c r="H926" s="3">
        <v>46040</v>
      </c>
      <c r="I926">
        <v>1</v>
      </c>
      <c r="J926">
        <f>_xlfn.XLOOKUP(tbl_logs[[#This Row],[Target_Department]],tbl_DeptWeight[Department], tbl_DeptWeight[Impact Score])</f>
        <v>3</v>
      </c>
      <c r="K926">
        <f>_xlfn.XLOOKUP(tbl_logs[[#This Row],[Employee_Action]],tbl_ResponseLikelihood[Employee Action],tbl_ResponseLikelihood[Likelihood Score])</f>
        <v>5</v>
      </c>
      <c r="L926">
        <f>tbl_logs[[#This Row],[Impact Score]]*tbl_logs[[#This Row],[Response Multiplier]]</f>
        <v>15</v>
      </c>
      <c r="M926" t="str" cm="1">
        <f t="array" ref="M926">_xlfn.IFS(tbl_logs[[#This Row],[Total Score]]&lt;=4, "Low", tbl_logs[[#This Row],[Total Score]]&lt;=10, "Medium", tbl_logs[[#This Row],[Total Score]]&lt;=19, "High", tbl_logs[[#This Row],[Total Score]]&lt;=25, "Very High")</f>
        <v>High</v>
      </c>
      <c r="N926" t="str" cm="1">
        <f t="array" ref="N926">_xlfn.IFS(tbl_logs[[#This Row],[Total Score]]&lt;=4, "Low", tbl_logs[[#This Row],[Total Score]]&lt;=10, "Medium", tbl_logs[[#This Row],[Total Score]]&lt;=17, "High", tbl_logs[[#This Row],[Total Score]]&lt;=25, "Critical")</f>
        <v>High</v>
      </c>
    </row>
    <row r="927" spans="1:14" x14ac:dyDescent="0.3">
      <c r="A927" t="s">
        <v>1970</v>
      </c>
      <c r="B927" s="1">
        <v>46040.192361111112</v>
      </c>
      <c r="C927" t="s">
        <v>40</v>
      </c>
      <c r="D927" t="s">
        <v>15</v>
      </c>
      <c r="E927" t="s">
        <v>16</v>
      </c>
      <c r="F927" t="s">
        <v>10</v>
      </c>
      <c r="G927" s="2">
        <v>0.19236111111111112</v>
      </c>
      <c r="H927" s="3">
        <v>46040</v>
      </c>
      <c r="I927">
        <v>1</v>
      </c>
      <c r="J927">
        <f>_xlfn.XLOOKUP(tbl_logs[[#This Row],[Target_Department]],tbl_DeptWeight[Department], tbl_DeptWeight[Impact Score])</f>
        <v>5</v>
      </c>
      <c r="K927">
        <f>_xlfn.XLOOKUP(tbl_logs[[#This Row],[Employee_Action]],tbl_ResponseLikelihood[Employee Action],tbl_ResponseLikelihood[Likelihood Score])</f>
        <v>2</v>
      </c>
      <c r="L927">
        <f>tbl_logs[[#This Row],[Impact Score]]*tbl_logs[[#This Row],[Response Multiplier]]</f>
        <v>10</v>
      </c>
      <c r="M927" t="str" cm="1">
        <f t="array" ref="M927">_xlfn.IFS(tbl_logs[[#This Row],[Total Score]]&lt;=4, "Low", tbl_logs[[#This Row],[Total Score]]&lt;=10, "Medium", tbl_logs[[#This Row],[Total Score]]&lt;=19, "High", tbl_logs[[#This Row],[Total Score]]&lt;=25, "Very High")</f>
        <v>Medium</v>
      </c>
      <c r="N927" t="str" cm="1">
        <f t="array" ref="N927">_xlfn.IFS(tbl_logs[[#This Row],[Total Score]]&lt;=4, "Low", tbl_logs[[#This Row],[Total Score]]&lt;=10, "Medium", tbl_logs[[#This Row],[Total Score]]&lt;=17, "High", tbl_logs[[#This Row],[Total Score]]&lt;=25, "Critical")</f>
        <v>Medium</v>
      </c>
    </row>
    <row r="928" spans="1:14" x14ac:dyDescent="0.3">
      <c r="A928" t="s">
        <v>4916</v>
      </c>
      <c r="B928" s="1">
        <v>46040.2</v>
      </c>
      <c r="C928" t="s">
        <v>7</v>
      </c>
      <c r="D928" t="s">
        <v>22</v>
      </c>
      <c r="E928" t="s">
        <v>9</v>
      </c>
      <c r="F928" t="s">
        <v>20</v>
      </c>
      <c r="G928" s="2">
        <v>0.2</v>
      </c>
      <c r="H928" s="3">
        <v>46040</v>
      </c>
      <c r="I928">
        <v>1</v>
      </c>
      <c r="J928">
        <f>_xlfn.XLOOKUP(tbl_logs[[#This Row],[Target_Department]],tbl_DeptWeight[Department], tbl_DeptWeight[Impact Score])</f>
        <v>3</v>
      </c>
      <c r="K928">
        <f>_xlfn.XLOOKUP(tbl_logs[[#This Row],[Employee_Action]],tbl_ResponseLikelihood[Employee Action],tbl_ResponseLikelihood[Likelihood Score])</f>
        <v>2</v>
      </c>
      <c r="L928">
        <f>tbl_logs[[#This Row],[Impact Score]]*tbl_logs[[#This Row],[Response Multiplier]]</f>
        <v>6</v>
      </c>
      <c r="M928" t="str" cm="1">
        <f t="array" ref="M928">_xlfn.IFS(tbl_logs[[#This Row],[Total Score]]&lt;=4, "Low", tbl_logs[[#This Row],[Total Score]]&lt;=10, "Medium", tbl_logs[[#This Row],[Total Score]]&lt;=19, "High", tbl_logs[[#This Row],[Total Score]]&lt;=25, "Very High")</f>
        <v>Medium</v>
      </c>
      <c r="N928" t="str" cm="1">
        <f t="array" ref="N928">_xlfn.IFS(tbl_logs[[#This Row],[Total Score]]&lt;=4, "Low", tbl_logs[[#This Row],[Total Score]]&lt;=10, "Medium", tbl_logs[[#This Row],[Total Score]]&lt;=17, "High", tbl_logs[[#This Row],[Total Score]]&lt;=25, "Critical")</f>
        <v>Medium</v>
      </c>
    </row>
    <row r="929" spans="1:14" x14ac:dyDescent="0.3">
      <c r="A929" t="s">
        <v>1815</v>
      </c>
      <c r="B929" s="1">
        <v>46040.20416666667</v>
      </c>
      <c r="C929" t="s">
        <v>7</v>
      </c>
      <c r="D929" t="s">
        <v>22</v>
      </c>
      <c r="E929" t="s">
        <v>19</v>
      </c>
      <c r="F929" t="s">
        <v>33</v>
      </c>
      <c r="G929" s="2">
        <v>0.20416666666666666</v>
      </c>
      <c r="H929" s="3">
        <v>46040</v>
      </c>
      <c r="I929">
        <v>1</v>
      </c>
      <c r="J929">
        <f>_xlfn.XLOOKUP(tbl_logs[[#This Row],[Target_Department]],tbl_DeptWeight[Department], tbl_DeptWeight[Impact Score])</f>
        <v>3</v>
      </c>
      <c r="K929">
        <f>_xlfn.XLOOKUP(tbl_logs[[#This Row],[Employee_Action]],tbl_ResponseLikelihood[Employee Action],tbl_ResponseLikelihood[Likelihood Score])</f>
        <v>4</v>
      </c>
      <c r="L929">
        <f>tbl_logs[[#This Row],[Impact Score]]*tbl_logs[[#This Row],[Response Multiplier]]</f>
        <v>12</v>
      </c>
      <c r="M929" t="str" cm="1">
        <f t="array" ref="M929">_xlfn.IFS(tbl_logs[[#This Row],[Total Score]]&lt;=4, "Low", tbl_logs[[#This Row],[Total Score]]&lt;=10, "Medium", tbl_logs[[#This Row],[Total Score]]&lt;=19, "High", tbl_logs[[#This Row],[Total Score]]&lt;=25, "Very High")</f>
        <v>High</v>
      </c>
      <c r="N929" t="str" cm="1">
        <f t="array" ref="N929">_xlfn.IFS(tbl_logs[[#This Row],[Total Score]]&lt;=4, "Low", tbl_logs[[#This Row],[Total Score]]&lt;=10, "Medium", tbl_logs[[#This Row],[Total Score]]&lt;=17, "High", tbl_logs[[#This Row],[Total Score]]&lt;=25, "Critical")</f>
        <v>High</v>
      </c>
    </row>
    <row r="930" spans="1:14" x14ac:dyDescent="0.3">
      <c r="A930" t="s">
        <v>2815</v>
      </c>
      <c r="B930" s="1">
        <v>46040.209027777775</v>
      </c>
      <c r="C930" t="s">
        <v>12</v>
      </c>
      <c r="D930" t="s">
        <v>15</v>
      </c>
      <c r="E930" t="s">
        <v>16</v>
      </c>
      <c r="F930" t="s">
        <v>33</v>
      </c>
      <c r="G930" s="2">
        <v>0.20902777777777778</v>
      </c>
      <c r="H930" s="3">
        <v>46040</v>
      </c>
      <c r="I930">
        <v>1</v>
      </c>
      <c r="J930">
        <f>_xlfn.XLOOKUP(tbl_logs[[#This Row],[Target_Department]],tbl_DeptWeight[Department], tbl_DeptWeight[Impact Score])</f>
        <v>1</v>
      </c>
      <c r="K930">
        <f>_xlfn.XLOOKUP(tbl_logs[[#This Row],[Employee_Action]],tbl_ResponseLikelihood[Employee Action],tbl_ResponseLikelihood[Likelihood Score])</f>
        <v>4</v>
      </c>
      <c r="L930">
        <f>tbl_logs[[#This Row],[Impact Score]]*tbl_logs[[#This Row],[Response Multiplier]]</f>
        <v>4</v>
      </c>
      <c r="M930" t="str" cm="1">
        <f t="array" ref="M930">_xlfn.IFS(tbl_logs[[#This Row],[Total Score]]&lt;=4, "Low", tbl_logs[[#This Row],[Total Score]]&lt;=10, "Medium", tbl_logs[[#This Row],[Total Score]]&lt;=19, "High", tbl_logs[[#This Row],[Total Score]]&lt;=25, "Very High")</f>
        <v>Low</v>
      </c>
      <c r="N930" t="str" cm="1">
        <f t="array" ref="N930">_xlfn.IFS(tbl_logs[[#This Row],[Total Score]]&lt;=4, "Low", tbl_logs[[#This Row],[Total Score]]&lt;=10, "Medium", tbl_logs[[#This Row],[Total Score]]&lt;=17, "High", tbl_logs[[#This Row],[Total Score]]&lt;=25, "Critical")</f>
        <v>Low</v>
      </c>
    </row>
    <row r="931" spans="1:14" x14ac:dyDescent="0.3">
      <c r="A931" t="s">
        <v>3767</v>
      </c>
      <c r="B931" s="1">
        <v>46040.209722222222</v>
      </c>
      <c r="C931" t="s">
        <v>26</v>
      </c>
      <c r="D931" t="s">
        <v>15</v>
      </c>
      <c r="E931" t="s">
        <v>19</v>
      </c>
      <c r="F931" t="s">
        <v>10</v>
      </c>
      <c r="G931" s="2">
        <v>0.20972222222222223</v>
      </c>
      <c r="H931" s="3">
        <v>46040</v>
      </c>
      <c r="I931">
        <v>1</v>
      </c>
      <c r="J931">
        <f>_xlfn.XLOOKUP(tbl_logs[[#This Row],[Target_Department]],tbl_DeptWeight[Department], tbl_DeptWeight[Impact Score])</f>
        <v>3</v>
      </c>
      <c r="K931">
        <f>_xlfn.XLOOKUP(tbl_logs[[#This Row],[Employee_Action]],tbl_ResponseLikelihood[Employee Action],tbl_ResponseLikelihood[Likelihood Score])</f>
        <v>2</v>
      </c>
      <c r="L931">
        <f>tbl_logs[[#This Row],[Impact Score]]*tbl_logs[[#This Row],[Response Multiplier]]</f>
        <v>6</v>
      </c>
      <c r="M931" t="str" cm="1">
        <f t="array" ref="M931">_xlfn.IFS(tbl_logs[[#This Row],[Total Score]]&lt;=4, "Low", tbl_logs[[#This Row],[Total Score]]&lt;=10, "Medium", tbl_logs[[#This Row],[Total Score]]&lt;=19, "High", tbl_logs[[#This Row],[Total Score]]&lt;=25, "Very High")</f>
        <v>Medium</v>
      </c>
      <c r="N931" t="str" cm="1">
        <f t="array" ref="N931">_xlfn.IFS(tbl_logs[[#This Row],[Total Score]]&lt;=4, "Low", tbl_logs[[#This Row],[Total Score]]&lt;=10, "Medium", tbl_logs[[#This Row],[Total Score]]&lt;=17, "High", tbl_logs[[#This Row],[Total Score]]&lt;=25, "Critical")</f>
        <v>Medium</v>
      </c>
    </row>
    <row r="932" spans="1:14" x14ac:dyDescent="0.3">
      <c r="A932" t="s">
        <v>3726</v>
      </c>
      <c r="B932" s="1">
        <v>46040.244444444441</v>
      </c>
      <c r="C932" t="s">
        <v>7</v>
      </c>
      <c r="D932" t="s">
        <v>18</v>
      </c>
      <c r="E932" t="s">
        <v>19</v>
      </c>
      <c r="F932" t="s">
        <v>10</v>
      </c>
      <c r="G932" s="2">
        <v>0.24444444444444444</v>
      </c>
      <c r="H932" s="3">
        <v>46040</v>
      </c>
      <c r="I932">
        <v>1</v>
      </c>
      <c r="J932">
        <f>_xlfn.XLOOKUP(tbl_logs[[#This Row],[Target_Department]],tbl_DeptWeight[Department], tbl_DeptWeight[Impact Score])</f>
        <v>3</v>
      </c>
      <c r="K932">
        <f>_xlfn.XLOOKUP(tbl_logs[[#This Row],[Employee_Action]],tbl_ResponseLikelihood[Employee Action],tbl_ResponseLikelihood[Likelihood Score])</f>
        <v>2</v>
      </c>
      <c r="L932">
        <f>tbl_logs[[#This Row],[Impact Score]]*tbl_logs[[#This Row],[Response Multiplier]]</f>
        <v>6</v>
      </c>
      <c r="M932" t="str" cm="1">
        <f t="array" ref="M932">_xlfn.IFS(tbl_logs[[#This Row],[Total Score]]&lt;=4, "Low", tbl_logs[[#This Row],[Total Score]]&lt;=10, "Medium", tbl_logs[[#This Row],[Total Score]]&lt;=19, "High", tbl_logs[[#This Row],[Total Score]]&lt;=25, "Very High")</f>
        <v>Medium</v>
      </c>
      <c r="N932" t="str" cm="1">
        <f t="array" ref="N932">_xlfn.IFS(tbl_logs[[#This Row],[Total Score]]&lt;=4, "Low", tbl_logs[[#This Row],[Total Score]]&lt;=10, "Medium", tbl_logs[[#This Row],[Total Score]]&lt;=17, "High", tbl_logs[[#This Row],[Total Score]]&lt;=25, "Critical")</f>
        <v>Medium</v>
      </c>
    </row>
    <row r="933" spans="1:14" x14ac:dyDescent="0.3">
      <c r="A933" t="s">
        <v>2420</v>
      </c>
      <c r="B933" s="1">
        <v>46040.246527777781</v>
      </c>
      <c r="C933" t="s">
        <v>7</v>
      </c>
      <c r="D933" t="s">
        <v>15</v>
      </c>
      <c r="E933" t="s">
        <v>19</v>
      </c>
      <c r="F933" t="s">
        <v>13</v>
      </c>
      <c r="G933" s="2">
        <v>0.24652777777777779</v>
      </c>
      <c r="H933" s="3">
        <v>46040</v>
      </c>
      <c r="I933">
        <v>1</v>
      </c>
      <c r="J933">
        <f>_xlfn.XLOOKUP(tbl_logs[[#This Row],[Target_Department]],tbl_DeptWeight[Department], tbl_DeptWeight[Impact Score])</f>
        <v>3</v>
      </c>
      <c r="K933">
        <f>_xlfn.XLOOKUP(tbl_logs[[#This Row],[Employee_Action]],tbl_ResponseLikelihood[Employee Action],tbl_ResponseLikelihood[Likelihood Score])</f>
        <v>1</v>
      </c>
      <c r="L933">
        <f>tbl_logs[[#This Row],[Impact Score]]*tbl_logs[[#This Row],[Response Multiplier]]</f>
        <v>3</v>
      </c>
      <c r="M933" t="str" cm="1">
        <f t="array" ref="M933">_xlfn.IFS(tbl_logs[[#This Row],[Total Score]]&lt;=4, "Low", tbl_logs[[#This Row],[Total Score]]&lt;=10, "Medium", tbl_logs[[#This Row],[Total Score]]&lt;=19, "High", tbl_logs[[#This Row],[Total Score]]&lt;=25, "Very High")</f>
        <v>Low</v>
      </c>
      <c r="N933" t="str" cm="1">
        <f t="array" ref="N933">_xlfn.IFS(tbl_logs[[#This Row],[Total Score]]&lt;=4, "Low", tbl_logs[[#This Row],[Total Score]]&lt;=10, "Medium", tbl_logs[[#This Row],[Total Score]]&lt;=17, "High", tbl_logs[[#This Row],[Total Score]]&lt;=25, "Critical")</f>
        <v>Low</v>
      </c>
    </row>
    <row r="934" spans="1:14" x14ac:dyDescent="0.3">
      <c r="A934" t="s">
        <v>1979</v>
      </c>
      <c r="B934" s="1">
        <v>46040.257638888892</v>
      </c>
      <c r="C934" t="s">
        <v>40</v>
      </c>
      <c r="D934" t="s">
        <v>8</v>
      </c>
      <c r="E934" t="s">
        <v>16</v>
      </c>
      <c r="F934" t="s">
        <v>10</v>
      </c>
      <c r="G934" s="2">
        <v>0.25763888888888886</v>
      </c>
      <c r="H934" s="3">
        <v>46040</v>
      </c>
      <c r="I934">
        <v>1</v>
      </c>
      <c r="J934">
        <f>_xlfn.XLOOKUP(tbl_logs[[#This Row],[Target_Department]],tbl_DeptWeight[Department], tbl_DeptWeight[Impact Score])</f>
        <v>5</v>
      </c>
      <c r="K934">
        <f>_xlfn.XLOOKUP(tbl_logs[[#This Row],[Employee_Action]],tbl_ResponseLikelihood[Employee Action],tbl_ResponseLikelihood[Likelihood Score])</f>
        <v>2</v>
      </c>
      <c r="L934">
        <f>tbl_logs[[#This Row],[Impact Score]]*tbl_logs[[#This Row],[Response Multiplier]]</f>
        <v>10</v>
      </c>
      <c r="M934" t="str" cm="1">
        <f t="array" ref="M934">_xlfn.IFS(tbl_logs[[#This Row],[Total Score]]&lt;=4, "Low", tbl_logs[[#This Row],[Total Score]]&lt;=10, "Medium", tbl_logs[[#This Row],[Total Score]]&lt;=19, "High", tbl_logs[[#This Row],[Total Score]]&lt;=25, "Very High")</f>
        <v>Medium</v>
      </c>
      <c r="N934" t="str" cm="1">
        <f t="array" ref="N934">_xlfn.IFS(tbl_logs[[#This Row],[Total Score]]&lt;=4, "Low", tbl_logs[[#This Row],[Total Score]]&lt;=10, "Medium", tbl_logs[[#This Row],[Total Score]]&lt;=17, "High", tbl_logs[[#This Row],[Total Score]]&lt;=25, "Critical")</f>
        <v>Medium</v>
      </c>
    </row>
    <row r="935" spans="1:14" x14ac:dyDescent="0.3">
      <c r="A935" t="s">
        <v>999</v>
      </c>
      <c r="B935" s="1">
        <v>46040.260416666664</v>
      </c>
      <c r="C935" t="s">
        <v>7</v>
      </c>
      <c r="D935" t="s">
        <v>8</v>
      </c>
      <c r="E935" t="s">
        <v>19</v>
      </c>
      <c r="F935" t="s">
        <v>10</v>
      </c>
      <c r="G935" s="2">
        <v>0.26041666666666669</v>
      </c>
      <c r="H935" s="3">
        <v>46040</v>
      </c>
      <c r="I935">
        <v>1</v>
      </c>
      <c r="J935">
        <f>_xlfn.XLOOKUP(tbl_logs[[#This Row],[Target_Department]],tbl_DeptWeight[Department], tbl_DeptWeight[Impact Score])</f>
        <v>3</v>
      </c>
      <c r="K935">
        <f>_xlfn.XLOOKUP(tbl_logs[[#This Row],[Employee_Action]],tbl_ResponseLikelihood[Employee Action],tbl_ResponseLikelihood[Likelihood Score])</f>
        <v>2</v>
      </c>
      <c r="L935">
        <f>tbl_logs[[#This Row],[Impact Score]]*tbl_logs[[#This Row],[Response Multiplier]]</f>
        <v>6</v>
      </c>
      <c r="M935" t="str" cm="1">
        <f t="array" ref="M935">_xlfn.IFS(tbl_logs[[#This Row],[Total Score]]&lt;=4, "Low", tbl_logs[[#This Row],[Total Score]]&lt;=10, "Medium", tbl_logs[[#This Row],[Total Score]]&lt;=19, "High", tbl_logs[[#This Row],[Total Score]]&lt;=25, "Very High")</f>
        <v>Medium</v>
      </c>
      <c r="N935" t="str" cm="1">
        <f t="array" ref="N935">_xlfn.IFS(tbl_logs[[#This Row],[Total Score]]&lt;=4, "Low", tbl_logs[[#This Row],[Total Score]]&lt;=10, "Medium", tbl_logs[[#This Row],[Total Score]]&lt;=17, "High", tbl_logs[[#This Row],[Total Score]]&lt;=25, "Critical")</f>
        <v>Medium</v>
      </c>
    </row>
    <row r="936" spans="1:14" x14ac:dyDescent="0.3">
      <c r="A936" t="s">
        <v>2663</v>
      </c>
      <c r="B936" s="1">
        <v>46040.275000000001</v>
      </c>
      <c r="C936" t="s">
        <v>7</v>
      </c>
      <c r="D936" t="s">
        <v>22</v>
      </c>
      <c r="E936" t="s">
        <v>19</v>
      </c>
      <c r="F936" t="s">
        <v>10</v>
      </c>
      <c r="G936" s="2">
        <v>0.27500000000000002</v>
      </c>
      <c r="H936" s="3">
        <v>46040</v>
      </c>
      <c r="I936">
        <v>1</v>
      </c>
      <c r="J936">
        <f>_xlfn.XLOOKUP(tbl_logs[[#This Row],[Target_Department]],tbl_DeptWeight[Department], tbl_DeptWeight[Impact Score])</f>
        <v>3</v>
      </c>
      <c r="K936">
        <f>_xlfn.XLOOKUP(tbl_logs[[#This Row],[Employee_Action]],tbl_ResponseLikelihood[Employee Action],tbl_ResponseLikelihood[Likelihood Score])</f>
        <v>2</v>
      </c>
      <c r="L936">
        <f>tbl_logs[[#This Row],[Impact Score]]*tbl_logs[[#This Row],[Response Multiplier]]</f>
        <v>6</v>
      </c>
      <c r="M936" t="str" cm="1">
        <f t="array" ref="M936">_xlfn.IFS(tbl_logs[[#This Row],[Total Score]]&lt;=4, "Low", tbl_logs[[#This Row],[Total Score]]&lt;=10, "Medium", tbl_logs[[#This Row],[Total Score]]&lt;=19, "High", tbl_logs[[#This Row],[Total Score]]&lt;=25, "Very High")</f>
        <v>Medium</v>
      </c>
      <c r="N936" t="str" cm="1">
        <f t="array" ref="N936">_xlfn.IFS(tbl_logs[[#This Row],[Total Score]]&lt;=4, "Low", tbl_logs[[#This Row],[Total Score]]&lt;=10, "Medium", tbl_logs[[#This Row],[Total Score]]&lt;=17, "High", tbl_logs[[#This Row],[Total Score]]&lt;=25, "Critical")</f>
        <v>Medium</v>
      </c>
    </row>
    <row r="937" spans="1:14" x14ac:dyDescent="0.3">
      <c r="A937" t="s">
        <v>163</v>
      </c>
      <c r="B937" s="1">
        <v>46040.277083333334</v>
      </c>
      <c r="C937" t="s">
        <v>7</v>
      </c>
      <c r="D937" t="s">
        <v>18</v>
      </c>
      <c r="E937" t="s">
        <v>19</v>
      </c>
      <c r="F937" t="s">
        <v>20</v>
      </c>
      <c r="G937" s="2">
        <v>0.27708333333333335</v>
      </c>
      <c r="H937" s="3">
        <v>46040</v>
      </c>
      <c r="I937">
        <v>1</v>
      </c>
      <c r="J937">
        <f>_xlfn.XLOOKUP(tbl_logs[[#This Row],[Target_Department]],tbl_DeptWeight[Department], tbl_DeptWeight[Impact Score])</f>
        <v>3</v>
      </c>
      <c r="K937">
        <f>_xlfn.XLOOKUP(tbl_logs[[#This Row],[Employee_Action]],tbl_ResponseLikelihood[Employee Action],tbl_ResponseLikelihood[Likelihood Score])</f>
        <v>2</v>
      </c>
      <c r="L937">
        <f>tbl_logs[[#This Row],[Impact Score]]*tbl_logs[[#This Row],[Response Multiplier]]</f>
        <v>6</v>
      </c>
      <c r="M937" t="str" cm="1">
        <f t="array" ref="M937">_xlfn.IFS(tbl_logs[[#This Row],[Total Score]]&lt;=4, "Low", tbl_logs[[#This Row],[Total Score]]&lt;=10, "Medium", tbl_logs[[#This Row],[Total Score]]&lt;=19, "High", tbl_logs[[#This Row],[Total Score]]&lt;=25, "Very High")</f>
        <v>Medium</v>
      </c>
      <c r="N937" t="str" cm="1">
        <f t="array" ref="N937">_xlfn.IFS(tbl_logs[[#This Row],[Total Score]]&lt;=4, "Low", tbl_logs[[#This Row],[Total Score]]&lt;=10, "Medium", tbl_logs[[#This Row],[Total Score]]&lt;=17, "High", tbl_logs[[#This Row],[Total Score]]&lt;=25, "Critical")</f>
        <v>Medium</v>
      </c>
    </row>
    <row r="938" spans="1:14" x14ac:dyDescent="0.3">
      <c r="A938" t="s">
        <v>4997</v>
      </c>
      <c r="B938" s="1">
        <v>46040.290277777778</v>
      </c>
      <c r="C938" t="s">
        <v>12</v>
      </c>
      <c r="D938" t="s">
        <v>15</v>
      </c>
      <c r="E938" t="s">
        <v>19</v>
      </c>
      <c r="F938" t="s">
        <v>13</v>
      </c>
      <c r="G938" s="2">
        <v>0.2902777777777778</v>
      </c>
      <c r="H938" s="3">
        <v>46040</v>
      </c>
      <c r="I938">
        <v>1</v>
      </c>
      <c r="J938">
        <f>_xlfn.XLOOKUP(tbl_logs[[#This Row],[Target_Department]],tbl_DeptWeight[Department], tbl_DeptWeight[Impact Score])</f>
        <v>1</v>
      </c>
      <c r="K938">
        <f>_xlfn.XLOOKUP(tbl_logs[[#This Row],[Employee_Action]],tbl_ResponseLikelihood[Employee Action],tbl_ResponseLikelihood[Likelihood Score])</f>
        <v>1</v>
      </c>
      <c r="L938">
        <f>tbl_logs[[#This Row],[Impact Score]]*tbl_logs[[#This Row],[Response Multiplier]]</f>
        <v>1</v>
      </c>
      <c r="M938" t="str" cm="1">
        <f t="array" ref="M938">_xlfn.IFS(tbl_logs[[#This Row],[Total Score]]&lt;=4, "Low", tbl_logs[[#This Row],[Total Score]]&lt;=10, "Medium", tbl_logs[[#This Row],[Total Score]]&lt;=19, "High", tbl_logs[[#This Row],[Total Score]]&lt;=25, "Very High")</f>
        <v>Low</v>
      </c>
      <c r="N938" t="str" cm="1">
        <f t="array" ref="N938">_xlfn.IFS(tbl_logs[[#This Row],[Total Score]]&lt;=4, "Low", tbl_logs[[#This Row],[Total Score]]&lt;=10, "Medium", tbl_logs[[#This Row],[Total Score]]&lt;=17, "High", tbl_logs[[#This Row],[Total Score]]&lt;=25, "Critical")</f>
        <v>Low</v>
      </c>
    </row>
    <row r="939" spans="1:14" x14ac:dyDescent="0.3">
      <c r="A939" t="s">
        <v>3588</v>
      </c>
      <c r="B939" s="1">
        <v>46040.305555555555</v>
      </c>
      <c r="C939" t="s">
        <v>7</v>
      </c>
      <c r="D939" t="s">
        <v>8</v>
      </c>
      <c r="E939" t="s">
        <v>19</v>
      </c>
      <c r="F939" t="s">
        <v>10</v>
      </c>
      <c r="G939" s="2">
        <v>0.30555555555555558</v>
      </c>
      <c r="H939" s="3">
        <v>46040</v>
      </c>
      <c r="I939">
        <v>1</v>
      </c>
      <c r="J939">
        <f>_xlfn.XLOOKUP(tbl_logs[[#This Row],[Target_Department]],tbl_DeptWeight[Department], tbl_DeptWeight[Impact Score])</f>
        <v>3</v>
      </c>
      <c r="K939">
        <f>_xlfn.XLOOKUP(tbl_logs[[#This Row],[Employee_Action]],tbl_ResponseLikelihood[Employee Action],tbl_ResponseLikelihood[Likelihood Score])</f>
        <v>2</v>
      </c>
      <c r="L939">
        <f>tbl_logs[[#This Row],[Impact Score]]*tbl_logs[[#This Row],[Response Multiplier]]</f>
        <v>6</v>
      </c>
      <c r="M939" t="str" cm="1">
        <f t="array" ref="M939">_xlfn.IFS(tbl_logs[[#This Row],[Total Score]]&lt;=4, "Low", tbl_logs[[#This Row],[Total Score]]&lt;=10, "Medium", tbl_logs[[#This Row],[Total Score]]&lt;=19, "High", tbl_logs[[#This Row],[Total Score]]&lt;=25, "Very High")</f>
        <v>Medium</v>
      </c>
      <c r="N939" t="str" cm="1">
        <f t="array" ref="N939">_xlfn.IFS(tbl_logs[[#This Row],[Total Score]]&lt;=4, "Low", tbl_logs[[#This Row],[Total Score]]&lt;=10, "Medium", tbl_logs[[#This Row],[Total Score]]&lt;=17, "High", tbl_logs[[#This Row],[Total Score]]&lt;=25, "Critical")</f>
        <v>Medium</v>
      </c>
    </row>
    <row r="940" spans="1:14" x14ac:dyDescent="0.3">
      <c r="A940" t="s">
        <v>572</v>
      </c>
      <c r="B940" s="1">
        <v>46040.331944444442</v>
      </c>
      <c r="C940" t="s">
        <v>12</v>
      </c>
      <c r="D940" t="s">
        <v>15</v>
      </c>
      <c r="E940" t="s">
        <v>9</v>
      </c>
      <c r="F940" t="s">
        <v>33</v>
      </c>
      <c r="G940" s="2">
        <v>0.33194444444444443</v>
      </c>
      <c r="H940" s="3">
        <v>46040</v>
      </c>
      <c r="I940">
        <v>1</v>
      </c>
      <c r="J940">
        <f>_xlfn.XLOOKUP(tbl_logs[[#This Row],[Target_Department]],tbl_DeptWeight[Department], tbl_DeptWeight[Impact Score])</f>
        <v>1</v>
      </c>
      <c r="K940">
        <f>_xlfn.XLOOKUP(tbl_logs[[#This Row],[Employee_Action]],tbl_ResponseLikelihood[Employee Action],tbl_ResponseLikelihood[Likelihood Score])</f>
        <v>4</v>
      </c>
      <c r="L940">
        <f>tbl_logs[[#This Row],[Impact Score]]*tbl_logs[[#This Row],[Response Multiplier]]</f>
        <v>4</v>
      </c>
      <c r="M940" t="str" cm="1">
        <f t="array" ref="M940">_xlfn.IFS(tbl_logs[[#This Row],[Total Score]]&lt;=4, "Low", tbl_logs[[#This Row],[Total Score]]&lt;=10, "Medium", tbl_logs[[#This Row],[Total Score]]&lt;=19, "High", tbl_logs[[#This Row],[Total Score]]&lt;=25, "Very High")</f>
        <v>Low</v>
      </c>
      <c r="N940" t="str" cm="1">
        <f t="array" ref="N940">_xlfn.IFS(tbl_logs[[#This Row],[Total Score]]&lt;=4, "Low", tbl_logs[[#This Row],[Total Score]]&lt;=10, "Medium", tbl_logs[[#This Row],[Total Score]]&lt;=17, "High", tbl_logs[[#This Row],[Total Score]]&lt;=25, "Critical")</f>
        <v>Low</v>
      </c>
    </row>
    <row r="941" spans="1:14" x14ac:dyDescent="0.3">
      <c r="A941" t="s">
        <v>1390</v>
      </c>
      <c r="B941" s="1">
        <v>46040.34652777778</v>
      </c>
      <c r="C941" t="s">
        <v>7</v>
      </c>
      <c r="D941" t="s">
        <v>18</v>
      </c>
      <c r="E941" t="s">
        <v>19</v>
      </c>
      <c r="F941" t="s">
        <v>20</v>
      </c>
      <c r="G941" s="2">
        <v>0.34652777777777777</v>
      </c>
      <c r="H941" s="3">
        <v>46040</v>
      </c>
      <c r="I941">
        <v>1</v>
      </c>
      <c r="J941">
        <f>_xlfn.XLOOKUP(tbl_logs[[#This Row],[Target_Department]],tbl_DeptWeight[Department], tbl_DeptWeight[Impact Score])</f>
        <v>3</v>
      </c>
      <c r="K941">
        <f>_xlfn.XLOOKUP(tbl_logs[[#This Row],[Employee_Action]],tbl_ResponseLikelihood[Employee Action],tbl_ResponseLikelihood[Likelihood Score])</f>
        <v>2</v>
      </c>
      <c r="L941">
        <f>tbl_logs[[#This Row],[Impact Score]]*tbl_logs[[#This Row],[Response Multiplier]]</f>
        <v>6</v>
      </c>
      <c r="M941" t="str" cm="1">
        <f t="array" ref="M941">_xlfn.IFS(tbl_logs[[#This Row],[Total Score]]&lt;=4, "Low", tbl_logs[[#This Row],[Total Score]]&lt;=10, "Medium", tbl_logs[[#This Row],[Total Score]]&lt;=19, "High", tbl_logs[[#This Row],[Total Score]]&lt;=25, "Very High")</f>
        <v>Medium</v>
      </c>
      <c r="N941" t="str" cm="1">
        <f t="array" ref="N941">_xlfn.IFS(tbl_logs[[#This Row],[Total Score]]&lt;=4, "Low", tbl_logs[[#This Row],[Total Score]]&lt;=10, "Medium", tbl_logs[[#This Row],[Total Score]]&lt;=17, "High", tbl_logs[[#This Row],[Total Score]]&lt;=25, "Critical")</f>
        <v>Medium</v>
      </c>
    </row>
    <row r="942" spans="1:14" x14ac:dyDescent="0.3">
      <c r="A942" t="s">
        <v>2242</v>
      </c>
      <c r="B942" s="1">
        <v>46040.35</v>
      </c>
      <c r="C942" t="s">
        <v>7</v>
      </c>
      <c r="D942" t="s">
        <v>15</v>
      </c>
      <c r="E942" t="s">
        <v>19</v>
      </c>
      <c r="F942" t="s">
        <v>13</v>
      </c>
      <c r="G942" s="2">
        <v>0.35</v>
      </c>
      <c r="H942" s="3">
        <v>46040</v>
      </c>
      <c r="I942">
        <v>1</v>
      </c>
      <c r="J942">
        <f>_xlfn.XLOOKUP(tbl_logs[[#This Row],[Target_Department]],tbl_DeptWeight[Department], tbl_DeptWeight[Impact Score])</f>
        <v>3</v>
      </c>
      <c r="K942">
        <f>_xlfn.XLOOKUP(tbl_logs[[#This Row],[Employee_Action]],tbl_ResponseLikelihood[Employee Action],tbl_ResponseLikelihood[Likelihood Score])</f>
        <v>1</v>
      </c>
      <c r="L942">
        <f>tbl_logs[[#This Row],[Impact Score]]*tbl_logs[[#This Row],[Response Multiplier]]</f>
        <v>3</v>
      </c>
      <c r="M942" t="str" cm="1">
        <f t="array" ref="M942">_xlfn.IFS(tbl_logs[[#This Row],[Total Score]]&lt;=4, "Low", tbl_logs[[#This Row],[Total Score]]&lt;=10, "Medium", tbl_logs[[#This Row],[Total Score]]&lt;=19, "High", tbl_logs[[#This Row],[Total Score]]&lt;=25, "Very High")</f>
        <v>Low</v>
      </c>
      <c r="N942" t="str" cm="1">
        <f t="array" ref="N942">_xlfn.IFS(tbl_logs[[#This Row],[Total Score]]&lt;=4, "Low", tbl_logs[[#This Row],[Total Score]]&lt;=10, "Medium", tbl_logs[[#This Row],[Total Score]]&lt;=17, "High", tbl_logs[[#This Row],[Total Score]]&lt;=25, "Critical")</f>
        <v>Low</v>
      </c>
    </row>
    <row r="943" spans="1:14" x14ac:dyDescent="0.3">
      <c r="A943" t="s">
        <v>992</v>
      </c>
      <c r="B943" s="1">
        <v>46040.364583333336</v>
      </c>
      <c r="C943" t="s">
        <v>7</v>
      </c>
      <c r="D943" t="s">
        <v>18</v>
      </c>
      <c r="E943" t="s">
        <v>19</v>
      </c>
      <c r="F943" t="s">
        <v>10</v>
      </c>
      <c r="G943" s="2">
        <v>0.36458333333333331</v>
      </c>
      <c r="H943" s="3">
        <v>46040</v>
      </c>
      <c r="I943">
        <v>1</v>
      </c>
      <c r="J943">
        <f>_xlfn.XLOOKUP(tbl_logs[[#This Row],[Target_Department]],tbl_DeptWeight[Department], tbl_DeptWeight[Impact Score])</f>
        <v>3</v>
      </c>
      <c r="K943">
        <f>_xlfn.XLOOKUP(tbl_logs[[#This Row],[Employee_Action]],tbl_ResponseLikelihood[Employee Action],tbl_ResponseLikelihood[Likelihood Score])</f>
        <v>2</v>
      </c>
      <c r="L943">
        <f>tbl_logs[[#This Row],[Impact Score]]*tbl_logs[[#This Row],[Response Multiplier]]</f>
        <v>6</v>
      </c>
      <c r="M943" t="str" cm="1">
        <f t="array" ref="M943">_xlfn.IFS(tbl_logs[[#This Row],[Total Score]]&lt;=4, "Low", tbl_logs[[#This Row],[Total Score]]&lt;=10, "Medium", tbl_logs[[#This Row],[Total Score]]&lt;=19, "High", tbl_logs[[#This Row],[Total Score]]&lt;=25, "Very High")</f>
        <v>Medium</v>
      </c>
      <c r="N943" t="str" cm="1">
        <f t="array" ref="N943">_xlfn.IFS(tbl_logs[[#This Row],[Total Score]]&lt;=4, "Low", tbl_logs[[#This Row],[Total Score]]&lt;=10, "Medium", tbl_logs[[#This Row],[Total Score]]&lt;=17, "High", tbl_logs[[#This Row],[Total Score]]&lt;=25, "Critical")</f>
        <v>Medium</v>
      </c>
    </row>
    <row r="944" spans="1:14" x14ac:dyDescent="0.3">
      <c r="A944" t="s">
        <v>2601</v>
      </c>
      <c r="B944" s="1">
        <v>46040.386111111111</v>
      </c>
      <c r="C944" t="s">
        <v>35</v>
      </c>
      <c r="D944" t="s">
        <v>18</v>
      </c>
      <c r="E944" t="s">
        <v>19</v>
      </c>
      <c r="F944" t="s">
        <v>10</v>
      </c>
      <c r="G944" s="2">
        <v>0.38611111111111113</v>
      </c>
      <c r="H944" s="3">
        <v>46040</v>
      </c>
      <c r="I944">
        <v>1</v>
      </c>
      <c r="J944">
        <f>_xlfn.XLOOKUP(tbl_logs[[#This Row],[Target_Department]],tbl_DeptWeight[Department], tbl_DeptWeight[Impact Score])</f>
        <v>1</v>
      </c>
      <c r="K944">
        <f>_xlfn.XLOOKUP(tbl_logs[[#This Row],[Employee_Action]],tbl_ResponseLikelihood[Employee Action],tbl_ResponseLikelihood[Likelihood Score])</f>
        <v>2</v>
      </c>
      <c r="L944">
        <f>tbl_logs[[#This Row],[Impact Score]]*tbl_logs[[#This Row],[Response Multiplier]]</f>
        <v>2</v>
      </c>
      <c r="M944" t="str" cm="1">
        <f t="array" ref="M944">_xlfn.IFS(tbl_logs[[#This Row],[Total Score]]&lt;=4, "Low", tbl_logs[[#This Row],[Total Score]]&lt;=10, "Medium", tbl_logs[[#This Row],[Total Score]]&lt;=19, "High", tbl_logs[[#This Row],[Total Score]]&lt;=25, "Very High")</f>
        <v>Low</v>
      </c>
      <c r="N944" t="str" cm="1">
        <f t="array" ref="N944">_xlfn.IFS(tbl_logs[[#This Row],[Total Score]]&lt;=4, "Low", tbl_logs[[#This Row],[Total Score]]&lt;=10, "Medium", tbl_logs[[#This Row],[Total Score]]&lt;=17, "High", tbl_logs[[#This Row],[Total Score]]&lt;=25, "Critical")</f>
        <v>Low</v>
      </c>
    </row>
    <row r="945" spans="1:14" x14ac:dyDescent="0.3">
      <c r="A945" t="s">
        <v>3228</v>
      </c>
      <c r="B945" s="1">
        <v>46040.395138888889</v>
      </c>
      <c r="C945" t="s">
        <v>40</v>
      </c>
      <c r="D945" t="s">
        <v>22</v>
      </c>
      <c r="E945" t="s">
        <v>16</v>
      </c>
      <c r="F945" t="s">
        <v>10</v>
      </c>
      <c r="G945" s="2">
        <v>0.39513888888888887</v>
      </c>
      <c r="H945" s="3">
        <v>46040</v>
      </c>
      <c r="I945">
        <v>1</v>
      </c>
      <c r="J945">
        <f>_xlfn.XLOOKUP(tbl_logs[[#This Row],[Target_Department]],tbl_DeptWeight[Department], tbl_DeptWeight[Impact Score])</f>
        <v>5</v>
      </c>
      <c r="K945">
        <f>_xlfn.XLOOKUP(tbl_logs[[#This Row],[Employee_Action]],tbl_ResponseLikelihood[Employee Action],tbl_ResponseLikelihood[Likelihood Score])</f>
        <v>2</v>
      </c>
      <c r="L945">
        <f>tbl_logs[[#This Row],[Impact Score]]*tbl_logs[[#This Row],[Response Multiplier]]</f>
        <v>10</v>
      </c>
      <c r="M945" t="str" cm="1">
        <f t="array" ref="M945">_xlfn.IFS(tbl_logs[[#This Row],[Total Score]]&lt;=4, "Low", tbl_logs[[#This Row],[Total Score]]&lt;=10, "Medium", tbl_logs[[#This Row],[Total Score]]&lt;=19, "High", tbl_logs[[#This Row],[Total Score]]&lt;=25, "Very High")</f>
        <v>Medium</v>
      </c>
      <c r="N945" t="str" cm="1">
        <f t="array" ref="N945">_xlfn.IFS(tbl_logs[[#This Row],[Total Score]]&lt;=4, "Low", tbl_logs[[#This Row],[Total Score]]&lt;=10, "Medium", tbl_logs[[#This Row],[Total Score]]&lt;=17, "High", tbl_logs[[#This Row],[Total Score]]&lt;=25, "Critical")</f>
        <v>Medium</v>
      </c>
    </row>
    <row r="946" spans="1:14" x14ac:dyDescent="0.3">
      <c r="A946" t="s">
        <v>3877</v>
      </c>
      <c r="B946" s="1">
        <v>46040.406944444447</v>
      </c>
      <c r="C946" t="s">
        <v>12</v>
      </c>
      <c r="D946" t="s">
        <v>8</v>
      </c>
      <c r="E946" t="s">
        <v>9</v>
      </c>
      <c r="F946" t="s">
        <v>13</v>
      </c>
      <c r="G946" s="2">
        <v>0.40694444444444444</v>
      </c>
      <c r="H946" s="3">
        <v>46040</v>
      </c>
      <c r="I946">
        <v>1</v>
      </c>
      <c r="J946">
        <f>_xlfn.XLOOKUP(tbl_logs[[#This Row],[Target_Department]],tbl_DeptWeight[Department], tbl_DeptWeight[Impact Score])</f>
        <v>1</v>
      </c>
      <c r="K946">
        <f>_xlfn.XLOOKUP(tbl_logs[[#This Row],[Employee_Action]],tbl_ResponseLikelihood[Employee Action],tbl_ResponseLikelihood[Likelihood Score])</f>
        <v>1</v>
      </c>
      <c r="L946">
        <f>tbl_logs[[#This Row],[Impact Score]]*tbl_logs[[#This Row],[Response Multiplier]]</f>
        <v>1</v>
      </c>
      <c r="M946" t="str" cm="1">
        <f t="array" ref="M946">_xlfn.IFS(tbl_logs[[#This Row],[Total Score]]&lt;=4, "Low", tbl_logs[[#This Row],[Total Score]]&lt;=10, "Medium", tbl_logs[[#This Row],[Total Score]]&lt;=19, "High", tbl_logs[[#This Row],[Total Score]]&lt;=25, "Very High")</f>
        <v>Low</v>
      </c>
      <c r="N946" t="str" cm="1">
        <f t="array" ref="N946">_xlfn.IFS(tbl_logs[[#This Row],[Total Score]]&lt;=4, "Low", tbl_logs[[#This Row],[Total Score]]&lt;=10, "Medium", tbl_logs[[#This Row],[Total Score]]&lt;=17, "High", tbl_logs[[#This Row],[Total Score]]&lt;=25, "Critical")</f>
        <v>Low</v>
      </c>
    </row>
    <row r="947" spans="1:14" x14ac:dyDescent="0.3">
      <c r="A947" t="s">
        <v>948</v>
      </c>
      <c r="B947" s="1">
        <v>46040.444444444445</v>
      </c>
      <c r="C947" t="s">
        <v>35</v>
      </c>
      <c r="D947" t="s">
        <v>15</v>
      </c>
      <c r="E947" t="s">
        <v>9</v>
      </c>
      <c r="F947" t="s">
        <v>13</v>
      </c>
      <c r="G947" s="2">
        <v>0.44444444444444442</v>
      </c>
      <c r="H947" s="3">
        <v>46040</v>
      </c>
      <c r="I947">
        <v>1</v>
      </c>
      <c r="J947">
        <f>_xlfn.XLOOKUP(tbl_logs[[#This Row],[Target_Department]],tbl_DeptWeight[Department], tbl_DeptWeight[Impact Score])</f>
        <v>1</v>
      </c>
      <c r="K947">
        <f>_xlfn.XLOOKUP(tbl_logs[[#This Row],[Employee_Action]],tbl_ResponseLikelihood[Employee Action],tbl_ResponseLikelihood[Likelihood Score])</f>
        <v>1</v>
      </c>
      <c r="L947">
        <f>tbl_logs[[#This Row],[Impact Score]]*tbl_logs[[#This Row],[Response Multiplier]]</f>
        <v>1</v>
      </c>
      <c r="M947" t="str" cm="1">
        <f t="array" ref="M947">_xlfn.IFS(tbl_logs[[#This Row],[Total Score]]&lt;=4, "Low", tbl_logs[[#This Row],[Total Score]]&lt;=10, "Medium", tbl_logs[[#This Row],[Total Score]]&lt;=19, "High", tbl_logs[[#This Row],[Total Score]]&lt;=25, "Very High")</f>
        <v>Low</v>
      </c>
      <c r="N947" t="str" cm="1">
        <f t="array" ref="N947">_xlfn.IFS(tbl_logs[[#This Row],[Total Score]]&lt;=4, "Low", tbl_logs[[#This Row],[Total Score]]&lt;=10, "Medium", tbl_logs[[#This Row],[Total Score]]&lt;=17, "High", tbl_logs[[#This Row],[Total Score]]&lt;=25, "Critical")</f>
        <v>Low</v>
      </c>
    </row>
    <row r="948" spans="1:14" x14ac:dyDescent="0.3">
      <c r="A948" t="s">
        <v>3660</v>
      </c>
      <c r="B948" s="1">
        <v>46040.464583333334</v>
      </c>
      <c r="C948" t="s">
        <v>7</v>
      </c>
      <c r="D948" t="s">
        <v>8</v>
      </c>
      <c r="E948" t="s">
        <v>19</v>
      </c>
      <c r="F948" t="s">
        <v>20</v>
      </c>
      <c r="G948" s="2">
        <v>0.46458333333333335</v>
      </c>
      <c r="H948" s="3">
        <v>46040</v>
      </c>
      <c r="I948">
        <v>1</v>
      </c>
      <c r="J948">
        <f>_xlfn.XLOOKUP(tbl_logs[[#This Row],[Target_Department]],tbl_DeptWeight[Department], tbl_DeptWeight[Impact Score])</f>
        <v>3</v>
      </c>
      <c r="K948">
        <f>_xlfn.XLOOKUP(tbl_logs[[#This Row],[Employee_Action]],tbl_ResponseLikelihood[Employee Action],tbl_ResponseLikelihood[Likelihood Score])</f>
        <v>2</v>
      </c>
      <c r="L948">
        <f>tbl_logs[[#This Row],[Impact Score]]*tbl_logs[[#This Row],[Response Multiplier]]</f>
        <v>6</v>
      </c>
      <c r="M948" t="str" cm="1">
        <f t="array" ref="M948">_xlfn.IFS(tbl_logs[[#This Row],[Total Score]]&lt;=4, "Low", tbl_logs[[#This Row],[Total Score]]&lt;=10, "Medium", tbl_logs[[#This Row],[Total Score]]&lt;=19, "High", tbl_logs[[#This Row],[Total Score]]&lt;=25, "Very High")</f>
        <v>Medium</v>
      </c>
      <c r="N948" t="str" cm="1">
        <f t="array" ref="N948">_xlfn.IFS(tbl_logs[[#This Row],[Total Score]]&lt;=4, "Low", tbl_logs[[#This Row],[Total Score]]&lt;=10, "Medium", tbl_logs[[#This Row],[Total Score]]&lt;=17, "High", tbl_logs[[#This Row],[Total Score]]&lt;=25, "Critical")</f>
        <v>Medium</v>
      </c>
    </row>
    <row r="949" spans="1:14" x14ac:dyDescent="0.3">
      <c r="A949" t="s">
        <v>3520</v>
      </c>
      <c r="B949" s="1">
        <v>46040.493750000001</v>
      </c>
      <c r="C949" t="s">
        <v>12</v>
      </c>
      <c r="D949" t="s">
        <v>18</v>
      </c>
      <c r="E949" t="s">
        <v>9</v>
      </c>
      <c r="F949" t="s">
        <v>13</v>
      </c>
      <c r="G949" s="2">
        <v>0.49375000000000002</v>
      </c>
      <c r="H949" s="3">
        <v>46040</v>
      </c>
      <c r="I949">
        <v>1</v>
      </c>
      <c r="J949">
        <f>_xlfn.XLOOKUP(tbl_logs[[#This Row],[Target_Department]],tbl_DeptWeight[Department], tbl_DeptWeight[Impact Score])</f>
        <v>1</v>
      </c>
      <c r="K949">
        <f>_xlfn.XLOOKUP(tbl_logs[[#This Row],[Employee_Action]],tbl_ResponseLikelihood[Employee Action],tbl_ResponseLikelihood[Likelihood Score])</f>
        <v>1</v>
      </c>
      <c r="L949">
        <f>tbl_logs[[#This Row],[Impact Score]]*tbl_logs[[#This Row],[Response Multiplier]]</f>
        <v>1</v>
      </c>
      <c r="M949" t="str" cm="1">
        <f t="array" ref="M949">_xlfn.IFS(tbl_logs[[#This Row],[Total Score]]&lt;=4, "Low", tbl_logs[[#This Row],[Total Score]]&lt;=10, "Medium", tbl_logs[[#This Row],[Total Score]]&lt;=19, "High", tbl_logs[[#This Row],[Total Score]]&lt;=25, "Very High")</f>
        <v>Low</v>
      </c>
      <c r="N949" t="str" cm="1">
        <f t="array" ref="N949">_xlfn.IFS(tbl_logs[[#This Row],[Total Score]]&lt;=4, "Low", tbl_logs[[#This Row],[Total Score]]&lt;=10, "Medium", tbl_logs[[#This Row],[Total Score]]&lt;=17, "High", tbl_logs[[#This Row],[Total Score]]&lt;=25, "Critical")</f>
        <v>Low</v>
      </c>
    </row>
    <row r="950" spans="1:14" x14ac:dyDescent="0.3">
      <c r="A950" t="s">
        <v>1448</v>
      </c>
      <c r="B950" s="1">
        <v>46040.506249999999</v>
      </c>
      <c r="C950" t="s">
        <v>26</v>
      </c>
      <c r="D950" t="s">
        <v>18</v>
      </c>
      <c r="E950" t="s">
        <v>9</v>
      </c>
      <c r="F950" t="s">
        <v>20</v>
      </c>
      <c r="G950" s="2">
        <v>0.50624999999999998</v>
      </c>
      <c r="H950" s="3">
        <v>46040</v>
      </c>
      <c r="I950">
        <v>1</v>
      </c>
      <c r="J950">
        <f>_xlfn.XLOOKUP(tbl_logs[[#This Row],[Target_Department]],tbl_DeptWeight[Department], tbl_DeptWeight[Impact Score])</f>
        <v>3</v>
      </c>
      <c r="K950">
        <f>_xlfn.XLOOKUP(tbl_logs[[#This Row],[Employee_Action]],tbl_ResponseLikelihood[Employee Action],tbl_ResponseLikelihood[Likelihood Score])</f>
        <v>2</v>
      </c>
      <c r="L950">
        <f>tbl_logs[[#This Row],[Impact Score]]*tbl_logs[[#This Row],[Response Multiplier]]</f>
        <v>6</v>
      </c>
      <c r="M950" t="str" cm="1">
        <f t="array" ref="M950">_xlfn.IFS(tbl_logs[[#This Row],[Total Score]]&lt;=4, "Low", tbl_logs[[#This Row],[Total Score]]&lt;=10, "Medium", tbl_logs[[#This Row],[Total Score]]&lt;=19, "High", tbl_logs[[#This Row],[Total Score]]&lt;=25, "Very High")</f>
        <v>Medium</v>
      </c>
      <c r="N950" t="str" cm="1">
        <f t="array" ref="N950">_xlfn.IFS(tbl_logs[[#This Row],[Total Score]]&lt;=4, "Low", tbl_logs[[#This Row],[Total Score]]&lt;=10, "Medium", tbl_logs[[#This Row],[Total Score]]&lt;=17, "High", tbl_logs[[#This Row],[Total Score]]&lt;=25, "Critical")</f>
        <v>Medium</v>
      </c>
    </row>
    <row r="951" spans="1:14" x14ac:dyDescent="0.3">
      <c r="A951" t="s">
        <v>882</v>
      </c>
      <c r="B951" s="1">
        <v>46040.534722222219</v>
      </c>
      <c r="C951" t="s">
        <v>40</v>
      </c>
      <c r="D951" t="s">
        <v>22</v>
      </c>
      <c r="E951" t="s">
        <v>16</v>
      </c>
      <c r="F951" t="s">
        <v>10</v>
      </c>
      <c r="G951" s="2">
        <v>0.53472222222222221</v>
      </c>
      <c r="H951" s="3">
        <v>46040</v>
      </c>
      <c r="I951">
        <v>1</v>
      </c>
      <c r="J951">
        <f>_xlfn.XLOOKUP(tbl_logs[[#This Row],[Target_Department]],tbl_DeptWeight[Department], tbl_DeptWeight[Impact Score])</f>
        <v>5</v>
      </c>
      <c r="K951">
        <f>_xlfn.XLOOKUP(tbl_logs[[#This Row],[Employee_Action]],tbl_ResponseLikelihood[Employee Action],tbl_ResponseLikelihood[Likelihood Score])</f>
        <v>2</v>
      </c>
      <c r="L951">
        <f>tbl_logs[[#This Row],[Impact Score]]*tbl_logs[[#This Row],[Response Multiplier]]</f>
        <v>10</v>
      </c>
      <c r="M951" t="str" cm="1">
        <f t="array" ref="M951">_xlfn.IFS(tbl_logs[[#This Row],[Total Score]]&lt;=4, "Low", tbl_logs[[#This Row],[Total Score]]&lt;=10, "Medium", tbl_logs[[#This Row],[Total Score]]&lt;=19, "High", tbl_logs[[#This Row],[Total Score]]&lt;=25, "Very High")</f>
        <v>Medium</v>
      </c>
      <c r="N951" t="str" cm="1">
        <f t="array" ref="N951">_xlfn.IFS(tbl_logs[[#This Row],[Total Score]]&lt;=4, "Low", tbl_logs[[#This Row],[Total Score]]&lt;=10, "Medium", tbl_logs[[#This Row],[Total Score]]&lt;=17, "High", tbl_logs[[#This Row],[Total Score]]&lt;=25, "Critical")</f>
        <v>Medium</v>
      </c>
    </row>
    <row r="952" spans="1:14" x14ac:dyDescent="0.3">
      <c r="A952" t="s">
        <v>3796</v>
      </c>
      <c r="B952" s="1">
        <v>46040.559027777781</v>
      </c>
      <c r="C952" t="s">
        <v>7</v>
      </c>
      <c r="D952" t="s">
        <v>8</v>
      </c>
      <c r="E952" t="s">
        <v>31</v>
      </c>
      <c r="F952" t="s">
        <v>20</v>
      </c>
      <c r="G952" s="2">
        <v>0.55902777777777779</v>
      </c>
      <c r="H952" s="3">
        <v>46040</v>
      </c>
      <c r="I952">
        <v>1</v>
      </c>
      <c r="J952">
        <f>_xlfn.XLOOKUP(tbl_logs[[#This Row],[Target_Department]],tbl_DeptWeight[Department], tbl_DeptWeight[Impact Score])</f>
        <v>3</v>
      </c>
      <c r="K952">
        <f>_xlfn.XLOOKUP(tbl_logs[[#This Row],[Employee_Action]],tbl_ResponseLikelihood[Employee Action],tbl_ResponseLikelihood[Likelihood Score])</f>
        <v>2</v>
      </c>
      <c r="L952">
        <f>tbl_logs[[#This Row],[Impact Score]]*tbl_logs[[#This Row],[Response Multiplier]]</f>
        <v>6</v>
      </c>
      <c r="M952" t="str" cm="1">
        <f t="array" ref="M952">_xlfn.IFS(tbl_logs[[#This Row],[Total Score]]&lt;=4, "Low", tbl_logs[[#This Row],[Total Score]]&lt;=10, "Medium", tbl_logs[[#This Row],[Total Score]]&lt;=19, "High", tbl_logs[[#This Row],[Total Score]]&lt;=25, "Very High")</f>
        <v>Medium</v>
      </c>
      <c r="N952" t="str" cm="1">
        <f t="array" ref="N952">_xlfn.IFS(tbl_logs[[#This Row],[Total Score]]&lt;=4, "Low", tbl_logs[[#This Row],[Total Score]]&lt;=10, "Medium", tbl_logs[[#This Row],[Total Score]]&lt;=17, "High", tbl_logs[[#This Row],[Total Score]]&lt;=25, "Critical")</f>
        <v>Medium</v>
      </c>
    </row>
    <row r="953" spans="1:14" x14ac:dyDescent="0.3">
      <c r="A953" t="s">
        <v>987</v>
      </c>
      <c r="B953" s="1">
        <v>46040.576388888891</v>
      </c>
      <c r="C953" t="s">
        <v>12</v>
      </c>
      <c r="D953" t="s">
        <v>8</v>
      </c>
      <c r="E953" t="s">
        <v>9</v>
      </c>
      <c r="F953" t="s">
        <v>10</v>
      </c>
      <c r="G953" s="2">
        <v>0.57638888888888884</v>
      </c>
      <c r="H953" s="3">
        <v>46040</v>
      </c>
      <c r="I953">
        <v>1</v>
      </c>
      <c r="J953">
        <f>_xlfn.XLOOKUP(tbl_logs[[#This Row],[Target_Department]],tbl_DeptWeight[Department], tbl_DeptWeight[Impact Score])</f>
        <v>1</v>
      </c>
      <c r="K953">
        <f>_xlfn.XLOOKUP(tbl_logs[[#This Row],[Employee_Action]],tbl_ResponseLikelihood[Employee Action],tbl_ResponseLikelihood[Likelihood Score])</f>
        <v>2</v>
      </c>
      <c r="L953">
        <f>tbl_logs[[#This Row],[Impact Score]]*tbl_logs[[#This Row],[Response Multiplier]]</f>
        <v>2</v>
      </c>
      <c r="M953" t="str" cm="1">
        <f t="array" ref="M953">_xlfn.IFS(tbl_logs[[#This Row],[Total Score]]&lt;=4, "Low", tbl_logs[[#This Row],[Total Score]]&lt;=10, "Medium", tbl_logs[[#This Row],[Total Score]]&lt;=19, "High", tbl_logs[[#This Row],[Total Score]]&lt;=25, "Very High")</f>
        <v>Low</v>
      </c>
      <c r="N953" t="str" cm="1">
        <f t="array" ref="N953">_xlfn.IFS(tbl_logs[[#This Row],[Total Score]]&lt;=4, "Low", tbl_logs[[#This Row],[Total Score]]&lt;=10, "Medium", tbl_logs[[#This Row],[Total Score]]&lt;=17, "High", tbl_logs[[#This Row],[Total Score]]&lt;=25, "Critical")</f>
        <v>Low</v>
      </c>
    </row>
    <row r="954" spans="1:14" x14ac:dyDescent="0.3">
      <c r="A954" t="s">
        <v>4397</v>
      </c>
      <c r="B954" s="1">
        <v>46040.57916666667</v>
      </c>
      <c r="C954" t="s">
        <v>7</v>
      </c>
      <c r="D954" t="s">
        <v>8</v>
      </c>
      <c r="E954" t="s">
        <v>19</v>
      </c>
      <c r="F954" t="s">
        <v>20</v>
      </c>
      <c r="G954" s="2">
        <v>0.57916666666666672</v>
      </c>
      <c r="H954" s="3">
        <v>46040</v>
      </c>
      <c r="I954">
        <v>1</v>
      </c>
      <c r="J954">
        <f>_xlfn.XLOOKUP(tbl_logs[[#This Row],[Target_Department]],tbl_DeptWeight[Department], tbl_DeptWeight[Impact Score])</f>
        <v>3</v>
      </c>
      <c r="K954">
        <f>_xlfn.XLOOKUP(tbl_logs[[#This Row],[Employee_Action]],tbl_ResponseLikelihood[Employee Action],tbl_ResponseLikelihood[Likelihood Score])</f>
        <v>2</v>
      </c>
      <c r="L954">
        <f>tbl_logs[[#This Row],[Impact Score]]*tbl_logs[[#This Row],[Response Multiplier]]</f>
        <v>6</v>
      </c>
      <c r="M954" t="str" cm="1">
        <f t="array" ref="M954">_xlfn.IFS(tbl_logs[[#This Row],[Total Score]]&lt;=4, "Low", tbl_logs[[#This Row],[Total Score]]&lt;=10, "Medium", tbl_logs[[#This Row],[Total Score]]&lt;=19, "High", tbl_logs[[#This Row],[Total Score]]&lt;=25, "Very High")</f>
        <v>Medium</v>
      </c>
      <c r="N954" t="str" cm="1">
        <f t="array" ref="N954">_xlfn.IFS(tbl_logs[[#This Row],[Total Score]]&lt;=4, "Low", tbl_logs[[#This Row],[Total Score]]&lt;=10, "Medium", tbl_logs[[#This Row],[Total Score]]&lt;=17, "High", tbl_logs[[#This Row],[Total Score]]&lt;=25, "Critical")</f>
        <v>Medium</v>
      </c>
    </row>
    <row r="955" spans="1:14" x14ac:dyDescent="0.3">
      <c r="A955" t="s">
        <v>4465</v>
      </c>
      <c r="B955" s="1">
        <v>46040.584722222222</v>
      </c>
      <c r="C955" t="s">
        <v>7</v>
      </c>
      <c r="D955" t="s">
        <v>22</v>
      </c>
      <c r="E955" t="s">
        <v>19</v>
      </c>
      <c r="F955" t="s">
        <v>53</v>
      </c>
      <c r="G955" s="2">
        <v>0.58472222222222225</v>
      </c>
      <c r="H955" s="3">
        <v>46040</v>
      </c>
      <c r="I955">
        <v>1</v>
      </c>
      <c r="J955">
        <f>_xlfn.XLOOKUP(tbl_logs[[#This Row],[Target_Department]],tbl_DeptWeight[Department], tbl_DeptWeight[Impact Score])</f>
        <v>3</v>
      </c>
      <c r="K955">
        <f>_xlfn.XLOOKUP(tbl_logs[[#This Row],[Employee_Action]],tbl_ResponseLikelihood[Employee Action],tbl_ResponseLikelihood[Likelihood Score])</f>
        <v>5</v>
      </c>
      <c r="L955">
        <f>tbl_logs[[#This Row],[Impact Score]]*tbl_logs[[#This Row],[Response Multiplier]]</f>
        <v>15</v>
      </c>
      <c r="M955" t="str" cm="1">
        <f t="array" ref="M955">_xlfn.IFS(tbl_logs[[#This Row],[Total Score]]&lt;=4, "Low", tbl_logs[[#This Row],[Total Score]]&lt;=10, "Medium", tbl_logs[[#This Row],[Total Score]]&lt;=19, "High", tbl_logs[[#This Row],[Total Score]]&lt;=25, "Very High")</f>
        <v>High</v>
      </c>
      <c r="N955" t="str" cm="1">
        <f t="array" ref="N955">_xlfn.IFS(tbl_logs[[#This Row],[Total Score]]&lt;=4, "Low", tbl_logs[[#This Row],[Total Score]]&lt;=10, "Medium", tbl_logs[[#This Row],[Total Score]]&lt;=17, "High", tbl_logs[[#This Row],[Total Score]]&lt;=25, "Critical")</f>
        <v>High</v>
      </c>
    </row>
    <row r="956" spans="1:14" x14ac:dyDescent="0.3">
      <c r="A956" t="s">
        <v>4204</v>
      </c>
      <c r="B956" s="1">
        <v>46040.586805555555</v>
      </c>
      <c r="C956" t="s">
        <v>7</v>
      </c>
      <c r="D956" t="s">
        <v>15</v>
      </c>
      <c r="E956" t="s">
        <v>19</v>
      </c>
      <c r="F956" t="s">
        <v>10</v>
      </c>
      <c r="G956" s="2">
        <v>0.58680555555555558</v>
      </c>
      <c r="H956" s="3">
        <v>46040</v>
      </c>
      <c r="I956">
        <v>1</v>
      </c>
      <c r="J956">
        <f>_xlfn.XLOOKUP(tbl_logs[[#This Row],[Target_Department]],tbl_DeptWeight[Department], tbl_DeptWeight[Impact Score])</f>
        <v>3</v>
      </c>
      <c r="K956">
        <f>_xlfn.XLOOKUP(tbl_logs[[#This Row],[Employee_Action]],tbl_ResponseLikelihood[Employee Action],tbl_ResponseLikelihood[Likelihood Score])</f>
        <v>2</v>
      </c>
      <c r="L956">
        <f>tbl_logs[[#This Row],[Impact Score]]*tbl_logs[[#This Row],[Response Multiplier]]</f>
        <v>6</v>
      </c>
      <c r="M956" t="str" cm="1">
        <f t="array" ref="M956">_xlfn.IFS(tbl_logs[[#This Row],[Total Score]]&lt;=4, "Low", tbl_logs[[#This Row],[Total Score]]&lt;=10, "Medium", tbl_logs[[#This Row],[Total Score]]&lt;=19, "High", tbl_logs[[#This Row],[Total Score]]&lt;=25, "Very High")</f>
        <v>Medium</v>
      </c>
      <c r="N956" t="str" cm="1">
        <f t="array" ref="N956">_xlfn.IFS(tbl_logs[[#This Row],[Total Score]]&lt;=4, "Low", tbl_logs[[#This Row],[Total Score]]&lt;=10, "Medium", tbl_logs[[#This Row],[Total Score]]&lt;=17, "High", tbl_logs[[#This Row],[Total Score]]&lt;=25, "Critical")</f>
        <v>Medium</v>
      </c>
    </row>
    <row r="957" spans="1:14" x14ac:dyDescent="0.3">
      <c r="A957" t="s">
        <v>3679</v>
      </c>
      <c r="B957" s="1">
        <v>46040.615972222222</v>
      </c>
      <c r="C957" t="s">
        <v>7</v>
      </c>
      <c r="D957" t="s">
        <v>8</v>
      </c>
      <c r="E957" t="s">
        <v>19</v>
      </c>
      <c r="F957" t="s">
        <v>20</v>
      </c>
      <c r="G957" s="2">
        <v>0.61597222222222225</v>
      </c>
      <c r="H957" s="3">
        <v>46040</v>
      </c>
      <c r="I957">
        <v>1</v>
      </c>
      <c r="J957">
        <f>_xlfn.XLOOKUP(tbl_logs[[#This Row],[Target_Department]],tbl_DeptWeight[Department], tbl_DeptWeight[Impact Score])</f>
        <v>3</v>
      </c>
      <c r="K957">
        <f>_xlfn.XLOOKUP(tbl_logs[[#This Row],[Employee_Action]],tbl_ResponseLikelihood[Employee Action],tbl_ResponseLikelihood[Likelihood Score])</f>
        <v>2</v>
      </c>
      <c r="L957">
        <f>tbl_logs[[#This Row],[Impact Score]]*tbl_logs[[#This Row],[Response Multiplier]]</f>
        <v>6</v>
      </c>
      <c r="M957" t="str" cm="1">
        <f t="array" ref="M957">_xlfn.IFS(tbl_logs[[#This Row],[Total Score]]&lt;=4, "Low", tbl_logs[[#This Row],[Total Score]]&lt;=10, "Medium", tbl_logs[[#This Row],[Total Score]]&lt;=19, "High", tbl_logs[[#This Row],[Total Score]]&lt;=25, "Very High")</f>
        <v>Medium</v>
      </c>
      <c r="N957" t="str" cm="1">
        <f t="array" ref="N957">_xlfn.IFS(tbl_logs[[#This Row],[Total Score]]&lt;=4, "Low", tbl_logs[[#This Row],[Total Score]]&lt;=10, "Medium", tbl_logs[[#This Row],[Total Score]]&lt;=17, "High", tbl_logs[[#This Row],[Total Score]]&lt;=25, "Critical")</f>
        <v>Medium</v>
      </c>
    </row>
    <row r="958" spans="1:14" x14ac:dyDescent="0.3">
      <c r="A958" t="s">
        <v>3715</v>
      </c>
      <c r="B958" s="1">
        <v>46040.622916666667</v>
      </c>
      <c r="C958" t="s">
        <v>7</v>
      </c>
      <c r="D958" t="s">
        <v>8</v>
      </c>
      <c r="E958" t="s">
        <v>19</v>
      </c>
      <c r="F958" t="s">
        <v>53</v>
      </c>
      <c r="G958" s="2">
        <v>0.62291666666666667</v>
      </c>
      <c r="H958" s="3">
        <v>46040</v>
      </c>
      <c r="I958">
        <v>1</v>
      </c>
      <c r="J958">
        <f>_xlfn.XLOOKUP(tbl_logs[[#This Row],[Target_Department]],tbl_DeptWeight[Department], tbl_DeptWeight[Impact Score])</f>
        <v>3</v>
      </c>
      <c r="K958">
        <f>_xlfn.XLOOKUP(tbl_logs[[#This Row],[Employee_Action]],tbl_ResponseLikelihood[Employee Action],tbl_ResponseLikelihood[Likelihood Score])</f>
        <v>5</v>
      </c>
      <c r="L958">
        <f>tbl_logs[[#This Row],[Impact Score]]*tbl_logs[[#This Row],[Response Multiplier]]</f>
        <v>15</v>
      </c>
      <c r="M958" t="str" cm="1">
        <f t="array" ref="M958">_xlfn.IFS(tbl_logs[[#This Row],[Total Score]]&lt;=4, "Low", tbl_logs[[#This Row],[Total Score]]&lt;=10, "Medium", tbl_logs[[#This Row],[Total Score]]&lt;=19, "High", tbl_logs[[#This Row],[Total Score]]&lt;=25, "Very High")</f>
        <v>High</v>
      </c>
      <c r="N958" t="str" cm="1">
        <f t="array" ref="N958">_xlfn.IFS(tbl_logs[[#This Row],[Total Score]]&lt;=4, "Low", tbl_logs[[#This Row],[Total Score]]&lt;=10, "Medium", tbl_logs[[#This Row],[Total Score]]&lt;=17, "High", tbl_logs[[#This Row],[Total Score]]&lt;=25, "Critical")</f>
        <v>High</v>
      </c>
    </row>
    <row r="959" spans="1:14" x14ac:dyDescent="0.3">
      <c r="A959" t="s">
        <v>1901</v>
      </c>
      <c r="B959" s="1">
        <v>46040.651388888888</v>
      </c>
      <c r="C959" t="s">
        <v>26</v>
      </c>
      <c r="D959" t="s">
        <v>18</v>
      </c>
      <c r="E959" t="s">
        <v>9</v>
      </c>
      <c r="F959" t="s">
        <v>20</v>
      </c>
      <c r="G959" s="2">
        <v>0.65138888888888891</v>
      </c>
      <c r="H959" s="3">
        <v>46040</v>
      </c>
      <c r="I959">
        <v>1</v>
      </c>
      <c r="J959">
        <f>_xlfn.XLOOKUP(tbl_logs[[#This Row],[Target_Department]],tbl_DeptWeight[Department], tbl_DeptWeight[Impact Score])</f>
        <v>3</v>
      </c>
      <c r="K959">
        <f>_xlfn.XLOOKUP(tbl_logs[[#This Row],[Employee_Action]],tbl_ResponseLikelihood[Employee Action],tbl_ResponseLikelihood[Likelihood Score])</f>
        <v>2</v>
      </c>
      <c r="L959">
        <f>tbl_logs[[#This Row],[Impact Score]]*tbl_logs[[#This Row],[Response Multiplier]]</f>
        <v>6</v>
      </c>
      <c r="M959" t="str" cm="1">
        <f t="array" ref="M959">_xlfn.IFS(tbl_logs[[#This Row],[Total Score]]&lt;=4, "Low", tbl_logs[[#This Row],[Total Score]]&lt;=10, "Medium", tbl_logs[[#This Row],[Total Score]]&lt;=19, "High", tbl_logs[[#This Row],[Total Score]]&lt;=25, "Very High")</f>
        <v>Medium</v>
      </c>
      <c r="N959" t="str" cm="1">
        <f t="array" ref="N959">_xlfn.IFS(tbl_logs[[#This Row],[Total Score]]&lt;=4, "Low", tbl_logs[[#This Row],[Total Score]]&lt;=10, "Medium", tbl_logs[[#This Row],[Total Score]]&lt;=17, "High", tbl_logs[[#This Row],[Total Score]]&lt;=25, "Critical")</f>
        <v>Medium</v>
      </c>
    </row>
    <row r="960" spans="1:14" x14ac:dyDescent="0.3">
      <c r="A960" t="s">
        <v>4299</v>
      </c>
      <c r="B960" s="1">
        <v>46040.673611111109</v>
      </c>
      <c r="C960" t="s">
        <v>12</v>
      </c>
      <c r="D960" t="s">
        <v>8</v>
      </c>
      <c r="E960" t="s">
        <v>31</v>
      </c>
      <c r="F960" t="s">
        <v>13</v>
      </c>
      <c r="G960" s="2">
        <v>0.67361111111111116</v>
      </c>
      <c r="H960" s="3">
        <v>46040</v>
      </c>
      <c r="I960">
        <v>1</v>
      </c>
      <c r="J960">
        <f>_xlfn.XLOOKUP(tbl_logs[[#This Row],[Target_Department]],tbl_DeptWeight[Department], tbl_DeptWeight[Impact Score])</f>
        <v>1</v>
      </c>
      <c r="K960">
        <f>_xlfn.XLOOKUP(tbl_logs[[#This Row],[Employee_Action]],tbl_ResponseLikelihood[Employee Action],tbl_ResponseLikelihood[Likelihood Score])</f>
        <v>1</v>
      </c>
      <c r="L960">
        <f>tbl_logs[[#This Row],[Impact Score]]*tbl_logs[[#This Row],[Response Multiplier]]</f>
        <v>1</v>
      </c>
      <c r="M960" t="str" cm="1">
        <f t="array" ref="M960">_xlfn.IFS(tbl_logs[[#This Row],[Total Score]]&lt;=4, "Low", tbl_logs[[#This Row],[Total Score]]&lt;=10, "Medium", tbl_logs[[#This Row],[Total Score]]&lt;=19, "High", tbl_logs[[#This Row],[Total Score]]&lt;=25, "Very High")</f>
        <v>Low</v>
      </c>
      <c r="N960" t="str" cm="1">
        <f t="array" ref="N960">_xlfn.IFS(tbl_logs[[#This Row],[Total Score]]&lt;=4, "Low", tbl_logs[[#This Row],[Total Score]]&lt;=10, "Medium", tbl_logs[[#This Row],[Total Score]]&lt;=17, "High", tbl_logs[[#This Row],[Total Score]]&lt;=25, "Critical")</f>
        <v>Low</v>
      </c>
    </row>
    <row r="961" spans="1:14" x14ac:dyDescent="0.3">
      <c r="A961" t="s">
        <v>2111</v>
      </c>
      <c r="B961" s="1">
        <v>46040.695833333331</v>
      </c>
      <c r="C961" t="s">
        <v>7</v>
      </c>
      <c r="D961" t="s">
        <v>22</v>
      </c>
      <c r="E961" t="s">
        <v>19</v>
      </c>
      <c r="F961" t="s">
        <v>20</v>
      </c>
      <c r="G961" s="2">
        <v>0.6958333333333333</v>
      </c>
      <c r="H961" s="3">
        <v>46040</v>
      </c>
      <c r="I961">
        <v>1</v>
      </c>
      <c r="J961">
        <f>_xlfn.XLOOKUP(tbl_logs[[#This Row],[Target_Department]],tbl_DeptWeight[Department], tbl_DeptWeight[Impact Score])</f>
        <v>3</v>
      </c>
      <c r="K961">
        <f>_xlfn.XLOOKUP(tbl_logs[[#This Row],[Employee_Action]],tbl_ResponseLikelihood[Employee Action],tbl_ResponseLikelihood[Likelihood Score])</f>
        <v>2</v>
      </c>
      <c r="L961">
        <f>tbl_logs[[#This Row],[Impact Score]]*tbl_logs[[#This Row],[Response Multiplier]]</f>
        <v>6</v>
      </c>
      <c r="M961" t="str" cm="1">
        <f t="array" ref="M961">_xlfn.IFS(tbl_logs[[#This Row],[Total Score]]&lt;=4, "Low", tbl_logs[[#This Row],[Total Score]]&lt;=10, "Medium", tbl_logs[[#This Row],[Total Score]]&lt;=19, "High", tbl_logs[[#This Row],[Total Score]]&lt;=25, "Very High")</f>
        <v>Medium</v>
      </c>
      <c r="N961" t="str" cm="1">
        <f t="array" ref="N961">_xlfn.IFS(tbl_logs[[#This Row],[Total Score]]&lt;=4, "Low", tbl_logs[[#This Row],[Total Score]]&lt;=10, "Medium", tbl_logs[[#This Row],[Total Score]]&lt;=17, "High", tbl_logs[[#This Row],[Total Score]]&lt;=25, "Critical")</f>
        <v>Medium</v>
      </c>
    </row>
    <row r="962" spans="1:14" x14ac:dyDescent="0.3">
      <c r="A962" t="s">
        <v>4257</v>
      </c>
      <c r="B962" s="1">
        <v>46040.699305555558</v>
      </c>
      <c r="C962" t="s">
        <v>26</v>
      </c>
      <c r="D962" t="s">
        <v>15</v>
      </c>
      <c r="E962" t="s">
        <v>31</v>
      </c>
      <c r="F962" t="s">
        <v>20</v>
      </c>
      <c r="G962" s="2">
        <v>0.69930555555555551</v>
      </c>
      <c r="H962" s="3">
        <v>46040</v>
      </c>
      <c r="I962">
        <v>1</v>
      </c>
      <c r="J962">
        <f>_xlfn.XLOOKUP(tbl_logs[[#This Row],[Target_Department]],tbl_DeptWeight[Department], tbl_DeptWeight[Impact Score])</f>
        <v>3</v>
      </c>
      <c r="K962">
        <f>_xlfn.XLOOKUP(tbl_logs[[#This Row],[Employee_Action]],tbl_ResponseLikelihood[Employee Action],tbl_ResponseLikelihood[Likelihood Score])</f>
        <v>2</v>
      </c>
      <c r="L962">
        <f>tbl_logs[[#This Row],[Impact Score]]*tbl_logs[[#This Row],[Response Multiplier]]</f>
        <v>6</v>
      </c>
      <c r="M962" t="str" cm="1">
        <f t="array" ref="M962">_xlfn.IFS(tbl_logs[[#This Row],[Total Score]]&lt;=4, "Low", tbl_logs[[#This Row],[Total Score]]&lt;=10, "Medium", tbl_logs[[#This Row],[Total Score]]&lt;=19, "High", tbl_logs[[#This Row],[Total Score]]&lt;=25, "Very High")</f>
        <v>Medium</v>
      </c>
      <c r="N962" t="str" cm="1">
        <f t="array" ref="N962">_xlfn.IFS(tbl_logs[[#This Row],[Total Score]]&lt;=4, "Low", tbl_logs[[#This Row],[Total Score]]&lt;=10, "Medium", tbl_logs[[#This Row],[Total Score]]&lt;=17, "High", tbl_logs[[#This Row],[Total Score]]&lt;=25, "Critical")</f>
        <v>Medium</v>
      </c>
    </row>
    <row r="963" spans="1:14" x14ac:dyDescent="0.3">
      <c r="A963" t="s">
        <v>4769</v>
      </c>
      <c r="B963" s="1">
        <v>46040.703472222223</v>
      </c>
      <c r="C963" t="s">
        <v>7</v>
      </c>
      <c r="D963" t="s">
        <v>18</v>
      </c>
      <c r="E963" t="s">
        <v>19</v>
      </c>
      <c r="F963" t="s">
        <v>10</v>
      </c>
      <c r="G963" s="2">
        <v>0.70347222222222228</v>
      </c>
      <c r="H963" s="3">
        <v>46040</v>
      </c>
      <c r="I963">
        <v>1</v>
      </c>
      <c r="J963">
        <f>_xlfn.XLOOKUP(tbl_logs[[#This Row],[Target_Department]],tbl_DeptWeight[Department], tbl_DeptWeight[Impact Score])</f>
        <v>3</v>
      </c>
      <c r="K963">
        <f>_xlfn.XLOOKUP(tbl_logs[[#This Row],[Employee_Action]],tbl_ResponseLikelihood[Employee Action],tbl_ResponseLikelihood[Likelihood Score])</f>
        <v>2</v>
      </c>
      <c r="L963">
        <f>tbl_logs[[#This Row],[Impact Score]]*tbl_logs[[#This Row],[Response Multiplier]]</f>
        <v>6</v>
      </c>
      <c r="M963" t="str" cm="1">
        <f t="array" ref="M963">_xlfn.IFS(tbl_logs[[#This Row],[Total Score]]&lt;=4, "Low", tbl_logs[[#This Row],[Total Score]]&lt;=10, "Medium", tbl_logs[[#This Row],[Total Score]]&lt;=19, "High", tbl_logs[[#This Row],[Total Score]]&lt;=25, "Very High")</f>
        <v>Medium</v>
      </c>
      <c r="N963" t="str" cm="1">
        <f t="array" ref="N963">_xlfn.IFS(tbl_logs[[#This Row],[Total Score]]&lt;=4, "Low", tbl_logs[[#This Row],[Total Score]]&lt;=10, "Medium", tbl_logs[[#This Row],[Total Score]]&lt;=17, "High", tbl_logs[[#This Row],[Total Score]]&lt;=25, "Critical")</f>
        <v>Medium</v>
      </c>
    </row>
    <row r="964" spans="1:14" x14ac:dyDescent="0.3">
      <c r="A964" t="s">
        <v>1883</v>
      </c>
      <c r="B964" s="1">
        <v>46040.703472222223</v>
      </c>
      <c r="C964" t="s">
        <v>26</v>
      </c>
      <c r="D964" t="s">
        <v>8</v>
      </c>
      <c r="E964" t="s">
        <v>9</v>
      </c>
      <c r="F964" t="s">
        <v>13</v>
      </c>
      <c r="G964" s="2">
        <v>0.70347222222222228</v>
      </c>
      <c r="H964" s="3">
        <v>46040</v>
      </c>
      <c r="I964">
        <v>1</v>
      </c>
      <c r="J964">
        <f>_xlfn.XLOOKUP(tbl_logs[[#This Row],[Target_Department]],tbl_DeptWeight[Department], tbl_DeptWeight[Impact Score])</f>
        <v>3</v>
      </c>
      <c r="K964">
        <f>_xlfn.XLOOKUP(tbl_logs[[#This Row],[Employee_Action]],tbl_ResponseLikelihood[Employee Action],tbl_ResponseLikelihood[Likelihood Score])</f>
        <v>1</v>
      </c>
      <c r="L964">
        <f>tbl_logs[[#This Row],[Impact Score]]*tbl_logs[[#This Row],[Response Multiplier]]</f>
        <v>3</v>
      </c>
      <c r="M964" t="str" cm="1">
        <f t="array" ref="M964">_xlfn.IFS(tbl_logs[[#This Row],[Total Score]]&lt;=4, "Low", tbl_logs[[#This Row],[Total Score]]&lt;=10, "Medium", tbl_logs[[#This Row],[Total Score]]&lt;=19, "High", tbl_logs[[#This Row],[Total Score]]&lt;=25, "Very High")</f>
        <v>Low</v>
      </c>
      <c r="N964" t="str" cm="1">
        <f t="array" ref="N964">_xlfn.IFS(tbl_logs[[#This Row],[Total Score]]&lt;=4, "Low", tbl_logs[[#This Row],[Total Score]]&lt;=10, "Medium", tbl_logs[[#This Row],[Total Score]]&lt;=17, "High", tbl_logs[[#This Row],[Total Score]]&lt;=25, "Critical")</f>
        <v>Low</v>
      </c>
    </row>
    <row r="965" spans="1:14" x14ac:dyDescent="0.3">
      <c r="A965" t="s">
        <v>728</v>
      </c>
      <c r="B965" s="1">
        <v>46040.713194444441</v>
      </c>
      <c r="C965" t="s">
        <v>47</v>
      </c>
      <c r="D965" t="s">
        <v>8</v>
      </c>
      <c r="E965" t="s">
        <v>31</v>
      </c>
      <c r="F965" t="s">
        <v>13</v>
      </c>
      <c r="G965" s="2">
        <v>0.71319444444444446</v>
      </c>
      <c r="H965" s="3">
        <v>46040</v>
      </c>
      <c r="I965">
        <v>1</v>
      </c>
      <c r="J965">
        <f>_xlfn.XLOOKUP(tbl_logs[[#This Row],[Target_Department]],tbl_DeptWeight[Department], tbl_DeptWeight[Impact Score])</f>
        <v>1</v>
      </c>
      <c r="K965">
        <f>_xlfn.XLOOKUP(tbl_logs[[#This Row],[Employee_Action]],tbl_ResponseLikelihood[Employee Action],tbl_ResponseLikelihood[Likelihood Score])</f>
        <v>1</v>
      </c>
      <c r="L965">
        <f>tbl_logs[[#This Row],[Impact Score]]*tbl_logs[[#This Row],[Response Multiplier]]</f>
        <v>1</v>
      </c>
      <c r="M965" t="str" cm="1">
        <f t="array" ref="M965">_xlfn.IFS(tbl_logs[[#This Row],[Total Score]]&lt;=4, "Low", tbl_logs[[#This Row],[Total Score]]&lt;=10, "Medium", tbl_logs[[#This Row],[Total Score]]&lt;=19, "High", tbl_logs[[#This Row],[Total Score]]&lt;=25, "Very High")</f>
        <v>Low</v>
      </c>
      <c r="N965" t="str" cm="1">
        <f t="array" ref="N965">_xlfn.IFS(tbl_logs[[#This Row],[Total Score]]&lt;=4, "Low", tbl_logs[[#This Row],[Total Score]]&lt;=10, "Medium", tbl_logs[[#This Row],[Total Score]]&lt;=17, "High", tbl_logs[[#This Row],[Total Score]]&lt;=25, "Critical")</f>
        <v>Low</v>
      </c>
    </row>
    <row r="966" spans="1:14" x14ac:dyDescent="0.3">
      <c r="A966" t="s">
        <v>1332</v>
      </c>
      <c r="B966" s="1">
        <v>46040.731944444444</v>
      </c>
      <c r="C966" t="s">
        <v>7</v>
      </c>
      <c r="D966" t="s">
        <v>15</v>
      </c>
      <c r="E966" t="s">
        <v>19</v>
      </c>
      <c r="F966" t="s">
        <v>13</v>
      </c>
      <c r="G966" s="2">
        <v>0.7319444444444444</v>
      </c>
      <c r="H966" s="3">
        <v>46040</v>
      </c>
      <c r="I966">
        <v>1</v>
      </c>
      <c r="J966">
        <f>_xlfn.XLOOKUP(tbl_logs[[#This Row],[Target_Department]],tbl_DeptWeight[Department], tbl_DeptWeight[Impact Score])</f>
        <v>3</v>
      </c>
      <c r="K966">
        <f>_xlfn.XLOOKUP(tbl_logs[[#This Row],[Employee_Action]],tbl_ResponseLikelihood[Employee Action],tbl_ResponseLikelihood[Likelihood Score])</f>
        <v>1</v>
      </c>
      <c r="L966">
        <f>tbl_logs[[#This Row],[Impact Score]]*tbl_logs[[#This Row],[Response Multiplier]]</f>
        <v>3</v>
      </c>
      <c r="M966" t="str" cm="1">
        <f t="array" ref="M966">_xlfn.IFS(tbl_logs[[#This Row],[Total Score]]&lt;=4, "Low", tbl_logs[[#This Row],[Total Score]]&lt;=10, "Medium", tbl_logs[[#This Row],[Total Score]]&lt;=19, "High", tbl_logs[[#This Row],[Total Score]]&lt;=25, "Very High")</f>
        <v>Low</v>
      </c>
      <c r="N966" t="str" cm="1">
        <f t="array" ref="N966">_xlfn.IFS(tbl_logs[[#This Row],[Total Score]]&lt;=4, "Low", tbl_logs[[#This Row],[Total Score]]&lt;=10, "Medium", tbl_logs[[#This Row],[Total Score]]&lt;=17, "High", tbl_logs[[#This Row],[Total Score]]&lt;=25, "Critical")</f>
        <v>Low</v>
      </c>
    </row>
    <row r="967" spans="1:14" x14ac:dyDescent="0.3">
      <c r="A967" t="s">
        <v>2933</v>
      </c>
      <c r="B967" s="1">
        <v>46040.757638888892</v>
      </c>
      <c r="C967" t="s">
        <v>7</v>
      </c>
      <c r="D967" t="s">
        <v>18</v>
      </c>
      <c r="E967" t="s">
        <v>19</v>
      </c>
      <c r="F967" t="s">
        <v>10</v>
      </c>
      <c r="G967" s="2">
        <v>0.75763888888888886</v>
      </c>
      <c r="H967" s="3">
        <v>46040</v>
      </c>
      <c r="I967">
        <v>1</v>
      </c>
      <c r="J967">
        <f>_xlfn.XLOOKUP(tbl_logs[[#This Row],[Target_Department]],tbl_DeptWeight[Department], tbl_DeptWeight[Impact Score])</f>
        <v>3</v>
      </c>
      <c r="K967">
        <f>_xlfn.XLOOKUP(tbl_logs[[#This Row],[Employee_Action]],tbl_ResponseLikelihood[Employee Action],tbl_ResponseLikelihood[Likelihood Score])</f>
        <v>2</v>
      </c>
      <c r="L967">
        <f>tbl_logs[[#This Row],[Impact Score]]*tbl_logs[[#This Row],[Response Multiplier]]</f>
        <v>6</v>
      </c>
      <c r="M967" t="str" cm="1">
        <f t="array" ref="M967">_xlfn.IFS(tbl_logs[[#This Row],[Total Score]]&lt;=4, "Low", tbl_logs[[#This Row],[Total Score]]&lt;=10, "Medium", tbl_logs[[#This Row],[Total Score]]&lt;=19, "High", tbl_logs[[#This Row],[Total Score]]&lt;=25, "Very High")</f>
        <v>Medium</v>
      </c>
      <c r="N967" t="str" cm="1">
        <f t="array" ref="N967">_xlfn.IFS(tbl_logs[[#This Row],[Total Score]]&lt;=4, "Low", tbl_logs[[#This Row],[Total Score]]&lt;=10, "Medium", tbl_logs[[#This Row],[Total Score]]&lt;=17, "High", tbl_logs[[#This Row],[Total Score]]&lt;=25, "Critical")</f>
        <v>Medium</v>
      </c>
    </row>
    <row r="968" spans="1:14" x14ac:dyDescent="0.3">
      <c r="A968" t="s">
        <v>949</v>
      </c>
      <c r="B968" s="1">
        <v>46040.780555555553</v>
      </c>
      <c r="C968" t="s">
        <v>7</v>
      </c>
      <c r="D968" t="s">
        <v>8</v>
      </c>
      <c r="E968" t="s">
        <v>19</v>
      </c>
      <c r="F968" t="s">
        <v>20</v>
      </c>
      <c r="G968" s="2">
        <v>0.78055555555555556</v>
      </c>
      <c r="H968" s="3">
        <v>46040</v>
      </c>
      <c r="I968">
        <v>1</v>
      </c>
      <c r="J968">
        <f>_xlfn.XLOOKUP(tbl_logs[[#This Row],[Target_Department]],tbl_DeptWeight[Department], tbl_DeptWeight[Impact Score])</f>
        <v>3</v>
      </c>
      <c r="K968">
        <f>_xlfn.XLOOKUP(tbl_logs[[#This Row],[Employee_Action]],tbl_ResponseLikelihood[Employee Action],tbl_ResponseLikelihood[Likelihood Score])</f>
        <v>2</v>
      </c>
      <c r="L968">
        <f>tbl_logs[[#This Row],[Impact Score]]*tbl_logs[[#This Row],[Response Multiplier]]</f>
        <v>6</v>
      </c>
      <c r="M968" t="str" cm="1">
        <f t="array" ref="M968">_xlfn.IFS(tbl_logs[[#This Row],[Total Score]]&lt;=4, "Low", tbl_logs[[#This Row],[Total Score]]&lt;=10, "Medium", tbl_logs[[#This Row],[Total Score]]&lt;=19, "High", tbl_logs[[#This Row],[Total Score]]&lt;=25, "Very High")</f>
        <v>Medium</v>
      </c>
      <c r="N968" t="str" cm="1">
        <f t="array" ref="N968">_xlfn.IFS(tbl_logs[[#This Row],[Total Score]]&lt;=4, "Low", tbl_logs[[#This Row],[Total Score]]&lt;=10, "Medium", tbl_logs[[#This Row],[Total Score]]&lt;=17, "High", tbl_logs[[#This Row],[Total Score]]&lt;=25, "Critical")</f>
        <v>Medium</v>
      </c>
    </row>
    <row r="969" spans="1:14" x14ac:dyDescent="0.3">
      <c r="A969" t="s">
        <v>4624</v>
      </c>
      <c r="B969" s="1">
        <v>46040.790972222225</v>
      </c>
      <c r="C969" t="s">
        <v>47</v>
      </c>
      <c r="D969" t="s">
        <v>8</v>
      </c>
      <c r="E969" t="s">
        <v>9</v>
      </c>
      <c r="F969" t="s">
        <v>20</v>
      </c>
      <c r="G969" s="2">
        <v>0.79097222222222219</v>
      </c>
      <c r="H969" s="3">
        <v>46040</v>
      </c>
      <c r="I969">
        <v>1</v>
      </c>
      <c r="J969">
        <f>_xlfn.XLOOKUP(tbl_logs[[#This Row],[Target_Department]],tbl_DeptWeight[Department], tbl_DeptWeight[Impact Score])</f>
        <v>1</v>
      </c>
      <c r="K969">
        <f>_xlfn.XLOOKUP(tbl_logs[[#This Row],[Employee_Action]],tbl_ResponseLikelihood[Employee Action],tbl_ResponseLikelihood[Likelihood Score])</f>
        <v>2</v>
      </c>
      <c r="L969">
        <f>tbl_logs[[#This Row],[Impact Score]]*tbl_logs[[#This Row],[Response Multiplier]]</f>
        <v>2</v>
      </c>
      <c r="M969" t="str" cm="1">
        <f t="array" ref="M969">_xlfn.IFS(tbl_logs[[#This Row],[Total Score]]&lt;=4, "Low", tbl_logs[[#This Row],[Total Score]]&lt;=10, "Medium", tbl_logs[[#This Row],[Total Score]]&lt;=19, "High", tbl_logs[[#This Row],[Total Score]]&lt;=25, "Very High")</f>
        <v>Low</v>
      </c>
      <c r="N969" t="str" cm="1">
        <f t="array" ref="N969">_xlfn.IFS(tbl_logs[[#This Row],[Total Score]]&lt;=4, "Low", tbl_logs[[#This Row],[Total Score]]&lt;=10, "Medium", tbl_logs[[#This Row],[Total Score]]&lt;=17, "High", tbl_logs[[#This Row],[Total Score]]&lt;=25, "Critical")</f>
        <v>Low</v>
      </c>
    </row>
    <row r="970" spans="1:14" x14ac:dyDescent="0.3">
      <c r="A970" t="s">
        <v>4309</v>
      </c>
      <c r="B970" s="1">
        <v>46040.809027777781</v>
      </c>
      <c r="C970" t="s">
        <v>7</v>
      </c>
      <c r="D970" t="s">
        <v>15</v>
      </c>
      <c r="E970" t="s">
        <v>19</v>
      </c>
      <c r="F970" t="s">
        <v>33</v>
      </c>
      <c r="G970" s="2">
        <v>0.80902777777777779</v>
      </c>
      <c r="H970" s="3">
        <v>46040</v>
      </c>
      <c r="I970">
        <v>1</v>
      </c>
      <c r="J970">
        <f>_xlfn.XLOOKUP(tbl_logs[[#This Row],[Target_Department]],tbl_DeptWeight[Department], tbl_DeptWeight[Impact Score])</f>
        <v>3</v>
      </c>
      <c r="K970">
        <f>_xlfn.XLOOKUP(tbl_logs[[#This Row],[Employee_Action]],tbl_ResponseLikelihood[Employee Action],tbl_ResponseLikelihood[Likelihood Score])</f>
        <v>4</v>
      </c>
      <c r="L970">
        <f>tbl_logs[[#This Row],[Impact Score]]*tbl_logs[[#This Row],[Response Multiplier]]</f>
        <v>12</v>
      </c>
      <c r="M970" t="str" cm="1">
        <f t="array" ref="M970">_xlfn.IFS(tbl_logs[[#This Row],[Total Score]]&lt;=4, "Low", tbl_logs[[#This Row],[Total Score]]&lt;=10, "Medium", tbl_logs[[#This Row],[Total Score]]&lt;=19, "High", tbl_logs[[#This Row],[Total Score]]&lt;=25, "Very High")</f>
        <v>High</v>
      </c>
      <c r="N970" t="str" cm="1">
        <f t="array" ref="N970">_xlfn.IFS(tbl_logs[[#This Row],[Total Score]]&lt;=4, "Low", tbl_logs[[#This Row],[Total Score]]&lt;=10, "Medium", tbl_logs[[#This Row],[Total Score]]&lt;=17, "High", tbl_logs[[#This Row],[Total Score]]&lt;=25, "Critical")</f>
        <v>High</v>
      </c>
    </row>
    <row r="971" spans="1:14" x14ac:dyDescent="0.3">
      <c r="A971" t="s">
        <v>3329</v>
      </c>
      <c r="B971" s="1">
        <v>46040.810416666667</v>
      </c>
      <c r="C971" t="s">
        <v>35</v>
      </c>
      <c r="D971" t="s">
        <v>15</v>
      </c>
      <c r="E971" t="s">
        <v>19</v>
      </c>
      <c r="F971" t="s">
        <v>20</v>
      </c>
      <c r="G971" s="2">
        <v>0.81041666666666667</v>
      </c>
      <c r="H971" s="3">
        <v>46040</v>
      </c>
      <c r="I971">
        <v>1</v>
      </c>
      <c r="J971">
        <f>_xlfn.XLOOKUP(tbl_logs[[#This Row],[Target_Department]],tbl_DeptWeight[Department], tbl_DeptWeight[Impact Score])</f>
        <v>1</v>
      </c>
      <c r="K971">
        <f>_xlfn.XLOOKUP(tbl_logs[[#This Row],[Employee_Action]],tbl_ResponseLikelihood[Employee Action],tbl_ResponseLikelihood[Likelihood Score])</f>
        <v>2</v>
      </c>
      <c r="L971">
        <f>tbl_logs[[#This Row],[Impact Score]]*tbl_logs[[#This Row],[Response Multiplier]]</f>
        <v>2</v>
      </c>
      <c r="M971" t="str" cm="1">
        <f t="array" ref="M971">_xlfn.IFS(tbl_logs[[#This Row],[Total Score]]&lt;=4, "Low", tbl_logs[[#This Row],[Total Score]]&lt;=10, "Medium", tbl_logs[[#This Row],[Total Score]]&lt;=19, "High", tbl_logs[[#This Row],[Total Score]]&lt;=25, "Very High")</f>
        <v>Low</v>
      </c>
      <c r="N971" t="str" cm="1">
        <f t="array" ref="N971">_xlfn.IFS(tbl_logs[[#This Row],[Total Score]]&lt;=4, "Low", tbl_logs[[#This Row],[Total Score]]&lt;=10, "Medium", tbl_logs[[#This Row],[Total Score]]&lt;=17, "High", tbl_logs[[#This Row],[Total Score]]&lt;=25, "Critical")</f>
        <v>Low</v>
      </c>
    </row>
    <row r="972" spans="1:14" x14ac:dyDescent="0.3">
      <c r="A972" t="s">
        <v>4239</v>
      </c>
      <c r="B972" s="1">
        <v>46040.84097222222</v>
      </c>
      <c r="C972" t="s">
        <v>40</v>
      </c>
      <c r="D972" t="s">
        <v>22</v>
      </c>
      <c r="E972" t="s">
        <v>16</v>
      </c>
      <c r="F972" t="s">
        <v>13</v>
      </c>
      <c r="G972" s="2">
        <v>0.84097222222222223</v>
      </c>
      <c r="H972" s="3">
        <v>46040</v>
      </c>
      <c r="I972">
        <v>1</v>
      </c>
      <c r="J972">
        <f>_xlfn.XLOOKUP(tbl_logs[[#This Row],[Target_Department]],tbl_DeptWeight[Department], tbl_DeptWeight[Impact Score])</f>
        <v>5</v>
      </c>
      <c r="K972">
        <f>_xlfn.XLOOKUP(tbl_logs[[#This Row],[Employee_Action]],tbl_ResponseLikelihood[Employee Action],tbl_ResponseLikelihood[Likelihood Score])</f>
        <v>1</v>
      </c>
      <c r="L972">
        <f>tbl_logs[[#This Row],[Impact Score]]*tbl_logs[[#This Row],[Response Multiplier]]</f>
        <v>5</v>
      </c>
      <c r="M972" t="str" cm="1">
        <f t="array" ref="M972">_xlfn.IFS(tbl_logs[[#This Row],[Total Score]]&lt;=4, "Low", tbl_logs[[#This Row],[Total Score]]&lt;=10, "Medium", tbl_logs[[#This Row],[Total Score]]&lt;=19, "High", tbl_logs[[#This Row],[Total Score]]&lt;=25, "Very High")</f>
        <v>Medium</v>
      </c>
      <c r="N972" t="str" cm="1">
        <f t="array" ref="N972">_xlfn.IFS(tbl_logs[[#This Row],[Total Score]]&lt;=4, "Low", tbl_logs[[#This Row],[Total Score]]&lt;=10, "Medium", tbl_logs[[#This Row],[Total Score]]&lt;=17, "High", tbl_logs[[#This Row],[Total Score]]&lt;=25, "Critical")</f>
        <v>Medium</v>
      </c>
    </row>
    <row r="973" spans="1:14" x14ac:dyDescent="0.3">
      <c r="A973" t="s">
        <v>1731</v>
      </c>
      <c r="B973" s="1">
        <v>46040.849305555559</v>
      </c>
      <c r="C973" t="s">
        <v>7</v>
      </c>
      <c r="D973" t="s">
        <v>18</v>
      </c>
      <c r="E973" t="s">
        <v>19</v>
      </c>
      <c r="F973" t="s">
        <v>13</v>
      </c>
      <c r="G973" s="2">
        <v>0.84930555555555554</v>
      </c>
      <c r="H973" s="3">
        <v>46040</v>
      </c>
      <c r="I973">
        <v>1</v>
      </c>
      <c r="J973">
        <f>_xlfn.XLOOKUP(tbl_logs[[#This Row],[Target_Department]],tbl_DeptWeight[Department], tbl_DeptWeight[Impact Score])</f>
        <v>3</v>
      </c>
      <c r="K973">
        <f>_xlfn.XLOOKUP(tbl_logs[[#This Row],[Employee_Action]],tbl_ResponseLikelihood[Employee Action],tbl_ResponseLikelihood[Likelihood Score])</f>
        <v>1</v>
      </c>
      <c r="L973">
        <f>tbl_logs[[#This Row],[Impact Score]]*tbl_logs[[#This Row],[Response Multiplier]]</f>
        <v>3</v>
      </c>
      <c r="M973" t="str" cm="1">
        <f t="array" ref="M973">_xlfn.IFS(tbl_logs[[#This Row],[Total Score]]&lt;=4, "Low", tbl_logs[[#This Row],[Total Score]]&lt;=10, "Medium", tbl_logs[[#This Row],[Total Score]]&lt;=19, "High", tbl_logs[[#This Row],[Total Score]]&lt;=25, "Very High")</f>
        <v>Low</v>
      </c>
      <c r="N973" t="str" cm="1">
        <f t="array" ref="N973">_xlfn.IFS(tbl_logs[[#This Row],[Total Score]]&lt;=4, "Low", tbl_logs[[#This Row],[Total Score]]&lt;=10, "Medium", tbl_logs[[#This Row],[Total Score]]&lt;=17, "High", tbl_logs[[#This Row],[Total Score]]&lt;=25, "Critical")</f>
        <v>Low</v>
      </c>
    </row>
    <row r="974" spans="1:14" x14ac:dyDescent="0.3">
      <c r="A974" t="s">
        <v>1910</v>
      </c>
      <c r="B974" s="1">
        <v>46040.857638888891</v>
      </c>
      <c r="C974" t="s">
        <v>47</v>
      </c>
      <c r="D974" t="s">
        <v>18</v>
      </c>
      <c r="E974" t="s">
        <v>16</v>
      </c>
      <c r="F974" t="s">
        <v>10</v>
      </c>
      <c r="G974" s="2">
        <v>0.85763888888888884</v>
      </c>
      <c r="H974" s="3">
        <v>46040</v>
      </c>
      <c r="I974">
        <v>1</v>
      </c>
      <c r="J974">
        <f>_xlfn.XLOOKUP(tbl_logs[[#This Row],[Target_Department]],tbl_DeptWeight[Department], tbl_DeptWeight[Impact Score])</f>
        <v>1</v>
      </c>
      <c r="K974">
        <f>_xlfn.XLOOKUP(tbl_logs[[#This Row],[Employee_Action]],tbl_ResponseLikelihood[Employee Action],tbl_ResponseLikelihood[Likelihood Score])</f>
        <v>2</v>
      </c>
      <c r="L974">
        <f>tbl_logs[[#This Row],[Impact Score]]*tbl_logs[[#This Row],[Response Multiplier]]</f>
        <v>2</v>
      </c>
      <c r="M974" t="str" cm="1">
        <f t="array" ref="M974">_xlfn.IFS(tbl_logs[[#This Row],[Total Score]]&lt;=4, "Low", tbl_logs[[#This Row],[Total Score]]&lt;=10, "Medium", tbl_logs[[#This Row],[Total Score]]&lt;=19, "High", tbl_logs[[#This Row],[Total Score]]&lt;=25, "Very High")</f>
        <v>Low</v>
      </c>
      <c r="N974" t="str" cm="1">
        <f t="array" ref="N974">_xlfn.IFS(tbl_logs[[#This Row],[Total Score]]&lt;=4, "Low", tbl_logs[[#This Row],[Total Score]]&lt;=10, "Medium", tbl_logs[[#This Row],[Total Score]]&lt;=17, "High", tbl_logs[[#This Row],[Total Score]]&lt;=25, "Critical")</f>
        <v>Low</v>
      </c>
    </row>
    <row r="975" spans="1:14" x14ac:dyDescent="0.3">
      <c r="A975" t="s">
        <v>4187</v>
      </c>
      <c r="B975" s="1">
        <v>46040.866666666669</v>
      </c>
      <c r="C975" t="s">
        <v>35</v>
      </c>
      <c r="D975" t="s">
        <v>18</v>
      </c>
      <c r="E975" t="s">
        <v>19</v>
      </c>
      <c r="F975" t="s">
        <v>10</v>
      </c>
      <c r="G975" s="2">
        <v>0.8666666666666667</v>
      </c>
      <c r="H975" s="3">
        <v>46040</v>
      </c>
      <c r="I975">
        <v>1</v>
      </c>
      <c r="J975">
        <f>_xlfn.XLOOKUP(tbl_logs[[#This Row],[Target_Department]],tbl_DeptWeight[Department], tbl_DeptWeight[Impact Score])</f>
        <v>1</v>
      </c>
      <c r="K975">
        <f>_xlfn.XLOOKUP(tbl_logs[[#This Row],[Employee_Action]],tbl_ResponseLikelihood[Employee Action],tbl_ResponseLikelihood[Likelihood Score])</f>
        <v>2</v>
      </c>
      <c r="L975">
        <f>tbl_logs[[#This Row],[Impact Score]]*tbl_logs[[#This Row],[Response Multiplier]]</f>
        <v>2</v>
      </c>
      <c r="M975" t="str" cm="1">
        <f t="array" ref="M975">_xlfn.IFS(tbl_logs[[#This Row],[Total Score]]&lt;=4, "Low", tbl_logs[[#This Row],[Total Score]]&lt;=10, "Medium", tbl_logs[[#This Row],[Total Score]]&lt;=19, "High", tbl_logs[[#This Row],[Total Score]]&lt;=25, "Very High")</f>
        <v>Low</v>
      </c>
      <c r="N975" t="str" cm="1">
        <f t="array" ref="N975">_xlfn.IFS(tbl_logs[[#This Row],[Total Score]]&lt;=4, "Low", tbl_logs[[#This Row],[Total Score]]&lt;=10, "Medium", tbl_logs[[#This Row],[Total Score]]&lt;=17, "High", tbl_logs[[#This Row],[Total Score]]&lt;=25, "Critical")</f>
        <v>Low</v>
      </c>
    </row>
    <row r="976" spans="1:14" x14ac:dyDescent="0.3">
      <c r="A976" t="s">
        <v>2119</v>
      </c>
      <c r="B976" s="1">
        <v>46040.900694444441</v>
      </c>
      <c r="C976" t="s">
        <v>7</v>
      </c>
      <c r="D976" t="s">
        <v>18</v>
      </c>
      <c r="E976" t="s">
        <v>19</v>
      </c>
      <c r="F976" t="s">
        <v>33</v>
      </c>
      <c r="G976" s="2">
        <v>0.90069444444444446</v>
      </c>
      <c r="H976" s="3">
        <v>46040</v>
      </c>
      <c r="I976">
        <v>1</v>
      </c>
      <c r="J976">
        <f>_xlfn.XLOOKUP(tbl_logs[[#This Row],[Target_Department]],tbl_DeptWeight[Department], tbl_DeptWeight[Impact Score])</f>
        <v>3</v>
      </c>
      <c r="K976">
        <f>_xlfn.XLOOKUP(tbl_logs[[#This Row],[Employee_Action]],tbl_ResponseLikelihood[Employee Action],tbl_ResponseLikelihood[Likelihood Score])</f>
        <v>4</v>
      </c>
      <c r="L976">
        <f>tbl_logs[[#This Row],[Impact Score]]*tbl_logs[[#This Row],[Response Multiplier]]</f>
        <v>12</v>
      </c>
      <c r="M976" t="str" cm="1">
        <f t="array" ref="M976">_xlfn.IFS(tbl_logs[[#This Row],[Total Score]]&lt;=4, "Low", tbl_logs[[#This Row],[Total Score]]&lt;=10, "Medium", tbl_logs[[#This Row],[Total Score]]&lt;=19, "High", tbl_logs[[#This Row],[Total Score]]&lt;=25, "Very High")</f>
        <v>High</v>
      </c>
      <c r="N976" t="str" cm="1">
        <f t="array" ref="N976">_xlfn.IFS(tbl_logs[[#This Row],[Total Score]]&lt;=4, "Low", tbl_logs[[#This Row],[Total Score]]&lt;=10, "Medium", tbl_logs[[#This Row],[Total Score]]&lt;=17, "High", tbl_logs[[#This Row],[Total Score]]&lt;=25, "Critical")</f>
        <v>High</v>
      </c>
    </row>
    <row r="977" spans="1:14" x14ac:dyDescent="0.3">
      <c r="A977" t="s">
        <v>1789</v>
      </c>
      <c r="B977" s="1">
        <v>46040.90625</v>
      </c>
      <c r="C977" t="s">
        <v>7</v>
      </c>
      <c r="D977" t="s">
        <v>8</v>
      </c>
      <c r="E977" t="s">
        <v>19</v>
      </c>
      <c r="F977" t="s">
        <v>20</v>
      </c>
      <c r="G977" s="2">
        <v>0.90625</v>
      </c>
      <c r="H977" s="3">
        <v>46040</v>
      </c>
      <c r="I977">
        <v>1</v>
      </c>
      <c r="J977">
        <f>_xlfn.XLOOKUP(tbl_logs[[#This Row],[Target_Department]],tbl_DeptWeight[Department], tbl_DeptWeight[Impact Score])</f>
        <v>3</v>
      </c>
      <c r="K977">
        <f>_xlfn.XLOOKUP(tbl_logs[[#This Row],[Employee_Action]],tbl_ResponseLikelihood[Employee Action],tbl_ResponseLikelihood[Likelihood Score])</f>
        <v>2</v>
      </c>
      <c r="L977">
        <f>tbl_logs[[#This Row],[Impact Score]]*tbl_logs[[#This Row],[Response Multiplier]]</f>
        <v>6</v>
      </c>
      <c r="M977" t="str" cm="1">
        <f t="array" ref="M977">_xlfn.IFS(tbl_logs[[#This Row],[Total Score]]&lt;=4, "Low", tbl_logs[[#This Row],[Total Score]]&lt;=10, "Medium", tbl_logs[[#This Row],[Total Score]]&lt;=19, "High", tbl_logs[[#This Row],[Total Score]]&lt;=25, "Very High")</f>
        <v>Medium</v>
      </c>
      <c r="N977" t="str" cm="1">
        <f t="array" ref="N977">_xlfn.IFS(tbl_logs[[#This Row],[Total Score]]&lt;=4, "Low", tbl_logs[[#This Row],[Total Score]]&lt;=10, "Medium", tbl_logs[[#This Row],[Total Score]]&lt;=17, "High", tbl_logs[[#This Row],[Total Score]]&lt;=25, "Critical")</f>
        <v>Medium</v>
      </c>
    </row>
    <row r="978" spans="1:14" x14ac:dyDescent="0.3">
      <c r="A978" t="s">
        <v>3441</v>
      </c>
      <c r="B978" s="1">
        <v>46040.908333333333</v>
      </c>
      <c r="C978" t="s">
        <v>47</v>
      </c>
      <c r="D978" t="s">
        <v>18</v>
      </c>
      <c r="E978" t="s">
        <v>16</v>
      </c>
      <c r="F978" t="s">
        <v>20</v>
      </c>
      <c r="G978" s="2">
        <v>0.90833333333333333</v>
      </c>
      <c r="H978" s="3">
        <v>46040</v>
      </c>
      <c r="I978">
        <v>1</v>
      </c>
      <c r="J978">
        <f>_xlfn.XLOOKUP(tbl_logs[[#This Row],[Target_Department]],tbl_DeptWeight[Department], tbl_DeptWeight[Impact Score])</f>
        <v>1</v>
      </c>
      <c r="K978">
        <f>_xlfn.XLOOKUP(tbl_logs[[#This Row],[Employee_Action]],tbl_ResponseLikelihood[Employee Action],tbl_ResponseLikelihood[Likelihood Score])</f>
        <v>2</v>
      </c>
      <c r="L978">
        <f>tbl_logs[[#This Row],[Impact Score]]*tbl_logs[[#This Row],[Response Multiplier]]</f>
        <v>2</v>
      </c>
      <c r="M978" t="str" cm="1">
        <f t="array" ref="M978">_xlfn.IFS(tbl_logs[[#This Row],[Total Score]]&lt;=4, "Low", tbl_logs[[#This Row],[Total Score]]&lt;=10, "Medium", tbl_logs[[#This Row],[Total Score]]&lt;=19, "High", tbl_logs[[#This Row],[Total Score]]&lt;=25, "Very High")</f>
        <v>Low</v>
      </c>
      <c r="N978" t="str" cm="1">
        <f t="array" ref="N978">_xlfn.IFS(tbl_logs[[#This Row],[Total Score]]&lt;=4, "Low", tbl_logs[[#This Row],[Total Score]]&lt;=10, "Medium", tbl_logs[[#This Row],[Total Score]]&lt;=17, "High", tbl_logs[[#This Row],[Total Score]]&lt;=25, "Critical")</f>
        <v>Low</v>
      </c>
    </row>
    <row r="979" spans="1:14" x14ac:dyDescent="0.3">
      <c r="A979" t="s">
        <v>388</v>
      </c>
      <c r="B979" s="1">
        <v>46040.913888888892</v>
      </c>
      <c r="C979" t="s">
        <v>40</v>
      </c>
      <c r="D979" t="s">
        <v>22</v>
      </c>
      <c r="E979" t="s">
        <v>16</v>
      </c>
      <c r="F979" t="s">
        <v>33</v>
      </c>
      <c r="G979" s="2">
        <v>0.91388888888888886</v>
      </c>
      <c r="H979" s="3">
        <v>46040</v>
      </c>
      <c r="I979">
        <v>1</v>
      </c>
      <c r="J979">
        <f>_xlfn.XLOOKUP(tbl_logs[[#This Row],[Target_Department]],tbl_DeptWeight[Department], tbl_DeptWeight[Impact Score])</f>
        <v>5</v>
      </c>
      <c r="K979">
        <f>_xlfn.XLOOKUP(tbl_logs[[#This Row],[Employee_Action]],tbl_ResponseLikelihood[Employee Action],tbl_ResponseLikelihood[Likelihood Score])</f>
        <v>4</v>
      </c>
      <c r="L979">
        <f>tbl_logs[[#This Row],[Impact Score]]*tbl_logs[[#This Row],[Response Multiplier]]</f>
        <v>20</v>
      </c>
      <c r="M979" t="str" cm="1">
        <f t="array" ref="M979">_xlfn.IFS(tbl_logs[[#This Row],[Total Score]]&lt;=4, "Low", tbl_logs[[#This Row],[Total Score]]&lt;=10, "Medium", tbl_logs[[#This Row],[Total Score]]&lt;=19, "High", tbl_logs[[#This Row],[Total Score]]&lt;=25, "Very High")</f>
        <v>Very High</v>
      </c>
      <c r="N979" t="str" cm="1">
        <f t="array" ref="N979">_xlfn.IFS(tbl_logs[[#This Row],[Total Score]]&lt;=4, "Low", tbl_logs[[#This Row],[Total Score]]&lt;=10, "Medium", tbl_logs[[#This Row],[Total Score]]&lt;=17, "High", tbl_logs[[#This Row],[Total Score]]&lt;=25, "Critical")</f>
        <v>Critical</v>
      </c>
    </row>
    <row r="980" spans="1:14" x14ac:dyDescent="0.3">
      <c r="A980" t="s">
        <v>176</v>
      </c>
      <c r="B980" s="1">
        <v>46040.923611111109</v>
      </c>
      <c r="C980" t="s">
        <v>7</v>
      </c>
      <c r="D980" t="s">
        <v>18</v>
      </c>
      <c r="E980" t="s">
        <v>19</v>
      </c>
      <c r="F980" t="s">
        <v>10</v>
      </c>
      <c r="G980" s="2">
        <v>0.92361111111111116</v>
      </c>
      <c r="H980" s="3">
        <v>46040</v>
      </c>
      <c r="I980">
        <v>1</v>
      </c>
      <c r="J980">
        <f>_xlfn.XLOOKUP(tbl_logs[[#This Row],[Target_Department]],tbl_DeptWeight[Department], tbl_DeptWeight[Impact Score])</f>
        <v>3</v>
      </c>
      <c r="K980">
        <f>_xlfn.XLOOKUP(tbl_logs[[#This Row],[Employee_Action]],tbl_ResponseLikelihood[Employee Action],tbl_ResponseLikelihood[Likelihood Score])</f>
        <v>2</v>
      </c>
      <c r="L980">
        <f>tbl_logs[[#This Row],[Impact Score]]*tbl_logs[[#This Row],[Response Multiplier]]</f>
        <v>6</v>
      </c>
      <c r="M980" t="str" cm="1">
        <f t="array" ref="M980">_xlfn.IFS(tbl_logs[[#This Row],[Total Score]]&lt;=4, "Low", tbl_logs[[#This Row],[Total Score]]&lt;=10, "Medium", tbl_logs[[#This Row],[Total Score]]&lt;=19, "High", tbl_logs[[#This Row],[Total Score]]&lt;=25, "Very High")</f>
        <v>Medium</v>
      </c>
      <c r="N980" t="str" cm="1">
        <f t="array" ref="N980">_xlfn.IFS(tbl_logs[[#This Row],[Total Score]]&lt;=4, "Low", tbl_logs[[#This Row],[Total Score]]&lt;=10, "Medium", tbl_logs[[#This Row],[Total Score]]&lt;=17, "High", tbl_logs[[#This Row],[Total Score]]&lt;=25, "Critical")</f>
        <v>Medium</v>
      </c>
    </row>
    <row r="981" spans="1:14" x14ac:dyDescent="0.3">
      <c r="A981" t="s">
        <v>4495</v>
      </c>
      <c r="B981" s="1">
        <v>46040.972916666666</v>
      </c>
      <c r="C981" t="s">
        <v>12</v>
      </c>
      <c r="D981" t="s">
        <v>15</v>
      </c>
      <c r="E981" t="s">
        <v>31</v>
      </c>
      <c r="F981" t="s">
        <v>33</v>
      </c>
      <c r="G981" s="2">
        <v>0.97291666666666665</v>
      </c>
      <c r="H981" s="3">
        <v>46040</v>
      </c>
      <c r="I981">
        <v>1</v>
      </c>
      <c r="J981">
        <f>_xlfn.XLOOKUP(tbl_logs[[#This Row],[Target_Department]],tbl_DeptWeight[Department], tbl_DeptWeight[Impact Score])</f>
        <v>1</v>
      </c>
      <c r="K981">
        <f>_xlfn.XLOOKUP(tbl_logs[[#This Row],[Employee_Action]],tbl_ResponseLikelihood[Employee Action],tbl_ResponseLikelihood[Likelihood Score])</f>
        <v>4</v>
      </c>
      <c r="L981">
        <f>tbl_logs[[#This Row],[Impact Score]]*tbl_logs[[#This Row],[Response Multiplier]]</f>
        <v>4</v>
      </c>
      <c r="M981" t="str" cm="1">
        <f t="array" ref="M981">_xlfn.IFS(tbl_logs[[#This Row],[Total Score]]&lt;=4, "Low", tbl_logs[[#This Row],[Total Score]]&lt;=10, "Medium", tbl_logs[[#This Row],[Total Score]]&lt;=19, "High", tbl_logs[[#This Row],[Total Score]]&lt;=25, "Very High")</f>
        <v>Low</v>
      </c>
      <c r="N981" t="str" cm="1">
        <f t="array" ref="N981">_xlfn.IFS(tbl_logs[[#This Row],[Total Score]]&lt;=4, "Low", tbl_logs[[#This Row],[Total Score]]&lt;=10, "Medium", tbl_logs[[#This Row],[Total Score]]&lt;=17, "High", tbl_logs[[#This Row],[Total Score]]&lt;=25, "Critical")</f>
        <v>Low</v>
      </c>
    </row>
    <row r="982" spans="1:14" x14ac:dyDescent="0.3">
      <c r="A982" t="s">
        <v>4227</v>
      </c>
      <c r="B982" s="1">
        <v>46041.033333333333</v>
      </c>
      <c r="C982" t="s">
        <v>35</v>
      </c>
      <c r="D982" t="s">
        <v>18</v>
      </c>
      <c r="E982" t="s">
        <v>19</v>
      </c>
      <c r="F982" t="s">
        <v>10</v>
      </c>
      <c r="G982" s="2">
        <v>3.3333333333333333E-2</v>
      </c>
      <c r="H982" s="3">
        <v>46041</v>
      </c>
      <c r="I982">
        <v>1</v>
      </c>
      <c r="J982">
        <f>_xlfn.XLOOKUP(tbl_logs[[#This Row],[Target_Department]],tbl_DeptWeight[Department], tbl_DeptWeight[Impact Score])</f>
        <v>1</v>
      </c>
      <c r="K982">
        <f>_xlfn.XLOOKUP(tbl_logs[[#This Row],[Employee_Action]],tbl_ResponseLikelihood[Employee Action],tbl_ResponseLikelihood[Likelihood Score])</f>
        <v>2</v>
      </c>
      <c r="L982">
        <f>tbl_logs[[#This Row],[Impact Score]]*tbl_logs[[#This Row],[Response Multiplier]]</f>
        <v>2</v>
      </c>
      <c r="M982" t="str" cm="1">
        <f t="array" ref="M982">_xlfn.IFS(tbl_logs[[#This Row],[Total Score]]&lt;=4, "Low", tbl_logs[[#This Row],[Total Score]]&lt;=10, "Medium", tbl_logs[[#This Row],[Total Score]]&lt;=19, "High", tbl_logs[[#This Row],[Total Score]]&lt;=25, "Very High")</f>
        <v>Low</v>
      </c>
      <c r="N982" t="str" cm="1">
        <f t="array" ref="N982">_xlfn.IFS(tbl_logs[[#This Row],[Total Score]]&lt;=4, "Low", tbl_logs[[#This Row],[Total Score]]&lt;=10, "Medium", tbl_logs[[#This Row],[Total Score]]&lt;=17, "High", tbl_logs[[#This Row],[Total Score]]&lt;=25, "Critical")</f>
        <v>Low</v>
      </c>
    </row>
    <row r="983" spans="1:14" x14ac:dyDescent="0.3">
      <c r="A983" t="s">
        <v>2292</v>
      </c>
      <c r="B983" s="1">
        <v>46041.061805555553</v>
      </c>
      <c r="C983" t="s">
        <v>35</v>
      </c>
      <c r="D983" t="s">
        <v>22</v>
      </c>
      <c r="E983" t="s">
        <v>16</v>
      </c>
      <c r="F983" t="s">
        <v>20</v>
      </c>
      <c r="G983" s="2">
        <v>6.1805555555555558E-2</v>
      </c>
      <c r="H983" s="3">
        <v>46041</v>
      </c>
      <c r="I983">
        <v>1</v>
      </c>
      <c r="J983">
        <f>_xlfn.XLOOKUP(tbl_logs[[#This Row],[Target_Department]],tbl_DeptWeight[Department], tbl_DeptWeight[Impact Score])</f>
        <v>1</v>
      </c>
      <c r="K983">
        <f>_xlfn.XLOOKUP(tbl_logs[[#This Row],[Employee_Action]],tbl_ResponseLikelihood[Employee Action],tbl_ResponseLikelihood[Likelihood Score])</f>
        <v>2</v>
      </c>
      <c r="L983">
        <f>tbl_logs[[#This Row],[Impact Score]]*tbl_logs[[#This Row],[Response Multiplier]]</f>
        <v>2</v>
      </c>
      <c r="M983" t="str" cm="1">
        <f t="array" ref="M983">_xlfn.IFS(tbl_logs[[#This Row],[Total Score]]&lt;=4, "Low", tbl_logs[[#This Row],[Total Score]]&lt;=10, "Medium", tbl_logs[[#This Row],[Total Score]]&lt;=19, "High", tbl_logs[[#This Row],[Total Score]]&lt;=25, "Very High")</f>
        <v>Low</v>
      </c>
      <c r="N983" t="str" cm="1">
        <f t="array" ref="N983">_xlfn.IFS(tbl_logs[[#This Row],[Total Score]]&lt;=4, "Low", tbl_logs[[#This Row],[Total Score]]&lt;=10, "Medium", tbl_logs[[#This Row],[Total Score]]&lt;=17, "High", tbl_logs[[#This Row],[Total Score]]&lt;=25, "Critical")</f>
        <v>Low</v>
      </c>
    </row>
    <row r="984" spans="1:14" x14ac:dyDescent="0.3">
      <c r="A984" t="s">
        <v>890</v>
      </c>
      <c r="B984" s="1">
        <v>46041.072916666664</v>
      </c>
      <c r="C984" t="s">
        <v>7</v>
      </c>
      <c r="D984" t="s">
        <v>22</v>
      </c>
      <c r="E984" t="s">
        <v>19</v>
      </c>
      <c r="F984" t="s">
        <v>20</v>
      </c>
      <c r="G984" s="2">
        <v>7.2916666666666671E-2</v>
      </c>
      <c r="H984" s="3">
        <v>46041</v>
      </c>
      <c r="I984">
        <v>1</v>
      </c>
      <c r="J984">
        <f>_xlfn.XLOOKUP(tbl_logs[[#This Row],[Target_Department]],tbl_DeptWeight[Department], tbl_DeptWeight[Impact Score])</f>
        <v>3</v>
      </c>
      <c r="K984">
        <f>_xlfn.XLOOKUP(tbl_logs[[#This Row],[Employee_Action]],tbl_ResponseLikelihood[Employee Action],tbl_ResponseLikelihood[Likelihood Score])</f>
        <v>2</v>
      </c>
      <c r="L984">
        <f>tbl_logs[[#This Row],[Impact Score]]*tbl_logs[[#This Row],[Response Multiplier]]</f>
        <v>6</v>
      </c>
      <c r="M984" t="str" cm="1">
        <f t="array" ref="M984">_xlfn.IFS(tbl_logs[[#This Row],[Total Score]]&lt;=4, "Low", tbl_logs[[#This Row],[Total Score]]&lt;=10, "Medium", tbl_logs[[#This Row],[Total Score]]&lt;=19, "High", tbl_logs[[#This Row],[Total Score]]&lt;=25, "Very High")</f>
        <v>Medium</v>
      </c>
      <c r="N984" t="str" cm="1">
        <f t="array" ref="N984">_xlfn.IFS(tbl_logs[[#This Row],[Total Score]]&lt;=4, "Low", tbl_logs[[#This Row],[Total Score]]&lt;=10, "Medium", tbl_logs[[#This Row],[Total Score]]&lt;=17, "High", tbl_logs[[#This Row],[Total Score]]&lt;=25, "Critical")</f>
        <v>Medium</v>
      </c>
    </row>
    <row r="985" spans="1:14" x14ac:dyDescent="0.3">
      <c r="A985" t="s">
        <v>3937</v>
      </c>
      <c r="B985" s="1">
        <v>46041.079861111109</v>
      </c>
      <c r="C985" t="s">
        <v>7</v>
      </c>
      <c r="D985" t="s">
        <v>15</v>
      </c>
      <c r="E985" t="s">
        <v>19</v>
      </c>
      <c r="F985" t="s">
        <v>10</v>
      </c>
      <c r="G985" s="2">
        <v>7.9861111111111105E-2</v>
      </c>
      <c r="H985" s="3">
        <v>46041</v>
      </c>
      <c r="I985">
        <v>1</v>
      </c>
      <c r="J985">
        <f>_xlfn.XLOOKUP(tbl_logs[[#This Row],[Target_Department]],tbl_DeptWeight[Department], tbl_DeptWeight[Impact Score])</f>
        <v>3</v>
      </c>
      <c r="K985">
        <f>_xlfn.XLOOKUP(tbl_logs[[#This Row],[Employee_Action]],tbl_ResponseLikelihood[Employee Action],tbl_ResponseLikelihood[Likelihood Score])</f>
        <v>2</v>
      </c>
      <c r="L985">
        <f>tbl_logs[[#This Row],[Impact Score]]*tbl_logs[[#This Row],[Response Multiplier]]</f>
        <v>6</v>
      </c>
      <c r="M985" t="str" cm="1">
        <f t="array" ref="M985">_xlfn.IFS(tbl_logs[[#This Row],[Total Score]]&lt;=4, "Low", tbl_logs[[#This Row],[Total Score]]&lt;=10, "Medium", tbl_logs[[#This Row],[Total Score]]&lt;=19, "High", tbl_logs[[#This Row],[Total Score]]&lt;=25, "Very High")</f>
        <v>Medium</v>
      </c>
      <c r="N985" t="str" cm="1">
        <f t="array" ref="N985">_xlfn.IFS(tbl_logs[[#This Row],[Total Score]]&lt;=4, "Low", tbl_logs[[#This Row],[Total Score]]&lt;=10, "Medium", tbl_logs[[#This Row],[Total Score]]&lt;=17, "High", tbl_logs[[#This Row],[Total Score]]&lt;=25, "Critical")</f>
        <v>Medium</v>
      </c>
    </row>
    <row r="986" spans="1:14" x14ac:dyDescent="0.3">
      <c r="A986" t="s">
        <v>3189</v>
      </c>
      <c r="B986" s="1">
        <v>46041.121527777781</v>
      </c>
      <c r="C986" t="s">
        <v>40</v>
      </c>
      <c r="D986" t="s">
        <v>15</v>
      </c>
      <c r="E986" t="s">
        <v>16</v>
      </c>
      <c r="F986" t="s">
        <v>20</v>
      </c>
      <c r="G986" s="2">
        <v>0.12152777777777778</v>
      </c>
      <c r="H986" s="3">
        <v>46041</v>
      </c>
      <c r="I986">
        <v>1</v>
      </c>
      <c r="J986">
        <f>_xlfn.XLOOKUP(tbl_logs[[#This Row],[Target_Department]],tbl_DeptWeight[Department], tbl_DeptWeight[Impact Score])</f>
        <v>5</v>
      </c>
      <c r="K986">
        <f>_xlfn.XLOOKUP(tbl_logs[[#This Row],[Employee_Action]],tbl_ResponseLikelihood[Employee Action],tbl_ResponseLikelihood[Likelihood Score])</f>
        <v>2</v>
      </c>
      <c r="L986">
        <f>tbl_logs[[#This Row],[Impact Score]]*tbl_logs[[#This Row],[Response Multiplier]]</f>
        <v>10</v>
      </c>
      <c r="M986" t="str" cm="1">
        <f t="array" ref="M986">_xlfn.IFS(tbl_logs[[#This Row],[Total Score]]&lt;=4, "Low", tbl_logs[[#This Row],[Total Score]]&lt;=10, "Medium", tbl_logs[[#This Row],[Total Score]]&lt;=19, "High", tbl_logs[[#This Row],[Total Score]]&lt;=25, "Very High")</f>
        <v>Medium</v>
      </c>
      <c r="N986" t="str" cm="1">
        <f t="array" ref="N986">_xlfn.IFS(tbl_logs[[#This Row],[Total Score]]&lt;=4, "Low", tbl_logs[[#This Row],[Total Score]]&lt;=10, "Medium", tbl_logs[[#This Row],[Total Score]]&lt;=17, "High", tbl_logs[[#This Row],[Total Score]]&lt;=25, "Critical")</f>
        <v>Medium</v>
      </c>
    </row>
    <row r="987" spans="1:14" x14ac:dyDescent="0.3">
      <c r="A987" t="s">
        <v>1084</v>
      </c>
      <c r="B987" s="1">
        <v>46041.131944444445</v>
      </c>
      <c r="C987" t="s">
        <v>35</v>
      </c>
      <c r="D987" t="s">
        <v>15</v>
      </c>
      <c r="E987" t="s">
        <v>16</v>
      </c>
      <c r="F987" t="s">
        <v>13</v>
      </c>
      <c r="G987" s="2">
        <v>0.13194444444444445</v>
      </c>
      <c r="H987" s="3">
        <v>46041</v>
      </c>
      <c r="I987">
        <v>1</v>
      </c>
      <c r="J987">
        <f>_xlfn.XLOOKUP(tbl_logs[[#This Row],[Target_Department]],tbl_DeptWeight[Department], tbl_DeptWeight[Impact Score])</f>
        <v>1</v>
      </c>
      <c r="K987">
        <f>_xlfn.XLOOKUP(tbl_logs[[#This Row],[Employee_Action]],tbl_ResponseLikelihood[Employee Action],tbl_ResponseLikelihood[Likelihood Score])</f>
        <v>1</v>
      </c>
      <c r="L987">
        <f>tbl_logs[[#This Row],[Impact Score]]*tbl_logs[[#This Row],[Response Multiplier]]</f>
        <v>1</v>
      </c>
      <c r="M987" t="str" cm="1">
        <f t="array" ref="M987">_xlfn.IFS(tbl_logs[[#This Row],[Total Score]]&lt;=4, "Low", tbl_logs[[#This Row],[Total Score]]&lt;=10, "Medium", tbl_logs[[#This Row],[Total Score]]&lt;=19, "High", tbl_logs[[#This Row],[Total Score]]&lt;=25, "Very High")</f>
        <v>Low</v>
      </c>
      <c r="N987" t="str" cm="1">
        <f t="array" ref="N987">_xlfn.IFS(tbl_logs[[#This Row],[Total Score]]&lt;=4, "Low", tbl_logs[[#This Row],[Total Score]]&lt;=10, "Medium", tbl_logs[[#This Row],[Total Score]]&lt;=17, "High", tbl_logs[[#This Row],[Total Score]]&lt;=25, "Critical")</f>
        <v>Low</v>
      </c>
    </row>
    <row r="988" spans="1:14" x14ac:dyDescent="0.3">
      <c r="A988" t="s">
        <v>3972</v>
      </c>
      <c r="B988" s="1">
        <v>46041.13958333333</v>
      </c>
      <c r="C988" t="s">
        <v>40</v>
      </c>
      <c r="D988" t="s">
        <v>18</v>
      </c>
      <c r="E988" t="s">
        <v>16</v>
      </c>
      <c r="F988" t="s">
        <v>33</v>
      </c>
      <c r="G988" s="2">
        <v>0.13958333333333334</v>
      </c>
      <c r="H988" s="3">
        <v>46041</v>
      </c>
      <c r="I988">
        <v>1</v>
      </c>
      <c r="J988">
        <f>_xlfn.XLOOKUP(tbl_logs[[#This Row],[Target_Department]],tbl_DeptWeight[Department], tbl_DeptWeight[Impact Score])</f>
        <v>5</v>
      </c>
      <c r="K988">
        <f>_xlfn.XLOOKUP(tbl_logs[[#This Row],[Employee_Action]],tbl_ResponseLikelihood[Employee Action],tbl_ResponseLikelihood[Likelihood Score])</f>
        <v>4</v>
      </c>
      <c r="L988">
        <f>tbl_logs[[#This Row],[Impact Score]]*tbl_logs[[#This Row],[Response Multiplier]]</f>
        <v>20</v>
      </c>
      <c r="M988" t="str" cm="1">
        <f t="array" ref="M988">_xlfn.IFS(tbl_logs[[#This Row],[Total Score]]&lt;=4, "Low", tbl_logs[[#This Row],[Total Score]]&lt;=10, "Medium", tbl_logs[[#This Row],[Total Score]]&lt;=19, "High", tbl_logs[[#This Row],[Total Score]]&lt;=25, "Very High")</f>
        <v>Very High</v>
      </c>
      <c r="N988" t="str" cm="1">
        <f t="array" ref="N988">_xlfn.IFS(tbl_logs[[#This Row],[Total Score]]&lt;=4, "Low", tbl_logs[[#This Row],[Total Score]]&lt;=10, "Medium", tbl_logs[[#This Row],[Total Score]]&lt;=17, "High", tbl_logs[[#This Row],[Total Score]]&lt;=25, "Critical")</f>
        <v>Critical</v>
      </c>
    </row>
    <row r="989" spans="1:14" x14ac:dyDescent="0.3">
      <c r="A989" t="s">
        <v>3686</v>
      </c>
      <c r="B989" s="1">
        <v>46041.186111111114</v>
      </c>
      <c r="C989" t="s">
        <v>7</v>
      </c>
      <c r="D989" t="s">
        <v>8</v>
      </c>
      <c r="E989" t="s">
        <v>19</v>
      </c>
      <c r="F989" t="s">
        <v>20</v>
      </c>
      <c r="G989" s="2">
        <v>0.18611111111111112</v>
      </c>
      <c r="H989" s="3">
        <v>46041</v>
      </c>
      <c r="I989">
        <v>1</v>
      </c>
      <c r="J989">
        <f>_xlfn.XLOOKUP(tbl_logs[[#This Row],[Target_Department]],tbl_DeptWeight[Department], tbl_DeptWeight[Impact Score])</f>
        <v>3</v>
      </c>
      <c r="K989">
        <f>_xlfn.XLOOKUP(tbl_logs[[#This Row],[Employee_Action]],tbl_ResponseLikelihood[Employee Action],tbl_ResponseLikelihood[Likelihood Score])</f>
        <v>2</v>
      </c>
      <c r="L989">
        <f>tbl_logs[[#This Row],[Impact Score]]*tbl_logs[[#This Row],[Response Multiplier]]</f>
        <v>6</v>
      </c>
      <c r="M989" t="str" cm="1">
        <f t="array" ref="M989">_xlfn.IFS(tbl_logs[[#This Row],[Total Score]]&lt;=4, "Low", tbl_logs[[#This Row],[Total Score]]&lt;=10, "Medium", tbl_logs[[#This Row],[Total Score]]&lt;=19, "High", tbl_logs[[#This Row],[Total Score]]&lt;=25, "Very High")</f>
        <v>Medium</v>
      </c>
      <c r="N989" t="str" cm="1">
        <f t="array" ref="N989">_xlfn.IFS(tbl_logs[[#This Row],[Total Score]]&lt;=4, "Low", tbl_logs[[#This Row],[Total Score]]&lt;=10, "Medium", tbl_logs[[#This Row],[Total Score]]&lt;=17, "High", tbl_logs[[#This Row],[Total Score]]&lt;=25, "Critical")</f>
        <v>Medium</v>
      </c>
    </row>
    <row r="990" spans="1:14" x14ac:dyDescent="0.3">
      <c r="A990" t="s">
        <v>4125</v>
      </c>
      <c r="B990" s="1">
        <v>46041.188888888886</v>
      </c>
      <c r="C990" t="s">
        <v>7</v>
      </c>
      <c r="D990" t="s">
        <v>22</v>
      </c>
      <c r="E990" t="s">
        <v>9</v>
      </c>
      <c r="F990" t="s">
        <v>13</v>
      </c>
      <c r="G990" s="2">
        <v>0.18888888888888888</v>
      </c>
      <c r="H990" s="3">
        <v>46041</v>
      </c>
      <c r="I990">
        <v>1</v>
      </c>
      <c r="J990">
        <f>_xlfn.XLOOKUP(tbl_logs[[#This Row],[Target_Department]],tbl_DeptWeight[Department], tbl_DeptWeight[Impact Score])</f>
        <v>3</v>
      </c>
      <c r="K990">
        <f>_xlfn.XLOOKUP(tbl_logs[[#This Row],[Employee_Action]],tbl_ResponseLikelihood[Employee Action],tbl_ResponseLikelihood[Likelihood Score])</f>
        <v>1</v>
      </c>
      <c r="L990">
        <f>tbl_logs[[#This Row],[Impact Score]]*tbl_logs[[#This Row],[Response Multiplier]]</f>
        <v>3</v>
      </c>
      <c r="M990" t="str" cm="1">
        <f t="array" ref="M990">_xlfn.IFS(tbl_logs[[#This Row],[Total Score]]&lt;=4, "Low", tbl_logs[[#This Row],[Total Score]]&lt;=10, "Medium", tbl_logs[[#This Row],[Total Score]]&lt;=19, "High", tbl_logs[[#This Row],[Total Score]]&lt;=25, "Very High")</f>
        <v>Low</v>
      </c>
      <c r="N990" t="str" cm="1">
        <f t="array" ref="N990">_xlfn.IFS(tbl_logs[[#This Row],[Total Score]]&lt;=4, "Low", tbl_logs[[#This Row],[Total Score]]&lt;=10, "Medium", tbl_logs[[#This Row],[Total Score]]&lt;=17, "High", tbl_logs[[#This Row],[Total Score]]&lt;=25, "Critical")</f>
        <v>Low</v>
      </c>
    </row>
    <row r="991" spans="1:14" x14ac:dyDescent="0.3">
      <c r="A991" t="s">
        <v>3039</v>
      </c>
      <c r="B991" s="1">
        <v>46041.195833333331</v>
      </c>
      <c r="C991" t="s">
        <v>7</v>
      </c>
      <c r="D991" t="s">
        <v>22</v>
      </c>
      <c r="E991" t="s">
        <v>19</v>
      </c>
      <c r="F991" t="s">
        <v>20</v>
      </c>
      <c r="G991" s="2">
        <v>0.19583333333333333</v>
      </c>
      <c r="H991" s="3">
        <v>46041</v>
      </c>
      <c r="I991">
        <v>1</v>
      </c>
      <c r="J991">
        <f>_xlfn.XLOOKUP(tbl_logs[[#This Row],[Target_Department]],tbl_DeptWeight[Department], tbl_DeptWeight[Impact Score])</f>
        <v>3</v>
      </c>
      <c r="K991">
        <f>_xlfn.XLOOKUP(tbl_logs[[#This Row],[Employee_Action]],tbl_ResponseLikelihood[Employee Action],tbl_ResponseLikelihood[Likelihood Score])</f>
        <v>2</v>
      </c>
      <c r="L991">
        <f>tbl_logs[[#This Row],[Impact Score]]*tbl_logs[[#This Row],[Response Multiplier]]</f>
        <v>6</v>
      </c>
      <c r="M991" t="str" cm="1">
        <f t="array" ref="M991">_xlfn.IFS(tbl_logs[[#This Row],[Total Score]]&lt;=4, "Low", tbl_logs[[#This Row],[Total Score]]&lt;=10, "Medium", tbl_logs[[#This Row],[Total Score]]&lt;=19, "High", tbl_logs[[#This Row],[Total Score]]&lt;=25, "Very High")</f>
        <v>Medium</v>
      </c>
      <c r="N991" t="str" cm="1">
        <f t="array" ref="N991">_xlfn.IFS(tbl_logs[[#This Row],[Total Score]]&lt;=4, "Low", tbl_logs[[#This Row],[Total Score]]&lt;=10, "Medium", tbl_logs[[#This Row],[Total Score]]&lt;=17, "High", tbl_logs[[#This Row],[Total Score]]&lt;=25, "Critical")</f>
        <v>Medium</v>
      </c>
    </row>
    <row r="992" spans="1:14" x14ac:dyDescent="0.3">
      <c r="A992" t="s">
        <v>3342</v>
      </c>
      <c r="B992" s="1">
        <v>46041.225694444445</v>
      </c>
      <c r="C992" t="s">
        <v>35</v>
      </c>
      <c r="D992" t="s">
        <v>18</v>
      </c>
      <c r="E992" t="s">
        <v>31</v>
      </c>
      <c r="F992" t="s">
        <v>20</v>
      </c>
      <c r="G992" s="2">
        <v>0.22569444444444445</v>
      </c>
      <c r="H992" s="3">
        <v>46041</v>
      </c>
      <c r="I992">
        <v>1</v>
      </c>
      <c r="J992">
        <f>_xlfn.XLOOKUP(tbl_logs[[#This Row],[Target_Department]],tbl_DeptWeight[Department], tbl_DeptWeight[Impact Score])</f>
        <v>1</v>
      </c>
      <c r="K992">
        <f>_xlfn.XLOOKUP(tbl_logs[[#This Row],[Employee_Action]],tbl_ResponseLikelihood[Employee Action],tbl_ResponseLikelihood[Likelihood Score])</f>
        <v>2</v>
      </c>
      <c r="L992">
        <f>tbl_logs[[#This Row],[Impact Score]]*tbl_logs[[#This Row],[Response Multiplier]]</f>
        <v>2</v>
      </c>
      <c r="M992" t="str" cm="1">
        <f t="array" ref="M992">_xlfn.IFS(tbl_logs[[#This Row],[Total Score]]&lt;=4, "Low", tbl_logs[[#This Row],[Total Score]]&lt;=10, "Medium", tbl_logs[[#This Row],[Total Score]]&lt;=19, "High", tbl_logs[[#This Row],[Total Score]]&lt;=25, "Very High")</f>
        <v>Low</v>
      </c>
      <c r="N992" t="str" cm="1">
        <f t="array" ref="N992">_xlfn.IFS(tbl_logs[[#This Row],[Total Score]]&lt;=4, "Low", tbl_logs[[#This Row],[Total Score]]&lt;=10, "Medium", tbl_logs[[#This Row],[Total Score]]&lt;=17, "High", tbl_logs[[#This Row],[Total Score]]&lt;=25, "Critical")</f>
        <v>Low</v>
      </c>
    </row>
    <row r="993" spans="1:14" x14ac:dyDescent="0.3">
      <c r="A993" t="s">
        <v>2125</v>
      </c>
      <c r="B993" s="1">
        <v>46041.232638888891</v>
      </c>
      <c r="C993" t="s">
        <v>7</v>
      </c>
      <c r="D993" t="s">
        <v>18</v>
      </c>
      <c r="E993" t="s">
        <v>19</v>
      </c>
      <c r="F993" t="s">
        <v>20</v>
      </c>
      <c r="G993" s="2">
        <v>0.2326388888888889</v>
      </c>
      <c r="H993" s="3">
        <v>46041</v>
      </c>
      <c r="I993">
        <v>1</v>
      </c>
      <c r="J993">
        <f>_xlfn.XLOOKUP(tbl_logs[[#This Row],[Target_Department]],tbl_DeptWeight[Department], tbl_DeptWeight[Impact Score])</f>
        <v>3</v>
      </c>
      <c r="K993">
        <f>_xlfn.XLOOKUP(tbl_logs[[#This Row],[Employee_Action]],tbl_ResponseLikelihood[Employee Action],tbl_ResponseLikelihood[Likelihood Score])</f>
        <v>2</v>
      </c>
      <c r="L993">
        <f>tbl_logs[[#This Row],[Impact Score]]*tbl_logs[[#This Row],[Response Multiplier]]</f>
        <v>6</v>
      </c>
      <c r="M993" t="str" cm="1">
        <f t="array" ref="M993">_xlfn.IFS(tbl_logs[[#This Row],[Total Score]]&lt;=4, "Low", tbl_logs[[#This Row],[Total Score]]&lt;=10, "Medium", tbl_logs[[#This Row],[Total Score]]&lt;=19, "High", tbl_logs[[#This Row],[Total Score]]&lt;=25, "Very High")</f>
        <v>Medium</v>
      </c>
      <c r="N993" t="str" cm="1">
        <f t="array" ref="N993">_xlfn.IFS(tbl_logs[[#This Row],[Total Score]]&lt;=4, "Low", tbl_logs[[#This Row],[Total Score]]&lt;=10, "Medium", tbl_logs[[#This Row],[Total Score]]&lt;=17, "High", tbl_logs[[#This Row],[Total Score]]&lt;=25, "Critical")</f>
        <v>Medium</v>
      </c>
    </row>
    <row r="994" spans="1:14" x14ac:dyDescent="0.3">
      <c r="A994" t="s">
        <v>2304</v>
      </c>
      <c r="B994" s="1">
        <v>46041.245138888888</v>
      </c>
      <c r="C994" t="s">
        <v>7</v>
      </c>
      <c r="D994" t="s">
        <v>8</v>
      </c>
      <c r="E994" t="s">
        <v>19</v>
      </c>
      <c r="F994" t="s">
        <v>10</v>
      </c>
      <c r="G994" s="2">
        <v>0.24513888888888888</v>
      </c>
      <c r="H994" s="3">
        <v>46041</v>
      </c>
      <c r="I994">
        <v>1</v>
      </c>
      <c r="J994">
        <f>_xlfn.XLOOKUP(tbl_logs[[#This Row],[Target_Department]],tbl_DeptWeight[Department], tbl_DeptWeight[Impact Score])</f>
        <v>3</v>
      </c>
      <c r="K994">
        <f>_xlfn.XLOOKUP(tbl_logs[[#This Row],[Employee_Action]],tbl_ResponseLikelihood[Employee Action],tbl_ResponseLikelihood[Likelihood Score])</f>
        <v>2</v>
      </c>
      <c r="L994">
        <f>tbl_logs[[#This Row],[Impact Score]]*tbl_logs[[#This Row],[Response Multiplier]]</f>
        <v>6</v>
      </c>
      <c r="M994" t="str" cm="1">
        <f t="array" ref="M994">_xlfn.IFS(tbl_logs[[#This Row],[Total Score]]&lt;=4, "Low", tbl_logs[[#This Row],[Total Score]]&lt;=10, "Medium", tbl_logs[[#This Row],[Total Score]]&lt;=19, "High", tbl_logs[[#This Row],[Total Score]]&lt;=25, "Very High")</f>
        <v>Medium</v>
      </c>
      <c r="N994" t="str" cm="1">
        <f t="array" ref="N994">_xlfn.IFS(tbl_logs[[#This Row],[Total Score]]&lt;=4, "Low", tbl_logs[[#This Row],[Total Score]]&lt;=10, "Medium", tbl_logs[[#This Row],[Total Score]]&lt;=17, "High", tbl_logs[[#This Row],[Total Score]]&lt;=25, "Critical")</f>
        <v>Medium</v>
      </c>
    </row>
    <row r="995" spans="1:14" x14ac:dyDescent="0.3">
      <c r="A995" t="s">
        <v>293</v>
      </c>
      <c r="B995" s="1">
        <v>46041.246527777781</v>
      </c>
      <c r="C995" t="s">
        <v>35</v>
      </c>
      <c r="D995" t="s">
        <v>15</v>
      </c>
      <c r="E995" t="s">
        <v>31</v>
      </c>
      <c r="F995" t="s">
        <v>13</v>
      </c>
      <c r="G995" s="2">
        <v>0.24652777777777779</v>
      </c>
      <c r="H995" s="3">
        <v>46041</v>
      </c>
      <c r="I995">
        <v>1</v>
      </c>
      <c r="J995">
        <f>_xlfn.XLOOKUP(tbl_logs[[#This Row],[Target_Department]],tbl_DeptWeight[Department], tbl_DeptWeight[Impact Score])</f>
        <v>1</v>
      </c>
      <c r="K995">
        <f>_xlfn.XLOOKUP(tbl_logs[[#This Row],[Employee_Action]],tbl_ResponseLikelihood[Employee Action],tbl_ResponseLikelihood[Likelihood Score])</f>
        <v>1</v>
      </c>
      <c r="L995">
        <f>tbl_logs[[#This Row],[Impact Score]]*tbl_logs[[#This Row],[Response Multiplier]]</f>
        <v>1</v>
      </c>
      <c r="M995" t="str" cm="1">
        <f t="array" ref="M995">_xlfn.IFS(tbl_logs[[#This Row],[Total Score]]&lt;=4, "Low", tbl_logs[[#This Row],[Total Score]]&lt;=10, "Medium", tbl_logs[[#This Row],[Total Score]]&lt;=19, "High", tbl_logs[[#This Row],[Total Score]]&lt;=25, "Very High")</f>
        <v>Low</v>
      </c>
      <c r="N995" t="str" cm="1">
        <f t="array" ref="N995">_xlfn.IFS(tbl_logs[[#This Row],[Total Score]]&lt;=4, "Low", tbl_logs[[#This Row],[Total Score]]&lt;=10, "Medium", tbl_logs[[#This Row],[Total Score]]&lt;=17, "High", tbl_logs[[#This Row],[Total Score]]&lt;=25, "Critical")</f>
        <v>Low</v>
      </c>
    </row>
    <row r="996" spans="1:14" x14ac:dyDescent="0.3">
      <c r="A996" t="s">
        <v>903</v>
      </c>
      <c r="B996" s="1">
        <v>46041.261805555558</v>
      </c>
      <c r="C996" t="s">
        <v>7</v>
      </c>
      <c r="D996" t="s">
        <v>18</v>
      </c>
      <c r="E996" t="s">
        <v>19</v>
      </c>
      <c r="F996" t="s">
        <v>33</v>
      </c>
      <c r="G996" s="2">
        <v>0.26180555555555557</v>
      </c>
      <c r="H996" s="3">
        <v>46041</v>
      </c>
      <c r="I996">
        <v>1</v>
      </c>
      <c r="J996">
        <f>_xlfn.XLOOKUP(tbl_logs[[#This Row],[Target_Department]],tbl_DeptWeight[Department], tbl_DeptWeight[Impact Score])</f>
        <v>3</v>
      </c>
      <c r="K996">
        <f>_xlfn.XLOOKUP(tbl_logs[[#This Row],[Employee_Action]],tbl_ResponseLikelihood[Employee Action],tbl_ResponseLikelihood[Likelihood Score])</f>
        <v>4</v>
      </c>
      <c r="L996">
        <f>tbl_logs[[#This Row],[Impact Score]]*tbl_logs[[#This Row],[Response Multiplier]]</f>
        <v>12</v>
      </c>
      <c r="M996" t="str" cm="1">
        <f t="array" ref="M996">_xlfn.IFS(tbl_logs[[#This Row],[Total Score]]&lt;=4, "Low", tbl_logs[[#This Row],[Total Score]]&lt;=10, "Medium", tbl_logs[[#This Row],[Total Score]]&lt;=19, "High", tbl_logs[[#This Row],[Total Score]]&lt;=25, "Very High")</f>
        <v>High</v>
      </c>
      <c r="N996" t="str" cm="1">
        <f t="array" ref="N996">_xlfn.IFS(tbl_logs[[#This Row],[Total Score]]&lt;=4, "Low", tbl_logs[[#This Row],[Total Score]]&lt;=10, "Medium", tbl_logs[[#This Row],[Total Score]]&lt;=17, "High", tbl_logs[[#This Row],[Total Score]]&lt;=25, "Critical")</f>
        <v>High</v>
      </c>
    </row>
    <row r="997" spans="1:14" x14ac:dyDescent="0.3">
      <c r="A997" t="s">
        <v>1689</v>
      </c>
      <c r="B997" s="1">
        <v>46041.270138888889</v>
      </c>
      <c r="C997" t="s">
        <v>12</v>
      </c>
      <c r="D997" t="s">
        <v>18</v>
      </c>
      <c r="E997" t="s">
        <v>9</v>
      </c>
      <c r="F997" t="s">
        <v>33</v>
      </c>
      <c r="G997" s="2">
        <v>0.27013888888888887</v>
      </c>
      <c r="H997" s="3">
        <v>46041</v>
      </c>
      <c r="I997">
        <v>1</v>
      </c>
      <c r="J997">
        <f>_xlfn.XLOOKUP(tbl_logs[[#This Row],[Target_Department]],tbl_DeptWeight[Department], tbl_DeptWeight[Impact Score])</f>
        <v>1</v>
      </c>
      <c r="K997">
        <f>_xlfn.XLOOKUP(tbl_logs[[#This Row],[Employee_Action]],tbl_ResponseLikelihood[Employee Action],tbl_ResponseLikelihood[Likelihood Score])</f>
        <v>4</v>
      </c>
      <c r="L997">
        <f>tbl_logs[[#This Row],[Impact Score]]*tbl_logs[[#This Row],[Response Multiplier]]</f>
        <v>4</v>
      </c>
      <c r="M997" t="str" cm="1">
        <f t="array" ref="M997">_xlfn.IFS(tbl_logs[[#This Row],[Total Score]]&lt;=4, "Low", tbl_logs[[#This Row],[Total Score]]&lt;=10, "Medium", tbl_logs[[#This Row],[Total Score]]&lt;=19, "High", tbl_logs[[#This Row],[Total Score]]&lt;=25, "Very High")</f>
        <v>Low</v>
      </c>
      <c r="N997" t="str" cm="1">
        <f t="array" ref="N997">_xlfn.IFS(tbl_logs[[#This Row],[Total Score]]&lt;=4, "Low", tbl_logs[[#This Row],[Total Score]]&lt;=10, "Medium", tbl_logs[[#This Row],[Total Score]]&lt;=17, "High", tbl_logs[[#This Row],[Total Score]]&lt;=25, "Critical")</f>
        <v>Low</v>
      </c>
    </row>
    <row r="998" spans="1:14" x14ac:dyDescent="0.3">
      <c r="A998" t="s">
        <v>4596</v>
      </c>
      <c r="B998" s="1">
        <v>46041.299305555556</v>
      </c>
      <c r="C998" t="s">
        <v>26</v>
      </c>
      <c r="D998" t="s">
        <v>22</v>
      </c>
      <c r="E998" t="s">
        <v>31</v>
      </c>
      <c r="F998" t="s">
        <v>20</v>
      </c>
      <c r="G998" s="2">
        <v>0.29930555555555555</v>
      </c>
      <c r="H998" s="3">
        <v>46041</v>
      </c>
      <c r="I998">
        <v>1</v>
      </c>
      <c r="J998">
        <f>_xlfn.XLOOKUP(tbl_logs[[#This Row],[Target_Department]],tbl_DeptWeight[Department], tbl_DeptWeight[Impact Score])</f>
        <v>3</v>
      </c>
      <c r="K998">
        <f>_xlfn.XLOOKUP(tbl_logs[[#This Row],[Employee_Action]],tbl_ResponseLikelihood[Employee Action],tbl_ResponseLikelihood[Likelihood Score])</f>
        <v>2</v>
      </c>
      <c r="L998">
        <f>tbl_logs[[#This Row],[Impact Score]]*tbl_logs[[#This Row],[Response Multiplier]]</f>
        <v>6</v>
      </c>
      <c r="M998" t="str" cm="1">
        <f t="array" ref="M998">_xlfn.IFS(tbl_logs[[#This Row],[Total Score]]&lt;=4, "Low", tbl_logs[[#This Row],[Total Score]]&lt;=10, "Medium", tbl_logs[[#This Row],[Total Score]]&lt;=19, "High", tbl_logs[[#This Row],[Total Score]]&lt;=25, "Very High")</f>
        <v>Medium</v>
      </c>
      <c r="N998" t="str" cm="1">
        <f t="array" ref="N998">_xlfn.IFS(tbl_logs[[#This Row],[Total Score]]&lt;=4, "Low", tbl_logs[[#This Row],[Total Score]]&lt;=10, "Medium", tbl_logs[[#This Row],[Total Score]]&lt;=17, "High", tbl_logs[[#This Row],[Total Score]]&lt;=25, "Critical")</f>
        <v>Medium</v>
      </c>
    </row>
    <row r="999" spans="1:14" x14ac:dyDescent="0.3">
      <c r="A999" t="s">
        <v>2152</v>
      </c>
      <c r="B999" s="1">
        <v>46041.317361111112</v>
      </c>
      <c r="C999" t="s">
        <v>26</v>
      </c>
      <c r="D999" t="s">
        <v>18</v>
      </c>
      <c r="E999" t="s">
        <v>31</v>
      </c>
      <c r="F999" t="s">
        <v>53</v>
      </c>
      <c r="G999" s="2">
        <v>0.31736111111111109</v>
      </c>
      <c r="H999" s="3">
        <v>46041</v>
      </c>
      <c r="I999">
        <v>1</v>
      </c>
      <c r="J999">
        <f>_xlfn.XLOOKUP(tbl_logs[[#This Row],[Target_Department]],tbl_DeptWeight[Department], tbl_DeptWeight[Impact Score])</f>
        <v>3</v>
      </c>
      <c r="K999">
        <f>_xlfn.XLOOKUP(tbl_logs[[#This Row],[Employee_Action]],tbl_ResponseLikelihood[Employee Action],tbl_ResponseLikelihood[Likelihood Score])</f>
        <v>5</v>
      </c>
      <c r="L999">
        <f>tbl_logs[[#This Row],[Impact Score]]*tbl_logs[[#This Row],[Response Multiplier]]</f>
        <v>15</v>
      </c>
      <c r="M999" t="str" cm="1">
        <f t="array" ref="M999">_xlfn.IFS(tbl_logs[[#This Row],[Total Score]]&lt;=4, "Low", tbl_logs[[#This Row],[Total Score]]&lt;=10, "Medium", tbl_logs[[#This Row],[Total Score]]&lt;=19, "High", tbl_logs[[#This Row],[Total Score]]&lt;=25, "Very High")</f>
        <v>High</v>
      </c>
      <c r="N999" t="str" cm="1">
        <f t="array" ref="N999">_xlfn.IFS(tbl_logs[[#This Row],[Total Score]]&lt;=4, "Low", tbl_logs[[#This Row],[Total Score]]&lt;=10, "Medium", tbl_logs[[#This Row],[Total Score]]&lt;=17, "High", tbl_logs[[#This Row],[Total Score]]&lt;=25, "Critical")</f>
        <v>High</v>
      </c>
    </row>
    <row r="1000" spans="1:14" x14ac:dyDescent="0.3">
      <c r="A1000" t="s">
        <v>1085</v>
      </c>
      <c r="B1000" s="1">
        <v>46041.337500000001</v>
      </c>
      <c r="C1000" t="s">
        <v>40</v>
      </c>
      <c r="D1000" t="s">
        <v>22</v>
      </c>
      <c r="E1000" t="s">
        <v>16</v>
      </c>
      <c r="F1000" t="s">
        <v>10</v>
      </c>
      <c r="G1000" s="2">
        <v>0.33750000000000002</v>
      </c>
      <c r="H1000" s="3">
        <v>46041</v>
      </c>
      <c r="I1000">
        <v>1</v>
      </c>
      <c r="J1000">
        <f>_xlfn.XLOOKUP(tbl_logs[[#This Row],[Target_Department]],tbl_DeptWeight[Department], tbl_DeptWeight[Impact Score])</f>
        <v>5</v>
      </c>
      <c r="K1000">
        <f>_xlfn.XLOOKUP(tbl_logs[[#This Row],[Employee_Action]],tbl_ResponseLikelihood[Employee Action],tbl_ResponseLikelihood[Likelihood Score])</f>
        <v>2</v>
      </c>
      <c r="L1000">
        <f>tbl_logs[[#This Row],[Impact Score]]*tbl_logs[[#This Row],[Response Multiplier]]</f>
        <v>10</v>
      </c>
      <c r="M1000" t="str" cm="1">
        <f t="array" ref="M1000">_xlfn.IFS(tbl_logs[[#This Row],[Total Score]]&lt;=4, "Low", tbl_logs[[#This Row],[Total Score]]&lt;=10, "Medium", tbl_logs[[#This Row],[Total Score]]&lt;=19, "High", tbl_logs[[#This Row],[Total Score]]&lt;=25, "Very High")</f>
        <v>Medium</v>
      </c>
      <c r="N1000" t="str" cm="1">
        <f t="array" ref="N1000">_xlfn.IFS(tbl_logs[[#This Row],[Total Score]]&lt;=4, "Low", tbl_logs[[#This Row],[Total Score]]&lt;=10, "Medium", tbl_logs[[#This Row],[Total Score]]&lt;=17, "High", tbl_logs[[#This Row],[Total Score]]&lt;=25, "Critical")</f>
        <v>Medium</v>
      </c>
    </row>
    <row r="1001" spans="1:14" x14ac:dyDescent="0.3">
      <c r="A1001" t="s">
        <v>87</v>
      </c>
      <c r="B1001" s="1">
        <v>46041.349305555559</v>
      </c>
      <c r="C1001" t="s">
        <v>40</v>
      </c>
      <c r="D1001" t="s">
        <v>8</v>
      </c>
      <c r="E1001" t="s">
        <v>16</v>
      </c>
      <c r="F1001" t="s">
        <v>13</v>
      </c>
      <c r="G1001" s="2">
        <v>0.34930555555555554</v>
      </c>
      <c r="H1001" s="3">
        <v>46041</v>
      </c>
      <c r="I1001">
        <v>1</v>
      </c>
      <c r="J1001">
        <f>_xlfn.XLOOKUP(tbl_logs[[#This Row],[Target_Department]],tbl_DeptWeight[Department], tbl_DeptWeight[Impact Score])</f>
        <v>5</v>
      </c>
      <c r="K1001">
        <f>_xlfn.XLOOKUP(tbl_logs[[#This Row],[Employee_Action]],tbl_ResponseLikelihood[Employee Action],tbl_ResponseLikelihood[Likelihood Score])</f>
        <v>1</v>
      </c>
      <c r="L1001">
        <f>tbl_logs[[#This Row],[Impact Score]]*tbl_logs[[#This Row],[Response Multiplier]]</f>
        <v>5</v>
      </c>
      <c r="M1001" t="str" cm="1">
        <f t="array" ref="M1001">_xlfn.IFS(tbl_logs[[#This Row],[Total Score]]&lt;=4, "Low", tbl_logs[[#This Row],[Total Score]]&lt;=10, "Medium", tbl_logs[[#This Row],[Total Score]]&lt;=19, "High", tbl_logs[[#This Row],[Total Score]]&lt;=25, "Very High")</f>
        <v>Medium</v>
      </c>
      <c r="N1001" t="str" cm="1">
        <f t="array" ref="N1001">_xlfn.IFS(tbl_logs[[#This Row],[Total Score]]&lt;=4, "Low", tbl_logs[[#This Row],[Total Score]]&lt;=10, "Medium", tbl_logs[[#This Row],[Total Score]]&lt;=17, "High", tbl_logs[[#This Row],[Total Score]]&lt;=25, "Critical")</f>
        <v>Medium</v>
      </c>
    </row>
    <row r="1002" spans="1:14" x14ac:dyDescent="0.3">
      <c r="A1002" t="s">
        <v>2278</v>
      </c>
      <c r="B1002" s="1">
        <v>46041.361111111109</v>
      </c>
      <c r="C1002" t="s">
        <v>7</v>
      </c>
      <c r="D1002" t="s">
        <v>15</v>
      </c>
      <c r="E1002" t="s">
        <v>19</v>
      </c>
      <c r="F1002" t="s">
        <v>53</v>
      </c>
      <c r="G1002" s="2">
        <v>0.3611111111111111</v>
      </c>
      <c r="H1002" s="3">
        <v>46041</v>
      </c>
      <c r="I1002">
        <v>1</v>
      </c>
      <c r="J1002">
        <f>_xlfn.XLOOKUP(tbl_logs[[#This Row],[Target_Department]],tbl_DeptWeight[Department], tbl_DeptWeight[Impact Score])</f>
        <v>3</v>
      </c>
      <c r="K1002">
        <f>_xlfn.XLOOKUP(tbl_logs[[#This Row],[Employee_Action]],tbl_ResponseLikelihood[Employee Action],tbl_ResponseLikelihood[Likelihood Score])</f>
        <v>5</v>
      </c>
      <c r="L1002">
        <f>tbl_logs[[#This Row],[Impact Score]]*tbl_logs[[#This Row],[Response Multiplier]]</f>
        <v>15</v>
      </c>
      <c r="M1002" t="str" cm="1">
        <f t="array" ref="M1002">_xlfn.IFS(tbl_logs[[#This Row],[Total Score]]&lt;=4, "Low", tbl_logs[[#This Row],[Total Score]]&lt;=10, "Medium", tbl_logs[[#This Row],[Total Score]]&lt;=19, "High", tbl_logs[[#This Row],[Total Score]]&lt;=25, "Very High")</f>
        <v>High</v>
      </c>
      <c r="N1002" t="str" cm="1">
        <f t="array" ref="N1002">_xlfn.IFS(tbl_logs[[#This Row],[Total Score]]&lt;=4, "Low", tbl_logs[[#This Row],[Total Score]]&lt;=10, "Medium", tbl_logs[[#This Row],[Total Score]]&lt;=17, "High", tbl_logs[[#This Row],[Total Score]]&lt;=25, "Critical")</f>
        <v>High</v>
      </c>
    </row>
    <row r="1003" spans="1:14" x14ac:dyDescent="0.3">
      <c r="A1003" t="s">
        <v>4517</v>
      </c>
      <c r="B1003" s="1">
        <v>46041.375</v>
      </c>
      <c r="C1003" t="s">
        <v>7</v>
      </c>
      <c r="D1003" t="s">
        <v>18</v>
      </c>
      <c r="E1003" t="s">
        <v>19</v>
      </c>
      <c r="F1003" t="s">
        <v>20</v>
      </c>
      <c r="G1003" s="2">
        <v>0.375</v>
      </c>
      <c r="H1003" s="3">
        <v>46041</v>
      </c>
      <c r="I1003">
        <v>1</v>
      </c>
      <c r="J1003">
        <f>_xlfn.XLOOKUP(tbl_logs[[#This Row],[Target_Department]],tbl_DeptWeight[Department], tbl_DeptWeight[Impact Score])</f>
        <v>3</v>
      </c>
      <c r="K1003">
        <f>_xlfn.XLOOKUP(tbl_logs[[#This Row],[Employee_Action]],tbl_ResponseLikelihood[Employee Action],tbl_ResponseLikelihood[Likelihood Score])</f>
        <v>2</v>
      </c>
      <c r="L1003">
        <f>tbl_logs[[#This Row],[Impact Score]]*tbl_logs[[#This Row],[Response Multiplier]]</f>
        <v>6</v>
      </c>
      <c r="M1003" t="str" cm="1">
        <f t="array" ref="M1003">_xlfn.IFS(tbl_logs[[#This Row],[Total Score]]&lt;=4, "Low", tbl_logs[[#This Row],[Total Score]]&lt;=10, "Medium", tbl_logs[[#This Row],[Total Score]]&lt;=19, "High", tbl_logs[[#This Row],[Total Score]]&lt;=25, "Very High")</f>
        <v>Medium</v>
      </c>
      <c r="N1003" t="str" cm="1">
        <f t="array" ref="N1003">_xlfn.IFS(tbl_logs[[#This Row],[Total Score]]&lt;=4, "Low", tbl_logs[[#This Row],[Total Score]]&lt;=10, "Medium", tbl_logs[[#This Row],[Total Score]]&lt;=17, "High", tbl_logs[[#This Row],[Total Score]]&lt;=25, "Critical")</f>
        <v>Medium</v>
      </c>
    </row>
    <row r="1004" spans="1:14" x14ac:dyDescent="0.3">
      <c r="A1004" t="s">
        <v>4714</v>
      </c>
      <c r="B1004" s="1">
        <v>46041.382638888892</v>
      </c>
      <c r="C1004" t="s">
        <v>7</v>
      </c>
      <c r="D1004" t="s">
        <v>18</v>
      </c>
      <c r="E1004" t="s">
        <v>19</v>
      </c>
      <c r="F1004" t="s">
        <v>10</v>
      </c>
      <c r="G1004" s="2">
        <v>0.38263888888888886</v>
      </c>
      <c r="H1004" s="3">
        <v>46041</v>
      </c>
      <c r="I1004">
        <v>1</v>
      </c>
      <c r="J1004">
        <f>_xlfn.XLOOKUP(tbl_logs[[#This Row],[Target_Department]],tbl_DeptWeight[Department], tbl_DeptWeight[Impact Score])</f>
        <v>3</v>
      </c>
      <c r="K1004">
        <f>_xlfn.XLOOKUP(tbl_logs[[#This Row],[Employee_Action]],tbl_ResponseLikelihood[Employee Action],tbl_ResponseLikelihood[Likelihood Score])</f>
        <v>2</v>
      </c>
      <c r="L1004">
        <f>tbl_logs[[#This Row],[Impact Score]]*tbl_logs[[#This Row],[Response Multiplier]]</f>
        <v>6</v>
      </c>
      <c r="M1004" t="str" cm="1">
        <f t="array" ref="M1004">_xlfn.IFS(tbl_logs[[#This Row],[Total Score]]&lt;=4, "Low", tbl_logs[[#This Row],[Total Score]]&lt;=10, "Medium", tbl_logs[[#This Row],[Total Score]]&lt;=19, "High", tbl_logs[[#This Row],[Total Score]]&lt;=25, "Very High")</f>
        <v>Medium</v>
      </c>
      <c r="N1004" t="str" cm="1">
        <f t="array" ref="N1004">_xlfn.IFS(tbl_logs[[#This Row],[Total Score]]&lt;=4, "Low", tbl_logs[[#This Row],[Total Score]]&lt;=10, "Medium", tbl_logs[[#This Row],[Total Score]]&lt;=17, "High", tbl_logs[[#This Row],[Total Score]]&lt;=25, "Critical")</f>
        <v>Medium</v>
      </c>
    </row>
    <row r="1005" spans="1:14" x14ac:dyDescent="0.3">
      <c r="A1005" t="s">
        <v>4209</v>
      </c>
      <c r="B1005" s="1">
        <v>46041.409722222219</v>
      </c>
      <c r="C1005" t="s">
        <v>7</v>
      </c>
      <c r="D1005" t="s">
        <v>8</v>
      </c>
      <c r="E1005" t="s">
        <v>31</v>
      </c>
      <c r="F1005" t="s">
        <v>20</v>
      </c>
      <c r="G1005" s="2">
        <v>0.40972222222222221</v>
      </c>
      <c r="H1005" s="3">
        <v>46041</v>
      </c>
      <c r="I1005">
        <v>1</v>
      </c>
      <c r="J1005">
        <f>_xlfn.XLOOKUP(tbl_logs[[#This Row],[Target_Department]],tbl_DeptWeight[Department], tbl_DeptWeight[Impact Score])</f>
        <v>3</v>
      </c>
      <c r="K1005">
        <f>_xlfn.XLOOKUP(tbl_logs[[#This Row],[Employee_Action]],tbl_ResponseLikelihood[Employee Action],tbl_ResponseLikelihood[Likelihood Score])</f>
        <v>2</v>
      </c>
      <c r="L1005">
        <f>tbl_logs[[#This Row],[Impact Score]]*tbl_logs[[#This Row],[Response Multiplier]]</f>
        <v>6</v>
      </c>
      <c r="M1005" t="str" cm="1">
        <f t="array" ref="M1005">_xlfn.IFS(tbl_logs[[#This Row],[Total Score]]&lt;=4, "Low", tbl_logs[[#This Row],[Total Score]]&lt;=10, "Medium", tbl_logs[[#This Row],[Total Score]]&lt;=19, "High", tbl_logs[[#This Row],[Total Score]]&lt;=25, "Very High")</f>
        <v>Medium</v>
      </c>
      <c r="N1005" t="str" cm="1">
        <f t="array" ref="N1005">_xlfn.IFS(tbl_logs[[#This Row],[Total Score]]&lt;=4, "Low", tbl_logs[[#This Row],[Total Score]]&lt;=10, "Medium", tbl_logs[[#This Row],[Total Score]]&lt;=17, "High", tbl_logs[[#This Row],[Total Score]]&lt;=25, "Critical")</f>
        <v>Medium</v>
      </c>
    </row>
    <row r="1006" spans="1:14" x14ac:dyDescent="0.3">
      <c r="A1006" t="s">
        <v>699</v>
      </c>
      <c r="B1006" s="1">
        <v>46041.423611111109</v>
      </c>
      <c r="C1006" t="s">
        <v>7</v>
      </c>
      <c r="D1006" t="s">
        <v>8</v>
      </c>
      <c r="E1006" t="s">
        <v>19</v>
      </c>
      <c r="F1006" t="s">
        <v>20</v>
      </c>
      <c r="G1006" s="2">
        <v>0.4236111111111111</v>
      </c>
      <c r="H1006" s="3">
        <v>46041</v>
      </c>
      <c r="I1006">
        <v>1</v>
      </c>
      <c r="J1006">
        <f>_xlfn.XLOOKUP(tbl_logs[[#This Row],[Target_Department]],tbl_DeptWeight[Department], tbl_DeptWeight[Impact Score])</f>
        <v>3</v>
      </c>
      <c r="K1006">
        <f>_xlfn.XLOOKUP(tbl_logs[[#This Row],[Employee_Action]],tbl_ResponseLikelihood[Employee Action],tbl_ResponseLikelihood[Likelihood Score])</f>
        <v>2</v>
      </c>
      <c r="L1006">
        <f>tbl_logs[[#This Row],[Impact Score]]*tbl_logs[[#This Row],[Response Multiplier]]</f>
        <v>6</v>
      </c>
      <c r="M1006" t="str" cm="1">
        <f t="array" ref="M1006">_xlfn.IFS(tbl_logs[[#This Row],[Total Score]]&lt;=4, "Low", tbl_logs[[#This Row],[Total Score]]&lt;=10, "Medium", tbl_logs[[#This Row],[Total Score]]&lt;=19, "High", tbl_logs[[#This Row],[Total Score]]&lt;=25, "Very High")</f>
        <v>Medium</v>
      </c>
      <c r="N1006" t="str" cm="1">
        <f t="array" ref="N1006">_xlfn.IFS(tbl_logs[[#This Row],[Total Score]]&lt;=4, "Low", tbl_logs[[#This Row],[Total Score]]&lt;=10, "Medium", tbl_logs[[#This Row],[Total Score]]&lt;=17, "High", tbl_logs[[#This Row],[Total Score]]&lt;=25, "Critical")</f>
        <v>Medium</v>
      </c>
    </row>
    <row r="1007" spans="1:14" x14ac:dyDescent="0.3">
      <c r="A1007" t="s">
        <v>2359</v>
      </c>
      <c r="B1007" s="1">
        <v>46041.424305555556</v>
      </c>
      <c r="C1007" t="s">
        <v>26</v>
      </c>
      <c r="D1007" t="s">
        <v>22</v>
      </c>
      <c r="E1007" t="s">
        <v>19</v>
      </c>
      <c r="F1007" t="s">
        <v>20</v>
      </c>
      <c r="G1007" s="2">
        <v>0.42430555555555555</v>
      </c>
      <c r="H1007" s="3">
        <v>46041</v>
      </c>
      <c r="I1007">
        <v>1</v>
      </c>
      <c r="J1007">
        <f>_xlfn.XLOOKUP(tbl_logs[[#This Row],[Target_Department]],tbl_DeptWeight[Department], tbl_DeptWeight[Impact Score])</f>
        <v>3</v>
      </c>
      <c r="K1007">
        <f>_xlfn.XLOOKUP(tbl_logs[[#This Row],[Employee_Action]],tbl_ResponseLikelihood[Employee Action],tbl_ResponseLikelihood[Likelihood Score])</f>
        <v>2</v>
      </c>
      <c r="L1007">
        <f>tbl_logs[[#This Row],[Impact Score]]*tbl_logs[[#This Row],[Response Multiplier]]</f>
        <v>6</v>
      </c>
      <c r="M1007" t="str" cm="1">
        <f t="array" ref="M1007">_xlfn.IFS(tbl_logs[[#This Row],[Total Score]]&lt;=4, "Low", tbl_logs[[#This Row],[Total Score]]&lt;=10, "Medium", tbl_logs[[#This Row],[Total Score]]&lt;=19, "High", tbl_logs[[#This Row],[Total Score]]&lt;=25, "Very High")</f>
        <v>Medium</v>
      </c>
      <c r="N1007" t="str" cm="1">
        <f t="array" ref="N1007">_xlfn.IFS(tbl_logs[[#This Row],[Total Score]]&lt;=4, "Low", tbl_logs[[#This Row],[Total Score]]&lt;=10, "Medium", tbl_logs[[#This Row],[Total Score]]&lt;=17, "High", tbl_logs[[#This Row],[Total Score]]&lt;=25, "Critical")</f>
        <v>Medium</v>
      </c>
    </row>
    <row r="1008" spans="1:14" x14ac:dyDescent="0.3">
      <c r="A1008" t="s">
        <v>695</v>
      </c>
      <c r="B1008" s="1">
        <v>46041.498611111114</v>
      </c>
      <c r="C1008" t="s">
        <v>7</v>
      </c>
      <c r="D1008" t="s">
        <v>18</v>
      </c>
      <c r="E1008" t="s">
        <v>19</v>
      </c>
      <c r="F1008" t="s">
        <v>10</v>
      </c>
      <c r="G1008" s="2">
        <v>0.49861111111111112</v>
      </c>
      <c r="H1008" s="3">
        <v>46041</v>
      </c>
      <c r="I1008">
        <v>1</v>
      </c>
      <c r="J1008">
        <f>_xlfn.XLOOKUP(tbl_logs[[#This Row],[Target_Department]],tbl_DeptWeight[Department], tbl_DeptWeight[Impact Score])</f>
        <v>3</v>
      </c>
      <c r="K1008">
        <f>_xlfn.XLOOKUP(tbl_logs[[#This Row],[Employee_Action]],tbl_ResponseLikelihood[Employee Action],tbl_ResponseLikelihood[Likelihood Score])</f>
        <v>2</v>
      </c>
      <c r="L1008">
        <f>tbl_logs[[#This Row],[Impact Score]]*tbl_logs[[#This Row],[Response Multiplier]]</f>
        <v>6</v>
      </c>
      <c r="M1008" t="str" cm="1">
        <f t="array" ref="M1008">_xlfn.IFS(tbl_logs[[#This Row],[Total Score]]&lt;=4, "Low", tbl_logs[[#This Row],[Total Score]]&lt;=10, "Medium", tbl_logs[[#This Row],[Total Score]]&lt;=19, "High", tbl_logs[[#This Row],[Total Score]]&lt;=25, "Very High")</f>
        <v>Medium</v>
      </c>
      <c r="N1008" t="str" cm="1">
        <f t="array" ref="N1008">_xlfn.IFS(tbl_logs[[#This Row],[Total Score]]&lt;=4, "Low", tbl_logs[[#This Row],[Total Score]]&lt;=10, "Medium", tbl_logs[[#This Row],[Total Score]]&lt;=17, "High", tbl_logs[[#This Row],[Total Score]]&lt;=25, "Critical")</f>
        <v>Medium</v>
      </c>
    </row>
    <row r="1009" spans="1:14" x14ac:dyDescent="0.3">
      <c r="A1009" t="s">
        <v>4481</v>
      </c>
      <c r="B1009" s="1">
        <v>46041.510416666664</v>
      </c>
      <c r="C1009" t="s">
        <v>47</v>
      </c>
      <c r="D1009" t="s">
        <v>15</v>
      </c>
      <c r="E1009" t="s">
        <v>31</v>
      </c>
      <c r="F1009" t="s">
        <v>33</v>
      </c>
      <c r="G1009" s="2">
        <v>0.51041666666666663</v>
      </c>
      <c r="H1009" s="3">
        <v>46041</v>
      </c>
      <c r="I1009">
        <v>1</v>
      </c>
      <c r="J1009">
        <f>_xlfn.XLOOKUP(tbl_logs[[#This Row],[Target_Department]],tbl_DeptWeight[Department], tbl_DeptWeight[Impact Score])</f>
        <v>1</v>
      </c>
      <c r="K1009">
        <f>_xlfn.XLOOKUP(tbl_logs[[#This Row],[Employee_Action]],tbl_ResponseLikelihood[Employee Action],tbl_ResponseLikelihood[Likelihood Score])</f>
        <v>4</v>
      </c>
      <c r="L1009">
        <f>tbl_logs[[#This Row],[Impact Score]]*tbl_logs[[#This Row],[Response Multiplier]]</f>
        <v>4</v>
      </c>
      <c r="M1009" t="str" cm="1">
        <f t="array" ref="M1009">_xlfn.IFS(tbl_logs[[#This Row],[Total Score]]&lt;=4, "Low", tbl_logs[[#This Row],[Total Score]]&lt;=10, "Medium", tbl_logs[[#This Row],[Total Score]]&lt;=19, "High", tbl_logs[[#This Row],[Total Score]]&lt;=25, "Very High")</f>
        <v>Low</v>
      </c>
      <c r="N1009" t="str" cm="1">
        <f t="array" ref="N1009">_xlfn.IFS(tbl_logs[[#This Row],[Total Score]]&lt;=4, "Low", tbl_logs[[#This Row],[Total Score]]&lt;=10, "Medium", tbl_logs[[#This Row],[Total Score]]&lt;=17, "High", tbl_logs[[#This Row],[Total Score]]&lt;=25, "Critical")</f>
        <v>Low</v>
      </c>
    </row>
    <row r="1010" spans="1:14" x14ac:dyDescent="0.3">
      <c r="A1010" t="s">
        <v>3681</v>
      </c>
      <c r="B1010" s="1">
        <v>46041.527083333334</v>
      </c>
      <c r="C1010" t="s">
        <v>7</v>
      </c>
      <c r="D1010" t="s">
        <v>15</v>
      </c>
      <c r="E1010" t="s">
        <v>19</v>
      </c>
      <c r="F1010" t="s">
        <v>20</v>
      </c>
      <c r="G1010" s="2">
        <v>0.52708333333333335</v>
      </c>
      <c r="H1010" s="3">
        <v>46041</v>
      </c>
      <c r="I1010">
        <v>1</v>
      </c>
      <c r="J1010">
        <f>_xlfn.XLOOKUP(tbl_logs[[#This Row],[Target_Department]],tbl_DeptWeight[Department], tbl_DeptWeight[Impact Score])</f>
        <v>3</v>
      </c>
      <c r="K1010">
        <f>_xlfn.XLOOKUP(tbl_logs[[#This Row],[Employee_Action]],tbl_ResponseLikelihood[Employee Action],tbl_ResponseLikelihood[Likelihood Score])</f>
        <v>2</v>
      </c>
      <c r="L1010">
        <f>tbl_logs[[#This Row],[Impact Score]]*tbl_logs[[#This Row],[Response Multiplier]]</f>
        <v>6</v>
      </c>
      <c r="M1010" t="str" cm="1">
        <f t="array" ref="M1010">_xlfn.IFS(tbl_logs[[#This Row],[Total Score]]&lt;=4, "Low", tbl_logs[[#This Row],[Total Score]]&lt;=10, "Medium", tbl_logs[[#This Row],[Total Score]]&lt;=19, "High", tbl_logs[[#This Row],[Total Score]]&lt;=25, "Very High")</f>
        <v>Medium</v>
      </c>
      <c r="N1010" t="str" cm="1">
        <f t="array" ref="N1010">_xlfn.IFS(tbl_logs[[#This Row],[Total Score]]&lt;=4, "Low", tbl_logs[[#This Row],[Total Score]]&lt;=10, "Medium", tbl_logs[[#This Row],[Total Score]]&lt;=17, "High", tbl_logs[[#This Row],[Total Score]]&lt;=25, "Critical")</f>
        <v>Medium</v>
      </c>
    </row>
    <row r="1011" spans="1:14" x14ac:dyDescent="0.3">
      <c r="A1011" t="s">
        <v>349</v>
      </c>
      <c r="B1011" s="1">
        <v>46041.55</v>
      </c>
      <c r="C1011" t="s">
        <v>40</v>
      </c>
      <c r="D1011" t="s">
        <v>8</v>
      </c>
      <c r="E1011" t="s">
        <v>16</v>
      </c>
      <c r="F1011" t="s">
        <v>10</v>
      </c>
      <c r="G1011" s="2">
        <v>0.55000000000000004</v>
      </c>
      <c r="H1011" s="3">
        <v>46041</v>
      </c>
      <c r="I1011">
        <v>1</v>
      </c>
      <c r="J1011">
        <f>_xlfn.XLOOKUP(tbl_logs[[#This Row],[Target_Department]],tbl_DeptWeight[Department], tbl_DeptWeight[Impact Score])</f>
        <v>5</v>
      </c>
      <c r="K1011">
        <f>_xlfn.XLOOKUP(tbl_logs[[#This Row],[Employee_Action]],tbl_ResponseLikelihood[Employee Action],tbl_ResponseLikelihood[Likelihood Score])</f>
        <v>2</v>
      </c>
      <c r="L1011">
        <f>tbl_logs[[#This Row],[Impact Score]]*tbl_logs[[#This Row],[Response Multiplier]]</f>
        <v>10</v>
      </c>
      <c r="M1011" t="str" cm="1">
        <f t="array" ref="M1011">_xlfn.IFS(tbl_logs[[#This Row],[Total Score]]&lt;=4, "Low", tbl_logs[[#This Row],[Total Score]]&lt;=10, "Medium", tbl_logs[[#This Row],[Total Score]]&lt;=19, "High", tbl_logs[[#This Row],[Total Score]]&lt;=25, "Very High")</f>
        <v>Medium</v>
      </c>
      <c r="N1011" t="str" cm="1">
        <f t="array" ref="N1011">_xlfn.IFS(tbl_logs[[#This Row],[Total Score]]&lt;=4, "Low", tbl_logs[[#This Row],[Total Score]]&lt;=10, "Medium", tbl_logs[[#This Row],[Total Score]]&lt;=17, "High", tbl_logs[[#This Row],[Total Score]]&lt;=25, "Critical")</f>
        <v>Medium</v>
      </c>
    </row>
    <row r="1012" spans="1:14" x14ac:dyDescent="0.3">
      <c r="A1012" t="s">
        <v>688</v>
      </c>
      <c r="B1012" s="1">
        <v>46041.561111111114</v>
      </c>
      <c r="C1012" t="s">
        <v>7</v>
      </c>
      <c r="D1012" t="s">
        <v>8</v>
      </c>
      <c r="E1012" t="s">
        <v>19</v>
      </c>
      <c r="F1012" t="s">
        <v>10</v>
      </c>
      <c r="G1012" s="2">
        <v>0.56111111111111112</v>
      </c>
      <c r="H1012" s="3">
        <v>46041</v>
      </c>
      <c r="I1012">
        <v>1</v>
      </c>
      <c r="J1012">
        <f>_xlfn.XLOOKUP(tbl_logs[[#This Row],[Target_Department]],tbl_DeptWeight[Department], tbl_DeptWeight[Impact Score])</f>
        <v>3</v>
      </c>
      <c r="K1012">
        <f>_xlfn.XLOOKUP(tbl_logs[[#This Row],[Employee_Action]],tbl_ResponseLikelihood[Employee Action],tbl_ResponseLikelihood[Likelihood Score])</f>
        <v>2</v>
      </c>
      <c r="L1012">
        <f>tbl_logs[[#This Row],[Impact Score]]*tbl_logs[[#This Row],[Response Multiplier]]</f>
        <v>6</v>
      </c>
      <c r="M1012" t="str" cm="1">
        <f t="array" ref="M1012">_xlfn.IFS(tbl_logs[[#This Row],[Total Score]]&lt;=4, "Low", tbl_logs[[#This Row],[Total Score]]&lt;=10, "Medium", tbl_logs[[#This Row],[Total Score]]&lt;=19, "High", tbl_logs[[#This Row],[Total Score]]&lt;=25, "Very High")</f>
        <v>Medium</v>
      </c>
      <c r="N1012" t="str" cm="1">
        <f t="array" ref="N1012">_xlfn.IFS(tbl_logs[[#This Row],[Total Score]]&lt;=4, "Low", tbl_logs[[#This Row],[Total Score]]&lt;=10, "Medium", tbl_logs[[#This Row],[Total Score]]&lt;=17, "High", tbl_logs[[#This Row],[Total Score]]&lt;=25, "Critical")</f>
        <v>Medium</v>
      </c>
    </row>
    <row r="1013" spans="1:14" x14ac:dyDescent="0.3">
      <c r="A1013" t="s">
        <v>275</v>
      </c>
      <c r="B1013" s="1">
        <v>46041.580555555556</v>
      </c>
      <c r="C1013" t="s">
        <v>35</v>
      </c>
      <c r="D1013" t="s">
        <v>22</v>
      </c>
      <c r="E1013" t="s">
        <v>9</v>
      </c>
      <c r="F1013" t="s">
        <v>13</v>
      </c>
      <c r="G1013" s="2">
        <v>0.5805555555555556</v>
      </c>
      <c r="H1013" s="3">
        <v>46041</v>
      </c>
      <c r="I1013">
        <v>1</v>
      </c>
      <c r="J1013">
        <f>_xlfn.XLOOKUP(tbl_logs[[#This Row],[Target_Department]],tbl_DeptWeight[Department], tbl_DeptWeight[Impact Score])</f>
        <v>1</v>
      </c>
      <c r="K1013">
        <f>_xlfn.XLOOKUP(tbl_logs[[#This Row],[Employee_Action]],tbl_ResponseLikelihood[Employee Action],tbl_ResponseLikelihood[Likelihood Score])</f>
        <v>1</v>
      </c>
      <c r="L1013">
        <f>tbl_logs[[#This Row],[Impact Score]]*tbl_logs[[#This Row],[Response Multiplier]]</f>
        <v>1</v>
      </c>
      <c r="M1013" t="str" cm="1">
        <f t="array" ref="M1013">_xlfn.IFS(tbl_logs[[#This Row],[Total Score]]&lt;=4, "Low", tbl_logs[[#This Row],[Total Score]]&lt;=10, "Medium", tbl_logs[[#This Row],[Total Score]]&lt;=19, "High", tbl_logs[[#This Row],[Total Score]]&lt;=25, "Very High")</f>
        <v>Low</v>
      </c>
      <c r="N1013" t="str" cm="1">
        <f t="array" ref="N1013">_xlfn.IFS(tbl_logs[[#This Row],[Total Score]]&lt;=4, "Low", tbl_logs[[#This Row],[Total Score]]&lt;=10, "Medium", tbl_logs[[#This Row],[Total Score]]&lt;=17, "High", tbl_logs[[#This Row],[Total Score]]&lt;=25, "Critical")</f>
        <v>Low</v>
      </c>
    </row>
    <row r="1014" spans="1:14" x14ac:dyDescent="0.3">
      <c r="A1014" t="s">
        <v>106</v>
      </c>
      <c r="B1014" s="1">
        <v>46041.581250000003</v>
      </c>
      <c r="C1014" t="s">
        <v>7</v>
      </c>
      <c r="D1014" t="s">
        <v>15</v>
      </c>
      <c r="E1014" t="s">
        <v>9</v>
      </c>
      <c r="F1014" t="s">
        <v>13</v>
      </c>
      <c r="G1014" s="2">
        <v>0.58125000000000004</v>
      </c>
      <c r="H1014" s="3">
        <v>46041</v>
      </c>
      <c r="I1014">
        <v>1</v>
      </c>
      <c r="J1014">
        <f>_xlfn.XLOOKUP(tbl_logs[[#This Row],[Target_Department]],tbl_DeptWeight[Department], tbl_DeptWeight[Impact Score])</f>
        <v>3</v>
      </c>
      <c r="K1014">
        <f>_xlfn.XLOOKUP(tbl_logs[[#This Row],[Employee_Action]],tbl_ResponseLikelihood[Employee Action],tbl_ResponseLikelihood[Likelihood Score])</f>
        <v>1</v>
      </c>
      <c r="L1014">
        <f>tbl_logs[[#This Row],[Impact Score]]*tbl_logs[[#This Row],[Response Multiplier]]</f>
        <v>3</v>
      </c>
      <c r="M1014" t="str" cm="1">
        <f t="array" ref="M1014">_xlfn.IFS(tbl_logs[[#This Row],[Total Score]]&lt;=4, "Low", tbl_logs[[#This Row],[Total Score]]&lt;=10, "Medium", tbl_logs[[#This Row],[Total Score]]&lt;=19, "High", tbl_logs[[#This Row],[Total Score]]&lt;=25, "Very High")</f>
        <v>Low</v>
      </c>
      <c r="N1014" t="str" cm="1">
        <f t="array" ref="N1014">_xlfn.IFS(tbl_logs[[#This Row],[Total Score]]&lt;=4, "Low", tbl_logs[[#This Row],[Total Score]]&lt;=10, "Medium", tbl_logs[[#This Row],[Total Score]]&lt;=17, "High", tbl_logs[[#This Row],[Total Score]]&lt;=25, "Critical")</f>
        <v>Low</v>
      </c>
    </row>
    <row r="1015" spans="1:14" x14ac:dyDescent="0.3">
      <c r="A1015" t="s">
        <v>1117</v>
      </c>
      <c r="B1015" s="1">
        <v>46041.602777777778</v>
      </c>
      <c r="C1015" t="s">
        <v>40</v>
      </c>
      <c r="D1015" t="s">
        <v>15</v>
      </c>
      <c r="E1015" t="s">
        <v>16</v>
      </c>
      <c r="F1015" t="s">
        <v>13</v>
      </c>
      <c r="G1015" s="2">
        <v>0.60277777777777775</v>
      </c>
      <c r="H1015" s="3">
        <v>46041</v>
      </c>
      <c r="I1015">
        <v>1</v>
      </c>
      <c r="J1015">
        <f>_xlfn.XLOOKUP(tbl_logs[[#This Row],[Target_Department]],tbl_DeptWeight[Department], tbl_DeptWeight[Impact Score])</f>
        <v>5</v>
      </c>
      <c r="K1015">
        <f>_xlfn.XLOOKUP(tbl_logs[[#This Row],[Employee_Action]],tbl_ResponseLikelihood[Employee Action],tbl_ResponseLikelihood[Likelihood Score])</f>
        <v>1</v>
      </c>
      <c r="L1015">
        <f>tbl_logs[[#This Row],[Impact Score]]*tbl_logs[[#This Row],[Response Multiplier]]</f>
        <v>5</v>
      </c>
      <c r="M1015" t="str" cm="1">
        <f t="array" ref="M1015">_xlfn.IFS(tbl_logs[[#This Row],[Total Score]]&lt;=4, "Low", tbl_logs[[#This Row],[Total Score]]&lt;=10, "Medium", tbl_logs[[#This Row],[Total Score]]&lt;=19, "High", tbl_logs[[#This Row],[Total Score]]&lt;=25, "Very High")</f>
        <v>Medium</v>
      </c>
      <c r="N1015" t="str" cm="1">
        <f t="array" ref="N1015">_xlfn.IFS(tbl_logs[[#This Row],[Total Score]]&lt;=4, "Low", tbl_logs[[#This Row],[Total Score]]&lt;=10, "Medium", tbl_logs[[#This Row],[Total Score]]&lt;=17, "High", tbl_logs[[#This Row],[Total Score]]&lt;=25, "Critical")</f>
        <v>Medium</v>
      </c>
    </row>
    <row r="1016" spans="1:14" x14ac:dyDescent="0.3">
      <c r="A1016" t="s">
        <v>4838</v>
      </c>
      <c r="B1016" s="1">
        <v>46041.605555555558</v>
      </c>
      <c r="C1016" t="s">
        <v>7</v>
      </c>
      <c r="D1016" t="s">
        <v>22</v>
      </c>
      <c r="E1016" t="s">
        <v>31</v>
      </c>
      <c r="F1016" t="s">
        <v>20</v>
      </c>
      <c r="G1016" s="2">
        <v>0.60555555555555551</v>
      </c>
      <c r="H1016" s="3">
        <v>46041</v>
      </c>
      <c r="I1016">
        <v>1</v>
      </c>
      <c r="J1016">
        <f>_xlfn.XLOOKUP(tbl_logs[[#This Row],[Target_Department]],tbl_DeptWeight[Department], tbl_DeptWeight[Impact Score])</f>
        <v>3</v>
      </c>
      <c r="K1016">
        <f>_xlfn.XLOOKUP(tbl_logs[[#This Row],[Employee_Action]],tbl_ResponseLikelihood[Employee Action],tbl_ResponseLikelihood[Likelihood Score])</f>
        <v>2</v>
      </c>
      <c r="L1016">
        <f>tbl_logs[[#This Row],[Impact Score]]*tbl_logs[[#This Row],[Response Multiplier]]</f>
        <v>6</v>
      </c>
      <c r="M1016" t="str" cm="1">
        <f t="array" ref="M1016">_xlfn.IFS(tbl_logs[[#This Row],[Total Score]]&lt;=4, "Low", tbl_logs[[#This Row],[Total Score]]&lt;=10, "Medium", tbl_logs[[#This Row],[Total Score]]&lt;=19, "High", tbl_logs[[#This Row],[Total Score]]&lt;=25, "Very High")</f>
        <v>Medium</v>
      </c>
      <c r="N1016" t="str" cm="1">
        <f t="array" ref="N1016">_xlfn.IFS(tbl_logs[[#This Row],[Total Score]]&lt;=4, "Low", tbl_logs[[#This Row],[Total Score]]&lt;=10, "Medium", tbl_logs[[#This Row],[Total Score]]&lt;=17, "High", tbl_logs[[#This Row],[Total Score]]&lt;=25, "Critical")</f>
        <v>Medium</v>
      </c>
    </row>
    <row r="1017" spans="1:14" x14ac:dyDescent="0.3">
      <c r="A1017" t="s">
        <v>1521</v>
      </c>
      <c r="B1017" s="1">
        <v>46041.613194444442</v>
      </c>
      <c r="C1017" t="s">
        <v>7</v>
      </c>
      <c r="D1017" t="s">
        <v>22</v>
      </c>
      <c r="E1017" t="s">
        <v>19</v>
      </c>
      <c r="F1017" t="s">
        <v>10</v>
      </c>
      <c r="G1017" s="2">
        <v>0.61319444444444449</v>
      </c>
      <c r="H1017" s="3">
        <v>46041</v>
      </c>
      <c r="I1017">
        <v>1</v>
      </c>
      <c r="J1017">
        <f>_xlfn.XLOOKUP(tbl_logs[[#This Row],[Target_Department]],tbl_DeptWeight[Department], tbl_DeptWeight[Impact Score])</f>
        <v>3</v>
      </c>
      <c r="K1017">
        <f>_xlfn.XLOOKUP(tbl_logs[[#This Row],[Employee_Action]],tbl_ResponseLikelihood[Employee Action],tbl_ResponseLikelihood[Likelihood Score])</f>
        <v>2</v>
      </c>
      <c r="L1017">
        <f>tbl_logs[[#This Row],[Impact Score]]*tbl_logs[[#This Row],[Response Multiplier]]</f>
        <v>6</v>
      </c>
      <c r="M1017" t="str" cm="1">
        <f t="array" ref="M1017">_xlfn.IFS(tbl_logs[[#This Row],[Total Score]]&lt;=4, "Low", tbl_logs[[#This Row],[Total Score]]&lt;=10, "Medium", tbl_logs[[#This Row],[Total Score]]&lt;=19, "High", tbl_logs[[#This Row],[Total Score]]&lt;=25, "Very High")</f>
        <v>Medium</v>
      </c>
      <c r="N1017" t="str" cm="1">
        <f t="array" ref="N1017">_xlfn.IFS(tbl_logs[[#This Row],[Total Score]]&lt;=4, "Low", tbl_logs[[#This Row],[Total Score]]&lt;=10, "Medium", tbl_logs[[#This Row],[Total Score]]&lt;=17, "High", tbl_logs[[#This Row],[Total Score]]&lt;=25, "Critical")</f>
        <v>Medium</v>
      </c>
    </row>
    <row r="1018" spans="1:14" x14ac:dyDescent="0.3">
      <c r="A1018" t="s">
        <v>1529</v>
      </c>
      <c r="B1018" s="1">
        <v>46041.633333333331</v>
      </c>
      <c r="C1018" t="s">
        <v>7</v>
      </c>
      <c r="D1018" t="s">
        <v>18</v>
      </c>
      <c r="E1018" t="s">
        <v>19</v>
      </c>
      <c r="F1018" t="s">
        <v>10</v>
      </c>
      <c r="G1018" s="2">
        <v>0.6333333333333333</v>
      </c>
      <c r="H1018" s="3">
        <v>46041</v>
      </c>
      <c r="I1018">
        <v>1</v>
      </c>
      <c r="J1018">
        <f>_xlfn.XLOOKUP(tbl_logs[[#This Row],[Target_Department]],tbl_DeptWeight[Department], tbl_DeptWeight[Impact Score])</f>
        <v>3</v>
      </c>
      <c r="K1018">
        <f>_xlfn.XLOOKUP(tbl_logs[[#This Row],[Employee_Action]],tbl_ResponseLikelihood[Employee Action],tbl_ResponseLikelihood[Likelihood Score])</f>
        <v>2</v>
      </c>
      <c r="L1018">
        <f>tbl_logs[[#This Row],[Impact Score]]*tbl_logs[[#This Row],[Response Multiplier]]</f>
        <v>6</v>
      </c>
      <c r="M1018" t="str" cm="1">
        <f t="array" ref="M1018">_xlfn.IFS(tbl_logs[[#This Row],[Total Score]]&lt;=4, "Low", tbl_logs[[#This Row],[Total Score]]&lt;=10, "Medium", tbl_logs[[#This Row],[Total Score]]&lt;=19, "High", tbl_logs[[#This Row],[Total Score]]&lt;=25, "Very High")</f>
        <v>Medium</v>
      </c>
      <c r="N1018" t="str" cm="1">
        <f t="array" ref="N1018">_xlfn.IFS(tbl_logs[[#This Row],[Total Score]]&lt;=4, "Low", tbl_logs[[#This Row],[Total Score]]&lt;=10, "Medium", tbl_logs[[#This Row],[Total Score]]&lt;=17, "High", tbl_logs[[#This Row],[Total Score]]&lt;=25, "Critical")</f>
        <v>Medium</v>
      </c>
    </row>
    <row r="1019" spans="1:14" x14ac:dyDescent="0.3">
      <c r="A1019" t="s">
        <v>3829</v>
      </c>
      <c r="B1019" s="1">
        <v>46041.635416666664</v>
      </c>
      <c r="C1019" t="s">
        <v>12</v>
      </c>
      <c r="D1019" t="s">
        <v>8</v>
      </c>
      <c r="E1019" t="s">
        <v>31</v>
      </c>
      <c r="F1019" t="s">
        <v>13</v>
      </c>
      <c r="G1019" s="2">
        <v>0.63541666666666663</v>
      </c>
      <c r="H1019" s="3">
        <v>46041</v>
      </c>
      <c r="I1019">
        <v>1</v>
      </c>
      <c r="J1019">
        <f>_xlfn.XLOOKUP(tbl_logs[[#This Row],[Target_Department]],tbl_DeptWeight[Department], tbl_DeptWeight[Impact Score])</f>
        <v>1</v>
      </c>
      <c r="K1019">
        <f>_xlfn.XLOOKUP(tbl_logs[[#This Row],[Employee_Action]],tbl_ResponseLikelihood[Employee Action],tbl_ResponseLikelihood[Likelihood Score])</f>
        <v>1</v>
      </c>
      <c r="L1019">
        <f>tbl_logs[[#This Row],[Impact Score]]*tbl_logs[[#This Row],[Response Multiplier]]</f>
        <v>1</v>
      </c>
      <c r="M1019" t="str" cm="1">
        <f t="array" ref="M1019">_xlfn.IFS(tbl_logs[[#This Row],[Total Score]]&lt;=4, "Low", tbl_logs[[#This Row],[Total Score]]&lt;=10, "Medium", tbl_logs[[#This Row],[Total Score]]&lt;=19, "High", tbl_logs[[#This Row],[Total Score]]&lt;=25, "Very High")</f>
        <v>Low</v>
      </c>
      <c r="N1019" t="str" cm="1">
        <f t="array" ref="N1019">_xlfn.IFS(tbl_logs[[#This Row],[Total Score]]&lt;=4, "Low", tbl_logs[[#This Row],[Total Score]]&lt;=10, "Medium", tbl_logs[[#This Row],[Total Score]]&lt;=17, "High", tbl_logs[[#This Row],[Total Score]]&lt;=25, "Critical")</f>
        <v>Low</v>
      </c>
    </row>
    <row r="1020" spans="1:14" x14ac:dyDescent="0.3">
      <c r="A1020" t="s">
        <v>1029</v>
      </c>
      <c r="B1020" s="1">
        <v>46041.638194444444</v>
      </c>
      <c r="C1020" t="s">
        <v>40</v>
      </c>
      <c r="D1020" t="s">
        <v>15</v>
      </c>
      <c r="E1020" t="s">
        <v>16</v>
      </c>
      <c r="F1020" t="s">
        <v>10</v>
      </c>
      <c r="G1020" s="2">
        <v>0.6381944444444444</v>
      </c>
      <c r="H1020" s="3">
        <v>46041</v>
      </c>
      <c r="I1020">
        <v>1</v>
      </c>
      <c r="J1020">
        <f>_xlfn.XLOOKUP(tbl_logs[[#This Row],[Target_Department]],tbl_DeptWeight[Department], tbl_DeptWeight[Impact Score])</f>
        <v>5</v>
      </c>
      <c r="K1020">
        <f>_xlfn.XLOOKUP(tbl_logs[[#This Row],[Employee_Action]],tbl_ResponseLikelihood[Employee Action],tbl_ResponseLikelihood[Likelihood Score])</f>
        <v>2</v>
      </c>
      <c r="L1020">
        <f>tbl_logs[[#This Row],[Impact Score]]*tbl_logs[[#This Row],[Response Multiplier]]</f>
        <v>10</v>
      </c>
      <c r="M1020" t="str" cm="1">
        <f t="array" ref="M1020">_xlfn.IFS(tbl_logs[[#This Row],[Total Score]]&lt;=4, "Low", tbl_logs[[#This Row],[Total Score]]&lt;=10, "Medium", tbl_logs[[#This Row],[Total Score]]&lt;=19, "High", tbl_logs[[#This Row],[Total Score]]&lt;=25, "Very High")</f>
        <v>Medium</v>
      </c>
      <c r="N1020" t="str" cm="1">
        <f t="array" ref="N1020">_xlfn.IFS(tbl_logs[[#This Row],[Total Score]]&lt;=4, "Low", tbl_logs[[#This Row],[Total Score]]&lt;=10, "Medium", tbl_logs[[#This Row],[Total Score]]&lt;=17, "High", tbl_logs[[#This Row],[Total Score]]&lt;=25, "Critical")</f>
        <v>Medium</v>
      </c>
    </row>
    <row r="1021" spans="1:14" x14ac:dyDescent="0.3">
      <c r="A1021" t="s">
        <v>4963</v>
      </c>
      <c r="B1021" s="1">
        <v>46041.681250000001</v>
      </c>
      <c r="C1021" t="s">
        <v>7</v>
      </c>
      <c r="D1021" t="s">
        <v>22</v>
      </c>
      <c r="E1021" t="s">
        <v>19</v>
      </c>
      <c r="F1021" t="s">
        <v>13</v>
      </c>
      <c r="G1021" s="2">
        <v>0.68125000000000002</v>
      </c>
      <c r="H1021" s="3">
        <v>46041</v>
      </c>
      <c r="I1021">
        <v>1</v>
      </c>
      <c r="J1021">
        <f>_xlfn.XLOOKUP(tbl_logs[[#This Row],[Target_Department]],tbl_DeptWeight[Department], tbl_DeptWeight[Impact Score])</f>
        <v>3</v>
      </c>
      <c r="K1021">
        <f>_xlfn.XLOOKUP(tbl_logs[[#This Row],[Employee_Action]],tbl_ResponseLikelihood[Employee Action],tbl_ResponseLikelihood[Likelihood Score])</f>
        <v>1</v>
      </c>
      <c r="L1021">
        <f>tbl_logs[[#This Row],[Impact Score]]*tbl_logs[[#This Row],[Response Multiplier]]</f>
        <v>3</v>
      </c>
      <c r="M1021" t="str" cm="1">
        <f t="array" ref="M1021">_xlfn.IFS(tbl_logs[[#This Row],[Total Score]]&lt;=4, "Low", tbl_logs[[#This Row],[Total Score]]&lt;=10, "Medium", tbl_logs[[#This Row],[Total Score]]&lt;=19, "High", tbl_logs[[#This Row],[Total Score]]&lt;=25, "Very High")</f>
        <v>Low</v>
      </c>
      <c r="N1021" t="str" cm="1">
        <f t="array" ref="N1021">_xlfn.IFS(tbl_logs[[#This Row],[Total Score]]&lt;=4, "Low", tbl_logs[[#This Row],[Total Score]]&lt;=10, "Medium", tbl_logs[[#This Row],[Total Score]]&lt;=17, "High", tbl_logs[[#This Row],[Total Score]]&lt;=25, "Critical")</f>
        <v>Low</v>
      </c>
    </row>
    <row r="1022" spans="1:14" x14ac:dyDescent="0.3">
      <c r="A1022" t="s">
        <v>3156</v>
      </c>
      <c r="B1022" s="1">
        <v>46041.7</v>
      </c>
      <c r="C1022" t="s">
        <v>12</v>
      </c>
      <c r="D1022" t="s">
        <v>18</v>
      </c>
      <c r="E1022" t="s">
        <v>31</v>
      </c>
      <c r="F1022" t="s">
        <v>33</v>
      </c>
      <c r="G1022" s="2">
        <v>0.7</v>
      </c>
      <c r="H1022" s="3">
        <v>46041</v>
      </c>
      <c r="I1022">
        <v>1</v>
      </c>
      <c r="J1022">
        <f>_xlfn.XLOOKUP(tbl_logs[[#This Row],[Target_Department]],tbl_DeptWeight[Department], tbl_DeptWeight[Impact Score])</f>
        <v>1</v>
      </c>
      <c r="K1022">
        <f>_xlfn.XLOOKUP(tbl_logs[[#This Row],[Employee_Action]],tbl_ResponseLikelihood[Employee Action],tbl_ResponseLikelihood[Likelihood Score])</f>
        <v>4</v>
      </c>
      <c r="L1022">
        <f>tbl_logs[[#This Row],[Impact Score]]*tbl_logs[[#This Row],[Response Multiplier]]</f>
        <v>4</v>
      </c>
      <c r="M1022" t="str" cm="1">
        <f t="array" ref="M1022">_xlfn.IFS(tbl_logs[[#This Row],[Total Score]]&lt;=4, "Low", tbl_logs[[#This Row],[Total Score]]&lt;=10, "Medium", tbl_logs[[#This Row],[Total Score]]&lt;=19, "High", tbl_logs[[#This Row],[Total Score]]&lt;=25, "Very High")</f>
        <v>Low</v>
      </c>
      <c r="N1022" t="str" cm="1">
        <f t="array" ref="N1022">_xlfn.IFS(tbl_logs[[#This Row],[Total Score]]&lt;=4, "Low", tbl_logs[[#This Row],[Total Score]]&lt;=10, "Medium", tbl_logs[[#This Row],[Total Score]]&lt;=17, "High", tbl_logs[[#This Row],[Total Score]]&lt;=25, "Critical")</f>
        <v>Low</v>
      </c>
    </row>
    <row r="1023" spans="1:14" x14ac:dyDescent="0.3">
      <c r="A1023" t="s">
        <v>3208</v>
      </c>
      <c r="B1023" s="1">
        <v>46041.703472222223</v>
      </c>
      <c r="C1023" t="s">
        <v>35</v>
      </c>
      <c r="D1023" t="s">
        <v>15</v>
      </c>
      <c r="E1023" t="s">
        <v>19</v>
      </c>
      <c r="F1023" t="s">
        <v>10</v>
      </c>
      <c r="G1023" s="2">
        <v>0.70347222222222228</v>
      </c>
      <c r="H1023" s="3">
        <v>46041</v>
      </c>
      <c r="I1023">
        <v>1</v>
      </c>
      <c r="J1023">
        <f>_xlfn.XLOOKUP(tbl_logs[[#This Row],[Target_Department]],tbl_DeptWeight[Department], tbl_DeptWeight[Impact Score])</f>
        <v>1</v>
      </c>
      <c r="K1023">
        <f>_xlfn.XLOOKUP(tbl_logs[[#This Row],[Employee_Action]],tbl_ResponseLikelihood[Employee Action],tbl_ResponseLikelihood[Likelihood Score])</f>
        <v>2</v>
      </c>
      <c r="L1023">
        <f>tbl_logs[[#This Row],[Impact Score]]*tbl_logs[[#This Row],[Response Multiplier]]</f>
        <v>2</v>
      </c>
      <c r="M1023" t="str" cm="1">
        <f t="array" ref="M1023">_xlfn.IFS(tbl_logs[[#This Row],[Total Score]]&lt;=4, "Low", tbl_logs[[#This Row],[Total Score]]&lt;=10, "Medium", tbl_logs[[#This Row],[Total Score]]&lt;=19, "High", tbl_logs[[#This Row],[Total Score]]&lt;=25, "Very High")</f>
        <v>Low</v>
      </c>
      <c r="N1023" t="str" cm="1">
        <f t="array" ref="N1023">_xlfn.IFS(tbl_logs[[#This Row],[Total Score]]&lt;=4, "Low", tbl_logs[[#This Row],[Total Score]]&lt;=10, "Medium", tbl_logs[[#This Row],[Total Score]]&lt;=17, "High", tbl_logs[[#This Row],[Total Score]]&lt;=25, "Critical")</f>
        <v>Low</v>
      </c>
    </row>
    <row r="1024" spans="1:14" x14ac:dyDescent="0.3">
      <c r="A1024" t="s">
        <v>3243</v>
      </c>
      <c r="B1024" s="1">
        <v>46041.709722222222</v>
      </c>
      <c r="C1024" t="s">
        <v>35</v>
      </c>
      <c r="D1024" t="s">
        <v>15</v>
      </c>
      <c r="E1024" t="s">
        <v>31</v>
      </c>
      <c r="F1024" t="s">
        <v>10</v>
      </c>
      <c r="G1024" s="2">
        <v>0.70972222222222225</v>
      </c>
      <c r="H1024" s="3">
        <v>46041</v>
      </c>
      <c r="I1024">
        <v>1</v>
      </c>
      <c r="J1024">
        <f>_xlfn.XLOOKUP(tbl_logs[[#This Row],[Target_Department]],tbl_DeptWeight[Department], tbl_DeptWeight[Impact Score])</f>
        <v>1</v>
      </c>
      <c r="K1024">
        <f>_xlfn.XLOOKUP(tbl_logs[[#This Row],[Employee_Action]],tbl_ResponseLikelihood[Employee Action],tbl_ResponseLikelihood[Likelihood Score])</f>
        <v>2</v>
      </c>
      <c r="L1024">
        <f>tbl_logs[[#This Row],[Impact Score]]*tbl_logs[[#This Row],[Response Multiplier]]</f>
        <v>2</v>
      </c>
      <c r="M1024" t="str" cm="1">
        <f t="array" ref="M1024">_xlfn.IFS(tbl_logs[[#This Row],[Total Score]]&lt;=4, "Low", tbl_logs[[#This Row],[Total Score]]&lt;=10, "Medium", tbl_logs[[#This Row],[Total Score]]&lt;=19, "High", tbl_logs[[#This Row],[Total Score]]&lt;=25, "Very High")</f>
        <v>Low</v>
      </c>
      <c r="N1024" t="str" cm="1">
        <f t="array" ref="N1024">_xlfn.IFS(tbl_logs[[#This Row],[Total Score]]&lt;=4, "Low", tbl_logs[[#This Row],[Total Score]]&lt;=10, "Medium", tbl_logs[[#This Row],[Total Score]]&lt;=17, "High", tbl_logs[[#This Row],[Total Score]]&lt;=25, "Critical")</f>
        <v>Low</v>
      </c>
    </row>
    <row r="1025" spans="1:14" x14ac:dyDescent="0.3">
      <c r="A1025" t="s">
        <v>2164</v>
      </c>
      <c r="B1025" s="1">
        <v>46041.709722222222</v>
      </c>
      <c r="C1025" t="s">
        <v>7</v>
      </c>
      <c r="D1025" t="s">
        <v>8</v>
      </c>
      <c r="E1025" t="s">
        <v>19</v>
      </c>
      <c r="F1025" t="s">
        <v>10</v>
      </c>
      <c r="G1025" s="2">
        <v>0.70972222222222225</v>
      </c>
      <c r="H1025" s="3">
        <v>46041</v>
      </c>
      <c r="I1025">
        <v>1</v>
      </c>
      <c r="J1025">
        <f>_xlfn.XLOOKUP(tbl_logs[[#This Row],[Target_Department]],tbl_DeptWeight[Department], tbl_DeptWeight[Impact Score])</f>
        <v>3</v>
      </c>
      <c r="K1025">
        <f>_xlfn.XLOOKUP(tbl_logs[[#This Row],[Employee_Action]],tbl_ResponseLikelihood[Employee Action],tbl_ResponseLikelihood[Likelihood Score])</f>
        <v>2</v>
      </c>
      <c r="L1025">
        <f>tbl_logs[[#This Row],[Impact Score]]*tbl_logs[[#This Row],[Response Multiplier]]</f>
        <v>6</v>
      </c>
      <c r="M1025" t="str" cm="1">
        <f t="array" ref="M1025">_xlfn.IFS(tbl_logs[[#This Row],[Total Score]]&lt;=4, "Low", tbl_logs[[#This Row],[Total Score]]&lt;=10, "Medium", tbl_logs[[#This Row],[Total Score]]&lt;=19, "High", tbl_logs[[#This Row],[Total Score]]&lt;=25, "Very High")</f>
        <v>Medium</v>
      </c>
      <c r="N1025" t="str" cm="1">
        <f t="array" ref="N1025">_xlfn.IFS(tbl_logs[[#This Row],[Total Score]]&lt;=4, "Low", tbl_logs[[#This Row],[Total Score]]&lt;=10, "Medium", tbl_logs[[#This Row],[Total Score]]&lt;=17, "High", tbl_logs[[#This Row],[Total Score]]&lt;=25, "Critical")</f>
        <v>Medium</v>
      </c>
    </row>
    <row r="1026" spans="1:14" x14ac:dyDescent="0.3">
      <c r="A1026" t="s">
        <v>1354</v>
      </c>
      <c r="B1026" s="1">
        <v>46041.73333333333</v>
      </c>
      <c r="C1026" t="s">
        <v>7</v>
      </c>
      <c r="D1026" t="s">
        <v>22</v>
      </c>
      <c r="E1026" t="s">
        <v>19</v>
      </c>
      <c r="F1026" t="s">
        <v>20</v>
      </c>
      <c r="G1026" s="2">
        <v>0.73333333333333328</v>
      </c>
      <c r="H1026" s="3">
        <v>46041</v>
      </c>
      <c r="I1026">
        <v>1</v>
      </c>
      <c r="J1026">
        <f>_xlfn.XLOOKUP(tbl_logs[[#This Row],[Target_Department]],tbl_DeptWeight[Department], tbl_DeptWeight[Impact Score])</f>
        <v>3</v>
      </c>
      <c r="K1026">
        <f>_xlfn.XLOOKUP(tbl_logs[[#This Row],[Employee_Action]],tbl_ResponseLikelihood[Employee Action],tbl_ResponseLikelihood[Likelihood Score])</f>
        <v>2</v>
      </c>
      <c r="L1026">
        <f>tbl_logs[[#This Row],[Impact Score]]*tbl_logs[[#This Row],[Response Multiplier]]</f>
        <v>6</v>
      </c>
      <c r="M1026" t="str" cm="1">
        <f t="array" ref="M1026">_xlfn.IFS(tbl_logs[[#This Row],[Total Score]]&lt;=4, "Low", tbl_logs[[#This Row],[Total Score]]&lt;=10, "Medium", tbl_logs[[#This Row],[Total Score]]&lt;=19, "High", tbl_logs[[#This Row],[Total Score]]&lt;=25, "Very High")</f>
        <v>Medium</v>
      </c>
      <c r="N1026" t="str" cm="1">
        <f t="array" ref="N1026">_xlfn.IFS(tbl_logs[[#This Row],[Total Score]]&lt;=4, "Low", tbl_logs[[#This Row],[Total Score]]&lt;=10, "Medium", tbl_logs[[#This Row],[Total Score]]&lt;=17, "High", tbl_logs[[#This Row],[Total Score]]&lt;=25, "Critical")</f>
        <v>Medium</v>
      </c>
    </row>
    <row r="1027" spans="1:14" x14ac:dyDescent="0.3">
      <c r="A1027" t="s">
        <v>637</v>
      </c>
      <c r="B1027" s="1">
        <v>46041.741666666669</v>
      </c>
      <c r="C1027" t="s">
        <v>7</v>
      </c>
      <c r="D1027" t="s">
        <v>18</v>
      </c>
      <c r="E1027" t="s">
        <v>19</v>
      </c>
      <c r="F1027" t="s">
        <v>13</v>
      </c>
      <c r="G1027" s="2">
        <v>0.7416666666666667</v>
      </c>
      <c r="H1027" s="3">
        <v>46041</v>
      </c>
      <c r="I1027">
        <v>1</v>
      </c>
      <c r="J1027">
        <f>_xlfn.XLOOKUP(tbl_logs[[#This Row],[Target_Department]],tbl_DeptWeight[Department], tbl_DeptWeight[Impact Score])</f>
        <v>3</v>
      </c>
      <c r="K1027">
        <f>_xlfn.XLOOKUP(tbl_logs[[#This Row],[Employee_Action]],tbl_ResponseLikelihood[Employee Action],tbl_ResponseLikelihood[Likelihood Score])</f>
        <v>1</v>
      </c>
      <c r="L1027">
        <f>tbl_logs[[#This Row],[Impact Score]]*tbl_logs[[#This Row],[Response Multiplier]]</f>
        <v>3</v>
      </c>
      <c r="M1027" t="str" cm="1">
        <f t="array" ref="M1027">_xlfn.IFS(tbl_logs[[#This Row],[Total Score]]&lt;=4, "Low", tbl_logs[[#This Row],[Total Score]]&lt;=10, "Medium", tbl_logs[[#This Row],[Total Score]]&lt;=19, "High", tbl_logs[[#This Row],[Total Score]]&lt;=25, "Very High")</f>
        <v>Low</v>
      </c>
      <c r="N1027" t="str" cm="1">
        <f t="array" ref="N1027">_xlfn.IFS(tbl_logs[[#This Row],[Total Score]]&lt;=4, "Low", tbl_logs[[#This Row],[Total Score]]&lt;=10, "Medium", tbl_logs[[#This Row],[Total Score]]&lt;=17, "High", tbl_logs[[#This Row],[Total Score]]&lt;=25, "Critical")</f>
        <v>Low</v>
      </c>
    </row>
    <row r="1028" spans="1:14" x14ac:dyDescent="0.3">
      <c r="A1028" t="s">
        <v>305</v>
      </c>
      <c r="B1028" s="1">
        <v>46041.754166666666</v>
      </c>
      <c r="C1028" t="s">
        <v>12</v>
      </c>
      <c r="D1028" t="s">
        <v>15</v>
      </c>
      <c r="E1028" t="s">
        <v>16</v>
      </c>
      <c r="F1028" t="s">
        <v>10</v>
      </c>
      <c r="G1028" s="2">
        <v>0.75416666666666665</v>
      </c>
      <c r="H1028" s="3">
        <v>46041</v>
      </c>
      <c r="I1028">
        <v>1</v>
      </c>
      <c r="J1028">
        <f>_xlfn.XLOOKUP(tbl_logs[[#This Row],[Target_Department]],tbl_DeptWeight[Department], tbl_DeptWeight[Impact Score])</f>
        <v>1</v>
      </c>
      <c r="K1028">
        <f>_xlfn.XLOOKUP(tbl_logs[[#This Row],[Employee_Action]],tbl_ResponseLikelihood[Employee Action],tbl_ResponseLikelihood[Likelihood Score])</f>
        <v>2</v>
      </c>
      <c r="L1028">
        <f>tbl_logs[[#This Row],[Impact Score]]*tbl_logs[[#This Row],[Response Multiplier]]</f>
        <v>2</v>
      </c>
      <c r="M1028" t="str" cm="1">
        <f t="array" ref="M1028">_xlfn.IFS(tbl_logs[[#This Row],[Total Score]]&lt;=4, "Low", tbl_logs[[#This Row],[Total Score]]&lt;=10, "Medium", tbl_logs[[#This Row],[Total Score]]&lt;=19, "High", tbl_logs[[#This Row],[Total Score]]&lt;=25, "Very High")</f>
        <v>Low</v>
      </c>
      <c r="N1028" t="str" cm="1">
        <f t="array" ref="N1028">_xlfn.IFS(tbl_logs[[#This Row],[Total Score]]&lt;=4, "Low", tbl_logs[[#This Row],[Total Score]]&lt;=10, "Medium", tbl_logs[[#This Row],[Total Score]]&lt;=17, "High", tbl_logs[[#This Row],[Total Score]]&lt;=25, "Critical")</f>
        <v>Low</v>
      </c>
    </row>
    <row r="1029" spans="1:14" x14ac:dyDescent="0.3">
      <c r="A1029" t="s">
        <v>4713</v>
      </c>
      <c r="B1029" s="1">
        <v>46041.775000000001</v>
      </c>
      <c r="C1029" t="s">
        <v>7</v>
      </c>
      <c r="D1029" t="s">
        <v>8</v>
      </c>
      <c r="E1029" t="s">
        <v>9</v>
      </c>
      <c r="F1029" t="s">
        <v>33</v>
      </c>
      <c r="G1029" s="2">
        <v>0.77500000000000002</v>
      </c>
      <c r="H1029" s="3">
        <v>46041</v>
      </c>
      <c r="I1029">
        <v>1</v>
      </c>
      <c r="J1029">
        <f>_xlfn.XLOOKUP(tbl_logs[[#This Row],[Target_Department]],tbl_DeptWeight[Department], tbl_DeptWeight[Impact Score])</f>
        <v>3</v>
      </c>
      <c r="K1029">
        <f>_xlfn.XLOOKUP(tbl_logs[[#This Row],[Employee_Action]],tbl_ResponseLikelihood[Employee Action],tbl_ResponseLikelihood[Likelihood Score])</f>
        <v>4</v>
      </c>
      <c r="L1029">
        <f>tbl_logs[[#This Row],[Impact Score]]*tbl_logs[[#This Row],[Response Multiplier]]</f>
        <v>12</v>
      </c>
      <c r="M1029" t="str" cm="1">
        <f t="array" ref="M1029">_xlfn.IFS(tbl_logs[[#This Row],[Total Score]]&lt;=4, "Low", tbl_logs[[#This Row],[Total Score]]&lt;=10, "Medium", tbl_logs[[#This Row],[Total Score]]&lt;=19, "High", tbl_logs[[#This Row],[Total Score]]&lt;=25, "Very High")</f>
        <v>High</v>
      </c>
      <c r="N1029" t="str" cm="1">
        <f t="array" ref="N1029">_xlfn.IFS(tbl_logs[[#This Row],[Total Score]]&lt;=4, "Low", tbl_logs[[#This Row],[Total Score]]&lt;=10, "Medium", tbl_logs[[#This Row],[Total Score]]&lt;=17, "High", tbl_logs[[#This Row],[Total Score]]&lt;=25, "Critical")</f>
        <v>High</v>
      </c>
    </row>
    <row r="1030" spans="1:14" x14ac:dyDescent="0.3">
      <c r="A1030" t="s">
        <v>1344</v>
      </c>
      <c r="B1030" s="1">
        <v>46041.775000000001</v>
      </c>
      <c r="C1030" t="s">
        <v>47</v>
      </c>
      <c r="D1030" t="s">
        <v>8</v>
      </c>
      <c r="E1030" t="s">
        <v>9</v>
      </c>
      <c r="F1030" t="s">
        <v>10</v>
      </c>
      <c r="G1030" s="2">
        <v>0.77500000000000002</v>
      </c>
      <c r="H1030" s="3">
        <v>46041</v>
      </c>
      <c r="I1030">
        <v>1</v>
      </c>
      <c r="J1030">
        <f>_xlfn.XLOOKUP(tbl_logs[[#This Row],[Target_Department]],tbl_DeptWeight[Department], tbl_DeptWeight[Impact Score])</f>
        <v>1</v>
      </c>
      <c r="K1030">
        <f>_xlfn.XLOOKUP(tbl_logs[[#This Row],[Employee_Action]],tbl_ResponseLikelihood[Employee Action],tbl_ResponseLikelihood[Likelihood Score])</f>
        <v>2</v>
      </c>
      <c r="L1030">
        <f>tbl_logs[[#This Row],[Impact Score]]*tbl_logs[[#This Row],[Response Multiplier]]</f>
        <v>2</v>
      </c>
      <c r="M1030" t="str" cm="1">
        <f t="array" ref="M1030">_xlfn.IFS(tbl_logs[[#This Row],[Total Score]]&lt;=4, "Low", tbl_logs[[#This Row],[Total Score]]&lt;=10, "Medium", tbl_logs[[#This Row],[Total Score]]&lt;=19, "High", tbl_logs[[#This Row],[Total Score]]&lt;=25, "Very High")</f>
        <v>Low</v>
      </c>
      <c r="N1030" t="str" cm="1">
        <f t="array" ref="N1030">_xlfn.IFS(tbl_logs[[#This Row],[Total Score]]&lt;=4, "Low", tbl_logs[[#This Row],[Total Score]]&lt;=10, "Medium", tbl_logs[[#This Row],[Total Score]]&lt;=17, "High", tbl_logs[[#This Row],[Total Score]]&lt;=25, "Critical")</f>
        <v>Low</v>
      </c>
    </row>
    <row r="1031" spans="1:14" x14ac:dyDescent="0.3">
      <c r="A1031" t="s">
        <v>2224</v>
      </c>
      <c r="B1031" s="1">
        <v>46041.840277777781</v>
      </c>
      <c r="C1031" t="s">
        <v>7</v>
      </c>
      <c r="D1031" t="s">
        <v>8</v>
      </c>
      <c r="E1031" t="s">
        <v>19</v>
      </c>
      <c r="F1031" t="s">
        <v>13</v>
      </c>
      <c r="G1031" s="2">
        <v>0.84027777777777779</v>
      </c>
      <c r="H1031" s="3">
        <v>46041</v>
      </c>
      <c r="I1031">
        <v>1</v>
      </c>
      <c r="J1031">
        <f>_xlfn.XLOOKUP(tbl_logs[[#This Row],[Target_Department]],tbl_DeptWeight[Department], tbl_DeptWeight[Impact Score])</f>
        <v>3</v>
      </c>
      <c r="K1031">
        <f>_xlfn.XLOOKUP(tbl_logs[[#This Row],[Employee_Action]],tbl_ResponseLikelihood[Employee Action],tbl_ResponseLikelihood[Likelihood Score])</f>
        <v>1</v>
      </c>
      <c r="L1031">
        <f>tbl_logs[[#This Row],[Impact Score]]*tbl_logs[[#This Row],[Response Multiplier]]</f>
        <v>3</v>
      </c>
      <c r="M1031" t="str" cm="1">
        <f t="array" ref="M1031">_xlfn.IFS(tbl_logs[[#This Row],[Total Score]]&lt;=4, "Low", tbl_logs[[#This Row],[Total Score]]&lt;=10, "Medium", tbl_logs[[#This Row],[Total Score]]&lt;=19, "High", tbl_logs[[#This Row],[Total Score]]&lt;=25, "Very High")</f>
        <v>Low</v>
      </c>
      <c r="N1031" t="str" cm="1">
        <f t="array" ref="N1031">_xlfn.IFS(tbl_logs[[#This Row],[Total Score]]&lt;=4, "Low", tbl_logs[[#This Row],[Total Score]]&lt;=10, "Medium", tbl_logs[[#This Row],[Total Score]]&lt;=17, "High", tbl_logs[[#This Row],[Total Score]]&lt;=25, "Critical")</f>
        <v>Low</v>
      </c>
    </row>
    <row r="1032" spans="1:14" x14ac:dyDescent="0.3">
      <c r="A1032" t="s">
        <v>4839</v>
      </c>
      <c r="B1032" s="1">
        <v>46041.874305555553</v>
      </c>
      <c r="C1032" t="s">
        <v>7</v>
      </c>
      <c r="D1032" t="s">
        <v>8</v>
      </c>
      <c r="E1032" t="s">
        <v>19</v>
      </c>
      <c r="F1032" t="s">
        <v>13</v>
      </c>
      <c r="G1032" s="2">
        <v>0.87430555555555556</v>
      </c>
      <c r="H1032" s="3">
        <v>46041</v>
      </c>
      <c r="I1032">
        <v>1</v>
      </c>
      <c r="J1032">
        <f>_xlfn.XLOOKUP(tbl_logs[[#This Row],[Target_Department]],tbl_DeptWeight[Department], tbl_DeptWeight[Impact Score])</f>
        <v>3</v>
      </c>
      <c r="K1032">
        <f>_xlfn.XLOOKUP(tbl_logs[[#This Row],[Employee_Action]],tbl_ResponseLikelihood[Employee Action],tbl_ResponseLikelihood[Likelihood Score])</f>
        <v>1</v>
      </c>
      <c r="L1032">
        <f>tbl_logs[[#This Row],[Impact Score]]*tbl_logs[[#This Row],[Response Multiplier]]</f>
        <v>3</v>
      </c>
      <c r="M1032" t="str" cm="1">
        <f t="array" ref="M1032">_xlfn.IFS(tbl_logs[[#This Row],[Total Score]]&lt;=4, "Low", tbl_logs[[#This Row],[Total Score]]&lt;=10, "Medium", tbl_logs[[#This Row],[Total Score]]&lt;=19, "High", tbl_logs[[#This Row],[Total Score]]&lt;=25, "Very High")</f>
        <v>Low</v>
      </c>
      <c r="N1032" t="str" cm="1">
        <f t="array" ref="N1032">_xlfn.IFS(tbl_logs[[#This Row],[Total Score]]&lt;=4, "Low", tbl_logs[[#This Row],[Total Score]]&lt;=10, "Medium", tbl_logs[[#This Row],[Total Score]]&lt;=17, "High", tbl_logs[[#This Row],[Total Score]]&lt;=25, "Critical")</f>
        <v>Low</v>
      </c>
    </row>
    <row r="1033" spans="1:14" x14ac:dyDescent="0.3">
      <c r="A1033" t="s">
        <v>4805</v>
      </c>
      <c r="B1033" s="1">
        <v>46041.886805555558</v>
      </c>
      <c r="C1033" t="s">
        <v>7</v>
      </c>
      <c r="D1033" t="s">
        <v>8</v>
      </c>
      <c r="E1033" t="s">
        <v>19</v>
      </c>
      <c r="F1033" t="s">
        <v>20</v>
      </c>
      <c r="G1033" s="2">
        <v>0.88680555555555551</v>
      </c>
      <c r="H1033" s="3">
        <v>46041</v>
      </c>
      <c r="I1033">
        <v>1</v>
      </c>
      <c r="J1033">
        <f>_xlfn.XLOOKUP(tbl_logs[[#This Row],[Target_Department]],tbl_DeptWeight[Department], tbl_DeptWeight[Impact Score])</f>
        <v>3</v>
      </c>
      <c r="K1033">
        <f>_xlfn.XLOOKUP(tbl_logs[[#This Row],[Employee_Action]],tbl_ResponseLikelihood[Employee Action],tbl_ResponseLikelihood[Likelihood Score])</f>
        <v>2</v>
      </c>
      <c r="L1033">
        <f>tbl_logs[[#This Row],[Impact Score]]*tbl_logs[[#This Row],[Response Multiplier]]</f>
        <v>6</v>
      </c>
      <c r="M1033" t="str" cm="1">
        <f t="array" ref="M1033">_xlfn.IFS(tbl_logs[[#This Row],[Total Score]]&lt;=4, "Low", tbl_logs[[#This Row],[Total Score]]&lt;=10, "Medium", tbl_logs[[#This Row],[Total Score]]&lt;=19, "High", tbl_logs[[#This Row],[Total Score]]&lt;=25, "Very High")</f>
        <v>Medium</v>
      </c>
      <c r="N1033" t="str" cm="1">
        <f t="array" ref="N1033">_xlfn.IFS(tbl_logs[[#This Row],[Total Score]]&lt;=4, "Low", tbl_logs[[#This Row],[Total Score]]&lt;=10, "Medium", tbl_logs[[#This Row],[Total Score]]&lt;=17, "High", tbl_logs[[#This Row],[Total Score]]&lt;=25, "Critical")</f>
        <v>Medium</v>
      </c>
    </row>
    <row r="1034" spans="1:14" x14ac:dyDescent="0.3">
      <c r="A1034" t="s">
        <v>4715</v>
      </c>
      <c r="B1034" s="1">
        <v>46041.913888888892</v>
      </c>
      <c r="C1034" t="s">
        <v>7</v>
      </c>
      <c r="D1034" t="s">
        <v>22</v>
      </c>
      <c r="E1034" t="s">
        <v>31</v>
      </c>
      <c r="F1034" t="s">
        <v>10</v>
      </c>
      <c r="G1034" s="2">
        <v>0.91388888888888886</v>
      </c>
      <c r="H1034" s="3">
        <v>46041</v>
      </c>
      <c r="I1034">
        <v>1</v>
      </c>
      <c r="J1034">
        <f>_xlfn.XLOOKUP(tbl_logs[[#This Row],[Target_Department]],tbl_DeptWeight[Department], tbl_DeptWeight[Impact Score])</f>
        <v>3</v>
      </c>
      <c r="K1034">
        <f>_xlfn.XLOOKUP(tbl_logs[[#This Row],[Employee_Action]],tbl_ResponseLikelihood[Employee Action],tbl_ResponseLikelihood[Likelihood Score])</f>
        <v>2</v>
      </c>
      <c r="L1034">
        <f>tbl_logs[[#This Row],[Impact Score]]*tbl_logs[[#This Row],[Response Multiplier]]</f>
        <v>6</v>
      </c>
      <c r="M1034" t="str" cm="1">
        <f t="array" ref="M1034">_xlfn.IFS(tbl_logs[[#This Row],[Total Score]]&lt;=4, "Low", tbl_logs[[#This Row],[Total Score]]&lt;=10, "Medium", tbl_logs[[#This Row],[Total Score]]&lt;=19, "High", tbl_logs[[#This Row],[Total Score]]&lt;=25, "Very High")</f>
        <v>Medium</v>
      </c>
      <c r="N1034" t="str" cm="1">
        <f t="array" ref="N1034">_xlfn.IFS(tbl_logs[[#This Row],[Total Score]]&lt;=4, "Low", tbl_logs[[#This Row],[Total Score]]&lt;=10, "Medium", tbl_logs[[#This Row],[Total Score]]&lt;=17, "High", tbl_logs[[#This Row],[Total Score]]&lt;=25, "Critical")</f>
        <v>Medium</v>
      </c>
    </row>
    <row r="1035" spans="1:14" x14ac:dyDescent="0.3">
      <c r="A1035" t="s">
        <v>2108</v>
      </c>
      <c r="B1035" s="1">
        <v>46041.915972222225</v>
      </c>
      <c r="C1035" t="s">
        <v>40</v>
      </c>
      <c r="D1035" t="s">
        <v>8</v>
      </c>
      <c r="E1035" t="s">
        <v>16</v>
      </c>
      <c r="F1035" t="s">
        <v>10</v>
      </c>
      <c r="G1035" s="2">
        <v>0.91597222222222219</v>
      </c>
      <c r="H1035" s="3">
        <v>46041</v>
      </c>
      <c r="I1035">
        <v>1</v>
      </c>
      <c r="J1035">
        <f>_xlfn.XLOOKUP(tbl_logs[[#This Row],[Target_Department]],tbl_DeptWeight[Department], tbl_DeptWeight[Impact Score])</f>
        <v>5</v>
      </c>
      <c r="K1035">
        <f>_xlfn.XLOOKUP(tbl_logs[[#This Row],[Employee_Action]],tbl_ResponseLikelihood[Employee Action],tbl_ResponseLikelihood[Likelihood Score])</f>
        <v>2</v>
      </c>
      <c r="L1035">
        <f>tbl_logs[[#This Row],[Impact Score]]*tbl_logs[[#This Row],[Response Multiplier]]</f>
        <v>10</v>
      </c>
      <c r="M1035" t="str" cm="1">
        <f t="array" ref="M1035">_xlfn.IFS(tbl_logs[[#This Row],[Total Score]]&lt;=4, "Low", tbl_logs[[#This Row],[Total Score]]&lt;=10, "Medium", tbl_logs[[#This Row],[Total Score]]&lt;=19, "High", tbl_logs[[#This Row],[Total Score]]&lt;=25, "Very High")</f>
        <v>Medium</v>
      </c>
      <c r="N1035" t="str" cm="1">
        <f t="array" ref="N1035">_xlfn.IFS(tbl_logs[[#This Row],[Total Score]]&lt;=4, "Low", tbl_logs[[#This Row],[Total Score]]&lt;=10, "Medium", tbl_logs[[#This Row],[Total Score]]&lt;=17, "High", tbl_logs[[#This Row],[Total Score]]&lt;=25, "Critical")</f>
        <v>Medium</v>
      </c>
    </row>
    <row r="1036" spans="1:14" x14ac:dyDescent="0.3">
      <c r="A1036" t="s">
        <v>4129</v>
      </c>
      <c r="B1036" s="1">
        <v>46041.924305555556</v>
      </c>
      <c r="C1036" t="s">
        <v>35</v>
      </c>
      <c r="D1036" t="s">
        <v>18</v>
      </c>
      <c r="E1036" t="s">
        <v>19</v>
      </c>
      <c r="F1036" t="s">
        <v>10</v>
      </c>
      <c r="G1036" s="2">
        <v>0.9243055555555556</v>
      </c>
      <c r="H1036" s="3">
        <v>46041</v>
      </c>
      <c r="I1036">
        <v>1</v>
      </c>
      <c r="J1036">
        <f>_xlfn.XLOOKUP(tbl_logs[[#This Row],[Target_Department]],tbl_DeptWeight[Department], tbl_DeptWeight[Impact Score])</f>
        <v>1</v>
      </c>
      <c r="K1036">
        <f>_xlfn.XLOOKUP(tbl_logs[[#This Row],[Employee_Action]],tbl_ResponseLikelihood[Employee Action],tbl_ResponseLikelihood[Likelihood Score])</f>
        <v>2</v>
      </c>
      <c r="L1036">
        <f>tbl_logs[[#This Row],[Impact Score]]*tbl_logs[[#This Row],[Response Multiplier]]</f>
        <v>2</v>
      </c>
      <c r="M1036" t="str" cm="1">
        <f t="array" ref="M1036">_xlfn.IFS(tbl_logs[[#This Row],[Total Score]]&lt;=4, "Low", tbl_logs[[#This Row],[Total Score]]&lt;=10, "Medium", tbl_logs[[#This Row],[Total Score]]&lt;=19, "High", tbl_logs[[#This Row],[Total Score]]&lt;=25, "Very High")</f>
        <v>Low</v>
      </c>
      <c r="N1036" t="str" cm="1">
        <f t="array" ref="N1036">_xlfn.IFS(tbl_logs[[#This Row],[Total Score]]&lt;=4, "Low", tbl_logs[[#This Row],[Total Score]]&lt;=10, "Medium", tbl_logs[[#This Row],[Total Score]]&lt;=17, "High", tbl_logs[[#This Row],[Total Score]]&lt;=25, "Critical")</f>
        <v>Low</v>
      </c>
    </row>
    <row r="1037" spans="1:14" x14ac:dyDescent="0.3">
      <c r="A1037" t="s">
        <v>4987</v>
      </c>
      <c r="B1037" s="1">
        <v>46041.973611111112</v>
      </c>
      <c r="C1037" t="s">
        <v>7</v>
      </c>
      <c r="D1037" t="s">
        <v>22</v>
      </c>
      <c r="E1037" t="s">
        <v>19</v>
      </c>
      <c r="F1037" t="s">
        <v>20</v>
      </c>
      <c r="G1037" s="2">
        <v>0.97361111111111109</v>
      </c>
      <c r="H1037" s="3">
        <v>46041</v>
      </c>
      <c r="I1037">
        <v>1</v>
      </c>
      <c r="J1037">
        <f>_xlfn.XLOOKUP(tbl_logs[[#This Row],[Target_Department]],tbl_DeptWeight[Department], tbl_DeptWeight[Impact Score])</f>
        <v>3</v>
      </c>
      <c r="K1037">
        <f>_xlfn.XLOOKUP(tbl_logs[[#This Row],[Employee_Action]],tbl_ResponseLikelihood[Employee Action],tbl_ResponseLikelihood[Likelihood Score])</f>
        <v>2</v>
      </c>
      <c r="L1037">
        <f>tbl_logs[[#This Row],[Impact Score]]*tbl_logs[[#This Row],[Response Multiplier]]</f>
        <v>6</v>
      </c>
      <c r="M1037" t="str" cm="1">
        <f t="array" ref="M1037">_xlfn.IFS(tbl_logs[[#This Row],[Total Score]]&lt;=4, "Low", tbl_logs[[#This Row],[Total Score]]&lt;=10, "Medium", tbl_logs[[#This Row],[Total Score]]&lt;=19, "High", tbl_logs[[#This Row],[Total Score]]&lt;=25, "Very High")</f>
        <v>Medium</v>
      </c>
      <c r="N1037" t="str" cm="1">
        <f t="array" ref="N1037">_xlfn.IFS(tbl_logs[[#This Row],[Total Score]]&lt;=4, "Low", tbl_logs[[#This Row],[Total Score]]&lt;=10, "Medium", tbl_logs[[#This Row],[Total Score]]&lt;=17, "High", tbl_logs[[#This Row],[Total Score]]&lt;=25, "Critical")</f>
        <v>Medium</v>
      </c>
    </row>
    <row r="1038" spans="1:14" x14ac:dyDescent="0.3">
      <c r="A1038" t="s">
        <v>2209</v>
      </c>
      <c r="B1038" s="1">
        <v>46042.021527777775</v>
      </c>
      <c r="C1038" t="s">
        <v>40</v>
      </c>
      <c r="D1038" t="s">
        <v>18</v>
      </c>
      <c r="E1038" t="s">
        <v>16</v>
      </c>
      <c r="F1038" t="s">
        <v>20</v>
      </c>
      <c r="G1038" s="2">
        <v>2.1527777777777778E-2</v>
      </c>
      <c r="H1038" s="3">
        <v>46042</v>
      </c>
      <c r="I1038">
        <v>1</v>
      </c>
      <c r="J1038">
        <f>_xlfn.XLOOKUP(tbl_logs[[#This Row],[Target_Department]],tbl_DeptWeight[Department], tbl_DeptWeight[Impact Score])</f>
        <v>5</v>
      </c>
      <c r="K1038">
        <f>_xlfn.XLOOKUP(tbl_logs[[#This Row],[Employee_Action]],tbl_ResponseLikelihood[Employee Action],tbl_ResponseLikelihood[Likelihood Score])</f>
        <v>2</v>
      </c>
      <c r="L1038">
        <f>tbl_logs[[#This Row],[Impact Score]]*tbl_logs[[#This Row],[Response Multiplier]]</f>
        <v>10</v>
      </c>
      <c r="M1038" t="str" cm="1">
        <f t="array" ref="M1038">_xlfn.IFS(tbl_logs[[#This Row],[Total Score]]&lt;=4, "Low", tbl_logs[[#This Row],[Total Score]]&lt;=10, "Medium", tbl_logs[[#This Row],[Total Score]]&lt;=19, "High", tbl_logs[[#This Row],[Total Score]]&lt;=25, "Very High")</f>
        <v>Medium</v>
      </c>
      <c r="N1038" t="str" cm="1">
        <f t="array" ref="N1038">_xlfn.IFS(tbl_logs[[#This Row],[Total Score]]&lt;=4, "Low", tbl_logs[[#This Row],[Total Score]]&lt;=10, "Medium", tbl_logs[[#This Row],[Total Score]]&lt;=17, "High", tbl_logs[[#This Row],[Total Score]]&lt;=25, "Critical")</f>
        <v>Medium</v>
      </c>
    </row>
    <row r="1039" spans="1:14" x14ac:dyDescent="0.3">
      <c r="A1039" t="s">
        <v>3635</v>
      </c>
      <c r="B1039" s="1">
        <v>46042.029166666667</v>
      </c>
      <c r="C1039" t="s">
        <v>47</v>
      </c>
      <c r="D1039" t="s">
        <v>18</v>
      </c>
      <c r="E1039" t="s">
        <v>31</v>
      </c>
      <c r="F1039" t="s">
        <v>33</v>
      </c>
      <c r="G1039" s="2">
        <v>2.9166666666666667E-2</v>
      </c>
      <c r="H1039" s="3">
        <v>46042</v>
      </c>
      <c r="I1039">
        <v>1</v>
      </c>
      <c r="J1039">
        <f>_xlfn.XLOOKUP(tbl_logs[[#This Row],[Target_Department]],tbl_DeptWeight[Department], tbl_DeptWeight[Impact Score])</f>
        <v>1</v>
      </c>
      <c r="K1039">
        <f>_xlfn.XLOOKUP(tbl_logs[[#This Row],[Employee_Action]],tbl_ResponseLikelihood[Employee Action],tbl_ResponseLikelihood[Likelihood Score])</f>
        <v>4</v>
      </c>
      <c r="L1039">
        <f>tbl_logs[[#This Row],[Impact Score]]*tbl_logs[[#This Row],[Response Multiplier]]</f>
        <v>4</v>
      </c>
      <c r="M1039" t="str" cm="1">
        <f t="array" ref="M1039">_xlfn.IFS(tbl_logs[[#This Row],[Total Score]]&lt;=4, "Low", tbl_logs[[#This Row],[Total Score]]&lt;=10, "Medium", tbl_logs[[#This Row],[Total Score]]&lt;=19, "High", tbl_logs[[#This Row],[Total Score]]&lt;=25, "Very High")</f>
        <v>Low</v>
      </c>
      <c r="N1039" t="str" cm="1">
        <f t="array" ref="N1039">_xlfn.IFS(tbl_logs[[#This Row],[Total Score]]&lt;=4, "Low", tbl_logs[[#This Row],[Total Score]]&lt;=10, "Medium", tbl_logs[[#This Row],[Total Score]]&lt;=17, "High", tbl_logs[[#This Row],[Total Score]]&lt;=25, "Critical")</f>
        <v>Low</v>
      </c>
    </row>
    <row r="1040" spans="1:14" x14ac:dyDescent="0.3">
      <c r="A1040" t="s">
        <v>1587</v>
      </c>
      <c r="B1040" s="1">
        <v>46042.102777777778</v>
      </c>
      <c r="C1040" t="s">
        <v>7</v>
      </c>
      <c r="D1040" t="s">
        <v>18</v>
      </c>
      <c r="E1040" t="s">
        <v>19</v>
      </c>
      <c r="F1040" t="s">
        <v>33</v>
      </c>
      <c r="G1040" s="2">
        <v>0.10277777777777777</v>
      </c>
      <c r="H1040" s="3">
        <v>46042</v>
      </c>
      <c r="I1040">
        <v>1</v>
      </c>
      <c r="J1040">
        <f>_xlfn.XLOOKUP(tbl_logs[[#This Row],[Target_Department]],tbl_DeptWeight[Department], tbl_DeptWeight[Impact Score])</f>
        <v>3</v>
      </c>
      <c r="K1040">
        <f>_xlfn.XLOOKUP(tbl_logs[[#This Row],[Employee_Action]],tbl_ResponseLikelihood[Employee Action],tbl_ResponseLikelihood[Likelihood Score])</f>
        <v>4</v>
      </c>
      <c r="L1040">
        <f>tbl_logs[[#This Row],[Impact Score]]*tbl_logs[[#This Row],[Response Multiplier]]</f>
        <v>12</v>
      </c>
      <c r="M1040" t="str" cm="1">
        <f t="array" ref="M1040">_xlfn.IFS(tbl_logs[[#This Row],[Total Score]]&lt;=4, "Low", tbl_logs[[#This Row],[Total Score]]&lt;=10, "Medium", tbl_logs[[#This Row],[Total Score]]&lt;=19, "High", tbl_logs[[#This Row],[Total Score]]&lt;=25, "Very High")</f>
        <v>High</v>
      </c>
      <c r="N1040" t="str" cm="1">
        <f t="array" ref="N1040">_xlfn.IFS(tbl_logs[[#This Row],[Total Score]]&lt;=4, "Low", tbl_logs[[#This Row],[Total Score]]&lt;=10, "Medium", tbl_logs[[#This Row],[Total Score]]&lt;=17, "High", tbl_logs[[#This Row],[Total Score]]&lt;=25, "Critical")</f>
        <v>High</v>
      </c>
    </row>
    <row r="1041" spans="1:14" x14ac:dyDescent="0.3">
      <c r="A1041" t="s">
        <v>2866</v>
      </c>
      <c r="B1041" s="1">
        <v>46042.125</v>
      </c>
      <c r="C1041" t="s">
        <v>40</v>
      </c>
      <c r="D1041" t="s">
        <v>22</v>
      </c>
      <c r="E1041" t="s">
        <v>16</v>
      </c>
      <c r="F1041" t="s">
        <v>10</v>
      </c>
      <c r="G1041" s="2">
        <v>0.125</v>
      </c>
      <c r="H1041" s="3">
        <v>46042</v>
      </c>
      <c r="I1041">
        <v>1</v>
      </c>
      <c r="J1041">
        <f>_xlfn.XLOOKUP(tbl_logs[[#This Row],[Target_Department]],tbl_DeptWeight[Department], tbl_DeptWeight[Impact Score])</f>
        <v>5</v>
      </c>
      <c r="K1041">
        <f>_xlfn.XLOOKUP(tbl_logs[[#This Row],[Employee_Action]],tbl_ResponseLikelihood[Employee Action],tbl_ResponseLikelihood[Likelihood Score])</f>
        <v>2</v>
      </c>
      <c r="L1041">
        <f>tbl_logs[[#This Row],[Impact Score]]*tbl_logs[[#This Row],[Response Multiplier]]</f>
        <v>10</v>
      </c>
      <c r="M1041" t="str" cm="1">
        <f t="array" ref="M1041">_xlfn.IFS(tbl_logs[[#This Row],[Total Score]]&lt;=4, "Low", tbl_logs[[#This Row],[Total Score]]&lt;=10, "Medium", tbl_logs[[#This Row],[Total Score]]&lt;=19, "High", tbl_logs[[#This Row],[Total Score]]&lt;=25, "Very High")</f>
        <v>Medium</v>
      </c>
      <c r="N1041" t="str" cm="1">
        <f t="array" ref="N1041">_xlfn.IFS(tbl_logs[[#This Row],[Total Score]]&lt;=4, "Low", tbl_logs[[#This Row],[Total Score]]&lt;=10, "Medium", tbl_logs[[#This Row],[Total Score]]&lt;=17, "High", tbl_logs[[#This Row],[Total Score]]&lt;=25, "Critical")</f>
        <v>Medium</v>
      </c>
    </row>
    <row r="1042" spans="1:14" x14ac:dyDescent="0.3">
      <c r="A1042" t="s">
        <v>679</v>
      </c>
      <c r="B1042" s="1">
        <v>46042.136111111111</v>
      </c>
      <c r="C1042" t="s">
        <v>26</v>
      </c>
      <c r="D1042" t="s">
        <v>18</v>
      </c>
      <c r="E1042" t="s">
        <v>19</v>
      </c>
      <c r="F1042" t="s">
        <v>10</v>
      </c>
      <c r="G1042" s="2">
        <v>0.1361111111111111</v>
      </c>
      <c r="H1042" s="3">
        <v>46042</v>
      </c>
      <c r="I1042">
        <v>1</v>
      </c>
      <c r="J1042">
        <f>_xlfn.XLOOKUP(tbl_logs[[#This Row],[Target_Department]],tbl_DeptWeight[Department], tbl_DeptWeight[Impact Score])</f>
        <v>3</v>
      </c>
      <c r="K1042">
        <f>_xlfn.XLOOKUP(tbl_logs[[#This Row],[Employee_Action]],tbl_ResponseLikelihood[Employee Action],tbl_ResponseLikelihood[Likelihood Score])</f>
        <v>2</v>
      </c>
      <c r="L1042">
        <f>tbl_logs[[#This Row],[Impact Score]]*tbl_logs[[#This Row],[Response Multiplier]]</f>
        <v>6</v>
      </c>
      <c r="M1042" t="str" cm="1">
        <f t="array" ref="M1042">_xlfn.IFS(tbl_logs[[#This Row],[Total Score]]&lt;=4, "Low", tbl_logs[[#This Row],[Total Score]]&lt;=10, "Medium", tbl_logs[[#This Row],[Total Score]]&lt;=19, "High", tbl_logs[[#This Row],[Total Score]]&lt;=25, "Very High")</f>
        <v>Medium</v>
      </c>
      <c r="N1042" t="str" cm="1">
        <f t="array" ref="N1042">_xlfn.IFS(tbl_logs[[#This Row],[Total Score]]&lt;=4, "Low", tbl_logs[[#This Row],[Total Score]]&lt;=10, "Medium", tbl_logs[[#This Row],[Total Score]]&lt;=17, "High", tbl_logs[[#This Row],[Total Score]]&lt;=25, "Critical")</f>
        <v>Medium</v>
      </c>
    </row>
    <row r="1043" spans="1:14" x14ac:dyDescent="0.3">
      <c r="A1043" t="s">
        <v>291</v>
      </c>
      <c r="B1043" s="1">
        <v>46042.154861111114</v>
      </c>
      <c r="C1043" t="s">
        <v>26</v>
      </c>
      <c r="D1043" t="s">
        <v>15</v>
      </c>
      <c r="E1043" t="s">
        <v>16</v>
      </c>
      <c r="F1043" t="s">
        <v>20</v>
      </c>
      <c r="G1043" s="2">
        <v>0.15486111111111112</v>
      </c>
      <c r="H1043" s="3">
        <v>46042</v>
      </c>
      <c r="I1043">
        <v>1</v>
      </c>
      <c r="J1043">
        <f>_xlfn.XLOOKUP(tbl_logs[[#This Row],[Target_Department]],tbl_DeptWeight[Department], tbl_DeptWeight[Impact Score])</f>
        <v>3</v>
      </c>
      <c r="K1043">
        <f>_xlfn.XLOOKUP(tbl_logs[[#This Row],[Employee_Action]],tbl_ResponseLikelihood[Employee Action],tbl_ResponseLikelihood[Likelihood Score])</f>
        <v>2</v>
      </c>
      <c r="L1043">
        <f>tbl_logs[[#This Row],[Impact Score]]*tbl_logs[[#This Row],[Response Multiplier]]</f>
        <v>6</v>
      </c>
      <c r="M1043" t="str" cm="1">
        <f t="array" ref="M1043">_xlfn.IFS(tbl_logs[[#This Row],[Total Score]]&lt;=4, "Low", tbl_logs[[#This Row],[Total Score]]&lt;=10, "Medium", tbl_logs[[#This Row],[Total Score]]&lt;=19, "High", tbl_logs[[#This Row],[Total Score]]&lt;=25, "Very High")</f>
        <v>Medium</v>
      </c>
      <c r="N1043" t="str" cm="1">
        <f t="array" ref="N1043">_xlfn.IFS(tbl_logs[[#This Row],[Total Score]]&lt;=4, "Low", tbl_logs[[#This Row],[Total Score]]&lt;=10, "Medium", tbl_logs[[#This Row],[Total Score]]&lt;=17, "High", tbl_logs[[#This Row],[Total Score]]&lt;=25, "Critical")</f>
        <v>Medium</v>
      </c>
    </row>
    <row r="1044" spans="1:14" x14ac:dyDescent="0.3">
      <c r="A1044" t="s">
        <v>3044</v>
      </c>
      <c r="B1044" s="1">
        <v>46042.159722222219</v>
      </c>
      <c r="C1044" t="s">
        <v>7</v>
      </c>
      <c r="D1044" t="s">
        <v>22</v>
      </c>
      <c r="E1044" t="s">
        <v>19</v>
      </c>
      <c r="F1044" t="s">
        <v>20</v>
      </c>
      <c r="G1044" s="2">
        <v>0.15972222222222221</v>
      </c>
      <c r="H1044" s="3">
        <v>46042</v>
      </c>
      <c r="I1044">
        <v>1</v>
      </c>
      <c r="J1044">
        <f>_xlfn.XLOOKUP(tbl_logs[[#This Row],[Target_Department]],tbl_DeptWeight[Department], tbl_DeptWeight[Impact Score])</f>
        <v>3</v>
      </c>
      <c r="K1044">
        <f>_xlfn.XLOOKUP(tbl_logs[[#This Row],[Employee_Action]],tbl_ResponseLikelihood[Employee Action],tbl_ResponseLikelihood[Likelihood Score])</f>
        <v>2</v>
      </c>
      <c r="L1044">
        <f>tbl_logs[[#This Row],[Impact Score]]*tbl_logs[[#This Row],[Response Multiplier]]</f>
        <v>6</v>
      </c>
      <c r="M1044" t="str" cm="1">
        <f t="array" ref="M1044">_xlfn.IFS(tbl_logs[[#This Row],[Total Score]]&lt;=4, "Low", tbl_logs[[#This Row],[Total Score]]&lt;=10, "Medium", tbl_logs[[#This Row],[Total Score]]&lt;=19, "High", tbl_logs[[#This Row],[Total Score]]&lt;=25, "Very High")</f>
        <v>Medium</v>
      </c>
      <c r="N1044" t="str" cm="1">
        <f t="array" ref="N1044">_xlfn.IFS(tbl_logs[[#This Row],[Total Score]]&lt;=4, "Low", tbl_logs[[#This Row],[Total Score]]&lt;=10, "Medium", tbl_logs[[#This Row],[Total Score]]&lt;=17, "High", tbl_logs[[#This Row],[Total Score]]&lt;=25, "Critical")</f>
        <v>Medium</v>
      </c>
    </row>
    <row r="1045" spans="1:14" x14ac:dyDescent="0.3">
      <c r="A1045" t="s">
        <v>2498</v>
      </c>
      <c r="B1045" s="1">
        <v>46042.165277777778</v>
      </c>
      <c r="C1045" t="s">
        <v>7</v>
      </c>
      <c r="D1045" t="s">
        <v>8</v>
      </c>
      <c r="E1045" t="s">
        <v>31</v>
      </c>
      <c r="F1045" t="s">
        <v>13</v>
      </c>
      <c r="G1045" s="2">
        <v>0.16527777777777777</v>
      </c>
      <c r="H1045" s="3">
        <v>46042</v>
      </c>
      <c r="I1045">
        <v>1</v>
      </c>
      <c r="J1045">
        <f>_xlfn.XLOOKUP(tbl_logs[[#This Row],[Target_Department]],tbl_DeptWeight[Department], tbl_DeptWeight[Impact Score])</f>
        <v>3</v>
      </c>
      <c r="K1045">
        <f>_xlfn.XLOOKUP(tbl_logs[[#This Row],[Employee_Action]],tbl_ResponseLikelihood[Employee Action],tbl_ResponseLikelihood[Likelihood Score])</f>
        <v>1</v>
      </c>
      <c r="L1045">
        <f>tbl_logs[[#This Row],[Impact Score]]*tbl_logs[[#This Row],[Response Multiplier]]</f>
        <v>3</v>
      </c>
      <c r="M1045" t="str" cm="1">
        <f t="array" ref="M1045">_xlfn.IFS(tbl_logs[[#This Row],[Total Score]]&lt;=4, "Low", tbl_logs[[#This Row],[Total Score]]&lt;=10, "Medium", tbl_logs[[#This Row],[Total Score]]&lt;=19, "High", tbl_logs[[#This Row],[Total Score]]&lt;=25, "Very High")</f>
        <v>Low</v>
      </c>
      <c r="N1045" t="str" cm="1">
        <f t="array" ref="N1045">_xlfn.IFS(tbl_logs[[#This Row],[Total Score]]&lt;=4, "Low", tbl_logs[[#This Row],[Total Score]]&lt;=10, "Medium", tbl_logs[[#This Row],[Total Score]]&lt;=17, "High", tbl_logs[[#This Row],[Total Score]]&lt;=25, "Critical")</f>
        <v>Low</v>
      </c>
    </row>
    <row r="1046" spans="1:14" x14ac:dyDescent="0.3">
      <c r="A1046" t="s">
        <v>3810</v>
      </c>
      <c r="B1046" s="1">
        <v>46042.198611111111</v>
      </c>
      <c r="C1046" t="s">
        <v>35</v>
      </c>
      <c r="D1046" t="s">
        <v>15</v>
      </c>
      <c r="E1046" t="s">
        <v>31</v>
      </c>
      <c r="F1046" t="s">
        <v>10</v>
      </c>
      <c r="G1046" s="2">
        <v>0.1986111111111111</v>
      </c>
      <c r="H1046" s="3">
        <v>46042</v>
      </c>
      <c r="I1046">
        <v>1</v>
      </c>
      <c r="J1046">
        <f>_xlfn.XLOOKUP(tbl_logs[[#This Row],[Target_Department]],tbl_DeptWeight[Department], tbl_DeptWeight[Impact Score])</f>
        <v>1</v>
      </c>
      <c r="K1046">
        <f>_xlfn.XLOOKUP(tbl_logs[[#This Row],[Employee_Action]],tbl_ResponseLikelihood[Employee Action],tbl_ResponseLikelihood[Likelihood Score])</f>
        <v>2</v>
      </c>
      <c r="L1046">
        <f>tbl_logs[[#This Row],[Impact Score]]*tbl_logs[[#This Row],[Response Multiplier]]</f>
        <v>2</v>
      </c>
      <c r="M1046" t="str" cm="1">
        <f t="array" ref="M1046">_xlfn.IFS(tbl_logs[[#This Row],[Total Score]]&lt;=4, "Low", tbl_logs[[#This Row],[Total Score]]&lt;=10, "Medium", tbl_logs[[#This Row],[Total Score]]&lt;=19, "High", tbl_logs[[#This Row],[Total Score]]&lt;=25, "Very High")</f>
        <v>Low</v>
      </c>
      <c r="N1046" t="str" cm="1">
        <f t="array" ref="N1046">_xlfn.IFS(tbl_logs[[#This Row],[Total Score]]&lt;=4, "Low", tbl_logs[[#This Row],[Total Score]]&lt;=10, "Medium", tbl_logs[[#This Row],[Total Score]]&lt;=17, "High", tbl_logs[[#This Row],[Total Score]]&lt;=25, "Critical")</f>
        <v>Low</v>
      </c>
    </row>
    <row r="1047" spans="1:14" x14ac:dyDescent="0.3">
      <c r="A1047" t="s">
        <v>570</v>
      </c>
      <c r="B1047" s="1">
        <v>46042.199305555558</v>
      </c>
      <c r="C1047" t="s">
        <v>7</v>
      </c>
      <c r="D1047" t="s">
        <v>15</v>
      </c>
      <c r="E1047" t="s">
        <v>19</v>
      </c>
      <c r="F1047" t="s">
        <v>10</v>
      </c>
      <c r="G1047" s="2">
        <v>0.19930555555555557</v>
      </c>
      <c r="H1047" s="3">
        <v>46042</v>
      </c>
      <c r="I1047">
        <v>1</v>
      </c>
      <c r="J1047">
        <f>_xlfn.XLOOKUP(tbl_logs[[#This Row],[Target_Department]],tbl_DeptWeight[Department], tbl_DeptWeight[Impact Score])</f>
        <v>3</v>
      </c>
      <c r="K1047">
        <f>_xlfn.XLOOKUP(tbl_logs[[#This Row],[Employee_Action]],tbl_ResponseLikelihood[Employee Action],tbl_ResponseLikelihood[Likelihood Score])</f>
        <v>2</v>
      </c>
      <c r="L1047">
        <f>tbl_logs[[#This Row],[Impact Score]]*tbl_logs[[#This Row],[Response Multiplier]]</f>
        <v>6</v>
      </c>
      <c r="M1047" t="str" cm="1">
        <f t="array" ref="M1047">_xlfn.IFS(tbl_logs[[#This Row],[Total Score]]&lt;=4, "Low", tbl_logs[[#This Row],[Total Score]]&lt;=10, "Medium", tbl_logs[[#This Row],[Total Score]]&lt;=19, "High", tbl_logs[[#This Row],[Total Score]]&lt;=25, "Very High")</f>
        <v>Medium</v>
      </c>
      <c r="N1047" t="str" cm="1">
        <f t="array" ref="N1047">_xlfn.IFS(tbl_logs[[#This Row],[Total Score]]&lt;=4, "Low", tbl_logs[[#This Row],[Total Score]]&lt;=10, "Medium", tbl_logs[[#This Row],[Total Score]]&lt;=17, "High", tbl_logs[[#This Row],[Total Score]]&lt;=25, "Critical")</f>
        <v>Medium</v>
      </c>
    </row>
    <row r="1048" spans="1:14" x14ac:dyDescent="0.3">
      <c r="A1048" t="s">
        <v>692</v>
      </c>
      <c r="B1048" s="1">
        <v>46042.20416666667</v>
      </c>
      <c r="C1048" t="s">
        <v>35</v>
      </c>
      <c r="D1048" t="s">
        <v>15</v>
      </c>
      <c r="E1048" t="s">
        <v>16</v>
      </c>
      <c r="F1048" t="s">
        <v>10</v>
      </c>
      <c r="G1048" s="2">
        <v>0.20416666666666666</v>
      </c>
      <c r="H1048" s="3">
        <v>46042</v>
      </c>
      <c r="I1048">
        <v>1</v>
      </c>
      <c r="J1048">
        <f>_xlfn.XLOOKUP(tbl_logs[[#This Row],[Target_Department]],tbl_DeptWeight[Department], tbl_DeptWeight[Impact Score])</f>
        <v>1</v>
      </c>
      <c r="K1048">
        <f>_xlfn.XLOOKUP(tbl_logs[[#This Row],[Employee_Action]],tbl_ResponseLikelihood[Employee Action],tbl_ResponseLikelihood[Likelihood Score])</f>
        <v>2</v>
      </c>
      <c r="L1048">
        <f>tbl_logs[[#This Row],[Impact Score]]*tbl_logs[[#This Row],[Response Multiplier]]</f>
        <v>2</v>
      </c>
      <c r="M1048" t="str" cm="1">
        <f t="array" ref="M1048">_xlfn.IFS(tbl_logs[[#This Row],[Total Score]]&lt;=4, "Low", tbl_logs[[#This Row],[Total Score]]&lt;=10, "Medium", tbl_logs[[#This Row],[Total Score]]&lt;=19, "High", tbl_logs[[#This Row],[Total Score]]&lt;=25, "Very High")</f>
        <v>Low</v>
      </c>
      <c r="N1048" t="str" cm="1">
        <f t="array" ref="N1048">_xlfn.IFS(tbl_logs[[#This Row],[Total Score]]&lt;=4, "Low", tbl_logs[[#This Row],[Total Score]]&lt;=10, "Medium", tbl_logs[[#This Row],[Total Score]]&lt;=17, "High", tbl_logs[[#This Row],[Total Score]]&lt;=25, "Critical")</f>
        <v>Low</v>
      </c>
    </row>
    <row r="1049" spans="1:14" x14ac:dyDescent="0.3">
      <c r="A1049" t="s">
        <v>4214</v>
      </c>
      <c r="B1049" s="1">
        <v>46042.209722222222</v>
      </c>
      <c r="C1049" t="s">
        <v>35</v>
      </c>
      <c r="D1049" t="s">
        <v>8</v>
      </c>
      <c r="E1049" t="s">
        <v>9</v>
      </c>
      <c r="F1049" t="s">
        <v>13</v>
      </c>
      <c r="G1049" s="2">
        <v>0.20972222222222223</v>
      </c>
      <c r="H1049" s="3">
        <v>46042</v>
      </c>
      <c r="I1049">
        <v>1</v>
      </c>
      <c r="J1049">
        <f>_xlfn.XLOOKUP(tbl_logs[[#This Row],[Target_Department]],tbl_DeptWeight[Department], tbl_DeptWeight[Impact Score])</f>
        <v>1</v>
      </c>
      <c r="K1049">
        <f>_xlfn.XLOOKUP(tbl_logs[[#This Row],[Employee_Action]],tbl_ResponseLikelihood[Employee Action],tbl_ResponseLikelihood[Likelihood Score])</f>
        <v>1</v>
      </c>
      <c r="L1049">
        <f>tbl_logs[[#This Row],[Impact Score]]*tbl_logs[[#This Row],[Response Multiplier]]</f>
        <v>1</v>
      </c>
      <c r="M1049" t="str" cm="1">
        <f t="array" ref="M1049">_xlfn.IFS(tbl_logs[[#This Row],[Total Score]]&lt;=4, "Low", tbl_logs[[#This Row],[Total Score]]&lt;=10, "Medium", tbl_logs[[#This Row],[Total Score]]&lt;=19, "High", tbl_logs[[#This Row],[Total Score]]&lt;=25, "Very High")</f>
        <v>Low</v>
      </c>
      <c r="N1049" t="str" cm="1">
        <f t="array" ref="N1049">_xlfn.IFS(tbl_logs[[#This Row],[Total Score]]&lt;=4, "Low", tbl_logs[[#This Row],[Total Score]]&lt;=10, "Medium", tbl_logs[[#This Row],[Total Score]]&lt;=17, "High", tbl_logs[[#This Row],[Total Score]]&lt;=25, "Critical")</f>
        <v>Low</v>
      </c>
    </row>
    <row r="1050" spans="1:14" x14ac:dyDescent="0.3">
      <c r="A1050" t="s">
        <v>564</v>
      </c>
      <c r="B1050" s="1">
        <v>46042.212500000001</v>
      </c>
      <c r="C1050" t="s">
        <v>7</v>
      </c>
      <c r="D1050" t="s">
        <v>15</v>
      </c>
      <c r="E1050" t="s">
        <v>19</v>
      </c>
      <c r="F1050" t="s">
        <v>10</v>
      </c>
      <c r="G1050" s="2">
        <v>0.21249999999999999</v>
      </c>
      <c r="H1050" s="3">
        <v>46042</v>
      </c>
      <c r="I1050">
        <v>1</v>
      </c>
      <c r="J1050">
        <f>_xlfn.XLOOKUP(tbl_logs[[#This Row],[Target_Department]],tbl_DeptWeight[Department], tbl_DeptWeight[Impact Score])</f>
        <v>3</v>
      </c>
      <c r="K1050">
        <f>_xlfn.XLOOKUP(tbl_logs[[#This Row],[Employee_Action]],tbl_ResponseLikelihood[Employee Action],tbl_ResponseLikelihood[Likelihood Score])</f>
        <v>2</v>
      </c>
      <c r="L1050">
        <f>tbl_logs[[#This Row],[Impact Score]]*tbl_logs[[#This Row],[Response Multiplier]]</f>
        <v>6</v>
      </c>
      <c r="M1050" t="str" cm="1">
        <f t="array" ref="M1050">_xlfn.IFS(tbl_logs[[#This Row],[Total Score]]&lt;=4, "Low", tbl_logs[[#This Row],[Total Score]]&lt;=10, "Medium", tbl_logs[[#This Row],[Total Score]]&lt;=19, "High", tbl_logs[[#This Row],[Total Score]]&lt;=25, "Very High")</f>
        <v>Medium</v>
      </c>
      <c r="N1050" t="str" cm="1">
        <f t="array" ref="N1050">_xlfn.IFS(tbl_logs[[#This Row],[Total Score]]&lt;=4, "Low", tbl_logs[[#This Row],[Total Score]]&lt;=10, "Medium", tbl_logs[[#This Row],[Total Score]]&lt;=17, "High", tbl_logs[[#This Row],[Total Score]]&lt;=25, "Critical")</f>
        <v>Medium</v>
      </c>
    </row>
    <row r="1051" spans="1:14" x14ac:dyDescent="0.3">
      <c r="A1051" t="s">
        <v>2724</v>
      </c>
      <c r="B1051" s="1">
        <v>46042.222916666666</v>
      </c>
      <c r="C1051" t="s">
        <v>7</v>
      </c>
      <c r="D1051" t="s">
        <v>22</v>
      </c>
      <c r="E1051" t="s">
        <v>16</v>
      </c>
      <c r="F1051" t="s">
        <v>10</v>
      </c>
      <c r="G1051" s="2">
        <v>0.22291666666666668</v>
      </c>
      <c r="H1051" s="3">
        <v>46042</v>
      </c>
      <c r="I1051">
        <v>1</v>
      </c>
      <c r="J1051">
        <f>_xlfn.XLOOKUP(tbl_logs[[#This Row],[Target_Department]],tbl_DeptWeight[Department], tbl_DeptWeight[Impact Score])</f>
        <v>3</v>
      </c>
      <c r="K1051">
        <f>_xlfn.XLOOKUP(tbl_logs[[#This Row],[Employee_Action]],tbl_ResponseLikelihood[Employee Action],tbl_ResponseLikelihood[Likelihood Score])</f>
        <v>2</v>
      </c>
      <c r="L1051">
        <f>tbl_logs[[#This Row],[Impact Score]]*tbl_logs[[#This Row],[Response Multiplier]]</f>
        <v>6</v>
      </c>
      <c r="M1051" t="str" cm="1">
        <f t="array" ref="M1051">_xlfn.IFS(tbl_logs[[#This Row],[Total Score]]&lt;=4, "Low", tbl_logs[[#This Row],[Total Score]]&lt;=10, "Medium", tbl_logs[[#This Row],[Total Score]]&lt;=19, "High", tbl_logs[[#This Row],[Total Score]]&lt;=25, "Very High")</f>
        <v>Medium</v>
      </c>
      <c r="N1051" t="str" cm="1">
        <f t="array" ref="N1051">_xlfn.IFS(tbl_logs[[#This Row],[Total Score]]&lt;=4, "Low", tbl_logs[[#This Row],[Total Score]]&lt;=10, "Medium", tbl_logs[[#This Row],[Total Score]]&lt;=17, "High", tbl_logs[[#This Row],[Total Score]]&lt;=25, "Critical")</f>
        <v>Medium</v>
      </c>
    </row>
    <row r="1052" spans="1:14" x14ac:dyDescent="0.3">
      <c r="A1052" t="s">
        <v>14</v>
      </c>
      <c r="B1052" s="1">
        <v>46042.230555555558</v>
      </c>
      <c r="C1052" t="s">
        <v>12</v>
      </c>
      <c r="D1052" t="s">
        <v>15</v>
      </c>
      <c r="E1052" t="s">
        <v>16</v>
      </c>
      <c r="F1052" t="s">
        <v>13</v>
      </c>
      <c r="G1052" s="2">
        <v>0.23055555555555557</v>
      </c>
      <c r="H1052" s="3">
        <v>46042</v>
      </c>
      <c r="I1052">
        <v>1</v>
      </c>
      <c r="J1052">
        <f>_xlfn.XLOOKUP(tbl_logs[[#This Row],[Target_Department]],tbl_DeptWeight[Department], tbl_DeptWeight[Impact Score])</f>
        <v>1</v>
      </c>
      <c r="K1052">
        <f>_xlfn.XLOOKUP(tbl_logs[[#This Row],[Employee_Action]],tbl_ResponseLikelihood[Employee Action],tbl_ResponseLikelihood[Likelihood Score])</f>
        <v>1</v>
      </c>
      <c r="L1052">
        <f>tbl_logs[[#This Row],[Impact Score]]*tbl_logs[[#This Row],[Response Multiplier]]</f>
        <v>1</v>
      </c>
      <c r="M1052" t="str" cm="1">
        <f t="array" ref="M1052">_xlfn.IFS(tbl_logs[[#This Row],[Total Score]]&lt;=4, "Low", tbl_logs[[#This Row],[Total Score]]&lt;=10, "Medium", tbl_logs[[#This Row],[Total Score]]&lt;=19, "High", tbl_logs[[#This Row],[Total Score]]&lt;=25, "Very High")</f>
        <v>Low</v>
      </c>
      <c r="N1052" t="str" cm="1">
        <f t="array" ref="N1052">_xlfn.IFS(tbl_logs[[#This Row],[Total Score]]&lt;=4, "Low", tbl_logs[[#This Row],[Total Score]]&lt;=10, "Medium", tbl_logs[[#This Row],[Total Score]]&lt;=17, "High", tbl_logs[[#This Row],[Total Score]]&lt;=25, "Critical")</f>
        <v>Low</v>
      </c>
    </row>
    <row r="1053" spans="1:14" x14ac:dyDescent="0.3">
      <c r="A1053" t="s">
        <v>1734</v>
      </c>
      <c r="B1053" s="1">
        <v>46042.231944444444</v>
      </c>
      <c r="C1053" t="s">
        <v>7</v>
      </c>
      <c r="D1053" t="s">
        <v>22</v>
      </c>
      <c r="E1053" t="s">
        <v>19</v>
      </c>
      <c r="F1053" t="s">
        <v>10</v>
      </c>
      <c r="G1053" s="2">
        <v>0.23194444444444445</v>
      </c>
      <c r="H1053" s="3">
        <v>46042</v>
      </c>
      <c r="I1053">
        <v>1</v>
      </c>
      <c r="J1053">
        <f>_xlfn.XLOOKUP(tbl_logs[[#This Row],[Target_Department]],tbl_DeptWeight[Department], tbl_DeptWeight[Impact Score])</f>
        <v>3</v>
      </c>
      <c r="K1053">
        <f>_xlfn.XLOOKUP(tbl_logs[[#This Row],[Employee_Action]],tbl_ResponseLikelihood[Employee Action],tbl_ResponseLikelihood[Likelihood Score])</f>
        <v>2</v>
      </c>
      <c r="L1053">
        <f>tbl_logs[[#This Row],[Impact Score]]*tbl_logs[[#This Row],[Response Multiplier]]</f>
        <v>6</v>
      </c>
      <c r="M1053" t="str" cm="1">
        <f t="array" ref="M1053">_xlfn.IFS(tbl_logs[[#This Row],[Total Score]]&lt;=4, "Low", tbl_logs[[#This Row],[Total Score]]&lt;=10, "Medium", tbl_logs[[#This Row],[Total Score]]&lt;=19, "High", tbl_logs[[#This Row],[Total Score]]&lt;=25, "Very High")</f>
        <v>Medium</v>
      </c>
      <c r="N1053" t="str" cm="1">
        <f t="array" ref="N1053">_xlfn.IFS(tbl_logs[[#This Row],[Total Score]]&lt;=4, "Low", tbl_logs[[#This Row],[Total Score]]&lt;=10, "Medium", tbl_logs[[#This Row],[Total Score]]&lt;=17, "High", tbl_logs[[#This Row],[Total Score]]&lt;=25, "Critical")</f>
        <v>Medium</v>
      </c>
    </row>
    <row r="1054" spans="1:14" x14ac:dyDescent="0.3">
      <c r="A1054" t="s">
        <v>4058</v>
      </c>
      <c r="B1054" s="1">
        <v>46042.25277777778</v>
      </c>
      <c r="C1054" t="s">
        <v>26</v>
      </c>
      <c r="D1054" t="s">
        <v>15</v>
      </c>
      <c r="E1054" t="s">
        <v>19</v>
      </c>
      <c r="F1054" t="s">
        <v>10</v>
      </c>
      <c r="G1054" s="2">
        <v>0.25277777777777777</v>
      </c>
      <c r="H1054" s="3">
        <v>46042</v>
      </c>
      <c r="I1054">
        <v>1</v>
      </c>
      <c r="J1054">
        <f>_xlfn.XLOOKUP(tbl_logs[[#This Row],[Target_Department]],tbl_DeptWeight[Department], tbl_DeptWeight[Impact Score])</f>
        <v>3</v>
      </c>
      <c r="K1054">
        <f>_xlfn.XLOOKUP(tbl_logs[[#This Row],[Employee_Action]],tbl_ResponseLikelihood[Employee Action],tbl_ResponseLikelihood[Likelihood Score])</f>
        <v>2</v>
      </c>
      <c r="L1054">
        <f>tbl_logs[[#This Row],[Impact Score]]*tbl_logs[[#This Row],[Response Multiplier]]</f>
        <v>6</v>
      </c>
      <c r="M1054" t="str" cm="1">
        <f t="array" ref="M1054">_xlfn.IFS(tbl_logs[[#This Row],[Total Score]]&lt;=4, "Low", tbl_logs[[#This Row],[Total Score]]&lt;=10, "Medium", tbl_logs[[#This Row],[Total Score]]&lt;=19, "High", tbl_logs[[#This Row],[Total Score]]&lt;=25, "Very High")</f>
        <v>Medium</v>
      </c>
      <c r="N1054" t="str" cm="1">
        <f t="array" ref="N1054">_xlfn.IFS(tbl_logs[[#This Row],[Total Score]]&lt;=4, "Low", tbl_logs[[#This Row],[Total Score]]&lt;=10, "Medium", tbl_logs[[#This Row],[Total Score]]&lt;=17, "High", tbl_logs[[#This Row],[Total Score]]&lt;=25, "Critical")</f>
        <v>Medium</v>
      </c>
    </row>
    <row r="1055" spans="1:14" x14ac:dyDescent="0.3">
      <c r="A1055" t="s">
        <v>3729</v>
      </c>
      <c r="B1055" s="1">
        <v>46042.288194444445</v>
      </c>
      <c r="C1055" t="s">
        <v>7</v>
      </c>
      <c r="D1055" t="s">
        <v>8</v>
      </c>
      <c r="E1055" t="s">
        <v>19</v>
      </c>
      <c r="F1055" t="s">
        <v>20</v>
      </c>
      <c r="G1055" s="2">
        <v>0.28819444444444442</v>
      </c>
      <c r="H1055" s="3">
        <v>46042</v>
      </c>
      <c r="I1055">
        <v>1</v>
      </c>
      <c r="J1055">
        <f>_xlfn.XLOOKUP(tbl_logs[[#This Row],[Target_Department]],tbl_DeptWeight[Department], tbl_DeptWeight[Impact Score])</f>
        <v>3</v>
      </c>
      <c r="K1055">
        <f>_xlfn.XLOOKUP(tbl_logs[[#This Row],[Employee_Action]],tbl_ResponseLikelihood[Employee Action],tbl_ResponseLikelihood[Likelihood Score])</f>
        <v>2</v>
      </c>
      <c r="L1055">
        <f>tbl_logs[[#This Row],[Impact Score]]*tbl_logs[[#This Row],[Response Multiplier]]</f>
        <v>6</v>
      </c>
      <c r="M1055" t="str" cm="1">
        <f t="array" ref="M1055">_xlfn.IFS(tbl_logs[[#This Row],[Total Score]]&lt;=4, "Low", tbl_logs[[#This Row],[Total Score]]&lt;=10, "Medium", tbl_logs[[#This Row],[Total Score]]&lt;=19, "High", tbl_logs[[#This Row],[Total Score]]&lt;=25, "Very High")</f>
        <v>Medium</v>
      </c>
      <c r="N1055" t="str" cm="1">
        <f t="array" ref="N1055">_xlfn.IFS(tbl_logs[[#This Row],[Total Score]]&lt;=4, "Low", tbl_logs[[#This Row],[Total Score]]&lt;=10, "Medium", tbl_logs[[#This Row],[Total Score]]&lt;=17, "High", tbl_logs[[#This Row],[Total Score]]&lt;=25, "Critical")</f>
        <v>Medium</v>
      </c>
    </row>
    <row r="1056" spans="1:14" x14ac:dyDescent="0.3">
      <c r="A1056" t="s">
        <v>1598</v>
      </c>
      <c r="B1056" s="1">
        <v>46042.293749999997</v>
      </c>
      <c r="C1056" t="s">
        <v>40</v>
      </c>
      <c r="D1056" t="s">
        <v>15</v>
      </c>
      <c r="E1056" t="s">
        <v>16</v>
      </c>
      <c r="F1056" t="s">
        <v>10</v>
      </c>
      <c r="G1056" s="2">
        <v>0.29375000000000001</v>
      </c>
      <c r="H1056" s="3">
        <v>46042</v>
      </c>
      <c r="I1056">
        <v>1</v>
      </c>
      <c r="J1056">
        <f>_xlfn.XLOOKUP(tbl_logs[[#This Row],[Target_Department]],tbl_DeptWeight[Department], tbl_DeptWeight[Impact Score])</f>
        <v>5</v>
      </c>
      <c r="K1056">
        <f>_xlfn.XLOOKUP(tbl_logs[[#This Row],[Employee_Action]],tbl_ResponseLikelihood[Employee Action],tbl_ResponseLikelihood[Likelihood Score])</f>
        <v>2</v>
      </c>
      <c r="L1056">
        <f>tbl_logs[[#This Row],[Impact Score]]*tbl_logs[[#This Row],[Response Multiplier]]</f>
        <v>10</v>
      </c>
      <c r="M1056" t="str" cm="1">
        <f t="array" ref="M1056">_xlfn.IFS(tbl_logs[[#This Row],[Total Score]]&lt;=4, "Low", tbl_logs[[#This Row],[Total Score]]&lt;=10, "Medium", tbl_logs[[#This Row],[Total Score]]&lt;=19, "High", tbl_logs[[#This Row],[Total Score]]&lt;=25, "Very High")</f>
        <v>Medium</v>
      </c>
      <c r="N1056" t="str" cm="1">
        <f t="array" ref="N1056">_xlfn.IFS(tbl_logs[[#This Row],[Total Score]]&lt;=4, "Low", tbl_logs[[#This Row],[Total Score]]&lt;=10, "Medium", tbl_logs[[#This Row],[Total Score]]&lt;=17, "High", tbl_logs[[#This Row],[Total Score]]&lt;=25, "Critical")</f>
        <v>Medium</v>
      </c>
    </row>
    <row r="1057" spans="1:14" x14ac:dyDescent="0.3">
      <c r="A1057" t="s">
        <v>817</v>
      </c>
      <c r="B1057" s="1">
        <v>46042.305555555555</v>
      </c>
      <c r="C1057" t="s">
        <v>7</v>
      </c>
      <c r="D1057" t="s">
        <v>15</v>
      </c>
      <c r="E1057" t="s">
        <v>9</v>
      </c>
      <c r="F1057" t="s">
        <v>33</v>
      </c>
      <c r="G1057" s="2">
        <v>0.30555555555555558</v>
      </c>
      <c r="H1057" s="3">
        <v>46042</v>
      </c>
      <c r="I1057">
        <v>1</v>
      </c>
      <c r="J1057">
        <f>_xlfn.XLOOKUP(tbl_logs[[#This Row],[Target_Department]],tbl_DeptWeight[Department], tbl_DeptWeight[Impact Score])</f>
        <v>3</v>
      </c>
      <c r="K1057">
        <f>_xlfn.XLOOKUP(tbl_logs[[#This Row],[Employee_Action]],tbl_ResponseLikelihood[Employee Action],tbl_ResponseLikelihood[Likelihood Score])</f>
        <v>4</v>
      </c>
      <c r="L1057">
        <f>tbl_logs[[#This Row],[Impact Score]]*tbl_logs[[#This Row],[Response Multiplier]]</f>
        <v>12</v>
      </c>
      <c r="M1057" t="str" cm="1">
        <f t="array" ref="M1057">_xlfn.IFS(tbl_logs[[#This Row],[Total Score]]&lt;=4, "Low", tbl_logs[[#This Row],[Total Score]]&lt;=10, "Medium", tbl_logs[[#This Row],[Total Score]]&lt;=19, "High", tbl_logs[[#This Row],[Total Score]]&lt;=25, "Very High")</f>
        <v>High</v>
      </c>
      <c r="N1057" t="str" cm="1">
        <f t="array" ref="N1057">_xlfn.IFS(tbl_logs[[#This Row],[Total Score]]&lt;=4, "Low", tbl_logs[[#This Row],[Total Score]]&lt;=10, "Medium", tbl_logs[[#This Row],[Total Score]]&lt;=17, "High", tbl_logs[[#This Row],[Total Score]]&lt;=25, "Critical")</f>
        <v>High</v>
      </c>
    </row>
    <row r="1058" spans="1:14" x14ac:dyDescent="0.3">
      <c r="A1058" t="s">
        <v>1632</v>
      </c>
      <c r="B1058" s="1">
        <v>46042.306250000001</v>
      </c>
      <c r="C1058" t="s">
        <v>35</v>
      </c>
      <c r="D1058" t="s">
        <v>18</v>
      </c>
      <c r="E1058" t="s">
        <v>9</v>
      </c>
      <c r="F1058" t="s">
        <v>10</v>
      </c>
      <c r="G1058" s="2">
        <v>0.30625000000000002</v>
      </c>
      <c r="H1058" s="3">
        <v>46042</v>
      </c>
      <c r="I1058">
        <v>1</v>
      </c>
      <c r="J1058">
        <f>_xlfn.XLOOKUP(tbl_logs[[#This Row],[Target_Department]],tbl_DeptWeight[Department], tbl_DeptWeight[Impact Score])</f>
        <v>1</v>
      </c>
      <c r="K1058">
        <f>_xlfn.XLOOKUP(tbl_logs[[#This Row],[Employee_Action]],tbl_ResponseLikelihood[Employee Action],tbl_ResponseLikelihood[Likelihood Score])</f>
        <v>2</v>
      </c>
      <c r="L1058">
        <f>tbl_logs[[#This Row],[Impact Score]]*tbl_logs[[#This Row],[Response Multiplier]]</f>
        <v>2</v>
      </c>
      <c r="M1058" t="str" cm="1">
        <f t="array" ref="M1058">_xlfn.IFS(tbl_logs[[#This Row],[Total Score]]&lt;=4, "Low", tbl_logs[[#This Row],[Total Score]]&lt;=10, "Medium", tbl_logs[[#This Row],[Total Score]]&lt;=19, "High", tbl_logs[[#This Row],[Total Score]]&lt;=25, "Very High")</f>
        <v>Low</v>
      </c>
      <c r="N1058" t="str" cm="1">
        <f t="array" ref="N1058">_xlfn.IFS(tbl_logs[[#This Row],[Total Score]]&lt;=4, "Low", tbl_logs[[#This Row],[Total Score]]&lt;=10, "Medium", tbl_logs[[#This Row],[Total Score]]&lt;=17, "High", tbl_logs[[#This Row],[Total Score]]&lt;=25, "Critical")</f>
        <v>Low</v>
      </c>
    </row>
    <row r="1059" spans="1:14" x14ac:dyDescent="0.3">
      <c r="A1059" t="s">
        <v>4544</v>
      </c>
      <c r="B1059" s="1">
        <v>46042.320138888892</v>
      </c>
      <c r="C1059" t="s">
        <v>7</v>
      </c>
      <c r="D1059" t="s">
        <v>8</v>
      </c>
      <c r="E1059" t="s">
        <v>19</v>
      </c>
      <c r="F1059" t="s">
        <v>20</v>
      </c>
      <c r="G1059" s="2">
        <v>0.32013888888888886</v>
      </c>
      <c r="H1059" s="3">
        <v>46042</v>
      </c>
      <c r="I1059">
        <v>1</v>
      </c>
      <c r="J1059">
        <f>_xlfn.XLOOKUP(tbl_logs[[#This Row],[Target_Department]],tbl_DeptWeight[Department], tbl_DeptWeight[Impact Score])</f>
        <v>3</v>
      </c>
      <c r="K1059">
        <f>_xlfn.XLOOKUP(tbl_logs[[#This Row],[Employee_Action]],tbl_ResponseLikelihood[Employee Action],tbl_ResponseLikelihood[Likelihood Score])</f>
        <v>2</v>
      </c>
      <c r="L1059">
        <f>tbl_logs[[#This Row],[Impact Score]]*tbl_logs[[#This Row],[Response Multiplier]]</f>
        <v>6</v>
      </c>
      <c r="M1059" t="str" cm="1">
        <f t="array" ref="M1059">_xlfn.IFS(tbl_logs[[#This Row],[Total Score]]&lt;=4, "Low", tbl_logs[[#This Row],[Total Score]]&lt;=10, "Medium", tbl_logs[[#This Row],[Total Score]]&lt;=19, "High", tbl_logs[[#This Row],[Total Score]]&lt;=25, "Very High")</f>
        <v>Medium</v>
      </c>
      <c r="N1059" t="str" cm="1">
        <f t="array" ref="N1059">_xlfn.IFS(tbl_logs[[#This Row],[Total Score]]&lt;=4, "Low", tbl_logs[[#This Row],[Total Score]]&lt;=10, "Medium", tbl_logs[[#This Row],[Total Score]]&lt;=17, "High", tbl_logs[[#This Row],[Total Score]]&lt;=25, "Critical")</f>
        <v>Medium</v>
      </c>
    </row>
    <row r="1060" spans="1:14" x14ac:dyDescent="0.3">
      <c r="A1060" t="s">
        <v>4725</v>
      </c>
      <c r="B1060" s="1">
        <v>46042.330555555556</v>
      </c>
      <c r="C1060" t="s">
        <v>12</v>
      </c>
      <c r="D1060" t="s">
        <v>8</v>
      </c>
      <c r="E1060" t="s">
        <v>19</v>
      </c>
      <c r="F1060" t="s">
        <v>13</v>
      </c>
      <c r="G1060" s="2">
        <v>0.33055555555555555</v>
      </c>
      <c r="H1060" s="3">
        <v>46042</v>
      </c>
      <c r="I1060">
        <v>1</v>
      </c>
      <c r="J1060">
        <f>_xlfn.XLOOKUP(tbl_logs[[#This Row],[Target_Department]],tbl_DeptWeight[Department], tbl_DeptWeight[Impact Score])</f>
        <v>1</v>
      </c>
      <c r="K1060">
        <f>_xlfn.XLOOKUP(tbl_logs[[#This Row],[Employee_Action]],tbl_ResponseLikelihood[Employee Action],tbl_ResponseLikelihood[Likelihood Score])</f>
        <v>1</v>
      </c>
      <c r="L1060">
        <f>tbl_logs[[#This Row],[Impact Score]]*tbl_logs[[#This Row],[Response Multiplier]]</f>
        <v>1</v>
      </c>
      <c r="M1060" t="str" cm="1">
        <f t="array" ref="M1060">_xlfn.IFS(tbl_logs[[#This Row],[Total Score]]&lt;=4, "Low", tbl_logs[[#This Row],[Total Score]]&lt;=10, "Medium", tbl_logs[[#This Row],[Total Score]]&lt;=19, "High", tbl_logs[[#This Row],[Total Score]]&lt;=25, "Very High")</f>
        <v>Low</v>
      </c>
      <c r="N1060" t="str" cm="1">
        <f t="array" ref="N1060">_xlfn.IFS(tbl_logs[[#This Row],[Total Score]]&lt;=4, "Low", tbl_logs[[#This Row],[Total Score]]&lt;=10, "Medium", tbl_logs[[#This Row],[Total Score]]&lt;=17, "High", tbl_logs[[#This Row],[Total Score]]&lt;=25, "Critical")</f>
        <v>Low</v>
      </c>
    </row>
    <row r="1061" spans="1:14" x14ac:dyDescent="0.3">
      <c r="A1061" t="s">
        <v>1793</v>
      </c>
      <c r="B1061" s="1">
        <v>46042.352083333331</v>
      </c>
      <c r="C1061" t="s">
        <v>12</v>
      </c>
      <c r="D1061" t="s">
        <v>15</v>
      </c>
      <c r="E1061" t="s">
        <v>19</v>
      </c>
      <c r="F1061" t="s">
        <v>10</v>
      </c>
      <c r="G1061" s="2">
        <v>0.35208333333333336</v>
      </c>
      <c r="H1061" s="3">
        <v>46042</v>
      </c>
      <c r="I1061">
        <v>1</v>
      </c>
      <c r="J1061">
        <f>_xlfn.XLOOKUP(tbl_logs[[#This Row],[Target_Department]],tbl_DeptWeight[Department], tbl_DeptWeight[Impact Score])</f>
        <v>1</v>
      </c>
      <c r="K1061">
        <f>_xlfn.XLOOKUP(tbl_logs[[#This Row],[Employee_Action]],tbl_ResponseLikelihood[Employee Action],tbl_ResponseLikelihood[Likelihood Score])</f>
        <v>2</v>
      </c>
      <c r="L1061">
        <f>tbl_logs[[#This Row],[Impact Score]]*tbl_logs[[#This Row],[Response Multiplier]]</f>
        <v>2</v>
      </c>
      <c r="M1061" t="str" cm="1">
        <f t="array" ref="M1061">_xlfn.IFS(tbl_logs[[#This Row],[Total Score]]&lt;=4, "Low", tbl_logs[[#This Row],[Total Score]]&lt;=10, "Medium", tbl_logs[[#This Row],[Total Score]]&lt;=19, "High", tbl_logs[[#This Row],[Total Score]]&lt;=25, "Very High")</f>
        <v>Low</v>
      </c>
      <c r="N1061" t="str" cm="1">
        <f t="array" ref="N1061">_xlfn.IFS(tbl_logs[[#This Row],[Total Score]]&lt;=4, "Low", tbl_logs[[#This Row],[Total Score]]&lt;=10, "Medium", tbl_logs[[#This Row],[Total Score]]&lt;=17, "High", tbl_logs[[#This Row],[Total Score]]&lt;=25, "Critical")</f>
        <v>Low</v>
      </c>
    </row>
    <row r="1062" spans="1:14" x14ac:dyDescent="0.3">
      <c r="A1062" t="s">
        <v>1211</v>
      </c>
      <c r="B1062" s="1">
        <v>46042.352777777778</v>
      </c>
      <c r="C1062" t="s">
        <v>40</v>
      </c>
      <c r="D1062" t="s">
        <v>22</v>
      </c>
      <c r="E1062" t="s">
        <v>16</v>
      </c>
      <c r="F1062" t="s">
        <v>20</v>
      </c>
      <c r="G1062" s="2">
        <v>0.3527777777777778</v>
      </c>
      <c r="H1062" s="3">
        <v>46042</v>
      </c>
      <c r="I1062">
        <v>1</v>
      </c>
      <c r="J1062">
        <f>_xlfn.XLOOKUP(tbl_logs[[#This Row],[Target_Department]],tbl_DeptWeight[Department], tbl_DeptWeight[Impact Score])</f>
        <v>5</v>
      </c>
      <c r="K1062">
        <f>_xlfn.XLOOKUP(tbl_logs[[#This Row],[Employee_Action]],tbl_ResponseLikelihood[Employee Action],tbl_ResponseLikelihood[Likelihood Score])</f>
        <v>2</v>
      </c>
      <c r="L1062">
        <f>tbl_logs[[#This Row],[Impact Score]]*tbl_logs[[#This Row],[Response Multiplier]]</f>
        <v>10</v>
      </c>
      <c r="M1062" t="str" cm="1">
        <f t="array" ref="M1062">_xlfn.IFS(tbl_logs[[#This Row],[Total Score]]&lt;=4, "Low", tbl_logs[[#This Row],[Total Score]]&lt;=10, "Medium", tbl_logs[[#This Row],[Total Score]]&lt;=19, "High", tbl_logs[[#This Row],[Total Score]]&lt;=25, "Very High")</f>
        <v>Medium</v>
      </c>
      <c r="N1062" t="str" cm="1">
        <f t="array" ref="N1062">_xlfn.IFS(tbl_logs[[#This Row],[Total Score]]&lt;=4, "Low", tbl_logs[[#This Row],[Total Score]]&lt;=10, "Medium", tbl_logs[[#This Row],[Total Score]]&lt;=17, "High", tbl_logs[[#This Row],[Total Score]]&lt;=25, "Critical")</f>
        <v>Medium</v>
      </c>
    </row>
    <row r="1063" spans="1:14" x14ac:dyDescent="0.3">
      <c r="A1063" t="s">
        <v>3816</v>
      </c>
      <c r="B1063" s="1">
        <v>46042.393750000003</v>
      </c>
      <c r="C1063" t="s">
        <v>35</v>
      </c>
      <c r="D1063" t="s">
        <v>15</v>
      </c>
      <c r="E1063" t="s">
        <v>19</v>
      </c>
      <c r="F1063" t="s">
        <v>10</v>
      </c>
      <c r="G1063" s="2">
        <v>0.39374999999999999</v>
      </c>
      <c r="H1063" s="3">
        <v>46042</v>
      </c>
      <c r="I1063">
        <v>1</v>
      </c>
      <c r="J1063">
        <f>_xlfn.XLOOKUP(tbl_logs[[#This Row],[Target_Department]],tbl_DeptWeight[Department], tbl_DeptWeight[Impact Score])</f>
        <v>1</v>
      </c>
      <c r="K1063">
        <f>_xlfn.XLOOKUP(tbl_logs[[#This Row],[Employee_Action]],tbl_ResponseLikelihood[Employee Action],tbl_ResponseLikelihood[Likelihood Score])</f>
        <v>2</v>
      </c>
      <c r="L1063">
        <f>tbl_logs[[#This Row],[Impact Score]]*tbl_logs[[#This Row],[Response Multiplier]]</f>
        <v>2</v>
      </c>
      <c r="M1063" t="str" cm="1">
        <f t="array" ref="M1063">_xlfn.IFS(tbl_logs[[#This Row],[Total Score]]&lt;=4, "Low", tbl_logs[[#This Row],[Total Score]]&lt;=10, "Medium", tbl_logs[[#This Row],[Total Score]]&lt;=19, "High", tbl_logs[[#This Row],[Total Score]]&lt;=25, "Very High")</f>
        <v>Low</v>
      </c>
      <c r="N1063" t="str" cm="1">
        <f t="array" ref="N1063">_xlfn.IFS(tbl_logs[[#This Row],[Total Score]]&lt;=4, "Low", tbl_logs[[#This Row],[Total Score]]&lt;=10, "Medium", tbl_logs[[#This Row],[Total Score]]&lt;=17, "High", tbl_logs[[#This Row],[Total Score]]&lt;=25, "Critical")</f>
        <v>Low</v>
      </c>
    </row>
    <row r="1064" spans="1:14" x14ac:dyDescent="0.3">
      <c r="A1064" t="s">
        <v>1720</v>
      </c>
      <c r="B1064" s="1">
        <v>46042.413888888892</v>
      </c>
      <c r="C1064" t="s">
        <v>7</v>
      </c>
      <c r="D1064" t="s">
        <v>22</v>
      </c>
      <c r="E1064" t="s">
        <v>19</v>
      </c>
      <c r="F1064" t="s">
        <v>20</v>
      </c>
      <c r="G1064" s="2">
        <v>0.41388888888888886</v>
      </c>
      <c r="H1064" s="3">
        <v>46042</v>
      </c>
      <c r="I1064">
        <v>1</v>
      </c>
      <c r="J1064">
        <f>_xlfn.XLOOKUP(tbl_logs[[#This Row],[Target_Department]],tbl_DeptWeight[Department], tbl_DeptWeight[Impact Score])</f>
        <v>3</v>
      </c>
      <c r="K1064">
        <f>_xlfn.XLOOKUP(tbl_logs[[#This Row],[Employee_Action]],tbl_ResponseLikelihood[Employee Action],tbl_ResponseLikelihood[Likelihood Score])</f>
        <v>2</v>
      </c>
      <c r="L1064">
        <f>tbl_logs[[#This Row],[Impact Score]]*tbl_logs[[#This Row],[Response Multiplier]]</f>
        <v>6</v>
      </c>
      <c r="M1064" t="str" cm="1">
        <f t="array" ref="M1064">_xlfn.IFS(tbl_logs[[#This Row],[Total Score]]&lt;=4, "Low", tbl_logs[[#This Row],[Total Score]]&lt;=10, "Medium", tbl_logs[[#This Row],[Total Score]]&lt;=19, "High", tbl_logs[[#This Row],[Total Score]]&lt;=25, "Very High")</f>
        <v>Medium</v>
      </c>
      <c r="N1064" t="str" cm="1">
        <f t="array" ref="N1064">_xlfn.IFS(tbl_logs[[#This Row],[Total Score]]&lt;=4, "Low", tbl_logs[[#This Row],[Total Score]]&lt;=10, "Medium", tbl_logs[[#This Row],[Total Score]]&lt;=17, "High", tbl_logs[[#This Row],[Total Score]]&lt;=25, "Critical")</f>
        <v>Medium</v>
      </c>
    </row>
    <row r="1065" spans="1:14" x14ac:dyDescent="0.3">
      <c r="A1065" t="s">
        <v>4310</v>
      </c>
      <c r="B1065" s="1">
        <v>46042.424305555556</v>
      </c>
      <c r="C1065" t="s">
        <v>7</v>
      </c>
      <c r="D1065" t="s">
        <v>22</v>
      </c>
      <c r="E1065" t="s">
        <v>19</v>
      </c>
      <c r="F1065" t="s">
        <v>13</v>
      </c>
      <c r="G1065" s="2">
        <v>0.42430555555555555</v>
      </c>
      <c r="H1065" s="3">
        <v>46042</v>
      </c>
      <c r="I1065">
        <v>1</v>
      </c>
      <c r="J1065">
        <f>_xlfn.XLOOKUP(tbl_logs[[#This Row],[Target_Department]],tbl_DeptWeight[Department], tbl_DeptWeight[Impact Score])</f>
        <v>3</v>
      </c>
      <c r="K1065">
        <f>_xlfn.XLOOKUP(tbl_logs[[#This Row],[Employee_Action]],tbl_ResponseLikelihood[Employee Action],tbl_ResponseLikelihood[Likelihood Score])</f>
        <v>1</v>
      </c>
      <c r="L1065">
        <f>tbl_logs[[#This Row],[Impact Score]]*tbl_logs[[#This Row],[Response Multiplier]]</f>
        <v>3</v>
      </c>
      <c r="M1065" t="str" cm="1">
        <f t="array" ref="M1065">_xlfn.IFS(tbl_logs[[#This Row],[Total Score]]&lt;=4, "Low", tbl_logs[[#This Row],[Total Score]]&lt;=10, "Medium", tbl_logs[[#This Row],[Total Score]]&lt;=19, "High", tbl_logs[[#This Row],[Total Score]]&lt;=25, "Very High")</f>
        <v>Low</v>
      </c>
      <c r="N1065" t="str" cm="1">
        <f t="array" ref="N1065">_xlfn.IFS(tbl_logs[[#This Row],[Total Score]]&lt;=4, "Low", tbl_logs[[#This Row],[Total Score]]&lt;=10, "Medium", tbl_logs[[#This Row],[Total Score]]&lt;=17, "High", tbl_logs[[#This Row],[Total Score]]&lt;=25, "Critical")</f>
        <v>Low</v>
      </c>
    </row>
    <row r="1066" spans="1:14" x14ac:dyDescent="0.3">
      <c r="A1066" t="s">
        <v>2102</v>
      </c>
      <c r="B1066" s="1">
        <v>46042.463888888888</v>
      </c>
      <c r="C1066" t="s">
        <v>40</v>
      </c>
      <c r="D1066" t="s">
        <v>15</v>
      </c>
      <c r="E1066" t="s">
        <v>16</v>
      </c>
      <c r="F1066" t="s">
        <v>10</v>
      </c>
      <c r="G1066" s="2">
        <v>0.46388888888888891</v>
      </c>
      <c r="H1066" s="3">
        <v>46042</v>
      </c>
      <c r="I1066">
        <v>1</v>
      </c>
      <c r="J1066">
        <f>_xlfn.XLOOKUP(tbl_logs[[#This Row],[Target_Department]],tbl_DeptWeight[Department], tbl_DeptWeight[Impact Score])</f>
        <v>5</v>
      </c>
      <c r="K1066">
        <f>_xlfn.XLOOKUP(tbl_logs[[#This Row],[Employee_Action]],tbl_ResponseLikelihood[Employee Action],tbl_ResponseLikelihood[Likelihood Score])</f>
        <v>2</v>
      </c>
      <c r="L1066">
        <f>tbl_logs[[#This Row],[Impact Score]]*tbl_logs[[#This Row],[Response Multiplier]]</f>
        <v>10</v>
      </c>
      <c r="M1066" t="str" cm="1">
        <f t="array" ref="M1066">_xlfn.IFS(tbl_logs[[#This Row],[Total Score]]&lt;=4, "Low", tbl_logs[[#This Row],[Total Score]]&lt;=10, "Medium", tbl_logs[[#This Row],[Total Score]]&lt;=19, "High", tbl_logs[[#This Row],[Total Score]]&lt;=25, "Very High")</f>
        <v>Medium</v>
      </c>
      <c r="N1066" t="str" cm="1">
        <f t="array" ref="N1066">_xlfn.IFS(tbl_logs[[#This Row],[Total Score]]&lt;=4, "Low", tbl_logs[[#This Row],[Total Score]]&lt;=10, "Medium", tbl_logs[[#This Row],[Total Score]]&lt;=17, "High", tbl_logs[[#This Row],[Total Score]]&lt;=25, "Critical")</f>
        <v>Medium</v>
      </c>
    </row>
    <row r="1067" spans="1:14" x14ac:dyDescent="0.3">
      <c r="A1067" t="s">
        <v>2378</v>
      </c>
      <c r="B1067" s="1">
        <v>46042.465277777781</v>
      </c>
      <c r="C1067" t="s">
        <v>7</v>
      </c>
      <c r="D1067" t="s">
        <v>8</v>
      </c>
      <c r="E1067" t="s">
        <v>19</v>
      </c>
      <c r="F1067" t="s">
        <v>53</v>
      </c>
      <c r="G1067" s="2">
        <v>0.46527777777777779</v>
      </c>
      <c r="H1067" s="3">
        <v>46042</v>
      </c>
      <c r="I1067">
        <v>1</v>
      </c>
      <c r="J1067">
        <f>_xlfn.XLOOKUP(tbl_logs[[#This Row],[Target_Department]],tbl_DeptWeight[Department], tbl_DeptWeight[Impact Score])</f>
        <v>3</v>
      </c>
      <c r="K1067">
        <f>_xlfn.XLOOKUP(tbl_logs[[#This Row],[Employee_Action]],tbl_ResponseLikelihood[Employee Action],tbl_ResponseLikelihood[Likelihood Score])</f>
        <v>5</v>
      </c>
      <c r="L1067">
        <f>tbl_logs[[#This Row],[Impact Score]]*tbl_logs[[#This Row],[Response Multiplier]]</f>
        <v>15</v>
      </c>
      <c r="M1067" t="str" cm="1">
        <f t="array" ref="M1067">_xlfn.IFS(tbl_logs[[#This Row],[Total Score]]&lt;=4, "Low", tbl_logs[[#This Row],[Total Score]]&lt;=10, "Medium", tbl_logs[[#This Row],[Total Score]]&lt;=19, "High", tbl_logs[[#This Row],[Total Score]]&lt;=25, "Very High")</f>
        <v>High</v>
      </c>
      <c r="N1067" t="str" cm="1">
        <f t="array" ref="N1067">_xlfn.IFS(tbl_logs[[#This Row],[Total Score]]&lt;=4, "Low", tbl_logs[[#This Row],[Total Score]]&lt;=10, "Medium", tbl_logs[[#This Row],[Total Score]]&lt;=17, "High", tbl_logs[[#This Row],[Total Score]]&lt;=25, "Critical")</f>
        <v>High</v>
      </c>
    </row>
    <row r="1068" spans="1:14" x14ac:dyDescent="0.3">
      <c r="A1068" t="s">
        <v>1395</v>
      </c>
      <c r="B1068" s="1">
        <v>46042.46875</v>
      </c>
      <c r="C1068" t="s">
        <v>7</v>
      </c>
      <c r="D1068" t="s">
        <v>22</v>
      </c>
      <c r="E1068" t="s">
        <v>19</v>
      </c>
      <c r="F1068" t="s">
        <v>10</v>
      </c>
      <c r="G1068" s="2">
        <v>0.46875</v>
      </c>
      <c r="H1068" s="3">
        <v>46042</v>
      </c>
      <c r="I1068">
        <v>1</v>
      </c>
      <c r="J1068">
        <f>_xlfn.XLOOKUP(tbl_logs[[#This Row],[Target_Department]],tbl_DeptWeight[Department], tbl_DeptWeight[Impact Score])</f>
        <v>3</v>
      </c>
      <c r="K1068">
        <f>_xlfn.XLOOKUP(tbl_logs[[#This Row],[Employee_Action]],tbl_ResponseLikelihood[Employee Action],tbl_ResponseLikelihood[Likelihood Score])</f>
        <v>2</v>
      </c>
      <c r="L1068">
        <f>tbl_logs[[#This Row],[Impact Score]]*tbl_logs[[#This Row],[Response Multiplier]]</f>
        <v>6</v>
      </c>
      <c r="M1068" t="str" cm="1">
        <f t="array" ref="M1068">_xlfn.IFS(tbl_logs[[#This Row],[Total Score]]&lt;=4, "Low", tbl_logs[[#This Row],[Total Score]]&lt;=10, "Medium", tbl_logs[[#This Row],[Total Score]]&lt;=19, "High", tbl_logs[[#This Row],[Total Score]]&lt;=25, "Very High")</f>
        <v>Medium</v>
      </c>
      <c r="N1068" t="str" cm="1">
        <f t="array" ref="N1068">_xlfn.IFS(tbl_logs[[#This Row],[Total Score]]&lt;=4, "Low", tbl_logs[[#This Row],[Total Score]]&lt;=10, "Medium", tbl_logs[[#This Row],[Total Score]]&lt;=17, "High", tbl_logs[[#This Row],[Total Score]]&lt;=25, "Critical")</f>
        <v>Medium</v>
      </c>
    </row>
    <row r="1069" spans="1:14" x14ac:dyDescent="0.3">
      <c r="A1069" t="s">
        <v>152</v>
      </c>
      <c r="B1069" s="1">
        <v>46042.486805555556</v>
      </c>
      <c r="C1069" t="s">
        <v>40</v>
      </c>
      <c r="D1069" t="s">
        <v>18</v>
      </c>
      <c r="E1069" t="s">
        <v>16</v>
      </c>
      <c r="F1069" t="s">
        <v>10</v>
      </c>
      <c r="G1069" s="2">
        <v>0.48680555555555555</v>
      </c>
      <c r="H1069" s="3">
        <v>46042</v>
      </c>
      <c r="I1069">
        <v>1</v>
      </c>
      <c r="J1069">
        <f>_xlfn.XLOOKUP(tbl_logs[[#This Row],[Target_Department]],tbl_DeptWeight[Department], tbl_DeptWeight[Impact Score])</f>
        <v>5</v>
      </c>
      <c r="K1069">
        <f>_xlfn.XLOOKUP(tbl_logs[[#This Row],[Employee_Action]],tbl_ResponseLikelihood[Employee Action],tbl_ResponseLikelihood[Likelihood Score])</f>
        <v>2</v>
      </c>
      <c r="L1069">
        <f>tbl_logs[[#This Row],[Impact Score]]*tbl_logs[[#This Row],[Response Multiplier]]</f>
        <v>10</v>
      </c>
      <c r="M1069" t="str" cm="1">
        <f t="array" ref="M1069">_xlfn.IFS(tbl_logs[[#This Row],[Total Score]]&lt;=4, "Low", tbl_logs[[#This Row],[Total Score]]&lt;=10, "Medium", tbl_logs[[#This Row],[Total Score]]&lt;=19, "High", tbl_logs[[#This Row],[Total Score]]&lt;=25, "Very High")</f>
        <v>Medium</v>
      </c>
      <c r="N1069" t="str" cm="1">
        <f t="array" ref="N1069">_xlfn.IFS(tbl_logs[[#This Row],[Total Score]]&lt;=4, "Low", tbl_logs[[#This Row],[Total Score]]&lt;=10, "Medium", tbl_logs[[#This Row],[Total Score]]&lt;=17, "High", tbl_logs[[#This Row],[Total Score]]&lt;=25, "Critical")</f>
        <v>Medium</v>
      </c>
    </row>
    <row r="1070" spans="1:14" x14ac:dyDescent="0.3">
      <c r="A1070" t="s">
        <v>4290</v>
      </c>
      <c r="B1070" s="1">
        <v>46042.488194444442</v>
      </c>
      <c r="C1070" t="s">
        <v>7</v>
      </c>
      <c r="D1070" t="s">
        <v>15</v>
      </c>
      <c r="E1070" t="s">
        <v>19</v>
      </c>
      <c r="F1070" t="s">
        <v>10</v>
      </c>
      <c r="G1070" s="2">
        <v>0.48819444444444443</v>
      </c>
      <c r="H1070" s="3">
        <v>46042</v>
      </c>
      <c r="I1070">
        <v>1</v>
      </c>
      <c r="J1070">
        <f>_xlfn.XLOOKUP(tbl_logs[[#This Row],[Target_Department]],tbl_DeptWeight[Department], tbl_DeptWeight[Impact Score])</f>
        <v>3</v>
      </c>
      <c r="K1070">
        <f>_xlfn.XLOOKUP(tbl_logs[[#This Row],[Employee_Action]],tbl_ResponseLikelihood[Employee Action],tbl_ResponseLikelihood[Likelihood Score])</f>
        <v>2</v>
      </c>
      <c r="L1070">
        <f>tbl_logs[[#This Row],[Impact Score]]*tbl_logs[[#This Row],[Response Multiplier]]</f>
        <v>6</v>
      </c>
      <c r="M1070" t="str" cm="1">
        <f t="array" ref="M1070">_xlfn.IFS(tbl_logs[[#This Row],[Total Score]]&lt;=4, "Low", tbl_logs[[#This Row],[Total Score]]&lt;=10, "Medium", tbl_logs[[#This Row],[Total Score]]&lt;=19, "High", tbl_logs[[#This Row],[Total Score]]&lt;=25, "Very High")</f>
        <v>Medium</v>
      </c>
      <c r="N1070" t="str" cm="1">
        <f t="array" ref="N1070">_xlfn.IFS(tbl_logs[[#This Row],[Total Score]]&lt;=4, "Low", tbl_logs[[#This Row],[Total Score]]&lt;=10, "Medium", tbl_logs[[#This Row],[Total Score]]&lt;=17, "High", tbl_logs[[#This Row],[Total Score]]&lt;=25, "Critical")</f>
        <v>Medium</v>
      </c>
    </row>
    <row r="1071" spans="1:14" x14ac:dyDescent="0.3">
      <c r="A1071" t="s">
        <v>1818</v>
      </c>
      <c r="B1071" s="1">
        <v>46042.490972222222</v>
      </c>
      <c r="C1071" t="s">
        <v>7</v>
      </c>
      <c r="D1071" t="s">
        <v>15</v>
      </c>
      <c r="E1071" t="s">
        <v>19</v>
      </c>
      <c r="F1071" t="s">
        <v>20</v>
      </c>
      <c r="G1071" s="2">
        <v>0.4909722222222222</v>
      </c>
      <c r="H1071" s="3">
        <v>46042</v>
      </c>
      <c r="I1071">
        <v>1</v>
      </c>
      <c r="J1071">
        <f>_xlfn.XLOOKUP(tbl_logs[[#This Row],[Target_Department]],tbl_DeptWeight[Department], tbl_DeptWeight[Impact Score])</f>
        <v>3</v>
      </c>
      <c r="K1071">
        <f>_xlfn.XLOOKUP(tbl_logs[[#This Row],[Employee_Action]],tbl_ResponseLikelihood[Employee Action],tbl_ResponseLikelihood[Likelihood Score])</f>
        <v>2</v>
      </c>
      <c r="L1071">
        <f>tbl_logs[[#This Row],[Impact Score]]*tbl_logs[[#This Row],[Response Multiplier]]</f>
        <v>6</v>
      </c>
      <c r="M1071" t="str" cm="1">
        <f t="array" ref="M1071">_xlfn.IFS(tbl_logs[[#This Row],[Total Score]]&lt;=4, "Low", tbl_logs[[#This Row],[Total Score]]&lt;=10, "Medium", tbl_logs[[#This Row],[Total Score]]&lt;=19, "High", tbl_logs[[#This Row],[Total Score]]&lt;=25, "Very High")</f>
        <v>Medium</v>
      </c>
      <c r="N1071" t="str" cm="1">
        <f t="array" ref="N1071">_xlfn.IFS(tbl_logs[[#This Row],[Total Score]]&lt;=4, "Low", tbl_logs[[#This Row],[Total Score]]&lt;=10, "Medium", tbl_logs[[#This Row],[Total Score]]&lt;=17, "High", tbl_logs[[#This Row],[Total Score]]&lt;=25, "Critical")</f>
        <v>Medium</v>
      </c>
    </row>
    <row r="1072" spans="1:14" x14ac:dyDescent="0.3">
      <c r="A1072" t="s">
        <v>4590</v>
      </c>
      <c r="B1072" s="1">
        <v>46042.509722222225</v>
      </c>
      <c r="C1072" t="s">
        <v>7</v>
      </c>
      <c r="D1072" t="s">
        <v>15</v>
      </c>
      <c r="E1072" t="s">
        <v>31</v>
      </c>
      <c r="F1072" t="s">
        <v>20</v>
      </c>
      <c r="G1072" s="2">
        <v>0.50972222222222219</v>
      </c>
      <c r="H1072" s="3">
        <v>46042</v>
      </c>
      <c r="I1072">
        <v>1</v>
      </c>
      <c r="J1072">
        <f>_xlfn.XLOOKUP(tbl_logs[[#This Row],[Target_Department]],tbl_DeptWeight[Department], tbl_DeptWeight[Impact Score])</f>
        <v>3</v>
      </c>
      <c r="K1072">
        <f>_xlfn.XLOOKUP(tbl_logs[[#This Row],[Employee_Action]],tbl_ResponseLikelihood[Employee Action],tbl_ResponseLikelihood[Likelihood Score])</f>
        <v>2</v>
      </c>
      <c r="L1072">
        <f>tbl_logs[[#This Row],[Impact Score]]*tbl_logs[[#This Row],[Response Multiplier]]</f>
        <v>6</v>
      </c>
      <c r="M1072" t="str" cm="1">
        <f t="array" ref="M1072">_xlfn.IFS(tbl_logs[[#This Row],[Total Score]]&lt;=4, "Low", tbl_logs[[#This Row],[Total Score]]&lt;=10, "Medium", tbl_logs[[#This Row],[Total Score]]&lt;=19, "High", tbl_logs[[#This Row],[Total Score]]&lt;=25, "Very High")</f>
        <v>Medium</v>
      </c>
      <c r="N1072" t="str" cm="1">
        <f t="array" ref="N1072">_xlfn.IFS(tbl_logs[[#This Row],[Total Score]]&lt;=4, "Low", tbl_logs[[#This Row],[Total Score]]&lt;=10, "Medium", tbl_logs[[#This Row],[Total Score]]&lt;=17, "High", tbl_logs[[#This Row],[Total Score]]&lt;=25, "Critical")</f>
        <v>Medium</v>
      </c>
    </row>
    <row r="1073" spans="1:14" x14ac:dyDescent="0.3">
      <c r="A1073" t="s">
        <v>954</v>
      </c>
      <c r="B1073" s="1">
        <v>46042.53125</v>
      </c>
      <c r="C1073" t="s">
        <v>12</v>
      </c>
      <c r="D1073" t="s">
        <v>18</v>
      </c>
      <c r="E1073" t="s">
        <v>31</v>
      </c>
      <c r="F1073" t="s">
        <v>13</v>
      </c>
      <c r="G1073" s="2">
        <v>0.53125</v>
      </c>
      <c r="H1073" s="3">
        <v>46042</v>
      </c>
      <c r="I1073">
        <v>1</v>
      </c>
      <c r="J1073">
        <f>_xlfn.XLOOKUP(tbl_logs[[#This Row],[Target_Department]],tbl_DeptWeight[Department], tbl_DeptWeight[Impact Score])</f>
        <v>1</v>
      </c>
      <c r="K1073">
        <f>_xlfn.XLOOKUP(tbl_logs[[#This Row],[Employee_Action]],tbl_ResponseLikelihood[Employee Action],tbl_ResponseLikelihood[Likelihood Score])</f>
        <v>1</v>
      </c>
      <c r="L1073">
        <f>tbl_logs[[#This Row],[Impact Score]]*tbl_logs[[#This Row],[Response Multiplier]]</f>
        <v>1</v>
      </c>
      <c r="M1073" t="str" cm="1">
        <f t="array" ref="M1073">_xlfn.IFS(tbl_logs[[#This Row],[Total Score]]&lt;=4, "Low", tbl_logs[[#This Row],[Total Score]]&lt;=10, "Medium", tbl_logs[[#This Row],[Total Score]]&lt;=19, "High", tbl_logs[[#This Row],[Total Score]]&lt;=25, "Very High")</f>
        <v>Low</v>
      </c>
      <c r="N1073" t="str" cm="1">
        <f t="array" ref="N1073">_xlfn.IFS(tbl_logs[[#This Row],[Total Score]]&lt;=4, "Low", tbl_logs[[#This Row],[Total Score]]&lt;=10, "Medium", tbl_logs[[#This Row],[Total Score]]&lt;=17, "High", tbl_logs[[#This Row],[Total Score]]&lt;=25, "Critical")</f>
        <v>Low</v>
      </c>
    </row>
    <row r="1074" spans="1:14" x14ac:dyDescent="0.3">
      <c r="A1074" t="s">
        <v>610</v>
      </c>
      <c r="B1074" s="1">
        <v>46042.53125</v>
      </c>
      <c r="C1074" t="s">
        <v>7</v>
      </c>
      <c r="D1074" t="s">
        <v>8</v>
      </c>
      <c r="E1074" t="s">
        <v>19</v>
      </c>
      <c r="F1074" t="s">
        <v>53</v>
      </c>
      <c r="G1074" s="2">
        <v>0.53125</v>
      </c>
      <c r="H1074" s="3">
        <v>46042</v>
      </c>
      <c r="I1074">
        <v>1</v>
      </c>
      <c r="J1074">
        <f>_xlfn.XLOOKUP(tbl_logs[[#This Row],[Target_Department]],tbl_DeptWeight[Department], tbl_DeptWeight[Impact Score])</f>
        <v>3</v>
      </c>
      <c r="K1074">
        <f>_xlfn.XLOOKUP(tbl_logs[[#This Row],[Employee_Action]],tbl_ResponseLikelihood[Employee Action],tbl_ResponseLikelihood[Likelihood Score])</f>
        <v>5</v>
      </c>
      <c r="L1074">
        <f>tbl_logs[[#This Row],[Impact Score]]*tbl_logs[[#This Row],[Response Multiplier]]</f>
        <v>15</v>
      </c>
      <c r="M1074" t="str" cm="1">
        <f t="array" ref="M1074">_xlfn.IFS(tbl_logs[[#This Row],[Total Score]]&lt;=4, "Low", tbl_logs[[#This Row],[Total Score]]&lt;=10, "Medium", tbl_logs[[#This Row],[Total Score]]&lt;=19, "High", tbl_logs[[#This Row],[Total Score]]&lt;=25, "Very High")</f>
        <v>High</v>
      </c>
      <c r="N1074" t="str" cm="1">
        <f t="array" ref="N1074">_xlfn.IFS(tbl_logs[[#This Row],[Total Score]]&lt;=4, "Low", tbl_logs[[#This Row],[Total Score]]&lt;=10, "Medium", tbl_logs[[#This Row],[Total Score]]&lt;=17, "High", tbl_logs[[#This Row],[Total Score]]&lt;=25, "Critical")</f>
        <v>High</v>
      </c>
    </row>
    <row r="1075" spans="1:14" x14ac:dyDescent="0.3">
      <c r="A1075" t="s">
        <v>3868</v>
      </c>
      <c r="B1075" s="1">
        <v>46042.547222222223</v>
      </c>
      <c r="C1075" t="s">
        <v>7</v>
      </c>
      <c r="D1075" t="s">
        <v>18</v>
      </c>
      <c r="E1075" t="s">
        <v>19</v>
      </c>
      <c r="F1075" t="s">
        <v>33</v>
      </c>
      <c r="G1075" s="2">
        <v>0.54722222222222228</v>
      </c>
      <c r="H1075" s="3">
        <v>46042</v>
      </c>
      <c r="I1075">
        <v>1</v>
      </c>
      <c r="J1075">
        <f>_xlfn.XLOOKUP(tbl_logs[[#This Row],[Target_Department]],tbl_DeptWeight[Department], tbl_DeptWeight[Impact Score])</f>
        <v>3</v>
      </c>
      <c r="K1075">
        <f>_xlfn.XLOOKUP(tbl_logs[[#This Row],[Employee_Action]],tbl_ResponseLikelihood[Employee Action],tbl_ResponseLikelihood[Likelihood Score])</f>
        <v>4</v>
      </c>
      <c r="L1075">
        <f>tbl_logs[[#This Row],[Impact Score]]*tbl_logs[[#This Row],[Response Multiplier]]</f>
        <v>12</v>
      </c>
      <c r="M1075" t="str" cm="1">
        <f t="array" ref="M1075">_xlfn.IFS(tbl_logs[[#This Row],[Total Score]]&lt;=4, "Low", tbl_logs[[#This Row],[Total Score]]&lt;=10, "Medium", tbl_logs[[#This Row],[Total Score]]&lt;=19, "High", tbl_logs[[#This Row],[Total Score]]&lt;=25, "Very High")</f>
        <v>High</v>
      </c>
      <c r="N1075" t="str" cm="1">
        <f t="array" ref="N1075">_xlfn.IFS(tbl_logs[[#This Row],[Total Score]]&lt;=4, "Low", tbl_logs[[#This Row],[Total Score]]&lt;=10, "Medium", tbl_logs[[#This Row],[Total Score]]&lt;=17, "High", tbl_logs[[#This Row],[Total Score]]&lt;=25, "Critical")</f>
        <v>High</v>
      </c>
    </row>
    <row r="1076" spans="1:14" x14ac:dyDescent="0.3">
      <c r="A1076" t="s">
        <v>2140</v>
      </c>
      <c r="B1076" s="1">
        <v>46042.552777777775</v>
      </c>
      <c r="C1076" t="s">
        <v>12</v>
      </c>
      <c r="D1076" t="s">
        <v>18</v>
      </c>
      <c r="E1076" t="s">
        <v>9</v>
      </c>
      <c r="F1076" t="s">
        <v>33</v>
      </c>
      <c r="G1076" s="2">
        <v>0.55277777777777781</v>
      </c>
      <c r="H1076" s="3">
        <v>46042</v>
      </c>
      <c r="I1076">
        <v>1</v>
      </c>
      <c r="J1076">
        <f>_xlfn.XLOOKUP(tbl_logs[[#This Row],[Target_Department]],tbl_DeptWeight[Department], tbl_DeptWeight[Impact Score])</f>
        <v>1</v>
      </c>
      <c r="K1076">
        <f>_xlfn.XLOOKUP(tbl_logs[[#This Row],[Employee_Action]],tbl_ResponseLikelihood[Employee Action],tbl_ResponseLikelihood[Likelihood Score])</f>
        <v>4</v>
      </c>
      <c r="L1076">
        <f>tbl_logs[[#This Row],[Impact Score]]*tbl_logs[[#This Row],[Response Multiplier]]</f>
        <v>4</v>
      </c>
      <c r="M1076" t="str" cm="1">
        <f t="array" ref="M1076">_xlfn.IFS(tbl_logs[[#This Row],[Total Score]]&lt;=4, "Low", tbl_logs[[#This Row],[Total Score]]&lt;=10, "Medium", tbl_logs[[#This Row],[Total Score]]&lt;=19, "High", tbl_logs[[#This Row],[Total Score]]&lt;=25, "Very High")</f>
        <v>Low</v>
      </c>
      <c r="N1076" t="str" cm="1">
        <f t="array" ref="N1076">_xlfn.IFS(tbl_logs[[#This Row],[Total Score]]&lt;=4, "Low", tbl_logs[[#This Row],[Total Score]]&lt;=10, "Medium", tbl_logs[[#This Row],[Total Score]]&lt;=17, "High", tbl_logs[[#This Row],[Total Score]]&lt;=25, "Critical")</f>
        <v>Low</v>
      </c>
    </row>
    <row r="1077" spans="1:14" x14ac:dyDescent="0.3">
      <c r="A1077" t="s">
        <v>4817</v>
      </c>
      <c r="B1077" s="1">
        <v>46042.632638888892</v>
      </c>
      <c r="C1077" t="s">
        <v>47</v>
      </c>
      <c r="D1077" t="s">
        <v>8</v>
      </c>
      <c r="E1077" t="s">
        <v>16</v>
      </c>
      <c r="F1077" t="s">
        <v>33</v>
      </c>
      <c r="G1077" s="2">
        <v>0.63263888888888886</v>
      </c>
      <c r="H1077" s="3">
        <v>46042</v>
      </c>
      <c r="I1077">
        <v>1</v>
      </c>
      <c r="J1077">
        <f>_xlfn.XLOOKUP(tbl_logs[[#This Row],[Target_Department]],tbl_DeptWeight[Department], tbl_DeptWeight[Impact Score])</f>
        <v>1</v>
      </c>
      <c r="K1077">
        <f>_xlfn.XLOOKUP(tbl_logs[[#This Row],[Employee_Action]],tbl_ResponseLikelihood[Employee Action],tbl_ResponseLikelihood[Likelihood Score])</f>
        <v>4</v>
      </c>
      <c r="L1077">
        <f>tbl_logs[[#This Row],[Impact Score]]*tbl_logs[[#This Row],[Response Multiplier]]</f>
        <v>4</v>
      </c>
      <c r="M1077" t="str" cm="1">
        <f t="array" ref="M1077">_xlfn.IFS(tbl_logs[[#This Row],[Total Score]]&lt;=4, "Low", tbl_logs[[#This Row],[Total Score]]&lt;=10, "Medium", tbl_logs[[#This Row],[Total Score]]&lt;=19, "High", tbl_logs[[#This Row],[Total Score]]&lt;=25, "Very High")</f>
        <v>Low</v>
      </c>
      <c r="N1077" t="str" cm="1">
        <f t="array" ref="N1077">_xlfn.IFS(tbl_logs[[#This Row],[Total Score]]&lt;=4, "Low", tbl_logs[[#This Row],[Total Score]]&lt;=10, "Medium", tbl_logs[[#This Row],[Total Score]]&lt;=17, "High", tbl_logs[[#This Row],[Total Score]]&lt;=25, "Critical")</f>
        <v>Low</v>
      </c>
    </row>
    <row r="1078" spans="1:14" x14ac:dyDescent="0.3">
      <c r="A1078" t="s">
        <v>3655</v>
      </c>
      <c r="B1078" s="1">
        <v>46042.642361111109</v>
      </c>
      <c r="C1078" t="s">
        <v>47</v>
      </c>
      <c r="D1078" t="s">
        <v>22</v>
      </c>
      <c r="E1078" t="s">
        <v>9</v>
      </c>
      <c r="F1078" t="s">
        <v>20</v>
      </c>
      <c r="G1078" s="2">
        <v>0.64236111111111116</v>
      </c>
      <c r="H1078" s="3">
        <v>46042</v>
      </c>
      <c r="I1078">
        <v>1</v>
      </c>
      <c r="J1078">
        <f>_xlfn.XLOOKUP(tbl_logs[[#This Row],[Target_Department]],tbl_DeptWeight[Department], tbl_DeptWeight[Impact Score])</f>
        <v>1</v>
      </c>
      <c r="K1078">
        <f>_xlfn.XLOOKUP(tbl_logs[[#This Row],[Employee_Action]],tbl_ResponseLikelihood[Employee Action],tbl_ResponseLikelihood[Likelihood Score])</f>
        <v>2</v>
      </c>
      <c r="L1078">
        <f>tbl_logs[[#This Row],[Impact Score]]*tbl_logs[[#This Row],[Response Multiplier]]</f>
        <v>2</v>
      </c>
      <c r="M1078" t="str" cm="1">
        <f t="array" ref="M1078">_xlfn.IFS(tbl_logs[[#This Row],[Total Score]]&lt;=4, "Low", tbl_logs[[#This Row],[Total Score]]&lt;=10, "Medium", tbl_logs[[#This Row],[Total Score]]&lt;=19, "High", tbl_logs[[#This Row],[Total Score]]&lt;=25, "Very High")</f>
        <v>Low</v>
      </c>
      <c r="N1078" t="str" cm="1">
        <f t="array" ref="N1078">_xlfn.IFS(tbl_logs[[#This Row],[Total Score]]&lt;=4, "Low", tbl_logs[[#This Row],[Total Score]]&lt;=10, "Medium", tbl_logs[[#This Row],[Total Score]]&lt;=17, "High", tbl_logs[[#This Row],[Total Score]]&lt;=25, "Critical")</f>
        <v>Low</v>
      </c>
    </row>
    <row r="1079" spans="1:14" x14ac:dyDescent="0.3">
      <c r="A1079" t="s">
        <v>3901</v>
      </c>
      <c r="B1079" s="1">
        <v>46042.661805555559</v>
      </c>
      <c r="C1079" t="s">
        <v>7</v>
      </c>
      <c r="D1079" t="s">
        <v>18</v>
      </c>
      <c r="E1079" t="s">
        <v>19</v>
      </c>
      <c r="F1079" t="s">
        <v>53</v>
      </c>
      <c r="G1079" s="2">
        <v>0.66180555555555554</v>
      </c>
      <c r="H1079" s="3">
        <v>46042</v>
      </c>
      <c r="I1079">
        <v>1</v>
      </c>
      <c r="J1079">
        <f>_xlfn.XLOOKUP(tbl_logs[[#This Row],[Target_Department]],tbl_DeptWeight[Department], tbl_DeptWeight[Impact Score])</f>
        <v>3</v>
      </c>
      <c r="K1079">
        <f>_xlfn.XLOOKUP(tbl_logs[[#This Row],[Employee_Action]],tbl_ResponseLikelihood[Employee Action],tbl_ResponseLikelihood[Likelihood Score])</f>
        <v>5</v>
      </c>
      <c r="L1079">
        <f>tbl_logs[[#This Row],[Impact Score]]*tbl_logs[[#This Row],[Response Multiplier]]</f>
        <v>15</v>
      </c>
      <c r="M1079" t="str" cm="1">
        <f t="array" ref="M1079">_xlfn.IFS(tbl_logs[[#This Row],[Total Score]]&lt;=4, "Low", tbl_logs[[#This Row],[Total Score]]&lt;=10, "Medium", tbl_logs[[#This Row],[Total Score]]&lt;=19, "High", tbl_logs[[#This Row],[Total Score]]&lt;=25, "Very High")</f>
        <v>High</v>
      </c>
      <c r="N1079" t="str" cm="1">
        <f t="array" ref="N1079">_xlfn.IFS(tbl_logs[[#This Row],[Total Score]]&lt;=4, "Low", tbl_logs[[#This Row],[Total Score]]&lt;=10, "Medium", tbl_logs[[#This Row],[Total Score]]&lt;=17, "High", tbl_logs[[#This Row],[Total Score]]&lt;=25, "Critical")</f>
        <v>High</v>
      </c>
    </row>
    <row r="1080" spans="1:14" x14ac:dyDescent="0.3">
      <c r="A1080" t="s">
        <v>3606</v>
      </c>
      <c r="B1080" s="1">
        <v>46042.663194444445</v>
      </c>
      <c r="C1080" t="s">
        <v>7</v>
      </c>
      <c r="D1080" t="s">
        <v>15</v>
      </c>
      <c r="E1080" t="s">
        <v>19</v>
      </c>
      <c r="F1080" t="s">
        <v>10</v>
      </c>
      <c r="G1080" s="2">
        <v>0.66319444444444442</v>
      </c>
      <c r="H1080" s="3">
        <v>46042</v>
      </c>
      <c r="I1080">
        <v>1</v>
      </c>
      <c r="J1080">
        <f>_xlfn.XLOOKUP(tbl_logs[[#This Row],[Target_Department]],tbl_DeptWeight[Department], tbl_DeptWeight[Impact Score])</f>
        <v>3</v>
      </c>
      <c r="K1080">
        <f>_xlfn.XLOOKUP(tbl_logs[[#This Row],[Employee_Action]],tbl_ResponseLikelihood[Employee Action],tbl_ResponseLikelihood[Likelihood Score])</f>
        <v>2</v>
      </c>
      <c r="L1080">
        <f>tbl_logs[[#This Row],[Impact Score]]*tbl_logs[[#This Row],[Response Multiplier]]</f>
        <v>6</v>
      </c>
      <c r="M1080" t="str" cm="1">
        <f t="array" ref="M1080">_xlfn.IFS(tbl_logs[[#This Row],[Total Score]]&lt;=4, "Low", tbl_logs[[#This Row],[Total Score]]&lt;=10, "Medium", tbl_logs[[#This Row],[Total Score]]&lt;=19, "High", tbl_logs[[#This Row],[Total Score]]&lt;=25, "Very High")</f>
        <v>Medium</v>
      </c>
      <c r="N1080" t="str" cm="1">
        <f t="array" ref="N1080">_xlfn.IFS(tbl_logs[[#This Row],[Total Score]]&lt;=4, "Low", tbl_logs[[#This Row],[Total Score]]&lt;=10, "Medium", tbl_logs[[#This Row],[Total Score]]&lt;=17, "High", tbl_logs[[#This Row],[Total Score]]&lt;=25, "Critical")</f>
        <v>Medium</v>
      </c>
    </row>
    <row r="1081" spans="1:14" x14ac:dyDescent="0.3">
      <c r="A1081" t="s">
        <v>4450</v>
      </c>
      <c r="B1081" s="1">
        <v>46042.706944444442</v>
      </c>
      <c r="C1081" t="s">
        <v>7</v>
      </c>
      <c r="D1081" t="s">
        <v>8</v>
      </c>
      <c r="E1081" t="s">
        <v>19</v>
      </c>
      <c r="F1081" t="s">
        <v>10</v>
      </c>
      <c r="G1081" s="2">
        <v>0.70694444444444449</v>
      </c>
      <c r="H1081" s="3">
        <v>46042</v>
      </c>
      <c r="I1081">
        <v>1</v>
      </c>
      <c r="J1081">
        <f>_xlfn.XLOOKUP(tbl_logs[[#This Row],[Target_Department]],tbl_DeptWeight[Department], tbl_DeptWeight[Impact Score])</f>
        <v>3</v>
      </c>
      <c r="K1081">
        <f>_xlfn.XLOOKUP(tbl_logs[[#This Row],[Employee_Action]],tbl_ResponseLikelihood[Employee Action],tbl_ResponseLikelihood[Likelihood Score])</f>
        <v>2</v>
      </c>
      <c r="L1081">
        <f>tbl_logs[[#This Row],[Impact Score]]*tbl_logs[[#This Row],[Response Multiplier]]</f>
        <v>6</v>
      </c>
      <c r="M1081" t="str" cm="1">
        <f t="array" ref="M1081">_xlfn.IFS(tbl_logs[[#This Row],[Total Score]]&lt;=4, "Low", tbl_logs[[#This Row],[Total Score]]&lt;=10, "Medium", tbl_logs[[#This Row],[Total Score]]&lt;=19, "High", tbl_logs[[#This Row],[Total Score]]&lt;=25, "Very High")</f>
        <v>Medium</v>
      </c>
      <c r="N1081" t="str" cm="1">
        <f t="array" ref="N1081">_xlfn.IFS(tbl_logs[[#This Row],[Total Score]]&lt;=4, "Low", tbl_logs[[#This Row],[Total Score]]&lt;=10, "Medium", tbl_logs[[#This Row],[Total Score]]&lt;=17, "High", tbl_logs[[#This Row],[Total Score]]&lt;=25, "Critical")</f>
        <v>Medium</v>
      </c>
    </row>
    <row r="1082" spans="1:14" x14ac:dyDescent="0.3">
      <c r="A1082" t="s">
        <v>3873</v>
      </c>
      <c r="B1082" s="1">
        <v>46042.71875</v>
      </c>
      <c r="C1082" t="s">
        <v>47</v>
      </c>
      <c r="D1082" t="s">
        <v>8</v>
      </c>
      <c r="E1082" t="s">
        <v>19</v>
      </c>
      <c r="F1082" t="s">
        <v>20</v>
      </c>
      <c r="G1082" s="2">
        <v>0.71875</v>
      </c>
      <c r="H1082" s="3">
        <v>46042</v>
      </c>
      <c r="I1082">
        <v>1</v>
      </c>
      <c r="J1082">
        <f>_xlfn.XLOOKUP(tbl_logs[[#This Row],[Target_Department]],tbl_DeptWeight[Department], tbl_DeptWeight[Impact Score])</f>
        <v>1</v>
      </c>
      <c r="K1082">
        <f>_xlfn.XLOOKUP(tbl_logs[[#This Row],[Employee_Action]],tbl_ResponseLikelihood[Employee Action],tbl_ResponseLikelihood[Likelihood Score])</f>
        <v>2</v>
      </c>
      <c r="L1082">
        <f>tbl_logs[[#This Row],[Impact Score]]*tbl_logs[[#This Row],[Response Multiplier]]</f>
        <v>2</v>
      </c>
      <c r="M1082" t="str" cm="1">
        <f t="array" ref="M1082">_xlfn.IFS(tbl_logs[[#This Row],[Total Score]]&lt;=4, "Low", tbl_logs[[#This Row],[Total Score]]&lt;=10, "Medium", tbl_logs[[#This Row],[Total Score]]&lt;=19, "High", tbl_logs[[#This Row],[Total Score]]&lt;=25, "Very High")</f>
        <v>Low</v>
      </c>
      <c r="N1082" t="str" cm="1">
        <f t="array" ref="N1082">_xlfn.IFS(tbl_logs[[#This Row],[Total Score]]&lt;=4, "Low", tbl_logs[[#This Row],[Total Score]]&lt;=10, "Medium", tbl_logs[[#This Row],[Total Score]]&lt;=17, "High", tbl_logs[[#This Row],[Total Score]]&lt;=25, "Critical")</f>
        <v>Low</v>
      </c>
    </row>
    <row r="1083" spans="1:14" x14ac:dyDescent="0.3">
      <c r="A1083" t="s">
        <v>3361</v>
      </c>
      <c r="B1083" s="1">
        <v>46042.727083333331</v>
      </c>
      <c r="C1083" t="s">
        <v>12</v>
      </c>
      <c r="D1083" t="s">
        <v>8</v>
      </c>
      <c r="E1083" t="s">
        <v>9</v>
      </c>
      <c r="F1083" t="s">
        <v>33</v>
      </c>
      <c r="G1083" s="2">
        <v>0.7270833333333333</v>
      </c>
      <c r="H1083" s="3">
        <v>46042</v>
      </c>
      <c r="I1083">
        <v>1</v>
      </c>
      <c r="J1083">
        <f>_xlfn.XLOOKUP(tbl_logs[[#This Row],[Target_Department]],tbl_DeptWeight[Department], tbl_DeptWeight[Impact Score])</f>
        <v>1</v>
      </c>
      <c r="K1083">
        <f>_xlfn.XLOOKUP(tbl_logs[[#This Row],[Employee_Action]],tbl_ResponseLikelihood[Employee Action],tbl_ResponseLikelihood[Likelihood Score])</f>
        <v>4</v>
      </c>
      <c r="L1083">
        <f>tbl_logs[[#This Row],[Impact Score]]*tbl_logs[[#This Row],[Response Multiplier]]</f>
        <v>4</v>
      </c>
      <c r="M1083" t="str" cm="1">
        <f t="array" ref="M1083">_xlfn.IFS(tbl_logs[[#This Row],[Total Score]]&lt;=4, "Low", tbl_logs[[#This Row],[Total Score]]&lt;=10, "Medium", tbl_logs[[#This Row],[Total Score]]&lt;=19, "High", tbl_logs[[#This Row],[Total Score]]&lt;=25, "Very High")</f>
        <v>Low</v>
      </c>
      <c r="N1083" t="str" cm="1">
        <f t="array" ref="N1083">_xlfn.IFS(tbl_logs[[#This Row],[Total Score]]&lt;=4, "Low", tbl_logs[[#This Row],[Total Score]]&lt;=10, "Medium", tbl_logs[[#This Row],[Total Score]]&lt;=17, "High", tbl_logs[[#This Row],[Total Score]]&lt;=25, "Critical")</f>
        <v>Low</v>
      </c>
    </row>
    <row r="1084" spans="1:14" x14ac:dyDescent="0.3">
      <c r="A1084" t="s">
        <v>266</v>
      </c>
      <c r="B1084" s="1">
        <v>46042.732638888891</v>
      </c>
      <c r="C1084" t="s">
        <v>26</v>
      </c>
      <c r="D1084" t="s">
        <v>8</v>
      </c>
      <c r="E1084" t="s">
        <v>19</v>
      </c>
      <c r="F1084" t="s">
        <v>20</v>
      </c>
      <c r="G1084" s="2">
        <v>0.73263888888888884</v>
      </c>
      <c r="H1084" s="3">
        <v>46042</v>
      </c>
      <c r="I1084">
        <v>1</v>
      </c>
      <c r="J1084">
        <f>_xlfn.XLOOKUP(tbl_logs[[#This Row],[Target_Department]],tbl_DeptWeight[Department], tbl_DeptWeight[Impact Score])</f>
        <v>3</v>
      </c>
      <c r="K1084">
        <f>_xlfn.XLOOKUP(tbl_logs[[#This Row],[Employee_Action]],tbl_ResponseLikelihood[Employee Action],tbl_ResponseLikelihood[Likelihood Score])</f>
        <v>2</v>
      </c>
      <c r="L1084">
        <f>tbl_logs[[#This Row],[Impact Score]]*tbl_logs[[#This Row],[Response Multiplier]]</f>
        <v>6</v>
      </c>
      <c r="M1084" t="str" cm="1">
        <f t="array" ref="M1084">_xlfn.IFS(tbl_logs[[#This Row],[Total Score]]&lt;=4, "Low", tbl_logs[[#This Row],[Total Score]]&lt;=10, "Medium", tbl_logs[[#This Row],[Total Score]]&lt;=19, "High", tbl_logs[[#This Row],[Total Score]]&lt;=25, "Very High")</f>
        <v>Medium</v>
      </c>
      <c r="N1084" t="str" cm="1">
        <f t="array" ref="N1084">_xlfn.IFS(tbl_logs[[#This Row],[Total Score]]&lt;=4, "Low", tbl_logs[[#This Row],[Total Score]]&lt;=10, "Medium", tbl_logs[[#This Row],[Total Score]]&lt;=17, "High", tbl_logs[[#This Row],[Total Score]]&lt;=25, "Critical")</f>
        <v>Medium</v>
      </c>
    </row>
    <row r="1085" spans="1:14" x14ac:dyDescent="0.3">
      <c r="A1085" t="s">
        <v>2562</v>
      </c>
      <c r="B1085" s="1">
        <v>46042.762499999997</v>
      </c>
      <c r="C1085" t="s">
        <v>35</v>
      </c>
      <c r="D1085" t="s">
        <v>22</v>
      </c>
      <c r="E1085" t="s">
        <v>9</v>
      </c>
      <c r="F1085" t="s">
        <v>10</v>
      </c>
      <c r="G1085" s="2">
        <v>0.76249999999999996</v>
      </c>
      <c r="H1085" s="3">
        <v>46042</v>
      </c>
      <c r="I1085">
        <v>1</v>
      </c>
      <c r="J1085">
        <f>_xlfn.XLOOKUP(tbl_logs[[#This Row],[Target_Department]],tbl_DeptWeight[Department], tbl_DeptWeight[Impact Score])</f>
        <v>1</v>
      </c>
      <c r="K1085">
        <f>_xlfn.XLOOKUP(tbl_logs[[#This Row],[Employee_Action]],tbl_ResponseLikelihood[Employee Action],tbl_ResponseLikelihood[Likelihood Score])</f>
        <v>2</v>
      </c>
      <c r="L1085">
        <f>tbl_logs[[#This Row],[Impact Score]]*tbl_logs[[#This Row],[Response Multiplier]]</f>
        <v>2</v>
      </c>
      <c r="M1085" t="str" cm="1">
        <f t="array" ref="M1085">_xlfn.IFS(tbl_logs[[#This Row],[Total Score]]&lt;=4, "Low", tbl_logs[[#This Row],[Total Score]]&lt;=10, "Medium", tbl_logs[[#This Row],[Total Score]]&lt;=19, "High", tbl_logs[[#This Row],[Total Score]]&lt;=25, "Very High")</f>
        <v>Low</v>
      </c>
      <c r="N1085" t="str" cm="1">
        <f t="array" ref="N1085">_xlfn.IFS(tbl_logs[[#This Row],[Total Score]]&lt;=4, "Low", tbl_logs[[#This Row],[Total Score]]&lt;=10, "Medium", tbl_logs[[#This Row],[Total Score]]&lt;=17, "High", tbl_logs[[#This Row],[Total Score]]&lt;=25, "Critical")</f>
        <v>Low</v>
      </c>
    </row>
    <row r="1086" spans="1:14" x14ac:dyDescent="0.3">
      <c r="A1086" t="s">
        <v>4786</v>
      </c>
      <c r="B1086" s="1">
        <v>46042.76666666667</v>
      </c>
      <c r="C1086" t="s">
        <v>7</v>
      </c>
      <c r="D1086" t="s">
        <v>8</v>
      </c>
      <c r="E1086" t="s">
        <v>31</v>
      </c>
      <c r="F1086" t="s">
        <v>53</v>
      </c>
      <c r="G1086" s="2">
        <v>0.76666666666666672</v>
      </c>
      <c r="H1086" s="3">
        <v>46042</v>
      </c>
      <c r="I1086">
        <v>1</v>
      </c>
      <c r="J1086">
        <f>_xlfn.XLOOKUP(tbl_logs[[#This Row],[Target_Department]],tbl_DeptWeight[Department], tbl_DeptWeight[Impact Score])</f>
        <v>3</v>
      </c>
      <c r="K1086">
        <f>_xlfn.XLOOKUP(tbl_logs[[#This Row],[Employee_Action]],tbl_ResponseLikelihood[Employee Action],tbl_ResponseLikelihood[Likelihood Score])</f>
        <v>5</v>
      </c>
      <c r="L1086">
        <f>tbl_logs[[#This Row],[Impact Score]]*tbl_logs[[#This Row],[Response Multiplier]]</f>
        <v>15</v>
      </c>
      <c r="M1086" t="str" cm="1">
        <f t="array" ref="M1086">_xlfn.IFS(tbl_logs[[#This Row],[Total Score]]&lt;=4, "Low", tbl_logs[[#This Row],[Total Score]]&lt;=10, "Medium", tbl_logs[[#This Row],[Total Score]]&lt;=19, "High", tbl_logs[[#This Row],[Total Score]]&lt;=25, "Very High")</f>
        <v>High</v>
      </c>
      <c r="N1086" t="str" cm="1">
        <f t="array" ref="N1086">_xlfn.IFS(tbl_logs[[#This Row],[Total Score]]&lt;=4, "Low", tbl_logs[[#This Row],[Total Score]]&lt;=10, "Medium", tbl_logs[[#This Row],[Total Score]]&lt;=17, "High", tbl_logs[[#This Row],[Total Score]]&lt;=25, "Critical")</f>
        <v>High</v>
      </c>
    </row>
    <row r="1087" spans="1:14" x14ac:dyDescent="0.3">
      <c r="A1087" t="s">
        <v>1104</v>
      </c>
      <c r="B1087" s="1">
        <v>46042.767361111109</v>
      </c>
      <c r="C1087" t="s">
        <v>12</v>
      </c>
      <c r="D1087" t="s">
        <v>8</v>
      </c>
      <c r="E1087" t="s">
        <v>31</v>
      </c>
      <c r="F1087" t="s">
        <v>33</v>
      </c>
      <c r="G1087" s="2">
        <v>0.76736111111111116</v>
      </c>
      <c r="H1087" s="3">
        <v>46042</v>
      </c>
      <c r="I1087">
        <v>1</v>
      </c>
      <c r="J1087">
        <f>_xlfn.XLOOKUP(tbl_logs[[#This Row],[Target_Department]],tbl_DeptWeight[Department], tbl_DeptWeight[Impact Score])</f>
        <v>1</v>
      </c>
      <c r="K1087">
        <f>_xlfn.XLOOKUP(tbl_logs[[#This Row],[Employee_Action]],tbl_ResponseLikelihood[Employee Action],tbl_ResponseLikelihood[Likelihood Score])</f>
        <v>4</v>
      </c>
      <c r="L1087">
        <f>tbl_logs[[#This Row],[Impact Score]]*tbl_logs[[#This Row],[Response Multiplier]]</f>
        <v>4</v>
      </c>
      <c r="M1087" t="str" cm="1">
        <f t="array" ref="M1087">_xlfn.IFS(tbl_logs[[#This Row],[Total Score]]&lt;=4, "Low", tbl_logs[[#This Row],[Total Score]]&lt;=10, "Medium", tbl_logs[[#This Row],[Total Score]]&lt;=19, "High", tbl_logs[[#This Row],[Total Score]]&lt;=25, "Very High")</f>
        <v>Low</v>
      </c>
      <c r="N1087" t="str" cm="1">
        <f t="array" ref="N1087">_xlfn.IFS(tbl_logs[[#This Row],[Total Score]]&lt;=4, "Low", tbl_logs[[#This Row],[Total Score]]&lt;=10, "Medium", tbl_logs[[#This Row],[Total Score]]&lt;=17, "High", tbl_logs[[#This Row],[Total Score]]&lt;=25, "Critical")</f>
        <v>Low</v>
      </c>
    </row>
    <row r="1088" spans="1:14" x14ac:dyDescent="0.3">
      <c r="A1088" t="s">
        <v>2044</v>
      </c>
      <c r="B1088" s="1">
        <v>46042.804861111108</v>
      </c>
      <c r="C1088" t="s">
        <v>40</v>
      </c>
      <c r="D1088" t="s">
        <v>18</v>
      </c>
      <c r="E1088" t="s">
        <v>16</v>
      </c>
      <c r="F1088" t="s">
        <v>20</v>
      </c>
      <c r="G1088" s="2">
        <v>0.80486111111111114</v>
      </c>
      <c r="H1088" s="3">
        <v>46042</v>
      </c>
      <c r="I1088">
        <v>1</v>
      </c>
      <c r="J1088">
        <f>_xlfn.XLOOKUP(tbl_logs[[#This Row],[Target_Department]],tbl_DeptWeight[Department], tbl_DeptWeight[Impact Score])</f>
        <v>5</v>
      </c>
      <c r="K1088">
        <f>_xlfn.XLOOKUP(tbl_logs[[#This Row],[Employee_Action]],tbl_ResponseLikelihood[Employee Action],tbl_ResponseLikelihood[Likelihood Score])</f>
        <v>2</v>
      </c>
      <c r="L1088">
        <f>tbl_logs[[#This Row],[Impact Score]]*tbl_logs[[#This Row],[Response Multiplier]]</f>
        <v>10</v>
      </c>
      <c r="M1088" t="str" cm="1">
        <f t="array" ref="M1088">_xlfn.IFS(tbl_logs[[#This Row],[Total Score]]&lt;=4, "Low", tbl_logs[[#This Row],[Total Score]]&lt;=10, "Medium", tbl_logs[[#This Row],[Total Score]]&lt;=19, "High", tbl_logs[[#This Row],[Total Score]]&lt;=25, "Very High")</f>
        <v>Medium</v>
      </c>
      <c r="N1088" t="str" cm="1">
        <f t="array" ref="N1088">_xlfn.IFS(tbl_logs[[#This Row],[Total Score]]&lt;=4, "Low", tbl_logs[[#This Row],[Total Score]]&lt;=10, "Medium", tbl_logs[[#This Row],[Total Score]]&lt;=17, "High", tbl_logs[[#This Row],[Total Score]]&lt;=25, "Critical")</f>
        <v>Medium</v>
      </c>
    </row>
    <row r="1089" spans="1:14" x14ac:dyDescent="0.3">
      <c r="A1089" t="s">
        <v>1960</v>
      </c>
      <c r="B1089" s="1">
        <v>46042.831944444442</v>
      </c>
      <c r="C1089" t="s">
        <v>47</v>
      </c>
      <c r="D1089" t="s">
        <v>8</v>
      </c>
      <c r="E1089" t="s">
        <v>16</v>
      </c>
      <c r="F1089" t="s">
        <v>13</v>
      </c>
      <c r="G1089" s="2">
        <v>0.83194444444444449</v>
      </c>
      <c r="H1089" s="3">
        <v>46042</v>
      </c>
      <c r="I1089">
        <v>1</v>
      </c>
      <c r="J1089">
        <f>_xlfn.XLOOKUP(tbl_logs[[#This Row],[Target_Department]],tbl_DeptWeight[Department], tbl_DeptWeight[Impact Score])</f>
        <v>1</v>
      </c>
      <c r="K1089">
        <f>_xlfn.XLOOKUP(tbl_logs[[#This Row],[Employee_Action]],tbl_ResponseLikelihood[Employee Action],tbl_ResponseLikelihood[Likelihood Score])</f>
        <v>1</v>
      </c>
      <c r="L1089">
        <f>tbl_logs[[#This Row],[Impact Score]]*tbl_logs[[#This Row],[Response Multiplier]]</f>
        <v>1</v>
      </c>
      <c r="M1089" t="str" cm="1">
        <f t="array" ref="M1089">_xlfn.IFS(tbl_logs[[#This Row],[Total Score]]&lt;=4, "Low", tbl_logs[[#This Row],[Total Score]]&lt;=10, "Medium", tbl_logs[[#This Row],[Total Score]]&lt;=19, "High", tbl_logs[[#This Row],[Total Score]]&lt;=25, "Very High")</f>
        <v>Low</v>
      </c>
      <c r="N1089" t="str" cm="1">
        <f t="array" ref="N1089">_xlfn.IFS(tbl_logs[[#This Row],[Total Score]]&lt;=4, "Low", tbl_logs[[#This Row],[Total Score]]&lt;=10, "Medium", tbl_logs[[#This Row],[Total Score]]&lt;=17, "High", tbl_logs[[#This Row],[Total Score]]&lt;=25, "Critical")</f>
        <v>Low</v>
      </c>
    </row>
    <row r="1090" spans="1:14" x14ac:dyDescent="0.3">
      <c r="A1090" t="s">
        <v>270</v>
      </c>
      <c r="B1090" s="1">
        <v>46042.855555555558</v>
      </c>
      <c r="C1090" t="s">
        <v>12</v>
      </c>
      <c r="D1090" t="s">
        <v>22</v>
      </c>
      <c r="E1090" t="s">
        <v>19</v>
      </c>
      <c r="F1090" t="s">
        <v>10</v>
      </c>
      <c r="G1090" s="2">
        <v>0.85555555555555551</v>
      </c>
      <c r="H1090" s="3">
        <v>46042</v>
      </c>
      <c r="I1090">
        <v>1</v>
      </c>
      <c r="J1090">
        <f>_xlfn.XLOOKUP(tbl_logs[[#This Row],[Target_Department]],tbl_DeptWeight[Department], tbl_DeptWeight[Impact Score])</f>
        <v>1</v>
      </c>
      <c r="K1090">
        <f>_xlfn.XLOOKUP(tbl_logs[[#This Row],[Employee_Action]],tbl_ResponseLikelihood[Employee Action],tbl_ResponseLikelihood[Likelihood Score])</f>
        <v>2</v>
      </c>
      <c r="L1090">
        <f>tbl_logs[[#This Row],[Impact Score]]*tbl_logs[[#This Row],[Response Multiplier]]</f>
        <v>2</v>
      </c>
      <c r="M1090" t="str" cm="1">
        <f t="array" ref="M1090">_xlfn.IFS(tbl_logs[[#This Row],[Total Score]]&lt;=4, "Low", tbl_logs[[#This Row],[Total Score]]&lt;=10, "Medium", tbl_logs[[#This Row],[Total Score]]&lt;=19, "High", tbl_logs[[#This Row],[Total Score]]&lt;=25, "Very High")</f>
        <v>Low</v>
      </c>
      <c r="N1090" t="str" cm="1">
        <f t="array" ref="N1090">_xlfn.IFS(tbl_logs[[#This Row],[Total Score]]&lt;=4, "Low", tbl_logs[[#This Row],[Total Score]]&lt;=10, "Medium", tbl_logs[[#This Row],[Total Score]]&lt;=17, "High", tbl_logs[[#This Row],[Total Score]]&lt;=25, "Critical")</f>
        <v>Low</v>
      </c>
    </row>
    <row r="1091" spans="1:14" x14ac:dyDescent="0.3">
      <c r="A1091" t="s">
        <v>1068</v>
      </c>
      <c r="B1091" s="1">
        <v>46042.870138888888</v>
      </c>
      <c r="C1091" t="s">
        <v>7</v>
      </c>
      <c r="D1091" t="s">
        <v>8</v>
      </c>
      <c r="E1091" t="s">
        <v>19</v>
      </c>
      <c r="F1091" t="s">
        <v>20</v>
      </c>
      <c r="G1091" s="2">
        <v>0.87013888888888891</v>
      </c>
      <c r="H1091" s="3">
        <v>46042</v>
      </c>
      <c r="I1091">
        <v>1</v>
      </c>
      <c r="J1091">
        <f>_xlfn.XLOOKUP(tbl_logs[[#This Row],[Target_Department]],tbl_DeptWeight[Department], tbl_DeptWeight[Impact Score])</f>
        <v>3</v>
      </c>
      <c r="K1091">
        <f>_xlfn.XLOOKUP(tbl_logs[[#This Row],[Employee_Action]],tbl_ResponseLikelihood[Employee Action],tbl_ResponseLikelihood[Likelihood Score])</f>
        <v>2</v>
      </c>
      <c r="L1091">
        <f>tbl_logs[[#This Row],[Impact Score]]*tbl_logs[[#This Row],[Response Multiplier]]</f>
        <v>6</v>
      </c>
      <c r="M1091" t="str" cm="1">
        <f t="array" ref="M1091">_xlfn.IFS(tbl_logs[[#This Row],[Total Score]]&lt;=4, "Low", tbl_logs[[#This Row],[Total Score]]&lt;=10, "Medium", tbl_logs[[#This Row],[Total Score]]&lt;=19, "High", tbl_logs[[#This Row],[Total Score]]&lt;=25, "Very High")</f>
        <v>Medium</v>
      </c>
      <c r="N1091" t="str" cm="1">
        <f t="array" ref="N1091">_xlfn.IFS(tbl_logs[[#This Row],[Total Score]]&lt;=4, "Low", tbl_logs[[#This Row],[Total Score]]&lt;=10, "Medium", tbl_logs[[#This Row],[Total Score]]&lt;=17, "High", tbl_logs[[#This Row],[Total Score]]&lt;=25, "Critical")</f>
        <v>Medium</v>
      </c>
    </row>
    <row r="1092" spans="1:14" x14ac:dyDescent="0.3">
      <c r="A1092" t="s">
        <v>3539</v>
      </c>
      <c r="B1092" s="1">
        <v>46042.878472222219</v>
      </c>
      <c r="C1092" t="s">
        <v>40</v>
      </c>
      <c r="D1092" t="s">
        <v>8</v>
      </c>
      <c r="E1092" t="s">
        <v>16</v>
      </c>
      <c r="F1092" t="s">
        <v>10</v>
      </c>
      <c r="G1092" s="2">
        <v>0.87847222222222221</v>
      </c>
      <c r="H1092" s="3">
        <v>46042</v>
      </c>
      <c r="I1092">
        <v>1</v>
      </c>
      <c r="J1092">
        <f>_xlfn.XLOOKUP(tbl_logs[[#This Row],[Target_Department]],tbl_DeptWeight[Department], tbl_DeptWeight[Impact Score])</f>
        <v>5</v>
      </c>
      <c r="K1092">
        <f>_xlfn.XLOOKUP(tbl_logs[[#This Row],[Employee_Action]],tbl_ResponseLikelihood[Employee Action],tbl_ResponseLikelihood[Likelihood Score])</f>
        <v>2</v>
      </c>
      <c r="L1092">
        <f>tbl_logs[[#This Row],[Impact Score]]*tbl_logs[[#This Row],[Response Multiplier]]</f>
        <v>10</v>
      </c>
      <c r="M1092" t="str" cm="1">
        <f t="array" ref="M1092">_xlfn.IFS(tbl_logs[[#This Row],[Total Score]]&lt;=4, "Low", tbl_logs[[#This Row],[Total Score]]&lt;=10, "Medium", tbl_logs[[#This Row],[Total Score]]&lt;=19, "High", tbl_logs[[#This Row],[Total Score]]&lt;=25, "Very High")</f>
        <v>Medium</v>
      </c>
      <c r="N1092" t="str" cm="1">
        <f t="array" ref="N1092">_xlfn.IFS(tbl_logs[[#This Row],[Total Score]]&lt;=4, "Low", tbl_logs[[#This Row],[Total Score]]&lt;=10, "Medium", tbl_logs[[#This Row],[Total Score]]&lt;=17, "High", tbl_logs[[#This Row],[Total Score]]&lt;=25, "Critical")</f>
        <v>Medium</v>
      </c>
    </row>
    <row r="1093" spans="1:14" x14ac:dyDescent="0.3">
      <c r="A1093" t="s">
        <v>1617</v>
      </c>
      <c r="B1093" s="1">
        <v>46042.879861111112</v>
      </c>
      <c r="C1093" t="s">
        <v>7</v>
      </c>
      <c r="D1093" t="s">
        <v>15</v>
      </c>
      <c r="E1093" t="s">
        <v>19</v>
      </c>
      <c r="F1093" t="s">
        <v>20</v>
      </c>
      <c r="G1093" s="2">
        <v>0.87986111111111109</v>
      </c>
      <c r="H1093" s="3">
        <v>46042</v>
      </c>
      <c r="I1093">
        <v>1</v>
      </c>
      <c r="J1093">
        <f>_xlfn.XLOOKUP(tbl_logs[[#This Row],[Target_Department]],tbl_DeptWeight[Department], tbl_DeptWeight[Impact Score])</f>
        <v>3</v>
      </c>
      <c r="K1093">
        <f>_xlfn.XLOOKUP(tbl_logs[[#This Row],[Employee_Action]],tbl_ResponseLikelihood[Employee Action],tbl_ResponseLikelihood[Likelihood Score])</f>
        <v>2</v>
      </c>
      <c r="L1093">
        <f>tbl_logs[[#This Row],[Impact Score]]*tbl_logs[[#This Row],[Response Multiplier]]</f>
        <v>6</v>
      </c>
      <c r="M1093" t="str" cm="1">
        <f t="array" ref="M1093">_xlfn.IFS(tbl_logs[[#This Row],[Total Score]]&lt;=4, "Low", tbl_logs[[#This Row],[Total Score]]&lt;=10, "Medium", tbl_logs[[#This Row],[Total Score]]&lt;=19, "High", tbl_logs[[#This Row],[Total Score]]&lt;=25, "Very High")</f>
        <v>Medium</v>
      </c>
      <c r="N1093" t="str" cm="1">
        <f t="array" ref="N1093">_xlfn.IFS(tbl_logs[[#This Row],[Total Score]]&lt;=4, "Low", tbl_logs[[#This Row],[Total Score]]&lt;=10, "Medium", tbl_logs[[#This Row],[Total Score]]&lt;=17, "High", tbl_logs[[#This Row],[Total Score]]&lt;=25, "Critical")</f>
        <v>Medium</v>
      </c>
    </row>
    <row r="1094" spans="1:14" x14ac:dyDescent="0.3">
      <c r="A1094" t="s">
        <v>442</v>
      </c>
      <c r="B1094" s="1">
        <v>46042.902777777781</v>
      </c>
      <c r="C1094" t="s">
        <v>35</v>
      </c>
      <c r="D1094" t="s">
        <v>8</v>
      </c>
      <c r="E1094" t="s">
        <v>19</v>
      </c>
      <c r="F1094" t="s">
        <v>13</v>
      </c>
      <c r="G1094" s="2">
        <v>0.90277777777777779</v>
      </c>
      <c r="H1094" s="3">
        <v>46042</v>
      </c>
      <c r="I1094">
        <v>1</v>
      </c>
      <c r="J1094">
        <f>_xlfn.XLOOKUP(tbl_logs[[#This Row],[Target_Department]],tbl_DeptWeight[Department], tbl_DeptWeight[Impact Score])</f>
        <v>1</v>
      </c>
      <c r="K1094">
        <f>_xlfn.XLOOKUP(tbl_logs[[#This Row],[Employee_Action]],tbl_ResponseLikelihood[Employee Action],tbl_ResponseLikelihood[Likelihood Score])</f>
        <v>1</v>
      </c>
      <c r="L1094">
        <f>tbl_logs[[#This Row],[Impact Score]]*tbl_logs[[#This Row],[Response Multiplier]]</f>
        <v>1</v>
      </c>
      <c r="M1094" t="str" cm="1">
        <f t="array" ref="M1094">_xlfn.IFS(tbl_logs[[#This Row],[Total Score]]&lt;=4, "Low", tbl_logs[[#This Row],[Total Score]]&lt;=10, "Medium", tbl_logs[[#This Row],[Total Score]]&lt;=19, "High", tbl_logs[[#This Row],[Total Score]]&lt;=25, "Very High")</f>
        <v>Low</v>
      </c>
      <c r="N1094" t="str" cm="1">
        <f t="array" ref="N1094">_xlfn.IFS(tbl_logs[[#This Row],[Total Score]]&lt;=4, "Low", tbl_logs[[#This Row],[Total Score]]&lt;=10, "Medium", tbl_logs[[#This Row],[Total Score]]&lt;=17, "High", tbl_logs[[#This Row],[Total Score]]&lt;=25, "Critical")</f>
        <v>Low</v>
      </c>
    </row>
    <row r="1095" spans="1:14" x14ac:dyDescent="0.3">
      <c r="A1095" t="s">
        <v>2115</v>
      </c>
      <c r="B1095" s="1">
        <v>46042.904861111114</v>
      </c>
      <c r="C1095" t="s">
        <v>7</v>
      </c>
      <c r="D1095" t="s">
        <v>15</v>
      </c>
      <c r="E1095" t="s">
        <v>19</v>
      </c>
      <c r="F1095" t="s">
        <v>20</v>
      </c>
      <c r="G1095" s="2">
        <v>0.90486111111111112</v>
      </c>
      <c r="H1095" s="3">
        <v>46042</v>
      </c>
      <c r="I1095">
        <v>1</v>
      </c>
      <c r="J1095">
        <f>_xlfn.XLOOKUP(tbl_logs[[#This Row],[Target_Department]],tbl_DeptWeight[Department], tbl_DeptWeight[Impact Score])</f>
        <v>3</v>
      </c>
      <c r="K1095">
        <f>_xlfn.XLOOKUP(tbl_logs[[#This Row],[Employee_Action]],tbl_ResponseLikelihood[Employee Action],tbl_ResponseLikelihood[Likelihood Score])</f>
        <v>2</v>
      </c>
      <c r="L1095">
        <f>tbl_logs[[#This Row],[Impact Score]]*tbl_logs[[#This Row],[Response Multiplier]]</f>
        <v>6</v>
      </c>
      <c r="M1095" t="str" cm="1">
        <f t="array" ref="M1095">_xlfn.IFS(tbl_logs[[#This Row],[Total Score]]&lt;=4, "Low", tbl_logs[[#This Row],[Total Score]]&lt;=10, "Medium", tbl_logs[[#This Row],[Total Score]]&lt;=19, "High", tbl_logs[[#This Row],[Total Score]]&lt;=25, "Very High")</f>
        <v>Medium</v>
      </c>
      <c r="N1095" t="str" cm="1">
        <f t="array" ref="N1095">_xlfn.IFS(tbl_logs[[#This Row],[Total Score]]&lt;=4, "Low", tbl_logs[[#This Row],[Total Score]]&lt;=10, "Medium", tbl_logs[[#This Row],[Total Score]]&lt;=17, "High", tbl_logs[[#This Row],[Total Score]]&lt;=25, "Critical")</f>
        <v>Medium</v>
      </c>
    </row>
    <row r="1096" spans="1:14" x14ac:dyDescent="0.3">
      <c r="A1096" t="s">
        <v>4780</v>
      </c>
      <c r="B1096" s="1">
        <v>46042.905555555553</v>
      </c>
      <c r="C1096" t="s">
        <v>7</v>
      </c>
      <c r="D1096" t="s">
        <v>8</v>
      </c>
      <c r="E1096" t="s">
        <v>19</v>
      </c>
      <c r="F1096" t="s">
        <v>20</v>
      </c>
      <c r="G1096" s="2">
        <v>0.90555555555555556</v>
      </c>
      <c r="H1096" s="3">
        <v>46042</v>
      </c>
      <c r="I1096">
        <v>1</v>
      </c>
      <c r="J1096">
        <f>_xlfn.XLOOKUP(tbl_logs[[#This Row],[Target_Department]],tbl_DeptWeight[Department], tbl_DeptWeight[Impact Score])</f>
        <v>3</v>
      </c>
      <c r="K1096">
        <f>_xlfn.XLOOKUP(tbl_logs[[#This Row],[Employee_Action]],tbl_ResponseLikelihood[Employee Action],tbl_ResponseLikelihood[Likelihood Score])</f>
        <v>2</v>
      </c>
      <c r="L1096">
        <f>tbl_logs[[#This Row],[Impact Score]]*tbl_logs[[#This Row],[Response Multiplier]]</f>
        <v>6</v>
      </c>
      <c r="M1096" t="str" cm="1">
        <f t="array" ref="M1096">_xlfn.IFS(tbl_logs[[#This Row],[Total Score]]&lt;=4, "Low", tbl_logs[[#This Row],[Total Score]]&lt;=10, "Medium", tbl_logs[[#This Row],[Total Score]]&lt;=19, "High", tbl_logs[[#This Row],[Total Score]]&lt;=25, "Very High")</f>
        <v>Medium</v>
      </c>
      <c r="N1096" t="str" cm="1">
        <f t="array" ref="N1096">_xlfn.IFS(tbl_logs[[#This Row],[Total Score]]&lt;=4, "Low", tbl_logs[[#This Row],[Total Score]]&lt;=10, "Medium", tbl_logs[[#This Row],[Total Score]]&lt;=17, "High", tbl_logs[[#This Row],[Total Score]]&lt;=25, "Critical")</f>
        <v>Medium</v>
      </c>
    </row>
    <row r="1097" spans="1:14" x14ac:dyDescent="0.3">
      <c r="A1097" t="s">
        <v>4049</v>
      </c>
      <c r="B1097" s="1">
        <v>46042.92083333333</v>
      </c>
      <c r="C1097" t="s">
        <v>40</v>
      </c>
      <c r="D1097" t="s">
        <v>22</v>
      </c>
      <c r="E1097" t="s">
        <v>16</v>
      </c>
      <c r="F1097" t="s">
        <v>10</v>
      </c>
      <c r="G1097" s="2">
        <v>0.92083333333333328</v>
      </c>
      <c r="H1097" s="3">
        <v>46042</v>
      </c>
      <c r="I1097">
        <v>1</v>
      </c>
      <c r="J1097">
        <f>_xlfn.XLOOKUP(tbl_logs[[#This Row],[Target_Department]],tbl_DeptWeight[Department], tbl_DeptWeight[Impact Score])</f>
        <v>5</v>
      </c>
      <c r="K1097">
        <f>_xlfn.XLOOKUP(tbl_logs[[#This Row],[Employee_Action]],tbl_ResponseLikelihood[Employee Action],tbl_ResponseLikelihood[Likelihood Score])</f>
        <v>2</v>
      </c>
      <c r="L1097">
        <f>tbl_logs[[#This Row],[Impact Score]]*tbl_logs[[#This Row],[Response Multiplier]]</f>
        <v>10</v>
      </c>
      <c r="M1097" t="str" cm="1">
        <f t="array" ref="M1097">_xlfn.IFS(tbl_logs[[#This Row],[Total Score]]&lt;=4, "Low", tbl_logs[[#This Row],[Total Score]]&lt;=10, "Medium", tbl_logs[[#This Row],[Total Score]]&lt;=19, "High", tbl_logs[[#This Row],[Total Score]]&lt;=25, "Very High")</f>
        <v>Medium</v>
      </c>
      <c r="N1097" t="str" cm="1">
        <f t="array" ref="N1097">_xlfn.IFS(tbl_logs[[#This Row],[Total Score]]&lt;=4, "Low", tbl_logs[[#This Row],[Total Score]]&lt;=10, "Medium", tbl_logs[[#This Row],[Total Score]]&lt;=17, "High", tbl_logs[[#This Row],[Total Score]]&lt;=25, "Critical")</f>
        <v>Medium</v>
      </c>
    </row>
    <row r="1098" spans="1:14" x14ac:dyDescent="0.3">
      <c r="A1098" t="s">
        <v>3927</v>
      </c>
      <c r="B1098" s="1">
        <v>46042.92291666667</v>
      </c>
      <c r="C1098" t="s">
        <v>40</v>
      </c>
      <c r="D1098" t="s">
        <v>15</v>
      </c>
      <c r="E1098" t="s">
        <v>16</v>
      </c>
      <c r="F1098" t="s">
        <v>20</v>
      </c>
      <c r="G1098" s="2">
        <v>0.92291666666666672</v>
      </c>
      <c r="H1098" s="3">
        <v>46042</v>
      </c>
      <c r="I1098">
        <v>1</v>
      </c>
      <c r="J1098">
        <f>_xlfn.XLOOKUP(tbl_logs[[#This Row],[Target_Department]],tbl_DeptWeight[Department], tbl_DeptWeight[Impact Score])</f>
        <v>5</v>
      </c>
      <c r="K1098">
        <f>_xlfn.XLOOKUP(tbl_logs[[#This Row],[Employee_Action]],tbl_ResponseLikelihood[Employee Action],tbl_ResponseLikelihood[Likelihood Score])</f>
        <v>2</v>
      </c>
      <c r="L1098">
        <f>tbl_logs[[#This Row],[Impact Score]]*tbl_logs[[#This Row],[Response Multiplier]]</f>
        <v>10</v>
      </c>
      <c r="M1098" t="str" cm="1">
        <f t="array" ref="M1098">_xlfn.IFS(tbl_logs[[#This Row],[Total Score]]&lt;=4, "Low", tbl_logs[[#This Row],[Total Score]]&lt;=10, "Medium", tbl_logs[[#This Row],[Total Score]]&lt;=19, "High", tbl_logs[[#This Row],[Total Score]]&lt;=25, "Very High")</f>
        <v>Medium</v>
      </c>
      <c r="N1098" t="str" cm="1">
        <f t="array" ref="N1098">_xlfn.IFS(tbl_logs[[#This Row],[Total Score]]&lt;=4, "Low", tbl_logs[[#This Row],[Total Score]]&lt;=10, "Medium", tbl_logs[[#This Row],[Total Score]]&lt;=17, "High", tbl_logs[[#This Row],[Total Score]]&lt;=25, "Critical")</f>
        <v>Medium</v>
      </c>
    </row>
    <row r="1099" spans="1:14" x14ac:dyDescent="0.3">
      <c r="A1099" t="s">
        <v>3183</v>
      </c>
      <c r="B1099" s="1">
        <v>46042.927777777775</v>
      </c>
      <c r="C1099" t="s">
        <v>26</v>
      </c>
      <c r="D1099" t="s">
        <v>15</v>
      </c>
      <c r="E1099" t="s">
        <v>9</v>
      </c>
      <c r="F1099" t="s">
        <v>10</v>
      </c>
      <c r="G1099" s="2">
        <v>0.92777777777777781</v>
      </c>
      <c r="H1099" s="3">
        <v>46042</v>
      </c>
      <c r="I1099">
        <v>1</v>
      </c>
      <c r="J1099">
        <f>_xlfn.XLOOKUP(tbl_logs[[#This Row],[Target_Department]],tbl_DeptWeight[Department], tbl_DeptWeight[Impact Score])</f>
        <v>3</v>
      </c>
      <c r="K1099">
        <f>_xlfn.XLOOKUP(tbl_logs[[#This Row],[Employee_Action]],tbl_ResponseLikelihood[Employee Action],tbl_ResponseLikelihood[Likelihood Score])</f>
        <v>2</v>
      </c>
      <c r="L1099">
        <f>tbl_logs[[#This Row],[Impact Score]]*tbl_logs[[#This Row],[Response Multiplier]]</f>
        <v>6</v>
      </c>
      <c r="M1099" t="str" cm="1">
        <f t="array" ref="M1099">_xlfn.IFS(tbl_logs[[#This Row],[Total Score]]&lt;=4, "Low", tbl_logs[[#This Row],[Total Score]]&lt;=10, "Medium", tbl_logs[[#This Row],[Total Score]]&lt;=19, "High", tbl_logs[[#This Row],[Total Score]]&lt;=25, "Very High")</f>
        <v>Medium</v>
      </c>
      <c r="N1099" t="str" cm="1">
        <f t="array" ref="N1099">_xlfn.IFS(tbl_logs[[#This Row],[Total Score]]&lt;=4, "Low", tbl_logs[[#This Row],[Total Score]]&lt;=10, "Medium", tbl_logs[[#This Row],[Total Score]]&lt;=17, "High", tbl_logs[[#This Row],[Total Score]]&lt;=25, "Critical")</f>
        <v>Medium</v>
      </c>
    </row>
    <row r="1100" spans="1:14" x14ac:dyDescent="0.3">
      <c r="A1100" t="s">
        <v>4659</v>
      </c>
      <c r="B1100" s="1">
        <v>46042.929861111108</v>
      </c>
      <c r="C1100" t="s">
        <v>35</v>
      </c>
      <c r="D1100" t="s">
        <v>22</v>
      </c>
      <c r="E1100" t="s">
        <v>31</v>
      </c>
      <c r="F1100" t="s">
        <v>33</v>
      </c>
      <c r="G1100" s="2">
        <v>0.92986111111111114</v>
      </c>
      <c r="H1100" s="3">
        <v>46042</v>
      </c>
      <c r="I1100">
        <v>1</v>
      </c>
      <c r="J1100">
        <f>_xlfn.XLOOKUP(tbl_logs[[#This Row],[Target_Department]],tbl_DeptWeight[Department], tbl_DeptWeight[Impact Score])</f>
        <v>1</v>
      </c>
      <c r="K1100">
        <f>_xlfn.XLOOKUP(tbl_logs[[#This Row],[Employee_Action]],tbl_ResponseLikelihood[Employee Action],tbl_ResponseLikelihood[Likelihood Score])</f>
        <v>4</v>
      </c>
      <c r="L1100">
        <f>tbl_logs[[#This Row],[Impact Score]]*tbl_logs[[#This Row],[Response Multiplier]]</f>
        <v>4</v>
      </c>
      <c r="M1100" t="str" cm="1">
        <f t="array" ref="M1100">_xlfn.IFS(tbl_logs[[#This Row],[Total Score]]&lt;=4, "Low", tbl_logs[[#This Row],[Total Score]]&lt;=10, "Medium", tbl_logs[[#This Row],[Total Score]]&lt;=19, "High", tbl_logs[[#This Row],[Total Score]]&lt;=25, "Very High")</f>
        <v>Low</v>
      </c>
      <c r="N1100" t="str" cm="1">
        <f t="array" ref="N1100">_xlfn.IFS(tbl_logs[[#This Row],[Total Score]]&lt;=4, "Low", tbl_logs[[#This Row],[Total Score]]&lt;=10, "Medium", tbl_logs[[#This Row],[Total Score]]&lt;=17, "High", tbl_logs[[#This Row],[Total Score]]&lt;=25, "Critical")</f>
        <v>Low</v>
      </c>
    </row>
    <row r="1101" spans="1:14" x14ac:dyDescent="0.3">
      <c r="A1101" t="s">
        <v>1828</v>
      </c>
      <c r="B1101" s="1">
        <v>46042.95208333333</v>
      </c>
      <c r="C1101" t="s">
        <v>47</v>
      </c>
      <c r="D1101" t="s">
        <v>18</v>
      </c>
      <c r="E1101" t="s">
        <v>31</v>
      </c>
      <c r="F1101" t="s">
        <v>10</v>
      </c>
      <c r="G1101" s="2">
        <v>0.95208333333333328</v>
      </c>
      <c r="H1101" s="3">
        <v>46042</v>
      </c>
      <c r="I1101">
        <v>1</v>
      </c>
      <c r="J1101">
        <f>_xlfn.XLOOKUP(tbl_logs[[#This Row],[Target_Department]],tbl_DeptWeight[Department], tbl_DeptWeight[Impact Score])</f>
        <v>1</v>
      </c>
      <c r="K1101">
        <f>_xlfn.XLOOKUP(tbl_logs[[#This Row],[Employee_Action]],tbl_ResponseLikelihood[Employee Action],tbl_ResponseLikelihood[Likelihood Score])</f>
        <v>2</v>
      </c>
      <c r="L1101">
        <f>tbl_logs[[#This Row],[Impact Score]]*tbl_logs[[#This Row],[Response Multiplier]]</f>
        <v>2</v>
      </c>
      <c r="M1101" t="str" cm="1">
        <f t="array" ref="M1101">_xlfn.IFS(tbl_logs[[#This Row],[Total Score]]&lt;=4, "Low", tbl_logs[[#This Row],[Total Score]]&lt;=10, "Medium", tbl_logs[[#This Row],[Total Score]]&lt;=19, "High", tbl_logs[[#This Row],[Total Score]]&lt;=25, "Very High")</f>
        <v>Low</v>
      </c>
      <c r="N1101" t="str" cm="1">
        <f t="array" ref="N1101">_xlfn.IFS(tbl_logs[[#This Row],[Total Score]]&lt;=4, "Low", tbl_logs[[#This Row],[Total Score]]&lt;=10, "Medium", tbl_logs[[#This Row],[Total Score]]&lt;=17, "High", tbl_logs[[#This Row],[Total Score]]&lt;=25, "Critical")</f>
        <v>Low</v>
      </c>
    </row>
    <row r="1102" spans="1:14" x14ac:dyDescent="0.3">
      <c r="A1102" t="s">
        <v>3368</v>
      </c>
      <c r="B1102" s="1">
        <v>46042.963194444441</v>
      </c>
      <c r="C1102" t="s">
        <v>7</v>
      </c>
      <c r="D1102" t="s">
        <v>22</v>
      </c>
      <c r="E1102" t="s">
        <v>16</v>
      </c>
      <c r="F1102" t="s">
        <v>20</v>
      </c>
      <c r="G1102" s="2">
        <v>0.96319444444444446</v>
      </c>
      <c r="H1102" s="3">
        <v>46042</v>
      </c>
      <c r="I1102">
        <v>1</v>
      </c>
      <c r="J1102">
        <f>_xlfn.XLOOKUP(tbl_logs[[#This Row],[Target_Department]],tbl_DeptWeight[Department], tbl_DeptWeight[Impact Score])</f>
        <v>3</v>
      </c>
      <c r="K1102">
        <f>_xlfn.XLOOKUP(tbl_logs[[#This Row],[Employee_Action]],tbl_ResponseLikelihood[Employee Action],tbl_ResponseLikelihood[Likelihood Score])</f>
        <v>2</v>
      </c>
      <c r="L1102">
        <f>tbl_logs[[#This Row],[Impact Score]]*tbl_logs[[#This Row],[Response Multiplier]]</f>
        <v>6</v>
      </c>
      <c r="M1102" t="str" cm="1">
        <f t="array" ref="M1102">_xlfn.IFS(tbl_logs[[#This Row],[Total Score]]&lt;=4, "Low", tbl_logs[[#This Row],[Total Score]]&lt;=10, "Medium", tbl_logs[[#This Row],[Total Score]]&lt;=19, "High", tbl_logs[[#This Row],[Total Score]]&lt;=25, "Very High")</f>
        <v>Medium</v>
      </c>
      <c r="N1102" t="str" cm="1">
        <f t="array" ref="N1102">_xlfn.IFS(tbl_logs[[#This Row],[Total Score]]&lt;=4, "Low", tbl_logs[[#This Row],[Total Score]]&lt;=10, "Medium", tbl_logs[[#This Row],[Total Score]]&lt;=17, "High", tbl_logs[[#This Row],[Total Score]]&lt;=25, "Critical")</f>
        <v>Medium</v>
      </c>
    </row>
    <row r="1103" spans="1:14" x14ac:dyDescent="0.3">
      <c r="A1103" t="s">
        <v>2452</v>
      </c>
      <c r="B1103" s="1">
        <v>46042.965277777781</v>
      </c>
      <c r="C1103" t="s">
        <v>26</v>
      </c>
      <c r="D1103" t="s">
        <v>15</v>
      </c>
      <c r="E1103" t="s">
        <v>19</v>
      </c>
      <c r="F1103" t="s">
        <v>10</v>
      </c>
      <c r="G1103" s="2">
        <v>0.96527777777777779</v>
      </c>
      <c r="H1103" s="3">
        <v>46042</v>
      </c>
      <c r="I1103">
        <v>1</v>
      </c>
      <c r="J1103">
        <f>_xlfn.XLOOKUP(tbl_logs[[#This Row],[Target_Department]],tbl_DeptWeight[Department], tbl_DeptWeight[Impact Score])</f>
        <v>3</v>
      </c>
      <c r="K1103">
        <f>_xlfn.XLOOKUP(tbl_logs[[#This Row],[Employee_Action]],tbl_ResponseLikelihood[Employee Action],tbl_ResponseLikelihood[Likelihood Score])</f>
        <v>2</v>
      </c>
      <c r="L1103">
        <f>tbl_logs[[#This Row],[Impact Score]]*tbl_logs[[#This Row],[Response Multiplier]]</f>
        <v>6</v>
      </c>
      <c r="M1103" t="str" cm="1">
        <f t="array" ref="M1103">_xlfn.IFS(tbl_logs[[#This Row],[Total Score]]&lt;=4, "Low", tbl_logs[[#This Row],[Total Score]]&lt;=10, "Medium", tbl_logs[[#This Row],[Total Score]]&lt;=19, "High", tbl_logs[[#This Row],[Total Score]]&lt;=25, "Very High")</f>
        <v>Medium</v>
      </c>
      <c r="N1103" t="str" cm="1">
        <f t="array" ref="N1103">_xlfn.IFS(tbl_logs[[#This Row],[Total Score]]&lt;=4, "Low", tbl_logs[[#This Row],[Total Score]]&lt;=10, "Medium", tbl_logs[[#This Row],[Total Score]]&lt;=17, "High", tbl_logs[[#This Row],[Total Score]]&lt;=25, "Critical")</f>
        <v>Medium</v>
      </c>
    </row>
    <row r="1104" spans="1:14" x14ac:dyDescent="0.3">
      <c r="A1104" t="s">
        <v>524</v>
      </c>
      <c r="B1104" s="1">
        <v>46042.982638888891</v>
      </c>
      <c r="C1104" t="s">
        <v>40</v>
      </c>
      <c r="D1104" t="s">
        <v>15</v>
      </c>
      <c r="E1104" t="s">
        <v>16</v>
      </c>
      <c r="F1104" t="s">
        <v>10</v>
      </c>
      <c r="G1104" s="2">
        <v>0.98263888888888884</v>
      </c>
      <c r="H1104" s="3">
        <v>46042</v>
      </c>
      <c r="I1104">
        <v>1</v>
      </c>
      <c r="J1104">
        <f>_xlfn.XLOOKUP(tbl_logs[[#This Row],[Target_Department]],tbl_DeptWeight[Department], tbl_DeptWeight[Impact Score])</f>
        <v>5</v>
      </c>
      <c r="K1104">
        <f>_xlfn.XLOOKUP(tbl_logs[[#This Row],[Employee_Action]],tbl_ResponseLikelihood[Employee Action],tbl_ResponseLikelihood[Likelihood Score])</f>
        <v>2</v>
      </c>
      <c r="L1104">
        <f>tbl_logs[[#This Row],[Impact Score]]*tbl_logs[[#This Row],[Response Multiplier]]</f>
        <v>10</v>
      </c>
      <c r="M1104" t="str" cm="1">
        <f t="array" ref="M1104">_xlfn.IFS(tbl_logs[[#This Row],[Total Score]]&lt;=4, "Low", tbl_logs[[#This Row],[Total Score]]&lt;=10, "Medium", tbl_logs[[#This Row],[Total Score]]&lt;=19, "High", tbl_logs[[#This Row],[Total Score]]&lt;=25, "Very High")</f>
        <v>Medium</v>
      </c>
      <c r="N1104" t="str" cm="1">
        <f t="array" ref="N1104">_xlfn.IFS(tbl_logs[[#This Row],[Total Score]]&lt;=4, "Low", tbl_logs[[#This Row],[Total Score]]&lt;=10, "Medium", tbl_logs[[#This Row],[Total Score]]&lt;=17, "High", tbl_logs[[#This Row],[Total Score]]&lt;=25, "Critical")</f>
        <v>Medium</v>
      </c>
    </row>
    <row r="1105" spans="1:14" x14ac:dyDescent="0.3">
      <c r="A1105" t="s">
        <v>3540</v>
      </c>
      <c r="B1105" s="1">
        <v>46043.022222222222</v>
      </c>
      <c r="C1105" t="s">
        <v>7</v>
      </c>
      <c r="D1105" t="s">
        <v>8</v>
      </c>
      <c r="E1105" t="s">
        <v>19</v>
      </c>
      <c r="F1105" t="s">
        <v>33</v>
      </c>
      <c r="G1105" s="2">
        <v>2.2222222222222223E-2</v>
      </c>
      <c r="H1105" s="3">
        <v>46043</v>
      </c>
      <c r="I1105">
        <v>1</v>
      </c>
      <c r="J1105">
        <f>_xlfn.XLOOKUP(tbl_logs[[#This Row],[Target_Department]],tbl_DeptWeight[Department], tbl_DeptWeight[Impact Score])</f>
        <v>3</v>
      </c>
      <c r="K1105">
        <f>_xlfn.XLOOKUP(tbl_logs[[#This Row],[Employee_Action]],tbl_ResponseLikelihood[Employee Action],tbl_ResponseLikelihood[Likelihood Score])</f>
        <v>4</v>
      </c>
      <c r="L1105">
        <f>tbl_logs[[#This Row],[Impact Score]]*tbl_logs[[#This Row],[Response Multiplier]]</f>
        <v>12</v>
      </c>
      <c r="M1105" t="str" cm="1">
        <f t="array" ref="M1105">_xlfn.IFS(tbl_logs[[#This Row],[Total Score]]&lt;=4, "Low", tbl_logs[[#This Row],[Total Score]]&lt;=10, "Medium", tbl_logs[[#This Row],[Total Score]]&lt;=19, "High", tbl_logs[[#This Row],[Total Score]]&lt;=25, "Very High")</f>
        <v>High</v>
      </c>
      <c r="N1105" t="str" cm="1">
        <f t="array" ref="N1105">_xlfn.IFS(tbl_logs[[#This Row],[Total Score]]&lt;=4, "Low", tbl_logs[[#This Row],[Total Score]]&lt;=10, "Medium", tbl_logs[[#This Row],[Total Score]]&lt;=17, "High", tbl_logs[[#This Row],[Total Score]]&lt;=25, "Critical")</f>
        <v>High</v>
      </c>
    </row>
    <row r="1106" spans="1:14" x14ac:dyDescent="0.3">
      <c r="A1106" t="s">
        <v>3139</v>
      </c>
      <c r="B1106" s="1">
        <v>46043.045138888891</v>
      </c>
      <c r="C1106" t="s">
        <v>7</v>
      </c>
      <c r="D1106" t="s">
        <v>18</v>
      </c>
      <c r="E1106" t="s">
        <v>19</v>
      </c>
      <c r="F1106" t="s">
        <v>20</v>
      </c>
      <c r="G1106" s="2">
        <v>4.5138888888888888E-2</v>
      </c>
      <c r="H1106" s="3">
        <v>46043</v>
      </c>
      <c r="I1106">
        <v>1</v>
      </c>
      <c r="J1106">
        <f>_xlfn.XLOOKUP(tbl_logs[[#This Row],[Target_Department]],tbl_DeptWeight[Department], tbl_DeptWeight[Impact Score])</f>
        <v>3</v>
      </c>
      <c r="K1106">
        <f>_xlfn.XLOOKUP(tbl_logs[[#This Row],[Employee_Action]],tbl_ResponseLikelihood[Employee Action],tbl_ResponseLikelihood[Likelihood Score])</f>
        <v>2</v>
      </c>
      <c r="L1106">
        <f>tbl_logs[[#This Row],[Impact Score]]*tbl_logs[[#This Row],[Response Multiplier]]</f>
        <v>6</v>
      </c>
      <c r="M1106" t="str" cm="1">
        <f t="array" ref="M1106">_xlfn.IFS(tbl_logs[[#This Row],[Total Score]]&lt;=4, "Low", tbl_logs[[#This Row],[Total Score]]&lt;=10, "Medium", tbl_logs[[#This Row],[Total Score]]&lt;=19, "High", tbl_logs[[#This Row],[Total Score]]&lt;=25, "Very High")</f>
        <v>Medium</v>
      </c>
      <c r="N1106" t="str" cm="1">
        <f t="array" ref="N1106">_xlfn.IFS(tbl_logs[[#This Row],[Total Score]]&lt;=4, "Low", tbl_logs[[#This Row],[Total Score]]&lt;=10, "Medium", tbl_logs[[#This Row],[Total Score]]&lt;=17, "High", tbl_logs[[#This Row],[Total Score]]&lt;=25, "Critical")</f>
        <v>Medium</v>
      </c>
    </row>
    <row r="1107" spans="1:14" x14ac:dyDescent="0.3">
      <c r="A1107" t="s">
        <v>1080</v>
      </c>
      <c r="B1107" s="1">
        <v>46043.056250000001</v>
      </c>
      <c r="C1107" t="s">
        <v>7</v>
      </c>
      <c r="D1107" t="s">
        <v>22</v>
      </c>
      <c r="E1107" t="s">
        <v>19</v>
      </c>
      <c r="F1107" t="s">
        <v>33</v>
      </c>
      <c r="G1107" s="2">
        <v>5.6250000000000001E-2</v>
      </c>
      <c r="H1107" s="3">
        <v>46043</v>
      </c>
      <c r="I1107">
        <v>1</v>
      </c>
      <c r="J1107">
        <f>_xlfn.XLOOKUP(tbl_logs[[#This Row],[Target_Department]],tbl_DeptWeight[Department], tbl_DeptWeight[Impact Score])</f>
        <v>3</v>
      </c>
      <c r="K1107">
        <f>_xlfn.XLOOKUP(tbl_logs[[#This Row],[Employee_Action]],tbl_ResponseLikelihood[Employee Action],tbl_ResponseLikelihood[Likelihood Score])</f>
        <v>4</v>
      </c>
      <c r="L1107">
        <f>tbl_logs[[#This Row],[Impact Score]]*tbl_logs[[#This Row],[Response Multiplier]]</f>
        <v>12</v>
      </c>
      <c r="M1107" t="str" cm="1">
        <f t="array" ref="M1107">_xlfn.IFS(tbl_logs[[#This Row],[Total Score]]&lt;=4, "Low", tbl_logs[[#This Row],[Total Score]]&lt;=10, "Medium", tbl_logs[[#This Row],[Total Score]]&lt;=19, "High", tbl_logs[[#This Row],[Total Score]]&lt;=25, "Very High")</f>
        <v>High</v>
      </c>
      <c r="N1107" t="str" cm="1">
        <f t="array" ref="N1107">_xlfn.IFS(tbl_logs[[#This Row],[Total Score]]&lt;=4, "Low", tbl_logs[[#This Row],[Total Score]]&lt;=10, "Medium", tbl_logs[[#This Row],[Total Score]]&lt;=17, "High", tbl_logs[[#This Row],[Total Score]]&lt;=25, "Critical")</f>
        <v>High</v>
      </c>
    </row>
    <row r="1108" spans="1:14" x14ac:dyDescent="0.3">
      <c r="A1108" t="s">
        <v>2474</v>
      </c>
      <c r="B1108" s="1">
        <v>46043.080555555556</v>
      </c>
      <c r="C1108" t="s">
        <v>12</v>
      </c>
      <c r="D1108" t="s">
        <v>8</v>
      </c>
      <c r="E1108" t="s">
        <v>31</v>
      </c>
      <c r="F1108" t="s">
        <v>13</v>
      </c>
      <c r="G1108" s="2">
        <v>8.0555555555555561E-2</v>
      </c>
      <c r="H1108" s="3">
        <v>46043</v>
      </c>
      <c r="I1108">
        <v>1</v>
      </c>
      <c r="J1108">
        <f>_xlfn.XLOOKUP(tbl_logs[[#This Row],[Target_Department]],tbl_DeptWeight[Department], tbl_DeptWeight[Impact Score])</f>
        <v>1</v>
      </c>
      <c r="K1108">
        <f>_xlfn.XLOOKUP(tbl_logs[[#This Row],[Employee_Action]],tbl_ResponseLikelihood[Employee Action],tbl_ResponseLikelihood[Likelihood Score])</f>
        <v>1</v>
      </c>
      <c r="L1108">
        <f>tbl_logs[[#This Row],[Impact Score]]*tbl_logs[[#This Row],[Response Multiplier]]</f>
        <v>1</v>
      </c>
      <c r="M1108" t="str" cm="1">
        <f t="array" ref="M1108">_xlfn.IFS(tbl_logs[[#This Row],[Total Score]]&lt;=4, "Low", tbl_logs[[#This Row],[Total Score]]&lt;=10, "Medium", tbl_logs[[#This Row],[Total Score]]&lt;=19, "High", tbl_logs[[#This Row],[Total Score]]&lt;=25, "Very High")</f>
        <v>Low</v>
      </c>
      <c r="N1108" t="str" cm="1">
        <f t="array" ref="N1108">_xlfn.IFS(tbl_logs[[#This Row],[Total Score]]&lt;=4, "Low", tbl_logs[[#This Row],[Total Score]]&lt;=10, "Medium", tbl_logs[[#This Row],[Total Score]]&lt;=17, "High", tbl_logs[[#This Row],[Total Score]]&lt;=25, "Critical")</f>
        <v>Low</v>
      </c>
    </row>
    <row r="1109" spans="1:14" x14ac:dyDescent="0.3">
      <c r="A1109" t="s">
        <v>2453</v>
      </c>
      <c r="B1109" s="1">
        <v>46043.1</v>
      </c>
      <c r="C1109" t="s">
        <v>7</v>
      </c>
      <c r="D1109" t="s">
        <v>18</v>
      </c>
      <c r="E1109" t="s">
        <v>19</v>
      </c>
      <c r="F1109" t="s">
        <v>10</v>
      </c>
      <c r="G1109" s="2">
        <v>0.1</v>
      </c>
      <c r="H1109" s="3">
        <v>46043</v>
      </c>
      <c r="I1109">
        <v>1</v>
      </c>
      <c r="J1109">
        <f>_xlfn.XLOOKUP(tbl_logs[[#This Row],[Target_Department]],tbl_DeptWeight[Department], tbl_DeptWeight[Impact Score])</f>
        <v>3</v>
      </c>
      <c r="K1109">
        <f>_xlfn.XLOOKUP(tbl_logs[[#This Row],[Employee_Action]],tbl_ResponseLikelihood[Employee Action],tbl_ResponseLikelihood[Likelihood Score])</f>
        <v>2</v>
      </c>
      <c r="L1109">
        <f>tbl_logs[[#This Row],[Impact Score]]*tbl_logs[[#This Row],[Response Multiplier]]</f>
        <v>6</v>
      </c>
      <c r="M1109" t="str" cm="1">
        <f t="array" ref="M1109">_xlfn.IFS(tbl_logs[[#This Row],[Total Score]]&lt;=4, "Low", tbl_logs[[#This Row],[Total Score]]&lt;=10, "Medium", tbl_logs[[#This Row],[Total Score]]&lt;=19, "High", tbl_logs[[#This Row],[Total Score]]&lt;=25, "Very High")</f>
        <v>Medium</v>
      </c>
      <c r="N1109" t="str" cm="1">
        <f t="array" ref="N1109">_xlfn.IFS(tbl_logs[[#This Row],[Total Score]]&lt;=4, "Low", tbl_logs[[#This Row],[Total Score]]&lt;=10, "Medium", tbl_logs[[#This Row],[Total Score]]&lt;=17, "High", tbl_logs[[#This Row],[Total Score]]&lt;=25, "Critical")</f>
        <v>Medium</v>
      </c>
    </row>
    <row r="1110" spans="1:14" x14ac:dyDescent="0.3">
      <c r="A1110" t="s">
        <v>3617</v>
      </c>
      <c r="B1110" s="1">
        <v>46043.123611111114</v>
      </c>
      <c r="C1110" t="s">
        <v>7</v>
      </c>
      <c r="D1110" t="s">
        <v>8</v>
      </c>
      <c r="E1110" t="s">
        <v>19</v>
      </c>
      <c r="F1110" t="s">
        <v>20</v>
      </c>
      <c r="G1110" s="2">
        <v>0.12361111111111112</v>
      </c>
      <c r="H1110" s="3">
        <v>46043</v>
      </c>
      <c r="I1110">
        <v>1</v>
      </c>
      <c r="J1110">
        <f>_xlfn.XLOOKUP(tbl_logs[[#This Row],[Target_Department]],tbl_DeptWeight[Department], tbl_DeptWeight[Impact Score])</f>
        <v>3</v>
      </c>
      <c r="K1110">
        <f>_xlfn.XLOOKUP(tbl_logs[[#This Row],[Employee_Action]],tbl_ResponseLikelihood[Employee Action],tbl_ResponseLikelihood[Likelihood Score])</f>
        <v>2</v>
      </c>
      <c r="L1110">
        <f>tbl_logs[[#This Row],[Impact Score]]*tbl_logs[[#This Row],[Response Multiplier]]</f>
        <v>6</v>
      </c>
      <c r="M1110" t="str" cm="1">
        <f t="array" ref="M1110">_xlfn.IFS(tbl_logs[[#This Row],[Total Score]]&lt;=4, "Low", tbl_logs[[#This Row],[Total Score]]&lt;=10, "Medium", tbl_logs[[#This Row],[Total Score]]&lt;=19, "High", tbl_logs[[#This Row],[Total Score]]&lt;=25, "Very High")</f>
        <v>Medium</v>
      </c>
      <c r="N1110" t="str" cm="1">
        <f t="array" ref="N1110">_xlfn.IFS(tbl_logs[[#This Row],[Total Score]]&lt;=4, "Low", tbl_logs[[#This Row],[Total Score]]&lt;=10, "Medium", tbl_logs[[#This Row],[Total Score]]&lt;=17, "High", tbl_logs[[#This Row],[Total Score]]&lt;=25, "Critical")</f>
        <v>Medium</v>
      </c>
    </row>
    <row r="1111" spans="1:14" x14ac:dyDescent="0.3">
      <c r="A1111" t="s">
        <v>1831</v>
      </c>
      <c r="B1111" s="1">
        <v>46043.160416666666</v>
      </c>
      <c r="C1111" t="s">
        <v>7</v>
      </c>
      <c r="D1111" t="s">
        <v>18</v>
      </c>
      <c r="E1111" t="s">
        <v>19</v>
      </c>
      <c r="F1111" t="s">
        <v>20</v>
      </c>
      <c r="G1111" s="2">
        <v>0.16041666666666668</v>
      </c>
      <c r="H1111" s="3">
        <v>46043</v>
      </c>
      <c r="I1111">
        <v>1</v>
      </c>
      <c r="J1111">
        <f>_xlfn.XLOOKUP(tbl_logs[[#This Row],[Target_Department]],tbl_DeptWeight[Department], tbl_DeptWeight[Impact Score])</f>
        <v>3</v>
      </c>
      <c r="K1111">
        <f>_xlfn.XLOOKUP(tbl_logs[[#This Row],[Employee_Action]],tbl_ResponseLikelihood[Employee Action],tbl_ResponseLikelihood[Likelihood Score])</f>
        <v>2</v>
      </c>
      <c r="L1111">
        <f>tbl_logs[[#This Row],[Impact Score]]*tbl_logs[[#This Row],[Response Multiplier]]</f>
        <v>6</v>
      </c>
      <c r="M1111" t="str" cm="1">
        <f t="array" ref="M1111">_xlfn.IFS(tbl_logs[[#This Row],[Total Score]]&lt;=4, "Low", tbl_logs[[#This Row],[Total Score]]&lt;=10, "Medium", tbl_logs[[#This Row],[Total Score]]&lt;=19, "High", tbl_logs[[#This Row],[Total Score]]&lt;=25, "Very High")</f>
        <v>Medium</v>
      </c>
      <c r="N1111" t="str" cm="1">
        <f t="array" ref="N1111">_xlfn.IFS(tbl_logs[[#This Row],[Total Score]]&lt;=4, "Low", tbl_logs[[#This Row],[Total Score]]&lt;=10, "Medium", tbl_logs[[#This Row],[Total Score]]&lt;=17, "High", tbl_logs[[#This Row],[Total Score]]&lt;=25, "Critical")</f>
        <v>Medium</v>
      </c>
    </row>
    <row r="1112" spans="1:14" x14ac:dyDescent="0.3">
      <c r="A1112" t="s">
        <v>4851</v>
      </c>
      <c r="B1112" s="1">
        <v>46043.17291666667</v>
      </c>
      <c r="C1112" t="s">
        <v>12</v>
      </c>
      <c r="D1112" t="s">
        <v>18</v>
      </c>
      <c r="E1112" t="s">
        <v>19</v>
      </c>
      <c r="F1112" t="s">
        <v>33</v>
      </c>
      <c r="G1112" s="2">
        <v>0.17291666666666666</v>
      </c>
      <c r="H1112" s="3">
        <v>46043</v>
      </c>
      <c r="I1112">
        <v>1</v>
      </c>
      <c r="J1112">
        <f>_xlfn.XLOOKUP(tbl_logs[[#This Row],[Target_Department]],tbl_DeptWeight[Department], tbl_DeptWeight[Impact Score])</f>
        <v>1</v>
      </c>
      <c r="K1112">
        <f>_xlfn.XLOOKUP(tbl_logs[[#This Row],[Employee_Action]],tbl_ResponseLikelihood[Employee Action],tbl_ResponseLikelihood[Likelihood Score])</f>
        <v>4</v>
      </c>
      <c r="L1112">
        <f>tbl_logs[[#This Row],[Impact Score]]*tbl_logs[[#This Row],[Response Multiplier]]</f>
        <v>4</v>
      </c>
      <c r="M1112" t="str" cm="1">
        <f t="array" ref="M1112">_xlfn.IFS(tbl_logs[[#This Row],[Total Score]]&lt;=4, "Low", tbl_logs[[#This Row],[Total Score]]&lt;=10, "Medium", tbl_logs[[#This Row],[Total Score]]&lt;=19, "High", tbl_logs[[#This Row],[Total Score]]&lt;=25, "Very High")</f>
        <v>Low</v>
      </c>
      <c r="N1112" t="str" cm="1">
        <f t="array" ref="N1112">_xlfn.IFS(tbl_logs[[#This Row],[Total Score]]&lt;=4, "Low", tbl_logs[[#This Row],[Total Score]]&lt;=10, "Medium", tbl_logs[[#This Row],[Total Score]]&lt;=17, "High", tbl_logs[[#This Row],[Total Score]]&lt;=25, "Critical")</f>
        <v>Low</v>
      </c>
    </row>
    <row r="1113" spans="1:14" x14ac:dyDescent="0.3">
      <c r="A1113" t="s">
        <v>3766</v>
      </c>
      <c r="B1113" s="1">
        <v>46043.183333333334</v>
      </c>
      <c r="C1113" t="s">
        <v>40</v>
      </c>
      <c r="D1113" t="s">
        <v>15</v>
      </c>
      <c r="E1113" t="s">
        <v>16</v>
      </c>
      <c r="F1113" t="s">
        <v>53</v>
      </c>
      <c r="G1113" s="2">
        <v>0.18333333333333332</v>
      </c>
      <c r="H1113" s="3">
        <v>46043</v>
      </c>
      <c r="I1113">
        <v>1</v>
      </c>
      <c r="J1113">
        <f>_xlfn.XLOOKUP(tbl_logs[[#This Row],[Target_Department]],tbl_DeptWeight[Department], tbl_DeptWeight[Impact Score])</f>
        <v>5</v>
      </c>
      <c r="K1113">
        <f>_xlfn.XLOOKUP(tbl_logs[[#This Row],[Employee_Action]],tbl_ResponseLikelihood[Employee Action],tbl_ResponseLikelihood[Likelihood Score])</f>
        <v>5</v>
      </c>
      <c r="L1113">
        <f>tbl_logs[[#This Row],[Impact Score]]*tbl_logs[[#This Row],[Response Multiplier]]</f>
        <v>25</v>
      </c>
      <c r="M1113" t="str" cm="1">
        <f t="array" ref="M1113">_xlfn.IFS(tbl_logs[[#This Row],[Total Score]]&lt;=4, "Low", tbl_logs[[#This Row],[Total Score]]&lt;=10, "Medium", tbl_logs[[#This Row],[Total Score]]&lt;=19, "High", tbl_logs[[#This Row],[Total Score]]&lt;=25, "Very High")</f>
        <v>Very High</v>
      </c>
      <c r="N1113" t="str" cm="1">
        <f t="array" ref="N1113">_xlfn.IFS(tbl_logs[[#This Row],[Total Score]]&lt;=4, "Low", tbl_logs[[#This Row],[Total Score]]&lt;=10, "Medium", tbl_logs[[#This Row],[Total Score]]&lt;=17, "High", tbl_logs[[#This Row],[Total Score]]&lt;=25, "Critical")</f>
        <v>Critical</v>
      </c>
    </row>
    <row r="1114" spans="1:14" x14ac:dyDescent="0.3">
      <c r="A1114" t="s">
        <v>1044</v>
      </c>
      <c r="B1114" s="1">
        <v>46043.18472222222</v>
      </c>
      <c r="C1114" t="s">
        <v>7</v>
      </c>
      <c r="D1114" t="s">
        <v>18</v>
      </c>
      <c r="E1114" t="s">
        <v>19</v>
      </c>
      <c r="F1114" t="s">
        <v>20</v>
      </c>
      <c r="G1114" s="2">
        <v>0.18472222222222223</v>
      </c>
      <c r="H1114" s="3">
        <v>46043</v>
      </c>
      <c r="I1114">
        <v>1</v>
      </c>
      <c r="J1114">
        <f>_xlfn.XLOOKUP(tbl_logs[[#This Row],[Target_Department]],tbl_DeptWeight[Department], tbl_DeptWeight[Impact Score])</f>
        <v>3</v>
      </c>
      <c r="K1114">
        <f>_xlfn.XLOOKUP(tbl_logs[[#This Row],[Employee_Action]],tbl_ResponseLikelihood[Employee Action],tbl_ResponseLikelihood[Likelihood Score])</f>
        <v>2</v>
      </c>
      <c r="L1114">
        <f>tbl_logs[[#This Row],[Impact Score]]*tbl_logs[[#This Row],[Response Multiplier]]</f>
        <v>6</v>
      </c>
      <c r="M1114" t="str" cm="1">
        <f t="array" ref="M1114">_xlfn.IFS(tbl_logs[[#This Row],[Total Score]]&lt;=4, "Low", tbl_logs[[#This Row],[Total Score]]&lt;=10, "Medium", tbl_logs[[#This Row],[Total Score]]&lt;=19, "High", tbl_logs[[#This Row],[Total Score]]&lt;=25, "Very High")</f>
        <v>Medium</v>
      </c>
      <c r="N1114" t="str" cm="1">
        <f t="array" ref="N1114">_xlfn.IFS(tbl_logs[[#This Row],[Total Score]]&lt;=4, "Low", tbl_logs[[#This Row],[Total Score]]&lt;=10, "Medium", tbl_logs[[#This Row],[Total Score]]&lt;=17, "High", tbl_logs[[#This Row],[Total Score]]&lt;=25, "Critical")</f>
        <v>Medium</v>
      </c>
    </row>
    <row r="1115" spans="1:14" x14ac:dyDescent="0.3">
      <c r="A1115" t="s">
        <v>5016</v>
      </c>
      <c r="B1115" s="1">
        <v>46043.1875</v>
      </c>
      <c r="C1115" t="s">
        <v>7</v>
      </c>
      <c r="D1115" t="s">
        <v>15</v>
      </c>
      <c r="E1115" t="s">
        <v>19</v>
      </c>
      <c r="F1115" t="s">
        <v>53</v>
      </c>
      <c r="G1115" s="2">
        <v>0.1875</v>
      </c>
      <c r="H1115" s="3">
        <v>46043</v>
      </c>
      <c r="I1115">
        <v>1</v>
      </c>
      <c r="J1115">
        <f>_xlfn.XLOOKUP(tbl_logs[[#This Row],[Target_Department]],tbl_DeptWeight[Department], tbl_DeptWeight[Impact Score])</f>
        <v>3</v>
      </c>
      <c r="K1115">
        <f>_xlfn.XLOOKUP(tbl_logs[[#This Row],[Employee_Action]],tbl_ResponseLikelihood[Employee Action],tbl_ResponseLikelihood[Likelihood Score])</f>
        <v>5</v>
      </c>
      <c r="L1115">
        <f>tbl_logs[[#This Row],[Impact Score]]*tbl_logs[[#This Row],[Response Multiplier]]</f>
        <v>15</v>
      </c>
      <c r="M1115" t="str" cm="1">
        <f t="array" ref="M1115">_xlfn.IFS(tbl_logs[[#This Row],[Total Score]]&lt;=4, "Low", tbl_logs[[#This Row],[Total Score]]&lt;=10, "Medium", tbl_logs[[#This Row],[Total Score]]&lt;=19, "High", tbl_logs[[#This Row],[Total Score]]&lt;=25, "Very High")</f>
        <v>High</v>
      </c>
      <c r="N1115" t="str" cm="1">
        <f t="array" ref="N1115">_xlfn.IFS(tbl_logs[[#This Row],[Total Score]]&lt;=4, "Low", tbl_logs[[#This Row],[Total Score]]&lt;=10, "Medium", tbl_logs[[#This Row],[Total Score]]&lt;=17, "High", tbl_logs[[#This Row],[Total Score]]&lt;=25, "Critical")</f>
        <v>High</v>
      </c>
    </row>
    <row r="1116" spans="1:14" x14ac:dyDescent="0.3">
      <c r="A1116" t="s">
        <v>441</v>
      </c>
      <c r="B1116" s="1">
        <v>46043.195833333331</v>
      </c>
      <c r="C1116" t="s">
        <v>26</v>
      </c>
      <c r="D1116" t="s">
        <v>15</v>
      </c>
      <c r="E1116" t="s">
        <v>9</v>
      </c>
      <c r="F1116" t="s">
        <v>33</v>
      </c>
      <c r="G1116" s="2">
        <v>0.19583333333333333</v>
      </c>
      <c r="H1116" s="3">
        <v>46043</v>
      </c>
      <c r="I1116">
        <v>1</v>
      </c>
      <c r="J1116">
        <f>_xlfn.XLOOKUP(tbl_logs[[#This Row],[Target_Department]],tbl_DeptWeight[Department], tbl_DeptWeight[Impact Score])</f>
        <v>3</v>
      </c>
      <c r="K1116">
        <f>_xlfn.XLOOKUP(tbl_logs[[#This Row],[Employee_Action]],tbl_ResponseLikelihood[Employee Action],tbl_ResponseLikelihood[Likelihood Score])</f>
        <v>4</v>
      </c>
      <c r="L1116">
        <f>tbl_logs[[#This Row],[Impact Score]]*tbl_logs[[#This Row],[Response Multiplier]]</f>
        <v>12</v>
      </c>
      <c r="M1116" t="str" cm="1">
        <f t="array" ref="M1116">_xlfn.IFS(tbl_logs[[#This Row],[Total Score]]&lt;=4, "Low", tbl_logs[[#This Row],[Total Score]]&lt;=10, "Medium", tbl_logs[[#This Row],[Total Score]]&lt;=19, "High", tbl_logs[[#This Row],[Total Score]]&lt;=25, "Very High")</f>
        <v>High</v>
      </c>
      <c r="N1116" t="str" cm="1">
        <f t="array" ref="N1116">_xlfn.IFS(tbl_logs[[#This Row],[Total Score]]&lt;=4, "Low", tbl_logs[[#This Row],[Total Score]]&lt;=10, "Medium", tbl_logs[[#This Row],[Total Score]]&lt;=17, "High", tbl_logs[[#This Row],[Total Score]]&lt;=25, "Critical")</f>
        <v>High</v>
      </c>
    </row>
    <row r="1117" spans="1:14" x14ac:dyDescent="0.3">
      <c r="A1117" t="s">
        <v>3968</v>
      </c>
      <c r="B1117" s="1">
        <v>46043.196527777778</v>
      </c>
      <c r="C1117" t="s">
        <v>7</v>
      </c>
      <c r="D1117" t="s">
        <v>8</v>
      </c>
      <c r="E1117" t="s">
        <v>19</v>
      </c>
      <c r="F1117" t="s">
        <v>10</v>
      </c>
      <c r="G1117" s="2">
        <v>0.19652777777777777</v>
      </c>
      <c r="H1117" s="3">
        <v>46043</v>
      </c>
      <c r="I1117">
        <v>1</v>
      </c>
      <c r="J1117">
        <f>_xlfn.XLOOKUP(tbl_logs[[#This Row],[Target_Department]],tbl_DeptWeight[Department], tbl_DeptWeight[Impact Score])</f>
        <v>3</v>
      </c>
      <c r="K1117">
        <f>_xlfn.XLOOKUP(tbl_logs[[#This Row],[Employee_Action]],tbl_ResponseLikelihood[Employee Action],tbl_ResponseLikelihood[Likelihood Score])</f>
        <v>2</v>
      </c>
      <c r="L1117">
        <f>tbl_logs[[#This Row],[Impact Score]]*tbl_logs[[#This Row],[Response Multiplier]]</f>
        <v>6</v>
      </c>
      <c r="M1117" t="str" cm="1">
        <f t="array" ref="M1117">_xlfn.IFS(tbl_logs[[#This Row],[Total Score]]&lt;=4, "Low", tbl_logs[[#This Row],[Total Score]]&lt;=10, "Medium", tbl_logs[[#This Row],[Total Score]]&lt;=19, "High", tbl_logs[[#This Row],[Total Score]]&lt;=25, "Very High")</f>
        <v>Medium</v>
      </c>
      <c r="N1117" t="str" cm="1">
        <f t="array" ref="N1117">_xlfn.IFS(tbl_logs[[#This Row],[Total Score]]&lt;=4, "Low", tbl_logs[[#This Row],[Total Score]]&lt;=10, "Medium", tbl_logs[[#This Row],[Total Score]]&lt;=17, "High", tbl_logs[[#This Row],[Total Score]]&lt;=25, "Critical")</f>
        <v>Medium</v>
      </c>
    </row>
    <row r="1118" spans="1:14" x14ac:dyDescent="0.3">
      <c r="A1118" t="s">
        <v>1143</v>
      </c>
      <c r="B1118" s="1">
        <v>46043.206944444442</v>
      </c>
      <c r="C1118" t="s">
        <v>40</v>
      </c>
      <c r="D1118" t="s">
        <v>8</v>
      </c>
      <c r="E1118" t="s">
        <v>16</v>
      </c>
      <c r="F1118" t="s">
        <v>10</v>
      </c>
      <c r="G1118" s="2">
        <v>0.20694444444444443</v>
      </c>
      <c r="H1118" s="3">
        <v>46043</v>
      </c>
      <c r="I1118">
        <v>1</v>
      </c>
      <c r="J1118">
        <f>_xlfn.XLOOKUP(tbl_logs[[#This Row],[Target_Department]],tbl_DeptWeight[Department], tbl_DeptWeight[Impact Score])</f>
        <v>5</v>
      </c>
      <c r="K1118">
        <f>_xlfn.XLOOKUP(tbl_logs[[#This Row],[Employee_Action]],tbl_ResponseLikelihood[Employee Action],tbl_ResponseLikelihood[Likelihood Score])</f>
        <v>2</v>
      </c>
      <c r="L1118">
        <f>tbl_logs[[#This Row],[Impact Score]]*tbl_logs[[#This Row],[Response Multiplier]]</f>
        <v>10</v>
      </c>
      <c r="M1118" t="str" cm="1">
        <f t="array" ref="M1118">_xlfn.IFS(tbl_logs[[#This Row],[Total Score]]&lt;=4, "Low", tbl_logs[[#This Row],[Total Score]]&lt;=10, "Medium", tbl_logs[[#This Row],[Total Score]]&lt;=19, "High", tbl_logs[[#This Row],[Total Score]]&lt;=25, "Very High")</f>
        <v>Medium</v>
      </c>
      <c r="N1118" t="str" cm="1">
        <f t="array" ref="N1118">_xlfn.IFS(tbl_logs[[#This Row],[Total Score]]&lt;=4, "Low", tbl_logs[[#This Row],[Total Score]]&lt;=10, "Medium", tbl_logs[[#This Row],[Total Score]]&lt;=17, "High", tbl_logs[[#This Row],[Total Score]]&lt;=25, "Critical")</f>
        <v>Medium</v>
      </c>
    </row>
    <row r="1119" spans="1:14" x14ac:dyDescent="0.3">
      <c r="A1119" t="s">
        <v>3695</v>
      </c>
      <c r="B1119" s="1">
        <v>46043.223611111112</v>
      </c>
      <c r="C1119" t="s">
        <v>12</v>
      </c>
      <c r="D1119" t="s">
        <v>18</v>
      </c>
      <c r="E1119" t="s">
        <v>19</v>
      </c>
      <c r="F1119" t="s">
        <v>33</v>
      </c>
      <c r="G1119" s="2">
        <v>0.22361111111111112</v>
      </c>
      <c r="H1119" s="3">
        <v>46043</v>
      </c>
      <c r="I1119">
        <v>1</v>
      </c>
      <c r="J1119">
        <f>_xlfn.XLOOKUP(tbl_logs[[#This Row],[Target_Department]],tbl_DeptWeight[Department], tbl_DeptWeight[Impact Score])</f>
        <v>1</v>
      </c>
      <c r="K1119">
        <f>_xlfn.XLOOKUP(tbl_logs[[#This Row],[Employee_Action]],tbl_ResponseLikelihood[Employee Action],tbl_ResponseLikelihood[Likelihood Score])</f>
        <v>4</v>
      </c>
      <c r="L1119">
        <f>tbl_logs[[#This Row],[Impact Score]]*tbl_logs[[#This Row],[Response Multiplier]]</f>
        <v>4</v>
      </c>
      <c r="M1119" t="str" cm="1">
        <f t="array" ref="M1119">_xlfn.IFS(tbl_logs[[#This Row],[Total Score]]&lt;=4, "Low", tbl_logs[[#This Row],[Total Score]]&lt;=10, "Medium", tbl_logs[[#This Row],[Total Score]]&lt;=19, "High", tbl_logs[[#This Row],[Total Score]]&lt;=25, "Very High")</f>
        <v>Low</v>
      </c>
      <c r="N1119" t="str" cm="1">
        <f t="array" ref="N1119">_xlfn.IFS(tbl_logs[[#This Row],[Total Score]]&lt;=4, "Low", tbl_logs[[#This Row],[Total Score]]&lt;=10, "Medium", tbl_logs[[#This Row],[Total Score]]&lt;=17, "High", tbl_logs[[#This Row],[Total Score]]&lt;=25, "Critical")</f>
        <v>Low</v>
      </c>
    </row>
    <row r="1120" spans="1:14" x14ac:dyDescent="0.3">
      <c r="A1120" t="s">
        <v>3504</v>
      </c>
      <c r="B1120" s="1">
        <v>46043.228472222225</v>
      </c>
      <c r="C1120" t="s">
        <v>40</v>
      </c>
      <c r="D1120" t="s">
        <v>18</v>
      </c>
      <c r="E1120" t="s">
        <v>16</v>
      </c>
      <c r="F1120" t="s">
        <v>13</v>
      </c>
      <c r="G1120" s="2">
        <v>0.22847222222222222</v>
      </c>
      <c r="H1120" s="3">
        <v>46043</v>
      </c>
      <c r="I1120">
        <v>1</v>
      </c>
      <c r="J1120">
        <f>_xlfn.XLOOKUP(tbl_logs[[#This Row],[Target_Department]],tbl_DeptWeight[Department], tbl_DeptWeight[Impact Score])</f>
        <v>5</v>
      </c>
      <c r="K1120">
        <f>_xlfn.XLOOKUP(tbl_logs[[#This Row],[Employee_Action]],tbl_ResponseLikelihood[Employee Action],tbl_ResponseLikelihood[Likelihood Score])</f>
        <v>1</v>
      </c>
      <c r="L1120">
        <f>tbl_logs[[#This Row],[Impact Score]]*tbl_logs[[#This Row],[Response Multiplier]]</f>
        <v>5</v>
      </c>
      <c r="M1120" t="str" cm="1">
        <f t="array" ref="M1120">_xlfn.IFS(tbl_logs[[#This Row],[Total Score]]&lt;=4, "Low", tbl_logs[[#This Row],[Total Score]]&lt;=10, "Medium", tbl_logs[[#This Row],[Total Score]]&lt;=19, "High", tbl_logs[[#This Row],[Total Score]]&lt;=25, "Very High")</f>
        <v>Medium</v>
      </c>
      <c r="N1120" t="str" cm="1">
        <f t="array" ref="N1120">_xlfn.IFS(tbl_logs[[#This Row],[Total Score]]&lt;=4, "Low", tbl_logs[[#This Row],[Total Score]]&lt;=10, "Medium", tbl_logs[[#This Row],[Total Score]]&lt;=17, "High", tbl_logs[[#This Row],[Total Score]]&lt;=25, "Critical")</f>
        <v>Medium</v>
      </c>
    </row>
    <row r="1121" spans="1:14" x14ac:dyDescent="0.3">
      <c r="A1121" t="s">
        <v>1288</v>
      </c>
      <c r="B1121" s="1">
        <v>46043.238888888889</v>
      </c>
      <c r="C1121" t="s">
        <v>47</v>
      </c>
      <c r="D1121" t="s">
        <v>22</v>
      </c>
      <c r="E1121" t="s">
        <v>16</v>
      </c>
      <c r="F1121" t="s">
        <v>10</v>
      </c>
      <c r="G1121" s="2">
        <v>0.2388888888888889</v>
      </c>
      <c r="H1121" s="3">
        <v>46043</v>
      </c>
      <c r="I1121">
        <v>1</v>
      </c>
      <c r="J1121">
        <f>_xlfn.XLOOKUP(tbl_logs[[#This Row],[Target_Department]],tbl_DeptWeight[Department], tbl_DeptWeight[Impact Score])</f>
        <v>1</v>
      </c>
      <c r="K1121">
        <f>_xlfn.XLOOKUP(tbl_logs[[#This Row],[Employee_Action]],tbl_ResponseLikelihood[Employee Action],tbl_ResponseLikelihood[Likelihood Score])</f>
        <v>2</v>
      </c>
      <c r="L1121">
        <f>tbl_logs[[#This Row],[Impact Score]]*tbl_logs[[#This Row],[Response Multiplier]]</f>
        <v>2</v>
      </c>
      <c r="M1121" t="str" cm="1">
        <f t="array" ref="M1121">_xlfn.IFS(tbl_logs[[#This Row],[Total Score]]&lt;=4, "Low", tbl_logs[[#This Row],[Total Score]]&lt;=10, "Medium", tbl_logs[[#This Row],[Total Score]]&lt;=19, "High", tbl_logs[[#This Row],[Total Score]]&lt;=25, "Very High")</f>
        <v>Low</v>
      </c>
      <c r="N1121" t="str" cm="1">
        <f t="array" ref="N1121">_xlfn.IFS(tbl_logs[[#This Row],[Total Score]]&lt;=4, "Low", tbl_logs[[#This Row],[Total Score]]&lt;=10, "Medium", tbl_logs[[#This Row],[Total Score]]&lt;=17, "High", tbl_logs[[#This Row],[Total Score]]&lt;=25, "Critical")</f>
        <v>Low</v>
      </c>
    </row>
    <row r="1122" spans="1:14" x14ac:dyDescent="0.3">
      <c r="A1122" t="s">
        <v>3936</v>
      </c>
      <c r="B1122" s="1">
        <v>46043.275694444441</v>
      </c>
      <c r="C1122" t="s">
        <v>12</v>
      </c>
      <c r="D1122" t="s">
        <v>8</v>
      </c>
      <c r="E1122" t="s">
        <v>31</v>
      </c>
      <c r="F1122" t="s">
        <v>13</v>
      </c>
      <c r="G1122" s="2">
        <v>0.27569444444444446</v>
      </c>
      <c r="H1122" s="3">
        <v>46043</v>
      </c>
      <c r="I1122">
        <v>1</v>
      </c>
      <c r="J1122">
        <f>_xlfn.XLOOKUP(tbl_logs[[#This Row],[Target_Department]],tbl_DeptWeight[Department], tbl_DeptWeight[Impact Score])</f>
        <v>1</v>
      </c>
      <c r="K1122">
        <f>_xlfn.XLOOKUP(tbl_logs[[#This Row],[Employee_Action]],tbl_ResponseLikelihood[Employee Action],tbl_ResponseLikelihood[Likelihood Score])</f>
        <v>1</v>
      </c>
      <c r="L1122">
        <f>tbl_logs[[#This Row],[Impact Score]]*tbl_logs[[#This Row],[Response Multiplier]]</f>
        <v>1</v>
      </c>
      <c r="M1122" t="str" cm="1">
        <f t="array" ref="M1122">_xlfn.IFS(tbl_logs[[#This Row],[Total Score]]&lt;=4, "Low", tbl_logs[[#This Row],[Total Score]]&lt;=10, "Medium", tbl_logs[[#This Row],[Total Score]]&lt;=19, "High", tbl_logs[[#This Row],[Total Score]]&lt;=25, "Very High")</f>
        <v>Low</v>
      </c>
      <c r="N1122" t="str" cm="1">
        <f t="array" ref="N1122">_xlfn.IFS(tbl_logs[[#This Row],[Total Score]]&lt;=4, "Low", tbl_logs[[#This Row],[Total Score]]&lt;=10, "Medium", tbl_logs[[#This Row],[Total Score]]&lt;=17, "High", tbl_logs[[#This Row],[Total Score]]&lt;=25, "Critical")</f>
        <v>Low</v>
      </c>
    </row>
    <row r="1123" spans="1:14" x14ac:dyDescent="0.3">
      <c r="A1123" t="s">
        <v>3805</v>
      </c>
      <c r="B1123" s="1">
        <v>46043.307638888888</v>
      </c>
      <c r="C1123" t="s">
        <v>35</v>
      </c>
      <c r="D1123" t="s">
        <v>15</v>
      </c>
      <c r="E1123" t="s">
        <v>19</v>
      </c>
      <c r="F1123" t="s">
        <v>20</v>
      </c>
      <c r="G1123" s="2">
        <v>0.30763888888888891</v>
      </c>
      <c r="H1123" s="3">
        <v>46043</v>
      </c>
      <c r="I1123">
        <v>1</v>
      </c>
      <c r="J1123">
        <f>_xlfn.XLOOKUP(tbl_logs[[#This Row],[Target_Department]],tbl_DeptWeight[Department], tbl_DeptWeight[Impact Score])</f>
        <v>1</v>
      </c>
      <c r="K1123">
        <f>_xlfn.XLOOKUP(tbl_logs[[#This Row],[Employee_Action]],tbl_ResponseLikelihood[Employee Action],tbl_ResponseLikelihood[Likelihood Score])</f>
        <v>2</v>
      </c>
      <c r="L1123">
        <f>tbl_logs[[#This Row],[Impact Score]]*tbl_logs[[#This Row],[Response Multiplier]]</f>
        <v>2</v>
      </c>
      <c r="M1123" t="str" cm="1">
        <f t="array" ref="M1123">_xlfn.IFS(tbl_logs[[#This Row],[Total Score]]&lt;=4, "Low", tbl_logs[[#This Row],[Total Score]]&lt;=10, "Medium", tbl_logs[[#This Row],[Total Score]]&lt;=19, "High", tbl_logs[[#This Row],[Total Score]]&lt;=25, "Very High")</f>
        <v>Low</v>
      </c>
      <c r="N1123" t="str" cm="1">
        <f t="array" ref="N1123">_xlfn.IFS(tbl_logs[[#This Row],[Total Score]]&lt;=4, "Low", tbl_logs[[#This Row],[Total Score]]&lt;=10, "Medium", tbl_logs[[#This Row],[Total Score]]&lt;=17, "High", tbl_logs[[#This Row],[Total Score]]&lt;=25, "Critical")</f>
        <v>Low</v>
      </c>
    </row>
    <row r="1124" spans="1:14" x14ac:dyDescent="0.3">
      <c r="A1124" t="s">
        <v>4841</v>
      </c>
      <c r="B1124" s="1">
        <v>46043.311111111114</v>
      </c>
      <c r="C1124" t="s">
        <v>7</v>
      </c>
      <c r="D1124" t="s">
        <v>15</v>
      </c>
      <c r="E1124" t="s">
        <v>19</v>
      </c>
      <c r="F1124" t="s">
        <v>13</v>
      </c>
      <c r="G1124" s="2">
        <v>0.31111111111111112</v>
      </c>
      <c r="H1124" s="3">
        <v>46043</v>
      </c>
      <c r="I1124">
        <v>1</v>
      </c>
      <c r="J1124">
        <f>_xlfn.XLOOKUP(tbl_logs[[#This Row],[Target_Department]],tbl_DeptWeight[Department], tbl_DeptWeight[Impact Score])</f>
        <v>3</v>
      </c>
      <c r="K1124">
        <f>_xlfn.XLOOKUP(tbl_logs[[#This Row],[Employee_Action]],tbl_ResponseLikelihood[Employee Action],tbl_ResponseLikelihood[Likelihood Score])</f>
        <v>1</v>
      </c>
      <c r="L1124">
        <f>tbl_logs[[#This Row],[Impact Score]]*tbl_logs[[#This Row],[Response Multiplier]]</f>
        <v>3</v>
      </c>
      <c r="M1124" t="str" cm="1">
        <f t="array" ref="M1124">_xlfn.IFS(tbl_logs[[#This Row],[Total Score]]&lt;=4, "Low", tbl_logs[[#This Row],[Total Score]]&lt;=10, "Medium", tbl_logs[[#This Row],[Total Score]]&lt;=19, "High", tbl_logs[[#This Row],[Total Score]]&lt;=25, "Very High")</f>
        <v>Low</v>
      </c>
      <c r="N1124" t="str" cm="1">
        <f t="array" ref="N1124">_xlfn.IFS(tbl_logs[[#This Row],[Total Score]]&lt;=4, "Low", tbl_logs[[#This Row],[Total Score]]&lt;=10, "Medium", tbl_logs[[#This Row],[Total Score]]&lt;=17, "High", tbl_logs[[#This Row],[Total Score]]&lt;=25, "Critical")</f>
        <v>Low</v>
      </c>
    </row>
    <row r="1125" spans="1:14" x14ac:dyDescent="0.3">
      <c r="A1125" t="s">
        <v>4082</v>
      </c>
      <c r="B1125" s="1">
        <v>46043.319444444445</v>
      </c>
      <c r="C1125" t="s">
        <v>40</v>
      </c>
      <c r="D1125" t="s">
        <v>22</v>
      </c>
      <c r="E1125" t="s">
        <v>16</v>
      </c>
      <c r="F1125" t="s">
        <v>53</v>
      </c>
      <c r="G1125" s="2">
        <v>0.31944444444444442</v>
      </c>
      <c r="H1125" s="3">
        <v>46043</v>
      </c>
      <c r="I1125">
        <v>1</v>
      </c>
      <c r="J1125">
        <f>_xlfn.XLOOKUP(tbl_logs[[#This Row],[Target_Department]],tbl_DeptWeight[Department], tbl_DeptWeight[Impact Score])</f>
        <v>5</v>
      </c>
      <c r="K1125">
        <f>_xlfn.XLOOKUP(tbl_logs[[#This Row],[Employee_Action]],tbl_ResponseLikelihood[Employee Action],tbl_ResponseLikelihood[Likelihood Score])</f>
        <v>5</v>
      </c>
      <c r="L1125">
        <f>tbl_logs[[#This Row],[Impact Score]]*tbl_logs[[#This Row],[Response Multiplier]]</f>
        <v>25</v>
      </c>
      <c r="M1125" t="str" cm="1">
        <f t="array" ref="M1125">_xlfn.IFS(tbl_logs[[#This Row],[Total Score]]&lt;=4, "Low", tbl_logs[[#This Row],[Total Score]]&lt;=10, "Medium", tbl_logs[[#This Row],[Total Score]]&lt;=19, "High", tbl_logs[[#This Row],[Total Score]]&lt;=25, "Very High")</f>
        <v>Very High</v>
      </c>
      <c r="N1125" t="str" cm="1">
        <f t="array" ref="N1125">_xlfn.IFS(tbl_logs[[#This Row],[Total Score]]&lt;=4, "Low", tbl_logs[[#This Row],[Total Score]]&lt;=10, "Medium", tbl_logs[[#This Row],[Total Score]]&lt;=17, "High", tbl_logs[[#This Row],[Total Score]]&lt;=25, "Critical")</f>
        <v>Critical</v>
      </c>
    </row>
    <row r="1126" spans="1:14" x14ac:dyDescent="0.3">
      <c r="A1126" t="s">
        <v>3915</v>
      </c>
      <c r="B1126" s="1">
        <v>46043.354861111111</v>
      </c>
      <c r="C1126" t="s">
        <v>7</v>
      </c>
      <c r="D1126" t="s">
        <v>22</v>
      </c>
      <c r="E1126" t="s">
        <v>19</v>
      </c>
      <c r="F1126" t="s">
        <v>20</v>
      </c>
      <c r="G1126" s="2">
        <v>0.35486111111111113</v>
      </c>
      <c r="H1126" s="3">
        <v>46043</v>
      </c>
      <c r="I1126">
        <v>1</v>
      </c>
      <c r="J1126">
        <f>_xlfn.XLOOKUP(tbl_logs[[#This Row],[Target_Department]],tbl_DeptWeight[Department], tbl_DeptWeight[Impact Score])</f>
        <v>3</v>
      </c>
      <c r="K1126">
        <f>_xlfn.XLOOKUP(tbl_logs[[#This Row],[Employee_Action]],tbl_ResponseLikelihood[Employee Action],tbl_ResponseLikelihood[Likelihood Score])</f>
        <v>2</v>
      </c>
      <c r="L1126">
        <f>tbl_logs[[#This Row],[Impact Score]]*tbl_logs[[#This Row],[Response Multiplier]]</f>
        <v>6</v>
      </c>
      <c r="M1126" t="str" cm="1">
        <f t="array" ref="M1126">_xlfn.IFS(tbl_logs[[#This Row],[Total Score]]&lt;=4, "Low", tbl_logs[[#This Row],[Total Score]]&lt;=10, "Medium", tbl_logs[[#This Row],[Total Score]]&lt;=19, "High", tbl_logs[[#This Row],[Total Score]]&lt;=25, "Very High")</f>
        <v>Medium</v>
      </c>
      <c r="N1126" t="str" cm="1">
        <f t="array" ref="N1126">_xlfn.IFS(tbl_logs[[#This Row],[Total Score]]&lt;=4, "Low", tbl_logs[[#This Row],[Total Score]]&lt;=10, "Medium", tbl_logs[[#This Row],[Total Score]]&lt;=17, "High", tbl_logs[[#This Row],[Total Score]]&lt;=25, "Critical")</f>
        <v>Medium</v>
      </c>
    </row>
    <row r="1127" spans="1:14" x14ac:dyDescent="0.3">
      <c r="A1127" t="s">
        <v>2949</v>
      </c>
      <c r="B1127" s="1">
        <v>46043.356944444444</v>
      </c>
      <c r="C1127" t="s">
        <v>7</v>
      </c>
      <c r="D1127" t="s">
        <v>18</v>
      </c>
      <c r="E1127" t="s">
        <v>19</v>
      </c>
      <c r="F1127" t="s">
        <v>20</v>
      </c>
      <c r="G1127" s="2">
        <v>0.35694444444444445</v>
      </c>
      <c r="H1127" s="3">
        <v>46043</v>
      </c>
      <c r="I1127">
        <v>1</v>
      </c>
      <c r="J1127">
        <f>_xlfn.XLOOKUP(tbl_logs[[#This Row],[Target_Department]],tbl_DeptWeight[Department], tbl_DeptWeight[Impact Score])</f>
        <v>3</v>
      </c>
      <c r="K1127">
        <f>_xlfn.XLOOKUP(tbl_logs[[#This Row],[Employee_Action]],tbl_ResponseLikelihood[Employee Action],tbl_ResponseLikelihood[Likelihood Score])</f>
        <v>2</v>
      </c>
      <c r="L1127">
        <f>tbl_logs[[#This Row],[Impact Score]]*tbl_logs[[#This Row],[Response Multiplier]]</f>
        <v>6</v>
      </c>
      <c r="M1127" t="str" cm="1">
        <f t="array" ref="M1127">_xlfn.IFS(tbl_logs[[#This Row],[Total Score]]&lt;=4, "Low", tbl_logs[[#This Row],[Total Score]]&lt;=10, "Medium", tbl_logs[[#This Row],[Total Score]]&lt;=19, "High", tbl_logs[[#This Row],[Total Score]]&lt;=25, "Very High")</f>
        <v>Medium</v>
      </c>
      <c r="N1127" t="str" cm="1">
        <f t="array" ref="N1127">_xlfn.IFS(tbl_logs[[#This Row],[Total Score]]&lt;=4, "Low", tbl_logs[[#This Row],[Total Score]]&lt;=10, "Medium", tbl_logs[[#This Row],[Total Score]]&lt;=17, "High", tbl_logs[[#This Row],[Total Score]]&lt;=25, "Critical")</f>
        <v>Medium</v>
      </c>
    </row>
    <row r="1128" spans="1:14" x14ac:dyDescent="0.3">
      <c r="A1128" t="s">
        <v>3999</v>
      </c>
      <c r="B1128" s="1">
        <v>46043.37777777778</v>
      </c>
      <c r="C1128" t="s">
        <v>12</v>
      </c>
      <c r="D1128" t="s">
        <v>8</v>
      </c>
      <c r="E1128" t="s">
        <v>9</v>
      </c>
      <c r="F1128" t="s">
        <v>33</v>
      </c>
      <c r="G1128" s="2">
        <v>0.37777777777777777</v>
      </c>
      <c r="H1128" s="3">
        <v>46043</v>
      </c>
      <c r="I1128">
        <v>1</v>
      </c>
      <c r="J1128">
        <f>_xlfn.XLOOKUP(tbl_logs[[#This Row],[Target_Department]],tbl_DeptWeight[Department], tbl_DeptWeight[Impact Score])</f>
        <v>1</v>
      </c>
      <c r="K1128">
        <f>_xlfn.XLOOKUP(tbl_logs[[#This Row],[Employee_Action]],tbl_ResponseLikelihood[Employee Action],tbl_ResponseLikelihood[Likelihood Score])</f>
        <v>4</v>
      </c>
      <c r="L1128">
        <f>tbl_logs[[#This Row],[Impact Score]]*tbl_logs[[#This Row],[Response Multiplier]]</f>
        <v>4</v>
      </c>
      <c r="M1128" t="str" cm="1">
        <f t="array" ref="M1128">_xlfn.IFS(tbl_logs[[#This Row],[Total Score]]&lt;=4, "Low", tbl_logs[[#This Row],[Total Score]]&lt;=10, "Medium", tbl_logs[[#This Row],[Total Score]]&lt;=19, "High", tbl_logs[[#This Row],[Total Score]]&lt;=25, "Very High")</f>
        <v>Low</v>
      </c>
      <c r="N1128" t="str" cm="1">
        <f t="array" ref="N1128">_xlfn.IFS(tbl_logs[[#This Row],[Total Score]]&lt;=4, "Low", tbl_logs[[#This Row],[Total Score]]&lt;=10, "Medium", tbl_logs[[#This Row],[Total Score]]&lt;=17, "High", tbl_logs[[#This Row],[Total Score]]&lt;=25, "Critical")</f>
        <v>Low</v>
      </c>
    </row>
    <row r="1129" spans="1:14" x14ac:dyDescent="0.3">
      <c r="A1129" t="s">
        <v>3084</v>
      </c>
      <c r="B1129" s="1">
        <v>46043.395833333336</v>
      </c>
      <c r="C1129" t="s">
        <v>47</v>
      </c>
      <c r="D1129" t="s">
        <v>15</v>
      </c>
      <c r="E1129" t="s">
        <v>16</v>
      </c>
      <c r="F1129" t="s">
        <v>10</v>
      </c>
      <c r="G1129" s="2">
        <v>0.39583333333333331</v>
      </c>
      <c r="H1129" s="3">
        <v>46043</v>
      </c>
      <c r="I1129">
        <v>1</v>
      </c>
      <c r="J1129">
        <f>_xlfn.XLOOKUP(tbl_logs[[#This Row],[Target_Department]],tbl_DeptWeight[Department], tbl_DeptWeight[Impact Score])</f>
        <v>1</v>
      </c>
      <c r="K1129">
        <f>_xlfn.XLOOKUP(tbl_logs[[#This Row],[Employee_Action]],tbl_ResponseLikelihood[Employee Action],tbl_ResponseLikelihood[Likelihood Score])</f>
        <v>2</v>
      </c>
      <c r="L1129">
        <f>tbl_logs[[#This Row],[Impact Score]]*tbl_logs[[#This Row],[Response Multiplier]]</f>
        <v>2</v>
      </c>
      <c r="M1129" t="str" cm="1">
        <f t="array" ref="M1129">_xlfn.IFS(tbl_logs[[#This Row],[Total Score]]&lt;=4, "Low", tbl_logs[[#This Row],[Total Score]]&lt;=10, "Medium", tbl_logs[[#This Row],[Total Score]]&lt;=19, "High", tbl_logs[[#This Row],[Total Score]]&lt;=25, "Very High")</f>
        <v>Low</v>
      </c>
      <c r="N1129" t="str" cm="1">
        <f t="array" ref="N1129">_xlfn.IFS(tbl_logs[[#This Row],[Total Score]]&lt;=4, "Low", tbl_logs[[#This Row],[Total Score]]&lt;=10, "Medium", tbl_logs[[#This Row],[Total Score]]&lt;=17, "High", tbl_logs[[#This Row],[Total Score]]&lt;=25, "Critical")</f>
        <v>Low</v>
      </c>
    </row>
    <row r="1130" spans="1:14" x14ac:dyDescent="0.3">
      <c r="A1130" t="s">
        <v>2228</v>
      </c>
      <c r="B1130" s="1">
        <v>46043.427083333336</v>
      </c>
      <c r="C1130" t="s">
        <v>7</v>
      </c>
      <c r="D1130" t="s">
        <v>22</v>
      </c>
      <c r="E1130" t="s">
        <v>19</v>
      </c>
      <c r="F1130" t="s">
        <v>10</v>
      </c>
      <c r="G1130" s="2">
        <v>0.42708333333333331</v>
      </c>
      <c r="H1130" s="3">
        <v>46043</v>
      </c>
      <c r="I1130">
        <v>1</v>
      </c>
      <c r="J1130">
        <f>_xlfn.XLOOKUP(tbl_logs[[#This Row],[Target_Department]],tbl_DeptWeight[Department], tbl_DeptWeight[Impact Score])</f>
        <v>3</v>
      </c>
      <c r="K1130">
        <f>_xlfn.XLOOKUP(tbl_logs[[#This Row],[Employee_Action]],tbl_ResponseLikelihood[Employee Action],tbl_ResponseLikelihood[Likelihood Score])</f>
        <v>2</v>
      </c>
      <c r="L1130">
        <f>tbl_logs[[#This Row],[Impact Score]]*tbl_logs[[#This Row],[Response Multiplier]]</f>
        <v>6</v>
      </c>
      <c r="M1130" t="str" cm="1">
        <f t="array" ref="M1130">_xlfn.IFS(tbl_logs[[#This Row],[Total Score]]&lt;=4, "Low", tbl_logs[[#This Row],[Total Score]]&lt;=10, "Medium", tbl_logs[[#This Row],[Total Score]]&lt;=19, "High", tbl_logs[[#This Row],[Total Score]]&lt;=25, "Very High")</f>
        <v>Medium</v>
      </c>
      <c r="N1130" t="str" cm="1">
        <f t="array" ref="N1130">_xlfn.IFS(tbl_logs[[#This Row],[Total Score]]&lt;=4, "Low", tbl_logs[[#This Row],[Total Score]]&lt;=10, "Medium", tbl_logs[[#This Row],[Total Score]]&lt;=17, "High", tbl_logs[[#This Row],[Total Score]]&lt;=25, "Critical")</f>
        <v>Medium</v>
      </c>
    </row>
    <row r="1131" spans="1:14" x14ac:dyDescent="0.3">
      <c r="A1131" t="s">
        <v>5021</v>
      </c>
      <c r="B1131" s="1">
        <v>46043.436111111114</v>
      </c>
      <c r="C1131" t="s">
        <v>40</v>
      </c>
      <c r="D1131" t="s">
        <v>8</v>
      </c>
      <c r="E1131" t="s">
        <v>16</v>
      </c>
      <c r="F1131" t="s">
        <v>13</v>
      </c>
      <c r="G1131" s="2">
        <v>0.43611111111111112</v>
      </c>
      <c r="H1131" s="3">
        <v>46043</v>
      </c>
      <c r="I1131">
        <v>1</v>
      </c>
      <c r="J1131">
        <f>_xlfn.XLOOKUP(tbl_logs[[#This Row],[Target_Department]],tbl_DeptWeight[Department], tbl_DeptWeight[Impact Score])</f>
        <v>5</v>
      </c>
      <c r="K1131">
        <f>_xlfn.XLOOKUP(tbl_logs[[#This Row],[Employee_Action]],tbl_ResponseLikelihood[Employee Action],tbl_ResponseLikelihood[Likelihood Score])</f>
        <v>1</v>
      </c>
      <c r="L1131">
        <f>tbl_logs[[#This Row],[Impact Score]]*tbl_logs[[#This Row],[Response Multiplier]]</f>
        <v>5</v>
      </c>
      <c r="M1131" t="str" cm="1">
        <f t="array" ref="M1131">_xlfn.IFS(tbl_logs[[#This Row],[Total Score]]&lt;=4, "Low", tbl_logs[[#This Row],[Total Score]]&lt;=10, "Medium", tbl_logs[[#This Row],[Total Score]]&lt;=19, "High", tbl_logs[[#This Row],[Total Score]]&lt;=25, "Very High")</f>
        <v>Medium</v>
      </c>
      <c r="N1131" t="str" cm="1">
        <f t="array" ref="N1131">_xlfn.IFS(tbl_logs[[#This Row],[Total Score]]&lt;=4, "Low", tbl_logs[[#This Row],[Total Score]]&lt;=10, "Medium", tbl_logs[[#This Row],[Total Score]]&lt;=17, "High", tbl_logs[[#This Row],[Total Score]]&lt;=25, "Critical")</f>
        <v>Medium</v>
      </c>
    </row>
    <row r="1132" spans="1:14" x14ac:dyDescent="0.3">
      <c r="A1132" t="s">
        <v>2814</v>
      </c>
      <c r="B1132" s="1">
        <v>46043.448611111111</v>
      </c>
      <c r="C1132" t="s">
        <v>26</v>
      </c>
      <c r="D1132" t="s">
        <v>15</v>
      </c>
      <c r="E1132" t="s">
        <v>9</v>
      </c>
      <c r="F1132" t="s">
        <v>10</v>
      </c>
      <c r="G1132" s="2">
        <v>0.44861111111111113</v>
      </c>
      <c r="H1132" s="3">
        <v>46043</v>
      </c>
      <c r="I1132">
        <v>1</v>
      </c>
      <c r="J1132">
        <f>_xlfn.XLOOKUP(tbl_logs[[#This Row],[Target_Department]],tbl_DeptWeight[Department], tbl_DeptWeight[Impact Score])</f>
        <v>3</v>
      </c>
      <c r="K1132">
        <f>_xlfn.XLOOKUP(tbl_logs[[#This Row],[Employee_Action]],tbl_ResponseLikelihood[Employee Action],tbl_ResponseLikelihood[Likelihood Score])</f>
        <v>2</v>
      </c>
      <c r="L1132">
        <f>tbl_logs[[#This Row],[Impact Score]]*tbl_logs[[#This Row],[Response Multiplier]]</f>
        <v>6</v>
      </c>
      <c r="M1132" t="str" cm="1">
        <f t="array" ref="M1132">_xlfn.IFS(tbl_logs[[#This Row],[Total Score]]&lt;=4, "Low", tbl_logs[[#This Row],[Total Score]]&lt;=10, "Medium", tbl_logs[[#This Row],[Total Score]]&lt;=19, "High", tbl_logs[[#This Row],[Total Score]]&lt;=25, "Very High")</f>
        <v>Medium</v>
      </c>
      <c r="N1132" t="str" cm="1">
        <f t="array" ref="N1132">_xlfn.IFS(tbl_logs[[#This Row],[Total Score]]&lt;=4, "Low", tbl_logs[[#This Row],[Total Score]]&lt;=10, "Medium", tbl_logs[[#This Row],[Total Score]]&lt;=17, "High", tbl_logs[[#This Row],[Total Score]]&lt;=25, "Critical")</f>
        <v>Medium</v>
      </c>
    </row>
    <row r="1133" spans="1:14" x14ac:dyDescent="0.3">
      <c r="A1133" t="s">
        <v>4903</v>
      </c>
      <c r="B1133" s="1">
        <v>46043.457638888889</v>
      </c>
      <c r="C1133" t="s">
        <v>7</v>
      </c>
      <c r="D1133" t="s">
        <v>22</v>
      </c>
      <c r="E1133" t="s">
        <v>19</v>
      </c>
      <c r="F1133" t="s">
        <v>10</v>
      </c>
      <c r="G1133" s="2">
        <v>0.45763888888888887</v>
      </c>
      <c r="H1133" s="3">
        <v>46043</v>
      </c>
      <c r="I1133">
        <v>1</v>
      </c>
      <c r="J1133">
        <f>_xlfn.XLOOKUP(tbl_logs[[#This Row],[Target_Department]],tbl_DeptWeight[Department], tbl_DeptWeight[Impact Score])</f>
        <v>3</v>
      </c>
      <c r="K1133">
        <f>_xlfn.XLOOKUP(tbl_logs[[#This Row],[Employee_Action]],tbl_ResponseLikelihood[Employee Action],tbl_ResponseLikelihood[Likelihood Score])</f>
        <v>2</v>
      </c>
      <c r="L1133">
        <f>tbl_logs[[#This Row],[Impact Score]]*tbl_logs[[#This Row],[Response Multiplier]]</f>
        <v>6</v>
      </c>
      <c r="M1133" t="str" cm="1">
        <f t="array" ref="M1133">_xlfn.IFS(tbl_logs[[#This Row],[Total Score]]&lt;=4, "Low", tbl_logs[[#This Row],[Total Score]]&lt;=10, "Medium", tbl_logs[[#This Row],[Total Score]]&lt;=19, "High", tbl_logs[[#This Row],[Total Score]]&lt;=25, "Very High")</f>
        <v>Medium</v>
      </c>
      <c r="N1133" t="str" cm="1">
        <f t="array" ref="N1133">_xlfn.IFS(tbl_logs[[#This Row],[Total Score]]&lt;=4, "Low", tbl_logs[[#This Row],[Total Score]]&lt;=10, "Medium", tbl_logs[[#This Row],[Total Score]]&lt;=17, "High", tbl_logs[[#This Row],[Total Score]]&lt;=25, "Critical")</f>
        <v>Medium</v>
      </c>
    </row>
    <row r="1134" spans="1:14" x14ac:dyDescent="0.3">
      <c r="A1134" t="s">
        <v>4999</v>
      </c>
      <c r="B1134" s="1">
        <v>46043.459027777775</v>
      </c>
      <c r="C1134" t="s">
        <v>7</v>
      </c>
      <c r="D1134" t="s">
        <v>18</v>
      </c>
      <c r="E1134" t="s">
        <v>19</v>
      </c>
      <c r="F1134" t="s">
        <v>10</v>
      </c>
      <c r="G1134" s="2">
        <v>0.45902777777777776</v>
      </c>
      <c r="H1134" s="3">
        <v>46043</v>
      </c>
      <c r="I1134">
        <v>1</v>
      </c>
      <c r="J1134">
        <f>_xlfn.XLOOKUP(tbl_logs[[#This Row],[Target_Department]],tbl_DeptWeight[Department], tbl_DeptWeight[Impact Score])</f>
        <v>3</v>
      </c>
      <c r="K1134">
        <f>_xlfn.XLOOKUP(tbl_logs[[#This Row],[Employee_Action]],tbl_ResponseLikelihood[Employee Action],tbl_ResponseLikelihood[Likelihood Score])</f>
        <v>2</v>
      </c>
      <c r="L1134">
        <f>tbl_logs[[#This Row],[Impact Score]]*tbl_logs[[#This Row],[Response Multiplier]]</f>
        <v>6</v>
      </c>
      <c r="M1134" t="str" cm="1">
        <f t="array" ref="M1134">_xlfn.IFS(tbl_logs[[#This Row],[Total Score]]&lt;=4, "Low", tbl_logs[[#This Row],[Total Score]]&lt;=10, "Medium", tbl_logs[[#This Row],[Total Score]]&lt;=19, "High", tbl_logs[[#This Row],[Total Score]]&lt;=25, "Very High")</f>
        <v>Medium</v>
      </c>
      <c r="N1134" t="str" cm="1">
        <f t="array" ref="N1134">_xlfn.IFS(tbl_logs[[#This Row],[Total Score]]&lt;=4, "Low", tbl_logs[[#This Row],[Total Score]]&lt;=10, "Medium", tbl_logs[[#This Row],[Total Score]]&lt;=17, "High", tbl_logs[[#This Row],[Total Score]]&lt;=25, "Critical")</f>
        <v>Medium</v>
      </c>
    </row>
    <row r="1135" spans="1:14" x14ac:dyDescent="0.3">
      <c r="A1135" t="s">
        <v>2579</v>
      </c>
      <c r="B1135" s="1">
        <v>46043.459027777775</v>
      </c>
      <c r="C1135" t="s">
        <v>40</v>
      </c>
      <c r="D1135" t="s">
        <v>15</v>
      </c>
      <c r="E1135" t="s">
        <v>16</v>
      </c>
      <c r="F1135" t="s">
        <v>10</v>
      </c>
      <c r="G1135" s="2">
        <v>0.45902777777777776</v>
      </c>
      <c r="H1135" s="3">
        <v>46043</v>
      </c>
      <c r="I1135">
        <v>1</v>
      </c>
      <c r="J1135">
        <f>_xlfn.XLOOKUP(tbl_logs[[#This Row],[Target_Department]],tbl_DeptWeight[Department], tbl_DeptWeight[Impact Score])</f>
        <v>5</v>
      </c>
      <c r="K1135">
        <f>_xlfn.XLOOKUP(tbl_logs[[#This Row],[Employee_Action]],tbl_ResponseLikelihood[Employee Action],tbl_ResponseLikelihood[Likelihood Score])</f>
        <v>2</v>
      </c>
      <c r="L1135">
        <f>tbl_logs[[#This Row],[Impact Score]]*tbl_logs[[#This Row],[Response Multiplier]]</f>
        <v>10</v>
      </c>
      <c r="M1135" t="str" cm="1">
        <f t="array" ref="M1135">_xlfn.IFS(tbl_logs[[#This Row],[Total Score]]&lt;=4, "Low", tbl_logs[[#This Row],[Total Score]]&lt;=10, "Medium", tbl_logs[[#This Row],[Total Score]]&lt;=19, "High", tbl_logs[[#This Row],[Total Score]]&lt;=25, "Very High")</f>
        <v>Medium</v>
      </c>
      <c r="N1135" t="str" cm="1">
        <f t="array" ref="N1135">_xlfn.IFS(tbl_logs[[#This Row],[Total Score]]&lt;=4, "Low", tbl_logs[[#This Row],[Total Score]]&lt;=10, "Medium", tbl_logs[[#This Row],[Total Score]]&lt;=17, "High", tbl_logs[[#This Row],[Total Score]]&lt;=25, "Critical")</f>
        <v>Medium</v>
      </c>
    </row>
    <row r="1136" spans="1:14" x14ac:dyDescent="0.3">
      <c r="A1136" t="s">
        <v>1637</v>
      </c>
      <c r="B1136" s="1">
        <v>46043.467361111114</v>
      </c>
      <c r="C1136" t="s">
        <v>7</v>
      </c>
      <c r="D1136" t="s">
        <v>8</v>
      </c>
      <c r="E1136" t="s">
        <v>19</v>
      </c>
      <c r="F1136" t="s">
        <v>10</v>
      </c>
      <c r="G1136" s="2">
        <v>0.46736111111111112</v>
      </c>
      <c r="H1136" s="3">
        <v>46043</v>
      </c>
      <c r="I1136">
        <v>1</v>
      </c>
      <c r="J1136">
        <f>_xlfn.XLOOKUP(tbl_logs[[#This Row],[Target_Department]],tbl_DeptWeight[Department], tbl_DeptWeight[Impact Score])</f>
        <v>3</v>
      </c>
      <c r="K1136">
        <f>_xlfn.XLOOKUP(tbl_logs[[#This Row],[Employee_Action]],tbl_ResponseLikelihood[Employee Action],tbl_ResponseLikelihood[Likelihood Score])</f>
        <v>2</v>
      </c>
      <c r="L1136">
        <f>tbl_logs[[#This Row],[Impact Score]]*tbl_logs[[#This Row],[Response Multiplier]]</f>
        <v>6</v>
      </c>
      <c r="M1136" t="str" cm="1">
        <f t="array" ref="M1136">_xlfn.IFS(tbl_logs[[#This Row],[Total Score]]&lt;=4, "Low", tbl_logs[[#This Row],[Total Score]]&lt;=10, "Medium", tbl_logs[[#This Row],[Total Score]]&lt;=19, "High", tbl_logs[[#This Row],[Total Score]]&lt;=25, "Very High")</f>
        <v>Medium</v>
      </c>
      <c r="N1136" t="str" cm="1">
        <f t="array" ref="N1136">_xlfn.IFS(tbl_logs[[#This Row],[Total Score]]&lt;=4, "Low", tbl_logs[[#This Row],[Total Score]]&lt;=10, "Medium", tbl_logs[[#This Row],[Total Score]]&lt;=17, "High", tbl_logs[[#This Row],[Total Score]]&lt;=25, "Critical")</f>
        <v>Medium</v>
      </c>
    </row>
    <row r="1137" spans="1:14" x14ac:dyDescent="0.3">
      <c r="A1137" t="s">
        <v>4372</v>
      </c>
      <c r="B1137" s="1">
        <v>46043.472222222219</v>
      </c>
      <c r="C1137" t="s">
        <v>47</v>
      </c>
      <c r="D1137" t="s">
        <v>15</v>
      </c>
      <c r="E1137" t="s">
        <v>31</v>
      </c>
      <c r="F1137" t="s">
        <v>53</v>
      </c>
      <c r="G1137" s="2">
        <v>0.47222222222222221</v>
      </c>
      <c r="H1137" s="3">
        <v>46043</v>
      </c>
      <c r="I1137">
        <v>1</v>
      </c>
      <c r="J1137">
        <f>_xlfn.XLOOKUP(tbl_logs[[#This Row],[Target_Department]],tbl_DeptWeight[Department], tbl_DeptWeight[Impact Score])</f>
        <v>1</v>
      </c>
      <c r="K1137">
        <f>_xlfn.XLOOKUP(tbl_logs[[#This Row],[Employee_Action]],tbl_ResponseLikelihood[Employee Action],tbl_ResponseLikelihood[Likelihood Score])</f>
        <v>5</v>
      </c>
      <c r="L1137">
        <f>tbl_logs[[#This Row],[Impact Score]]*tbl_logs[[#This Row],[Response Multiplier]]</f>
        <v>5</v>
      </c>
      <c r="M1137" t="str" cm="1">
        <f t="array" ref="M1137">_xlfn.IFS(tbl_logs[[#This Row],[Total Score]]&lt;=4, "Low", tbl_logs[[#This Row],[Total Score]]&lt;=10, "Medium", tbl_logs[[#This Row],[Total Score]]&lt;=19, "High", tbl_logs[[#This Row],[Total Score]]&lt;=25, "Very High")</f>
        <v>Medium</v>
      </c>
      <c r="N1137" t="str" cm="1">
        <f t="array" ref="N1137">_xlfn.IFS(tbl_logs[[#This Row],[Total Score]]&lt;=4, "Low", tbl_logs[[#This Row],[Total Score]]&lt;=10, "Medium", tbl_logs[[#This Row],[Total Score]]&lt;=17, "High", tbl_logs[[#This Row],[Total Score]]&lt;=25, "Critical")</f>
        <v>Medium</v>
      </c>
    </row>
    <row r="1138" spans="1:14" x14ac:dyDescent="0.3">
      <c r="A1138" t="s">
        <v>502</v>
      </c>
      <c r="B1138" s="1">
        <v>46043.520138888889</v>
      </c>
      <c r="C1138" t="s">
        <v>7</v>
      </c>
      <c r="D1138" t="s">
        <v>15</v>
      </c>
      <c r="E1138" t="s">
        <v>19</v>
      </c>
      <c r="F1138" t="s">
        <v>53</v>
      </c>
      <c r="G1138" s="2">
        <v>0.52013888888888893</v>
      </c>
      <c r="H1138" s="3">
        <v>46043</v>
      </c>
      <c r="I1138">
        <v>1</v>
      </c>
      <c r="J1138">
        <f>_xlfn.XLOOKUP(tbl_logs[[#This Row],[Target_Department]],tbl_DeptWeight[Department], tbl_DeptWeight[Impact Score])</f>
        <v>3</v>
      </c>
      <c r="K1138">
        <f>_xlfn.XLOOKUP(tbl_logs[[#This Row],[Employee_Action]],tbl_ResponseLikelihood[Employee Action],tbl_ResponseLikelihood[Likelihood Score])</f>
        <v>5</v>
      </c>
      <c r="L1138">
        <f>tbl_logs[[#This Row],[Impact Score]]*tbl_logs[[#This Row],[Response Multiplier]]</f>
        <v>15</v>
      </c>
      <c r="M1138" t="str" cm="1">
        <f t="array" ref="M1138">_xlfn.IFS(tbl_logs[[#This Row],[Total Score]]&lt;=4, "Low", tbl_logs[[#This Row],[Total Score]]&lt;=10, "Medium", tbl_logs[[#This Row],[Total Score]]&lt;=19, "High", tbl_logs[[#This Row],[Total Score]]&lt;=25, "Very High")</f>
        <v>High</v>
      </c>
      <c r="N1138" t="str" cm="1">
        <f t="array" ref="N1138">_xlfn.IFS(tbl_logs[[#This Row],[Total Score]]&lt;=4, "Low", tbl_logs[[#This Row],[Total Score]]&lt;=10, "Medium", tbl_logs[[#This Row],[Total Score]]&lt;=17, "High", tbl_logs[[#This Row],[Total Score]]&lt;=25, "Critical")</f>
        <v>High</v>
      </c>
    </row>
    <row r="1139" spans="1:14" x14ac:dyDescent="0.3">
      <c r="A1139" t="s">
        <v>2208</v>
      </c>
      <c r="B1139" s="1">
        <v>46043.538888888892</v>
      </c>
      <c r="C1139" t="s">
        <v>47</v>
      </c>
      <c r="D1139" t="s">
        <v>8</v>
      </c>
      <c r="E1139" t="s">
        <v>9</v>
      </c>
      <c r="F1139" t="s">
        <v>20</v>
      </c>
      <c r="G1139" s="2">
        <v>0.53888888888888886</v>
      </c>
      <c r="H1139" s="3">
        <v>46043</v>
      </c>
      <c r="I1139">
        <v>1</v>
      </c>
      <c r="J1139">
        <f>_xlfn.XLOOKUP(tbl_logs[[#This Row],[Target_Department]],tbl_DeptWeight[Department], tbl_DeptWeight[Impact Score])</f>
        <v>1</v>
      </c>
      <c r="K1139">
        <f>_xlfn.XLOOKUP(tbl_logs[[#This Row],[Employee_Action]],tbl_ResponseLikelihood[Employee Action],tbl_ResponseLikelihood[Likelihood Score])</f>
        <v>2</v>
      </c>
      <c r="L1139">
        <f>tbl_logs[[#This Row],[Impact Score]]*tbl_logs[[#This Row],[Response Multiplier]]</f>
        <v>2</v>
      </c>
      <c r="M1139" t="str" cm="1">
        <f t="array" ref="M1139">_xlfn.IFS(tbl_logs[[#This Row],[Total Score]]&lt;=4, "Low", tbl_logs[[#This Row],[Total Score]]&lt;=10, "Medium", tbl_logs[[#This Row],[Total Score]]&lt;=19, "High", tbl_logs[[#This Row],[Total Score]]&lt;=25, "Very High")</f>
        <v>Low</v>
      </c>
      <c r="N1139" t="str" cm="1">
        <f t="array" ref="N1139">_xlfn.IFS(tbl_logs[[#This Row],[Total Score]]&lt;=4, "Low", tbl_logs[[#This Row],[Total Score]]&lt;=10, "Medium", tbl_logs[[#This Row],[Total Score]]&lt;=17, "High", tbl_logs[[#This Row],[Total Score]]&lt;=25, "Critical")</f>
        <v>Low</v>
      </c>
    </row>
    <row r="1140" spans="1:14" x14ac:dyDescent="0.3">
      <c r="A1140" t="s">
        <v>927</v>
      </c>
      <c r="B1140" s="1">
        <v>46043.566666666666</v>
      </c>
      <c r="C1140" t="s">
        <v>35</v>
      </c>
      <c r="D1140" t="s">
        <v>22</v>
      </c>
      <c r="E1140" t="s">
        <v>16</v>
      </c>
      <c r="F1140" t="s">
        <v>20</v>
      </c>
      <c r="G1140" s="2">
        <v>0.56666666666666665</v>
      </c>
      <c r="H1140" s="3">
        <v>46043</v>
      </c>
      <c r="I1140">
        <v>1</v>
      </c>
      <c r="J1140">
        <f>_xlfn.XLOOKUP(tbl_logs[[#This Row],[Target_Department]],tbl_DeptWeight[Department], tbl_DeptWeight[Impact Score])</f>
        <v>1</v>
      </c>
      <c r="K1140">
        <f>_xlfn.XLOOKUP(tbl_logs[[#This Row],[Employee_Action]],tbl_ResponseLikelihood[Employee Action],tbl_ResponseLikelihood[Likelihood Score])</f>
        <v>2</v>
      </c>
      <c r="L1140">
        <f>tbl_logs[[#This Row],[Impact Score]]*tbl_logs[[#This Row],[Response Multiplier]]</f>
        <v>2</v>
      </c>
      <c r="M1140" t="str" cm="1">
        <f t="array" ref="M1140">_xlfn.IFS(tbl_logs[[#This Row],[Total Score]]&lt;=4, "Low", tbl_logs[[#This Row],[Total Score]]&lt;=10, "Medium", tbl_logs[[#This Row],[Total Score]]&lt;=19, "High", tbl_logs[[#This Row],[Total Score]]&lt;=25, "Very High")</f>
        <v>Low</v>
      </c>
      <c r="N1140" t="str" cm="1">
        <f t="array" ref="N1140">_xlfn.IFS(tbl_logs[[#This Row],[Total Score]]&lt;=4, "Low", tbl_logs[[#This Row],[Total Score]]&lt;=10, "Medium", tbl_logs[[#This Row],[Total Score]]&lt;=17, "High", tbl_logs[[#This Row],[Total Score]]&lt;=25, "Critical")</f>
        <v>Low</v>
      </c>
    </row>
    <row r="1141" spans="1:14" x14ac:dyDescent="0.3">
      <c r="A1141" t="s">
        <v>2681</v>
      </c>
      <c r="B1141" s="1">
        <v>46043.569444444445</v>
      </c>
      <c r="C1141" t="s">
        <v>26</v>
      </c>
      <c r="D1141" t="s">
        <v>15</v>
      </c>
      <c r="E1141" t="s">
        <v>16</v>
      </c>
      <c r="F1141" t="s">
        <v>20</v>
      </c>
      <c r="G1141" s="2">
        <v>0.56944444444444442</v>
      </c>
      <c r="H1141" s="3">
        <v>46043</v>
      </c>
      <c r="I1141">
        <v>1</v>
      </c>
      <c r="J1141">
        <f>_xlfn.XLOOKUP(tbl_logs[[#This Row],[Target_Department]],tbl_DeptWeight[Department], tbl_DeptWeight[Impact Score])</f>
        <v>3</v>
      </c>
      <c r="K1141">
        <f>_xlfn.XLOOKUP(tbl_logs[[#This Row],[Employee_Action]],tbl_ResponseLikelihood[Employee Action],tbl_ResponseLikelihood[Likelihood Score])</f>
        <v>2</v>
      </c>
      <c r="L1141">
        <f>tbl_logs[[#This Row],[Impact Score]]*tbl_logs[[#This Row],[Response Multiplier]]</f>
        <v>6</v>
      </c>
      <c r="M1141" t="str" cm="1">
        <f t="array" ref="M1141">_xlfn.IFS(tbl_logs[[#This Row],[Total Score]]&lt;=4, "Low", tbl_logs[[#This Row],[Total Score]]&lt;=10, "Medium", tbl_logs[[#This Row],[Total Score]]&lt;=19, "High", tbl_logs[[#This Row],[Total Score]]&lt;=25, "Very High")</f>
        <v>Medium</v>
      </c>
      <c r="N1141" t="str" cm="1">
        <f t="array" ref="N1141">_xlfn.IFS(tbl_logs[[#This Row],[Total Score]]&lt;=4, "Low", tbl_logs[[#This Row],[Total Score]]&lt;=10, "Medium", tbl_logs[[#This Row],[Total Score]]&lt;=17, "High", tbl_logs[[#This Row],[Total Score]]&lt;=25, "Critical")</f>
        <v>Medium</v>
      </c>
    </row>
    <row r="1142" spans="1:14" x14ac:dyDescent="0.3">
      <c r="A1142" t="s">
        <v>3663</v>
      </c>
      <c r="B1142" s="1">
        <v>46043.570138888892</v>
      </c>
      <c r="C1142" t="s">
        <v>7</v>
      </c>
      <c r="D1142" t="s">
        <v>22</v>
      </c>
      <c r="E1142" t="s">
        <v>19</v>
      </c>
      <c r="F1142" t="s">
        <v>10</v>
      </c>
      <c r="G1142" s="2">
        <v>0.57013888888888886</v>
      </c>
      <c r="H1142" s="3">
        <v>46043</v>
      </c>
      <c r="I1142">
        <v>1</v>
      </c>
      <c r="J1142">
        <f>_xlfn.XLOOKUP(tbl_logs[[#This Row],[Target_Department]],tbl_DeptWeight[Department], tbl_DeptWeight[Impact Score])</f>
        <v>3</v>
      </c>
      <c r="K1142">
        <f>_xlfn.XLOOKUP(tbl_logs[[#This Row],[Employee_Action]],tbl_ResponseLikelihood[Employee Action],tbl_ResponseLikelihood[Likelihood Score])</f>
        <v>2</v>
      </c>
      <c r="L1142">
        <f>tbl_logs[[#This Row],[Impact Score]]*tbl_logs[[#This Row],[Response Multiplier]]</f>
        <v>6</v>
      </c>
      <c r="M1142" t="str" cm="1">
        <f t="array" ref="M1142">_xlfn.IFS(tbl_logs[[#This Row],[Total Score]]&lt;=4, "Low", tbl_logs[[#This Row],[Total Score]]&lt;=10, "Medium", tbl_logs[[#This Row],[Total Score]]&lt;=19, "High", tbl_logs[[#This Row],[Total Score]]&lt;=25, "Very High")</f>
        <v>Medium</v>
      </c>
      <c r="N1142" t="str" cm="1">
        <f t="array" ref="N1142">_xlfn.IFS(tbl_logs[[#This Row],[Total Score]]&lt;=4, "Low", tbl_logs[[#This Row],[Total Score]]&lt;=10, "Medium", tbl_logs[[#This Row],[Total Score]]&lt;=17, "High", tbl_logs[[#This Row],[Total Score]]&lt;=25, "Critical")</f>
        <v>Medium</v>
      </c>
    </row>
    <row r="1143" spans="1:14" x14ac:dyDescent="0.3">
      <c r="A1143" t="s">
        <v>1952</v>
      </c>
      <c r="B1143" s="1">
        <v>46043.609027777777</v>
      </c>
      <c r="C1143" t="s">
        <v>35</v>
      </c>
      <c r="D1143" t="s">
        <v>18</v>
      </c>
      <c r="E1143" t="s">
        <v>9</v>
      </c>
      <c r="F1143" t="s">
        <v>10</v>
      </c>
      <c r="G1143" s="2">
        <v>0.60902777777777772</v>
      </c>
      <c r="H1143" s="3">
        <v>46043</v>
      </c>
      <c r="I1143">
        <v>1</v>
      </c>
      <c r="J1143">
        <f>_xlfn.XLOOKUP(tbl_logs[[#This Row],[Target_Department]],tbl_DeptWeight[Department], tbl_DeptWeight[Impact Score])</f>
        <v>1</v>
      </c>
      <c r="K1143">
        <f>_xlfn.XLOOKUP(tbl_logs[[#This Row],[Employee_Action]],tbl_ResponseLikelihood[Employee Action],tbl_ResponseLikelihood[Likelihood Score])</f>
        <v>2</v>
      </c>
      <c r="L1143">
        <f>tbl_logs[[#This Row],[Impact Score]]*tbl_logs[[#This Row],[Response Multiplier]]</f>
        <v>2</v>
      </c>
      <c r="M1143" t="str" cm="1">
        <f t="array" ref="M1143">_xlfn.IFS(tbl_logs[[#This Row],[Total Score]]&lt;=4, "Low", tbl_logs[[#This Row],[Total Score]]&lt;=10, "Medium", tbl_logs[[#This Row],[Total Score]]&lt;=19, "High", tbl_logs[[#This Row],[Total Score]]&lt;=25, "Very High")</f>
        <v>Low</v>
      </c>
      <c r="N1143" t="str" cm="1">
        <f t="array" ref="N1143">_xlfn.IFS(tbl_logs[[#This Row],[Total Score]]&lt;=4, "Low", tbl_logs[[#This Row],[Total Score]]&lt;=10, "Medium", tbl_logs[[#This Row],[Total Score]]&lt;=17, "High", tbl_logs[[#This Row],[Total Score]]&lt;=25, "Critical")</f>
        <v>Low</v>
      </c>
    </row>
    <row r="1144" spans="1:14" x14ac:dyDescent="0.3">
      <c r="A1144" t="s">
        <v>1229</v>
      </c>
      <c r="B1144" s="1">
        <v>46043.622916666667</v>
      </c>
      <c r="C1144" t="s">
        <v>7</v>
      </c>
      <c r="D1144" t="s">
        <v>8</v>
      </c>
      <c r="E1144" t="s">
        <v>19</v>
      </c>
      <c r="F1144" t="s">
        <v>10</v>
      </c>
      <c r="G1144" s="2">
        <v>0.62291666666666667</v>
      </c>
      <c r="H1144" s="3">
        <v>46043</v>
      </c>
      <c r="I1144">
        <v>1</v>
      </c>
      <c r="J1144">
        <f>_xlfn.XLOOKUP(tbl_logs[[#This Row],[Target_Department]],tbl_DeptWeight[Department], tbl_DeptWeight[Impact Score])</f>
        <v>3</v>
      </c>
      <c r="K1144">
        <f>_xlfn.XLOOKUP(tbl_logs[[#This Row],[Employee_Action]],tbl_ResponseLikelihood[Employee Action],tbl_ResponseLikelihood[Likelihood Score])</f>
        <v>2</v>
      </c>
      <c r="L1144">
        <f>tbl_logs[[#This Row],[Impact Score]]*tbl_logs[[#This Row],[Response Multiplier]]</f>
        <v>6</v>
      </c>
      <c r="M1144" t="str" cm="1">
        <f t="array" ref="M1144">_xlfn.IFS(tbl_logs[[#This Row],[Total Score]]&lt;=4, "Low", tbl_logs[[#This Row],[Total Score]]&lt;=10, "Medium", tbl_logs[[#This Row],[Total Score]]&lt;=19, "High", tbl_logs[[#This Row],[Total Score]]&lt;=25, "Very High")</f>
        <v>Medium</v>
      </c>
      <c r="N1144" t="str" cm="1">
        <f t="array" ref="N1144">_xlfn.IFS(tbl_logs[[#This Row],[Total Score]]&lt;=4, "Low", tbl_logs[[#This Row],[Total Score]]&lt;=10, "Medium", tbl_logs[[#This Row],[Total Score]]&lt;=17, "High", tbl_logs[[#This Row],[Total Score]]&lt;=25, "Critical")</f>
        <v>Medium</v>
      </c>
    </row>
    <row r="1145" spans="1:14" x14ac:dyDescent="0.3">
      <c r="A1145" t="s">
        <v>1949</v>
      </c>
      <c r="B1145" s="1">
        <v>46043.627083333333</v>
      </c>
      <c r="C1145" t="s">
        <v>7</v>
      </c>
      <c r="D1145" t="s">
        <v>8</v>
      </c>
      <c r="E1145" t="s">
        <v>16</v>
      </c>
      <c r="F1145" t="s">
        <v>10</v>
      </c>
      <c r="G1145" s="2">
        <v>0.62708333333333333</v>
      </c>
      <c r="H1145" s="3">
        <v>46043</v>
      </c>
      <c r="I1145">
        <v>1</v>
      </c>
      <c r="J1145">
        <f>_xlfn.XLOOKUP(tbl_logs[[#This Row],[Target_Department]],tbl_DeptWeight[Department], tbl_DeptWeight[Impact Score])</f>
        <v>3</v>
      </c>
      <c r="K1145">
        <f>_xlfn.XLOOKUP(tbl_logs[[#This Row],[Employee_Action]],tbl_ResponseLikelihood[Employee Action],tbl_ResponseLikelihood[Likelihood Score])</f>
        <v>2</v>
      </c>
      <c r="L1145">
        <f>tbl_logs[[#This Row],[Impact Score]]*tbl_logs[[#This Row],[Response Multiplier]]</f>
        <v>6</v>
      </c>
      <c r="M1145" t="str" cm="1">
        <f t="array" ref="M1145">_xlfn.IFS(tbl_logs[[#This Row],[Total Score]]&lt;=4, "Low", tbl_logs[[#This Row],[Total Score]]&lt;=10, "Medium", tbl_logs[[#This Row],[Total Score]]&lt;=19, "High", tbl_logs[[#This Row],[Total Score]]&lt;=25, "Very High")</f>
        <v>Medium</v>
      </c>
      <c r="N1145" t="str" cm="1">
        <f t="array" ref="N1145">_xlfn.IFS(tbl_logs[[#This Row],[Total Score]]&lt;=4, "Low", tbl_logs[[#This Row],[Total Score]]&lt;=10, "Medium", tbl_logs[[#This Row],[Total Score]]&lt;=17, "High", tbl_logs[[#This Row],[Total Score]]&lt;=25, "Critical")</f>
        <v>Medium</v>
      </c>
    </row>
    <row r="1146" spans="1:14" x14ac:dyDescent="0.3">
      <c r="A1146" t="s">
        <v>1898</v>
      </c>
      <c r="B1146" s="1">
        <v>46043.65902777778</v>
      </c>
      <c r="C1146" t="s">
        <v>7</v>
      </c>
      <c r="D1146" t="s">
        <v>22</v>
      </c>
      <c r="E1146" t="s">
        <v>19</v>
      </c>
      <c r="F1146" t="s">
        <v>10</v>
      </c>
      <c r="G1146" s="2">
        <v>0.65902777777777777</v>
      </c>
      <c r="H1146" s="3">
        <v>46043</v>
      </c>
      <c r="I1146">
        <v>1</v>
      </c>
      <c r="J1146">
        <f>_xlfn.XLOOKUP(tbl_logs[[#This Row],[Target_Department]],tbl_DeptWeight[Department], tbl_DeptWeight[Impact Score])</f>
        <v>3</v>
      </c>
      <c r="K1146">
        <f>_xlfn.XLOOKUP(tbl_logs[[#This Row],[Employee_Action]],tbl_ResponseLikelihood[Employee Action],tbl_ResponseLikelihood[Likelihood Score])</f>
        <v>2</v>
      </c>
      <c r="L1146">
        <f>tbl_logs[[#This Row],[Impact Score]]*tbl_logs[[#This Row],[Response Multiplier]]</f>
        <v>6</v>
      </c>
      <c r="M1146" t="str" cm="1">
        <f t="array" ref="M1146">_xlfn.IFS(tbl_logs[[#This Row],[Total Score]]&lt;=4, "Low", tbl_logs[[#This Row],[Total Score]]&lt;=10, "Medium", tbl_logs[[#This Row],[Total Score]]&lt;=19, "High", tbl_logs[[#This Row],[Total Score]]&lt;=25, "Very High")</f>
        <v>Medium</v>
      </c>
      <c r="N1146" t="str" cm="1">
        <f t="array" ref="N1146">_xlfn.IFS(tbl_logs[[#This Row],[Total Score]]&lt;=4, "Low", tbl_logs[[#This Row],[Total Score]]&lt;=10, "Medium", tbl_logs[[#This Row],[Total Score]]&lt;=17, "High", tbl_logs[[#This Row],[Total Score]]&lt;=25, "Critical")</f>
        <v>Medium</v>
      </c>
    </row>
    <row r="1147" spans="1:14" x14ac:dyDescent="0.3">
      <c r="A1147" t="s">
        <v>1283</v>
      </c>
      <c r="B1147" s="1">
        <v>46043.665277777778</v>
      </c>
      <c r="C1147" t="s">
        <v>7</v>
      </c>
      <c r="D1147" t="s">
        <v>15</v>
      </c>
      <c r="E1147" t="s">
        <v>19</v>
      </c>
      <c r="F1147" t="s">
        <v>10</v>
      </c>
      <c r="G1147" s="2">
        <v>0.66527777777777775</v>
      </c>
      <c r="H1147" s="3">
        <v>46043</v>
      </c>
      <c r="I1147">
        <v>1</v>
      </c>
      <c r="J1147">
        <f>_xlfn.XLOOKUP(tbl_logs[[#This Row],[Target_Department]],tbl_DeptWeight[Department], tbl_DeptWeight[Impact Score])</f>
        <v>3</v>
      </c>
      <c r="K1147">
        <f>_xlfn.XLOOKUP(tbl_logs[[#This Row],[Employee_Action]],tbl_ResponseLikelihood[Employee Action],tbl_ResponseLikelihood[Likelihood Score])</f>
        <v>2</v>
      </c>
      <c r="L1147">
        <f>tbl_logs[[#This Row],[Impact Score]]*tbl_logs[[#This Row],[Response Multiplier]]</f>
        <v>6</v>
      </c>
      <c r="M1147" t="str" cm="1">
        <f t="array" ref="M1147">_xlfn.IFS(tbl_logs[[#This Row],[Total Score]]&lt;=4, "Low", tbl_logs[[#This Row],[Total Score]]&lt;=10, "Medium", tbl_logs[[#This Row],[Total Score]]&lt;=19, "High", tbl_logs[[#This Row],[Total Score]]&lt;=25, "Very High")</f>
        <v>Medium</v>
      </c>
      <c r="N1147" t="str" cm="1">
        <f t="array" ref="N1147">_xlfn.IFS(tbl_logs[[#This Row],[Total Score]]&lt;=4, "Low", tbl_logs[[#This Row],[Total Score]]&lt;=10, "Medium", tbl_logs[[#This Row],[Total Score]]&lt;=17, "High", tbl_logs[[#This Row],[Total Score]]&lt;=25, "Critical")</f>
        <v>Medium</v>
      </c>
    </row>
    <row r="1148" spans="1:14" x14ac:dyDescent="0.3">
      <c r="A1148" t="s">
        <v>2734</v>
      </c>
      <c r="B1148" s="1">
        <v>46043.668749999997</v>
      </c>
      <c r="C1148" t="s">
        <v>40</v>
      </c>
      <c r="D1148" t="s">
        <v>18</v>
      </c>
      <c r="E1148" t="s">
        <v>16</v>
      </c>
      <c r="F1148" t="s">
        <v>20</v>
      </c>
      <c r="G1148" s="2">
        <v>0.66874999999999996</v>
      </c>
      <c r="H1148" s="3">
        <v>46043</v>
      </c>
      <c r="I1148">
        <v>1</v>
      </c>
      <c r="J1148">
        <f>_xlfn.XLOOKUP(tbl_logs[[#This Row],[Target_Department]],tbl_DeptWeight[Department], tbl_DeptWeight[Impact Score])</f>
        <v>5</v>
      </c>
      <c r="K1148">
        <f>_xlfn.XLOOKUP(tbl_logs[[#This Row],[Employee_Action]],tbl_ResponseLikelihood[Employee Action],tbl_ResponseLikelihood[Likelihood Score])</f>
        <v>2</v>
      </c>
      <c r="L1148">
        <f>tbl_logs[[#This Row],[Impact Score]]*tbl_logs[[#This Row],[Response Multiplier]]</f>
        <v>10</v>
      </c>
      <c r="M1148" t="str" cm="1">
        <f t="array" ref="M1148">_xlfn.IFS(tbl_logs[[#This Row],[Total Score]]&lt;=4, "Low", tbl_logs[[#This Row],[Total Score]]&lt;=10, "Medium", tbl_logs[[#This Row],[Total Score]]&lt;=19, "High", tbl_logs[[#This Row],[Total Score]]&lt;=25, "Very High")</f>
        <v>Medium</v>
      </c>
      <c r="N1148" t="str" cm="1">
        <f t="array" ref="N1148">_xlfn.IFS(tbl_logs[[#This Row],[Total Score]]&lt;=4, "Low", tbl_logs[[#This Row],[Total Score]]&lt;=10, "Medium", tbl_logs[[#This Row],[Total Score]]&lt;=17, "High", tbl_logs[[#This Row],[Total Score]]&lt;=25, "Critical")</f>
        <v>Medium</v>
      </c>
    </row>
    <row r="1149" spans="1:14" x14ac:dyDescent="0.3">
      <c r="A1149" t="s">
        <v>4088</v>
      </c>
      <c r="B1149" s="1">
        <v>46043.680555555555</v>
      </c>
      <c r="C1149" t="s">
        <v>7</v>
      </c>
      <c r="D1149" t="s">
        <v>18</v>
      </c>
      <c r="E1149" t="s">
        <v>19</v>
      </c>
      <c r="F1149" t="s">
        <v>10</v>
      </c>
      <c r="G1149" s="2">
        <v>0.68055555555555558</v>
      </c>
      <c r="H1149" s="3">
        <v>46043</v>
      </c>
      <c r="I1149">
        <v>1</v>
      </c>
      <c r="J1149">
        <f>_xlfn.XLOOKUP(tbl_logs[[#This Row],[Target_Department]],tbl_DeptWeight[Department], tbl_DeptWeight[Impact Score])</f>
        <v>3</v>
      </c>
      <c r="K1149">
        <f>_xlfn.XLOOKUP(tbl_logs[[#This Row],[Employee_Action]],tbl_ResponseLikelihood[Employee Action],tbl_ResponseLikelihood[Likelihood Score])</f>
        <v>2</v>
      </c>
      <c r="L1149">
        <f>tbl_logs[[#This Row],[Impact Score]]*tbl_logs[[#This Row],[Response Multiplier]]</f>
        <v>6</v>
      </c>
      <c r="M1149" t="str" cm="1">
        <f t="array" ref="M1149">_xlfn.IFS(tbl_logs[[#This Row],[Total Score]]&lt;=4, "Low", tbl_logs[[#This Row],[Total Score]]&lt;=10, "Medium", tbl_logs[[#This Row],[Total Score]]&lt;=19, "High", tbl_logs[[#This Row],[Total Score]]&lt;=25, "Very High")</f>
        <v>Medium</v>
      </c>
      <c r="N1149" t="str" cm="1">
        <f t="array" ref="N1149">_xlfn.IFS(tbl_logs[[#This Row],[Total Score]]&lt;=4, "Low", tbl_logs[[#This Row],[Total Score]]&lt;=10, "Medium", tbl_logs[[#This Row],[Total Score]]&lt;=17, "High", tbl_logs[[#This Row],[Total Score]]&lt;=25, "Critical")</f>
        <v>Medium</v>
      </c>
    </row>
    <row r="1150" spans="1:14" x14ac:dyDescent="0.3">
      <c r="A1150" t="s">
        <v>1688</v>
      </c>
      <c r="B1150" s="1">
        <v>46043.71597222222</v>
      </c>
      <c r="C1150" t="s">
        <v>7</v>
      </c>
      <c r="D1150" t="s">
        <v>22</v>
      </c>
      <c r="E1150" t="s">
        <v>19</v>
      </c>
      <c r="F1150" t="s">
        <v>10</v>
      </c>
      <c r="G1150" s="2">
        <v>0.71597222222222223</v>
      </c>
      <c r="H1150" s="3">
        <v>46043</v>
      </c>
      <c r="I1150">
        <v>1</v>
      </c>
      <c r="J1150">
        <f>_xlfn.XLOOKUP(tbl_logs[[#This Row],[Target_Department]],tbl_DeptWeight[Department], tbl_DeptWeight[Impact Score])</f>
        <v>3</v>
      </c>
      <c r="K1150">
        <f>_xlfn.XLOOKUP(tbl_logs[[#This Row],[Employee_Action]],tbl_ResponseLikelihood[Employee Action],tbl_ResponseLikelihood[Likelihood Score])</f>
        <v>2</v>
      </c>
      <c r="L1150">
        <f>tbl_logs[[#This Row],[Impact Score]]*tbl_logs[[#This Row],[Response Multiplier]]</f>
        <v>6</v>
      </c>
      <c r="M1150" t="str" cm="1">
        <f t="array" ref="M1150">_xlfn.IFS(tbl_logs[[#This Row],[Total Score]]&lt;=4, "Low", tbl_logs[[#This Row],[Total Score]]&lt;=10, "Medium", tbl_logs[[#This Row],[Total Score]]&lt;=19, "High", tbl_logs[[#This Row],[Total Score]]&lt;=25, "Very High")</f>
        <v>Medium</v>
      </c>
      <c r="N1150" t="str" cm="1">
        <f t="array" ref="N1150">_xlfn.IFS(tbl_logs[[#This Row],[Total Score]]&lt;=4, "Low", tbl_logs[[#This Row],[Total Score]]&lt;=10, "Medium", tbl_logs[[#This Row],[Total Score]]&lt;=17, "High", tbl_logs[[#This Row],[Total Score]]&lt;=25, "Critical")</f>
        <v>Medium</v>
      </c>
    </row>
    <row r="1151" spans="1:14" x14ac:dyDescent="0.3">
      <c r="A1151" t="s">
        <v>4740</v>
      </c>
      <c r="B1151" s="1">
        <v>46043.744444444441</v>
      </c>
      <c r="C1151" t="s">
        <v>7</v>
      </c>
      <c r="D1151" t="s">
        <v>8</v>
      </c>
      <c r="E1151" t="s">
        <v>19</v>
      </c>
      <c r="F1151" t="s">
        <v>13</v>
      </c>
      <c r="G1151" s="2">
        <v>0.74444444444444446</v>
      </c>
      <c r="H1151" s="3">
        <v>46043</v>
      </c>
      <c r="I1151">
        <v>1</v>
      </c>
      <c r="J1151">
        <f>_xlfn.XLOOKUP(tbl_logs[[#This Row],[Target_Department]],tbl_DeptWeight[Department], tbl_DeptWeight[Impact Score])</f>
        <v>3</v>
      </c>
      <c r="K1151">
        <f>_xlfn.XLOOKUP(tbl_logs[[#This Row],[Employee_Action]],tbl_ResponseLikelihood[Employee Action],tbl_ResponseLikelihood[Likelihood Score])</f>
        <v>1</v>
      </c>
      <c r="L1151">
        <f>tbl_logs[[#This Row],[Impact Score]]*tbl_logs[[#This Row],[Response Multiplier]]</f>
        <v>3</v>
      </c>
      <c r="M1151" t="str" cm="1">
        <f t="array" ref="M1151">_xlfn.IFS(tbl_logs[[#This Row],[Total Score]]&lt;=4, "Low", tbl_logs[[#This Row],[Total Score]]&lt;=10, "Medium", tbl_logs[[#This Row],[Total Score]]&lt;=19, "High", tbl_logs[[#This Row],[Total Score]]&lt;=25, "Very High")</f>
        <v>Low</v>
      </c>
      <c r="N1151" t="str" cm="1">
        <f t="array" ref="N1151">_xlfn.IFS(tbl_logs[[#This Row],[Total Score]]&lt;=4, "Low", tbl_logs[[#This Row],[Total Score]]&lt;=10, "Medium", tbl_logs[[#This Row],[Total Score]]&lt;=17, "High", tbl_logs[[#This Row],[Total Score]]&lt;=25, "Critical")</f>
        <v>Low</v>
      </c>
    </row>
    <row r="1152" spans="1:14" x14ac:dyDescent="0.3">
      <c r="A1152" t="s">
        <v>4904</v>
      </c>
      <c r="B1152" s="1">
        <v>46043.799305555556</v>
      </c>
      <c r="C1152" t="s">
        <v>47</v>
      </c>
      <c r="D1152" t="s">
        <v>22</v>
      </c>
      <c r="E1152" t="s">
        <v>16</v>
      </c>
      <c r="F1152" t="s">
        <v>10</v>
      </c>
      <c r="G1152" s="2">
        <v>0.7993055555555556</v>
      </c>
      <c r="H1152" s="3">
        <v>46043</v>
      </c>
      <c r="I1152">
        <v>1</v>
      </c>
      <c r="J1152">
        <f>_xlfn.XLOOKUP(tbl_logs[[#This Row],[Target_Department]],tbl_DeptWeight[Department], tbl_DeptWeight[Impact Score])</f>
        <v>1</v>
      </c>
      <c r="K1152">
        <f>_xlfn.XLOOKUP(tbl_logs[[#This Row],[Employee_Action]],tbl_ResponseLikelihood[Employee Action],tbl_ResponseLikelihood[Likelihood Score])</f>
        <v>2</v>
      </c>
      <c r="L1152">
        <f>tbl_logs[[#This Row],[Impact Score]]*tbl_logs[[#This Row],[Response Multiplier]]</f>
        <v>2</v>
      </c>
      <c r="M1152" t="str" cm="1">
        <f t="array" ref="M1152">_xlfn.IFS(tbl_logs[[#This Row],[Total Score]]&lt;=4, "Low", tbl_logs[[#This Row],[Total Score]]&lt;=10, "Medium", tbl_logs[[#This Row],[Total Score]]&lt;=19, "High", tbl_logs[[#This Row],[Total Score]]&lt;=25, "Very High")</f>
        <v>Low</v>
      </c>
      <c r="N1152" t="str" cm="1">
        <f t="array" ref="N1152">_xlfn.IFS(tbl_logs[[#This Row],[Total Score]]&lt;=4, "Low", tbl_logs[[#This Row],[Total Score]]&lt;=10, "Medium", tbl_logs[[#This Row],[Total Score]]&lt;=17, "High", tbl_logs[[#This Row],[Total Score]]&lt;=25, "Critical")</f>
        <v>Low</v>
      </c>
    </row>
    <row r="1153" spans="1:14" x14ac:dyDescent="0.3">
      <c r="A1153" t="s">
        <v>3980</v>
      </c>
      <c r="B1153" s="1">
        <v>46043.804166666669</v>
      </c>
      <c r="C1153" t="s">
        <v>47</v>
      </c>
      <c r="D1153" t="s">
        <v>18</v>
      </c>
      <c r="E1153" t="s">
        <v>19</v>
      </c>
      <c r="F1153" t="s">
        <v>13</v>
      </c>
      <c r="G1153" s="2">
        <v>0.8041666666666667</v>
      </c>
      <c r="H1153" s="3">
        <v>46043</v>
      </c>
      <c r="I1153">
        <v>1</v>
      </c>
      <c r="J1153">
        <f>_xlfn.XLOOKUP(tbl_logs[[#This Row],[Target_Department]],tbl_DeptWeight[Department], tbl_DeptWeight[Impact Score])</f>
        <v>1</v>
      </c>
      <c r="K1153">
        <f>_xlfn.XLOOKUP(tbl_logs[[#This Row],[Employee_Action]],tbl_ResponseLikelihood[Employee Action],tbl_ResponseLikelihood[Likelihood Score])</f>
        <v>1</v>
      </c>
      <c r="L1153">
        <f>tbl_logs[[#This Row],[Impact Score]]*tbl_logs[[#This Row],[Response Multiplier]]</f>
        <v>1</v>
      </c>
      <c r="M1153" t="str" cm="1">
        <f t="array" ref="M1153">_xlfn.IFS(tbl_logs[[#This Row],[Total Score]]&lt;=4, "Low", tbl_logs[[#This Row],[Total Score]]&lt;=10, "Medium", tbl_logs[[#This Row],[Total Score]]&lt;=19, "High", tbl_logs[[#This Row],[Total Score]]&lt;=25, "Very High")</f>
        <v>Low</v>
      </c>
      <c r="N1153" t="str" cm="1">
        <f t="array" ref="N1153">_xlfn.IFS(tbl_logs[[#This Row],[Total Score]]&lt;=4, "Low", tbl_logs[[#This Row],[Total Score]]&lt;=10, "Medium", tbl_logs[[#This Row],[Total Score]]&lt;=17, "High", tbl_logs[[#This Row],[Total Score]]&lt;=25, "Critical")</f>
        <v>Low</v>
      </c>
    </row>
    <row r="1154" spans="1:14" x14ac:dyDescent="0.3">
      <c r="A1154" t="s">
        <v>4027</v>
      </c>
      <c r="B1154" s="1">
        <v>46043.838888888888</v>
      </c>
      <c r="C1154" t="s">
        <v>12</v>
      </c>
      <c r="D1154" t="s">
        <v>22</v>
      </c>
      <c r="E1154" t="s">
        <v>9</v>
      </c>
      <c r="F1154" t="s">
        <v>13</v>
      </c>
      <c r="G1154" s="2">
        <v>0.83888888888888891</v>
      </c>
      <c r="H1154" s="3">
        <v>46043</v>
      </c>
      <c r="I1154">
        <v>1</v>
      </c>
      <c r="J1154">
        <f>_xlfn.XLOOKUP(tbl_logs[[#This Row],[Target_Department]],tbl_DeptWeight[Department], tbl_DeptWeight[Impact Score])</f>
        <v>1</v>
      </c>
      <c r="K1154">
        <f>_xlfn.XLOOKUP(tbl_logs[[#This Row],[Employee_Action]],tbl_ResponseLikelihood[Employee Action],tbl_ResponseLikelihood[Likelihood Score])</f>
        <v>1</v>
      </c>
      <c r="L1154">
        <f>tbl_logs[[#This Row],[Impact Score]]*tbl_logs[[#This Row],[Response Multiplier]]</f>
        <v>1</v>
      </c>
      <c r="M1154" t="str" cm="1">
        <f t="array" ref="M1154">_xlfn.IFS(tbl_logs[[#This Row],[Total Score]]&lt;=4, "Low", tbl_logs[[#This Row],[Total Score]]&lt;=10, "Medium", tbl_logs[[#This Row],[Total Score]]&lt;=19, "High", tbl_logs[[#This Row],[Total Score]]&lt;=25, "Very High")</f>
        <v>Low</v>
      </c>
      <c r="N1154" t="str" cm="1">
        <f t="array" ref="N1154">_xlfn.IFS(tbl_logs[[#This Row],[Total Score]]&lt;=4, "Low", tbl_logs[[#This Row],[Total Score]]&lt;=10, "Medium", tbl_logs[[#This Row],[Total Score]]&lt;=17, "High", tbl_logs[[#This Row],[Total Score]]&lt;=25, "Critical")</f>
        <v>Low</v>
      </c>
    </row>
    <row r="1155" spans="1:14" x14ac:dyDescent="0.3">
      <c r="A1155" t="s">
        <v>730</v>
      </c>
      <c r="B1155" s="1">
        <v>46043.875</v>
      </c>
      <c r="C1155" t="s">
        <v>40</v>
      </c>
      <c r="D1155" t="s">
        <v>15</v>
      </c>
      <c r="E1155" t="s">
        <v>16</v>
      </c>
      <c r="F1155" t="s">
        <v>10</v>
      </c>
      <c r="G1155" s="2">
        <v>0.875</v>
      </c>
      <c r="H1155" s="3">
        <v>46043</v>
      </c>
      <c r="I1155">
        <v>1</v>
      </c>
      <c r="J1155">
        <f>_xlfn.XLOOKUP(tbl_logs[[#This Row],[Target_Department]],tbl_DeptWeight[Department], tbl_DeptWeight[Impact Score])</f>
        <v>5</v>
      </c>
      <c r="K1155">
        <f>_xlfn.XLOOKUP(tbl_logs[[#This Row],[Employee_Action]],tbl_ResponseLikelihood[Employee Action],tbl_ResponseLikelihood[Likelihood Score])</f>
        <v>2</v>
      </c>
      <c r="L1155">
        <f>tbl_logs[[#This Row],[Impact Score]]*tbl_logs[[#This Row],[Response Multiplier]]</f>
        <v>10</v>
      </c>
      <c r="M1155" t="str" cm="1">
        <f t="array" ref="M1155">_xlfn.IFS(tbl_logs[[#This Row],[Total Score]]&lt;=4, "Low", tbl_logs[[#This Row],[Total Score]]&lt;=10, "Medium", tbl_logs[[#This Row],[Total Score]]&lt;=19, "High", tbl_logs[[#This Row],[Total Score]]&lt;=25, "Very High")</f>
        <v>Medium</v>
      </c>
      <c r="N1155" t="str" cm="1">
        <f t="array" ref="N1155">_xlfn.IFS(tbl_logs[[#This Row],[Total Score]]&lt;=4, "Low", tbl_logs[[#This Row],[Total Score]]&lt;=10, "Medium", tbl_logs[[#This Row],[Total Score]]&lt;=17, "High", tbl_logs[[#This Row],[Total Score]]&lt;=25, "Critical")</f>
        <v>Medium</v>
      </c>
    </row>
    <row r="1156" spans="1:14" x14ac:dyDescent="0.3">
      <c r="A1156" t="s">
        <v>856</v>
      </c>
      <c r="B1156" s="1">
        <v>46043.893750000003</v>
      </c>
      <c r="C1156" t="s">
        <v>12</v>
      </c>
      <c r="D1156" t="s">
        <v>18</v>
      </c>
      <c r="E1156" t="s">
        <v>31</v>
      </c>
      <c r="F1156" t="s">
        <v>10</v>
      </c>
      <c r="G1156" s="2">
        <v>0.89375000000000004</v>
      </c>
      <c r="H1156" s="3">
        <v>46043</v>
      </c>
      <c r="I1156">
        <v>1</v>
      </c>
      <c r="J1156">
        <f>_xlfn.XLOOKUP(tbl_logs[[#This Row],[Target_Department]],tbl_DeptWeight[Department], tbl_DeptWeight[Impact Score])</f>
        <v>1</v>
      </c>
      <c r="K1156">
        <f>_xlfn.XLOOKUP(tbl_logs[[#This Row],[Employee_Action]],tbl_ResponseLikelihood[Employee Action],tbl_ResponseLikelihood[Likelihood Score])</f>
        <v>2</v>
      </c>
      <c r="L1156">
        <f>tbl_logs[[#This Row],[Impact Score]]*tbl_logs[[#This Row],[Response Multiplier]]</f>
        <v>2</v>
      </c>
      <c r="M1156" t="str" cm="1">
        <f t="array" ref="M1156">_xlfn.IFS(tbl_logs[[#This Row],[Total Score]]&lt;=4, "Low", tbl_logs[[#This Row],[Total Score]]&lt;=10, "Medium", tbl_logs[[#This Row],[Total Score]]&lt;=19, "High", tbl_logs[[#This Row],[Total Score]]&lt;=25, "Very High")</f>
        <v>Low</v>
      </c>
      <c r="N1156" t="str" cm="1">
        <f t="array" ref="N1156">_xlfn.IFS(tbl_logs[[#This Row],[Total Score]]&lt;=4, "Low", tbl_logs[[#This Row],[Total Score]]&lt;=10, "Medium", tbl_logs[[#This Row],[Total Score]]&lt;=17, "High", tbl_logs[[#This Row],[Total Score]]&lt;=25, "Critical")</f>
        <v>Low</v>
      </c>
    </row>
    <row r="1157" spans="1:14" x14ac:dyDescent="0.3">
      <c r="A1157" t="s">
        <v>1394</v>
      </c>
      <c r="B1157" s="1">
        <v>46043.933333333334</v>
      </c>
      <c r="C1157" t="s">
        <v>7</v>
      </c>
      <c r="D1157" t="s">
        <v>8</v>
      </c>
      <c r="E1157" t="s">
        <v>19</v>
      </c>
      <c r="F1157" t="s">
        <v>10</v>
      </c>
      <c r="G1157" s="2">
        <v>0.93333333333333335</v>
      </c>
      <c r="H1157" s="3">
        <v>46043</v>
      </c>
      <c r="I1157">
        <v>1</v>
      </c>
      <c r="J1157">
        <f>_xlfn.XLOOKUP(tbl_logs[[#This Row],[Target_Department]],tbl_DeptWeight[Department], tbl_DeptWeight[Impact Score])</f>
        <v>3</v>
      </c>
      <c r="K1157">
        <f>_xlfn.XLOOKUP(tbl_logs[[#This Row],[Employee_Action]],tbl_ResponseLikelihood[Employee Action],tbl_ResponseLikelihood[Likelihood Score])</f>
        <v>2</v>
      </c>
      <c r="L1157">
        <f>tbl_logs[[#This Row],[Impact Score]]*tbl_logs[[#This Row],[Response Multiplier]]</f>
        <v>6</v>
      </c>
      <c r="M1157" t="str" cm="1">
        <f t="array" ref="M1157">_xlfn.IFS(tbl_logs[[#This Row],[Total Score]]&lt;=4, "Low", tbl_logs[[#This Row],[Total Score]]&lt;=10, "Medium", tbl_logs[[#This Row],[Total Score]]&lt;=19, "High", tbl_logs[[#This Row],[Total Score]]&lt;=25, "Very High")</f>
        <v>Medium</v>
      </c>
      <c r="N1157" t="str" cm="1">
        <f t="array" ref="N1157">_xlfn.IFS(tbl_logs[[#This Row],[Total Score]]&lt;=4, "Low", tbl_logs[[#This Row],[Total Score]]&lt;=10, "Medium", tbl_logs[[#This Row],[Total Score]]&lt;=17, "High", tbl_logs[[#This Row],[Total Score]]&lt;=25, "Critical")</f>
        <v>Medium</v>
      </c>
    </row>
    <row r="1158" spans="1:14" x14ac:dyDescent="0.3">
      <c r="A1158" t="s">
        <v>3909</v>
      </c>
      <c r="B1158" s="1">
        <v>46043.964583333334</v>
      </c>
      <c r="C1158" t="s">
        <v>26</v>
      </c>
      <c r="D1158" t="s">
        <v>22</v>
      </c>
      <c r="E1158" t="s">
        <v>31</v>
      </c>
      <c r="F1158" t="s">
        <v>10</v>
      </c>
      <c r="G1158" s="2">
        <v>0.96458333333333335</v>
      </c>
      <c r="H1158" s="3">
        <v>46043</v>
      </c>
      <c r="I1158">
        <v>1</v>
      </c>
      <c r="J1158">
        <f>_xlfn.XLOOKUP(tbl_logs[[#This Row],[Target_Department]],tbl_DeptWeight[Department], tbl_DeptWeight[Impact Score])</f>
        <v>3</v>
      </c>
      <c r="K1158">
        <f>_xlfn.XLOOKUP(tbl_logs[[#This Row],[Employee_Action]],tbl_ResponseLikelihood[Employee Action],tbl_ResponseLikelihood[Likelihood Score])</f>
        <v>2</v>
      </c>
      <c r="L1158">
        <f>tbl_logs[[#This Row],[Impact Score]]*tbl_logs[[#This Row],[Response Multiplier]]</f>
        <v>6</v>
      </c>
      <c r="M1158" t="str" cm="1">
        <f t="array" ref="M1158">_xlfn.IFS(tbl_logs[[#This Row],[Total Score]]&lt;=4, "Low", tbl_logs[[#This Row],[Total Score]]&lt;=10, "Medium", tbl_logs[[#This Row],[Total Score]]&lt;=19, "High", tbl_logs[[#This Row],[Total Score]]&lt;=25, "Very High")</f>
        <v>Medium</v>
      </c>
      <c r="N1158" t="str" cm="1">
        <f t="array" ref="N1158">_xlfn.IFS(tbl_logs[[#This Row],[Total Score]]&lt;=4, "Low", tbl_logs[[#This Row],[Total Score]]&lt;=10, "Medium", tbl_logs[[#This Row],[Total Score]]&lt;=17, "High", tbl_logs[[#This Row],[Total Score]]&lt;=25, "Critical")</f>
        <v>Medium</v>
      </c>
    </row>
    <row r="1159" spans="1:14" x14ac:dyDescent="0.3">
      <c r="A1159" t="s">
        <v>4091</v>
      </c>
      <c r="B1159" s="1">
        <v>46043.990277777775</v>
      </c>
      <c r="C1159" t="s">
        <v>7</v>
      </c>
      <c r="D1159" t="s">
        <v>8</v>
      </c>
      <c r="E1159" t="s">
        <v>19</v>
      </c>
      <c r="F1159" t="s">
        <v>10</v>
      </c>
      <c r="G1159" s="2">
        <v>0.99027777777777781</v>
      </c>
      <c r="H1159" s="3">
        <v>46043</v>
      </c>
      <c r="I1159">
        <v>1</v>
      </c>
      <c r="J1159">
        <f>_xlfn.XLOOKUP(tbl_logs[[#This Row],[Target_Department]],tbl_DeptWeight[Department], tbl_DeptWeight[Impact Score])</f>
        <v>3</v>
      </c>
      <c r="K1159">
        <f>_xlfn.XLOOKUP(tbl_logs[[#This Row],[Employee_Action]],tbl_ResponseLikelihood[Employee Action],tbl_ResponseLikelihood[Likelihood Score])</f>
        <v>2</v>
      </c>
      <c r="L1159">
        <f>tbl_logs[[#This Row],[Impact Score]]*tbl_logs[[#This Row],[Response Multiplier]]</f>
        <v>6</v>
      </c>
      <c r="M1159" t="str" cm="1">
        <f t="array" ref="M1159">_xlfn.IFS(tbl_logs[[#This Row],[Total Score]]&lt;=4, "Low", tbl_logs[[#This Row],[Total Score]]&lt;=10, "Medium", tbl_logs[[#This Row],[Total Score]]&lt;=19, "High", tbl_logs[[#This Row],[Total Score]]&lt;=25, "Very High")</f>
        <v>Medium</v>
      </c>
      <c r="N1159" t="str" cm="1">
        <f t="array" ref="N1159">_xlfn.IFS(tbl_logs[[#This Row],[Total Score]]&lt;=4, "Low", tbl_logs[[#This Row],[Total Score]]&lt;=10, "Medium", tbl_logs[[#This Row],[Total Score]]&lt;=17, "High", tbl_logs[[#This Row],[Total Score]]&lt;=25, "Critical")</f>
        <v>Medium</v>
      </c>
    </row>
    <row r="1160" spans="1:14" x14ac:dyDescent="0.3">
      <c r="A1160" t="s">
        <v>3059</v>
      </c>
      <c r="B1160" s="1">
        <v>46044.002083333333</v>
      </c>
      <c r="C1160" t="s">
        <v>12</v>
      </c>
      <c r="D1160" t="s">
        <v>22</v>
      </c>
      <c r="E1160" t="s">
        <v>16</v>
      </c>
      <c r="F1160" t="s">
        <v>33</v>
      </c>
      <c r="G1160" s="2">
        <v>2.0833333333333333E-3</v>
      </c>
      <c r="H1160" s="3">
        <v>46044</v>
      </c>
      <c r="I1160">
        <v>1</v>
      </c>
      <c r="J1160">
        <f>_xlfn.XLOOKUP(tbl_logs[[#This Row],[Target_Department]],tbl_DeptWeight[Department], tbl_DeptWeight[Impact Score])</f>
        <v>1</v>
      </c>
      <c r="K1160">
        <f>_xlfn.XLOOKUP(tbl_logs[[#This Row],[Employee_Action]],tbl_ResponseLikelihood[Employee Action],tbl_ResponseLikelihood[Likelihood Score])</f>
        <v>4</v>
      </c>
      <c r="L1160">
        <f>tbl_logs[[#This Row],[Impact Score]]*tbl_logs[[#This Row],[Response Multiplier]]</f>
        <v>4</v>
      </c>
      <c r="M1160" t="str" cm="1">
        <f t="array" ref="M1160">_xlfn.IFS(tbl_logs[[#This Row],[Total Score]]&lt;=4, "Low", tbl_logs[[#This Row],[Total Score]]&lt;=10, "Medium", tbl_logs[[#This Row],[Total Score]]&lt;=19, "High", tbl_logs[[#This Row],[Total Score]]&lt;=25, "Very High")</f>
        <v>Low</v>
      </c>
      <c r="N1160" t="str" cm="1">
        <f t="array" ref="N1160">_xlfn.IFS(tbl_logs[[#This Row],[Total Score]]&lt;=4, "Low", tbl_logs[[#This Row],[Total Score]]&lt;=10, "Medium", tbl_logs[[#This Row],[Total Score]]&lt;=17, "High", tbl_logs[[#This Row],[Total Score]]&lt;=25, "Critical")</f>
        <v>Low</v>
      </c>
    </row>
    <row r="1161" spans="1:14" x14ac:dyDescent="0.3">
      <c r="A1161" t="s">
        <v>3954</v>
      </c>
      <c r="B1161" s="1">
        <v>46044.004166666666</v>
      </c>
      <c r="C1161" t="s">
        <v>7</v>
      </c>
      <c r="D1161" t="s">
        <v>22</v>
      </c>
      <c r="E1161" t="s">
        <v>19</v>
      </c>
      <c r="F1161" t="s">
        <v>10</v>
      </c>
      <c r="G1161" s="2">
        <v>4.1666666666666666E-3</v>
      </c>
      <c r="H1161" s="3">
        <v>46044</v>
      </c>
      <c r="I1161">
        <v>1</v>
      </c>
      <c r="J1161">
        <f>_xlfn.XLOOKUP(tbl_logs[[#This Row],[Target_Department]],tbl_DeptWeight[Department], tbl_DeptWeight[Impact Score])</f>
        <v>3</v>
      </c>
      <c r="K1161">
        <f>_xlfn.XLOOKUP(tbl_logs[[#This Row],[Employee_Action]],tbl_ResponseLikelihood[Employee Action],tbl_ResponseLikelihood[Likelihood Score])</f>
        <v>2</v>
      </c>
      <c r="L1161">
        <f>tbl_logs[[#This Row],[Impact Score]]*tbl_logs[[#This Row],[Response Multiplier]]</f>
        <v>6</v>
      </c>
      <c r="M1161" t="str" cm="1">
        <f t="array" ref="M1161">_xlfn.IFS(tbl_logs[[#This Row],[Total Score]]&lt;=4, "Low", tbl_logs[[#This Row],[Total Score]]&lt;=10, "Medium", tbl_logs[[#This Row],[Total Score]]&lt;=19, "High", tbl_logs[[#This Row],[Total Score]]&lt;=25, "Very High")</f>
        <v>Medium</v>
      </c>
      <c r="N1161" t="str" cm="1">
        <f t="array" ref="N1161">_xlfn.IFS(tbl_logs[[#This Row],[Total Score]]&lt;=4, "Low", tbl_logs[[#This Row],[Total Score]]&lt;=10, "Medium", tbl_logs[[#This Row],[Total Score]]&lt;=17, "High", tbl_logs[[#This Row],[Total Score]]&lt;=25, "Critical")</f>
        <v>Medium</v>
      </c>
    </row>
    <row r="1162" spans="1:14" x14ac:dyDescent="0.3">
      <c r="A1162" t="s">
        <v>419</v>
      </c>
      <c r="B1162" s="1">
        <v>46044.006944444445</v>
      </c>
      <c r="C1162" t="s">
        <v>7</v>
      </c>
      <c r="D1162" t="s">
        <v>18</v>
      </c>
      <c r="E1162" t="s">
        <v>19</v>
      </c>
      <c r="F1162" t="s">
        <v>10</v>
      </c>
      <c r="G1162" s="2">
        <v>6.9444444444444441E-3</v>
      </c>
      <c r="H1162" s="3">
        <v>46044</v>
      </c>
      <c r="I1162">
        <v>1</v>
      </c>
      <c r="J1162">
        <f>_xlfn.XLOOKUP(tbl_logs[[#This Row],[Target_Department]],tbl_DeptWeight[Department], tbl_DeptWeight[Impact Score])</f>
        <v>3</v>
      </c>
      <c r="K1162">
        <f>_xlfn.XLOOKUP(tbl_logs[[#This Row],[Employee_Action]],tbl_ResponseLikelihood[Employee Action],tbl_ResponseLikelihood[Likelihood Score])</f>
        <v>2</v>
      </c>
      <c r="L1162">
        <f>tbl_logs[[#This Row],[Impact Score]]*tbl_logs[[#This Row],[Response Multiplier]]</f>
        <v>6</v>
      </c>
      <c r="M1162" t="str" cm="1">
        <f t="array" ref="M1162">_xlfn.IFS(tbl_logs[[#This Row],[Total Score]]&lt;=4, "Low", tbl_logs[[#This Row],[Total Score]]&lt;=10, "Medium", tbl_logs[[#This Row],[Total Score]]&lt;=19, "High", tbl_logs[[#This Row],[Total Score]]&lt;=25, "Very High")</f>
        <v>Medium</v>
      </c>
      <c r="N1162" t="str" cm="1">
        <f t="array" ref="N1162">_xlfn.IFS(tbl_logs[[#This Row],[Total Score]]&lt;=4, "Low", tbl_logs[[#This Row],[Total Score]]&lt;=10, "Medium", tbl_logs[[#This Row],[Total Score]]&lt;=17, "High", tbl_logs[[#This Row],[Total Score]]&lt;=25, "Critical")</f>
        <v>Medium</v>
      </c>
    </row>
    <row r="1163" spans="1:14" x14ac:dyDescent="0.3">
      <c r="A1163" t="s">
        <v>3280</v>
      </c>
      <c r="B1163" s="1">
        <v>46044.013888888891</v>
      </c>
      <c r="C1163" t="s">
        <v>35</v>
      </c>
      <c r="D1163" t="s">
        <v>22</v>
      </c>
      <c r="E1163" t="s">
        <v>19</v>
      </c>
      <c r="F1163" t="s">
        <v>20</v>
      </c>
      <c r="G1163" s="2">
        <v>1.3888888888888888E-2</v>
      </c>
      <c r="H1163" s="3">
        <v>46044</v>
      </c>
      <c r="I1163">
        <v>1</v>
      </c>
      <c r="J1163">
        <f>_xlfn.XLOOKUP(tbl_logs[[#This Row],[Target_Department]],tbl_DeptWeight[Department], tbl_DeptWeight[Impact Score])</f>
        <v>1</v>
      </c>
      <c r="K1163">
        <f>_xlfn.XLOOKUP(tbl_logs[[#This Row],[Employee_Action]],tbl_ResponseLikelihood[Employee Action],tbl_ResponseLikelihood[Likelihood Score])</f>
        <v>2</v>
      </c>
      <c r="L1163">
        <f>tbl_logs[[#This Row],[Impact Score]]*tbl_logs[[#This Row],[Response Multiplier]]</f>
        <v>2</v>
      </c>
      <c r="M1163" t="str" cm="1">
        <f t="array" ref="M1163">_xlfn.IFS(tbl_logs[[#This Row],[Total Score]]&lt;=4, "Low", tbl_logs[[#This Row],[Total Score]]&lt;=10, "Medium", tbl_logs[[#This Row],[Total Score]]&lt;=19, "High", tbl_logs[[#This Row],[Total Score]]&lt;=25, "Very High")</f>
        <v>Low</v>
      </c>
      <c r="N1163" t="str" cm="1">
        <f t="array" ref="N1163">_xlfn.IFS(tbl_logs[[#This Row],[Total Score]]&lt;=4, "Low", tbl_logs[[#This Row],[Total Score]]&lt;=10, "Medium", tbl_logs[[#This Row],[Total Score]]&lt;=17, "High", tbl_logs[[#This Row],[Total Score]]&lt;=25, "Critical")</f>
        <v>Low</v>
      </c>
    </row>
    <row r="1164" spans="1:14" x14ac:dyDescent="0.3">
      <c r="A1164" t="s">
        <v>840</v>
      </c>
      <c r="B1164" s="1">
        <v>46044.039583333331</v>
      </c>
      <c r="C1164" t="s">
        <v>7</v>
      </c>
      <c r="D1164" t="s">
        <v>22</v>
      </c>
      <c r="E1164" t="s">
        <v>19</v>
      </c>
      <c r="F1164" t="s">
        <v>13</v>
      </c>
      <c r="G1164" s="2">
        <v>3.9583333333333331E-2</v>
      </c>
      <c r="H1164" s="3">
        <v>46044</v>
      </c>
      <c r="I1164">
        <v>1</v>
      </c>
      <c r="J1164">
        <f>_xlfn.XLOOKUP(tbl_logs[[#This Row],[Target_Department]],tbl_DeptWeight[Department], tbl_DeptWeight[Impact Score])</f>
        <v>3</v>
      </c>
      <c r="K1164">
        <f>_xlfn.XLOOKUP(tbl_logs[[#This Row],[Employee_Action]],tbl_ResponseLikelihood[Employee Action],tbl_ResponseLikelihood[Likelihood Score])</f>
        <v>1</v>
      </c>
      <c r="L1164">
        <f>tbl_logs[[#This Row],[Impact Score]]*tbl_logs[[#This Row],[Response Multiplier]]</f>
        <v>3</v>
      </c>
      <c r="M1164" t="str" cm="1">
        <f t="array" ref="M1164">_xlfn.IFS(tbl_logs[[#This Row],[Total Score]]&lt;=4, "Low", tbl_logs[[#This Row],[Total Score]]&lt;=10, "Medium", tbl_logs[[#This Row],[Total Score]]&lt;=19, "High", tbl_logs[[#This Row],[Total Score]]&lt;=25, "Very High")</f>
        <v>Low</v>
      </c>
      <c r="N1164" t="str" cm="1">
        <f t="array" ref="N1164">_xlfn.IFS(tbl_logs[[#This Row],[Total Score]]&lt;=4, "Low", tbl_logs[[#This Row],[Total Score]]&lt;=10, "Medium", tbl_logs[[#This Row],[Total Score]]&lt;=17, "High", tbl_logs[[#This Row],[Total Score]]&lt;=25, "Critical")</f>
        <v>Low</v>
      </c>
    </row>
    <row r="1165" spans="1:14" x14ac:dyDescent="0.3">
      <c r="A1165" t="s">
        <v>2483</v>
      </c>
      <c r="B1165" s="1">
        <v>46044.052083333336</v>
      </c>
      <c r="C1165" t="s">
        <v>7</v>
      </c>
      <c r="D1165" t="s">
        <v>8</v>
      </c>
      <c r="E1165" t="s">
        <v>19</v>
      </c>
      <c r="F1165" t="s">
        <v>10</v>
      </c>
      <c r="G1165" s="2">
        <v>5.2083333333333336E-2</v>
      </c>
      <c r="H1165" s="3">
        <v>46044</v>
      </c>
      <c r="I1165">
        <v>1</v>
      </c>
      <c r="J1165">
        <f>_xlfn.XLOOKUP(tbl_logs[[#This Row],[Target_Department]],tbl_DeptWeight[Department], tbl_DeptWeight[Impact Score])</f>
        <v>3</v>
      </c>
      <c r="K1165">
        <f>_xlfn.XLOOKUP(tbl_logs[[#This Row],[Employee_Action]],tbl_ResponseLikelihood[Employee Action],tbl_ResponseLikelihood[Likelihood Score])</f>
        <v>2</v>
      </c>
      <c r="L1165">
        <f>tbl_logs[[#This Row],[Impact Score]]*tbl_logs[[#This Row],[Response Multiplier]]</f>
        <v>6</v>
      </c>
      <c r="M1165" t="str" cm="1">
        <f t="array" ref="M1165">_xlfn.IFS(tbl_logs[[#This Row],[Total Score]]&lt;=4, "Low", tbl_logs[[#This Row],[Total Score]]&lt;=10, "Medium", tbl_logs[[#This Row],[Total Score]]&lt;=19, "High", tbl_logs[[#This Row],[Total Score]]&lt;=25, "Very High")</f>
        <v>Medium</v>
      </c>
      <c r="N1165" t="str" cm="1">
        <f t="array" ref="N1165">_xlfn.IFS(tbl_logs[[#This Row],[Total Score]]&lt;=4, "Low", tbl_logs[[#This Row],[Total Score]]&lt;=10, "Medium", tbl_logs[[#This Row],[Total Score]]&lt;=17, "High", tbl_logs[[#This Row],[Total Score]]&lt;=25, "Critical")</f>
        <v>Medium</v>
      </c>
    </row>
    <row r="1166" spans="1:14" x14ac:dyDescent="0.3">
      <c r="A1166" t="s">
        <v>3991</v>
      </c>
      <c r="B1166" s="1">
        <v>46044.073611111111</v>
      </c>
      <c r="C1166" t="s">
        <v>35</v>
      </c>
      <c r="D1166" t="s">
        <v>15</v>
      </c>
      <c r="E1166" t="s">
        <v>16</v>
      </c>
      <c r="F1166" t="s">
        <v>10</v>
      </c>
      <c r="G1166" s="2">
        <v>7.3611111111111113E-2</v>
      </c>
      <c r="H1166" s="3">
        <v>46044</v>
      </c>
      <c r="I1166">
        <v>1</v>
      </c>
      <c r="J1166">
        <f>_xlfn.XLOOKUP(tbl_logs[[#This Row],[Target_Department]],tbl_DeptWeight[Department], tbl_DeptWeight[Impact Score])</f>
        <v>1</v>
      </c>
      <c r="K1166">
        <f>_xlfn.XLOOKUP(tbl_logs[[#This Row],[Employee_Action]],tbl_ResponseLikelihood[Employee Action],tbl_ResponseLikelihood[Likelihood Score])</f>
        <v>2</v>
      </c>
      <c r="L1166">
        <f>tbl_logs[[#This Row],[Impact Score]]*tbl_logs[[#This Row],[Response Multiplier]]</f>
        <v>2</v>
      </c>
      <c r="M1166" t="str" cm="1">
        <f t="array" ref="M1166">_xlfn.IFS(tbl_logs[[#This Row],[Total Score]]&lt;=4, "Low", tbl_logs[[#This Row],[Total Score]]&lt;=10, "Medium", tbl_logs[[#This Row],[Total Score]]&lt;=19, "High", tbl_logs[[#This Row],[Total Score]]&lt;=25, "Very High")</f>
        <v>Low</v>
      </c>
      <c r="N1166" t="str" cm="1">
        <f t="array" ref="N1166">_xlfn.IFS(tbl_logs[[#This Row],[Total Score]]&lt;=4, "Low", tbl_logs[[#This Row],[Total Score]]&lt;=10, "Medium", tbl_logs[[#This Row],[Total Score]]&lt;=17, "High", tbl_logs[[#This Row],[Total Score]]&lt;=25, "Critical")</f>
        <v>Low</v>
      </c>
    </row>
    <row r="1167" spans="1:14" x14ac:dyDescent="0.3">
      <c r="A1167" t="s">
        <v>1772</v>
      </c>
      <c r="B1167" s="1">
        <v>46044.077777777777</v>
      </c>
      <c r="C1167" t="s">
        <v>40</v>
      </c>
      <c r="D1167" t="s">
        <v>22</v>
      </c>
      <c r="E1167" t="s">
        <v>16</v>
      </c>
      <c r="F1167" t="s">
        <v>20</v>
      </c>
      <c r="G1167" s="2">
        <v>7.7777777777777779E-2</v>
      </c>
      <c r="H1167" s="3">
        <v>46044</v>
      </c>
      <c r="I1167">
        <v>1</v>
      </c>
      <c r="J1167">
        <f>_xlfn.XLOOKUP(tbl_logs[[#This Row],[Target_Department]],tbl_DeptWeight[Department], tbl_DeptWeight[Impact Score])</f>
        <v>5</v>
      </c>
      <c r="K1167">
        <f>_xlfn.XLOOKUP(tbl_logs[[#This Row],[Employee_Action]],tbl_ResponseLikelihood[Employee Action],tbl_ResponseLikelihood[Likelihood Score])</f>
        <v>2</v>
      </c>
      <c r="L1167">
        <f>tbl_logs[[#This Row],[Impact Score]]*tbl_logs[[#This Row],[Response Multiplier]]</f>
        <v>10</v>
      </c>
      <c r="M1167" t="str" cm="1">
        <f t="array" ref="M1167">_xlfn.IFS(tbl_logs[[#This Row],[Total Score]]&lt;=4, "Low", tbl_logs[[#This Row],[Total Score]]&lt;=10, "Medium", tbl_logs[[#This Row],[Total Score]]&lt;=19, "High", tbl_logs[[#This Row],[Total Score]]&lt;=25, "Very High")</f>
        <v>Medium</v>
      </c>
      <c r="N1167" t="str" cm="1">
        <f t="array" ref="N1167">_xlfn.IFS(tbl_logs[[#This Row],[Total Score]]&lt;=4, "Low", tbl_logs[[#This Row],[Total Score]]&lt;=10, "Medium", tbl_logs[[#This Row],[Total Score]]&lt;=17, "High", tbl_logs[[#This Row],[Total Score]]&lt;=25, "Critical")</f>
        <v>Medium</v>
      </c>
    </row>
    <row r="1168" spans="1:14" x14ac:dyDescent="0.3">
      <c r="A1168" t="s">
        <v>3089</v>
      </c>
      <c r="B1168" s="1">
        <v>46044.154861111114</v>
      </c>
      <c r="C1168" t="s">
        <v>7</v>
      </c>
      <c r="D1168" t="s">
        <v>18</v>
      </c>
      <c r="E1168" t="s">
        <v>19</v>
      </c>
      <c r="F1168" t="s">
        <v>13</v>
      </c>
      <c r="G1168" s="2">
        <v>0.15486111111111112</v>
      </c>
      <c r="H1168" s="3">
        <v>46044</v>
      </c>
      <c r="I1168">
        <v>1</v>
      </c>
      <c r="J1168">
        <f>_xlfn.XLOOKUP(tbl_logs[[#This Row],[Target_Department]],tbl_DeptWeight[Department], tbl_DeptWeight[Impact Score])</f>
        <v>3</v>
      </c>
      <c r="K1168">
        <f>_xlfn.XLOOKUP(tbl_logs[[#This Row],[Employee_Action]],tbl_ResponseLikelihood[Employee Action],tbl_ResponseLikelihood[Likelihood Score])</f>
        <v>1</v>
      </c>
      <c r="L1168">
        <f>tbl_logs[[#This Row],[Impact Score]]*tbl_logs[[#This Row],[Response Multiplier]]</f>
        <v>3</v>
      </c>
      <c r="M1168" t="str" cm="1">
        <f t="array" ref="M1168">_xlfn.IFS(tbl_logs[[#This Row],[Total Score]]&lt;=4, "Low", tbl_logs[[#This Row],[Total Score]]&lt;=10, "Medium", tbl_logs[[#This Row],[Total Score]]&lt;=19, "High", tbl_logs[[#This Row],[Total Score]]&lt;=25, "Very High")</f>
        <v>Low</v>
      </c>
      <c r="N1168" t="str" cm="1">
        <f t="array" ref="N1168">_xlfn.IFS(tbl_logs[[#This Row],[Total Score]]&lt;=4, "Low", tbl_logs[[#This Row],[Total Score]]&lt;=10, "Medium", tbl_logs[[#This Row],[Total Score]]&lt;=17, "High", tbl_logs[[#This Row],[Total Score]]&lt;=25, "Critical")</f>
        <v>Low</v>
      </c>
    </row>
    <row r="1169" spans="1:14" x14ac:dyDescent="0.3">
      <c r="A1169" t="s">
        <v>734</v>
      </c>
      <c r="B1169" s="1">
        <v>46044.182638888888</v>
      </c>
      <c r="C1169" t="s">
        <v>7</v>
      </c>
      <c r="D1169" t="s">
        <v>15</v>
      </c>
      <c r="E1169" t="s">
        <v>19</v>
      </c>
      <c r="F1169" t="s">
        <v>10</v>
      </c>
      <c r="G1169" s="2">
        <v>0.18263888888888888</v>
      </c>
      <c r="H1169" s="3">
        <v>46044</v>
      </c>
      <c r="I1169">
        <v>1</v>
      </c>
      <c r="J1169">
        <f>_xlfn.XLOOKUP(tbl_logs[[#This Row],[Target_Department]],tbl_DeptWeight[Department], tbl_DeptWeight[Impact Score])</f>
        <v>3</v>
      </c>
      <c r="K1169">
        <f>_xlfn.XLOOKUP(tbl_logs[[#This Row],[Employee_Action]],tbl_ResponseLikelihood[Employee Action],tbl_ResponseLikelihood[Likelihood Score])</f>
        <v>2</v>
      </c>
      <c r="L1169">
        <f>tbl_logs[[#This Row],[Impact Score]]*tbl_logs[[#This Row],[Response Multiplier]]</f>
        <v>6</v>
      </c>
      <c r="M1169" t="str" cm="1">
        <f t="array" ref="M1169">_xlfn.IFS(tbl_logs[[#This Row],[Total Score]]&lt;=4, "Low", tbl_logs[[#This Row],[Total Score]]&lt;=10, "Medium", tbl_logs[[#This Row],[Total Score]]&lt;=19, "High", tbl_logs[[#This Row],[Total Score]]&lt;=25, "Very High")</f>
        <v>Medium</v>
      </c>
      <c r="N1169" t="str" cm="1">
        <f t="array" ref="N1169">_xlfn.IFS(tbl_logs[[#This Row],[Total Score]]&lt;=4, "Low", tbl_logs[[#This Row],[Total Score]]&lt;=10, "Medium", tbl_logs[[#This Row],[Total Score]]&lt;=17, "High", tbl_logs[[#This Row],[Total Score]]&lt;=25, "Critical")</f>
        <v>Medium</v>
      </c>
    </row>
    <row r="1170" spans="1:14" x14ac:dyDescent="0.3">
      <c r="A1170" t="s">
        <v>4980</v>
      </c>
      <c r="B1170" s="1">
        <v>46044.209027777775</v>
      </c>
      <c r="C1170" t="s">
        <v>7</v>
      </c>
      <c r="D1170" t="s">
        <v>15</v>
      </c>
      <c r="E1170" t="s">
        <v>19</v>
      </c>
      <c r="F1170" t="s">
        <v>13</v>
      </c>
      <c r="G1170" s="2">
        <v>0.20902777777777778</v>
      </c>
      <c r="H1170" s="3">
        <v>46044</v>
      </c>
      <c r="I1170">
        <v>1</v>
      </c>
      <c r="J1170">
        <f>_xlfn.XLOOKUP(tbl_logs[[#This Row],[Target_Department]],tbl_DeptWeight[Department], tbl_DeptWeight[Impact Score])</f>
        <v>3</v>
      </c>
      <c r="K1170">
        <f>_xlfn.XLOOKUP(tbl_logs[[#This Row],[Employee_Action]],tbl_ResponseLikelihood[Employee Action],tbl_ResponseLikelihood[Likelihood Score])</f>
        <v>1</v>
      </c>
      <c r="L1170">
        <f>tbl_logs[[#This Row],[Impact Score]]*tbl_logs[[#This Row],[Response Multiplier]]</f>
        <v>3</v>
      </c>
      <c r="M1170" t="str" cm="1">
        <f t="array" ref="M1170">_xlfn.IFS(tbl_logs[[#This Row],[Total Score]]&lt;=4, "Low", tbl_logs[[#This Row],[Total Score]]&lt;=10, "Medium", tbl_logs[[#This Row],[Total Score]]&lt;=19, "High", tbl_logs[[#This Row],[Total Score]]&lt;=25, "Very High")</f>
        <v>Low</v>
      </c>
      <c r="N1170" t="str" cm="1">
        <f t="array" ref="N1170">_xlfn.IFS(tbl_logs[[#This Row],[Total Score]]&lt;=4, "Low", tbl_logs[[#This Row],[Total Score]]&lt;=10, "Medium", tbl_logs[[#This Row],[Total Score]]&lt;=17, "High", tbl_logs[[#This Row],[Total Score]]&lt;=25, "Critical")</f>
        <v>Low</v>
      </c>
    </row>
    <row r="1171" spans="1:14" x14ac:dyDescent="0.3">
      <c r="A1171" t="s">
        <v>4389</v>
      </c>
      <c r="B1171" s="1">
        <v>46044.210416666669</v>
      </c>
      <c r="C1171" t="s">
        <v>7</v>
      </c>
      <c r="D1171" t="s">
        <v>15</v>
      </c>
      <c r="E1171" t="s">
        <v>19</v>
      </c>
      <c r="F1171" t="s">
        <v>33</v>
      </c>
      <c r="G1171" s="2">
        <v>0.21041666666666667</v>
      </c>
      <c r="H1171" s="3">
        <v>46044</v>
      </c>
      <c r="I1171">
        <v>1</v>
      </c>
      <c r="J1171">
        <f>_xlfn.XLOOKUP(tbl_logs[[#This Row],[Target_Department]],tbl_DeptWeight[Department], tbl_DeptWeight[Impact Score])</f>
        <v>3</v>
      </c>
      <c r="K1171">
        <f>_xlfn.XLOOKUP(tbl_logs[[#This Row],[Employee_Action]],tbl_ResponseLikelihood[Employee Action],tbl_ResponseLikelihood[Likelihood Score])</f>
        <v>4</v>
      </c>
      <c r="L1171">
        <f>tbl_logs[[#This Row],[Impact Score]]*tbl_logs[[#This Row],[Response Multiplier]]</f>
        <v>12</v>
      </c>
      <c r="M1171" t="str" cm="1">
        <f t="array" ref="M1171">_xlfn.IFS(tbl_logs[[#This Row],[Total Score]]&lt;=4, "Low", tbl_logs[[#This Row],[Total Score]]&lt;=10, "Medium", tbl_logs[[#This Row],[Total Score]]&lt;=19, "High", tbl_logs[[#This Row],[Total Score]]&lt;=25, "Very High")</f>
        <v>High</v>
      </c>
      <c r="N1171" t="str" cm="1">
        <f t="array" ref="N1171">_xlfn.IFS(tbl_logs[[#This Row],[Total Score]]&lt;=4, "Low", tbl_logs[[#This Row],[Total Score]]&lt;=10, "Medium", tbl_logs[[#This Row],[Total Score]]&lt;=17, "High", tbl_logs[[#This Row],[Total Score]]&lt;=25, "Critical")</f>
        <v>High</v>
      </c>
    </row>
    <row r="1172" spans="1:14" x14ac:dyDescent="0.3">
      <c r="A1172" t="s">
        <v>3976</v>
      </c>
      <c r="B1172" s="1">
        <v>46044.218055555553</v>
      </c>
      <c r="C1172" t="s">
        <v>26</v>
      </c>
      <c r="D1172" t="s">
        <v>22</v>
      </c>
      <c r="E1172" t="s">
        <v>16</v>
      </c>
      <c r="F1172" t="s">
        <v>10</v>
      </c>
      <c r="G1172" s="2">
        <v>0.21805555555555556</v>
      </c>
      <c r="H1172" s="3">
        <v>46044</v>
      </c>
      <c r="I1172">
        <v>1</v>
      </c>
      <c r="J1172">
        <f>_xlfn.XLOOKUP(tbl_logs[[#This Row],[Target_Department]],tbl_DeptWeight[Department], tbl_DeptWeight[Impact Score])</f>
        <v>3</v>
      </c>
      <c r="K1172">
        <f>_xlfn.XLOOKUP(tbl_logs[[#This Row],[Employee_Action]],tbl_ResponseLikelihood[Employee Action],tbl_ResponseLikelihood[Likelihood Score])</f>
        <v>2</v>
      </c>
      <c r="L1172">
        <f>tbl_logs[[#This Row],[Impact Score]]*tbl_logs[[#This Row],[Response Multiplier]]</f>
        <v>6</v>
      </c>
      <c r="M1172" t="str" cm="1">
        <f t="array" ref="M1172">_xlfn.IFS(tbl_logs[[#This Row],[Total Score]]&lt;=4, "Low", tbl_logs[[#This Row],[Total Score]]&lt;=10, "Medium", tbl_logs[[#This Row],[Total Score]]&lt;=19, "High", tbl_logs[[#This Row],[Total Score]]&lt;=25, "Very High")</f>
        <v>Medium</v>
      </c>
      <c r="N1172" t="str" cm="1">
        <f t="array" ref="N1172">_xlfn.IFS(tbl_logs[[#This Row],[Total Score]]&lt;=4, "Low", tbl_logs[[#This Row],[Total Score]]&lt;=10, "Medium", tbl_logs[[#This Row],[Total Score]]&lt;=17, "High", tbl_logs[[#This Row],[Total Score]]&lt;=25, "Critical")</f>
        <v>Medium</v>
      </c>
    </row>
    <row r="1173" spans="1:14" x14ac:dyDescent="0.3">
      <c r="A1173" t="s">
        <v>4426</v>
      </c>
      <c r="B1173" s="1">
        <v>46044.252083333333</v>
      </c>
      <c r="C1173" t="s">
        <v>7</v>
      </c>
      <c r="D1173" t="s">
        <v>22</v>
      </c>
      <c r="E1173" t="s">
        <v>19</v>
      </c>
      <c r="F1173" t="s">
        <v>20</v>
      </c>
      <c r="G1173" s="2">
        <v>0.25208333333333333</v>
      </c>
      <c r="H1173" s="3">
        <v>46044</v>
      </c>
      <c r="I1173">
        <v>1</v>
      </c>
      <c r="J1173">
        <f>_xlfn.XLOOKUP(tbl_logs[[#This Row],[Target_Department]],tbl_DeptWeight[Department], tbl_DeptWeight[Impact Score])</f>
        <v>3</v>
      </c>
      <c r="K1173">
        <f>_xlfn.XLOOKUP(tbl_logs[[#This Row],[Employee_Action]],tbl_ResponseLikelihood[Employee Action],tbl_ResponseLikelihood[Likelihood Score])</f>
        <v>2</v>
      </c>
      <c r="L1173">
        <f>tbl_logs[[#This Row],[Impact Score]]*tbl_logs[[#This Row],[Response Multiplier]]</f>
        <v>6</v>
      </c>
      <c r="M1173" t="str" cm="1">
        <f t="array" ref="M1173">_xlfn.IFS(tbl_logs[[#This Row],[Total Score]]&lt;=4, "Low", tbl_logs[[#This Row],[Total Score]]&lt;=10, "Medium", tbl_logs[[#This Row],[Total Score]]&lt;=19, "High", tbl_logs[[#This Row],[Total Score]]&lt;=25, "Very High")</f>
        <v>Medium</v>
      </c>
      <c r="N1173" t="str" cm="1">
        <f t="array" ref="N1173">_xlfn.IFS(tbl_logs[[#This Row],[Total Score]]&lt;=4, "Low", tbl_logs[[#This Row],[Total Score]]&lt;=10, "Medium", tbl_logs[[#This Row],[Total Score]]&lt;=17, "High", tbl_logs[[#This Row],[Total Score]]&lt;=25, "Critical")</f>
        <v>Medium</v>
      </c>
    </row>
    <row r="1174" spans="1:14" x14ac:dyDescent="0.3">
      <c r="A1174" t="s">
        <v>369</v>
      </c>
      <c r="B1174" s="1">
        <v>46044.290277777778</v>
      </c>
      <c r="C1174" t="s">
        <v>7</v>
      </c>
      <c r="D1174" t="s">
        <v>18</v>
      </c>
      <c r="E1174" t="s">
        <v>19</v>
      </c>
      <c r="F1174" t="s">
        <v>33</v>
      </c>
      <c r="G1174" s="2">
        <v>0.2902777777777778</v>
      </c>
      <c r="H1174" s="3">
        <v>46044</v>
      </c>
      <c r="I1174">
        <v>1</v>
      </c>
      <c r="J1174">
        <f>_xlfn.XLOOKUP(tbl_logs[[#This Row],[Target_Department]],tbl_DeptWeight[Department], tbl_DeptWeight[Impact Score])</f>
        <v>3</v>
      </c>
      <c r="K1174">
        <f>_xlfn.XLOOKUP(tbl_logs[[#This Row],[Employee_Action]],tbl_ResponseLikelihood[Employee Action],tbl_ResponseLikelihood[Likelihood Score])</f>
        <v>4</v>
      </c>
      <c r="L1174">
        <f>tbl_logs[[#This Row],[Impact Score]]*tbl_logs[[#This Row],[Response Multiplier]]</f>
        <v>12</v>
      </c>
      <c r="M1174" t="str" cm="1">
        <f t="array" ref="M1174">_xlfn.IFS(tbl_logs[[#This Row],[Total Score]]&lt;=4, "Low", tbl_logs[[#This Row],[Total Score]]&lt;=10, "Medium", tbl_logs[[#This Row],[Total Score]]&lt;=19, "High", tbl_logs[[#This Row],[Total Score]]&lt;=25, "Very High")</f>
        <v>High</v>
      </c>
      <c r="N1174" t="str" cm="1">
        <f t="array" ref="N1174">_xlfn.IFS(tbl_logs[[#This Row],[Total Score]]&lt;=4, "Low", tbl_logs[[#This Row],[Total Score]]&lt;=10, "Medium", tbl_logs[[#This Row],[Total Score]]&lt;=17, "High", tbl_logs[[#This Row],[Total Score]]&lt;=25, "Critical")</f>
        <v>High</v>
      </c>
    </row>
    <row r="1175" spans="1:14" x14ac:dyDescent="0.3">
      <c r="A1175" t="s">
        <v>3622</v>
      </c>
      <c r="B1175" s="1">
        <v>46044.295138888891</v>
      </c>
      <c r="C1175" t="s">
        <v>7</v>
      </c>
      <c r="D1175" t="s">
        <v>22</v>
      </c>
      <c r="E1175" t="s">
        <v>19</v>
      </c>
      <c r="F1175" t="s">
        <v>20</v>
      </c>
      <c r="G1175" s="2">
        <v>0.2951388888888889</v>
      </c>
      <c r="H1175" s="3">
        <v>46044</v>
      </c>
      <c r="I1175">
        <v>1</v>
      </c>
      <c r="J1175">
        <f>_xlfn.XLOOKUP(tbl_logs[[#This Row],[Target_Department]],tbl_DeptWeight[Department], tbl_DeptWeight[Impact Score])</f>
        <v>3</v>
      </c>
      <c r="K1175">
        <f>_xlfn.XLOOKUP(tbl_logs[[#This Row],[Employee_Action]],tbl_ResponseLikelihood[Employee Action],tbl_ResponseLikelihood[Likelihood Score])</f>
        <v>2</v>
      </c>
      <c r="L1175">
        <f>tbl_logs[[#This Row],[Impact Score]]*tbl_logs[[#This Row],[Response Multiplier]]</f>
        <v>6</v>
      </c>
      <c r="M1175" t="str" cm="1">
        <f t="array" ref="M1175">_xlfn.IFS(tbl_logs[[#This Row],[Total Score]]&lt;=4, "Low", tbl_logs[[#This Row],[Total Score]]&lt;=10, "Medium", tbl_logs[[#This Row],[Total Score]]&lt;=19, "High", tbl_logs[[#This Row],[Total Score]]&lt;=25, "Very High")</f>
        <v>Medium</v>
      </c>
      <c r="N1175" t="str" cm="1">
        <f t="array" ref="N1175">_xlfn.IFS(tbl_logs[[#This Row],[Total Score]]&lt;=4, "Low", tbl_logs[[#This Row],[Total Score]]&lt;=10, "Medium", tbl_logs[[#This Row],[Total Score]]&lt;=17, "High", tbl_logs[[#This Row],[Total Score]]&lt;=25, "Critical")</f>
        <v>Medium</v>
      </c>
    </row>
    <row r="1176" spans="1:14" x14ac:dyDescent="0.3">
      <c r="A1176" t="s">
        <v>2584</v>
      </c>
      <c r="B1176" s="1">
        <v>46044.306250000001</v>
      </c>
      <c r="C1176" t="s">
        <v>47</v>
      </c>
      <c r="D1176" t="s">
        <v>15</v>
      </c>
      <c r="E1176" t="s">
        <v>19</v>
      </c>
      <c r="F1176" t="s">
        <v>33</v>
      </c>
      <c r="G1176" s="2">
        <v>0.30625000000000002</v>
      </c>
      <c r="H1176" s="3">
        <v>46044</v>
      </c>
      <c r="I1176">
        <v>1</v>
      </c>
      <c r="J1176">
        <f>_xlfn.XLOOKUP(tbl_logs[[#This Row],[Target_Department]],tbl_DeptWeight[Department], tbl_DeptWeight[Impact Score])</f>
        <v>1</v>
      </c>
      <c r="K1176">
        <f>_xlfn.XLOOKUP(tbl_logs[[#This Row],[Employee_Action]],tbl_ResponseLikelihood[Employee Action],tbl_ResponseLikelihood[Likelihood Score])</f>
        <v>4</v>
      </c>
      <c r="L1176">
        <f>tbl_logs[[#This Row],[Impact Score]]*tbl_logs[[#This Row],[Response Multiplier]]</f>
        <v>4</v>
      </c>
      <c r="M1176" t="str" cm="1">
        <f t="array" ref="M1176">_xlfn.IFS(tbl_logs[[#This Row],[Total Score]]&lt;=4, "Low", tbl_logs[[#This Row],[Total Score]]&lt;=10, "Medium", tbl_logs[[#This Row],[Total Score]]&lt;=19, "High", tbl_logs[[#This Row],[Total Score]]&lt;=25, "Very High")</f>
        <v>Low</v>
      </c>
      <c r="N1176" t="str" cm="1">
        <f t="array" ref="N1176">_xlfn.IFS(tbl_logs[[#This Row],[Total Score]]&lt;=4, "Low", tbl_logs[[#This Row],[Total Score]]&lt;=10, "Medium", tbl_logs[[#This Row],[Total Score]]&lt;=17, "High", tbl_logs[[#This Row],[Total Score]]&lt;=25, "Critical")</f>
        <v>Low</v>
      </c>
    </row>
    <row r="1177" spans="1:14" x14ac:dyDescent="0.3">
      <c r="A1177" t="s">
        <v>1638</v>
      </c>
      <c r="B1177" s="1">
        <v>46044.310416666667</v>
      </c>
      <c r="C1177" t="s">
        <v>7</v>
      </c>
      <c r="D1177" t="s">
        <v>15</v>
      </c>
      <c r="E1177" t="s">
        <v>19</v>
      </c>
      <c r="F1177" t="s">
        <v>10</v>
      </c>
      <c r="G1177" s="2">
        <v>0.31041666666666667</v>
      </c>
      <c r="H1177" s="3">
        <v>46044</v>
      </c>
      <c r="I1177">
        <v>1</v>
      </c>
      <c r="J1177">
        <f>_xlfn.XLOOKUP(tbl_logs[[#This Row],[Target_Department]],tbl_DeptWeight[Department], tbl_DeptWeight[Impact Score])</f>
        <v>3</v>
      </c>
      <c r="K1177">
        <f>_xlfn.XLOOKUP(tbl_logs[[#This Row],[Employee_Action]],tbl_ResponseLikelihood[Employee Action],tbl_ResponseLikelihood[Likelihood Score])</f>
        <v>2</v>
      </c>
      <c r="L1177">
        <f>tbl_logs[[#This Row],[Impact Score]]*tbl_logs[[#This Row],[Response Multiplier]]</f>
        <v>6</v>
      </c>
      <c r="M1177" t="str" cm="1">
        <f t="array" ref="M1177">_xlfn.IFS(tbl_logs[[#This Row],[Total Score]]&lt;=4, "Low", tbl_logs[[#This Row],[Total Score]]&lt;=10, "Medium", tbl_logs[[#This Row],[Total Score]]&lt;=19, "High", tbl_logs[[#This Row],[Total Score]]&lt;=25, "Very High")</f>
        <v>Medium</v>
      </c>
      <c r="N1177" t="str" cm="1">
        <f t="array" ref="N1177">_xlfn.IFS(tbl_logs[[#This Row],[Total Score]]&lt;=4, "Low", tbl_logs[[#This Row],[Total Score]]&lt;=10, "Medium", tbl_logs[[#This Row],[Total Score]]&lt;=17, "High", tbl_logs[[#This Row],[Total Score]]&lt;=25, "Critical")</f>
        <v>Medium</v>
      </c>
    </row>
    <row r="1178" spans="1:14" x14ac:dyDescent="0.3">
      <c r="A1178" t="s">
        <v>1075</v>
      </c>
      <c r="B1178" s="1">
        <v>46044.374305555553</v>
      </c>
      <c r="C1178" t="s">
        <v>7</v>
      </c>
      <c r="D1178" t="s">
        <v>8</v>
      </c>
      <c r="E1178" t="s">
        <v>31</v>
      </c>
      <c r="F1178" t="s">
        <v>33</v>
      </c>
      <c r="G1178" s="2">
        <v>0.37430555555555556</v>
      </c>
      <c r="H1178" s="3">
        <v>46044</v>
      </c>
      <c r="I1178">
        <v>1</v>
      </c>
      <c r="J1178">
        <f>_xlfn.XLOOKUP(tbl_logs[[#This Row],[Target_Department]],tbl_DeptWeight[Department], tbl_DeptWeight[Impact Score])</f>
        <v>3</v>
      </c>
      <c r="K1178">
        <f>_xlfn.XLOOKUP(tbl_logs[[#This Row],[Employee_Action]],tbl_ResponseLikelihood[Employee Action],tbl_ResponseLikelihood[Likelihood Score])</f>
        <v>4</v>
      </c>
      <c r="L1178">
        <f>tbl_logs[[#This Row],[Impact Score]]*tbl_logs[[#This Row],[Response Multiplier]]</f>
        <v>12</v>
      </c>
      <c r="M1178" t="str" cm="1">
        <f t="array" ref="M1178">_xlfn.IFS(tbl_logs[[#This Row],[Total Score]]&lt;=4, "Low", tbl_logs[[#This Row],[Total Score]]&lt;=10, "Medium", tbl_logs[[#This Row],[Total Score]]&lt;=19, "High", tbl_logs[[#This Row],[Total Score]]&lt;=25, "Very High")</f>
        <v>High</v>
      </c>
      <c r="N1178" t="str" cm="1">
        <f t="array" ref="N1178">_xlfn.IFS(tbl_logs[[#This Row],[Total Score]]&lt;=4, "Low", tbl_logs[[#This Row],[Total Score]]&lt;=10, "Medium", tbl_logs[[#This Row],[Total Score]]&lt;=17, "High", tbl_logs[[#This Row],[Total Score]]&lt;=25, "Critical")</f>
        <v>High</v>
      </c>
    </row>
    <row r="1179" spans="1:14" x14ac:dyDescent="0.3">
      <c r="A1179" t="s">
        <v>1850</v>
      </c>
      <c r="B1179" s="1">
        <v>46044.384722222225</v>
      </c>
      <c r="C1179" t="s">
        <v>7</v>
      </c>
      <c r="D1179" t="s">
        <v>22</v>
      </c>
      <c r="E1179" t="s">
        <v>19</v>
      </c>
      <c r="F1179" t="s">
        <v>10</v>
      </c>
      <c r="G1179" s="2">
        <v>0.38472222222222224</v>
      </c>
      <c r="H1179" s="3">
        <v>46044</v>
      </c>
      <c r="I1179">
        <v>1</v>
      </c>
      <c r="J1179">
        <f>_xlfn.XLOOKUP(tbl_logs[[#This Row],[Target_Department]],tbl_DeptWeight[Department], tbl_DeptWeight[Impact Score])</f>
        <v>3</v>
      </c>
      <c r="K1179">
        <f>_xlfn.XLOOKUP(tbl_logs[[#This Row],[Employee_Action]],tbl_ResponseLikelihood[Employee Action],tbl_ResponseLikelihood[Likelihood Score])</f>
        <v>2</v>
      </c>
      <c r="L1179">
        <f>tbl_logs[[#This Row],[Impact Score]]*tbl_logs[[#This Row],[Response Multiplier]]</f>
        <v>6</v>
      </c>
      <c r="M1179" t="str" cm="1">
        <f t="array" ref="M1179">_xlfn.IFS(tbl_logs[[#This Row],[Total Score]]&lt;=4, "Low", tbl_logs[[#This Row],[Total Score]]&lt;=10, "Medium", tbl_logs[[#This Row],[Total Score]]&lt;=19, "High", tbl_logs[[#This Row],[Total Score]]&lt;=25, "Very High")</f>
        <v>Medium</v>
      </c>
      <c r="N1179" t="str" cm="1">
        <f t="array" ref="N1179">_xlfn.IFS(tbl_logs[[#This Row],[Total Score]]&lt;=4, "Low", tbl_logs[[#This Row],[Total Score]]&lt;=10, "Medium", tbl_logs[[#This Row],[Total Score]]&lt;=17, "High", tbl_logs[[#This Row],[Total Score]]&lt;=25, "Critical")</f>
        <v>Medium</v>
      </c>
    </row>
    <row r="1180" spans="1:14" x14ac:dyDescent="0.3">
      <c r="A1180" t="s">
        <v>2294</v>
      </c>
      <c r="B1180" s="1">
        <v>46044.42291666667</v>
      </c>
      <c r="C1180" t="s">
        <v>7</v>
      </c>
      <c r="D1180" t="s">
        <v>18</v>
      </c>
      <c r="E1180" t="s">
        <v>31</v>
      </c>
      <c r="F1180" t="s">
        <v>20</v>
      </c>
      <c r="G1180" s="2">
        <v>0.42291666666666666</v>
      </c>
      <c r="H1180" s="3">
        <v>46044</v>
      </c>
      <c r="I1180">
        <v>1</v>
      </c>
      <c r="J1180">
        <f>_xlfn.XLOOKUP(tbl_logs[[#This Row],[Target_Department]],tbl_DeptWeight[Department], tbl_DeptWeight[Impact Score])</f>
        <v>3</v>
      </c>
      <c r="K1180">
        <f>_xlfn.XLOOKUP(tbl_logs[[#This Row],[Employee_Action]],tbl_ResponseLikelihood[Employee Action],tbl_ResponseLikelihood[Likelihood Score])</f>
        <v>2</v>
      </c>
      <c r="L1180">
        <f>tbl_logs[[#This Row],[Impact Score]]*tbl_logs[[#This Row],[Response Multiplier]]</f>
        <v>6</v>
      </c>
      <c r="M1180" t="str" cm="1">
        <f t="array" ref="M1180">_xlfn.IFS(tbl_logs[[#This Row],[Total Score]]&lt;=4, "Low", tbl_logs[[#This Row],[Total Score]]&lt;=10, "Medium", tbl_logs[[#This Row],[Total Score]]&lt;=19, "High", tbl_logs[[#This Row],[Total Score]]&lt;=25, "Very High")</f>
        <v>Medium</v>
      </c>
      <c r="N1180" t="str" cm="1">
        <f t="array" ref="N1180">_xlfn.IFS(tbl_logs[[#This Row],[Total Score]]&lt;=4, "Low", tbl_logs[[#This Row],[Total Score]]&lt;=10, "Medium", tbl_logs[[#This Row],[Total Score]]&lt;=17, "High", tbl_logs[[#This Row],[Total Score]]&lt;=25, "Critical")</f>
        <v>Medium</v>
      </c>
    </row>
    <row r="1181" spans="1:14" x14ac:dyDescent="0.3">
      <c r="A1181" t="s">
        <v>4975</v>
      </c>
      <c r="B1181" s="1">
        <v>46044.448611111111</v>
      </c>
      <c r="C1181" t="s">
        <v>7</v>
      </c>
      <c r="D1181" t="s">
        <v>15</v>
      </c>
      <c r="E1181" t="s">
        <v>19</v>
      </c>
      <c r="F1181" t="s">
        <v>10</v>
      </c>
      <c r="G1181" s="2">
        <v>0.44861111111111113</v>
      </c>
      <c r="H1181" s="3">
        <v>46044</v>
      </c>
      <c r="I1181">
        <v>1</v>
      </c>
      <c r="J1181">
        <f>_xlfn.XLOOKUP(tbl_logs[[#This Row],[Target_Department]],tbl_DeptWeight[Department], tbl_DeptWeight[Impact Score])</f>
        <v>3</v>
      </c>
      <c r="K1181">
        <f>_xlfn.XLOOKUP(tbl_logs[[#This Row],[Employee_Action]],tbl_ResponseLikelihood[Employee Action],tbl_ResponseLikelihood[Likelihood Score])</f>
        <v>2</v>
      </c>
      <c r="L1181">
        <f>tbl_logs[[#This Row],[Impact Score]]*tbl_logs[[#This Row],[Response Multiplier]]</f>
        <v>6</v>
      </c>
      <c r="M1181" t="str" cm="1">
        <f t="array" ref="M1181">_xlfn.IFS(tbl_logs[[#This Row],[Total Score]]&lt;=4, "Low", tbl_logs[[#This Row],[Total Score]]&lt;=10, "Medium", tbl_logs[[#This Row],[Total Score]]&lt;=19, "High", tbl_logs[[#This Row],[Total Score]]&lt;=25, "Very High")</f>
        <v>Medium</v>
      </c>
      <c r="N1181" t="str" cm="1">
        <f t="array" ref="N1181">_xlfn.IFS(tbl_logs[[#This Row],[Total Score]]&lt;=4, "Low", tbl_logs[[#This Row],[Total Score]]&lt;=10, "Medium", tbl_logs[[#This Row],[Total Score]]&lt;=17, "High", tbl_logs[[#This Row],[Total Score]]&lt;=25, "Critical")</f>
        <v>Medium</v>
      </c>
    </row>
    <row r="1182" spans="1:14" x14ac:dyDescent="0.3">
      <c r="A1182" t="s">
        <v>1014</v>
      </c>
      <c r="B1182" s="1">
        <v>46044.456250000003</v>
      </c>
      <c r="C1182" t="s">
        <v>7</v>
      </c>
      <c r="D1182" t="s">
        <v>15</v>
      </c>
      <c r="E1182" t="s">
        <v>19</v>
      </c>
      <c r="F1182" t="s">
        <v>10</v>
      </c>
      <c r="G1182" s="2">
        <v>0.45624999999999999</v>
      </c>
      <c r="H1182" s="3">
        <v>46044</v>
      </c>
      <c r="I1182">
        <v>1</v>
      </c>
      <c r="J1182">
        <f>_xlfn.XLOOKUP(tbl_logs[[#This Row],[Target_Department]],tbl_DeptWeight[Department], tbl_DeptWeight[Impact Score])</f>
        <v>3</v>
      </c>
      <c r="K1182">
        <f>_xlfn.XLOOKUP(tbl_logs[[#This Row],[Employee_Action]],tbl_ResponseLikelihood[Employee Action],tbl_ResponseLikelihood[Likelihood Score])</f>
        <v>2</v>
      </c>
      <c r="L1182">
        <f>tbl_logs[[#This Row],[Impact Score]]*tbl_logs[[#This Row],[Response Multiplier]]</f>
        <v>6</v>
      </c>
      <c r="M1182" t="str" cm="1">
        <f t="array" ref="M1182">_xlfn.IFS(tbl_logs[[#This Row],[Total Score]]&lt;=4, "Low", tbl_logs[[#This Row],[Total Score]]&lt;=10, "Medium", tbl_logs[[#This Row],[Total Score]]&lt;=19, "High", tbl_logs[[#This Row],[Total Score]]&lt;=25, "Very High")</f>
        <v>Medium</v>
      </c>
      <c r="N1182" t="str" cm="1">
        <f t="array" ref="N1182">_xlfn.IFS(tbl_logs[[#This Row],[Total Score]]&lt;=4, "Low", tbl_logs[[#This Row],[Total Score]]&lt;=10, "Medium", tbl_logs[[#This Row],[Total Score]]&lt;=17, "High", tbl_logs[[#This Row],[Total Score]]&lt;=25, "Critical")</f>
        <v>Medium</v>
      </c>
    </row>
    <row r="1183" spans="1:14" x14ac:dyDescent="0.3">
      <c r="A1183" t="s">
        <v>3071</v>
      </c>
      <c r="B1183" s="1">
        <v>46044.48333333333</v>
      </c>
      <c r="C1183" t="s">
        <v>7</v>
      </c>
      <c r="D1183" t="s">
        <v>18</v>
      </c>
      <c r="E1183" t="s">
        <v>19</v>
      </c>
      <c r="F1183" t="s">
        <v>10</v>
      </c>
      <c r="G1183" s="2">
        <v>0.48333333333333334</v>
      </c>
      <c r="H1183" s="3">
        <v>46044</v>
      </c>
      <c r="I1183">
        <v>1</v>
      </c>
      <c r="J1183">
        <f>_xlfn.XLOOKUP(tbl_logs[[#This Row],[Target_Department]],tbl_DeptWeight[Department], tbl_DeptWeight[Impact Score])</f>
        <v>3</v>
      </c>
      <c r="K1183">
        <f>_xlfn.XLOOKUP(tbl_logs[[#This Row],[Employee_Action]],tbl_ResponseLikelihood[Employee Action],tbl_ResponseLikelihood[Likelihood Score])</f>
        <v>2</v>
      </c>
      <c r="L1183">
        <f>tbl_logs[[#This Row],[Impact Score]]*tbl_logs[[#This Row],[Response Multiplier]]</f>
        <v>6</v>
      </c>
      <c r="M1183" t="str" cm="1">
        <f t="array" ref="M1183">_xlfn.IFS(tbl_logs[[#This Row],[Total Score]]&lt;=4, "Low", tbl_logs[[#This Row],[Total Score]]&lt;=10, "Medium", tbl_logs[[#This Row],[Total Score]]&lt;=19, "High", tbl_logs[[#This Row],[Total Score]]&lt;=25, "Very High")</f>
        <v>Medium</v>
      </c>
      <c r="N1183" t="str" cm="1">
        <f t="array" ref="N1183">_xlfn.IFS(tbl_logs[[#This Row],[Total Score]]&lt;=4, "Low", tbl_logs[[#This Row],[Total Score]]&lt;=10, "Medium", tbl_logs[[#This Row],[Total Score]]&lt;=17, "High", tbl_logs[[#This Row],[Total Score]]&lt;=25, "Critical")</f>
        <v>Medium</v>
      </c>
    </row>
    <row r="1184" spans="1:14" x14ac:dyDescent="0.3">
      <c r="A1184" t="s">
        <v>2895</v>
      </c>
      <c r="B1184" s="1">
        <v>46044.541666666664</v>
      </c>
      <c r="C1184" t="s">
        <v>40</v>
      </c>
      <c r="D1184" t="s">
        <v>22</v>
      </c>
      <c r="E1184" t="s">
        <v>16</v>
      </c>
      <c r="F1184" t="s">
        <v>20</v>
      </c>
      <c r="G1184" s="2">
        <v>0.54166666666666663</v>
      </c>
      <c r="H1184" s="3">
        <v>46044</v>
      </c>
      <c r="I1184">
        <v>1</v>
      </c>
      <c r="J1184">
        <f>_xlfn.XLOOKUP(tbl_logs[[#This Row],[Target_Department]],tbl_DeptWeight[Department], tbl_DeptWeight[Impact Score])</f>
        <v>5</v>
      </c>
      <c r="K1184">
        <f>_xlfn.XLOOKUP(tbl_logs[[#This Row],[Employee_Action]],tbl_ResponseLikelihood[Employee Action],tbl_ResponseLikelihood[Likelihood Score])</f>
        <v>2</v>
      </c>
      <c r="L1184">
        <f>tbl_logs[[#This Row],[Impact Score]]*tbl_logs[[#This Row],[Response Multiplier]]</f>
        <v>10</v>
      </c>
      <c r="M1184" t="str" cm="1">
        <f t="array" ref="M1184">_xlfn.IFS(tbl_logs[[#This Row],[Total Score]]&lt;=4, "Low", tbl_logs[[#This Row],[Total Score]]&lt;=10, "Medium", tbl_logs[[#This Row],[Total Score]]&lt;=19, "High", tbl_logs[[#This Row],[Total Score]]&lt;=25, "Very High")</f>
        <v>Medium</v>
      </c>
      <c r="N1184" t="str" cm="1">
        <f t="array" ref="N1184">_xlfn.IFS(tbl_logs[[#This Row],[Total Score]]&lt;=4, "Low", tbl_logs[[#This Row],[Total Score]]&lt;=10, "Medium", tbl_logs[[#This Row],[Total Score]]&lt;=17, "High", tbl_logs[[#This Row],[Total Score]]&lt;=25, "Critical")</f>
        <v>Medium</v>
      </c>
    </row>
    <row r="1185" spans="1:14" x14ac:dyDescent="0.3">
      <c r="A1185" t="s">
        <v>1470</v>
      </c>
      <c r="B1185" s="1">
        <v>46044.55972222222</v>
      </c>
      <c r="C1185" t="s">
        <v>7</v>
      </c>
      <c r="D1185" t="s">
        <v>15</v>
      </c>
      <c r="E1185" t="s">
        <v>19</v>
      </c>
      <c r="F1185" t="s">
        <v>10</v>
      </c>
      <c r="G1185" s="2">
        <v>0.55972222222222223</v>
      </c>
      <c r="H1185" s="3">
        <v>46044</v>
      </c>
      <c r="I1185">
        <v>1</v>
      </c>
      <c r="J1185">
        <f>_xlfn.XLOOKUP(tbl_logs[[#This Row],[Target_Department]],tbl_DeptWeight[Department], tbl_DeptWeight[Impact Score])</f>
        <v>3</v>
      </c>
      <c r="K1185">
        <f>_xlfn.XLOOKUP(tbl_logs[[#This Row],[Employee_Action]],tbl_ResponseLikelihood[Employee Action],tbl_ResponseLikelihood[Likelihood Score])</f>
        <v>2</v>
      </c>
      <c r="L1185">
        <f>tbl_logs[[#This Row],[Impact Score]]*tbl_logs[[#This Row],[Response Multiplier]]</f>
        <v>6</v>
      </c>
      <c r="M1185" t="str" cm="1">
        <f t="array" ref="M1185">_xlfn.IFS(tbl_logs[[#This Row],[Total Score]]&lt;=4, "Low", tbl_logs[[#This Row],[Total Score]]&lt;=10, "Medium", tbl_logs[[#This Row],[Total Score]]&lt;=19, "High", tbl_logs[[#This Row],[Total Score]]&lt;=25, "Very High")</f>
        <v>Medium</v>
      </c>
      <c r="N1185" t="str" cm="1">
        <f t="array" ref="N1185">_xlfn.IFS(tbl_logs[[#This Row],[Total Score]]&lt;=4, "Low", tbl_logs[[#This Row],[Total Score]]&lt;=10, "Medium", tbl_logs[[#This Row],[Total Score]]&lt;=17, "High", tbl_logs[[#This Row],[Total Score]]&lt;=25, "Critical")</f>
        <v>Medium</v>
      </c>
    </row>
    <row r="1186" spans="1:14" x14ac:dyDescent="0.3">
      <c r="A1186" t="s">
        <v>4759</v>
      </c>
      <c r="B1186" s="1">
        <v>46044.567361111112</v>
      </c>
      <c r="C1186" t="s">
        <v>7</v>
      </c>
      <c r="D1186" t="s">
        <v>8</v>
      </c>
      <c r="E1186" t="s">
        <v>19</v>
      </c>
      <c r="F1186" t="s">
        <v>20</v>
      </c>
      <c r="G1186" s="2">
        <v>0.56736111111111109</v>
      </c>
      <c r="H1186" s="3">
        <v>46044</v>
      </c>
      <c r="I1186">
        <v>1</v>
      </c>
      <c r="J1186">
        <f>_xlfn.XLOOKUP(tbl_logs[[#This Row],[Target_Department]],tbl_DeptWeight[Department], tbl_DeptWeight[Impact Score])</f>
        <v>3</v>
      </c>
      <c r="K1186">
        <f>_xlfn.XLOOKUP(tbl_logs[[#This Row],[Employee_Action]],tbl_ResponseLikelihood[Employee Action],tbl_ResponseLikelihood[Likelihood Score])</f>
        <v>2</v>
      </c>
      <c r="L1186">
        <f>tbl_logs[[#This Row],[Impact Score]]*tbl_logs[[#This Row],[Response Multiplier]]</f>
        <v>6</v>
      </c>
      <c r="M1186" t="str" cm="1">
        <f t="array" ref="M1186">_xlfn.IFS(tbl_logs[[#This Row],[Total Score]]&lt;=4, "Low", tbl_logs[[#This Row],[Total Score]]&lt;=10, "Medium", tbl_logs[[#This Row],[Total Score]]&lt;=19, "High", tbl_logs[[#This Row],[Total Score]]&lt;=25, "Very High")</f>
        <v>Medium</v>
      </c>
      <c r="N1186" t="str" cm="1">
        <f t="array" ref="N1186">_xlfn.IFS(tbl_logs[[#This Row],[Total Score]]&lt;=4, "Low", tbl_logs[[#This Row],[Total Score]]&lt;=10, "Medium", tbl_logs[[#This Row],[Total Score]]&lt;=17, "High", tbl_logs[[#This Row],[Total Score]]&lt;=25, "Critical")</f>
        <v>Medium</v>
      </c>
    </row>
    <row r="1187" spans="1:14" x14ac:dyDescent="0.3">
      <c r="A1187" t="s">
        <v>913</v>
      </c>
      <c r="B1187" s="1">
        <v>46044.572222222225</v>
      </c>
      <c r="C1187" t="s">
        <v>7</v>
      </c>
      <c r="D1187" t="s">
        <v>15</v>
      </c>
      <c r="E1187" t="s">
        <v>19</v>
      </c>
      <c r="F1187" t="s">
        <v>10</v>
      </c>
      <c r="G1187" s="2">
        <v>0.57222222222222219</v>
      </c>
      <c r="H1187" s="3">
        <v>46044</v>
      </c>
      <c r="I1187">
        <v>1</v>
      </c>
      <c r="J1187">
        <f>_xlfn.XLOOKUP(tbl_logs[[#This Row],[Target_Department]],tbl_DeptWeight[Department], tbl_DeptWeight[Impact Score])</f>
        <v>3</v>
      </c>
      <c r="K1187">
        <f>_xlfn.XLOOKUP(tbl_logs[[#This Row],[Employee_Action]],tbl_ResponseLikelihood[Employee Action],tbl_ResponseLikelihood[Likelihood Score])</f>
        <v>2</v>
      </c>
      <c r="L1187">
        <f>tbl_logs[[#This Row],[Impact Score]]*tbl_logs[[#This Row],[Response Multiplier]]</f>
        <v>6</v>
      </c>
      <c r="M1187" t="str" cm="1">
        <f t="array" ref="M1187">_xlfn.IFS(tbl_logs[[#This Row],[Total Score]]&lt;=4, "Low", tbl_logs[[#This Row],[Total Score]]&lt;=10, "Medium", tbl_logs[[#This Row],[Total Score]]&lt;=19, "High", tbl_logs[[#This Row],[Total Score]]&lt;=25, "Very High")</f>
        <v>Medium</v>
      </c>
      <c r="N1187" t="str" cm="1">
        <f t="array" ref="N1187">_xlfn.IFS(tbl_logs[[#This Row],[Total Score]]&lt;=4, "Low", tbl_logs[[#This Row],[Total Score]]&lt;=10, "Medium", tbl_logs[[#This Row],[Total Score]]&lt;=17, "High", tbl_logs[[#This Row],[Total Score]]&lt;=25, "Critical")</f>
        <v>Medium</v>
      </c>
    </row>
    <row r="1188" spans="1:14" x14ac:dyDescent="0.3">
      <c r="A1188" t="s">
        <v>559</v>
      </c>
      <c r="B1188" s="1">
        <v>46044.59652777778</v>
      </c>
      <c r="C1188" t="s">
        <v>7</v>
      </c>
      <c r="D1188" t="s">
        <v>22</v>
      </c>
      <c r="E1188" t="s">
        <v>19</v>
      </c>
      <c r="F1188" t="s">
        <v>53</v>
      </c>
      <c r="G1188" s="2">
        <v>0.59652777777777777</v>
      </c>
      <c r="H1188" s="3">
        <v>46044</v>
      </c>
      <c r="I1188">
        <v>1</v>
      </c>
      <c r="J1188">
        <f>_xlfn.XLOOKUP(tbl_logs[[#This Row],[Target_Department]],tbl_DeptWeight[Department], tbl_DeptWeight[Impact Score])</f>
        <v>3</v>
      </c>
      <c r="K1188">
        <f>_xlfn.XLOOKUP(tbl_logs[[#This Row],[Employee_Action]],tbl_ResponseLikelihood[Employee Action],tbl_ResponseLikelihood[Likelihood Score])</f>
        <v>5</v>
      </c>
      <c r="L1188">
        <f>tbl_logs[[#This Row],[Impact Score]]*tbl_logs[[#This Row],[Response Multiplier]]</f>
        <v>15</v>
      </c>
      <c r="M1188" t="str" cm="1">
        <f t="array" ref="M1188">_xlfn.IFS(tbl_logs[[#This Row],[Total Score]]&lt;=4, "Low", tbl_logs[[#This Row],[Total Score]]&lt;=10, "Medium", tbl_logs[[#This Row],[Total Score]]&lt;=19, "High", tbl_logs[[#This Row],[Total Score]]&lt;=25, "Very High")</f>
        <v>High</v>
      </c>
      <c r="N1188" t="str" cm="1">
        <f t="array" ref="N1188">_xlfn.IFS(tbl_logs[[#This Row],[Total Score]]&lt;=4, "Low", tbl_logs[[#This Row],[Total Score]]&lt;=10, "Medium", tbl_logs[[#This Row],[Total Score]]&lt;=17, "High", tbl_logs[[#This Row],[Total Score]]&lt;=25, "Critical")</f>
        <v>High</v>
      </c>
    </row>
    <row r="1189" spans="1:14" x14ac:dyDescent="0.3">
      <c r="A1189" t="s">
        <v>2768</v>
      </c>
      <c r="B1189" s="1">
        <v>46044.611111111109</v>
      </c>
      <c r="C1189" t="s">
        <v>47</v>
      </c>
      <c r="D1189" t="s">
        <v>15</v>
      </c>
      <c r="E1189" t="s">
        <v>16</v>
      </c>
      <c r="F1189" t="s">
        <v>20</v>
      </c>
      <c r="G1189" s="2">
        <v>0.61111111111111116</v>
      </c>
      <c r="H1189" s="3">
        <v>46044</v>
      </c>
      <c r="I1189">
        <v>1</v>
      </c>
      <c r="J1189">
        <f>_xlfn.XLOOKUP(tbl_logs[[#This Row],[Target_Department]],tbl_DeptWeight[Department], tbl_DeptWeight[Impact Score])</f>
        <v>1</v>
      </c>
      <c r="K1189">
        <f>_xlfn.XLOOKUP(tbl_logs[[#This Row],[Employee_Action]],tbl_ResponseLikelihood[Employee Action],tbl_ResponseLikelihood[Likelihood Score])</f>
        <v>2</v>
      </c>
      <c r="L1189">
        <f>tbl_logs[[#This Row],[Impact Score]]*tbl_logs[[#This Row],[Response Multiplier]]</f>
        <v>2</v>
      </c>
      <c r="M1189" t="str" cm="1">
        <f t="array" ref="M1189">_xlfn.IFS(tbl_logs[[#This Row],[Total Score]]&lt;=4, "Low", tbl_logs[[#This Row],[Total Score]]&lt;=10, "Medium", tbl_logs[[#This Row],[Total Score]]&lt;=19, "High", tbl_logs[[#This Row],[Total Score]]&lt;=25, "Very High")</f>
        <v>Low</v>
      </c>
      <c r="N1189" t="str" cm="1">
        <f t="array" ref="N1189">_xlfn.IFS(tbl_logs[[#This Row],[Total Score]]&lt;=4, "Low", tbl_logs[[#This Row],[Total Score]]&lt;=10, "Medium", tbl_logs[[#This Row],[Total Score]]&lt;=17, "High", tbl_logs[[#This Row],[Total Score]]&lt;=25, "Critical")</f>
        <v>Low</v>
      </c>
    </row>
    <row r="1190" spans="1:14" x14ac:dyDescent="0.3">
      <c r="A1190" t="s">
        <v>117</v>
      </c>
      <c r="B1190" s="1">
        <v>46044.615277777775</v>
      </c>
      <c r="C1190" t="s">
        <v>7</v>
      </c>
      <c r="D1190" t="s">
        <v>8</v>
      </c>
      <c r="E1190" t="s">
        <v>19</v>
      </c>
      <c r="F1190" t="s">
        <v>13</v>
      </c>
      <c r="G1190" s="2">
        <v>0.61527777777777781</v>
      </c>
      <c r="H1190" s="3">
        <v>46044</v>
      </c>
      <c r="I1190">
        <v>1</v>
      </c>
      <c r="J1190">
        <f>_xlfn.XLOOKUP(tbl_logs[[#This Row],[Target_Department]],tbl_DeptWeight[Department], tbl_DeptWeight[Impact Score])</f>
        <v>3</v>
      </c>
      <c r="K1190">
        <f>_xlfn.XLOOKUP(tbl_logs[[#This Row],[Employee_Action]],tbl_ResponseLikelihood[Employee Action],tbl_ResponseLikelihood[Likelihood Score])</f>
        <v>1</v>
      </c>
      <c r="L1190">
        <f>tbl_logs[[#This Row],[Impact Score]]*tbl_logs[[#This Row],[Response Multiplier]]</f>
        <v>3</v>
      </c>
      <c r="M1190" t="str" cm="1">
        <f t="array" ref="M1190">_xlfn.IFS(tbl_logs[[#This Row],[Total Score]]&lt;=4, "Low", tbl_logs[[#This Row],[Total Score]]&lt;=10, "Medium", tbl_logs[[#This Row],[Total Score]]&lt;=19, "High", tbl_logs[[#This Row],[Total Score]]&lt;=25, "Very High")</f>
        <v>Low</v>
      </c>
      <c r="N1190" t="str" cm="1">
        <f t="array" ref="N1190">_xlfn.IFS(tbl_logs[[#This Row],[Total Score]]&lt;=4, "Low", tbl_logs[[#This Row],[Total Score]]&lt;=10, "Medium", tbl_logs[[#This Row],[Total Score]]&lt;=17, "High", tbl_logs[[#This Row],[Total Score]]&lt;=25, "Critical")</f>
        <v>Low</v>
      </c>
    </row>
    <row r="1191" spans="1:14" x14ac:dyDescent="0.3">
      <c r="A1191" t="s">
        <v>473</v>
      </c>
      <c r="B1191" s="1">
        <v>46044.65625</v>
      </c>
      <c r="C1191" t="s">
        <v>7</v>
      </c>
      <c r="D1191" t="s">
        <v>22</v>
      </c>
      <c r="E1191" t="s">
        <v>31</v>
      </c>
      <c r="F1191" t="s">
        <v>10</v>
      </c>
      <c r="G1191" s="2">
        <v>0.65625</v>
      </c>
      <c r="H1191" s="3">
        <v>46044</v>
      </c>
      <c r="I1191">
        <v>1</v>
      </c>
      <c r="J1191">
        <f>_xlfn.XLOOKUP(tbl_logs[[#This Row],[Target_Department]],tbl_DeptWeight[Department], tbl_DeptWeight[Impact Score])</f>
        <v>3</v>
      </c>
      <c r="K1191">
        <f>_xlfn.XLOOKUP(tbl_logs[[#This Row],[Employee_Action]],tbl_ResponseLikelihood[Employee Action],tbl_ResponseLikelihood[Likelihood Score])</f>
        <v>2</v>
      </c>
      <c r="L1191">
        <f>tbl_logs[[#This Row],[Impact Score]]*tbl_logs[[#This Row],[Response Multiplier]]</f>
        <v>6</v>
      </c>
      <c r="M1191" t="str" cm="1">
        <f t="array" ref="M1191">_xlfn.IFS(tbl_logs[[#This Row],[Total Score]]&lt;=4, "Low", tbl_logs[[#This Row],[Total Score]]&lt;=10, "Medium", tbl_logs[[#This Row],[Total Score]]&lt;=19, "High", tbl_logs[[#This Row],[Total Score]]&lt;=25, "Very High")</f>
        <v>Medium</v>
      </c>
      <c r="N1191" t="str" cm="1">
        <f t="array" ref="N1191">_xlfn.IFS(tbl_logs[[#This Row],[Total Score]]&lt;=4, "Low", tbl_logs[[#This Row],[Total Score]]&lt;=10, "Medium", tbl_logs[[#This Row],[Total Score]]&lt;=17, "High", tbl_logs[[#This Row],[Total Score]]&lt;=25, "Critical")</f>
        <v>Medium</v>
      </c>
    </row>
    <row r="1192" spans="1:14" x14ac:dyDescent="0.3">
      <c r="A1192" t="s">
        <v>2450</v>
      </c>
      <c r="B1192" s="1">
        <v>46044.664583333331</v>
      </c>
      <c r="C1192" t="s">
        <v>7</v>
      </c>
      <c r="D1192" t="s">
        <v>22</v>
      </c>
      <c r="E1192" t="s">
        <v>19</v>
      </c>
      <c r="F1192" t="s">
        <v>13</v>
      </c>
      <c r="G1192" s="2">
        <v>0.6645833333333333</v>
      </c>
      <c r="H1192" s="3">
        <v>46044</v>
      </c>
      <c r="I1192">
        <v>1</v>
      </c>
      <c r="J1192">
        <f>_xlfn.XLOOKUP(tbl_logs[[#This Row],[Target_Department]],tbl_DeptWeight[Department], tbl_DeptWeight[Impact Score])</f>
        <v>3</v>
      </c>
      <c r="K1192">
        <f>_xlfn.XLOOKUP(tbl_logs[[#This Row],[Employee_Action]],tbl_ResponseLikelihood[Employee Action],tbl_ResponseLikelihood[Likelihood Score])</f>
        <v>1</v>
      </c>
      <c r="L1192">
        <f>tbl_logs[[#This Row],[Impact Score]]*tbl_logs[[#This Row],[Response Multiplier]]</f>
        <v>3</v>
      </c>
      <c r="M1192" t="str" cm="1">
        <f t="array" ref="M1192">_xlfn.IFS(tbl_logs[[#This Row],[Total Score]]&lt;=4, "Low", tbl_logs[[#This Row],[Total Score]]&lt;=10, "Medium", tbl_logs[[#This Row],[Total Score]]&lt;=19, "High", tbl_logs[[#This Row],[Total Score]]&lt;=25, "Very High")</f>
        <v>Low</v>
      </c>
      <c r="N1192" t="str" cm="1">
        <f t="array" ref="N1192">_xlfn.IFS(tbl_logs[[#This Row],[Total Score]]&lt;=4, "Low", tbl_logs[[#This Row],[Total Score]]&lt;=10, "Medium", tbl_logs[[#This Row],[Total Score]]&lt;=17, "High", tbl_logs[[#This Row],[Total Score]]&lt;=25, "Critical")</f>
        <v>Low</v>
      </c>
    </row>
    <row r="1193" spans="1:14" x14ac:dyDescent="0.3">
      <c r="A1193" t="s">
        <v>2031</v>
      </c>
      <c r="B1193" s="1">
        <v>46044.709722222222</v>
      </c>
      <c r="C1193" t="s">
        <v>7</v>
      </c>
      <c r="D1193" t="s">
        <v>22</v>
      </c>
      <c r="E1193" t="s">
        <v>31</v>
      </c>
      <c r="F1193" t="s">
        <v>10</v>
      </c>
      <c r="G1193" s="2">
        <v>0.70972222222222225</v>
      </c>
      <c r="H1193" s="3">
        <v>46044</v>
      </c>
      <c r="I1193">
        <v>1</v>
      </c>
      <c r="J1193">
        <f>_xlfn.XLOOKUP(tbl_logs[[#This Row],[Target_Department]],tbl_DeptWeight[Department], tbl_DeptWeight[Impact Score])</f>
        <v>3</v>
      </c>
      <c r="K1193">
        <f>_xlfn.XLOOKUP(tbl_logs[[#This Row],[Employee_Action]],tbl_ResponseLikelihood[Employee Action],tbl_ResponseLikelihood[Likelihood Score])</f>
        <v>2</v>
      </c>
      <c r="L1193">
        <f>tbl_logs[[#This Row],[Impact Score]]*tbl_logs[[#This Row],[Response Multiplier]]</f>
        <v>6</v>
      </c>
      <c r="M1193" t="str" cm="1">
        <f t="array" ref="M1193">_xlfn.IFS(tbl_logs[[#This Row],[Total Score]]&lt;=4, "Low", tbl_logs[[#This Row],[Total Score]]&lt;=10, "Medium", tbl_logs[[#This Row],[Total Score]]&lt;=19, "High", tbl_logs[[#This Row],[Total Score]]&lt;=25, "Very High")</f>
        <v>Medium</v>
      </c>
      <c r="N1193" t="str" cm="1">
        <f t="array" ref="N1193">_xlfn.IFS(tbl_logs[[#This Row],[Total Score]]&lt;=4, "Low", tbl_logs[[#This Row],[Total Score]]&lt;=10, "Medium", tbl_logs[[#This Row],[Total Score]]&lt;=17, "High", tbl_logs[[#This Row],[Total Score]]&lt;=25, "Critical")</f>
        <v>Medium</v>
      </c>
    </row>
    <row r="1194" spans="1:14" x14ac:dyDescent="0.3">
      <c r="A1194" t="s">
        <v>2441</v>
      </c>
      <c r="B1194" s="1">
        <v>46044.716666666667</v>
      </c>
      <c r="C1194" t="s">
        <v>26</v>
      </c>
      <c r="D1194" t="s">
        <v>15</v>
      </c>
      <c r="E1194" t="s">
        <v>9</v>
      </c>
      <c r="F1194" t="s">
        <v>10</v>
      </c>
      <c r="G1194" s="2">
        <v>0.71666666666666667</v>
      </c>
      <c r="H1194" s="3">
        <v>46044</v>
      </c>
      <c r="I1194">
        <v>1</v>
      </c>
      <c r="J1194">
        <f>_xlfn.XLOOKUP(tbl_logs[[#This Row],[Target_Department]],tbl_DeptWeight[Department], tbl_DeptWeight[Impact Score])</f>
        <v>3</v>
      </c>
      <c r="K1194">
        <f>_xlfn.XLOOKUP(tbl_logs[[#This Row],[Employee_Action]],tbl_ResponseLikelihood[Employee Action],tbl_ResponseLikelihood[Likelihood Score])</f>
        <v>2</v>
      </c>
      <c r="L1194">
        <f>tbl_logs[[#This Row],[Impact Score]]*tbl_logs[[#This Row],[Response Multiplier]]</f>
        <v>6</v>
      </c>
      <c r="M1194" t="str" cm="1">
        <f t="array" ref="M1194">_xlfn.IFS(tbl_logs[[#This Row],[Total Score]]&lt;=4, "Low", tbl_logs[[#This Row],[Total Score]]&lt;=10, "Medium", tbl_logs[[#This Row],[Total Score]]&lt;=19, "High", tbl_logs[[#This Row],[Total Score]]&lt;=25, "Very High")</f>
        <v>Medium</v>
      </c>
      <c r="N1194" t="str" cm="1">
        <f t="array" ref="N1194">_xlfn.IFS(tbl_logs[[#This Row],[Total Score]]&lt;=4, "Low", tbl_logs[[#This Row],[Total Score]]&lt;=10, "Medium", tbl_logs[[#This Row],[Total Score]]&lt;=17, "High", tbl_logs[[#This Row],[Total Score]]&lt;=25, "Critical")</f>
        <v>Medium</v>
      </c>
    </row>
    <row r="1195" spans="1:14" x14ac:dyDescent="0.3">
      <c r="A1195" t="s">
        <v>4467</v>
      </c>
      <c r="B1195" s="1">
        <v>46044.722222222219</v>
      </c>
      <c r="C1195" t="s">
        <v>26</v>
      </c>
      <c r="D1195" t="s">
        <v>8</v>
      </c>
      <c r="E1195" t="s">
        <v>19</v>
      </c>
      <c r="F1195" t="s">
        <v>20</v>
      </c>
      <c r="G1195" s="2">
        <v>0.72222222222222221</v>
      </c>
      <c r="H1195" s="3">
        <v>46044</v>
      </c>
      <c r="I1195">
        <v>1</v>
      </c>
      <c r="J1195">
        <f>_xlfn.XLOOKUP(tbl_logs[[#This Row],[Target_Department]],tbl_DeptWeight[Department], tbl_DeptWeight[Impact Score])</f>
        <v>3</v>
      </c>
      <c r="K1195">
        <f>_xlfn.XLOOKUP(tbl_logs[[#This Row],[Employee_Action]],tbl_ResponseLikelihood[Employee Action],tbl_ResponseLikelihood[Likelihood Score])</f>
        <v>2</v>
      </c>
      <c r="L1195">
        <f>tbl_logs[[#This Row],[Impact Score]]*tbl_logs[[#This Row],[Response Multiplier]]</f>
        <v>6</v>
      </c>
      <c r="M1195" t="str" cm="1">
        <f t="array" ref="M1195">_xlfn.IFS(tbl_logs[[#This Row],[Total Score]]&lt;=4, "Low", tbl_logs[[#This Row],[Total Score]]&lt;=10, "Medium", tbl_logs[[#This Row],[Total Score]]&lt;=19, "High", tbl_logs[[#This Row],[Total Score]]&lt;=25, "Very High")</f>
        <v>Medium</v>
      </c>
      <c r="N1195" t="str" cm="1">
        <f t="array" ref="N1195">_xlfn.IFS(tbl_logs[[#This Row],[Total Score]]&lt;=4, "Low", tbl_logs[[#This Row],[Total Score]]&lt;=10, "Medium", tbl_logs[[#This Row],[Total Score]]&lt;=17, "High", tbl_logs[[#This Row],[Total Score]]&lt;=25, "Critical")</f>
        <v>Medium</v>
      </c>
    </row>
    <row r="1196" spans="1:14" x14ac:dyDescent="0.3">
      <c r="A1196" t="s">
        <v>1919</v>
      </c>
      <c r="B1196" s="1">
        <v>46044.740972222222</v>
      </c>
      <c r="C1196" t="s">
        <v>7</v>
      </c>
      <c r="D1196" t="s">
        <v>18</v>
      </c>
      <c r="E1196" t="s">
        <v>19</v>
      </c>
      <c r="F1196" t="s">
        <v>13</v>
      </c>
      <c r="G1196" s="2">
        <v>0.74097222222222225</v>
      </c>
      <c r="H1196" s="3">
        <v>46044</v>
      </c>
      <c r="I1196">
        <v>1</v>
      </c>
      <c r="J1196">
        <f>_xlfn.XLOOKUP(tbl_logs[[#This Row],[Target_Department]],tbl_DeptWeight[Department], tbl_DeptWeight[Impact Score])</f>
        <v>3</v>
      </c>
      <c r="K1196">
        <f>_xlfn.XLOOKUP(tbl_logs[[#This Row],[Employee_Action]],tbl_ResponseLikelihood[Employee Action],tbl_ResponseLikelihood[Likelihood Score])</f>
        <v>1</v>
      </c>
      <c r="L1196">
        <f>tbl_logs[[#This Row],[Impact Score]]*tbl_logs[[#This Row],[Response Multiplier]]</f>
        <v>3</v>
      </c>
      <c r="M1196" t="str" cm="1">
        <f t="array" ref="M1196">_xlfn.IFS(tbl_logs[[#This Row],[Total Score]]&lt;=4, "Low", tbl_logs[[#This Row],[Total Score]]&lt;=10, "Medium", tbl_logs[[#This Row],[Total Score]]&lt;=19, "High", tbl_logs[[#This Row],[Total Score]]&lt;=25, "Very High")</f>
        <v>Low</v>
      </c>
      <c r="N1196" t="str" cm="1">
        <f t="array" ref="N1196">_xlfn.IFS(tbl_logs[[#This Row],[Total Score]]&lt;=4, "Low", tbl_logs[[#This Row],[Total Score]]&lt;=10, "Medium", tbl_logs[[#This Row],[Total Score]]&lt;=17, "High", tbl_logs[[#This Row],[Total Score]]&lt;=25, "Critical")</f>
        <v>Low</v>
      </c>
    </row>
    <row r="1197" spans="1:14" x14ac:dyDescent="0.3">
      <c r="A1197" t="s">
        <v>608</v>
      </c>
      <c r="B1197" s="1">
        <v>46044.754861111112</v>
      </c>
      <c r="C1197" t="s">
        <v>7</v>
      </c>
      <c r="D1197" t="s">
        <v>8</v>
      </c>
      <c r="E1197" t="s">
        <v>19</v>
      </c>
      <c r="F1197" t="s">
        <v>10</v>
      </c>
      <c r="G1197" s="2">
        <v>0.75486111111111109</v>
      </c>
      <c r="H1197" s="3">
        <v>46044</v>
      </c>
      <c r="I1197">
        <v>1</v>
      </c>
      <c r="J1197">
        <f>_xlfn.XLOOKUP(tbl_logs[[#This Row],[Target_Department]],tbl_DeptWeight[Department], tbl_DeptWeight[Impact Score])</f>
        <v>3</v>
      </c>
      <c r="K1197">
        <f>_xlfn.XLOOKUP(tbl_logs[[#This Row],[Employee_Action]],tbl_ResponseLikelihood[Employee Action],tbl_ResponseLikelihood[Likelihood Score])</f>
        <v>2</v>
      </c>
      <c r="L1197">
        <f>tbl_logs[[#This Row],[Impact Score]]*tbl_logs[[#This Row],[Response Multiplier]]</f>
        <v>6</v>
      </c>
      <c r="M1197" t="str" cm="1">
        <f t="array" ref="M1197">_xlfn.IFS(tbl_logs[[#This Row],[Total Score]]&lt;=4, "Low", tbl_logs[[#This Row],[Total Score]]&lt;=10, "Medium", tbl_logs[[#This Row],[Total Score]]&lt;=19, "High", tbl_logs[[#This Row],[Total Score]]&lt;=25, "Very High")</f>
        <v>Medium</v>
      </c>
      <c r="N1197" t="str" cm="1">
        <f t="array" ref="N1197">_xlfn.IFS(tbl_logs[[#This Row],[Total Score]]&lt;=4, "Low", tbl_logs[[#This Row],[Total Score]]&lt;=10, "Medium", tbl_logs[[#This Row],[Total Score]]&lt;=17, "High", tbl_logs[[#This Row],[Total Score]]&lt;=25, "Critical")</f>
        <v>Medium</v>
      </c>
    </row>
    <row r="1198" spans="1:14" x14ac:dyDescent="0.3">
      <c r="A1198" t="s">
        <v>2921</v>
      </c>
      <c r="B1198" s="1">
        <v>46044.754861111112</v>
      </c>
      <c r="C1198" t="s">
        <v>7</v>
      </c>
      <c r="D1198" t="s">
        <v>22</v>
      </c>
      <c r="E1198" t="s">
        <v>19</v>
      </c>
      <c r="F1198" t="s">
        <v>33</v>
      </c>
      <c r="G1198" s="2">
        <v>0.75486111111111109</v>
      </c>
      <c r="H1198" s="3">
        <v>46044</v>
      </c>
      <c r="I1198">
        <v>1</v>
      </c>
      <c r="J1198">
        <f>_xlfn.XLOOKUP(tbl_logs[[#This Row],[Target_Department]],tbl_DeptWeight[Department], tbl_DeptWeight[Impact Score])</f>
        <v>3</v>
      </c>
      <c r="K1198">
        <f>_xlfn.XLOOKUP(tbl_logs[[#This Row],[Employee_Action]],tbl_ResponseLikelihood[Employee Action],tbl_ResponseLikelihood[Likelihood Score])</f>
        <v>4</v>
      </c>
      <c r="L1198">
        <f>tbl_logs[[#This Row],[Impact Score]]*tbl_logs[[#This Row],[Response Multiplier]]</f>
        <v>12</v>
      </c>
      <c r="M1198" t="str" cm="1">
        <f t="array" ref="M1198">_xlfn.IFS(tbl_logs[[#This Row],[Total Score]]&lt;=4, "Low", tbl_logs[[#This Row],[Total Score]]&lt;=10, "Medium", tbl_logs[[#This Row],[Total Score]]&lt;=19, "High", tbl_logs[[#This Row],[Total Score]]&lt;=25, "Very High")</f>
        <v>High</v>
      </c>
      <c r="N1198" t="str" cm="1">
        <f t="array" ref="N1198">_xlfn.IFS(tbl_logs[[#This Row],[Total Score]]&lt;=4, "Low", tbl_logs[[#This Row],[Total Score]]&lt;=10, "Medium", tbl_logs[[#This Row],[Total Score]]&lt;=17, "High", tbl_logs[[#This Row],[Total Score]]&lt;=25, "Critical")</f>
        <v>High</v>
      </c>
    </row>
    <row r="1199" spans="1:14" x14ac:dyDescent="0.3">
      <c r="A1199" t="s">
        <v>2360</v>
      </c>
      <c r="B1199" s="1">
        <v>46044.786111111112</v>
      </c>
      <c r="C1199" t="s">
        <v>7</v>
      </c>
      <c r="D1199" t="s">
        <v>15</v>
      </c>
      <c r="E1199" t="s">
        <v>19</v>
      </c>
      <c r="F1199" t="s">
        <v>13</v>
      </c>
      <c r="G1199" s="2">
        <v>0.78611111111111109</v>
      </c>
      <c r="H1199" s="3">
        <v>46044</v>
      </c>
      <c r="I1199">
        <v>1</v>
      </c>
      <c r="J1199">
        <f>_xlfn.XLOOKUP(tbl_logs[[#This Row],[Target_Department]],tbl_DeptWeight[Department], tbl_DeptWeight[Impact Score])</f>
        <v>3</v>
      </c>
      <c r="K1199">
        <f>_xlfn.XLOOKUP(tbl_logs[[#This Row],[Employee_Action]],tbl_ResponseLikelihood[Employee Action],tbl_ResponseLikelihood[Likelihood Score])</f>
        <v>1</v>
      </c>
      <c r="L1199">
        <f>tbl_logs[[#This Row],[Impact Score]]*tbl_logs[[#This Row],[Response Multiplier]]</f>
        <v>3</v>
      </c>
      <c r="M1199" t="str" cm="1">
        <f t="array" ref="M1199">_xlfn.IFS(tbl_logs[[#This Row],[Total Score]]&lt;=4, "Low", tbl_logs[[#This Row],[Total Score]]&lt;=10, "Medium", tbl_logs[[#This Row],[Total Score]]&lt;=19, "High", tbl_logs[[#This Row],[Total Score]]&lt;=25, "Very High")</f>
        <v>Low</v>
      </c>
      <c r="N1199" t="str" cm="1">
        <f t="array" ref="N1199">_xlfn.IFS(tbl_logs[[#This Row],[Total Score]]&lt;=4, "Low", tbl_logs[[#This Row],[Total Score]]&lt;=10, "Medium", tbl_logs[[#This Row],[Total Score]]&lt;=17, "High", tbl_logs[[#This Row],[Total Score]]&lt;=25, "Critical")</f>
        <v>Low</v>
      </c>
    </row>
    <row r="1200" spans="1:14" x14ac:dyDescent="0.3">
      <c r="A1200" t="s">
        <v>911</v>
      </c>
      <c r="B1200" s="1">
        <v>46044.788888888892</v>
      </c>
      <c r="C1200" t="s">
        <v>12</v>
      </c>
      <c r="D1200" t="s">
        <v>18</v>
      </c>
      <c r="E1200" t="s">
        <v>31</v>
      </c>
      <c r="F1200" t="s">
        <v>33</v>
      </c>
      <c r="G1200" s="2">
        <v>0.78888888888888886</v>
      </c>
      <c r="H1200" s="3">
        <v>46044</v>
      </c>
      <c r="I1200">
        <v>1</v>
      </c>
      <c r="J1200">
        <f>_xlfn.XLOOKUP(tbl_logs[[#This Row],[Target_Department]],tbl_DeptWeight[Department], tbl_DeptWeight[Impact Score])</f>
        <v>1</v>
      </c>
      <c r="K1200">
        <f>_xlfn.XLOOKUP(tbl_logs[[#This Row],[Employee_Action]],tbl_ResponseLikelihood[Employee Action],tbl_ResponseLikelihood[Likelihood Score])</f>
        <v>4</v>
      </c>
      <c r="L1200">
        <f>tbl_logs[[#This Row],[Impact Score]]*tbl_logs[[#This Row],[Response Multiplier]]</f>
        <v>4</v>
      </c>
      <c r="M1200" t="str" cm="1">
        <f t="array" ref="M1200">_xlfn.IFS(tbl_logs[[#This Row],[Total Score]]&lt;=4, "Low", tbl_logs[[#This Row],[Total Score]]&lt;=10, "Medium", tbl_logs[[#This Row],[Total Score]]&lt;=19, "High", tbl_logs[[#This Row],[Total Score]]&lt;=25, "Very High")</f>
        <v>Low</v>
      </c>
      <c r="N1200" t="str" cm="1">
        <f t="array" ref="N1200">_xlfn.IFS(tbl_logs[[#This Row],[Total Score]]&lt;=4, "Low", tbl_logs[[#This Row],[Total Score]]&lt;=10, "Medium", tbl_logs[[#This Row],[Total Score]]&lt;=17, "High", tbl_logs[[#This Row],[Total Score]]&lt;=25, "Critical")</f>
        <v>Low</v>
      </c>
    </row>
    <row r="1201" spans="1:14" x14ac:dyDescent="0.3">
      <c r="A1201" t="s">
        <v>4103</v>
      </c>
      <c r="B1201" s="1">
        <v>46044.809027777781</v>
      </c>
      <c r="C1201" t="s">
        <v>40</v>
      </c>
      <c r="D1201" t="s">
        <v>8</v>
      </c>
      <c r="E1201" t="s">
        <v>16</v>
      </c>
      <c r="F1201" t="s">
        <v>20</v>
      </c>
      <c r="G1201" s="2">
        <v>0.80902777777777779</v>
      </c>
      <c r="H1201" s="3">
        <v>46044</v>
      </c>
      <c r="I1201">
        <v>1</v>
      </c>
      <c r="J1201">
        <f>_xlfn.XLOOKUP(tbl_logs[[#This Row],[Target_Department]],tbl_DeptWeight[Department], tbl_DeptWeight[Impact Score])</f>
        <v>5</v>
      </c>
      <c r="K1201">
        <f>_xlfn.XLOOKUP(tbl_logs[[#This Row],[Employee_Action]],tbl_ResponseLikelihood[Employee Action],tbl_ResponseLikelihood[Likelihood Score])</f>
        <v>2</v>
      </c>
      <c r="L1201">
        <f>tbl_logs[[#This Row],[Impact Score]]*tbl_logs[[#This Row],[Response Multiplier]]</f>
        <v>10</v>
      </c>
      <c r="M1201" t="str" cm="1">
        <f t="array" ref="M1201">_xlfn.IFS(tbl_logs[[#This Row],[Total Score]]&lt;=4, "Low", tbl_logs[[#This Row],[Total Score]]&lt;=10, "Medium", tbl_logs[[#This Row],[Total Score]]&lt;=19, "High", tbl_logs[[#This Row],[Total Score]]&lt;=25, "Very High")</f>
        <v>Medium</v>
      </c>
      <c r="N1201" t="str" cm="1">
        <f t="array" ref="N1201">_xlfn.IFS(tbl_logs[[#This Row],[Total Score]]&lt;=4, "Low", tbl_logs[[#This Row],[Total Score]]&lt;=10, "Medium", tbl_logs[[#This Row],[Total Score]]&lt;=17, "High", tbl_logs[[#This Row],[Total Score]]&lt;=25, "Critical")</f>
        <v>Medium</v>
      </c>
    </row>
    <row r="1202" spans="1:14" x14ac:dyDescent="0.3">
      <c r="A1202" t="s">
        <v>4333</v>
      </c>
      <c r="B1202" s="1">
        <v>46044.818055555559</v>
      </c>
      <c r="C1202" t="s">
        <v>26</v>
      </c>
      <c r="D1202" t="s">
        <v>22</v>
      </c>
      <c r="E1202" t="s">
        <v>19</v>
      </c>
      <c r="F1202" t="s">
        <v>20</v>
      </c>
      <c r="G1202" s="2">
        <v>0.81805555555555554</v>
      </c>
      <c r="H1202" s="3">
        <v>46044</v>
      </c>
      <c r="I1202">
        <v>1</v>
      </c>
      <c r="J1202">
        <f>_xlfn.XLOOKUP(tbl_logs[[#This Row],[Target_Department]],tbl_DeptWeight[Department], tbl_DeptWeight[Impact Score])</f>
        <v>3</v>
      </c>
      <c r="K1202">
        <f>_xlfn.XLOOKUP(tbl_logs[[#This Row],[Employee_Action]],tbl_ResponseLikelihood[Employee Action],tbl_ResponseLikelihood[Likelihood Score])</f>
        <v>2</v>
      </c>
      <c r="L1202">
        <f>tbl_logs[[#This Row],[Impact Score]]*tbl_logs[[#This Row],[Response Multiplier]]</f>
        <v>6</v>
      </c>
      <c r="M1202" t="str" cm="1">
        <f t="array" ref="M1202">_xlfn.IFS(tbl_logs[[#This Row],[Total Score]]&lt;=4, "Low", tbl_logs[[#This Row],[Total Score]]&lt;=10, "Medium", tbl_logs[[#This Row],[Total Score]]&lt;=19, "High", tbl_logs[[#This Row],[Total Score]]&lt;=25, "Very High")</f>
        <v>Medium</v>
      </c>
      <c r="N1202" t="str" cm="1">
        <f t="array" ref="N1202">_xlfn.IFS(tbl_logs[[#This Row],[Total Score]]&lt;=4, "Low", tbl_logs[[#This Row],[Total Score]]&lt;=10, "Medium", tbl_logs[[#This Row],[Total Score]]&lt;=17, "High", tbl_logs[[#This Row],[Total Score]]&lt;=25, "Critical")</f>
        <v>Medium</v>
      </c>
    </row>
    <row r="1203" spans="1:14" x14ac:dyDescent="0.3">
      <c r="A1203" t="s">
        <v>4267</v>
      </c>
      <c r="B1203" s="1">
        <v>46044.836111111108</v>
      </c>
      <c r="C1203" t="s">
        <v>7</v>
      </c>
      <c r="D1203" t="s">
        <v>22</v>
      </c>
      <c r="E1203" t="s">
        <v>31</v>
      </c>
      <c r="F1203" t="s">
        <v>20</v>
      </c>
      <c r="G1203" s="2">
        <v>0.83611111111111114</v>
      </c>
      <c r="H1203" s="3">
        <v>46044</v>
      </c>
      <c r="I1203">
        <v>1</v>
      </c>
      <c r="J1203">
        <f>_xlfn.XLOOKUP(tbl_logs[[#This Row],[Target_Department]],tbl_DeptWeight[Department], tbl_DeptWeight[Impact Score])</f>
        <v>3</v>
      </c>
      <c r="K1203">
        <f>_xlfn.XLOOKUP(tbl_logs[[#This Row],[Employee_Action]],tbl_ResponseLikelihood[Employee Action],tbl_ResponseLikelihood[Likelihood Score])</f>
        <v>2</v>
      </c>
      <c r="L1203">
        <f>tbl_logs[[#This Row],[Impact Score]]*tbl_logs[[#This Row],[Response Multiplier]]</f>
        <v>6</v>
      </c>
      <c r="M1203" t="str" cm="1">
        <f t="array" ref="M1203">_xlfn.IFS(tbl_logs[[#This Row],[Total Score]]&lt;=4, "Low", tbl_logs[[#This Row],[Total Score]]&lt;=10, "Medium", tbl_logs[[#This Row],[Total Score]]&lt;=19, "High", tbl_logs[[#This Row],[Total Score]]&lt;=25, "Very High")</f>
        <v>Medium</v>
      </c>
      <c r="N1203" t="str" cm="1">
        <f t="array" ref="N1203">_xlfn.IFS(tbl_logs[[#This Row],[Total Score]]&lt;=4, "Low", tbl_logs[[#This Row],[Total Score]]&lt;=10, "Medium", tbl_logs[[#This Row],[Total Score]]&lt;=17, "High", tbl_logs[[#This Row],[Total Score]]&lt;=25, "Critical")</f>
        <v>Medium</v>
      </c>
    </row>
    <row r="1204" spans="1:14" x14ac:dyDescent="0.3">
      <c r="A1204" t="s">
        <v>1855</v>
      </c>
      <c r="B1204" s="1">
        <v>46044.923611111109</v>
      </c>
      <c r="C1204" t="s">
        <v>26</v>
      </c>
      <c r="D1204" t="s">
        <v>22</v>
      </c>
      <c r="E1204" t="s">
        <v>19</v>
      </c>
      <c r="F1204" t="s">
        <v>20</v>
      </c>
      <c r="G1204" s="2">
        <v>0.92361111111111116</v>
      </c>
      <c r="H1204" s="3">
        <v>46044</v>
      </c>
      <c r="I1204">
        <v>1</v>
      </c>
      <c r="J1204">
        <f>_xlfn.XLOOKUP(tbl_logs[[#This Row],[Target_Department]],tbl_DeptWeight[Department], tbl_DeptWeight[Impact Score])</f>
        <v>3</v>
      </c>
      <c r="K1204">
        <f>_xlfn.XLOOKUP(tbl_logs[[#This Row],[Employee_Action]],tbl_ResponseLikelihood[Employee Action],tbl_ResponseLikelihood[Likelihood Score])</f>
        <v>2</v>
      </c>
      <c r="L1204">
        <f>tbl_logs[[#This Row],[Impact Score]]*tbl_logs[[#This Row],[Response Multiplier]]</f>
        <v>6</v>
      </c>
      <c r="M1204" t="str" cm="1">
        <f t="array" ref="M1204">_xlfn.IFS(tbl_logs[[#This Row],[Total Score]]&lt;=4, "Low", tbl_logs[[#This Row],[Total Score]]&lt;=10, "Medium", tbl_logs[[#This Row],[Total Score]]&lt;=19, "High", tbl_logs[[#This Row],[Total Score]]&lt;=25, "Very High")</f>
        <v>Medium</v>
      </c>
      <c r="N1204" t="str" cm="1">
        <f t="array" ref="N1204">_xlfn.IFS(tbl_logs[[#This Row],[Total Score]]&lt;=4, "Low", tbl_logs[[#This Row],[Total Score]]&lt;=10, "Medium", tbl_logs[[#This Row],[Total Score]]&lt;=17, "High", tbl_logs[[#This Row],[Total Score]]&lt;=25, "Critical")</f>
        <v>Medium</v>
      </c>
    </row>
    <row r="1205" spans="1:14" x14ac:dyDescent="0.3">
      <c r="A1205" t="s">
        <v>2290</v>
      </c>
      <c r="B1205" s="1">
        <v>46044.927777777775</v>
      </c>
      <c r="C1205" t="s">
        <v>47</v>
      </c>
      <c r="D1205" t="s">
        <v>15</v>
      </c>
      <c r="E1205" t="s">
        <v>19</v>
      </c>
      <c r="F1205" t="s">
        <v>20</v>
      </c>
      <c r="G1205" s="2">
        <v>0.92777777777777781</v>
      </c>
      <c r="H1205" s="3">
        <v>46044</v>
      </c>
      <c r="I1205">
        <v>1</v>
      </c>
      <c r="J1205">
        <f>_xlfn.XLOOKUP(tbl_logs[[#This Row],[Target_Department]],tbl_DeptWeight[Department], tbl_DeptWeight[Impact Score])</f>
        <v>1</v>
      </c>
      <c r="K1205">
        <f>_xlfn.XLOOKUP(tbl_logs[[#This Row],[Employee_Action]],tbl_ResponseLikelihood[Employee Action],tbl_ResponseLikelihood[Likelihood Score])</f>
        <v>2</v>
      </c>
      <c r="L1205">
        <f>tbl_logs[[#This Row],[Impact Score]]*tbl_logs[[#This Row],[Response Multiplier]]</f>
        <v>2</v>
      </c>
      <c r="M1205" t="str" cm="1">
        <f t="array" ref="M1205">_xlfn.IFS(tbl_logs[[#This Row],[Total Score]]&lt;=4, "Low", tbl_logs[[#This Row],[Total Score]]&lt;=10, "Medium", tbl_logs[[#This Row],[Total Score]]&lt;=19, "High", tbl_logs[[#This Row],[Total Score]]&lt;=25, "Very High")</f>
        <v>Low</v>
      </c>
      <c r="N1205" t="str" cm="1">
        <f t="array" ref="N1205">_xlfn.IFS(tbl_logs[[#This Row],[Total Score]]&lt;=4, "Low", tbl_logs[[#This Row],[Total Score]]&lt;=10, "Medium", tbl_logs[[#This Row],[Total Score]]&lt;=17, "High", tbl_logs[[#This Row],[Total Score]]&lt;=25, "Critical")</f>
        <v>Low</v>
      </c>
    </row>
    <row r="1206" spans="1:14" x14ac:dyDescent="0.3">
      <c r="A1206" t="s">
        <v>3697</v>
      </c>
      <c r="B1206" s="1">
        <v>46044.945138888892</v>
      </c>
      <c r="C1206" t="s">
        <v>35</v>
      </c>
      <c r="D1206" t="s">
        <v>22</v>
      </c>
      <c r="E1206" t="s">
        <v>9</v>
      </c>
      <c r="F1206" t="s">
        <v>20</v>
      </c>
      <c r="G1206" s="2">
        <v>0.94513888888888886</v>
      </c>
      <c r="H1206" s="3">
        <v>46044</v>
      </c>
      <c r="I1206">
        <v>1</v>
      </c>
      <c r="J1206">
        <f>_xlfn.XLOOKUP(tbl_logs[[#This Row],[Target_Department]],tbl_DeptWeight[Department], tbl_DeptWeight[Impact Score])</f>
        <v>1</v>
      </c>
      <c r="K1206">
        <f>_xlfn.XLOOKUP(tbl_logs[[#This Row],[Employee_Action]],tbl_ResponseLikelihood[Employee Action],tbl_ResponseLikelihood[Likelihood Score])</f>
        <v>2</v>
      </c>
      <c r="L1206">
        <f>tbl_logs[[#This Row],[Impact Score]]*tbl_logs[[#This Row],[Response Multiplier]]</f>
        <v>2</v>
      </c>
      <c r="M1206" t="str" cm="1">
        <f t="array" ref="M1206">_xlfn.IFS(tbl_logs[[#This Row],[Total Score]]&lt;=4, "Low", tbl_logs[[#This Row],[Total Score]]&lt;=10, "Medium", tbl_logs[[#This Row],[Total Score]]&lt;=19, "High", tbl_logs[[#This Row],[Total Score]]&lt;=25, "Very High")</f>
        <v>Low</v>
      </c>
      <c r="N1206" t="str" cm="1">
        <f t="array" ref="N1206">_xlfn.IFS(tbl_logs[[#This Row],[Total Score]]&lt;=4, "Low", tbl_logs[[#This Row],[Total Score]]&lt;=10, "Medium", tbl_logs[[#This Row],[Total Score]]&lt;=17, "High", tbl_logs[[#This Row],[Total Score]]&lt;=25, "Critical")</f>
        <v>Low</v>
      </c>
    </row>
    <row r="1207" spans="1:14" x14ac:dyDescent="0.3">
      <c r="A1207" t="s">
        <v>2042</v>
      </c>
      <c r="B1207" s="1">
        <v>46044.956250000003</v>
      </c>
      <c r="C1207" t="s">
        <v>7</v>
      </c>
      <c r="D1207" t="s">
        <v>15</v>
      </c>
      <c r="E1207" t="s">
        <v>19</v>
      </c>
      <c r="F1207" t="s">
        <v>10</v>
      </c>
      <c r="G1207" s="2">
        <v>0.95625000000000004</v>
      </c>
      <c r="H1207" s="3">
        <v>46044</v>
      </c>
      <c r="I1207">
        <v>1</v>
      </c>
      <c r="J1207">
        <f>_xlfn.XLOOKUP(tbl_logs[[#This Row],[Target_Department]],tbl_DeptWeight[Department], tbl_DeptWeight[Impact Score])</f>
        <v>3</v>
      </c>
      <c r="K1207">
        <f>_xlfn.XLOOKUP(tbl_logs[[#This Row],[Employee_Action]],tbl_ResponseLikelihood[Employee Action],tbl_ResponseLikelihood[Likelihood Score])</f>
        <v>2</v>
      </c>
      <c r="L1207">
        <f>tbl_logs[[#This Row],[Impact Score]]*tbl_logs[[#This Row],[Response Multiplier]]</f>
        <v>6</v>
      </c>
      <c r="M1207" t="str" cm="1">
        <f t="array" ref="M1207">_xlfn.IFS(tbl_logs[[#This Row],[Total Score]]&lt;=4, "Low", tbl_logs[[#This Row],[Total Score]]&lt;=10, "Medium", tbl_logs[[#This Row],[Total Score]]&lt;=19, "High", tbl_logs[[#This Row],[Total Score]]&lt;=25, "Very High")</f>
        <v>Medium</v>
      </c>
      <c r="N1207" t="str" cm="1">
        <f t="array" ref="N1207">_xlfn.IFS(tbl_logs[[#This Row],[Total Score]]&lt;=4, "Low", tbl_logs[[#This Row],[Total Score]]&lt;=10, "Medium", tbl_logs[[#This Row],[Total Score]]&lt;=17, "High", tbl_logs[[#This Row],[Total Score]]&lt;=25, "Critical")</f>
        <v>Medium</v>
      </c>
    </row>
    <row r="1208" spans="1:14" x14ac:dyDescent="0.3">
      <c r="A1208" t="s">
        <v>3412</v>
      </c>
      <c r="B1208" s="1">
        <v>46044.962500000001</v>
      </c>
      <c r="C1208" t="s">
        <v>47</v>
      </c>
      <c r="D1208" t="s">
        <v>8</v>
      </c>
      <c r="E1208" t="s">
        <v>9</v>
      </c>
      <c r="F1208" t="s">
        <v>10</v>
      </c>
      <c r="G1208" s="2">
        <v>0.96250000000000002</v>
      </c>
      <c r="H1208" s="3">
        <v>46044</v>
      </c>
      <c r="I1208">
        <v>1</v>
      </c>
      <c r="J1208">
        <f>_xlfn.XLOOKUP(tbl_logs[[#This Row],[Target_Department]],tbl_DeptWeight[Department], tbl_DeptWeight[Impact Score])</f>
        <v>1</v>
      </c>
      <c r="K1208">
        <f>_xlfn.XLOOKUP(tbl_logs[[#This Row],[Employee_Action]],tbl_ResponseLikelihood[Employee Action],tbl_ResponseLikelihood[Likelihood Score])</f>
        <v>2</v>
      </c>
      <c r="L1208">
        <f>tbl_logs[[#This Row],[Impact Score]]*tbl_logs[[#This Row],[Response Multiplier]]</f>
        <v>2</v>
      </c>
      <c r="M1208" t="str" cm="1">
        <f t="array" ref="M1208">_xlfn.IFS(tbl_logs[[#This Row],[Total Score]]&lt;=4, "Low", tbl_logs[[#This Row],[Total Score]]&lt;=10, "Medium", tbl_logs[[#This Row],[Total Score]]&lt;=19, "High", tbl_logs[[#This Row],[Total Score]]&lt;=25, "Very High")</f>
        <v>Low</v>
      </c>
      <c r="N1208" t="str" cm="1">
        <f t="array" ref="N1208">_xlfn.IFS(tbl_logs[[#This Row],[Total Score]]&lt;=4, "Low", tbl_logs[[#This Row],[Total Score]]&lt;=10, "Medium", tbl_logs[[#This Row],[Total Score]]&lt;=17, "High", tbl_logs[[#This Row],[Total Score]]&lt;=25, "Critical")</f>
        <v>Low</v>
      </c>
    </row>
    <row r="1209" spans="1:14" x14ac:dyDescent="0.3">
      <c r="A1209" t="s">
        <v>4146</v>
      </c>
      <c r="B1209" s="1">
        <v>46044.974999999999</v>
      </c>
      <c r="C1209" t="s">
        <v>7</v>
      </c>
      <c r="D1209" t="s">
        <v>15</v>
      </c>
      <c r="E1209" t="s">
        <v>19</v>
      </c>
      <c r="F1209" t="s">
        <v>20</v>
      </c>
      <c r="G1209" s="2">
        <v>0.97499999999999998</v>
      </c>
      <c r="H1209" s="3">
        <v>46044</v>
      </c>
      <c r="I1209">
        <v>1</v>
      </c>
      <c r="J1209">
        <f>_xlfn.XLOOKUP(tbl_logs[[#This Row],[Target_Department]],tbl_DeptWeight[Department], tbl_DeptWeight[Impact Score])</f>
        <v>3</v>
      </c>
      <c r="K1209">
        <f>_xlfn.XLOOKUP(tbl_logs[[#This Row],[Employee_Action]],tbl_ResponseLikelihood[Employee Action],tbl_ResponseLikelihood[Likelihood Score])</f>
        <v>2</v>
      </c>
      <c r="L1209">
        <f>tbl_logs[[#This Row],[Impact Score]]*tbl_logs[[#This Row],[Response Multiplier]]</f>
        <v>6</v>
      </c>
      <c r="M1209" t="str" cm="1">
        <f t="array" ref="M1209">_xlfn.IFS(tbl_logs[[#This Row],[Total Score]]&lt;=4, "Low", tbl_logs[[#This Row],[Total Score]]&lt;=10, "Medium", tbl_logs[[#This Row],[Total Score]]&lt;=19, "High", tbl_logs[[#This Row],[Total Score]]&lt;=25, "Very High")</f>
        <v>Medium</v>
      </c>
      <c r="N1209" t="str" cm="1">
        <f t="array" ref="N1209">_xlfn.IFS(tbl_logs[[#This Row],[Total Score]]&lt;=4, "Low", tbl_logs[[#This Row],[Total Score]]&lt;=10, "Medium", tbl_logs[[#This Row],[Total Score]]&lt;=17, "High", tbl_logs[[#This Row],[Total Score]]&lt;=25, "Critical")</f>
        <v>Medium</v>
      </c>
    </row>
    <row r="1210" spans="1:14" x14ac:dyDescent="0.3">
      <c r="A1210" t="s">
        <v>807</v>
      </c>
      <c r="B1210" s="1">
        <v>46044.982638888891</v>
      </c>
      <c r="C1210" t="s">
        <v>7</v>
      </c>
      <c r="D1210" t="s">
        <v>18</v>
      </c>
      <c r="E1210" t="s">
        <v>19</v>
      </c>
      <c r="F1210" t="s">
        <v>13</v>
      </c>
      <c r="G1210" s="2">
        <v>0.98263888888888884</v>
      </c>
      <c r="H1210" s="3">
        <v>46044</v>
      </c>
      <c r="I1210">
        <v>1</v>
      </c>
      <c r="J1210">
        <f>_xlfn.XLOOKUP(tbl_logs[[#This Row],[Target_Department]],tbl_DeptWeight[Department], tbl_DeptWeight[Impact Score])</f>
        <v>3</v>
      </c>
      <c r="K1210">
        <f>_xlfn.XLOOKUP(tbl_logs[[#This Row],[Employee_Action]],tbl_ResponseLikelihood[Employee Action],tbl_ResponseLikelihood[Likelihood Score])</f>
        <v>1</v>
      </c>
      <c r="L1210">
        <f>tbl_logs[[#This Row],[Impact Score]]*tbl_logs[[#This Row],[Response Multiplier]]</f>
        <v>3</v>
      </c>
      <c r="M1210" t="str" cm="1">
        <f t="array" ref="M1210">_xlfn.IFS(tbl_logs[[#This Row],[Total Score]]&lt;=4, "Low", tbl_logs[[#This Row],[Total Score]]&lt;=10, "Medium", tbl_logs[[#This Row],[Total Score]]&lt;=19, "High", tbl_logs[[#This Row],[Total Score]]&lt;=25, "Very High")</f>
        <v>Low</v>
      </c>
      <c r="N1210" t="str" cm="1">
        <f t="array" ref="N1210">_xlfn.IFS(tbl_logs[[#This Row],[Total Score]]&lt;=4, "Low", tbl_logs[[#This Row],[Total Score]]&lt;=10, "Medium", tbl_logs[[#This Row],[Total Score]]&lt;=17, "High", tbl_logs[[#This Row],[Total Score]]&lt;=25, "Critical")</f>
        <v>Low</v>
      </c>
    </row>
    <row r="1211" spans="1:14" x14ac:dyDescent="0.3">
      <c r="A1211" t="s">
        <v>1397</v>
      </c>
      <c r="B1211" s="1">
        <v>46044.993055555555</v>
      </c>
      <c r="C1211" t="s">
        <v>40</v>
      </c>
      <c r="D1211" t="s">
        <v>15</v>
      </c>
      <c r="E1211" t="s">
        <v>16</v>
      </c>
      <c r="F1211" t="s">
        <v>10</v>
      </c>
      <c r="G1211" s="2">
        <v>0.99305555555555558</v>
      </c>
      <c r="H1211" s="3">
        <v>46044</v>
      </c>
      <c r="I1211">
        <v>1</v>
      </c>
      <c r="J1211">
        <f>_xlfn.XLOOKUP(tbl_logs[[#This Row],[Target_Department]],tbl_DeptWeight[Department], tbl_DeptWeight[Impact Score])</f>
        <v>5</v>
      </c>
      <c r="K1211">
        <f>_xlfn.XLOOKUP(tbl_logs[[#This Row],[Employee_Action]],tbl_ResponseLikelihood[Employee Action],tbl_ResponseLikelihood[Likelihood Score])</f>
        <v>2</v>
      </c>
      <c r="L1211">
        <f>tbl_logs[[#This Row],[Impact Score]]*tbl_logs[[#This Row],[Response Multiplier]]</f>
        <v>10</v>
      </c>
      <c r="M1211" t="str" cm="1">
        <f t="array" ref="M1211">_xlfn.IFS(tbl_logs[[#This Row],[Total Score]]&lt;=4, "Low", tbl_logs[[#This Row],[Total Score]]&lt;=10, "Medium", tbl_logs[[#This Row],[Total Score]]&lt;=19, "High", tbl_logs[[#This Row],[Total Score]]&lt;=25, "Very High")</f>
        <v>Medium</v>
      </c>
      <c r="N1211" t="str" cm="1">
        <f t="array" ref="N1211">_xlfn.IFS(tbl_logs[[#This Row],[Total Score]]&lt;=4, "Low", tbl_logs[[#This Row],[Total Score]]&lt;=10, "Medium", tbl_logs[[#This Row],[Total Score]]&lt;=17, "High", tbl_logs[[#This Row],[Total Score]]&lt;=25, "Critical")</f>
        <v>Medium</v>
      </c>
    </row>
    <row r="1212" spans="1:14" x14ac:dyDescent="0.3">
      <c r="A1212" t="s">
        <v>1554</v>
      </c>
      <c r="B1212" s="1">
        <v>46045.000694444447</v>
      </c>
      <c r="C1212" t="s">
        <v>7</v>
      </c>
      <c r="D1212" t="s">
        <v>22</v>
      </c>
      <c r="E1212" t="s">
        <v>19</v>
      </c>
      <c r="F1212" t="s">
        <v>10</v>
      </c>
      <c r="G1212" s="2">
        <v>6.9444444444444447E-4</v>
      </c>
      <c r="H1212" s="3">
        <v>46045</v>
      </c>
      <c r="I1212">
        <v>1</v>
      </c>
      <c r="J1212">
        <f>_xlfn.XLOOKUP(tbl_logs[[#This Row],[Target_Department]],tbl_DeptWeight[Department], tbl_DeptWeight[Impact Score])</f>
        <v>3</v>
      </c>
      <c r="K1212">
        <f>_xlfn.XLOOKUP(tbl_logs[[#This Row],[Employee_Action]],tbl_ResponseLikelihood[Employee Action],tbl_ResponseLikelihood[Likelihood Score])</f>
        <v>2</v>
      </c>
      <c r="L1212">
        <f>tbl_logs[[#This Row],[Impact Score]]*tbl_logs[[#This Row],[Response Multiplier]]</f>
        <v>6</v>
      </c>
      <c r="M1212" t="str" cm="1">
        <f t="array" ref="M1212">_xlfn.IFS(tbl_logs[[#This Row],[Total Score]]&lt;=4, "Low", tbl_logs[[#This Row],[Total Score]]&lt;=10, "Medium", tbl_logs[[#This Row],[Total Score]]&lt;=19, "High", tbl_logs[[#This Row],[Total Score]]&lt;=25, "Very High")</f>
        <v>Medium</v>
      </c>
      <c r="N1212" t="str" cm="1">
        <f t="array" ref="N1212">_xlfn.IFS(tbl_logs[[#This Row],[Total Score]]&lt;=4, "Low", tbl_logs[[#This Row],[Total Score]]&lt;=10, "Medium", tbl_logs[[#This Row],[Total Score]]&lt;=17, "High", tbl_logs[[#This Row],[Total Score]]&lt;=25, "Critical")</f>
        <v>Medium</v>
      </c>
    </row>
    <row r="1213" spans="1:14" x14ac:dyDescent="0.3">
      <c r="A1213" t="s">
        <v>1187</v>
      </c>
      <c r="B1213" s="1">
        <v>46045.009027777778</v>
      </c>
      <c r="C1213" t="s">
        <v>26</v>
      </c>
      <c r="D1213" t="s">
        <v>18</v>
      </c>
      <c r="E1213" t="s">
        <v>19</v>
      </c>
      <c r="F1213" t="s">
        <v>20</v>
      </c>
      <c r="G1213" s="2">
        <v>9.0277777777777769E-3</v>
      </c>
      <c r="H1213" s="3">
        <v>46045</v>
      </c>
      <c r="I1213">
        <v>1</v>
      </c>
      <c r="J1213">
        <f>_xlfn.XLOOKUP(tbl_logs[[#This Row],[Target_Department]],tbl_DeptWeight[Department], tbl_DeptWeight[Impact Score])</f>
        <v>3</v>
      </c>
      <c r="K1213">
        <f>_xlfn.XLOOKUP(tbl_logs[[#This Row],[Employee_Action]],tbl_ResponseLikelihood[Employee Action],tbl_ResponseLikelihood[Likelihood Score])</f>
        <v>2</v>
      </c>
      <c r="L1213">
        <f>tbl_logs[[#This Row],[Impact Score]]*tbl_logs[[#This Row],[Response Multiplier]]</f>
        <v>6</v>
      </c>
      <c r="M1213" t="str" cm="1">
        <f t="array" ref="M1213">_xlfn.IFS(tbl_logs[[#This Row],[Total Score]]&lt;=4, "Low", tbl_logs[[#This Row],[Total Score]]&lt;=10, "Medium", tbl_logs[[#This Row],[Total Score]]&lt;=19, "High", tbl_logs[[#This Row],[Total Score]]&lt;=25, "Very High")</f>
        <v>Medium</v>
      </c>
      <c r="N1213" t="str" cm="1">
        <f t="array" ref="N1213">_xlfn.IFS(tbl_logs[[#This Row],[Total Score]]&lt;=4, "Low", tbl_logs[[#This Row],[Total Score]]&lt;=10, "Medium", tbl_logs[[#This Row],[Total Score]]&lt;=17, "High", tbl_logs[[#This Row],[Total Score]]&lt;=25, "Critical")</f>
        <v>Medium</v>
      </c>
    </row>
    <row r="1214" spans="1:14" x14ac:dyDescent="0.3">
      <c r="A1214" t="s">
        <v>3209</v>
      </c>
      <c r="B1214" s="1">
        <v>46045.060416666667</v>
      </c>
      <c r="C1214" t="s">
        <v>35</v>
      </c>
      <c r="D1214" t="s">
        <v>18</v>
      </c>
      <c r="E1214" t="s">
        <v>16</v>
      </c>
      <c r="F1214" t="s">
        <v>20</v>
      </c>
      <c r="G1214" s="2">
        <v>6.0416666666666667E-2</v>
      </c>
      <c r="H1214" s="3">
        <v>46045</v>
      </c>
      <c r="I1214">
        <v>1</v>
      </c>
      <c r="J1214">
        <f>_xlfn.XLOOKUP(tbl_logs[[#This Row],[Target_Department]],tbl_DeptWeight[Department], tbl_DeptWeight[Impact Score])</f>
        <v>1</v>
      </c>
      <c r="K1214">
        <f>_xlfn.XLOOKUP(tbl_logs[[#This Row],[Employee_Action]],tbl_ResponseLikelihood[Employee Action],tbl_ResponseLikelihood[Likelihood Score])</f>
        <v>2</v>
      </c>
      <c r="L1214">
        <f>tbl_logs[[#This Row],[Impact Score]]*tbl_logs[[#This Row],[Response Multiplier]]</f>
        <v>2</v>
      </c>
      <c r="M1214" t="str" cm="1">
        <f t="array" ref="M1214">_xlfn.IFS(tbl_logs[[#This Row],[Total Score]]&lt;=4, "Low", tbl_logs[[#This Row],[Total Score]]&lt;=10, "Medium", tbl_logs[[#This Row],[Total Score]]&lt;=19, "High", tbl_logs[[#This Row],[Total Score]]&lt;=25, "Very High")</f>
        <v>Low</v>
      </c>
      <c r="N1214" t="str" cm="1">
        <f t="array" ref="N1214">_xlfn.IFS(tbl_logs[[#This Row],[Total Score]]&lt;=4, "Low", tbl_logs[[#This Row],[Total Score]]&lt;=10, "Medium", tbl_logs[[#This Row],[Total Score]]&lt;=17, "High", tbl_logs[[#This Row],[Total Score]]&lt;=25, "Critical")</f>
        <v>Low</v>
      </c>
    </row>
    <row r="1215" spans="1:14" x14ac:dyDescent="0.3">
      <c r="A1215" t="s">
        <v>2600</v>
      </c>
      <c r="B1215" s="1">
        <v>46045.09652777778</v>
      </c>
      <c r="C1215" t="s">
        <v>7</v>
      </c>
      <c r="D1215" t="s">
        <v>15</v>
      </c>
      <c r="E1215" t="s">
        <v>19</v>
      </c>
      <c r="F1215" t="s">
        <v>53</v>
      </c>
      <c r="G1215" s="2">
        <v>9.6527777777777782E-2</v>
      </c>
      <c r="H1215" s="3">
        <v>46045</v>
      </c>
      <c r="I1215">
        <v>1</v>
      </c>
      <c r="J1215">
        <f>_xlfn.XLOOKUP(tbl_logs[[#This Row],[Target_Department]],tbl_DeptWeight[Department], tbl_DeptWeight[Impact Score])</f>
        <v>3</v>
      </c>
      <c r="K1215">
        <f>_xlfn.XLOOKUP(tbl_logs[[#This Row],[Employee_Action]],tbl_ResponseLikelihood[Employee Action],tbl_ResponseLikelihood[Likelihood Score])</f>
        <v>5</v>
      </c>
      <c r="L1215">
        <f>tbl_logs[[#This Row],[Impact Score]]*tbl_logs[[#This Row],[Response Multiplier]]</f>
        <v>15</v>
      </c>
      <c r="M1215" t="str" cm="1">
        <f t="array" ref="M1215">_xlfn.IFS(tbl_logs[[#This Row],[Total Score]]&lt;=4, "Low", tbl_logs[[#This Row],[Total Score]]&lt;=10, "Medium", tbl_logs[[#This Row],[Total Score]]&lt;=19, "High", tbl_logs[[#This Row],[Total Score]]&lt;=25, "Very High")</f>
        <v>High</v>
      </c>
      <c r="N1215" t="str" cm="1">
        <f t="array" ref="N1215">_xlfn.IFS(tbl_logs[[#This Row],[Total Score]]&lt;=4, "Low", tbl_logs[[#This Row],[Total Score]]&lt;=10, "Medium", tbl_logs[[#This Row],[Total Score]]&lt;=17, "High", tbl_logs[[#This Row],[Total Score]]&lt;=25, "Critical")</f>
        <v>High</v>
      </c>
    </row>
    <row r="1216" spans="1:14" x14ac:dyDescent="0.3">
      <c r="A1216" t="s">
        <v>1847</v>
      </c>
      <c r="B1216" s="1">
        <v>46045.105555555558</v>
      </c>
      <c r="C1216" t="s">
        <v>35</v>
      </c>
      <c r="D1216" t="s">
        <v>15</v>
      </c>
      <c r="E1216" t="s">
        <v>9</v>
      </c>
      <c r="F1216" t="s">
        <v>10</v>
      </c>
      <c r="G1216" s="2">
        <v>0.10555555555555556</v>
      </c>
      <c r="H1216" s="3">
        <v>46045</v>
      </c>
      <c r="I1216">
        <v>1</v>
      </c>
      <c r="J1216">
        <f>_xlfn.XLOOKUP(tbl_logs[[#This Row],[Target_Department]],tbl_DeptWeight[Department], tbl_DeptWeight[Impact Score])</f>
        <v>1</v>
      </c>
      <c r="K1216">
        <f>_xlfn.XLOOKUP(tbl_logs[[#This Row],[Employee_Action]],tbl_ResponseLikelihood[Employee Action],tbl_ResponseLikelihood[Likelihood Score])</f>
        <v>2</v>
      </c>
      <c r="L1216">
        <f>tbl_logs[[#This Row],[Impact Score]]*tbl_logs[[#This Row],[Response Multiplier]]</f>
        <v>2</v>
      </c>
      <c r="M1216" t="str" cm="1">
        <f t="array" ref="M1216">_xlfn.IFS(tbl_logs[[#This Row],[Total Score]]&lt;=4, "Low", tbl_logs[[#This Row],[Total Score]]&lt;=10, "Medium", tbl_logs[[#This Row],[Total Score]]&lt;=19, "High", tbl_logs[[#This Row],[Total Score]]&lt;=25, "Very High")</f>
        <v>Low</v>
      </c>
      <c r="N1216" t="str" cm="1">
        <f t="array" ref="N1216">_xlfn.IFS(tbl_logs[[#This Row],[Total Score]]&lt;=4, "Low", tbl_logs[[#This Row],[Total Score]]&lt;=10, "Medium", tbl_logs[[#This Row],[Total Score]]&lt;=17, "High", tbl_logs[[#This Row],[Total Score]]&lt;=25, "Critical")</f>
        <v>Low</v>
      </c>
    </row>
    <row r="1217" spans="1:14" x14ac:dyDescent="0.3">
      <c r="A1217" t="s">
        <v>1715</v>
      </c>
      <c r="B1217" s="1">
        <v>46045.11041666667</v>
      </c>
      <c r="C1217" t="s">
        <v>7</v>
      </c>
      <c r="D1217" t="s">
        <v>8</v>
      </c>
      <c r="E1217" t="s">
        <v>19</v>
      </c>
      <c r="F1217" t="s">
        <v>13</v>
      </c>
      <c r="G1217" s="2">
        <v>0.11041666666666666</v>
      </c>
      <c r="H1217" s="3">
        <v>46045</v>
      </c>
      <c r="I1217">
        <v>1</v>
      </c>
      <c r="J1217">
        <f>_xlfn.XLOOKUP(tbl_logs[[#This Row],[Target_Department]],tbl_DeptWeight[Department], tbl_DeptWeight[Impact Score])</f>
        <v>3</v>
      </c>
      <c r="K1217">
        <f>_xlfn.XLOOKUP(tbl_logs[[#This Row],[Employee_Action]],tbl_ResponseLikelihood[Employee Action],tbl_ResponseLikelihood[Likelihood Score])</f>
        <v>1</v>
      </c>
      <c r="L1217">
        <f>tbl_logs[[#This Row],[Impact Score]]*tbl_logs[[#This Row],[Response Multiplier]]</f>
        <v>3</v>
      </c>
      <c r="M1217" t="str" cm="1">
        <f t="array" ref="M1217">_xlfn.IFS(tbl_logs[[#This Row],[Total Score]]&lt;=4, "Low", tbl_logs[[#This Row],[Total Score]]&lt;=10, "Medium", tbl_logs[[#This Row],[Total Score]]&lt;=19, "High", tbl_logs[[#This Row],[Total Score]]&lt;=25, "Very High")</f>
        <v>Low</v>
      </c>
      <c r="N1217" t="str" cm="1">
        <f t="array" ref="N1217">_xlfn.IFS(tbl_logs[[#This Row],[Total Score]]&lt;=4, "Low", tbl_logs[[#This Row],[Total Score]]&lt;=10, "Medium", tbl_logs[[#This Row],[Total Score]]&lt;=17, "High", tbl_logs[[#This Row],[Total Score]]&lt;=25, "Critical")</f>
        <v>Low</v>
      </c>
    </row>
    <row r="1218" spans="1:14" x14ac:dyDescent="0.3">
      <c r="A1218" t="s">
        <v>1515</v>
      </c>
      <c r="B1218" s="1">
        <v>46045.115972222222</v>
      </c>
      <c r="C1218" t="s">
        <v>12</v>
      </c>
      <c r="D1218" t="s">
        <v>18</v>
      </c>
      <c r="E1218" t="s">
        <v>31</v>
      </c>
      <c r="F1218" t="s">
        <v>33</v>
      </c>
      <c r="G1218" s="2">
        <v>0.11597222222222223</v>
      </c>
      <c r="H1218" s="3">
        <v>46045</v>
      </c>
      <c r="I1218">
        <v>1</v>
      </c>
      <c r="J1218">
        <f>_xlfn.XLOOKUP(tbl_logs[[#This Row],[Target_Department]],tbl_DeptWeight[Department], tbl_DeptWeight[Impact Score])</f>
        <v>1</v>
      </c>
      <c r="K1218">
        <f>_xlfn.XLOOKUP(tbl_logs[[#This Row],[Employee_Action]],tbl_ResponseLikelihood[Employee Action],tbl_ResponseLikelihood[Likelihood Score])</f>
        <v>4</v>
      </c>
      <c r="L1218">
        <f>tbl_logs[[#This Row],[Impact Score]]*tbl_logs[[#This Row],[Response Multiplier]]</f>
        <v>4</v>
      </c>
      <c r="M1218" t="str" cm="1">
        <f t="array" ref="M1218">_xlfn.IFS(tbl_logs[[#This Row],[Total Score]]&lt;=4, "Low", tbl_logs[[#This Row],[Total Score]]&lt;=10, "Medium", tbl_logs[[#This Row],[Total Score]]&lt;=19, "High", tbl_logs[[#This Row],[Total Score]]&lt;=25, "Very High")</f>
        <v>Low</v>
      </c>
      <c r="N1218" t="str" cm="1">
        <f t="array" ref="N1218">_xlfn.IFS(tbl_logs[[#This Row],[Total Score]]&lt;=4, "Low", tbl_logs[[#This Row],[Total Score]]&lt;=10, "Medium", tbl_logs[[#This Row],[Total Score]]&lt;=17, "High", tbl_logs[[#This Row],[Total Score]]&lt;=25, "Critical")</f>
        <v>Low</v>
      </c>
    </row>
    <row r="1219" spans="1:14" x14ac:dyDescent="0.3">
      <c r="A1219" t="s">
        <v>3723</v>
      </c>
      <c r="B1219" s="1">
        <v>46045.121527777781</v>
      </c>
      <c r="C1219" t="s">
        <v>40</v>
      </c>
      <c r="D1219" t="s">
        <v>15</v>
      </c>
      <c r="E1219" t="s">
        <v>16</v>
      </c>
      <c r="F1219" t="s">
        <v>20</v>
      </c>
      <c r="G1219" s="2">
        <v>0.12152777777777778</v>
      </c>
      <c r="H1219" s="3">
        <v>46045</v>
      </c>
      <c r="I1219">
        <v>1</v>
      </c>
      <c r="J1219">
        <f>_xlfn.XLOOKUP(tbl_logs[[#This Row],[Target_Department]],tbl_DeptWeight[Department], tbl_DeptWeight[Impact Score])</f>
        <v>5</v>
      </c>
      <c r="K1219">
        <f>_xlfn.XLOOKUP(tbl_logs[[#This Row],[Employee_Action]],tbl_ResponseLikelihood[Employee Action],tbl_ResponseLikelihood[Likelihood Score])</f>
        <v>2</v>
      </c>
      <c r="L1219">
        <f>tbl_logs[[#This Row],[Impact Score]]*tbl_logs[[#This Row],[Response Multiplier]]</f>
        <v>10</v>
      </c>
      <c r="M1219" t="str" cm="1">
        <f t="array" ref="M1219">_xlfn.IFS(tbl_logs[[#This Row],[Total Score]]&lt;=4, "Low", tbl_logs[[#This Row],[Total Score]]&lt;=10, "Medium", tbl_logs[[#This Row],[Total Score]]&lt;=19, "High", tbl_logs[[#This Row],[Total Score]]&lt;=25, "Very High")</f>
        <v>Medium</v>
      </c>
      <c r="N1219" t="str" cm="1">
        <f t="array" ref="N1219">_xlfn.IFS(tbl_logs[[#This Row],[Total Score]]&lt;=4, "Low", tbl_logs[[#This Row],[Total Score]]&lt;=10, "Medium", tbl_logs[[#This Row],[Total Score]]&lt;=17, "High", tbl_logs[[#This Row],[Total Score]]&lt;=25, "Critical")</f>
        <v>Medium</v>
      </c>
    </row>
    <row r="1220" spans="1:14" x14ac:dyDescent="0.3">
      <c r="A1220" t="s">
        <v>1151</v>
      </c>
      <c r="B1220" s="1">
        <v>46045.13958333333</v>
      </c>
      <c r="C1220" t="s">
        <v>26</v>
      </c>
      <c r="D1220" t="s">
        <v>18</v>
      </c>
      <c r="E1220" t="s">
        <v>31</v>
      </c>
      <c r="F1220" t="s">
        <v>10</v>
      </c>
      <c r="G1220" s="2">
        <v>0.13958333333333334</v>
      </c>
      <c r="H1220" s="3">
        <v>46045</v>
      </c>
      <c r="I1220">
        <v>1</v>
      </c>
      <c r="J1220">
        <f>_xlfn.XLOOKUP(tbl_logs[[#This Row],[Target_Department]],tbl_DeptWeight[Department], tbl_DeptWeight[Impact Score])</f>
        <v>3</v>
      </c>
      <c r="K1220">
        <f>_xlfn.XLOOKUP(tbl_logs[[#This Row],[Employee_Action]],tbl_ResponseLikelihood[Employee Action],tbl_ResponseLikelihood[Likelihood Score])</f>
        <v>2</v>
      </c>
      <c r="L1220">
        <f>tbl_logs[[#This Row],[Impact Score]]*tbl_logs[[#This Row],[Response Multiplier]]</f>
        <v>6</v>
      </c>
      <c r="M1220" t="str" cm="1">
        <f t="array" ref="M1220">_xlfn.IFS(tbl_logs[[#This Row],[Total Score]]&lt;=4, "Low", tbl_logs[[#This Row],[Total Score]]&lt;=10, "Medium", tbl_logs[[#This Row],[Total Score]]&lt;=19, "High", tbl_logs[[#This Row],[Total Score]]&lt;=25, "Very High")</f>
        <v>Medium</v>
      </c>
      <c r="N1220" t="str" cm="1">
        <f t="array" ref="N1220">_xlfn.IFS(tbl_logs[[#This Row],[Total Score]]&lt;=4, "Low", tbl_logs[[#This Row],[Total Score]]&lt;=10, "Medium", tbl_logs[[#This Row],[Total Score]]&lt;=17, "High", tbl_logs[[#This Row],[Total Score]]&lt;=25, "Critical")</f>
        <v>Medium</v>
      </c>
    </row>
    <row r="1221" spans="1:14" x14ac:dyDescent="0.3">
      <c r="A1221" t="s">
        <v>3945</v>
      </c>
      <c r="B1221" s="1">
        <v>46045.156944444447</v>
      </c>
      <c r="C1221" t="s">
        <v>12</v>
      </c>
      <c r="D1221" t="s">
        <v>18</v>
      </c>
      <c r="E1221" t="s">
        <v>31</v>
      </c>
      <c r="F1221" t="s">
        <v>33</v>
      </c>
      <c r="G1221" s="2">
        <v>0.15694444444444444</v>
      </c>
      <c r="H1221" s="3">
        <v>46045</v>
      </c>
      <c r="I1221">
        <v>1</v>
      </c>
      <c r="J1221">
        <f>_xlfn.XLOOKUP(tbl_logs[[#This Row],[Target_Department]],tbl_DeptWeight[Department], tbl_DeptWeight[Impact Score])</f>
        <v>1</v>
      </c>
      <c r="K1221">
        <f>_xlfn.XLOOKUP(tbl_logs[[#This Row],[Employee_Action]],tbl_ResponseLikelihood[Employee Action],tbl_ResponseLikelihood[Likelihood Score])</f>
        <v>4</v>
      </c>
      <c r="L1221">
        <f>tbl_logs[[#This Row],[Impact Score]]*tbl_logs[[#This Row],[Response Multiplier]]</f>
        <v>4</v>
      </c>
      <c r="M1221" t="str" cm="1">
        <f t="array" ref="M1221">_xlfn.IFS(tbl_logs[[#This Row],[Total Score]]&lt;=4, "Low", tbl_logs[[#This Row],[Total Score]]&lt;=10, "Medium", tbl_logs[[#This Row],[Total Score]]&lt;=19, "High", tbl_logs[[#This Row],[Total Score]]&lt;=25, "Very High")</f>
        <v>Low</v>
      </c>
      <c r="N1221" t="str" cm="1">
        <f t="array" ref="N1221">_xlfn.IFS(tbl_logs[[#This Row],[Total Score]]&lt;=4, "Low", tbl_logs[[#This Row],[Total Score]]&lt;=10, "Medium", tbl_logs[[#This Row],[Total Score]]&lt;=17, "High", tbl_logs[[#This Row],[Total Score]]&lt;=25, "Critical")</f>
        <v>Low</v>
      </c>
    </row>
    <row r="1222" spans="1:14" x14ac:dyDescent="0.3">
      <c r="A1222" t="s">
        <v>1252</v>
      </c>
      <c r="B1222" s="1">
        <v>46045.18472222222</v>
      </c>
      <c r="C1222" t="s">
        <v>7</v>
      </c>
      <c r="D1222" t="s">
        <v>8</v>
      </c>
      <c r="E1222" t="s">
        <v>19</v>
      </c>
      <c r="F1222" t="s">
        <v>20</v>
      </c>
      <c r="G1222" s="2">
        <v>0.18472222222222223</v>
      </c>
      <c r="H1222" s="3">
        <v>46045</v>
      </c>
      <c r="I1222">
        <v>1</v>
      </c>
      <c r="J1222">
        <f>_xlfn.XLOOKUP(tbl_logs[[#This Row],[Target_Department]],tbl_DeptWeight[Department], tbl_DeptWeight[Impact Score])</f>
        <v>3</v>
      </c>
      <c r="K1222">
        <f>_xlfn.XLOOKUP(tbl_logs[[#This Row],[Employee_Action]],tbl_ResponseLikelihood[Employee Action],tbl_ResponseLikelihood[Likelihood Score])</f>
        <v>2</v>
      </c>
      <c r="L1222">
        <f>tbl_logs[[#This Row],[Impact Score]]*tbl_logs[[#This Row],[Response Multiplier]]</f>
        <v>6</v>
      </c>
      <c r="M1222" t="str" cm="1">
        <f t="array" ref="M1222">_xlfn.IFS(tbl_logs[[#This Row],[Total Score]]&lt;=4, "Low", tbl_logs[[#This Row],[Total Score]]&lt;=10, "Medium", tbl_logs[[#This Row],[Total Score]]&lt;=19, "High", tbl_logs[[#This Row],[Total Score]]&lt;=25, "Very High")</f>
        <v>Medium</v>
      </c>
      <c r="N1222" t="str" cm="1">
        <f t="array" ref="N1222">_xlfn.IFS(tbl_logs[[#This Row],[Total Score]]&lt;=4, "Low", tbl_logs[[#This Row],[Total Score]]&lt;=10, "Medium", tbl_logs[[#This Row],[Total Score]]&lt;=17, "High", tbl_logs[[#This Row],[Total Score]]&lt;=25, "Critical")</f>
        <v>Medium</v>
      </c>
    </row>
    <row r="1223" spans="1:14" x14ac:dyDescent="0.3">
      <c r="A1223" t="s">
        <v>1588</v>
      </c>
      <c r="B1223" s="1">
        <v>46045.211805555555</v>
      </c>
      <c r="C1223" t="s">
        <v>7</v>
      </c>
      <c r="D1223" t="s">
        <v>22</v>
      </c>
      <c r="E1223" t="s">
        <v>19</v>
      </c>
      <c r="F1223" t="s">
        <v>53</v>
      </c>
      <c r="G1223" s="2">
        <v>0.21180555555555555</v>
      </c>
      <c r="H1223" s="3">
        <v>46045</v>
      </c>
      <c r="I1223">
        <v>1</v>
      </c>
      <c r="J1223">
        <f>_xlfn.XLOOKUP(tbl_logs[[#This Row],[Target_Department]],tbl_DeptWeight[Department], tbl_DeptWeight[Impact Score])</f>
        <v>3</v>
      </c>
      <c r="K1223">
        <f>_xlfn.XLOOKUP(tbl_logs[[#This Row],[Employee_Action]],tbl_ResponseLikelihood[Employee Action],tbl_ResponseLikelihood[Likelihood Score])</f>
        <v>5</v>
      </c>
      <c r="L1223">
        <f>tbl_logs[[#This Row],[Impact Score]]*tbl_logs[[#This Row],[Response Multiplier]]</f>
        <v>15</v>
      </c>
      <c r="M1223" t="str" cm="1">
        <f t="array" ref="M1223">_xlfn.IFS(tbl_logs[[#This Row],[Total Score]]&lt;=4, "Low", tbl_logs[[#This Row],[Total Score]]&lt;=10, "Medium", tbl_logs[[#This Row],[Total Score]]&lt;=19, "High", tbl_logs[[#This Row],[Total Score]]&lt;=25, "Very High")</f>
        <v>High</v>
      </c>
      <c r="N1223" t="str" cm="1">
        <f t="array" ref="N1223">_xlfn.IFS(tbl_logs[[#This Row],[Total Score]]&lt;=4, "Low", tbl_logs[[#This Row],[Total Score]]&lt;=10, "Medium", tbl_logs[[#This Row],[Total Score]]&lt;=17, "High", tbl_logs[[#This Row],[Total Score]]&lt;=25, "Critical")</f>
        <v>High</v>
      </c>
    </row>
    <row r="1224" spans="1:14" x14ac:dyDescent="0.3">
      <c r="A1224" t="s">
        <v>4033</v>
      </c>
      <c r="B1224" s="1">
        <v>46045.241666666669</v>
      </c>
      <c r="C1224" t="s">
        <v>35</v>
      </c>
      <c r="D1224" t="s">
        <v>22</v>
      </c>
      <c r="E1224" t="s">
        <v>9</v>
      </c>
      <c r="F1224" t="s">
        <v>13</v>
      </c>
      <c r="G1224" s="2">
        <v>0.24166666666666667</v>
      </c>
      <c r="H1224" s="3">
        <v>46045</v>
      </c>
      <c r="I1224">
        <v>1</v>
      </c>
      <c r="J1224">
        <f>_xlfn.XLOOKUP(tbl_logs[[#This Row],[Target_Department]],tbl_DeptWeight[Department], tbl_DeptWeight[Impact Score])</f>
        <v>1</v>
      </c>
      <c r="K1224">
        <f>_xlfn.XLOOKUP(tbl_logs[[#This Row],[Employee_Action]],tbl_ResponseLikelihood[Employee Action],tbl_ResponseLikelihood[Likelihood Score])</f>
        <v>1</v>
      </c>
      <c r="L1224">
        <f>tbl_logs[[#This Row],[Impact Score]]*tbl_logs[[#This Row],[Response Multiplier]]</f>
        <v>1</v>
      </c>
      <c r="M1224" t="str" cm="1">
        <f t="array" ref="M1224">_xlfn.IFS(tbl_logs[[#This Row],[Total Score]]&lt;=4, "Low", tbl_logs[[#This Row],[Total Score]]&lt;=10, "Medium", tbl_logs[[#This Row],[Total Score]]&lt;=19, "High", tbl_logs[[#This Row],[Total Score]]&lt;=25, "Very High")</f>
        <v>Low</v>
      </c>
      <c r="N1224" t="str" cm="1">
        <f t="array" ref="N1224">_xlfn.IFS(tbl_logs[[#This Row],[Total Score]]&lt;=4, "Low", tbl_logs[[#This Row],[Total Score]]&lt;=10, "Medium", tbl_logs[[#This Row],[Total Score]]&lt;=17, "High", tbl_logs[[#This Row],[Total Score]]&lt;=25, "Critical")</f>
        <v>Low</v>
      </c>
    </row>
    <row r="1225" spans="1:14" x14ac:dyDescent="0.3">
      <c r="A1225" t="s">
        <v>445</v>
      </c>
      <c r="B1225" s="1">
        <v>46045.302777777775</v>
      </c>
      <c r="C1225" t="s">
        <v>7</v>
      </c>
      <c r="D1225" t="s">
        <v>22</v>
      </c>
      <c r="E1225" t="s">
        <v>19</v>
      </c>
      <c r="F1225" t="s">
        <v>10</v>
      </c>
      <c r="G1225" s="2">
        <v>0.30277777777777776</v>
      </c>
      <c r="H1225" s="3">
        <v>46045</v>
      </c>
      <c r="I1225">
        <v>1</v>
      </c>
      <c r="J1225">
        <f>_xlfn.XLOOKUP(tbl_logs[[#This Row],[Target_Department]],tbl_DeptWeight[Department], tbl_DeptWeight[Impact Score])</f>
        <v>3</v>
      </c>
      <c r="K1225">
        <f>_xlfn.XLOOKUP(tbl_logs[[#This Row],[Employee_Action]],tbl_ResponseLikelihood[Employee Action],tbl_ResponseLikelihood[Likelihood Score])</f>
        <v>2</v>
      </c>
      <c r="L1225">
        <f>tbl_logs[[#This Row],[Impact Score]]*tbl_logs[[#This Row],[Response Multiplier]]</f>
        <v>6</v>
      </c>
      <c r="M1225" t="str" cm="1">
        <f t="array" ref="M1225">_xlfn.IFS(tbl_logs[[#This Row],[Total Score]]&lt;=4, "Low", tbl_logs[[#This Row],[Total Score]]&lt;=10, "Medium", tbl_logs[[#This Row],[Total Score]]&lt;=19, "High", tbl_logs[[#This Row],[Total Score]]&lt;=25, "Very High")</f>
        <v>Medium</v>
      </c>
      <c r="N1225" t="str" cm="1">
        <f t="array" ref="N1225">_xlfn.IFS(tbl_logs[[#This Row],[Total Score]]&lt;=4, "Low", tbl_logs[[#This Row],[Total Score]]&lt;=10, "Medium", tbl_logs[[#This Row],[Total Score]]&lt;=17, "High", tbl_logs[[#This Row],[Total Score]]&lt;=25, "Critical")</f>
        <v>Medium</v>
      </c>
    </row>
    <row r="1226" spans="1:14" x14ac:dyDescent="0.3">
      <c r="A1226" t="s">
        <v>2469</v>
      </c>
      <c r="B1226" s="1">
        <v>46045.304861111108</v>
      </c>
      <c r="C1226" t="s">
        <v>7</v>
      </c>
      <c r="D1226" t="s">
        <v>22</v>
      </c>
      <c r="E1226" t="s">
        <v>19</v>
      </c>
      <c r="F1226" t="s">
        <v>20</v>
      </c>
      <c r="G1226" s="2">
        <v>0.30486111111111114</v>
      </c>
      <c r="H1226" s="3">
        <v>46045</v>
      </c>
      <c r="I1226">
        <v>1</v>
      </c>
      <c r="J1226">
        <f>_xlfn.XLOOKUP(tbl_logs[[#This Row],[Target_Department]],tbl_DeptWeight[Department], tbl_DeptWeight[Impact Score])</f>
        <v>3</v>
      </c>
      <c r="K1226">
        <f>_xlfn.XLOOKUP(tbl_logs[[#This Row],[Employee_Action]],tbl_ResponseLikelihood[Employee Action],tbl_ResponseLikelihood[Likelihood Score])</f>
        <v>2</v>
      </c>
      <c r="L1226">
        <f>tbl_logs[[#This Row],[Impact Score]]*tbl_logs[[#This Row],[Response Multiplier]]</f>
        <v>6</v>
      </c>
      <c r="M1226" t="str" cm="1">
        <f t="array" ref="M1226">_xlfn.IFS(tbl_logs[[#This Row],[Total Score]]&lt;=4, "Low", tbl_logs[[#This Row],[Total Score]]&lt;=10, "Medium", tbl_logs[[#This Row],[Total Score]]&lt;=19, "High", tbl_logs[[#This Row],[Total Score]]&lt;=25, "Very High")</f>
        <v>Medium</v>
      </c>
      <c r="N1226" t="str" cm="1">
        <f t="array" ref="N1226">_xlfn.IFS(tbl_logs[[#This Row],[Total Score]]&lt;=4, "Low", tbl_logs[[#This Row],[Total Score]]&lt;=10, "Medium", tbl_logs[[#This Row],[Total Score]]&lt;=17, "High", tbl_logs[[#This Row],[Total Score]]&lt;=25, "Critical")</f>
        <v>Medium</v>
      </c>
    </row>
    <row r="1227" spans="1:14" x14ac:dyDescent="0.3">
      <c r="A1227" t="s">
        <v>384</v>
      </c>
      <c r="B1227" s="1">
        <v>46045.331944444442</v>
      </c>
      <c r="C1227" t="s">
        <v>40</v>
      </c>
      <c r="D1227" t="s">
        <v>18</v>
      </c>
      <c r="E1227" t="s">
        <v>16</v>
      </c>
      <c r="F1227" t="s">
        <v>10</v>
      </c>
      <c r="G1227" s="2">
        <v>0.33194444444444443</v>
      </c>
      <c r="H1227" s="3">
        <v>46045</v>
      </c>
      <c r="I1227">
        <v>1</v>
      </c>
      <c r="J1227">
        <f>_xlfn.XLOOKUP(tbl_logs[[#This Row],[Target_Department]],tbl_DeptWeight[Department], tbl_DeptWeight[Impact Score])</f>
        <v>5</v>
      </c>
      <c r="K1227">
        <f>_xlfn.XLOOKUP(tbl_logs[[#This Row],[Employee_Action]],tbl_ResponseLikelihood[Employee Action],tbl_ResponseLikelihood[Likelihood Score])</f>
        <v>2</v>
      </c>
      <c r="L1227">
        <f>tbl_logs[[#This Row],[Impact Score]]*tbl_logs[[#This Row],[Response Multiplier]]</f>
        <v>10</v>
      </c>
      <c r="M1227" t="str" cm="1">
        <f t="array" ref="M1227">_xlfn.IFS(tbl_logs[[#This Row],[Total Score]]&lt;=4, "Low", tbl_logs[[#This Row],[Total Score]]&lt;=10, "Medium", tbl_logs[[#This Row],[Total Score]]&lt;=19, "High", tbl_logs[[#This Row],[Total Score]]&lt;=25, "Very High")</f>
        <v>Medium</v>
      </c>
      <c r="N1227" t="str" cm="1">
        <f t="array" ref="N1227">_xlfn.IFS(tbl_logs[[#This Row],[Total Score]]&lt;=4, "Low", tbl_logs[[#This Row],[Total Score]]&lt;=10, "Medium", tbl_logs[[#This Row],[Total Score]]&lt;=17, "High", tbl_logs[[#This Row],[Total Score]]&lt;=25, "Critical")</f>
        <v>Medium</v>
      </c>
    </row>
    <row r="1228" spans="1:14" x14ac:dyDescent="0.3">
      <c r="A1228" t="s">
        <v>4153</v>
      </c>
      <c r="B1228" s="1">
        <v>46045.336111111108</v>
      </c>
      <c r="C1228" t="s">
        <v>7</v>
      </c>
      <c r="D1228" t="s">
        <v>22</v>
      </c>
      <c r="E1228" t="s">
        <v>9</v>
      </c>
      <c r="F1228" t="s">
        <v>10</v>
      </c>
      <c r="G1228" s="2">
        <v>0.33611111111111114</v>
      </c>
      <c r="H1228" s="3">
        <v>46045</v>
      </c>
      <c r="I1228">
        <v>1</v>
      </c>
      <c r="J1228">
        <f>_xlfn.XLOOKUP(tbl_logs[[#This Row],[Target_Department]],tbl_DeptWeight[Department], tbl_DeptWeight[Impact Score])</f>
        <v>3</v>
      </c>
      <c r="K1228">
        <f>_xlfn.XLOOKUP(tbl_logs[[#This Row],[Employee_Action]],tbl_ResponseLikelihood[Employee Action],tbl_ResponseLikelihood[Likelihood Score])</f>
        <v>2</v>
      </c>
      <c r="L1228">
        <f>tbl_logs[[#This Row],[Impact Score]]*tbl_logs[[#This Row],[Response Multiplier]]</f>
        <v>6</v>
      </c>
      <c r="M1228" t="str" cm="1">
        <f t="array" ref="M1228">_xlfn.IFS(tbl_logs[[#This Row],[Total Score]]&lt;=4, "Low", tbl_logs[[#This Row],[Total Score]]&lt;=10, "Medium", tbl_logs[[#This Row],[Total Score]]&lt;=19, "High", tbl_logs[[#This Row],[Total Score]]&lt;=25, "Very High")</f>
        <v>Medium</v>
      </c>
      <c r="N1228" t="str" cm="1">
        <f t="array" ref="N1228">_xlfn.IFS(tbl_logs[[#This Row],[Total Score]]&lt;=4, "Low", tbl_logs[[#This Row],[Total Score]]&lt;=10, "Medium", tbl_logs[[#This Row],[Total Score]]&lt;=17, "High", tbl_logs[[#This Row],[Total Score]]&lt;=25, "Critical")</f>
        <v>Medium</v>
      </c>
    </row>
    <row r="1229" spans="1:14" x14ac:dyDescent="0.3">
      <c r="A1229" t="s">
        <v>4464</v>
      </c>
      <c r="B1229" s="1">
        <v>46045.341666666667</v>
      </c>
      <c r="C1229" t="s">
        <v>7</v>
      </c>
      <c r="D1229" t="s">
        <v>15</v>
      </c>
      <c r="E1229" t="s">
        <v>16</v>
      </c>
      <c r="F1229" t="s">
        <v>10</v>
      </c>
      <c r="G1229" s="2">
        <v>0.34166666666666667</v>
      </c>
      <c r="H1229" s="3">
        <v>46045</v>
      </c>
      <c r="I1229">
        <v>1</v>
      </c>
      <c r="J1229">
        <f>_xlfn.XLOOKUP(tbl_logs[[#This Row],[Target_Department]],tbl_DeptWeight[Department], tbl_DeptWeight[Impact Score])</f>
        <v>3</v>
      </c>
      <c r="K1229">
        <f>_xlfn.XLOOKUP(tbl_logs[[#This Row],[Employee_Action]],tbl_ResponseLikelihood[Employee Action],tbl_ResponseLikelihood[Likelihood Score])</f>
        <v>2</v>
      </c>
      <c r="L1229">
        <f>tbl_logs[[#This Row],[Impact Score]]*tbl_logs[[#This Row],[Response Multiplier]]</f>
        <v>6</v>
      </c>
      <c r="M1229" t="str" cm="1">
        <f t="array" ref="M1229">_xlfn.IFS(tbl_logs[[#This Row],[Total Score]]&lt;=4, "Low", tbl_logs[[#This Row],[Total Score]]&lt;=10, "Medium", tbl_logs[[#This Row],[Total Score]]&lt;=19, "High", tbl_logs[[#This Row],[Total Score]]&lt;=25, "Very High")</f>
        <v>Medium</v>
      </c>
      <c r="N1229" t="str" cm="1">
        <f t="array" ref="N1229">_xlfn.IFS(tbl_logs[[#This Row],[Total Score]]&lt;=4, "Low", tbl_logs[[#This Row],[Total Score]]&lt;=10, "Medium", tbl_logs[[#This Row],[Total Score]]&lt;=17, "High", tbl_logs[[#This Row],[Total Score]]&lt;=25, "Critical")</f>
        <v>Medium</v>
      </c>
    </row>
    <row r="1230" spans="1:14" x14ac:dyDescent="0.3">
      <c r="A1230" t="s">
        <v>3236</v>
      </c>
      <c r="B1230" s="1">
        <v>46045.349305555559</v>
      </c>
      <c r="C1230" t="s">
        <v>7</v>
      </c>
      <c r="D1230" t="s">
        <v>15</v>
      </c>
      <c r="E1230" t="s">
        <v>19</v>
      </c>
      <c r="F1230" t="s">
        <v>10</v>
      </c>
      <c r="G1230" s="2">
        <v>0.34930555555555554</v>
      </c>
      <c r="H1230" s="3">
        <v>46045</v>
      </c>
      <c r="I1230">
        <v>1</v>
      </c>
      <c r="J1230">
        <f>_xlfn.XLOOKUP(tbl_logs[[#This Row],[Target_Department]],tbl_DeptWeight[Department], tbl_DeptWeight[Impact Score])</f>
        <v>3</v>
      </c>
      <c r="K1230">
        <f>_xlfn.XLOOKUP(tbl_logs[[#This Row],[Employee_Action]],tbl_ResponseLikelihood[Employee Action],tbl_ResponseLikelihood[Likelihood Score])</f>
        <v>2</v>
      </c>
      <c r="L1230">
        <f>tbl_logs[[#This Row],[Impact Score]]*tbl_logs[[#This Row],[Response Multiplier]]</f>
        <v>6</v>
      </c>
      <c r="M1230" t="str" cm="1">
        <f t="array" ref="M1230">_xlfn.IFS(tbl_logs[[#This Row],[Total Score]]&lt;=4, "Low", tbl_logs[[#This Row],[Total Score]]&lt;=10, "Medium", tbl_logs[[#This Row],[Total Score]]&lt;=19, "High", tbl_logs[[#This Row],[Total Score]]&lt;=25, "Very High")</f>
        <v>Medium</v>
      </c>
      <c r="N1230" t="str" cm="1">
        <f t="array" ref="N1230">_xlfn.IFS(tbl_logs[[#This Row],[Total Score]]&lt;=4, "Low", tbl_logs[[#This Row],[Total Score]]&lt;=10, "Medium", tbl_logs[[#This Row],[Total Score]]&lt;=17, "High", tbl_logs[[#This Row],[Total Score]]&lt;=25, "Critical")</f>
        <v>Medium</v>
      </c>
    </row>
    <row r="1231" spans="1:14" x14ac:dyDescent="0.3">
      <c r="A1231" t="s">
        <v>206</v>
      </c>
      <c r="B1231" s="1">
        <v>46045.364583333336</v>
      </c>
      <c r="C1231" t="s">
        <v>12</v>
      </c>
      <c r="D1231" t="s">
        <v>22</v>
      </c>
      <c r="E1231" t="s">
        <v>31</v>
      </c>
      <c r="F1231" t="s">
        <v>13</v>
      </c>
      <c r="G1231" s="2">
        <v>0.36458333333333331</v>
      </c>
      <c r="H1231" s="3">
        <v>46045</v>
      </c>
      <c r="I1231">
        <v>1</v>
      </c>
      <c r="J1231">
        <f>_xlfn.XLOOKUP(tbl_logs[[#This Row],[Target_Department]],tbl_DeptWeight[Department], tbl_DeptWeight[Impact Score])</f>
        <v>1</v>
      </c>
      <c r="K1231">
        <f>_xlfn.XLOOKUP(tbl_logs[[#This Row],[Employee_Action]],tbl_ResponseLikelihood[Employee Action],tbl_ResponseLikelihood[Likelihood Score])</f>
        <v>1</v>
      </c>
      <c r="L1231">
        <f>tbl_logs[[#This Row],[Impact Score]]*tbl_logs[[#This Row],[Response Multiplier]]</f>
        <v>1</v>
      </c>
      <c r="M1231" t="str" cm="1">
        <f t="array" ref="M1231">_xlfn.IFS(tbl_logs[[#This Row],[Total Score]]&lt;=4, "Low", tbl_logs[[#This Row],[Total Score]]&lt;=10, "Medium", tbl_logs[[#This Row],[Total Score]]&lt;=19, "High", tbl_logs[[#This Row],[Total Score]]&lt;=25, "Very High")</f>
        <v>Low</v>
      </c>
      <c r="N1231" t="str" cm="1">
        <f t="array" ref="N1231">_xlfn.IFS(tbl_logs[[#This Row],[Total Score]]&lt;=4, "Low", tbl_logs[[#This Row],[Total Score]]&lt;=10, "Medium", tbl_logs[[#This Row],[Total Score]]&lt;=17, "High", tbl_logs[[#This Row],[Total Score]]&lt;=25, "Critical")</f>
        <v>Low</v>
      </c>
    </row>
    <row r="1232" spans="1:14" x14ac:dyDescent="0.3">
      <c r="A1232" t="s">
        <v>1423</v>
      </c>
      <c r="B1232" s="1">
        <v>46045.365972222222</v>
      </c>
      <c r="C1232" t="s">
        <v>7</v>
      </c>
      <c r="D1232" t="s">
        <v>22</v>
      </c>
      <c r="E1232" t="s">
        <v>19</v>
      </c>
      <c r="F1232" t="s">
        <v>13</v>
      </c>
      <c r="G1232" s="2">
        <v>0.3659722222222222</v>
      </c>
      <c r="H1232" s="3">
        <v>46045</v>
      </c>
      <c r="I1232">
        <v>1</v>
      </c>
      <c r="J1232">
        <f>_xlfn.XLOOKUP(tbl_logs[[#This Row],[Target_Department]],tbl_DeptWeight[Department], tbl_DeptWeight[Impact Score])</f>
        <v>3</v>
      </c>
      <c r="K1232">
        <f>_xlfn.XLOOKUP(tbl_logs[[#This Row],[Employee_Action]],tbl_ResponseLikelihood[Employee Action],tbl_ResponseLikelihood[Likelihood Score])</f>
        <v>1</v>
      </c>
      <c r="L1232">
        <f>tbl_logs[[#This Row],[Impact Score]]*tbl_logs[[#This Row],[Response Multiplier]]</f>
        <v>3</v>
      </c>
      <c r="M1232" t="str" cm="1">
        <f t="array" ref="M1232">_xlfn.IFS(tbl_logs[[#This Row],[Total Score]]&lt;=4, "Low", tbl_logs[[#This Row],[Total Score]]&lt;=10, "Medium", tbl_logs[[#This Row],[Total Score]]&lt;=19, "High", tbl_logs[[#This Row],[Total Score]]&lt;=25, "Very High")</f>
        <v>Low</v>
      </c>
      <c r="N1232" t="str" cm="1">
        <f t="array" ref="N1232">_xlfn.IFS(tbl_logs[[#This Row],[Total Score]]&lt;=4, "Low", tbl_logs[[#This Row],[Total Score]]&lt;=10, "Medium", tbl_logs[[#This Row],[Total Score]]&lt;=17, "High", tbl_logs[[#This Row],[Total Score]]&lt;=25, "Critical")</f>
        <v>Low</v>
      </c>
    </row>
    <row r="1233" spans="1:14" x14ac:dyDescent="0.3">
      <c r="A1233" t="s">
        <v>443</v>
      </c>
      <c r="B1233" s="1">
        <v>46045.368750000001</v>
      </c>
      <c r="C1233" t="s">
        <v>47</v>
      </c>
      <c r="D1233" t="s">
        <v>8</v>
      </c>
      <c r="E1233" t="s">
        <v>9</v>
      </c>
      <c r="F1233" t="s">
        <v>10</v>
      </c>
      <c r="G1233" s="2">
        <v>0.36875000000000002</v>
      </c>
      <c r="H1233" s="3">
        <v>46045</v>
      </c>
      <c r="I1233">
        <v>1</v>
      </c>
      <c r="J1233">
        <f>_xlfn.XLOOKUP(tbl_logs[[#This Row],[Target_Department]],tbl_DeptWeight[Department], tbl_DeptWeight[Impact Score])</f>
        <v>1</v>
      </c>
      <c r="K1233">
        <f>_xlfn.XLOOKUP(tbl_logs[[#This Row],[Employee_Action]],tbl_ResponseLikelihood[Employee Action],tbl_ResponseLikelihood[Likelihood Score])</f>
        <v>2</v>
      </c>
      <c r="L1233">
        <f>tbl_logs[[#This Row],[Impact Score]]*tbl_logs[[#This Row],[Response Multiplier]]</f>
        <v>2</v>
      </c>
      <c r="M1233" t="str" cm="1">
        <f t="array" ref="M1233">_xlfn.IFS(tbl_logs[[#This Row],[Total Score]]&lt;=4, "Low", tbl_logs[[#This Row],[Total Score]]&lt;=10, "Medium", tbl_logs[[#This Row],[Total Score]]&lt;=19, "High", tbl_logs[[#This Row],[Total Score]]&lt;=25, "Very High")</f>
        <v>Low</v>
      </c>
      <c r="N1233" t="str" cm="1">
        <f t="array" ref="N1233">_xlfn.IFS(tbl_logs[[#This Row],[Total Score]]&lt;=4, "Low", tbl_logs[[#This Row],[Total Score]]&lt;=10, "Medium", tbl_logs[[#This Row],[Total Score]]&lt;=17, "High", tbl_logs[[#This Row],[Total Score]]&lt;=25, "Critical")</f>
        <v>Low</v>
      </c>
    </row>
    <row r="1234" spans="1:14" x14ac:dyDescent="0.3">
      <c r="A1234" t="s">
        <v>2157</v>
      </c>
      <c r="B1234" s="1">
        <v>46045.38958333333</v>
      </c>
      <c r="C1234" t="s">
        <v>7</v>
      </c>
      <c r="D1234" t="s">
        <v>8</v>
      </c>
      <c r="E1234" t="s">
        <v>19</v>
      </c>
      <c r="F1234" t="s">
        <v>10</v>
      </c>
      <c r="G1234" s="2">
        <v>0.38958333333333334</v>
      </c>
      <c r="H1234" s="3">
        <v>46045</v>
      </c>
      <c r="I1234">
        <v>1</v>
      </c>
      <c r="J1234">
        <f>_xlfn.XLOOKUP(tbl_logs[[#This Row],[Target_Department]],tbl_DeptWeight[Department], tbl_DeptWeight[Impact Score])</f>
        <v>3</v>
      </c>
      <c r="K1234">
        <f>_xlfn.XLOOKUP(tbl_logs[[#This Row],[Employee_Action]],tbl_ResponseLikelihood[Employee Action],tbl_ResponseLikelihood[Likelihood Score])</f>
        <v>2</v>
      </c>
      <c r="L1234">
        <f>tbl_logs[[#This Row],[Impact Score]]*tbl_logs[[#This Row],[Response Multiplier]]</f>
        <v>6</v>
      </c>
      <c r="M1234" t="str" cm="1">
        <f t="array" ref="M1234">_xlfn.IFS(tbl_logs[[#This Row],[Total Score]]&lt;=4, "Low", tbl_logs[[#This Row],[Total Score]]&lt;=10, "Medium", tbl_logs[[#This Row],[Total Score]]&lt;=19, "High", tbl_logs[[#This Row],[Total Score]]&lt;=25, "Very High")</f>
        <v>Medium</v>
      </c>
      <c r="N1234" t="str" cm="1">
        <f t="array" ref="N1234">_xlfn.IFS(tbl_logs[[#This Row],[Total Score]]&lt;=4, "Low", tbl_logs[[#This Row],[Total Score]]&lt;=10, "Medium", tbl_logs[[#This Row],[Total Score]]&lt;=17, "High", tbl_logs[[#This Row],[Total Score]]&lt;=25, "Critical")</f>
        <v>Medium</v>
      </c>
    </row>
    <row r="1235" spans="1:14" x14ac:dyDescent="0.3">
      <c r="A1235" t="s">
        <v>2856</v>
      </c>
      <c r="B1235" s="1">
        <v>46045.425000000003</v>
      </c>
      <c r="C1235" t="s">
        <v>7</v>
      </c>
      <c r="D1235" t="s">
        <v>22</v>
      </c>
      <c r="E1235" t="s">
        <v>19</v>
      </c>
      <c r="F1235" t="s">
        <v>20</v>
      </c>
      <c r="G1235" s="2">
        <v>0.42499999999999999</v>
      </c>
      <c r="H1235" s="3">
        <v>46045</v>
      </c>
      <c r="I1235">
        <v>1</v>
      </c>
      <c r="J1235">
        <f>_xlfn.XLOOKUP(tbl_logs[[#This Row],[Target_Department]],tbl_DeptWeight[Department], tbl_DeptWeight[Impact Score])</f>
        <v>3</v>
      </c>
      <c r="K1235">
        <f>_xlfn.XLOOKUP(tbl_logs[[#This Row],[Employee_Action]],tbl_ResponseLikelihood[Employee Action],tbl_ResponseLikelihood[Likelihood Score])</f>
        <v>2</v>
      </c>
      <c r="L1235">
        <f>tbl_logs[[#This Row],[Impact Score]]*tbl_logs[[#This Row],[Response Multiplier]]</f>
        <v>6</v>
      </c>
      <c r="M1235" t="str" cm="1">
        <f t="array" ref="M1235">_xlfn.IFS(tbl_logs[[#This Row],[Total Score]]&lt;=4, "Low", tbl_logs[[#This Row],[Total Score]]&lt;=10, "Medium", tbl_logs[[#This Row],[Total Score]]&lt;=19, "High", tbl_logs[[#This Row],[Total Score]]&lt;=25, "Very High")</f>
        <v>Medium</v>
      </c>
      <c r="N1235" t="str" cm="1">
        <f t="array" ref="N1235">_xlfn.IFS(tbl_logs[[#This Row],[Total Score]]&lt;=4, "Low", tbl_logs[[#This Row],[Total Score]]&lt;=10, "Medium", tbl_logs[[#This Row],[Total Score]]&lt;=17, "High", tbl_logs[[#This Row],[Total Score]]&lt;=25, "Critical")</f>
        <v>Medium</v>
      </c>
    </row>
    <row r="1236" spans="1:14" x14ac:dyDescent="0.3">
      <c r="A1236" t="s">
        <v>3903</v>
      </c>
      <c r="B1236" s="1">
        <v>46045.427777777775</v>
      </c>
      <c r="C1236" t="s">
        <v>47</v>
      </c>
      <c r="D1236" t="s">
        <v>22</v>
      </c>
      <c r="E1236" t="s">
        <v>16</v>
      </c>
      <c r="F1236" t="s">
        <v>20</v>
      </c>
      <c r="G1236" s="2">
        <v>0.42777777777777776</v>
      </c>
      <c r="H1236" s="3">
        <v>46045</v>
      </c>
      <c r="I1236">
        <v>1</v>
      </c>
      <c r="J1236">
        <f>_xlfn.XLOOKUP(tbl_logs[[#This Row],[Target_Department]],tbl_DeptWeight[Department], tbl_DeptWeight[Impact Score])</f>
        <v>1</v>
      </c>
      <c r="K1236">
        <f>_xlfn.XLOOKUP(tbl_logs[[#This Row],[Employee_Action]],tbl_ResponseLikelihood[Employee Action],tbl_ResponseLikelihood[Likelihood Score])</f>
        <v>2</v>
      </c>
      <c r="L1236">
        <f>tbl_logs[[#This Row],[Impact Score]]*tbl_logs[[#This Row],[Response Multiplier]]</f>
        <v>2</v>
      </c>
      <c r="M1236" t="str" cm="1">
        <f t="array" ref="M1236">_xlfn.IFS(tbl_logs[[#This Row],[Total Score]]&lt;=4, "Low", tbl_logs[[#This Row],[Total Score]]&lt;=10, "Medium", tbl_logs[[#This Row],[Total Score]]&lt;=19, "High", tbl_logs[[#This Row],[Total Score]]&lt;=25, "Very High")</f>
        <v>Low</v>
      </c>
      <c r="N1236" t="str" cm="1">
        <f t="array" ref="N1236">_xlfn.IFS(tbl_logs[[#This Row],[Total Score]]&lt;=4, "Low", tbl_logs[[#This Row],[Total Score]]&lt;=10, "Medium", tbl_logs[[#This Row],[Total Score]]&lt;=17, "High", tbl_logs[[#This Row],[Total Score]]&lt;=25, "Critical")</f>
        <v>Low</v>
      </c>
    </row>
    <row r="1237" spans="1:14" x14ac:dyDescent="0.3">
      <c r="A1237" t="s">
        <v>3948</v>
      </c>
      <c r="B1237" s="1">
        <v>46045.476388888892</v>
      </c>
      <c r="C1237" t="s">
        <v>35</v>
      </c>
      <c r="D1237" t="s">
        <v>15</v>
      </c>
      <c r="E1237" t="s">
        <v>9</v>
      </c>
      <c r="F1237" t="s">
        <v>20</v>
      </c>
      <c r="G1237" s="2">
        <v>0.47638888888888886</v>
      </c>
      <c r="H1237" s="3">
        <v>46045</v>
      </c>
      <c r="I1237">
        <v>1</v>
      </c>
      <c r="J1237">
        <f>_xlfn.XLOOKUP(tbl_logs[[#This Row],[Target_Department]],tbl_DeptWeight[Department], tbl_DeptWeight[Impact Score])</f>
        <v>1</v>
      </c>
      <c r="K1237">
        <f>_xlfn.XLOOKUP(tbl_logs[[#This Row],[Employee_Action]],tbl_ResponseLikelihood[Employee Action],tbl_ResponseLikelihood[Likelihood Score])</f>
        <v>2</v>
      </c>
      <c r="L1237">
        <f>tbl_logs[[#This Row],[Impact Score]]*tbl_logs[[#This Row],[Response Multiplier]]</f>
        <v>2</v>
      </c>
      <c r="M1237" t="str" cm="1">
        <f t="array" ref="M1237">_xlfn.IFS(tbl_logs[[#This Row],[Total Score]]&lt;=4, "Low", tbl_logs[[#This Row],[Total Score]]&lt;=10, "Medium", tbl_logs[[#This Row],[Total Score]]&lt;=19, "High", tbl_logs[[#This Row],[Total Score]]&lt;=25, "Very High")</f>
        <v>Low</v>
      </c>
      <c r="N1237" t="str" cm="1">
        <f t="array" ref="N1237">_xlfn.IFS(tbl_logs[[#This Row],[Total Score]]&lt;=4, "Low", tbl_logs[[#This Row],[Total Score]]&lt;=10, "Medium", tbl_logs[[#This Row],[Total Score]]&lt;=17, "High", tbl_logs[[#This Row],[Total Score]]&lt;=25, "Critical")</f>
        <v>Low</v>
      </c>
    </row>
    <row r="1238" spans="1:14" x14ac:dyDescent="0.3">
      <c r="A1238" t="s">
        <v>3400</v>
      </c>
      <c r="B1238" s="1">
        <v>46045.54583333333</v>
      </c>
      <c r="C1238" t="s">
        <v>35</v>
      </c>
      <c r="D1238" t="s">
        <v>15</v>
      </c>
      <c r="E1238" t="s">
        <v>19</v>
      </c>
      <c r="F1238" t="s">
        <v>20</v>
      </c>
      <c r="G1238" s="2">
        <v>0.54583333333333328</v>
      </c>
      <c r="H1238" s="3">
        <v>46045</v>
      </c>
      <c r="I1238">
        <v>1</v>
      </c>
      <c r="J1238">
        <f>_xlfn.XLOOKUP(tbl_logs[[#This Row],[Target_Department]],tbl_DeptWeight[Department], tbl_DeptWeight[Impact Score])</f>
        <v>1</v>
      </c>
      <c r="K1238">
        <f>_xlfn.XLOOKUP(tbl_logs[[#This Row],[Employee_Action]],tbl_ResponseLikelihood[Employee Action],tbl_ResponseLikelihood[Likelihood Score])</f>
        <v>2</v>
      </c>
      <c r="L1238">
        <f>tbl_logs[[#This Row],[Impact Score]]*tbl_logs[[#This Row],[Response Multiplier]]</f>
        <v>2</v>
      </c>
      <c r="M1238" t="str" cm="1">
        <f t="array" ref="M1238">_xlfn.IFS(tbl_logs[[#This Row],[Total Score]]&lt;=4, "Low", tbl_logs[[#This Row],[Total Score]]&lt;=10, "Medium", tbl_logs[[#This Row],[Total Score]]&lt;=19, "High", tbl_logs[[#This Row],[Total Score]]&lt;=25, "Very High")</f>
        <v>Low</v>
      </c>
      <c r="N1238" t="str" cm="1">
        <f t="array" ref="N1238">_xlfn.IFS(tbl_logs[[#This Row],[Total Score]]&lt;=4, "Low", tbl_logs[[#This Row],[Total Score]]&lt;=10, "Medium", tbl_logs[[#This Row],[Total Score]]&lt;=17, "High", tbl_logs[[#This Row],[Total Score]]&lt;=25, "Critical")</f>
        <v>Low</v>
      </c>
    </row>
    <row r="1239" spans="1:14" x14ac:dyDescent="0.3">
      <c r="A1239" t="s">
        <v>4804</v>
      </c>
      <c r="B1239" s="1">
        <v>46045.55972222222</v>
      </c>
      <c r="C1239" t="s">
        <v>7</v>
      </c>
      <c r="D1239" t="s">
        <v>8</v>
      </c>
      <c r="E1239" t="s">
        <v>19</v>
      </c>
      <c r="F1239" t="s">
        <v>10</v>
      </c>
      <c r="G1239" s="2">
        <v>0.55972222222222223</v>
      </c>
      <c r="H1239" s="3">
        <v>46045</v>
      </c>
      <c r="I1239">
        <v>1</v>
      </c>
      <c r="J1239">
        <f>_xlfn.XLOOKUP(tbl_logs[[#This Row],[Target_Department]],tbl_DeptWeight[Department], tbl_DeptWeight[Impact Score])</f>
        <v>3</v>
      </c>
      <c r="K1239">
        <f>_xlfn.XLOOKUP(tbl_logs[[#This Row],[Employee_Action]],tbl_ResponseLikelihood[Employee Action],tbl_ResponseLikelihood[Likelihood Score])</f>
        <v>2</v>
      </c>
      <c r="L1239">
        <f>tbl_logs[[#This Row],[Impact Score]]*tbl_logs[[#This Row],[Response Multiplier]]</f>
        <v>6</v>
      </c>
      <c r="M1239" t="str" cm="1">
        <f t="array" ref="M1239">_xlfn.IFS(tbl_logs[[#This Row],[Total Score]]&lt;=4, "Low", tbl_logs[[#This Row],[Total Score]]&lt;=10, "Medium", tbl_logs[[#This Row],[Total Score]]&lt;=19, "High", tbl_logs[[#This Row],[Total Score]]&lt;=25, "Very High")</f>
        <v>Medium</v>
      </c>
      <c r="N1239" t="str" cm="1">
        <f t="array" ref="N1239">_xlfn.IFS(tbl_logs[[#This Row],[Total Score]]&lt;=4, "Low", tbl_logs[[#This Row],[Total Score]]&lt;=10, "Medium", tbl_logs[[#This Row],[Total Score]]&lt;=17, "High", tbl_logs[[#This Row],[Total Score]]&lt;=25, "Critical")</f>
        <v>Medium</v>
      </c>
    </row>
    <row r="1240" spans="1:14" x14ac:dyDescent="0.3">
      <c r="A1240" t="s">
        <v>2849</v>
      </c>
      <c r="B1240" s="1">
        <v>46045.570833333331</v>
      </c>
      <c r="C1240" t="s">
        <v>7</v>
      </c>
      <c r="D1240" t="s">
        <v>8</v>
      </c>
      <c r="E1240" t="s">
        <v>19</v>
      </c>
      <c r="F1240" t="s">
        <v>13</v>
      </c>
      <c r="G1240" s="2">
        <v>0.5708333333333333</v>
      </c>
      <c r="H1240" s="3">
        <v>46045</v>
      </c>
      <c r="I1240">
        <v>1</v>
      </c>
      <c r="J1240">
        <f>_xlfn.XLOOKUP(tbl_logs[[#This Row],[Target_Department]],tbl_DeptWeight[Department], tbl_DeptWeight[Impact Score])</f>
        <v>3</v>
      </c>
      <c r="K1240">
        <f>_xlfn.XLOOKUP(tbl_logs[[#This Row],[Employee_Action]],tbl_ResponseLikelihood[Employee Action],tbl_ResponseLikelihood[Likelihood Score])</f>
        <v>1</v>
      </c>
      <c r="L1240">
        <f>tbl_logs[[#This Row],[Impact Score]]*tbl_logs[[#This Row],[Response Multiplier]]</f>
        <v>3</v>
      </c>
      <c r="M1240" t="str" cm="1">
        <f t="array" ref="M1240">_xlfn.IFS(tbl_logs[[#This Row],[Total Score]]&lt;=4, "Low", tbl_logs[[#This Row],[Total Score]]&lt;=10, "Medium", tbl_logs[[#This Row],[Total Score]]&lt;=19, "High", tbl_logs[[#This Row],[Total Score]]&lt;=25, "Very High")</f>
        <v>Low</v>
      </c>
      <c r="N1240" t="str" cm="1">
        <f t="array" ref="N1240">_xlfn.IFS(tbl_logs[[#This Row],[Total Score]]&lt;=4, "Low", tbl_logs[[#This Row],[Total Score]]&lt;=10, "Medium", tbl_logs[[#This Row],[Total Score]]&lt;=17, "High", tbl_logs[[#This Row],[Total Score]]&lt;=25, "Critical")</f>
        <v>Low</v>
      </c>
    </row>
    <row r="1241" spans="1:14" x14ac:dyDescent="0.3">
      <c r="A1241" t="s">
        <v>4192</v>
      </c>
      <c r="B1241" s="1">
        <v>46045.602083333331</v>
      </c>
      <c r="C1241" t="s">
        <v>26</v>
      </c>
      <c r="D1241" t="s">
        <v>8</v>
      </c>
      <c r="E1241" t="s">
        <v>16</v>
      </c>
      <c r="F1241" t="s">
        <v>10</v>
      </c>
      <c r="G1241" s="2">
        <v>0.6020833333333333</v>
      </c>
      <c r="H1241" s="3">
        <v>46045</v>
      </c>
      <c r="I1241">
        <v>1</v>
      </c>
      <c r="J1241">
        <f>_xlfn.XLOOKUP(tbl_logs[[#This Row],[Target_Department]],tbl_DeptWeight[Department], tbl_DeptWeight[Impact Score])</f>
        <v>3</v>
      </c>
      <c r="K1241">
        <f>_xlfn.XLOOKUP(tbl_logs[[#This Row],[Employee_Action]],tbl_ResponseLikelihood[Employee Action],tbl_ResponseLikelihood[Likelihood Score])</f>
        <v>2</v>
      </c>
      <c r="L1241">
        <f>tbl_logs[[#This Row],[Impact Score]]*tbl_logs[[#This Row],[Response Multiplier]]</f>
        <v>6</v>
      </c>
      <c r="M1241" t="str" cm="1">
        <f t="array" ref="M1241">_xlfn.IFS(tbl_logs[[#This Row],[Total Score]]&lt;=4, "Low", tbl_logs[[#This Row],[Total Score]]&lt;=10, "Medium", tbl_logs[[#This Row],[Total Score]]&lt;=19, "High", tbl_logs[[#This Row],[Total Score]]&lt;=25, "Very High")</f>
        <v>Medium</v>
      </c>
      <c r="N1241" t="str" cm="1">
        <f t="array" ref="N1241">_xlfn.IFS(tbl_logs[[#This Row],[Total Score]]&lt;=4, "Low", tbl_logs[[#This Row],[Total Score]]&lt;=10, "Medium", tbl_logs[[#This Row],[Total Score]]&lt;=17, "High", tbl_logs[[#This Row],[Total Score]]&lt;=25, "Critical")</f>
        <v>Medium</v>
      </c>
    </row>
    <row r="1242" spans="1:14" x14ac:dyDescent="0.3">
      <c r="A1242" t="s">
        <v>313</v>
      </c>
      <c r="B1242" s="1">
        <v>46045.614583333336</v>
      </c>
      <c r="C1242" t="s">
        <v>7</v>
      </c>
      <c r="D1242" t="s">
        <v>18</v>
      </c>
      <c r="E1242" t="s">
        <v>31</v>
      </c>
      <c r="F1242" t="s">
        <v>10</v>
      </c>
      <c r="G1242" s="2">
        <v>0.61458333333333337</v>
      </c>
      <c r="H1242" s="3">
        <v>46045</v>
      </c>
      <c r="I1242">
        <v>1</v>
      </c>
      <c r="J1242">
        <f>_xlfn.XLOOKUP(tbl_logs[[#This Row],[Target_Department]],tbl_DeptWeight[Department], tbl_DeptWeight[Impact Score])</f>
        <v>3</v>
      </c>
      <c r="K1242">
        <f>_xlfn.XLOOKUP(tbl_logs[[#This Row],[Employee_Action]],tbl_ResponseLikelihood[Employee Action],tbl_ResponseLikelihood[Likelihood Score])</f>
        <v>2</v>
      </c>
      <c r="L1242">
        <f>tbl_logs[[#This Row],[Impact Score]]*tbl_logs[[#This Row],[Response Multiplier]]</f>
        <v>6</v>
      </c>
      <c r="M1242" t="str" cm="1">
        <f t="array" ref="M1242">_xlfn.IFS(tbl_logs[[#This Row],[Total Score]]&lt;=4, "Low", tbl_logs[[#This Row],[Total Score]]&lt;=10, "Medium", tbl_logs[[#This Row],[Total Score]]&lt;=19, "High", tbl_logs[[#This Row],[Total Score]]&lt;=25, "Very High")</f>
        <v>Medium</v>
      </c>
      <c r="N1242" t="str" cm="1">
        <f t="array" ref="N1242">_xlfn.IFS(tbl_logs[[#This Row],[Total Score]]&lt;=4, "Low", tbl_logs[[#This Row],[Total Score]]&lt;=10, "Medium", tbl_logs[[#This Row],[Total Score]]&lt;=17, "High", tbl_logs[[#This Row],[Total Score]]&lt;=25, "Critical")</f>
        <v>Medium</v>
      </c>
    </row>
    <row r="1243" spans="1:14" x14ac:dyDescent="0.3">
      <c r="A1243" t="s">
        <v>3592</v>
      </c>
      <c r="B1243" s="1">
        <v>46045.647222222222</v>
      </c>
      <c r="C1243" t="s">
        <v>7</v>
      </c>
      <c r="D1243" t="s">
        <v>8</v>
      </c>
      <c r="E1243" t="s">
        <v>19</v>
      </c>
      <c r="F1243" t="s">
        <v>20</v>
      </c>
      <c r="G1243" s="2">
        <v>0.64722222222222225</v>
      </c>
      <c r="H1243" s="3">
        <v>46045</v>
      </c>
      <c r="I1243">
        <v>1</v>
      </c>
      <c r="J1243">
        <f>_xlfn.XLOOKUP(tbl_logs[[#This Row],[Target_Department]],tbl_DeptWeight[Department], tbl_DeptWeight[Impact Score])</f>
        <v>3</v>
      </c>
      <c r="K1243">
        <f>_xlfn.XLOOKUP(tbl_logs[[#This Row],[Employee_Action]],tbl_ResponseLikelihood[Employee Action],tbl_ResponseLikelihood[Likelihood Score])</f>
        <v>2</v>
      </c>
      <c r="L1243">
        <f>tbl_logs[[#This Row],[Impact Score]]*tbl_logs[[#This Row],[Response Multiplier]]</f>
        <v>6</v>
      </c>
      <c r="M1243" t="str" cm="1">
        <f t="array" ref="M1243">_xlfn.IFS(tbl_logs[[#This Row],[Total Score]]&lt;=4, "Low", tbl_logs[[#This Row],[Total Score]]&lt;=10, "Medium", tbl_logs[[#This Row],[Total Score]]&lt;=19, "High", tbl_logs[[#This Row],[Total Score]]&lt;=25, "Very High")</f>
        <v>Medium</v>
      </c>
      <c r="N1243" t="str" cm="1">
        <f t="array" ref="N1243">_xlfn.IFS(tbl_logs[[#This Row],[Total Score]]&lt;=4, "Low", tbl_logs[[#This Row],[Total Score]]&lt;=10, "Medium", tbl_logs[[#This Row],[Total Score]]&lt;=17, "High", tbl_logs[[#This Row],[Total Score]]&lt;=25, "Critical")</f>
        <v>Medium</v>
      </c>
    </row>
    <row r="1244" spans="1:14" x14ac:dyDescent="0.3">
      <c r="A1244" t="s">
        <v>3435</v>
      </c>
      <c r="B1244" s="1">
        <v>46045.649305555555</v>
      </c>
      <c r="C1244" t="s">
        <v>7</v>
      </c>
      <c r="D1244" t="s">
        <v>22</v>
      </c>
      <c r="E1244" t="s">
        <v>19</v>
      </c>
      <c r="F1244" t="s">
        <v>20</v>
      </c>
      <c r="G1244" s="2">
        <v>0.64930555555555558</v>
      </c>
      <c r="H1244" s="3">
        <v>46045</v>
      </c>
      <c r="I1244">
        <v>1</v>
      </c>
      <c r="J1244">
        <f>_xlfn.XLOOKUP(tbl_logs[[#This Row],[Target_Department]],tbl_DeptWeight[Department], tbl_DeptWeight[Impact Score])</f>
        <v>3</v>
      </c>
      <c r="K1244">
        <f>_xlfn.XLOOKUP(tbl_logs[[#This Row],[Employee_Action]],tbl_ResponseLikelihood[Employee Action],tbl_ResponseLikelihood[Likelihood Score])</f>
        <v>2</v>
      </c>
      <c r="L1244">
        <f>tbl_logs[[#This Row],[Impact Score]]*tbl_logs[[#This Row],[Response Multiplier]]</f>
        <v>6</v>
      </c>
      <c r="M1244" t="str" cm="1">
        <f t="array" ref="M1244">_xlfn.IFS(tbl_logs[[#This Row],[Total Score]]&lt;=4, "Low", tbl_logs[[#This Row],[Total Score]]&lt;=10, "Medium", tbl_logs[[#This Row],[Total Score]]&lt;=19, "High", tbl_logs[[#This Row],[Total Score]]&lt;=25, "Very High")</f>
        <v>Medium</v>
      </c>
      <c r="N1244" t="str" cm="1">
        <f t="array" ref="N1244">_xlfn.IFS(tbl_logs[[#This Row],[Total Score]]&lt;=4, "Low", tbl_logs[[#This Row],[Total Score]]&lt;=10, "Medium", tbl_logs[[#This Row],[Total Score]]&lt;=17, "High", tbl_logs[[#This Row],[Total Score]]&lt;=25, "Critical")</f>
        <v>Medium</v>
      </c>
    </row>
    <row r="1245" spans="1:14" x14ac:dyDescent="0.3">
      <c r="A1245" t="s">
        <v>4488</v>
      </c>
      <c r="B1245" s="1">
        <v>46045.665972222225</v>
      </c>
      <c r="C1245" t="s">
        <v>35</v>
      </c>
      <c r="D1245" t="s">
        <v>15</v>
      </c>
      <c r="E1245" t="s">
        <v>19</v>
      </c>
      <c r="F1245" t="s">
        <v>10</v>
      </c>
      <c r="G1245" s="2">
        <v>0.66597222222222219</v>
      </c>
      <c r="H1245" s="3">
        <v>46045</v>
      </c>
      <c r="I1245">
        <v>1</v>
      </c>
      <c r="J1245">
        <f>_xlfn.XLOOKUP(tbl_logs[[#This Row],[Target_Department]],tbl_DeptWeight[Department], tbl_DeptWeight[Impact Score])</f>
        <v>1</v>
      </c>
      <c r="K1245">
        <f>_xlfn.XLOOKUP(tbl_logs[[#This Row],[Employee_Action]],tbl_ResponseLikelihood[Employee Action],tbl_ResponseLikelihood[Likelihood Score])</f>
        <v>2</v>
      </c>
      <c r="L1245">
        <f>tbl_logs[[#This Row],[Impact Score]]*tbl_logs[[#This Row],[Response Multiplier]]</f>
        <v>2</v>
      </c>
      <c r="M1245" t="str" cm="1">
        <f t="array" ref="M1245">_xlfn.IFS(tbl_logs[[#This Row],[Total Score]]&lt;=4, "Low", tbl_logs[[#This Row],[Total Score]]&lt;=10, "Medium", tbl_logs[[#This Row],[Total Score]]&lt;=19, "High", tbl_logs[[#This Row],[Total Score]]&lt;=25, "Very High")</f>
        <v>Low</v>
      </c>
      <c r="N1245" t="str" cm="1">
        <f t="array" ref="N1245">_xlfn.IFS(tbl_logs[[#This Row],[Total Score]]&lt;=4, "Low", tbl_logs[[#This Row],[Total Score]]&lt;=10, "Medium", tbl_logs[[#This Row],[Total Score]]&lt;=17, "High", tbl_logs[[#This Row],[Total Score]]&lt;=25, "Critical")</f>
        <v>Low</v>
      </c>
    </row>
    <row r="1246" spans="1:14" x14ac:dyDescent="0.3">
      <c r="A1246" t="s">
        <v>3725</v>
      </c>
      <c r="B1246" s="1">
        <v>46045.667361111111</v>
      </c>
      <c r="C1246" t="s">
        <v>7</v>
      </c>
      <c r="D1246" t="s">
        <v>8</v>
      </c>
      <c r="E1246" t="s">
        <v>31</v>
      </c>
      <c r="F1246" t="s">
        <v>20</v>
      </c>
      <c r="G1246" s="2">
        <v>0.66736111111111107</v>
      </c>
      <c r="H1246" s="3">
        <v>46045</v>
      </c>
      <c r="I1246">
        <v>1</v>
      </c>
      <c r="J1246">
        <f>_xlfn.XLOOKUP(tbl_logs[[#This Row],[Target_Department]],tbl_DeptWeight[Department], tbl_DeptWeight[Impact Score])</f>
        <v>3</v>
      </c>
      <c r="K1246">
        <f>_xlfn.XLOOKUP(tbl_logs[[#This Row],[Employee_Action]],tbl_ResponseLikelihood[Employee Action],tbl_ResponseLikelihood[Likelihood Score])</f>
        <v>2</v>
      </c>
      <c r="L1246">
        <f>tbl_logs[[#This Row],[Impact Score]]*tbl_logs[[#This Row],[Response Multiplier]]</f>
        <v>6</v>
      </c>
      <c r="M1246" t="str" cm="1">
        <f t="array" ref="M1246">_xlfn.IFS(tbl_logs[[#This Row],[Total Score]]&lt;=4, "Low", tbl_logs[[#This Row],[Total Score]]&lt;=10, "Medium", tbl_logs[[#This Row],[Total Score]]&lt;=19, "High", tbl_logs[[#This Row],[Total Score]]&lt;=25, "Very High")</f>
        <v>Medium</v>
      </c>
      <c r="N1246" t="str" cm="1">
        <f t="array" ref="N1246">_xlfn.IFS(tbl_logs[[#This Row],[Total Score]]&lt;=4, "Low", tbl_logs[[#This Row],[Total Score]]&lt;=10, "Medium", tbl_logs[[#This Row],[Total Score]]&lt;=17, "High", tbl_logs[[#This Row],[Total Score]]&lt;=25, "Critical")</f>
        <v>Medium</v>
      </c>
    </row>
    <row r="1247" spans="1:14" x14ac:dyDescent="0.3">
      <c r="A1247" t="s">
        <v>4706</v>
      </c>
      <c r="B1247" s="1">
        <v>46045.675000000003</v>
      </c>
      <c r="C1247" t="s">
        <v>26</v>
      </c>
      <c r="D1247" t="s">
        <v>18</v>
      </c>
      <c r="E1247" t="s">
        <v>9</v>
      </c>
      <c r="F1247" t="s">
        <v>20</v>
      </c>
      <c r="G1247" s="2">
        <v>0.67500000000000004</v>
      </c>
      <c r="H1247" s="3">
        <v>46045</v>
      </c>
      <c r="I1247">
        <v>1</v>
      </c>
      <c r="J1247">
        <f>_xlfn.XLOOKUP(tbl_logs[[#This Row],[Target_Department]],tbl_DeptWeight[Department], tbl_DeptWeight[Impact Score])</f>
        <v>3</v>
      </c>
      <c r="K1247">
        <f>_xlfn.XLOOKUP(tbl_logs[[#This Row],[Employee_Action]],tbl_ResponseLikelihood[Employee Action],tbl_ResponseLikelihood[Likelihood Score])</f>
        <v>2</v>
      </c>
      <c r="L1247">
        <f>tbl_logs[[#This Row],[Impact Score]]*tbl_logs[[#This Row],[Response Multiplier]]</f>
        <v>6</v>
      </c>
      <c r="M1247" t="str" cm="1">
        <f t="array" ref="M1247">_xlfn.IFS(tbl_logs[[#This Row],[Total Score]]&lt;=4, "Low", tbl_logs[[#This Row],[Total Score]]&lt;=10, "Medium", tbl_logs[[#This Row],[Total Score]]&lt;=19, "High", tbl_logs[[#This Row],[Total Score]]&lt;=25, "Very High")</f>
        <v>Medium</v>
      </c>
      <c r="N1247" t="str" cm="1">
        <f t="array" ref="N1247">_xlfn.IFS(tbl_logs[[#This Row],[Total Score]]&lt;=4, "Low", tbl_logs[[#This Row],[Total Score]]&lt;=10, "Medium", tbl_logs[[#This Row],[Total Score]]&lt;=17, "High", tbl_logs[[#This Row],[Total Score]]&lt;=25, "Critical")</f>
        <v>Medium</v>
      </c>
    </row>
    <row r="1248" spans="1:14" x14ac:dyDescent="0.3">
      <c r="A1248" t="s">
        <v>3925</v>
      </c>
      <c r="B1248" s="1">
        <v>46045.680555555555</v>
      </c>
      <c r="C1248" t="s">
        <v>7</v>
      </c>
      <c r="D1248" t="s">
        <v>8</v>
      </c>
      <c r="E1248" t="s">
        <v>19</v>
      </c>
      <c r="F1248" t="s">
        <v>13</v>
      </c>
      <c r="G1248" s="2">
        <v>0.68055555555555558</v>
      </c>
      <c r="H1248" s="3">
        <v>46045</v>
      </c>
      <c r="I1248">
        <v>1</v>
      </c>
      <c r="J1248">
        <f>_xlfn.XLOOKUP(tbl_logs[[#This Row],[Target_Department]],tbl_DeptWeight[Department], tbl_DeptWeight[Impact Score])</f>
        <v>3</v>
      </c>
      <c r="K1248">
        <f>_xlfn.XLOOKUP(tbl_logs[[#This Row],[Employee_Action]],tbl_ResponseLikelihood[Employee Action],tbl_ResponseLikelihood[Likelihood Score])</f>
        <v>1</v>
      </c>
      <c r="L1248">
        <f>tbl_logs[[#This Row],[Impact Score]]*tbl_logs[[#This Row],[Response Multiplier]]</f>
        <v>3</v>
      </c>
      <c r="M1248" t="str" cm="1">
        <f t="array" ref="M1248">_xlfn.IFS(tbl_logs[[#This Row],[Total Score]]&lt;=4, "Low", tbl_logs[[#This Row],[Total Score]]&lt;=10, "Medium", tbl_logs[[#This Row],[Total Score]]&lt;=19, "High", tbl_logs[[#This Row],[Total Score]]&lt;=25, "Very High")</f>
        <v>Low</v>
      </c>
      <c r="N1248" t="str" cm="1">
        <f t="array" ref="N1248">_xlfn.IFS(tbl_logs[[#This Row],[Total Score]]&lt;=4, "Low", tbl_logs[[#This Row],[Total Score]]&lt;=10, "Medium", tbl_logs[[#This Row],[Total Score]]&lt;=17, "High", tbl_logs[[#This Row],[Total Score]]&lt;=25, "Critical")</f>
        <v>Low</v>
      </c>
    </row>
    <row r="1249" spans="1:14" x14ac:dyDescent="0.3">
      <c r="A1249" t="s">
        <v>2333</v>
      </c>
      <c r="B1249" s="1">
        <v>46045.681944444441</v>
      </c>
      <c r="C1249" t="s">
        <v>35</v>
      </c>
      <c r="D1249" t="s">
        <v>15</v>
      </c>
      <c r="E1249" t="s">
        <v>31</v>
      </c>
      <c r="F1249" t="s">
        <v>20</v>
      </c>
      <c r="G1249" s="2">
        <v>0.68194444444444446</v>
      </c>
      <c r="H1249" s="3">
        <v>46045</v>
      </c>
      <c r="I1249">
        <v>1</v>
      </c>
      <c r="J1249">
        <f>_xlfn.XLOOKUP(tbl_logs[[#This Row],[Target_Department]],tbl_DeptWeight[Department], tbl_DeptWeight[Impact Score])</f>
        <v>1</v>
      </c>
      <c r="K1249">
        <f>_xlfn.XLOOKUP(tbl_logs[[#This Row],[Employee_Action]],tbl_ResponseLikelihood[Employee Action],tbl_ResponseLikelihood[Likelihood Score])</f>
        <v>2</v>
      </c>
      <c r="L1249">
        <f>tbl_logs[[#This Row],[Impact Score]]*tbl_logs[[#This Row],[Response Multiplier]]</f>
        <v>2</v>
      </c>
      <c r="M1249" t="str" cm="1">
        <f t="array" ref="M1249">_xlfn.IFS(tbl_logs[[#This Row],[Total Score]]&lt;=4, "Low", tbl_logs[[#This Row],[Total Score]]&lt;=10, "Medium", tbl_logs[[#This Row],[Total Score]]&lt;=19, "High", tbl_logs[[#This Row],[Total Score]]&lt;=25, "Very High")</f>
        <v>Low</v>
      </c>
      <c r="N1249" t="str" cm="1">
        <f t="array" ref="N1249">_xlfn.IFS(tbl_logs[[#This Row],[Total Score]]&lt;=4, "Low", tbl_logs[[#This Row],[Total Score]]&lt;=10, "Medium", tbl_logs[[#This Row],[Total Score]]&lt;=17, "High", tbl_logs[[#This Row],[Total Score]]&lt;=25, "Critical")</f>
        <v>Low</v>
      </c>
    </row>
    <row r="1250" spans="1:14" x14ac:dyDescent="0.3">
      <c r="A1250" t="s">
        <v>934</v>
      </c>
      <c r="B1250" s="1">
        <v>46045.710416666669</v>
      </c>
      <c r="C1250" t="s">
        <v>7</v>
      </c>
      <c r="D1250" t="s">
        <v>22</v>
      </c>
      <c r="E1250" t="s">
        <v>19</v>
      </c>
      <c r="F1250" t="s">
        <v>20</v>
      </c>
      <c r="G1250" s="2">
        <v>0.7104166666666667</v>
      </c>
      <c r="H1250" s="3">
        <v>46045</v>
      </c>
      <c r="I1250">
        <v>1</v>
      </c>
      <c r="J1250">
        <f>_xlfn.XLOOKUP(tbl_logs[[#This Row],[Target_Department]],tbl_DeptWeight[Department], tbl_DeptWeight[Impact Score])</f>
        <v>3</v>
      </c>
      <c r="K1250">
        <f>_xlfn.XLOOKUP(tbl_logs[[#This Row],[Employee_Action]],tbl_ResponseLikelihood[Employee Action],tbl_ResponseLikelihood[Likelihood Score])</f>
        <v>2</v>
      </c>
      <c r="L1250">
        <f>tbl_logs[[#This Row],[Impact Score]]*tbl_logs[[#This Row],[Response Multiplier]]</f>
        <v>6</v>
      </c>
      <c r="M1250" t="str" cm="1">
        <f t="array" ref="M1250">_xlfn.IFS(tbl_logs[[#This Row],[Total Score]]&lt;=4, "Low", tbl_logs[[#This Row],[Total Score]]&lt;=10, "Medium", tbl_logs[[#This Row],[Total Score]]&lt;=19, "High", tbl_logs[[#This Row],[Total Score]]&lt;=25, "Very High")</f>
        <v>Medium</v>
      </c>
      <c r="N1250" t="str" cm="1">
        <f t="array" ref="N1250">_xlfn.IFS(tbl_logs[[#This Row],[Total Score]]&lt;=4, "Low", tbl_logs[[#This Row],[Total Score]]&lt;=10, "Medium", tbl_logs[[#This Row],[Total Score]]&lt;=17, "High", tbl_logs[[#This Row],[Total Score]]&lt;=25, "Critical")</f>
        <v>Medium</v>
      </c>
    </row>
    <row r="1251" spans="1:14" x14ac:dyDescent="0.3">
      <c r="A1251" t="s">
        <v>4429</v>
      </c>
      <c r="B1251" s="1">
        <v>46045.727083333331</v>
      </c>
      <c r="C1251" t="s">
        <v>7</v>
      </c>
      <c r="D1251" t="s">
        <v>8</v>
      </c>
      <c r="E1251" t="s">
        <v>19</v>
      </c>
      <c r="F1251" t="s">
        <v>10</v>
      </c>
      <c r="G1251" s="2">
        <v>0.7270833333333333</v>
      </c>
      <c r="H1251" s="3">
        <v>46045</v>
      </c>
      <c r="I1251">
        <v>1</v>
      </c>
      <c r="J1251">
        <f>_xlfn.XLOOKUP(tbl_logs[[#This Row],[Target_Department]],tbl_DeptWeight[Department], tbl_DeptWeight[Impact Score])</f>
        <v>3</v>
      </c>
      <c r="K1251">
        <f>_xlfn.XLOOKUP(tbl_logs[[#This Row],[Employee_Action]],tbl_ResponseLikelihood[Employee Action],tbl_ResponseLikelihood[Likelihood Score])</f>
        <v>2</v>
      </c>
      <c r="L1251">
        <f>tbl_logs[[#This Row],[Impact Score]]*tbl_logs[[#This Row],[Response Multiplier]]</f>
        <v>6</v>
      </c>
      <c r="M1251" t="str" cm="1">
        <f t="array" ref="M1251">_xlfn.IFS(tbl_logs[[#This Row],[Total Score]]&lt;=4, "Low", tbl_logs[[#This Row],[Total Score]]&lt;=10, "Medium", tbl_logs[[#This Row],[Total Score]]&lt;=19, "High", tbl_logs[[#This Row],[Total Score]]&lt;=25, "Very High")</f>
        <v>Medium</v>
      </c>
      <c r="N1251" t="str" cm="1">
        <f t="array" ref="N1251">_xlfn.IFS(tbl_logs[[#This Row],[Total Score]]&lt;=4, "Low", tbl_logs[[#This Row],[Total Score]]&lt;=10, "Medium", tbl_logs[[#This Row],[Total Score]]&lt;=17, "High", tbl_logs[[#This Row],[Total Score]]&lt;=25, "Critical")</f>
        <v>Medium</v>
      </c>
    </row>
    <row r="1252" spans="1:14" x14ac:dyDescent="0.3">
      <c r="A1252" t="s">
        <v>1290</v>
      </c>
      <c r="B1252" s="1">
        <v>46045.745833333334</v>
      </c>
      <c r="C1252" t="s">
        <v>12</v>
      </c>
      <c r="D1252" t="s">
        <v>15</v>
      </c>
      <c r="E1252" t="s">
        <v>16</v>
      </c>
      <c r="F1252" t="s">
        <v>33</v>
      </c>
      <c r="G1252" s="2">
        <v>0.74583333333333335</v>
      </c>
      <c r="H1252" s="3">
        <v>46045</v>
      </c>
      <c r="I1252">
        <v>1</v>
      </c>
      <c r="J1252">
        <f>_xlfn.XLOOKUP(tbl_logs[[#This Row],[Target_Department]],tbl_DeptWeight[Department], tbl_DeptWeight[Impact Score])</f>
        <v>1</v>
      </c>
      <c r="K1252">
        <f>_xlfn.XLOOKUP(tbl_logs[[#This Row],[Employee_Action]],tbl_ResponseLikelihood[Employee Action],tbl_ResponseLikelihood[Likelihood Score])</f>
        <v>4</v>
      </c>
      <c r="L1252">
        <f>tbl_logs[[#This Row],[Impact Score]]*tbl_logs[[#This Row],[Response Multiplier]]</f>
        <v>4</v>
      </c>
      <c r="M1252" t="str" cm="1">
        <f t="array" ref="M1252">_xlfn.IFS(tbl_logs[[#This Row],[Total Score]]&lt;=4, "Low", tbl_logs[[#This Row],[Total Score]]&lt;=10, "Medium", tbl_logs[[#This Row],[Total Score]]&lt;=19, "High", tbl_logs[[#This Row],[Total Score]]&lt;=25, "Very High")</f>
        <v>Low</v>
      </c>
      <c r="N1252" t="str" cm="1">
        <f t="array" ref="N1252">_xlfn.IFS(tbl_logs[[#This Row],[Total Score]]&lt;=4, "Low", tbl_logs[[#This Row],[Total Score]]&lt;=10, "Medium", tbl_logs[[#This Row],[Total Score]]&lt;=17, "High", tbl_logs[[#This Row],[Total Score]]&lt;=25, "Critical")</f>
        <v>Low</v>
      </c>
    </row>
    <row r="1253" spans="1:14" x14ac:dyDescent="0.3">
      <c r="A1253" t="s">
        <v>3184</v>
      </c>
      <c r="B1253" s="1">
        <v>46045.756944444445</v>
      </c>
      <c r="C1253" t="s">
        <v>40</v>
      </c>
      <c r="D1253" t="s">
        <v>15</v>
      </c>
      <c r="E1253" t="s">
        <v>16</v>
      </c>
      <c r="F1253" t="s">
        <v>20</v>
      </c>
      <c r="G1253" s="2">
        <v>0.75694444444444442</v>
      </c>
      <c r="H1253" s="3">
        <v>46045</v>
      </c>
      <c r="I1253">
        <v>1</v>
      </c>
      <c r="J1253">
        <f>_xlfn.XLOOKUP(tbl_logs[[#This Row],[Target_Department]],tbl_DeptWeight[Department], tbl_DeptWeight[Impact Score])</f>
        <v>5</v>
      </c>
      <c r="K1253">
        <f>_xlfn.XLOOKUP(tbl_logs[[#This Row],[Employee_Action]],tbl_ResponseLikelihood[Employee Action],tbl_ResponseLikelihood[Likelihood Score])</f>
        <v>2</v>
      </c>
      <c r="L1253">
        <f>tbl_logs[[#This Row],[Impact Score]]*tbl_logs[[#This Row],[Response Multiplier]]</f>
        <v>10</v>
      </c>
      <c r="M1253" t="str" cm="1">
        <f t="array" ref="M1253">_xlfn.IFS(tbl_logs[[#This Row],[Total Score]]&lt;=4, "Low", tbl_logs[[#This Row],[Total Score]]&lt;=10, "Medium", tbl_logs[[#This Row],[Total Score]]&lt;=19, "High", tbl_logs[[#This Row],[Total Score]]&lt;=25, "Very High")</f>
        <v>Medium</v>
      </c>
      <c r="N1253" t="str" cm="1">
        <f t="array" ref="N1253">_xlfn.IFS(tbl_logs[[#This Row],[Total Score]]&lt;=4, "Low", tbl_logs[[#This Row],[Total Score]]&lt;=10, "Medium", tbl_logs[[#This Row],[Total Score]]&lt;=17, "High", tbl_logs[[#This Row],[Total Score]]&lt;=25, "Critical")</f>
        <v>Medium</v>
      </c>
    </row>
    <row r="1254" spans="1:14" x14ac:dyDescent="0.3">
      <c r="A1254" t="s">
        <v>2393</v>
      </c>
      <c r="B1254" s="1">
        <v>46045.761805555558</v>
      </c>
      <c r="C1254" t="s">
        <v>7</v>
      </c>
      <c r="D1254" t="s">
        <v>8</v>
      </c>
      <c r="E1254" t="s">
        <v>9</v>
      </c>
      <c r="F1254" t="s">
        <v>53</v>
      </c>
      <c r="G1254" s="2">
        <v>0.76180555555555551</v>
      </c>
      <c r="H1254" s="3">
        <v>46045</v>
      </c>
      <c r="I1254">
        <v>1</v>
      </c>
      <c r="J1254">
        <f>_xlfn.XLOOKUP(tbl_logs[[#This Row],[Target_Department]],tbl_DeptWeight[Department], tbl_DeptWeight[Impact Score])</f>
        <v>3</v>
      </c>
      <c r="K1254">
        <f>_xlfn.XLOOKUP(tbl_logs[[#This Row],[Employee_Action]],tbl_ResponseLikelihood[Employee Action],tbl_ResponseLikelihood[Likelihood Score])</f>
        <v>5</v>
      </c>
      <c r="L1254">
        <f>tbl_logs[[#This Row],[Impact Score]]*tbl_logs[[#This Row],[Response Multiplier]]</f>
        <v>15</v>
      </c>
      <c r="M1254" t="str" cm="1">
        <f t="array" ref="M1254">_xlfn.IFS(tbl_logs[[#This Row],[Total Score]]&lt;=4, "Low", tbl_logs[[#This Row],[Total Score]]&lt;=10, "Medium", tbl_logs[[#This Row],[Total Score]]&lt;=19, "High", tbl_logs[[#This Row],[Total Score]]&lt;=25, "Very High")</f>
        <v>High</v>
      </c>
      <c r="N1254" t="str" cm="1">
        <f t="array" ref="N1254">_xlfn.IFS(tbl_logs[[#This Row],[Total Score]]&lt;=4, "Low", tbl_logs[[#This Row],[Total Score]]&lt;=10, "Medium", tbl_logs[[#This Row],[Total Score]]&lt;=17, "High", tbl_logs[[#This Row],[Total Score]]&lt;=25, "Critical")</f>
        <v>High</v>
      </c>
    </row>
    <row r="1255" spans="1:14" x14ac:dyDescent="0.3">
      <c r="A1255" t="s">
        <v>3191</v>
      </c>
      <c r="B1255" s="1">
        <v>46045.763194444444</v>
      </c>
      <c r="C1255" t="s">
        <v>7</v>
      </c>
      <c r="D1255" t="s">
        <v>8</v>
      </c>
      <c r="E1255" t="s">
        <v>19</v>
      </c>
      <c r="F1255" t="s">
        <v>10</v>
      </c>
      <c r="G1255" s="2">
        <v>0.7631944444444444</v>
      </c>
      <c r="H1255" s="3">
        <v>46045</v>
      </c>
      <c r="I1255">
        <v>1</v>
      </c>
      <c r="J1255">
        <f>_xlfn.XLOOKUP(tbl_logs[[#This Row],[Target_Department]],tbl_DeptWeight[Department], tbl_DeptWeight[Impact Score])</f>
        <v>3</v>
      </c>
      <c r="K1255">
        <f>_xlfn.XLOOKUP(tbl_logs[[#This Row],[Employee_Action]],tbl_ResponseLikelihood[Employee Action],tbl_ResponseLikelihood[Likelihood Score])</f>
        <v>2</v>
      </c>
      <c r="L1255">
        <f>tbl_logs[[#This Row],[Impact Score]]*tbl_logs[[#This Row],[Response Multiplier]]</f>
        <v>6</v>
      </c>
      <c r="M1255" t="str" cm="1">
        <f t="array" ref="M1255">_xlfn.IFS(tbl_logs[[#This Row],[Total Score]]&lt;=4, "Low", tbl_logs[[#This Row],[Total Score]]&lt;=10, "Medium", tbl_logs[[#This Row],[Total Score]]&lt;=19, "High", tbl_logs[[#This Row],[Total Score]]&lt;=25, "Very High")</f>
        <v>Medium</v>
      </c>
      <c r="N1255" t="str" cm="1">
        <f t="array" ref="N1255">_xlfn.IFS(tbl_logs[[#This Row],[Total Score]]&lt;=4, "Low", tbl_logs[[#This Row],[Total Score]]&lt;=10, "Medium", tbl_logs[[#This Row],[Total Score]]&lt;=17, "High", tbl_logs[[#This Row],[Total Score]]&lt;=25, "Critical")</f>
        <v>Medium</v>
      </c>
    </row>
    <row r="1256" spans="1:14" x14ac:dyDescent="0.3">
      <c r="A1256" t="s">
        <v>887</v>
      </c>
      <c r="B1256" s="1">
        <v>46045.768750000003</v>
      </c>
      <c r="C1256" t="s">
        <v>7</v>
      </c>
      <c r="D1256" t="s">
        <v>18</v>
      </c>
      <c r="E1256" t="s">
        <v>19</v>
      </c>
      <c r="F1256" t="s">
        <v>20</v>
      </c>
      <c r="G1256" s="2">
        <v>0.76875000000000004</v>
      </c>
      <c r="H1256" s="3">
        <v>46045</v>
      </c>
      <c r="I1256">
        <v>1</v>
      </c>
      <c r="J1256">
        <f>_xlfn.XLOOKUP(tbl_logs[[#This Row],[Target_Department]],tbl_DeptWeight[Department], tbl_DeptWeight[Impact Score])</f>
        <v>3</v>
      </c>
      <c r="K1256">
        <f>_xlfn.XLOOKUP(tbl_logs[[#This Row],[Employee_Action]],tbl_ResponseLikelihood[Employee Action],tbl_ResponseLikelihood[Likelihood Score])</f>
        <v>2</v>
      </c>
      <c r="L1256">
        <f>tbl_logs[[#This Row],[Impact Score]]*tbl_logs[[#This Row],[Response Multiplier]]</f>
        <v>6</v>
      </c>
      <c r="M1256" t="str" cm="1">
        <f t="array" ref="M1256">_xlfn.IFS(tbl_logs[[#This Row],[Total Score]]&lt;=4, "Low", tbl_logs[[#This Row],[Total Score]]&lt;=10, "Medium", tbl_logs[[#This Row],[Total Score]]&lt;=19, "High", tbl_logs[[#This Row],[Total Score]]&lt;=25, "Very High")</f>
        <v>Medium</v>
      </c>
      <c r="N1256" t="str" cm="1">
        <f t="array" ref="N1256">_xlfn.IFS(tbl_logs[[#This Row],[Total Score]]&lt;=4, "Low", tbl_logs[[#This Row],[Total Score]]&lt;=10, "Medium", tbl_logs[[#This Row],[Total Score]]&lt;=17, "High", tbl_logs[[#This Row],[Total Score]]&lt;=25, "Critical")</f>
        <v>Medium</v>
      </c>
    </row>
    <row r="1257" spans="1:14" x14ac:dyDescent="0.3">
      <c r="A1257" t="s">
        <v>3618</v>
      </c>
      <c r="B1257" s="1">
        <v>46045.77847222222</v>
      </c>
      <c r="C1257" t="s">
        <v>7</v>
      </c>
      <c r="D1257" t="s">
        <v>22</v>
      </c>
      <c r="E1257" t="s">
        <v>19</v>
      </c>
      <c r="F1257" t="s">
        <v>10</v>
      </c>
      <c r="G1257" s="2">
        <v>0.77847222222222223</v>
      </c>
      <c r="H1257" s="3">
        <v>46045</v>
      </c>
      <c r="I1257">
        <v>1</v>
      </c>
      <c r="J1257">
        <f>_xlfn.XLOOKUP(tbl_logs[[#This Row],[Target_Department]],tbl_DeptWeight[Department], tbl_DeptWeight[Impact Score])</f>
        <v>3</v>
      </c>
      <c r="K1257">
        <f>_xlfn.XLOOKUP(tbl_logs[[#This Row],[Employee_Action]],tbl_ResponseLikelihood[Employee Action],tbl_ResponseLikelihood[Likelihood Score])</f>
        <v>2</v>
      </c>
      <c r="L1257">
        <f>tbl_logs[[#This Row],[Impact Score]]*tbl_logs[[#This Row],[Response Multiplier]]</f>
        <v>6</v>
      </c>
      <c r="M1257" t="str" cm="1">
        <f t="array" ref="M1257">_xlfn.IFS(tbl_logs[[#This Row],[Total Score]]&lt;=4, "Low", tbl_logs[[#This Row],[Total Score]]&lt;=10, "Medium", tbl_logs[[#This Row],[Total Score]]&lt;=19, "High", tbl_logs[[#This Row],[Total Score]]&lt;=25, "Very High")</f>
        <v>Medium</v>
      </c>
      <c r="N1257" t="str" cm="1">
        <f t="array" ref="N1257">_xlfn.IFS(tbl_logs[[#This Row],[Total Score]]&lt;=4, "Low", tbl_logs[[#This Row],[Total Score]]&lt;=10, "Medium", tbl_logs[[#This Row],[Total Score]]&lt;=17, "High", tbl_logs[[#This Row],[Total Score]]&lt;=25, "Critical")</f>
        <v>Medium</v>
      </c>
    </row>
    <row r="1258" spans="1:14" x14ac:dyDescent="0.3">
      <c r="A1258" t="s">
        <v>3988</v>
      </c>
      <c r="B1258" s="1">
        <v>46045.786111111112</v>
      </c>
      <c r="C1258" t="s">
        <v>7</v>
      </c>
      <c r="D1258" t="s">
        <v>8</v>
      </c>
      <c r="E1258" t="s">
        <v>19</v>
      </c>
      <c r="F1258" t="s">
        <v>33</v>
      </c>
      <c r="G1258" s="2">
        <v>0.78611111111111109</v>
      </c>
      <c r="H1258" s="3">
        <v>46045</v>
      </c>
      <c r="I1258">
        <v>1</v>
      </c>
      <c r="J1258">
        <f>_xlfn.XLOOKUP(tbl_logs[[#This Row],[Target_Department]],tbl_DeptWeight[Department], tbl_DeptWeight[Impact Score])</f>
        <v>3</v>
      </c>
      <c r="K1258">
        <f>_xlfn.XLOOKUP(tbl_logs[[#This Row],[Employee_Action]],tbl_ResponseLikelihood[Employee Action],tbl_ResponseLikelihood[Likelihood Score])</f>
        <v>4</v>
      </c>
      <c r="L1258">
        <f>tbl_logs[[#This Row],[Impact Score]]*tbl_logs[[#This Row],[Response Multiplier]]</f>
        <v>12</v>
      </c>
      <c r="M1258" t="str" cm="1">
        <f t="array" ref="M1258">_xlfn.IFS(tbl_logs[[#This Row],[Total Score]]&lt;=4, "Low", tbl_logs[[#This Row],[Total Score]]&lt;=10, "Medium", tbl_logs[[#This Row],[Total Score]]&lt;=19, "High", tbl_logs[[#This Row],[Total Score]]&lt;=25, "Very High")</f>
        <v>High</v>
      </c>
      <c r="N1258" t="str" cm="1">
        <f t="array" ref="N1258">_xlfn.IFS(tbl_logs[[#This Row],[Total Score]]&lt;=4, "Low", tbl_logs[[#This Row],[Total Score]]&lt;=10, "Medium", tbl_logs[[#This Row],[Total Score]]&lt;=17, "High", tbl_logs[[#This Row],[Total Score]]&lt;=25, "Critical")</f>
        <v>High</v>
      </c>
    </row>
    <row r="1259" spans="1:14" x14ac:dyDescent="0.3">
      <c r="A1259" t="s">
        <v>4775</v>
      </c>
      <c r="B1259" s="1">
        <v>46045.870833333334</v>
      </c>
      <c r="C1259" t="s">
        <v>7</v>
      </c>
      <c r="D1259" t="s">
        <v>22</v>
      </c>
      <c r="E1259" t="s">
        <v>19</v>
      </c>
      <c r="F1259" t="s">
        <v>13</v>
      </c>
      <c r="G1259" s="2">
        <v>0.87083333333333335</v>
      </c>
      <c r="H1259" s="3">
        <v>46045</v>
      </c>
      <c r="I1259">
        <v>1</v>
      </c>
      <c r="J1259">
        <f>_xlfn.XLOOKUP(tbl_logs[[#This Row],[Target_Department]],tbl_DeptWeight[Department], tbl_DeptWeight[Impact Score])</f>
        <v>3</v>
      </c>
      <c r="K1259">
        <f>_xlfn.XLOOKUP(tbl_logs[[#This Row],[Employee_Action]],tbl_ResponseLikelihood[Employee Action],tbl_ResponseLikelihood[Likelihood Score])</f>
        <v>1</v>
      </c>
      <c r="L1259">
        <f>tbl_logs[[#This Row],[Impact Score]]*tbl_logs[[#This Row],[Response Multiplier]]</f>
        <v>3</v>
      </c>
      <c r="M1259" t="str" cm="1">
        <f t="array" ref="M1259">_xlfn.IFS(tbl_logs[[#This Row],[Total Score]]&lt;=4, "Low", tbl_logs[[#This Row],[Total Score]]&lt;=10, "Medium", tbl_logs[[#This Row],[Total Score]]&lt;=19, "High", tbl_logs[[#This Row],[Total Score]]&lt;=25, "Very High")</f>
        <v>Low</v>
      </c>
      <c r="N1259" t="str" cm="1">
        <f t="array" ref="N1259">_xlfn.IFS(tbl_logs[[#This Row],[Total Score]]&lt;=4, "Low", tbl_logs[[#This Row],[Total Score]]&lt;=10, "Medium", tbl_logs[[#This Row],[Total Score]]&lt;=17, "High", tbl_logs[[#This Row],[Total Score]]&lt;=25, "Critical")</f>
        <v>Low</v>
      </c>
    </row>
    <row r="1260" spans="1:14" x14ac:dyDescent="0.3">
      <c r="A1260" t="s">
        <v>4537</v>
      </c>
      <c r="B1260" s="1">
        <v>46045.884027777778</v>
      </c>
      <c r="C1260" t="s">
        <v>26</v>
      </c>
      <c r="D1260" t="s">
        <v>18</v>
      </c>
      <c r="E1260" t="s">
        <v>9</v>
      </c>
      <c r="F1260" t="s">
        <v>10</v>
      </c>
      <c r="G1260" s="2">
        <v>0.88402777777777775</v>
      </c>
      <c r="H1260" s="3">
        <v>46045</v>
      </c>
      <c r="I1260">
        <v>1</v>
      </c>
      <c r="J1260">
        <f>_xlfn.XLOOKUP(tbl_logs[[#This Row],[Target_Department]],tbl_DeptWeight[Department], tbl_DeptWeight[Impact Score])</f>
        <v>3</v>
      </c>
      <c r="K1260">
        <f>_xlfn.XLOOKUP(tbl_logs[[#This Row],[Employee_Action]],tbl_ResponseLikelihood[Employee Action],tbl_ResponseLikelihood[Likelihood Score])</f>
        <v>2</v>
      </c>
      <c r="L1260">
        <f>tbl_logs[[#This Row],[Impact Score]]*tbl_logs[[#This Row],[Response Multiplier]]</f>
        <v>6</v>
      </c>
      <c r="M1260" t="str" cm="1">
        <f t="array" ref="M1260">_xlfn.IFS(tbl_logs[[#This Row],[Total Score]]&lt;=4, "Low", tbl_logs[[#This Row],[Total Score]]&lt;=10, "Medium", tbl_logs[[#This Row],[Total Score]]&lt;=19, "High", tbl_logs[[#This Row],[Total Score]]&lt;=25, "Very High")</f>
        <v>Medium</v>
      </c>
      <c r="N1260" t="str" cm="1">
        <f t="array" ref="N1260">_xlfn.IFS(tbl_logs[[#This Row],[Total Score]]&lt;=4, "Low", tbl_logs[[#This Row],[Total Score]]&lt;=10, "Medium", tbl_logs[[#This Row],[Total Score]]&lt;=17, "High", tbl_logs[[#This Row],[Total Score]]&lt;=25, "Critical")</f>
        <v>Medium</v>
      </c>
    </row>
    <row r="1261" spans="1:14" x14ac:dyDescent="0.3">
      <c r="A1261" t="s">
        <v>2521</v>
      </c>
      <c r="B1261" s="1">
        <v>46045.886111111111</v>
      </c>
      <c r="C1261" t="s">
        <v>7</v>
      </c>
      <c r="D1261" t="s">
        <v>15</v>
      </c>
      <c r="E1261" t="s">
        <v>19</v>
      </c>
      <c r="F1261" t="s">
        <v>10</v>
      </c>
      <c r="G1261" s="2">
        <v>0.88611111111111107</v>
      </c>
      <c r="H1261" s="3">
        <v>46045</v>
      </c>
      <c r="I1261">
        <v>1</v>
      </c>
      <c r="J1261">
        <f>_xlfn.XLOOKUP(tbl_logs[[#This Row],[Target_Department]],tbl_DeptWeight[Department], tbl_DeptWeight[Impact Score])</f>
        <v>3</v>
      </c>
      <c r="K1261">
        <f>_xlfn.XLOOKUP(tbl_logs[[#This Row],[Employee_Action]],tbl_ResponseLikelihood[Employee Action],tbl_ResponseLikelihood[Likelihood Score])</f>
        <v>2</v>
      </c>
      <c r="L1261">
        <f>tbl_logs[[#This Row],[Impact Score]]*tbl_logs[[#This Row],[Response Multiplier]]</f>
        <v>6</v>
      </c>
      <c r="M1261" t="str" cm="1">
        <f t="array" ref="M1261">_xlfn.IFS(tbl_logs[[#This Row],[Total Score]]&lt;=4, "Low", tbl_logs[[#This Row],[Total Score]]&lt;=10, "Medium", tbl_logs[[#This Row],[Total Score]]&lt;=19, "High", tbl_logs[[#This Row],[Total Score]]&lt;=25, "Very High")</f>
        <v>Medium</v>
      </c>
      <c r="N1261" t="str" cm="1">
        <f t="array" ref="N1261">_xlfn.IFS(tbl_logs[[#This Row],[Total Score]]&lt;=4, "Low", tbl_logs[[#This Row],[Total Score]]&lt;=10, "Medium", tbl_logs[[#This Row],[Total Score]]&lt;=17, "High", tbl_logs[[#This Row],[Total Score]]&lt;=25, "Critical")</f>
        <v>Medium</v>
      </c>
    </row>
    <row r="1262" spans="1:14" x14ac:dyDescent="0.3">
      <c r="A1262" t="s">
        <v>2444</v>
      </c>
      <c r="B1262" s="1">
        <v>46045.886805555558</v>
      </c>
      <c r="C1262" t="s">
        <v>47</v>
      </c>
      <c r="D1262" t="s">
        <v>8</v>
      </c>
      <c r="E1262" t="s">
        <v>31</v>
      </c>
      <c r="F1262" t="s">
        <v>10</v>
      </c>
      <c r="G1262" s="2">
        <v>0.88680555555555551</v>
      </c>
      <c r="H1262" s="3">
        <v>46045</v>
      </c>
      <c r="I1262">
        <v>1</v>
      </c>
      <c r="J1262">
        <f>_xlfn.XLOOKUP(tbl_logs[[#This Row],[Target_Department]],tbl_DeptWeight[Department], tbl_DeptWeight[Impact Score])</f>
        <v>1</v>
      </c>
      <c r="K1262">
        <f>_xlfn.XLOOKUP(tbl_logs[[#This Row],[Employee_Action]],tbl_ResponseLikelihood[Employee Action],tbl_ResponseLikelihood[Likelihood Score])</f>
        <v>2</v>
      </c>
      <c r="L1262">
        <f>tbl_logs[[#This Row],[Impact Score]]*tbl_logs[[#This Row],[Response Multiplier]]</f>
        <v>2</v>
      </c>
      <c r="M1262" t="str" cm="1">
        <f t="array" ref="M1262">_xlfn.IFS(tbl_logs[[#This Row],[Total Score]]&lt;=4, "Low", tbl_logs[[#This Row],[Total Score]]&lt;=10, "Medium", tbl_logs[[#This Row],[Total Score]]&lt;=19, "High", tbl_logs[[#This Row],[Total Score]]&lt;=25, "Very High")</f>
        <v>Low</v>
      </c>
      <c r="N1262" t="str" cm="1">
        <f t="array" ref="N1262">_xlfn.IFS(tbl_logs[[#This Row],[Total Score]]&lt;=4, "Low", tbl_logs[[#This Row],[Total Score]]&lt;=10, "Medium", tbl_logs[[#This Row],[Total Score]]&lt;=17, "High", tbl_logs[[#This Row],[Total Score]]&lt;=25, "Critical")</f>
        <v>Low</v>
      </c>
    </row>
    <row r="1263" spans="1:14" x14ac:dyDescent="0.3">
      <c r="A1263" t="s">
        <v>1364</v>
      </c>
      <c r="B1263" s="1">
        <v>46045.895833333336</v>
      </c>
      <c r="C1263" t="s">
        <v>7</v>
      </c>
      <c r="D1263" t="s">
        <v>18</v>
      </c>
      <c r="E1263" t="s">
        <v>19</v>
      </c>
      <c r="F1263" t="s">
        <v>10</v>
      </c>
      <c r="G1263" s="2">
        <v>0.89583333333333337</v>
      </c>
      <c r="H1263" s="3">
        <v>46045</v>
      </c>
      <c r="I1263">
        <v>1</v>
      </c>
      <c r="J1263">
        <f>_xlfn.XLOOKUP(tbl_logs[[#This Row],[Target_Department]],tbl_DeptWeight[Department], tbl_DeptWeight[Impact Score])</f>
        <v>3</v>
      </c>
      <c r="K1263">
        <f>_xlfn.XLOOKUP(tbl_logs[[#This Row],[Employee_Action]],tbl_ResponseLikelihood[Employee Action],tbl_ResponseLikelihood[Likelihood Score])</f>
        <v>2</v>
      </c>
      <c r="L1263">
        <f>tbl_logs[[#This Row],[Impact Score]]*tbl_logs[[#This Row],[Response Multiplier]]</f>
        <v>6</v>
      </c>
      <c r="M1263" t="str" cm="1">
        <f t="array" ref="M1263">_xlfn.IFS(tbl_logs[[#This Row],[Total Score]]&lt;=4, "Low", tbl_logs[[#This Row],[Total Score]]&lt;=10, "Medium", tbl_logs[[#This Row],[Total Score]]&lt;=19, "High", tbl_logs[[#This Row],[Total Score]]&lt;=25, "Very High")</f>
        <v>Medium</v>
      </c>
      <c r="N1263" t="str" cm="1">
        <f t="array" ref="N1263">_xlfn.IFS(tbl_logs[[#This Row],[Total Score]]&lt;=4, "Low", tbl_logs[[#This Row],[Total Score]]&lt;=10, "Medium", tbl_logs[[#This Row],[Total Score]]&lt;=17, "High", tbl_logs[[#This Row],[Total Score]]&lt;=25, "Critical")</f>
        <v>Medium</v>
      </c>
    </row>
    <row r="1264" spans="1:14" x14ac:dyDescent="0.3">
      <c r="A1264" t="s">
        <v>3836</v>
      </c>
      <c r="B1264" s="1">
        <v>46045.92083333333</v>
      </c>
      <c r="C1264" t="s">
        <v>7</v>
      </c>
      <c r="D1264" t="s">
        <v>18</v>
      </c>
      <c r="E1264" t="s">
        <v>19</v>
      </c>
      <c r="F1264" t="s">
        <v>10</v>
      </c>
      <c r="G1264" s="2">
        <v>0.92083333333333328</v>
      </c>
      <c r="H1264" s="3">
        <v>46045</v>
      </c>
      <c r="I1264">
        <v>1</v>
      </c>
      <c r="J1264">
        <f>_xlfn.XLOOKUP(tbl_logs[[#This Row],[Target_Department]],tbl_DeptWeight[Department], tbl_DeptWeight[Impact Score])</f>
        <v>3</v>
      </c>
      <c r="K1264">
        <f>_xlfn.XLOOKUP(tbl_logs[[#This Row],[Employee_Action]],tbl_ResponseLikelihood[Employee Action],tbl_ResponseLikelihood[Likelihood Score])</f>
        <v>2</v>
      </c>
      <c r="L1264">
        <f>tbl_logs[[#This Row],[Impact Score]]*tbl_logs[[#This Row],[Response Multiplier]]</f>
        <v>6</v>
      </c>
      <c r="M1264" t="str" cm="1">
        <f t="array" ref="M1264">_xlfn.IFS(tbl_logs[[#This Row],[Total Score]]&lt;=4, "Low", tbl_logs[[#This Row],[Total Score]]&lt;=10, "Medium", tbl_logs[[#This Row],[Total Score]]&lt;=19, "High", tbl_logs[[#This Row],[Total Score]]&lt;=25, "Very High")</f>
        <v>Medium</v>
      </c>
      <c r="N1264" t="str" cm="1">
        <f t="array" ref="N1264">_xlfn.IFS(tbl_logs[[#This Row],[Total Score]]&lt;=4, "Low", tbl_logs[[#This Row],[Total Score]]&lt;=10, "Medium", tbl_logs[[#This Row],[Total Score]]&lt;=17, "High", tbl_logs[[#This Row],[Total Score]]&lt;=25, "Critical")</f>
        <v>Medium</v>
      </c>
    </row>
    <row r="1265" spans="1:14" x14ac:dyDescent="0.3">
      <c r="A1265" t="s">
        <v>594</v>
      </c>
      <c r="B1265" s="1">
        <v>46045.922222222223</v>
      </c>
      <c r="C1265" t="s">
        <v>26</v>
      </c>
      <c r="D1265" t="s">
        <v>15</v>
      </c>
      <c r="E1265" t="s">
        <v>9</v>
      </c>
      <c r="F1265" t="s">
        <v>10</v>
      </c>
      <c r="G1265" s="2">
        <v>0.92222222222222228</v>
      </c>
      <c r="H1265" s="3">
        <v>46045</v>
      </c>
      <c r="I1265">
        <v>1</v>
      </c>
      <c r="J1265">
        <f>_xlfn.XLOOKUP(tbl_logs[[#This Row],[Target_Department]],tbl_DeptWeight[Department], tbl_DeptWeight[Impact Score])</f>
        <v>3</v>
      </c>
      <c r="K1265">
        <f>_xlfn.XLOOKUP(tbl_logs[[#This Row],[Employee_Action]],tbl_ResponseLikelihood[Employee Action],tbl_ResponseLikelihood[Likelihood Score])</f>
        <v>2</v>
      </c>
      <c r="L1265">
        <f>tbl_logs[[#This Row],[Impact Score]]*tbl_logs[[#This Row],[Response Multiplier]]</f>
        <v>6</v>
      </c>
      <c r="M1265" t="str" cm="1">
        <f t="array" ref="M1265">_xlfn.IFS(tbl_logs[[#This Row],[Total Score]]&lt;=4, "Low", tbl_logs[[#This Row],[Total Score]]&lt;=10, "Medium", tbl_logs[[#This Row],[Total Score]]&lt;=19, "High", tbl_logs[[#This Row],[Total Score]]&lt;=25, "Very High")</f>
        <v>Medium</v>
      </c>
      <c r="N1265" t="str" cm="1">
        <f t="array" ref="N1265">_xlfn.IFS(tbl_logs[[#This Row],[Total Score]]&lt;=4, "Low", tbl_logs[[#This Row],[Total Score]]&lt;=10, "Medium", tbl_logs[[#This Row],[Total Score]]&lt;=17, "High", tbl_logs[[#This Row],[Total Score]]&lt;=25, "Critical")</f>
        <v>Medium</v>
      </c>
    </row>
    <row r="1266" spans="1:14" x14ac:dyDescent="0.3">
      <c r="A1266" t="s">
        <v>605</v>
      </c>
      <c r="B1266" s="1">
        <v>46045.925694444442</v>
      </c>
      <c r="C1266" t="s">
        <v>12</v>
      </c>
      <c r="D1266" t="s">
        <v>15</v>
      </c>
      <c r="E1266" t="s">
        <v>19</v>
      </c>
      <c r="F1266" t="s">
        <v>33</v>
      </c>
      <c r="G1266" s="2">
        <v>0.92569444444444449</v>
      </c>
      <c r="H1266" s="3">
        <v>46045</v>
      </c>
      <c r="I1266">
        <v>1</v>
      </c>
      <c r="J1266">
        <f>_xlfn.XLOOKUP(tbl_logs[[#This Row],[Target_Department]],tbl_DeptWeight[Department], tbl_DeptWeight[Impact Score])</f>
        <v>1</v>
      </c>
      <c r="K1266">
        <f>_xlfn.XLOOKUP(tbl_logs[[#This Row],[Employee_Action]],tbl_ResponseLikelihood[Employee Action],tbl_ResponseLikelihood[Likelihood Score])</f>
        <v>4</v>
      </c>
      <c r="L1266">
        <f>tbl_logs[[#This Row],[Impact Score]]*tbl_logs[[#This Row],[Response Multiplier]]</f>
        <v>4</v>
      </c>
      <c r="M1266" t="str" cm="1">
        <f t="array" ref="M1266">_xlfn.IFS(tbl_logs[[#This Row],[Total Score]]&lt;=4, "Low", tbl_logs[[#This Row],[Total Score]]&lt;=10, "Medium", tbl_logs[[#This Row],[Total Score]]&lt;=19, "High", tbl_logs[[#This Row],[Total Score]]&lt;=25, "Very High")</f>
        <v>Low</v>
      </c>
      <c r="N1266" t="str" cm="1">
        <f t="array" ref="N1266">_xlfn.IFS(tbl_logs[[#This Row],[Total Score]]&lt;=4, "Low", tbl_logs[[#This Row],[Total Score]]&lt;=10, "Medium", tbl_logs[[#This Row],[Total Score]]&lt;=17, "High", tbl_logs[[#This Row],[Total Score]]&lt;=25, "Critical")</f>
        <v>Low</v>
      </c>
    </row>
    <row r="1267" spans="1:14" x14ac:dyDescent="0.3">
      <c r="A1267" t="s">
        <v>3288</v>
      </c>
      <c r="B1267" s="1">
        <v>46045.952777777777</v>
      </c>
      <c r="C1267" t="s">
        <v>40</v>
      </c>
      <c r="D1267" t="s">
        <v>22</v>
      </c>
      <c r="E1267" t="s">
        <v>16</v>
      </c>
      <c r="F1267" t="s">
        <v>33</v>
      </c>
      <c r="G1267" s="2">
        <v>0.95277777777777772</v>
      </c>
      <c r="H1267" s="3">
        <v>46045</v>
      </c>
      <c r="I1267">
        <v>1</v>
      </c>
      <c r="J1267">
        <f>_xlfn.XLOOKUP(tbl_logs[[#This Row],[Target_Department]],tbl_DeptWeight[Department], tbl_DeptWeight[Impact Score])</f>
        <v>5</v>
      </c>
      <c r="K1267">
        <f>_xlfn.XLOOKUP(tbl_logs[[#This Row],[Employee_Action]],tbl_ResponseLikelihood[Employee Action],tbl_ResponseLikelihood[Likelihood Score])</f>
        <v>4</v>
      </c>
      <c r="L1267">
        <f>tbl_logs[[#This Row],[Impact Score]]*tbl_logs[[#This Row],[Response Multiplier]]</f>
        <v>20</v>
      </c>
      <c r="M1267" t="str" cm="1">
        <f t="array" ref="M1267">_xlfn.IFS(tbl_logs[[#This Row],[Total Score]]&lt;=4, "Low", tbl_logs[[#This Row],[Total Score]]&lt;=10, "Medium", tbl_logs[[#This Row],[Total Score]]&lt;=19, "High", tbl_logs[[#This Row],[Total Score]]&lt;=25, "Very High")</f>
        <v>Very High</v>
      </c>
      <c r="N1267" t="str" cm="1">
        <f t="array" ref="N1267">_xlfn.IFS(tbl_logs[[#This Row],[Total Score]]&lt;=4, "Low", tbl_logs[[#This Row],[Total Score]]&lt;=10, "Medium", tbl_logs[[#This Row],[Total Score]]&lt;=17, "High", tbl_logs[[#This Row],[Total Score]]&lt;=25, "Critical")</f>
        <v>Critical</v>
      </c>
    </row>
    <row r="1268" spans="1:14" x14ac:dyDescent="0.3">
      <c r="A1268" t="s">
        <v>4438</v>
      </c>
      <c r="B1268" s="1">
        <v>46045.966666666667</v>
      </c>
      <c r="C1268" t="s">
        <v>7</v>
      </c>
      <c r="D1268" t="s">
        <v>8</v>
      </c>
      <c r="E1268" t="s">
        <v>19</v>
      </c>
      <c r="F1268" t="s">
        <v>10</v>
      </c>
      <c r="G1268" s="2">
        <v>0.96666666666666667</v>
      </c>
      <c r="H1268" s="3">
        <v>46045</v>
      </c>
      <c r="I1268">
        <v>1</v>
      </c>
      <c r="J1268">
        <f>_xlfn.XLOOKUP(tbl_logs[[#This Row],[Target_Department]],tbl_DeptWeight[Department], tbl_DeptWeight[Impact Score])</f>
        <v>3</v>
      </c>
      <c r="K1268">
        <f>_xlfn.XLOOKUP(tbl_logs[[#This Row],[Employee_Action]],tbl_ResponseLikelihood[Employee Action],tbl_ResponseLikelihood[Likelihood Score])</f>
        <v>2</v>
      </c>
      <c r="L1268">
        <f>tbl_logs[[#This Row],[Impact Score]]*tbl_logs[[#This Row],[Response Multiplier]]</f>
        <v>6</v>
      </c>
      <c r="M1268" t="str" cm="1">
        <f t="array" ref="M1268">_xlfn.IFS(tbl_logs[[#This Row],[Total Score]]&lt;=4, "Low", tbl_logs[[#This Row],[Total Score]]&lt;=10, "Medium", tbl_logs[[#This Row],[Total Score]]&lt;=19, "High", tbl_logs[[#This Row],[Total Score]]&lt;=25, "Very High")</f>
        <v>Medium</v>
      </c>
      <c r="N1268" t="str" cm="1">
        <f t="array" ref="N1268">_xlfn.IFS(tbl_logs[[#This Row],[Total Score]]&lt;=4, "Low", tbl_logs[[#This Row],[Total Score]]&lt;=10, "Medium", tbl_logs[[#This Row],[Total Score]]&lt;=17, "High", tbl_logs[[#This Row],[Total Score]]&lt;=25, "Critical")</f>
        <v>Medium</v>
      </c>
    </row>
    <row r="1269" spans="1:14" x14ac:dyDescent="0.3">
      <c r="A1269" t="s">
        <v>236</v>
      </c>
      <c r="B1269" s="1">
        <v>46045.974305555559</v>
      </c>
      <c r="C1269" t="s">
        <v>7</v>
      </c>
      <c r="D1269" t="s">
        <v>15</v>
      </c>
      <c r="E1269" t="s">
        <v>19</v>
      </c>
      <c r="F1269" t="s">
        <v>53</v>
      </c>
      <c r="G1269" s="2">
        <v>0.97430555555555554</v>
      </c>
      <c r="H1269" s="3">
        <v>46045</v>
      </c>
      <c r="I1269">
        <v>1</v>
      </c>
      <c r="J1269">
        <f>_xlfn.XLOOKUP(tbl_logs[[#This Row],[Target_Department]],tbl_DeptWeight[Department], tbl_DeptWeight[Impact Score])</f>
        <v>3</v>
      </c>
      <c r="K1269">
        <f>_xlfn.XLOOKUP(tbl_logs[[#This Row],[Employee_Action]],tbl_ResponseLikelihood[Employee Action],tbl_ResponseLikelihood[Likelihood Score])</f>
        <v>5</v>
      </c>
      <c r="L1269">
        <f>tbl_logs[[#This Row],[Impact Score]]*tbl_logs[[#This Row],[Response Multiplier]]</f>
        <v>15</v>
      </c>
      <c r="M1269" t="str" cm="1">
        <f t="array" ref="M1269">_xlfn.IFS(tbl_logs[[#This Row],[Total Score]]&lt;=4, "Low", tbl_logs[[#This Row],[Total Score]]&lt;=10, "Medium", tbl_logs[[#This Row],[Total Score]]&lt;=19, "High", tbl_logs[[#This Row],[Total Score]]&lt;=25, "Very High")</f>
        <v>High</v>
      </c>
      <c r="N1269" t="str" cm="1">
        <f t="array" ref="N1269">_xlfn.IFS(tbl_logs[[#This Row],[Total Score]]&lt;=4, "Low", tbl_logs[[#This Row],[Total Score]]&lt;=10, "Medium", tbl_logs[[#This Row],[Total Score]]&lt;=17, "High", tbl_logs[[#This Row],[Total Score]]&lt;=25, "Critical")</f>
        <v>High</v>
      </c>
    </row>
    <row r="1270" spans="1:14" x14ac:dyDescent="0.3">
      <c r="A1270" t="s">
        <v>2683</v>
      </c>
      <c r="B1270" s="1">
        <v>46045.990972222222</v>
      </c>
      <c r="C1270" t="s">
        <v>7</v>
      </c>
      <c r="D1270" t="s">
        <v>15</v>
      </c>
      <c r="E1270" t="s">
        <v>19</v>
      </c>
      <c r="F1270" t="s">
        <v>53</v>
      </c>
      <c r="G1270" s="2">
        <v>0.99097222222222225</v>
      </c>
      <c r="H1270" s="3">
        <v>46045</v>
      </c>
      <c r="I1270">
        <v>1</v>
      </c>
      <c r="J1270">
        <f>_xlfn.XLOOKUP(tbl_logs[[#This Row],[Target_Department]],tbl_DeptWeight[Department], tbl_DeptWeight[Impact Score])</f>
        <v>3</v>
      </c>
      <c r="K1270">
        <f>_xlfn.XLOOKUP(tbl_logs[[#This Row],[Employee_Action]],tbl_ResponseLikelihood[Employee Action],tbl_ResponseLikelihood[Likelihood Score])</f>
        <v>5</v>
      </c>
      <c r="L1270">
        <f>tbl_logs[[#This Row],[Impact Score]]*tbl_logs[[#This Row],[Response Multiplier]]</f>
        <v>15</v>
      </c>
      <c r="M1270" t="str" cm="1">
        <f t="array" ref="M1270">_xlfn.IFS(tbl_logs[[#This Row],[Total Score]]&lt;=4, "Low", tbl_logs[[#This Row],[Total Score]]&lt;=10, "Medium", tbl_logs[[#This Row],[Total Score]]&lt;=19, "High", tbl_logs[[#This Row],[Total Score]]&lt;=25, "Very High")</f>
        <v>High</v>
      </c>
      <c r="N1270" t="str" cm="1">
        <f t="array" ref="N1270">_xlfn.IFS(tbl_logs[[#This Row],[Total Score]]&lt;=4, "Low", tbl_logs[[#This Row],[Total Score]]&lt;=10, "Medium", tbl_logs[[#This Row],[Total Score]]&lt;=17, "High", tbl_logs[[#This Row],[Total Score]]&lt;=25, "Critical")</f>
        <v>High</v>
      </c>
    </row>
    <row r="1271" spans="1:14" x14ac:dyDescent="0.3">
      <c r="A1271" t="s">
        <v>4051</v>
      </c>
      <c r="B1271" s="1">
        <v>46046.003472222219</v>
      </c>
      <c r="C1271" t="s">
        <v>7</v>
      </c>
      <c r="D1271" t="s">
        <v>22</v>
      </c>
      <c r="E1271" t="s">
        <v>9</v>
      </c>
      <c r="F1271" t="s">
        <v>20</v>
      </c>
      <c r="G1271" s="2">
        <v>3.472222222222222E-3</v>
      </c>
      <c r="H1271" s="3">
        <v>46046</v>
      </c>
      <c r="I1271">
        <v>1</v>
      </c>
      <c r="J1271">
        <f>_xlfn.XLOOKUP(tbl_logs[[#This Row],[Target_Department]],tbl_DeptWeight[Department], tbl_DeptWeight[Impact Score])</f>
        <v>3</v>
      </c>
      <c r="K1271">
        <f>_xlfn.XLOOKUP(tbl_logs[[#This Row],[Employee_Action]],tbl_ResponseLikelihood[Employee Action],tbl_ResponseLikelihood[Likelihood Score])</f>
        <v>2</v>
      </c>
      <c r="L1271">
        <f>tbl_logs[[#This Row],[Impact Score]]*tbl_logs[[#This Row],[Response Multiplier]]</f>
        <v>6</v>
      </c>
      <c r="M1271" t="str" cm="1">
        <f t="array" ref="M1271">_xlfn.IFS(tbl_logs[[#This Row],[Total Score]]&lt;=4, "Low", tbl_logs[[#This Row],[Total Score]]&lt;=10, "Medium", tbl_logs[[#This Row],[Total Score]]&lt;=19, "High", tbl_logs[[#This Row],[Total Score]]&lt;=25, "Very High")</f>
        <v>Medium</v>
      </c>
      <c r="N1271" t="str" cm="1">
        <f t="array" ref="N1271">_xlfn.IFS(tbl_logs[[#This Row],[Total Score]]&lt;=4, "Low", tbl_logs[[#This Row],[Total Score]]&lt;=10, "Medium", tbl_logs[[#This Row],[Total Score]]&lt;=17, "High", tbl_logs[[#This Row],[Total Score]]&lt;=25, "Critical")</f>
        <v>Medium</v>
      </c>
    </row>
    <row r="1272" spans="1:14" x14ac:dyDescent="0.3">
      <c r="A1272" t="s">
        <v>3746</v>
      </c>
      <c r="B1272" s="1">
        <v>46046.039583333331</v>
      </c>
      <c r="C1272" t="s">
        <v>40</v>
      </c>
      <c r="D1272" t="s">
        <v>22</v>
      </c>
      <c r="E1272" t="s">
        <v>16</v>
      </c>
      <c r="F1272" t="s">
        <v>10</v>
      </c>
      <c r="G1272" s="2">
        <v>3.9583333333333331E-2</v>
      </c>
      <c r="H1272" s="3">
        <v>46046</v>
      </c>
      <c r="I1272">
        <v>1</v>
      </c>
      <c r="J1272">
        <f>_xlfn.XLOOKUP(tbl_logs[[#This Row],[Target_Department]],tbl_DeptWeight[Department], tbl_DeptWeight[Impact Score])</f>
        <v>5</v>
      </c>
      <c r="K1272">
        <f>_xlfn.XLOOKUP(tbl_logs[[#This Row],[Employee_Action]],tbl_ResponseLikelihood[Employee Action],tbl_ResponseLikelihood[Likelihood Score])</f>
        <v>2</v>
      </c>
      <c r="L1272">
        <f>tbl_logs[[#This Row],[Impact Score]]*tbl_logs[[#This Row],[Response Multiplier]]</f>
        <v>10</v>
      </c>
      <c r="M1272" t="str" cm="1">
        <f t="array" ref="M1272">_xlfn.IFS(tbl_logs[[#This Row],[Total Score]]&lt;=4, "Low", tbl_logs[[#This Row],[Total Score]]&lt;=10, "Medium", tbl_logs[[#This Row],[Total Score]]&lt;=19, "High", tbl_logs[[#This Row],[Total Score]]&lt;=25, "Very High")</f>
        <v>Medium</v>
      </c>
      <c r="N1272" t="str" cm="1">
        <f t="array" ref="N1272">_xlfn.IFS(tbl_logs[[#This Row],[Total Score]]&lt;=4, "Low", tbl_logs[[#This Row],[Total Score]]&lt;=10, "Medium", tbl_logs[[#This Row],[Total Score]]&lt;=17, "High", tbl_logs[[#This Row],[Total Score]]&lt;=25, "Critical")</f>
        <v>Medium</v>
      </c>
    </row>
    <row r="1273" spans="1:14" x14ac:dyDescent="0.3">
      <c r="A1273" t="s">
        <v>2371</v>
      </c>
      <c r="B1273" s="1">
        <v>46046.049305555556</v>
      </c>
      <c r="C1273" t="s">
        <v>40</v>
      </c>
      <c r="D1273" t="s">
        <v>8</v>
      </c>
      <c r="E1273" t="s">
        <v>16</v>
      </c>
      <c r="F1273" t="s">
        <v>10</v>
      </c>
      <c r="G1273" s="2">
        <v>4.9305555555555554E-2</v>
      </c>
      <c r="H1273" s="3">
        <v>46046</v>
      </c>
      <c r="I1273">
        <v>1</v>
      </c>
      <c r="J1273">
        <f>_xlfn.XLOOKUP(tbl_logs[[#This Row],[Target_Department]],tbl_DeptWeight[Department], tbl_DeptWeight[Impact Score])</f>
        <v>5</v>
      </c>
      <c r="K1273">
        <f>_xlfn.XLOOKUP(tbl_logs[[#This Row],[Employee_Action]],tbl_ResponseLikelihood[Employee Action],tbl_ResponseLikelihood[Likelihood Score])</f>
        <v>2</v>
      </c>
      <c r="L1273">
        <f>tbl_logs[[#This Row],[Impact Score]]*tbl_logs[[#This Row],[Response Multiplier]]</f>
        <v>10</v>
      </c>
      <c r="M1273" t="str" cm="1">
        <f t="array" ref="M1273">_xlfn.IFS(tbl_logs[[#This Row],[Total Score]]&lt;=4, "Low", tbl_logs[[#This Row],[Total Score]]&lt;=10, "Medium", tbl_logs[[#This Row],[Total Score]]&lt;=19, "High", tbl_logs[[#This Row],[Total Score]]&lt;=25, "Very High")</f>
        <v>Medium</v>
      </c>
      <c r="N1273" t="str" cm="1">
        <f t="array" ref="N1273">_xlfn.IFS(tbl_logs[[#This Row],[Total Score]]&lt;=4, "Low", tbl_logs[[#This Row],[Total Score]]&lt;=10, "Medium", tbl_logs[[#This Row],[Total Score]]&lt;=17, "High", tbl_logs[[#This Row],[Total Score]]&lt;=25, "Critical")</f>
        <v>Medium</v>
      </c>
    </row>
    <row r="1274" spans="1:14" x14ac:dyDescent="0.3">
      <c r="A1274" t="s">
        <v>1991</v>
      </c>
      <c r="B1274" s="1">
        <v>46046.061111111114</v>
      </c>
      <c r="C1274" t="s">
        <v>35</v>
      </c>
      <c r="D1274" t="s">
        <v>8</v>
      </c>
      <c r="E1274" t="s">
        <v>19</v>
      </c>
      <c r="F1274" t="s">
        <v>20</v>
      </c>
      <c r="G1274" s="2">
        <v>6.1111111111111109E-2</v>
      </c>
      <c r="H1274" s="3">
        <v>46046</v>
      </c>
      <c r="I1274">
        <v>1</v>
      </c>
      <c r="J1274">
        <f>_xlfn.XLOOKUP(tbl_logs[[#This Row],[Target_Department]],tbl_DeptWeight[Department], tbl_DeptWeight[Impact Score])</f>
        <v>1</v>
      </c>
      <c r="K1274">
        <f>_xlfn.XLOOKUP(tbl_logs[[#This Row],[Employee_Action]],tbl_ResponseLikelihood[Employee Action],tbl_ResponseLikelihood[Likelihood Score])</f>
        <v>2</v>
      </c>
      <c r="L1274">
        <f>tbl_logs[[#This Row],[Impact Score]]*tbl_logs[[#This Row],[Response Multiplier]]</f>
        <v>2</v>
      </c>
      <c r="M1274" t="str" cm="1">
        <f t="array" ref="M1274">_xlfn.IFS(tbl_logs[[#This Row],[Total Score]]&lt;=4, "Low", tbl_logs[[#This Row],[Total Score]]&lt;=10, "Medium", tbl_logs[[#This Row],[Total Score]]&lt;=19, "High", tbl_logs[[#This Row],[Total Score]]&lt;=25, "Very High")</f>
        <v>Low</v>
      </c>
      <c r="N1274" t="str" cm="1">
        <f t="array" ref="N1274">_xlfn.IFS(tbl_logs[[#This Row],[Total Score]]&lt;=4, "Low", tbl_logs[[#This Row],[Total Score]]&lt;=10, "Medium", tbl_logs[[#This Row],[Total Score]]&lt;=17, "High", tbl_logs[[#This Row],[Total Score]]&lt;=25, "Critical")</f>
        <v>Low</v>
      </c>
    </row>
    <row r="1275" spans="1:14" x14ac:dyDescent="0.3">
      <c r="A1275" t="s">
        <v>4557</v>
      </c>
      <c r="B1275" s="1">
        <v>46046.103472222225</v>
      </c>
      <c r="C1275" t="s">
        <v>7</v>
      </c>
      <c r="D1275" t="s">
        <v>18</v>
      </c>
      <c r="E1275" t="s">
        <v>31</v>
      </c>
      <c r="F1275" t="s">
        <v>10</v>
      </c>
      <c r="G1275" s="2">
        <v>0.10347222222222222</v>
      </c>
      <c r="H1275" s="3">
        <v>46046</v>
      </c>
      <c r="I1275">
        <v>1</v>
      </c>
      <c r="J1275">
        <f>_xlfn.XLOOKUP(tbl_logs[[#This Row],[Target_Department]],tbl_DeptWeight[Department], tbl_DeptWeight[Impact Score])</f>
        <v>3</v>
      </c>
      <c r="K1275">
        <f>_xlfn.XLOOKUP(tbl_logs[[#This Row],[Employee_Action]],tbl_ResponseLikelihood[Employee Action],tbl_ResponseLikelihood[Likelihood Score])</f>
        <v>2</v>
      </c>
      <c r="L1275">
        <f>tbl_logs[[#This Row],[Impact Score]]*tbl_logs[[#This Row],[Response Multiplier]]</f>
        <v>6</v>
      </c>
      <c r="M1275" t="str" cm="1">
        <f t="array" ref="M1275">_xlfn.IFS(tbl_logs[[#This Row],[Total Score]]&lt;=4, "Low", tbl_logs[[#This Row],[Total Score]]&lt;=10, "Medium", tbl_logs[[#This Row],[Total Score]]&lt;=19, "High", tbl_logs[[#This Row],[Total Score]]&lt;=25, "Very High")</f>
        <v>Medium</v>
      </c>
      <c r="N1275" t="str" cm="1">
        <f t="array" ref="N1275">_xlfn.IFS(tbl_logs[[#This Row],[Total Score]]&lt;=4, "Low", tbl_logs[[#This Row],[Total Score]]&lt;=10, "Medium", tbl_logs[[#This Row],[Total Score]]&lt;=17, "High", tbl_logs[[#This Row],[Total Score]]&lt;=25, "Critical")</f>
        <v>Medium</v>
      </c>
    </row>
    <row r="1276" spans="1:14" x14ac:dyDescent="0.3">
      <c r="A1276" t="s">
        <v>282</v>
      </c>
      <c r="B1276" s="1">
        <v>46046.138194444444</v>
      </c>
      <c r="C1276" t="s">
        <v>35</v>
      </c>
      <c r="D1276" t="s">
        <v>15</v>
      </c>
      <c r="E1276" t="s">
        <v>31</v>
      </c>
      <c r="F1276" t="s">
        <v>53</v>
      </c>
      <c r="G1276" s="2">
        <v>0.13819444444444445</v>
      </c>
      <c r="H1276" s="3">
        <v>46046</v>
      </c>
      <c r="I1276">
        <v>1</v>
      </c>
      <c r="J1276">
        <f>_xlfn.XLOOKUP(tbl_logs[[#This Row],[Target_Department]],tbl_DeptWeight[Department], tbl_DeptWeight[Impact Score])</f>
        <v>1</v>
      </c>
      <c r="K1276">
        <f>_xlfn.XLOOKUP(tbl_logs[[#This Row],[Employee_Action]],tbl_ResponseLikelihood[Employee Action],tbl_ResponseLikelihood[Likelihood Score])</f>
        <v>5</v>
      </c>
      <c r="L1276">
        <f>tbl_logs[[#This Row],[Impact Score]]*tbl_logs[[#This Row],[Response Multiplier]]</f>
        <v>5</v>
      </c>
      <c r="M1276" t="str" cm="1">
        <f t="array" ref="M1276">_xlfn.IFS(tbl_logs[[#This Row],[Total Score]]&lt;=4, "Low", tbl_logs[[#This Row],[Total Score]]&lt;=10, "Medium", tbl_logs[[#This Row],[Total Score]]&lt;=19, "High", tbl_logs[[#This Row],[Total Score]]&lt;=25, "Very High")</f>
        <v>Medium</v>
      </c>
      <c r="N1276" t="str" cm="1">
        <f t="array" ref="N1276">_xlfn.IFS(tbl_logs[[#This Row],[Total Score]]&lt;=4, "Low", tbl_logs[[#This Row],[Total Score]]&lt;=10, "Medium", tbl_logs[[#This Row],[Total Score]]&lt;=17, "High", tbl_logs[[#This Row],[Total Score]]&lt;=25, "Critical")</f>
        <v>Medium</v>
      </c>
    </row>
    <row r="1277" spans="1:14" x14ac:dyDescent="0.3">
      <c r="A1277" t="s">
        <v>2635</v>
      </c>
      <c r="B1277" s="1">
        <v>46046.15625</v>
      </c>
      <c r="C1277" t="s">
        <v>40</v>
      </c>
      <c r="D1277" t="s">
        <v>18</v>
      </c>
      <c r="E1277" t="s">
        <v>16</v>
      </c>
      <c r="F1277" t="s">
        <v>10</v>
      </c>
      <c r="G1277" s="2">
        <v>0.15625</v>
      </c>
      <c r="H1277" s="3">
        <v>46046</v>
      </c>
      <c r="I1277">
        <v>1</v>
      </c>
      <c r="J1277">
        <f>_xlfn.XLOOKUP(tbl_logs[[#This Row],[Target_Department]],tbl_DeptWeight[Department], tbl_DeptWeight[Impact Score])</f>
        <v>5</v>
      </c>
      <c r="K1277">
        <f>_xlfn.XLOOKUP(tbl_logs[[#This Row],[Employee_Action]],tbl_ResponseLikelihood[Employee Action],tbl_ResponseLikelihood[Likelihood Score])</f>
        <v>2</v>
      </c>
      <c r="L1277">
        <f>tbl_logs[[#This Row],[Impact Score]]*tbl_logs[[#This Row],[Response Multiplier]]</f>
        <v>10</v>
      </c>
      <c r="M1277" t="str" cm="1">
        <f t="array" ref="M1277">_xlfn.IFS(tbl_logs[[#This Row],[Total Score]]&lt;=4, "Low", tbl_logs[[#This Row],[Total Score]]&lt;=10, "Medium", tbl_logs[[#This Row],[Total Score]]&lt;=19, "High", tbl_logs[[#This Row],[Total Score]]&lt;=25, "Very High")</f>
        <v>Medium</v>
      </c>
      <c r="N1277" t="str" cm="1">
        <f t="array" ref="N1277">_xlfn.IFS(tbl_logs[[#This Row],[Total Score]]&lt;=4, "Low", tbl_logs[[#This Row],[Total Score]]&lt;=10, "Medium", tbl_logs[[#This Row],[Total Score]]&lt;=17, "High", tbl_logs[[#This Row],[Total Score]]&lt;=25, "Critical")</f>
        <v>Medium</v>
      </c>
    </row>
    <row r="1278" spans="1:14" x14ac:dyDescent="0.3">
      <c r="A1278" t="s">
        <v>3322</v>
      </c>
      <c r="B1278" s="1">
        <v>46046.168055555558</v>
      </c>
      <c r="C1278" t="s">
        <v>7</v>
      </c>
      <c r="D1278" t="s">
        <v>15</v>
      </c>
      <c r="E1278" t="s">
        <v>31</v>
      </c>
      <c r="F1278" t="s">
        <v>10</v>
      </c>
      <c r="G1278" s="2">
        <v>0.16805555555555557</v>
      </c>
      <c r="H1278" s="3">
        <v>46046</v>
      </c>
      <c r="I1278">
        <v>1</v>
      </c>
      <c r="J1278">
        <f>_xlfn.XLOOKUP(tbl_logs[[#This Row],[Target_Department]],tbl_DeptWeight[Department], tbl_DeptWeight[Impact Score])</f>
        <v>3</v>
      </c>
      <c r="K1278">
        <f>_xlfn.XLOOKUP(tbl_logs[[#This Row],[Employee_Action]],tbl_ResponseLikelihood[Employee Action],tbl_ResponseLikelihood[Likelihood Score])</f>
        <v>2</v>
      </c>
      <c r="L1278">
        <f>tbl_logs[[#This Row],[Impact Score]]*tbl_logs[[#This Row],[Response Multiplier]]</f>
        <v>6</v>
      </c>
      <c r="M1278" t="str" cm="1">
        <f t="array" ref="M1278">_xlfn.IFS(tbl_logs[[#This Row],[Total Score]]&lt;=4, "Low", tbl_logs[[#This Row],[Total Score]]&lt;=10, "Medium", tbl_logs[[#This Row],[Total Score]]&lt;=19, "High", tbl_logs[[#This Row],[Total Score]]&lt;=25, "Very High")</f>
        <v>Medium</v>
      </c>
      <c r="N1278" t="str" cm="1">
        <f t="array" ref="N1278">_xlfn.IFS(tbl_logs[[#This Row],[Total Score]]&lt;=4, "Low", tbl_logs[[#This Row],[Total Score]]&lt;=10, "Medium", tbl_logs[[#This Row],[Total Score]]&lt;=17, "High", tbl_logs[[#This Row],[Total Score]]&lt;=25, "Critical")</f>
        <v>Medium</v>
      </c>
    </row>
    <row r="1279" spans="1:14" x14ac:dyDescent="0.3">
      <c r="A1279" t="s">
        <v>2321</v>
      </c>
      <c r="B1279" s="1">
        <v>46046.168749999997</v>
      </c>
      <c r="C1279" t="s">
        <v>7</v>
      </c>
      <c r="D1279" t="s">
        <v>22</v>
      </c>
      <c r="E1279" t="s">
        <v>19</v>
      </c>
      <c r="F1279" t="s">
        <v>20</v>
      </c>
      <c r="G1279" s="2">
        <v>0.16875000000000001</v>
      </c>
      <c r="H1279" s="3">
        <v>46046</v>
      </c>
      <c r="I1279">
        <v>1</v>
      </c>
      <c r="J1279">
        <f>_xlfn.XLOOKUP(tbl_logs[[#This Row],[Target_Department]],tbl_DeptWeight[Department], tbl_DeptWeight[Impact Score])</f>
        <v>3</v>
      </c>
      <c r="K1279">
        <f>_xlfn.XLOOKUP(tbl_logs[[#This Row],[Employee_Action]],tbl_ResponseLikelihood[Employee Action],tbl_ResponseLikelihood[Likelihood Score])</f>
        <v>2</v>
      </c>
      <c r="L1279">
        <f>tbl_logs[[#This Row],[Impact Score]]*tbl_logs[[#This Row],[Response Multiplier]]</f>
        <v>6</v>
      </c>
      <c r="M1279" t="str" cm="1">
        <f t="array" ref="M1279">_xlfn.IFS(tbl_logs[[#This Row],[Total Score]]&lt;=4, "Low", tbl_logs[[#This Row],[Total Score]]&lt;=10, "Medium", tbl_logs[[#This Row],[Total Score]]&lt;=19, "High", tbl_logs[[#This Row],[Total Score]]&lt;=25, "Very High")</f>
        <v>Medium</v>
      </c>
      <c r="N1279" t="str" cm="1">
        <f t="array" ref="N1279">_xlfn.IFS(tbl_logs[[#This Row],[Total Score]]&lt;=4, "Low", tbl_logs[[#This Row],[Total Score]]&lt;=10, "Medium", tbl_logs[[#This Row],[Total Score]]&lt;=17, "High", tbl_logs[[#This Row],[Total Score]]&lt;=25, "Critical")</f>
        <v>Medium</v>
      </c>
    </row>
    <row r="1280" spans="1:14" x14ac:dyDescent="0.3">
      <c r="A1280" t="s">
        <v>4470</v>
      </c>
      <c r="B1280" s="1">
        <v>46046.21597222222</v>
      </c>
      <c r="C1280" t="s">
        <v>7</v>
      </c>
      <c r="D1280" t="s">
        <v>8</v>
      </c>
      <c r="E1280" t="s">
        <v>19</v>
      </c>
      <c r="F1280" t="s">
        <v>20</v>
      </c>
      <c r="G1280" s="2">
        <v>0.21597222222222223</v>
      </c>
      <c r="H1280" s="3">
        <v>46046</v>
      </c>
      <c r="I1280">
        <v>1</v>
      </c>
      <c r="J1280">
        <f>_xlfn.XLOOKUP(tbl_logs[[#This Row],[Target_Department]],tbl_DeptWeight[Department], tbl_DeptWeight[Impact Score])</f>
        <v>3</v>
      </c>
      <c r="K1280">
        <f>_xlfn.XLOOKUP(tbl_logs[[#This Row],[Employee_Action]],tbl_ResponseLikelihood[Employee Action],tbl_ResponseLikelihood[Likelihood Score])</f>
        <v>2</v>
      </c>
      <c r="L1280">
        <f>tbl_logs[[#This Row],[Impact Score]]*tbl_logs[[#This Row],[Response Multiplier]]</f>
        <v>6</v>
      </c>
      <c r="M1280" t="str" cm="1">
        <f t="array" ref="M1280">_xlfn.IFS(tbl_logs[[#This Row],[Total Score]]&lt;=4, "Low", tbl_logs[[#This Row],[Total Score]]&lt;=10, "Medium", tbl_logs[[#This Row],[Total Score]]&lt;=19, "High", tbl_logs[[#This Row],[Total Score]]&lt;=25, "Very High")</f>
        <v>Medium</v>
      </c>
      <c r="N1280" t="str" cm="1">
        <f t="array" ref="N1280">_xlfn.IFS(tbl_logs[[#This Row],[Total Score]]&lt;=4, "Low", tbl_logs[[#This Row],[Total Score]]&lt;=10, "Medium", tbl_logs[[#This Row],[Total Score]]&lt;=17, "High", tbl_logs[[#This Row],[Total Score]]&lt;=25, "Critical")</f>
        <v>Medium</v>
      </c>
    </row>
    <row r="1281" spans="1:14" x14ac:dyDescent="0.3">
      <c r="A1281" t="s">
        <v>1326</v>
      </c>
      <c r="B1281" s="1">
        <v>46046.229861111111</v>
      </c>
      <c r="C1281" t="s">
        <v>7</v>
      </c>
      <c r="D1281" t="s">
        <v>8</v>
      </c>
      <c r="E1281" t="s">
        <v>31</v>
      </c>
      <c r="F1281" t="s">
        <v>20</v>
      </c>
      <c r="G1281" s="2">
        <v>0.2298611111111111</v>
      </c>
      <c r="H1281" s="3">
        <v>46046</v>
      </c>
      <c r="I1281">
        <v>1</v>
      </c>
      <c r="J1281">
        <f>_xlfn.XLOOKUP(tbl_logs[[#This Row],[Target_Department]],tbl_DeptWeight[Department], tbl_DeptWeight[Impact Score])</f>
        <v>3</v>
      </c>
      <c r="K1281">
        <f>_xlfn.XLOOKUP(tbl_logs[[#This Row],[Employee_Action]],tbl_ResponseLikelihood[Employee Action],tbl_ResponseLikelihood[Likelihood Score])</f>
        <v>2</v>
      </c>
      <c r="L1281">
        <f>tbl_logs[[#This Row],[Impact Score]]*tbl_logs[[#This Row],[Response Multiplier]]</f>
        <v>6</v>
      </c>
      <c r="M1281" t="str" cm="1">
        <f t="array" ref="M1281">_xlfn.IFS(tbl_logs[[#This Row],[Total Score]]&lt;=4, "Low", tbl_logs[[#This Row],[Total Score]]&lt;=10, "Medium", tbl_logs[[#This Row],[Total Score]]&lt;=19, "High", tbl_logs[[#This Row],[Total Score]]&lt;=25, "Very High")</f>
        <v>Medium</v>
      </c>
      <c r="N1281" t="str" cm="1">
        <f t="array" ref="N1281">_xlfn.IFS(tbl_logs[[#This Row],[Total Score]]&lt;=4, "Low", tbl_logs[[#This Row],[Total Score]]&lt;=10, "Medium", tbl_logs[[#This Row],[Total Score]]&lt;=17, "High", tbl_logs[[#This Row],[Total Score]]&lt;=25, "Critical")</f>
        <v>Medium</v>
      </c>
    </row>
    <row r="1282" spans="1:14" x14ac:dyDescent="0.3">
      <c r="A1282" t="s">
        <v>4552</v>
      </c>
      <c r="B1282" s="1">
        <v>46046.255555555559</v>
      </c>
      <c r="C1282" t="s">
        <v>7</v>
      </c>
      <c r="D1282" t="s">
        <v>15</v>
      </c>
      <c r="E1282" t="s">
        <v>19</v>
      </c>
      <c r="F1282" t="s">
        <v>13</v>
      </c>
      <c r="G1282" s="2">
        <v>0.25555555555555554</v>
      </c>
      <c r="H1282" s="3">
        <v>46046</v>
      </c>
      <c r="I1282">
        <v>1</v>
      </c>
      <c r="J1282">
        <f>_xlfn.XLOOKUP(tbl_logs[[#This Row],[Target_Department]],tbl_DeptWeight[Department], tbl_DeptWeight[Impact Score])</f>
        <v>3</v>
      </c>
      <c r="K1282">
        <f>_xlfn.XLOOKUP(tbl_logs[[#This Row],[Employee_Action]],tbl_ResponseLikelihood[Employee Action],tbl_ResponseLikelihood[Likelihood Score])</f>
        <v>1</v>
      </c>
      <c r="L1282">
        <f>tbl_logs[[#This Row],[Impact Score]]*tbl_logs[[#This Row],[Response Multiplier]]</f>
        <v>3</v>
      </c>
      <c r="M1282" t="str" cm="1">
        <f t="array" ref="M1282">_xlfn.IFS(tbl_logs[[#This Row],[Total Score]]&lt;=4, "Low", tbl_logs[[#This Row],[Total Score]]&lt;=10, "Medium", tbl_logs[[#This Row],[Total Score]]&lt;=19, "High", tbl_logs[[#This Row],[Total Score]]&lt;=25, "Very High")</f>
        <v>Low</v>
      </c>
      <c r="N1282" t="str" cm="1">
        <f t="array" ref="N1282">_xlfn.IFS(tbl_logs[[#This Row],[Total Score]]&lt;=4, "Low", tbl_logs[[#This Row],[Total Score]]&lt;=10, "Medium", tbl_logs[[#This Row],[Total Score]]&lt;=17, "High", tbl_logs[[#This Row],[Total Score]]&lt;=25, "Critical")</f>
        <v>Low</v>
      </c>
    </row>
    <row r="1283" spans="1:14" x14ac:dyDescent="0.3">
      <c r="A1283" t="s">
        <v>311</v>
      </c>
      <c r="B1283" s="1">
        <v>46046.272916666669</v>
      </c>
      <c r="C1283" t="s">
        <v>7</v>
      </c>
      <c r="D1283" t="s">
        <v>15</v>
      </c>
      <c r="E1283" t="s">
        <v>19</v>
      </c>
      <c r="F1283" t="s">
        <v>20</v>
      </c>
      <c r="G1283" s="2">
        <v>0.27291666666666664</v>
      </c>
      <c r="H1283" s="3">
        <v>46046</v>
      </c>
      <c r="I1283">
        <v>1</v>
      </c>
      <c r="J1283">
        <f>_xlfn.XLOOKUP(tbl_logs[[#This Row],[Target_Department]],tbl_DeptWeight[Department], tbl_DeptWeight[Impact Score])</f>
        <v>3</v>
      </c>
      <c r="K1283">
        <f>_xlfn.XLOOKUP(tbl_logs[[#This Row],[Employee_Action]],tbl_ResponseLikelihood[Employee Action],tbl_ResponseLikelihood[Likelihood Score])</f>
        <v>2</v>
      </c>
      <c r="L1283">
        <f>tbl_logs[[#This Row],[Impact Score]]*tbl_logs[[#This Row],[Response Multiplier]]</f>
        <v>6</v>
      </c>
      <c r="M1283" t="str" cm="1">
        <f t="array" ref="M1283">_xlfn.IFS(tbl_logs[[#This Row],[Total Score]]&lt;=4, "Low", tbl_logs[[#This Row],[Total Score]]&lt;=10, "Medium", tbl_logs[[#This Row],[Total Score]]&lt;=19, "High", tbl_logs[[#This Row],[Total Score]]&lt;=25, "Very High")</f>
        <v>Medium</v>
      </c>
      <c r="N1283" t="str" cm="1">
        <f t="array" ref="N1283">_xlfn.IFS(tbl_logs[[#This Row],[Total Score]]&lt;=4, "Low", tbl_logs[[#This Row],[Total Score]]&lt;=10, "Medium", tbl_logs[[#This Row],[Total Score]]&lt;=17, "High", tbl_logs[[#This Row],[Total Score]]&lt;=25, "Critical")</f>
        <v>Medium</v>
      </c>
    </row>
    <row r="1284" spans="1:14" x14ac:dyDescent="0.3">
      <c r="A1284" t="s">
        <v>146</v>
      </c>
      <c r="B1284" s="1">
        <v>46046.279166666667</v>
      </c>
      <c r="C1284" t="s">
        <v>47</v>
      </c>
      <c r="D1284" t="s">
        <v>8</v>
      </c>
      <c r="E1284" t="s">
        <v>16</v>
      </c>
      <c r="F1284" t="s">
        <v>10</v>
      </c>
      <c r="G1284" s="2">
        <v>0.27916666666666667</v>
      </c>
      <c r="H1284" s="3">
        <v>46046</v>
      </c>
      <c r="I1284">
        <v>1</v>
      </c>
      <c r="J1284">
        <f>_xlfn.XLOOKUP(tbl_logs[[#This Row],[Target_Department]],tbl_DeptWeight[Department], tbl_DeptWeight[Impact Score])</f>
        <v>1</v>
      </c>
      <c r="K1284">
        <f>_xlfn.XLOOKUP(tbl_logs[[#This Row],[Employee_Action]],tbl_ResponseLikelihood[Employee Action],tbl_ResponseLikelihood[Likelihood Score])</f>
        <v>2</v>
      </c>
      <c r="L1284">
        <f>tbl_logs[[#This Row],[Impact Score]]*tbl_logs[[#This Row],[Response Multiplier]]</f>
        <v>2</v>
      </c>
      <c r="M1284" t="str" cm="1">
        <f t="array" ref="M1284">_xlfn.IFS(tbl_logs[[#This Row],[Total Score]]&lt;=4, "Low", tbl_logs[[#This Row],[Total Score]]&lt;=10, "Medium", tbl_logs[[#This Row],[Total Score]]&lt;=19, "High", tbl_logs[[#This Row],[Total Score]]&lt;=25, "Very High")</f>
        <v>Low</v>
      </c>
      <c r="N1284" t="str" cm="1">
        <f t="array" ref="N1284">_xlfn.IFS(tbl_logs[[#This Row],[Total Score]]&lt;=4, "Low", tbl_logs[[#This Row],[Total Score]]&lt;=10, "Medium", tbl_logs[[#This Row],[Total Score]]&lt;=17, "High", tbl_logs[[#This Row],[Total Score]]&lt;=25, "Critical")</f>
        <v>Low</v>
      </c>
    </row>
    <row r="1285" spans="1:14" x14ac:dyDescent="0.3">
      <c r="A1285" t="s">
        <v>2679</v>
      </c>
      <c r="B1285" s="1">
        <v>46046.290277777778</v>
      </c>
      <c r="C1285" t="s">
        <v>7</v>
      </c>
      <c r="D1285" t="s">
        <v>15</v>
      </c>
      <c r="E1285" t="s">
        <v>19</v>
      </c>
      <c r="F1285" t="s">
        <v>13</v>
      </c>
      <c r="G1285" s="2">
        <v>0.2902777777777778</v>
      </c>
      <c r="H1285" s="3">
        <v>46046</v>
      </c>
      <c r="I1285">
        <v>1</v>
      </c>
      <c r="J1285">
        <f>_xlfn.XLOOKUP(tbl_logs[[#This Row],[Target_Department]],tbl_DeptWeight[Department], tbl_DeptWeight[Impact Score])</f>
        <v>3</v>
      </c>
      <c r="K1285">
        <f>_xlfn.XLOOKUP(tbl_logs[[#This Row],[Employee_Action]],tbl_ResponseLikelihood[Employee Action],tbl_ResponseLikelihood[Likelihood Score])</f>
        <v>1</v>
      </c>
      <c r="L1285">
        <f>tbl_logs[[#This Row],[Impact Score]]*tbl_logs[[#This Row],[Response Multiplier]]</f>
        <v>3</v>
      </c>
      <c r="M1285" t="str" cm="1">
        <f t="array" ref="M1285">_xlfn.IFS(tbl_logs[[#This Row],[Total Score]]&lt;=4, "Low", tbl_logs[[#This Row],[Total Score]]&lt;=10, "Medium", tbl_logs[[#This Row],[Total Score]]&lt;=19, "High", tbl_logs[[#This Row],[Total Score]]&lt;=25, "Very High")</f>
        <v>Low</v>
      </c>
      <c r="N1285" t="str" cm="1">
        <f t="array" ref="N1285">_xlfn.IFS(tbl_logs[[#This Row],[Total Score]]&lt;=4, "Low", tbl_logs[[#This Row],[Total Score]]&lt;=10, "Medium", tbl_logs[[#This Row],[Total Score]]&lt;=17, "High", tbl_logs[[#This Row],[Total Score]]&lt;=25, "Critical")</f>
        <v>Low</v>
      </c>
    </row>
    <row r="1286" spans="1:14" x14ac:dyDescent="0.3">
      <c r="A1286" t="s">
        <v>3842</v>
      </c>
      <c r="B1286" s="1">
        <v>46046.297222222223</v>
      </c>
      <c r="C1286" t="s">
        <v>40</v>
      </c>
      <c r="D1286" t="s">
        <v>15</v>
      </c>
      <c r="E1286" t="s">
        <v>16</v>
      </c>
      <c r="F1286" t="s">
        <v>10</v>
      </c>
      <c r="G1286" s="2">
        <v>0.29722222222222222</v>
      </c>
      <c r="H1286" s="3">
        <v>46046</v>
      </c>
      <c r="I1286">
        <v>1</v>
      </c>
      <c r="J1286">
        <f>_xlfn.XLOOKUP(tbl_logs[[#This Row],[Target_Department]],tbl_DeptWeight[Department], tbl_DeptWeight[Impact Score])</f>
        <v>5</v>
      </c>
      <c r="K1286">
        <f>_xlfn.XLOOKUP(tbl_logs[[#This Row],[Employee_Action]],tbl_ResponseLikelihood[Employee Action],tbl_ResponseLikelihood[Likelihood Score])</f>
        <v>2</v>
      </c>
      <c r="L1286">
        <f>tbl_logs[[#This Row],[Impact Score]]*tbl_logs[[#This Row],[Response Multiplier]]</f>
        <v>10</v>
      </c>
      <c r="M1286" t="str" cm="1">
        <f t="array" ref="M1286">_xlfn.IFS(tbl_logs[[#This Row],[Total Score]]&lt;=4, "Low", tbl_logs[[#This Row],[Total Score]]&lt;=10, "Medium", tbl_logs[[#This Row],[Total Score]]&lt;=19, "High", tbl_logs[[#This Row],[Total Score]]&lt;=25, "Very High")</f>
        <v>Medium</v>
      </c>
      <c r="N1286" t="str" cm="1">
        <f t="array" ref="N1286">_xlfn.IFS(tbl_logs[[#This Row],[Total Score]]&lt;=4, "Low", tbl_logs[[#This Row],[Total Score]]&lt;=10, "Medium", tbl_logs[[#This Row],[Total Score]]&lt;=17, "High", tbl_logs[[#This Row],[Total Score]]&lt;=25, "Critical")</f>
        <v>Medium</v>
      </c>
    </row>
    <row r="1287" spans="1:14" x14ac:dyDescent="0.3">
      <c r="A1287" t="s">
        <v>2643</v>
      </c>
      <c r="B1287" s="1">
        <v>46046.304861111108</v>
      </c>
      <c r="C1287" t="s">
        <v>7</v>
      </c>
      <c r="D1287" t="s">
        <v>18</v>
      </c>
      <c r="E1287" t="s">
        <v>19</v>
      </c>
      <c r="F1287" t="s">
        <v>10</v>
      </c>
      <c r="G1287" s="2">
        <v>0.30486111111111114</v>
      </c>
      <c r="H1287" s="3">
        <v>46046</v>
      </c>
      <c r="I1287">
        <v>1</v>
      </c>
      <c r="J1287">
        <f>_xlfn.XLOOKUP(tbl_logs[[#This Row],[Target_Department]],tbl_DeptWeight[Department], tbl_DeptWeight[Impact Score])</f>
        <v>3</v>
      </c>
      <c r="K1287">
        <f>_xlfn.XLOOKUP(tbl_logs[[#This Row],[Employee_Action]],tbl_ResponseLikelihood[Employee Action],tbl_ResponseLikelihood[Likelihood Score])</f>
        <v>2</v>
      </c>
      <c r="L1287">
        <f>tbl_logs[[#This Row],[Impact Score]]*tbl_logs[[#This Row],[Response Multiplier]]</f>
        <v>6</v>
      </c>
      <c r="M1287" t="str" cm="1">
        <f t="array" ref="M1287">_xlfn.IFS(tbl_logs[[#This Row],[Total Score]]&lt;=4, "Low", tbl_logs[[#This Row],[Total Score]]&lt;=10, "Medium", tbl_logs[[#This Row],[Total Score]]&lt;=19, "High", tbl_logs[[#This Row],[Total Score]]&lt;=25, "Very High")</f>
        <v>Medium</v>
      </c>
      <c r="N1287" t="str" cm="1">
        <f t="array" ref="N1287">_xlfn.IFS(tbl_logs[[#This Row],[Total Score]]&lt;=4, "Low", tbl_logs[[#This Row],[Total Score]]&lt;=10, "Medium", tbl_logs[[#This Row],[Total Score]]&lt;=17, "High", tbl_logs[[#This Row],[Total Score]]&lt;=25, "Critical")</f>
        <v>Medium</v>
      </c>
    </row>
    <row r="1288" spans="1:14" x14ac:dyDescent="0.3">
      <c r="A1288" t="s">
        <v>1053</v>
      </c>
      <c r="B1288" s="1">
        <v>46046.306944444441</v>
      </c>
      <c r="C1288" t="s">
        <v>7</v>
      </c>
      <c r="D1288" t="s">
        <v>8</v>
      </c>
      <c r="E1288" t="s">
        <v>19</v>
      </c>
      <c r="F1288" t="s">
        <v>10</v>
      </c>
      <c r="G1288" s="2">
        <v>0.30694444444444446</v>
      </c>
      <c r="H1288" s="3">
        <v>46046</v>
      </c>
      <c r="I1288">
        <v>1</v>
      </c>
      <c r="J1288">
        <f>_xlfn.XLOOKUP(tbl_logs[[#This Row],[Target_Department]],tbl_DeptWeight[Department], tbl_DeptWeight[Impact Score])</f>
        <v>3</v>
      </c>
      <c r="K1288">
        <f>_xlfn.XLOOKUP(tbl_logs[[#This Row],[Employee_Action]],tbl_ResponseLikelihood[Employee Action],tbl_ResponseLikelihood[Likelihood Score])</f>
        <v>2</v>
      </c>
      <c r="L1288">
        <f>tbl_logs[[#This Row],[Impact Score]]*tbl_logs[[#This Row],[Response Multiplier]]</f>
        <v>6</v>
      </c>
      <c r="M1288" t="str" cm="1">
        <f t="array" ref="M1288">_xlfn.IFS(tbl_logs[[#This Row],[Total Score]]&lt;=4, "Low", tbl_logs[[#This Row],[Total Score]]&lt;=10, "Medium", tbl_logs[[#This Row],[Total Score]]&lt;=19, "High", tbl_logs[[#This Row],[Total Score]]&lt;=25, "Very High")</f>
        <v>Medium</v>
      </c>
      <c r="N1288" t="str" cm="1">
        <f t="array" ref="N1288">_xlfn.IFS(tbl_logs[[#This Row],[Total Score]]&lt;=4, "Low", tbl_logs[[#This Row],[Total Score]]&lt;=10, "Medium", tbl_logs[[#This Row],[Total Score]]&lt;=17, "High", tbl_logs[[#This Row],[Total Score]]&lt;=25, "Critical")</f>
        <v>Medium</v>
      </c>
    </row>
    <row r="1289" spans="1:14" x14ac:dyDescent="0.3">
      <c r="A1289" t="s">
        <v>2587</v>
      </c>
      <c r="B1289" s="1">
        <v>46046.316666666666</v>
      </c>
      <c r="C1289" t="s">
        <v>7</v>
      </c>
      <c r="D1289" t="s">
        <v>8</v>
      </c>
      <c r="E1289" t="s">
        <v>31</v>
      </c>
      <c r="F1289" t="s">
        <v>13</v>
      </c>
      <c r="G1289" s="2">
        <v>0.31666666666666665</v>
      </c>
      <c r="H1289" s="3">
        <v>46046</v>
      </c>
      <c r="I1289">
        <v>1</v>
      </c>
      <c r="J1289">
        <f>_xlfn.XLOOKUP(tbl_logs[[#This Row],[Target_Department]],tbl_DeptWeight[Department], tbl_DeptWeight[Impact Score])</f>
        <v>3</v>
      </c>
      <c r="K1289">
        <f>_xlfn.XLOOKUP(tbl_logs[[#This Row],[Employee_Action]],tbl_ResponseLikelihood[Employee Action],tbl_ResponseLikelihood[Likelihood Score])</f>
        <v>1</v>
      </c>
      <c r="L1289">
        <f>tbl_logs[[#This Row],[Impact Score]]*tbl_logs[[#This Row],[Response Multiplier]]</f>
        <v>3</v>
      </c>
      <c r="M1289" t="str" cm="1">
        <f t="array" ref="M1289">_xlfn.IFS(tbl_logs[[#This Row],[Total Score]]&lt;=4, "Low", tbl_logs[[#This Row],[Total Score]]&lt;=10, "Medium", tbl_logs[[#This Row],[Total Score]]&lt;=19, "High", tbl_logs[[#This Row],[Total Score]]&lt;=25, "Very High")</f>
        <v>Low</v>
      </c>
      <c r="N1289" t="str" cm="1">
        <f t="array" ref="N1289">_xlfn.IFS(tbl_logs[[#This Row],[Total Score]]&lt;=4, "Low", tbl_logs[[#This Row],[Total Score]]&lt;=10, "Medium", tbl_logs[[#This Row],[Total Score]]&lt;=17, "High", tbl_logs[[#This Row],[Total Score]]&lt;=25, "Critical")</f>
        <v>Low</v>
      </c>
    </row>
    <row r="1290" spans="1:14" x14ac:dyDescent="0.3">
      <c r="A1290" t="s">
        <v>1422</v>
      </c>
      <c r="B1290" s="1">
        <v>46046.338888888888</v>
      </c>
      <c r="C1290" t="s">
        <v>35</v>
      </c>
      <c r="D1290" t="s">
        <v>8</v>
      </c>
      <c r="E1290" t="s">
        <v>9</v>
      </c>
      <c r="F1290" t="s">
        <v>20</v>
      </c>
      <c r="G1290" s="2">
        <v>0.33888888888888891</v>
      </c>
      <c r="H1290" s="3">
        <v>46046</v>
      </c>
      <c r="I1290">
        <v>1</v>
      </c>
      <c r="J1290">
        <f>_xlfn.XLOOKUP(tbl_logs[[#This Row],[Target_Department]],tbl_DeptWeight[Department], tbl_DeptWeight[Impact Score])</f>
        <v>1</v>
      </c>
      <c r="K1290">
        <f>_xlfn.XLOOKUP(tbl_logs[[#This Row],[Employee_Action]],tbl_ResponseLikelihood[Employee Action],tbl_ResponseLikelihood[Likelihood Score])</f>
        <v>2</v>
      </c>
      <c r="L1290">
        <f>tbl_logs[[#This Row],[Impact Score]]*tbl_logs[[#This Row],[Response Multiplier]]</f>
        <v>2</v>
      </c>
      <c r="M1290" t="str" cm="1">
        <f t="array" ref="M1290">_xlfn.IFS(tbl_logs[[#This Row],[Total Score]]&lt;=4, "Low", tbl_logs[[#This Row],[Total Score]]&lt;=10, "Medium", tbl_logs[[#This Row],[Total Score]]&lt;=19, "High", tbl_logs[[#This Row],[Total Score]]&lt;=25, "Very High")</f>
        <v>Low</v>
      </c>
      <c r="N1290" t="str" cm="1">
        <f t="array" ref="N1290">_xlfn.IFS(tbl_logs[[#This Row],[Total Score]]&lt;=4, "Low", tbl_logs[[#This Row],[Total Score]]&lt;=10, "Medium", tbl_logs[[#This Row],[Total Score]]&lt;=17, "High", tbl_logs[[#This Row],[Total Score]]&lt;=25, "Critical")</f>
        <v>Low</v>
      </c>
    </row>
    <row r="1291" spans="1:14" x14ac:dyDescent="0.3">
      <c r="A1291" t="s">
        <v>2730</v>
      </c>
      <c r="B1291" s="1">
        <v>46046.34375</v>
      </c>
      <c r="C1291" t="s">
        <v>7</v>
      </c>
      <c r="D1291" t="s">
        <v>15</v>
      </c>
      <c r="E1291" t="s">
        <v>19</v>
      </c>
      <c r="F1291" t="s">
        <v>20</v>
      </c>
      <c r="G1291" s="2">
        <v>0.34375</v>
      </c>
      <c r="H1291" s="3">
        <v>46046</v>
      </c>
      <c r="I1291">
        <v>1</v>
      </c>
      <c r="J1291">
        <f>_xlfn.XLOOKUP(tbl_logs[[#This Row],[Target_Department]],tbl_DeptWeight[Department], tbl_DeptWeight[Impact Score])</f>
        <v>3</v>
      </c>
      <c r="K1291">
        <f>_xlfn.XLOOKUP(tbl_logs[[#This Row],[Employee_Action]],tbl_ResponseLikelihood[Employee Action],tbl_ResponseLikelihood[Likelihood Score])</f>
        <v>2</v>
      </c>
      <c r="L1291">
        <f>tbl_logs[[#This Row],[Impact Score]]*tbl_logs[[#This Row],[Response Multiplier]]</f>
        <v>6</v>
      </c>
      <c r="M1291" t="str" cm="1">
        <f t="array" ref="M1291">_xlfn.IFS(tbl_logs[[#This Row],[Total Score]]&lt;=4, "Low", tbl_logs[[#This Row],[Total Score]]&lt;=10, "Medium", tbl_logs[[#This Row],[Total Score]]&lt;=19, "High", tbl_logs[[#This Row],[Total Score]]&lt;=25, "Very High")</f>
        <v>Medium</v>
      </c>
      <c r="N1291" t="str" cm="1">
        <f t="array" ref="N1291">_xlfn.IFS(tbl_logs[[#This Row],[Total Score]]&lt;=4, "Low", tbl_logs[[#This Row],[Total Score]]&lt;=10, "Medium", tbl_logs[[#This Row],[Total Score]]&lt;=17, "High", tbl_logs[[#This Row],[Total Score]]&lt;=25, "Critical")</f>
        <v>Medium</v>
      </c>
    </row>
    <row r="1292" spans="1:14" x14ac:dyDescent="0.3">
      <c r="A1292" t="s">
        <v>325</v>
      </c>
      <c r="B1292" s="1">
        <v>46046.352083333331</v>
      </c>
      <c r="C1292" t="s">
        <v>12</v>
      </c>
      <c r="D1292" t="s">
        <v>18</v>
      </c>
      <c r="E1292" t="s">
        <v>9</v>
      </c>
      <c r="F1292" t="s">
        <v>10</v>
      </c>
      <c r="G1292" s="2">
        <v>0.35208333333333336</v>
      </c>
      <c r="H1292" s="3">
        <v>46046</v>
      </c>
      <c r="I1292">
        <v>1</v>
      </c>
      <c r="J1292">
        <f>_xlfn.XLOOKUP(tbl_logs[[#This Row],[Target_Department]],tbl_DeptWeight[Department], tbl_DeptWeight[Impact Score])</f>
        <v>1</v>
      </c>
      <c r="K1292">
        <f>_xlfn.XLOOKUP(tbl_logs[[#This Row],[Employee_Action]],tbl_ResponseLikelihood[Employee Action],tbl_ResponseLikelihood[Likelihood Score])</f>
        <v>2</v>
      </c>
      <c r="L1292">
        <f>tbl_logs[[#This Row],[Impact Score]]*tbl_logs[[#This Row],[Response Multiplier]]</f>
        <v>2</v>
      </c>
      <c r="M1292" t="str" cm="1">
        <f t="array" ref="M1292">_xlfn.IFS(tbl_logs[[#This Row],[Total Score]]&lt;=4, "Low", tbl_logs[[#This Row],[Total Score]]&lt;=10, "Medium", tbl_logs[[#This Row],[Total Score]]&lt;=19, "High", tbl_logs[[#This Row],[Total Score]]&lt;=25, "Very High")</f>
        <v>Low</v>
      </c>
      <c r="N1292" t="str" cm="1">
        <f t="array" ref="N1292">_xlfn.IFS(tbl_logs[[#This Row],[Total Score]]&lt;=4, "Low", tbl_logs[[#This Row],[Total Score]]&lt;=10, "Medium", tbl_logs[[#This Row],[Total Score]]&lt;=17, "High", tbl_logs[[#This Row],[Total Score]]&lt;=25, "Critical")</f>
        <v>Low</v>
      </c>
    </row>
    <row r="1293" spans="1:14" x14ac:dyDescent="0.3">
      <c r="A1293" t="s">
        <v>3627</v>
      </c>
      <c r="B1293" s="1">
        <v>46046.381249999999</v>
      </c>
      <c r="C1293" t="s">
        <v>7</v>
      </c>
      <c r="D1293" t="s">
        <v>8</v>
      </c>
      <c r="E1293" t="s">
        <v>19</v>
      </c>
      <c r="F1293" t="s">
        <v>20</v>
      </c>
      <c r="G1293" s="2">
        <v>0.38124999999999998</v>
      </c>
      <c r="H1293" s="3">
        <v>46046</v>
      </c>
      <c r="I1293">
        <v>1</v>
      </c>
      <c r="J1293">
        <f>_xlfn.XLOOKUP(tbl_logs[[#This Row],[Target_Department]],tbl_DeptWeight[Department], tbl_DeptWeight[Impact Score])</f>
        <v>3</v>
      </c>
      <c r="K1293">
        <f>_xlfn.XLOOKUP(tbl_logs[[#This Row],[Employee_Action]],tbl_ResponseLikelihood[Employee Action],tbl_ResponseLikelihood[Likelihood Score])</f>
        <v>2</v>
      </c>
      <c r="L1293">
        <f>tbl_logs[[#This Row],[Impact Score]]*tbl_logs[[#This Row],[Response Multiplier]]</f>
        <v>6</v>
      </c>
      <c r="M1293" t="str" cm="1">
        <f t="array" ref="M1293">_xlfn.IFS(tbl_logs[[#This Row],[Total Score]]&lt;=4, "Low", tbl_logs[[#This Row],[Total Score]]&lt;=10, "Medium", tbl_logs[[#This Row],[Total Score]]&lt;=19, "High", tbl_logs[[#This Row],[Total Score]]&lt;=25, "Very High")</f>
        <v>Medium</v>
      </c>
      <c r="N1293" t="str" cm="1">
        <f t="array" ref="N1293">_xlfn.IFS(tbl_logs[[#This Row],[Total Score]]&lt;=4, "Low", tbl_logs[[#This Row],[Total Score]]&lt;=10, "Medium", tbl_logs[[#This Row],[Total Score]]&lt;=17, "High", tbl_logs[[#This Row],[Total Score]]&lt;=25, "Critical")</f>
        <v>Medium</v>
      </c>
    </row>
    <row r="1294" spans="1:14" x14ac:dyDescent="0.3">
      <c r="A1294" t="s">
        <v>3733</v>
      </c>
      <c r="B1294" s="1">
        <v>46046.414583333331</v>
      </c>
      <c r="C1294" t="s">
        <v>47</v>
      </c>
      <c r="D1294" t="s">
        <v>8</v>
      </c>
      <c r="E1294" t="s">
        <v>19</v>
      </c>
      <c r="F1294" t="s">
        <v>33</v>
      </c>
      <c r="G1294" s="2">
        <v>0.41458333333333336</v>
      </c>
      <c r="H1294" s="3">
        <v>46046</v>
      </c>
      <c r="I1294">
        <v>1</v>
      </c>
      <c r="J1294">
        <f>_xlfn.XLOOKUP(tbl_logs[[#This Row],[Target_Department]],tbl_DeptWeight[Department], tbl_DeptWeight[Impact Score])</f>
        <v>1</v>
      </c>
      <c r="K1294">
        <f>_xlfn.XLOOKUP(tbl_logs[[#This Row],[Employee_Action]],tbl_ResponseLikelihood[Employee Action],tbl_ResponseLikelihood[Likelihood Score])</f>
        <v>4</v>
      </c>
      <c r="L1294">
        <f>tbl_logs[[#This Row],[Impact Score]]*tbl_logs[[#This Row],[Response Multiplier]]</f>
        <v>4</v>
      </c>
      <c r="M1294" t="str" cm="1">
        <f t="array" ref="M1294">_xlfn.IFS(tbl_logs[[#This Row],[Total Score]]&lt;=4, "Low", tbl_logs[[#This Row],[Total Score]]&lt;=10, "Medium", tbl_logs[[#This Row],[Total Score]]&lt;=19, "High", tbl_logs[[#This Row],[Total Score]]&lt;=25, "Very High")</f>
        <v>Low</v>
      </c>
      <c r="N1294" t="str" cm="1">
        <f t="array" ref="N1294">_xlfn.IFS(tbl_logs[[#This Row],[Total Score]]&lt;=4, "Low", tbl_logs[[#This Row],[Total Score]]&lt;=10, "Medium", tbl_logs[[#This Row],[Total Score]]&lt;=17, "High", tbl_logs[[#This Row],[Total Score]]&lt;=25, "Critical")</f>
        <v>Low</v>
      </c>
    </row>
    <row r="1295" spans="1:14" x14ac:dyDescent="0.3">
      <c r="A1295" t="s">
        <v>4938</v>
      </c>
      <c r="B1295" s="1">
        <v>46046.427777777775</v>
      </c>
      <c r="C1295" t="s">
        <v>7</v>
      </c>
      <c r="D1295" t="s">
        <v>18</v>
      </c>
      <c r="E1295" t="s">
        <v>19</v>
      </c>
      <c r="F1295" t="s">
        <v>13</v>
      </c>
      <c r="G1295" s="2">
        <v>0.42777777777777776</v>
      </c>
      <c r="H1295" s="3">
        <v>46046</v>
      </c>
      <c r="I1295">
        <v>1</v>
      </c>
      <c r="J1295">
        <f>_xlfn.XLOOKUP(tbl_logs[[#This Row],[Target_Department]],tbl_DeptWeight[Department], tbl_DeptWeight[Impact Score])</f>
        <v>3</v>
      </c>
      <c r="K1295">
        <f>_xlfn.XLOOKUP(tbl_logs[[#This Row],[Employee_Action]],tbl_ResponseLikelihood[Employee Action],tbl_ResponseLikelihood[Likelihood Score])</f>
        <v>1</v>
      </c>
      <c r="L1295">
        <f>tbl_logs[[#This Row],[Impact Score]]*tbl_logs[[#This Row],[Response Multiplier]]</f>
        <v>3</v>
      </c>
      <c r="M1295" t="str" cm="1">
        <f t="array" ref="M1295">_xlfn.IFS(tbl_logs[[#This Row],[Total Score]]&lt;=4, "Low", tbl_logs[[#This Row],[Total Score]]&lt;=10, "Medium", tbl_logs[[#This Row],[Total Score]]&lt;=19, "High", tbl_logs[[#This Row],[Total Score]]&lt;=25, "Very High")</f>
        <v>Low</v>
      </c>
      <c r="N1295" t="str" cm="1">
        <f t="array" ref="N1295">_xlfn.IFS(tbl_logs[[#This Row],[Total Score]]&lt;=4, "Low", tbl_logs[[#This Row],[Total Score]]&lt;=10, "Medium", tbl_logs[[#This Row],[Total Score]]&lt;=17, "High", tbl_logs[[#This Row],[Total Score]]&lt;=25, "Critical")</f>
        <v>Low</v>
      </c>
    </row>
    <row r="1296" spans="1:14" x14ac:dyDescent="0.3">
      <c r="A1296" t="s">
        <v>3158</v>
      </c>
      <c r="B1296" s="1">
        <v>46046.48541666667</v>
      </c>
      <c r="C1296" t="s">
        <v>7</v>
      </c>
      <c r="D1296" t="s">
        <v>18</v>
      </c>
      <c r="E1296" t="s">
        <v>19</v>
      </c>
      <c r="F1296" t="s">
        <v>10</v>
      </c>
      <c r="G1296" s="2">
        <v>0.48541666666666666</v>
      </c>
      <c r="H1296" s="3">
        <v>46046</v>
      </c>
      <c r="I1296">
        <v>1</v>
      </c>
      <c r="J1296">
        <f>_xlfn.XLOOKUP(tbl_logs[[#This Row],[Target_Department]],tbl_DeptWeight[Department], tbl_DeptWeight[Impact Score])</f>
        <v>3</v>
      </c>
      <c r="K1296">
        <f>_xlfn.XLOOKUP(tbl_logs[[#This Row],[Employee_Action]],tbl_ResponseLikelihood[Employee Action],tbl_ResponseLikelihood[Likelihood Score])</f>
        <v>2</v>
      </c>
      <c r="L1296">
        <f>tbl_logs[[#This Row],[Impact Score]]*tbl_logs[[#This Row],[Response Multiplier]]</f>
        <v>6</v>
      </c>
      <c r="M1296" t="str" cm="1">
        <f t="array" ref="M1296">_xlfn.IFS(tbl_logs[[#This Row],[Total Score]]&lt;=4, "Low", tbl_logs[[#This Row],[Total Score]]&lt;=10, "Medium", tbl_logs[[#This Row],[Total Score]]&lt;=19, "High", tbl_logs[[#This Row],[Total Score]]&lt;=25, "Very High")</f>
        <v>Medium</v>
      </c>
      <c r="N1296" t="str" cm="1">
        <f t="array" ref="N1296">_xlfn.IFS(tbl_logs[[#This Row],[Total Score]]&lt;=4, "Low", tbl_logs[[#This Row],[Total Score]]&lt;=10, "Medium", tbl_logs[[#This Row],[Total Score]]&lt;=17, "High", tbl_logs[[#This Row],[Total Score]]&lt;=25, "Critical")</f>
        <v>Medium</v>
      </c>
    </row>
    <row r="1297" spans="1:14" x14ac:dyDescent="0.3">
      <c r="A1297" t="s">
        <v>1650</v>
      </c>
      <c r="B1297" s="1">
        <v>46046.5625</v>
      </c>
      <c r="C1297" t="s">
        <v>7</v>
      </c>
      <c r="D1297" t="s">
        <v>22</v>
      </c>
      <c r="E1297" t="s">
        <v>19</v>
      </c>
      <c r="F1297" t="s">
        <v>10</v>
      </c>
      <c r="G1297" s="2">
        <v>0.5625</v>
      </c>
      <c r="H1297" s="3">
        <v>46046</v>
      </c>
      <c r="I1297">
        <v>1</v>
      </c>
      <c r="J1297">
        <f>_xlfn.XLOOKUP(tbl_logs[[#This Row],[Target_Department]],tbl_DeptWeight[Department], tbl_DeptWeight[Impact Score])</f>
        <v>3</v>
      </c>
      <c r="K1297">
        <f>_xlfn.XLOOKUP(tbl_logs[[#This Row],[Employee_Action]],tbl_ResponseLikelihood[Employee Action],tbl_ResponseLikelihood[Likelihood Score])</f>
        <v>2</v>
      </c>
      <c r="L1297">
        <f>tbl_logs[[#This Row],[Impact Score]]*tbl_logs[[#This Row],[Response Multiplier]]</f>
        <v>6</v>
      </c>
      <c r="M1297" t="str" cm="1">
        <f t="array" ref="M1297">_xlfn.IFS(tbl_logs[[#This Row],[Total Score]]&lt;=4, "Low", tbl_logs[[#This Row],[Total Score]]&lt;=10, "Medium", tbl_logs[[#This Row],[Total Score]]&lt;=19, "High", tbl_logs[[#This Row],[Total Score]]&lt;=25, "Very High")</f>
        <v>Medium</v>
      </c>
      <c r="N1297" t="str" cm="1">
        <f t="array" ref="N1297">_xlfn.IFS(tbl_logs[[#This Row],[Total Score]]&lt;=4, "Low", tbl_logs[[#This Row],[Total Score]]&lt;=10, "Medium", tbl_logs[[#This Row],[Total Score]]&lt;=17, "High", tbl_logs[[#This Row],[Total Score]]&lt;=25, "Critical")</f>
        <v>Medium</v>
      </c>
    </row>
    <row r="1298" spans="1:14" x14ac:dyDescent="0.3">
      <c r="A1298" t="s">
        <v>2614</v>
      </c>
      <c r="B1298" s="1">
        <v>46046.626388888886</v>
      </c>
      <c r="C1298" t="s">
        <v>7</v>
      </c>
      <c r="D1298" t="s">
        <v>18</v>
      </c>
      <c r="E1298" t="s">
        <v>19</v>
      </c>
      <c r="F1298" t="s">
        <v>20</v>
      </c>
      <c r="G1298" s="2">
        <v>0.62638888888888888</v>
      </c>
      <c r="H1298" s="3">
        <v>46046</v>
      </c>
      <c r="I1298">
        <v>1</v>
      </c>
      <c r="J1298">
        <f>_xlfn.XLOOKUP(tbl_logs[[#This Row],[Target_Department]],tbl_DeptWeight[Department], tbl_DeptWeight[Impact Score])</f>
        <v>3</v>
      </c>
      <c r="K1298">
        <f>_xlfn.XLOOKUP(tbl_logs[[#This Row],[Employee_Action]],tbl_ResponseLikelihood[Employee Action],tbl_ResponseLikelihood[Likelihood Score])</f>
        <v>2</v>
      </c>
      <c r="L1298">
        <f>tbl_logs[[#This Row],[Impact Score]]*tbl_logs[[#This Row],[Response Multiplier]]</f>
        <v>6</v>
      </c>
      <c r="M1298" t="str" cm="1">
        <f t="array" ref="M1298">_xlfn.IFS(tbl_logs[[#This Row],[Total Score]]&lt;=4, "Low", tbl_logs[[#This Row],[Total Score]]&lt;=10, "Medium", tbl_logs[[#This Row],[Total Score]]&lt;=19, "High", tbl_logs[[#This Row],[Total Score]]&lt;=25, "Very High")</f>
        <v>Medium</v>
      </c>
      <c r="N1298" t="str" cm="1">
        <f t="array" ref="N1298">_xlfn.IFS(tbl_logs[[#This Row],[Total Score]]&lt;=4, "Low", tbl_logs[[#This Row],[Total Score]]&lt;=10, "Medium", tbl_logs[[#This Row],[Total Score]]&lt;=17, "High", tbl_logs[[#This Row],[Total Score]]&lt;=25, "Critical")</f>
        <v>Medium</v>
      </c>
    </row>
    <row r="1299" spans="1:14" x14ac:dyDescent="0.3">
      <c r="A1299" t="s">
        <v>4143</v>
      </c>
      <c r="B1299" s="1">
        <v>46046.659722222219</v>
      </c>
      <c r="C1299" t="s">
        <v>7</v>
      </c>
      <c r="D1299" t="s">
        <v>15</v>
      </c>
      <c r="E1299" t="s">
        <v>19</v>
      </c>
      <c r="F1299" t="s">
        <v>10</v>
      </c>
      <c r="G1299" s="2">
        <v>0.65972222222222221</v>
      </c>
      <c r="H1299" s="3">
        <v>46046</v>
      </c>
      <c r="I1299">
        <v>1</v>
      </c>
      <c r="J1299">
        <f>_xlfn.XLOOKUP(tbl_logs[[#This Row],[Target_Department]],tbl_DeptWeight[Department], tbl_DeptWeight[Impact Score])</f>
        <v>3</v>
      </c>
      <c r="K1299">
        <f>_xlfn.XLOOKUP(tbl_logs[[#This Row],[Employee_Action]],tbl_ResponseLikelihood[Employee Action],tbl_ResponseLikelihood[Likelihood Score])</f>
        <v>2</v>
      </c>
      <c r="L1299">
        <f>tbl_logs[[#This Row],[Impact Score]]*tbl_logs[[#This Row],[Response Multiplier]]</f>
        <v>6</v>
      </c>
      <c r="M1299" t="str" cm="1">
        <f t="array" ref="M1299">_xlfn.IFS(tbl_logs[[#This Row],[Total Score]]&lt;=4, "Low", tbl_logs[[#This Row],[Total Score]]&lt;=10, "Medium", tbl_logs[[#This Row],[Total Score]]&lt;=19, "High", tbl_logs[[#This Row],[Total Score]]&lt;=25, "Very High")</f>
        <v>Medium</v>
      </c>
      <c r="N1299" t="str" cm="1">
        <f t="array" ref="N1299">_xlfn.IFS(tbl_logs[[#This Row],[Total Score]]&lt;=4, "Low", tbl_logs[[#This Row],[Total Score]]&lt;=10, "Medium", tbl_logs[[#This Row],[Total Score]]&lt;=17, "High", tbl_logs[[#This Row],[Total Score]]&lt;=25, "Critical")</f>
        <v>Medium</v>
      </c>
    </row>
    <row r="1300" spans="1:14" x14ac:dyDescent="0.3">
      <c r="A1300" t="s">
        <v>533</v>
      </c>
      <c r="B1300" s="1">
        <v>46046.664583333331</v>
      </c>
      <c r="C1300" t="s">
        <v>26</v>
      </c>
      <c r="D1300" t="s">
        <v>22</v>
      </c>
      <c r="E1300" t="s">
        <v>16</v>
      </c>
      <c r="F1300" t="s">
        <v>20</v>
      </c>
      <c r="G1300" s="2">
        <v>0.6645833333333333</v>
      </c>
      <c r="H1300" s="3">
        <v>46046</v>
      </c>
      <c r="I1300">
        <v>1</v>
      </c>
      <c r="J1300">
        <f>_xlfn.XLOOKUP(tbl_logs[[#This Row],[Target_Department]],tbl_DeptWeight[Department], tbl_DeptWeight[Impact Score])</f>
        <v>3</v>
      </c>
      <c r="K1300">
        <f>_xlfn.XLOOKUP(tbl_logs[[#This Row],[Employee_Action]],tbl_ResponseLikelihood[Employee Action],tbl_ResponseLikelihood[Likelihood Score])</f>
        <v>2</v>
      </c>
      <c r="L1300">
        <f>tbl_logs[[#This Row],[Impact Score]]*tbl_logs[[#This Row],[Response Multiplier]]</f>
        <v>6</v>
      </c>
      <c r="M1300" t="str" cm="1">
        <f t="array" ref="M1300">_xlfn.IFS(tbl_logs[[#This Row],[Total Score]]&lt;=4, "Low", tbl_logs[[#This Row],[Total Score]]&lt;=10, "Medium", tbl_logs[[#This Row],[Total Score]]&lt;=19, "High", tbl_logs[[#This Row],[Total Score]]&lt;=25, "Very High")</f>
        <v>Medium</v>
      </c>
      <c r="N1300" t="str" cm="1">
        <f t="array" ref="N1300">_xlfn.IFS(tbl_logs[[#This Row],[Total Score]]&lt;=4, "Low", tbl_logs[[#This Row],[Total Score]]&lt;=10, "Medium", tbl_logs[[#This Row],[Total Score]]&lt;=17, "High", tbl_logs[[#This Row],[Total Score]]&lt;=25, "Critical")</f>
        <v>Medium</v>
      </c>
    </row>
    <row r="1301" spans="1:14" x14ac:dyDescent="0.3">
      <c r="A1301" t="s">
        <v>1896</v>
      </c>
      <c r="B1301" s="1">
        <v>46046.668055555558</v>
      </c>
      <c r="C1301" t="s">
        <v>7</v>
      </c>
      <c r="D1301" t="s">
        <v>22</v>
      </c>
      <c r="E1301" t="s">
        <v>19</v>
      </c>
      <c r="F1301" t="s">
        <v>20</v>
      </c>
      <c r="G1301" s="2">
        <v>0.66805555555555551</v>
      </c>
      <c r="H1301" s="3">
        <v>46046</v>
      </c>
      <c r="I1301">
        <v>1</v>
      </c>
      <c r="J1301">
        <f>_xlfn.XLOOKUP(tbl_logs[[#This Row],[Target_Department]],tbl_DeptWeight[Department], tbl_DeptWeight[Impact Score])</f>
        <v>3</v>
      </c>
      <c r="K1301">
        <f>_xlfn.XLOOKUP(tbl_logs[[#This Row],[Employee_Action]],tbl_ResponseLikelihood[Employee Action],tbl_ResponseLikelihood[Likelihood Score])</f>
        <v>2</v>
      </c>
      <c r="L1301">
        <f>tbl_logs[[#This Row],[Impact Score]]*tbl_logs[[#This Row],[Response Multiplier]]</f>
        <v>6</v>
      </c>
      <c r="M1301" t="str" cm="1">
        <f t="array" ref="M1301">_xlfn.IFS(tbl_logs[[#This Row],[Total Score]]&lt;=4, "Low", tbl_logs[[#This Row],[Total Score]]&lt;=10, "Medium", tbl_logs[[#This Row],[Total Score]]&lt;=19, "High", tbl_logs[[#This Row],[Total Score]]&lt;=25, "Very High")</f>
        <v>Medium</v>
      </c>
      <c r="N1301" t="str" cm="1">
        <f t="array" ref="N1301">_xlfn.IFS(tbl_logs[[#This Row],[Total Score]]&lt;=4, "Low", tbl_logs[[#This Row],[Total Score]]&lt;=10, "Medium", tbl_logs[[#This Row],[Total Score]]&lt;=17, "High", tbl_logs[[#This Row],[Total Score]]&lt;=25, "Critical")</f>
        <v>Medium</v>
      </c>
    </row>
    <row r="1302" spans="1:14" x14ac:dyDescent="0.3">
      <c r="A1302" t="s">
        <v>3340</v>
      </c>
      <c r="B1302" s="1">
        <v>46046.745138888888</v>
      </c>
      <c r="C1302" t="s">
        <v>7</v>
      </c>
      <c r="D1302" t="s">
        <v>18</v>
      </c>
      <c r="E1302" t="s">
        <v>19</v>
      </c>
      <c r="F1302" t="s">
        <v>10</v>
      </c>
      <c r="G1302" s="2">
        <v>0.74513888888888891</v>
      </c>
      <c r="H1302" s="3">
        <v>46046</v>
      </c>
      <c r="I1302">
        <v>1</v>
      </c>
      <c r="J1302">
        <f>_xlfn.XLOOKUP(tbl_logs[[#This Row],[Target_Department]],tbl_DeptWeight[Department], tbl_DeptWeight[Impact Score])</f>
        <v>3</v>
      </c>
      <c r="K1302">
        <f>_xlfn.XLOOKUP(tbl_logs[[#This Row],[Employee_Action]],tbl_ResponseLikelihood[Employee Action],tbl_ResponseLikelihood[Likelihood Score])</f>
        <v>2</v>
      </c>
      <c r="L1302">
        <f>tbl_logs[[#This Row],[Impact Score]]*tbl_logs[[#This Row],[Response Multiplier]]</f>
        <v>6</v>
      </c>
      <c r="M1302" t="str" cm="1">
        <f t="array" ref="M1302">_xlfn.IFS(tbl_logs[[#This Row],[Total Score]]&lt;=4, "Low", tbl_logs[[#This Row],[Total Score]]&lt;=10, "Medium", tbl_logs[[#This Row],[Total Score]]&lt;=19, "High", tbl_logs[[#This Row],[Total Score]]&lt;=25, "Very High")</f>
        <v>Medium</v>
      </c>
      <c r="N1302" t="str" cm="1">
        <f t="array" ref="N1302">_xlfn.IFS(tbl_logs[[#This Row],[Total Score]]&lt;=4, "Low", tbl_logs[[#This Row],[Total Score]]&lt;=10, "Medium", tbl_logs[[#This Row],[Total Score]]&lt;=17, "High", tbl_logs[[#This Row],[Total Score]]&lt;=25, "Critical")</f>
        <v>Medium</v>
      </c>
    </row>
    <row r="1303" spans="1:14" x14ac:dyDescent="0.3">
      <c r="A1303" t="s">
        <v>2880</v>
      </c>
      <c r="B1303" s="1">
        <v>46046.783333333333</v>
      </c>
      <c r="C1303" t="s">
        <v>35</v>
      </c>
      <c r="D1303" t="s">
        <v>22</v>
      </c>
      <c r="E1303" t="s">
        <v>19</v>
      </c>
      <c r="F1303" t="s">
        <v>13</v>
      </c>
      <c r="G1303" s="2">
        <v>0.78333333333333333</v>
      </c>
      <c r="H1303" s="3">
        <v>46046</v>
      </c>
      <c r="I1303">
        <v>1</v>
      </c>
      <c r="J1303">
        <f>_xlfn.XLOOKUP(tbl_logs[[#This Row],[Target_Department]],tbl_DeptWeight[Department], tbl_DeptWeight[Impact Score])</f>
        <v>1</v>
      </c>
      <c r="K1303">
        <f>_xlfn.XLOOKUP(tbl_logs[[#This Row],[Employee_Action]],tbl_ResponseLikelihood[Employee Action],tbl_ResponseLikelihood[Likelihood Score])</f>
        <v>1</v>
      </c>
      <c r="L1303">
        <f>tbl_logs[[#This Row],[Impact Score]]*tbl_logs[[#This Row],[Response Multiplier]]</f>
        <v>1</v>
      </c>
      <c r="M1303" t="str" cm="1">
        <f t="array" ref="M1303">_xlfn.IFS(tbl_logs[[#This Row],[Total Score]]&lt;=4, "Low", tbl_logs[[#This Row],[Total Score]]&lt;=10, "Medium", tbl_logs[[#This Row],[Total Score]]&lt;=19, "High", tbl_logs[[#This Row],[Total Score]]&lt;=25, "Very High")</f>
        <v>Low</v>
      </c>
      <c r="N1303" t="str" cm="1">
        <f t="array" ref="N1303">_xlfn.IFS(tbl_logs[[#This Row],[Total Score]]&lt;=4, "Low", tbl_logs[[#This Row],[Total Score]]&lt;=10, "Medium", tbl_logs[[#This Row],[Total Score]]&lt;=17, "High", tbl_logs[[#This Row],[Total Score]]&lt;=25, "Critical")</f>
        <v>Low</v>
      </c>
    </row>
    <row r="1304" spans="1:14" x14ac:dyDescent="0.3">
      <c r="A1304" t="s">
        <v>46</v>
      </c>
      <c r="B1304" s="1">
        <v>46046.8125</v>
      </c>
      <c r="C1304" t="s">
        <v>47</v>
      </c>
      <c r="D1304" t="s">
        <v>15</v>
      </c>
      <c r="E1304" t="s">
        <v>9</v>
      </c>
      <c r="F1304" t="s">
        <v>20</v>
      </c>
      <c r="G1304" s="2">
        <v>0.8125</v>
      </c>
      <c r="H1304" s="3">
        <v>46046</v>
      </c>
      <c r="I1304">
        <v>1</v>
      </c>
      <c r="J1304">
        <f>_xlfn.XLOOKUP(tbl_logs[[#This Row],[Target_Department]],tbl_DeptWeight[Department], tbl_DeptWeight[Impact Score])</f>
        <v>1</v>
      </c>
      <c r="K1304">
        <f>_xlfn.XLOOKUP(tbl_logs[[#This Row],[Employee_Action]],tbl_ResponseLikelihood[Employee Action],tbl_ResponseLikelihood[Likelihood Score])</f>
        <v>2</v>
      </c>
      <c r="L1304">
        <f>tbl_logs[[#This Row],[Impact Score]]*tbl_logs[[#This Row],[Response Multiplier]]</f>
        <v>2</v>
      </c>
      <c r="M1304" t="str" cm="1">
        <f t="array" ref="M1304">_xlfn.IFS(tbl_logs[[#This Row],[Total Score]]&lt;=4, "Low", tbl_logs[[#This Row],[Total Score]]&lt;=10, "Medium", tbl_logs[[#This Row],[Total Score]]&lt;=19, "High", tbl_logs[[#This Row],[Total Score]]&lt;=25, "Very High")</f>
        <v>Low</v>
      </c>
      <c r="N1304" t="str" cm="1">
        <f t="array" ref="N1304">_xlfn.IFS(tbl_logs[[#This Row],[Total Score]]&lt;=4, "Low", tbl_logs[[#This Row],[Total Score]]&lt;=10, "Medium", tbl_logs[[#This Row],[Total Score]]&lt;=17, "High", tbl_logs[[#This Row],[Total Score]]&lt;=25, "Critical")</f>
        <v>Low</v>
      </c>
    </row>
    <row r="1305" spans="1:14" x14ac:dyDescent="0.3">
      <c r="A1305" t="s">
        <v>4852</v>
      </c>
      <c r="B1305" s="1">
        <v>46046.81527777778</v>
      </c>
      <c r="C1305" t="s">
        <v>7</v>
      </c>
      <c r="D1305" t="s">
        <v>18</v>
      </c>
      <c r="E1305" t="s">
        <v>19</v>
      </c>
      <c r="F1305" t="s">
        <v>53</v>
      </c>
      <c r="G1305" s="2">
        <v>0.81527777777777777</v>
      </c>
      <c r="H1305" s="3">
        <v>46046</v>
      </c>
      <c r="I1305">
        <v>1</v>
      </c>
      <c r="J1305">
        <f>_xlfn.XLOOKUP(tbl_logs[[#This Row],[Target_Department]],tbl_DeptWeight[Department], tbl_DeptWeight[Impact Score])</f>
        <v>3</v>
      </c>
      <c r="K1305">
        <f>_xlfn.XLOOKUP(tbl_logs[[#This Row],[Employee_Action]],tbl_ResponseLikelihood[Employee Action],tbl_ResponseLikelihood[Likelihood Score])</f>
        <v>5</v>
      </c>
      <c r="L1305">
        <f>tbl_logs[[#This Row],[Impact Score]]*tbl_logs[[#This Row],[Response Multiplier]]</f>
        <v>15</v>
      </c>
      <c r="M1305" t="str" cm="1">
        <f t="array" ref="M1305">_xlfn.IFS(tbl_logs[[#This Row],[Total Score]]&lt;=4, "Low", tbl_logs[[#This Row],[Total Score]]&lt;=10, "Medium", tbl_logs[[#This Row],[Total Score]]&lt;=19, "High", tbl_logs[[#This Row],[Total Score]]&lt;=25, "Very High")</f>
        <v>High</v>
      </c>
      <c r="N1305" t="str" cm="1">
        <f t="array" ref="N1305">_xlfn.IFS(tbl_logs[[#This Row],[Total Score]]&lt;=4, "Low", tbl_logs[[#This Row],[Total Score]]&lt;=10, "Medium", tbl_logs[[#This Row],[Total Score]]&lt;=17, "High", tbl_logs[[#This Row],[Total Score]]&lt;=25, "Critical")</f>
        <v>High</v>
      </c>
    </row>
    <row r="1306" spans="1:14" x14ac:dyDescent="0.3">
      <c r="A1306" t="s">
        <v>4819</v>
      </c>
      <c r="B1306" s="1">
        <v>46046.817361111112</v>
      </c>
      <c r="C1306" t="s">
        <v>7</v>
      </c>
      <c r="D1306" t="s">
        <v>8</v>
      </c>
      <c r="E1306" t="s">
        <v>31</v>
      </c>
      <c r="F1306" t="s">
        <v>10</v>
      </c>
      <c r="G1306" s="2">
        <v>0.81736111111111109</v>
      </c>
      <c r="H1306" s="3">
        <v>46046</v>
      </c>
      <c r="I1306">
        <v>1</v>
      </c>
      <c r="J1306">
        <f>_xlfn.XLOOKUP(tbl_logs[[#This Row],[Target_Department]],tbl_DeptWeight[Department], tbl_DeptWeight[Impact Score])</f>
        <v>3</v>
      </c>
      <c r="K1306">
        <f>_xlfn.XLOOKUP(tbl_logs[[#This Row],[Employee_Action]],tbl_ResponseLikelihood[Employee Action],tbl_ResponseLikelihood[Likelihood Score])</f>
        <v>2</v>
      </c>
      <c r="L1306">
        <f>tbl_logs[[#This Row],[Impact Score]]*tbl_logs[[#This Row],[Response Multiplier]]</f>
        <v>6</v>
      </c>
      <c r="M1306" t="str" cm="1">
        <f t="array" ref="M1306">_xlfn.IFS(tbl_logs[[#This Row],[Total Score]]&lt;=4, "Low", tbl_logs[[#This Row],[Total Score]]&lt;=10, "Medium", tbl_logs[[#This Row],[Total Score]]&lt;=19, "High", tbl_logs[[#This Row],[Total Score]]&lt;=25, "Very High")</f>
        <v>Medium</v>
      </c>
      <c r="N1306" t="str" cm="1">
        <f t="array" ref="N1306">_xlfn.IFS(tbl_logs[[#This Row],[Total Score]]&lt;=4, "Low", tbl_logs[[#This Row],[Total Score]]&lt;=10, "Medium", tbl_logs[[#This Row],[Total Score]]&lt;=17, "High", tbl_logs[[#This Row],[Total Score]]&lt;=25, "Critical")</f>
        <v>Medium</v>
      </c>
    </row>
    <row r="1307" spans="1:14" x14ac:dyDescent="0.3">
      <c r="A1307" t="s">
        <v>3532</v>
      </c>
      <c r="B1307" s="1">
        <v>46046.821527777778</v>
      </c>
      <c r="C1307" t="s">
        <v>26</v>
      </c>
      <c r="D1307" t="s">
        <v>22</v>
      </c>
      <c r="E1307" t="s">
        <v>31</v>
      </c>
      <c r="F1307" t="s">
        <v>20</v>
      </c>
      <c r="G1307" s="2">
        <v>0.82152777777777775</v>
      </c>
      <c r="H1307" s="3">
        <v>46046</v>
      </c>
      <c r="I1307">
        <v>1</v>
      </c>
      <c r="J1307">
        <f>_xlfn.XLOOKUP(tbl_logs[[#This Row],[Target_Department]],tbl_DeptWeight[Department], tbl_DeptWeight[Impact Score])</f>
        <v>3</v>
      </c>
      <c r="K1307">
        <f>_xlfn.XLOOKUP(tbl_logs[[#This Row],[Employee_Action]],tbl_ResponseLikelihood[Employee Action],tbl_ResponseLikelihood[Likelihood Score])</f>
        <v>2</v>
      </c>
      <c r="L1307">
        <f>tbl_logs[[#This Row],[Impact Score]]*tbl_logs[[#This Row],[Response Multiplier]]</f>
        <v>6</v>
      </c>
      <c r="M1307" t="str" cm="1">
        <f t="array" ref="M1307">_xlfn.IFS(tbl_logs[[#This Row],[Total Score]]&lt;=4, "Low", tbl_logs[[#This Row],[Total Score]]&lt;=10, "Medium", tbl_logs[[#This Row],[Total Score]]&lt;=19, "High", tbl_logs[[#This Row],[Total Score]]&lt;=25, "Very High")</f>
        <v>Medium</v>
      </c>
      <c r="N1307" t="str" cm="1">
        <f t="array" ref="N1307">_xlfn.IFS(tbl_logs[[#This Row],[Total Score]]&lt;=4, "Low", tbl_logs[[#This Row],[Total Score]]&lt;=10, "Medium", tbl_logs[[#This Row],[Total Score]]&lt;=17, "High", tbl_logs[[#This Row],[Total Score]]&lt;=25, "Critical")</f>
        <v>Medium</v>
      </c>
    </row>
    <row r="1308" spans="1:14" x14ac:dyDescent="0.3">
      <c r="A1308" t="s">
        <v>1059</v>
      </c>
      <c r="B1308" s="1">
        <v>46046.827777777777</v>
      </c>
      <c r="C1308" t="s">
        <v>47</v>
      </c>
      <c r="D1308" t="s">
        <v>22</v>
      </c>
      <c r="E1308" t="s">
        <v>9</v>
      </c>
      <c r="F1308" t="s">
        <v>10</v>
      </c>
      <c r="G1308" s="2">
        <v>0.82777777777777772</v>
      </c>
      <c r="H1308" s="3">
        <v>46046</v>
      </c>
      <c r="I1308">
        <v>1</v>
      </c>
      <c r="J1308">
        <f>_xlfn.XLOOKUP(tbl_logs[[#This Row],[Target_Department]],tbl_DeptWeight[Department], tbl_DeptWeight[Impact Score])</f>
        <v>1</v>
      </c>
      <c r="K1308">
        <f>_xlfn.XLOOKUP(tbl_logs[[#This Row],[Employee_Action]],tbl_ResponseLikelihood[Employee Action],tbl_ResponseLikelihood[Likelihood Score])</f>
        <v>2</v>
      </c>
      <c r="L1308">
        <f>tbl_logs[[#This Row],[Impact Score]]*tbl_logs[[#This Row],[Response Multiplier]]</f>
        <v>2</v>
      </c>
      <c r="M1308" t="str" cm="1">
        <f t="array" ref="M1308">_xlfn.IFS(tbl_logs[[#This Row],[Total Score]]&lt;=4, "Low", tbl_logs[[#This Row],[Total Score]]&lt;=10, "Medium", tbl_logs[[#This Row],[Total Score]]&lt;=19, "High", tbl_logs[[#This Row],[Total Score]]&lt;=25, "Very High")</f>
        <v>Low</v>
      </c>
      <c r="N1308" t="str" cm="1">
        <f t="array" ref="N1308">_xlfn.IFS(tbl_logs[[#This Row],[Total Score]]&lt;=4, "Low", tbl_logs[[#This Row],[Total Score]]&lt;=10, "Medium", tbl_logs[[#This Row],[Total Score]]&lt;=17, "High", tbl_logs[[#This Row],[Total Score]]&lt;=25, "Critical")</f>
        <v>Low</v>
      </c>
    </row>
    <row r="1309" spans="1:14" x14ac:dyDescent="0.3">
      <c r="A1309" t="s">
        <v>865</v>
      </c>
      <c r="B1309" s="1">
        <v>46046.847916666666</v>
      </c>
      <c r="C1309" t="s">
        <v>26</v>
      </c>
      <c r="D1309" t="s">
        <v>8</v>
      </c>
      <c r="E1309" t="s">
        <v>9</v>
      </c>
      <c r="F1309" t="s">
        <v>20</v>
      </c>
      <c r="G1309" s="2">
        <v>0.84791666666666665</v>
      </c>
      <c r="H1309" s="3">
        <v>46046</v>
      </c>
      <c r="I1309">
        <v>1</v>
      </c>
      <c r="J1309">
        <f>_xlfn.XLOOKUP(tbl_logs[[#This Row],[Target_Department]],tbl_DeptWeight[Department], tbl_DeptWeight[Impact Score])</f>
        <v>3</v>
      </c>
      <c r="K1309">
        <f>_xlfn.XLOOKUP(tbl_logs[[#This Row],[Employee_Action]],tbl_ResponseLikelihood[Employee Action],tbl_ResponseLikelihood[Likelihood Score])</f>
        <v>2</v>
      </c>
      <c r="L1309">
        <f>tbl_logs[[#This Row],[Impact Score]]*tbl_logs[[#This Row],[Response Multiplier]]</f>
        <v>6</v>
      </c>
      <c r="M1309" t="str" cm="1">
        <f t="array" ref="M1309">_xlfn.IFS(tbl_logs[[#This Row],[Total Score]]&lt;=4, "Low", tbl_logs[[#This Row],[Total Score]]&lt;=10, "Medium", tbl_logs[[#This Row],[Total Score]]&lt;=19, "High", tbl_logs[[#This Row],[Total Score]]&lt;=25, "Very High")</f>
        <v>Medium</v>
      </c>
      <c r="N1309" t="str" cm="1">
        <f t="array" ref="N1309">_xlfn.IFS(tbl_logs[[#This Row],[Total Score]]&lt;=4, "Low", tbl_logs[[#This Row],[Total Score]]&lt;=10, "Medium", tbl_logs[[#This Row],[Total Score]]&lt;=17, "High", tbl_logs[[#This Row],[Total Score]]&lt;=25, "Critical")</f>
        <v>Medium</v>
      </c>
    </row>
    <row r="1310" spans="1:14" x14ac:dyDescent="0.3">
      <c r="A1310" t="s">
        <v>1551</v>
      </c>
      <c r="B1310" s="1">
        <v>46046.900694444441</v>
      </c>
      <c r="C1310" t="s">
        <v>7</v>
      </c>
      <c r="D1310" t="s">
        <v>15</v>
      </c>
      <c r="E1310" t="s">
        <v>19</v>
      </c>
      <c r="F1310" t="s">
        <v>10</v>
      </c>
      <c r="G1310" s="2">
        <v>0.90069444444444446</v>
      </c>
      <c r="H1310" s="3">
        <v>46046</v>
      </c>
      <c r="I1310">
        <v>1</v>
      </c>
      <c r="J1310">
        <f>_xlfn.XLOOKUP(tbl_logs[[#This Row],[Target_Department]],tbl_DeptWeight[Department], tbl_DeptWeight[Impact Score])</f>
        <v>3</v>
      </c>
      <c r="K1310">
        <f>_xlfn.XLOOKUP(tbl_logs[[#This Row],[Employee_Action]],tbl_ResponseLikelihood[Employee Action],tbl_ResponseLikelihood[Likelihood Score])</f>
        <v>2</v>
      </c>
      <c r="L1310">
        <f>tbl_logs[[#This Row],[Impact Score]]*tbl_logs[[#This Row],[Response Multiplier]]</f>
        <v>6</v>
      </c>
      <c r="M1310" t="str" cm="1">
        <f t="array" ref="M1310">_xlfn.IFS(tbl_logs[[#This Row],[Total Score]]&lt;=4, "Low", tbl_logs[[#This Row],[Total Score]]&lt;=10, "Medium", tbl_logs[[#This Row],[Total Score]]&lt;=19, "High", tbl_logs[[#This Row],[Total Score]]&lt;=25, "Very High")</f>
        <v>Medium</v>
      </c>
      <c r="N1310" t="str" cm="1">
        <f t="array" ref="N1310">_xlfn.IFS(tbl_logs[[#This Row],[Total Score]]&lt;=4, "Low", tbl_logs[[#This Row],[Total Score]]&lt;=10, "Medium", tbl_logs[[#This Row],[Total Score]]&lt;=17, "High", tbl_logs[[#This Row],[Total Score]]&lt;=25, "Critical")</f>
        <v>Medium</v>
      </c>
    </row>
    <row r="1311" spans="1:14" x14ac:dyDescent="0.3">
      <c r="A1311" t="s">
        <v>2761</v>
      </c>
      <c r="B1311" s="1">
        <v>46046.915972222225</v>
      </c>
      <c r="C1311" t="s">
        <v>40</v>
      </c>
      <c r="D1311" t="s">
        <v>22</v>
      </c>
      <c r="E1311" t="s">
        <v>16</v>
      </c>
      <c r="F1311" t="s">
        <v>20</v>
      </c>
      <c r="G1311" s="2">
        <v>0.91597222222222219</v>
      </c>
      <c r="H1311" s="3">
        <v>46046</v>
      </c>
      <c r="I1311">
        <v>1</v>
      </c>
      <c r="J1311">
        <f>_xlfn.XLOOKUP(tbl_logs[[#This Row],[Target_Department]],tbl_DeptWeight[Department], tbl_DeptWeight[Impact Score])</f>
        <v>5</v>
      </c>
      <c r="K1311">
        <f>_xlfn.XLOOKUP(tbl_logs[[#This Row],[Employee_Action]],tbl_ResponseLikelihood[Employee Action],tbl_ResponseLikelihood[Likelihood Score])</f>
        <v>2</v>
      </c>
      <c r="L1311">
        <f>tbl_logs[[#This Row],[Impact Score]]*tbl_logs[[#This Row],[Response Multiplier]]</f>
        <v>10</v>
      </c>
      <c r="M1311" t="str" cm="1">
        <f t="array" ref="M1311">_xlfn.IFS(tbl_logs[[#This Row],[Total Score]]&lt;=4, "Low", tbl_logs[[#This Row],[Total Score]]&lt;=10, "Medium", tbl_logs[[#This Row],[Total Score]]&lt;=19, "High", tbl_logs[[#This Row],[Total Score]]&lt;=25, "Very High")</f>
        <v>Medium</v>
      </c>
      <c r="N1311" t="str" cm="1">
        <f t="array" ref="N1311">_xlfn.IFS(tbl_logs[[#This Row],[Total Score]]&lt;=4, "Low", tbl_logs[[#This Row],[Total Score]]&lt;=10, "Medium", tbl_logs[[#This Row],[Total Score]]&lt;=17, "High", tbl_logs[[#This Row],[Total Score]]&lt;=25, "Critical")</f>
        <v>Medium</v>
      </c>
    </row>
    <row r="1312" spans="1:14" x14ac:dyDescent="0.3">
      <c r="A1312" t="s">
        <v>3551</v>
      </c>
      <c r="B1312" s="1">
        <v>46046.932638888888</v>
      </c>
      <c r="C1312" t="s">
        <v>26</v>
      </c>
      <c r="D1312" t="s">
        <v>8</v>
      </c>
      <c r="E1312" t="s">
        <v>31</v>
      </c>
      <c r="F1312" t="s">
        <v>10</v>
      </c>
      <c r="G1312" s="2">
        <v>0.93263888888888891</v>
      </c>
      <c r="H1312" s="3">
        <v>46046</v>
      </c>
      <c r="I1312">
        <v>1</v>
      </c>
      <c r="J1312">
        <f>_xlfn.XLOOKUP(tbl_logs[[#This Row],[Target_Department]],tbl_DeptWeight[Department], tbl_DeptWeight[Impact Score])</f>
        <v>3</v>
      </c>
      <c r="K1312">
        <f>_xlfn.XLOOKUP(tbl_logs[[#This Row],[Employee_Action]],tbl_ResponseLikelihood[Employee Action],tbl_ResponseLikelihood[Likelihood Score])</f>
        <v>2</v>
      </c>
      <c r="L1312">
        <f>tbl_logs[[#This Row],[Impact Score]]*tbl_logs[[#This Row],[Response Multiplier]]</f>
        <v>6</v>
      </c>
      <c r="M1312" t="str" cm="1">
        <f t="array" ref="M1312">_xlfn.IFS(tbl_logs[[#This Row],[Total Score]]&lt;=4, "Low", tbl_logs[[#This Row],[Total Score]]&lt;=10, "Medium", tbl_logs[[#This Row],[Total Score]]&lt;=19, "High", tbl_logs[[#This Row],[Total Score]]&lt;=25, "Very High")</f>
        <v>Medium</v>
      </c>
      <c r="N1312" t="str" cm="1">
        <f t="array" ref="N1312">_xlfn.IFS(tbl_logs[[#This Row],[Total Score]]&lt;=4, "Low", tbl_logs[[#This Row],[Total Score]]&lt;=10, "Medium", tbl_logs[[#This Row],[Total Score]]&lt;=17, "High", tbl_logs[[#This Row],[Total Score]]&lt;=25, "Critical")</f>
        <v>Medium</v>
      </c>
    </row>
    <row r="1313" spans="1:14" x14ac:dyDescent="0.3">
      <c r="A1313" t="s">
        <v>4501</v>
      </c>
      <c r="B1313" s="1">
        <v>46046.936111111114</v>
      </c>
      <c r="C1313" t="s">
        <v>7</v>
      </c>
      <c r="D1313" t="s">
        <v>8</v>
      </c>
      <c r="E1313" t="s">
        <v>19</v>
      </c>
      <c r="F1313" t="s">
        <v>10</v>
      </c>
      <c r="G1313" s="2">
        <v>0.93611111111111112</v>
      </c>
      <c r="H1313" s="3">
        <v>46046</v>
      </c>
      <c r="I1313">
        <v>1</v>
      </c>
      <c r="J1313">
        <f>_xlfn.XLOOKUP(tbl_logs[[#This Row],[Target_Department]],tbl_DeptWeight[Department], tbl_DeptWeight[Impact Score])</f>
        <v>3</v>
      </c>
      <c r="K1313">
        <f>_xlfn.XLOOKUP(tbl_logs[[#This Row],[Employee_Action]],tbl_ResponseLikelihood[Employee Action],tbl_ResponseLikelihood[Likelihood Score])</f>
        <v>2</v>
      </c>
      <c r="L1313">
        <f>tbl_logs[[#This Row],[Impact Score]]*tbl_logs[[#This Row],[Response Multiplier]]</f>
        <v>6</v>
      </c>
      <c r="M1313" t="str" cm="1">
        <f t="array" ref="M1313">_xlfn.IFS(tbl_logs[[#This Row],[Total Score]]&lt;=4, "Low", tbl_logs[[#This Row],[Total Score]]&lt;=10, "Medium", tbl_logs[[#This Row],[Total Score]]&lt;=19, "High", tbl_logs[[#This Row],[Total Score]]&lt;=25, "Very High")</f>
        <v>Medium</v>
      </c>
      <c r="N1313" t="str" cm="1">
        <f t="array" ref="N1313">_xlfn.IFS(tbl_logs[[#This Row],[Total Score]]&lt;=4, "Low", tbl_logs[[#This Row],[Total Score]]&lt;=10, "Medium", tbl_logs[[#This Row],[Total Score]]&lt;=17, "High", tbl_logs[[#This Row],[Total Score]]&lt;=25, "Critical")</f>
        <v>Medium</v>
      </c>
    </row>
    <row r="1314" spans="1:14" x14ac:dyDescent="0.3">
      <c r="A1314" t="s">
        <v>1678</v>
      </c>
      <c r="B1314" s="1">
        <v>46046.9375</v>
      </c>
      <c r="C1314" t="s">
        <v>12</v>
      </c>
      <c r="D1314" t="s">
        <v>22</v>
      </c>
      <c r="E1314" t="s">
        <v>16</v>
      </c>
      <c r="F1314" t="s">
        <v>33</v>
      </c>
      <c r="G1314" s="2">
        <v>0.9375</v>
      </c>
      <c r="H1314" s="3">
        <v>46046</v>
      </c>
      <c r="I1314">
        <v>1</v>
      </c>
      <c r="J1314">
        <f>_xlfn.XLOOKUP(tbl_logs[[#This Row],[Target_Department]],tbl_DeptWeight[Department], tbl_DeptWeight[Impact Score])</f>
        <v>1</v>
      </c>
      <c r="K1314">
        <f>_xlfn.XLOOKUP(tbl_logs[[#This Row],[Employee_Action]],tbl_ResponseLikelihood[Employee Action],tbl_ResponseLikelihood[Likelihood Score])</f>
        <v>4</v>
      </c>
      <c r="L1314">
        <f>tbl_logs[[#This Row],[Impact Score]]*tbl_logs[[#This Row],[Response Multiplier]]</f>
        <v>4</v>
      </c>
      <c r="M1314" t="str" cm="1">
        <f t="array" ref="M1314">_xlfn.IFS(tbl_logs[[#This Row],[Total Score]]&lt;=4, "Low", tbl_logs[[#This Row],[Total Score]]&lt;=10, "Medium", tbl_logs[[#This Row],[Total Score]]&lt;=19, "High", tbl_logs[[#This Row],[Total Score]]&lt;=25, "Very High")</f>
        <v>Low</v>
      </c>
      <c r="N1314" t="str" cm="1">
        <f t="array" ref="N1314">_xlfn.IFS(tbl_logs[[#This Row],[Total Score]]&lt;=4, "Low", tbl_logs[[#This Row],[Total Score]]&lt;=10, "Medium", tbl_logs[[#This Row],[Total Score]]&lt;=17, "High", tbl_logs[[#This Row],[Total Score]]&lt;=25, "Critical")</f>
        <v>Low</v>
      </c>
    </row>
    <row r="1315" spans="1:14" x14ac:dyDescent="0.3">
      <c r="A1315" t="s">
        <v>4658</v>
      </c>
      <c r="B1315" s="1">
        <v>46046.977777777778</v>
      </c>
      <c r="C1315" t="s">
        <v>47</v>
      </c>
      <c r="D1315" t="s">
        <v>8</v>
      </c>
      <c r="E1315" t="s">
        <v>31</v>
      </c>
      <c r="F1315" t="s">
        <v>13</v>
      </c>
      <c r="G1315" s="2">
        <v>0.97777777777777775</v>
      </c>
      <c r="H1315" s="3">
        <v>46046</v>
      </c>
      <c r="I1315">
        <v>1</v>
      </c>
      <c r="J1315">
        <f>_xlfn.XLOOKUP(tbl_logs[[#This Row],[Target_Department]],tbl_DeptWeight[Department], tbl_DeptWeight[Impact Score])</f>
        <v>1</v>
      </c>
      <c r="K1315">
        <f>_xlfn.XLOOKUP(tbl_logs[[#This Row],[Employee_Action]],tbl_ResponseLikelihood[Employee Action],tbl_ResponseLikelihood[Likelihood Score])</f>
        <v>1</v>
      </c>
      <c r="L1315">
        <f>tbl_logs[[#This Row],[Impact Score]]*tbl_logs[[#This Row],[Response Multiplier]]</f>
        <v>1</v>
      </c>
      <c r="M1315" t="str" cm="1">
        <f t="array" ref="M1315">_xlfn.IFS(tbl_logs[[#This Row],[Total Score]]&lt;=4, "Low", tbl_logs[[#This Row],[Total Score]]&lt;=10, "Medium", tbl_logs[[#This Row],[Total Score]]&lt;=19, "High", tbl_logs[[#This Row],[Total Score]]&lt;=25, "Very High")</f>
        <v>Low</v>
      </c>
      <c r="N1315" t="str" cm="1">
        <f t="array" ref="N1315">_xlfn.IFS(tbl_logs[[#This Row],[Total Score]]&lt;=4, "Low", tbl_logs[[#This Row],[Total Score]]&lt;=10, "Medium", tbl_logs[[#This Row],[Total Score]]&lt;=17, "High", tbl_logs[[#This Row],[Total Score]]&lt;=25, "Critical")</f>
        <v>Low</v>
      </c>
    </row>
    <row r="1316" spans="1:14" x14ac:dyDescent="0.3">
      <c r="A1316" t="s">
        <v>417</v>
      </c>
      <c r="B1316" s="1">
        <v>46047.008333333331</v>
      </c>
      <c r="C1316" t="s">
        <v>7</v>
      </c>
      <c r="D1316" t="s">
        <v>8</v>
      </c>
      <c r="E1316" t="s">
        <v>19</v>
      </c>
      <c r="F1316" t="s">
        <v>10</v>
      </c>
      <c r="G1316" s="2">
        <v>8.3333333333333332E-3</v>
      </c>
      <c r="H1316" s="3">
        <v>46047</v>
      </c>
      <c r="I1316">
        <v>1</v>
      </c>
      <c r="J1316">
        <f>_xlfn.XLOOKUP(tbl_logs[[#This Row],[Target_Department]],tbl_DeptWeight[Department], tbl_DeptWeight[Impact Score])</f>
        <v>3</v>
      </c>
      <c r="K1316">
        <f>_xlfn.XLOOKUP(tbl_logs[[#This Row],[Employee_Action]],tbl_ResponseLikelihood[Employee Action],tbl_ResponseLikelihood[Likelihood Score])</f>
        <v>2</v>
      </c>
      <c r="L1316">
        <f>tbl_logs[[#This Row],[Impact Score]]*tbl_logs[[#This Row],[Response Multiplier]]</f>
        <v>6</v>
      </c>
      <c r="M1316" t="str" cm="1">
        <f t="array" ref="M1316">_xlfn.IFS(tbl_logs[[#This Row],[Total Score]]&lt;=4, "Low", tbl_logs[[#This Row],[Total Score]]&lt;=10, "Medium", tbl_logs[[#This Row],[Total Score]]&lt;=19, "High", tbl_logs[[#This Row],[Total Score]]&lt;=25, "Very High")</f>
        <v>Medium</v>
      </c>
      <c r="N1316" t="str" cm="1">
        <f t="array" ref="N1316">_xlfn.IFS(tbl_logs[[#This Row],[Total Score]]&lt;=4, "Low", tbl_logs[[#This Row],[Total Score]]&lt;=10, "Medium", tbl_logs[[#This Row],[Total Score]]&lt;=17, "High", tbl_logs[[#This Row],[Total Score]]&lt;=25, "Critical")</f>
        <v>Medium</v>
      </c>
    </row>
    <row r="1317" spans="1:14" x14ac:dyDescent="0.3">
      <c r="A1317" t="s">
        <v>2473</v>
      </c>
      <c r="B1317" s="1">
        <v>46047.024305555555</v>
      </c>
      <c r="C1317" t="s">
        <v>7</v>
      </c>
      <c r="D1317" t="s">
        <v>22</v>
      </c>
      <c r="E1317" t="s">
        <v>19</v>
      </c>
      <c r="F1317" t="s">
        <v>20</v>
      </c>
      <c r="G1317" s="2">
        <v>2.4305555555555556E-2</v>
      </c>
      <c r="H1317" s="3">
        <v>46047</v>
      </c>
      <c r="I1317">
        <v>1</v>
      </c>
      <c r="J1317">
        <f>_xlfn.XLOOKUP(tbl_logs[[#This Row],[Target_Department]],tbl_DeptWeight[Department], tbl_DeptWeight[Impact Score])</f>
        <v>3</v>
      </c>
      <c r="K1317">
        <f>_xlfn.XLOOKUP(tbl_logs[[#This Row],[Employee_Action]],tbl_ResponseLikelihood[Employee Action],tbl_ResponseLikelihood[Likelihood Score])</f>
        <v>2</v>
      </c>
      <c r="L1317">
        <f>tbl_logs[[#This Row],[Impact Score]]*tbl_logs[[#This Row],[Response Multiplier]]</f>
        <v>6</v>
      </c>
      <c r="M1317" t="str" cm="1">
        <f t="array" ref="M1317">_xlfn.IFS(tbl_logs[[#This Row],[Total Score]]&lt;=4, "Low", tbl_logs[[#This Row],[Total Score]]&lt;=10, "Medium", tbl_logs[[#This Row],[Total Score]]&lt;=19, "High", tbl_logs[[#This Row],[Total Score]]&lt;=25, "Very High")</f>
        <v>Medium</v>
      </c>
      <c r="N1317" t="str" cm="1">
        <f t="array" ref="N1317">_xlfn.IFS(tbl_logs[[#This Row],[Total Score]]&lt;=4, "Low", tbl_logs[[#This Row],[Total Score]]&lt;=10, "Medium", tbl_logs[[#This Row],[Total Score]]&lt;=17, "High", tbl_logs[[#This Row],[Total Score]]&lt;=25, "Critical")</f>
        <v>Medium</v>
      </c>
    </row>
    <row r="1318" spans="1:14" x14ac:dyDescent="0.3">
      <c r="A1318" t="s">
        <v>3905</v>
      </c>
      <c r="B1318" s="1">
        <v>46047.036111111112</v>
      </c>
      <c r="C1318" t="s">
        <v>7</v>
      </c>
      <c r="D1318" t="s">
        <v>18</v>
      </c>
      <c r="E1318" t="s">
        <v>19</v>
      </c>
      <c r="F1318" t="s">
        <v>10</v>
      </c>
      <c r="G1318" s="2">
        <v>3.6111111111111108E-2</v>
      </c>
      <c r="H1318" s="3">
        <v>46047</v>
      </c>
      <c r="I1318">
        <v>1</v>
      </c>
      <c r="J1318">
        <f>_xlfn.XLOOKUP(tbl_logs[[#This Row],[Target_Department]],tbl_DeptWeight[Department], tbl_DeptWeight[Impact Score])</f>
        <v>3</v>
      </c>
      <c r="K1318">
        <f>_xlfn.XLOOKUP(tbl_logs[[#This Row],[Employee_Action]],tbl_ResponseLikelihood[Employee Action],tbl_ResponseLikelihood[Likelihood Score])</f>
        <v>2</v>
      </c>
      <c r="L1318">
        <f>tbl_logs[[#This Row],[Impact Score]]*tbl_logs[[#This Row],[Response Multiplier]]</f>
        <v>6</v>
      </c>
      <c r="M1318" t="str" cm="1">
        <f t="array" ref="M1318">_xlfn.IFS(tbl_logs[[#This Row],[Total Score]]&lt;=4, "Low", tbl_logs[[#This Row],[Total Score]]&lt;=10, "Medium", tbl_logs[[#This Row],[Total Score]]&lt;=19, "High", tbl_logs[[#This Row],[Total Score]]&lt;=25, "Very High")</f>
        <v>Medium</v>
      </c>
      <c r="N1318" t="str" cm="1">
        <f t="array" ref="N1318">_xlfn.IFS(tbl_logs[[#This Row],[Total Score]]&lt;=4, "Low", tbl_logs[[#This Row],[Total Score]]&lt;=10, "Medium", tbl_logs[[#This Row],[Total Score]]&lt;=17, "High", tbl_logs[[#This Row],[Total Score]]&lt;=25, "Critical")</f>
        <v>Medium</v>
      </c>
    </row>
    <row r="1319" spans="1:14" x14ac:dyDescent="0.3">
      <c r="A1319" t="s">
        <v>3848</v>
      </c>
      <c r="B1319" s="1">
        <v>46047.041666666664</v>
      </c>
      <c r="C1319" t="s">
        <v>35</v>
      </c>
      <c r="D1319" t="s">
        <v>22</v>
      </c>
      <c r="E1319" t="s">
        <v>9</v>
      </c>
      <c r="F1319" t="s">
        <v>10</v>
      </c>
      <c r="G1319" s="2">
        <v>4.1666666666666664E-2</v>
      </c>
      <c r="H1319" s="3">
        <v>46047</v>
      </c>
      <c r="I1319">
        <v>1</v>
      </c>
      <c r="J1319">
        <f>_xlfn.XLOOKUP(tbl_logs[[#This Row],[Target_Department]],tbl_DeptWeight[Department], tbl_DeptWeight[Impact Score])</f>
        <v>1</v>
      </c>
      <c r="K1319">
        <f>_xlfn.XLOOKUP(tbl_logs[[#This Row],[Employee_Action]],tbl_ResponseLikelihood[Employee Action],tbl_ResponseLikelihood[Likelihood Score])</f>
        <v>2</v>
      </c>
      <c r="L1319">
        <f>tbl_logs[[#This Row],[Impact Score]]*tbl_logs[[#This Row],[Response Multiplier]]</f>
        <v>2</v>
      </c>
      <c r="M1319" t="str" cm="1">
        <f t="array" ref="M1319">_xlfn.IFS(tbl_logs[[#This Row],[Total Score]]&lt;=4, "Low", tbl_logs[[#This Row],[Total Score]]&lt;=10, "Medium", tbl_logs[[#This Row],[Total Score]]&lt;=19, "High", tbl_logs[[#This Row],[Total Score]]&lt;=25, "Very High")</f>
        <v>Low</v>
      </c>
      <c r="N1319" t="str" cm="1">
        <f t="array" ref="N1319">_xlfn.IFS(tbl_logs[[#This Row],[Total Score]]&lt;=4, "Low", tbl_logs[[#This Row],[Total Score]]&lt;=10, "Medium", tbl_logs[[#This Row],[Total Score]]&lt;=17, "High", tbl_logs[[#This Row],[Total Score]]&lt;=25, "Critical")</f>
        <v>Low</v>
      </c>
    </row>
    <row r="1320" spans="1:14" x14ac:dyDescent="0.3">
      <c r="A1320" t="s">
        <v>3393</v>
      </c>
      <c r="B1320" s="1">
        <v>46047.105555555558</v>
      </c>
      <c r="C1320" t="s">
        <v>40</v>
      </c>
      <c r="D1320" t="s">
        <v>15</v>
      </c>
      <c r="E1320" t="s">
        <v>16</v>
      </c>
      <c r="F1320" t="s">
        <v>10</v>
      </c>
      <c r="G1320" s="2">
        <v>0.10555555555555556</v>
      </c>
      <c r="H1320" s="3">
        <v>46047</v>
      </c>
      <c r="I1320">
        <v>1</v>
      </c>
      <c r="J1320">
        <f>_xlfn.XLOOKUP(tbl_logs[[#This Row],[Target_Department]],tbl_DeptWeight[Department], tbl_DeptWeight[Impact Score])</f>
        <v>5</v>
      </c>
      <c r="K1320">
        <f>_xlfn.XLOOKUP(tbl_logs[[#This Row],[Employee_Action]],tbl_ResponseLikelihood[Employee Action],tbl_ResponseLikelihood[Likelihood Score])</f>
        <v>2</v>
      </c>
      <c r="L1320">
        <f>tbl_logs[[#This Row],[Impact Score]]*tbl_logs[[#This Row],[Response Multiplier]]</f>
        <v>10</v>
      </c>
      <c r="M1320" t="str" cm="1">
        <f t="array" ref="M1320">_xlfn.IFS(tbl_logs[[#This Row],[Total Score]]&lt;=4, "Low", tbl_logs[[#This Row],[Total Score]]&lt;=10, "Medium", tbl_logs[[#This Row],[Total Score]]&lt;=19, "High", tbl_logs[[#This Row],[Total Score]]&lt;=25, "Very High")</f>
        <v>Medium</v>
      </c>
      <c r="N1320" t="str" cm="1">
        <f t="array" ref="N1320">_xlfn.IFS(tbl_logs[[#This Row],[Total Score]]&lt;=4, "Low", tbl_logs[[#This Row],[Total Score]]&lt;=10, "Medium", tbl_logs[[#This Row],[Total Score]]&lt;=17, "High", tbl_logs[[#This Row],[Total Score]]&lt;=25, "Critical")</f>
        <v>Medium</v>
      </c>
    </row>
    <row r="1321" spans="1:14" x14ac:dyDescent="0.3">
      <c r="A1321" t="s">
        <v>895</v>
      </c>
      <c r="B1321" s="1">
        <v>46047.138194444444</v>
      </c>
      <c r="C1321" t="s">
        <v>7</v>
      </c>
      <c r="D1321" t="s">
        <v>18</v>
      </c>
      <c r="E1321" t="s">
        <v>19</v>
      </c>
      <c r="F1321" t="s">
        <v>33</v>
      </c>
      <c r="G1321" s="2">
        <v>0.13819444444444445</v>
      </c>
      <c r="H1321" s="3">
        <v>46047</v>
      </c>
      <c r="I1321">
        <v>1</v>
      </c>
      <c r="J1321">
        <f>_xlfn.XLOOKUP(tbl_logs[[#This Row],[Target_Department]],tbl_DeptWeight[Department], tbl_DeptWeight[Impact Score])</f>
        <v>3</v>
      </c>
      <c r="K1321">
        <f>_xlfn.XLOOKUP(tbl_logs[[#This Row],[Employee_Action]],tbl_ResponseLikelihood[Employee Action],tbl_ResponseLikelihood[Likelihood Score])</f>
        <v>4</v>
      </c>
      <c r="L1321">
        <f>tbl_logs[[#This Row],[Impact Score]]*tbl_logs[[#This Row],[Response Multiplier]]</f>
        <v>12</v>
      </c>
      <c r="M1321" t="str" cm="1">
        <f t="array" ref="M1321">_xlfn.IFS(tbl_logs[[#This Row],[Total Score]]&lt;=4, "Low", tbl_logs[[#This Row],[Total Score]]&lt;=10, "Medium", tbl_logs[[#This Row],[Total Score]]&lt;=19, "High", tbl_logs[[#This Row],[Total Score]]&lt;=25, "Very High")</f>
        <v>High</v>
      </c>
      <c r="N1321" t="str" cm="1">
        <f t="array" ref="N1321">_xlfn.IFS(tbl_logs[[#This Row],[Total Score]]&lt;=4, "Low", tbl_logs[[#This Row],[Total Score]]&lt;=10, "Medium", tbl_logs[[#This Row],[Total Score]]&lt;=17, "High", tbl_logs[[#This Row],[Total Score]]&lt;=25, "Critical")</f>
        <v>High</v>
      </c>
    </row>
    <row r="1322" spans="1:14" x14ac:dyDescent="0.3">
      <c r="A1322" t="s">
        <v>547</v>
      </c>
      <c r="B1322" s="1">
        <v>46047.145138888889</v>
      </c>
      <c r="C1322" t="s">
        <v>7</v>
      </c>
      <c r="D1322" t="s">
        <v>15</v>
      </c>
      <c r="E1322" t="s">
        <v>19</v>
      </c>
      <c r="F1322" t="s">
        <v>20</v>
      </c>
      <c r="G1322" s="2">
        <v>0.1451388888888889</v>
      </c>
      <c r="H1322" s="3">
        <v>46047</v>
      </c>
      <c r="I1322">
        <v>1</v>
      </c>
      <c r="J1322">
        <f>_xlfn.XLOOKUP(tbl_logs[[#This Row],[Target_Department]],tbl_DeptWeight[Department], tbl_DeptWeight[Impact Score])</f>
        <v>3</v>
      </c>
      <c r="K1322">
        <f>_xlfn.XLOOKUP(tbl_logs[[#This Row],[Employee_Action]],tbl_ResponseLikelihood[Employee Action],tbl_ResponseLikelihood[Likelihood Score])</f>
        <v>2</v>
      </c>
      <c r="L1322">
        <f>tbl_logs[[#This Row],[Impact Score]]*tbl_logs[[#This Row],[Response Multiplier]]</f>
        <v>6</v>
      </c>
      <c r="M1322" t="str" cm="1">
        <f t="array" ref="M1322">_xlfn.IFS(tbl_logs[[#This Row],[Total Score]]&lt;=4, "Low", tbl_logs[[#This Row],[Total Score]]&lt;=10, "Medium", tbl_logs[[#This Row],[Total Score]]&lt;=19, "High", tbl_logs[[#This Row],[Total Score]]&lt;=25, "Very High")</f>
        <v>Medium</v>
      </c>
      <c r="N1322" t="str" cm="1">
        <f t="array" ref="N1322">_xlfn.IFS(tbl_logs[[#This Row],[Total Score]]&lt;=4, "Low", tbl_logs[[#This Row],[Total Score]]&lt;=10, "Medium", tbl_logs[[#This Row],[Total Score]]&lt;=17, "High", tbl_logs[[#This Row],[Total Score]]&lt;=25, "Critical")</f>
        <v>Medium</v>
      </c>
    </row>
    <row r="1323" spans="1:14" x14ac:dyDescent="0.3">
      <c r="A1323" t="s">
        <v>3234</v>
      </c>
      <c r="B1323" s="1">
        <v>46047.15347222222</v>
      </c>
      <c r="C1323" t="s">
        <v>7</v>
      </c>
      <c r="D1323" t="s">
        <v>15</v>
      </c>
      <c r="E1323" t="s">
        <v>19</v>
      </c>
      <c r="F1323" t="s">
        <v>10</v>
      </c>
      <c r="G1323" s="2">
        <v>0.15347222222222223</v>
      </c>
      <c r="H1323" s="3">
        <v>46047</v>
      </c>
      <c r="I1323">
        <v>1</v>
      </c>
      <c r="J1323">
        <f>_xlfn.XLOOKUP(tbl_logs[[#This Row],[Target_Department]],tbl_DeptWeight[Department], tbl_DeptWeight[Impact Score])</f>
        <v>3</v>
      </c>
      <c r="K1323">
        <f>_xlfn.XLOOKUP(tbl_logs[[#This Row],[Employee_Action]],tbl_ResponseLikelihood[Employee Action],tbl_ResponseLikelihood[Likelihood Score])</f>
        <v>2</v>
      </c>
      <c r="L1323">
        <f>tbl_logs[[#This Row],[Impact Score]]*tbl_logs[[#This Row],[Response Multiplier]]</f>
        <v>6</v>
      </c>
      <c r="M1323" t="str" cm="1">
        <f t="array" ref="M1323">_xlfn.IFS(tbl_logs[[#This Row],[Total Score]]&lt;=4, "Low", tbl_logs[[#This Row],[Total Score]]&lt;=10, "Medium", tbl_logs[[#This Row],[Total Score]]&lt;=19, "High", tbl_logs[[#This Row],[Total Score]]&lt;=25, "Very High")</f>
        <v>Medium</v>
      </c>
      <c r="N1323" t="str" cm="1">
        <f t="array" ref="N1323">_xlfn.IFS(tbl_logs[[#This Row],[Total Score]]&lt;=4, "Low", tbl_logs[[#This Row],[Total Score]]&lt;=10, "Medium", tbl_logs[[#This Row],[Total Score]]&lt;=17, "High", tbl_logs[[#This Row],[Total Score]]&lt;=25, "Critical")</f>
        <v>Medium</v>
      </c>
    </row>
    <row r="1324" spans="1:14" x14ac:dyDescent="0.3">
      <c r="A1324" t="s">
        <v>3863</v>
      </c>
      <c r="B1324" s="1">
        <v>46047.177083333336</v>
      </c>
      <c r="C1324" t="s">
        <v>7</v>
      </c>
      <c r="D1324" t="s">
        <v>18</v>
      </c>
      <c r="E1324" t="s">
        <v>31</v>
      </c>
      <c r="F1324" t="s">
        <v>13</v>
      </c>
      <c r="G1324" s="2">
        <v>0.17708333333333334</v>
      </c>
      <c r="H1324" s="3">
        <v>46047</v>
      </c>
      <c r="I1324">
        <v>1</v>
      </c>
      <c r="J1324">
        <f>_xlfn.XLOOKUP(tbl_logs[[#This Row],[Target_Department]],tbl_DeptWeight[Department], tbl_DeptWeight[Impact Score])</f>
        <v>3</v>
      </c>
      <c r="K1324">
        <f>_xlfn.XLOOKUP(tbl_logs[[#This Row],[Employee_Action]],tbl_ResponseLikelihood[Employee Action],tbl_ResponseLikelihood[Likelihood Score])</f>
        <v>1</v>
      </c>
      <c r="L1324">
        <f>tbl_logs[[#This Row],[Impact Score]]*tbl_logs[[#This Row],[Response Multiplier]]</f>
        <v>3</v>
      </c>
      <c r="M1324" t="str" cm="1">
        <f t="array" ref="M1324">_xlfn.IFS(tbl_logs[[#This Row],[Total Score]]&lt;=4, "Low", tbl_logs[[#This Row],[Total Score]]&lt;=10, "Medium", tbl_logs[[#This Row],[Total Score]]&lt;=19, "High", tbl_logs[[#This Row],[Total Score]]&lt;=25, "Very High")</f>
        <v>Low</v>
      </c>
      <c r="N1324" t="str" cm="1">
        <f t="array" ref="N1324">_xlfn.IFS(tbl_logs[[#This Row],[Total Score]]&lt;=4, "Low", tbl_logs[[#This Row],[Total Score]]&lt;=10, "Medium", tbl_logs[[#This Row],[Total Score]]&lt;=17, "High", tbl_logs[[#This Row],[Total Score]]&lt;=25, "Critical")</f>
        <v>Low</v>
      </c>
    </row>
    <row r="1325" spans="1:14" x14ac:dyDescent="0.3">
      <c r="A1325" t="s">
        <v>4418</v>
      </c>
      <c r="B1325" s="1">
        <v>46047.1875</v>
      </c>
      <c r="C1325" t="s">
        <v>7</v>
      </c>
      <c r="D1325" t="s">
        <v>8</v>
      </c>
      <c r="E1325" t="s">
        <v>19</v>
      </c>
      <c r="F1325" t="s">
        <v>10</v>
      </c>
      <c r="G1325" s="2">
        <v>0.1875</v>
      </c>
      <c r="H1325" s="3">
        <v>46047</v>
      </c>
      <c r="I1325">
        <v>1</v>
      </c>
      <c r="J1325">
        <f>_xlfn.XLOOKUP(tbl_logs[[#This Row],[Target_Department]],tbl_DeptWeight[Department], tbl_DeptWeight[Impact Score])</f>
        <v>3</v>
      </c>
      <c r="K1325">
        <f>_xlfn.XLOOKUP(tbl_logs[[#This Row],[Employee_Action]],tbl_ResponseLikelihood[Employee Action],tbl_ResponseLikelihood[Likelihood Score])</f>
        <v>2</v>
      </c>
      <c r="L1325">
        <f>tbl_logs[[#This Row],[Impact Score]]*tbl_logs[[#This Row],[Response Multiplier]]</f>
        <v>6</v>
      </c>
      <c r="M1325" t="str" cm="1">
        <f t="array" ref="M1325">_xlfn.IFS(tbl_logs[[#This Row],[Total Score]]&lt;=4, "Low", tbl_logs[[#This Row],[Total Score]]&lt;=10, "Medium", tbl_logs[[#This Row],[Total Score]]&lt;=19, "High", tbl_logs[[#This Row],[Total Score]]&lt;=25, "Very High")</f>
        <v>Medium</v>
      </c>
      <c r="N1325" t="str" cm="1">
        <f t="array" ref="N1325">_xlfn.IFS(tbl_logs[[#This Row],[Total Score]]&lt;=4, "Low", tbl_logs[[#This Row],[Total Score]]&lt;=10, "Medium", tbl_logs[[#This Row],[Total Score]]&lt;=17, "High", tbl_logs[[#This Row],[Total Score]]&lt;=25, "Critical")</f>
        <v>Medium</v>
      </c>
    </row>
    <row r="1326" spans="1:14" x14ac:dyDescent="0.3">
      <c r="A1326" t="s">
        <v>4441</v>
      </c>
      <c r="B1326" s="1">
        <v>46047.191666666666</v>
      </c>
      <c r="C1326" t="s">
        <v>7</v>
      </c>
      <c r="D1326" t="s">
        <v>18</v>
      </c>
      <c r="E1326" t="s">
        <v>19</v>
      </c>
      <c r="F1326" t="s">
        <v>10</v>
      </c>
      <c r="G1326" s="2">
        <v>0.19166666666666668</v>
      </c>
      <c r="H1326" s="3">
        <v>46047</v>
      </c>
      <c r="I1326">
        <v>1</v>
      </c>
      <c r="J1326">
        <f>_xlfn.XLOOKUP(tbl_logs[[#This Row],[Target_Department]],tbl_DeptWeight[Department], tbl_DeptWeight[Impact Score])</f>
        <v>3</v>
      </c>
      <c r="K1326">
        <f>_xlfn.XLOOKUP(tbl_logs[[#This Row],[Employee_Action]],tbl_ResponseLikelihood[Employee Action],tbl_ResponseLikelihood[Likelihood Score])</f>
        <v>2</v>
      </c>
      <c r="L1326">
        <f>tbl_logs[[#This Row],[Impact Score]]*tbl_logs[[#This Row],[Response Multiplier]]</f>
        <v>6</v>
      </c>
      <c r="M1326" t="str" cm="1">
        <f t="array" ref="M1326">_xlfn.IFS(tbl_logs[[#This Row],[Total Score]]&lt;=4, "Low", tbl_logs[[#This Row],[Total Score]]&lt;=10, "Medium", tbl_logs[[#This Row],[Total Score]]&lt;=19, "High", tbl_logs[[#This Row],[Total Score]]&lt;=25, "Very High")</f>
        <v>Medium</v>
      </c>
      <c r="N1326" t="str" cm="1">
        <f t="array" ref="N1326">_xlfn.IFS(tbl_logs[[#This Row],[Total Score]]&lt;=4, "Low", tbl_logs[[#This Row],[Total Score]]&lt;=10, "Medium", tbl_logs[[#This Row],[Total Score]]&lt;=17, "High", tbl_logs[[#This Row],[Total Score]]&lt;=25, "Critical")</f>
        <v>Medium</v>
      </c>
    </row>
    <row r="1327" spans="1:14" x14ac:dyDescent="0.3">
      <c r="A1327" t="s">
        <v>2878</v>
      </c>
      <c r="B1327" s="1">
        <v>46047.205555555556</v>
      </c>
      <c r="C1327" t="s">
        <v>47</v>
      </c>
      <c r="D1327" t="s">
        <v>8</v>
      </c>
      <c r="E1327" t="s">
        <v>16</v>
      </c>
      <c r="F1327" t="s">
        <v>13</v>
      </c>
      <c r="G1327" s="2">
        <v>0.20555555555555555</v>
      </c>
      <c r="H1327" s="3">
        <v>46047</v>
      </c>
      <c r="I1327">
        <v>1</v>
      </c>
      <c r="J1327">
        <f>_xlfn.XLOOKUP(tbl_logs[[#This Row],[Target_Department]],tbl_DeptWeight[Department], tbl_DeptWeight[Impact Score])</f>
        <v>1</v>
      </c>
      <c r="K1327">
        <f>_xlfn.XLOOKUP(tbl_logs[[#This Row],[Employee_Action]],tbl_ResponseLikelihood[Employee Action],tbl_ResponseLikelihood[Likelihood Score])</f>
        <v>1</v>
      </c>
      <c r="L1327">
        <f>tbl_logs[[#This Row],[Impact Score]]*tbl_logs[[#This Row],[Response Multiplier]]</f>
        <v>1</v>
      </c>
      <c r="M1327" t="str" cm="1">
        <f t="array" ref="M1327">_xlfn.IFS(tbl_logs[[#This Row],[Total Score]]&lt;=4, "Low", tbl_logs[[#This Row],[Total Score]]&lt;=10, "Medium", tbl_logs[[#This Row],[Total Score]]&lt;=19, "High", tbl_logs[[#This Row],[Total Score]]&lt;=25, "Very High")</f>
        <v>Low</v>
      </c>
      <c r="N1327" t="str" cm="1">
        <f t="array" ref="N1327">_xlfn.IFS(tbl_logs[[#This Row],[Total Score]]&lt;=4, "Low", tbl_logs[[#This Row],[Total Score]]&lt;=10, "Medium", tbl_logs[[#This Row],[Total Score]]&lt;=17, "High", tbl_logs[[#This Row],[Total Score]]&lt;=25, "Critical")</f>
        <v>Low</v>
      </c>
    </row>
    <row r="1328" spans="1:14" x14ac:dyDescent="0.3">
      <c r="A1328" t="s">
        <v>73</v>
      </c>
      <c r="B1328" s="1">
        <v>46047.216666666667</v>
      </c>
      <c r="C1328" t="s">
        <v>7</v>
      </c>
      <c r="D1328" t="s">
        <v>8</v>
      </c>
      <c r="E1328" t="s">
        <v>19</v>
      </c>
      <c r="F1328" t="s">
        <v>13</v>
      </c>
      <c r="G1328" s="2">
        <v>0.21666666666666667</v>
      </c>
      <c r="H1328" s="3">
        <v>46047</v>
      </c>
      <c r="I1328">
        <v>1</v>
      </c>
      <c r="J1328">
        <f>_xlfn.XLOOKUP(tbl_logs[[#This Row],[Target_Department]],tbl_DeptWeight[Department], tbl_DeptWeight[Impact Score])</f>
        <v>3</v>
      </c>
      <c r="K1328">
        <f>_xlfn.XLOOKUP(tbl_logs[[#This Row],[Employee_Action]],tbl_ResponseLikelihood[Employee Action],tbl_ResponseLikelihood[Likelihood Score])</f>
        <v>1</v>
      </c>
      <c r="L1328">
        <f>tbl_logs[[#This Row],[Impact Score]]*tbl_logs[[#This Row],[Response Multiplier]]</f>
        <v>3</v>
      </c>
      <c r="M1328" t="str" cm="1">
        <f t="array" ref="M1328">_xlfn.IFS(tbl_logs[[#This Row],[Total Score]]&lt;=4, "Low", tbl_logs[[#This Row],[Total Score]]&lt;=10, "Medium", tbl_logs[[#This Row],[Total Score]]&lt;=19, "High", tbl_logs[[#This Row],[Total Score]]&lt;=25, "Very High")</f>
        <v>Low</v>
      </c>
      <c r="N1328" t="str" cm="1">
        <f t="array" ref="N1328">_xlfn.IFS(tbl_logs[[#This Row],[Total Score]]&lt;=4, "Low", tbl_logs[[#This Row],[Total Score]]&lt;=10, "Medium", tbl_logs[[#This Row],[Total Score]]&lt;=17, "High", tbl_logs[[#This Row],[Total Score]]&lt;=25, "Critical")</f>
        <v>Low</v>
      </c>
    </row>
    <row r="1329" spans="1:14" x14ac:dyDescent="0.3">
      <c r="A1329" t="s">
        <v>1196</v>
      </c>
      <c r="B1329" s="1">
        <v>46047.224999999999</v>
      </c>
      <c r="C1329" t="s">
        <v>7</v>
      </c>
      <c r="D1329" t="s">
        <v>15</v>
      </c>
      <c r="E1329" t="s">
        <v>19</v>
      </c>
      <c r="F1329" t="s">
        <v>13</v>
      </c>
      <c r="G1329" s="2">
        <v>0.22500000000000001</v>
      </c>
      <c r="H1329" s="3">
        <v>46047</v>
      </c>
      <c r="I1329">
        <v>1</v>
      </c>
      <c r="J1329">
        <f>_xlfn.XLOOKUP(tbl_logs[[#This Row],[Target_Department]],tbl_DeptWeight[Department], tbl_DeptWeight[Impact Score])</f>
        <v>3</v>
      </c>
      <c r="K1329">
        <f>_xlfn.XLOOKUP(tbl_logs[[#This Row],[Employee_Action]],tbl_ResponseLikelihood[Employee Action],tbl_ResponseLikelihood[Likelihood Score])</f>
        <v>1</v>
      </c>
      <c r="L1329">
        <f>tbl_logs[[#This Row],[Impact Score]]*tbl_logs[[#This Row],[Response Multiplier]]</f>
        <v>3</v>
      </c>
      <c r="M1329" t="str" cm="1">
        <f t="array" ref="M1329">_xlfn.IFS(tbl_logs[[#This Row],[Total Score]]&lt;=4, "Low", tbl_logs[[#This Row],[Total Score]]&lt;=10, "Medium", tbl_logs[[#This Row],[Total Score]]&lt;=19, "High", tbl_logs[[#This Row],[Total Score]]&lt;=25, "Very High")</f>
        <v>Low</v>
      </c>
      <c r="N1329" t="str" cm="1">
        <f t="array" ref="N1329">_xlfn.IFS(tbl_logs[[#This Row],[Total Score]]&lt;=4, "Low", tbl_logs[[#This Row],[Total Score]]&lt;=10, "Medium", tbl_logs[[#This Row],[Total Score]]&lt;=17, "High", tbl_logs[[#This Row],[Total Score]]&lt;=25, "Critical")</f>
        <v>Low</v>
      </c>
    </row>
    <row r="1330" spans="1:14" x14ac:dyDescent="0.3">
      <c r="A1330" t="s">
        <v>1825</v>
      </c>
      <c r="B1330" s="1">
        <v>46047.263888888891</v>
      </c>
      <c r="C1330" t="s">
        <v>7</v>
      </c>
      <c r="D1330" t="s">
        <v>22</v>
      </c>
      <c r="E1330" t="s">
        <v>19</v>
      </c>
      <c r="F1330" t="s">
        <v>33</v>
      </c>
      <c r="G1330" s="2">
        <v>0.2638888888888889</v>
      </c>
      <c r="H1330" s="3">
        <v>46047</v>
      </c>
      <c r="I1330">
        <v>1</v>
      </c>
      <c r="J1330">
        <f>_xlfn.XLOOKUP(tbl_logs[[#This Row],[Target_Department]],tbl_DeptWeight[Department], tbl_DeptWeight[Impact Score])</f>
        <v>3</v>
      </c>
      <c r="K1330">
        <f>_xlfn.XLOOKUP(tbl_logs[[#This Row],[Employee_Action]],tbl_ResponseLikelihood[Employee Action],tbl_ResponseLikelihood[Likelihood Score])</f>
        <v>4</v>
      </c>
      <c r="L1330">
        <f>tbl_logs[[#This Row],[Impact Score]]*tbl_logs[[#This Row],[Response Multiplier]]</f>
        <v>12</v>
      </c>
      <c r="M1330" t="str" cm="1">
        <f t="array" ref="M1330">_xlfn.IFS(tbl_logs[[#This Row],[Total Score]]&lt;=4, "Low", tbl_logs[[#This Row],[Total Score]]&lt;=10, "Medium", tbl_logs[[#This Row],[Total Score]]&lt;=19, "High", tbl_logs[[#This Row],[Total Score]]&lt;=25, "Very High")</f>
        <v>High</v>
      </c>
      <c r="N1330" t="str" cm="1">
        <f t="array" ref="N1330">_xlfn.IFS(tbl_logs[[#This Row],[Total Score]]&lt;=4, "Low", tbl_logs[[#This Row],[Total Score]]&lt;=10, "Medium", tbl_logs[[#This Row],[Total Score]]&lt;=17, "High", tbl_logs[[#This Row],[Total Score]]&lt;=25, "Critical")</f>
        <v>High</v>
      </c>
    </row>
    <row r="1331" spans="1:14" x14ac:dyDescent="0.3">
      <c r="A1331" t="s">
        <v>2671</v>
      </c>
      <c r="B1331" s="1">
        <v>46047.285416666666</v>
      </c>
      <c r="C1331" t="s">
        <v>40</v>
      </c>
      <c r="D1331" t="s">
        <v>18</v>
      </c>
      <c r="E1331" t="s">
        <v>16</v>
      </c>
      <c r="F1331" t="s">
        <v>10</v>
      </c>
      <c r="G1331" s="2">
        <v>0.28541666666666665</v>
      </c>
      <c r="H1331" s="3">
        <v>46047</v>
      </c>
      <c r="I1331">
        <v>1</v>
      </c>
      <c r="J1331">
        <f>_xlfn.XLOOKUP(tbl_logs[[#This Row],[Target_Department]],tbl_DeptWeight[Department], tbl_DeptWeight[Impact Score])</f>
        <v>5</v>
      </c>
      <c r="K1331">
        <f>_xlfn.XLOOKUP(tbl_logs[[#This Row],[Employee_Action]],tbl_ResponseLikelihood[Employee Action],tbl_ResponseLikelihood[Likelihood Score])</f>
        <v>2</v>
      </c>
      <c r="L1331">
        <f>tbl_logs[[#This Row],[Impact Score]]*tbl_logs[[#This Row],[Response Multiplier]]</f>
        <v>10</v>
      </c>
      <c r="M1331" t="str" cm="1">
        <f t="array" ref="M1331">_xlfn.IFS(tbl_logs[[#This Row],[Total Score]]&lt;=4, "Low", tbl_logs[[#This Row],[Total Score]]&lt;=10, "Medium", tbl_logs[[#This Row],[Total Score]]&lt;=19, "High", tbl_logs[[#This Row],[Total Score]]&lt;=25, "Very High")</f>
        <v>Medium</v>
      </c>
      <c r="N1331" t="str" cm="1">
        <f t="array" ref="N1331">_xlfn.IFS(tbl_logs[[#This Row],[Total Score]]&lt;=4, "Low", tbl_logs[[#This Row],[Total Score]]&lt;=10, "Medium", tbl_logs[[#This Row],[Total Score]]&lt;=17, "High", tbl_logs[[#This Row],[Total Score]]&lt;=25, "Critical")</f>
        <v>Medium</v>
      </c>
    </row>
    <row r="1332" spans="1:14" x14ac:dyDescent="0.3">
      <c r="A1332" t="s">
        <v>4803</v>
      </c>
      <c r="B1332" s="1">
        <v>46047.290972222225</v>
      </c>
      <c r="C1332" t="s">
        <v>7</v>
      </c>
      <c r="D1332" t="s">
        <v>18</v>
      </c>
      <c r="E1332" t="s">
        <v>16</v>
      </c>
      <c r="F1332" t="s">
        <v>20</v>
      </c>
      <c r="G1332" s="2">
        <v>0.29097222222222224</v>
      </c>
      <c r="H1332" s="3">
        <v>46047</v>
      </c>
      <c r="I1332">
        <v>1</v>
      </c>
      <c r="J1332">
        <f>_xlfn.XLOOKUP(tbl_logs[[#This Row],[Target_Department]],tbl_DeptWeight[Department], tbl_DeptWeight[Impact Score])</f>
        <v>3</v>
      </c>
      <c r="K1332">
        <f>_xlfn.XLOOKUP(tbl_logs[[#This Row],[Employee_Action]],tbl_ResponseLikelihood[Employee Action],tbl_ResponseLikelihood[Likelihood Score])</f>
        <v>2</v>
      </c>
      <c r="L1332">
        <f>tbl_logs[[#This Row],[Impact Score]]*tbl_logs[[#This Row],[Response Multiplier]]</f>
        <v>6</v>
      </c>
      <c r="M1332" t="str" cm="1">
        <f t="array" ref="M1332">_xlfn.IFS(tbl_logs[[#This Row],[Total Score]]&lt;=4, "Low", tbl_logs[[#This Row],[Total Score]]&lt;=10, "Medium", tbl_logs[[#This Row],[Total Score]]&lt;=19, "High", tbl_logs[[#This Row],[Total Score]]&lt;=25, "Very High")</f>
        <v>Medium</v>
      </c>
      <c r="N1332" t="str" cm="1">
        <f t="array" ref="N1332">_xlfn.IFS(tbl_logs[[#This Row],[Total Score]]&lt;=4, "Low", tbl_logs[[#This Row],[Total Score]]&lt;=10, "Medium", tbl_logs[[#This Row],[Total Score]]&lt;=17, "High", tbl_logs[[#This Row],[Total Score]]&lt;=25, "Critical")</f>
        <v>Medium</v>
      </c>
    </row>
    <row r="1333" spans="1:14" x14ac:dyDescent="0.3">
      <c r="A1333" t="s">
        <v>2707</v>
      </c>
      <c r="B1333" s="1">
        <v>46047.304166666669</v>
      </c>
      <c r="C1333" t="s">
        <v>12</v>
      </c>
      <c r="D1333" t="s">
        <v>18</v>
      </c>
      <c r="E1333" t="s">
        <v>9</v>
      </c>
      <c r="F1333" t="s">
        <v>33</v>
      </c>
      <c r="G1333" s="2">
        <v>0.30416666666666664</v>
      </c>
      <c r="H1333" s="3">
        <v>46047</v>
      </c>
      <c r="I1333">
        <v>1</v>
      </c>
      <c r="J1333">
        <f>_xlfn.XLOOKUP(tbl_logs[[#This Row],[Target_Department]],tbl_DeptWeight[Department], tbl_DeptWeight[Impact Score])</f>
        <v>1</v>
      </c>
      <c r="K1333">
        <f>_xlfn.XLOOKUP(tbl_logs[[#This Row],[Employee_Action]],tbl_ResponseLikelihood[Employee Action],tbl_ResponseLikelihood[Likelihood Score])</f>
        <v>4</v>
      </c>
      <c r="L1333">
        <f>tbl_logs[[#This Row],[Impact Score]]*tbl_logs[[#This Row],[Response Multiplier]]</f>
        <v>4</v>
      </c>
      <c r="M1333" t="str" cm="1">
        <f t="array" ref="M1333">_xlfn.IFS(tbl_logs[[#This Row],[Total Score]]&lt;=4, "Low", tbl_logs[[#This Row],[Total Score]]&lt;=10, "Medium", tbl_logs[[#This Row],[Total Score]]&lt;=19, "High", tbl_logs[[#This Row],[Total Score]]&lt;=25, "Very High")</f>
        <v>Low</v>
      </c>
      <c r="N1333" t="str" cm="1">
        <f t="array" ref="N1333">_xlfn.IFS(tbl_logs[[#This Row],[Total Score]]&lt;=4, "Low", tbl_logs[[#This Row],[Total Score]]&lt;=10, "Medium", tbl_logs[[#This Row],[Total Score]]&lt;=17, "High", tbl_logs[[#This Row],[Total Score]]&lt;=25, "Critical")</f>
        <v>Low</v>
      </c>
    </row>
    <row r="1334" spans="1:14" x14ac:dyDescent="0.3">
      <c r="A1334" t="s">
        <v>3090</v>
      </c>
      <c r="B1334" s="1">
        <v>46047.305555555555</v>
      </c>
      <c r="C1334" t="s">
        <v>12</v>
      </c>
      <c r="D1334" t="s">
        <v>15</v>
      </c>
      <c r="E1334" t="s">
        <v>16</v>
      </c>
      <c r="F1334" t="s">
        <v>13</v>
      </c>
      <c r="G1334" s="2">
        <v>0.30555555555555558</v>
      </c>
      <c r="H1334" s="3">
        <v>46047</v>
      </c>
      <c r="I1334">
        <v>1</v>
      </c>
      <c r="J1334">
        <f>_xlfn.XLOOKUP(tbl_logs[[#This Row],[Target_Department]],tbl_DeptWeight[Department], tbl_DeptWeight[Impact Score])</f>
        <v>1</v>
      </c>
      <c r="K1334">
        <f>_xlfn.XLOOKUP(tbl_logs[[#This Row],[Employee_Action]],tbl_ResponseLikelihood[Employee Action],tbl_ResponseLikelihood[Likelihood Score])</f>
        <v>1</v>
      </c>
      <c r="L1334">
        <f>tbl_logs[[#This Row],[Impact Score]]*tbl_logs[[#This Row],[Response Multiplier]]</f>
        <v>1</v>
      </c>
      <c r="M1334" t="str" cm="1">
        <f t="array" ref="M1334">_xlfn.IFS(tbl_logs[[#This Row],[Total Score]]&lt;=4, "Low", tbl_logs[[#This Row],[Total Score]]&lt;=10, "Medium", tbl_logs[[#This Row],[Total Score]]&lt;=19, "High", tbl_logs[[#This Row],[Total Score]]&lt;=25, "Very High")</f>
        <v>Low</v>
      </c>
      <c r="N1334" t="str" cm="1">
        <f t="array" ref="N1334">_xlfn.IFS(tbl_logs[[#This Row],[Total Score]]&lt;=4, "Low", tbl_logs[[#This Row],[Total Score]]&lt;=10, "Medium", tbl_logs[[#This Row],[Total Score]]&lt;=17, "High", tbl_logs[[#This Row],[Total Score]]&lt;=25, "Critical")</f>
        <v>Low</v>
      </c>
    </row>
    <row r="1335" spans="1:14" x14ac:dyDescent="0.3">
      <c r="A1335" t="s">
        <v>3802</v>
      </c>
      <c r="B1335" s="1">
        <v>46047.335416666669</v>
      </c>
      <c r="C1335" t="s">
        <v>35</v>
      </c>
      <c r="D1335" t="s">
        <v>18</v>
      </c>
      <c r="E1335" t="s">
        <v>9</v>
      </c>
      <c r="F1335" t="s">
        <v>20</v>
      </c>
      <c r="G1335" s="2">
        <v>0.33541666666666664</v>
      </c>
      <c r="H1335" s="3">
        <v>46047</v>
      </c>
      <c r="I1335">
        <v>1</v>
      </c>
      <c r="J1335">
        <f>_xlfn.XLOOKUP(tbl_logs[[#This Row],[Target_Department]],tbl_DeptWeight[Department], tbl_DeptWeight[Impact Score])</f>
        <v>1</v>
      </c>
      <c r="K1335">
        <f>_xlfn.XLOOKUP(tbl_logs[[#This Row],[Employee_Action]],tbl_ResponseLikelihood[Employee Action],tbl_ResponseLikelihood[Likelihood Score])</f>
        <v>2</v>
      </c>
      <c r="L1335">
        <f>tbl_logs[[#This Row],[Impact Score]]*tbl_logs[[#This Row],[Response Multiplier]]</f>
        <v>2</v>
      </c>
      <c r="M1335" t="str" cm="1">
        <f t="array" ref="M1335">_xlfn.IFS(tbl_logs[[#This Row],[Total Score]]&lt;=4, "Low", tbl_logs[[#This Row],[Total Score]]&lt;=10, "Medium", tbl_logs[[#This Row],[Total Score]]&lt;=19, "High", tbl_logs[[#This Row],[Total Score]]&lt;=25, "Very High")</f>
        <v>Low</v>
      </c>
      <c r="N1335" t="str" cm="1">
        <f t="array" ref="N1335">_xlfn.IFS(tbl_logs[[#This Row],[Total Score]]&lt;=4, "Low", tbl_logs[[#This Row],[Total Score]]&lt;=10, "Medium", tbl_logs[[#This Row],[Total Score]]&lt;=17, "High", tbl_logs[[#This Row],[Total Score]]&lt;=25, "Critical")</f>
        <v>Low</v>
      </c>
    </row>
    <row r="1336" spans="1:14" x14ac:dyDescent="0.3">
      <c r="A1336" t="s">
        <v>3303</v>
      </c>
      <c r="B1336" s="1">
        <v>46047.373611111114</v>
      </c>
      <c r="C1336" t="s">
        <v>35</v>
      </c>
      <c r="D1336" t="s">
        <v>18</v>
      </c>
      <c r="E1336" t="s">
        <v>31</v>
      </c>
      <c r="F1336" t="s">
        <v>20</v>
      </c>
      <c r="G1336" s="2">
        <v>0.37361111111111112</v>
      </c>
      <c r="H1336" s="3">
        <v>46047</v>
      </c>
      <c r="I1336">
        <v>1</v>
      </c>
      <c r="J1336">
        <f>_xlfn.XLOOKUP(tbl_logs[[#This Row],[Target_Department]],tbl_DeptWeight[Department], tbl_DeptWeight[Impact Score])</f>
        <v>1</v>
      </c>
      <c r="K1336">
        <f>_xlfn.XLOOKUP(tbl_logs[[#This Row],[Employee_Action]],tbl_ResponseLikelihood[Employee Action],tbl_ResponseLikelihood[Likelihood Score])</f>
        <v>2</v>
      </c>
      <c r="L1336">
        <f>tbl_logs[[#This Row],[Impact Score]]*tbl_logs[[#This Row],[Response Multiplier]]</f>
        <v>2</v>
      </c>
      <c r="M1336" t="str" cm="1">
        <f t="array" ref="M1336">_xlfn.IFS(tbl_logs[[#This Row],[Total Score]]&lt;=4, "Low", tbl_logs[[#This Row],[Total Score]]&lt;=10, "Medium", tbl_logs[[#This Row],[Total Score]]&lt;=19, "High", tbl_logs[[#This Row],[Total Score]]&lt;=25, "Very High")</f>
        <v>Low</v>
      </c>
      <c r="N1336" t="str" cm="1">
        <f t="array" ref="N1336">_xlfn.IFS(tbl_logs[[#This Row],[Total Score]]&lt;=4, "Low", tbl_logs[[#This Row],[Total Score]]&lt;=10, "Medium", tbl_logs[[#This Row],[Total Score]]&lt;=17, "High", tbl_logs[[#This Row],[Total Score]]&lt;=25, "Critical")</f>
        <v>Low</v>
      </c>
    </row>
    <row r="1337" spans="1:14" x14ac:dyDescent="0.3">
      <c r="A1337" t="s">
        <v>1744</v>
      </c>
      <c r="B1337" s="1">
        <v>46047.394444444442</v>
      </c>
      <c r="C1337" t="s">
        <v>7</v>
      </c>
      <c r="D1337" t="s">
        <v>8</v>
      </c>
      <c r="E1337" t="s">
        <v>19</v>
      </c>
      <c r="F1337" t="s">
        <v>20</v>
      </c>
      <c r="G1337" s="2">
        <v>0.39444444444444443</v>
      </c>
      <c r="H1337" s="3">
        <v>46047</v>
      </c>
      <c r="I1337">
        <v>1</v>
      </c>
      <c r="J1337">
        <f>_xlfn.XLOOKUP(tbl_logs[[#This Row],[Target_Department]],tbl_DeptWeight[Department], tbl_DeptWeight[Impact Score])</f>
        <v>3</v>
      </c>
      <c r="K1337">
        <f>_xlfn.XLOOKUP(tbl_logs[[#This Row],[Employee_Action]],tbl_ResponseLikelihood[Employee Action],tbl_ResponseLikelihood[Likelihood Score])</f>
        <v>2</v>
      </c>
      <c r="L1337">
        <f>tbl_logs[[#This Row],[Impact Score]]*tbl_logs[[#This Row],[Response Multiplier]]</f>
        <v>6</v>
      </c>
      <c r="M1337" t="str" cm="1">
        <f t="array" ref="M1337">_xlfn.IFS(tbl_logs[[#This Row],[Total Score]]&lt;=4, "Low", tbl_logs[[#This Row],[Total Score]]&lt;=10, "Medium", tbl_logs[[#This Row],[Total Score]]&lt;=19, "High", tbl_logs[[#This Row],[Total Score]]&lt;=25, "Very High")</f>
        <v>Medium</v>
      </c>
      <c r="N1337" t="str" cm="1">
        <f t="array" ref="N1337">_xlfn.IFS(tbl_logs[[#This Row],[Total Score]]&lt;=4, "Low", tbl_logs[[#This Row],[Total Score]]&lt;=10, "Medium", tbl_logs[[#This Row],[Total Score]]&lt;=17, "High", tbl_logs[[#This Row],[Total Score]]&lt;=25, "Critical")</f>
        <v>Medium</v>
      </c>
    </row>
    <row r="1338" spans="1:14" x14ac:dyDescent="0.3">
      <c r="A1338" t="s">
        <v>4947</v>
      </c>
      <c r="B1338" s="1">
        <v>46047.410416666666</v>
      </c>
      <c r="C1338" t="s">
        <v>26</v>
      </c>
      <c r="D1338" t="s">
        <v>15</v>
      </c>
      <c r="E1338" t="s">
        <v>16</v>
      </c>
      <c r="F1338" t="s">
        <v>13</v>
      </c>
      <c r="G1338" s="2">
        <v>0.41041666666666665</v>
      </c>
      <c r="H1338" s="3">
        <v>46047</v>
      </c>
      <c r="I1338">
        <v>1</v>
      </c>
      <c r="J1338">
        <f>_xlfn.XLOOKUP(tbl_logs[[#This Row],[Target_Department]],tbl_DeptWeight[Department], tbl_DeptWeight[Impact Score])</f>
        <v>3</v>
      </c>
      <c r="K1338">
        <f>_xlfn.XLOOKUP(tbl_logs[[#This Row],[Employee_Action]],tbl_ResponseLikelihood[Employee Action],tbl_ResponseLikelihood[Likelihood Score])</f>
        <v>1</v>
      </c>
      <c r="L1338">
        <f>tbl_logs[[#This Row],[Impact Score]]*tbl_logs[[#This Row],[Response Multiplier]]</f>
        <v>3</v>
      </c>
      <c r="M1338" t="str" cm="1">
        <f t="array" ref="M1338">_xlfn.IFS(tbl_logs[[#This Row],[Total Score]]&lt;=4, "Low", tbl_logs[[#This Row],[Total Score]]&lt;=10, "Medium", tbl_logs[[#This Row],[Total Score]]&lt;=19, "High", tbl_logs[[#This Row],[Total Score]]&lt;=25, "Very High")</f>
        <v>Low</v>
      </c>
      <c r="N1338" t="str" cm="1">
        <f t="array" ref="N1338">_xlfn.IFS(tbl_logs[[#This Row],[Total Score]]&lt;=4, "Low", tbl_logs[[#This Row],[Total Score]]&lt;=10, "Medium", tbl_logs[[#This Row],[Total Score]]&lt;=17, "High", tbl_logs[[#This Row],[Total Score]]&lt;=25, "Critical")</f>
        <v>Low</v>
      </c>
    </row>
    <row r="1339" spans="1:14" x14ac:dyDescent="0.3">
      <c r="A1339" t="s">
        <v>3321</v>
      </c>
      <c r="B1339" s="1">
        <v>46047.418055555558</v>
      </c>
      <c r="C1339" t="s">
        <v>7</v>
      </c>
      <c r="D1339" t="s">
        <v>15</v>
      </c>
      <c r="E1339" t="s">
        <v>19</v>
      </c>
      <c r="F1339" t="s">
        <v>33</v>
      </c>
      <c r="G1339" s="2">
        <v>0.41805555555555557</v>
      </c>
      <c r="H1339" s="3">
        <v>46047</v>
      </c>
      <c r="I1339">
        <v>1</v>
      </c>
      <c r="J1339">
        <f>_xlfn.XLOOKUP(tbl_logs[[#This Row],[Target_Department]],tbl_DeptWeight[Department], tbl_DeptWeight[Impact Score])</f>
        <v>3</v>
      </c>
      <c r="K1339">
        <f>_xlfn.XLOOKUP(tbl_logs[[#This Row],[Employee_Action]],tbl_ResponseLikelihood[Employee Action],tbl_ResponseLikelihood[Likelihood Score])</f>
        <v>4</v>
      </c>
      <c r="L1339">
        <f>tbl_logs[[#This Row],[Impact Score]]*tbl_logs[[#This Row],[Response Multiplier]]</f>
        <v>12</v>
      </c>
      <c r="M1339" t="str" cm="1">
        <f t="array" ref="M1339">_xlfn.IFS(tbl_logs[[#This Row],[Total Score]]&lt;=4, "Low", tbl_logs[[#This Row],[Total Score]]&lt;=10, "Medium", tbl_logs[[#This Row],[Total Score]]&lt;=19, "High", tbl_logs[[#This Row],[Total Score]]&lt;=25, "Very High")</f>
        <v>High</v>
      </c>
      <c r="N1339" t="str" cm="1">
        <f t="array" ref="N1339">_xlfn.IFS(tbl_logs[[#This Row],[Total Score]]&lt;=4, "Low", tbl_logs[[#This Row],[Total Score]]&lt;=10, "Medium", tbl_logs[[#This Row],[Total Score]]&lt;=17, "High", tbl_logs[[#This Row],[Total Score]]&lt;=25, "Critical")</f>
        <v>High</v>
      </c>
    </row>
    <row r="1340" spans="1:14" x14ac:dyDescent="0.3">
      <c r="A1340" t="s">
        <v>4480</v>
      </c>
      <c r="B1340" s="1">
        <v>46047.4375</v>
      </c>
      <c r="C1340" t="s">
        <v>7</v>
      </c>
      <c r="D1340" t="s">
        <v>8</v>
      </c>
      <c r="E1340" t="s">
        <v>19</v>
      </c>
      <c r="F1340" t="s">
        <v>20</v>
      </c>
      <c r="G1340" s="2">
        <v>0.4375</v>
      </c>
      <c r="H1340" s="3">
        <v>46047</v>
      </c>
      <c r="I1340">
        <v>1</v>
      </c>
      <c r="J1340">
        <f>_xlfn.XLOOKUP(tbl_logs[[#This Row],[Target_Department]],tbl_DeptWeight[Department], tbl_DeptWeight[Impact Score])</f>
        <v>3</v>
      </c>
      <c r="K1340">
        <f>_xlfn.XLOOKUP(tbl_logs[[#This Row],[Employee_Action]],tbl_ResponseLikelihood[Employee Action],tbl_ResponseLikelihood[Likelihood Score])</f>
        <v>2</v>
      </c>
      <c r="L1340">
        <f>tbl_logs[[#This Row],[Impact Score]]*tbl_logs[[#This Row],[Response Multiplier]]</f>
        <v>6</v>
      </c>
      <c r="M1340" t="str" cm="1">
        <f t="array" ref="M1340">_xlfn.IFS(tbl_logs[[#This Row],[Total Score]]&lt;=4, "Low", tbl_logs[[#This Row],[Total Score]]&lt;=10, "Medium", tbl_logs[[#This Row],[Total Score]]&lt;=19, "High", tbl_logs[[#This Row],[Total Score]]&lt;=25, "Very High")</f>
        <v>Medium</v>
      </c>
      <c r="N1340" t="str" cm="1">
        <f t="array" ref="N1340">_xlfn.IFS(tbl_logs[[#This Row],[Total Score]]&lt;=4, "Low", tbl_logs[[#This Row],[Total Score]]&lt;=10, "Medium", tbl_logs[[#This Row],[Total Score]]&lt;=17, "High", tbl_logs[[#This Row],[Total Score]]&lt;=25, "Critical")</f>
        <v>Medium</v>
      </c>
    </row>
    <row r="1341" spans="1:14" x14ac:dyDescent="0.3">
      <c r="A1341" t="s">
        <v>4021</v>
      </c>
      <c r="B1341" s="1">
        <v>46047.442361111112</v>
      </c>
      <c r="C1341" t="s">
        <v>12</v>
      </c>
      <c r="D1341" t="s">
        <v>8</v>
      </c>
      <c r="E1341" t="s">
        <v>31</v>
      </c>
      <c r="F1341" t="s">
        <v>10</v>
      </c>
      <c r="G1341" s="2">
        <v>0.44236111111111109</v>
      </c>
      <c r="H1341" s="3">
        <v>46047</v>
      </c>
      <c r="I1341">
        <v>1</v>
      </c>
      <c r="J1341">
        <f>_xlfn.XLOOKUP(tbl_logs[[#This Row],[Target_Department]],tbl_DeptWeight[Department], tbl_DeptWeight[Impact Score])</f>
        <v>1</v>
      </c>
      <c r="K1341">
        <f>_xlfn.XLOOKUP(tbl_logs[[#This Row],[Employee_Action]],tbl_ResponseLikelihood[Employee Action],tbl_ResponseLikelihood[Likelihood Score])</f>
        <v>2</v>
      </c>
      <c r="L1341">
        <f>tbl_logs[[#This Row],[Impact Score]]*tbl_logs[[#This Row],[Response Multiplier]]</f>
        <v>2</v>
      </c>
      <c r="M1341" t="str" cm="1">
        <f t="array" ref="M1341">_xlfn.IFS(tbl_logs[[#This Row],[Total Score]]&lt;=4, "Low", tbl_logs[[#This Row],[Total Score]]&lt;=10, "Medium", tbl_logs[[#This Row],[Total Score]]&lt;=19, "High", tbl_logs[[#This Row],[Total Score]]&lt;=25, "Very High")</f>
        <v>Low</v>
      </c>
      <c r="N1341" t="str" cm="1">
        <f t="array" ref="N1341">_xlfn.IFS(tbl_logs[[#This Row],[Total Score]]&lt;=4, "Low", tbl_logs[[#This Row],[Total Score]]&lt;=10, "Medium", tbl_logs[[#This Row],[Total Score]]&lt;=17, "High", tbl_logs[[#This Row],[Total Score]]&lt;=25, "Critical")</f>
        <v>Low</v>
      </c>
    </row>
    <row r="1342" spans="1:14" x14ac:dyDescent="0.3">
      <c r="A1342" t="s">
        <v>2771</v>
      </c>
      <c r="B1342" s="1">
        <v>46047.443749999999</v>
      </c>
      <c r="C1342" t="s">
        <v>7</v>
      </c>
      <c r="D1342" t="s">
        <v>15</v>
      </c>
      <c r="E1342" t="s">
        <v>19</v>
      </c>
      <c r="F1342" t="s">
        <v>10</v>
      </c>
      <c r="G1342" s="2">
        <v>0.44374999999999998</v>
      </c>
      <c r="H1342" s="3">
        <v>46047</v>
      </c>
      <c r="I1342">
        <v>1</v>
      </c>
      <c r="J1342">
        <f>_xlfn.XLOOKUP(tbl_logs[[#This Row],[Target_Department]],tbl_DeptWeight[Department], tbl_DeptWeight[Impact Score])</f>
        <v>3</v>
      </c>
      <c r="K1342">
        <f>_xlfn.XLOOKUP(tbl_logs[[#This Row],[Employee_Action]],tbl_ResponseLikelihood[Employee Action],tbl_ResponseLikelihood[Likelihood Score])</f>
        <v>2</v>
      </c>
      <c r="L1342">
        <f>tbl_logs[[#This Row],[Impact Score]]*tbl_logs[[#This Row],[Response Multiplier]]</f>
        <v>6</v>
      </c>
      <c r="M1342" t="str" cm="1">
        <f t="array" ref="M1342">_xlfn.IFS(tbl_logs[[#This Row],[Total Score]]&lt;=4, "Low", tbl_logs[[#This Row],[Total Score]]&lt;=10, "Medium", tbl_logs[[#This Row],[Total Score]]&lt;=19, "High", tbl_logs[[#This Row],[Total Score]]&lt;=25, "Very High")</f>
        <v>Medium</v>
      </c>
      <c r="N1342" t="str" cm="1">
        <f t="array" ref="N1342">_xlfn.IFS(tbl_logs[[#This Row],[Total Score]]&lt;=4, "Low", tbl_logs[[#This Row],[Total Score]]&lt;=10, "Medium", tbl_logs[[#This Row],[Total Score]]&lt;=17, "High", tbl_logs[[#This Row],[Total Score]]&lt;=25, "Critical")</f>
        <v>Medium</v>
      </c>
    </row>
    <row r="1343" spans="1:14" x14ac:dyDescent="0.3">
      <c r="A1343" t="s">
        <v>3790</v>
      </c>
      <c r="B1343" s="1">
        <v>46047.456250000003</v>
      </c>
      <c r="C1343" t="s">
        <v>47</v>
      </c>
      <c r="D1343" t="s">
        <v>15</v>
      </c>
      <c r="E1343" t="s">
        <v>16</v>
      </c>
      <c r="F1343" t="s">
        <v>20</v>
      </c>
      <c r="G1343" s="2">
        <v>0.45624999999999999</v>
      </c>
      <c r="H1343" s="3">
        <v>46047</v>
      </c>
      <c r="I1343">
        <v>1</v>
      </c>
      <c r="J1343">
        <f>_xlfn.XLOOKUP(tbl_logs[[#This Row],[Target_Department]],tbl_DeptWeight[Department], tbl_DeptWeight[Impact Score])</f>
        <v>1</v>
      </c>
      <c r="K1343">
        <f>_xlfn.XLOOKUP(tbl_logs[[#This Row],[Employee_Action]],tbl_ResponseLikelihood[Employee Action],tbl_ResponseLikelihood[Likelihood Score])</f>
        <v>2</v>
      </c>
      <c r="L1343">
        <f>tbl_logs[[#This Row],[Impact Score]]*tbl_logs[[#This Row],[Response Multiplier]]</f>
        <v>2</v>
      </c>
      <c r="M1343" t="str" cm="1">
        <f t="array" ref="M1343">_xlfn.IFS(tbl_logs[[#This Row],[Total Score]]&lt;=4, "Low", tbl_logs[[#This Row],[Total Score]]&lt;=10, "Medium", tbl_logs[[#This Row],[Total Score]]&lt;=19, "High", tbl_logs[[#This Row],[Total Score]]&lt;=25, "Very High")</f>
        <v>Low</v>
      </c>
      <c r="N1343" t="str" cm="1">
        <f t="array" ref="N1343">_xlfn.IFS(tbl_logs[[#This Row],[Total Score]]&lt;=4, "Low", tbl_logs[[#This Row],[Total Score]]&lt;=10, "Medium", tbl_logs[[#This Row],[Total Score]]&lt;=17, "High", tbl_logs[[#This Row],[Total Score]]&lt;=25, "Critical")</f>
        <v>Low</v>
      </c>
    </row>
    <row r="1344" spans="1:14" x14ac:dyDescent="0.3">
      <c r="A1344" t="s">
        <v>410</v>
      </c>
      <c r="B1344" s="1">
        <v>46047.463888888888</v>
      </c>
      <c r="C1344" t="s">
        <v>7</v>
      </c>
      <c r="D1344" t="s">
        <v>22</v>
      </c>
      <c r="E1344" t="s">
        <v>19</v>
      </c>
      <c r="F1344" t="s">
        <v>10</v>
      </c>
      <c r="G1344" s="2">
        <v>0.46388888888888891</v>
      </c>
      <c r="H1344" s="3">
        <v>46047</v>
      </c>
      <c r="I1344">
        <v>1</v>
      </c>
      <c r="J1344">
        <f>_xlfn.XLOOKUP(tbl_logs[[#This Row],[Target_Department]],tbl_DeptWeight[Department], tbl_DeptWeight[Impact Score])</f>
        <v>3</v>
      </c>
      <c r="K1344">
        <f>_xlfn.XLOOKUP(tbl_logs[[#This Row],[Employee_Action]],tbl_ResponseLikelihood[Employee Action],tbl_ResponseLikelihood[Likelihood Score])</f>
        <v>2</v>
      </c>
      <c r="L1344">
        <f>tbl_logs[[#This Row],[Impact Score]]*tbl_logs[[#This Row],[Response Multiplier]]</f>
        <v>6</v>
      </c>
      <c r="M1344" t="str" cm="1">
        <f t="array" ref="M1344">_xlfn.IFS(tbl_logs[[#This Row],[Total Score]]&lt;=4, "Low", tbl_logs[[#This Row],[Total Score]]&lt;=10, "Medium", tbl_logs[[#This Row],[Total Score]]&lt;=19, "High", tbl_logs[[#This Row],[Total Score]]&lt;=25, "Very High")</f>
        <v>Medium</v>
      </c>
      <c r="N1344" t="str" cm="1">
        <f t="array" ref="N1344">_xlfn.IFS(tbl_logs[[#This Row],[Total Score]]&lt;=4, "Low", tbl_logs[[#This Row],[Total Score]]&lt;=10, "Medium", tbl_logs[[#This Row],[Total Score]]&lt;=17, "High", tbl_logs[[#This Row],[Total Score]]&lt;=25, "Critical")</f>
        <v>Medium</v>
      </c>
    </row>
    <row r="1345" spans="1:14" x14ac:dyDescent="0.3">
      <c r="A1345" t="s">
        <v>2490</v>
      </c>
      <c r="B1345" s="1">
        <v>46047.46875</v>
      </c>
      <c r="C1345" t="s">
        <v>7</v>
      </c>
      <c r="D1345" t="s">
        <v>15</v>
      </c>
      <c r="E1345" t="s">
        <v>19</v>
      </c>
      <c r="F1345" t="s">
        <v>33</v>
      </c>
      <c r="G1345" s="2">
        <v>0.46875</v>
      </c>
      <c r="H1345" s="3">
        <v>46047</v>
      </c>
      <c r="I1345">
        <v>1</v>
      </c>
      <c r="J1345">
        <f>_xlfn.XLOOKUP(tbl_logs[[#This Row],[Target_Department]],tbl_DeptWeight[Department], tbl_DeptWeight[Impact Score])</f>
        <v>3</v>
      </c>
      <c r="K1345">
        <f>_xlfn.XLOOKUP(tbl_logs[[#This Row],[Employee_Action]],tbl_ResponseLikelihood[Employee Action],tbl_ResponseLikelihood[Likelihood Score])</f>
        <v>4</v>
      </c>
      <c r="L1345">
        <f>tbl_logs[[#This Row],[Impact Score]]*tbl_logs[[#This Row],[Response Multiplier]]</f>
        <v>12</v>
      </c>
      <c r="M1345" t="str" cm="1">
        <f t="array" ref="M1345">_xlfn.IFS(tbl_logs[[#This Row],[Total Score]]&lt;=4, "Low", tbl_logs[[#This Row],[Total Score]]&lt;=10, "Medium", tbl_logs[[#This Row],[Total Score]]&lt;=19, "High", tbl_logs[[#This Row],[Total Score]]&lt;=25, "Very High")</f>
        <v>High</v>
      </c>
      <c r="N1345" t="str" cm="1">
        <f t="array" ref="N1345">_xlfn.IFS(tbl_logs[[#This Row],[Total Score]]&lt;=4, "Low", tbl_logs[[#This Row],[Total Score]]&lt;=10, "Medium", tbl_logs[[#This Row],[Total Score]]&lt;=17, "High", tbl_logs[[#This Row],[Total Score]]&lt;=25, "Critical")</f>
        <v>High</v>
      </c>
    </row>
    <row r="1346" spans="1:14" x14ac:dyDescent="0.3">
      <c r="A1346" t="s">
        <v>3623</v>
      </c>
      <c r="B1346" s="1">
        <v>46047.493055555555</v>
      </c>
      <c r="C1346" t="s">
        <v>12</v>
      </c>
      <c r="D1346" t="s">
        <v>22</v>
      </c>
      <c r="E1346" t="s">
        <v>9</v>
      </c>
      <c r="F1346" t="s">
        <v>13</v>
      </c>
      <c r="G1346" s="2">
        <v>0.49305555555555558</v>
      </c>
      <c r="H1346" s="3">
        <v>46047</v>
      </c>
      <c r="I1346">
        <v>1</v>
      </c>
      <c r="J1346">
        <f>_xlfn.XLOOKUP(tbl_logs[[#This Row],[Target_Department]],tbl_DeptWeight[Department], tbl_DeptWeight[Impact Score])</f>
        <v>1</v>
      </c>
      <c r="K1346">
        <f>_xlfn.XLOOKUP(tbl_logs[[#This Row],[Employee_Action]],tbl_ResponseLikelihood[Employee Action],tbl_ResponseLikelihood[Likelihood Score])</f>
        <v>1</v>
      </c>
      <c r="L1346">
        <f>tbl_logs[[#This Row],[Impact Score]]*tbl_logs[[#This Row],[Response Multiplier]]</f>
        <v>1</v>
      </c>
      <c r="M1346" t="str" cm="1">
        <f t="array" ref="M1346">_xlfn.IFS(tbl_logs[[#This Row],[Total Score]]&lt;=4, "Low", tbl_logs[[#This Row],[Total Score]]&lt;=10, "Medium", tbl_logs[[#This Row],[Total Score]]&lt;=19, "High", tbl_logs[[#This Row],[Total Score]]&lt;=25, "Very High")</f>
        <v>Low</v>
      </c>
      <c r="N1346" t="str" cm="1">
        <f t="array" ref="N1346">_xlfn.IFS(tbl_logs[[#This Row],[Total Score]]&lt;=4, "Low", tbl_logs[[#This Row],[Total Score]]&lt;=10, "Medium", tbl_logs[[#This Row],[Total Score]]&lt;=17, "High", tbl_logs[[#This Row],[Total Score]]&lt;=25, "Critical")</f>
        <v>Low</v>
      </c>
    </row>
    <row r="1347" spans="1:14" x14ac:dyDescent="0.3">
      <c r="A1347" t="s">
        <v>2282</v>
      </c>
      <c r="B1347" s="1">
        <v>46047.495138888888</v>
      </c>
      <c r="C1347" t="s">
        <v>47</v>
      </c>
      <c r="D1347" t="s">
        <v>22</v>
      </c>
      <c r="E1347" t="s">
        <v>19</v>
      </c>
      <c r="F1347" t="s">
        <v>20</v>
      </c>
      <c r="G1347" s="2">
        <v>0.49513888888888891</v>
      </c>
      <c r="H1347" s="3">
        <v>46047</v>
      </c>
      <c r="I1347">
        <v>1</v>
      </c>
      <c r="J1347">
        <f>_xlfn.XLOOKUP(tbl_logs[[#This Row],[Target_Department]],tbl_DeptWeight[Department], tbl_DeptWeight[Impact Score])</f>
        <v>1</v>
      </c>
      <c r="K1347">
        <f>_xlfn.XLOOKUP(tbl_logs[[#This Row],[Employee_Action]],tbl_ResponseLikelihood[Employee Action],tbl_ResponseLikelihood[Likelihood Score])</f>
        <v>2</v>
      </c>
      <c r="L1347">
        <f>tbl_logs[[#This Row],[Impact Score]]*tbl_logs[[#This Row],[Response Multiplier]]</f>
        <v>2</v>
      </c>
      <c r="M1347" t="str" cm="1">
        <f t="array" ref="M1347">_xlfn.IFS(tbl_logs[[#This Row],[Total Score]]&lt;=4, "Low", tbl_logs[[#This Row],[Total Score]]&lt;=10, "Medium", tbl_logs[[#This Row],[Total Score]]&lt;=19, "High", tbl_logs[[#This Row],[Total Score]]&lt;=25, "Very High")</f>
        <v>Low</v>
      </c>
      <c r="N1347" t="str" cm="1">
        <f t="array" ref="N1347">_xlfn.IFS(tbl_logs[[#This Row],[Total Score]]&lt;=4, "Low", tbl_logs[[#This Row],[Total Score]]&lt;=10, "Medium", tbl_logs[[#This Row],[Total Score]]&lt;=17, "High", tbl_logs[[#This Row],[Total Score]]&lt;=25, "Critical")</f>
        <v>Low</v>
      </c>
    </row>
    <row r="1348" spans="1:14" x14ac:dyDescent="0.3">
      <c r="A1348" t="s">
        <v>4455</v>
      </c>
      <c r="B1348" s="1">
        <v>46047.506944444445</v>
      </c>
      <c r="C1348" t="s">
        <v>40</v>
      </c>
      <c r="D1348" t="s">
        <v>18</v>
      </c>
      <c r="E1348" t="s">
        <v>16</v>
      </c>
      <c r="F1348" t="s">
        <v>10</v>
      </c>
      <c r="G1348" s="2">
        <v>0.50694444444444442</v>
      </c>
      <c r="H1348" s="3">
        <v>46047</v>
      </c>
      <c r="I1348">
        <v>1</v>
      </c>
      <c r="J1348">
        <f>_xlfn.XLOOKUP(tbl_logs[[#This Row],[Target_Department]],tbl_DeptWeight[Department], tbl_DeptWeight[Impact Score])</f>
        <v>5</v>
      </c>
      <c r="K1348">
        <f>_xlfn.XLOOKUP(tbl_logs[[#This Row],[Employee_Action]],tbl_ResponseLikelihood[Employee Action],tbl_ResponseLikelihood[Likelihood Score])</f>
        <v>2</v>
      </c>
      <c r="L1348">
        <f>tbl_logs[[#This Row],[Impact Score]]*tbl_logs[[#This Row],[Response Multiplier]]</f>
        <v>10</v>
      </c>
      <c r="M1348" t="str" cm="1">
        <f t="array" ref="M1348">_xlfn.IFS(tbl_logs[[#This Row],[Total Score]]&lt;=4, "Low", tbl_logs[[#This Row],[Total Score]]&lt;=10, "Medium", tbl_logs[[#This Row],[Total Score]]&lt;=19, "High", tbl_logs[[#This Row],[Total Score]]&lt;=25, "Very High")</f>
        <v>Medium</v>
      </c>
      <c r="N1348" t="str" cm="1">
        <f t="array" ref="N1348">_xlfn.IFS(tbl_logs[[#This Row],[Total Score]]&lt;=4, "Low", tbl_logs[[#This Row],[Total Score]]&lt;=10, "Medium", tbl_logs[[#This Row],[Total Score]]&lt;=17, "High", tbl_logs[[#This Row],[Total Score]]&lt;=25, "Critical")</f>
        <v>Medium</v>
      </c>
    </row>
    <row r="1349" spans="1:14" x14ac:dyDescent="0.3">
      <c r="A1349" t="s">
        <v>3947</v>
      </c>
      <c r="B1349" s="1">
        <v>46047.54583333333</v>
      </c>
      <c r="C1349" t="s">
        <v>40</v>
      </c>
      <c r="D1349" t="s">
        <v>15</v>
      </c>
      <c r="E1349" t="s">
        <v>16</v>
      </c>
      <c r="F1349" t="s">
        <v>33</v>
      </c>
      <c r="G1349" s="2">
        <v>0.54583333333333328</v>
      </c>
      <c r="H1349" s="3">
        <v>46047</v>
      </c>
      <c r="I1349">
        <v>1</v>
      </c>
      <c r="J1349">
        <f>_xlfn.XLOOKUP(tbl_logs[[#This Row],[Target_Department]],tbl_DeptWeight[Department], tbl_DeptWeight[Impact Score])</f>
        <v>5</v>
      </c>
      <c r="K1349">
        <f>_xlfn.XLOOKUP(tbl_logs[[#This Row],[Employee_Action]],tbl_ResponseLikelihood[Employee Action],tbl_ResponseLikelihood[Likelihood Score])</f>
        <v>4</v>
      </c>
      <c r="L1349">
        <f>tbl_logs[[#This Row],[Impact Score]]*tbl_logs[[#This Row],[Response Multiplier]]</f>
        <v>20</v>
      </c>
      <c r="M1349" t="str" cm="1">
        <f t="array" ref="M1349">_xlfn.IFS(tbl_logs[[#This Row],[Total Score]]&lt;=4, "Low", tbl_logs[[#This Row],[Total Score]]&lt;=10, "Medium", tbl_logs[[#This Row],[Total Score]]&lt;=19, "High", tbl_logs[[#This Row],[Total Score]]&lt;=25, "Very High")</f>
        <v>Very High</v>
      </c>
      <c r="N1349" t="str" cm="1">
        <f t="array" ref="N1349">_xlfn.IFS(tbl_logs[[#This Row],[Total Score]]&lt;=4, "Low", tbl_logs[[#This Row],[Total Score]]&lt;=10, "Medium", tbl_logs[[#This Row],[Total Score]]&lt;=17, "High", tbl_logs[[#This Row],[Total Score]]&lt;=25, "Critical")</f>
        <v>Critical</v>
      </c>
    </row>
    <row r="1350" spans="1:14" x14ac:dyDescent="0.3">
      <c r="A1350" t="s">
        <v>273</v>
      </c>
      <c r="B1350" s="1">
        <v>46047.556250000001</v>
      </c>
      <c r="C1350" t="s">
        <v>7</v>
      </c>
      <c r="D1350" t="s">
        <v>8</v>
      </c>
      <c r="E1350" t="s">
        <v>31</v>
      </c>
      <c r="F1350" t="s">
        <v>20</v>
      </c>
      <c r="G1350" s="2">
        <v>0.55625000000000002</v>
      </c>
      <c r="H1350" s="3">
        <v>46047</v>
      </c>
      <c r="I1350">
        <v>1</v>
      </c>
      <c r="J1350">
        <f>_xlfn.XLOOKUP(tbl_logs[[#This Row],[Target_Department]],tbl_DeptWeight[Department], tbl_DeptWeight[Impact Score])</f>
        <v>3</v>
      </c>
      <c r="K1350">
        <f>_xlfn.XLOOKUP(tbl_logs[[#This Row],[Employee_Action]],tbl_ResponseLikelihood[Employee Action],tbl_ResponseLikelihood[Likelihood Score])</f>
        <v>2</v>
      </c>
      <c r="L1350">
        <f>tbl_logs[[#This Row],[Impact Score]]*tbl_logs[[#This Row],[Response Multiplier]]</f>
        <v>6</v>
      </c>
      <c r="M1350" t="str" cm="1">
        <f t="array" ref="M1350">_xlfn.IFS(tbl_logs[[#This Row],[Total Score]]&lt;=4, "Low", tbl_logs[[#This Row],[Total Score]]&lt;=10, "Medium", tbl_logs[[#This Row],[Total Score]]&lt;=19, "High", tbl_logs[[#This Row],[Total Score]]&lt;=25, "Very High")</f>
        <v>Medium</v>
      </c>
      <c r="N1350" t="str" cm="1">
        <f t="array" ref="N1350">_xlfn.IFS(tbl_logs[[#This Row],[Total Score]]&lt;=4, "Low", tbl_logs[[#This Row],[Total Score]]&lt;=10, "Medium", tbl_logs[[#This Row],[Total Score]]&lt;=17, "High", tbl_logs[[#This Row],[Total Score]]&lt;=25, "Critical")</f>
        <v>Medium</v>
      </c>
    </row>
    <row r="1351" spans="1:14" x14ac:dyDescent="0.3">
      <c r="A1351" t="s">
        <v>3390</v>
      </c>
      <c r="B1351" s="1">
        <v>46047.573611111111</v>
      </c>
      <c r="C1351" t="s">
        <v>7</v>
      </c>
      <c r="D1351" t="s">
        <v>22</v>
      </c>
      <c r="E1351" t="s">
        <v>19</v>
      </c>
      <c r="F1351" t="s">
        <v>53</v>
      </c>
      <c r="G1351" s="2">
        <v>0.57361111111111107</v>
      </c>
      <c r="H1351" s="3">
        <v>46047</v>
      </c>
      <c r="I1351">
        <v>1</v>
      </c>
      <c r="J1351">
        <f>_xlfn.XLOOKUP(tbl_logs[[#This Row],[Target_Department]],tbl_DeptWeight[Department], tbl_DeptWeight[Impact Score])</f>
        <v>3</v>
      </c>
      <c r="K1351">
        <f>_xlfn.XLOOKUP(tbl_logs[[#This Row],[Employee_Action]],tbl_ResponseLikelihood[Employee Action],tbl_ResponseLikelihood[Likelihood Score])</f>
        <v>5</v>
      </c>
      <c r="L1351">
        <f>tbl_logs[[#This Row],[Impact Score]]*tbl_logs[[#This Row],[Response Multiplier]]</f>
        <v>15</v>
      </c>
      <c r="M1351" t="str" cm="1">
        <f t="array" ref="M1351">_xlfn.IFS(tbl_logs[[#This Row],[Total Score]]&lt;=4, "Low", tbl_logs[[#This Row],[Total Score]]&lt;=10, "Medium", tbl_logs[[#This Row],[Total Score]]&lt;=19, "High", tbl_logs[[#This Row],[Total Score]]&lt;=25, "Very High")</f>
        <v>High</v>
      </c>
      <c r="N1351" t="str" cm="1">
        <f t="array" ref="N1351">_xlfn.IFS(tbl_logs[[#This Row],[Total Score]]&lt;=4, "Low", tbl_logs[[#This Row],[Total Score]]&lt;=10, "Medium", tbl_logs[[#This Row],[Total Score]]&lt;=17, "High", tbl_logs[[#This Row],[Total Score]]&lt;=25, "Critical")</f>
        <v>High</v>
      </c>
    </row>
    <row r="1352" spans="1:14" x14ac:dyDescent="0.3">
      <c r="A1352" t="s">
        <v>5024</v>
      </c>
      <c r="B1352" s="1">
        <v>46047.583333333336</v>
      </c>
      <c r="C1352" t="s">
        <v>12</v>
      </c>
      <c r="D1352" t="s">
        <v>8</v>
      </c>
      <c r="E1352" t="s">
        <v>19</v>
      </c>
      <c r="F1352" t="s">
        <v>33</v>
      </c>
      <c r="G1352" s="2">
        <v>0.58333333333333337</v>
      </c>
      <c r="H1352" s="3">
        <v>46047</v>
      </c>
      <c r="I1352">
        <v>1</v>
      </c>
      <c r="J1352">
        <f>_xlfn.XLOOKUP(tbl_logs[[#This Row],[Target_Department]],tbl_DeptWeight[Department], tbl_DeptWeight[Impact Score])</f>
        <v>1</v>
      </c>
      <c r="K1352">
        <f>_xlfn.XLOOKUP(tbl_logs[[#This Row],[Employee_Action]],tbl_ResponseLikelihood[Employee Action],tbl_ResponseLikelihood[Likelihood Score])</f>
        <v>4</v>
      </c>
      <c r="L1352">
        <f>tbl_logs[[#This Row],[Impact Score]]*tbl_logs[[#This Row],[Response Multiplier]]</f>
        <v>4</v>
      </c>
      <c r="M1352" t="str" cm="1">
        <f t="array" ref="M1352">_xlfn.IFS(tbl_logs[[#This Row],[Total Score]]&lt;=4, "Low", tbl_logs[[#This Row],[Total Score]]&lt;=10, "Medium", tbl_logs[[#This Row],[Total Score]]&lt;=19, "High", tbl_logs[[#This Row],[Total Score]]&lt;=25, "Very High")</f>
        <v>Low</v>
      </c>
      <c r="N1352" t="str" cm="1">
        <f t="array" ref="N1352">_xlfn.IFS(tbl_logs[[#This Row],[Total Score]]&lt;=4, "Low", tbl_logs[[#This Row],[Total Score]]&lt;=10, "Medium", tbl_logs[[#This Row],[Total Score]]&lt;=17, "High", tbl_logs[[#This Row],[Total Score]]&lt;=25, "Critical")</f>
        <v>Low</v>
      </c>
    </row>
    <row r="1353" spans="1:14" x14ac:dyDescent="0.3">
      <c r="A1353" t="s">
        <v>891</v>
      </c>
      <c r="B1353" s="1">
        <v>46047.59652777778</v>
      </c>
      <c r="C1353" t="s">
        <v>7</v>
      </c>
      <c r="D1353" t="s">
        <v>22</v>
      </c>
      <c r="E1353" t="s">
        <v>19</v>
      </c>
      <c r="F1353" t="s">
        <v>20</v>
      </c>
      <c r="G1353" s="2">
        <v>0.59652777777777777</v>
      </c>
      <c r="H1353" s="3">
        <v>46047</v>
      </c>
      <c r="I1353">
        <v>1</v>
      </c>
      <c r="J1353">
        <f>_xlfn.XLOOKUP(tbl_logs[[#This Row],[Target_Department]],tbl_DeptWeight[Department], tbl_DeptWeight[Impact Score])</f>
        <v>3</v>
      </c>
      <c r="K1353">
        <f>_xlfn.XLOOKUP(tbl_logs[[#This Row],[Employee_Action]],tbl_ResponseLikelihood[Employee Action],tbl_ResponseLikelihood[Likelihood Score])</f>
        <v>2</v>
      </c>
      <c r="L1353">
        <f>tbl_logs[[#This Row],[Impact Score]]*tbl_logs[[#This Row],[Response Multiplier]]</f>
        <v>6</v>
      </c>
      <c r="M1353" t="str" cm="1">
        <f t="array" ref="M1353">_xlfn.IFS(tbl_logs[[#This Row],[Total Score]]&lt;=4, "Low", tbl_logs[[#This Row],[Total Score]]&lt;=10, "Medium", tbl_logs[[#This Row],[Total Score]]&lt;=19, "High", tbl_logs[[#This Row],[Total Score]]&lt;=25, "Very High")</f>
        <v>Medium</v>
      </c>
      <c r="N1353" t="str" cm="1">
        <f t="array" ref="N1353">_xlfn.IFS(tbl_logs[[#This Row],[Total Score]]&lt;=4, "Low", tbl_logs[[#This Row],[Total Score]]&lt;=10, "Medium", tbl_logs[[#This Row],[Total Score]]&lt;=17, "High", tbl_logs[[#This Row],[Total Score]]&lt;=25, "Critical")</f>
        <v>Medium</v>
      </c>
    </row>
    <row r="1354" spans="1:14" x14ac:dyDescent="0.3">
      <c r="A1354" t="s">
        <v>3803</v>
      </c>
      <c r="B1354" s="1">
        <v>46047.598611111112</v>
      </c>
      <c r="C1354" t="s">
        <v>7</v>
      </c>
      <c r="D1354" t="s">
        <v>22</v>
      </c>
      <c r="E1354" t="s">
        <v>19</v>
      </c>
      <c r="F1354" t="s">
        <v>10</v>
      </c>
      <c r="G1354" s="2">
        <v>0.59861111111111109</v>
      </c>
      <c r="H1354" s="3">
        <v>46047</v>
      </c>
      <c r="I1354">
        <v>1</v>
      </c>
      <c r="J1354">
        <f>_xlfn.XLOOKUP(tbl_logs[[#This Row],[Target_Department]],tbl_DeptWeight[Department], tbl_DeptWeight[Impact Score])</f>
        <v>3</v>
      </c>
      <c r="K1354">
        <f>_xlfn.XLOOKUP(tbl_logs[[#This Row],[Employee_Action]],tbl_ResponseLikelihood[Employee Action],tbl_ResponseLikelihood[Likelihood Score])</f>
        <v>2</v>
      </c>
      <c r="L1354">
        <f>tbl_logs[[#This Row],[Impact Score]]*tbl_logs[[#This Row],[Response Multiplier]]</f>
        <v>6</v>
      </c>
      <c r="M1354" t="str" cm="1">
        <f t="array" ref="M1354">_xlfn.IFS(tbl_logs[[#This Row],[Total Score]]&lt;=4, "Low", tbl_logs[[#This Row],[Total Score]]&lt;=10, "Medium", tbl_logs[[#This Row],[Total Score]]&lt;=19, "High", tbl_logs[[#This Row],[Total Score]]&lt;=25, "Very High")</f>
        <v>Medium</v>
      </c>
      <c r="N1354" t="str" cm="1">
        <f t="array" ref="N1354">_xlfn.IFS(tbl_logs[[#This Row],[Total Score]]&lt;=4, "Low", tbl_logs[[#This Row],[Total Score]]&lt;=10, "Medium", tbl_logs[[#This Row],[Total Score]]&lt;=17, "High", tbl_logs[[#This Row],[Total Score]]&lt;=25, "Critical")</f>
        <v>Medium</v>
      </c>
    </row>
    <row r="1355" spans="1:14" x14ac:dyDescent="0.3">
      <c r="A1355" t="s">
        <v>3421</v>
      </c>
      <c r="B1355" s="1">
        <v>46047.635416666664</v>
      </c>
      <c r="C1355" t="s">
        <v>12</v>
      </c>
      <c r="D1355" t="s">
        <v>15</v>
      </c>
      <c r="E1355" t="s">
        <v>16</v>
      </c>
      <c r="F1355" t="s">
        <v>10</v>
      </c>
      <c r="G1355" s="2">
        <v>0.63541666666666663</v>
      </c>
      <c r="H1355" s="3">
        <v>46047</v>
      </c>
      <c r="I1355">
        <v>1</v>
      </c>
      <c r="J1355">
        <f>_xlfn.XLOOKUP(tbl_logs[[#This Row],[Target_Department]],tbl_DeptWeight[Department], tbl_DeptWeight[Impact Score])</f>
        <v>1</v>
      </c>
      <c r="K1355">
        <f>_xlfn.XLOOKUP(tbl_logs[[#This Row],[Employee_Action]],tbl_ResponseLikelihood[Employee Action],tbl_ResponseLikelihood[Likelihood Score])</f>
        <v>2</v>
      </c>
      <c r="L1355">
        <f>tbl_logs[[#This Row],[Impact Score]]*tbl_logs[[#This Row],[Response Multiplier]]</f>
        <v>2</v>
      </c>
      <c r="M1355" t="str" cm="1">
        <f t="array" ref="M1355">_xlfn.IFS(tbl_logs[[#This Row],[Total Score]]&lt;=4, "Low", tbl_logs[[#This Row],[Total Score]]&lt;=10, "Medium", tbl_logs[[#This Row],[Total Score]]&lt;=19, "High", tbl_logs[[#This Row],[Total Score]]&lt;=25, "Very High")</f>
        <v>Low</v>
      </c>
      <c r="N1355" t="str" cm="1">
        <f t="array" ref="N1355">_xlfn.IFS(tbl_logs[[#This Row],[Total Score]]&lt;=4, "Low", tbl_logs[[#This Row],[Total Score]]&lt;=10, "Medium", tbl_logs[[#This Row],[Total Score]]&lt;=17, "High", tbl_logs[[#This Row],[Total Score]]&lt;=25, "Critical")</f>
        <v>Low</v>
      </c>
    </row>
    <row r="1356" spans="1:14" x14ac:dyDescent="0.3">
      <c r="A1356" t="s">
        <v>2370</v>
      </c>
      <c r="B1356" s="1">
        <v>46047.637499999997</v>
      </c>
      <c r="C1356" t="s">
        <v>35</v>
      </c>
      <c r="D1356" t="s">
        <v>8</v>
      </c>
      <c r="E1356" t="s">
        <v>16</v>
      </c>
      <c r="F1356" t="s">
        <v>10</v>
      </c>
      <c r="G1356" s="2">
        <v>0.63749999999999996</v>
      </c>
      <c r="H1356" s="3">
        <v>46047</v>
      </c>
      <c r="I1356">
        <v>1</v>
      </c>
      <c r="J1356">
        <f>_xlfn.XLOOKUP(tbl_logs[[#This Row],[Target_Department]],tbl_DeptWeight[Department], tbl_DeptWeight[Impact Score])</f>
        <v>1</v>
      </c>
      <c r="K1356">
        <f>_xlfn.XLOOKUP(tbl_logs[[#This Row],[Employee_Action]],tbl_ResponseLikelihood[Employee Action],tbl_ResponseLikelihood[Likelihood Score])</f>
        <v>2</v>
      </c>
      <c r="L1356">
        <f>tbl_logs[[#This Row],[Impact Score]]*tbl_logs[[#This Row],[Response Multiplier]]</f>
        <v>2</v>
      </c>
      <c r="M1356" t="str" cm="1">
        <f t="array" ref="M1356">_xlfn.IFS(tbl_logs[[#This Row],[Total Score]]&lt;=4, "Low", tbl_logs[[#This Row],[Total Score]]&lt;=10, "Medium", tbl_logs[[#This Row],[Total Score]]&lt;=19, "High", tbl_logs[[#This Row],[Total Score]]&lt;=25, "Very High")</f>
        <v>Low</v>
      </c>
      <c r="N1356" t="str" cm="1">
        <f t="array" ref="N1356">_xlfn.IFS(tbl_logs[[#This Row],[Total Score]]&lt;=4, "Low", tbl_logs[[#This Row],[Total Score]]&lt;=10, "Medium", tbl_logs[[#This Row],[Total Score]]&lt;=17, "High", tbl_logs[[#This Row],[Total Score]]&lt;=25, "Critical")</f>
        <v>Low</v>
      </c>
    </row>
    <row r="1357" spans="1:14" x14ac:dyDescent="0.3">
      <c r="A1357" t="s">
        <v>2432</v>
      </c>
      <c r="B1357" s="1">
        <v>46047.678472222222</v>
      </c>
      <c r="C1357" t="s">
        <v>7</v>
      </c>
      <c r="D1357" t="s">
        <v>8</v>
      </c>
      <c r="E1357" t="s">
        <v>31</v>
      </c>
      <c r="F1357" t="s">
        <v>33</v>
      </c>
      <c r="G1357" s="2">
        <v>0.67847222222222225</v>
      </c>
      <c r="H1357" s="3">
        <v>46047</v>
      </c>
      <c r="I1357">
        <v>1</v>
      </c>
      <c r="J1357">
        <f>_xlfn.XLOOKUP(tbl_logs[[#This Row],[Target_Department]],tbl_DeptWeight[Department], tbl_DeptWeight[Impact Score])</f>
        <v>3</v>
      </c>
      <c r="K1357">
        <f>_xlfn.XLOOKUP(tbl_logs[[#This Row],[Employee_Action]],tbl_ResponseLikelihood[Employee Action],tbl_ResponseLikelihood[Likelihood Score])</f>
        <v>4</v>
      </c>
      <c r="L1357">
        <f>tbl_logs[[#This Row],[Impact Score]]*tbl_logs[[#This Row],[Response Multiplier]]</f>
        <v>12</v>
      </c>
      <c r="M1357" t="str" cm="1">
        <f t="array" ref="M1357">_xlfn.IFS(tbl_logs[[#This Row],[Total Score]]&lt;=4, "Low", tbl_logs[[#This Row],[Total Score]]&lt;=10, "Medium", tbl_logs[[#This Row],[Total Score]]&lt;=19, "High", tbl_logs[[#This Row],[Total Score]]&lt;=25, "Very High")</f>
        <v>High</v>
      </c>
      <c r="N1357" t="str" cm="1">
        <f t="array" ref="N1357">_xlfn.IFS(tbl_logs[[#This Row],[Total Score]]&lt;=4, "Low", tbl_logs[[#This Row],[Total Score]]&lt;=10, "Medium", tbl_logs[[#This Row],[Total Score]]&lt;=17, "High", tbl_logs[[#This Row],[Total Score]]&lt;=25, "Critical")</f>
        <v>High</v>
      </c>
    </row>
    <row r="1358" spans="1:14" x14ac:dyDescent="0.3">
      <c r="A1358" t="s">
        <v>1464</v>
      </c>
      <c r="B1358" s="1">
        <v>46047.695138888892</v>
      </c>
      <c r="C1358" t="s">
        <v>35</v>
      </c>
      <c r="D1358" t="s">
        <v>18</v>
      </c>
      <c r="E1358" t="s">
        <v>31</v>
      </c>
      <c r="F1358" t="s">
        <v>20</v>
      </c>
      <c r="G1358" s="2">
        <v>0.69513888888888886</v>
      </c>
      <c r="H1358" s="3">
        <v>46047</v>
      </c>
      <c r="I1358">
        <v>1</v>
      </c>
      <c r="J1358">
        <f>_xlfn.XLOOKUP(tbl_logs[[#This Row],[Target_Department]],tbl_DeptWeight[Department], tbl_DeptWeight[Impact Score])</f>
        <v>1</v>
      </c>
      <c r="K1358">
        <f>_xlfn.XLOOKUP(tbl_logs[[#This Row],[Employee_Action]],tbl_ResponseLikelihood[Employee Action],tbl_ResponseLikelihood[Likelihood Score])</f>
        <v>2</v>
      </c>
      <c r="L1358">
        <f>tbl_logs[[#This Row],[Impact Score]]*tbl_logs[[#This Row],[Response Multiplier]]</f>
        <v>2</v>
      </c>
      <c r="M1358" t="str" cm="1">
        <f t="array" ref="M1358">_xlfn.IFS(tbl_logs[[#This Row],[Total Score]]&lt;=4, "Low", tbl_logs[[#This Row],[Total Score]]&lt;=10, "Medium", tbl_logs[[#This Row],[Total Score]]&lt;=19, "High", tbl_logs[[#This Row],[Total Score]]&lt;=25, "Very High")</f>
        <v>Low</v>
      </c>
      <c r="N1358" t="str" cm="1">
        <f t="array" ref="N1358">_xlfn.IFS(tbl_logs[[#This Row],[Total Score]]&lt;=4, "Low", tbl_logs[[#This Row],[Total Score]]&lt;=10, "Medium", tbl_logs[[#This Row],[Total Score]]&lt;=17, "High", tbl_logs[[#This Row],[Total Score]]&lt;=25, "Critical")</f>
        <v>Low</v>
      </c>
    </row>
    <row r="1359" spans="1:14" x14ac:dyDescent="0.3">
      <c r="A1359" t="s">
        <v>2054</v>
      </c>
      <c r="B1359" s="1">
        <v>46047.710416666669</v>
      </c>
      <c r="C1359" t="s">
        <v>26</v>
      </c>
      <c r="D1359" t="s">
        <v>18</v>
      </c>
      <c r="E1359" t="s">
        <v>19</v>
      </c>
      <c r="F1359" t="s">
        <v>33</v>
      </c>
      <c r="G1359" s="2">
        <v>0.7104166666666667</v>
      </c>
      <c r="H1359" s="3">
        <v>46047</v>
      </c>
      <c r="I1359">
        <v>1</v>
      </c>
      <c r="J1359">
        <f>_xlfn.XLOOKUP(tbl_logs[[#This Row],[Target_Department]],tbl_DeptWeight[Department], tbl_DeptWeight[Impact Score])</f>
        <v>3</v>
      </c>
      <c r="K1359">
        <f>_xlfn.XLOOKUP(tbl_logs[[#This Row],[Employee_Action]],tbl_ResponseLikelihood[Employee Action],tbl_ResponseLikelihood[Likelihood Score])</f>
        <v>4</v>
      </c>
      <c r="L1359">
        <f>tbl_logs[[#This Row],[Impact Score]]*tbl_logs[[#This Row],[Response Multiplier]]</f>
        <v>12</v>
      </c>
      <c r="M1359" t="str" cm="1">
        <f t="array" ref="M1359">_xlfn.IFS(tbl_logs[[#This Row],[Total Score]]&lt;=4, "Low", tbl_logs[[#This Row],[Total Score]]&lt;=10, "Medium", tbl_logs[[#This Row],[Total Score]]&lt;=19, "High", tbl_logs[[#This Row],[Total Score]]&lt;=25, "Very High")</f>
        <v>High</v>
      </c>
      <c r="N1359" t="str" cm="1">
        <f t="array" ref="N1359">_xlfn.IFS(tbl_logs[[#This Row],[Total Score]]&lt;=4, "Low", tbl_logs[[#This Row],[Total Score]]&lt;=10, "Medium", tbl_logs[[#This Row],[Total Score]]&lt;=17, "High", tbl_logs[[#This Row],[Total Score]]&lt;=25, "Critical")</f>
        <v>High</v>
      </c>
    </row>
    <row r="1360" spans="1:14" x14ac:dyDescent="0.3">
      <c r="A1360" t="s">
        <v>659</v>
      </c>
      <c r="B1360" s="1">
        <v>46047.717361111114</v>
      </c>
      <c r="C1360" t="s">
        <v>35</v>
      </c>
      <c r="D1360" t="s">
        <v>15</v>
      </c>
      <c r="E1360" t="s">
        <v>31</v>
      </c>
      <c r="F1360" t="s">
        <v>10</v>
      </c>
      <c r="G1360" s="2">
        <v>0.71736111111111112</v>
      </c>
      <c r="H1360" s="3">
        <v>46047</v>
      </c>
      <c r="I1360">
        <v>1</v>
      </c>
      <c r="J1360">
        <f>_xlfn.XLOOKUP(tbl_logs[[#This Row],[Target_Department]],tbl_DeptWeight[Department], tbl_DeptWeight[Impact Score])</f>
        <v>1</v>
      </c>
      <c r="K1360">
        <f>_xlfn.XLOOKUP(tbl_logs[[#This Row],[Employee_Action]],tbl_ResponseLikelihood[Employee Action],tbl_ResponseLikelihood[Likelihood Score])</f>
        <v>2</v>
      </c>
      <c r="L1360">
        <f>tbl_logs[[#This Row],[Impact Score]]*tbl_logs[[#This Row],[Response Multiplier]]</f>
        <v>2</v>
      </c>
      <c r="M1360" t="str" cm="1">
        <f t="array" ref="M1360">_xlfn.IFS(tbl_logs[[#This Row],[Total Score]]&lt;=4, "Low", tbl_logs[[#This Row],[Total Score]]&lt;=10, "Medium", tbl_logs[[#This Row],[Total Score]]&lt;=19, "High", tbl_logs[[#This Row],[Total Score]]&lt;=25, "Very High")</f>
        <v>Low</v>
      </c>
      <c r="N1360" t="str" cm="1">
        <f t="array" ref="N1360">_xlfn.IFS(tbl_logs[[#This Row],[Total Score]]&lt;=4, "Low", tbl_logs[[#This Row],[Total Score]]&lt;=10, "Medium", tbl_logs[[#This Row],[Total Score]]&lt;=17, "High", tbl_logs[[#This Row],[Total Score]]&lt;=25, "Critical")</f>
        <v>Low</v>
      </c>
    </row>
    <row r="1361" spans="1:14" x14ac:dyDescent="0.3">
      <c r="A1361" t="s">
        <v>4221</v>
      </c>
      <c r="B1361" s="1">
        <v>46047.765277777777</v>
      </c>
      <c r="C1361" t="s">
        <v>7</v>
      </c>
      <c r="D1361" t="s">
        <v>8</v>
      </c>
      <c r="E1361" t="s">
        <v>19</v>
      </c>
      <c r="F1361" t="s">
        <v>20</v>
      </c>
      <c r="G1361" s="2">
        <v>0.76527777777777772</v>
      </c>
      <c r="H1361" s="3">
        <v>46047</v>
      </c>
      <c r="I1361">
        <v>1</v>
      </c>
      <c r="J1361">
        <f>_xlfn.XLOOKUP(tbl_logs[[#This Row],[Target_Department]],tbl_DeptWeight[Department], tbl_DeptWeight[Impact Score])</f>
        <v>3</v>
      </c>
      <c r="K1361">
        <f>_xlfn.XLOOKUP(tbl_logs[[#This Row],[Employee_Action]],tbl_ResponseLikelihood[Employee Action],tbl_ResponseLikelihood[Likelihood Score])</f>
        <v>2</v>
      </c>
      <c r="L1361">
        <f>tbl_logs[[#This Row],[Impact Score]]*tbl_logs[[#This Row],[Response Multiplier]]</f>
        <v>6</v>
      </c>
      <c r="M1361" t="str" cm="1">
        <f t="array" ref="M1361">_xlfn.IFS(tbl_logs[[#This Row],[Total Score]]&lt;=4, "Low", tbl_logs[[#This Row],[Total Score]]&lt;=10, "Medium", tbl_logs[[#This Row],[Total Score]]&lt;=19, "High", tbl_logs[[#This Row],[Total Score]]&lt;=25, "Very High")</f>
        <v>Medium</v>
      </c>
      <c r="N1361" t="str" cm="1">
        <f t="array" ref="N1361">_xlfn.IFS(tbl_logs[[#This Row],[Total Score]]&lt;=4, "Low", tbl_logs[[#This Row],[Total Score]]&lt;=10, "Medium", tbl_logs[[#This Row],[Total Score]]&lt;=17, "High", tbl_logs[[#This Row],[Total Score]]&lt;=25, "Critical")</f>
        <v>Medium</v>
      </c>
    </row>
    <row r="1362" spans="1:14" x14ac:dyDescent="0.3">
      <c r="A1362" t="s">
        <v>393</v>
      </c>
      <c r="B1362" s="1">
        <v>46047.793749999997</v>
      </c>
      <c r="C1362" t="s">
        <v>12</v>
      </c>
      <c r="D1362" t="s">
        <v>8</v>
      </c>
      <c r="E1362" t="s">
        <v>16</v>
      </c>
      <c r="F1362" t="s">
        <v>33</v>
      </c>
      <c r="G1362" s="2">
        <v>0.79374999999999996</v>
      </c>
      <c r="H1362" s="3">
        <v>46047</v>
      </c>
      <c r="I1362">
        <v>1</v>
      </c>
      <c r="J1362">
        <f>_xlfn.XLOOKUP(tbl_logs[[#This Row],[Target_Department]],tbl_DeptWeight[Department], tbl_DeptWeight[Impact Score])</f>
        <v>1</v>
      </c>
      <c r="K1362">
        <f>_xlfn.XLOOKUP(tbl_logs[[#This Row],[Employee_Action]],tbl_ResponseLikelihood[Employee Action],tbl_ResponseLikelihood[Likelihood Score])</f>
        <v>4</v>
      </c>
      <c r="L1362">
        <f>tbl_logs[[#This Row],[Impact Score]]*tbl_logs[[#This Row],[Response Multiplier]]</f>
        <v>4</v>
      </c>
      <c r="M1362" t="str" cm="1">
        <f t="array" ref="M1362">_xlfn.IFS(tbl_logs[[#This Row],[Total Score]]&lt;=4, "Low", tbl_logs[[#This Row],[Total Score]]&lt;=10, "Medium", tbl_logs[[#This Row],[Total Score]]&lt;=19, "High", tbl_logs[[#This Row],[Total Score]]&lt;=25, "Very High")</f>
        <v>Low</v>
      </c>
      <c r="N1362" t="str" cm="1">
        <f t="array" ref="N1362">_xlfn.IFS(tbl_logs[[#This Row],[Total Score]]&lt;=4, "Low", tbl_logs[[#This Row],[Total Score]]&lt;=10, "Medium", tbl_logs[[#This Row],[Total Score]]&lt;=17, "High", tbl_logs[[#This Row],[Total Score]]&lt;=25, "Critical")</f>
        <v>Low</v>
      </c>
    </row>
    <row r="1363" spans="1:14" x14ac:dyDescent="0.3">
      <c r="A1363" t="s">
        <v>4492</v>
      </c>
      <c r="B1363" s="1">
        <v>46047.794444444444</v>
      </c>
      <c r="C1363" t="s">
        <v>7</v>
      </c>
      <c r="D1363" t="s">
        <v>18</v>
      </c>
      <c r="E1363" t="s">
        <v>19</v>
      </c>
      <c r="F1363" t="s">
        <v>33</v>
      </c>
      <c r="G1363" s="2">
        <v>0.7944444444444444</v>
      </c>
      <c r="H1363" s="3">
        <v>46047</v>
      </c>
      <c r="I1363">
        <v>1</v>
      </c>
      <c r="J1363">
        <f>_xlfn.XLOOKUP(tbl_logs[[#This Row],[Target_Department]],tbl_DeptWeight[Department], tbl_DeptWeight[Impact Score])</f>
        <v>3</v>
      </c>
      <c r="K1363">
        <f>_xlfn.XLOOKUP(tbl_logs[[#This Row],[Employee_Action]],tbl_ResponseLikelihood[Employee Action],tbl_ResponseLikelihood[Likelihood Score])</f>
        <v>4</v>
      </c>
      <c r="L1363">
        <f>tbl_logs[[#This Row],[Impact Score]]*tbl_logs[[#This Row],[Response Multiplier]]</f>
        <v>12</v>
      </c>
      <c r="M1363" t="str" cm="1">
        <f t="array" ref="M1363">_xlfn.IFS(tbl_logs[[#This Row],[Total Score]]&lt;=4, "Low", tbl_logs[[#This Row],[Total Score]]&lt;=10, "Medium", tbl_logs[[#This Row],[Total Score]]&lt;=19, "High", tbl_logs[[#This Row],[Total Score]]&lt;=25, "Very High")</f>
        <v>High</v>
      </c>
      <c r="N1363" t="str" cm="1">
        <f t="array" ref="N1363">_xlfn.IFS(tbl_logs[[#This Row],[Total Score]]&lt;=4, "Low", tbl_logs[[#This Row],[Total Score]]&lt;=10, "Medium", tbl_logs[[#This Row],[Total Score]]&lt;=17, "High", tbl_logs[[#This Row],[Total Score]]&lt;=25, "Critical")</f>
        <v>High</v>
      </c>
    </row>
    <row r="1364" spans="1:14" x14ac:dyDescent="0.3">
      <c r="A1364" t="s">
        <v>2884</v>
      </c>
      <c r="B1364" s="1">
        <v>46047.811805555553</v>
      </c>
      <c r="C1364" t="s">
        <v>12</v>
      </c>
      <c r="D1364" t="s">
        <v>8</v>
      </c>
      <c r="E1364" t="s">
        <v>19</v>
      </c>
      <c r="F1364" t="s">
        <v>10</v>
      </c>
      <c r="G1364" s="2">
        <v>0.81180555555555556</v>
      </c>
      <c r="H1364" s="3">
        <v>46047</v>
      </c>
      <c r="I1364">
        <v>1</v>
      </c>
      <c r="J1364">
        <f>_xlfn.XLOOKUP(tbl_logs[[#This Row],[Target_Department]],tbl_DeptWeight[Department], tbl_DeptWeight[Impact Score])</f>
        <v>1</v>
      </c>
      <c r="K1364">
        <f>_xlfn.XLOOKUP(tbl_logs[[#This Row],[Employee_Action]],tbl_ResponseLikelihood[Employee Action],tbl_ResponseLikelihood[Likelihood Score])</f>
        <v>2</v>
      </c>
      <c r="L1364">
        <f>tbl_logs[[#This Row],[Impact Score]]*tbl_logs[[#This Row],[Response Multiplier]]</f>
        <v>2</v>
      </c>
      <c r="M1364" t="str" cm="1">
        <f t="array" ref="M1364">_xlfn.IFS(tbl_logs[[#This Row],[Total Score]]&lt;=4, "Low", tbl_logs[[#This Row],[Total Score]]&lt;=10, "Medium", tbl_logs[[#This Row],[Total Score]]&lt;=19, "High", tbl_logs[[#This Row],[Total Score]]&lt;=25, "Very High")</f>
        <v>Low</v>
      </c>
      <c r="N1364" t="str" cm="1">
        <f t="array" ref="N1364">_xlfn.IFS(tbl_logs[[#This Row],[Total Score]]&lt;=4, "Low", tbl_logs[[#This Row],[Total Score]]&lt;=10, "Medium", tbl_logs[[#This Row],[Total Score]]&lt;=17, "High", tbl_logs[[#This Row],[Total Score]]&lt;=25, "Critical")</f>
        <v>Low</v>
      </c>
    </row>
    <row r="1365" spans="1:14" x14ac:dyDescent="0.3">
      <c r="A1365" t="s">
        <v>3366</v>
      </c>
      <c r="B1365" s="1">
        <v>46047.820138888892</v>
      </c>
      <c r="C1365" t="s">
        <v>12</v>
      </c>
      <c r="D1365" t="s">
        <v>15</v>
      </c>
      <c r="E1365" t="s">
        <v>19</v>
      </c>
      <c r="F1365" t="s">
        <v>10</v>
      </c>
      <c r="G1365" s="2">
        <v>0.82013888888888886</v>
      </c>
      <c r="H1365" s="3">
        <v>46047</v>
      </c>
      <c r="I1365">
        <v>1</v>
      </c>
      <c r="J1365">
        <f>_xlfn.XLOOKUP(tbl_logs[[#This Row],[Target_Department]],tbl_DeptWeight[Department], tbl_DeptWeight[Impact Score])</f>
        <v>1</v>
      </c>
      <c r="K1365">
        <f>_xlfn.XLOOKUP(tbl_logs[[#This Row],[Employee_Action]],tbl_ResponseLikelihood[Employee Action],tbl_ResponseLikelihood[Likelihood Score])</f>
        <v>2</v>
      </c>
      <c r="L1365">
        <f>tbl_logs[[#This Row],[Impact Score]]*tbl_logs[[#This Row],[Response Multiplier]]</f>
        <v>2</v>
      </c>
      <c r="M1365" t="str" cm="1">
        <f t="array" ref="M1365">_xlfn.IFS(tbl_logs[[#This Row],[Total Score]]&lt;=4, "Low", tbl_logs[[#This Row],[Total Score]]&lt;=10, "Medium", tbl_logs[[#This Row],[Total Score]]&lt;=19, "High", tbl_logs[[#This Row],[Total Score]]&lt;=25, "Very High")</f>
        <v>Low</v>
      </c>
      <c r="N1365" t="str" cm="1">
        <f t="array" ref="N1365">_xlfn.IFS(tbl_logs[[#This Row],[Total Score]]&lt;=4, "Low", tbl_logs[[#This Row],[Total Score]]&lt;=10, "Medium", tbl_logs[[#This Row],[Total Score]]&lt;=17, "High", tbl_logs[[#This Row],[Total Score]]&lt;=25, "Critical")</f>
        <v>Low</v>
      </c>
    </row>
    <row r="1366" spans="1:14" x14ac:dyDescent="0.3">
      <c r="A1366" t="s">
        <v>1884</v>
      </c>
      <c r="B1366" s="1">
        <v>46047.838194444441</v>
      </c>
      <c r="C1366" t="s">
        <v>26</v>
      </c>
      <c r="D1366" t="s">
        <v>8</v>
      </c>
      <c r="E1366" t="s">
        <v>31</v>
      </c>
      <c r="F1366" t="s">
        <v>10</v>
      </c>
      <c r="G1366" s="2">
        <v>0.83819444444444446</v>
      </c>
      <c r="H1366" s="3">
        <v>46047</v>
      </c>
      <c r="I1366">
        <v>1</v>
      </c>
      <c r="J1366">
        <f>_xlfn.XLOOKUP(tbl_logs[[#This Row],[Target_Department]],tbl_DeptWeight[Department], tbl_DeptWeight[Impact Score])</f>
        <v>3</v>
      </c>
      <c r="K1366">
        <f>_xlfn.XLOOKUP(tbl_logs[[#This Row],[Employee_Action]],tbl_ResponseLikelihood[Employee Action],tbl_ResponseLikelihood[Likelihood Score])</f>
        <v>2</v>
      </c>
      <c r="L1366">
        <f>tbl_logs[[#This Row],[Impact Score]]*tbl_logs[[#This Row],[Response Multiplier]]</f>
        <v>6</v>
      </c>
      <c r="M1366" t="str" cm="1">
        <f t="array" ref="M1366">_xlfn.IFS(tbl_logs[[#This Row],[Total Score]]&lt;=4, "Low", tbl_logs[[#This Row],[Total Score]]&lt;=10, "Medium", tbl_logs[[#This Row],[Total Score]]&lt;=19, "High", tbl_logs[[#This Row],[Total Score]]&lt;=25, "Very High")</f>
        <v>Medium</v>
      </c>
      <c r="N1366" t="str" cm="1">
        <f t="array" ref="N1366">_xlfn.IFS(tbl_logs[[#This Row],[Total Score]]&lt;=4, "Low", tbl_logs[[#This Row],[Total Score]]&lt;=10, "Medium", tbl_logs[[#This Row],[Total Score]]&lt;=17, "High", tbl_logs[[#This Row],[Total Score]]&lt;=25, "Critical")</f>
        <v>Medium</v>
      </c>
    </row>
    <row r="1367" spans="1:14" x14ac:dyDescent="0.3">
      <c r="A1367" t="s">
        <v>3917</v>
      </c>
      <c r="B1367" s="1">
        <v>46047.868055555555</v>
      </c>
      <c r="C1367" t="s">
        <v>7</v>
      </c>
      <c r="D1367" t="s">
        <v>8</v>
      </c>
      <c r="E1367" t="s">
        <v>19</v>
      </c>
      <c r="F1367" t="s">
        <v>20</v>
      </c>
      <c r="G1367" s="2">
        <v>0.86805555555555558</v>
      </c>
      <c r="H1367" s="3">
        <v>46047</v>
      </c>
      <c r="I1367">
        <v>1</v>
      </c>
      <c r="J1367">
        <f>_xlfn.XLOOKUP(tbl_logs[[#This Row],[Target_Department]],tbl_DeptWeight[Department], tbl_DeptWeight[Impact Score])</f>
        <v>3</v>
      </c>
      <c r="K1367">
        <f>_xlfn.XLOOKUP(tbl_logs[[#This Row],[Employee_Action]],tbl_ResponseLikelihood[Employee Action],tbl_ResponseLikelihood[Likelihood Score])</f>
        <v>2</v>
      </c>
      <c r="L1367">
        <f>tbl_logs[[#This Row],[Impact Score]]*tbl_logs[[#This Row],[Response Multiplier]]</f>
        <v>6</v>
      </c>
      <c r="M1367" t="str" cm="1">
        <f t="array" ref="M1367">_xlfn.IFS(tbl_logs[[#This Row],[Total Score]]&lt;=4, "Low", tbl_logs[[#This Row],[Total Score]]&lt;=10, "Medium", tbl_logs[[#This Row],[Total Score]]&lt;=19, "High", tbl_logs[[#This Row],[Total Score]]&lt;=25, "Very High")</f>
        <v>Medium</v>
      </c>
      <c r="N1367" t="str" cm="1">
        <f t="array" ref="N1367">_xlfn.IFS(tbl_logs[[#This Row],[Total Score]]&lt;=4, "Low", tbl_logs[[#This Row],[Total Score]]&lt;=10, "Medium", tbl_logs[[#This Row],[Total Score]]&lt;=17, "High", tbl_logs[[#This Row],[Total Score]]&lt;=25, "Critical")</f>
        <v>Medium</v>
      </c>
    </row>
    <row r="1368" spans="1:14" x14ac:dyDescent="0.3">
      <c r="A1368" t="s">
        <v>4198</v>
      </c>
      <c r="B1368" s="1">
        <v>46047.881944444445</v>
      </c>
      <c r="C1368" t="s">
        <v>7</v>
      </c>
      <c r="D1368" t="s">
        <v>8</v>
      </c>
      <c r="E1368" t="s">
        <v>19</v>
      </c>
      <c r="F1368" t="s">
        <v>13</v>
      </c>
      <c r="G1368" s="2">
        <v>0.88194444444444442</v>
      </c>
      <c r="H1368" s="3">
        <v>46047</v>
      </c>
      <c r="I1368">
        <v>1</v>
      </c>
      <c r="J1368">
        <f>_xlfn.XLOOKUP(tbl_logs[[#This Row],[Target_Department]],tbl_DeptWeight[Department], tbl_DeptWeight[Impact Score])</f>
        <v>3</v>
      </c>
      <c r="K1368">
        <f>_xlfn.XLOOKUP(tbl_logs[[#This Row],[Employee_Action]],tbl_ResponseLikelihood[Employee Action],tbl_ResponseLikelihood[Likelihood Score])</f>
        <v>1</v>
      </c>
      <c r="L1368">
        <f>tbl_logs[[#This Row],[Impact Score]]*tbl_logs[[#This Row],[Response Multiplier]]</f>
        <v>3</v>
      </c>
      <c r="M1368" t="str" cm="1">
        <f t="array" ref="M1368">_xlfn.IFS(tbl_logs[[#This Row],[Total Score]]&lt;=4, "Low", tbl_logs[[#This Row],[Total Score]]&lt;=10, "Medium", tbl_logs[[#This Row],[Total Score]]&lt;=19, "High", tbl_logs[[#This Row],[Total Score]]&lt;=25, "Very High")</f>
        <v>Low</v>
      </c>
      <c r="N1368" t="str" cm="1">
        <f t="array" ref="N1368">_xlfn.IFS(tbl_logs[[#This Row],[Total Score]]&lt;=4, "Low", tbl_logs[[#This Row],[Total Score]]&lt;=10, "Medium", tbl_logs[[#This Row],[Total Score]]&lt;=17, "High", tbl_logs[[#This Row],[Total Score]]&lt;=25, "Critical")</f>
        <v>Low</v>
      </c>
    </row>
    <row r="1369" spans="1:14" x14ac:dyDescent="0.3">
      <c r="A1369" t="s">
        <v>1702</v>
      </c>
      <c r="B1369" s="1">
        <v>46047.941666666666</v>
      </c>
      <c r="C1369" t="s">
        <v>12</v>
      </c>
      <c r="D1369" t="s">
        <v>22</v>
      </c>
      <c r="E1369" t="s">
        <v>9</v>
      </c>
      <c r="F1369" t="s">
        <v>10</v>
      </c>
      <c r="G1369" s="2">
        <v>0.94166666666666665</v>
      </c>
      <c r="H1369" s="3">
        <v>46047</v>
      </c>
      <c r="I1369">
        <v>1</v>
      </c>
      <c r="J1369">
        <f>_xlfn.XLOOKUP(tbl_logs[[#This Row],[Target_Department]],tbl_DeptWeight[Department], tbl_DeptWeight[Impact Score])</f>
        <v>1</v>
      </c>
      <c r="K1369">
        <f>_xlfn.XLOOKUP(tbl_logs[[#This Row],[Employee_Action]],tbl_ResponseLikelihood[Employee Action],tbl_ResponseLikelihood[Likelihood Score])</f>
        <v>2</v>
      </c>
      <c r="L1369">
        <f>tbl_logs[[#This Row],[Impact Score]]*tbl_logs[[#This Row],[Response Multiplier]]</f>
        <v>2</v>
      </c>
      <c r="M1369" t="str" cm="1">
        <f t="array" ref="M1369">_xlfn.IFS(tbl_logs[[#This Row],[Total Score]]&lt;=4, "Low", tbl_logs[[#This Row],[Total Score]]&lt;=10, "Medium", tbl_logs[[#This Row],[Total Score]]&lt;=19, "High", tbl_logs[[#This Row],[Total Score]]&lt;=25, "Very High")</f>
        <v>Low</v>
      </c>
      <c r="N1369" t="str" cm="1">
        <f t="array" ref="N1369">_xlfn.IFS(tbl_logs[[#This Row],[Total Score]]&lt;=4, "Low", tbl_logs[[#This Row],[Total Score]]&lt;=10, "Medium", tbl_logs[[#This Row],[Total Score]]&lt;=17, "High", tbl_logs[[#This Row],[Total Score]]&lt;=25, "Critical")</f>
        <v>Low</v>
      </c>
    </row>
    <row r="1370" spans="1:14" x14ac:dyDescent="0.3">
      <c r="A1370" t="s">
        <v>3160</v>
      </c>
      <c r="B1370" s="1">
        <v>46047.946527777778</v>
      </c>
      <c r="C1370" t="s">
        <v>26</v>
      </c>
      <c r="D1370" t="s">
        <v>22</v>
      </c>
      <c r="E1370" t="s">
        <v>31</v>
      </c>
      <c r="F1370" t="s">
        <v>10</v>
      </c>
      <c r="G1370" s="2">
        <v>0.94652777777777775</v>
      </c>
      <c r="H1370" s="3">
        <v>46047</v>
      </c>
      <c r="I1370">
        <v>1</v>
      </c>
      <c r="J1370">
        <f>_xlfn.XLOOKUP(tbl_logs[[#This Row],[Target_Department]],tbl_DeptWeight[Department], tbl_DeptWeight[Impact Score])</f>
        <v>3</v>
      </c>
      <c r="K1370">
        <f>_xlfn.XLOOKUP(tbl_logs[[#This Row],[Employee_Action]],tbl_ResponseLikelihood[Employee Action],tbl_ResponseLikelihood[Likelihood Score])</f>
        <v>2</v>
      </c>
      <c r="L1370">
        <f>tbl_logs[[#This Row],[Impact Score]]*tbl_logs[[#This Row],[Response Multiplier]]</f>
        <v>6</v>
      </c>
      <c r="M1370" t="str" cm="1">
        <f t="array" ref="M1370">_xlfn.IFS(tbl_logs[[#This Row],[Total Score]]&lt;=4, "Low", tbl_logs[[#This Row],[Total Score]]&lt;=10, "Medium", tbl_logs[[#This Row],[Total Score]]&lt;=19, "High", tbl_logs[[#This Row],[Total Score]]&lt;=25, "Very High")</f>
        <v>Medium</v>
      </c>
      <c r="N1370" t="str" cm="1">
        <f t="array" ref="N1370">_xlfn.IFS(tbl_logs[[#This Row],[Total Score]]&lt;=4, "Low", tbl_logs[[#This Row],[Total Score]]&lt;=10, "Medium", tbl_logs[[#This Row],[Total Score]]&lt;=17, "High", tbl_logs[[#This Row],[Total Score]]&lt;=25, "Critical")</f>
        <v>Medium</v>
      </c>
    </row>
    <row r="1371" spans="1:14" x14ac:dyDescent="0.3">
      <c r="A1371" t="s">
        <v>1203</v>
      </c>
      <c r="B1371" s="1">
        <v>46047.962500000001</v>
      </c>
      <c r="C1371" t="s">
        <v>47</v>
      </c>
      <c r="D1371" t="s">
        <v>8</v>
      </c>
      <c r="E1371" t="s">
        <v>16</v>
      </c>
      <c r="F1371" t="s">
        <v>20</v>
      </c>
      <c r="G1371" s="2">
        <v>0.96250000000000002</v>
      </c>
      <c r="H1371" s="3">
        <v>46047</v>
      </c>
      <c r="I1371">
        <v>1</v>
      </c>
      <c r="J1371">
        <f>_xlfn.XLOOKUP(tbl_logs[[#This Row],[Target_Department]],tbl_DeptWeight[Department], tbl_DeptWeight[Impact Score])</f>
        <v>1</v>
      </c>
      <c r="K1371">
        <f>_xlfn.XLOOKUP(tbl_logs[[#This Row],[Employee_Action]],tbl_ResponseLikelihood[Employee Action],tbl_ResponseLikelihood[Likelihood Score])</f>
        <v>2</v>
      </c>
      <c r="L1371">
        <f>tbl_logs[[#This Row],[Impact Score]]*tbl_logs[[#This Row],[Response Multiplier]]</f>
        <v>2</v>
      </c>
      <c r="M1371" t="str" cm="1">
        <f t="array" ref="M1371">_xlfn.IFS(tbl_logs[[#This Row],[Total Score]]&lt;=4, "Low", tbl_logs[[#This Row],[Total Score]]&lt;=10, "Medium", tbl_logs[[#This Row],[Total Score]]&lt;=19, "High", tbl_logs[[#This Row],[Total Score]]&lt;=25, "Very High")</f>
        <v>Low</v>
      </c>
      <c r="N1371" t="str" cm="1">
        <f t="array" ref="N1371">_xlfn.IFS(tbl_logs[[#This Row],[Total Score]]&lt;=4, "Low", tbl_logs[[#This Row],[Total Score]]&lt;=10, "Medium", tbl_logs[[#This Row],[Total Score]]&lt;=17, "High", tbl_logs[[#This Row],[Total Score]]&lt;=25, "Critical")</f>
        <v>Low</v>
      </c>
    </row>
    <row r="1372" spans="1:14" x14ac:dyDescent="0.3">
      <c r="A1372" t="s">
        <v>4364</v>
      </c>
      <c r="B1372" s="1">
        <v>46047.993055555555</v>
      </c>
      <c r="C1372" t="s">
        <v>26</v>
      </c>
      <c r="D1372" t="s">
        <v>18</v>
      </c>
      <c r="E1372" t="s">
        <v>19</v>
      </c>
      <c r="F1372" t="s">
        <v>13</v>
      </c>
      <c r="G1372" s="2">
        <v>0.99305555555555558</v>
      </c>
      <c r="H1372" s="3">
        <v>46047</v>
      </c>
      <c r="I1372">
        <v>1</v>
      </c>
      <c r="J1372">
        <f>_xlfn.XLOOKUP(tbl_logs[[#This Row],[Target_Department]],tbl_DeptWeight[Department], tbl_DeptWeight[Impact Score])</f>
        <v>3</v>
      </c>
      <c r="K1372">
        <f>_xlfn.XLOOKUP(tbl_logs[[#This Row],[Employee_Action]],tbl_ResponseLikelihood[Employee Action],tbl_ResponseLikelihood[Likelihood Score])</f>
        <v>1</v>
      </c>
      <c r="L1372">
        <f>tbl_logs[[#This Row],[Impact Score]]*tbl_logs[[#This Row],[Response Multiplier]]</f>
        <v>3</v>
      </c>
      <c r="M1372" t="str" cm="1">
        <f t="array" ref="M1372">_xlfn.IFS(tbl_logs[[#This Row],[Total Score]]&lt;=4, "Low", tbl_logs[[#This Row],[Total Score]]&lt;=10, "Medium", tbl_logs[[#This Row],[Total Score]]&lt;=19, "High", tbl_logs[[#This Row],[Total Score]]&lt;=25, "Very High")</f>
        <v>Low</v>
      </c>
      <c r="N1372" t="str" cm="1">
        <f t="array" ref="N1372">_xlfn.IFS(tbl_logs[[#This Row],[Total Score]]&lt;=4, "Low", tbl_logs[[#This Row],[Total Score]]&lt;=10, "Medium", tbl_logs[[#This Row],[Total Score]]&lt;=17, "High", tbl_logs[[#This Row],[Total Score]]&lt;=25, "Critical")</f>
        <v>Low</v>
      </c>
    </row>
    <row r="1373" spans="1:14" x14ac:dyDescent="0.3">
      <c r="A1373" t="s">
        <v>3021</v>
      </c>
      <c r="B1373" s="1">
        <v>46047.994444444441</v>
      </c>
      <c r="C1373" t="s">
        <v>7</v>
      </c>
      <c r="D1373" t="s">
        <v>22</v>
      </c>
      <c r="E1373" t="s">
        <v>31</v>
      </c>
      <c r="F1373" t="s">
        <v>13</v>
      </c>
      <c r="G1373" s="2">
        <v>0.99444444444444446</v>
      </c>
      <c r="H1373" s="3">
        <v>46047</v>
      </c>
      <c r="I1373">
        <v>1</v>
      </c>
      <c r="J1373">
        <f>_xlfn.XLOOKUP(tbl_logs[[#This Row],[Target_Department]],tbl_DeptWeight[Department], tbl_DeptWeight[Impact Score])</f>
        <v>3</v>
      </c>
      <c r="K1373">
        <f>_xlfn.XLOOKUP(tbl_logs[[#This Row],[Employee_Action]],tbl_ResponseLikelihood[Employee Action],tbl_ResponseLikelihood[Likelihood Score])</f>
        <v>1</v>
      </c>
      <c r="L1373">
        <f>tbl_logs[[#This Row],[Impact Score]]*tbl_logs[[#This Row],[Response Multiplier]]</f>
        <v>3</v>
      </c>
      <c r="M1373" t="str" cm="1">
        <f t="array" ref="M1373">_xlfn.IFS(tbl_logs[[#This Row],[Total Score]]&lt;=4, "Low", tbl_logs[[#This Row],[Total Score]]&lt;=10, "Medium", tbl_logs[[#This Row],[Total Score]]&lt;=19, "High", tbl_logs[[#This Row],[Total Score]]&lt;=25, "Very High")</f>
        <v>Low</v>
      </c>
      <c r="N1373" t="str" cm="1">
        <f t="array" ref="N1373">_xlfn.IFS(tbl_logs[[#This Row],[Total Score]]&lt;=4, "Low", tbl_logs[[#This Row],[Total Score]]&lt;=10, "Medium", tbl_logs[[#This Row],[Total Score]]&lt;=17, "High", tbl_logs[[#This Row],[Total Score]]&lt;=25, "Critical")</f>
        <v>Low</v>
      </c>
    </row>
    <row r="1374" spans="1:14" x14ac:dyDescent="0.3">
      <c r="A1374" t="s">
        <v>4404</v>
      </c>
      <c r="B1374" s="1">
        <v>46048.013888888891</v>
      </c>
      <c r="C1374" t="s">
        <v>40</v>
      </c>
      <c r="D1374" t="s">
        <v>18</v>
      </c>
      <c r="E1374" t="s">
        <v>16</v>
      </c>
      <c r="F1374" t="s">
        <v>10</v>
      </c>
      <c r="G1374" s="2">
        <v>1.3888888888888888E-2</v>
      </c>
      <c r="H1374" s="3">
        <v>46048</v>
      </c>
      <c r="I1374">
        <v>1</v>
      </c>
      <c r="J1374">
        <f>_xlfn.XLOOKUP(tbl_logs[[#This Row],[Target_Department]],tbl_DeptWeight[Department], tbl_DeptWeight[Impact Score])</f>
        <v>5</v>
      </c>
      <c r="K1374">
        <f>_xlfn.XLOOKUP(tbl_logs[[#This Row],[Employee_Action]],tbl_ResponseLikelihood[Employee Action],tbl_ResponseLikelihood[Likelihood Score])</f>
        <v>2</v>
      </c>
      <c r="L1374">
        <f>tbl_logs[[#This Row],[Impact Score]]*tbl_logs[[#This Row],[Response Multiplier]]</f>
        <v>10</v>
      </c>
      <c r="M1374" t="str" cm="1">
        <f t="array" ref="M1374">_xlfn.IFS(tbl_logs[[#This Row],[Total Score]]&lt;=4, "Low", tbl_logs[[#This Row],[Total Score]]&lt;=10, "Medium", tbl_logs[[#This Row],[Total Score]]&lt;=19, "High", tbl_logs[[#This Row],[Total Score]]&lt;=25, "Very High")</f>
        <v>Medium</v>
      </c>
      <c r="N1374" t="str" cm="1">
        <f t="array" ref="N1374">_xlfn.IFS(tbl_logs[[#This Row],[Total Score]]&lt;=4, "Low", tbl_logs[[#This Row],[Total Score]]&lt;=10, "Medium", tbl_logs[[#This Row],[Total Score]]&lt;=17, "High", tbl_logs[[#This Row],[Total Score]]&lt;=25, "Critical")</f>
        <v>Medium</v>
      </c>
    </row>
    <row r="1375" spans="1:14" x14ac:dyDescent="0.3">
      <c r="A1375" t="s">
        <v>4612</v>
      </c>
      <c r="B1375" s="1">
        <v>46048.021527777775</v>
      </c>
      <c r="C1375" t="s">
        <v>26</v>
      </c>
      <c r="D1375" t="s">
        <v>22</v>
      </c>
      <c r="E1375" t="s">
        <v>16</v>
      </c>
      <c r="F1375" t="s">
        <v>33</v>
      </c>
      <c r="G1375" s="2">
        <v>2.1527777777777778E-2</v>
      </c>
      <c r="H1375" s="3">
        <v>46048</v>
      </c>
      <c r="I1375">
        <v>1</v>
      </c>
      <c r="J1375">
        <f>_xlfn.XLOOKUP(tbl_logs[[#This Row],[Target_Department]],tbl_DeptWeight[Department], tbl_DeptWeight[Impact Score])</f>
        <v>3</v>
      </c>
      <c r="K1375">
        <f>_xlfn.XLOOKUP(tbl_logs[[#This Row],[Employee_Action]],tbl_ResponseLikelihood[Employee Action],tbl_ResponseLikelihood[Likelihood Score])</f>
        <v>4</v>
      </c>
      <c r="L1375">
        <f>tbl_logs[[#This Row],[Impact Score]]*tbl_logs[[#This Row],[Response Multiplier]]</f>
        <v>12</v>
      </c>
      <c r="M1375" t="str" cm="1">
        <f t="array" ref="M1375">_xlfn.IFS(tbl_logs[[#This Row],[Total Score]]&lt;=4, "Low", tbl_logs[[#This Row],[Total Score]]&lt;=10, "Medium", tbl_logs[[#This Row],[Total Score]]&lt;=19, "High", tbl_logs[[#This Row],[Total Score]]&lt;=25, "Very High")</f>
        <v>High</v>
      </c>
      <c r="N1375" t="str" cm="1">
        <f t="array" ref="N1375">_xlfn.IFS(tbl_logs[[#This Row],[Total Score]]&lt;=4, "Low", tbl_logs[[#This Row],[Total Score]]&lt;=10, "Medium", tbl_logs[[#This Row],[Total Score]]&lt;=17, "High", tbl_logs[[#This Row],[Total Score]]&lt;=25, "Critical")</f>
        <v>High</v>
      </c>
    </row>
    <row r="1376" spans="1:14" x14ac:dyDescent="0.3">
      <c r="A1376" t="s">
        <v>4545</v>
      </c>
      <c r="B1376" s="1">
        <v>46048.021527777775</v>
      </c>
      <c r="C1376" t="s">
        <v>47</v>
      </c>
      <c r="D1376" t="s">
        <v>8</v>
      </c>
      <c r="E1376" t="s">
        <v>16</v>
      </c>
      <c r="F1376" t="s">
        <v>13</v>
      </c>
      <c r="G1376" s="2">
        <v>2.1527777777777778E-2</v>
      </c>
      <c r="H1376" s="3">
        <v>46048</v>
      </c>
      <c r="I1376">
        <v>1</v>
      </c>
      <c r="J1376">
        <f>_xlfn.XLOOKUP(tbl_logs[[#This Row],[Target_Department]],tbl_DeptWeight[Department], tbl_DeptWeight[Impact Score])</f>
        <v>1</v>
      </c>
      <c r="K1376">
        <f>_xlfn.XLOOKUP(tbl_logs[[#This Row],[Employee_Action]],tbl_ResponseLikelihood[Employee Action],tbl_ResponseLikelihood[Likelihood Score])</f>
        <v>1</v>
      </c>
      <c r="L1376">
        <f>tbl_logs[[#This Row],[Impact Score]]*tbl_logs[[#This Row],[Response Multiplier]]</f>
        <v>1</v>
      </c>
      <c r="M1376" t="str" cm="1">
        <f t="array" ref="M1376">_xlfn.IFS(tbl_logs[[#This Row],[Total Score]]&lt;=4, "Low", tbl_logs[[#This Row],[Total Score]]&lt;=10, "Medium", tbl_logs[[#This Row],[Total Score]]&lt;=19, "High", tbl_logs[[#This Row],[Total Score]]&lt;=25, "Very High")</f>
        <v>Low</v>
      </c>
      <c r="N1376" t="str" cm="1">
        <f t="array" ref="N1376">_xlfn.IFS(tbl_logs[[#This Row],[Total Score]]&lt;=4, "Low", tbl_logs[[#This Row],[Total Score]]&lt;=10, "Medium", tbl_logs[[#This Row],[Total Score]]&lt;=17, "High", tbl_logs[[#This Row],[Total Score]]&lt;=25, "Critical")</f>
        <v>Low</v>
      </c>
    </row>
    <row r="1377" spans="1:14" x14ac:dyDescent="0.3">
      <c r="A1377" t="s">
        <v>4054</v>
      </c>
      <c r="B1377" s="1">
        <v>46048.041666666664</v>
      </c>
      <c r="C1377" t="s">
        <v>7</v>
      </c>
      <c r="D1377" t="s">
        <v>8</v>
      </c>
      <c r="E1377" t="s">
        <v>19</v>
      </c>
      <c r="F1377" t="s">
        <v>20</v>
      </c>
      <c r="G1377" s="2">
        <v>4.1666666666666664E-2</v>
      </c>
      <c r="H1377" s="3">
        <v>46048</v>
      </c>
      <c r="I1377">
        <v>1</v>
      </c>
      <c r="J1377">
        <f>_xlfn.XLOOKUP(tbl_logs[[#This Row],[Target_Department]],tbl_DeptWeight[Department], tbl_DeptWeight[Impact Score])</f>
        <v>3</v>
      </c>
      <c r="K1377">
        <f>_xlfn.XLOOKUP(tbl_logs[[#This Row],[Employee_Action]],tbl_ResponseLikelihood[Employee Action],tbl_ResponseLikelihood[Likelihood Score])</f>
        <v>2</v>
      </c>
      <c r="L1377">
        <f>tbl_logs[[#This Row],[Impact Score]]*tbl_logs[[#This Row],[Response Multiplier]]</f>
        <v>6</v>
      </c>
      <c r="M1377" t="str" cm="1">
        <f t="array" ref="M1377">_xlfn.IFS(tbl_logs[[#This Row],[Total Score]]&lt;=4, "Low", tbl_logs[[#This Row],[Total Score]]&lt;=10, "Medium", tbl_logs[[#This Row],[Total Score]]&lt;=19, "High", tbl_logs[[#This Row],[Total Score]]&lt;=25, "Very High")</f>
        <v>Medium</v>
      </c>
      <c r="N1377" t="str" cm="1">
        <f t="array" ref="N1377">_xlfn.IFS(tbl_logs[[#This Row],[Total Score]]&lt;=4, "Low", tbl_logs[[#This Row],[Total Score]]&lt;=10, "Medium", tbl_logs[[#This Row],[Total Score]]&lt;=17, "High", tbl_logs[[#This Row],[Total Score]]&lt;=25, "Critical")</f>
        <v>Medium</v>
      </c>
    </row>
    <row r="1378" spans="1:14" x14ac:dyDescent="0.3">
      <c r="A1378" t="s">
        <v>1920</v>
      </c>
      <c r="B1378" s="1">
        <v>46048.048611111109</v>
      </c>
      <c r="C1378" t="s">
        <v>47</v>
      </c>
      <c r="D1378" t="s">
        <v>18</v>
      </c>
      <c r="E1378" t="s">
        <v>9</v>
      </c>
      <c r="F1378" t="s">
        <v>13</v>
      </c>
      <c r="G1378" s="2">
        <v>4.8611111111111112E-2</v>
      </c>
      <c r="H1378" s="3">
        <v>46048</v>
      </c>
      <c r="I1378">
        <v>1</v>
      </c>
      <c r="J1378">
        <f>_xlfn.XLOOKUP(tbl_logs[[#This Row],[Target_Department]],tbl_DeptWeight[Department], tbl_DeptWeight[Impact Score])</f>
        <v>1</v>
      </c>
      <c r="K1378">
        <f>_xlfn.XLOOKUP(tbl_logs[[#This Row],[Employee_Action]],tbl_ResponseLikelihood[Employee Action],tbl_ResponseLikelihood[Likelihood Score])</f>
        <v>1</v>
      </c>
      <c r="L1378">
        <f>tbl_logs[[#This Row],[Impact Score]]*tbl_logs[[#This Row],[Response Multiplier]]</f>
        <v>1</v>
      </c>
      <c r="M1378" t="str" cm="1">
        <f t="array" ref="M1378">_xlfn.IFS(tbl_logs[[#This Row],[Total Score]]&lt;=4, "Low", tbl_logs[[#This Row],[Total Score]]&lt;=10, "Medium", tbl_logs[[#This Row],[Total Score]]&lt;=19, "High", tbl_logs[[#This Row],[Total Score]]&lt;=25, "Very High")</f>
        <v>Low</v>
      </c>
      <c r="N1378" t="str" cm="1">
        <f t="array" ref="N1378">_xlfn.IFS(tbl_logs[[#This Row],[Total Score]]&lt;=4, "Low", tbl_logs[[#This Row],[Total Score]]&lt;=10, "Medium", tbl_logs[[#This Row],[Total Score]]&lt;=17, "High", tbl_logs[[#This Row],[Total Score]]&lt;=25, "Critical")</f>
        <v>Low</v>
      </c>
    </row>
    <row r="1379" spans="1:14" x14ac:dyDescent="0.3">
      <c r="A1379" t="s">
        <v>2223</v>
      </c>
      <c r="B1379" s="1">
        <v>46048.056250000001</v>
      </c>
      <c r="C1379" t="s">
        <v>35</v>
      </c>
      <c r="D1379" t="s">
        <v>15</v>
      </c>
      <c r="E1379" t="s">
        <v>19</v>
      </c>
      <c r="F1379" t="s">
        <v>10</v>
      </c>
      <c r="G1379" s="2">
        <v>5.6250000000000001E-2</v>
      </c>
      <c r="H1379" s="3">
        <v>46048</v>
      </c>
      <c r="I1379">
        <v>1</v>
      </c>
      <c r="J1379">
        <f>_xlfn.XLOOKUP(tbl_logs[[#This Row],[Target_Department]],tbl_DeptWeight[Department], tbl_DeptWeight[Impact Score])</f>
        <v>1</v>
      </c>
      <c r="K1379">
        <f>_xlfn.XLOOKUP(tbl_logs[[#This Row],[Employee_Action]],tbl_ResponseLikelihood[Employee Action],tbl_ResponseLikelihood[Likelihood Score])</f>
        <v>2</v>
      </c>
      <c r="L1379">
        <f>tbl_logs[[#This Row],[Impact Score]]*tbl_logs[[#This Row],[Response Multiplier]]</f>
        <v>2</v>
      </c>
      <c r="M1379" t="str" cm="1">
        <f t="array" ref="M1379">_xlfn.IFS(tbl_logs[[#This Row],[Total Score]]&lt;=4, "Low", tbl_logs[[#This Row],[Total Score]]&lt;=10, "Medium", tbl_logs[[#This Row],[Total Score]]&lt;=19, "High", tbl_logs[[#This Row],[Total Score]]&lt;=25, "Very High")</f>
        <v>Low</v>
      </c>
      <c r="N1379" t="str" cm="1">
        <f t="array" ref="N1379">_xlfn.IFS(tbl_logs[[#This Row],[Total Score]]&lt;=4, "Low", tbl_logs[[#This Row],[Total Score]]&lt;=10, "Medium", tbl_logs[[#This Row],[Total Score]]&lt;=17, "High", tbl_logs[[#This Row],[Total Score]]&lt;=25, "Critical")</f>
        <v>Low</v>
      </c>
    </row>
    <row r="1380" spans="1:14" x14ac:dyDescent="0.3">
      <c r="A1380" t="s">
        <v>3359</v>
      </c>
      <c r="B1380" s="1">
        <v>46048.05972222222</v>
      </c>
      <c r="C1380" t="s">
        <v>26</v>
      </c>
      <c r="D1380" t="s">
        <v>18</v>
      </c>
      <c r="E1380" t="s">
        <v>16</v>
      </c>
      <c r="F1380" t="s">
        <v>20</v>
      </c>
      <c r="G1380" s="2">
        <v>5.9722222222222225E-2</v>
      </c>
      <c r="H1380" s="3">
        <v>46048</v>
      </c>
      <c r="I1380">
        <v>1</v>
      </c>
      <c r="J1380">
        <f>_xlfn.XLOOKUP(tbl_logs[[#This Row],[Target_Department]],tbl_DeptWeight[Department], tbl_DeptWeight[Impact Score])</f>
        <v>3</v>
      </c>
      <c r="K1380">
        <f>_xlfn.XLOOKUP(tbl_logs[[#This Row],[Employee_Action]],tbl_ResponseLikelihood[Employee Action],tbl_ResponseLikelihood[Likelihood Score])</f>
        <v>2</v>
      </c>
      <c r="L1380">
        <f>tbl_logs[[#This Row],[Impact Score]]*tbl_logs[[#This Row],[Response Multiplier]]</f>
        <v>6</v>
      </c>
      <c r="M1380" t="str" cm="1">
        <f t="array" ref="M1380">_xlfn.IFS(tbl_logs[[#This Row],[Total Score]]&lt;=4, "Low", tbl_logs[[#This Row],[Total Score]]&lt;=10, "Medium", tbl_logs[[#This Row],[Total Score]]&lt;=19, "High", tbl_logs[[#This Row],[Total Score]]&lt;=25, "Very High")</f>
        <v>Medium</v>
      </c>
      <c r="N1380" t="str" cm="1">
        <f t="array" ref="N1380">_xlfn.IFS(tbl_logs[[#This Row],[Total Score]]&lt;=4, "Low", tbl_logs[[#This Row],[Total Score]]&lt;=10, "Medium", tbl_logs[[#This Row],[Total Score]]&lt;=17, "High", tbl_logs[[#This Row],[Total Score]]&lt;=25, "Critical")</f>
        <v>Medium</v>
      </c>
    </row>
    <row r="1381" spans="1:14" x14ac:dyDescent="0.3">
      <c r="A1381" t="s">
        <v>2585</v>
      </c>
      <c r="B1381" s="1">
        <v>46048.084722222222</v>
      </c>
      <c r="C1381" t="s">
        <v>7</v>
      </c>
      <c r="D1381" t="s">
        <v>15</v>
      </c>
      <c r="E1381" t="s">
        <v>19</v>
      </c>
      <c r="F1381" t="s">
        <v>10</v>
      </c>
      <c r="G1381" s="2">
        <v>8.4722222222222227E-2</v>
      </c>
      <c r="H1381" s="3">
        <v>46048</v>
      </c>
      <c r="I1381">
        <v>1</v>
      </c>
      <c r="J1381">
        <f>_xlfn.XLOOKUP(tbl_logs[[#This Row],[Target_Department]],tbl_DeptWeight[Department], tbl_DeptWeight[Impact Score])</f>
        <v>3</v>
      </c>
      <c r="K1381">
        <f>_xlfn.XLOOKUP(tbl_logs[[#This Row],[Employee_Action]],tbl_ResponseLikelihood[Employee Action],tbl_ResponseLikelihood[Likelihood Score])</f>
        <v>2</v>
      </c>
      <c r="L1381">
        <f>tbl_logs[[#This Row],[Impact Score]]*tbl_logs[[#This Row],[Response Multiplier]]</f>
        <v>6</v>
      </c>
      <c r="M1381" t="str" cm="1">
        <f t="array" ref="M1381">_xlfn.IFS(tbl_logs[[#This Row],[Total Score]]&lt;=4, "Low", tbl_logs[[#This Row],[Total Score]]&lt;=10, "Medium", tbl_logs[[#This Row],[Total Score]]&lt;=19, "High", tbl_logs[[#This Row],[Total Score]]&lt;=25, "Very High")</f>
        <v>Medium</v>
      </c>
      <c r="N1381" t="str" cm="1">
        <f t="array" ref="N1381">_xlfn.IFS(tbl_logs[[#This Row],[Total Score]]&lt;=4, "Low", tbl_logs[[#This Row],[Total Score]]&lt;=10, "Medium", tbl_logs[[#This Row],[Total Score]]&lt;=17, "High", tbl_logs[[#This Row],[Total Score]]&lt;=25, "Critical")</f>
        <v>Medium</v>
      </c>
    </row>
    <row r="1382" spans="1:14" x14ac:dyDescent="0.3">
      <c r="A1382" t="s">
        <v>2337</v>
      </c>
      <c r="B1382" s="1">
        <v>46048.090277777781</v>
      </c>
      <c r="C1382" t="s">
        <v>12</v>
      </c>
      <c r="D1382" t="s">
        <v>22</v>
      </c>
      <c r="E1382" t="s">
        <v>9</v>
      </c>
      <c r="F1382" t="s">
        <v>10</v>
      </c>
      <c r="G1382" s="2">
        <v>9.0277777777777776E-2</v>
      </c>
      <c r="H1382" s="3">
        <v>46048</v>
      </c>
      <c r="I1382">
        <v>1</v>
      </c>
      <c r="J1382">
        <f>_xlfn.XLOOKUP(tbl_logs[[#This Row],[Target_Department]],tbl_DeptWeight[Department], tbl_DeptWeight[Impact Score])</f>
        <v>1</v>
      </c>
      <c r="K1382">
        <f>_xlfn.XLOOKUP(tbl_logs[[#This Row],[Employee_Action]],tbl_ResponseLikelihood[Employee Action],tbl_ResponseLikelihood[Likelihood Score])</f>
        <v>2</v>
      </c>
      <c r="L1382">
        <f>tbl_logs[[#This Row],[Impact Score]]*tbl_logs[[#This Row],[Response Multiplier]]</f>
        <v>2</v>
      </c>
      <c r="M1382" t="str" cm="1">
        <f t="array" ref="M1382">_xlfn.IFS(tbl_logs[[#This Row],[Total Score]]&lt;=4, "Low", tbl_logs[[#This Row],[Total Score]]&lt;=10, "Medium", tbl_logs[[#This Row],[Total Score]]&lt;=19, "High", tbl_logs[[#This Row],[Total Score]]&lt;=25, "Very High")</f>
        <v>Low</v>
      </c>
      <c r="N1382" t="str" cm="1">
        <f t="array" ref="N1382">_xlfn.IFS(tbl_logs[[#This Row],[Total Score]]&lt;=4, "Low", tbl_logs[[#This Row],[Total Score]]&lt;=10, "Medium", tbl_logs[[#This Row],[Total Score]]&lt;=17, "High", tbl_logs[[#This Row],[Total Score]]&lt;=25, "Critical")</f>
        <v>Low</v>
      </c>
    </row>
    <row r="1383" spans="1:14" x14ac:dyDescent="0.3">
      <c r="A1383" t="s">
        <v>532</v>
      </c>
      <c r="B1383" s="1">
        <v>46048.095138888886</v>
      </c>
      <c r="C1383" t="s">
        <v>7</v>
      </c>
      <c r="D1383" t="s">
        <v>8</v>
      </c>
      <c r="E1383" t="s">
        <v>19</v>
      </c>
      <c r="F1383" t="s">
        <v>13</v>
      </c>
      <c r="G1383" s="2">
        <v>9.5138888888888884E-2</v>
      </c>
      <c r="H1383" s="3">
        <v>46048</v>
      </c>
      <c r="I1383">
        <v>1</v>
      </c>
      <c r="J1383">
        <f>_xlfn.XLOOKUP(tbl_logs[[#This Row],[Target_Department]],tbl_DeptWeight[Department], tbl_DeptWeight[Impact Score])</f>
        <v>3</v>
      </c>
      <c r="K1383">
        <f>_xlfn.XLOOKUP(tbl_logs[[#This Row],[Employee_Action]],tbl_ResponseLikelihood[Employee Action],tbl_ResponseLikelihood[Likelihood Score])</f>
        <v>1</v>
      </c>
      <c r="L1383">
        <f>tbl_logs[[#This Row],[Impact Score]]*tbl_logs[[#This Row],[Response Multiplier]]</f>
        <v>3</v>
      </c>
      <c r="M1383" t="str" cm="1">
        <f t="array" ref="M1383">_xlfn.IFS(tbl_logs[[#This Row],[Total Score]]&lt;=4, "Low", tbl_logs[[#This Row],[Total Score]]&lt;=10, "Medium", tbl_logs[[#This Row],[Total Score]]&lt;=19, "High", tbl_logs[[#This Row],[Total Score]]&lt;=25, "Very High")</f>
        <v>Low</v>
      </c>
      <c r="N1383" t="str" cm="1">
        <f t="array" ref="N1383">_xlfn.IFS(tbl_logs[[#This Row],[Total Score]]&lt;=4, "Low", tbl_logs[[#This Row],[Total Score]]&lt;=10, "Medium", tbl_logs[[#This Row],[Total Score]]&lt;=17, "High", tbl_logs[[#This Row],[Total Score]]&lt;=25, "Critical")</f>
        <v>Low</v>
      </c>
    </row>
    <row r="1384" spans="1:14" x14ac:dyDescent="0.3">
      <c r="A1384" t="s">
        <v>557</v>
      </c>
      <c r="B1384" s="1">
        <v>46048.124305555553</v>
      </c>
      <c r="C1384" t="s">
        <v>7</v>
      </c>
      <c r="D1384" t="s">
        <v>15</v>
      </c>
      <c r="E1384" t="s">
        <v>19</v>
      </c>
      <c r="F1384" t="s">
        <v>10</v>
      </c>
      <c r="G1384" s="2">
        <v>0.12430555555555556</v>
      </c>
      <c r="H1384" s="3">
        <v>46048</v>
      </c>
      <c r="I1384">
        <v>1</v>
      </c>
      <c r="J1384">
        <f>_xlfn.XLOOKUP(tbl_logs[[#This Row],[Target_Department]],tbl_DeptWeight[Department], tbl_DeptWeight[Impact Score])</f>
        <v>3</v>
      </c>
      <c r="K1384">
        <f>_xlfn.XLOOKUP(tbl_logs[[#This Row],[Employee_Action]],tbl_ResponseLikelihood[Employee Action],tbl_ResponseLikelihood[Likelihood Score])</f>
        <v>2</v>
      </c>
      <c r="L1384">
        <f>tbl_logs[[#This Row],[Impact Score]]*tbl_logs[[#This Row],[Response Multiplier]]</f>
        <v>6</v>
      </c>
      <c r="M1384" t="str" cm="1">
        <f t="array" ref="M1384">_xlfn.IFS(tbl_logs[[#This Row],[Total Score]]&lt;=4, "Low", tbl_logs[[#This Row],[Total Score]]&lt;=10, "Medium", tbl_logs[[#This Row],[Total Score]]&lt;=19, "High", tbl_logs[[#This Row],[Total Score]]&lt;=25, "Very High")</f>
        <v>Medium</v>
      </c>
      <c r="N1384" t="str" cm="1">
        <f t="array" ref="N1384">_xlfn.IFS(tbl_logs[[#This Row],[Total Score]]&lt;=4, "Low", tbl_logs[[#This Row],[Total Score]]&lt;=10, "Medium", tbl_logs[[#This Row],[Total Score]]&lt;=17, "High", tbl_logs[[#This Row],[Total Score]]&lt;=25, "Critical")</f>
        <v>Medium</v>
      </c>
    </row>
    <row r="1385" spans="1:14" x14ac:dyDescent="0.3">
      <c r="A1385" t="s">
        <v>3371</v>
      </c>
      <c r="B1385" s="1">
        <v>46048.13958333333</v>
      </c>
      <c r="C1385" t="s">
        <v>35</v>
      </c>
      <c r="D1385" t="s">
        <v>8</v>
      </c>
      <c r="E1385" t="s">
        <v>31</v>
      </c>
      <c r="F1385" t="s">
        <v>20</v>
      </c>
      <c r="G1385" s="2">
        <v>0.13958333333333334</v>
      </c>
      <c r="H1385" s="3">
        <v>46048</v>
      </c>
      <c r="I1385">
        <v>1</v>
      </c>
      <c r="J1385">
        <f>_xlfn.XLOOKUP(tbl_logs[[#This Row],[Target_Department]],tbl_DeptWeight[Department], tbl_DeptWeight[Impact Score])</f>
        <v>1</v>
      </c>
      <c r="K1385">
        <f>_xlfn.XLOOKUP(tbl_logs[[#This Row],[Employee_Action]],tbl_ResponseLikelihood[Employee Action],tbl_ResponseLikelihood[Likelihood Score])</f>
        <v>2</v>
      </c>
      <c r="L1385">
        <f>tbl_logs[[#This Row],[Impact Score]]*tbl_logs[[#This Row],[Response Multiplier]]</f>
        <v>2</v>
      </c>
      <c r="M1385" t="str" cm="1">
        <f t="array" ref="M1385">_xlfn.IFS(tbl_logs[[#This Row],[Total Score]]&lt;=4, "Low", tbl_logs[[#This Row],[Total Score]]&lt;=10, "Medium", tbl_logs[[#This Row],[Total Score]]&lt;=19, "High", tbl_logs[[#This Row],[Total Score]]&lt;=25, "Very High")</f>
        <v>Low</v>
      </c>
      <c r="N1385" t="str" cm="1">
        <f t="array" ref="N1385">_xlfn.IFS(tbl_logs[[#This Row],[Total Score]]&lt;=4, "Low", tbl_logs[[#This Row],[Total Score]]&lt;=10, "Medium", tbl_logs[[#This Row],[Total Score]]&lt;=17, "High", tbl_logs[[#This Row],[Total Score]]&lt;=25, "Critical")</f>
        <v>Low</v>
      </c>
    </row>
    <row r="1386" spans="1:14" x14ac:dyDescent="0.3">
      <c r="A1386" t="s">
        <v>96</v>
      </c>
      <c r="B1386" s="1">
        <v>46048.189583333333</v>
      </c>
      <c r="C1386" t="s">
        <v>7</v>
      </c>
      <c r="D1386" t="s">
        <v>15</v>
      </c>
      <c r="E1386" t="s">
        <v>19</v>
      </c>
      <c r="F1386" t="s">
        <v>10</v>
      </c>
      <c r="G1386" s="2">
        <v>0.18958333333333333</v>
      </c>
      <c r="H1386" s="3">
        <v>46048</v>
      </c>
      <c r="I1386">
        <v>1</v>
      </c>
      <c r="J1386">
        <f>_xlfn.XLOOKUP(tbl_logs[[#This Row],[Target_Department]],tbl_DeptWeight[Department], tbl_DeptWeight[Impact Score])</f>
        <v>3</v>
      </c>
      <c r="K1386">
        <f>_xlfn.XLOOKUP(tbl_logs[[#This Row],[Employee_Action]],tbl_ResponseLikelihood[Employee Action],tbl_ResponseLikelihood[Likelihood Score])</f>
        <v>2</v>
      </c>
      <c r="L1386">
        <f>tbl_logs[[#This Row],[Impact Score]]*tbl_logs[[#This Row],[Response Multiplier]]</f>
        <v>6</v>
      </c>
      <c r="M1386" t="str" cm="1">
        <f t="array" ref="M1386">_xlfn.IFS(tbl_logs[[#This Row],[Total Score]]&lt;=4, "Low", tbl_logs[[#This Row],[Total Score]]&lt;=10, "Medium", tbl_logs[[#This Row],[Total Score]]&lt;=19, "High", tbl_logs[[#This Row],[Total Score]]&lt;=25, "Very High")</f>
        <v>Medium</v>
      </c>
      <c r="N1386" t="str" cm="1">
        <f t="array" ref="N1386">_xlfn.IFS(tbl_logs[[#This Row],[Total Score]]&lt;=4, "Low", tbl_logs[[#This Row],[Total Score]]&lt;=10, "Medium", tbl_logs[[#This Row],[Total Score]]&lt;=17, "High", tbl_logs[[#This Row],[Total Score]]&lt;=25, "Critical")</f>
        <v>Medium</v>
      </c>
    </row>
    <row r="1387" spans="1:14" x14ac:dyDescent="0.3">
      <c r="A1387" t="s">
        <v>958</v>
      </c>
      <c r="B1387" s="1">
        <v>46048.197222222225</v>
      </c>
      <c r="C1387" t="s">
        <v>7</v>
      </c>
      <c r="D1387" t="s">
        <v>15</v>
      </c>
      <c r="E1387" t="s">
        <v>16</v>
      </c>
      <c r="F1387" t="s">
        <v>20</v>
      </c>
      <c r="G1387" s="2">
        <v>0.19722222222222222</v>
      </c>
      <c r="H1387" s="3">
        <v>46048</v>
      </c>
      <c r="I1387">
        <v>1</v>
      </c>
      <c r="J1387">
        <f>_xlfn.XLOOKUP(tbl_logs[[#This Row],[Target_Department]],tbl_DeptWeight[Department], tbl_DeptWeight[Impact Score])</f>
        <v>3</v>
      </c>
      <c r="K1387">
        <f>_xlfn.XLOOKUP(tbl_logs[[#This Row],[Employee_Action]],tbl_ResponseLikelihood[Employee Action],tbl_ResponseLikelihood[Likelihood Score])</f>
        <v>2</v>
      </c>
      <c r="L1387">
        <f>tbl_logs[[#This Row],[Impact Score]]*tbl_logs[[#This Row],[Response Multiplier]]</f>
        <v>6</v>
      </c>
      <c r="M1387" t="str" cm="1">
        <f t="array" ref="M1387">_xlfn.IFS(tbl_logs[[#This Row],[Total Score]]&lt;=4, "Low", tbl_logs[[#This Row],[Total Score]]&lt;=10, "Medium", tbl_logs[[#This Row],[Total Score]]&lt;=19, "High", tbl_logs[[#This Row],[Total Score]]&lt;=25, "Very High")</f>
        <v>Medium</v>
      </c>
      <c r="N1387" t="str" cm="1">
        <f t="array" ref="N1387">_xlfn.IFS(tbl_logs[[#This Row],[Total Score]]&lt;=4, "Low", tbl_logs[[#This Row],[Total Score]]&lt;=10, "Medium", tbl_logs[[#This Row],[Total Score]]&lt;=17, "High", tbl_logs[[#This Row],[Total Score]]&lt;=25, "Critical")</f>
        <v>Medium</v>
      </c>
    </row>
    <row r="1388" spans="1:14" x14ac:dyDescent="0.3">
      <c r="A1388" t="s">
        <v>1051</v>
      </c>
      <c r="B1388" s="1">
        <v>46048.238194444442</v>
      </c>
      <c r="C1388" t="s">
        <v>12</v>
      </c>
      <c r="D1388" t="s">
        <v>22</v>
      </c>
      <c r="E1388" t="s">
        <v>16</v>
      </c>
      <c r="F1388" t="s">
        <v>33</v>
      </c>
      <c r="G1388" s="2">
        <v>0.23819444444444443</v>
      </c>
      <c r="H1388" s="3">
        <v>46048</v>
      </c>
      <c r="I1388">
        <v>1</v>
      </c>
      <c r="J1388">
        <f>_xlfn.XLOOKUP(tbl_logs[[#This Row],[Target_Department]],tbl_DeptWeight[Department], tbl_DeptWeight[Impact Score])</f>
        <v>1</v>
      </c>
      <c r="K1388">
        <f>_xlfn.XLOOKUP(tbl_logs[[#This Row],[Employee_Action]],tbl_ResponseLikelihood[Employee Action],tbl_ResponseLikelihood[Likelihood Score])</f>
        <v>4</v>
      </c>
      <c r="L1388">
        <f>tbl_logs[[#This Row],[Impact Score]]*tbl_logs[[#This Row],[Response Multiplier]]</f>
        <v>4</v>
      </c>
      <c r="M1388" t="str" cm="1">
        <f t="array" ref="M1388">_xlfn.IFS(tbl_logs[[#This Row],[Total Score]]&lt;=4, "Low", tbl_logs[[#This Row],[Total Score]]&lt;=10, "Medium", tbl_logs[[#This Row],[Total Score]]&lt;=19, "High", tbl_logs[[#This Row],[Total Score]]&lt;=25, "Very High")</f>
        <v>Low</v>
      </c>
      <c r="N1388" t="str" cm="1">
        <f t="array" ref="N1388">_xlfn.IFS(tbl_logs[[#This Row],[Total Score]]&lt;=4, "Low", tbl_logs[[#This Row],[Total Score]]&lt;=10, "Medium", tbl_logs[[#This Row],[Total Score]]&lt;=17, "High", tbl_logs[[#This Row],[Total Score]]&lt;=25, "Critical")</f>
        <v>Low</v>
      </c>
    </row>
    <row r="1389" spans="1:14" x14ac:dyDescent="0.3">
      <c r="A1389" t="s">
        <v>2279</v>
      </c>
      <c r="B1389" s="1">
        <v>46048.272222222222</v>
      </c>
      <c r="C1389" t="s">
        <v>7</v>
      </c>
      <c r="D1389" t="s">
        <v>18</v>
      </c>
      <c r="E1389" t="s">
        <v>19</v>
      </c>
      <c r="F1389" t="s">
        <v>20</v>
      </c>
      <c r="G1389" s="2">
        <v>0.2722222222222222</v>
      </c>
      <c r="H1389" s="3">
        <v>46048</v>
      </c>
      <c r="I1389">
        <v>1</v>
      </c>
      <c r="J1389">
        <f>_xlfn.XLOOKUP(tbl_logs[[#This Row],[Target_Department]],tbl_DeptWeight[Department], tbl_DeptWeight[Impact Score])</f>
        <v>3</v>
      </c>
      <c r="K1389">
        <f>_xlfn.XLOOKUP(tbl_logs[[#This Row],[Employee_Action]],tbl_ResponseLikelihood[Employee Action],tbl_ResponseLikelihood[Likelihood Score])</f>
        <v>2</v>
      </c>
      <c r="L1389">
        <f>tbl_logs[[#This Row],[Impact Score]]*tbl_logs[[#This Row],[Response Multiplier]]</f>
        <v>6</v>
      </c>
      <c r="M1389" t="str" cm="1">
        <f t="array" ref="M1389">_xlfn.IFS(tbl_logs[[#This Row],[Total Score]]&lt;=4, "Low", tbl_logs[[#This Row],[Total Score]]&lt;=10, "Medium", tbl_logs[[#This Row],[Total Score]]&lt;=19, "High", tbl_logs[[#This Row],[Total Score]]&lt;=25, "Very High")</f>
        <v>Medium</v>
      </c>
      <c r="N1389" t="str" cm="1">
        <f t="array" ref="N1389">_xlfn.IFS(tbl_logs[[#This Row],[Total Score]]&lt;=4, "Low", tbl_logs[[#This Row],[Total Score]]&lt;=10, "Medium", tbl_logs[[#This Row],[Total Score]]&lt;=17, "High", tbl_logs[[#This Row],[Total Score]]&lt;=25, "Critical")</f>
        <v>Medium</v>
      </c>
    </row>
    <row r="1390" spans="1:14" x14ac:dyDescent="0.3">
      <c r="A1390" t="s">
        <v>2738</v>
      </c>
      <c r="B1390" s="1">
        <v>46048.27847222222</v>
      </c>
      <c r="C1390" t="s">
        <v>7</v>
      </c>
      <c r="D1390" t="s">
        <v>15</v>
      </c>
      <c r="E1390" t="s">
        <v>19</v>
      </c>
      <c r="F1390" t="s">
        <v>10</v>
      </c>
      <c r="G1390" s="2">
        <v>0.27847222222222223</v>
      </c>
      <c r="H1390" s="3">
        <v>46048</v>
      </c>
      <c r="I1390">
        <v>1</v>
      </c>
      <c r="J1390">
        <f>_xlfn.XLOOKUP(tbl_logs[[#This Row],[Target_Department]],tbl_DeptWeight[Department], tbl_DeptWeight[Impact Score])</f>
        <v>3</v>
      </c>
      <c r="K1390">
        <f>_xlfn.XLOOKUP(tbl_logs[[#This Row],[Employee_Action]],tbl_ResponseLikelihood[Employee Action],tbl_ResponseLikelihood[Likelihood Score])</f>
        <v>2</v>
      </c>
      <c r="L1390">
        <f>tbl_logs[[#This Row],[Impact Score]]*tbl_logs[[#This Row],[Response Multiplier]]</f>
        <v>6</v>
      </c>
      <c r="M1390" t="str" cm="1">
        <f t="array" ref="M1390">_xlfn.IFS(tbl_logs[[#This Row],[Total Score]]&lt;=4, "Low", tbl_logs[[#This Row],[Total Score]]&lt;=10, "Medium", tbl_logs[[#This Row],[Total Score]]&lt;=19, "High", tbl_logs[[#This Row],[Total Score]]&lt;=25, "Very High")</f>
        <v>Medium</v>
      </c>
      <c r="N1390" t="str" cm="1">
        <f t="array" ref="N1390">_xlfn.IFS(tbl_logs[[#This Row],[Total Score]]&lt;=4, "Low", tbl_logs[[#This Row],[Total Score]]&lt;=10, "Medium", tbl_logs[[#This Row],[Total Score]]&lt;=17, "High", tbl_logs[[#This Row],[Total Score]]&lt;=25, "Critical")</f>
        <v>Medium</v>
      </c>
    </row>
    <row r="1391" spans="1:14" x14ac:dyDescent="0.3">
      <c r="A1391" t="s">
        <v>1788</v>
      </c>
      <c r="B1391" s="1">
        <v>46048.304166666669</v>
      </c>
      <c r="C1391" t="s">
        <v>7</v>
      </c>
      <c r="D1391" t="s">
        <v>15</v>
      </c>
      <c r="E1391" t="s">
        <v>9</v>
      </c>
      <c r="F1391" t="s">
        <v>53</v>
      </c>
      <c r="G1391" s="2">
        <v>0.30416666666666664</v>
      </c>
      <c r="H1391" s="3">
        <v>46048</v>
      </c>
      <c r="I1391">
        <v>1</v>
      </c>
      <c r="J1391">
        <f>_xlfn.XLOOKUP(tbl_logs[[#This Row],[Target_Department]],tbl_DeptWeight[Department], tbl_DeptWeight[Impact Score])</f>
        <v>3</v>
      </c>
      <c r="K1391">
        <f>_xlfn.XLOOKUP(tbl_logs[[#This Row],[Employee_Action]],tbl_ResponseLikelihood[Employee Action],tbl_ResponseLikelihood[Likelihood Score])</f>
        <v>5</v>
      </c>
      <c r="L1391">
        <f>tbl_logs[[#This Row],[Impact Score]]*tbl_logs[[#This Row],[Response Multiplier]]</f>
        <v>15</v>
      </c>
      <c r="M1391" t="str" cm="1">
        <f t="array" ref="M1391">_xlfn.IFS(tbl_logs[[#This Row],[Total Score]]&lt;=4, "Low", tbl_logs[[#This Row],[Total Score]]&lt;=10, "Medium", tbl_logs[[#This Row],[Total Score]]&lt;=19, "High", tbl_logs[[#This Row],[Total Score]]&lt;=25, "Very High")</f>
        <v>High</v>
      </c>
      <c r="N1391" t="str" cm="1">
        <f t="array" ref="N1391">_xlfn.IFS(tbl_logs[[#This Row],[Total Score]]&lt;=4, "Low", tbl_logs[[#This Row],[Total Score]]&lt;=10, "Medium", tbl_logs[[#This Row],[Total Score]]&lt;=17, "High", tbl_logs[[#This Row],[Total Score]]&lt;=25, "Critical")</f>
        <v>High</v>
      </c>
    </row>
    <row r="1392" spans="1:14" x14ac:dyDescent="0.3">
      <c r="A1392" t="s">
        <v>899</v>
      </c>
      <c r="B1392" s="1">
        <v>46048.329861111109</v>
      </c>
      <c r="C1392" t="s">
        <v>12</v>
      </c>
      <c r="D1392" t="s">
        <v>22</v>
      </c>
      <c r="E1392" t="s">
        <v>9</v>
      </c>
      <c r="F1392" t="s">
        <v>10</v>
      </c>
      <c r="G1392" s="2">
        <v>0.3298611111111111</v>
      </c>
      <c r="H1392" s="3">
        <v>46048</v>
      </c>
      <c r="I1392">
        <v>1</v>
      </c>
      <c r="J1392">
        <f>_xlfn.XLOOKUP(tbl_logs[[#This Row],[Target_Department]],tbl_DeptWeight[Department], tbl_DeptWeight[Impact Score])</f>
        <v>1</v>
      </c>
      <c r="K1392">
        <f>_xlfn.XLOOKUP(tbl_logs[[#This Row],[Employee_Action]],tbl_ResponseLikelihood[Employee Action],tbl_ResponseLikelihood[Likelihood Score])</f>
        <v>2</v>
      </c>
      <c r="L1392">
        <f>tbl_logs[[#This Row],[Impact Score]]*tbl_logs[[#This Row],[Response Multiplier]]</f>
        <v>2</v>
      </c>
      <c r="M1392" t="str" cm="1">
        <f t="array" ref="M1392">_xlfn.IFS(tbl_logs[[#This Row],[Total Score]]&lt;=4, "Low", tbl_logs[[#This Row],[Total Score]]&lt;=10, "Medium", tbl_logs[[#This Row],[Total Score]]&lt;=19, "High", tbl_logs[[#This Row],[Total Score]]&lt;=25, "Very High")</f>
        <v>Low</v>
      </c>
      <c r="N1392" t="str" cm="1">
        <f t="array" ref="N1392">_xlfn.IFS(tbl_logs[[#This Row],[Total Score]]&lt;=4, "Low", tbl_logs[[#This Row],[Total Score]]&lt;=10, "Medium", tbl_logs[[#This Row],[Total Score]]&lt;=17, "High", tbl_logs[[#This Row],[Total Score]]&lt;=25, "Critical")</f>
        <v>Low</v>
      </c>
    </row>
    <row r="1393" spans="1:14" x14ac:dyDescent="0.3">
      <c r="A1393" t="s">
        <v>2343</v>
      </c>
      <c r="B1393" s="1">
        <v>46048.354166666664</v>
      </c>
      <c r="C1393" t="s">
        <v>7</v>
      </c>
      <c r="D1393" t="s">
        <v>8</v>
      </c>
      <c r="E1393" t="s">
        <v>19</v>
      </c>
      <c r="F1393" t="s">
        <v>53</v>
      </c>
      <c r="G1393" s="2">
        <v>0.35416666666666669</v>
      </c>
      <c r="H1393" s="3">
        <v>46048</v>
      </c>
      <c r="I1393">
        <v>1</v>
      </c>
      <c r="J1393">
        <f>_xlfn.XLOOKUP(tbl_logs[[#This Row],[Target_Department]],tbl_DeptWeight[Department], tbl_DeptWeight[Impact Score])</f>
        <v>3</v>
      </c>
      <c r="K1393">
        <f>_xlfn.XLOOKUP(tbl_logs[[#This Row],[Employee_Action]],tbl_ResponseLikelihood[Employee Action],tbl_ResponseLikelihood[Likelihood Score])</f>
        <v>5</v>
      </c>
      <c r="L1393">
        <f>tbl_logs[[#This Row],[Impact Score]]*tbl_logs[[#This Row],[Response Multiplier]]</f>
        <v>15</v>
      </c>
      <c r="M1393" t="str" cm="1">
        <f t="array" ref="M1393">_xlfn.IFS(tbl_logs[[#This Row],[Total Score]]&lt;=4, "Low", tbl_logs[[#This Row],[Total Score]]&lt;=10, "Medium", tbl_logs[[#This Row],[Total Score]]&lt;=19, "High", tbl_logs[[#This Row],[Total Score]]&lt;=25, "Very High")</f>
        <v>High</v>
      </c>
      <c r="N1393" t="str" cm="1">
        <f t="array" ref="N1393">_xlfn.IFS(tbl_logs[[#This Row],[Total Score]]&lt;=4, "Low", tbl_logs[[#This Row],[Total Score]]&lt;=10, "Medium", tbl_logs[[#This Row],[Total Score]]&lt;=17, "High", tbl_logs[[#This Row],[Total Score]]&lt;=25, "Critical")</f>
        <v>High</v>
      </c>
    </row>
    <row r="1394" spans="1:14" x14ac:dyDescent="0.3">
      <c r="A1394" t="s">
        <v>4560</v>
      </c>
      <c r="B1394" s="1">
        <v>46048.359027777777</v>
      </c>
      <c r="C1394" t="s">
        <v>7</v>
      </c>
      <c r="D1394" t="s">
        <v>8</v>
      </c>
      <c r="E1394" t="s">
        <v>19</v>
      </c>
      <c r="F1394" t="s">
        <v>13</v>
      </c>
      <c r="G1394" s="2">
        <v>0.35902777777777778</v>
      </c>
      <c r="H1394" s="3">
        <v>46048</v>
      </c>
      <c r="I1394">
        <v>1</v>
      </c>
      <c r="J1394">
        <f>_xlfn.XLOOKUP(tbl_logs[[#This Row],[Target_Department]],tbl_DeptWeight[Department], tbl_DeptWeight[Impact Score])</f>
        <v>3</v>
      </c>
      <c r="K1394">
        <f>_xlfn.XLOOKUP(tbl_logs[[#This Row],[Employee_Action]],tbl_ResponseLikelihood[Employee Action],tbl_ResponseLikelihood[Likelihood Score])</f>
        <v>1</v>
      </c>
      <c r="L1394">
        <f>tbl_logs[[#This Row],[Impact Score]]*tbl_logs[[#This Row],[Response Multiplier]]</f>
        <v>3</v>
      </c>
      <c r="M1394" t="str" cm="1">
        <f t="array" ref="M1394">_xlfn.IFS(tbl_logs[[#This Row],[Total Score]]&lt;=4, "Low", tbl_logs[[#This Row],[Total Score]]&lt;=10, "Medium", tbl_logs[[#This Row],[Total Score]]&lt;=19, "High", tbl_logs[[#This Row],[Total Score]]&lt;=25, "Very High")</f>
        <v>Low</v>
      </c>
      <c r="N1394" t="str" cm="1">
        <f t="array" ref="N1394">_xlfn.IFS(tbl_logs[[#This Row],[Total Score]]&lt;=4, "Low", tbl_logs[[#This Row],[Total Score]]&lt;=10, "Medium", tbl_logs[[#This Row],[Total Score]]&lt;=17, "High", tbl_logs[[#This Row],[Total Score]]&lt;=25, "Critical")</f>
        <v>Low</v>
      </c>
    </row>
    <row r="1395" spans="1:14" x14ac:dyDescent="0.3">
      <c r="A1395" t="s">
        <v>1891</v>
      </c>
      <c r="B1395" s="1">
        <v>46048.361111111109</v>
      </c>
      <c r="C1395" t="s">
        <v>7</v>
      </c>
      <c r="D1395" t="s">
        <v>15</v>
      </c>
      <c r="E1395" t="s">
        <v>19</v>
      </c>
      <c r="F1395" t="s">
        <v>10</v>
      </c>
      <c r="G1395" s="2">
        <v>0.3611111111111111</v>
      </c>
      <c r="H1395" s="3">
        <v>46048</v>
      </c>
      <c r="I1395">
        <v>1</v>
      </c>
      <c r="J1395">
        <f>_xlfn.XLOOKUP(tbl_logs[[#This Row],[Target_Department]],tbl_DeptWeight[Department], tbl_DeptWeight[Impact Score])</f>
        <v>3</v>
      </c>
      <c r="K1395">
        <f>_xlfn.XLOOKUP(tbl_logs[[#This Row],[Employee_Action]],tbl_ResponseLikelihood[Employee Action],tbl_ResponseLikelihood[Likelihood Score])</f>
        <v>2</v>
      </c>
      <c r="L1395">
        <f>tbl_logs[[#This Row],[Impact Score]]*tbl_logs[[#This Row],[Response Multiplier]]</f>
        <v>6</v>
      </c>
      <c r="M1395" t="str" cm="1">
        <f t="array" ref="M1395">_xlfn.IFS(tbl_logs[[#This Row],[Total Score]]&lt;=4, "Low", tbl_logs[[#This Row],[Total Score]]&lt;=10, "Medium", tbl_logs[[#This Row],[Total Score]]&lt;=19, "High", tbl_logs[[#This Row],[Total Score]]&lt;=25, "Very High")</f>
        <v>Medium</v>
      </c>
      <c r="N1395" t="str" cm="1">
        <f t="array" ref="N1395">_xlfn.IFS(tbl_logs[[#This Row],[Total Score]]&lt;=4, "Low", tbl_logs[[#This Row],[Total Score]]&lt;=10, "Medium", tbl_logs[[#This Row],[Total Score]]&lt;=17, "High", tbl_logs[[#This Row],[Total Score]]&lt;=25, "Critical")</f>
        <v>Medium</v>
      </c>
    </row>
    <row r="1396" spans="1:14" x14ac:dyDescent="0.3">
      <c r="A1396" t="s">
        <v>3130</v>
      </c>
      <c r="B1396" s="1">
        <v>46048.390277777777</v>
      </c>
      <c r="C1396" t="s">
        <v>35</v>
      </c>
      <c r="D1396" t="s">
        <v>15</v>
      </c>
      <c r="E1396" t="s">
        <v>19</v>
      </c>
      <c r="F1396" t="s">
        <v>13</v>
      </c>
      <c r="G1396" s="2">
        <v>0.39027777777777778</v>
      </c>
      <c r="H1396" s="3">
        <v>46048</v>
      </c>
      <c r="I1396">
        <v>1</v>
      </c>
      <c r="J1396">
        <f>_xlfn.XLOOKUP(tbl_logs[[#This Row],[Target_Department]],tbl_DeptWeight[Department], tbl_DeptWeight[Impact Score])</f>
        <v>1</v>
      </c>
      <c r="K1396">
        <f>_xlfn.XLOOKUP(tbl_logs[[#This Row],[Employee_Action]],tbl_ResponseLikelihood[Employee Action],tbl_ResponseLikelihood[Likelihood Score])</f>
        <v>1</v>
      </c>
      <c r="L1396">
        <f>tbl_logs[[#This Row],[Impact Score]]*tbl_logs[[#This Row],[Response Multiplier]]</f>
        <v>1</v>
      </c>
      <c r="M1396" t="str" cm="1">
        <f t="array" ref="M1396">_xlfn.IFS(tbl_logs[[#This Row],[Total Score]]&lt;=4, "Low", tbl_logs[[#This Row],[Total Score]]&lt;=10, "Medium", tbl_logs[[#This Row],[Total Score]]&lt;=19, "High", tbl_logs[[#This Row],[Total Score]]&lt;=25, "Very High")</f>
        <v>Low</v>
      </c>
      <c r="N1396" t="str" cm="1">
        <f t="array" ref="N1396">_xlfn.IFS(tbl_logs[[#This Row],[Total Score]]&lt;=4, "Low", tbl_logs[[#This Row],[Total Score]]&lt;=10, "Medium", tbl_logs[[#This Row],[Total Score]]&lt;=17, "High", tbl_logs[[#This Row],[Total Score]]&lt;=25, "Critical")</f>
        <v>Low</v>
      </c>
    </row>
    <row r="1397" spans="1:14" x14ac:dyDescent="0.3">
      <c r="A1397" t="s">
        <v>438</v>
      </c>
      <c r="B1397" s="1">
        <v>46048.390972222223</v>
      </c>
      <c r="C1397" t="s">
        <v>7</v>
      </c>
      <c r="D1397" t="s">
        <v>22</v>
      </c>
      <c r="E1397" t="s">
        <v>19</v>
      </c>
      <c r="F1397" t="s">
        <v>13</v>
      </c>
      <c r="G1397" s="2">
        <v>0.39097222222222222</v>
      </c>
      <c r="H1397" s="3">
        <v>46048</v>
      </c>
      <c r="I1397">
        <v>1</v>
      </c>
      <c r="J1397">
        <f>_xlfn.XLOOKUP(tbl_logs[[#This Row],[Target_Department]],tbl_DeptWeight[Department], tbl_DeptWeight[Impact Score])</f>
        <v>3</v>
      </c>
      <c r="K1397">
        <f>_xlfn.XLOOKUP(tbl_logs[[#This Row],[Employee_Action]],tbl_ResponseLikelihood[Employee Action],tbl_ResponseLikelihood[Likelihood Score])</f>
        <v>1</v>
      </c>
      <c r="L1397">
        <f>tbl_logs[[#This Row],[Impact Score]]*tbl_logs[[#This Row],[Response Multiplier]]</f>
        <v>3</v>
      </c>
      <c r="M1397" t="str" cm="1">
        <f t="array" ref="M1397">_xlfn.IFS(tbl_logs[[#This Row],[Total Score]]&lt;=4, "Low", tbl_logs[[#This Row],[Total Score]]&lt;=10, "Medium", tbl_logs[[#This Row],[Total Score]]&lt;=19, "High", tbl_logs[[#This Row],[Total Score]]&lt;=25, "Very High")</f>
        <v>Low</v>
      </c>
      <c r="N1397" t="str" cm="1">
        <f t="array" ref="N1397">_xlfn.IFS(tbl_logs[[#This Row],[Total Score]]&lt;=4, "Low", tbl_logs[[#This Row],[Total Score]]&lt;=10, "Medium", tbl_logs[[#This Row],[Total Score]]&lt;=17, "High", tbl_logs[[#This Row],[Total Score]]&lt;=25, "Critical")</f>
        <v>Low</v>
      </c>
    </row>
    <row r="1398" spans="1:14" x14ac:dyDescent="0.3">
      <c r="A1398" t="s">
        <v>483</v>
      </c>
      <c r="B1398" s="1">
        <v>46048.424305555556</v>
      </c>
      <c r="C1398" t="s">
        <v>47</v>
      </c>
      <c r="D1398" t="s">
        <v>8</v>
      </c>
      <c r="E1398" t="s">
        <v>19</v>
      </c>
      <c r="F1398" t="s">
        <v>20</v>
      </c>
      <c r="G1398" s="2">
        <v>0.42430555555555555</v>
      </c>
      <c r="H1398" s="3">
        <v>46048</v>
      </c>
      <c r="I1398">
        <v>1</v>
      </c>
      <c r="J1398">
        <f>_xlfn.XLOOKUP(tbl_logs[[#This Row],[Target_Department]],tbl_DeptWeight[Department], tbl_DeptWeight[Impact Score])</f>
        <v>1</v>
      </c>
      <c r="K1398">
        <f>_xlfn.XLOOKUP(tbl_logs[[#This Row],[Employee_Action]],tbl_ResponseLikelihood[Employee Action],tbl_ResponseLikelihood[Likelihood Score])</f>
        <v>2</v>
      </c>
      <c r="L1398">
        <f>tbl_logs[[#This Row],[Impact Score]]*tbl_logs[[#This Row],[Response Multiplier]]</f>
        <v>2</v>
      </c>
      <c r="M1398" t="str" cm="1">
        <f t="array" ref="M1398">_xlfn.IFS(tbl_logs[[#This Row],[Total Score]]&lt;=4, "Low", tbl_logs[[#This Row],[Total Score]]&lt;=10, "Medium", tbl_logs[[#This Row],[Total Score]]&lt;=19, "High", tbl_logs[[#This Row],[Total Score]]&lt;=25, "Very High")</f>
        <v>Low</v>
      </c>
      <c r="N1398" t="str" cm="1">
        <f t="array" ref="N1398">_xlfn.IFS(tbl_logs[[#This Row],[Total Score]]&lt;=4, "Low", tbl_logs[[#This Row],[Total Score]]&lt;=10, "Medium", tbl_logs[[#This Row],[Total Score]]&lt;=17, "High", tbl_logs[[#This Row],[Total Score]]&lt;=25, "Critical")</f>
        <v>Low</v>
      </c>
    </row>
    <row r="1399" spans="1:14" x14ac:dyDescent="0.3">
      <c r="A1399" t="s">
        <v>1649</v>
      </c>
      <c r="B1399" s="1">
        <v>46048.481249999997</v>
      </c>
      <c r="C1399" t="s">
        <v>26</v>
      </c>
      <c r="D1399" t="s">
        <v>22</v>
      </c>
      <c r="E1399" t="s">
        <v>9</v>
      </c>
      <c r="F1399" t="s">
        <v>20</v>
      </c>
      <c r="G1399" s="2">
        <v>0.48125000000000001</v>
      </c>
      <c r="H1399" s="3">
        <v>46048</v>
      </c>
      <c r="I1399">
        <v>1</v>
      </c>
      <c r="J1399">
        <f>_xlfn.XLOOKUP(tbl_logs[[#This Row],[Target_Department]],tbl_DeptWeight[Department], tbl_DeptWeight[Impact Score])</f>
        <v>3</v>
      </c>
      <c r="K1399">
        <f>_xlfn.XLOOKUP(tbl_logs[[#This Row],[Employee_Action]],tbl_ResponseLikelihood[Employee Action],tbl_ResponseLikelihood[Likelihood Score])</f>
        <v>2</v>
      </c>
      <c r="L1399">
        <f>tbl_logs[[#This Row],[Impact Score]]*tbl_logs[[#This Row],[Response Multiplier]]</f>
        <v>6</v>
      </c>
      <c r="M1399" t="str" cm="1">
        <f t="array" ref="M1399">_xlfn.IFS(tbl_logs[[#This Row],[Total Score]]&lt;=4, "Low", tbl_logs[[#This Row],[Total Score]]&lt;=10, "Medium", tbl_logs[[#This Row],[Total Score]]&lt;=19, "High", tbl_logs[[#This Row],[Total Score]]&lt;=25, "Very High")</f>
        <v>Medium</v>
      </c>
      <c r="N1399" t="str" cm="1">
        <f t="array" ref="N1399">_xlfn.IFS(tbl_logs[[#This Row],[Total Score]]&lt;=4, "Low", tbl_logs[[#This Row],[Total Score]]&lt;=10, "Medium", tbl_logs[[#This Row],[Total Score]]&lt;=17, "High", tbl_logs[[#This Row],[Total Score]]&lt;=25, "Critical")</f>
        <v>Medium</v>
      </c>
    </row>
    <row r="1400" spans="1:14" x14ac:dyDescent="0.3">
      <c r="A1400" t="s">
        <v>3861</v>
      </c>
      <c r="B1400" s="1">
        <v>46048.48541666667</v>
      </c>
      <c r="C1400" t="s">
        <v>26</v>
      </c>
      <c r="D1400" t="s">
        <v>18</v>
      </c>
      <c r="E1400" t="s">
        <v>16</v>
      </c>
      <c r="F1400" t="s">
        <v>13</v>
      </c>
      <c r="G1400" s="2">
        <v>0.48541666666666666</v>
      </c>
      <c r="H1400" s="3">
        <v>46048</v>
      </c>
      <c r="I1400">
        <v>1</v>
      </c>
      <c r="J1400">
        <f>_xlfn.XLOOKUP(tbl_logs[[#This Row],[Target_Department]],tbl_DeptWeight[Department], tbl_DeptWeight[Impact Score])</f>
        <v>3</v>
      </c>
      <c r="K1400">
        <f>_xlfn.XLOOKUP(tbl_logs[[#This Row],[Employee_Action]],tbl_ResponseLikelihood[Employee Action],tbl_ResponseLikelihood[Likelihood Score])</f>
        <v>1</v>
      </c>
      <c r="L1400">
        <f>tbl_logs[[#This Row],[Impact Score]]*tbl_logs[[#This Row],[Response Multiplier]]</f>
        <v>3</v>
      </c>
      <c r="M1400" t="str" cm="1">
        <f t="array" ref="M1400">_xlfn.IFS(tbl_logs[[#This Row],[Total Score]]&lt;=4, "Low", tbl_logs[[#This Row],[Total Score]]&lt;=10, "Medium", tbl_logs[[#This Row],[Total Score]]&lt;=19, "High", tbl_logs[[#This Row],[Total Score]]&lt;=25, "Very High")</f>
        <v>Low</v>
      </c>
      <c r="N1400" t="str" cm="1">
        <f t="array" ref="N1400">_xlfn.IFS(tbl_logs[[#This Row],[Total Score]]&lt;=4, "Low", tbl_logs[[#This Row],[Total Score]]&lt;=10, "Medium", tbl_logs[[#This Row],[Total Score]]&lt;=17, "High", tbl_logs[[#This Row],[Total Score]]&lt;=25, "Critical")</f>
        <v>Low</v>
      </c>
    </row>
    <row r="1401" spans="1:14" x14ac:dyDescent="0.3">
      <c r="A1401" t="s">
        <v>2345</v>
      </c>
      <c r="B1401" s="1">
        <v>46048.492361111108</v>
      </c>
      <c r="C1401" t="s">
        <v>35</v>
      </c>
      <c r="D1401" t="s">
        <v>15</v>
      </c>
      <c r="E1401" t="s">
        <v>16</v>
      </c>
      <c r="F1401" t="s">
        <v>13</v>
      </c>
      <c r="G1401" s="2">
        <v>0.49236111111111114</v>
      </c>
      <c r="H1401" s="3">
        <v>46048</v>
      </c>
      <c r="I1401">
        <v>1</v>
      </c>
      <c r="J1401">
        <f>_xlfn.XLOOKUP(tbl_logs[[#This Row],[Target_Department]],tbl_DeptWeight[Department], tbl_DeptWeight[Impact Score])</f>
        <v>1</v>
      </c>
      <c r="K1401">
        <f>_xlfn.XLOOKUP(tbl_logs[[#This Row],[Employee_Action]],tbl_ResponseLikelihood[Employee Action],tbl_ResponseLikelihood[Likelihood Score])</f>
        <v>1</v>
      </c>
      <c r="L1401">
        <f>tbl_logs[[#This Row],[Impact Score]]*tbl_logs[[#This Row],[Response Multiplier]]</f>
        <v>1</v>
      </c>
      <c r="M1401" t="str" cm="1">
        <f t="array" ref="M1401">_xlfn.IFS(tbl_logs[[#This Row],[Total Score]]&lt;=4, "Low", tbl_logs[[#This Row],[Total Score]]&lt;=10, "Medium", tbl_logs[[#This Row],[Total Score]]&lt;=19, "High", tbl_logs[[#This Row],[Total Score]]&lt;=25, "Very High")</f>
        <v>Low</v>
      </c>
      <c r="N1401" t="str" cm="1">
        <f t="array" ref="N1401">_xlfn.IFS(tbl_logs[[#This Row],[Total Score]]&lt;=4, "Low", tbl_logs[[#This Row],[Total Score]]&lt;=10, "Medium", tbl_logs[[#This Row],[Total Score]]&lt;=17, "High", tbl_logs[[#This Row],[Total Score]]&lt;=25, "Critical")</f>
        <v>Low</v>
      </c>
    </row>
    <row r="1402" spans="1:14" x14ac:dyDescent="0.3">
      <c r="A1402" t="s">
        <v>132</v>
      </c>
      <c r="B1402" s="1">
        <v>46048.496527777781</v>
      </c>
      <c r="C1402" t="s">
        <v>40</v>
      </c>
      <c r="D1402" t="s">
        <v>22</v>
      </c>
      <c r="E1402" t="s">
        <v>16</v>
      </c>
      <c r="F1402" t="s">
        <v>20</v>
      </c>
      <c r="G1402" s="2">
        <v>0.49652777777777779</v>
      </c>
      <c r="H1402" s="3">
        <v>46048</v>
      </c>
      <c r="I1402">
        <v>1</v>
      </c>
      <c r="J1402">
        <f>_xlfn.XLOOKUP(tbl_logs[[#This Row],[Target_Department]],tbl_DeptWeight[Department], tbl_DeptWeight[Impact Score])</f>
        <v>5</v>
      </c>
      <c r="K1402">
        <f>_xlfn.XLOOKUP(tbl_logs[[#This Row],[Employee_Action]],tbl_ResponseLikelihood[Employee Action],tbl_ResponseLikelihood[Likelihood Score])</f>
        <v>2</v>
      </c>
      <c r="L1402">
        <f>tbl_logs[[#This Row],[Impact Score]]*tbl_logs[[#This Row],[Response Multiplier]]</f>
        <v>10</v>
      </c>
      <c r="M1402" t="str" cm="1">
        <f t="array" ref="M1402">_xlfn.IFS(tbl_logs[[#This Row],[Total Score]]&lt;=4, "Low", tbl_logs[[#This Row],[Total Score]]&lt;=10, "Medium", tbl_logs[[#This Row],[Total Score]]&lt;=19, "High", tbl_logs[[#This Row],[Total Score]]&lt;=25, "Very High")</f>
        <v>Medium</v>
      </c>
      <c r="N1402" t="str" cm="1">
        <f t="array" ref="N1402">_xlfn.IFS(tbl_logs[[#This Row],[Total Score]]&lt;=4, "Low", tbl_logs[[#This Row],[Total Score]]&lt;=10, "Medium", tbl_logs[[#This Row],[Total Score]]&lt;=17, "High", tbl_logs[[#This Row],[Total Score]]&lt;=25, "Critical")</f>
        <v>Medium</v>
      </c>
    </row>
    <row r="1403" spans="1:14" x14ac:dyDescent="0.3">
      <c r="A1403" t="s">
        <v>1473</v>
      </c>
      <c r="B1403" s="1">
        <v>46048.513888888891</v>
      </c>
      <c r="C1403" t="s">
        <v>7</v>
      </c>
      <c r="D1403" t="s">
        <v>8</v>
      </c>
      <c r="E1403" t="s">
        <v>19</v>
      </c>
      <c r="F1403" t="s">
        <v>33</v>
      </c>
      <c r="G1403" s="2">
        <v>0.51388888888888884</v>
      </c>
      <c r="H1403" s="3">
        <v>46048</v>
      </c>
      <c r="I1403">
        <v>1</v>
      </c>
      <c r="J1403">
        <f>_xlfn.XLOOKUP(tbl_logs[[#This Row],[Target_Department]],tbl_DeptWeight[Department], tbl_DeptWeight[Impact Score])</f>
        <v>3</v>
      </c>
      <c r="K1403">
        <f>_xlfn.XLOOKUP(tbl_logs[[#This Row],[Employee_Action]],tbl_ResponseLikelihood[Employee Action],tbl_ResponseLikelihood[Likelihood Score])</f>
        <v>4</v>
      </c>
      <c r="L1403">
        <f>tbl_logs[[#This Row],[Impact Score]]*tbl_logs[[#This Row],[Response Multiplier]]</f>
        <v>12</v>
      </c>
      <c r="M1403" t="str" cm="1">
        <f t="array" ref="M1403">_xlfn.IFS(tbl_logs[[#This Row],[Total Score]]&lt;=4, "Low", tbl_logs[[#This Row],[Total Score]]&lt;=10, "Medium", tbl_logs[[#This Row],[Total Score]]&lt;=19, "High", tbl_logs[[#This Row],[Total Score]]&lt;=25, "Very High")</f>
        <v>High</v>
      </c>
      <c r="N1403" t="str" cm="1">
        <f t="array" ref="N1403">_xlfn.IFS(tbl_logs[[#This Row],[Total Score]]&lt;=4, "Low", tbl_logs[[#This Row],[Total Score]]&lt;=10, "Medium", tbl_logs[[#This Row],[Total Score]]&lt;=17, "High", tbl_logs[[#This Row],[Total Score]]&lt;=25, "Critical")</f>
        <v>High</v>
      </c>
    </row>
    <row r="1404" spans="1:14" x14ac:dyDescent="0.3">
      <c r="A1404" t="s">
        <v>3404</v>
      </c>
      <c r="B1404" s="1">
        <v>46048.524305555555</v>
      </c>
      <c r="C1404" t="s">
        <v>7</v>
      </c>
      <c r="D1404" t="s">
        <v>18</v>
      </c>
      <c r="E1404" t="s">
        <v>19</v>
      </c>
      <c r="F1404" t="s">
        <v>53</v>
      </c>
      <c r="G1404" s="2">
        <v>0.52430555555555558</v>
      </c>
      <c r="H1404" s="3">
        <v>46048</v>
      </c>
      <c r="I1404">
        <v>1</v>
      </c>
      <c r="J1404">
        <f>_xlfn.XLOOKUP(tbl_logs[[#This Row],[Target_Department]],tbl_DeptWeight[Department], tbl_DeptWeight[Impact Score])</f>
        <v>3</v>
      </c>
      <c r="K1404">
        <f>_xlfn.XLOOKUP(tbl_logs[[#This Row],[Employee_Action]],tbl_ResponseLikelihood[Employee Action],tbl_ResponseLikelihood[Likelihood Score])</f>
        <v>5</v>
      </c>
      <c r="L1404">
        <f>tbl_logs[[#This Row],[Impact Score]]*tbl_logs[[#This Row],[Response Multiplier]]</f>
        <v>15</v>
      </c>
      <c r="M1404" t="str" cm="1">
        <f t="array" ref="M1404">_xlfn.IFS(tbl_logs[[#This Row],[Total Score]]&lt;=4, "Low", tbl_logs[[#This Row],[Total Score]]&lt;=10, "Medium", tbl_logs[[#This Row],[Total Score]]&lt;=19, "High", tbl_logs[[#This Row],[Total Score]]&lt;=25, "Very High")</f>
        <v>High</v>
      </c>
      <c r="N1404" t="str" cm="1">
        <f t="array" ref="N1404">_xlfn.IFS(tbl_logs[[#This Row],[Total Score]]&lt;=4, "Low", tbl_logs[[#This Row],[Total Score]]&lt;=10, "Medium", tbl_logs[[#This Row],[Total Score]]&lt;=17, "High", tbl_logs[[#This Row],[Total Score]]&lt;=25, "Critical")</f>
        <v>High</v>
      </c>
    </row>
    <row r="1405" spans="1:14" x14ac:dyDescent="0.3">
      <c r="A1405" t="s">
        <v>1074</v>
      </c>
      <c r="B1405" s="1">
        <v>46048.560416666667</v>
      </c>
      <c r="C1405" t="s">
        <v>7</v>
      </c>
      <c r="D1405" t="s">
        <v>22</v>
      </c>
      <c r="E1405" t="s">
        <v>19</v>
      </c>
      <c r="F1405" t="s">
        <v>13</v>
      </c>
      <c r="G1405" s="2">
        <v>0.56041666666666667</v>
      </c>
      <c r="H1405" s="3">
        <v>46048</v>
      </c>
      <c r="I1405">
        <v>1</v>
      </c>
      <c r="J1405">
        <f>_xlfn.XLOOKUP(tbl_logs[[#This Row],[Target_Department]],tbl_DeptWeight[Department], tbl_DeptWeight[Impact Score])</f>
        <v>3</v>
      </c>
      <c r="K1405">
        <f>_xlfn.XLOOKUP(tbl_logs[[#This Row],[Employee_Action]],tbl_ResponseLikelihood[Employee Action],tbl_ResponseLikelihood[Likelihood Score])</f>
        <v>1</v>
      </c>
      <c r="L1405">
        <f>tbl_logs[[#This Row],[Impact Score]]*tbl_logs[[#This Row],[Response Multiplier]]</f>
        <v>3</v>
      </c>
      <c r="M1405" t="str" cm="1">
        <f t="array" ref="M1405">_xlfn.IFS(tbl_logs[[#This Row],[Total Score]]&lt;=4, "Low", tbl_logs[[#This Row],[Total Score]]&lt;=10, "Medium", tbl_logs[[#This Row],[Total Score]]&lt;=19, "High", tbl_logs[[#This Row],[Total Score]]&lt;=25, "Very High")</f>
        <v>Low</v>
      </c>
      <c r="N1405" t="str" cm="1">
        <f t="array" ref="N1405">_xlfn.IFS(tbl_logs[[#This Row],[Total Score]]&lt;=4, "Low", tbl_logs[[#This Row],[Total Score]]&lt;=10, "Medium", tbl_logs[[#This Row],[Total Score]]&lt;=17, "High", tbl_logs[[#This Row],[Total Score]]&lt;=25, "Critical")</f>
        <v>Low</v>
      </c>
    </row>
    <row r="1406" spans="1:14" x14ac:dyDescent="0.3">
      <c r="A1406" t="s">
        <v>4793</v>
      </c>
      <c r="B1406" s="1">
        <v>46048.570833333331</v>
      </c>
      <c r="C1406" t="s">
        <v>7</v>
      </c>
      <c r="D1406" t="s">
        <v>15</v>
      </c>
      <c r="E1406" t="s">
        <v>19</v>
      </c>
      <c r="F1406" t="s">
        <v>20</v>
      </c>
      <c r="G1406" s="2">
        <v>0.5708333333333333</v>
      </c>
      <c r="H1406" s="3">
        <v>46048</v>
      </c>
      <c r="I1406">
        <v>1</v>
      </c>
      <c r="J1406">
        <f>_xlfn.XLOOKUP(tbl_logs[[#This Row],[Target_Department]],tbl_DeptWeight[Department], tbl_DeptWeight[Impact Score])</f>
        <v>3</v>
      </c>
      <c r="K1406">
        <f>_xlfn.XLOOKUP(tbl_logs[[#This Row],[Employee_Action]],tbl_ResponseLikelihood[Employee Action],tbl_ResponseLikelihood[Likelihood Score])</f>
        <v>2</v>
      </c>
      <c r="L1406">
        <f>tbl_logs[[#This Row],[Impact Score]]*tbl_logs[[#This Row],[Response Multiplier]]</f>
        <v>6</v>
      </c>
      <c r="M1406" t="str" cm="1">
        <f t="array" ref="M1406">_xlfn.IFS(tbl_logs[[#This Row],[Total Score]]&lt;=4, "Low", tbl_logs[[#This Row],[Total Score]]&lt;=10, "Medium", tbl_logs[[#This Row],[Total Score]]&lt;=19, "High", tbl_logs[[#This Row],[Total Score]]&lt;=25, "Very High")</f>
        <v>Medium</v>
      </c>
      <c r="N1406" t="str" cm="1">
        <f t="array" ref="N1406">_xlfn.IFS(tbl_logs[[#This Row],[Total Score]]&lt;=4, "Low", tbl_logs[[#This Row],[Total Score]]&lt;=10, "Medium", tbl_logs[[#This Row],[Total Score]]&lt;=17, "High", tbl_logs[[#This Row],[Total Score]]&lt;=25, "Critical")</f>
        <v>Medium</v>
      </c>
    </row>
    <row r="1407" spans="1:14" x14ac:dyDescent="0.3">
      <c r="A1407" t="s">
        <v>3811</v>
      </c>
      <c r="B1407" s="1">
        <v>46048.574999999997</v>
      </c>
      <c r="C1407" t="s">
        <v>26</v>
      </c>
      <c r="D1407" t="s">
        <v>22</v>
      </c>
      <c r="E1407" t="s">
        <v>16</v>
      </c>
      <c r="F1407" t="s">
        <v>13</v>
      </c>
      <c r="G1407" s="2">
        <v>0.57499999999999996</v>
      </c>
      <c r="H1407" s="3">
        <v>46048</v>
      </c>
      <c r="I1407">
        <v>1</v>
      </c>
      <c r="J1407">
        <f>_xlfn.XLOOKUP(tbl_logs[[#This Row],[Target_Department]],tbl_DeptWeight[Department], tbl_DeptWeight[Impact Score])</f>
        <v>3</v>
      </c>
      <c r="K1407">
        <f>_xlfn.XLOOKUP(tbl_logs[[#This Row],[Employee_Action]],tbl_ResponseLikelihood[Employee Action],tbl_ResponseLikelihood[Likelihood Score])</f>
        <v>1</v>
      </c>
      <c r="L1407">
        <f>tbl_logs[[#This Row],[Impact Score]]*tbl_logs[[#This Row],[Response Multiplier]]</f>
        <v>3</v>
      </c>
      <c r="M1407" t="str" cm="1">
        <f t="array" ref="M1407">_xlfn.IFS(tbl_logs[[#This Row],[Total Score]]&lt;=4, "Low", tbl_logs[[#This Row],[Total Score]]&lt;=10, "Medium", tbl_logs[[#This Row],[Total Score]]&lt;=19, "High", tbl_logs[[#This Row],[Total Score]]&lt;=25, "Very High")</f>
        <v>Low</v>
      </c>
      <c r="N1407" t="str" cm="1">
        <f t="array" ref="N1407">_xlfn.IFS(tbl_logs[[#This Row],[Total Score]]&lt;=4, "Low", tbl_logs[[#This Row],[Total Score]]&lt;=10, "Medium", tbl_logs[[#This Row],[Total Score]]&lt;=17, "High", tbl_logs[[#This Row],[Total Score]]&lt;=25, "Critical")</f>
        <v>Low</v>
      </c>
    </row>
    <row r="1408" spans="1:14" x14ac:dyDescent="0.3">
      <c r="A1408" t="s">
        <v>3310</v>
      </c>
      <c r="B1408" s="1">
        <v>46048.62777777778</v>
      </c>
      <c r="C1408" t="s">
        <v>7</v>
      </c>
      <c r="D1408" t="s">
        <v>22</v>
      </c>
      <c r="E1408" t="s">
        <v>19</v>
      </c>
      <c r="F1408" t="s">
        <v>33</v>
      </c>
      <c r="G1408" s="2">
        <v>0.62777777777777777</v>
      </c>
      <c r="H1408" s="3">
        <v>46048</v>
      </c>
      <c r="I1408">
        <v>1</v>
      </c>
      <c r="J1408">
        <f>_xlfn.XLOOKUP(tbl_logs[[#This Row],[Target_Department]],tbl_DeptWeight[Department], tbl_DeptWeight[Impact Score])</f>
        <v>3</v>
      </c>
      <c r="K1408">
        <f>_xlfn.XLOOKUP(tbl_logs[[#This Row],[Employee_Action]],tbl_ResponseLikelihood[Employee Action],tbl_ResponseLikelihood[Likelihood Score])</f>
        <v>4</v>
      </c>
      <c r="L1408">
        <f>tbl_logs[[#This Row],[Impact Score]]*tbl_logs[[#This Row],[Response Multiplier]]</f>
        <v>12</v>
      </c>
      <c r="M1408" t="str" cm="1">
        <f t="array" ref="M1408">_xlfn.IFS(tbl_logs[[#This Row],[Total Score]]&lt;=4, "Low", tbl_logs[[#This Row],[Total Score]]&lt;=10, "Medium", tbl_logs[[#This Row],[Total Score]]&lt;=19, "High", tbl_logs[[#This Row],[Total Score]]&lt;=25, "Very High")</f>
        <v>High</v>
      </c>
      <c r="N1408" t="str" cm="1">
        <f t="array" ref="N1408">_xlfn.IFS(tbl_logs[[#This Row],[Total Score]]&lt;=4, "Low", tbl_logs[[#This Row],[Total Score]]&lt;=10, "Medium", tbl_logs[[#This Row],[Total Score]]&lt;=17, "High", tbl_logs[[#This Row],[Total Score]]&lt;=25, "Critical")</f>
        <v>High</v>
      </c>
    </row>
    <row r="1409" spans="1:14" x14ac:dyDescent="0.3">
      <c r="A1409" t="s">
        <v>1561</v>
      </c>
      <c r="B1409" s="1">
        <v>46048.64166666667</v>
      </c>
      <c r="C1409" t="s">
        <v>7</v>
      </c>
      <c r="D1409" t="s">
        <v>22</v>
      </c>
      <c r="E1409" t="s">
        <v>19</v>
      </c>
      <c r="F1409" t="s">
        <v>10</v>
      </c>
      <c r="G1409" s="2">
        <v>0.64166666666666672</v>
      </c>
      <c r="H1409" s="3">
        <v>46048</v>
      </c>
      <c r="I1409">
        <v>1</v>
      </c>
      <c r="J1409">
        <f>_xlfn.XLOOKUP(tbl_logs[[#This Row],[Target_Department]],tbl_DeptWeight[Department], tbl_DeptWeight[Impact Score])</f>
        <v>3</v>
      </c>
      <c r="K1409">
        <f>_xlfn.XLOOKUP(tbl_logs[[#This Row],[Employee_Action]],tbl_ResponseLikelihood[Employee Action],tbl_ResponseLikelihood[Likelihood Score])</f>
        <v>2</v>
      </c>
      <c r="L1409">
        <f>tbl_logs[[#This Row],[Impact Score]]*tbl_logs[[#This Row],[Response Multiplier]]</f>
        <v>6</v>
      </c>
      <c r="M1409" t="str" cm="1">
        <f t="array" ref="M1409">_xlfn.IFS(tbl_logs[[#This Row],[Total Score]]&lt;=4, "Low", tbl_logs[[#This Row],[Total Score]]&lt;=10, "Medium", tbl_logs[[#This Row],[Total Score]]&lt;=19, "High", tbl_logs[[#This Row],[Total Score]]&lt;=25, "Very High")</f>
        <v>Medium</v>
      </c>
      <c r="N1409" t="str" cm="1">
        <f t="array" ref="N1409">_xlfn.IFS(tbl_logs[[#This Row],[Total Score]]&lt;=4, "Low", tbl_logs[[#This Row],[Total Score]]&lt;=10, "Medium", tbl_logs[[#This Row],[Total Score]]&lt;=17, "High", tbl_logs[[#This Row],[Total Score]]&lt;=25, "Critical")</f>
        <v>Medium</v>
      </c>
    </row>
    <row r="1410" spans="1:14" x14ac:dyDescent="0.3">
      <c r="A1410" t="s">
        <v>604</v>
      </c>
      <c r="B1410" s="1">
        <v>46048.65</v>
      </c>
      <c r="C1410" t="s">
        <v>26</v>
      </c>
      <c r="D1410" t="s">
        <v>18</v>
      </c>
      <c r="E1410" t="s">
        <v>19</v>
      </c>
      <c r="F1410" t="s">
        <v>20</v>
      </c>
      <c r="G1410" s="2">
        <v>0.65</v>
      </c>
      <c r="H1410" s="3">
        <v>46048</v>
      </c>
      <c r="I1410">
        <v>1</v>
      </c>
      <c r="J1410">
        <f>_xlfn.XLOOKUP(tbl_logs[[#This Row],[Target_Department]],tbl_DeptWeight[Department], tbl_DeptWeight[Impact Score])</f>
        <v>3</v>
      </c>
      <c r="K1410">
        <f>_xlfn.XLOOKUP(tbl_logs[[#This Row],[Employee_Action]],tbl_ResponseLikelihood[Employee Action],tbl_ResponseLikelihood[Likelihood Score])</f>
        <v>2</v>
      </c>
      <c r="L1410">
        <f>tbl_logs[[#This Row],[Impact Score]]*tbl_logs[[#This Row],[Response Multiplier]]</f>
        <v>6</v>
      </c>
      <c r="M1410" t="str" cm="1">
        <f t="array" ref="M1410">_xlfn.IFS(tbl_logs[[#This Row],[Total Score]]&lt;=4, "Low", tbl_logs[[#This Row],[Total Score]]&lt;=10, "Medium", tbl_logs[[#This Row],[Total Score]]&lt;=19, "High", tbl_logs[[#This Row],[Total Score]]&lt;=25, "Very High")</f>
        <v>Medium</v>
      </c>
      <c r="N1410" t="str" cm="1">
        <f t="array" ref="N1410">_xlfn.IFS(tbl_logs[[#This Row],[Total Score]]&lt;=4, "Low", tbl_logs[[#This Row],[Total Score]]&lt;=10, "Medium", tbl_logs[[#This Row],[Total Score]]&lt;=17, "High", tbl_logs[[#This Row],[Total Score]]&lt;=25, "Critical")</f>
        <v>Medium</v>
      </c>
    </row>
    <row r="1411" spans="1:14" x14ac:dyDescent="0.3">
      <c r="A1411" t="s">
        <v>4639</v>
      </c>
      <c r="B1411" s="1">
        <v>46048.659722222219</v>
      </c>
      <c r="C1411" t="s">
        <v>12</v>
      </c>
      <c r="D1411" t="s">
        <v>15</v>
      </c>
      <c r="E1411" t="s">
        <v>31</v>
      </c>
      <c r="F1411" t="s">
        <v>13</v>
      </c>
      <c r="G1411" s="2">
        <v>0.65972222222222221</v>
      </c>
      <c r="H1411" s="3">
        <v>46048</v>
      </c>
      <c r="I1411">
        <v>1</v>
      </c>
      <c r="J1411">
        <f>_xlfn.XLOOKUP(tbl_logs[[#This Row],[Target_Department]],tbl_DeptWeight[Department], tbl_DeptWeight[Impact Score])</f>
        <v>1</v>
      </c>
      <c r="K1411">
        <f>_xlfn.XLOOKUP(tbl_logs[[#This Row],[Employee_Action]],tbl_ResponseLikelihood[Employee Action],tbl_ResponseLikelihood[Likelihood Score])</f>
        <v>1</v>
      </c>
      <c r="L1411">
        <f>tbl_logs[[#This Row],[Impact Score]]*tbl_logs[[#This Row],[Response Multiplier]]</f>
        <v>1</v>
      </c>
      <c r="M1411" t="str" cm="1">
        <f t="array" ref="M1411">_xlfn.IFS(tbl_logs[[#This Row],[Total Score]]&lt;=4, "Low", tbl_logs[[#This Row],[Total Score]]&lt;=10, "Medium", tbl_logs[[#This Row],[Total Score]]&lt;=19, "High", tbl_logs[[#This Row],[Total Score]]&lt;=25, "Very High")</f>
        <v>Low</v>
      </c>
      <c r="N1411" t="str" cm="1">
        <f t="array" ref="N1411">_xlfn.IFS(tbl_logs[[#This Row],[Total Score]]&lt;=4, "Low", tbl_logs[[#This Row],[Total Score]]&lt;=10, "Medium", tbl_logs[[#This Row],[Total Score]]&lt;=17, "High", tbl_logs[[#This Row],[Total Score]]&lt;=25, "Critical")</f>
        <v>Low</v>
      </c>
    </row>
    <row r="1412" spans="1:14" x14ac:dyDescent="0.3">
      <c r="A1412" t="s">
        <v>2971</v>
      </c>
      <c r="B1412" s="1">
        <v>46048.701388888891</v>
      </c>
      <c r="C1412" t="s">
        <v>7</v>
      </c>
      <c r="D1412" t="s">
        <v>8</v>
      </c>
      <c r="E1412" t="s">
        <v>19</v>
      </c>
      <c r="F1412" t="s">
        <v>20</v>
      </c>
      <c r="G1412" s="2">
        <v>0.70138888888888884</v>
      </c>
      <c r="H1412" s="3">
        <v>46048</v>
      </c>
      <c r="I1412">
        <v>1</v>
      </c>
      <c r="J1412">
        <f>_xlfn.XLOOKUP(tbl_logs[[#This Row],[Target_Department]],tbl_DeptWeight[Department], tbl_DeptWeight[Impact Score])</f>
        <v>3</v>
      </c>
      <c r="K1412">
        <f>_xlfn.XLOOKUP(tbl_logs[[#This Row],[Employee_Action]],tbl_ResponseLikelihood[Employee Action],tbl_ResponseLikelihood[Likelihood Score])</f>
        <v>2</v>
      </c>
      <c r="L1412">
        <f>tbl_logs[[#This Row],[Impact Score]]*tbl_logs[[#This Row],[Response Multiplier]]</f>
        <v>6</v>
      </c>
      <c r="M1412" t="str" cm="1">
        <f t="array" ref="M1412">_xlfn.IFS(tbl_logs[[#This Row],[Total Score]]&lt;=4, "Low", tbl_logs[[#This Row],[Total Score]]&lt;=10, "Medium", tbl_logs[[#This Row],[Total Score]]&lt;=19, "High", tbl_logs[[#This Row],[Total Score]]&lt;=25, "Very High")</f>
        <v>Medium</v>
      </c>
      <c r="N1412" t="str" cm="1">
        <f t="array" ref="N1412">_xlfn.IFS(tbl_logs[[#This Row],[Total Score]]&lt;=4, "Low", tbl_logs[[#This Row],[Total Score]]&lt;=10, "Medium", tbl_logs[[#This Row],[Total Score]]&lt;=17, "High", tbl_logs[[#This Row],[Total Score]]&lt;=25, "Critical")</f>
        <v>Medium</v>
      </c>
    </row>
    <row r="1413" spans="1:14" x14ac:dyDescent="0.3">
      <c r="A1413" t="s">
        <v>3895</v>
      </c>
      <c r="B1413" s="1">
        <v>46048.705555555556</v>
      </c>
      <c r="C1413" t="s">
        <v>7</v>
      </c>
      <c r="D1413" t="s">
        <v>15</v>
      </c>
      <c r="E1413" t="s">
        <v>19</v>
      </c>
      <c r="F1413" t="s">
        <v>13</v>
      </c>
      <c r="G1413" s="2">
        <v>0.7055555555555556</v>
      </c>
      <c r="H1413" s="3">
        <v>46048</v>
      </c>
      <c r="I1413">
        <v>1</v>
      </c>
      <c r="J1413">
        <f>_xlfn.XLOOKUP(tbl_logs[[#This Row],[Target_Department]],tbl_DeptWeight[Department], tbl_DeptWeight[Impact Score])</f>
        <v>3</v>
      </c>
      <c r="K1413">
        <f>_xlfn.XLOOKUP(tbl_logs[[#This Row],[Employee_Action]],tbl_ResponseLikelihood[Employee Action],tbl_ResponseLikelihood[Likelihood Score])</f>
        <v>1</v>
      </c>
      <c r="L1413">
        <f>tbl_logs[[#This Row],[Impact Score]]*tbl_logs[[#This Row],[Response Multiplier]]</f>
        <v>3</v>
      </c>
      <c r="M1413" t="str" cm="1">
        <f t="array" ref="M1413">_xlfn.IFS(tbl_logs[[#This Row],[Total Score]]&lt;=4, "Low", tbl_logs[[#This Row],[Total Score]]&lt;=10, "Medium", tbl_logs[[#This Row],[Total Score]]&lt;=19, "High", tbl_logs[[#This Row],[Total Score]]&lt;=25, "Very High")</f>
        <v>Low</v>
      </c>
      <c r="N1413" t="str" cm="1">
        <f t="array" ref="N1413">_xlfn.IFS(tbl_logs[[#This Row],[Total Score]]&lt;=4, "Low", tbl_logs[[#This Row],[Total Score]]&lt;=10, "Medium", tbl_logs[[#This Row],[Total Score]]&lt;=17, "High", tbl_logs[[#This Row],[Total Score]]&lt;=25, "Critical")</f>
        <v>Low</v>
      </c>
    </row>
    <row r="1414" spans="1:14" x14ac:dyDescent="0.3">
      <c r="A1414" t="s">
        <v>4422</v>
      </c>
      <c r="B1414" s="1">
        <v>46048.706250000003</v>
      </c>
      <c r="C1414" t="s">
        <v>12</v>
      </c>
      <c r="D1414" t="s">
        <v>15</v>
      </c>
      <c r="E1414" t="s">
        <v>19</v>
      </c>
      <c r="F1414" t="s">
        <v>33</v>
      </c>
      <c r="G1414" s="2">
        <v>0.70625000000000004</v>
      </c>
      <c r="H1414" s="3">
        <v>46048</v>
      </c>
      <c r="I1414">
        <v>1</v>
      </c>
      <c r="J1414">
        <f>_xlfn.XLOOKUP(tbl_logs[[#This Row],[Target_Department]],tbl_DeptWeight[Department], tbl_DeptWeight[Impact Score])</f>
        <v>1</v>
      </c>
      <c r="K1414">
        <f>_xlfn.XLOOKUP(tbl_logs[[#This Row],[Employee_Action]],tbl_ResponseLikelihood[Employee Action],tbl_ResponseLikelihood[Likelihood Score])</f>
        <v>4</v>
      </c>
      <c r="L1414">
        <f>tbl_logs[[#This Row],[Impact Score]]*tbl_logs[[#This Row],[Response Multiplier]]</f>
        <v>4</v>
      </c>
      <c r="M1414" t="str" cm="1">
        <f t="array" ref="M1414">_xlfn.IFS(tbl_logs[[#This Row],[Total Score]]&lt;=4, "Low", tbl_logs[[#This Row],[Total Score]]&lt;=10, "Medium", tbl_logs[[#This Row],[Total Score]]&lt;=19, "High", tbl_logs[[#This Row],[Total Score]]&lt;=25, "Very High")</f>
        <v>Low</v>
      </c>
      <c r="N1414" t="str" cm="1">
        <f t="array" ref="N1414">_xlfn.IFS(tbl_logs[[#This Row],[Total Score]]&lt;=4, "Low", tbl_logs[[#This Row],[Total Score]]&lt;=10, "Medium", tbl_logs[[#This Row],[Total Score]]&lt;=17, "High", tbl_logs[[#This Row],[Total Score]]&lt;=25, "Critical")</f>
        <v>Low</v>
      </c>
    </row>
    <row r="1415" spans="1:14" x14ac:dyDescent="0.3">
      <c r="A1415" t="s">
        <v>4986</v>
      </c>
      <c r="B1415" s="1">
        <v>46048.718055555553</v>
      </c>
      <c r="C1415" t="s">
        <v>7</v>
      </c>
      <c r="D1415" t="s">
        <v>22</v>
      </c>
      <c r="E1415" t="s">
        <v>19</v>
      </c>
      <c r="F1415" t="s">
        <v>10</v>
      </c>
      <c r="G1415" s="2">
        <v>0.71805555555555556</v>
      </c>
      <c r="H1415" s="3">
        <v>46048</v>
      </c>
      <c r="I1415">
        <v>1</v>
      </c>
      <c r="J1415">
        <f>_xlfn.XLOOKUP(tbl_logs[[#This Row],[Target_Department]],tbl_DeptWeight[Department], tbl_DeptWeight[Impact Score])</f>
        <v>3</v>
      </c>
      <c r="K1415">
        <f>_xlfn.XLOOKUP(tbl_logs[[#This Row],[Employee_Action]],tbl_ResponseLikelihood[Employee Action],tbl_ResponseLikelihood[Likelihood Score])</f>
        <v>2</v>
      </c>
      <c r="L1415">
        <f>tbl_logs[[#This Row],[Impact Score]]*tbl_logs[[#This Row],[Response Multiplier]]</f>
        <v>6</v>
      </c>
      <c r="M1415" t="str" cm="1">
        <f t="array" ref="M1415">_xlfn.IFS(tbl_logs[[#This Row],[Total Score]]&lt;=4, "Low", tbl_logs[[#This Row],[Total Score]]&lt;=10, "Medium", tbl_logs[[#This Row],[Total Score]]&lt;=19, "High", tbl_logs[[#This Row],[Total Score]]&lt;=25, "Very High")</f>
        <v>Medium</v>
      </c>
      <c r="N1415" t="str" cm="1">
        <f t="array" ref="N1415">_xlfn.IFS(tbl_logs[[#This Row],[Total Score]]&lt;=4, "Low", tbl_logs[[#This Row],[Total Score]]&lt;=10, "Medium", tbl_logs[[#This Row],[Total Score]]&lt;=17, "High", tbl_logs[[#This Row],[Total Score]]&lt;=25, "Critical")</f>
        <v>Medium</v>
      </c>
    </row>
    <row r="1416" spans="1:14" x14ac:dyDescent="0.3">
      <c r="A1416" t="s">
        <v>2154</v>
      </c>
      <c r="B1416" s="1">
        <v>46048.744444444441</v>
      </c>
      <c r="C1416" t="s">
        <v>47</v>
      </c>
      <c r="D1416" t="s">
        <v>8</v>
      </c>
      <c r="E1416" t="s">
        <v>9</v>
      </c>
      <c r="F1416" t="s">
        <v>10</v>
      </c>
      <c r="G1416" s="2">
        <v>0.74444444444444446</v>
      </c>
      <c r="H1416" s="3">
        <v>46048</v>
      </c>
      <c r="I1416">
        <v>1</v>
      </c>
      <c r="J1416">
        <f>_xlfn.XLOOKUP(tbl_logs[[#This Row],[Target_Department]],tbl_DeptWeight[Department], tbl_DeptWeight[Impact Score])</f>
        <v>1</v>
      </c>
      <c r="K1416">
        <f>_xlfn.XLOOKUP(tbl_logs[[#This Row],[Employee_Action]],tbl_ResponseLikelihood[Employee Action],tbl_ResponseLikelihood[Likelihood Score])</f>
        <v>2</v>
      </c>
      <c r="L1416">
        <f>tbl_logs[[#This Row],[Impact Score]]*tbl_logs[[#This Row],[Response Multiplier]]</f>
        <v>2</v>
      </c>
      <c r="M1416" t="str" cm="1">
        <f t="array" ref="M1416">_xlfn.IFS(tbl_logs[[#This Row],[Total Score]]&lt;=4, "Low", tbl_logs[[#This Row],[Total Score]]&lt;=10, "Medium", tbl_logs[[#This Row],[Total Score]]&lt;=19, "High", tbl_logs[[#This Row],[Total Score]]&lt;=25, "Very High")</f>
        <v>Low</v>
      </c>
      <c r="N1416" t="str" cm="1">
        <f t="array" ref="N1416">_xlfn.IFS(tbl_logs[[#This Row],[Total Score]]&lt;=4, "Low", tbl_logs[[#This Row],[Total Score]]&lt;=10, "Medium", tbl_logs[[#This Row],[Total Score]]&lt;=17, "High", tbl_logs[[#This Row],[Total Score]]&lt;=25, "Critical")</f>
        <v>Low</v>
      </c>
    </row>
    <row r="1417" spans="1:14" x14ac:dyDescent="0.3">
      <c r="A1417" t="s">
        <v>3155</v>
      </c>
      <c r="B1417" s="1">
        <v>46048.772916666669</v>
      </c>
      <c r="C1417" t="s">
        <v>7</v>
      </c>
      <c r="D1417" t="s">
        <v>15</v>
      </c>
      <c r="E1417" t="s">
        <v>19</v>
      </c>
      <c r="F1417" t="s">
        <v>10</v>
      </c>
      <c r="G1417" s="2">
        <v>0.7729166666666667</v>
      </c>
      <c r="H1417" s="3">
        <v>46048</v>
      </c>
      <c r="I1417">
        <v>1</v>
      </c>
      <c r="J1417">
        <f>_xlfn.XLOOKUP(tbl_logs[[#This Row],[Target_Department]],tbl_DeptWeight[Department], tbl_DeptWeight[Impact Score])</f>
        <v>3</v>
      </c>
      <c r="K1417">
        <f>_xlfn.XLOOKUP(tbl_logs[[#This Row],[Employee_Action]],tbl_ResponseLikelihood[Employee Action],tbl_ResponseLikelihood[Likelihood Score])</f>
        <v>2</v>
      </c>
      <c r="L1417">
        <f>tbl_logs[[#This Row],[Impact Score]]*tbl_logs[[#This Row],[Response Multiplier]]</f>
        <v>6</v>
      </c>
      <c r="M1417" t="str" cm="1">
        <f t="array" ref="M1417">_xlfn.IFS(tbl_logs[[#This Row],[Total Score]]&lt;=4, "Low", tbl_logs[[#This Row],[Total Score]]&lt;=10, "Medium", tbl_logs[[#This Row],[Total Score]]&lt;=19, "High", tbl_logs[[#This Row],[Total Score]]&lt;=25, "Very High")</f>
        <v>Medium</v>
      </c>
      <c r="N1417" t="str" cm="1">
        <f t="array" ref="N1417">_xlfn.IFS(tbl_logs[[#This Row],[Total Score]]&lt;=4, "Low", tbl_logs[[#This Row],[Total Score]]&lt;=10, "Medium", tbl_logs[[#This Row],[Total Score]]&lt;=17, "High", tbl_logs[[#This Row],[Total Score]]&lt;=25, "Critical")</f>
        <v>Medium</v>
      </c>
    </row>
    <row r="1418" spans="1:14" x14ac:dyDescent="0.3">
      <c r="A1418" t="s">
        <v>4633</v>
      </c>
      <c r="B1418" s="1">
        <v>46048.773611111108</v>
      </c>
      <c r="C1418" t="s">
        <v>12</v>
      </c>
      <c r="D1418" t="s">
        <v>22</v>
      </c>
      <c r="E1418" t="s">
        <v>16</v>
      </c>
      <c r="F1418" t="s">
        <v>13</v>
      </c>
      <c r="G1418" s="2">
        <v>0.77361111111111114</v>
      </c>
      <c r="H1418" s="3">
        <v>46048</v>
      </c>
      <c r="I1418">
        <v>1</v>
      </c>
      <c r="J1418">
        <f>_xlfn.XLOOKUP(tbl_logs[[#This Row],[Target_Department]],tbl_DeptWeight[Department], tbl_DeptWeight[Impact Score])</f>
        <v>1</v>
      </c>
      <c r="K1418">
        <f>_xlfn.XLOOKUP(tbl_logs[[#This Row],[Employee_Action]],tbl_ResponseLikelihood[Employee Action],tbl_ResponseLikelihood[Likelihood Score])</f>
        <v>1</v>
      </c>
      <c r="L1418">
        <f>tbl_logs[[#This Row],[Impact Score]]*tbl_logs[[#This Row],[Response Multiplier]]</f>
        <v>1</v>
      </c>
      <c r="M1418" t="str" cm="1">
        <f t="array" ref="M1418">_xlfn.IFS(tbl_logs[[#This Row],[Total Score]]&lt;=4, "Low", tbl_logs[[#This Row],[Total Score]]&lt;=10, "Medium", tbl_logs[[#This Row],[Total Score]]&lt;=19, "High", tbl_logs[[#This Row],[Total Score]]&lt;=25, "Very High")</f>
        <v>Low</v>
      </c>
      <c r="N1418" t="str" cm="1">
        <f t="array" ref="N1418">_xlfn.IFS(tbl_logs[[#This Row],[Total Score]]&lt;=4, "Low", tbl_logs[[#This Row],[Total Score]]&lt;=10, "Medium", tbl_logs[[#This Row],[Total Score]]&lt;=17, "High", tbl_logs[[#This Row],[Total Score]]&lt;=25, "Critical")</f>
        <v>Low</v>
      </c>
    </row>
    <row r="1419" spans="1:14" x14ac:dyDescent="0.3">
      <c r="A1419" t="s">
        <v>1853</v>
      </c>
      <c r="B1419" s="1">
        <v>46048.850694444445</v>
      </c>
      <c r="C1419" t="s">
        <v>7</v>
      </c>
      <c r="D1419" t="s">
        <v>22</v>
      </c>
      <c r="E1419" t="s">
        <v>19</v>
      </c>
      <c r="F1419" t="s">
        <v>20</v>
      </c>
      <c r="G1419" s="2">
        <v>0.85069444444444442</v>
      </c>
      <c r="H1419" s="3">
        <v>46048</v>
      </c>
      <c r="I1419">
        <v>1</v>
      </c>
      <c r="J1419">
        <f>_xlfn.XLOOKUP(tbl_logs[[#This Row],[Target_Department]],tbl_DeptWeight[Department], tbl_DeptWeight[Impact Score])</f>
        <v>3</v>
      </c>
      <c r="K1419">
        <f>_xlfn.XLOOKUP(tbl_logs[[#This Row],[Employee_Action]],tbl_ResponseLikelihood[Employee Action],tbl_ResponseLikelihood[Likelihood Score])</f>
        <v>2</v>
      </c>
      <c r="L1419">
        <f>tbl_logs[[#This Row],[Impact Score]]*tbl_logs[[#This Row],[Response Multiplier]]</f>
        <v>6</v>
      </c>
      <c r="M1419" t="str" cm="1">
        <f t="array" ref="M1419">_xlfn.IFS(tbl_logs[[#This Row],[Total Score]]&lt;=4, "Low", tbl_logs[[#This Row],[Total Score]]&lt;=10, "Medium", tbl_logs[[#This Row],[Total Score]]&lt;=19, "High", tbl_logs[[#This Row],[Total Score]]&lt;=25, "Very High")</f>
        <v>Medium</v>
      </c>
      <c r="N1419" t="str" cm="1">
        <f t="array" ref="N1419">_xlfn.IFS(tbl_logs[[#This Row],[Total Score]]&lt;=4, "Low", tbl_logs[[#This Row],[Total Score]]&lt;=10, "Medium", tbl_logs[[#This Row],[Total Score]]&lt;=17, "High", tbl_logs[[#This Row],[Total Score]]&lt;=25, "Critical")</f>
        <v>Medium</v>
      </c>
    </row>
    <row r="1420" spans="1:14" x14ac:dyDescent="0.3">
      <c r="A1420" t="s">
        <v>1642</v>
      </c>
      <c r="B1420" s="1">
        <v>46048.861111111109</v>
      </c>
      <c r="C1420" t="s">
        <v>35</v>
      </c>
      <c r="D1420" t="s">
        <v>15</v>
      </c>
      <c r="E1420" t="s">
        <v>9</v>
      </c>
      <c r="F1420" t="s">
        <v>20</v>
      </c>
      <c r="G1420" s="2">
        <v>0.86111111111111116</v>
      </c>
      <c r="H1420" s="3">
        <v>46048</v>
      </c>
      <c r="I1420">
        <v>1</v>
      </c>
      <c r="J1420">
        <f>_xlfn.XLOOKUP(tbl_logs[[#This Row],[Target_Department]],tbl_DeptWeight[Department], tbl_DeptWeight[Impact Score])</f>
        <v>1</v>
      </c>
      <c r="K1420">
        <f>_xlfn.XLOOKUP(tbl_logs[[#This Row],[Employee_Action]],tbl_ResponseLikelihood[Employee Action],tbl_ResponseLikelihood[Likelihood Score])</f>
        <v>2</v>
      </c>
      <c r="L1420">
        <f>tbl_logs[[#This Row],[Impact Score]]*tbl_logs[[#This Row],[Response Multiplier]]</f>
        <v>2</v>
      </c>
      <c r="M1420" t="str" cm="1">
        <f t="array" ref="M1420">_xlfn.IFS(tbl_logs[[#This Row],[Total Score]]&lt;=4, "Low", tbl_logs[[#This Row],[Total Score]]&lt;=10, "Medium", tbl_logs[[#This Row],[Total Score]]&lt;=19, "High", tbl_logs[[#This Row],[Total Score]]&lt;=25, "Very High")</f>
        <v>Low</v>
      </c>
      <c r="N1420" t="str" cm="1">
        <f t="array" ref="N1420">_xlfn.IFS(tbl_logs[[#This Row],[Total Score]]&lt;=4, "Low", tbl_logs[[#This Row],[Total Score]]&lt;=10, "Medium", tbl_logs[[#This Row],[Total Score]]&lt;=17, "High", tbl_logs[[#This Row],[Total Score]]&lt;=25, "Critical")</f>
        <v>Low</v>
      </c>
    </row>
    <row r="1421" spans="1:14" x14ac:dyDescent="0.3">
      <c r="A1421" t="s">
        <v>3237</v>
      </c>
      <c r="B1421" s="1">
        <v>46048.9</v>
      </c>
      <c r="C1421" t="s">
        <v>26</v>
      </c>
      <c r="D1421" t="s">
        <v>8</v>
      </c>
      <c r="E1421" t="s">
        <v>31</v>
      </c>
      <c r="F1421" t="s">
        <v>10</v>
      </c>
      <c r="G1421" s="2">
        <v>0.9</v>
      </c>
      <c r="H1421" s="3">
        <v>46048</v>
      </c>
      <c r="I1421">
        <v>1</v>
      </c>
      <c r="J1421">
        <f>_xlfn.XLOOKUP(tbl_logs[[#This Row],[Target_Department]],tbl_DeptWeight[Department], tbl_DeptWeight[Impact Score])</f>
        <v>3</v>
      </c>
      <c r="K1421">
        <f>_xlfn.XLOOKUP(tbl_logs[[#This Row],[Employee_Action]],tbl_ResponseLikelihood[Employee Action],tbl_ResponseLikelihood[Likelihood Score])</f>
        <v>2</v>
      </c>
      <c r="L1421">
        <f>tbl_logs[[#This Row],[Impact Score]]*tbl_logs[[#This Row],[Response Multiplier]]</f>
        <v>6</v>
      </c>
      <c r="M1421" t="str" cm="1">
        <f t="array" ref="M1421">_xlfn.IFS(tbl_logs[[#This Row],[Total Score]]&lt;=4, "Low", tbl_logs[[#This Row],[Total Score]]&lt;=10, "Medium", tbl_logs[[#This Row],[Total Score]]&lt;=19, "High", tbl_logs[[#This Row],[Total Score]]&lt;=25, "Very High")</f>
        <v>Medium</v>
      </c>
      <c r="N1421" t="str" cm="1">
        <f t="array" ref="N1421">_xlfn.IFS(tbl_logs[[#This Row],[Total Score]]&lt;=4, "Low", tbl_logs[[#This Row],[Total Score]]&lt;=10, "Medium", tbl_logs[[#This Row],[Total Score]]&lt;=17, "High", tbl_logs[[#This Row],[Total Score]]&lt;=25, "Critical")</f>
        <v>Medium</v>
      </c>
    </row>
    <row r="1422" spans="1:14" x14ac:dyDescent="0.3">
      <c r="A1422" t="s">
        <v>3564</v>
      </c>
      <c r="B1422" s="1">
        <v>46048.910416666666</v>
      </c>
      <c r="C1422" t="s">
        <v>35</v>
      </c>
      <c r="D1422" t="s">
        <v>18</v>
      </c>
      <c r="E1422" t="s">
        <v>19</v>
      </c>
      <c r="F1422" t="s">
        <v>33</v>
      </c>
      <c r="G1422" s="2">
        <v>0.91041666666666665</v>
      </c>
      <c r="H1422" s="3">
        <v>46048</v>
      </c>
      <c r="I1422">
        <v>1</v>
      </c>
      <c r="J1422">
        <f>_xlfn.XLOOKUP(tbl_logs[[#This Row],[Target_Department]],tbl_DeptWeight[Department], tbl_DeptWeight[Impact Score])</f>
        <v>1</v>
      </c>
      <c r="K1422">
        <f>_xlfn.XLOOKUP(tbl_logs[[#This Row],[Employee_Action]],tbl_ResponseLikelihood[Employee Action],tbl_ResponseLikelihood[Likelihood Score])</f>
        <v>4</v>
      </c>
      <c r="L1422">
        <f>tbl_logs[[#This Row],[Impact Score]]*tbl_logs[[#This Row],[Response Multiplier]]</f>
        <v>4</v>
      </c>
      <c r="M1422" t="str" cm="1">
        <f t="array" ref="M1422">_xlfn.IFS(tbl_logs[[#This Row],[Total Score]]&lt;=4, "Low", tbl_logs[[#This Row],[Total Score]]&lt;=10, "Medium", tbl_logs[[#This Row],[Total Score]]&lt;=19, "High", tbl_logs[[#This Row],[Total Score]]&lt;=25, "Very High")</f>
        <v>Low</v>
      </c>
      <c r="N1422" t="str" cm="1">
        <f t="array" ref="N1422">_xlfn.IFS(tbl_logs[[#This Row],[Total Score]]&lt;=4, "Low", tbl_logs[[#This Row],[Total Score]]&lt;=10, "Medium", tbl_logs[[#This Row],[Total Score]]&lt;=17, "High", tbl_logs[[#This Row],[Total Score]]&lt;=25, "Critical")</f>
        <v>Low</v>
      </c>
    </row>
    <row r="1423" spans="1:14" x14ac:dyDescent="0.3">
      <c r="A1423" t="s">
        <v>3886</v>
      </c>
      <c r="B1423" s="1">
        <v>46048.912499999999</v>
      </c>
      <c r="C1423" t="s">
        <v>7</v>
      </c>
      <c r="D1423" t="s">
        <v>22</v>
      </c>
      <c r="E1423" t="s">
        <v>19</v>
      </c>
      <c r="F1423" t="s">
        <v>10</v>
      </c>
      <c r="G1423" s="2">
        <v>0.91249999999999998</v>
      </c>
      <c r="H1423" s="3">
        <v>46048</v>
      </c>
      <c r="I1423">
        <v>1</v>
      </c>
      <c r="J1423">
        <f>_xlfn.XLOOKUP(tbl_logs[[#This Row],[Target_Department]],tbl_DeptWeight[Department], tbl_DeptWeight[Impact Score])</f>
        <v>3</v>
      </c>
      <c r="K1423">
        <f>_xlfn.XLOOKUP(tbl_logs[[#This Row],[Employee_Action]],tbl_ResponseLikelihood[Employee Action],tbl_ResponseLikelihood[Likelihood Score])</f>
        <v>2</v>
      </c>
      <c r="L1423">
        <f>tbl_logs[[#This Row],[Impact Score]]*tbl_logs[[#This Row],[Response Multiplier]]</f>
        <v>6</v>
      </c>
      <c r="M1423" t="str" cm="1">
        <f t="array" ref="M1423">_xlfn.IFS(tbl_logs[[#This Row],[Total Score]]&lt;=4, "Low", tbl_logs[[#This Row],[Total Score]]&lt;=10, "Medium", tbl_logs[[#This Row],[Total Score]]&lt;=19, "High", tbl_logs[[#This Row],[Total Score]]&lt;=25, "Very High")</f>
        <v>Medium</v>
      </c>
      <c r="N1423" t="str" cm="1">
        <f t="array" ref="N1423">_xlfn.IFS(tbl_logs[[#This Row],[Total Score]]&lt;=4, "Low", tbl_logs[[#This Row],[Total Score]]&lt;=10, "Medium", tbl_logs[[#This Row],[Total Score]]&lt;=17, "High", tbl_logs[[#This Row],[Total Score]]&lt;=25, "Critical")</f>
        <v>Medium</v>
      </c>
    </row>
    <row r="1424" spans="1:14" x14ac:dyDescent="0.3">
      <c r="A1424" t="s">
        <v>4210</v>
      </c>
      <c r="B1424" s="1">
        <v>46048.913194444445</v>
      </c>
      <c r="C1424" t="s">
        <v>7</v>
      </c>
      <c r="D1424" t="s">
        <v>18</v>
      </c>
      <c r="E1424" t="s">
        <v>19</v>
      </c>
      <c r="F1424" t="s">
        <v>10</v>
      </c>
      <c r="G1424" s="2">
        <v>0.91319444444444442</v>
      </c>
      <c r="H1424" s="3">
        <v>46048</v>
      </c>
      <c r="I1424">
        <v>1</v>
      </c>
      <c r="J1424">
        <f>_xlfn.XLOOKUP(tbl_logs[[#This Row],[Target_Department]],tbl_DeptWeight[Department], tbl_DeptWeight[Impact Score])</f>
        <v>3</v>
      </c>
      <c r="K1424">
        <f>_xlfn.XLOOKUP(tbl_logs[[#This Row],[Employee_Action]],tbl_ResponseLikelihood[Employee Action],tbl_ResponseLikelihood[Likelihood Score])</f>
        <v>2</v>
      </c>
      <c r="L1424">
        <f>tbl_logs[[#This Row],[Impact Score]]*tbl_logs[[#This Row],[Response Multiplier]]</f>
        <v>6</v>
      </c>
      <c r="M1424" t="str" cm="1">
        <f t="array" ref="M1424">_xlfn.IFS(tbl_logs[[#This Row],[Total Score]]&lt;=4, "Low", tbl_logs[[#This Row],[Total Score]]&lt;=10, "Medium", tbl_logs[[#This Row],[Total Score]]&lt;=19, "High", tbl_logs[[#This Row],[Total Score]]&lt;=25, "Very High")</f>
        <v>Medium</v>
      </c>
      <c r="N1424" t="str" cm="1">
        <f t="array" ref="N1424">_xlfn.IFS(tbl_logs[[#This Row],[Total Score]]&lt;=4, "Low", tbl_logs[[#This Row],[Total Score]]&lt;=10, "Medium", tbl_logs[[#This Row],[Total Score]]&lt;=17, "High", tbl_logs[[#This Row],[Total Score]]&lt;=25, "Critical")</f>
        <v>Medium</v>
      </c>
    </row>
    <row r="1425" spans="1:14" x14ac:dyDescent="0.3">
      <c r="A1425" t="s">
        <v>3706</v>
      </c>
      <c r="B1425" s="1">
        <v>46048.913194444445</v>
      </c>
      <c r="C1425" t="s">
        <v>26</v>
      </c>
      <c r="D1425" t="s">
        <v>8</v>
      </c>
      <c r="E1425" t="s">
        <v>9</v>
      </c>
      <c r="F1425" t="s">
        <v>10</v>
      </c>
      <c r="G1425" s="2">
        <v>0.91319444444444442</v>
      </c>
      <c r="H1425" s="3">
        <v>46048</v>
      </c>
      <c r="I1425">
        <v>1</v>
      </c>
      <c r="J1425">
        <f>_xlfn.XLOOKUP(tbl_logs[[#This Row],[Target_Department]],tbl_DeptWeight[Department], tbl_DeptWeight[Impact Score])</f>
        <v>3</v>
      </c>
      <c r="K1425">
        <f>_xlfn.XLOOKUP(tbl_logs[[#This Row],[Employee_Action]],tbl_ResponseLikelihood[Employee Action],tbl_ResponseLikelihood[Likelihood Score])</f>
        <v>2</v>
      </c>
      <c r="L1425">
        <f>tbl_logs[[#This Row],[Impact Score]]*tbl_logs[[#This Row],[Response Multiplier]]</f>
        <v>6</v>
      </c>
      <c r="M1425" t="str" cm="1">
        <f t="array" ref="M1425">_xlfn.IFS(tbl_logs[[#This Row],[Total Score]]&lt;=4, "Low", tbl_logs[[#This Row],[Total Score]]&lt;=10, "Medium", tbl_logs[[#This Row],[Total Score]]&lt;=19, "High", tbl_logs[[#This Row],[Total Score]]&lt;=25, "Very High")</f>
        <v>Medium</v>
      </c>
      <c r="N1425" t="str" cm="1">
        <f t="array" ref="N1425">_xlfn.IFS(tbl_logs[[#This Row],[Total Score]]&lt;=4, "Low", tbl_logs[[#This Row],[Total Score]]&lt;=10, "Medium", tbl_logs[[#This Row],[Total Score]]&lt;=17, "High", tbl_logs[[#This Row],[Total Score]]&lt;=25, "Critical")</f>
        <v>Medium</v>
      </c>
    </row>
    <row r="1426" spans="1:14" x14ac:dyDescent="0.3">
      <c r="A1426" t="s">
        <v>330</v>
      </c>
      <c r="B1426" s="1">
        <v>46048.918055555558</v>
      </c>
      <c r="C1426" t="s">
        <v>40</v>
      </c>
      <c r="D1426" t="s">
        <v>15</v>
      </c>
      <c r="E1426" t="s">
        <v>16</v>
      </c>
      <c r="F1426" t="s">
        <v>20</v>
      </c>
      <c r="G1426" s="2">
        <v>0.91805555555555551</v>
      </c>
      <c r="H1426" s="3">
        <v>46048</v>
      </c>
      <c r="I1426">
        <v>1</v>
      </c>
      <c r="J1426">
        <f>_xlfn.XLOOKUP(tbl_logs[[#This Row],[Target_Department]],tbl_DeptWeight[Department], tbl_DeptWeight[Impact Score])</f>
        <v>5</v>
      </c>
      <c r="K1426">
        <f>_xlfn.XLOOKUP(tbl_logs[[#This Row],[Employee_Action]],tbl_ResponseLikelihood[Employee Action],tbl_ResponseLikelihood[Likelihood Score])</f>
        <v>2</v>
      </c>
      <c r="L1426">
        <f>tbl_logs[[#This Row],[Impact Score]]*tbl_logs[[#This Row],[Response Multiplier]]</f>
        <v>10</v>
      </c>
      <c r="M1426" t="str" cm="1">
        <f t="array" ref="M1426">_xlfn.IFS(tbl_logs[[#This Row],[Total Score]]&lt;=4, "Low", tbl_logs[[#This Row],[Total Score]]&lt;=10, "Medium", tbl_logs[[#This Row],[Total Score]]&lt;=19, "High", tbl_logs[[#This Row],[Total Score]]&lt;=25, "Very High")</f>
        <v>Medium</v>
      </c>
      <c r="N1426" t="str" cm="1">
        <f t="array" ref="N1426">_xlfn.IFS(tbl_logs[[#This Row],[Total Score]]&lt;=4, "Low", tbl_logs[[#This Row],[Total Score]]&lt;=10, "Medium", tbl_logs[[#This Row],[Total Score]]&lt;=17, "High", tbl_logs[[#This Row],[Total Score]]&lt;=25, "Critical")</f>
        <v>Medium</v>
      </c>
    </row>
    <row r="1427" spans="1:14" x14ac:dyDescent="0.3">
      <c r="A1427" t="s">
        <v>1130</v>
      </c>
      <c r="B1427" s="1">
        <v>46048.919444444444</v>
      </c>
      <c r="C1427" t="s">
        <v>35</v>
      </c>
      <c r="D1427" t="s">
        <v>8</v>
      </c>
      <c r="E1427" t="s">
        <v>16</v>
      </c>
      <c r="F1427" t="s">
        <v>10</v>
      </c>
      <c r="G1427" s="2">
        <v>0.9194444444444444</v>
      </c>
      <c r="H1427" s="3">
        <v>46048</v>
      </c>
      <c r="I1427">
        <v>1</v>
      </c>
      <c r="J1427">
        <f>_xlfn.XLOOKUP(tbl_logs[[#This Row],[Target_Department]],tbl_DeptWeight[Department], tbl_DeptWeight[Impact Score])</f>
        <v>1</v>
      </c>
      <c r="K1427">
        <f>_xlfn.XLOOKUP(tbl_logs[[#This Row],[Employee_Action]],tbl_ResponseLikelihood[Employee Action],tbl_ResponseLikelihood[Likelihood Score])</f>
        <v>2</v>
      </c>
      <c r="L1427">
        <f>tbl_logs[[#This Row],[Impact Score]]*tbl_logs[[#This Row],[Response Multiplier]]</f>
        <v>2</v>
      </c>
      <c r="M1427" t="str" cm="1">
        <f t="array" ref="M1427">_xlfn.IFS(tbl_logs[[#This Row],[Total Score]]&lt;=4, "Low", tbl_logs[[#This Row],[Total Score]]&lt;=10, "Medium", tbl_logs[[#This Row],[Total Score]]&lt;=19, "High", tbl_logs[[#This Row],[Total Score]]&lt;=25, "Very High")</f>
        <v>Low</v>
      </c>
      <c r="N1427" t="str" cm="1">
        <f t="array" ref="N1427">_xlfn.IFS(tbl_logs[[#This Row],[Total Score]]&lt;=4, "Low", tbl_logs[[#This Row],[Total Score]]&lt;=10, "Medium", tbl_logs[[#This Row],[Total Score]]&lt;=17, "High", tbl_logs[[#This Row],[Total Score]]&lt;=25, "Critical")</f>
        <v>Low</v>
      </c>
    </row>
    <row r="1428" spans="1:14" x14ac:dyDescent="0.3">
      <c r="A1428" t="s">
        <v>4503</v>
      </c>
      <c r="B1428" s="1">
        <v>46048.919444444444</v>
      </c>
      <c r="C1428" t="s">
        <v>40</v>
      </c>
      <c r="D1428" t="s">
        <v>15</v>
      </c>
      <c r="E1428" t="s">
        <v>16</v>
      </c>
      <c r="F1428" t="s">
        <v>20</v>
      </c>
      <c r="G1428" s="2">
        <v>0.9194444444444444</v>
      </c>
      <c r="H1428" s="3">
        <v>46048</v>
      </c>
      <c r="I1428">
        <v>1</v>
      </c>
      <c r="J1428">
        <f>_xlfn.XLOOKUP(tbl_logs[[#This Row],[Target_Department]],tbl_DeptWeight[Department], tbl_DeptWeight[Impact Score])</f>
        <v>5</v>
      </c>
      <c r="K1428">
        <f>_xlfn.XLOOKUP(tbl_logs[[#This Row],[Employee_Action]],tbl_ResponseLikelihood[Employee Action],tbl_ResponseLikelihood[Likelihood Score])</f>
        <v>2</v>
      </c>
      <c r="L1428">
        <f>tbl_logs[[#This Row],[Impact Score]]*tbl_logs[[#This Row],[Response Multiplier]]</f>
        <v>10</v>
      </c>
      <c r="M1428" t="str" cm="1">
        <f t="array" ref="M1428">_xlfn.IFS(tbl_logs[[#This Row],[Total Score]]&lt;=4, "Low", tbl_logs[[#This Row],[Total Score]]&lt;=10, "Medium", tbl_logs[[#This Row],[Total Score]]&lt;=19, "High", tbl_logs[[#This Row],[Total Score]]&lt;=25, "Very High")</f>
        <v>Medium</v>
      </c>
      <c r="N1428" t="str" cm="1">
        <f t="array" ref="N1428">_xlfn.IFS(tbl_logs[[#This Row],[Total Score]]&lt;=4, "Low", tbl_logs[[#This Row],[Total Score]]&lt;=10, "Medium", tbl_logs[[#This Row],[Total Score]]&lt;=17, "High", tbl_logs[[#This Row],[Total Score]]&lt;=25, "Critical")</f>
        <v>Medium</v>
      </c>
    </row>
    <row r="1429" spans="1:14" x14ac:dyDescent="0.3">
      <c r="A1429" t="s">
        <v>1121</v>
      </c>
      <c r="B1429" s="1">
        <v>46048.92083333333</v>
      </c>
      <c r="C1429" t="s">
        <v>35</v>
      </c>
      <c r="D1429" t="s">
        <v>22</v>
      </c>
      <c r="E1429" t="s">
        <v>16</v>
      </c>
      <c r="F1429" t="s">
        <v>20</v>
      </c>
      <c r="G1429" s="2">
        <v>0.92083333333333328</v>
      </c>
      <c r="H1429" s="3">
        <v>46048</v>
      </c>
      <c r="I1429">
        <v>1</v>
      </c>
      <c r="J1429">
        <f>_xlfn.XLOOKUP(tbl_logs[[#This Row],[Target_Department]],tbl_DeptWeight[Department], tbl_DeptWeight[Impact Score])</f>
        <v>1</v>
      </c>
      <c r="K1429">
        <f>_xlfn.XLOOKUP(tbl_logs[[#This Row],[Employee_Action]],tbl_ResponseLikelihood[Employee Action],tbl_ResponseLikelihood[Likelihood Score])</f>
        <v>2</v>
      </c>
      <c r="L1429">
        <f>tbl_logs[[#This Row],[Impact Score]]*tbl_logs[[#This Row],[Response Multiplier]]</f>
        <v>2</v>
      </c>
      <c r="M1429" t="str" cm="1">
        <f t="array" ref="M1429">_xlfn.IFS(tbl_logs[[#This Row],[Total Score]]&lt;=4, "Low", tbl_logs[[#This Row],[Total Score]]&lt;=10, "Medium", tbl_logs[[#This Row],[Total Score]]&lt;=19, "High", tbl_logs[[#This Row],[Total Score]]&lt;=25, "Very High")</f>
        <v>Low</v>
      </c>
      <c r="N1429" t="str" cm="1">
        <f t="array" ref="N1429">_xlfn.IFS(tbl_logs[[#This Row],[Total Score]]&lt;=4, "Low", tbl_logs[[#This Row],[Total Score]]&lt;=10, "Medium", tbl_logs[[#This Row],[Total Score]]&lt;=17, "High", tbl_logs[[#This Row],[Total Score]]&lt;=25, "Critical")</f>
        <v>Low</v>
      </c>
    </row>
    <row r="1430" spans="1:14" x14ac:dyDescent="0.3">
      <c r="A1430" t="s">
        <v>2132</v>
      </c>
      <c r="B1430" s="1">
        <v>46048.965277777781</v>
      </c>
      <c r="C1430" t="s">
        <v>7</v>
      </c>
      <c r="D1430" t="s">
        <v>18</v>
      </c>
      <c r="E1430" t="s">
        <v>19</v>
      </c>
      <c r="F1430" t="s">
        <v>10</v>
      </c>
      <c r="G1430" s="2">
        <v>0.96527777777777779</v>
      </c>
      <c r="H1430" s="3">
        <v>46048</v>
      </c>
      <c r="I1430">
        <v>1</v>
      </c>
      <c r="J1430">
        <f>_xlfn.XLOOKUP(tbl_logs[[#This Row],[Target_Department]],tbl_DeptWeight[Department], tbl_DeptWeight[Impact Score])</f>
        <v>3</v>
      </c>
      <c r="K1430">
        <f>_xlfn.XLOOKUP(tbl_logs[[#This Row],[Employee_Action]],tbl_ResponseLikelihood[Employee Action],tbl_ResponseLikelihood[Likelihood Score])</f>
        <v>2</v>
      </c>
      <c r="L1430">
        <f>tbl_logs[[#This Row],[Impact Score]]*tbl_logs[[#This Row],[Response Multiplier]]</f>
        <v>6</v>
      </c>
      <c r="M1430" t="str" cm="1">
        <f t="array" ref="M1430">_xlfn.IFS(tbl_logs[[#This Row],[Total Score]]&lt;=4, "Low", tbl_logs[[#This Row],[Total Score]]&lt;=10, "Medium", tbl_logs[[#This Row],[Total Score]]&lt;=19, "High", tbl_logs[[#This Row],[Total Score]]&lt;=25, "Very High")</f>
        <v>Medium</v>
      </c>
      <c r="N1430" t="str" cm="1">
        <f t="array" ref="N1430">_xlfn.IFS(tbl_logs[[#This Row],[Total Score]]&lt;=4, "Low", tbl_logs[[#This Row],[Total Score]]&lt;=10, "Medium", tbl_logs[[#This Row],[Total Score]]&lt;=17, "High", tbl_logs[[#This Row],[Total Score]]&lt;=25, "Critical")</f>
        <v>Medium</v>
      </c>
    </row>
    <row r="1431" spans="1:14" x14ac:dyDescent="0.3">
      <c r="A1431" t="s">
        <v>4281</v>
      </c>
      <c r="B1431" s="1">
        <v>46048.986111111109</v>
      </c>
      <c r="C1431" t="s">
        <v>35</v>
      </c>
      <c r="D1431" t="s">
        <v>8</v>
      </c>
      <c r="E1431" t="s">
        <v>16</v>
      </c>
      <c r="F1431" t="s">
        <v>53</v>
      </c>
      <c r="G1431" s="2">
        <v>0.98611111111111116</v>
      </c>
      <c r="H1431" s="3">
        <v>46048</v>
      </c>
      <c r="I1431">
        <v>1</v>
      </c>
      <c r="J1431">
        <f>_xlfn.XLOOKUP(tbl_logs[[#This Row],[Target_Department]],tbl_DeptWeight[Department], tbl_DeptWeight[Impact Score])</f>
        <v>1</v>
      </c>
      <c r="K1431">
        <f>_xlfn.XLOOKUP(tbl_logs[[#This Row],[Employee_Action]],tbl_ResponseLikelihood[Employee Action],tbl_ResponseLikelihood[Likelihood Score])</f>
        <v>5</v>
      </c>
      <c r="L1431">
        <f>tbl_logs[[#This Row],[Impact Score]]*tbl_logs[[#This Row],[Response Multiplier]]</f>
        <v>5</v>
      </c>
      <c r="M1431" t="str" cm="1">
        <f t="array" ref="M1431">_xlfn.IFS(tbl_logs[[#This Row],[Total Score]]&lt;=4, "Low", tbl_logs[[#This Row],[Total Score]]&lt;=10, "Medium", tbl_logs[[#This Row],[Total Score]]&lt;=19, "High", tbl_logs[[#This Row],[Total Score]]&lt;=25, "Very High")</f>
        <v>Medium</v>
      </c>
      <c r="N1431" t="str" cm="1">
        <f t="array" ref="N1431">_xlfn.IFS(tbl_logs[[#This Row],[Total Score]]&lt;=4, "Low", tbl_logs[[#This Row],[Total Score]]&lt;=10, "Medium", tbl_logs[[#This Row],[Total Score]]&lt;=17, "High", tbl_logs[[#This Row],[Total Score]]&lt;=25, "Critical")</f>
        <v>Medium</v>
      </c>
    </row>
    <row r="1432" spans="1:14" x14ac:dyDescent="0.3">
      <c r="A1432" t="s">
        <v>400</v>
      </c>
      <c r="B1432" s="1">
        <v>46048.990277777775</v>
      </c>
      <c r="C1432" t="s">
        <v>7</v>
      </c>
      <c r="D1432" t="s">
        <v>22</v>
      </c>
      <c r="E1432" t="s">
        <v>19</v>
      </c>
      <c r="F1432" t="s">
        <v>20</v>
      </c>
      <c r="G1432" s="2">
        <v>0.99027777777777781</v>
      </c>
      <c r="H1432" s="3">
        <v>46048</v>
      </c>
      <c r="I1432">
        <v>1</v>
      </c>
      <c r="J1432">
        <f>_xlfn.XLOOKUP(tbl_logs[[#This Row],[Target_Department]],tbl_DeptWeight[Department], tbl_DeptWeight[Impact Score])</f>
        <v>3</v>
      </c>
      <c r="K1432">
        <f>_xlfn.XLOOKUP(tbl_logs[[#This Row],[Employee_Action]],tbl_ResponseLikelihood[Employee Action],tbl_ResponseLikelihood[Likelihood Score])</f>
        <v>2</v>
      </c>
      <c r="L1432">
        <f>tbl_logs[[#This Row],[Impact Score]]*tbl_logs[[#This Row],[Response Multiplier]]</f>
        <v>6</v>
      </c>
      <c r="M1432" t="str" cm="1">
        <f t="array" ref="M1432">_xlfn.IFS(tbl_logs[[#This Row],[Total Score]]&lt;=4, "Low", tbl_logs[[#This Row],[Total Score]]&lt;=10, "Medium", tbl_logs[[#This Row],[Total Score]]&lt;=19, "High", tbl_logs[[#This Row],[Total Score]]&lt;=25, "Very High")</f>
        <v>Medium</v>
      </c>
      <c r="N1432" t="str" cm="1">
        <f t="array" ref="N1432">_xlfn.IFS(tbl_logs[[#This Row],[Total Score]]&lt;=4, "Low", tbl_logs[[#This Row],[Total Score]]&lt;=10, "Medium", tbl_logs[[#This Row],[Total Score]]&lt;=17, "High", tbl_logs[[#This Row],[Total Score]]&lt;=25, "Critical")</f>
        <v>Medium</v>
      </c>
    </row>
    <row r="1433" spans="1:14" x14ac:dyDescent="0.3">
      <c r="A1433" t="s">
        <v>4777</v>
      </c>
      <c r="B1433" s="1">
        <v>46048.998611111114</v>
      </c>
      <c r="C1433" t="s">
        <v>40</v>
      </c>
      <c r="D1433" t="s">
        <v>22</v>
      </c>
      <c r="E1433" t="s">
        <v>16</v>
      </c>
      <c r="F1433" t="s">
        <v>10</v>
      </c>
      <c r="G1433" s="2">
        <v>0.99861111111111112</v>
      </c>
      <c r="H1433" s="3">
        <v>46048</v>
      </c>
      <c r="I1433">
        <v>1</v>
      </c>
      <c r="J1433">
        <f>_xlfn.XLOOKUP(tbl_logs[[#This Row],[Target_Department]],tbl_DeptWeight[Department], tbl_DeptWeight[Impact Score])</f>
        <v>5</v>
      </c>
      <c r="K1433">
        <f>_xlfn.XLOOKUP(tbl_logs[[#This Row],[Employee_Action]],tbl_ResponseLikelihood[Employee Action],tbl_ResponseLikelihood[Likelihood Score])</f>
        <v>2</v>
      </c>
      <c r="L1433">
        <f>tbl_logs[[#This Row],[Impact Score]]*tbl_logs[[#This Row],[Response Multiplier]]</f>
        <v>10</v>
      </c>
      <c r="M1433" t="str" cm="1">
        <f t="array" ref="M1433">_xlfn.IFS(tbl_logs[[#This Row],[Total Score]]&lt;=4, "Low", tbl_logs[[#This Row],[Total Score]]&lt;=10, "Medium", tbl_logs[[#This Row],[Total Score]]&lt;=19, "High", tbl_logs[[#This Row],[Total Score]]&lt;=25, "Very High")</f>
        <v>Medium</v>
      </c>
      <c r="N1433" t="str" cm="1">
        <f t="array" ref="N1433">_xlfn.IFS(tbl_logs[[#This Row],[Total Score]]&lt;=4, "Low", tbl_logs[[#This Row],[Total Score]]&lt;=10, "Medium", tbl_logs[[#This Row],[Total Score]]&lt;=17, "High", tbl_logs[[#This Row],[Total Score]]&lt;=25, "Critical")</f>
        <v>Medium</v>
      </c>
    </row>
    <row r="1434" spans="1:14" x14ac:dyDescent="0.3">
      <c r="A1434" t="s">
        <v>1361</v>
      </c>
      <c r="B1434" s="1">
        <v>46049.02847222222</v>
      </c>
      <c r="C1434" t="s">
        <v>40</v>
      </c>
      <c r="D1434" t="s">
        <v>18</v>
      </c>
      <c r="E1434" t="s">
        <v>16</v>
      </c>
      <c r="F1434" t="s">
        <v>10</v>
      </c>
      <c r="G1434" s="2">
        <v>2.8472222222222222E-2</v>
      </c>
      <c r="H1434" s="3">
        <v>46049</v>
      </c>
      <c r="I1434">
        <v>1</v>
      </c>
      <c r="J1434">
        <f>_xlfn.XLOOKUP(tbl_logs[[#This Row],[Target_Department]],tbl_DeptWeight[Department], tbl_DeptWeight[Impact Score])</f>
        <v>5</v>
      </c>
      <c r="K1434">
        <f>_xlfn.XLOOKUP(tbl_logs[[#This Row],[Employee_Action]],tbl_ResponseLikelihood[Employee Action],tbl_ResponseLikelihood[Likelihood Score])</f>
        <v>2</v>
      </c>
      <c r="L1434">
        <f>tbl_logs[[#This Row],[Impact Score]]*tbl_logs[[#This Row],[Response Multiplier]]</f>
        <v>10</v>
      </c>
      <c r="M1434" t="str" cm="1">
        <f t="array" ref="M1434">_xlfn.IFS(tbl_logs[[#This Row],[Total Score]]&lt;=4, "Low", tbl_logs[[#This Row],[Total Score]]&lt;=10, "Medium", tbl_logs[[#This Row],[Total Score]]&lt;=19, "High", tbl_logs[[#This Row],[Total Score]]&lt;=25, "Very High")</f>
        <v>Medium</v>
      </c>
      <c r="N1434" t="str" cm="1">
        <f t="array" ref="N1434">_xlfn.IFS(tbl_logs[[#This Row],[Total Score]]&lt;=4, "Low", tbl_logs[[#This Row],[Total Score]]&lt;=10, "Medium", tbl_logs[[#This Row],[Total Score]]&lt;=17, "High", tbl_logs[[#This Row],[Total Score]]&lt;=25, "Critical")</f>
        <v>Medium</v>
      </c>
    </row>
    <row r="1435" spans="1:14" x14ac:dyDescent="0.3">
      <c r="A1435" t="s">
        <v>2496</v>
      </c>
      <c r="B1435" s="1">
        <v>46049.036111111112</v>
      </c>
      <c r="C1435" t="s">
        <v>47</v>
      </c>
      <c r="D1435" t="s">
        <v>22</v>
      </c>
      <c r="E1435" t="s">
        <v>9</v>
      </c>
      <c r="F1435" t="s">
        <v>20</v>
      </c>
      <c r="G1435" s="2">
        <v>3.6111111111111108E-2</v>
      </c>
      <c r="H1435" s="3">
        <v>46049</v>
      </c>
      <c r="I1435">
        <v>1</v>
      </c>
      <c r="J1435">
        <f>_xlfn.XLOOKUP(tbl_logs[[#This Row],[Target_Department]],tbl_DeptWeight[Department], tbl_DeptWeight[Impact Score])</f>
        <v>1</v>
      </c>
      <c r="K1435">
        <f>_xlfn.XLOOKUP(tbl_logs[[#This Row],[Employee_Action]],tbl_ResponseLikelihood[Employee Action],tbl_ResponseLikelihood[Likelihood Score])</f>
        <v>2</v>
      </c>
      <c r="L1435">
        <f>tbl_logs[[#This Row],[Impact Score]]*tbl_logs[[#This Row],[Response Multiplier]]</f>
        <v>2</v>
      </c>
      <c r="M1435" t="str" cm="1">
        <f t="array" ref="M1435">_xlfn.IFS(tbl_logs[[#This Row],[Total Score]]&lt;=4, "Low", tbl_logs[[#This Row],[Total Score]]&lt;=10, "Medium", tbl_logs[[#This Row],[Total Score]]&lt;=19, "High", tbl_logs[[#This Row],[Total Score]]&lt;=25, "Very High")</f>
        <v>Low</v>
      </c>
      <c r="N1435" t="str" cm="1">
        <f t="array" ref="N1435">_xlfn.IFS(tbl_logs[[#This Row],[Total Score]]&lt;=4, "Low", tbl_logs[[#This Row],[Total Score]]&lt;=10, "Medium", tbl_logs[[#This Row],[Total Score]]&lt;=17, "High", tbl_logs[[#This Row],[Total Score]]&lt;=25, "Critical")</f>
        <v>Low</v>
      </c>
    </row>
    <row r="1436" spans="1:14" x14ac:dyDescent="0.3">
      <c r="A1436" t="s">
        <v>4062</v>
      </c>
      <c r="B1436" s="1">
        <v>46049.071527777778</v>
      </c>
      <c r="C1436" t="s">
        <v>7</v>
      </c>
      <c r="D1436" t="s">
        <v>8</v>
      </c>
      <c r="E1436" t="s">
        <v>19</v>
      </c>
      <c r="F1436" t="s">
        <v>33</v>
      </c>
      <c r="G1436" s="2">
        <v>7.1527777777777773E-2</v>
      </c>
      <c r="H1436" s="3">
        <v>46049</v>
      </c>
      <c r="I1436">
        <v>1</v>
      </c>
      <c r="J1436">
        <f>_xlfn.XLOOKUP(tbl_logs[[#This Row],[Target_Department]],tbl_DeptWeight[Department], tbl_DeptWeight[Impact Score])</f>
        <v>3</v>
      </c>
      <c r="K1436">
        <f>_xlfn.XLOOKUP(tbl_logs[[#This Row],[Employee_Action]],tbl_ResponseLikelihood[Employee Action],tbl_ResponseLikelihood[Likelihood Score])</f>
        <v>4</v>
      </c>
      <c r="L1436">
        <f>tbl_logs[[#This Row],[Impact Score]]*tbl_logs[[#This Row],[Response Multiplier]]</f>
        <v>12</v>
      </c>
      <c r="M1436" t="str" cm="1">
        <f t="array" ref="M1436">_xlfn.IFS(tbl_logs[[#This Row],[Total Score]]&lt;=4, "Low", tbl_logs[[#This Row],[Total Score]]&lt;=10, "Medium", tbl_logs[[#This Row],[Total Score]]&lt;=19, "High", tbl_logs[[#This Row],[Total Score]]&lt;=25, "Very High")</f>
        <v>High</v>
      </c>
      <c r="N1436" t="str" cm="1">
        <f t="array" ref="N1436">_xlfn.IFS(tbl_logs[[#This Row],[Total Score]]&lt;=4, "Low", tbl_logs[[#This Row],[Total Score]]&lt;=10, "Medium", tbl_logs[[#This Row],[Total Score]]&lt;=17, "High", tbl_logs[[#This Row],[Total Score]]&lt;=25, "Critical")</f>
        <v>High</v>
      </c>
    </row>
    <row r="1437" spans="1:14" x14ac:dyDescent="0.3">
      <c r="A1437" t="s">
        <v>1851</v>
      </c>
      <c r="B1437" s="1">
        <v>46049.076388888891</v>
      </c>
      <c r="C1437" t="s">
        <v>12</v>
      </c>
      <c r="D1437" t="s">
        <v>8</v>
      </c>
      <c r="E1437" t="s">
        <v>9</v>
      </c>
      <c r="F1437" t="s">
        <v>33</v>
      </c>
      <c r="G1437" s="2">
        <v>7.6388888888888895E-2</v>
      </c>
      <c r="H1437" s="3">
        <v>46049</v>
      </c>
      <c r="I1437">
        <v>1</v>
      </c>
      <c r="J1437">
        <f>_xlfn.XLOOKUP(tbl_logs[[#This Row],[Target_Department]],tbl_DeptWeight[Department], tbl_DeptWeight[Impact Score])</f>
        <v>1</v>
      </c>
      <c r="K1437">
        <f>_xlfn.XLOOKUP(tbl_logs[[#This Row],[Employee_Action]],tbl_ResponseLikelihood[Employee Action],tbl_ResponseLikelihood[Likelihood Score])</f>
        <v>4</v>
      </c>
      <c r="L1437">
        <f>tbl_logs[[#This Row],[Impact Score]]*tbl_logs[[#This Row],[Response Multiplier]]</f>
        <v>4</v>
      </c>
      <c r="M1437" t="str" cm="1">
        <f t="array" ref="M1437">_xlfn.IFS(tbl_logs[[#This Row],[Total Score]]&lt;=4, "Low", tbl_logs[[#This Row],[Total Score]]&lt;=10, "Medium", tbl_logs[[#This Row],[Total Score]]&lt;=19, "High", tbl_logs[[#This Row],[Total Score]]&lt;=25, "Very High")</f>
        <v>Low</v>
      </c>
      <c r="N1437" t="str" cm="1">
        <f t="array" ref="N1437">_xlfn.IFS(tbl_logs[[#This Row],[Total Score]]&lt;=4, "Low", tbl_logs[[#This Row],[Total Score]]&lt;=10, "Medium", tbl_logs[[#This Row],[Total Score]]&lt;=17, "High", tbl_logs[[#This Row],[Total Score]]&lt;=25, "Critical")</f>
        <v>Low</v>
      </c>
    </row>
    <row r="1438" spans="1:14" x14ac:dyDescent="0.3">
      <c r="A1438" t="s">
        <v>4942</v>
      </c>
      <c r="B1438" s="1">
        <v>46049.09375</v>
      </c>
      <c r="C1438" t="s">
        <v>12</v>
      </c>
      <c r="D1438" t="s">
        <v>8</v>
      </c>
      <c r="E1438" t="s">
        <v>31</v>
      </c>
      <c r="F1438" t="s">
        <v>10</v>
      </c>
      <c r="G1438" s="2">
        <v>9.375E-2</v>
      </c>
      <c r="H1438" s="3">
        <v>46049</v>
      </c>
      <c r="I1438">
        <v>1</v>
      </c>
      <c r="J1438">
        <f>_xlfn.XLOOKUP(tbl_logs[[#This Row],[Target_Department]],tbl_DeptWeight[Department], tbl_DeptWeight[Impact Score])</f>
        <v>1</v>
      </c>
      <c r="K1438">
        <f>_xlfn.XLOOKUP(tbl_logs[[#This Row],[Employee_Action]],tbl_ResponseLikelihood[Employee Action],tbl_ResponseLikelihood[Likelihood Score])</f>
        <v>2</v>
      </c>
      <c r="L1438">
        <f>tbl_logs[[#This Row],[Impact Score]]*tbl_logs[[#This Row],[Response Multiplier]]</f>
        <v>2</v>
      </c>
      <c r="M1438" t="str" cm="1">
        <f t="array" ref="M1438">_xlfn.IFS(tbl_logs[[#This Row],[Total Score]]&lt;=4, "Low", tbl_logs[[#This Row],[Total Score]]&lt;=10, "Medium", tbl_logs[[#This Row],[Total Score]]&lt;=19, "High", tbl_logs[[#This Row],[Total Score]]&lt;=25, "Very High")</f>
        <v>Low</v>
      </c>
      <c r="N1438" t="str" cm="1">
        <f t="array" ref="N1438">_xlfn.IFS(tbl_logs[[#This Row],[Total Score]]&lt;=4, "Low", tbl_logs[[#This Row],[Total Score]]&lt;=10, "Medium", tbl_logs[[#This Row],[Total Score]]&lt;=17, "High", tbl_logs[[#This Row],[Total Score]]&lt;=25, "Critical")</f>
        <v>Low</v>
      </c>
    </row>
    <row r="1439" spans="1:14" x14ac:dyDescent="0.3">
      <c r="A1439" t="s">
        <v>2172</v>
      </c>
      <c r="B1439" s="1">
        <v>46049.128472222219</v>
      </c>
      <c r="C1439" t="s">
        <v>12</v>
      </c>
      <c r="D1439" t="s">
        <v>15</v>
      </c>
      <c r="E1439" t="s">
        <v>9</v>
      </c>
      <c r="F1439" t="s">
        <v>33</v>
      </c>
      <c r="G1439" s="2">
        <v>0.12847222222222221</v>
      </c>
      <c r="H1439" s="3">
        <v>46049</v>
      </c>
      <c r="I1439">
        <v>1</v>
      </c>
      <c r="J1439">
        <f>_xlfn.XLOOKUP(tbl_logs[[#This Row],[Target_Department]],tbl_DeptWeight[Department], tbl_DeptWeight[Impact Score])</f>
        <v>1</v>
      </c>
      <c r="K1439">
        <f>_xlfn.XLOOKUP(tbl_logs[[#This Row],[Employee_Action]],tbl_ResponseLikelihood[Employee Action],tbl_ResponseLikelihood[Likelihood Score])</f>
        <v>4</v>
      </c>
      <c r="L1439">
        <f>tbl_logs[[#This Row],[Impact Score]]*tbl_logs[[#This Row],[Response Multiplier]]</f>
        <v>4</v>
      </c>
      <c r="M1439" t="str" cm="1">
        <f t="array" ref="M1439">_xlfn.IFS(tbl_logs[[#This Row],[Total Score]]&lt;=4, "Low", tbl_logs[[#This Row],[Total Score]]&lt;=10, "Medium", tbl_logs[[#This Row],[Total Score]]&lt;=19, "High", tbl_logs[[#This Row],[Total Score]]&lt;=25, "Very High")</f>
        <v>Low</v>
      </c>
      <c r="N1439" t="str" cm="1">
        <f t="array" ref="N1439">_xlfn.IFS(tbl_logs[[#This Row],[Total Score]]&lt;=4, "Low", tbl_logs[[#This Row],[Total Score]]&lt;=10, "Medium", tbl_logs[[#This Row],[Total Score]]&lt;=17, "High", tbl_logs[[#This Row],[Total Score]]&lt;=25, "Critical")</f>
        <v>Low</v>
      </c>
    </row>
    <row r="1440" spans="1:14" x14ac:dyDescent="0.3">
      <c r="A1440" t="s">
        <v>1243</v>
      </c>
      <c r="B1440" s="1">
        <v>46049.145138888889</v>
      </c>
      <c r="C1440" t="s">
        <v>35</v>
      </c>
      <c r="D1440" t="s">
        <v>8</v>
      </c>
      <c r="E1440" t="s">
        <v>16</v>
      </c>
      <c r="F1440" t="s">
        <v>20</v>
      </c>
      <c r="G1440" s="2">
        <v>0.1451388888888889</v>
      </c>
      <c r="H1440" s="3">
        <v>46049</v>
      </c>
      <c r="I1440">
        <v>1</v>
      </c>
      <c r="J1440">
        <f>_xlfn.XLOOKUP(tbl_logs[[#This Row],[Target_Department]],tbl_DeptWeight[Department], tbl_DeptWeight[Impact Score])</f>
        <v>1</v>
      </c>
      <c r="K1440">
        <f>_xlfn.XLOOKUP(tbl_logs[[#This Row],[Employee_Action]],tbl_ResponseLikelihood[Employee Action],tbl_ResponseLikelihood[Likelihood Score])</f>
        <v>2</v>
      </c>
      <c r="L1440">
        <f>tbl_logs[[#This Row],[Impact Score]]*tbl_logs[[#This Row],[Response Multiplier]]</f>
        <v>2</v>
      </c>
      <c r="M1440" t="str" cm="1">
        <f t="array" ref="M1440">_xlfn.IFS(tbl_logs[[#This Row],[Total Score]]&lt;=4, "Low", tbl_logs[[#This Row],[Total Score]]&lt;=10, "Medium", tbl_logs[[#This Row],[Total Score]]&lt;=19, "High", tbl_logs[[#This Row],[Total Score]]&lt;=25, "Very High")</f>
        <v>Low</v>
      </c>
      <c r="N1440" t="str" cm="1">
        <f t="array" ref="N1440">_xlfn.IFS(tbl_logs[[#This Row],[Total Score]]&lt;=4, "Low", tbl_logs[[#This Row],[Total Score]]&lt;=10, "Medium", tbl_logs[[#This Row],[Total Score]]&lt;=17, "High", tbl_logs[[#This Row],[Total Score]]&lt;=25, "Critical")</f>
        <v>Low</v>
      </c>
    </row>
    <row r="1441" spans="1:14" x14ac:dyDescent="0.3">
      <c r="A1441" t="s">
        <v>4614</v>
      </c>
      <c r="B1441" s="1">
        <v>46049.15</v>
      </c>
      <c r="C1441" t="s">
        <v>26</v>
      </c>
      <c r="D1441" t="s">
        <v>22</v>
      </c>
      <c r="E1441" t="s">
        <v>19</v>
      </c>
      <c r="F1441" t="s">
        <v>20</v>
      </c>
      <c r="G1441" s="2">
        <v>0.15</v>
      </c>
      <c r="H1441" s="3">
        <v>46049</v>
      </c>
      <c r="I1441">
        <v>1</v>
      </c>
      <c r="J1441">
        <f>_xlfn.XLOOKUP(tbl_logs[[#This Row],[Target_Department]],tbl_DeptWeight[Department], tbl_DeptWeight[Impact Score])</f>
        <v>3</v>
      </c>
      <c r="K1441">
        <f>_xlfn.XLOOKUP(tbl_logs[[#This Row],[Employee_Action]],tbl_ResponseLikelihood[Employee Action],tbl_ResponseLikelihood[Likelihood Score])</f>
        <v>2</v>
      </c>
      <c r="L1441">
        <f>tbl_logs[[#This Row],[Impact Score]]*tbl_logs[[#This Row],[Response Multiplier]]</f>
        <v>6</v>
      </c>
      <c r="M1441" t="str" cm="1">
        <f t="array" ref="M1441">_xlfn.IFS(tbl_logs[[#This Row],[Total Score]]&lt;=4, "Low", tbl_logs[[#This Row],[Total Score]]&lt;=10, "Medium", tbl_logs[[#This Row],[Total Score]]&lt;=19, "High", tbl_logs[[#This Row],[Total Score]]&lt;=25, "Very High")</f>
        <v>Medium</v>
      </c>
      <c r="N1441" t="str" cm="1">
        <f t="array" ref="N1441">_xlfn.IFS(tbl_logs[[#This Row],[Total Score]]&lt;=4, "Low", tbl_logs[[#This Row],[Total Score]]&lt;=10, "Medium", tbl_logs[[#This Row],[Total Score]]&lt;=17, "High", tbl_logs[[#This Row],[Total Score]]&lt;=25, "Critical")</f>
        <v>Medium</v>
      </c>
    </row>
    <row r="1442" spans="1:14" x14ac:dyDescent="0.3">
      <c r="A1442" t="s">
        <v>2910</v>
      </c>
      <c r="B1442" s="1">
        <v>46049.150694444441</v>
      </c>
      <c r="C1442" t="s">
        <v>35</v>
      </c>
      <c r="D1442" t="s">
        <v>18</v>
      </c>
      <c r="E1442" t="s">
        <v>16</v>
      </c>
      <c r="F1442" t="s">
        <v>13</v>
      </c>
      <c r="G1442" s="2">
        <v>0.15069444444444444</v>
      </c>
      <c r="H1442" s="3">
        <v>46049</v>
      </c>
      <c r="I1442">
        <v>1</v>
      </c>
      <c r="J1442">
        <f>_xlfn.XLOOKUP(tbl_logs[[#This Row],[Target_Department]],tbl_DeptWeight[Department], tbl_DeptWeight[Impact Score])</f>
        <v>1</v>
      </c>
      <c r="K1442">
        <f>_xlfn.XLOOKUP(tbl_logs[[#This Row],[Employee_Action]],tbl_ResponseLikelihood[Employee Action],tbl_ResponseLikelihood[Likelihood Score])</f>
        <v>1</v>
      </c>
      <c r="L1442">
        <f>tbl_logs[[#This Row],[Impact Score]]*tbl_logs[[#This Row],[Response Multiplier]]</f>
        <v>1</v>
      </c>
      <c r="M1442" t="str" cm="1">
        <f t="array" ref="M1442">_xlfn.IFS(tbl_logs[[#This Row],[Total Score]]&lt;=4, "Low", tbl_logs[[#This Row],[Total Score]]&lt;=10, "Medium", tbl_logs[[#This Row],[Total Score]]&lt;=19, "High", tbl_logs[[#This Row],[Total Score]]&lt;=25, "Very High")</f>
        <v>Low</v>
      </c>
      <c r="N1442" t="str" cm="1">
        <f t="array" ref="N1442">_xlfn.IFS(tbl_logs[[#This Row],[Total Score]]&lt;=4, "Low", tbl_logs[[#This Row],[Total Score]]&lt;=10, "Medium", tbl_logs[[#This Row],[Total Score]]&lt;=17, "High", tbl_logs[[#This Row],[Total Score]]&lt;=25, "Critical")</f>
        <v>Low</v>
      </c>
    </row>
    <row r="1443" spans="1:14" x14ac:dyDescent="0.3">
      <c r="A1443" t="s">
        <v>3181</v>
      </c>
      <c r="B1443" s="1">
        <v>46049.174305555556</v>
      </c>
      <c r="C1443" t="s">
        <v>7</v>
      </c>
      <c r="D1443" t="s">
        <v>18</v>
      </c>
      <c r="E1443" t="s">
        <v>19</v>
      </c>
      <c r="F1443" t="s">
        <v>10</v>
      </c>
      <c r="G1443" s="2">
        <v>0.17430555555555555</v>
      </c>
      <c r="H1443" s="3">
        <v>46049</v>
      </c>
      <c r="I1443">
        <v>1</v>
      </c>
      <c r="J1443">
        <f>_xlfn.XLOOKUP(tbl_logs[[#This Row],[Target_Department]],tbl_DeptWeight[Department], tbl_DeptWeight[Impact Score])</f>
        <v>3</v>
      </c>
      <c r="K1443">
        <f>_xlfn.XLOOKUP(tbl_logs[[#This Row],[Employee_Action]],tbl_ResponseLikelihood[Employee Action],tbl_ResponseLikelihood[Likelihood Score])</f>
        <v>2</v>
      </c>
      <c r="L1443">
        <f>tbl_logs[[#This Row],[Impact Score]]*tbl_logs[[#This Row],[Response Multiplier]]</f>
        <v>6</v>
      </c>
      <c r="M1443" t="str" cm="1">
        <f t="array" ref="M1443">_xlfn.IFS(tbl_logs[[#This Row],[Total Score]]&lt;=4, "Low", tbl_logs[[#This Row],[Total Score]]&lt;=10, "Medium", tbl_logs[[#This Row],[Total Score]]&lt;=19, "High", tbl_logs[[#This Row],[Total Score]]&lt;=25, "Very High")</f>
        <v>Medium</v>
      </c>
      <c r="N1443" t="str" cm="1">
        <f t="array" ref="N1443">_xlfn.IFS(tbl_logs[[#This Row],[Total Score]]&lt;=4, "Low", tbl_logs[[#This Row],[Total Score]]&lt;=10, "Medium", tbl_logs[[#This Row],[Total Score]]&lt;=17, "High", tbl_logs[[#This Row],[Total Score]]&lt;=25, "Critical")</f>
        <v>Medium</v>
      </c>
    </row>
    <row r="1444" spans="1:14" x14ac:dyDescent="0.3">
      <c r="A1444" t="s">
        <v>481</v>
      </c>
      <c r="B1444" s="1">
        <v>46049.255555555559</v>
      </c>
      <c r="C1444" t="s">
        <v>7</v>
      </c>
      <c r="D1444" t="s">
        <v>18</v>
      </c>
      <c r="E1444" t="s">
        <v>19</v>
      </c>
      <c r="F1444" t="s">
        <v>10</v>
      </c>
      <c r="G1444" s="2">
        <v>0.25555555555555554</v>
      </c>
      <c r="H1444" s="3">
        <v>46049</v>
      </c>
      <c r="I1444">
        <v>1</v>
      </c>
      <c r="J1444">
        <f>_xlfn.XLOOKUP(tbl_logs[[#This Row],[Target_Department]],tbl_DeptWeight[Department], tbl_DeptWeight[Impact Score])</f>
        <v>3</v>
      </c>
      <c r="K1444">
        <f>_xlfn.XLOOKUP(tbl_logs[[#This Row],[Employee_Action]],tbl_ResponseLikelihood[Employee Action],tbl_ResponseLikelihood[Likelihood Score])</f>
        <v>2</v>
      </c>
      <c r="L1444">
        <f>tbl_logs[[#This Row],[Impact Score]]*tbl_logs[[#This Row],[Response Multiplier]]</f>
        <v>6</v>
      </c>
      <c r="M1444" t="str" cm="1">
        <f t="array" ref="M1444">_xlfn.IFS(tbl_logs[[#This Row],[Total Score]]&lt;=4, "Low", tbl_logs[[#This Row],[Total Score]]&lt;=10, "Medium", tbl_logs[[#This Row],[Total Score]]&lt;=19, "High", tbl_logs[[#This Row],[Total Score]]&lt;=25, "Very High")</f>
        <v>Medium</v>
      </c>
      <c r="N1444" t="str" cm="1">
        <f t="array" ref="N1444">_xlfn.IFS(tbl_logs[[#This Row],[Total Score]]&lt;=4, "Low", tbl_logs[[#This Row],[Total Score]]&lt;=10, "Medium", tbl_logs[[#This Row],[Total Score]]&lt;=17, "High", tbl_logs[[#This Row],[Total Score]]&lt;=25, "Critical")</f>
        <v>Medium</v>
      </c>
    </row>
    <row r="1445" spans="1:14" x14ac:dyDescent="0.3">
      <c r="A1445" t="s">
        <v>4763</v>
      </c>
      <c r="B1445" s="1">
        <v>46049.382638888892</v>
      </c>
      <c r="C1445" t="s">
        <v>7</v>
      </c>
      <c r="D1445" t="s">
        <v>8</v>
      </c>
      <c r="E1445" t="s">
        <v>19</v>
      </c>
      <c r="F1445" t="s">
        <v>10</v>
      </c>
      <c r="G1445" s="2">
        <v>0.38263888888888886</v>
      </c>
      <c r="H1445" s="3">
        <v>46049</v>
      </c>
      <c r="I1445">
        <v>1</v>
      </c>
      <c r="J1445">
        <f>_xlfn.XLOOKUP(tbl_logs[[#This Row],[Target_Department]],tbl_DeptWeight[Department], tbl_DeptWeight[Impact Score])</f>
        <v>3</v>
      </c>
      <c r="K1445">
        <f>_xlfn.XLOOKUP(tbl_logs[[#This Row],[Employee_Action]],tbl_ResponseLikelihood[Employee Action],tbl_ResponseLikelihood[Likelihood Score])</f>
        <v>2</v>
      </c>
      <c r="L1445">
        <f>tbl_logs[[#This Row],[Impact Score]]*tbl_logs[[#This Row],[Response Multiplier]]</f>
        <v>6</v>
      </c>
      <c r="M1445" t="str" cm="1">
        <f t="array" ref="M1445">_xlfn.IFS(tbl_logs[[#This Row],[Total Score]]&lt;=4, "Low", tbl_logs[[#This Row],[Total Score]]&lt;=10, "Medium", tbl_logs[[#This Row],[Total Score]]&lt;=19, "High", tbl_logs[[#This Row],[Total Score]]&lt;=25, "Very High")</f>
        <v>Medium</v>
      </c>
      <c r="N1445" t="str" cm="1">
        <f t="array" ref="N1445">_xlfn.IFS(tbl_logs[[#This Row],[Total Score]]&lt;=4, "Low", tbl_logs[[#This Row],[Total Score]]&lt;=10, "Medium", tbl_logs[[#This Row],[Total Score]]&lt;=17, "High", tbl_logs[[#This Row],[Total Score]]&lt;=25, "Critical")</f>
        <v>Medium</v>
      </c>
    </row>
    <row r="1446" spans="1:14" x14ac:dyDescent="0.3">
      <c r="A1446" t="s">
        <v>2058</v>
      </c>
      <c r="B1446" s="1">
        <v>46049.388194444444</v>
      </c>
      <c r="C1446" t="s">
        <v>26</v>
      </c>
      <c r="D1446" t="s">
        <v>8</v>
      </c>
      <c r="E1446" t="s">
        <v>19</v>
      </c>
      <c r="F1446" t="s">
        <v>10</v>
      </c>
      <c r="G1446" s="2">
        <v>0.38819444444444445</v>
      </c>
      <c r="H1446" s="3">
        <v>46049</v>
      </c>
      <c r="I1446">
        <v>1</v>
      </c>
      <c r="J1446">
        <f>_xlfn.XLOOKUP(tbl_logs[[#This Row],[Target_Department]],tbl_DeptWeight[Department], tbl_DeptWeight[Impact Score])</f>
        <v>3</v>
      </c>
      <c r="K1446">
        <f>_xlfn.XLOOKUP(tbl_logs[[#This Row],[Employee_Action]],tbl_ResponseLikelihood[Employee Action],tbl_ResponseLikelihood[Likelihood Score])</f>
        <v>2</v>
      </c>
      <c r="L1446">
        <f>tbl_logs[[#This Row],[Impact Score]]*tbl_logs[[#This Row],[Response Multiplier]]</f>
        <v>6</v>
      </c>
      <c r="M1446" t="str" cm="1">
        <f t="array" ref="M1446">_xlfn.IFS(tbl_logs[[#This Row],[Total Score]]&lt;=4, "Low", tbl_logs[[#This Row],[Total Score]]&lt;=10, "Medium", tbl_logs[[#This Row],[Total Score]]&lt;=19, "High", tbl_logs[[#This Row],[Total Score]]&lt;=25, "Very High")</f>
        <v>Medium</v>
      </c>
      <c r="N1446" t="str" cm="1">
        <f t="array" ref="N1446">_xlfn.IFS(tbl_logs[[#This Row],[Total Score]]&lt;=4, "Low", tbl_logs[[#This Row],[Total Score]]&lt;=10, "Medium", tbl_logs[[#This Row],[Total Score]]&lt;=17, "High", tbl_logs[[#This Row],[Total Score]]&lt;=25, "Critical")</f>
        <v>Medium</v>
      </c>
    </row>
    <row r="1447" spans="1:14" x14ac:dyDescent="0.3">
      <c r="A1447" t="s">
        <v>3411</v>
      </c>
      <c r="B1447" s="1">
        <v>46049.397916666669</v>
      </c>
      <c r="C1447" t="s">
        <v>26</v>
      </c>
      <c r="D1447" t="s">
        <v>15</v>
      </c>
      <c r="E1447" t="s">
        <v>9</v>
      </c>
      <c r="F1447" t="s">
        <v>20</v>
      </c>
      <c r="G1447" s="2">
        <v>0.39791666666666664</v>
      </c>
      <c r="H1447" s="3">
        <v>46049</v>
      </c>
      <c r="I1447">
        <v>1</v>
      </c>
      <c r="J1447">
        <f>_xlfn.XLOOKUP(tbl_logs[[#This Row],[Target_Department]],tbl_DeptWeight[Department], tbl_DeptWeight[Impact Score])</f>
        <v>3</v>
      </c>
      <c r="K1447">
        <f>_xlfn.XLOOKUP(tbl_logs[[#This Row],[Employee_Action]],tbl_ResponseLikelihood[Employee Action],tbl_ResponseLikelihood[Likelihood Score])</f>
        <v>2</v>
      </c>
      <c r="L1447">
        <f>tbl_logs[[#This Row],[Impact Score]]*tbl_logs[[#This Row],[Response Multiplier]]</f>
        <v>6</v>
      </c>
      <c r="M1447" t="str" cm="1">
        <f t="array" ref="M1447">_xlfn.IFS(tbl_logs[[#This Row],[Total Score]]&lt;=4, "Low", tbl_logs[[#This Row],[Total Score]]&lt;=10, "Medium", tbl_logs[[#This Row],[Total Score]]&lt;=19, "High", tbl_logs[[#This Row],[Total Score]]&lt;=25, "Very High")</f>
        <v>Medium</v>
      </c>
      <c r="N1447" t="str" cm="1">
        <f t="array" ref="N1447">_xlfn.IFS(tbl_logs[[#This Row],[Total Score]]&lt;=4, "Low", tbl_logs[[#This Row],[Total Score]]&lt;=10, "Medium", tbl_logs[[#This Row],[Total Score]]&lt;=17, "High", tbl_logs[[#This Row],[Total Score]]&lt;=25, "Critical")</f>
        <v>Medium</v>
      </c>
    </row>
    <row r="1448" spans="1:14" x14ac:dyDescent="0.3">
      <c r="A1448" t="s">
        <v>3064</v>
      </c>
      <c r="B1448" s="1">
        <v>46049.430555555555</v>
      </c>
      <c r="C1448" t="s">
        <v>7</v>
      </c>
      <c r="D1448" t="s">
        <v>22</v>
      </c>
      <c r="E1448" t="s">
        <v>19</v>
      </c>
      <c r="F1448" t="s">
        <v>10</v>
      </c>
      <c r="G1448" s="2">
        <v>0.43055555555555558</v>
      </c>
      <c r="H1448" s="3">
        <v>46049</v>
      </c>
      <c r="I1448">
        <v>1</v>
      </c>
      <c r="J1448">
        <f>_xlfn.XLOOKUP(tbl_logs[[#This Row],[Target_Department]],tbl_DeptWeight[Department], tbl_DeptWeight[Impact Score])</f>
        <v>3</v>
      </c>
      <c r="K1448">
        <f>_xlfn.XLOOKUP(tbl_logs[[#This Row],[Employee_Action]],tbl_ResponseLikelihood[Employee Action],tbl_ResponseLikelihood[Likelihood Score])</f>
        <v>2</v>
      </c>
      <c r="L1448">
        <f>tbl_logs[[#This Row],[Impact Score]]*tbl_logs[[#This Row],[Response Multiplier]]</f>
        <v>6</v>
      </c>
      <c r="M1448" t="str" cm="1">
        <f t="array" ref="M1448">_xlfn.IFS(tbl_logs[[#This Row],[Total Score]]&lt;=4, "Low", tbl_logs[[#This Row],[Total Score]]&lt;=10, "Medium", tbl_logs[[#This Row],[Total Score]]&lt;=19, "High", tbl_logs[[#This Row],[Total Score]]&lt;=25, "Very High")</f>
        <v>Medium</v>
      </c>
      <c r="N1448" t="str" cm="1">
        <f t="array" ref="N1448">_xlfn.IFS(tbl_logs[[#This Row],[Total Score]]&lt;=4, "Low", tbl_logs[[#This Row],[Total Score]]&lt;=10, "Medium", tbl_logs[[#This Row],[Total Score]]&lt;=17, "High", tbl_logs[[#This Row],[Total Score]]&lt;=25, "Critical")</f>
        <v>Medium</v>
      </c>
    </row>
    <row r="1449" spans="1:14" x14ac:dyDescent="0.3">
      <c r="A1449" t="s">
        <v>2023</v>
      </c>
      <c r="B1449" s="1">
        <v>46049.431250000001</v>
      </c>
      <c r="C1449" t="s">
        <v>7</v>
      </c>
      <c r="D1449" t="s">
        <v>8</v>
      </c>
      <c r="E1449" t="s">
        <v>19</v>
      </c>
      <c r="F1449" t="s">
        <v>10</v>
      </c>
      <c r="G1449" s="2">
        <v>0.43125000000000002</v>
      </c>
      <c r="H1449" s="3">
        <v>46049</v>
      </c>
      <c r="I1449">
        <v>1</v>
      </c>
      <c r="J1449">
        <f>_xlfn.XLOOKUP(tbl_logs[[#This Row],[Target_Department]],tbl_DeptWeight[Department], tbl_DeptWeight[Impact Score])</f>
        <v>3</v>
      </c>
      <c r="K1449">
        <f>_xlfn.XLOOKUP(tbl_logs[[#This Row],[Employee_Action]],tbl_ResponseLikelihood[Employee Action],tbl_ResponseLikelihood[Likelihood Score])</f>
        <v>2</v>
      </c>
      <c r="L1449">
        <f>tbl_logs[[#This Row],[Impact Score]]*tbl_logs[[#This Row],[Response Multiplier]]</f>
        <v>6</v>
      </c>
      <c r="M1449" t="str" cm="1">
        <f t="array" ref="M1449">_xlfn.IFS(tbl_logs[[#This Row],[Total Score]]&lt;=4, "Low", tbl_logs[[#This Row],[Total Score]]&lt;=10, "Medium", tbl_logs[[#This Row],[Total Score]]&lt;=19, "High", tbl_logs[[#This Row],[Total Score]]&lt;=25, "Very High")</f>
        <v>Medium</v>
      </c>
      <c r="N1449" t="str" cm="1">
        <f t="array" ref="N1449">_xlfn.IFS(tbl_logs[[#This Row],[Total Score]]&lt;=4, "Low", tbl_logs[[#This Row],[Total Score]]&lt;=10, "Medium", tbl_logs[[#This Row],[Total Score]]&lt;=17, "High", tbl_logs[[#This Row],[Total Score]]&lt;=25, "Critical")</f>
        <v>Medium</v>
      </c>
    </row>
    <row r="1450" spans="1:14" x14ac:dyDescent="0.3">
      <c r="A1450" t="s">
        <v>554</v>
      </c>
      <c r="B1450" s="1">
        <v>46049.431944444441</v>
      </c>
      <c r="C1450" t="s">
        <v>47</v>
      </c>
      <c r="D1450" t="s">
        <v>22</v>
      </c>
      <c r="E1450" t="s">
        <v>31</v>
      </c>
      <c r="F1450" t="s">
        <v>10</v>
      </c>
      <c r="G1450" s="2">
        <v>0.43194444444444446</v>
      </c>
      <c r="H1450" s="3">
        <v>46049</v>
      </c>
      <c r="I1450">
        <v>1</v>
      </c>
      <c r="J1450">
        <f>_xlfn.XLOOKUP(tbl_logs[[#This Row],[Target_Department]],tbl_DeptWeight[Department], tbl_DeptWeight[Impact Score])</f>
        <v>1</v>
      </c>
      <c r="K1450">
        <f>_xlfn.XLOOKUP(tbl_logs[[#This Row],[Employee_Action]],tbl_ResponseLikelihood[Employee Action],tbl_ResponseLikelihood[Likelihood Score])</f>
        <v>2</v>
      </c>
      <c r="L1450">
        <f>tbl_logs[[#This Row],[Impact Score]]*tbl_logs[[#This Row],[Response Multiplier]]</f>
        <v>2</v>
      </c>
      <c r="M1450" t="str" cm="1">
        <f t="array" ref="M1450">_xlfn.IFS(tbl_logs[[#This Row],[Total Score]]&lt;=4, "Low", tbl_logs[[#This Row],[Total Score]]&lt;=10, "Medium", tbl_logs[[#This Row],[Total Score]]&lt;=19, "High", tbl_logs[[#This Row],[Total Score]]&lt;=25, "Very High")</f>
        <v>Low</v>
      </c>
      <c r="N1450" t="str" cm="1">
        <f t="array" ref="N1450">_xlfn.IFS(tbl_logs[[#This Row],[Total Score]]&lt;=4, "Low", tbl_logs[[#This Row],[Total Score]]&lt;=10, "Medium", tbl_logs[[#This Row],[Total Score]]&lt;=17, "High", tbl_logs[[#This Row],[Total Score]]&lt;=25, "Critical")</f>
        <v>Low</v>
      </c>
    </row>
    <row r="1451" spans="1:14" x14ac:dyDescent="0.3">
      <c r="A1451" t="s">
        <v>3460</v>
      </c>
      <c r="B1451" s="1">
        <v>46049.451388888891</v>
      </c>
      <c r="C1451" t="s">
        <v>26</v>
      </c>
      <c r="D1451" t="s">
        <v>18</v>
      </c>
      <c r="E1451" t="s">
        <v>16</v>
      </c>
      <c r="F1451" t="s">
        <v>10</v>
      </c>
      <c r="G1451" s="2">
        <v>0.4513888888888889</v>
      </c>
      <c r="H1451" s="3">
        <v>46049</v>
      </c>
      <c r="I1451">
        <v>1</v>
      </c>
      <c r="J1451">
        <f>_xlfn.XLOOKUP(tbl_logs[[#This Row],[Target_Department]],tbl_DeptWeight[Department], tbl_DeptWeight[Impact Score])</f>
        <v>3</v>
      </c>
      <c r="K1451">
        <f>_xlfn.XLOOKUP(tbl_logs[[#This Row],[Employee_Action]],tbl_ResponseLikelihood[Employee Action],tbl_ResponseLikelihood[Likelihood Score])</f>
        <v>2</v>
      </c>
      <c r="L1451">
        <f>tbl_logs[[#This Row],[Impact Score]]*tbl_logs[[#This Row],[Response Multiplier]]</f>
        <v>6</v>
      </c>
      <c r="M1451" t="str" cm="1">
        <f t="array" ref="M1451">_xlfn.IFS(tbl_logs[[#This Row],[Total Score]]&lt;=4, "Low", tbl_logs[[#This Row],[Total Score]]&lt;=10, "Medium", tbl_logs[[#This Row],[Total Score]]&lt;=19, "High", tbl_logs[[#This Row],[Total Score]]&lt;=25, "Very High")</f>
        <v>Medium</v>
      </c>
      <c r="N1451" t="str" cm="1">
        <f t="array" ref="N1451">_xlfn.IFS(tbl_logs[[#This Row],[Total Score]]&lt;=4, "Low", tbl_logs[[#This Row],[Total Score]]&lt;=10, "Medium", tbl_logs[[#This Row],[Total Score]]&lt;=17, "High", tbl_logs[[#This Row],[Total Score]]&lt;=25, "Critical")</f>
        <v>Medium</v>
      </c>
    </row>
    <row r="1452" spans="1:14" x14ac:dyDescent="0.3">
      <c r="A1452" t="s">
        <v>957</v>
      </c>
      <c r="B1452" s="1">
        <v>46049.455555555556</v>
      </c>
      <c r="C1452" t="s">
        <v>12</v>
      </c>
      <c r="D1452" t="s">
        <v>18</v>
      </c>
      <c r="E1452" t="s">
        <v>31</v>
      </c>
      <c r="F1452" t="s">
        <v>10</v>
      </c>
      <c r="G1452" s="2">
        <v>0.45555555555555555</v>
      </c>
      <c r="H1452" s="3">
        <v>46049</v>
      </c>
      <c r="I1452">
        <v>1</v>
      </c>
      <c r="J1452">
        <f>_xlfn.XLOOKUP(tbl_logs[[#This Row],[Target_Department]],tbl_DeptWeight[Department], tbl_DeptWeight[Impact Score])</f>
        <v>1</v>
      </c>
      <c r="K1452">
        <f>_xlfn.XLOOKUP(tbl_logs[[#This Row],[Employee_Action]],tbl_ResponseLikelihood[Employee Action],tbl_ResponseLikelihood[Likelihood Score])</f>
        <v>2</v>
      </c>
      <c r="L1452">
        <f>tbl_logs[[#This Row],[Impact Score]]*tbl_logs[[#This Row],[Response Multiplier]]</f>
        <v>2</v>
      </c>
      <c r="M1452" t="str" cm="1">
        <f t="array" ref="M1452">_xlfn.IFS(tbl_logs[[#This Row],[Total Score]]&lt;=4, "Low", tbl_logs[[#This Row],[Total Score]]&lt;=10, "Medium", tbl_logs[[#This Row],[Total Score]]&lt;=19, "High", tbl_logs[[#This Row],[Total Score]]&lt;=25, "Very High")</f>
        <v>Low</v>
      </c>
      <c r="N1452" t="str" cm="1">
        <f t="array" ref="N1452">_xlfn.IFS(tbl_logs[[#This Row],[Total Score]]&lt;=4, "Low", tbl_logs[[#This Row],[Total Score]]&lt;=10, "Medium", tbl_logs[[#This Row],[Total Score]]&lt;=17, "High", tbl_logs[[#This Row],[Total Score]]&lt;=25, "Critical")</f>
        <v>Low</v>
      </c>
    </row>
    <row r="1453" spans="1:14" x14ac:dyDescent="0.3">
      <c r="A1453" t="s">
        <v>4378</v>
      </c>
      <c r="B1453" s="1">
        <v>46049.491666666669</v>
      </c>
      <c r="C1453" t="s">
        <v>26</v>
      </c>
      <c r="D1453" t="s">
        <v>15</v>
      </c>
      <c r="E1453" t="s">
        <v>31</v>
      </c>
      <c r="F1453" t="s">
        <v>10</v>
      </c>
      <c r="G1453" s="2">
        <v>0.49166666666666664</v>
      </c>
      <c r="H1453" s="3">
        <v>46049</v>
      </c>
      <c r="I1453">
        <v>1</v>
      </c>
      <c r="J1453">
        <f>_xlfn.XLOOKUP(tbl_logs[[#This Row],[Target_Department]],tbl_DeptWeight[Department], tbl_DeptWeight[Impact Score])</f>
        <v>3</v>
      </c>
      <c r="K1453">
        <f>_xlfn.XLOOKUP(tbl_logs[[#This Row],[Employee_Action]],tbl_ResponseLikelihood[Employee Action],tbl_ResponseLikelihood[Likelihood Score])</f>
        <v>2</v>
      </c>
      <c r="L1453">
        <f>tbl_logs[[#This Row],[Impact Score]]*tbl_logs[[#This Row],[Response Multiplier]]</f>
        <v>6</v>
      </c>
      <c r="M1453" t="str" cm="1">
        <f t="array" ref="M1453">_xlfn.IFS(tbl_logs[[#This Row],[Total Score]]&lt;=4, "Low", tbl_logs[[#This Row],[Total Score]]&lt;=10, "Medium", tbl_logs[[#This Row],[Total Score]]&lt;=19, "High", tbl_logs[[#This Row],[Total Score]]&lt;=25, "Very High")</f>
        <v>Medium</v>
      </c>
      <c r="N1453" t="str" cm="1">
        <f t="array" ref="N1453">_xlfn.IFS(tbl_logs[[#This Row],[Total Score]]&lt;=4, "Low", tbl_logs[[#This Row],[Total Score]]&lt;=10, "Medium", tbl_logs[[#This Row],[Total Score]]&lt;=17, "High", tbl_logs[[#This Row],[Total Score]]&lt;=25, "Critical")</f>
        <v>Medium</v>
      </c>
    </row>
    <row r="1454" spans="1:14" x14ac:dyDescent="0.3">
      <c r="A1454" t="s">
        <v>2380</v>
      </c>
      <c r="B1454" s="1">
        <v>46049.504861111112</v>
      </c>
      <c r="C1454" t="s">
        <v>7</v>
      </c>
      <c r="D1454" t="s">
        <v>8</v>
      </c>
      <c r="E1454" t="s">
        <v>19</v>
      </c>
      <c r="F1454" t="s">
        <v>10</v>
      </c>
      <c r="G1454" s="2">
        <v>0.50486111111111109</v>
      </c>
      <c r="H1454" s="3">
        <v>46049</v>
      </c>
      <c r="I1454">
        <v>1</v>
      </c>
      <c r="J1454">
        <f>_xlfn.XLOOKUP(tbl_logs[[#This Row],[Target_Department]],tbl_DeptWeight[Department], tbl_DeptWeight[Impact Score])</f>
        <v>3</v>
      </c>
      <c r="K1454">
        <f>_xlfn.XLOOKUP(tbl_logs[[#This Row],[Employee_Action]],tbl_ResponseLikelihood[Employee Action],tbl_ResponseLikelihood[Likelihood Score])</f>
        <v>2</v>
      </c>
      <c r="L1454">
        <f>tbl_logs[[#This Row],[Impact Score]]*tbl_logs[[#This Row],[Response Multiplier]]</f>
        <v>6</v>
      </c>
      <c r="M1454" t="str" cm="1">
        <f t="array" ref="M1454">_xlfn.IFS(tbl_logs[[#This Row],[Total Score]]&lt;=4, "Low", tbl_logs[[#This Row],[Total Score]]&lt;=10, "Medium", tbl_logs[[#This Row],[Total Score]]&lt;=19, "High", tbl_logs[[#This Row],[Total Score]]&lt;=25, "Very High")</f>
        <v>Medium</v>
      </c>
      <c r="N1454" t="str" cm="1">
        <f t="array" ref="N1454">_xlfn.IFS(tbl_logs[[#This Row],[Total Score]]&lt;=4, "Low", tbl_logs[[#This Row],[Total Score]]&lt;=10, "Medium", tbl_logs[[#This Row],[Total Score]]&lt;=17, "High", tbl_logs[[#This Row],[Total Score]]&lt;=25, "Critical")</f>
        <v>Medium</v>
      </c>
    </row>
    <row r="1455" spans="1:14" x14ac:dyDescent="0.3">
      <c r="A1455" t="s">
        <v>1286</v>
      </c>
      <c r="B1455" s="1">
        <v>46049.525694444441</v>
      </c>
      <c r="C1455" t="s">
        <v>35</v>
      </c>
      <c r="D1455" t="s">
        <v>8</v>
      </c>
      <c r="E1455" t="s">
        <v>31</v>
      </c>
      <c r="F1455" t="s">
        <v>10</v>
      </c>
      <c r="G1455" s="2">
        <v>0.52569444444444446</v>
      </c>
      <c r="H1455" s="3">
        <v>46049</v>
      </c>
      <c r="I1455">
        <v>1</v>
      </c>
      <c r="J1455">
        <f>_xlfn.XLOOKUP(tbl_logs[[#This Row],[Target_Department]],tbl_DeptWeight[Department], tbl_DeptWeight[Impact Score])</f>
        <v>1</v>
      </c>
      <c r="K1455">
        <f>_xlfn.XLOOKUP(tbl_logs[[#This Row],[Employee_Action]],tbl_ResponseLikelihood[Employee Action],tbl_ResponseLikelihood[Likelihood Score])</f>
        <v>2</v>
      </c>
      <c r="L1455">
        <f>tbl_logs[[#This Row],[Impact Score]]*tbl_logs[[#This Row],[Response Multiplier]]</f>
        <v>2</v>
      </c>
      <c r="M1455" t="str" cm="1">
        <f t="array" ref="M1455">_xlfn.IFS(tbl_logs[[#This Row],[Total Score]]&lt;=4, "Low", tbl_logs[[#This Row],[Total Score]]&lt;=10, "Medium", tbl_logs[[#This Row],[Total Score]]&lt;=19, "High", tbl_logs[[#This Row],[Total Score]]&lt;=25, "Very High")</f>
        <v>Low</v>
      </c>
      <c r="N1455" t="str" cm="1">
        <f t="array" ref="N1455">_xlfn.IFS(tbl_logs[[#This Row],[Total Score]]&lt;=4, "Low", tbl_logs[[#This Row],[Total Score]]&lt;=10, "Medium", tbl_logs[[#This Row],[Total Score]]&lt;=17, "High", tbl_logs[[#This Row],[Total Score]]&lt;=25, "Critical")</f>
        <v>Low</v>
      </c>
    </row>
    <row r="1456" spans="1:14" x14ac:dyDescent="0.3">
      <c r="A1456" t="s">
        <v>188</v>
      </c>
      <c r="B1456" s="1">
        <v>46049.558333333334</v>
      </c>
      <c r="C1456" t="s">
        <v>7</v>
      </c>
      <c r="D1456" t="s">
        <v>22</v>
      </c>
      <c r="E1456" t="s">
        <v>31</v>
      </c>
      <c r="F1456" t="s">
        <v>20</v>
      </c>
      <c r="G1456" s="2">
        <v>0.55833333333333335</v>
      </c>
      <c r="H1456" s="3">
        <v>46049</v>
      </c>
      <c r="I1456">
        <v>1</v>
      </c>
      <c r="J1456">
        <f>_xlfn.XLOOKUP(tbl_logs[[#This Row],[Target_Department]],tbl_DeptWeight[Department], tbl_DeptWeight[Impact Score])</f>
        <v>3</v>
      </c>
      <c r="K1456">
        <f>_xlfn.XLOOKUP(tbl_logs[[#This Row],[Employee_Action]],tbl_ResponseLikelihood[Employee Action],tbl_ResponseLikelihood[Likelihood Score])</f>
        <v>2</v>
      </c>
      <c r="L1456">
        <f>tbl_logs[[#This Row],[Impact Score]]*tbl_logs[[#This Row],[Response Multiplier]]</f>
        <v>6</v>
      </c>
      <c r="M1456" t="str" cm="1">
        <f t="array" ref="M1456">_xlfn.IFS(tbl_logs[[#This Row],[Total Score]]&lt;=4, "Low", tbl_logs[[#This Row],[Total Score]]&lt;=10, "Medium", tbl_logs[[#This Row],[Total Score]]&lt;=19, "High", tbl_logs[[#This Row],[Total Score]]&lt;=25, "Very High")</f>
        <v>Medium</v>
      </c>
      <c r="N1456" t="str" cm="1">
        <f t="array" ref="N1456">_xlfn.IFS(tbl_logs[[#This Row],[Total Score]]&lt;=4, "Low", tbl_logs[[#This Row],[Total Score]]&lt;=10, "Medium", tbl_logs[[#This Row],[Total Score]]&lt;=17, "High", tbl_logs[[#This Row],[Total Score]]&lt;=25, "Critical")</f>
        <v>Medium</v>
      </c>
    </row>
    <row r="1457" spans="1:14" x14ac:dyDescent="0.3">
      <c r="A1457" t="s">
        <v>4911</v>
      </c>
      <c r="B1457" s="1">
        <v>46049.568055555559</v>
      </c>
      <c r="C1457" t="s">
        <v>7</v>
      </c>
      <c r="D1457" t="s">
        <v>8</v>
      </c>
      <c r="E1457" t="s">
        <v>9</v>
      </c>
      <c r="F1457" t="s">
        <v>53</v>
      </c>
      <c r="G1457" s="2">
        <v>0.56805555555555554</v>
      </c>
      <c r="H1457" s="3">
        <v>46049</v>
      </c>
      <c r="I1457">
        <v>1</v>
      </c>
      <c r="J1457">
        <f>_xlfn.XLOOKUP(tbl_logs[[#This Row],[Target_Department]],tbl_DeptWeight[Department], tbl_DeptWeight[Impact Score])</f>
        <v>3</v>
      </c>
      <c r="K1457">
        <f>_xlfn.XLOOKUP(tbl_logs[[#This Row],[Employee_Action]],tbl_ResponseLikelihood[Employee Action],tbl_ResponseLikelihood[Likelihood Score])</f>
        <v>5</v>
      </c>
      <c r="L1457">
        <f>tbl_logs[[#This Row],[Impact Score]]*tbl_logs[[#This Row],[Response Multiplier]]</f>
        <v>15</v>
      </c>
      <c r="M1457" t="str" cm="1">
        <f t="array" ref="M1457">_xlfn.IFS(tbl_logs[[#This Row],[Total Score]]&lt;=4, "Low", tbl_logs[[#This Row],[Total Score]]&lt;=10, "Medium", tbl_logs[[#This Row],[Total Score]]&lt;=19, "High", tbl_logs[[#This Row],[Total Score]]&lt;=25, "Very High")</f>
        <v>High</v>
      </c>
      <c r="N1457" t="str" cm="1">
        <f t="array" ref="N1457">_xlfn.IFS(tbl_logs[[#This Row],[Total Score]]&lt;=4, "Low", tbl_logs[[#This Row],[Total Score]]&lt;=10, "Medium", tbl_logs[[#This Row],[Total Score]]&lt;=17, "High", tbl_logs[[#This Row],[Total Score]]&lt;=25, "Critical")</f>
        <v>High</v>
      </c>
    </row>
    <row r="1458" spans="1:14" x14ac:dyDescent="0.3">
      <c r="A1458" t="s">
        <v>969</v>
      </c>
      <c r="B1458" s="1">
        <v>46049.569444444445</v>
      </c>
      <c r="C1458" t="s">
        <v>7</v>
      </c>
      <c r="D1458" t="s">
        <v>18</v>
      </c>
      <c r="E1458" t="s">
        <v>19</v>
      </c>
      <c r="F1458" t="s">
        <v>53</v>
      </c>
      <c r="G1458" s="2">
        <v>0.56944444444444442</v>
      </c>
      <c r="H1458" s="3">
        <v>46049</v>
      </c>
      <c r="I1458">
        <v>1</v>
      </c>
      <c r="J1458">
        <f>_xlfn.XLOOKUP(tbl_logs[[#This Row],[Target_Department]],tbl_DeptWeight[Department], tbl_DeptWeight[Impact Score])</f>
        <v>3</v>
      </c>
      <c r="K1458">
        <f>_xlfn.XLOOKUP(tbl_logs[[#This Row],[Employee_Action]],tbl_ResponseLikelihood[Employee Action],tbl_ResponseLikelihood[Likelihood Score])</f>
        <v>5</v>
      </c>
      <c r="L1458">
        <f>tbl_logs[[#This Row],[Impact Score]]*tbl_logs[[#This Row],[Response Multiplier]]</f>
        <v>15</v>
      </c>
      <c r="M1458" t="str" cm="1">
        <f t="array" ref="M1458">_xlfn.IFS(tbl_logs[[#This Row],[Total Score]]&lt;=4, "Low", tbl_logs[[#This Row],[Total Score]]&lt;=10, "Medium", tbl_logs[[#This Row],[Total Score]]&lt;=19, "High", tbl_logs[[#This Row],[Total Score]]&lt;=25, "Very High")</f>
        <v>High</v>
      </c>
      <c r="N1458" t="str" cm="1">
        <f t="array" ref="N1458">_xlfn.IFS(tbl_logs[[#This Row],[Total Score]]&lt;=4, "Low", tbl_logs[[#This Row],[Total Score]]&lt;=10, "Medium", tbl_logs[[#This Row],[Total Score]]&lt;=17, "High", tbl_logs[[#This Row],[Total Score]]&lt;=25, "Critical")</f>
        <v>High</v>
      </c>
    </row>
    <row r="1459" spans="1:14" x14ac:dyDescent="0.3">
      <c r="A1459" t="s">
        <v>3238</v>
      </c>
      <c r="B1459" s="1">
        <v>46049.65</v>
      </c>
      <c r="C1459" t="s">
        <v>7</v>
      </c>
      <c r="D1459" t="s">
        <v>22</v>
      </c>
      <c r="E1459" t="s">
        <v>16</v>
      </c>
      <c r="F1459" t="s">
        <v>20</v>
      </c>
      <c r="G1459" s="2">
        <v>0.65</v>
      </c>
      <c r="H1459" s="3">
        <v>46049</v>
      </c>
      <c r="I1459">
        <v>1</v>
      </c>
      <c r="J1459">
        <f>_xlfn.XLOOKUP(tbl_logs[[#This Row],[Target_Department]],tbl_DeptWeight[Department], tbl_DeptWeight[Impact Score])</f>
        <v>3</v>
      </c>
      <c r="K1459">
        <f>_xlfn.XLOOKUP(tbl_logs[[#This Row],[Employee_Action]],tbl_ResponseLikelihood[Employee Action],tbl_ResponseLikelihood[Likelihood Score])</f>
        <v>2</v>
      </c>
      <c r="L1459">
        <f>tbl_logs[[#This Row],[Impact Score]]*tbl_logs[[#This Row],[Response Multiplier]]</f>
        <v>6</v>
      </c>
      <c r="M1459" t="str" cm="1">
        <f t="array" ref="M1459">_xlfn.IFS(tbl_logs[[#This Row],[Total Score]]&lt;=4, "Low", tbl_logs[[#This Row],[Total Score]]&lt;=10, "Medium", tbl_logs[[#This Row],[Total Score]]&lt;=19, "High", tbl_logs[[#This Row],[Total Score]]&lt;=25, "Very High")</f>
        <v>Medium</v>
      </c>
      <c r="N1459" t="str" cm="1">
        <f t="array" ref="N1459">_xlfn.IFS(tbl_logs[[#This Row],[Total Score]]&lt;=4, "Low", tbl_logs[[#This Row],[Total Score]]&lt;=10, "Medium", tbl_logs[[#This Row],[Total Score]]&lt;=17, "High", tbl_logs[[#This Row],[Total Score]]&lt;=25, "Critical")</f>
        <v>Medium</v>
      </c>
    </row>
    <row r="1460" spans="1:14" x14ac:dyDescent="0.3">
      <c r="A1460" t="s">
        <v>238</v>
      </c>
      <c r="B1460" s="1">
        <v>46049.658333333333</v>
      </c>
      <c r="C1460" t="s">
        <v>40</v>
      </c>
      <c r="D1460" t="s">
        <v>18</v>
      </c>
      <c r="E1460" t="s">
        <v>16</v>
      </c>
      <c r="F1460" t="s">
        <v>10</v>
      </c>
      <c r="G1460" s="2">
        <v>0.65833333333333333</v>
      </c>
      <c r="H1460" s="3">
        <v>46049</v>
      </c>
      <c r="I1460">
        <v>1</v>
      </c>
      <c r="J1460">
        <f>_xlfn.XLOOKUP(tbl_logs[[#This Row],[Target_Department]],tbl_DeptWeight[Department], tbl_DeptWeight[Impact Score])</f>
        <v>5</v>
      </c>
      <c r="K1460">
        <f>_xlfn.XLOOKUP(tbl_logs[[#This Row],[Employee_Action]],tbl_ResponseLikelihood[Employee Action],tbl_ResponseLikelihood[Likelihood Score])</f>
        <v>2</v>
      </c>
      <c r="L1460">
        <f>tbl_logs[[#This Row],[Impact Score]]*tbl_logs[[#This Row],[Response Multiplier]]</f>
        <v>10</v>
      </c>
      <c r="M1460" t="str" cm="1">
        <f t="array" ref="M1460">_xlfn.IFS(tbl_logs[[#This Row],[Total Score]]&lt;=4, "Low", tbl_logs[[#This Row],[Total Score]]&lt;=10, "Medium", tbl_logs[[#This Row],[Total Score]]&lt;=19, "High", tbl_logs[[#This Row],[Total Score]]&lt;=25, "Very High")</f>
        <v>Medium</v>
      </c>
      <c r="N1460" t="str" cm="1">
        <f t="array" ref="N1460">_xlfn.IFS(tbl_logs[[#This Row],[Total Score]]&lt;=4, "Low", tbl_logs[[#This Row],[Total Score]]&lt;=10, "Medium", tbl_logs[[#This Row],[Total Score]]&lt;=17, "High", tbl_logs[[#This Row],[Total Score]]&lt;=25, "Critical")</f>
        <v>Medium</v>
      </c>
    </row>
    <row r="1461" spans="1:14" x14ac:dyDescent="0.3">
      <c r="A1461" t="s">
        <v>2189</v>
      </c>
      <c r="B1461" s="1">
        <v>46049.681944444441</v>
      </c>
      <c r="C1461" t="s">
        <v>12</v>
      </c>
      <c r="D1461" t="s">
        <v>22</v>
      </c>
      <c r="E1461" t="s">
        <v>19</v>
      </c>
      <c r="F1461" t="s">
        <v>10</v>
      </c>
      <c r="G1461" s="2">
        <v>0.68194444444444446</v>
      </c>
      <c r="H1461" s="3">
        <v>46049</v>
      </c>
      <c r="I1461">
        <v>1</v>
      </c>
      <c r="J1461">
        <f>_xlfn.XLOOKUP(tbl_logs[[#This Row],[Target_Department]],tbl_DeptWeight[Department], tbl_DeptWeight[Impact Score])</f>
        <v>1</v>
      </c>
      <c r="K1461">
        <f>_xlfn.XLOOKUP(tbl_logs[[#This Row],[Employee_Action]],tbl_ResponseLikelihood[Employee Action],tbl_ResponseLikelihood[Likelihood Score])</f>
        <v>2</v>
      </c>
      <c r="L1461">
        <f>tbl_logs[[#This Row],[Impact Score]]*tbl_logs[[#This Row],[Response Multiplier]]</f>
        <v>2</v>
      </c>
      <c r="M1461" t="str" cm="1">
        <f t="array" ref="M1461">_xlfn.IFS(tbl_logs[[#This Row],[Total Score]]&lt;=4, "Low", tbl_logs[[#This Row],[Total Score]]&lt;=10, "Medium", tbl_logs[[#This Row],[Total Score]]&lt;=19, "High", tbl_logs[[#This Row],[Total Score]]&lt;=25, "Very High")</f>
        <v>Low</v>
      </c>
      <c r="N1461" t="str" cm="1">
        <f t="array" ref="N1461">_xlfn.IFS(tbl_logs[[#This Row],[Total Score]]&lt;=4, "Low", tbl_logs[[#This Row],[Total Score]]&lt;=10, "Medium", tbl_logs[[#This Row],[Total Score]]&lt;=17, "High", tbl_logs[[#This Row],[Total Score]]&lt;=25, "Critical")</f>
        <v>Low</v>
      </c>
    </row>
    <row r="1462" spans="1:14" x14ac:dyDescent="0.3">
      <c r="A1462" t="s">
        <v>1270</v>
      </c>
      <c r="B1462" s="1">
        <v>46049.686805555553</v>
      </c>
      <c r="C1462" t="s">
        <v>7</v>
      </c>
      <c r="D1462" t="s">
        <v>8</v>
      </c>
      <c r="E1462" t="s">
        <v>19</v>
      </c>
      <c r="F1462" t="s">
        <v>10</v>
      </c>
      <c r="G1462" s="2">
        <v>0.68680555555555556</v>
      </c>
      <c r="H1462" s="3">
        <v>46049</v>
      </c>
      <c r="I1462">
        <v>1</v>
      </c>
      <c r="J1462">
        <f>_xlfn.XLOOKUP(tbl_logs[[#This Row],[Target_Department]],tbl_DeptWeight[Department], tbl_DeptWeight[Impact Score])</f>
        <v>3</v>
      </c>
      <c r="K1462">
        <f>_xlfn.XLOOKUP(tbl_logs[[#This Row],[Employee_Action]],tbl_ResponseLikelihood[Employee Action],tbl_ResponseLikelihood[Likelihood Score])</f>
        <v>2</v>
      </c>
      <c r="L1462">
        <f>tbl_logs[[#This Row],[Impact Score]]*tbl_logs[[#This Row],[Response Multiplier]]</f>
        <v>6</v>
      </c>
      <c r="M1462" t="str" cm="1">
        <f t="array" ref="M1462">_xlfn.IFS(tbl_logs[[#This Row],[Total Score]]&lt;=4, "Low", tbl_logs[[#This Row],[Total Score]]&lt;=10, "Medium", tbl_logs[[#This Row],[Total Score]]&lt;=19, "High", tbl_logs[[#This Row],[Total Score]]&lt;=25, "Very High")</f>
        <v>Medium</v>
      </c>
      <c r="N1462" t="str" cm="1">
        <f t="array" ref="N1462">_xlfn.IFS(tbl_logs[[#This Row],[Total Score]]&lt;=4, "Low", tbl_logs[[#This Row],[Total Score]]&lt;=10, "Medium", tbl_logs[[#This Row],[Total Score]]&lt;=17, "High", tbl_logs[[#This Row],[Total Score]]&lt;=25, "Critical")</f>
        <v>Medium</v>
      </c>
    </row>
    <row r="1463" spans="1:14" x14ac:dyDescent="0.3">
      <c r="A1463" t="s">
        <v>3337</v>
      </c>
      <c r="B1463" s="1">
        <v>46049.709722222222</v>
      </c>
      <c r="C1463" t="s">
        <v>12</v>
      </c>
      <c r="D1463" t="s">
        <v>8</v>
      </c>
      <c r="E1463" t="s">
        <v>16</v>
      </c>
      <c r="F1463" t="s">
        <v>33</v>
      </c>
      <c r="G1463" s="2">
        <v>0.70972222222222225</v>
      </c>
      <c r="H1463" s="3">
        <v>46049</v>
      </c>
      <c r="I1463">
        <v>1</v>
      </c>
      <c r="J1463">
        <f>_xlfn.XLOOKUP(tbl_logs[[#This Row],[Target_Department]],tbl_DeptWeight[Department], tbl_DeptWeight[Impact Score])</f>
        <v>1</v>
      </c>
      <c r="K1463">
        <f>_xlfn.XLOOKUP(tbl_logs[[#This Row],[Employee_Action]],tbl_ResponseLikelihood[Employee Action],tbl_ResponseLikelihood[Likelihood Score])</f>
        <v>4</v>
      </c>
      <c r="L1463">
        <f>tbl_logs[[#This Row],[Impact Score]]*tbl_logs[[#This Row],[Response Multiplier]]</f>
        <v>4</v>
      </c>
      <c r="M1463" t="str" cm="1">
        <f t="array" ref="M1463">_xlfn.IFS(tbl_logs[[#This Row],[Total Score]]&lt;=4, "Low", tbl_logs[[#This Row],[Total Score]]&lt;=10, "Medium", tbl_logs[[#This Row],[Total Score]]&lt;=19, "High", tbl_logs[[#This Row],[Total Score]]&lt;=25, "Very High")</f>
        <v>Low</v>
      </c>
      <c r="N1463" t="str" cm="1">
        <f t="array" ref="N1463">_xlfn.IFS(tbl_logs[[#This Row],[Total Score]]&lt;=4, "Low", tbl_logs[[#This Row],[Total Score]]&lt;=10, "Medium", tbl_logs[[#This Row],[Total Score]]&lt;=17, "High", tbl_logs[[#This Row],[Total Score]]&lt;=25, "Critical")</f>
        <v>Low</v>
      </c>
    </row>
    <row r="1464" spans="1:14" x14ac:dyDescent="0.3">
      <c r="A1464" t="s">
        <v>3180</v>
      </c>
      <c r="B1464" s="1">
        <v>46049.71597222222</v>
      </c>
      <c r="C1464" t="s">
        <v>7</v>
      </c>
      <c r="D1464" t="s">
        <v>8</v>
      </c>
      <c r="E1464" t="s">
        <v>19</v>
      </c>
      <c r="F1464" t="s">
        <v>20</v>
      </c>
      <c r="G1464" s="2">
        <v>0.71597222222222223</v>
      </c>
      <c r="H1464" s="3">
        <v>46049</v>
      </c>
      <c r="I1464">
        <v>1</v>
      </c>
      <c r="J1464">
        <f>_xlfn.XLOOKUP(tbl_logs[[#This Row],[Target_Department]],tbl_DeptWeight[Department], tbl_DeptWeight[Impact Score])</f>
        <v>3</v>
      </c>
      <c r="K1464">
        <f>_xlfn.XLOOKUP(tbl_logs[[#This Row],[Employee_Action]],tbl_ResponseLikelihood[Employee Action],tbl_ResponseLikelihood[Likelihood Score])</f>
        <v>2</v>
      </c>
      <c r="L1464">
        <f>tbl_logs[[#This Row],[Impact Score]]*tbl_logs[[#This Row],[Response Multiplier]]</f>
        <v>6</v>
      </c>
      <c r="M1464" t="str" cm="1">
        <f t="array" ref="M1464">_xlfn.IFS(tbl_logs[[#This Row],[Total Score]]&lt;=4, "Low", tbl_logs[[#This Row],[Total Score]]&lt;=10, "Medium", tbl_logs[[#This Row],[Total Score]]&lt;=19, "High", tbl_logs[[#This Row],[Total Score]]&lt;=25, "Very High")</f>
        <v>Medium</v>
      </c>
      <c r="N1464" t="str" cm="1">
        <f t="array" ref="N1464">_xlfn.IFS(tbl_logs[[#This Row],[Total Score]]&lt;=4, "Low", tbl_logs[[#This Row],[Total Score]]&lt;=10, "Medium", tbl_logs[[#This Row],[Total Score]]&lt;=17, "High", tbl_logs[[#This Row],[Total Score]]&lt;=25, "Critical")</f>
        <v>Medium</v>
      </c>
    </row>
    <row r="1465" spans="1:14" x14ac:dyDescent="0.3">
      <c r="A1465" t="s">
        <v>4513</v>
      </c>
      <c r="B1465" s="1">
        <v>46049.724305555559</v>
      </c>
      <c r="C1465" t="s">
        <v>35</v>
      </c>
      <c r="D1465" t="s">
        <v>15</v>
      </c>
      <c r="E1465" t="s">
        <v>9</v>
      </c>
      <c r="F1465" t="s">
        <v>10</v>
      </c>
      <c r="G1465" s="2">
        <v>0.72430555555555554</v>
      </c>
      <c r="H1465" s="3">
        <v>46049</v>
      </c>
      <c r="I1465">
        <v>1</v>
      </c>
      <c r="J1465">
        <f>_xlfn.XLOOKUP(tbl_logs[[#This Row],[Target_Department]],tbl_DeptWeight[Department], tbl_DeptWeight[Impact Score])</f>
        <v>1</v>
      </c>
      <c r="K1465">
        <f>_xlfn.XLOOKUP(tbl_logs[[#This Row],[Employee_Action]],tbl_ResponseLikelihood[Employee Action],tbl_ResponseLikelihood[Likelihood Score])</f>
        <v>2</v>
      </c>
      <c r="L1465">
        <f>tbl_logs[[#This Row],[Impact Score]]*tbl_logs[[#This Row],[Response Multiplier]]</f>
        <v>2</v>
      </c>
      <c r="M1465" t="str" cm="1">
        <f t="array" ref="M1465">_xlfn.IFS(tbl_logs[[#This Row],[Total Score]]&lt;=4, "Low", tbl_logs[[#This Row],[Total Score]]&lt;=10, "Medium", tbl_logs[[#This Row],[Total Score]]&lt;=19, "High", tbl_logs[[#This Row],[Total Score]]&lt;=25, "Very High")</f>
        <v>Low</v>
      </c>
      <c r="N1465" t="str" cm="1">
        <f t="array" ref="N1465">_xlfn.IFS(tbl_logs[[#This Row],[Total Score]]&lt;=4, "Low", tbl_logs[[#This Row],[Total Score]]&lt;=10, "Medium", tbl_logs[[#This Row],[Total Score]]&lt;=17, "High", tbl_logs[[#This Row],[Total Score]]&lt;=25, "Critical")</f>
        <v>Low</v>
      </c>
    </row>
    <row r="1466" spans="1:14" x14ac:dyDescent="0.3">
      <c r="A1466" t="s">
        <v>4150</v>
      </c>
      <c r="B1466" s="1">
        <v>46049.729166666664</v>
      </c>
      <c r="C1466" t="s">
        <v>47</v>
      </c>
      <c r="D1466" t="s">
        <v>15</v>
      </c>
      <c r="E1466" t="s">
        <v>19</v>
      </c>
      <c r="F1466" t="s">
        <v>10</v>
      </c>
      <c r="G1466" s="2">
        <v>0.72916666666666663</v>
      </c>
      <c r="H1466" s="3">
        <v>46049</v>
      </c>
      <c r="I1466">
        <v>1</v>
      </c>
      <c r="J1466">
        <f>_xlfn.XLOOKUP(tbl_logs[[#This Row],[Target_Department]],tbl_DeptWeight[Department], tbl_DeptWeight[Impact Score])</f>
        <v>1</v>
      </c>
      <c r="K1466">
        <f>_xlfn.XLOOKUP(tbl_logs[[#This Row],[Employee_Action]],tbl_ResponseLikelihood[Employee Action],tbl_ResponseLikelihood[Likelihood Score])</f>
        <v>2</v>
      </c>
      <c r="L1466">
        <f>tbl_logs[[#This Row],[Impact Score]]*tbl_logs[[#This Row],[Response Multiplier]]</f>
        <v>2</v>
      </c>
      <c r="M1466" t="str" cm="1">
        <f t="array" ref="M1466">_xlfn.IFS(tbl_logs[[#This Row],[Total Score]]&lt;=4, "Low", tbl_logs[[#This Row],[Total Score]]&lt;=10, "Medium", tbl_logs[[#This Row],[Total Score]]&lt;=19, "High", tbl_logs[[#This Row],[Total Score]]&lt;=25, "Very High")</f>
        <v>Low</v>
      </c>
      <c r="N1466" t="str" cm="1">
        <f t="array" ref="N1466">_xlfn.IFS(tbl_logs[[#This Row],[Total Score]]&lt;=4, "Low", tbl_logs[[#This Row],[Total Score]]&lt;=10, "Medium", tbl_logs[[#This Row],[Total Score]]&lt;=17, "High", tbl_logs[[#This Row],[Total Score]]&lt;=25, "Critical")</f>
        <v>Low</v>
      </c>
    </row>
    <row r="1467" spans="1:14" x14ac:dyDescent="0.3">
      <c r="A1467" t="s">
        <v>611</v>
      </c>
      <c r="B1467" s="1">
        <v>46049.731249999997</v>
      </c>
      <c r="C1467" t="s">
        <v>7</v>
      </c>
      <c r="D1467" t="s">
        <v>15</v>
      </c>
      <c r="E1467" t="s">
        <v>19</v>
      </c>
      <c r="F1467" t="s">
        <v>10</v>
      </c>
      <c r="G1467" s="2">
        <v>0.73124999999999996</v>
      </c>
      <c r="H1467" s="3">
        <v>46049</v>
      </c>
      <c r="I1467">
        <v>1</v>
      </c>
      <c r="J1467">
        <f>_xlfn.XLOOKUP(tbl_logs[[#This Row],[Target_Department]],tbl_DeptWeight[Department], tbl_DeptWeight[Impact Score])</f>
        <v>3</v>
      </c>
      <c r="K1467">
        <f>_xlfn.XLOOKUP(tbl_logs[[#This Row],[Employee_Action]],tbl_ResponseLikelihood[Employee Action],tbl_ResponseLikelihood[Likelihood Score])</f>
        <v>2</v>
      </c>
      <c r="L1467">
        <f>tbl_logs[[#This Row],[Impact Score]]*tbl_logs[[#This Row],[Response Multiplier]]</f>
        <v>6</v>
      </c>
      <c r="M1467" t="str" cm="1">
        <f t="array" ref="M1467">_xlfn.IFS(tbl_logs[[#This Row],[Total Score]]&lt;=4, "Low", tbl_logs[[#This Row],[Total Score]]&lt;=10, "Medium", tbl_logs[[#This Row],[Total Score]]&lt;=19, "High", tbl_logs[[#This Row],[Total Score]]&lt;=25, "Very High")</f>
        <v>Medium</v>
      </c>
      <c r="N1467" t="str" cm="1">
        <f t="array" ref="N1467">_xlfn.IFS(tbl_logs[[#This Row],[Total Score]]&lt;=4, "Low", tbl_logs[[#This Row],[Total Score]]&lt;=10, "Medium", tbl_logs[[#This Row],[Total Score]]&lt;=17, "High", tbl_logs[[#This Row],[Total Score]]&lt;=25, "Critical")</f>
        <v>Medium</v>
      </c>
    </row>
    <row r="1468" spans="1:14" x14ac:dyDescent="0.3">
      <c r="A1468" t="s">
        <v>3147</v>
      </c>
      <c r="B1468" s="1">
        <v>46049.746527777781</v>
      </c>
      <c r="C1468" t="s">
        <v>47</v>
      </c>
      <c r="D1468" t="s">
        <v>15</v>
      </c>
      <c r="E1468" t="s">
        <v>19</v>
      </c>
      <c r="F1468" t="s">
        <v>20</v>
      </c>
      <c r="G1468" s="2">
        <v>0.74652777777777779</v>
      </c>
      <c r="H1468" s="3">
        <v>46049</v>
      </c>
      <c r="I1468">
        <v>1</v>
      </c>
      <c r="J1468">
        <f>_xlfn.XLOOKUP(tbl_logs[[#This Row],[Target_Department]],tbl_DeptWeight[Department], tbl_DeptWeight[Impact Score])</f>
        <v>1</v>
      </c>
      <c r="K1468">
        <f>_xlfn.XLOOKUP(tbl_logs[[#This Row],[Employee_Action]],tbl_ResponseLikelihood[Employee Action],tbl_ResponseLikelihood[Likelihood Score])</f>
        <v>2</v>
      </c>
      <c r="L1468">
        <f>tbl_logs[[#This Row],[Impact Score]]*tbl_logs[[#This Row],[Response Multiplier]]</f>
        <v>2</v>
      </c>
      <c r="M1468" t="str" cm="1">
        <f t="array" ref="M1468">_xlfn.IFS(tbl_logs[[#This Row],[Total Score]]&lt;=4, "Low", tbl_logs[[#This Row],[Total Score]]&lt;=10, "Medium", tbl_logs[[#This Row],[Total Score]]&lt;=19, "High", tbl_logs[[#This Row],[Total Score]]&lt;=25, "Very High")</f>
        <v>Low</v>
      </c>
      <c r="N1468" t="str" cm="1">
        <f t="array" ref="N1468">_xlfn.IFS(tbl_logs[[#This Row],[Total Score]]&lt;=4, "Low", tbl_logs[[#This Row],[Total Score]]&lt;=10, "Medium", tbl_logs[[#This Row],[Total Score]]&lt;=17, "High", tbl_logs[[#This Row],[Total Score]]&lt;=25, "Critical")</f>
        <v>Low</v>
      </c>
    </row>
    <row r="1469" spans="1:14" x14ac:dyDescent="0.3">
      <c r="A1469" t="s">
        <v>2825</v>
      </c>
      <c r="B1469" s="1">
        <v>46049.753472222219</v>
      </c>
      <c r="C1469" t="s">
        <v>7</v>
      </c>
      <c r="D1469" t="s">
        <v>15</v>
      </c>
      <c r="E1469" t="s">
        <v>19</v>
      </c>
      <c r="F1469" t="s">
        <v>33</v>
      </c>
      <c r="G1469" s="2">
        <v>0.75347222222222221</v>
      </c>
      <c r="H1469" s="3">
        <v>46049</v>
      </c>
      <c r="I1469">
        <v>1</v>
      </c>
      <c r="J1469">
        <f>_xlfn.XLOOKUP(tbl_logs[[#This Row],[Target_Department]],tbl_DeptWeight[Department], tbl_DeptWeight[Impact Score])</f>
        <v>3</v>
      </c>
      <c r="K1469">
        <f>_xlfn.XLOOKUP(tbl_logs[[#This Row],[Employee_Action]],tbl_ResponseLikelihood[Employee Action],tbl_ResponseLikelihood[Likelihood Score])</f>
        <v>4</v>
      </c>
      <c r="L1469">
        <f>tbl_logs[[#This Row],[Impact Score]]*tbl_logs[[#This Row],[Response Multiplier]]</f>
        <v>12</v>
      </c>
      <c r="M1469" t="str" cm="1">
        <f t="array" ref="M1469">_xlfn.IFS(tbl_logs[[#This Row],[Total Score]]&lt;=4, "Low", tbl_logs[[#This Row],[Total Score]]&lt;=10, "Medium", tbl_logs[[#This Row],[Total Score]]&lt;=19, "High", tbl_logs[[#This Row],[Total Score]]&lt;=25, "Very High")</f>
        <v>High</v>
      </c>
      <c r="N1469" t="str" cm="1">
        <f t="array" ref="N1469">_xlfn.IFS(tbl_logs[[#This Row],[Total Score]]&lt;=4, "Low", tbl_logs[[#This Row],[Total Score]]&lt;=10, "Medium", tbl_logs[[#This Row],[Total Score]]&lt;=17, "High", tbl_logs[[#This Row],[Total Score]]&lt;=25, "Critical")</f>
        <v>High</v>
      </c>
    </row>
    <row r="1470" spans="1:14" x14ac:dyDescent="0.3">
      <c r="A1470" t="s">
        <v>3911</v>
      </c>
      <c r="B1470" s="1">
        <v>46049.775694444441</v>
      </c>
      <c r="C1470" t="s">
        <v>47</v>
      </c>
      <c r="D1470" t="s">
        <v>15</v>
      </c>
      <c r="E1470" t="s">
        <v>31</v>
      </c>
      <c r="F1470" t="s">
        <v>13</v>
      </c>
      <c r="G1470" s="2">
        <v>0.77569444444444446</v>
      </c>
      <c r="H1470" s="3">
        <v>46049</v>
      </c>
      <c r="I1470">
        <v>1</v>
      </c>
      <c r="J1470">
        <f>_xlfn.XLOOKUP(tbl_logs[[#This Row],[Target_Department]],tbl_DeptWeight[Department], tbl_DeptWeight[Impact Score])</f>
        <v>1</v>
      </c>
      <c r="K1470">
        <f>_xlfn.XLOOKUP(tbl_logs[[#This Row],[Employee_Action]],tbl_ResponseLikelihood[Employee Action],tbl_ResponseLikelihood[Likelihood Score])</f>
        <v>1</v>
      </c>
      <c r="L1470">
        <f>tbl_logs[[#This Row],[Impact Score]]*tbl_logs[[#This Row],[Response Multiplier]]</f>
        <v>1</v>
      </c>
      <c r="M1470" t="str" cm="1">
        <f t="array" ref="M1470">_xlfn.IFS(tbl_logs[[#This Row],[Total Score]]&lt;=4, "Low", tbl_logs[[#This Row],[Total Score]]&lt;=10, "Medium", tbl_logs[[#This Row],[Total Score]]&lt;=19, "High", tbl_logs[[#This Row],[Total Score]]&lt;=25, "Very High")</f>
        <v>Low</v>
      </c>
      <c r="N1470" t="str" cm="1">
        <f t="array" ref="N1470">_xlfn.IFS(tbl_logs[[#This Row],[Total Score]]&lt;=4, "Low", tbl_logs[[#This Row],[Total Score]]&lt;=10, "Medium", tbl_logs[[#This Row],[Total Score]]&lt;=17, "High", tbl_logs[[#This Row],[Total Score]]&lt;=25, "Critical")</f>
        <v>Low</v>
      </c>
    </row>
    <row r="1471" spans="1:14" x14ac:dyDescent="0.3">
      <c r="A1471" t="s">
        <v>3780</v>
      </c>
      <c r="B1471" s="1">
        <v>46049.838888888888</v>
      </c>
      <c r="C1471" t="s">
        <v>47</v>
      </c>
      <c r="D1471" t="s">
        <v>22</v>
      </c>
      <c r="E1471" t="s">
        <v>16</v>
      </c>
      <c r="F1471" t="s">
        <v>10</v>
      </c>
      <c r="G1471" s="2">
        <v>0.83888888888888891</v>
      </c>
      <c r="H1471" s="3">
        <v>46049</v>
      </c>
      <c r="I1471">
        <v>1</v>
      </c>
      <c r="J1471">
        <f>_xlfn.XLOOKUP(tbl_logs[[#This Row],[Target_Department]],tbl_DeptWeight[Department], tbl_DeptWeight[Impact Score])</f>
        <v>1</v>
      </c>
      <c r="K1471">
        <f>_xlfn.XLOOKUP(tbl_logs[[#This Row],[Employee_Action]],tbl_ResponseLikelihood[Employee Action],tbl_ResponseLikelihood[Likelihood Score])</f>
        <v>2</v>
      </c>
      <c r="L1471">
        <f>tbl_logs[[#This Row],[Impact Score]]*tbl_logs[[#This Row],[Response Multiplier]]</f>
        <v>2</v>
      </c>
      <c r="M1471" t="str" cm="1">
        <f t="array" ref="M1471">_xlfn.IFS(tbl_logs[[#This Row],[Total Score]]&lt;=4, "Low", tbl_logs[[#This Row],[Total Score]]&lt;=10, "Medium", tbl_logs[[#This Row],[Total Score]]&lt;=19, "High", tbl_logs[[#This Row],[Total Score]]&lt;=25, "Very High")</f>
        <v>Low</v>
      </c>
      <c r="N1471" t="str" cm="1">
        <f t="array" ref="N1471">_xlfn.IFS(tbl_logs[[#This Row],[Total Score]]&lt;=4, "Low", tbl_logs[[#This Row],[Total Score]]&lt;=10, "Medium", tbl_logs[[#This Row],[Total Score]]&lt;=17, "High", tbl_logs[[#This Row],[Total Score]]&lt;=25, "Critical")</f>
        <v>Low</v>
      </c>
    </row>
    <row r="1472" spans="1:14" x14ac:dyDescent="0.3">
      <c r="A1472" t="s">
        <v>3136</v>
      </c>
      <c r="B1472" s="1">
        <v>46049.852083333331</v>
      </c>
      <c r="C1472" t="s">
        <v>7</v>
      </c>
      <c r="D1472" t="s">
        <v>18</v>
      </c>
      <c r="E1472" t="s">
        <v>19</v>
      </c>
      <c r="F1472" t="s">
        <v>13</v>
      </c>
      <c r="G1472" s="2">
        <v>0.8520833333333333</v>
      </c>
      <c r="H1472" s="3">
        <v>46049</v>
      </c>
      <c r="I1472">
        <v>1</v>
      </c>
      <c r="J1472">
        <f>_xlfn.XLOOKUP(tbl_logs[[#This Row],[Target_Department]],tbl_DeptWeight[Department], tbl_DeptWeight[Impact Score])</f>
        <v>3</v>
      </c>
      <c r="K1472">
        <f>_xlfn.XLOOKUP(tbl_logs[[#This Row],[Employee_Action]],tbl_ResponseLikelihood[Employee Action],tbl_ResponseLikelihood[Likelihood Score])</f>
        <v>1</v>
      </c>
      <c r="L1472">
        <f>tbl_logs[[#This Row],[Impact Score]]*tbl_logs[[#This Row],[Response Multiplier]]</f>
        <v>3</v>
      </c>
      <c r="M1472" t="str" cm="1">
        <f t="array" ref="M1472">_xlfn.IFS(tbl_logs[[#This Row],[Total Score]]&lt;=4, "Low", tbl_logs[[#This Row],[Total Score]]&lt;=10, "Medium", tbl_logs[[#This Row],[Total Score]]&lt;=19, "High", tbl_logs[[#This Row],[Total Score]]&lt;=25, "Very High")</f>
        <v>Low</v>
      </c>
      <c r="N1472" t="str" cm="1">
        <f t="array" ref="N1472">_xlfn.IFS(tbl_logs[[#This Row],[Total Score]]&lt;=4, "Low", tbl_logs[[#This Row],[Total Score]]&lt;=10, "Medium", tbl_logs[[#This Row],[Total Score]]&lt;=17, "High", tbl_logs[[#This Row],[Total Score]]&lt;=25, "Critical")</f>
        <v>Low</v>
      </c>
    </row>
    <row r="1473" spans="1:14" x14ac:dyDescent="0.3">
      <c r="A1473" t="s">
        <v>3869</v>
      </c>
      <c r="B1473" s="1">
        <v>46049.872916666667</v>
      </c>
      <c r="C1473" t="s">
        <v>26</v>
      </c>
      <c r="D1473" t="s">
        <v>15</v>
      </c>
      <c r="E1473" t="s">
        <v>9</v>
      </c>
      <c r="F1473" t="s">
        <v>33</v>
      </c>
      <c r="G1473" s="2">
        <v>0.87291666666666667</v>
      </c>
      <c r="H1473" s="3">
        <v>46049</v>
      </c>
      <c r="I1473">
        <v>1</v>
      </c>
      <c r="J1473">
        <f>_xlfn.XLOOKUP(tbl_logs[[#This Row],[Target_Department]],tbl_DeptWeight[Department], tbl_DeptWeight[Impact Score])</f>
        <v>3</v>
      </c>
      <c r="K1473">
        <f>_xlfn.XLOOKUP(tbl_logs[[#This Row],[Employee_Action]],tbl_ResponseLikelihood[Employee Action],tbl_ResponseLikelihood[Likelihood Score])</f>
        <v>4</v>
      </c>
      <c r="L1473">
        <f>tbl_logs[[#This Row],[Impact Score]]*tbl_logs[[#This Row],[Response Multiplier]]</f>
        <v>12</v>
      </c>
      <c r="M1473" t="str" cm="1">
        <f t="array" ref="M1473">_xlfn.IFS(tbl_logs[[#This Row],[Total Score]]&lt;=4, "Low", tbl_logs[[#This Row],[Total Score]]&lt;=10, "Medium", tbl_logs[[#This Row],[Total Score]]&lt;=19, "High", tbl_logs[[#This Row],[Total Score]]&lt;=25, "Very High")</f>
        <v>High</v>
      </c>
      <c r="N1473" t="str" cm="1">
        <f t="array" ref="N1473">_xlfn.IFS(tbl_logs[[#This Row],[Total Score]]&lt;=4, "Low", tbl_logs[[#This Row],[Total Score]]&lt;=10, "Medium", tbl_logs[[#This Row],[Total Score]]&lt;=17, "High", tbl_logs[[#This Row],[Total Score]]&lt;=25, "Critical")</f>
        <v>High</v>
      </c>
    </row>
    <row r="1474" spans="1:14" x14ac:dyDescent="0.3">
      <c r="A1474" t="s">
        <v>1939</v>
      </c>
      <c r="B1474" s="1">
        <v>46049.881249999999</v>
      </c>
      <c r="C1474" t="s">
        <v>12</v>
      </c>
      <c r="D1474" t="s">
        <v>18</v>
      </c>
      <c r="E1474" t="s">
        <v>19</v>
      </c>
      <c r="F1474" t="s">
        <v>13</v>
      </c>
      <c r="G1474" s="2">
        <v>0.88124999999999998</v>
      </c>
      <c r="H1474" s="3">
        <v>46049</v>
      </c>
      <c r="I1474">
        <v>1</v>
      </c>
      <c r="J1474">
        <f>_xlfn.XLOOKUP(tbl_logs[[#This Row],[Target_Department]],tbl_DeptWeight[Department], tbl_DeptWeight[Impact Score])</f>
        <v>1</v>
      </c>
      <c r="K1474">
        <f>_xlfn.XLOOKUP(tbl_logs[[#This Row],[Employee_Action]],tbl_ResponseLikelihood[Employee Action],tbl_ResponseLikelihood[Likelihood Score])</f>
        <v>1</v>
      </c>
      <c r="L1474">
        <f>tbl_logs[[#This Row],[Impact Score]]*tbl_logs[[#This Row],[Response Multiplier]]</f>
        <v>1</v>
      </c>
      <c r="M1474" t="str" cm="1">
        <f t="array" ref="M1474">_xlfn.IFS(tbl_logs[[#This Row],[Total Score]]&lt;=4, "Low", tbl_logs[[#This Row],[Total Score]]&lt;=10, "Medium", tbl_logs[[#This Row],[Total Score]]&lt;=19, "High", tbl_logs[[#This Row],[Total Score]]&lt;=25, "Very High")</f>
        <v>Low</v>
      </c>
      <c r="N1474" t="str" cm="1">
        <f t="array" ref="N1474">_xlfn.IFS(tbl_logs[[#This Row],[Total Score]]&lt;=4, "Low", tbl_logs[[#This Row],[Total Score]]&lt;=10, "Medium", tbl_logs[[#This Row],[Total Score]]&lt;=17, "High", tbl_logs[[#This Row],[Total Score]]&lt;=25, "Critical")</f>
        <v>Low</v>
      </c>
    </row>
    <row r="1475" spans="1:14" x14ac:dyDescent="0.3">
      <c r="A1475" t="s">
        <v>1284</v>
      </c>
      <c r="B1475" s="1">
        <v>46049.881944444445</v>
      </c>
      <c r="C1475" t="s">
        <v>35</v>
      </c>
      <c r="D1475" t="s">
        <v>15</v>
      </c>
      <c r="E1475" t="s">
        <v>31</v>
      </c>
      <c r="F1475" t="s">
        <v>53</v>
      </c>
      <c r="G1475" s="2">
        <v>0.88194444444444442</v>
      </c>
      <c r="H1475" s="3">
        <v>46049</v>
      </c>
      <c r="I1475">
        <v>1</v>
      </c>
      <c r="J1475">
        <f>_xlfn.XLOOKUP(tbl_logs[[#This Row],[Target_Department]],tbl_DeptWeight[Department], tbl_DeptWeight[Impact Score])</f>
        <v>1</v>
      </c>
      <c r="K1475">
        <f>_xlfn.XLOOKUP(tbl_logs[[#This Row],[Employee_Action]],tbl_ResponseLikelihood[Employee Action],tbl_ResponseLikelihood[Likelihood Score])</f>
        <v>5</v>
      </c>
      <c r="L1475">
        <f>tbl_logs[[#This Row],[Impact Score]]*tbl_logs[[#This Row],[Response Multiplier]]</f>
        <v>5</v>
      </c>
      <c r="M1475" t="str" cm="1">
        <f t="array" ref="M1475">_xlfn.IFS(tbl_logs[[#This Row],[Total Score]]&lt;=4, "Low", tbl_logs[[#This Row],[Total Score]]&lt;=10, "Medium", tbl_logs[[#This Row],[Total Score]]&lt;=19, "High", tbl_logs[[#This Row],[Total Score]]&lt;=25, "Very High")</f>
        <v>Medium</v>
      </c>
      <c r="N1475" t="str" cm="1">
        <f t="array" ref="N1475">_xlfn.IFS(tbl_logs[[#This Row],[Total Score]]&lt;=4, "Low", tbl_logs[[#This Row],[Total Score]]&lt;=10, "Medium", tbl_logs[[#This Row],[Total Score]]&lt;=17, "High", tbl_logs[[#This Row],[Total Score]]&lt;=25, "Critical")</f>
        <v>Medium</v>
      </c>
    </row>
    <row r="1476" spans="1:14" x14ac:dyDescent="0.3">
      <c r="A1476" t="s">
        <v>4123</v>
      </c>
      <c r="B1476" s="1">
        <v>46049.944444444445</v>
      </c>
      <c r="C1476" t="s">
        <v>7</v>
      </c>
      <c r="D1476" t="s">
        <v>15</v>
      </c>
      <c r="E1476" t="s">
        <v>19</v>
      </c>
      <c r="F1476" t="s">
        <v>10</v>
      </c>
      <c r="G1476" s="2">
        <v>0.94444444444444442</v>
      </c>
      <c r="H1476" s="3">
        <v>46049</v>
      </c>
      <c r="I1476">
        <v>1</v>
      </c>
      <c r="J1476">
        <f>_xlfn.XLOOKUP(tbl_logs[[#This Row],[Target_Department]],tbl_DeptWeight[Department], tbl_DeptWeight[Impact Score])</f>
        <v>3</v>
      </c>
      <c r="K1476">
        <f>_xlfn.XLOOKUP(tbl_logs[[#This Row],[Employee_Action]],tbl_ResponseLikelihood[Employee Action],tbl_ResponseLikelihood[Likelihood Score])</f>
        <v>2</v>
      </c>
      <c r="L1476">
        <f>tbl_logs[[#This Row],[Impact Score]]*tbl_logs[[#This Row],[Response Multiplier]]</f>
        <v>6</v>
      </c>
      <c r="M1476" t="str" cm="1">
        <f t="array" ref="M1476">_xlfn.IFS(tbl_logs[[#This Row],[Total Score]]&lt;=4, "Low", tbl_logs[[#This Row],[Total Score]]&lt;=10, "Medium", tbl_logs[[#This Row],[Total Score]]&lt;=19, "High", tbl_logs[[#This Row],[Total Score]]&lt;=25, "Very High")</f>
        <v>Medium</v>
      </c>
      <c r="N1476" t="str" cm="1">
        <f t="array" ref="N1476">_xlfn.IFS(tbl_logs[[#This Row],[Total Score]]&lt;=4, "Low", tbl_logs[[#This Row],[Total Score]]&lt;=10, "Medium", tbl_logs[[#This Row],[Total Score]]&lt;=17, "High", tbl_logs[[#This Row],[Total Score]]&lt;=25, "Critical")</f>
        <v>Medium</v>
      </c>
    </row>
    <row r="1477" spans="1:14" x14ac:dyDescent="0.3">
      <c r="A1477" t="s">
        <v>2021</v>
      </c>
      <c r="B1477" s="1">
        <v>46049.95208333333</v>
      </c>
      <c r="C1477" t="s">
        <v>7</v>
      </c>
      <c r="D1477" t="s">
        <v>15</v>
      </c>
      <c r="E1477" t="s">
        <v>19</v>
      </c>
      <c r="F1477" t="s">
        <v>10</v>
      </c>
      <c r="G1477" s="2">
        <v>0.95208333333333328</v>
      </c>
      <c r="H1477" s="3">
        <v>46049</v>
      </c>
      <c r="I1477">
        <v>1</v>
      </c>
      <c r="J1477">
        <f>_xlfn.XLOOKUP(tbl_logs[[#This Row],[Target_Department]],tbl_DeptWeight[Department], tbl_DeptWeight[Impact Score])</f>
        <v>3</v>
      </c>
      <c r="K1477">
        <f>_xlfn.XLOOKUP(tbl_logs[[#This Row],[Employee_Action]],tbl_ResponseLikelihood[Employee Action],tbl_ResponseLikelihood[Likelihood Score])</f>
        <v>2</v>
      </c>
      <c r="L1477">
        <f>tbl_logs[[#This Row],[Impact Score]]*tbl_logs[[#This Row],[Response Multiplier]]</f>
        <v>6</v>
      </c>
      <c r="M1477" t="str" cm="1">
        <f t="array" ref="M1477">_xlfn.IFS(tbl_logs[[#This Row],[Total Score]]&lt;=4, "Low", tbl_logs[[#This Row],[Total Score]]&lt;=10, "Medium", tbl_logs[[#This Row],[Total Score]]&lt;=19, "High", tbl_logs[[#This Row],[Total Score]]&lt;=25, "Very High")</f>
        <v>Medium</v>
      </c>
      <c r="N1477" t="str" cm="1">
        <f t="array" ref="N1477">_xlfn.IFS(tbl_logs[[#This Row],[Total Score]]&lt;=4, "Low", tbl_logs[[#This Row],[Total Score]]&lt;=10, "Medium", tbl_logs[[#This Row],[Total Score]]&lt;=17, "High", tbl_logs[[#This Row],[Total Score]]&lt;=25, "Critical")</f>
        <v>Medium</v>
      </c>
    </row>
    <row r="1478" spans="1:14" x14ac:dyDescent="0.3">
      <c r="A1478" t="s">
        <v>416</v>
      </c>
      <c r="B1478" s="1">
        <v>46049.955555555556</v>
      </c>
      <c r="C1478" t="s">
        <v>7</v>
      </c>
      <c r="D1478" t="s">
        <v>15</v>
      </c>
      <c r="E1478" t="s">
        <v>19</v>
      </c>
      <c r="F1478" t="s">
        <v>10</v>
      </c>
      <c r="G1478" s="2">
        <v>0.9555555555555556</v>
      </c>
      <c r="H1478" s="3">
        <v>46049</v>
      </c>
      <c r="I1478">
        <v>1</v>
      </c>
      <c r="J1478">
        <f>_xlfn.XLOOKUP(tbl_logs[[#This Row],[Target_Department]],tbl_DeptWeight[Department], tbl_DeptWeight[Impact Score])</f>
        <v>3</v>
      </c>
      <c r="K1478">
        <f>_xlfn.XLOOKUP(tbl_logs[[#This Row],[Employee_Action]],tbl_ResponseLikelihood[Employee Action],tbl_ResponseLikelihood[Likelihood Score])</f>
        <v>2</v>
      </c>
      <c r="L1478">
        <f>tbl_logs[[#This Row],[Impact Score]]*tbl_logs[[#This Row],[Response Multiplier]]</f>
        <v>6</v>
      </c>
      <c r="M1478" t="str" cm="1">
        <f t="array" ref="M1478">_xlfn.IFS(tbl_logs[[#This Row],[Total Score]]&lt;=4, "Low", tbl_logs[[#This Row],[Total Score]]&lt;=10, "Medium", tbl_logs[[#This Row],[Total Score]]&lt;=19, "High", tbl_logs[[#This Row],[Total Score]]&lt;=25, "Very High")</f>
        <v>Medium</v>
      </c>
      <c r="N1478" t="str" cm="1">
        <f t="array" ref="N1478">_xlfn.IFS(tbl_logs[[#This Row],[Total Score]]&lt;=4, "Low", tbl_logs[[#This Row],[Total Score]]&lt;=10, "Medium", tbl_logs[[#This Row],[Total Score]]&lt;=17, "High", tbl_logs[[#This Row],[Total Score]]&lt;=25, "Critical")</f>
        <v>Medium</v>
      </c>
    </row>
    <row r="1479" spans="1:14" x14ac:dyDescent="0.3">
      <c r="A1479" t="s">
        <v>552</v>
      </c>
      <c r="B1479" s="1">
        <v>46049.979861111111</v>
      </c>
      <c r="C1479" t="s">
        <v>47</v>
      </c>
      <c r="D1479" t="s">
        <v>8</v>
      </c>
      <c r="E1479" t="s">
        <v>9</v>
      </c>
      <c r="F1479" t="s">
        <v>20</v>
      </c>
      <c r="G1479" s="2">
        <v>0.97986111111111107</v>
      </c>
      <c r="H1479" s="3">
        <v>46049</v>
      </c>
      <c r="I1479">
        <v>1</v>
      </c>
      <c r="J1479">
        <f>_xlfn.XLOOKUP(tbl_logs[[#This Row],[Target_Department]],tbl_DeptWeight[Department], tbl_DeptWeight[Impact Score])</f>
        <v>1</v>
      </c>
      <c r="K1479">
        <f>_xlfn.XLOOKUP(tbl_logs[[#This Row],[Employee_Action]],tbl_ResponseLikelihood[Employee Action],tbl_ResponseLikelihood[Likelihood Score])</f>
        <v>2</v>
      </c>
      <c r="L1479">
        <f>tbl_logs[[#This Row],[Impact Score]]*tbl_logs[[#This Row],[Response Multiplier]]</f>
        <v>2</v>
      </c>
      <c r="M1479" t="str" cm="1">
        <f t="array" ref="M1479">_xlfn.IFS(tbl_logs[[#This Row],[Total Score]]&lt;=4, "Low", tbl_logs[[#This Row],[Total Score]]&lt;=10, "Medium", tbl_logs[[#This Row],[Total Score]]&lt;=19, "High", tbl_logs[[#This Row],[Total Score]]&lt;=25, "Very High")</f>
        <v>Low</v>
      </c>
      <c r="N1479" t="str" cm="1">
        <f t="array" ref="N1479">_xlfn.IFS(tbl_logs[[#This Row],[Total Score]]&lt;=4, "Low", tbl_logs[[#This Row],[Total Score]]&lt;=10, "Medium", tbl_logs[[#This Row],[Total Score]]&lt;=17, "High", tbl_logs[[#This Row],[Total Score]]&lt;=25, "Critical")</f>
        <v>Low</v>
      </c>
    </row>
    <row r="1480" spans="1:14" x14ac:dyDescent="0.3">
      <c r="A1480" t="s">
        <v>2100</v>
      </c>
      <c r="B1480" s="1">
        <v>46049.984027777777</v>
      </c>
      <c r="C1480" t="s">
        <v>35</v>
      </c>
      <c r="D1480" t="s">
        <v>15</v>
      </c>
      <c r="E1480" t="s">
        <v>31</v>
      </c>
      <c r="F1480" t="s">
        <v>20</v>
      </c>
      <c r="G1480" s="2">
        <v>0.98402777777777772</v>
      </c>
      <c r="H1480" s="3">
        <v>46049</v>
      </c>
      <c r="I1480">
        <v>1</v>
      </c>
      <c r="J1480">
        <f>_xlfn.XLOOKUP(tbl_logs[[#This Row],[Target_Department]],tbl_DeptWeight[Department], tbl_DeptWeight[Impact Score])</f>
        <v>1</v>
      </c>
      <c r="K1480">
        <f>_xlfn.XLOOKUP(tbl_logs[[#This Row],[Employee_Action]],tbl_ResponseLikelihood[Employee Action],tbl_ResponseLikelihood[Likelihood Score])</f>
        <v>2</v>
      </c>
      <c r="L1480">
        <f>tbl_logs[[#This Row],[Impact Score]]*tbl_logs[[#This Row],[Response Multiplier]]</f>
        <v>2</v>
      </c>
      <c r="M1480" t="str" cm="1">
        <f t="array" ref="M1480">_xlfn.IFS(tbl_logs[[#This Row],[Total Score]]&lt;=4, "Low", tbl_logs[[#This Row],[Total Score]]&lt;=10, "Medium", tbl_logs[[#This Row],[Total Score]]&lt;=19, "High", tbl_logs[[#This Row],[Total Score]]&lt;=25, "Very High")</f>
        <v>Low</v>
      </c>
      <c r="N1480" t="str" cm="1">
        <f t="array" ref="N1480">_xlfn.IFS(tbl_logs[[#This Row],[Total Score]]&lt;=4, "Low", tbl_logs[[#This Row],[Total Score]]&lt;=10, "Medium", tbl_logs[[#This Row],[Total Score]]&lt;=17, "High", tbl_logs[[#This Row],[Total Score]]&lt;=25, "Critical")</f>
        <v>Low</v>
      </c>
    </row>
    <row r="1481" spans="1:14" x14ac:dyDescent="0.3">
      <c r="A1481" t="s">
        <v>1081</v>
      </c>
      <c r="B1481" s="1">
        <v>46049.986111111109</v>
      </c>
      <c r="C1481" t="s">
        <v>35</v>
      </c>
      <c r="D1481" t="s">
        <v>8</v>
      </c>
      <c r="E1481" t="s">
        <v>16</v>
      </c>
      <c r="F1481" t="s">
        <v>20</v>
      </c>
      <c r="G1481" s="2">
        <v>0.98611111111111116</v>
      </c>
      <c r="H1481" s="3">
        <v>46049</v>
      </c>
      <c r="I1481">
        <v>1</v>
      </c>
      <c r="J1481">
        <f>_xlfn.XLOOKUP(tbl_logs[[#This Row],[Target_Department]],tbl_DeptWeight[Department], tbl_DeptWeight[Impact Score])</f>
        <v>1</v>
      </c>
      <c r="K1481">
        <f>_xlfn.XLOOKUP(tbl_logs[[#This Row],[Employee_Action]],tbl_ResponseLikelihood[Employee Action],tbl_ResponseLikelihood[Likelihood Score])</f>
        <v>2</v>
      </c>
      <c r="L1481">
        <f>tbl_logs[[#This Row],[Impact Score]]*tbl_logs[[#This Row],[Response Multiplier]]</f>
        <v>2</v>
      </c>
      <c r="M1481" t="str" cm="1">
        <f t="array" ref="M1481">_xlfn.IFS(tbl_logs[[#This Row],[Total Score]]&lt;=4, "Low", tbl_logs[[#This Row],[Total Score]]&lt;=10, "Medium", tbl_logs[[#This Row],[Total Score]]&lt;=19, "High", tbl_logs[[#This Row],[Total Score]]&lt;=25, "Very High")</f>
        <v>Low</v>
      </c>
      <c r="N1481" t="str" cm="1">
        <f t="array" ref="N1481">_xlfn.IFS(tbl_logs[[#This Row],[Total Score]]&lt;=4, "Low", tbl_logs[[#This Row],[Total Score]]&lt;=10, "Medium", tbl_logs[[#This Row],[Total Score]]&lt;=17, "High", tbl_logs[[#This Row],[Total Score]]&lt;=25, "Critical")</f>
        <v>Low</v>
      </c>
    </row>
    <row r="1482" spans="1:14" x14ac:dyDescent="0.3">
      <c r="A1482" t="s">
        <v>873</v>
      </c>
      <c r="B1482" s="1">
        <v>46050.018055555556</v>
      </c>
      <c r="C1482" t="s">
        <v>12</v>
      </c>
      <c r="D1482" t="s">
        <v>15</v>
      </c>
      <c r="E1482" t="s">
        <v>16</v>
      </c>
      <c r="F1482" t="s">
        <v>10</v>
      </c>
      <c r="G1482" s="2">
        <v>1.8055555555555554E-2</v>
      </c>
      <c r="H1482" s="3">
        <v>46050</v>
      </c>
      <c r="I1482">
        <v>1</v>
      </c>
      <c r="J1482">
        <f>_xlfn.XLOOKUP(tbl_logs[[#This Row],[Target_Department]],tbl_DeptWeight[Department], tbl_DeptWeight[Impact Score])</f>
        <v>1</v>
      </c>
      <c r="K1482">
        <f>_xlfn.XLOOKUP(tbl_logs[[#This Row],[Employee_Action]],tbl_ResponseLikelihood[Employee Action],tbl_ResponseLikelihood[Likelihood Score])</f>
        <v>2</v>
      </c>
      <c r="L1482">
        <f>tbl_logs[[#This Row],[Impact Score]]*tbl_logs[[#This Row],[Response Multiplier]]</f>
        <v>2</v>
      </c>
      <c r="M1482" t="str" cm="1">
        <f t="array" ref="M1482">_xlfn.IFS(tbl_logs[[#This Row],[Total Score]]&lt;=4, "Low", tbl_logs[[#This Row],[Total Score]]&lt;=10, "Medium", tbl_logs[[#This Row],[Total Score]]&lt;=19, "High", tbl_logs[[#This Row],[Total Score]]&lt;=25, "Very High")</f>
        <v>Low</v>
      </c>
      <c r="N1482" t="str" cm="1">
        <f t="array" ref="N1482">_xlfn.IFS(tbl_logs[[#This Row],[Total Score]]&lt;=4, "Low", tbl_logs[[#This Row],[Total Score]]&lt;=10, "Medium", tbl_logs[[#This Row],[Total Score]]&lt;=17, "High", tbl_logs[[#This Row],[Total Score]]&lt;=25, "Critical")</f>
        <v>Low</v>
      </c>
    </row>
    <row r="1483" spans="1:14" x14ac:dyDescent="0.3">
      <c r="A1483" t="s">
        <v>2417</v>
      </c>
      <c r="B1483" s="1">
        <v>46050.06527777778</v>
      </c>
      <c r="C1483" t="s">
        <v>35</v>
      </c>
      <c r="D1483" t="s">
        <v>18</v>
      </c>
      <c r="E1483" t="s">
        <v>19</v>
      </c>
      <c r="F1483" t="s">
        <v>10</v>
      </c>
      <c r="G1483" s="2">
        <v>6.5277777777777782E-2</v>
      </c>
      <c r="H1483" s="3">
        <v>46050</v>
      </c>
      <c r="I1483">
        <v>1</v>
      </c>
      <c r="J1483">
        <f>_xlfn.XLOOKUP(tbl_logs[[#This Row],[Target_Department]],tbl_DeptWeight[Department], tbl_DeptWeight[Impact Score])</f>
        <v>1</v>
      </c>
      <c r="K1483">
        <f>_xlfn.XLOOKUP(tbl_logs[[#This Row],[Employee_Action]],tbl_ResponseLikelihood[Employee Action],tbl_ResponseLikelihood[Likelihood Score])</f>
        <v>2</v>
      </c>
      <c r="L1483">
        <f>tbl_logs[[#This Row],[Impact Score]]*tbl_logs[[#This Row],[Response Multiplier]]</f>
        <v>2</v>
      </c>
      <c r="M1483" t="str" cm="1">
        <f t="array" ref="M1483">_xlfn.IFS(tbl_logs[[#This Row],[Total Score]]&lt;=4, "Low", tbl_logs[[#This Row],[Total Score]]&lt;=10, "Medium", tbl_logs[[#This Row],[Total Score]]&lt;=19, "High", tbl_logs[[#This Row],[Total Score]]&lt;=25, "Very High")</f>
        <v>Low</v>
      </c>
      <c r="N1483" t="str" cm="1">
        <f t="array" ref="N1483">_xlfn.IFS(tbl_logs[[#This Row],[Total Score]]&lt;=4, "Low", tbl_logs[[#This Row],[Total Score]]&lt;=10, "Medium", tbl_logs[[#This Row],[Total Score]]&lt;=17, "High", tbl_logs[[#This Row],[Total Score]]&lt;=25, "Critical")</f>
        <v>Low</v>
      </c>
    </row>
    <row r="1484" spans="1:14" x14ac:dyDescent="0.3">
      <c r="A1484" t="s">
        <v>4318</v>
      </c>
      <c r="B1484" s="1">
        <v>46050.071527777778</v>
      </c>
      <c r="C1484" t="s">
        <v>47</v>
      </c>
      <c r="D1484" t="s">
        <v>22</v>
      </c>
      <c r="E1484" t="s">
        <v>19</v>
      </c>
      <c r="F1484" t="s">
        <v>20</v>
      </c>
      <c r="G1484" s="2">
        <v>7.1527777777777773E-2</v>
      </c>
      <c r="H1484" s="3">
        <v>46050</v>
      </c>
      <c r="I1484">
        <v>1</v>
      </c>
      <c r="J1484">
        <f>_xlfn.XLOOKUP(tbl_logs[[#This Row],[Target_Department]],tbl_DeptWeight[Department], tbl_DeptWeight[Impact Score])</f>
        <v>1</v>
      </c>
      <c r="K1484">
        <f>_xlfn.XLOOKUP(tbl_logs[[#This Row],[Employee_Action]],tbl_ResponseLikelihood[Employee Action],tbl_ResponseLikelihood[Likelihood Score])</f>
        <v>2</v>
      </c>
      <c r="L1484">
        <f>tbl_logs[[#This Row],[Impact Score]]*tbl_logs[[#This Row],[Response Multiplier]]</f>
        <v>2</v>
      </c>
      <c r="M1484" t="str" cm="1">
        <f t="array" ref="M1484">_xlfn.IFS(tbl_logs[[#This Row],[Total Score]]&lt;=4, "Low", tbl_logs[[#This Row],[Total Score]]&lt;=10, "Medium", tbl_logs[[#This Row],[Total Score]]&lt;=19, "High", tbl_logs[[#This Row],[Total Score]]&lt;=25, "Very High")</f>
        <v>Low</v>
      </c>
      <c r="N1484" t="str" cm="1">
        <f t="array" ref="N1484">_xlfn.IFS(tbl_logs[[#This Row],[Total Score]]&lt;=4, "Low", tbl_logs[[#This Row],[Total Score]]&lt;=10, "Medium", tbl_logs[[#This Row],[Total Score]]&lt;=17, "High", tbl_logs[[#This Row],[Total Score]]&lt;=25, "Critical")</f>
        <v>Low</v>
      </c>
    </row>
    <row r="1485" spans="1:14" x14ac:dyDescent="0.3">
      <c r="A1485" t="s">
        <v>3732</v>
      </c>
      <c r="B1485" s="1">
        <v>46050.074999999997</v>
      </c>
      <c r="C1485" t="s">
        <v>26</v>
      </c>
      <c r="D1485" t="s">
        <v>18</v>
      </c>
      <c r="E1485" t="s">
        <v>19</v>
      </c>
      <c r="F1485" t="s">
        <v>33</v>
      </c>
      <c r="G1485" s="2">
        <v>7.4999999999999997E-2</v>
      </c>
      <c r="H1485" s="3">
        <v>46050</v>
      </c>
      <c r="I1485">
        <v>1</v>
      </c>
      <c r="J1485">
        <f>_xlfn.XLOOKUP(tbl_logs[[#This Row],[Target_Department]],tbl_DeptWeight[Department], tbl_DeptWeight[Impact Score])</f>
        <v>3</v>
      </c>
      <c r="K1485">
        <f>_xlfn.XLOOKUP(tbl_logs[[#This Row],[Employee_Action]],tbl_ResponseLikelihood[Employee Action],tbl_ResponseLikelihood[Likelihood Score])</f>
        <v>4</v>
      </c>
      <c r="L1485">
        <f>tbl_logs[[#This Row],[Impact Score]]*tbl_logs[[#This Row],[Response Multiplier]]</f>
        <v>12</v>
      </c>
      <c r="M1485" t="str" cm="1">
        <f t="array" ref="M1485">_xlfn.IFS(tbl_logs[[#This Row],[Total Score]]&lt;=4, "Low", tbl_logs[[#This Row],[Total Score]]&lt;=10, "Medium", tbl_logs[[#This Row],[Total Score]]&lt;=19, "High", tbl_logs[[#This Row],[Total Score]]&lt;=25, "Very High")</f>
        <v>High</v>
      </c>
      <c r="N1485" t="str" cm="1">
        <f t="array" ref="N1485">_xlfn.IFS(tbl_logs[[#This Row],[Total Score]]&lt;=4, "Low", tbl_logs[[#This Row],[Total Score]]&lt;=10, "Medium", tbl_logs[[#This Row],[Total Score]]&lt;=17, "High", tbl_logs[[#This Row],[Total Score]]&lt;=25, "Critical")</f>
        <v>High</v>
      </c>
    </row>
    <row r="1486" spans="1:14" x14ac:dyDescent="0.3">
      <c r="A1486" t="s">
        <v>4216</v>
      </c>
      <c r="B1486" s="1">
        <v>46050.150694444441</v>
      </c>
      <c r="C1486" t="s">
        <v>40</v>
      </c>
      <c r="D1486" t="s">
        <v>8</v>
      </c>
      <c r="E1486" t="s">
        <v>16</v>
      </c>
      <c r="F1486" t="s">
        <v>20</v>
      </c>
      <c r="G1486" s="2">
        <v>0.15069444444444444</v>
      </c>
      <c r="H1486" s="3">
        <v>46050</v>
      </c>
      <c r="I1486">
        <v>1</v>
      </c>
      <c r="J1486">
        <f>_xlfn.XLOOKUP(tbl_logs[[#This Row],[Target_Department]],tbl_DeptWeight[Department], tbl_DeptWeight[Impact Score])</f>
        <v>5</v>
      </c>
      <c r="K1486">
        <f>_xlfn.XLOOKUP(tbl_logs[[#This Row],[Employee_Action]],tbl_ResponseLikelihood[Employee Action],tbl_ResponseLikelihood[Likelihood Score])</f>
        <v>2</v>
      </c>
      <c r="L1486">
        <f>tbl_logs[[#This Row],[Impact Score]]*tbl_logs[[#This Row],[Response Multiplier]]</f>
        <v>10</v>
      </c>
      <c r="M1486" t="str" cm="1">
        <f t="array" ref="M1486">_xlfn.IFS(tbl_logs[[#This Row],[Total Score]]&lt;=4, "Low", tbl_logs[[#This Row],[Total Score]]&lt;=10, "Medium", tbl_logs[[#This Row],[Total Score]]&lt;=19, "High", tbl_logs[[#This Row],[Total Score]]&lt;=25, "Very High")</f>
        <v>Medium</v>
      </c>
      <c r="N1486" t="str" cm="1">
        <f t="array" ref="N1486">_xlfn.IFS(tbl_logs[[#This Row],[Total Score]]&lt;=4, "Low", tbl_logs[[#This Row],[Total Score]]&lt;=10, "Medium", tbl_logs[[#This Row],[Total Score]]&lt;=17, "High", tbl_logs[[#This Row],[Total Score]]&lt;=25, "Critical")</f>
        <v>Medium</v>
      </c>
    </row>
    <row r="1487" spans="1:14" x14ac:dyDescent="0.3">
      <c r="A1487" t="s">
        <v>4824</v>
      </c>
      <c r="B1487" s="1">
        <v>46050.15347222222</v>
      </c>
      <c r="C1487" t="s">
        <v>47</v>
      </c>
      <c r="D1487" t="s">
        <v>8</v>
      </c>
      <c r="E1487" t="s">
        <v>16</v>
      </c>
      <c r="F1487" t="s">
        <v>13</v>
      </c>
      <c r="G1487" s="2">
        <v>0.15347222222222223</v>
      </c>
      <c r="H1487" s="3">
        <v>46050</v>
      </c>
      <c r="I1487">
        <v>1</v>
      </c>
      <c r="J1487">
        <f>_xlfn.XLOOKUP(tbl_logs[[#This Row],[Target_Department]],tbl_DeptWeight[Department], tbl_DeptWeight[Impact Score])</f>
        <v>1</v>
      </c>
      <c r="K1487">
        <f>_xlfn.XLOOKUP(tbl_logs[[#This Row],[Employee_Action]],tbl_ResponseLikelihood[Employee Action],tbl_ResponseLikelihood[Likelihood Score])</f>
        <v>1</v>
      </c>
      <c r="L1487">
        <f>tbl_logs[[#This Row],[Impact Score]]*tbl_logs[[#This Row],[Response Multiplier]]</f>
        <v>1</v>
      </c>
      <c r="M1487" t="str" cm="1">
        <f t="array" ref="M1487">_xlfn.IFS(tbl_logs[[#This Row],[Total Score]]&lt;=4, "Low", tbl_logs[[#This Row],[Total Score]]&lt;=10, "Medium", tbl_logs[[#This Row],[Total Score]]&lt;=19, "High", tbl_logs[[#This Row],[Total Score]]&lt;=25, "Very High")</f>
        <v>Low</v>
      </c>
      <c r="N1487" t="str" cm="1">
        <f t="array" ref="N1487">_xlfn.IFS(tbl_logs[[#This Row],[Total Score]]&lt;=4, "Low", tbl_logs[[#This Row],[Total Score]]&lt;=10, "Medium", tbl_logs[[#This Row],[Total Score]]&lt;=17, "High", tbl_logs[[#This Row],[Total Score]]&lt;=25, "Critical")</f>
        <v>Low</v>
      </c>
    </row>
    <row r="1488" spans="1:14" x14ac:dyDescent="0.3">
      <c r="A1488" t="s">
        <v>2708</v>
      </c>
      <c r="B1488" s="1">
        <v>46050.155555555553</v>
      </c>
      <c r="C1488" t="s">
        <v>7</v>
      </c>
      <c r="D1488" t="s">
        <v>22</v>
      </c>
      <c r="E1488" t="s">
        <v>19</v>
      </c>
      <c r="F1488" t="s">
        <v>10</v>
      </c>
      <c r="G1488" s="2">
        <v>0.15555555555555556</v>
      </c>
      <c r="H1488" s="3">
        <v>46050</v>
      </c>
      <c r="I1488">
        <v>1</v>
      </c>
      <c r="J1488">
        <f>_xlfn.XLOOKUP(tbl_logs[[#This Row],[Target_Department]],tbl_DeptWeight[Department], tbl_DeptWeight[Impact Score])</f>
        <v>3</v>
      </c>
      <c r="K1488">
        <f>_xlfn.XLOOKUP(tbl_logs[[#This Row],[Employee_Action]],tbl_ResponseLikelihood[Employee Action],tbl_ResponseLikelihood[Likelihood Score])</f>
        <v>2</v>
      </c>
      <c r="L1488">
        <f>tbl_logs[[#This Row],[Impact Score]]*tbl_logs[[#This Row],[Response Multiplier]]</f>
        <v>6</v>
      </c>
      <c r="M1488" t="str" cm="1">
        <f t="array" ref="M1488">_xlfn.IFS(tbl_logs[[#This Row],[Total Score]]&lt;=4, "Low", tbl_logs[[#This Row],[Total Score]]&lt;=10, "Medium", tbl_logs[[#This Row],[Total Score]]&lt;=19, "High", tbl_logs[[#This Row],[Total Score]]&lt;=25, "Very High")</f>
        <v>Medium</v>
      </c>
      <c r="N1488" t="str" cm="1">
        <f t="array" ref="N1488">_xlfn.IFS(tbl_logs[[#This Row],[Total Score]]&lt;=4, "Low", tbl_logs[[#This Row],[Total Score]]&lt;=10, "Medium", tbl_logs[[#This Row],[Total Score]]&lt;=17, "High", tbl_logs[[#This Row],[Total Score]]&lt;=25, "Critical")</f>
        <v>Medium</v>
      </c>
    </row>
    <row r="1489" spans="1:14" x14ac:dyDescent="0.3">
      <c r="A1489" t="s">
        <v>2972</v>
      </c>
      <c r="B1489" s="1">
        <v>46050.159722222219</v>
      </c>
      <c r="C1489" t="s">
        <v>7</v>
      </c>
      <c r="D1489" t="s">
        <v>22</v>
      </c>
      <c r="E1489" t="s">
        <v>19</v>
      </c>
      <c r="F1489" t="s">
        <v>33</v>
      </c>
      <c r="G1489" s="2">
        <v>0.15972222222222221</v>
      </c>
      <c r="H1489" s="3">
        <v>46050</v>
      </c>
      <c r="I1489">
        <v>1</v>
      </c>
      <c r="J1489">
        <f>_xlfn.XLOOKUP(tbl_logs[[#This Row],[Target_Department]],tbl_DeptWeight[Department], tbl_DeptWeight[Impact Score])</f>
        <v>3</v>
      </c>
      <c r="K1489">
        <f>_xlfn.XLOOKUP(tbl_logs[[#This Row],[Employee_Action]],tbl_ResponseLikelihood[Employee Action],tbl_ResponseLikelihood[Likelihood Score])</f>
        <v>4</v>
      </c>
      <c r="L1489">
        <f>tbl_logs[[#This Row],[Impact Score]]*tbl_logs[[#This Row],[Response Multiplier]]</f>
        <v>12</v>
      </c>
      <c r="M1489" t="str" cm="1">
        <f t="array" ref="M1489">_xlfn.IFS(tbl_logs[[#This Row],[Total Score]]&lt;=4, "Low", tbl_logs[[#This Row],[Total Score]]&lt;=10, "Medium", tbl_logs[[#This Row],[Total Score]]&lt;=19, "High", tbl_logs[[#This Row],[Total Score]]&lt;=25, "Very High")</f>
        <v>High</v>
      </c>
      <c r="N1489" t="str" cm="1">
        <f t="array" ref="N1489">_xlfn.IFS(tbl_logs[[#This Row],[Total Score]]&lt;=4, "Low", tbl_logs[[#This Row],[Total Score]]&lt;=10, "Medium", tbl_logs[[#This Row],[Total Score]]&lt;=17, "High", tbl_logs[[#This Row],[Total Score]]&lt;=25, "Critical")</f>
        <v>High</v>
      </c>
    </row>
    <row r="1490" spans="1:14" x14ac:dyDescent="0.3">
      <c r="A1490" t="s">
        <v>2920</v>
      </c>
      <c r="B1490" s="1">
        <v>46050.166666666664</v>
      </c>
      <c r="C1490" t="s">
        <v>47</v>
      </c>
      <c r="D1490" t="s">
        <v>15</v>
      </c>
      <c r="E1490" t="s">
        <v>19</v>
      </c>
      <c r="F1490" t="s">
        <v>53</v>
      </c>
      <c r="G1490" s="2">
        <v>0.16666666666666666</v>
      </c>
      <c r="H1490" s="3">
        <v>46050</v>
      </c>
      <c r="I1490">
        <v>1</v>
      </c>
      <c r="J1490">
        <f>_xlfn.XLOOKUP(tbl_logs[[#This Row],[Target_Department]],tbl_DeptWeight[Department], tbl_DeptWeight[Impact Score])</f>
        <v>1</v>
      </c>
      <c r="K1490">
        <f>_xlfn.XLOOKUP(tbl_logs[[#This Row],[Employee_Action]],tbl_ResponseLikelihood[Employee Action],tbl_ResponseLikelihood[Likelihood Score])</f>
        <v>5</v>
      </c>
      <c r="L1490">
        <f>tbl_logs[[#This Row],[Impact Score]]*tbl_logs[[#This Row],[Response Multiplier]]</f>
        <v>5</v>
      </c>
      <c r="M1490" t="str" cm="1">
        <f t="array" ref="M1490">_xlfn.IFS(tbl_logs[[#This Row],[Total Score]]&lt;=4, "Low", tbl_logs[[#This Row],[Total Score]]&lt;=10, "Medium", tbl_logs[[#This Row],[Total Score]]&lt;=19, "High", tbl_logs[[#This Row],[Total Score]]&lt;=25, "Very High")</f>
        <v>Medium</v>
      </c>
      <c r="N1490" t="str" cm="1">
        <f t="array" ref="N1490">_xlfn.IFS(tbl_logs[[#This Row],[Total Score]]&lt;=4, "Low", tbl_logs[[#This Row],[Total Score]]&lt;=10, "Medium", tbl_logs[[#This Row],[Total Score]]&lt;=17, "High", tbl_logs[[#This Row],[Total Score]]&lt;=25, "Critical")</f>
        <v>Medium</v>
      </c>
    </row>
    <row r="1491" spans="1:14" x14ac:dyDescent="0.3">
      <c r="A1491" t="s">
        <v>3379</v>
      </c>
      <c r="B1491" s="1">
        <v>46050.169444444444</v>
      </c>
      <c r="C1491" t="s">
        <v>26</v>
      </c>
      <c r="D1491" t="s">
        <v>22</v>
      </c>
      <c r="E1491" t="s">
        <v>16</v>
      </c>
      <c r="F1491" t="s">
        <v>20</v>
      </c>
      <c r="G1491" s="2">
        <v>0.16944444444444445</v>
      </c>
      <c r="H1491" s="3">
        <v>46050</v>
      </c>
      <c r="I1491">
        <v>1</v>
      </c>
      <c r="J1491">
        <f>_xlfn.XLOOKUP(tbl_logs[[#This Row],[Target_Department]],tbl_DeptWeight[Department], tbl_DeptWeight[Impact Score])</f>
        <v>3</v>
      </c>
      <c r="K1491">
        <f>_xlfn.XLOOKUP(tbl_logs[[#This Row],[Employee_Action]],tbl_ResponseLikelihood[Employee Action],tbl_ResponseLikelihood[Likelihood Score])</f>
        <v>2</v>
      </c>
      <c r="L1491">
        <f>tbl_logs[[#This Row],[Impact Score]]*tbl_logs[[#This Row],[Response Multiplier]]</f>
        <v>6</v>
      </c>
      <c r="M1491" t="str" cm="1">
        <f t="array" ref="M1491">_xlfn.IFS(tbl_logs[[#This Row],[Total Score]]&lt;=4, "Low", tbl_logs[[#This Row],[Total Score]]&lt;=10, "Medium", tbl_logs[[#This Row],[Total Score]]&lt;=19, "High", tbl_logs[[#This Row],[Total Score]]&lt;=25, "Very High")</f>
        <v>Medium</v>
      </c>
      <c r="N1491" t="str" cm="1">
        <f t="array" ref="N1491">_xlfn.IFS(tbl_logs[[#This Row],[Total Score]]&lt;=4, "Low", tbl_logs[[#This Row],[Total Score]]&lt;=10, "Medium", tbl_logs[[#This Row],[Total Score]]&lt;=17, "High", tbl_logs[[#This Row],[Total Score]]&lt;=25, "Critical")</f>
        <v>Medium</v>
      </c>
    </row>
    <row r="1492" spans="1:14" x14ac:dyDescent="0.3">
      <c r="A1492" t="s">
        <v>461</v>
      </c>
      <c r="B1492" s="1">
        <v>46050.175694444442</v>
      </c>
      <c r="C1492" t="s">
        <v>7</v>
      </c>
      <c r="D1492" t="s">
        <v>8</v>
      </c>
      <c r="E1492" t="s">
        <v>19</v>
      </c>
      <c r="F1492" t="s">
        <v>13</v>
      </c>
      <c r="G1492" s="2">
        <v>0.17569444444444443</v>
      </c>
      <c r="H1492" s="3">
        <v>46050</v>
      </c>
      <c r="I1492">
        <v>1</v>
      </c>
      <c r="J1492">
        <f>_xlfn.XLOOKUP(tbl_logs[[#This Row],[Target_Department]],tbl_DeptWeight[Department], tbl_DeptWeight[Impact Score])</f>
        <v>3</v>
      </c>
      <c r="K1492">
        <f>_xlfn.XLOOKUP(tbl_logs[[#This Row],[Employee_Action]],tbl_ResponseLikelihood[Employee Action],tbl_ResponseLikelihood[Likelihood Score])</f>
        <v>1</v>
      </c>
      <c r="L1492">
        <f>tbl_logs[[#This Row],[Impact Score]]*tbl_logs[[#This Row],[Response Multiplier]]</f>
        <v>3</v>
      </c>
      <c r="M1492" t="str" cm="1">
        <f t="array" ref="M1492">_xlfn.IFS(tbl_logs[[#This Row],[Total Score]]&lt;=4, "Low", tbl_logs[[#This Row],[Total Score]]&lt;=10, "Medium", tbl_logs[[#This Row],[Total Score]]&lt;=19, "High", tbl_logs[[#This Row],[Total Score]]&lt;=25, "Very High")</f>
        <v>Low</v>
      </c>
      <c r="N1492" t="str" cm="1">
        <f t="array" ref="N1492">_xlfn.IFS(tbl_logs[[#This Row],[Total Score]]&lt;=4, "Low", tbl_logs[[#This Row],[Total Score]]&lt;=10, "Medium", tbl_logs[[#This Row],[Total Score]]&lt;=17, "High", tbl_logs[[#This Row],[Total Score]]&lt;=25, "Critical")</f>
        <v>Low</v>
      </c>
    </row>
    <row r="1493" spans="1:14" x14ac:dyDescent="0.3">
      <c r="A1493" t="s">
        <v>4060</v>
      </c>
      <c r="B1493" s="1">
        <v>46050.180555555555</v>
      </c>
      <c r="C1493" t="s">
        <v>7</v>
      </c>
      <c r="D1493" t="s">
        <v>8</v>
      </c>
      <c r="E1493" t="s">
        <v>19</v>
      </c>
      <c r="F1493" t="s">
        <v>33</v>
      </c>
      <c r="G1493" s="2">
        <v>0.18055555555555555</v>
      </c>
      <c r="H1493" s="3">
        <v>46050</v>
      </c>
      <c r="I1493">
        <v>1</v>
      </c>
      <c r="J1493">
        <f>_xlfn.XLOOKUP(tbl_logs[[#This Row],[Target_Department]],tbl_DeptWeight[Department], tbl_DeptWeight[Impact Score])</f>
        <v>3</v>
      </c>
      <c r="K1493">
        <f>_xlfn.XLOOKUP(tbl_logs[[#This Row],[Employee_Action]],tbl_ResponseLikelihood[Employee Action],tbl_ResponseLikelihood[Likelihood Score])</f>
        <v>4</v>
      </c>
      <c r="L1493">
        <f>tbl_logs[[#This Row],[Impact Score]]*tbl_logs[[#This Row],[Response Multiplier]]</f>
        <v>12</v>
      </c>
      <c r="M1493" t="str" cm="1">
        <f t="array" ref="M1493">_xlfn.IFS(tbl_logs[[#This Row],[Total Score]]&lt;=4, "Low", tbl_logs[[#This Row],[Total Score]]&lt;=10, "Medium", tbl_logs[[#This Row],[Total Score]]&lt;=19, "High", tbl_logs[[#This Row],[Total Score]]&lt;=25, "Very High")</f>
        <v>High</v>
      </c>
      <c r="N1493" t="str" cm="1">
        <f t="array" ref="N1493">_xlfn.IFS(tbl_logs[[#This Row],[Total Score]]&lt;=4, "Low", tbl_logs[[#This Row],[Total Score]]&lt;=10, "Medium", tbl_logs[[#This Row],[Total Score]]&lt;=17, "High", tbl_logs[[#This Row],[Total Score]]&lt;=25, "Critical")</f>
        <v>High</v>
      </c>
    </row>
    <row r="1494" spans="1:14" x14ac:dyDescent="0.3">
      <c r="A1494" t="s">
        <v>1279</v>
      </c>
      <c r="B1494" s="1">
        <v>46050.194444444445</v>
      </c>
      <c r="C1494" t="s">
        <v>7</v>
      </c>
      <c r="D1494" t="s">
        <v>18</v>
      </c>
      <c r="E1494" t="s">
        <v>9</v>
      </c>
      <c r="F1494" t="s">
        <v>10</v>
      </c>
      <c r="G1494" s="2">
        <v>0.19444444444444445</v>
      </c>
      <c r="H1494" s="3">
        <v>46050</v>
      </c>
      <c r="I1494">
        <v>1</v>
      </c>
      <c r="J1494">
        <f>_xlfn.XLOOKUP(tbl_logs[[#This Row],[Target_Department]],tbl_DeptWeight[Department], tbl_DeptWeight[Impact Score])</f>
        <v>3</v>
      </c>
      <c r="K1494">
        <f>_xlfn.XLOOKUP(tbl_logs[[#This Row],[Employee_Action]],tbl_ResponseLikelihood[Employee Action],tbl_ResponseLikelihood[Likelihood Score])</f>
        <v>2</v>
      </c>
      <c r="L1494">
        <f>tbl_logs[[#This Row],[Impact Score]]*tbl_logs[[#This Row],[Response Multiplier]]</f>
        <v>6</v>
      </c>
      <c r="M1494" t="str" cm="1">
        <f t="array" ref="M1494">_xlfn.IFS(tbl_logs[[#This Row],[Total Score]]&lt;=4, "Low", tbl_logs[[#This Row],[Total Score]]&lt;=10, "Medium", tbl_logs[[#This Row],[Total Score]]&lt;=19, "High", tbl_logs[[#This Row],[Total Score]]&lt;=25, "Very High")</f>
        <v>Medium</v>
      </c>
      <c r="N1494" t="str" cm="1">
        <f t="array" ref="N1494">_xlfn.IFS(tbl_logs[[#This Row],[Total Score]]&lt;=4, "Low", tbl_logs[[#This Row],[Total Score]]&lt;=10, "Medium", tbl_logs[[#This Row],[Total Score]]&lt;=17, "High", tbl_logs[[#This Row],[Total Score]]&lt;=25, "Critical")</f>
        <v>Medium</v>
      </c>
    </row>
    <row r="1495" spans="1:14" x14ac:dyDescent="0.3">
      <c r="A1495" t="s">
        <v>3124</v>
      </c>
      <c r="B1495" s="1">
        <v>46050.203472222223</v>
      </c>
      <c r="C1495" t="s">
        <v>47</v>
      </c>
      <c r="D1495" t="s">
        <v>22</v>
      </c>
      <c r="E1495" t="s">
        <v>16</v>
      </c>
      <c r="F1495" t="s">
        <v>10</v>
      </c>
      <c r="G1495" s="2">
        <v>0.20347222222222222</v>
      </c>
      <c r="H1495" s="3">
        <v>46050</v>
      </c>
      <c r="I1495">
        <v>1</v>
      </c>
      <c r="J1495">
        <f>_xlfn.XLOOKUP(tbl_logs[[#This Row],[Target_Department]],tbl_DeptWeight[Department], tbl_DeptWeight[Impact Score])</f>
        <v>1</v>
      </c>
      <c r="K1495">
        <f>_xlfn.XLOOKUP(tbl_logs[[#This Row],[Employee_Action]],tbl_ResponseLikelihood[Employee Action],tbl_ResponseLikelihood[Likelihood Score])</f>
        <v>2</v>
      </c>
      <c r="L1495">
        <f>tbl_logs[[#This Row],[Impact Score]]*tbl_logs[[#This Row],[Response Multiplier]]</f>
        <v>2</v>
      </c>
      <c r="M1495" t="str" cm="1">
        <f t="array" ref="M1495">_xlfn.IFS(tbl_logs[[#This Row],[Total Score]]&lt;=4, "Low", tbl_logs[[#This Row],[Total Score]]&lt;=10, "Medium", tbl_logs[[#This Row],[Total Score]]&lt;=19, "High", tbl_logs[[#This Row],[Total Score]]&lt;=25, "Very High")</f>
        <v>Low</v>
      </c>
      <c r="N1495" t="str" cm="1">
        <f t="array" ref="N1495">_xlfn.IFS(tbl_logs[[#This Row],[Total Score]]&lt;=4, "Low", tbl_logs[[#This Row],[Total Score]]&lt;=10, "Medium", tbl_logs[[#This Row],[Total Score]]&lt;=17, "High", tbl_logs[[#This Row],[Total Score]]&lt;=25, "Critical")</f>
        <v>Low</v>
      </c>
    </row>
    <row r="1496" spans="1:14" x14ac:dyDescent="0.3">
      <c r="A1496" t="s">
        <v>975</v>
      </c>
      <c r="B1496" s="1">
        <v>46050.236805555556</v>
      </c>
      <c r="C1496" t="s">
        <v>7</v>
      </c>
      <c r="D1496" t="s">
        <v>18</v>
      </c>
      <c r="E1496" t="s">
        <v>19</v>
      </c>
      <c r="F1496" t="s">
        <v>20</v>
      </c>
      <c r="G1496" s="2">
        <v>0.23680555555555555</v>
      </c>
      <c r="H1496" s="3">
        <v>46050</v>
      </c>
      <c r="I1496">
        <v>1</v>
      </c>
      <c r="J1496">
        <f>_xlfn.XLOOKUP(tbl_logs[[#This Row],[Target_Department]],tbl_DeptWeight[Department], tbl_DeptWeight[Impact Score])</f>
        <v>3</v>
      </c>
      <c r="K1496">
        <f>_xlfn.XLOOKUP(tbl_logs[[#This Row],[Employee_Action]],tbl_ResponseLikelihood[Employee Action],tbl_ResponseLikelihood[Likelihood Score])</f>
        <v>2</v>
      </c>
      <c r="L1496">
        <f>tbl_logs[[#This Row],[Impact Score]]*tbl_logs[[#This Row],[Response Multiplier]]</f>
        <v>6</v>
      </c>
      <c r="M1496" t="str" cm="1">
        <f t="array" ref="M1496">_xlfn.IFS(tbl_logs[[#This Row],[Total Score]]&lt;=4, "Low", tbl_logs[[#This Row],[Total Score]]&lt;=10, "Medium", tbl_logs[[#This Row],[Total Score]]&lt;=19, "High", tbl_logs[[#This Row],[Total Score]]&lt;=25, "Very High")</f>
        <v>Medium</v>
      </c>
      <c r="N1496" t="str" cm="1">
        <f t="array" ref="N1496">_xlfn.IFS(tbl_logs[[#This Row],[Total Score]]&lt;=4, "Low", tbl_logs[[#This Row],[Total Score]]&lt;=10, "Medium", tbl_logs[[#This Row],[Total Score]]&lt;=17, "High", tbl_logs[[#This Row],[Total Score]]&lt;=25, "Critical")</f>
        <v>Medium</v>
      </c>
    </row>
    <row r="1497" spans="1:14" x14ac:dyDescent="0.3">
      <c r="A1497" t="s">
        <v>4689</v>
      </c>
      <c r="B1497" s="1">
        <v>46050.248611111114</v>
      </c>
      <c r="C1497" t="s">
        <v>35</v>
      </c>
      <c r="D1497" t="s">
        <v>8</v>
      </c>
      <c r="E1497" t="s">
        <v>19</v>
      </c>
      <c r="F1497" t="s">
        <v>10</v>
      </c>
      <c r="G1497" s="2">
        <v>0.24861111111111112</v>
      </c>
      <c r="H1497" s="3">
        <v>46050</v>
      </c>
      <c r="I1497">
        <v>1</v>
      </c>
      <c r="J1497">
        <f>_xlfn.XLOOKUP(tbl_logs[[#This Row],[Target_Department]],tbl_DeptWeight[Department], tbl_DeptWeight[Impact Score])</f>
        <v>1</v>
      </c>
      <c r="K1497">
        <f>_xlfn.XLOOKUP(tbl_logs[[#This Row],[Employee_Action]],tbl_ResponseLikelihood[Employee Action],tbl_ResponseLikelihood[Likelihood Score])</f>
        <v>2</v>
      </c>
      <c r="L1497">
        <f>tbl_logs[[#This Row],[Impact Score]]*tbl_logs[[#This Row],[Response Multiplier]]</f>
        <v>2</v>
      </c>
      <c r="M1497" t="str" cm="1">
        <f t="array" ref="M1497">_xlfn.IFS(tbl_logs[[#This Row],[Total Score]]&lt;=4, "Low", tbl_logs[[#This Row],[Total Score]]&lt;=10, "Medium", tbl_logs[[#This Row],[Total Score]]&lt;=19, "High", tbl_logs[[#This Row],[Total Score]]&lt;=25, "Very High")</f>
        <v>Low</v>
      </c>
      <c r="N1497" t="str" cm="1">
        <f t="array" ref="N1497">_xlfn.IFS(tbl_logs[[#This Row],[Total Score]]&lt;=4, "Low", tbl_logs[[#This Row],[Total Score]]&lt;=10, "Medium", tbl_logs[[#This Row],[Total Score]]&lt;=17, "High", tbl_logs[[#This Row],[Total Score]]&lt;=25, "Critical")</f>
        <v>Low</v>
      </c>
    </row>
    <row r="1498" spans="1:14" x14ac:dyDescent="0.3">
      <c r="A1498" t="s">
        <v>3543</v>
      </c>
      <c r="B1498" s="1">
        <v>46050.254166666666</v>
      </c>
      <c r="C1498" t="s">
        <v>26</v>
      </c>
      <c r="D1498" t="s">
        <v>22</v>
      </c>
      <c r="E1498" t="s">
        <v>19</v>
      </c>
      <c r="F1498" t="s">
        <v>10</v>
      </c>
      <c r="G1498" s="2">
        <v>0.25416666666666665</v>
      </c>
      <c r="H1498" s="3">
        <v>46050</v>
      </c>
      <c r="I1498">
        <v>1</v>
      </c>
      <c r="J1498">
        <f>_xlfn.XLOOKUP(tbl_logs[[#This Row],[Target_Department]],tbl_DeptWeight[Department], tbl_DeptWeight[Impact Score])</f>
        <v>3</v>
      </c>
      <c r="K1498">
        <f>_xlfn.XLOOKUP(tbl_logs[[#This Row],[Employee_Action]],tbl_ResponseLikelihood[Employee Action],tbl_ResponseLikelihood[Likelihood Score])</f>
        <v>2</v>
      </c>
      <c r="L1498">
        <f>tbl_logs[[#This Row],[Impact Score]]*tbl_logs[[#This Row],[Response Multiplier]]</f>
        <v>6</v>
      </c>
      <c r="M1498" t="str" cm="1">
        <f t="array" ref="M1498">_xlfn.IFS(tbl_logs[[#This Row],[Total Score]]&lt;=4, "Low", tbl_logs[[#This Row],[Total Score]]&lt;=10, "Medium", tbl_logs[[#This Row],[Total Score]]&lt;=19, "High", tbl_logs[[#This Row],[Total Score]]&lt;=25, "Very High")</f>
        <v>Medium</v>
      </c>
      <c r="N1498" t="str" cm="1">
        <f t="array" ref="N1498">_xlfn.IFS(tbl_logs[[#This Row],[Total Score]]&lt;=4, "Low", tbl_logs[[#This Row],[Total Score]]&lt;=10, "Medium", tbl_logs[[#This Row],[Total Score]]&lt;=17, "High", tbl_logs[[#This Row],[Total Score]]&lt;=25, "Critical")</f>
        <v>Medium</v>
      </c>
    </row>
    <row r="1499" spans="1:14" x14ac:dyDescent="0.3">
      <c r="A1499" t="s">
        <v>2907</v>
      </c>
      <c r="B1499" s="1">
        <v>46050.265972222223</v>
      </c>
      <c r="C1499" t="s">
        <v>7</v>
      </c>
      <c r="D1499" t="s">
        <v>8</v>
      </c>
      <c r="E1499" t="s">
        <v>19</v>
      </c>
      <c r="F1499" t="s">
        <v>10</v>
      </c>
      <c r="G1499" s="2">
        <v>0.26597222222222222</v>
      </c>
      <c r="H1499" s="3">
        <v>46050</v>
      </c>
      <c r="I1499">
        <v>1</v>
      </c>
      <c r="J1499">
        <f>_xlfn.XLOOKUP(tbl_logs[[#This Row],[Target_Department]],tbl_DeptWeight[Department], tbl_DeptWeight[Impact Score])</f>
        <v>3</v>
      </c>
      <c r="K1499">
        <f>_xlfn.XLOOKUP(tbl_logs[[#This Row],[Employee_Action]],tbl_ResponseLikelihood[Employee Action],tbl_ResponseLikelihood[Likelihood Score])</f>
        <v>2</v>
      </c>
      <c r="L1499">
        <f>tbl_logs[[#This Row],[Impact Score]]*tbl_logs[[#This Row],[Response Multiplier]]</f>
        <v>6</v>
      </c>
      <c r="M1499" t="str" cm="1">
        <f t="array" ref="M1499">_xlfn.IFS(tbl_logs[[#This Row],[Total Score]]&lt;=4, "Low", tbl_logs[[#This Row],[Total Score]]&lt;=10, "Medium", tbl_logs[[#This Row],[Total Score]]&lt;=19, "High", tbl_logs[[#This Row],[Total Score]]&lt;=25, "Very High")</f>
        <v>Medium</v>
      </c>
      <c r="N1499" t="str" cm="1">
        <f t="array" ref="N1499">_xlfn.IFS(tbl_logs[[#This Row],[Total Score]]&lt;=4, "Low", tbl_logs[[#This Row],[Total Score]]&lt;=10, "Medium", tbl_logs[[#This Row],[Total Score]]&lt;=17, "High", tbl_logs[[#This Row],[Total Score]]&lt;=25, "Critical")</f>
        <v>Medium</v>
      </c>
    </row>
    <row r="1500" spans="1:14" x14ac:dyDescent="0.3">
      <c r="A1500" t="s">
        <v>3151</v>
      </c>
      <c r="B1500" s="1">
        <v>46050.274305555555</v>
      </c>
      <c r="C1500" t="s">
        <v>12</v>
      </c>
      <c r="D1500" t="s">
        <v>18</v>
      </c>
      <c r="E1500" t="s">
        <v>9</v>
      </c>
      <c r="F1500" t="s">
        <v>10</v>
      </c>
      <c r="G1500" s="2">
        <v>0.27430555555555558</v>
      </c>
      <c r="H1500" s="3">
        <v>46050</v>
      </c>
      <c r="I1500">
        <v>1</v>
      </c>
      <c r="J1500">
        <f>_xlfn.XLOOKUP(tbl_logs[[#This Row],[Target_Department]],tbl_DeptWeight[Department], tbl_DeptWeight[Impact Score])</f>
        <v>1</v>
      </c>
      <c r="K1500">
        <f>_xlfn.XLOOKUP(tbl_logs[[#This Row],[Employee_Action]],tbl_ResponseLikelihood[Employee Action],tbl_ResponseLikelihood[Likelihood Score])</f>
        <v>2</v>
      </c>
      <c r="L1500">
        <f>tbl_logs[[#This Row],[Impact Score]]*tbl_logs[[#This Row],[Response Multiplier]]</f>
        <v>2</v>
      </c>
      <c r="M1500" t="str" cm="1">
        <f t="array" ref="M1500">_xlfn.IFS(tbl_logs[[#This Row],[Total Score]]&lt;=4, "Low", tbl_logs[[#This Row],[Total Score]]&lt;=10, "Medium", tbl_logs[[#This Row],[Total Score]]&lt;=19, "High", tbl_logs[[#This Row],[Total Score]]&lt;=25, "Very High")</f>
        <v>Low</v>
      </c>
      <c r="N1500" t="str" cm="1">
        <f t="array" ref="N1500">_xlfn.IFS(tbl_logs[[#This Row],[Total Score]]&lt;=4, "Low", tbl_logs[[#This Row],[Total Score]]&lt;=10, "Medium", tbl_logs[[#This Row],[Total Score]]&lt;=17, "High", tbl_logs[[#This Row],[Total Score]]&lt;=25, "Critical")</f>
        <v>Low</v>
      </c>
    </row>
    <row r="1501" spans="1:14" x14ac:dyDescent="0.3">
      <c r="A1501" t="s">
        <v>1356</v>
      </c>
      <c r="B1501" s="1">
        <v>46050.297222222223</v>
      </c>
      <c r="C1501" t="s">
        <v>7</v>
      </c>
      <c r="D1501" t="s">
        <v>8</v>
      </c>
      <c r="E1501" t="s">
        <v>19</v>
      </c>
      <c r="F1501" t="s">
        <v>20</v>
      </c>
      <c r="G1501" s="2">
        <v>0.29722222222222222</v>
      </c>
      <c r="H1501" s="3">
        <v>46050</v>
      </c>
      <c r="I1501">
        <v>1</v>
      </c>
      <c r="J1501">
        <f>_xlfn.XLOOKUP(tbl_logs[[#This Row],[Target_Department]],tbl_DeptWeight[Department], tbl_DeptWeight[Impact Score])</f>
        <v>3</v>
      </c>
      <c r="K1501">
        <f>_xlfn.XLOOKUP(tbl_logs[[#This Row],[Employee_Action]],tbl_ResponseLikelihood[Employee Action],tbl_ResponseLikelihood[Likelihood Score])</f>
        <v>2</v>
      </c>
      <c r="L1501">
        <f>tbl_logs[[#This Row],[Impact Score]]*tbl_logs[[#This Row],[Response Multiplier]]</f>
        <v>6</v>
      </c>
      <c r="M1501" t="str" cm="1">
        <f t="array" ref="M1501">_xlfn.IFS(tbl_logs[[#This Row],[Total Score]]&lt;=4, "Low", tbl_logs[[#This Row],[Total Score]]&lt;=10, "Medium", tbl_logs[[#This Row],[Total Score]]&lt;=19, "High", tbl_logs[[#This Row],[Total Score]]&lt;=25, "Very High")</f>
        <v>Medium</v>
      </c>
      <c r="N1501" t="str" cm="1">
        <f t="array" ref="N1501">_xlfn.IFS(tbl_logs[[#This Row],[Total Score]]&lt;=4, "Low", tbl_logs[[#This Row],[Total Score]]&lt;=10, "Medium", tbl_logs[[#This Row],[Total Score]]&lt;=17, "High", tbl_logs[[#This Row],[Total Score]]&lt;=25, "Critical")</f>
        <v>Medium</v>
      </c>
    </row>
    <row r="1502" spans="1:14" x14ac:dyDescent="0.3">
      <c r="A1502" t="s">
        <v>4006</v>
      </c>
      <c r="B1502" s="1">
        <v>46050.299305555556</v>
      </c>
      <c r="C1502" t="s">
        <v>7</v>
      </c>
      <c r="D1502" t="s">
        <v>22</v>
      </c>
      <c r="E1502" t="s">
        <v>19</v>
      </c>
      <c r="F1502" t="s">
        <v>53</v>
      </c>
      <c r="G1502" s="2">
        <v>0.29930555555555555</v>
      </c>
      <c r="H1502" s="3">
        <v>46050</v>
      </c>
      <c r="I1502">
        <v>1</v>
      </c>
      <c r="J1502">
        <f>_xlfn.XLOOKUP(tbl_logs[[#This Row],[Target_Department]],tbl_DeptWeight[Department], tbl_DeptWeight[Impact Score])</f>
        <v>3</v>
      </c>
      <c r="K1502">
        <f>_xlfn.XLOOKUP(tbl_logs[[#This Row],[Employee_Action]],tbl_ResponseLikelihood[Employee Action],tbl_ResponseLikelihood[Likelihood Score])</f>
        <v>5</v>
      </c>
      <c r="L1502">
        <f>tbl_logs[[#This Row],[Impact Score]]*tbl_logs[[#This Row],[Response Multiplier]]</f>
        <v>15</v>
      </c>
      <c r="M1502" t="str" cm="1">
        <f t="array" ref="M1502">_xlfn.IFS(tbl_logs[[#This Row],[Total Score]]&lt;=4, "Low", tbl_logs[[#This Row],[Total Score]]&lt;=10, "Medium", tbl_logs[[#This Row],[Total Score]]&lt;=19, "High", tbl_logs[[#This Row],[Total Score]]&lt;=25, "Very High")</f>
        <v>High</v>
      </c>
      <c r="N1502" t="str" cm="1">
        <f t="array" ref="N1502">_xlfn.IFS(tbl_logs[[#This Row],[Total Score]]&lt;=4, "Low", tbl_logs[[#This Row],[Total Score]]&lt;=10, "Medium", tbl_logs[[#This Row],[Total Score]]&lt;=17, "High", tbl_logs[[#This Row],[Total Score]]&lt;=25, "Critical")</f>
        <v>High</v>
      </c>
    </row>
    <row r="1503" spans="1:14" x14ac:dyDescent="0.3">
      <c r="A1503" t="s">
        <v>2900</v>
      </c>
      <c r="B1503" s="1">
        <v>46050.332638888889</v>
      </c>
      <c r="C1503" t="s">
        <v>35</v>
      </c>
      <c r="D1503" t="s">
        <v>22</v>
      </c>
      <c r="E1503" t="s">
        <v>31</v>
      </c>
      <c r="F1503" t="s">
        <v>33</v>
      </c>
      <c r="G1503" s="2">
        <v>0.33263888888888887</v>
      </c>
      <c r="H1503" s="3">
        <v>46050</v>
      </c>
      <c r="I1503">
        <v>1</v>
      </c>
      <c r="J1503">
        <f>_xlfn.XLOOKUP(tbl_logs[[#This Row],[Target_Department]],tbl_DeptWeight[Department], tbl_DeptWeight[Impact Score])</f>
        <v>1</v>
      </c>
      <c r="K1503">
        <f>_xlfn.XLOOKUP(tbl_logs[[#This Row],[Employee_Action]],tbl_ResponseLikelihood[Employee Action],tbl_ResponseLikelihood[Likelihood Score])</f>
        <v>4</v>
      </c>
      <c r="L1503">
        <f>tbl_logs[[#This Row],[Impact Score]]*tbl_logs[[#This Row],[Response Multiplier]]</f>
        <v>4</v>
      </c>
      <c r="M1503" t="str" cm="1">
        <f t="array" ref="M1503">_xlfn.IFS(tbl_logs[[#This Row],[Total Score]]&lt;=4, "Low", tbl_logs[[#This Row],[Total Score]]&lt;=10, "Medium", tbl_logs[[#This Row],[Total Score]]&lt;=19, "High", tbl_logs[[#This Row],[Total Score]]&lt;=25, "Very High")</f>
        <v>Low</v>
      </c>
      <c r="N1503" t="str" cm="1">
        <f t="array" ref="N1503">_xlfn.IFS(tbl_logs[[#This Row],[Total Score]]&lt;=4, "Low", tbl_logs[[#This Row],[Total Score]]&lt;=10, "Medium", tbl_logs[[#This Row],[Total Score]]&lt;=17, "High", tbl_logs[[#This Row],[Total Score]]&lt;=25, "Critical")</f>
        <v>Low</v>
      </c>
    </row>
    <row r="1504" spans="1:14" x14ac:dyDescent="0.3">
      <c r="A1504" t="s">
        <v>1008</v>
      </c>
      <c r="B1504" s="1">
        <v>46050.338194444441</v>
      </c>
      <c r="C1504" t="s">
        <v>35</v>
      </c>
      <c r="D1504" t="s">
        <v>15</v>
      </c>
      <c r="E1504" t="s">
        <v>9</v>
      </c>
      <c r="F1504" t="s">
        <v>20</v>
      </c>
      <c r="G1504" s="2">
        <v>0.33819444444444446</v>
      </c>
      <c r="H1504" s="3">
        <v>46050</v>
      </c>
      <c r="I1504">
        <v>1</v>
      </c>
      <c r="J1504">
        <f>_xlfn.XLOOKUP(tbl_logs[[#This Row],[Target_Department]],tbl_DeptWeight[Department], tbl_DeptWeight[Impact Score])</f>
        <v>1</v>
      </c>
      <c r="K1504">
        <f>_xlfn.XLOOKUP(tbl_logs[[#This Row],[Employee_Action]],tbl_ResponseLikelihood[Employee Action],tbl_ResponseLikelihood[Likelihood Score])</f>
        <v>2</v>
      </c>
      <c r="L1504">
        <f>tbl_logs[[#This Row],[Impact Score]]*tbl_logs[[#This Row],[Response Multiplier]]</f>
        <v>2</v>
      </c>
      <c r="M1504" t="str" cm="1">
        <f t="array" ref="M1504">_xlfn.IFS(tbl_logs[[#This Row],[Total Score]]&lt;=4, "Low", tbl_logs[[#This Row],[Total Score]]&lt;=10, "Medium", tbl_logs[[#This Row],[Total Score]]&lt;=19, "High", tbl_logs[[#This Row],[Total Score]]&lt;=25, "Very High")</f>
        <v>Low</v>
      </c>
      <c r="N1504" t="str" cm="1">
        <f t="array" ref="N1504">_xlfn.IFS(tbl_logs[[#This Row],[Total Score]]&lt;=4, "Low", tbl_logs[[#This Row],[Total Score]]&lt;=10, "Medium", tbl_logs[[#This Row],[Total Score]]&lt;=17, "High", tbl_logs[[#This Row],[Total Score]]&lt;=25, "Critical")</f>
        <v>Low</v>
      </c>
    </row>
    <row r="1505" spans="1:14" x14ac:dyDescent="0.3">
      <c r="A1505" t="s">
        <v>4079</v>
      </c>
      <c r="B1505" s="1">
        <v>46050.338194444441</v>
      </c>
      <c r="C1505" t="s">
        <v>35</v>
      </c>
      <c r="D1505" t="s">
        <v>18</v>
      </c>
      <c r="E1505" t="s">
        <v>9</v>
      </c>
      <c r="F1505" t="s">
        <v>10</v>
      </c>
      <c r="G1505" s="2">
        <v>0.33819444444444446</v>
      </c>
      <c r="H1505" s="3">
        <v>46050</v>
      </c>
      <c r="I1505">
        <v>1</v>
      </c>
      <c r="J1505">
        <f>_xlfn.XLOOKUP(tbl_logs[[#This Row],[Target_Department]],tbl_DeptWeight[Department], tbl_DeptWeight[Impact Score])</f>
        <v>1</v>
      </c>
      <c r="K1505">
        <f>_xlfn.XLOOKUP(tbl_logs[[#This Row],[Employee_Action]],tbl_ResponseLikelihood[Employee Action],tbl_ResponseLikelihood[Likelihood Score])</f>
        <v>2</v>
      </c>
      <c r="L1505">
        <f>tbl_logs[[#This Row],[Impact Score]]*tbl_logs[[#This Row],[Response Multiplier]]</f>
        <v>2</v>
      </c>
      <c r="M1505" t="str" cm="1">
        <f t="array" ref="M1505">_xlfn.IFS(tbl_logs[[#This Row],[Total Score]]&lt;=4, "Low", tbl_logs[[#This Row],[Total Score]]&lt;=10, "Medium", tbl_logs[[#This Row],[Total Score]]&lt;=19, "High", tbl_logs[[#This Row],[Total Score]]&lt;=25, "Very High")</f>
        <v>Low</v>
      </c>
      <c r="N1505" t="str" cm="1">
        <f t="array" ref="N1505">_xlfn.IFS(tbl_logs[[#This Row],[Total Score]]&lt;=4, "Low", tbl_logs[[#This Row],[Total Score]]&lt;=10, "Medium", tbl_logs[[#This Row],[Total Score]]&lt;=17, "High", tbl_logs[[#This Row],[Total Score]]&lt;=25, "Critical")</f>
        <v>Low</v>
      </c>
    </row>
    <row r="1506" spans="1:14" x14ac:dyDescent="0.3">
      <c r="A1506" t="s">
        <v>4233</v>
      </c>
      <c r="B1506" s="1">
        <v>46050.342361111114</v>
      </c>
      <c r="C1506" t="s">
        <v>7</v>
      </c>
      <c r="D1506" t="s">
        <v>8</v>
      </c>
      <c r="E1506" t="s">
        <v>19</v>
      </c>
      <c r="F1506" t="s">
        <v>10</v>
      </c>
      <c r="G1506" s="2">
        <v>0.34236111111111112</v>
      </c>
      <c r="H1506" s="3">
        <v>46050</v>
      </c>
      <c r="I1506">
        <v>1</v>
      </c>
      <c r="J1506">
        <f>_xlfn.XLOOKUP(tbl_logs[[#This Row],[Target_Department]],tbl_DeptWeight[Department], tbl_DeptWeight[Impact Score])</f>
        <v>3</v>
      </c>
      <c r="K1506">
        <f>_xlfn.XLOOKUP(tbl_logs[[#This Row],[Employee_Action]],tbl_ResponseLikelihood[Employee Action],tbl_ResponseLikelihood[Likelihood Score])</f>
        <v>2</v>
      </c>
      <c r="L1506">
        <f>tbl_logs[[#This Row],[Impact Score]]*tbl_logs[[#This Row],[Response Multiplier]]</f>
        <v>6</v>
      </c>
      <c r="M1506" t="str" cm="1">
        <f t="array" ref="M1506">_xlfn.IFS(tbl_logs[[#This Row],[Total Score]]&lt;=4, "Low", tbl_logs[[#This Row],[Total Score]]&lt;=10, "Medium", tbl_logs[[#This Row],[Total Score]]&lt;=19, "High", tbl_logs[[#This Row],[Total Score]]&lt;=25, "Very High")</f>
        <v>Medium</v>
      </c>
      <c r="N1506" t="str" cm="1">
        <f t="array" ref="N1506">_xlfn.IFS(tbl_logs[[#This Row],[Total Score]]&lt;=4, "Low", tbl_logs[[#This Row],[Total Score]]&lt;=10, "Medium", tbl_logs[[#This Row],[Total Score]]&lt;=17, "High", tbl_logs[[#This Row],[Total Score]]&lt;=25, "Critical")</f>
        <v>Medium</v>
      </c>
    </row>
    <row r="1507" spans="1:14" x14ac:dyDescent="0.3">
      <c r="A1507" t="s">
        <v>3610</v>
      </c>
      <c r="B1507" s="1">
        <v>46050.388194444444</v>
      </c>
      <c r="C1507" t="s">
        <v>26</v>
      </c>
      <c r="D1507" t="s">
        <v>15</v>
      </c>
      <c r="E1507" t="s">
        <v>31</v>
      </c>
      <c r="F1507" t="s">
        <v>10</v>
      </c>
      <c r="G1507" s="2">
        <v>0.38819444444444445</v>
      </c>
      <c r="H1507" s="3">
        <v>46050</v>
      </c>
      <c r="I1507">
        <v>1</v>
      </c>
      <c r="J1507">
        <f>_xlfn.XLOOKUP(tbl_logs[[#This Row],[Target_Department]],tbl_DeptWeight[Department], tbl_DeptWeight[Impact Score])</f>
        <v>3</v>
      </c>
      <c r="K1507">
        <f>_xlfn.XLOOKUP(tbl_logs[[#This Row],[Employee_Action]],tbl_ResponseLikelihood[Employee Action],tbl_ResponseLikelihood[Likelihood Score])</f>
        <v>2</v>
      </c>
      <c r="L1507">
        <f>tbl_logs[[#This Row],[Impact Score]]*tbl_logs[[#This Row],[Response Multiplier]]</f>
        <v>6</v>
      </c>
      <c r="M1507" t="str" cm="1">
        <f t="array" ref="M1507">_xlfn.IFS(tbl_logs[[#This Row],[Total Score]]&lt;=4, "Low", tbl_logs[[#This Row],[Total Score]]&lt;=10, "Medium", tbl_logs[[#This Row],[Total Score]]&lt;=19, "High", tbl_logs[[#This Row],[Total Score]]&lt;=25, "Very High")</f>
        <v>Medium</v>
      </c>
      <c r="N1507" t="str" cm="1">
        <f t="array" ref="N1507">_xlfn.IFS(tbl_logs[[#This Row],[Total Score]]&lt;=4, "Low", tbl_logs[[#This Row],[Total Score]]&lt;=10, "Medium", tbl_logs[[#This Row],[Total Score]]&lt;=17, "High", tbl_logs[[#This Row],[Total Score]]&lt;=25, "Critical")</f>
        <v>Medium</v>
      </c>
    </row>
    <row r="1508" spans="1:14" x14ac:dyDescent="0.3">
      <c r="A1508" t="s">
        <v>1834</v>
      </c>
      <c r="B1508" s="1">
        <v>46050.390277777777</v>
      </c>
      <c r="C1508" t="s">
        <v>7</v>
      </c>
      <c r="D1508" t="s">
        <v>22</v>
      </c>
      <c r="E1508" t="s">
        <v>31</v>
      </c>
      <c r="F1508" t="s">
        <v>10</v>
      </c>
      <c r="G1508" s="2">
        <v>0.39027777777777778</v>
      </c>
      <c r="H1508" s="3">
        <v>46050</v>
      </c>
      <c r="I1508">
        <v>1</v>
      </c>
      <c r="J1508">
        <f>_xlfn.XLOOKUP(tbl_logs[[#This Row],[Target_Department]],tbl_DeptWeight[Department], tbl_DeptWeight[Impact Score])</f>
        <v>3</v>
      </c>
      <c r="K1508">
        <f>_xlfn.XLOOKUP(tbl_logs[[#This Row],[Employee_Action]],tbl_ResponseLikelihood[Employee Action],tbl_ResponseLikelihood[Likelihood Score])</f>
        <v>2</v>
      </c>
      <c r="L1508">
        <f>tbl_logs[[#This Row],[Impact Score]]*tbl_logs[[#This Row],[Response Multiplier]]</f>
        <v>6</v>
      </c>
      <c r="M1508" t="str" cm="1">
        <f t="array" ref="M1508">_xlfn.IFS(tbl_logs[[#This Row],[Total Score]]&lt;=4, "Low", tbl_logs[[#This Row],[Total Score]]&lt;=10, "Medium", tbl_logs[[#This Row],[Total Score]]&lt;=19, "High", tbl_logs[[#This Row],[Total Score]]&lt;=25, "Very High")</f>
        <v>Medium</v>
      </c>
      <c r="N1508" t="str" cm="1">
        <f t="array" ref="N1508">_xlfn.IFS(tbl_logs[[#This Row],[Total Score]]&lt;=4, "Low", tbl_logs[[#This Row],[Total Score]]&lt;=10, "Medium", tbl_logs[[#This Row],[Total Score]]&lt;=17, "High", tbl_logs[[#This Row],[Total Score]]&lt;=25, "Critical")</f>
        <v>Medium</v>
      </c>
    </row>
    <row r="1509" spans="1:14" x14ac:dyDescent="0.3">
      <c r="A1509" t="s">
        <v>4071</v>
      </c>
      <c r="B1509" s="1">
        <v>46050.397222222222</v>
      </c>
      <c r="C1509" t="s">
        <v>26</v>
      </c>
      <c r="D1509" t="s">
        <v>8</v>
      </c>
      <c r="E1509" t="s">
        <v>19</v>
      </c>
      <c r="F1509" t="s">
        <v>10</v>
      </c>
      <c r="G1509" s="2">
        <v>0.3972222222222222</v>
      </c>
      <c r="H1509" s="3">
        <v>46050</v>
      </c>
      <c r="I1509">
        <v>1</v>
      </c>
      <c r="J1509">
        <f>_xlfn.XLOOKUP(tbl_logs[[#This Row],[Target_Department]],tbl_DeptWeight[Department], tbl_DeptWeight[Impact Score])</f>
        <v>3</v>
      </c>
      <c r="K1509">
        <f>_xlfn.XLOOKUP(tbl_logs[[#This Row],[Employee_Action]],tbl_ResponseLikelihood[Employee Action],tbl_ResponseLikelihood[Likelihood Score])</f>
        <v>2</v>
      </c>
      <c r="L1509">
        <f>tbl_logs[[#This Row],[Impact Score]]*tbl_logs[[#This Row],[Response Multiplier]]</f>
        <v>6</v>
      </c>
      <c r="M1509" t="str" cm="1">
        <f t="array" ref="M1509">_xlfn.IFS(tbl_logs[[#This Row],[Total Score]]&lt;=4, "Low", tbl_logs[[#This Row],[Total Score]]&lt;=10, "Medium", tbl_logs[[#This Row],[Total Score]]&lt;=19, "High", tbl_logs[[#This Row],[Total Score]]&lt;=25, "Very High")</f>
        <v>Medium</v>
      </c>
      <c r="N1509" t="str" cm="1">
        <f t="array" ref="N1509">_xlfn.IFS(tbl_logs[[#This Row],[Total Score]]&lt;=4, "Low", tbl_logs[[#This Row],[Total Score]]&lt;=10, "Medium", tbl_logs[[#This Row],[Total Score]]&lt;=17, "High", tbl_logs[[#This Row],[Total Score]]&lt;=25, "Critical")</f>
        <v>Medium</v>
      </c>
    </row>
    <row r="1510" spans="1:14" x14ac:dyDescent="0.3">
      <c r="A1510" t="s">
        <v>889</v>
      </c>
      <c r="B1510" s="1">
        <v>46050.411805555559</v>
      </c>
      <c r="C1510" t="s">
        <v>7</v>
      </c>
      <c r="D1510" t="s">
        <v>18</v>
      </c>
      <c r="E1510" t="s">
        <v>19</v>
      </c>
      <c r="F1510" t="s">
        <v>33</v>
      </c>
      <c r="G1510" s="2">
        <v>0.41180555555555554</v>
      </c>
      <c r="H1510" s="3">
        <v>46050</v>
      </c>
      <c r="I1510">
        <v>1</v>
      </c>
      <c r="J1510">
        <f>_xlfn.XLOOKUP(tbl_logs[[#This Row],[Target_Department]],tbl_DeptWeight[Department], tbl_DeptWeight[Impact Score])</f>
        <v>3</v>
      </c>
      <c r="K1510">
        <f>_xlfn.XLOOKUP(tbl_logs[[#This Row],[Employee_Action]],tbl_ResponseLikelihood[Employee Action],tbl_ResponseLikelihood[Likelihood Score])</f>
        <v>4</v>
      </c>
      <c r="L1510">
        <f>tbl_logs[[#This Row],[Impact Score]]*tbl_logs[[#This Row],[Response Multiplier]]</f>
        <v>12</v>
      </c>
      <c r="M1510" t="str" cm="1">
        <f t="array" ref="M1510">_xlfn.IFS(tbl_logs[[#This Row],[Total Score]]&lt;=4, "Low", tbl_logs[[#This Row],[Total Score]]&lt;=10, "Medium", tbl_logs[[#This Row],[Total Score]]&lt;=19, "High", tbl_logs[[#This Row],[Total Score]]&lt;=25, "Very High")</f>
        <v>High</v>
      </c>
      <c r="N1510" t="str" cm="1">
        <f t="array" ref="N1510">_xlfn.IFS(tbl_logs[[#This Row],[Total Score]]&lt;=4, "Low", tbl_logs[[#This Row],[Total Score]]&lt;=10, "Medium", tbl_logs[[#This Row],[Total Score]]&lt;=17, "High", tbl_logs[[#This Row],[Total Score]]&lt;=25, "Critical")</f>
        <v>High</v>
      </c>
    </row>
    <row r="1511" spans="1:14" x14ac:dyDescent="0.3">
      <c r="A1511" t="s">
        <v>2607</v>
      </c>
      <c r="B1511" s="1">
        <v>46050.427777777775</v>
      </c>
      <c r="C1511" t="s">
        <v>40</v>
      </c>
      <c r="D1511" t="s">
        <v>22</v>
      </c>
      <c r="E1511" t="s">
        <v>16</v>
      </c>
      <c r="F1511" t="s">
        <v>10</v>
      </c>
      <c r="G1511" s="2">
        <v>0.42777777777777776</v>
      </c>
      <c r="H1511" s="3">
        <v>46050</v>
      </c>
      <c r="I1511">
        <v>1</v>
      </c>
      <c r="J1511">
        <f>_xlfn.XLOOKUP(tbl_logs[[#This Row],[Target_Department]],tbl_DeptWeight[Department], tbl_DeptWeight[Impact Score])</f>
        <v>5</v>
      </c>
      <c r="K1511">
        <f>_xlfn.XLOOKUP(tbl_logs[[#This Row],[Employee_Action]],tbl_ResponseLikelihood[Employee Action],tbl_ResponseLikelihood[Likelihood Score])</f>
        <v>2</v>
      </c>
      <c r="L1511">
        <f>tbl_logs[[#This Row],[Impact Score]]*tbl_logs[[#This Row],[Response Multiplier]]</f>
        <v>10</v>
      </c>
      <c r="M1511" t="str" cm="1">
        <f t="array" ref="M1511">_xlfn.IFS(tbl_logs[[#This Row],[Total Score]]&lt;=4, "Low", tbl_logs[[#This Row],[Total Score]]&lt;=10, "Medium", tbl_logs[[#This Row],[Total Score]]&lt;=19, "High", tbl_logs[[#This Row],[Total Score]]&lt;=25, "Very High")</f>
        <v>Medium</v>
      </c>
      <c r="N1511" t="str" cm="1">
        <f t="array" ref="N1511">_xlfn.IFS(tbl_logs[[#This Row],[Total Score]]&lt;=4, "Low", tbl_logs[[#This Row],[Total Score]]&lt;=10, "Medium", tbl_logs[[#This Row],[Total Score]]&lt;=17, "High", tbl_logs[[#This Row],[Total Score]]&lt;=25, "Critical")</f>
        <v>Medium</v>
      </c>
    </row>
    <row r="1512" spans="1:14" x14ac:dyDescent="0.3">
      <c r="A1512" t="s">
        <v>1028</v>
      </c>
      <c r="B1512" s="1">
        <v>46050.430555555555</v>
      </c>
      <c r="C1512" t="s">
        <v>7</v>
      </c>
      <c r="D1512" t="s">
        <v>8</v>
      </c>
      <c r="E1512" t="s">
        <v>19</v>
      </c>
      <c r="F1512" t="s">
        <v>20</v>
      </c>
      <c r="G1512" s="2">
        <v>0.43055555555555558</v>
      </c>
      <c r="H1512" s="3">
        <v>46050</v>
      </c>
      <c r="I1512">
        <v>1</v>
      </c>
      <c r="J1512">
        <f>_xlfn.XLOOKUP(tbl_logs[[#This Row],[Target_Department]],tbl_DeptWeight[Department], tbl_DeptWeight[Impact Score])</f>
        <v>3</v>
      </c>
      <c r="K1512">
        <f>_xlfn.XLOOKUP(tbl_logs[[#This Row],[Employee_Action]],tbl_ResponseLikelihood[Employee Action],tbl_ResponseLikelihood[Likelihood Score])</f>
        <v>2</v>
      </c>
      <c r="L1512">
        <f>tbl_logs[[#This Row],[Impact Score]]*tbl_logs[[#This Row],[Response Multiplier]]</f>
        <v>6</v>
      </c>
      <c r="M1512" t="str" cm="1">
        <f t="array" ref="M1512">_xlfn.IFS(tbl_logs[[#This Row],[Total Score]]&lt;=4, "Low", tbl_logs[[#This Row],[Total Score]]&lt;=10, "Medium", tbl_logs[[#This Row],[Total Score]]&lt;=19, "High", tbl_logs[[#This Row],[Total Score]]&lt;=25, "Very High")</f>
        <v>Medium</v>
      </c>
      <c r="N1512" t="str" cm="1">
        <f t="array" ref="N1512">_xlfn.IFS(tbl_logs[[#This Row],[Total Score]]&lt;=4, "Low", tbl_logs[[#This Row],[Total Score]]&lt;=10, "Medium", tbl_logs[[#This Row],[Total Score]]&lt;=17, "High", tbl_logs[[#This Row],[Total Score]]&lt;=25, "Critical")</f>
        <v>Medium</v>
      </c>
    </row>
    <row r="1513" spans="1:14" x14ac:dyDescent="0.3">
      <c r="A1513" t="s">
        <v>4368</v>
      </c>
      <c r="B1513" s="1">
        <v>46050.441666666666</v>
      </c>
      <c r="C1513" t="s">
        <v>7</v>
      </c>
      <c r="D1513" t="s">
        <v>15</v>
      </c>
      <c r="E1513" t="s">
        <v>19</v>
      </c>
      <c r="F1513" t="s">
        <v>33</v>
      </c>
      <c r="G1513" s="2">
        <v>0.44166666666666665</v>
      </c>
      <c r="H1513" s="3">
        <v>46050</v>
      </c>
      <c r="I1513">
        <v>1</v>
      </c>
      <c r="J1513">
        <f>_xlfn.XLOOKUP(tbl_logs[[#This Row],[Target_Department]],tbl_DeptWeight[Department], tbl_DeptWeight[Impact Score])</f>
        <v>3</v>
      </c>
      <c r="K1513">
        <f>_xlfn.XLOOKUP(tbl_logs[[#This Row],[Employee_Action]],tbl_ResponseLikelihood[Employee Action],tbl_ResponseLikelihood[Likelihood Score])</f>
        <v>4</v>
      </c>
      <c r="L1513">
        <f>tbl_logs[[#This Row],[Impact Score]]*tbl_logs[[#This Row],[Response Multiplier]]</f>
        <v>12</v>
      </c>
      <c r="M1513" t="str" cm="1">
        <f t="array" ref="M1513">_xlfn.IFS(tbl_logs[[#This Row],[Total Score]]&lt;=4, "Low", tbl_logs[[#This Row],[Total Score]]&lt;=10, "Medium", tbl_logs[[#This Row],[Total Score]]&lt;=19, "High", tbl_logs[[#This Row],[Total Score]]&lt;=25, "Very High")</f>
        <v>High</v>
      </c>
      <c r="N1513" t="str" cm="1">
        <f t="array" ref="N1513">_xlfn.IFS(tbl_logs[[#This Row],[Total Score]]&lt;=4, "Low", tbl_logs[[#This Row],[Total Score]]&lt;=10, "Medium", tbl_logs[[#This Row],[Total Score]]&lt;=17, "High", tbl_logs[[#This Row],[Total Score]]&lt;=25, "Critical")</f>
        <v>High</v>
      </c>
    </row>
    <row r="1514" spans="1:14" x14ac:dyDescent="0.3">
      <c r="A1514" t="s">
        <v>464</v>
      </c>
      <c r="B1514" s="1">
        <v>46050.442361111112</v>
      </c>
      <c r="C1514" t="s">
        <v>40</v>
      </c>
      <c r="D1514" t="s">
        <v>8</v>
      </c>
      <c r="E1514" t="s">
        <v>16</v>
      </c>
      <c r="F1514" t="s">
        <v>10</v>
      </c>
      <c r="G1514" s="2">
        <v>0.44236111111111109</v>
      </c>
      <c r="H1514" s="3">
        <v>46050</v>
      </c>
      <c r="I1514">
        <v>1</v>
      </c>
      <c r="J1514">
        <f>_xlfn.XLOOKUP(tbl_logs[[#This Row],[Target_Department]],tbl_DeptWeight[Department], tbl_DeptWeight[Impact Score])</f>
        <v>5</v>
      </c>
      <c r="K1514">
        <f>_xlfn.XLOOKUP(tbl_logs[[#This Row],[Employee_Action]],tbl_ResponseLikelihood[Employee Action],tbl_ResponseLikelihood[Likelihood Score])</f>
        <v>2</v>
      </c>
      <c r="L1514">
        <f>tbl_logs[[#This Row],[Impact Score]]*tbl_logs[[#This Row],[Response Multiplier]]</f>
        <v>10</v>
      </c>
      <c r="M1514" t="str" cm="1">
        <f t="array" ref="M1514">_xlfn.IFS(tbl_logs[[#This Row],[Total Score]]&lt;=4, "Low", tbl_logs[[#This Row],[Total Score]]&lt;=10, "Medium", tbl_logs[[#This Row],[Total Score]]&lt;=19, "High", tbl_logs[[#This Row],[Total Score]]&lt;=25, "Very High")</f>
        <v>Medium</v>
      </c>
      <c r="N1514" t="str" cm="1">
        <f t="array" ref="N1514">_xlfn.IFS(tbl_logs[[#This Row],[Total Score]]&lt;=4, "Low", tbl_logs[[#This Row],[Total Score]]&lt;=10, "Medium", tbl_logs[[#This Row],[Total Score]]&lt;=17, "High", tbl_logs[[#This Row],[Total Score]]&lt;=25, "Critical")</f>
        <v>Medium</v>
      </c>
    </row>
    <row r="1515" spans="1:14" x14ac:dyDescent="0.3">
      <c r="A1515" t="s">
        <v>2674</v>
      </c>
      <c r="B1515" s="1">
        <v>46050.447222222225</v>
      </c>
      <c r="C1515" t="s">
        <v>26</v>
      </c>
      <c r="D1515" t="s">
        <v>15</v>
      </c>
      <c r="E1515" t="s">
        <v>19</v>
      </c>
      <c r="F1515" t="s">
        <v>10</v>
      </c>
      <c r="G1515" s="2">
        <v>0.44722222222222224</v>
      </c>
      <c r="H1515" s="3">
        <v>46050</v>
      </c>
      <c r="I1515">
        <v>1</v>
      </c>
      <c r="J1515">
        <f>_xlfn.XLOOKUP(tbl_logs[[#This Row],[Target_Department]],tbl_DeptWeight[Department], tbl_DeptWeight[Impact Score])</f>
        <v>3</v>
      </c>
      <c r="K1515">
        <f>_xlfn.XLOOKUP(tbl_logs[[#This Row],[Employee_Action]],tbl_ResponseLikelihood[Employee Action],tbl_ResponseLikelihood[Likelihood Score])</f>
        <v>2</v>
      </c>
      <c r="L1515">
        <f>tbl_logs[[#This Row],[Impact Score]]*tbl_logs[[#This Row],[Response Multiplier]]</f>
        <v>6</v>
      </c>
      <c r="M1515" t="str" cm="1">
        <f t="array" ref="M1515">_xlfn.IFS(tbl_logs[[#This Row],[Total Score]]&lt;=4, "Low", tbl_logs[[#This Row],[Total Score]]&lt;=10, "Medium", tbl_logs[[#This Row],[Total Score]]&lt;=19, "High", tbl_logs[[#This Row],[Total Score]]&lt;=25, "Very High")</f>
        <v>Medium</v>
      </c>
      <c r="N1515" t="str" cm="1">
        <f t="array" ref="N1515">_xlfn.IFS(tbl_logs[[#This Row],[Total Score]]&lt;=4, "Low", tbl_logs[[#This Row],[Total Score]]&lt;=10, "Medium", tbl_logs[[#This Row],[Total Score]]&lt;=17, "High", tbl_logs[[#This Row],[Total Score]]&lt;=25, "Critical")</f>
        <v>Medium</v>
      </c>
    </row>
    <row r="1516" spans="1:14" x14ac:dyDescent="0.3">
      <c r="A1516" t="s">
        <v>4002</v>
      </c>
      <c r="B1516" s="1">
        <v>46050.463194444441</v>
      </c>
      <c r="C1516" t="s">
        <v>7</v>
      </c>
      <c r="D1516" t="s">
        <v>8</v>
      </c>
      <c r="E1516" t="s">
        <v>19</v>
      </c>
      <c r="F1516" t="s">
        <v>13</v>
      </c>
      <c r="G1516" s="2">
        <v>0.46319444444444446</v>
      </c>
      <c r="H1516" s="3">
        <v>46050</v>
      </c>
      <c r="I1516">
        <v>1</v>
      </c>
      <c r="J1516">
        <f>_xlfn.XLOOKUP(tbl_logs[[#This Row],[Target_Department]],tbl_DeptWeight[Department], tbl_DeptWeight[Impact Score])</f>
        <v>3</v>
      </c>
      <c r="K1516">
        <f>_xlfn.XLOOKUP(tbl_logs[[#This Row],[Employee_Action]],tbl_ResponseLikelihood[Employee Action],tbl_ResponseLikelihood[Likelihood Score])</f>
        <v>1</v>
      </c>
      <c r="L1516">
        <f>tbl_logs[[#This Row],[Impact Score]]*tbl_logs[[#This Row],[Response Multiplier]]</f>
        <v>3</v>
      </c>
      <c r="M1516" t="str" cm="1">
        <f t="array" ref="M1516">_xlfn.IFS(tbl_logs[[#This Row],[Total Score]]&lt;=4, "Low", tbl_logs[[#This Row],[Total Score]]&lt;=10, "Medium", tbl_logs[[#This Row],[Total Score]]&lt;=19, "High", tbl_logs[[#This Row],[Total Score]]&lt;=25, "Very High")</f>
        <v>Low</v>
      </c>
      <c r="N1516" t="str" cm="1">
        <f t="array" ref="N1516">_xlfn.IFS(tbl_logs[[#This Row],[Total Score]]&lt;=4, "Low", tbl_logs[[#This Row],[Total Score]]&lt;=10, "Medium", tbl_logs[[#This Row],[Total Score]]&lt;=17, "High", tbl_logs[[#This Row],[Total Score]]&lt;=25, "Critical")</f>
        <v>Low</v>
      </c>
    </row>
    <row r="1517" spans="1:14" x14ac:dyDescent="0.3">
      <c r="A1517" t="s">
        <v>4213</v>
      </c>
      <c r="B1517" s="1">
        <v>46050.464583333334</v>
      </c>
      <c r="C1517" t="s">
        <v>7</v>
      </c>
      <c r="D1517" t="s">
        <v>8</v>
      </c>
      <c r="E1517" t="s">
        <v>31</v>
      </c>
      <c r="F1517" t="s">
        <v>10</v>
      </c>
      <c r="G1517" s="2">
        <v>0.46458333333333335</v>
      </c>
      <c r="H1517" s="3">
        <v>46050</v>
      </c>
      <c r="I1517">
        <v>1</v>
      </c>
      <c r="J1517">
        <f>_xlfn.XLOOKUP(tbl_logs[[#This Row],[Target_Department]],tbl_DeptWeight[Department], tbl_DeptWeight[Impact Score])</f>
        <v>3</v>
      </c>
      <c r="K1517">
        <f>_xlfn.XLOOKUP(tbl_logs[[#This Row],[Employee_Action]],tbl_ResponseLikelihood[Employee Action],tbl_ResponseLikelihood[Likelihood Score])</f>
        <v>2</v>
      </c>
      <c r="L1517">
        <f>tbl_logs[[#This Row],[Impact Score]]*tbl_logs[[#This Row],[Response Multiplier]]</f>
        <v>6</v>
      </c>
      <c r="M1517" t="str" cm="1">
        <f t="array" ref="M1517">_xlfn.IFS(tbl_logs[[#This Row],[Total Score]]&lt;=4, "Low", tbl_logs[[#This Row],[Total Score]]&lt;=10, "Medium", tbl_logs[[#This Row],[Total Score]]&lt;=19, "High", tbl_logs[[#This Row],[Total Score]]&lt;=25, "Very High")</f>
        <v>Medium</v>
      </c>
      <c r="N1517" t="str" cm="1">
        <f t="array" ref="N1517">_xlfn.IFS(tbl_logs[[#This Row],[Total Score]]&lt;=4, "Low", tbl_logs[[#This Row],[Total Score]]&lt;=10, "Medium", tbl_logs[[#This Row],[Total Score]]&lt;=17, "High", tbl_logs[[#This Row],[Total Score]]&lt;=25, "Critical")</f>
        <v>Medium</v>
      </c>
    </row>
    <row r="1518" spans="1:14" x14ac:dyDescent="0.3">
      <c r="A1518" t="s">
        <v>2945</v>
      </c>
      <c r="B1518" s="1">
        <v>46050.470833333333</v>
      </c>
      <c r="C1518" t="s">
        <v>7</v>
      </c>
      <c r="D1518" t="s">
        <v>15</v>
      </c>
      <c r="E1518" t="s">
        <v>19</v>
      </c>
      <c r="F1518" t="s">
        <v>53</v>
      </c>
      <c r="G1518" s="2">
        <v>0.47083333333333333</v>
      </c>
      <c r="H1518" s="3">
        <v>46050</v>
      </c>
      <c r="I1518">
        <v>1</v>
      </c>
      <c r="J1518">
        <f>_xlfn.XLOOKUP(tbl_logs[[#This Row],[Target_Department]],tbl_DeptWeight[Department], tbl_DeptWeight[Impact Score])</f>
        <v>3</v>
      </c>
      <c r="K1518">
        <f>_xlfn.XLOOKUP(tbl_logs[[#This Row],[Employee_Action]],tbl_ResponseLikelihood[Employee Action],tbl_ResponseLikelihood[Likelihood Score])</f>
        <v>5</v>
      </c>
      <c r="L1518">
        <f>tbl_logs[[#This Row],[Impact Score]]*tbl_logs[[#This Row],[Response Multiplier]]</f>
        <v>15</v>
      </c>
      <c r="M1518" t="str" cm="1">
        <f t="array" ref="M1518">_xlfn.IFS(tbl_logs[[#This Row],[Total Score]]&lt;=4, "Low", tbl_logs[[#This Row],[Total Score]]&lt;=10, "Medium", tbl_logs[[#This Row],[Total Score]]&lt;=19, "High", tbl_logs[[#This Row],[Total Score]]&lt;=25, "Very High")</f>
        <v>High</v>
      </c>
      <c r="N1518" t="str" cm="1">
        <f t="array" ref="N1518">_xlfn.IFS(tbl_logs[[#This Row],[Total Score]]&lt;=4, "Low", tbl_logs[[#This Row],[Total Score]]&lt;=10, "Medium", tbl_logs[[#This Row],[Total Score]]&lt;=17, "High", tbl_logs[[#This Row],[Total Score]]&lt;=25, "Critical")</f>
        <v>High</v>
      </c>
    </row>
    <row r="1519" spans="1:14" x14ac:dyDescent="0.3">
      <c r="A1519" t="s">
        <v>283</v>
      </c>
      <c r="B1519" s="1">
        <v>46050.477083333331</v>
      </c>
      <c r="C1519" t="s">
        <v>40</v>
      </c>
      <c r="D1519" t="s">
        <v>22</v>
      </c>
      <c r="E1519" t="s">
        <v>16</v>
      </c>
      <c r="F1519" t="s">
        <v>10</v>
      </c>
      <c r="G1519" s="2">
        <v>0.47708333333333336</v>
      </c>
      <c r="H1519" s="3">
        <v>46050</v>
      </c>
      <c r="I1519">
        <v>1</v>
      </c>
      <c r="J1519">
        <f>_xlfn.XLOOKUP(tbl_logs[[#This Row],[Target_Department]],tbl_DeptWeight[Department], tbl_DeptWeight[Impact Score])</f>
        <v>5</v>
      </c>
      <c r="K1519">
        <f>_xlfn.XLOOKUP(tbl_logs[[#This Row],[Employee_Action]],tbl_ResponseLikelihood[Employee Action],tbl_ResponseLikelihood[Likelihood Score])</f>
        <v>2</v>
      </c>
      <c r="L1519">
        <f>tbl_logs[[#This Row],[Impact Score]]*tbl_logs[[#This Row],[Response Multiplier]]</f>
        <v>10</v>
      </c>
      <c r="M1519" t="str" cm="1">
        <f t="array" ref="M1519">_xlfn.IFS(tbl_logs[[#This Row],[Total Score]]&lt;=4, "Low", tbl_logs[[#This Row],[Total Score]]&lt;=10, "Medium", tbl_logs[[#This Row],[Total Score]]&lt;=19, "High", tbl_logs[[#This Row],[Total Score]]&lt;=25, "Very High")</f>
        <v>Medium</v>
      </c>
      <c r="N1519" t="str" cm="1">
        <f t="array" ref="N1519">_xlfn.IFS(tbl_logs[[#This Row],[Total Score]]&lt;=4, "Low", tbl_logs[[#This Row],[Total Score]]&lt;=10, "Medium", tbl_logs[[#This Row],[Total Score]]&lt;=17, "High", tbl_logs[[#This Row],[Total Score]]&lt;=25, "Critical")</f>
        <v>Medium</v>
      </c>
    </row>
    <row r="1520" spans="1:14" x14ac:dyDescent="0.3">
      <c r="A1520" t="s">
        <v>785</v>
      </c>
      <c r="B1520" s="1">
        <v>46050.567361111112</v>
      </c>
      <c r="C1520" t="s">
        <v>7</v>
      </c>
      <c r="D1520" t="s">
        <v>8</v>
      </c>
      <c r="E1520" t="s">
        <v>19</v>
      </c>
      <c r="F1520" t="s">
        <v>13</v>
      </c>
      <c r="G1520" s="2">
        <v>0.56736111111111109</v>
      </c>
      <c r="H1520" s="3">
        <v>46050</v>
      </c>
      <c r="I1520">
        <v>1</v>
      </c>
      <c r="J1520">
        <f>_xlfn.XLOOKUP(tbl_logs[[#This Row],[Target_Department]],tbl_DeptWeight[Department], tbl_DeptWeight[Impact Score])</f>
        <v>3</v>
      </c>
      <c r="K1520">
        <f>_xlfn.XLOOKUP(tbl_logs[[#This Row],[Employee_Action]],tbl_ResponseLikelihood[Employee Action],tbl_ResponseLikelihood[Likelihood Score])</f>
        <v>1</v>
      </c>
      <c r="L1520">
        <f>tbl_logs[[#This Row],[Impact Score]]*tbl_logs[[#This Row],[Response Multiplier]]</f>
        <v>3</v>
      </c>
      <c r="M1520" t="str" cm="1">
        <f t="array" ref="M1520">_xlfn.IFS(tbl_logs[[#This Row],[Total Score]]&lt;=4, "Low", tbl_logs[[#This Row],[Total Score]]&lt;=10, "Medium", tbl_logs[[#This Row],[Total Score]]&lt;=19, "High", tbl_logs[[#This Row],[Total Score]]&lt;=25, "Very High")</f>
        <v>Low</v>
      </c>
      <c r="N1520" t="str" cm="1">
        <f t="array" ref="N1520">_xlfn.IFS(tbl_logs[[#This Row],[Total Score]]&lt;=4, "Low", tbl_logs[[#This Row],[Total Score]]&lt;=10, "Medium", tbl_logs[[#This Row],[Total Score]]&lt;=17, "High", tbl_logs[[#This Row],[Total Score]]&lt;=25, "Critical")</f>
        <v>Low</v>
      </c>
    </row>
    <row r="1521" spans="1:14" x14ac:dyDescent="0.3">
      <c r="A1521" t="s">
        <v>4342</v>
      </c>
      <c r="B1521" s="1">
        <v>46050.611805555556</v>
      </c>
      <c r="C1521" t="s">
        <v>40</v>
      </c>
      <c r="D1521" t="s">
        <v>18</v>
      </c>
      <c r="E1521" t="s">
        <v>16</v>
      </c>
      <c r="F1521" t="s">
        <v>10</v>
      </c>
      <c r="G1521" s="2">
        <v>0.6118055555555556</v>
      </c>
      <c r="H1521" s="3">
        <v>46050</v>
      </c>
      <c r="I1521">
        <v>1</v>
      </c>
      <c r="J1521">
        <f>_xlfn.XLOOKUP(tbl_logs[[#This Row],[Target_Department]],tbl_DeptWeight[Department], tbl_DeptWeight[Impact Score])</f>
        <v>5</v>
      </c>
      <c r="K1521">
        <f>_xlfn.XLOOKUP(tbl_logs[[#This Row],[Employee_Action]],tbl_ResponseLikelihood[Employee Action],tbl_ResponseLikelihood[Likelihood Score])</f>
        <v>2</v>
      </c>
      <c r="L1521">
        <f>tbl_logs[[#This Row],[Impact Score]]*tbl_logs[[#This Row],[Response Multiplier]]</f>
        <v>10</v>
      </c>
      <c r="M1521" t="str" cm="1">
        <f t="array" ref="M1521">_xlfn.IFS(tbl_logs[[#This Row],[Total Score]]&lt;=4, "Low", tbl_logs[[#This Row],[Total Score]]&lt;=10, "Medium", tbl_logs[[#This Row],[Total Score]]&lt;=19, "High", tbl_logs[[#This Row],[Total Score]]&lt;=25, "Very High")</f>
        <v>Medium</v>
      </c>
      <c r="N1521" t="str" cm="1">
        <f t="array" ref="N1521">_xlfn.IFS(tbl_logs[[#This Row],[Total Score]]&lt;=4, "Low", tbl_logs[[#This Row],[Total Score]]&lt;=10, "Medium", tbl_logs[[#This Row],[Total Score]]&lt;=17, "High", tbl_logs[[#This Row],[Total Score]]&lt;=25, "Critical")</f>
        <v>Medium</v>
      </c>
    </row>
    <row r="1522" spans="1:14" x14ac:dyDescent="0.3">
      <c r="A1522" t="s">
        <v>503</v>
      </c>
      <c r="B1522" s="1">
        <v>46050.713194444441</v>
      </c>
      <c r="C1522" t="s">
        <v>7</v>
      </c>
      <c r="D1522" t="s">
        <v>18</v>
      </c>
      <c r="E1522" t="s">
        <v>19</v>
      </c>
      <c r="F1522" t="s">
        <v>20</v>
      </c>
      <c r="G1522" s="2">
        <v>0.71319444444444446</v>
      </c>
      <c r="H1522" s="3">
        <v>46050</v>
      </c>
      <c r="I1522">
        <v>1</v>
      </c>
      <c r="J1522">
        <f>_xlfn.XLOOKUP(tbl_logs[[#This Row],[Target_Department]],tbl_DeptWeight[Department], tbl_DeptWeight[Impact Score])</f>
        <v>3</v>
      </c>
      <c r="K1522">
        <f>_xlfn.XLOOKUP(tbl_logs[[#This Row],[Employee_Action]],tbl_ResponseLikelihood[Employee Action],tbl_ResponseLikelihood[Likelihood Score])</f>
        <v>2</v>
      </c>
      <c r="L1522">
        <f>tbl_logs[[#This Row],[Impact Score]]*tbl_logs[[#This Row],[Response Multiplier]]</f>
        <v>6</v>
      </c>
      <c r="M1522" t="str" cm="1">
        <f t="array" ref="M1522">_xlfn.IFS(tbl_logs[[#This Row],[Total Score]]&lt;=4, "Low", tbl_logs[[#This Row],[Total Score]]&lt;=10, "Medium", tbl_logs[[#This Row],[Total Score]]&lt;=19, "High", tbl_logs[[#This Row],[Total Score]]&lt;=25, "Very High")</f>
        <v>Medium</v>
      </c>
      <c r="N1522" t="str" cm="1">
        <f t="array" ref="N1522">_xlfn.IFS(tbl_logs[[#This Row],[Total Score]]&lt;=4, "Low", tbl_logs[[#This Row],[Total Score]]&lt;=10, "Medium", tbl_logs[[#This Row],[Total Score]]&lt;=17, "High", tbl_logs[[#This Row],[Total Score]]&lt;=25, "Critical")</f>
        <v>Medium</v>
      </c>
    </row>
    <row r="1523" spans="1:14" x14ac:dyDescent="0.3">
      <c r="A1523" t="s">
        <v>2287</v>
      </c>
      <c r="B1523" s="1">
        <v>46050.729861111111</v>
      </c>
      <c r="C1523" t="s">
        <v>40</v>
      </c>
      <c r="D1523" t="s">
        <v>18</v>
      </c>
      <c r="E1523" t="s">
        <v>16</v>
      </c>
      <c r="F1523" t="s">
        <v>20</v>
      </c>
      <c r="G1523" s="2">
        <v>0.72986111111111107</v>
      </c>
      <c r="H1523" s="3">
        <v>46050</v>
      </c>
      <c r="I1523">
        <v>1</v>
      </c>
      <c r="J1523">
        <f>_xlfn.XLOOKUP(tbl_logs[[#This Row],[Target_Department]],tbl_DeptWeight[Department], tbl_DeptWeight[Impact Score])</f>
        <v>5</v>
      </c>
      <c r="K1523">
        <f>_xlfn.XLOOKUP(tbl_logs[[#This Row],[Employee_Action]],tbl_ResponseLikelihood[Employee Action],tbl_ResponseLikelihood[Likelihood Score])</f>
        <v>2</v>
      </c>
      <c r="L1523">
        <f>tbl_logs[[#This Row],[Impact Score]]*tbl_logs[[#This Row],[Response Multiplier]]</f>
        <v>10</v>
      </c>
      <c r="M1523" t="str" cm="1">
        <f t="array" ref="M1523">_xlfn.IFS(tbl_logs[[#This Row],[Total Score]]&lt;=4, "Low", tbl_logs[[#This Row],[Total Score]]&lt;=10, "Medium", tbl_logs[[#This Row],[Total Score]]&lt;=19, "High", tbl_logs[[#This Row],[Total Score]]&lt;=25, "Very High")</f>
        <v>Medium</v>
      </c>
      <c r="N1523" t="str" cm="1">
        <f t="array" ref="N1523">_xlfn.IFS(tbl_logs[[#This Row],[Total Score]]&lt;=4, "Low", tbl_logs[[#This Row],[Total Score]]&lt;=10, "Medium", tbl_logs[[#This Row],[Total Score]]&lt;=17, "High", tbl_logs[[#This Row],[Total Score]]&lt;=25, "Critical")</f>
        <v>Medium</v>
      </c>
    </row>
    <row r="1524" spans="1:14" x14ac:dyDescent="0.3">
      <c r="A1524" t="s">
        <v>1293</v>
      </c>
      <c r="B1524" s="1">
        <v>46050.729861111111</v>
      </c>
      <c r="C1524" t="s">
        <v>26</v>
      </c>
      <c r="D1524" t="s">
        <v>18</v>
      </c>
      <c r="E1524" t="s">
        <v>9</v>
      </c>
      <c r="F1524" t="s">
        <v>10</v>
      </c>
      <c r="G1524" s="2">
        <v>0.72986111111111107</v>
      </c>
      <c r="H1524" s="3">
        <v>46050</v>
      </c>
      <c r="I1524">
        <v>1</v>
      </c>
      <c r="J1524">
        <f>_xlfn.XLOOKUP(tbl_logs[[#This Row],[Target_Department]],tbl_DeptWeight[Department], tbl_DeptWeight[Impact Score])</f>
        <v>3</v>
      </c>
      <c r="K1524">
        <f>_xlfn.XLOOKUP(tbl_logs[[#This Row],[Employee_Action]],tbl_ResponseLikelihood[Employee Action],tbl_ResponseLikelihood[Likelihood Score])</f>
        <v>2</v>
      </c>
      <c r="L1524">
        <f>tbl_logs[[#This Row],[Impact Score]]*tbl_logs[[#This Row],[Response Multiplier]]</f>
        <v>6</v>
      </c>
      <c r="M1524" t="str" cm="1">
        <f t="array" ref="M1524">_xlfn.IFS(tbl_logs[[#This Row],[Total Score]]&lt;=4, "Low", tbl_logs[[#This Row],[Total Score]]&lt;=10, "Medium", tbl_logs[[#This Row],[Total Score]]&lt;=19, "High", tbl_logs[[#This Row],[Total Score]]&lt;=25, "Very High")</f>
        <v>Medium</v>
      </c>
      <c r="N1524" t="str" cm="1">
        <f t="array" ref="N1524">_xlfn.IFS(tbl_logs[[#This Row],[Total Score]]&lt;=4, "Low", tbl_logs[[#This Row],[Total Score]]&lt;=10, "Medium", tbl_logs[[#This Row],[Total Score]]&lt;=17, "High", tbl_logs[[#This Row],[Total Score]]&lt;=25, "Critical")</f>
        <v>Medium</v>
      </c>
    </row>
    <row r="1525" spans="1:14" x14ac:dyDescent="0.3">
      <c r="A1525" t="s">
        <v>910</v>
      </c>
      <c r="B1525" s="1">
        <v>46050.769444444442</v>
      </c>
      <c r="C1525" t="s">
        <v>12</v>
      </c>
      <c r="D1525" t="s">
        <v>22</v>
      </c>
      <c r="E1525" t="s">
        <v>16</v>
      </c>
      <c r="F1525" t="s">
        <v>10</v>
      </c>
      <c r="G1525" s="2">
        <v>0.76944444444444449</v>
      </c>
      <c r="H1525" s="3">
        <v>46050</v>
      </c>
      <c r="I1525">
        <v>1</v>
      </c>
      <c r="J1525">
        <f>_xlfn.XLOOKUP(tbl_logs[[#This Row],[Target_Department]],tbl_DeptWeight[Department], tbl_DeptWeight[Impact Score])</f>
        <v>1</v>
      </c>
      <c r="K1525">
        <f>_xlfn.XLOOKUP(tbl_logs[[#This Row],[Employee_Action]],tbl_ResponseLikelihood[Employee Action],tbl_ResponseLikelihood[Likelihood Score])</f>
        <v>2</v>
      </c>
      <c r="L1525">
        <f>tbl_logs[[#This Row],[Impact Score]]*tbl_logs[[#This Row],[Response Multiplier]]</f>
        <v>2</v>
      </c>
      <c r="M1525" t="str" cm="1">
        <f t="array" ref="M1525">_xlfn.IFS(tbl_logs[[#This Row],[Total Score]]&lt;=4, "Low", tbl_logs[[#This Row],[Total Score]]&lt;=10, "Medium", tbl_logs[[#This Row],[Total Score]]&lt;=19, "High", tbl_logs[[#This Row],[Total Score]]&lt;=25, "Very High")</f>
        <v>Low</v>
      </c>
      <c r="N1525" t="str" cm="1">
        <f t="array" ref="N1525">_xlfn.IFS(tbl_logs[[#This Row],[Total Score]]&lt;=4, "Low", tbl_logs[[#This Row],[Total Score]]&lt;=10, "Medium", tbl_logs[[#This Row],[Total Score]]&lt;=17, "High", tbl_logs[[#This Row],[Total Score]]&lt;=25, "Critical")</f>
        <v>Low</v>
      </c>
    </row>
    <row r="1526" spans="1:14" x14ac:dyDescent="0.3">
      <c r="A1526" t="s">
        <v>4432</v>
      </c>
      <c r="B1526" s="1">
        <v>46050.783333333333</v>
      </c>
      <c r="C1526" t="s">
        <v>7</v>
      </c>
      <c r="D1526" t="s">
        <v>15</v>
      </c>
      <c r="E1526" t="s">
        <v>19</v>
      </c>
      <c r="F1526" t="s">
        <v>33</v>
      </c>
      <c r="G1526" s="2">
        <v>0.78333333333333333</v>
      </c>
      <c r="H1526" s="3">
        <v>46050</v>
      </c>
      <c r="I1526">
        <v>1</v>
      </c>
      <c r="J1526">
        <f>_xlfn.XLOOKUP(tbl_logs[[#This Row],[Target_Department]],tbl_DeptWeight[Department], tbl_DeptWeight[Impact Score])</f>
        <v>3</v>
      </c>
      <c r="K1526">
        <f>_xlfn.XLOOKUP(tbl_logs[[#This Row],[Employee_Action]],tbl_ResponseLikelihood[Employee Action],tbl_ResponseLikelihood[Likelihood Score])</f>
        <v>4</v>
      </c>
      <c r="L1526">
        <f>tbl_logs[[#This Row],[Impact Score]]*tbl_logs[[#This Row],[Response Multiplier]]</f>
        <v>12</v>
      </c>
      <c r="M1526" t="str" cm="1">
        <f t="array" ref="M1526">_xlfn.IFS(tbl_logs[[#This Row],[Total Score]]&lt;=4, "Low", tbl_logs[[#This Row],[Total Score]]&lt;=10, "Medium", tbl_logs[[#This Row],[Total Score]]&lt;=19, "High", tbl_logs[[#This Row],[Total Score]]&lt;=25, "Very High")</f>
        <v>High</v>
      </c>
      <c r="N1526" t="str" cm="1">
        <f t="array" ref="N1526">_xlfn.IFS(tbl_logs[[#This Row],[Total Score]]&lt;=4, "Low", tbl_logs[[#This Row],[Total Score]]&lt;=10, "Medium", tbl_logs[[#This Row],[Total Score]]&lt;=17, "High", tbl_logs[[#This Row],[Total Score]]&lt;=25, "Critical")</f>
        <v>High</v>
      </c>
    </row>
    <row r="1527" spans="1:14" x14ac:dyDescent="0.3">
      <c r="A1527" t="s">
        <v>4463</v>
      </c>
      <c r="B1527" s="1">
        <v>46050.787499999999</v>
      </c>
      <c r="C1527" t="s">
        <v>7</v>
      </c>
      <c r="D1527" t="s">
        <v>8</v>
      </c>
      <c r="E1527" t="s">
        <v>19</v>
      </c>
      <c r="F1527" t="s">
        <v>13</v>
      </c>
      <c r="G1527" s="2">
        <v>0.78749999999999998</v>
      </c>
      <c r="H1527" s="3">
        <v>46050</v>
      </c>
      <c r="I1527">
        <v>1</v>
      </c>
      <c r="J1527">
        <f>_xlfn.XLOOKUP(tbl_logs[[#This Row],[Target_Department]],tbl_DeptWeight[Department], tbl_DeptWeight[Impact Score])</f>
        <v>3</v>
      </c>
      <c r="K1527">
        <f>_xlfn.XLOOKUP(tbl_logs[[#This Row],[Employee_Action]],tbl_ResponseLikelihood[Employee Action],tbl_ResponseLikelihood[Likelihood Score])</f>
        <v>1</v>
      </c>
      <c r="L1527">
        <f>tbl_logs[[#This Row],[Impact Score]]*tbl_logs[[#This Row],[Response Multiplier]]</f>
        <v>3</v>
      </c>
      <c r="M1527" t="str" cm="1">
        <f t="array" ref="M1527">_xlfn.IFS(tbl_logs[[#This Row],[Total Score]]&lt;=4, "Low", tbl_logs[[#This Row],[Total Score]]&lt;=10, "Medium", tbl_logs[[#This Row],[Total Score]]&lt;=19, "High", tbl_logs[[#This Row],[Total Score]]&lt;=25, "Very High")</f>
        <v>Low</v>
      </c>
      <c r="N1527" t="str" cm="1">
        <f t="array" ref="N1527">_xlfn.IFS(tbl_logs[[#This Row],[Total Score]]&lt;=4, "Low", tbl_logs[[#This Row],[Total Score]]&lt;=10, "Medium", tbl_logs[[#This Row],[Total Score]]&lt;=17, "High", tbl_logs[[#This Row],[Total Score]]&lt;=25, "Critical")</f>
        <v>Low</v>
      </c>
    </row>
    <row r="1528" spans="1:14" x14ac:dyDescent="0.3">
      <c r="A1528" t="s">
        <v>3157</v>
      </c>
      <c r="B1528" s="1">
        <v>46050.793749999997</v>
      </c>
      <c r="C1528" t="s">
        <v>26</v>
      </c>
      <c r="D1528" t="s">
        <v>18</v>
      </c>
      <c r="E1528" t="s">
        <v>31</v>
      </c>
      <c r="F1528" t="s">
        <v>20</v>
      </c>
      <c r="G1528" s="2">
        <v>0.79374999999999996</v>
      </c>
      <c r="H1528" s="3">
        <v>46050</v>
      </c>
      <c r="I1528">
        <v>1</v>
      </c>
      <c r="J1528">
        <f>_xlfn.XLOOKUP(tbl_logs[[#This Row],[Target_Department]],tbl_DeptWeight[Department], tbl_DeptWeight[Impact Score])</f>
        <v>3</v>
      </c>
      <c r="K1528">
        <f>_xlfn.XLOOKUP(tbl_logs[[#This Row],[Employee_Action]],tbl_ResponseLikelihood[Employee Action],tbl_ResponseLikelihood[Likelihood Score])</f>
        <v>2</v>
      </c>
      <c r="L1528">
        <f>tbl_logs[[#This Row],[Impact Score]]*tbl_logs[[#This Row],[Response Multiplier]]</f>
        <v>6</v>
      </c>
      <c r="M1528" t="str" cm="1">
        <f t="array" ref="M1528">_xlfn.IFS(tbl_logs[[#This Row],[Total Score]]&lt;=4, "Low", tbl_logs[[#This Row],[Total Score]]&lt;=10, "Medium", tbl_logs[[#This Row],[Total Score]]&lt;=19, "High", tbl_logs[[#This Row],[Total Score]]&lt;=25, "Very High")</f>
        <v>Medium</v>
      </c>
      <c r="N1528" t="str" cm="1">
        <f t="array" ref="N1528">_xlfn.IFS(tbl_logs[[#This Row],[Total Score]]&lt;=4, "Low", tbl_logs[[#This Row],[Total Score]]&lt;=10, "Medium", tbl_logs[[#This Row],[Total Score]]&lt;=17, "High", tbl_logs[[#This Row],[Total Score]]&lt;=25, "Critical")</f>
        <v>Medium</v>
      </c>
    </row>
    <row r="1529" spans="1:14" x14ac:dyDescent="0.3">
      <c r="A1529" t="s">
        <v>4371</v>
      </c>
      <c r="B1529" s="1">
        <v>46050.800694444442</v>
      </c>
      <c r="C1529" t="s">
        <v>40</v>
      </c>
      <c r="D1529" t="s">
        <v>18</v>
      </c>
      <c r="E1529" t="s">
        <v>16</v>
      </c>
      <c r="F1529" t="s">
        <v>10</v>
      </c>
      <c r="G1529" s="2">
        <v>0.80069444444444449</v>
      </c>
      <c r="H1529" s="3">
        <v>46050</v>
      </c>
      <c r="I1529">
        <v>1</v>
      </c>
      <c r="J1529">
        <f>_xlfn.XLOOKUP(tbl_logs[[#This Row],[Target_Department]],tbl_DeptWeight[Department], tbl_DeptWeight[Impact Score])</f>
        <v>5</v>
      </c>
      <c r="K1529">
        <f>_xlfn.XLOOKUP(tbl_logs[[#This Row],[Employee_Action]],tbl_ResponseLikelihood[Employee Action],tbl_ResponseLikelihood[Likelihood Score])</f>
        <v>2</v>
      </c>
      <c r="L1529">
        <f>tbl_logs[[#This Row],[Impact Score]]*tbl_logs[[#This Row],[Response Multiplier]]</f>
        <v>10</v>
      </c>
      <c r="M1529" t="str" cm="1">
        <f t="array" ref="M1529">_xlfn.IFS(tbl_logs[[#This Row],[Total Score]]&lt;=4, "Low", tbl_logs[[#This Row],[Total Score]]&lt;=10, "Medium", tbl_logs[[#This Row],[Total Score]]&lt;=19, "High", tbl_logs[[#This Row],[Total Score]]&lt;=25, "Very High")</f>
        <v>Medium</v>
      </c>
      <c r="N1529" t="str" cm="1">
        <f t="array" ref="N1529">_xlfn.IFS(tbl_logs[[#This Row],[Total Score]]&lt;=4, "Low", tbl_logs[[#This Row],[Total Score]]&lt;=10, "Medium", tbl_logs[[#This Row],[Total Score]]&lt;=17, "High", tbl_logs[[#This Row],[Total Score]]&lt;=25, "Critical")</f>
        <v>Medium</v>
      </c>
    </row>
    <row r="1530" spans="1:14" x14ac:dyDescent="0.3">
      <c r="A1530" t="s">
        <v>757</v>
      </c>
      <c r="B1530" s="1">
        <v>46050.844444444447</v>
      </c>
      <c r="C1530" t="s">
        <v>7</v>
      </c>
      <c r="D1530" t="s">
        <v>18</v>
      </c>
      <c r="E1530" t="s">
        <v>19</v>
      </c>
      <c r="F1530" t="s">
        <v>10</v>
      </c>
      <c r="G1530" s="2">
        <v>0.84444444444444444</v>
      </c>
      <c r="H1530" s="3">
        <v>46050</v>
      </c>
      <c r="I1530">
        <v>1</v>
      </c>
      <c r="J1530">
        <f>_xlfn.XLOOKUP(tbl_logs[[#This Row],[Target_Department]],tbl_DeptWeight[Department], tbl_DeptWeight[Impact Score])</f>
        <v>3</v>
      </c>
      <c r="K1530">
        <f>_xlfn.XLOOKUP(tbl_logs[[#This Row],[Employee_Action]],tbl_ResponseLikelihood[Employee Action],tbl_ResponseLikelihood[Likelihood Score])</f>
        <v>2</v>
      </c>
      <c r="L1530">
        <f>tbl_logs[[#This Row],[Impact Score]]*tbl_logs[[#This Row],[Response Multiplier]]</f>
        <v>6</v>
      </c>
      <c r="M1530" t="str" cm="1">
        <f t="array" ref="M1530">_xlfn.IFS(tbl_logs[[#This Row],[Total Score]]&lt;=4, "Low", tbl_logs[[#This Row],[Total Score]]&lt;=10, "Medium", tbl_logs[[#This Row],[Total Score]]&lt;=19, "High", tbl_logs[[#This Row],[Total Score]]&lt;=25, "Very High")</f>
        <v>Medium</v>
      </c>
      <c r="N1530" t="str" cm="1">
        <f t="array" ref="N1530">_xlfn.IFS(tbl_logs[[#This Row],[Total Score]]&lt;=4, "Low", tbl_logs[[#This Row],[Total Score]]&lt;=10, "Medium", tbl_logs[[#This Row],[Total Score]]&lt;=17, "High", tbl_logs[[#This Row],[Total Score]]&lt;=25, "Critical")</f>
        <v>Medium</v>
      </c>
    </row>
    <row r="1531" spans="1:14" x14ac:dyDescent="0.3">
      <c r="A1531" t="s">
        <v>2688</v>
      </c>
      <c r="B1531" s="1">
        <v>46050.894444444442</v>
      </c>
      <c r="C1531" t="s">
        <v>7</v>
      </c>
      <c r="D1531" t="s">
        <v>8</v>
      </c>
      <c r="E1531" t="s">
        <v>19</v>
      </c>
      <c r="F1531" t="s">
        <v>10</v>
      </c>
      <c r="G1531" s="2">
        <v>0.89444444444444449</v>
      </c>
      <c r="H1531" s="3">
        <v>46050</v>
      </c>
      <c r="I1531">
        <v>1</v>
      </c>
      <c r="J1531">
        <f>_xlfn.XLOOKUP(tbl_logs[[#This Row],[Target_Department]],tbl_DeptWeight[Department], tbl_DeptWeight[Impact Score])</f>
        <v>3</v>
      </c>
      <c r="K1531">
        <f>_xlfn.XLOOKUP(tbl_logs[[#This Row],[Employee_Action]],tbl_ResponseLikelihood[Employee Action],tbl_ResponseLikelihood[Likelihood Score])</f>
        <v>2</v>
      </c>
      <c r="L1531">
        <f>tbl_logs[[#This Row],[Impact Score]]*tbl_logs[[#This Row],[Response Multiplier]]</f>
        <v>6</v>
      </c>
      <c r="M1531" t="str" cm="1">
        <f t="array" ref="M1531">_xlfn.IFS(tbl_logs[[#This Row],[Total Score]]&lt;=4, "Low", tbl_logs[[#This Row],[Total Score]]&lt;=10, "Medium", tbl_logs[[#This Row],[Total Score]]&lt;=19, "High", tbl_logs[[#This Row],[Total Score]]&lt;=25, "Very High")</f>
        <v>Medium</v>
      </c>
      <c r="N1531" t="str" cm="1">
        <f t="array" ref="N1531">_xlfn.IFS(tbl_logs[[#This Row],[Total Score]]&lt;=4, "Low", tbl_logs[[#This Row],[Total Score]]&lt;=10, "Medium", tbl_logs[[#This Row],[Total Score]]&lt;=17, "High", tbl_logs[[#This Row],[Total Score]]&lt;=25, "Critical")</f>
        <v>Medium</v>
      </c>
    </row>
    <row r="1532" spans="1:14" x14ac:dyDescent="0.3">
      <c r="A1532" t="s">
        <v>2959</v>
      </c>
      <c r="B1532" s="1">
        <v>46050.964583333334</v>
      </c>
      <c r="C1532" t="s">
        <v>7</v>
      </c>
      <c r="D1532" t="s">
        <v>8</v>
      </c>
      <c r="E1532" t="s">
        <v>19</v>
      </c>
      <c r="F1532" t="s">
        <v>10</v>
      </c>
      <c r="G1532" s="2">
        <v>0.96458333333333335</v>
      </c>
      <c r="H1532" s="3">
        <v>46050</v>
      </c>
      <c r="I1532">
        <v>1</v>
      </c>
      <c r="J1532">
        <f>_xlfn.XLOOKUP(tbl_logs[[#This Row],[Target_Department]],tbl_DeptWeight[Department], tbl_DeptWeight[Impact Score])</f>
        <v>3</v>
      </c>
      <c r="K1532">
        <f>_xlfn.XLOOKUP(tbl_logs[[#This Row],[Employee_Action]],tbl_ResponseLikelihood[Employee Action],tbl_ResponseLikelihood[Likelihood Score])</f>
        <v>2</v>
      </c>
      <c r="L1532">
        <f>tbl_logs[[#This Row],[Impact Score]]*tbl_logs[[#This Row],[Response Multiplier]]</f>
        <v>6</v>
      </c>
      <c r="M1532" t="str" cm="1">
        <f t="array" ref="M1532">_xlfn.IFS(tbl_logs[[#This Row],[Total Score]]&lt;=4, "Low", tbl_logs[[#This Row],[Total Score]]&lt;=10, "Medium", tbl_logs[[#This Row],[Total Score]]&lt;=19, "High", tbl_logs[[#This Row],[Total Score]]&lt;=25, "Very High")</f>
        <v>Medium</v>
      </c>
      <c r="N1532" t="str" cm="1">
        <f t="array" ref="N1532">_xlfn.IFS(tbl_logs[[#This Row],[Total Score]]&lt;=4, "Low", tbl_logs[[#This Row],[Total Score]]&lt;=10, "Medium", tbl_logs[[#This Row],[Total Score]]&lt;=17, "High", tbl_logs[[#This Row],[Total Score]]&lt;=25, "Critical")</f>
        <v>Medium</v>
      </c>
    </row>
    <row r="1533" spans="1:14" x14ac:dyDescent="0.3">
      <c r="A1533" t="s">
        <v>2053</v>
      </c>
      <c r="B1533" s="1">
        <v>46050.995138888888</v>
      </c>
      <c r="C1533" t="s">
        <v>26</v>
      </c>
      <c r="D1533" t="s">
        <v>18</v>
      </c>
      <c r="E1533" t="s">
        <v>16</v>
      </c>
      <c r="F1533" t="s">
        <v>10</v>
      </c>
      <c r="G1533" s="2">
        <v>0.99513888888888891</v>
      </c>
      <c r="H1533" s="3">
        <v>46050</v>
      </c>
      <c r="I1533">
        <v>1</v>
      </c>
      <c r="J1533">
        <f>_xlfn.XLOOKUP(tbl_logs[[#This Row],[Target_Department]],tbl_DeptWeight[Department], tbl_DeptWeight[Impact Score])</f>
        <v>3</v>
      </c>
      <c r="K1533">
        <f>_xlfn.XLOOKUP(tbl_logs[[#This Row],[Employee_Action]],tbl_ResponseLikelihood[Employee Action],tbl_ResponseLikelihood[Likelihood Score])</f>
        <v>2</v>
      </c>
      <c r="L1533">
        <f>tbl_logs[[#This Row],[Impact Score]]*tbl_logs[[#This Row],[Response Multiplier]]</f>
        <v>6</v>
      </c>
      <c r="M1533" t="str" cm="1">
        <f t="array" ref="M1533">_xlfn.IFS(tbl_logs[[#This Row],[Total Score]]&lt;=4, "Low", tbl_logs[[#This Row],[Total Score]]&lt;=10, "Medium", tbl_logs[[#This Row],[Total Score]]&lt;=19, "High", tbl_logs[[#This Row],[Total Score]]&lt;=25, "Very High")</f>
        <v>Medium</v>
      </c>
      <c r="N1533" t="str" cm="1">
        <f t="array" ref="N1533">_xlfn.IFS(tbl_logs[[#This Row],[Total Score]]&lt;=4, "Low", tbl_logs[[#This Row],[Total Score]]&lt;=10, "Medium", tbl_logs[[#This Row],[Total Score]]&lt;=17, "High", tbl_logs[[#This Row],[Total Score]]&lt;=25, "Critical")</f>
        <v>Medium</v>
      </c>
    </row>
    <row r="1534" spans="1:14" x14ac:dyDescent="0.3">
      <c r="A1534" t="s">
        <v>4983</v>
      </c>
      <c r="B1534" s="1">
        <v>46050.99722222222</v>
      </c>
      <c r="C1534" t="s">
        <v>7</v>
      </c>
      <c r="D1534" t="s">
        <v>8</v>
      </c>
      <c r="E1534" t="s">
        <v>19</v>
      </c>
      <c r="F1534" t="s">
        <v>10</v>
      </c>
      <c r="G1534" s="2">
        <v>0.99722222222222223</v>
      </c>
      <c r="H1534" s="3">
        <v>46050</v>
      </c>
      <c r="I1534">
        <v>1</v>
      </c>
      <c r="J1534">
        <f>_xlfn.XLOOKUP(tbl_logs[[#This Row],[Target_Department]],tbl_DeptWeight[Department], tbl_DeptWeight[Impact Score])</f>
        <v>3</v>
      </c>
      <c r="K1534">
        <f>_xlfn.XLOOKUP(tbl_logs[[#This Row],[Employee_Action]],tbl_ResponseLikelihood[Employee Action],tbl_ResponseLikelihood[Likelihood Score])</f>
        <v>2</v>
      </c>
      <c r="L1534">
        <f>tbl_logs[[#This Row],[Impact Score]]*tbl_logs[[#This Row],[Response Multiplier]]</f>
        <v>6</v>
      </c>
      <c r="M1534" t="str" cm="1">
        <f t="array" ref="M1534">_xlfn.IFS(tbl_logs[[#This Row],[Total Score]]&lt;=4, "Low", tbl_logs[[#This Row],[Total Score]]&lt;=10, "Medium", tbl_logs[[#This Row],[Total Score]]&lt;=19, "High", tbl_logs[[#This Row],[Total Score]]&lt;=25, "Very High")</f>
        <v>Medium</v>
      </c>
      <c r="N1534" t="str" cm="1">
        <f t="array" ref="N1534">_xlfn.IFS(tbl_logs[[#This Row],[Total Score]]&lt;=4, "Low", tbl_logs[[#This Row],[Total Score]]&lt;=10, "Medium", tbl_logs[[#This Row],[Total Score]]&lt;=17, "High", tbl_logs[[#This Row],[Total Score]]&lt;=25, "Critical")</f>
        <v>Medium</v>
      </c>
    </row>
    <row r="1535" spans="1:14" x14ac:dyDescent="0.3">
      <c r="A1535" t="s">
        <v>771</v>
      </c>
      <c r="B1535" s="1">
        <v>46051.00277777778</v>
      </c>
      <c r="C1535" t="s">
        <v>7</v>
      </c>
      <c r="D1535" t="s">
        <v>22</v>
      </c>
      <c r="E1535" t="s">
        <v>19</v>
      </c>
      <c r="F1535" t="s">
        <v>13</v>
      </c>
      <c r="G1535" s="2">
        <v>2.7777777777777779E-3</v>
      </c>
      <c r="H1535" s="3">
        <v>46051</v>
      </c>
      <c r="I1535">
        <v>1</v>
      </c>
      <c r="J1535">
        <f>_xlfn.XLOOKUP(tbl_logs[[#This Row],[Target_Department]],tbl_DeptWeight[Department], tbl_DeptWeight[Impact Score])</f>
        <v>3</v>
      </c>
      <c r="K1535">
        <f>_xlfn.XLOOKUP(tbl_logs[[#This Row],[Employee_Action]],tbl_ResponseLikelihood[Employee Action],tbl_ResponseLikelihood[Likelihood Score])</f>
        <v>1</v>
      </c>
      <c r="L1535">
        <f>tbl_logs[[#This Row],[Impact Score]]*tbl_logs[[#This Row],[Response Multiplier]]</f>
        <v>3</v>
      </c>
      <c r="M1535" t="str" cm="1">
        <f t="array" ref="M1535">_xlfn.IFS(tbl_logs[[#This Row],[Total Score]]&lt;=4, "Low", tbl_logs[[#This Row],[Total Score]]&lt;=10, "Medium", tbl_logs[[#This Row],[Total Score]]&lt;=19, "High", tbl_logs[[#This Row],[Total Score]]&lt;=25, "Very High")</f>
        <v>Low</v>
      </c>
      <c r="N1535" t="str" cm="1">
        <f t="array" ref="N1535">_xlfn.IFS(tbl_logs[[#This Row],[Total Score]]&lt;=4, "Low", tbl_logs[[#This Row],[Total Score]]&lt;=10, "Medium", tbl_logs[[#This Row],[Total Score]]&lt;=17, "High", tbl_logs[[#This Row],[Total Score]]&lt;=25, "Critical")</f>
        <v>Low</v>
      </c>
    </row>
    <row r="1536" spans="1:14" x14ac:dyDescent="0.3">
      <c r="A1536" t="s">
        <v>4691</v>
      </c>
      <c r="B1536" s="1">
        <v>46051.015972222223</v>
      </c>
      <c r="C1536" t="s">
        <v>7</v>
      </c>
      <c r="D1536" t="s">
        <v>15</v>
      </c>
      <c r="E1536" t="s">
        <v>19</v>
      </c>
      <c r="F1536" t="s">
        <v>20</v>
      </c>
      <c r="G1536" s="2">
        <v>1.5972222222222221E-2</v>
      </c>
      <c r="H1536" s="3">
        <v>46051</v>
      </c>
      <c r="I1536">
        <v>1</v>
      </c>
      <c r="J1536">
        <f>_xlfn.XLOOKUP(tbl_logs[[#This Row],[Target_Department]],tbl_DeptWeight[Department], tbl_DeptWeight[Impact Score])</f>
        <v>3</v>
      </c>
      <c r="K1536">
        <f>_xlfn.XLOOKUP(tbl_logs[[#This Row],[Employee_Action]],tbl_ResponseLikelihood[Employee Action],tbl_ResponseLikelihood[Likelihood Score])</f>
        <v>2</v>
      </c>
      <c r="L1536">
        <f>tbl_logs[[#This Row],[Impact Score]]*tbl_logs[[#This Row],[Response Multiplier]]</f>
        <v>6</v>
      </c>
      <c r="M1536" t="str" cm="1">
        <f t="array" ref="M1536">_xlfn.IFS(tbl_logs[[#This Row],[Total Score]]&lt;=4, "Low", tbl_logs[[#This Row],[Total Score]]&lt;=10, "Medium", tbl_logs[[#This Row],[Total Score]]&lt;=19, "High", tbl_logs[[#This Row],[Total Score]]&lt;=25, "Very High")</f>
        <v>Medium</v>
      </c>
      <c r="N1536" t="str" cm="1">
        <f t="array" ref="N1536">_xlfn.IFS(tbl_logs[[#This Row],[Total Score]]&lt;=4, "Low", tbl_logs[[#This Row],[Total Score]]&lt;=10, "Medium", tbl_logs[[#This Row],[Total Score]]&lt;=17, "High", tbl_logs[[#This Row],[Total Score]]&lt;=25, "Critical")</f>
        <v>Medium</v>
      </c>
    </row>
    <row r="1537" spans="1:14" x14ac:dyDescent="0.3">
      <c r="A1537" t="s">
        <v>3849</v>
      </c>
      <c r="B1537" s="1">
        <v>46051.01666666667</v>
      </c>
      <c r="C1537" t="s">
        <v>26</v>
      </c>
      <c r="D1537" t="s">
        <v>8</v>
      </c>
      <c r="E1537" t="s">
        <v>31</v>
      </c>
      <c r="F1537" t="s">
        <v>13</v>
      </c>
      <c r="G1537" s="2">
        <v>1.6666666666666666E-2</v>
      </c>
      <c r="H1537" s="3">
        <v>46051</v>
      </c>
      <c r="I1537">
        <v>1</v>
      </c>
      <c r="J1537">
        <f>_xlfn.XLOOKUP(tbl_logs[[#This Row],[Target_Department]],tbl_DeptWeight[Department], tbl_DeptWeight[Impact Score])</f>
        <v>3</v>
      </c>
      <c r="K1537">
        <f>_xlfn.XLOOKUP(tbl_logs[[#This Row],[Employee_Action]],tbl_ResponseLikelihood[Employee Action],tbl_ResponseLikelihood[Likelihood Score])</f>
        <v>1</v>
      </c>
      <c r="L1537">
        <f>tbl_logs[[#This Row],[Impact Score]]*tbl_logs[[#This Row],[Response Multiplier]]</f>
        <v>3</v>
      </c>
      <c r="M1537" t="str" cm="1">
        <f t="array" ref="M1537">_xlfn.IFS(tbl_logs[[#This Row],[Total Score]]&lt;=4, "Low", tbl_logs[[#This Row],[Total Score]]&lt;=10, "Medium", tbl_logs[[#This Row],[Total Score]]&lt;=19, "High", tbl_logs[[#This Row],[Total Score]]&lt;=25, "Very High")</f>
        <v>Low</v>
      </c>
      <c r="N1537" t="str" cm="1">
        <f t="array" ref="N1537">_xlfn.IFS(tbl_logs[[#This Row],[Total Score]]&lt;=4, "Low", tbl_logs[[#This Row],[Total Score]]&lt;=10, "Medium", tbl_logs[[#This Row],[Total Score]]&lt;=17, "High", tbl_logs[[#This Row],[Total Score]]&lt;=25, "Critical")</f>
        <v>Low</v>
      </c>
    </row>
    <row r="1538" spans="1:14" x14ac:dyDescent="0.3">
      <c r="A1538" t="s">
        <v>3129</v>
      </c>
      <c r="B1538" s="1">
        <v>46051.056250000001</v>
      </c>
      <c r="C1538" t="s">
        <v>7</v>
      </c>
      <c r="D1538" t="s">
        <v>18</v>
      </c>
      <c r="E1538" t="s">
        <v>19</v>
      </c>
      <c r="F1538" t="s">
        <v>13</v>
      </c>
      <c r="G1538" s="2">
        <v>5.6250000000000001E-2</v>
      </c>
      <c r="H1538" s="3">
        <v>46051</v>
      </c>
      <c r="I1538">
        <v>1</v>
      </c>
      <c r="J1538">
        <f>_xlfn.XLOOKUP(tbl_logs[[#This Row],[Target_Department]],tbl_DeptWeight[Department], tbl_DeptWeight[Impact Score])</f>
        <v>3</v>
      </c>
      <c r="K1538">
        <f>_xlfn.XLOOKUP(tbl_logs[[#This Row],[Employee_Action]],tbl_ResponseLikelihood[Employee Action],tbl_ResponseLikelihood[Likelihood Score])</f>
        <v>1</v>
      </c>
      <c r="L1538">
        <f>tbl_logs[[#This Row],[Impact Score]]*tbl_logs[[#This Row],[Response Multiplier]]</f>
        <v>3</v>
      </c>
      <c r="M1538" t="str" cm="1">
        <f t="array" ref="M1538">_xlfn.IFS(tbl_logs[[#This Row],[Total Score]]&lt;=4, "Low", tbl_logs[[#This Row],[Total Score]]&lt;=10, "Medium", tbl_logs[[#This Row],[Total Score]]&lt;=19, "High", tbl_logs[[#This Row],[Total Score]]&lt;=25, "Very High")</f>
        <v>Low</v>
      </c>
      <c r="N1538" t="str" cm="1">
        <f t="array" ref="N1538">_xlfn.IFS(tbl_logs[[#This Row],[Total Score]]&lt;=4, "Low", tbl_logs[[#This Row],[Total Score]]&lt;=10, "Medium", tbl_logs[[#This Row],[Total Score]]&lt;=17, "High", tbl_logs[[#This Row],[Total Score]]&lt;=25, "Critical")</f>
        <v>Low</v>
      </c>
    </row>
    <row r="1539" spans="1:14" x14ac:dyDescent="0.3">
      <c r="A1539" t="s">
        <v>4595</v>
      </c>
      <c r="B1539" s="1">
        <v>46051.1</v>
      </c>
      <c r="C1539" t="s">
        <v>7</v>
      </c>
      <c r="D1539" t="s">
        <v>15</v>
      </c>
      <c r="E1539" t="s">
        <v>19</v>
      </c>
      <c r="F1539" t="s">
        <v>20</v>
      </c>
      <c r="G1539" s="2">
        <v>0.1</v>
      </c>
      <c r="H1539" s="3">
        <v>46051</v>
      </c>
      <c r="I1539">
        <v>1</v>
      </c>
      <c r="J1539">
        <f>_xlfn.XLOOKUP(tbl_logs[[#This Row],[Target_Department]],tbl_DeptWeight[Department], tbl_DeptWeight[Impact Score])</f>
        <v>3</v>
      </c>
      <c r="K1539">
        <f>_xlfn.XLOOKUP(tbl_logs[[#This Row],[Employee_Action]],tbl_ResponseLikelihood[Employee Action],tbl_ResponseLikelihood[Likelihood Score])</f>
        <v>2</v>
      </c>
      <c r="L1539">
        <f>tbl_logs[[#This Row],[Impact Score]]*tbl_logs[[#This Row],[Response Multiplier]]</f>
        <v>6</v>
      </c>
      <c r="M1539" t="str" cm="1">
        <f t="array" ref="M1539">_xlfn.IFS(tbl_logs[[#This Row],[Total Score]]&lt;=4, "Low", tbl_logs[[#This Row],[Total Score]]&lt;=10, "Medium", tbl_logs[[#This Row],[Total Score]]&lt;=19, "High", tbl_logs[[#This Row],[Total Score]]&lt;=25, "Very High")</f>
        <v>Medium</v>
      </c>
      <c r="N1539" t="str" cm="1">
        <f t="array" ref="N1539">_xlfn.IFS(tbl_logs[[#This Row],[Total Score]]&lt;=4, "Low", tbl_logs[[#This Row],[Total Score]]&lt;=10, "Medium", tbl_logs[[#This Row],[Total Score]]&lt;=17, "High", tbl_logs[[#This Row],[Total Score]]&lt;=25, "Critical")</f>
        <v>Medium</v>
      </c>
    </row>
    <row r="1540" spans="1:14" x14ac:dyDescent="0.3">
      <c r="A1540" t="s">
        <v>4826</v>
      </c>
      <c r="B1540" s="1">
        <v>46051.105555555558</v>
      </c>
      <c r="C1540" t="s">
        <v>7</v>
      </c>
      <c r="D1540" t="s">
        <v>22</v>
      </c>
      <c r="E1540" t="s">
        <v>19</v>
      </c>
      <c r="F1540" t="s">
        <v>20</v>
      </c>
      <c r="G1540" s="2">
        <v>0.10555555555555556</v>
      </c>
      <c r="H1540" s="3">
        <v>46051</v>
      </c>
      <c r="I1540">
        <v>1</v>
      </c>
      <c r="J1540">
        <f>_xlfn.XLOOKUP(tbl_logs[[#This Row],[Target_Department]],tbl_DeptWeight[Department], tbl_DeptWeight[Impact Score])</f>
        <v>3</v>
      </c>
      <c r="K1540">
        <f>_xlfn.XLOOKUP(tbl_logs[[#This Row],[Employee_Action]],tbl_ResponseLikelihood[Employee Action],tbl_ResponseLikelihood[Likelihood Score])</f>
        <v>2</v>
      </c>
      <c r="L1540">
        <f>tbl_logs[[#This Row],[Impact Score]]*tbl_logs[[#This Row],[Response Multiplier]]</f>
        <v>6</v>
      </c>
      <c r="M1540" t="str" cm="1">
        <f t="array" ref="M1540">_xlfn.IFS(tbl_logs[[#This Row],[Total Score]]&lt;=4, "Low", tbl_logs[[#This Row],[Total Score]]&lt;=10, "Medium", tbl_logs[[#This Row],[Total Score]]&lt;=19, "High", tbl_logs[[#This Row],[Total Score]]&lt;=25, "Very High")</f>
        <v>Medium</v>
      </c>
      <c r="N1540" t="str" cm="1">
        <f t="array" ref="N1540">_xlfn.IFS(tbl_logs[[#This Row],[Total Score]]&lt;=4, "Low", tbl_logs[[#This Row],[Total Score]]&lt;=10, "Medium", tbl_logs[[#This Row],[Total Score]]&lt;=17, "High", tbl_logs[[#This Row],[Total Score]]&lt;=25, "Critical")</f>
        <v>Medium</v>
      </c>
    </row>
    <row r="1541" spans="1:14" x14ac:dyDescent="0.3">
      <c r="A1541" t="s">
        <v>1355</v>
      </c>
      <c r="B1541" s="1">
        <v>46051.180555555555</v>
      </c>
      <c r="C1541" t="s">
        <v>7</v>
      </c>
      <c r="D1541" t="s">
        <v>15</v>
      </c>
      <c r="E1541" t="s">
        <v>19</v>
      </c>
      <c r="F1541" t="s">
        <v>20</v>
      </c>
      <c r="G1541" s="2">
        <v>0.18055555555555555</v>
      </c>
      <c r="H1541" s="3">
        <v>46051</v>
      </c>
      <c r="I1541">
        <v>1</v>
      </c>
      <c r="J1541">
        <f>_xlfn.XLOOKUP(tbl_logs[[#This Row],[Target_Department]],tbl_DeptWeight[Department], tbl_DeptWeight[Impact Score])</f>
        <v>3</v>
      </c>
      <c r="K1541">
        <f>_xlfn.XLOOKUP(tbl_logs[[#This Row],[Employee_Action]],tbl_ResponseLikelihood[Employee Action],tbl_ResponseLikelihood[Likelihood Score])</f>
        <v>2</v>
      </c>
      <c r="L1541">
        <f>tbl_logs[[#This Row],[Impact Score]]*tbl_logs[[#This Row],[Response Multiplier]]</f>
        <v>6</v>
      </c>
      <c r="M1541" t="str" cm="1">
        <f t="array" ref="M1541">_xlfn.IFS(tbl_logs[[#This Row],[Total Score]]&lt;=4, "Low", tbl_logs[[#This Row],[Total Score]]&lt;=10, "Medium", tbl_logs[[#This Row],[Total Score]]&lt;=19, "High", tbl_logs[[#This Row],[Total Score]]&lt;=25, "Very High")</f>
        <v>Medium</v>
      </c>
      <c r="N1541" t="str" cm="1">
        <f t="array" ref="N1541">_xlfn.IFS(tbl_logs[[#This Row],[Total Score]]&lt;=4, "Low", tbl_logs[[#This Row],[Total Score]]&lt;=10, "Medium", tbl_logs[[#This Row],[Total Score]]&lt;=17, "High", tbl_logs[[#This Row],[Total Score]]&lt;=25, "Critical")</f>
        <v>Medium</v>
      </c>
    </row>
    <row r="1542" spans="1:14" x14ac:dyDescent="0.3">
      <c r="A1542" t="s">
        <v>3907</v>
      </c>
      <c r="B1542" s="1">
        <v>46051.186111111114</v>
      </c>
      <c r="C1542" t="s">
        <v>7</v>
      </c>
      <c r="D1542" t="s">
        <v>15</v>
      </c>
      <c r="E1542" t="s">
        <v>19</v>
      </c>
      <c r="F1542" t="s">
        <v>20</v>
      </c>
      <c r="G1542" s="2">
        <v>0.18611111111111112</v>
      </c>
      <c r="H1542" s="3">
        <v>46051</v>
      </c>
      <c r="I1542">
        <v>1</v>
      </c>
      <c r="J1542">
        <f>_xlfn.XLOOKUP(tbl_logs[[#This Row],[Target_Department]],tbl_DeptWeight[Department], tbl_DeptWeight[Impact Score])</f>
        <v>3</v>
      </c>
      <c r="K1542">
        <f>_xlfn.XLOOKUP(tbl_logs[[#This Row],[Employee_Action]],tbl_ResponseLikelihood[Employee Action],tbl_ResponseLikelihood[Likelihood Score])</f>
        <v>2</v>
      </c>
      <c r="L1542">
        <f>tbl_logs[[#This Row],[Impact Score]]*tbl_logs[[#This Row],[Response Multiplier]]</f>
        <v>6</v>
      </c>
      <c r="M1542" t="str" cm="1">
        <f t="array" ref="M1542">_xlfn.IFS(tbl_logs[[#This Row],[Total Score]]&lt;=4, "Low", tbl_logs[[#This Row],[Total Score]]&lt;=10, "Medium", tbl_logs[[#This Row],[Total Score]]&lt;=19, "High", tbl_logs[[#This Row],[Total Score]]&lt;=25, "Very High")</f>
        <v>Medium</v>
      </c>
      <c r="N1542" t="str" cm="1">
        <f t="array" ref="N1542">_xlfn.IFS(tbl_logs[[#This Row],[Total Score]]&lt;=4, "Low", tbl_logs[[#This Row],[Total Score]]&lt;=10, "Medium", tbl_logs[[#This Row],[Total Score]]&lt;=17, "High", tbl_logs[[#This Row],[Total Score]]&lt;=25, "Critical")</f>
        <v>Medium</v>
      </c>
    </row>
    <row r="1543" spans="1:14" x14ac:dyDescent="0.3">
      <c r="A1543" t="s">
        <v>4300</v>
      </c>
      <c r="B1543" s="1">
        <v>46051.1875</v>
      </c>
      <c r="C1543" t="s">
        <v>7</v>
      </c>
      <c r="D1543" t="s">
        <v>8</v>
      </c>
      <c r="E1543" t="s">
        <v>19</v>
      </c>
      <c r="F1543" t="s">
        <v>33</v>
      </c>
      <c r="G1543" s="2">
        <v>0.1875</v>
      </c>
      <c r="H1543" s="3">
        <v>46051</v>
      </c>
      <c r="I1543">
        <v>1</v>
      </c>
      <c r="J1543">
        <f>_xlfn.XLOOKUP(tbl_logs[[#This Row],[Target_Department]],tbl_DeptWeight[Department], tbl_DeptWeight[Impact Score])</f>
        <v>3</v>
      </c>
      <c r="K1543">
        <f>_xlfn.XLOOKUP(tbl_logs[[#This Row],[Employee_Action]],tbl_ResponseLikelihood[Employee Action],tbl_ResponseLikelihood[Likelihood Score])</f>
        <v>4</v>
      </c>
      <c r="L1543">
        <f>tbl_logs[[#This Row],[Impact Score]]*tbl_logs[[#This Row],[Response Multiplier]]</f>
        <v>12</v>
      </c>
      <c r="M1543" t="str" cm="1">
        <f t="array" ref="M1543">_xlfn.IFS(tbl_logs[[#This Row],[Total Score]]&lt;=4, "Low", tbl_logs[[#This Row],[Total Score]]&lt;=10, "Medium", tbl_logs[[#This Row],[Total Score]]&lt;=19, "High", tbl_logs[[#This Row],[Total Score]]&lt;=25, "Very High")</f>
        <v>High</v>
      </c>
      <c r="N1543" t="str" cm="1">
        <f t="array" ref="N1543">_xlfn.IFS(tbl_logs[[#This Row],[Total Score]]&lt;=4, "Low", tbl_logs[[#This Row],[Total Score]]&lt;=10, "Medium", tbl_logs[[#This Row],[Total Score]]&lt;=17, "High", tbl_logs[[#This Row],[Total Score]]&lt;=25, "Critical")</f>
        <v>High</v>
      </c>
    </row>
    <row r="1544" spans="1:14" x14ac:dyDescent="0.3">
      <c r="A1544" t="s">
        <v>3875</v>
      </c>
      <c r="B1544" s="1">
        <v>46051.192361111112</v>
      </c>
      <c r="C1544" t="s">
        <v>7</v>
      </c>
      <c r="D1544" t="s">
        <v>22</v>
      </c>
      <c r="E1544" t="s">
        <v>19</v>
      </c>
      <c r="F1544" t="s">
        <v>10</v>
      </c>
      <c r="G1544" s="2">
        <v>0.19236111111111112</v>
      </c>
      <c r="H1544" s="3">
        <v>46051</v>
      </c>
      <c r="I1544">
        <v>1</v>
      </c>
      <c r="J1544">
        <f>_xlfn.XLOOKUP(tbl_logs[[#This Row],[Target_Department]],tbl_DeptWeight[Department], tbl_DeptWeight[Impact Score])</f>
        <v>3</v>
      </c>
      <c r="K1544">
        <f>_xlfn.XLOOKUP(tbl_logs[[#This Row],[Employee_Action]],tbl_ResponseLikelihood[Employee Action],tbl_ResponseLikelihood[Likelihood Score])</f>
        <v>2</v>
      </c>
      <c r="L1544">
        <f>tbl_logs[[#This Row],[Impact Score]]*tbl_logs[[#This Row],[Response Multiplier]]</f>
        <v>6</v>
      </c>
      <c r="M1544" t="str" cm="1">
        <f t="array" ref="M1544">_xlfn.IFS(tbl_logs[[#This Row],[Total Score]]&lt;=4, "Low", tbl_logs[[#This Row],[Total Score]]&lt;=10, "Medium", tbl_logs[[#This Row],[Total Score]]&lt;=19, "High", tbl_logs[[#This Row],[Total Score]]&lt;=25, "Very High")</f>
        <v>Medium</v>
      </c>
      <c r="N1544" t="str" cm="1">
        <f t="array" ref="N1544">_xlfn.IFS(tbl_logs[[#This Row],[Total Score]]&lt;=4, "Low", tbl_logs[[#This Row],[Total Score]]&lt;=10, "Medium", tbl_logs[[#This Row],[Total Score]]&lt;=17, "High", tbl_logs[[#This Row],[Total Score]]&lt;=25, "Critical")</f>
        <v>Medium</v>
      </c>
    </row>
    <row r="1545" spans="1:14" x14ac:dyDescent="0.3">
      <c r="A1545" t="s">
        <v>820</v>
      </c>
      <c r="B1545" s="1">
        <v>46051.197222222225</v>
      </c>
      <c r="C1545" t="s">
        <v>26</v>
      </c>
      <c r="D1545" t="s">
        <v>8</v>
      </c>
      <c r="E1545" t="s">
        <v>31</v>
      </c>
      <c r="F1545" t="s">
        <v>20</v>
      </c>
      <c r="G1545" s="2">
        <v>0.19722222222222222</v>
      </c>
      <c r="H1545" s="3">
        <v>46051</v>
      </c>
      <c r="I1545">
        <v>1</v>
      </c>
      <c r="J1545">
        <f>_xlfn.XLOOKUP(tbl_logs[[#This Row],[Target_Department]],tbl_DeptWeight[Department], tbl_DeptWeight[Impact Score])</f>
        <v>3</v>
      </c>
      <c r="K1545">
        <f>_xlfn.XLOOKUP(tbl_logs[[#This Row],[Employee_Action]],tbl_ResponseLikelihood[Employee Action],tbl_ResponseLikelihood[Likelihood Score])</f>
        <v>2</v>
      </c>
      <c r="L1545">
        <f>tbl_logs[[#This Row],[Impact Score]]*tbl_logs[[#This Row],[Response Multiplier]]</f>
        <v>6</v>
      </c>
      <c r="M1545" t="str" cm="1">
        <f t="array" ref="M1545">_xlfn.IFS(tbl_logs[[#This Row],[Total Score]]&lt;=4, "Low", tbl_logs[[#This Row],[Total Score]]&lt;=10, "Medium", tbl_logs[[#This Row],[Total Score]]&lt;=19, "High", tbl_logs[[#This Row],[Total Score]]&lt;=25, "Very High")</f>
        <v>Medium</v>
      </c>
      <c r="N1545" t="str" cm="1">
        <f t="array" ref="N1545">_xlfn.IFS(tbl_logs[[#This Row],[Total Score]]&lt;=4, "Low", tbl_logs[[#This Row],[Total Score]]&lt;=10, "Medium", tbl_logs[[#This Row],[Total Score]]&lt;=17, "High", tbl_logs[[#This Row],[Total Score]]&lt;=25, "Critical")</f>
        <v>Medium</v>
      </c>
    </row>
    <row r="1546" spans="1:14" x14ac:dyDescent="0.3">
      <c r="A1546" t="s">
        <v>1810</v>
      </c>
      <c r="B1546" s="1">
        <v>46051.201388888891</v>
      </c>
      <c r="C1546" t="s">
        <v>12</v>
      </c>
      <c r="D1546" t="s">
        <v>18</v>
      </c>
      <c r="E1546" t="s">
        <v>9</v>
      </c>
      <c r="F1546" t="s">
        <v>13</v>
      </c>
      <c r="G1546" s="2">
        <v>0.2013888888888889</v>
      </c>
      <c r="H1546" s="3">
        <v>46051</v>
      </c>
      <c r="I1546">
        <v>1</v>
      </c>
      <c r="J1546">
        <f>_xlfn.XLOOKUP(tbl_logs[[#This Row],[Target_Department]],tbl_DeptWeight[Department], tbl_DeptWeight[Impact Score])</f>
        <v>1</v>
      </c>
      <c r="K1546">
        <f>_xlfn.XLOOKUP(tbl_logs[[#This Row],[Employee_Action]],tbl_ResponseLikelihood[Employee Action],tbl_ResponseLikelihood[Likelihood Score])</f>
        <v>1</v>
      </c>
      <c r="L1546">
        <f>tbl_logs[[#This Row],[Impact Score]]*tbl_logs[[#This Row],[Response Multiplier]]</f>
        <v>1</v>
      </c>
      <c r="M1546" t="str" cm="1">
        <f t="array" ref="M1546">_xlfn.IFS(tbl_logs[[#This Row],[Total Score]]&lt;=4, "Low", tbl_logs[[#This Row],[Total Score]]&lt;=10, "Medium", tbl_logs[[#This Row],[Total Score]]&lt;=19, "High", tbl_logs[[#This Row],[Total Score]]&lt;=25, "Very High")</f>
        <v>Low</v>
      </c>
      <c r="N1546" t="str" cm="1">
        <f t="array" ref="N1546">_xlfn.IFS(tbl_logs[[#This Row],[Total Score]]&lt;=4, "Low", tbl_logs[[#This Row],[Total Score]]&lt;=10, "Medium", tbl_logs[[#This Row],[Total Score]]&lt;=17, "High", tbl_logs[[#This Row],[Total Score]]&lt;=25, "Critical")</f>
        <v>Low</v>
      </c>
    </row>
    <row r="1547" spans="1:14" x14ac:dyDescent="0.3">
      <c r="A1547" t="s">
        <v>3579</v>
      </c>
      <c r="B1547" s="1">
        <v>46051.247916666667</v>
      </c>
      <c r="C1547" t="s">
        <v>47</v>
      </c>
      <c r="D1547" t="s">
        <v>15</v>
      </c>
      <c r="E1547" t="s">
        <v>31</v>
      </c>
      <c r="F1547" t="s">
        <v>33</v>
      </c>
      <c r="G1547" s="2">
        <v>0.24791666666666667</v>
      </c>
      <c r="H1547" s="3">
        <v>46051</v>
      </c>
      <c r="I1547">
        <v>1</v>
      </c>
      <c r="J1547">
        <f>_xlfn.XLOOKUP(tbl_logs[[#This Row],[Target_Department]],tbl_DeptWeight[Department], tbl_DeptWeight[Impact Score])</f>
        <v>1</v>
      </c>
      <c r="K1547">
        <f>_xlfn.XLOOKUP(tbl_logs[[#This Row],[Employee_Action]],tbl_ResponseLikelihood[Employee Action],tbl_ResponseLikelihood[Likelihood Score])</f>
        <v>4</v>
      </c>
      <c r="L1547">
        <f>tbl_logs[[#This Row],[Impact Score]]*tbl_logs[[#This Row],[Response Multiplier]]</f>
        <v>4</v>
      </c>
      <c r="M1547" t="str" cm="1">
        <f t="array" ref="M1547">_xlfn.IFS(tbl_logs[[#This Row],[Total Score]]&lt;=4, "Low", tbl_logs[[#This Row],[Total Score]]&lt;=10, "Medium", tbl_logs[[#This Row],[Total Score]]&lt;=19, "High", tbl_logs[[#This Row],[Total Score]]&lt;=25, "Very High")</f>
        <v>Low</v>
      </c>
      <c r="N1547" t="str" cm="1">
        <f t="array" ref="N1547">_xlfn.IFS(tbl_logs[[#This Row],[Total Score]]&lt;=4, "Low", tbl_logs[[#This Row],[Total Score]]&lt;=10, "Medium", tbl_logs[[#This Row],[Total Score]]&lt;=17, "High", tbl_logs[[#This Row],[Total Score]]&lt;=25, "Critical")</f>
        <v>Low</v>
      </c>
    </row>
    <row r="1548" spans="1:14" x14ac:dyDescent="0.3">
      <c r="A1548" t="s">
        <v>337</v>
      </c>
      <c r="B1548" s="1">
        <v>46051.260416666664</v>
      </c>
      <c r="C1548" t="s">
        <v>7</v>
      </c>
      <c r="D1548" t="s">
        <v>22</v>
      </c>
      <c r="E1548" t="s">
        <v>19</v>
      </c>
      <c r="F1548" t="s">
        <v>10</v>
      </c>
      <c r="G1548" s="2">
        <v>0.26041666666666669</v>
      </c>
      <c r="H1548" s="3">
        <v>46051</v>
      </c>
      <c r="I1548">
        <v>1</v>
      </c>
      <c r="J1548">
        <f>_xlfn.XLOOKUP(tbl_logs[[#This Row],[Target_Department]],tbl_DeptWeight[Department], tbl_DeptWeight[Impact Score])</f>
        <v>3</v>
      </c>
      <c r="K1548">
        <f>_xlfn.XLOOKUP(tbl_logs[[#This Row],[Employee_Action]],tbl_ResponseLikelihood[Employee Action],tbl_ResponseLikelihood[Likelihood Score])</f>
        <v>2</v>
      </c>
      <c r="L1548">
        <f>tbl_logs[[#This Row],[Impact Score]]*tbl_logs[[#This Row],[Response Multiplier]]</f>
        <v>6</v>
      </c>
      <c r="M1548" t="str" cm="1">
        <f t="array" ref="M1548">_xlfn.IFS(tbl_logs[[#This Row],[Total Score]]&lt;=4, "Low", tbl_logs[[#This Row],[Total Score]]&lt;=10, "Medium", tbl_logs[[#This Row],[Total Score]]&lt;=19, "High", tbl_logs[[#This Row],[Total Score]]&lt;=25, "Very High")</f>
        <v>Medium</v>
      </c>
      <c r="N1548" t="str" cm="1">
        <f t="array" ref="N1548">_xlfn.IFS(tbl_logs[[#This Row],[Total Score]]&lt;=4, "Low", tbl_logs[[#This Row],[Total Score]]&lt;=10, "Medium", tbl_logs[[#This Row],[Total Score]]&lt;=17, "High", tbl_logs[[#This Row],[Total Score]]&lt;=25, "Critical")</f>
        <v>Medium</v>
      </c>
    </row>
    <row r="1549" spans="1:14" x14ac:dyDescent="0.3">
      <c r="A1549" t="s">
        <v>1280</v>
      </c>
      <c r="B1549" s="1">
        <v>46051.32708333333</v>
      </c>
      <c r="C1549" t="s">
        <v>12</v>
      </c>
      <c r="D1549" t="s">
        <v>22</v>
      </c>
      <c r="E1549" t="s">
        <v>9</v>
      </c>
      <c r="F1549" t="s">
        <v>33</v>
      </c>
      <c r="G1549" s="2">
        <v>0.32708333333333334</v>
      </c>
      <c r="H1549" s="3">
        <v>46051</v>
      </c>
      <c r="I1549">
        <v>1</v>
      </c>
      <c r="J1549">
        <f>_xlfn.XLOOKUP(tbl_logs[[#This Row],[Target_Department]],tbl_DeptWeight[Department], tbl_DeptWeight[Impact Score])</f>
        <v>1</v>
      </c>
      <c r="K1549">
        <f>_xlfn.XLOOKUP(tbl_logs[[#This Row],[Employee_Action]],tbl_ResponseLikelihood[Employee Action],tbl_ResponseLikelihood[Likelihood Score])</f>
        <v>4</v>
      </c>
      <c r="L1549">
        <f>tbl_logs[[#This Row],[Impact Score]]*tbl_logs[[#This Row],[Response Multiplier]]</f>
        <v>4</v>
      </c>
      <c r="M1549" t="str" cm="1">
        <f t="array" ref="M1549">_xlfn.IFS(tbl_logs[[#This Row],[Total Score]]&lt;=4, "Low", tbl_logs[[#This Row],[Total Score]]&lt;=10, "Medium", tbl_logs[[#This Row],[Total Score]]&lt;=19, "High", tbl_logs[[#This Row],[Total Score]]&lt;=25, "Very High")</f>
        <v>Low</v>
      </c>
      <c r="N1549" t="str" cm="1">
        <f t="array" ref="N1549">_xlfn.IFS(tbl_logs[[#This Row],[Total Score]]&lt;=4, "Low", tbl_logs[[#This Row],[Total Score]]&lt;=10, "Medium", tbl_logs[[#This Row],[Total Score]]&lt;=17, "High", tbl_logs[[#This Row],[Total Score]]&lt;=25, "Critical")</f>
        <v>Low</v>
      </c>
    </row>
    <row r="1550" spans="1:14" x14ac:dyDescent="0.3">
      <c r="A1550" t="s">
        <v>2615</v>
      </c>
      <c r="B1550" s="1">
        <v>46051.341666666667</v>
      </c>
      <c r="C1550" t="s">
        <v>7</v>
      </c>
      <c r="D1550" t="s">
        <v>22</v>
      </c>
      <c r="E1550" t="s">
        <v>19</v>
      </c>
      <c r="F1550" t="s">
        <v>20</v>
      </c>
      <c r="G1550" s="2">
        <v>0.34166666666666667</v>
      </c>
      <c r="H1550" s="3">
        <v>46051</v>
      </c>
      <c r="I1550">
        <v>1</v>
      </c>
      <c r="J1550">
        <f>_xlfn.XLOOKUP(tbl_logs[[#This Row],[Target_Department]],tbl_DeptWeight[Department], tbl_DeptWeight[Impact Score])</f>
        <v>3</v>
      </c>
      <c r="K1550">
        <f>_xlfn.XLOOKUP(tbl_logs[[#This Row],[Employee_Action]],tbl_ResponseLikelihood[Employee Action],tbl_ResponseLikelihood[Likelihood Score])</f>
        <v>2</v>
      </c>
      <c r="L1550">
        <f>tbl_logs[[#This Row],[Impact Score]]*tbl_logs[[#This Row],[Response Multiplier]]</f>
        <v>6</v>
      </c>
      <c r="M1550" t="str" cm="1">
        <f t="array" ref="M1550">_xlfn.IFS(tbl_logs[[#This Row],[Total Score]]&lt;=4, "Low", tbl_logs[[#This Row],[Total Score]]&lt;=10, "Medium", tbl_logs[[#This Row],[Total Score]]&lt;=19, "High", tbl_logs[[#This Row],[Total Score]]&lt;=25, "Very High")</f>
        <v>Medium</v>
      </c>
      <c r="N1550" t="str" cm="1">
        <f t="array" ref="N1550">_xlfn.IFS(tbl_logs[[#This Row],[Total Score]]&lt;=4, "Low", tbl_logs[[#This Row],[Total Score]]&lt;=10, "Medium", tbl_logs[[#This Row],[Total Score]]&lt;=17, "High", tbl_logs[[#This Row],[Total Score]]&lt;=25, "Critical")</f>
        <v>Medium</v>
      </c>
    </row>
    <row r="1551" spans="1:14" x14ac:dyDescent="0.3">
      <c r="A1551" t="s">
        <v>3710</v>
      </c>
      <c r="B1551" s="1">
        <v>46051.410416666666</v>
      </c>
      <c r="C1551" t="s">
        <v>7</v>
      </c>
      <c r="D1551" t="s">
        <v>22</v>
      </c>
      <c r="E1551" t="s">
        <v>19</v>
      </c>
      <c r="F1551" t="s">
        <v>10</v>
      </c>
      <c r="G1551" s="2">
        <v>0.41041666666666665</v>
      </c>
      <c r="H1551" s="3">
        <v>46051</v>
      </c>
      <c r="I1551">
        <v>1</v>
      </c>
      <c r="J1551">
        <f>_xlfn.XLOOKUP(tbl_logs[[#This Row],[Target_Department]],tbl_DeptWeight[Department], tbl_DeptWeight[Impact Score])</f>
        <v>3</v>
      </c>
      <c r="K1551">
        <f>_xlfn.XLOOKUP(tbl_logs[[#This Row],[Employee_Action]],tbl_ResponseLikelihood[Employee Action],tbl_ResponseLikelihood[Likelihood Score])</f>
        <v>2</v>
      </c>
      <c r="L1551">
        <f>tbl_logs[[#This Row],[Impact Score]]*tbl_logs[[#This Row],[Response Multiplier]]</f>
        <v>6</v>
      </c>
      <c r="M1551" t="str" cm="1">
        <f t="array" ref="M1551">_xlfn.IFS(tbl_logs[[#This Row],[Total Score]]&lt;=4, "Low", tbl_logs[[#This Row],[Total Score]]&lt;=10, "Medium", tbl_logs[[#This Row],[Total Score]]&lt;=19, "High", tbl_logs[[#This Row],[Total Score]]&lt;=25, "Very High")</f>
        <v>Medium</v>
      </c>
      <c r="N1551" t="str" cm="1">
        <f t="array" ref="N1551">_xlfn.IFS(tbl_logs[[#This Row],[Total Score]]&lt;=4, "Low", tbl_logs[[#This Row],[Total Score]]&lt;=10, "Medium", tbl_logs[[#This Row],[Total Score]]&lt;=17, "High", tbl_logs[[#This Row],[Total Score]]&lt;=25, "Critical")</f>
        <v>Medium</v>
      </c>
    </row>
    <row r="1552" spans="1:14" x14ac:dyDescent="0.3">
      <c r="A1552" t="s">
        <v>285</v>
      </c>
      <c r="B1552" s="1">
        <v>46051.424305555556</v>
      </c>
      <c r="C1552" t="s">
        <v>7</v>
      </c>
      <c r="D1552" t="s">
        <v>15</v>
      </c>
      <c r="E1552" t="s">
        <v>9</v>
      </c>
      <c r="F1552" t="s">
        <v>13</v>
      </c>
      <c r="G1552" s="2">
        <v>0.42430555555555555</v>
      </c>
      <c r="H1552" s="3">
        <v>46051</v>
      </c>
      <c r="I1552">
        <v>1</v>
      </c>
      <c r="J1552">
        <f>_xlfn.XLOOKUP(tbl_logs[[#This Row],[Target_Department]],tbl_DeptWeight[Department], tbl_DeptWeight[Impact Score])</f>
        <v>3</v>
      </c>
      <c r="K1552">
        <f>_xlfn.XLOOKUP(tbl_logs[[#This Row],[Employee_Action]],tbl_ResponseLikelihood[Employee Action],tbl_ResponseLikelihood[Likelihood Score])</f>
        <v>1</v>
      </c>
      <c r="L1552">
        <f>tbl_logs[[#This Row],[Impact Score]]*tbl_logs[[#This Row],[Response Multiplier]]</f>
        <v>3</v>
      </c>
      <c r="M1552" t="str" cm="1">
        <f t="array" ref="M1552">_xlfn.IFS(tbl_logs[[#This Row],[Total Score]]&lt;=4, "Low", tbl_logs[[#This Row],[Total Score]]&lt;=10, "Medium", tbl_logs[[#This Row],[Total Score]]&lt;=19, "High", tbl_logs[[#This Row],[Total Score]]&lt;=25, "Very High")</f>
        <v>Low</v>
      </c>
      <c r="N1552" t="str" cm="1">
        <f t="array" ref="N1552">_xlfn.IFS(tbl_logs[[#This Row],[Total Score]]&lt;=4, "Low", tbl_logs[[#This Row],[Total Score]]&lt;=10, "Medium", tbl_logs[[#This Row],[Total Score]]&lt;=17, "High", tbl_logs[[#This Row],[Total Score]]&lt;=25, "Critical")</f>
        <v>Low</v>
      </c>
    </row>
    <row r="1553" spans="1:14" x14ac:dyDescent="0.3">
      <c r="A1553" t="s">
        <v>3036</v>
      </c>
      <c r="B1553" s="1">
        <v>46051.430555555555</v>
      </c>
      <c r="C1553" t="s">
        <v>7</v>
      </c>
      <c r="D1553" t="s">
        <v>18</v>
      </c>
      <c r="E1553" t="s">
        <v>19</v>
      </c>
      <c r="F1553" t="s">
        <v>33</v>
      </c>
      <c r="G1553" s="2">
        <v>0.43055555555555558</v>
      </c>
      <c r="H1553" s="3">
        <v>46051</v>
      </c>
      <c r="I1553">
        <v>1</v>
      </c>
      <c r="J1553">
        <f>_xlfn.XLOOKUP(tbl_logs[[#This Row],[Target_Department]],tbl_DeptWeight[Department], tbl_DeptWeight[Impact Score])</f>
        <v>3</v>
      </c>
      <c r="K1553">
        <f>_xlfn.XLOOKUP(tbl_logs[[#This Row],[Employee_Action]],tbl_ResponseLikelihood[Employee Action],tbl_ResponseLikelihood[Likelihood Score])</f>
        <v>4</v>
      </c>
      <c r="L1553">
        <f>tbl_logs[[#This Row],[Impact Score]]*tbl_logs[[#This Row],[Response Multiplier]]</f>
        <v>12</v>
      </c>
      <c r="M1553" t="str" cm="1">
        <f t="array" ref="M1553">_xlfn.IFS(tbl_logs[[#This Row],[Total Score]]&lt;=4, "Low", tbl_logs[[#This Row],[Total Score]]&lt;=10, "Medium", tbl_logs[[#This Row],[Total Score]]&lt;=19, "High", tbl_logs[[#This Row],[Total Score]]&lt;=25, "Very High")</f>
        <v>High</v>
      </c>
      <c r="N1553" t="str" cm="1">
        <f t="array" ref="N1553">_xlfn.IFS(tbl_logs[[#This Row],[Total Score]]&lt;=4, "Low", tbl_logs[[#This Row],[Total Score]]&lt;=10, "Medium", tbl_logs[[#This Row],[Total Score]]&lt;=17, "High", tbl_logs[[#This Row],[Total Score]]&lt;=25, "Critical")</f>
        <v>High</v>
      </c>
    </row>
    <row r="1554" spans="1:14" x14ac:dyDescent="0.3">
      <c r="A1554" t="s">
        <v>1426</v>
      </c>
      <c r="B1554" s="1">
        <v>46051.431944444441</v>
      </c>
      <c r="C1554" t="s">
        <v>7</v>
      </c>
      <c r="D1554" t="s">
        <v>22</v>
      </c>
      <c r="E1554" t="s">
        <v>19</v>
      </c>
      <c r="F1554" t="s">
        <v>10</v>
      </c>
      <c r="G1554" s="2">
        <v>0.43194444444444446</v>
      </c>
      <c r="H1554" s="3">
        <v>46051</v>
      </c>
      <c r="I1554">
        <v>1</v>
      </c>
      <c r="J1554">
        <f>_xlfn.XLOOKUP(tbl_logs[[#This Row],[Target_Department]],tbl_DeptWeight[Department], tbl_DeptWeight[Impact Score])</f>
        <v>3</v>
      </c>
      <c r="K1554">
        <f>_xlfn.XLOOKUP(tbl_logs[[#This Row],[Employee_Action]],tbl_ResponseLikelihood[Employee Action],tbl_ResponseLikelihood[Likelihood Score])</f>
        <v>2</v>
      </c>
      <c r="L1554">
        <f>tbl_logs[[#This Row],[Impact Score]]*tbl_logs[[#This Row],[Response Multiplier]]</f>
        <v>6</v>
      </c>
      <c r="M1554" t="str" cm="1">
        <f t="array" ref="M1554">_xlfn.IFS(tbl_logs[[#This Row],[Total Score]]&lt;=4, "Low", tbl_logs[[#This Row],[Total Score]]&lt;=10, "Medium", tbl_logs[[#This Row],[Total Score]]&lt;=19, "High", tbl_logs[[#This Row],[Total Score]]&lt;=25, "Very High")</f>
        <v>Medium</v>
      </c>
      <c r="N1554" t="str" cm="1">
        <f t="array" ref="N1554">_xlfn.IFS(tbl_logs[[#This Row],[Total Score]]&lt;=4, "Low", tbl_logs[[#This Row],[Total Score]]&lt;=10, "Medium", tbl_logs[[#This Row],[Total Score]]&lt;=17, "High", tbl_logs[[#This Row],[Total Score]]&lt;=25, "Critical")</f>
        <v>Medium</v>
      </c>
    </row>
    <row r="1555" spans="1:14" x14ac:dyDescent="0.3">
      <c r="A1555" t="s">
        <v>506</v>
      </c>
      <c r="B1555" s="1">
        <v>46051.465277777781</v>
      </c>
      <c r="C1555" t="s">
        <v>7</v>
      </c>
      <c r="D1555" t="s">
        <v>15</v>
      </c>
      <c r="E1555" t="s">
        <v>19</v>
      </c>
      <c r="F1555" t="s">
        <v>33</v>
      </c>
      <c r="G1555" s="2">
        <v>0.46527777777777779</v>
      </c>
      <c r="H1555" s="3">
        <v>46051</v>
      </c>
      <c r="I1555">
        <v>1</v>
      </c>
      <c r="J1555">
        <f>_xlfn.XLOOKUP(tbl_logs[[#This Row],[Target_Department]],tbl_DeptWeight[Department], tbl_DeptWeight[Impact Score])</f>
        <v>3</v>
      </c>
      <c r="K1555">
        <f>_xlfn.XLOOKUP(tbl_logs[[#This Row],[Employee_Action]],tbl_ResponseLikelihood[Employee Action],tbl_ResponseLikelihood[Likelihood Score])</f>
        <v>4</v>
      </c>
      <c r="L1555">
        <f>tbl_logs[[#This Row],[Impact Score]]*tbl_logs[[#This Row],[Response Multiplier]]</f>
        <v>12</v>
      </c>
      <c r="M1555" t="str" cm="1">
        <f t="array" ref="M1555">_xlfn.IFS(tbl_logs[[#This Row],[Total Score]]&lt;=4, "Low", tbl_logs[[#This Row],[Total Score]]&lt;=10, "Medium", tbl_logs[[#This Row],[Total Score]]&lt;=19, "High", tbl_logs[[#This Row],[Total Score]]&lt;=25, "Very High")</f>
        <v>High</v>
      </c>
      <c r="N1555" t="str" cm="1">
        <f t="array" ref="N1555">_xlfn.IFS(tbl_logs[[#This Row],[Total Score]]&lt;=4, "Low", tbl_logs[[#This Row],[Total Score]]&lt;=10, "Medium", tbl_logs[[#This Row],[Total Score]]&lt;=17, "High", tbl_logs[[#This Row],[Total Score]]&lt;=25, "Critical")</f>
        <v>High</v>
      </c>
    </row>
    <row r="1556" spans="1:14" x14ac:dyDescent="0.3">
      <c r="A1556" t="s">
        <v>2488</v>
      </c>
      <c r="B1556" s="1">
        <v>46051.470833333333</v>
      </c>
      <c r="C1556" t="s">
        <v>26</v>
      </c>
      <c r="D1556" t="s">
        <v>8</v>
      </c>
      <c r="E1556" t="s">
        <v>31</v>
      </c>
      <c r="F1556" t="s">
        <v>10</v>
      </c>
      <c r="G1556" s="2">
        <v>0.47083333333333333</v>
      </c>
      <c r="H1556" s="3">
        <v>46051</v>
      </c>
      <c r="I1556">
        <v>1</v>
      </c>
      <c r="J1556">
        <f>_xlfn.XLOOKUP(tbl_logs[[#This Row],[Target_Department]],tbl_DeptWeight[Department], tbl_DeptWeight[Impact Score])</f>
        <v>3</v>
      </c>
      <c r="K1556">
        <f>_xlfn.XLOOKUP(tbl_logs[[#This Row],[Employee_Action]],tbl_ResponseLikelihood[Employee Action],tbl_ResponseLikelihood[Likelihood Score])</f>
        <v>2</v>
      </c>
      <c r="L1556">
        <f>tbl_logs[[#This Row],[Impact Score]]*tbl_logs[[#This Row],[Response Multiplier]]</f>
        <v>6</v>
      </c>
      <c r="M1556" t="str" cm="1">
        <f t="array" ref="M1556">_xlfn.IFS(tbl_logs[[#This Row],[Total Score]]&lt;=4, "Low", tbl_logs[[#This Row],[Total Score]]&lt;=10, "Medium", tbl_logs[[#This Row],[Total Score]]&lt;=19, "High", tbl_logs[[#This Row],[Total Score]]&lt;=25, "Very High")</f>
        <v>Medium</v>
      </c>
      <c r="N1556" t="str" cm="1">
        <f t="array" ref="N1556">_xlfn.IFS(tbl_logs[[#This Row],[Total Score]]&lt;=4, "Low", tbl_logs[[#This Row],[Total Score]]&lt;=10, "Medium", tbl_logs[[#This Row],[Total Score]]&lt;=17, "High", tbl_logs[[#This Row],[Total Score]]&lt;=25, "Critical")</f>
        <v>Medium</v>
      </c>
    </row>
    <row r="1557" spans="1:14" x14ac:dyDescent="0.3">
      <c r="A1557" t="s">
        <v>1824</v>
      </c>
      <c r="B1557" s="1">
        <v>46051.494444444441</v>
      </c>
      <c r="C1557" t="s">
        <v>35</v>
      </c>
      <c r="D1557" t="s">
        <v>8</v>
      </c>
      <c r="E1557" t="s">
        <v>19</v>
      </c>
      <c r="F1557" t="s">
        <v>20</v>
      </c>
      <c r="G1557" s="2">
        <v>0.49444444444444446</v>
      </c>
      <c r="H1557" s="3">
        <v>46051</v>
      </c>
      <c r="I1557">
        <v>1</v>
      </c>
      <c r="J1557">
        <f>_xlfn.XLOOKUP(tbl_logs[[#This Row],[Target_Department]],tbl_DeptWeight[Department], tbl_DeptWeight[Impact Score])</f>
        <v>1</v>
      </c>
      <c r="K1557">
        <f>_xlfn.XLOOKUP(tbl_logs[[#This Row],[Employee_Action]],tbl_ResponseLikelihood[Employee Action],tbl_ResponseLikelihood[Likelihood Score])</f>
        <v>2</v>
      </c>
      <c r="L1557">
        <f>tbl_logs[[#This Row],[Impact Score]]*tbl_logs[[#This Row],[Response Multiplier]]</f>
        <v>2</v>
      </c>
      <c r="M1557" t="str" cm="1">
        <f t="array" ref="M1557">_xlfn.IFS(tbl_logs[[#This Row],[Total Score]]&lt;=4, "Low", tbl_logs[[#This Row],[Total Score]]&lt;=10, "Medium", tbl_logs[[#This Row],[Total Score]]&lt;=19, "High", tbl_logs[[#This Row],[Total Score]]&lt;=25, "Very High")</f>
        <v>Low</v>
      </c>
      <c r="N1557" t="str" cm="1">
        <f t="array" ref="N1557">_xlfn.IFS(tbl_logs[[#This Row],[Total Score]]&lt;=4, "Low", tbl_logs[[#This Row],[Total Score]]&lt;=10, "Medium", tbl_logs[[#This Row],[Total Score]]&lt;=17, "High", tbl_logs[[#This Row],[Total Score]]&lt;=25, "Critical")</f>
        <v>Low</v>
      </c>
    </row>
    <row r="1558" spans="1:14" x14ac:dyDescent="0.3">
      <c r="A1558" t="s">
        <v>4081</v>
      </c>
      <c r="B1558" s="1">
        <v>46051.538194444445</v>
      </c>
      <c r="C1558" t="s">
        <v>7</v>
      </c>
      <c r="D1558" t="s">
        <v>8</v>
      </c>
      <c r="E1558" t="s">
        <v>19</v>
      </c>
      <c r="F1558" t="s">
        <v>13</v>
      </c>
      <c r="G1558" s="2">
        <v>0.53819444444444442</v>
      </c>
      <c r="H1558" s="3">
        <v>46051</v>
      </c>
      <c r="I1558">
        <v>1</v>
      </c>
      <c r="J1558">
        <f>_xlfn.XLOOKUP(tbl_logs[[#This Row],[Target_Department]],tbl_DeptWeight[Department], tbl_DeptWeight[Impact Score])</f>
        <v>3</v>
      </c>
      <c r="K1558">
        <f>_xlfn.XLOOKUP(tbl_logs[[#This Row],[Employee_Action]],tbl_ResponseLikelihood[Employee Action],tbl_ResponseLikelihood[Likelihood Score])</f>
        <v>1</v>
      </c>
      <c r="L1558">
        <f>tbl_logs[[#This Row],[Impact Score]]*tbl_logs[[#This Row],[Response Multiplier]]</f>
        <v>3</v>
      </c>
      <c r="M1558" t="str" cm="1">
        <f t="array" ref="M1558">_xlfn.IFS(tbl_logs[[#This Row],[Total Score]]&lt;=4, "Low", tbl_logs[[#This Row],[Total Score]]&lt;=10, "Medium", tbl_logs[[#This Row],[Total Score]]&lt;=19, "High", tbl_logs[[#This Row],[Total Score]]&lt;=25, "Very High")</f>
        <v>Low</v>
      </c>
      <c r="N1558" t="str" cm="1">
        <f t="array" ref="N1558">_xlfn.IFS(tbl_logs[[#This Row],[Total Score]]&lt;=4, "Low", tbl_logs[[#This Row],[Total Score]]&lt;=10, "Medium", tbl_logs[[#This Row],[Total Score]]&lt;=17, "High", tbl_logs[[#This Row],[Total Score]]&lt;=25, "Critical")</f>
        <v>Low</v>
      </c>
    </row>
    <row r="1559" spans="1:14" x14ac:dyDescent="0.3">
      <c r="A1559" t="s">
        <v>3832</v>
      </c>
      <c r="B1559" s="1">
        <v>46051.586111111108</v>
      </c>
      <c r="C1559" t="s">
        <v>26</v>
      </c>
      <c r="D1559" t="s">
        <v>22</v>
      </c>
      <c r="E1559" t="s">
        <v>31</v>
      </c>
      <c r="F1559" t="s">
        <v>20</v>
      </c>
      <c r="G1559" s="2">
        <v>0.58611111111111114</v>
      </c>
      <c r="H1559" s="3">
        <v>46051</v>
      </c>
      <c r="I1559">
        <v>1</v>
      </c>
      <c r="J1559">
        <f>_xlfn.XLOOKUP(tbl_logs[[#This Row],[Target_Department]],tbl_DeptWeight[Department], tbl_DeptWeight[Impact Score])</f>
        <v>3</v>
      </c>
      <c r="K1559">
        <f>_xlfn.XLOOKUP(tbl_logs[[#This Row],[Employee_Action]],tbl_ResponseLikelihood[Employee Action],tbl_ResponseLikelihood[Likelihood Score])</f>
        <v>2</v>
      </c>
      <c r="L1559">
        <f>tbl_logs[[#This Row],[Impact Score]]*tbl_logs[[#This Row],[Response Multiplier]]</f>
        <v>6</v>
      </c>
      <c r="M1559" t="str" cm="1">
        <f t="array" ref="M1559">_xlfn.IFS(tbl_logs[[#This Row],[Total Score]]&lt;=4, "Low", tbl_logs[[#This Row],[Total Score]]&lt;=10, "Medium", tbl_logs[[#This Row],[Total Score]]&lt;=19, "High", tbl_logs[[#This Row],[Total Score]]&lt;=25, "Very High")</f>
        <v>Medium</v>
      </c>
      <c r="N1559" t="str" cm="1">
        <f t="array" ref="N1559">_xlfn.IFS(tbl_logs[[#This Row],[Total Score]]&lt;=4, "Low", tbl_logs[[#This Row],[Total Score]]&lt;=10, "Medium", tbl_logs[[#This Row],[Total Score]]&lt;=17, "High", tbl_logs[[#This Row],[Total Score]]&lt;=25, "Critical")</f>
        <v>Medium</v>
      </c>
    </row>
    <row r="1560" spans="1:14" x14ac:dyDescent="0.3">
      <c r="A1560" t="s">
        <v>3760</v>
      </c>
      <c r="B1560" s="1">
        <v>46051.606249999997</v>
      </c>
      <c r="C1560" t="s">
        <v>7</v>
      </c>
      <c r="D1560" t="s">
        <v>8</v>
      </c>
      <c r="E1560" t="s">
        <v>19</v>
      </c>
      <c r="F1560" t="s">
        <v>10</v>
      </c>
      <c r="G1560" s="2">
        <v>0.60624999999999996</v>
      </c>
      <c r="H1560" s="3">
        <v>46051</v>
      </c>
      <c r="I1560">
        <v>1</v>
      </c>
      <c r="J1560">
        <f>_xlfn.XLOOKUP(tbl_logs[[#This Row],[Target_Department]],tbl_DeptWeight[Department], tbl_DeptWeight[Impact Score])</f>
        <v>3</v>
      </c>
      <c r="K1560">
        <f>_xlfn.XLOOKUP(tbl_logs[[#This Row],[Employee_Action]],tbl_ResponseLikelihood[Employee Action],tbl_ResponseLikelihood[Likelihood Score])</f>
        <v>2</v>
      </c>
      <c r="L1560">
        <f>tbl_logs[[#This Row],[Impact Score]]*tbl_logs[[#This Row],[Response Multiplier]]</f>
        <v>6</v>
      </c>
      <c r="M1560" t="str" cm="1">
        <f t="array" ref="M1560">_xlfn.IFS(tbl_logs[[#This Row],[Total Score]]&lt;=4, "Low", tbl_logs[[#This Row],[Total Score]]&lt;=10, "Medium", tbl_logs[[#This Row],[Total Score]]&lt;=19, "High", tbl_logs[[#This Row],[Total Score]]&lt;=25, "Very High")</f>
        <v>Medium</v>
      </c>
      <c r="N1560" t="str" cm="1">
        <f t="array" ref="N1560">_xlfn.IFS(tbl_logs[[#This Row],[Total Score]]&lt;=4, "Low", tbl_logs[[#This Row],[Total Score]]&lt;=10, "Medium", tbl_logs[[#This Row],[Total Score]]&lt;=17, "High", tbl_logs[[#This Row],[Total Score]]&lt;=25, "Critical")</f>
        <v>Medium</v>
      </c>
    </row>
    <row r="1561" spans="1:14" x14ac:dyDescent="0.3">
      <c r="A1561" t="s">
        <v>182</v>
      </c>
      <c r="B1561" s="1">
        <v>46051.660416666666</v>
      </c>
      <c r="C1561" t="s">
        <v>7</v>
      </c>
      <c r="D1561" t="s">
        <v>8</v>
      </c>
      <c r="E1561" t="s">
        <v>19</v>
      </c>
      <c r="F1561" t="s">
        <v>10</v>
      </c>
      <c r="G1561" s="2">
        <v>0.66041666666666665</v>
      </c>
      <c r="H1561" s="3">
        <v>46051</v>
      </c>
      <c r="I1561">
        <v>1</v>
      </c>
      <c r="J1561">
        <f>_xlfn.XLOOKUP(tbl_logs[[#This Row],[Target_Department]],tbl_DeptWeight[Department], tbl_DeptWeight[Impact Score])</f>
        <v>3</v>
      </c>
      <c r="K1561">
        <f>_xlfn.XLOOKUP(tbl_logs[[#This Row],[Employee_Action]],tbl_ResponseLikelihood[Employee Action],tbl_ResponseLikelihood[Likelihood Score])</f>
        <v>2</v>
      </c>
      <c r="L1561">
        <f>tbl_logs[[#This Row],[Impact Score]]*tbl_logs[[#This Row],[Response Multiplier]]</f>
        <v>6</v>
      </c>
      <c r="M1561" t="str" cm="1">
        <f t="array" ref="M1561">_xlfn.IFS(tbl_logs[[#This Row],[Total Score]]&lt;=4, "Low", tbl_logs[[#This Row],[Total Score]]&lt;=10, "Medium", tbl_logs[[#This Row],[Total Score]]&lt;=19, "High", tbl_logs[[#This Row],[Total Score]]&lt;=25, "Very High")</f>
        <v>Medium</v>
      </c>
      <c r="N1561" t="str" cm="1">
        <f t="array" ref="N1561">_xlfn.IFS(tbl_logs[[#This Row],[Total Score]]&lt;=4, "Low", tbl_logs[[#This Row],[Total Score]]&lt;=10, "Medium", tbl_logs[[#This Row],[Total Score]]&lt;=17, "High", tbl_logs[[#This Row],[Total Score]]&lt;=25, "Critical")</f>
        <v>Medium</v>
      </c>
    </row>
    <row r="1562" spans="1:14" x14ac:dyDescent="0.3">
      <c r="A1562" t="s">
        <v>3967</v>
      </c>
      <c r="B1562" s="1">
        <v>46051.676388888889</v>
      </c>
      <c r="C1562" t="s">
        <v>7</v>
      </c>
      <c r="D1562" t="s">
        <v>18</v>
      </c>
      <c r="E1562" t="s">
        <v>19</v>
      </c>
      <c r="F1562" t="s">
        <v>20</v>
      </c>
      <c r="G1562" s="2">
        <v>0.67638888888888893</v>
      </c>
      <c r="H1562" s="3">
        <v>46051</v>
      </c>
      <c r="I1562">
        <v>1</v>
      </c>
      <c r="J1562">
        <f>_xlfn.XLOOKUP(tbl_logs[[#This Row],[Target_Department]],tbl_DeptWeight[Department], tbl_DeptWeight[Impact Score])</f>
        <v>3</v>
      </c>
      <c r="K1562">
        <f>_xlfn.XLOOKUP(tbl_logs[[#This Row],[Employee_Action]],tbl_ResponseLikelihood[Employee Action],tbl_ResponseLikelihood[Likelihood Score])</f>
        <v>2</v>
      </c>
      <c r="L1562">
        <f>tbl_logs[[#This Row],[Impact Score]]*tbl_logs[[#This Row],[Response Multiplier]]</f>
        <v>6</v>
      </c>
      <c r="M1562" t="str" cm="1">
        <f t="array" ref="M1562">_xlfn.IFS(tbl_logs[[#This Row],[Total Score]]&lt;=4, "Low", tbl_logs[[#This Row],[Total Score]]&lt;=10, "Medium", tbl_logs[[#This Row],[Total Score]]&lt;=19, "High", tbl_logs[[#This Row],[Total Score]]&lt;=25, "Very High")</f>
        <v>Medium</v>
      </c>
      <c r="N1562" t="str" cm="1">
        <f t="array" ref="N1562">_xlfn.IFS(tbl_logs[[#This Row],[Total Score]]&lt;=4, "Low", tbl_logs[[#This Row],[Total Score]]&lt;=10, "Medium", tbl_logs[[#This Row],[Total Score]]&lt;=17, "High", tbl_logs[[#This Row],[Total Score]]&lt;=25, "Critical")</f>
        <v>Medium</v>
      </c>
    </row>
    <row r="1563" spans="1:14" x14ac:dyDescent="0.3">
      <c r="A1563" t="s">
        <v>1992</v>
      </c>
      <c r="B1563" s="1">
        <v>46051.690972222219</v>
      </c>
      <c r="C1563" t="s">
        <v>7</v>
      </c>
      <c r="D1563" t="s">
        <v>15</v>
      </c>
      <c r="E1563" t="s">
        <v>19</v>
      </c>
      <c r="F1563" t="s">
        <v>20</v>
      </c>
      <c r="G1563" s="2">
        <v>0.69097222222222221</v>
      </c>
      <c r="H1563" s="3">
        <v>46051</v>
      </c>
      <c r="I1563">
        <v>1</v>
      </c>
      <c r="J1563">
        <f>_xlfn.XLOOKUP(tbl_logs[[#This Row],[Target_Department]],tbl_DeptWeight[Department], tbl_DeptWeight[Impact Score])</f>
        <v>3</v>
      </c>
      <c r="K1563">
        <f>_xlfn.XLOOKUP(tbl_logs[[#This Row],[Employee_Action]],tbl_ResponseLikelihood[Employee Action],tbl_ResponseLikelihood[Likelihood Score])</f>
        <v>2</v>
      </c>
      <c r="L1563">
        <f>tbl_logs[[#This Row],[Impact Score]]*tbl_logs[[#This Row],[Response Multiplier]]</f>
        <v>6</v>
      </c>
      <c r="M1563" t="str" cm="1">
        <f t="array" ref="M1563">_xlfn.IFS(tbl_logs[[#This Row],[Total Score]]&lt;=4, "Low", tbl_logs[[#This Row],[Total Score]]&lt;=10, "Medium", tbl_logs[[#This Row],[Total Score]]&lt;=19, "High", tbl_logs[[#This Row],[Total Score]]&lt;=25, "Very High")</f>
        <v>Medium</v>
      </c>
      <c r="N1563" t="str" cm="1">
        <f t="array" ref="N1563">_xlfn.IFS(tbl_logs[[#This Row],[Total Score]]&lt;=4, "Low", tbl_logs[[#This Row],[Total Score]]&lt;=10, "Medium", tbl_logs[[#This Row],[Total Score]]&lt;=17, "High", tbl_logs[[#This Row],[Total Score]]&lt;=25, "Critical")</f>
        <v>Medium</v>
      </c>
    </row>
    <row r="1564" spans="1:14" x14ac:dyDescent="0.3">
      <c r="A1564" t="s">
        <v>1826</v>
      </c>
      <c r="B1564" s="1">
        <v>46051.699305555558</v>
      </c>
      <c r="C1564" t="s">
        <v>7</v>
      </c>
      <c r="D1564" t="s">
        <v>8</v>
      </c>
      <c r="E1564" t="s">
        <v>19</v>
      </c>
      <c r="F1564" t="s">
        <v>33</v>
      </c>
      <c r="G1564" s="2">
        <v>0.69930555555555551</v>
      </c>
      <c r="H1564" s="3">
        <v>46051</v>
      </c>
      <c r="I1564">
        <v>1</v>
      </c>
      <c r="J1564">
        <f>_xlfn.XLOOKUP(tbl_logs[[#This Row],[Target_Department]],tbl_DeptWeight[Department], tbl_DeptWeight[Impact Score])</f>
        <v>3</v>
      </c>
      <c r="K1564">
        <f>_xlfn.XLOOKUP(tbl_logs[[#This Row],[Employee_Action]],tbl_ResponseLikelihood[Employee Action],tbl_ResponseLikelihood[Likelihood Score])</f>
        <v>4</v>
      </c>
      <c r="L1564">
        <f>tbl_logs[[#This Row],[Impact Score]]*tbl_logs[[#This Row],[Response Multiplier]]</f>
        <v>12</v>
      </c>
      <c r="M1564" t="str" cm="1">
        <f t="array" ref="M1564">_xlfn.IFS(tbl_logs[[#This Row],[Total Score]]&lt;=4, "Low", tbl_logs[[#This Row],[Total Score]]&lt;=10, "Medium", tbl_logs[[#This Row],[Total Score]]&lt;=19, "High", tbl_logs[[#This Row],[Total Score]]&lt;=25, "Very High")</f>
        <v>High</v>
      </c>
      <c r="N1564" t="str" cm="1">
        <f t="array" ref="N1564">_xlfn.IFS(tbl_logs[[#This Row],[Total Score]]&lt;=4, "Low", tbl_logs[[#This Row],[Total Score]]&lt;=10, "Medium", tbl_logs[[#This Row],[Total Score]]&lt;=17, "High", tbl_logs[[#This Row],[Total Score]]&lt;=25, "Critical")</f>
        <v>High</v>
      </c>
    </row>
    <row r="1565" spans="1:14" x14ac:dyDescent="0.3">
      <c r="A1565" t="s">
        <v>191</v>
      </c>
      <c r="B1565" s="1">
        <v>46051.707638888889</v>
      </c>
      <c r="C1565" t="s">
        <v>7</v>
      </c>
      <c r="D1565" t="s">
        <v>15</v>
      </c>
      <c r="E1565" t="s">
        <v>19</v>
      </c>
      <c r="F1565" t="s">
        <v>53</v>
      </c>
      <c r="G1565" s="2">
        <v>0.70763888888888893</v>
      </c>
      <c r="H1565" s="3">
        <v>46051</v>
      </c>
      <c r="I1565">
        <v>1</v>
      </c>
      <c r="J1565">
        <f>_xlfn.XLOOKUP(tbl_logs[[#This Row],[Target_Department]],tbl_DeptWeight[Department], tbl_DeptWeight[Impact Score])</f>
        <v>3</v>
      </c>
      <c r="K1565">
        <f>_xlfn.XLOOKUP(tbl_logs[[#This Row],[Employee_Action]],tbl_ResponseLikelihood[Employee Action],tbl_ResponseLikelihood[Likelihood Score])</f>
        <v>5</v>
      </c>
      <c r="L1565">
        <f>tbl_logs[[#This Row],[Impact Score]]*tbl_logs[[#This Row],[Response Multiplier]]</f>
        <v>15</v>
      </c>
      <c r="M1565" t="str" cm="1">
        <f t="array" ref="M1565">_xlfn.IFS(tbl_logs[[#This Row],[Total Score]]&lt;=4, "Low", tbl_logs[[#This Row],[Total Score]]&lt;=10, "Medium", tbl_logs[[#This Row],[Total Score]]&lt;=19, "High", tbl_logs[[#This Row],[Total Score]]&lt;=25, "Very High")</f>
        <v>High</v>
      </c>
      <c r="N1565" t="str" cm="1">
        <f t="array" ref="N1565">_xlfn.IFS(tbl_logs[[#This Row],[Total Score]]&lt;=4, "Low", tbl_logs[[#This Row],[Total Score]]&lt;=10, "Medium", tbl_logs[[#This Row],[Total Score]]&lt;=17, "High", tbl_logs[[#This Row],[Total Score]]&lt;=25, "Critical")</f>
        <v>High</v>
      </c>
    </row>
    <row r="1566" spans="1:14" x14ac:dyDescent="0.3">
      <c r="A1566" t="s">
        <v>3585</v>
      </c>
      <c r="B1566" s="1">
        <v>46051.717361111114</v>
      </c>
      <c r="C1566" t="s">
        <v>35</v>
      </c>
      <c r="D1566" t="s">
        <v>15</v>
      </c>
      <c r="E1566" t="s">
        <v>31</v>
      </c>
      <c r="F1566" t="s">
        <v>13</v>
      </c>
      <c r="G1566" s="2">
        <v>0.71736111111111112</v>
      </c>
      <c r="H1566" s="3">
        <v>46051</v>
      </c>
      <c r="I1566">
        <v>1</v>
      </c>
      <c r="J1566">
        <f>_xlfn.XLOOKUP(tbl_logs[[#This Row],[Target_Department]],tbl_DeptWeight[Department], tbl_DeptWeight[Impact Score])</f>
        <v>1</v>
      </c>
      <c r="K1566">
        <f>_xlfn.XLOOKUP(tbl_logs[[#This Row],[Employee_Action]],tbl_ResponseLikelihood[Employee Action],tbl_ResponseLikelihood[Likelihood Score])</f>
        <v>1</v>
      </c>
      <c r="L1566">
        <f>tbl_logs[[#This Row],[Impact Score]]*tbl_logs[[#This Row],[Response Multiplier]]</f>
        <v>1</v>
      </c>
      <c r="M1566" t="str" cm="1">
        <f t="array" ref="M1566">_xlfn.IFS(tbl_logs[[#This Row],[Total Score]]&lt;=4, "Low", tbl_logs[[#This Row],[Total Score]]&lt;=10, "Medium", tbl_logs[[#This Row],[Total Score]]&lt;=19, "High", tbl_logs[[#This Row],[Total Score]]&lt;=25, "Very High")</f>
        <v>Low</v>
      </c>
      <c r="N1566" t="str" cm="1">
        <f t="array" ref="N1566">_xlfn.IFS(tbl_logs[[#This Row],[Total Score]]&lt;=4, "Low", tbl_logs[[#This Row],[Total Score]]&lt;=10, "Medium", tbl_logs[[#This Row],[Total Score]]&lt;=17, "High", tbl_logs[[#This Row],[Total Score]]&lt;=25, "Critical")</f>
        <v>Low</v>
      </c>
    </row>
    <row r="1567" spans="1:14" x14ac:dyDescent="0.3">
      <c r="A1567" t="s">
        <v>501</v>
      </c>
      <c r="B1567" s="1">
        <v>46051.756944444445</v>
      </c>
      <c r="C1567" t="s">
        <v>40</v>
      </c>
      <c r="D1567" t="s">
        <v>15</v>
      </c>
      <c r="E1567" t="s">
        <v>16</v>
      </c>
      <c r="F1567" t="s">
        <v>10</v>
      </c>
      <c r="G1567" s="2">
        <v>0.75694444444444442</v>
      </c>
      <c r="H1567" s="3">
        <v>46051</v>
      </c>
      <c r="I1567">
        <v>1</v>
      </c>
      <c r="J1567">
        <f>_xlfn.XLOOKUP(tbl_logs[[#This Row],[Target_Department]],tbl_DeptWeight[Department], tbl_DeptWeight[Impact Score])</f>
        <v>5</v>
      </c>
      <c r="K1567">
        <f>_xlfn.XLOOKUP(tbl_logs[[#This Row],[Employee_Action]],tbl_ResponseLikelihood[Employee Action],tbl_ResponseLikelihood[Likelihood Score])</f>
        <v>2</v>
      </c>
      <c r="L1567">
        <f>tbl_logs[[#This Row],[Impact Score]]*tbl_logs[[#This Row],[Response Multiplier]]</f>
        <v>10</v>
      </c>
      <c r="M1567" t="str" cm="1">
        <f t="array" ref="M1567">_xlfn.IFS(tbl_logs[[#This Row],[Total Score]]&lt;=4, "Low", tbl_logs[[#This Row],[Total Score]]&lt;=10, "Medium", tbl_logs[[#This Row],[Total Score]]&lt;=19, "High", tbl_logs[[#This Row],[Total Score]]&lt;=25, "Very High")</f>
        <v>Medium</v>
      </c>
      <c r="N1567" t="str" cm="1">
        <f t="array" ref="N1567">_xlfn.IFS(tbl_logs[[#This Row],[Total Score]]&lt;=4, "Low", tbl_logs[[#This Row],[Total Score]]&lt;=10, "Medium", tbl_logs[[#This Row],[Total Score]]&lt;=17, "High", tbl_logs[[#This Row],[Total Score]]&lt;=25, "Critical")</f>
        <v>Medium</v>
      </c>
    </row>
    <row r="1568" spans="1:14" x14ac:dyDescent="0.3">
      <c r="A1568" t="s">
        <v>3196</v>
      </c>
      <c r="B1568" s="1">
        <v>46051.78125</v>
      </c>
      <c r="C1568" t="s">
        <v>47</v>
      </c>
      <c r="D1568" t="s">
        <v>18</v>
      </c>
      <c r="E1568" t="s">
        <v>16</v>
      </c>
      <c r="F1568" t="s">
        <v>10</v>
      </c>
      <c r="G1568" s="2">
        <v>0.78125</v>
      </c>
      <c r="H1568" s="3">
        <v>46051</v>
      </c>
      <c r="I1568">
        <v>1</v>
      </c>
      <c r="J1568">
        <f>_xlfn.XLOOKUP(tbl_logs[[#This Row],[Target_Department]],tbl_DeptWeight[Department], tbl_DeptWeight[Impact Score])</f>
        <v>1</v>
      </c>
      <c r="K1568">
        <f>_xlfn.XLOOKUP(tbl_logs[[#This Row],[Employee_Action]],tbl_ResponseLikelihood[Employee Action],tbl_ResponseLikelihood[Likelihood Score])</f>
        <v>2</v>
      </c>
      <c r="L1568">
        <f>tbl_logs[[#This Row],[Impact Score]]*tbl_logs[[#This Row],[Response Multiplier]]</f>
        <v>2</v>
      </c>
      <c r="M1568" t="str" cm="1">
        <f t="array" ref="M1568">_xlfn.IFS(tbl_logs[[#This Row],[Total Score]]&lt;=4, "Low", tbl_logs[[#This Row],[Total Score]]&lt;=10, "Medium", tbl_logs[[#This Row],[Total Score]]&lt;=19, "High", tbl_logs[[#This Row],[Total Score]]&lt;=25, "Very High")</f>
        <v>Low</v>
      </c>
      <c r="N1568" t="str" cm="1">
        <f t="array" ref="N1568">_xlfn.IFS(tbl_logs[[#This Row],[Total Score]]&lt;=4, "Low", tbl_logs[[#This Row],[Total Score]]&lt;=10, "Medium", tbl_logs[[#This Row],[Total Score]]&lt;=17, "High", tbl_logs[[#This Row],[Total Score]]&lt;=25, "Critical")</f>
        <v>Low</v>
      </c>
    </row>
    <row r="1569" spans="1:14" x14ac:dyDescent="0.3">
      <c r="A1569" t="s">
        <v>1955</v>
      </c>
      <c r="B1569" s="1">
        <v>46051.810416666667</v>
      </c>
      <c r="C1569" t="s">
        <v>47</v>
      </c>
      <c r="D1569" t="s">
        <v>18</v>
      </c>
      <c r="E1569" t="s">
        <v>19</v>
      </c>
      <c r="F1569" t="s">
        <v>13</v>
      </c>
      <c r="G1569" s="2">
        <v>0.81041666666666667</v>
      </c>
      <c r="H1569" s="3">
        <v>46051</v>
      </c>
      <c r="I1569">
        <v>1</v>
      </c>
      <c r="J1569">
        <f>_xlfn.XLOOKUP(tbl_logs[[#This Row],[Target_Department]],tbl_DeptWeight[Department], tbl_DeptWeight[Impact Score])</f>
        <v>1</v>
      </c>
      <c r="K1569">
        <f>_xlfn.XLOOKUP(tbl_logs[[#This Row],[Employee_Action]],tbl_ResponseLikelihood[Employee Action],tbl_ResponseLikelihood[Likelihood Score])</f>
        <v>1</v>
      </c>
      <c r="L1569">
        <f>tbl_logs[[#This Row],[Impact Score]]*tbl_logs[[#This Row],[Response Multiplier]]</f>
        <v>1</v>
      </c>
      <c r="M1569" t="str" cm="1">
        <f t="array" ref="M1569">_xlfn.IFS(tbl_logs[[#This Row],[Total Score]]&lt;=4, "Low", tbl_logs[[#This Row],[Total Score]]&lt;=10, "Medium", tbl_logs[[#This Row],[Total Score]]&lt;=19, "High", tbl_logs[[#This Row],[Total Score]]&lt;=25, "Very High")</f>
        <v>Low</v>
      </c>
      <c r="N1569" t="str" cm="1">
        <f t="array" ref="N1569">_xlfn.IFS(tbl_logs[[#This Row],[Total Score]]&lt;=4, "Low", tbl_logs[[#This Row],[Total Score]]&lt;=10, "Medium", tbl_logs[[#This Row],[Total Score]]&lt;=17, "High", tbl_logs[[#This Row],[Total Score]]&lt;=25, "Critical")</f>
        <v>Low</v>
      </c>
    </row>
    <row r="1570" spans="1:14" x14ac:dyDescent="0.3">
      <c r="A1570" t="s">
        <v>4821</v>
      </c>
      <c r="B1570" s="1">
        <v>46051.826388888891</v>
      </c>
      <c r="C1570" t="s">
        <v>40</v>
      </c>
      <c r="D1570" t="s">
        <v>8</v>
      </c>
      <c r="E1570" t="s">
        <v>16</v>
      </c>
      <c r="F1570" t="s">
        <v>13</v>
      </c>
      <c r="G1570" s="2">
        <v>0.82638888888888884</v>
      </c>
      <c r="H1570" s="3">
        <v>46051</v>
      </c>
      <c r="I1570">
        <v>1</v>
      </c>
      <c r="J1570">
        <f>_xlfn.XLOOKUP(tbl_logs[[#This Row],[Target_Department]],tbl_DeptWeight[Department], tbl_DeptWeight[Impact Score])</f>
        <v>5</v>
      </c>
      <c r="K1570">
        <f>_xlfn.XLOOKUP(tbl_logs[[#This Row],[Employee_Action]],tbl_ResponseLikelihood[Employee Action],tbl_ResponseLikelihood[Likelihood Score])</f>
        <v>1</v>
      </c>
      <c r="L1570">
        <f>tbl_logs[[#This Row],[Impact Score]]*tbl_logs[[#This Row],[Response Multiplier]]</f>
        <v>5</v>
      </c>
      <c r="M1570" t="str" cm="1">
        <f t="array" ref="M1570">_xlfn.IFS(tbl_logs[[#This Row],[Total Score]]&lt;=4, "Low", tbl_logs[[#This Row],[Total Score]]&lt;=10, "Medium", tbl_logs[[#This Row],[Total Score]]&lt;=19, "High", tbl_logs[[#This Row],[Total Score]]&lt;=25, "Very High")</f>
        <v>Medium</v>
      </c>
      <c r="N1570" t="str" cm="1">
        <f t="array" ref="N1570">_xlfn.IFS(tbl_logs[[#This Row],[Total Score]]&lt;=4, "Low", tbl_logs[[#This Row],[Total Score]]&lt;=10, "Medium", tbl_logs[[#This Row],[Total Score]]&lt;=17, "High", tbl_logs[[#This Row],[Total Score]]&lt;=25, "Critical")</f>
        <v>Medium</v>
      </c>
    </row>
    <row r="1571" spans="1:14" x14ac:dyDescent="0.3">
      <c r="A1571" t="s">
        <v>4074</v>
      </c>
      <c r="B1571" s="1">
        <v>46051.82708333333</v>
      </c>
      <c r="C1571" t="s">
        <v>40</v>
      </c>
      <c r="D1571" t="s">
        <v>15</v>
      </c>
      <c r="E1571" t="s">
        <v>16</v>
      </c>
      <c r="F1571" t="s">
        <v>13</v>
      </c>
      <c r="G1571" s="2">
        <v>0.82708333333333328</v>
      </c>
      <c r="H1571" s="3">
        <v>46051</v>
      </c>
      <c r="I1571">
        <v>1</v>
      </c>
      <c r="J1571">
        <f>_xlfn.XLOOKUP(tbl_logs[[#This Row],[Target_Department]],tbl_DeptWeight[Department], tbl_DeptWeight[Impact Score])</f>
        <v>5</v>
      </c>
      <c r="K1571">
        <f>_xlfn.XLOOKUP(tbl_logs[[#This Row],[Employee_Action]],tbl_ResponseLikelihood[Employee Action],tbl_ResponseLikelihood[Likelihood Score])</f>
        <v>1</v>
      </c>
      <c r="L1571">
        <f>tbl_logs[[#This Row],[Impact Score]]*tbl_logs[[#This Row],[Response Multiplier]]</f>
        <v>5</v>
      </c>
      <c r="M1571" t="str" cm="1">
        <f t="array" ref="M1571">_xlfn.IFS(tbl_logs[[#This Row],[Total Score]]&lt;=4, "Low", tbl_logs[[#This Row],[Total Score]]&lt;=10, "Medium", tbl_logs[[#This Row],[Total Score]]&lt;=19, "High", tbl_logs[[#This Row],[Total Score]]&lt;=25, "Very High")</f>
        <v>Medium</v>
      </c>
      <c r="N1571" t="str" cm="1">
        <f t="array" ref="N1571">_xlfn.IFS(tbl_logs[[#This Row],[Total Score]]&lt;=4, "Low", tbl_logs[[#This Row],[Total Score]]&lt;=10, "Medium", tbl_logs[[#This Row],[Total Score]]&lt;=17, "High", tbl_logs[[#This Row],[Total Score]]&lt;=25, "Critical")</f>
        <v>Medium</v>
      </c>
    </row>
    <row r="1572" spans="1:14" x14ac:dyDescent="0.3">
      <c r="A1572" t="s">
        <v>4889</v>
      </c>
      <c r="B1572" s="1">
        <v>46051.845138888886</v>
      </c>
      <c r="C1572" t="s">
        <v>7</v>
      </c>
      <c r="D1572" t="s">
        <v>18</v>
      </c>
      <c r="E1572" t="s">
        <v>19</v>
      </c>
      <c r="F1572" t="s">
        <v>10</v>
      </c>
      <c r="G1572" s="2">
        <v>0.84513888888888888</v>
      </c>
      <c r="H1572" s="3">
        <v>46051</v>
      </c>
      <c r="I1572">
        <v>1</v>
      </c>
      <c r="J1572">
        <f>_xlfn.XLOOKUP(tbl_logs[[#This Row],[Target_Department]],tbl_DeptWeight[Department], tbl_DeptWeight[Impact Score])</f>
        <v>3</v>
      </c>
      <c r="K1572">
        <f>_xlfn.XLOOKUP(tbl_logs[[#This Row],[Employee_Action]],tbl_ResponseLikelihood[Employee Action],tbl_ResponseLikelihood[Likelihood Score])</f>
        <v>2</v>
      </c>
      <c r="L1572">
        <f>tbl_logs[[#This Row],[Impact Score]]*tbl_logs[[#This Row],[Response Multiplier]]</f>
        <v>6</v>
      </c>
      <c r="M1572" t="str" cm="1">
        <f t="array" ref="M1572">_xlfn.IFS(tbl_logs[[#This Row],[Total Score]]&lt;=4, "Low", tbl_logs[[#This Row],[Total Score]]&lt;=10, "Medium", tbl_logs[[#This Row],[Total Score]]&lt;=19, "High", tbl_logs[[#This Row],[Total Score]]&lt;=25, "Very High")</f>
        <v>Medium</v>
      </c>
      <c r="N1572" t="str" cm="1">
        <f t="array" ref="N1572">_xlfn.IFS(tbl_logs[[#This Row],[Total Score]]&lt;=4, "Low", tbl_logs[[#This Row],[Total Score]]&lt;=10, "Medium", tbl_logs[[#This Row],[Total Score]]&lt;=17, "High", tbl_logs[[#This Row],[Total Score]]&lt;=25, "Critical")</f>
        <v>Medium</v>
      </c>
    </row>
    <row r="1573" spans="1:14" x14ac:dyDescent="0.3">
      <c r="A1573" t="s">
        <v>2454</v>
      </c>
      <c r="B1573" s="1">
        <v>46051.847222222219</v>
      </c>
      <c r="C1573" t="s">
        <v>7</v>
      </c>
      <c r="D1573" t="s">
        <v>15</v>
      </c>
      <c r="E1573" t="s">
        <v>19</v>
      </c>
      <c r="F1573" t="s">
        <v>13</v>
      </c>
      <c r="G1573" s="2">
        <v>0.84722222222222221</v>
      </c>
      <c r="H1573" s="3">
        <v>46051</v>
      </c>
      <c r="I1573">
        <v>1</v>
      </c>
      <c r="J1573">
        <f>_xlfn.XLOOKUP(tbl_logs[[#This Row],[Target_Department]],tbl_DeptWeight[Department], tbl_DeptWeight[Impact Score])</f>
        <v>3</v>
      </c>
      <c r="K1573">
        <f>_xlfn.XLOOKUP(tbl_logs[[#This Row],[Employee_Action]],tbl_ResponseLikelihood[Employee Action],tbl_ResponseLikelihood[Likelihood Score])</f>
        <v>1</v>
      </c>
      <c r="L1573">
        <f>tbl_logs[[#This Row],[Impact Score]]*tbl_logs[[#This Row],[Response Multiplier]]</f>
        <v>3</v>
      </c>
      <c r="M1573" t="str" cm="1">
        <f t="array" ref="M1573">_xlfn.IFS(tbl_logs[[#This Row],[Total Score]]&lt;=4, "Low", tbl_logs[[#This Row],[Total Score]]&lt;=10, "Medium", tbl_logs[[#This Row],[Total Score]]&lt;=19, "High", tbl_logs[[#This Row],[Total Score]]&lt;=25, "Very High")</f>
        <v>Low</v>
      </c>
      <c r="N1573" t="str" cm="1">
        <f t="array" ref="N1573">_xlfn.IFS(tbl_logs[[#This Row],[Total Score]]&lt;=4, "Low", tbl_logs[[#This Row],[Total Score]]&lt;=10, "Medium", tbl_logs[[#This Row],[Total Score]]&lt;=17, "High", tbl_logs[[#This Row],[Total Score]]&lt;=25, "Critical")</f>
        <v>Low</v>
      </c>
    </row>
    <row r="1574" spans="1:14" x14ac:dyDescent="0.3">
      <c r="A1574" t="s">
        <v>4855</v>
      </c>
      <c r="B1574" s="1">
        <v>46051.859722222223</v>
      </c>
      <c r="C1574" t="s">
        <v>35</v>
      </c>
      <c r="D1574" t="s">
        <v>8</v>
      </c>
      <c r="E1574" t="s">
        <v>31</v>
      </c>
      <c r="F1574" t="s">
        <v>10</v>
      </c>
      <c r="G1574" s="2">
        <v>0.85972222222222228</v>
      </c>
      <c r="H1574" s="3">
        <v>46051</v>
      </c>
      <c r="I1574">
        <v>1</v>
      </c>
      <c r="J1574">
        <f>_xlfn.XLOOKUP(tbl_logs[[#This Row],[Target_Department]],tbl_DeptWeight[Department], tbl_DeptWeight[Impact Score])</f>
        <v>1</v>
      </c>
      <c r="K1574">
        <f>_xlfn.XLOOKUP(tbl_logs[[#This Row],[Employee_Action]],tbl_ResponseLikelihood[Employee Action],tbl_ResponseLikelihood[Likelihood Score])</f>
        <v>2</v>
      </c>
      <c r="L1574">
        <f>tbl_logs[[#This Row],[Impact Score]]*tbl_logs[[#This Row],[Response Multiplier]]</f>
        <v>2</v>
      </c>
      <c r="M1574" t="str" cm="1">
        <f t="array" ref="M1574">_xlfn.IFS(tbl_logs[[#This Row],[Total Score]]&lt;=4, "Low", tbl_logs[[#This Row],[Total Score]]&lt;=10, "Medium", tbl_logs[[#This Row],[Total Score]]&lt;=19, "High", tbl_logs[[#This Row],[Total Score]]&lt;=25, "Very High")</f>
        <v>Low</v>
      </c>
      <c r="N1574" t="str" cm="1">
        <f t="array" ref="N1574">_xlfn.IFS(tbl_logs[[#This Row],[Total Score]]&lt;=4, "Low", tbl_logs[[#This Row],[Total Score]]&lt;=10, "Medium", tbl_logs[[#This Row],[Total Score]]&lt;=17, "High", tbl_logs[[#This Row],[Total Score]]&lt;=25, "Critical")</f>
        <v>Low</v>
      </c>
    </row>
    <row r="1575" spans="1:14" x14ac:dyDescent="0.3">
      <c r="A1575" t="s">
        <v>3004</v>
      </c>
      <c r="B1575" s="1">
        <v>46051.929861111108</v>
      </c>
      <c r="C1575" t="s">
        <v>7</v>
      </c>
      <c r="D1575" t="s">
        <v>22</v>
      </c>
      <c r="E1575" t="s">
        <v>19</v>
      </c>
      <c r="F1575" t="s">
        <v>20</v>
      </c>
      <c r="G1575" s="2">
        <v>0.92986111111111114</v>
      </c>
      <c r="H1575" s="3">
        <v>46051</v>
      </c>
      <c r="I1575">
        <v>1</v>
      </c>
      <c r="J1575">
        <f>_xlfn.XLOOKUP(tbl_logs[[#This Row],[Target_Department]],tbl_DeptWeight[Department], tbl_DeptWeight[Impact Score])</f>
        <v>3</v>
      </c>
      <c r="K1575">
        <f>_xlfn.XLOOKUP(tbl_logs[[#This Row],[Employee_Action]],tbl_ResponseLikelihood[Employee Action],tbl_ResponseLikelihood[Likelihood Score])</f>
        <v>2</v>
      </c>
      <c r="L1575">
        <f>tbl_logs[[#This Row],[Impact Score]]*tbl_logs[[#This Row],[Response Multiplier]]</f>
        <v>6</v>
      </c>
      <c r="M1575" t="str" cm="1">
        <f t="array" ref="M1575">_xlfn.IFS(tbl_logs[[#This Row],[Total Score]]&lt;=4, "Low", tbl_logs[[#This Row],[Total Score]]&lt;=10, "Medium", tbl_logs[[#This Row],[Total Score]]&lt;=19, "High", tbl_logs[[#This Row],[Total Score]]&lt;=25, "Very High")</f>
        <v>Medium</v>
      </c>
      <c r="N1575" t="str" cm="1">
        <f t="array" ref="N1575">_xlfn.IFS(tbl_logs[[#This Row],[Total Score]]&lt;=4, "Low", tbl_logs[[#This Row],[Total Score]]&lt;=10, "Medium", tbl_logs[[#This Row],[Total Score]]&lt;=17, "High", tbl_logs[[#This Row],[Total Score]]&lt;=25, "Critical")</f>
        <v>Medium</v>
      </c>
    </row>
    <row r="1576" spans="1:14" x14ac:dyDescent="0.3">
      <c r="A1576" t="s">
        <v>2984</v>
      </c>
      <c r="B1576" s="1">
        <v>46051.942361111112</v>
      </c>
      <c r="C1576" t="s">
        <v>7</v>
      </c>
      <c r="D1576" t="s">
        <v>18</v>
      </c>
      <c r="E1576" t="s">
        <v>19</v>
      </c>
      <c r="F1576" t="s">
        <v>10</v>
      </c>
      <c r="G1576" s="2">
        <v>0.94236111111111109</v>
      </c>
      <c r="H1576" s="3">
        <v>46051</v>
      </c>
      <c r="I1576">
        <v>1</v>
      </c>
      <c r="J1576">
        <f>_xlfn.XLOOKUP(tbl_logs[[#This Row],[Target_Department]],tbl_DeptWeight[Department], tbl_DeptWeight[Impact Score])</f>
        <v>3</v>
      </c>
      <c r="K1576">
        <f>_xlfn.XLOOKUP(tbl_logs[[#This Row],[Employee_Action]],tbl_ResponseLikelihood[Employee Action],tbl_ResponseLikelihood[Likelihood Score])</f>
        <v>2</v>
      </c>
      <c r="L1576">
        <f>tbl_logs[[#This Row],[Impact Score]]*tbl_logs[[#This Row],[Response Multiplier]]</f>
        <v>6</v>
      </c>
      <c r="M1576" t="str" cm="1">
        <f t="array" ref="M1576">_xlfn.IFS(tbl_logs[[#This Row],[Total Score]]&lt;=4, "Low", tbl_logs[[#This Row],[Total Score]]&lt;=10, "Medium", tbl_logs[[#This Row],[Total Score]]&lt;=19, "High", tbl_logs[[#This Row],[Total Score]]&lt;=25, "Very High")</f>
        <v>Medium</v>
      </c>
      <c r="N1576" t="str" cm="1">
        <f t="array" ref="N1576">_xlfn.IFS(tbl_logs[[#This Row],[Total Score]]&lt;=4, "Low", tbl_logs[[#This Row],[Total Score]]&lt;=10, "Medium", tbl_logs[[#This Row],[Total Score]]&lt;=17, "High", tbl_logs[[#This Row],[Total Score]]&lt;=25, "Critical")</f>
        <v>Medium</v>
      </c>
    </row>
    <row r="1577" spans="1:14" x14ac:dyDescent="0.3">
      <c r="A1577" t="s">
        <v>4353</v>
      </c>
      <c r="B1577" s="1">
        <v>46051.954861111109</v>
      </c>
      <c r="C1577" t="s">
        <v>7</v>
      </c>
      <c r="D1577" t="s">
        <v>22</v>
      </c>
      <c r="E1577" t="s">
        <v>19</v>
      </c>
      <c r="F1577" t="s">
        <v>10</v>
      </c>
      <c r="G1577" s="2">
        <v>0.95486111111111116</v>
      </c>
      <c r="H1577" s="3">
        <v>46051</v>
      </c>
      <c r="I1577">
        <v>1</v>
      </c>
      <c r="J1577">
        <f>_xlfn.XLOOKUP(tbl_logs[[#This Row],[Target_Department]],tbl_DeptWeight[Department], tbl_DeptWeight[Impact Score])</f>
        <v>3</v>
      </c>
      <c r="K1577">
        <f>_xlfn.XLOOKUP(tbl_logs[[#This Row],[Employee_Action]],tbl_ResponseLikelihood[Employee Action],tbl_ResponseLikelihood[Likelihood Score])</f>
        <v>2</v>
      </c>
      <c r="L1577">
        <f>tbl_logs[[#This Row],[Impact Score]]*tbl_logs[[#This Row],[Response Multiplier]]</f>
        <v>6</v>
      </c>
      <c r="M1577" t="str" cm="1">
        <f t="array" ref="M1577">_xlfn.IFS(tbl_logs[[#This Row],[Total Score]]&lt;=4, "Low", tbl_logs[[#This Row],[Total Score]]&lt;=10, "Medium", tbl_logs[[#This Row],[Total Score]]&lt;=19, "High", tbl_logs[[#This Row],[Total Score]]&lt;=25, "Very High")</f>
        <v>Medium</v>
      </c>
      <c r="N1577" t="str" cm="1">
        <f t="array" ref="N1577">_xlfn.IFS(tbl_logs[[#This Row],[Total Score]]&lt;=4, "Low", tbl_logs[[#This Row],[Total Score]]&lt;=10, "Medium", tbl_logs[[#This Row],[Total Score]]&lt;=17, "High", tbl_logs[[#This Row],[Total Score]]&lt;=25, "Critical")</f>
        <v>Medium</v>
      </c>
    </row>
    <row r="1578" spans="1:14" x14ac:dyDescent="0.3">
      <c r="A1578" t="s">
        <v>1330</v>
      </c>
      <c r="B1578" s="1">
        <v>46051.955555555556</v>
      </c>
      <c r="C1578" t="s">
        <v>47</v>
      </c>
      <c r="D1578" t="s">
        <v>8</v>
      </c>
      <c r="E1578" t="s">
        <v>16</v>
      </c>
      <c r="F1578" t="s">
        <v>10</v>
      </c>
      <c r="G1578" s="2">
        <v>0.9555555555555556</v>
      </c>
      <c r="H1578" s="3">
        <v>46051</v>
      </c>
      <c r="I1578">
        <v>1</v>
      </c>
      <c r="J1578">
        <f>_xlfn.XLOOKUP(tbl_logs[[#This Row],[Target_Department]],tbl_DeptWeight[Department], tbl_DeptWeight[Impact Score])</f>
        <v>1</v>
      </c>
      <c r="K1578">
        <f>_xlfn.XLOOKUP(tbl_logs[[#This Row],[Employee_Action]],tbl_ResponseLikelihood[Employee Action],tbl_ResponseLikelihood[Likelihood Score])</f>
        <v>2</v>
      </c>
      <c r="L1578">
        <f>tbl_logs[[#This Row],[Impact Score]]*tbl_logs[[#This Row],[Response Multiplier]]</f>
        <v>2</v>
      </c>
      <c r="M1578" t="str" cm="1">
        <f t="array" ref="M1578">_xlfn.IFS(tbl_logs[[#This Row],[Total Score]]&lt;=4, "Low", tbl_logs[[#This Row],[Total Score]]&lt;=10, "Medium", tbl_logs[[#This Row],[Total Score]]&lt;=19, "High", tbl_logs[[#This Row],[Total Score]]&lt;=25, "Very High")</f>
        <v>Low</v>
      </c>
      <c r="N1578" t="str" cm="1">
        <f t="array" ref="N1578">_xlfn.IFS(tbl_logs[[#This Row],[Total Score]]&lt;=4, "Low", tbl_logs[[#This Row],[Total Score]]&lt;=10, "Medium", tbl_logs[[#This Row],[Total Score]]&lt;=17, "High", tbl_logs[[#This Row],[Total Score]]&lt;=25, "Critical")</f>
        <v>Low</v>
      </c>
    </row>
    <row r="1579" spans="1:14" x14ac:dyDescent="0.3">
      <c r="A1579" t="s">
        <v>3969</v>
      </c>
      <c r="B1579" s="1">
        <v>46051.98541666667</v>
      </c>
      <c r="C1579" t="s">
        <v>35</v>
      </c>
      <c r="D1579" t="s">
        <v>18</v>
      </c>
      <c r="E1579" t="s">
        <v>31</v>
      </c>
      <c r="F1579" t="s">
        <v>20</v>
      </c>
      <c r="G1579" s="2">
        <v>0.98541666666666672</v>
      </c>
      <c r="H1579" s="3">
        <v>46051</v>
      </c>
      <c r="I1579">
        <v>1</v>
      </c>
      <c r="J1579">
        <f>_xlfn.XLOOKUP(tbl_logs[[#This Row],[Target_Department]],tbl_DeptWeight[Department], tbl_DeptWeight[Impact Score])</f>
        <v>1</v>
      </c>
      <c r="K1579">
        <f>_xlfn.XLOOKUP(tbl_logs[[#This Row],[Employee_Action]],tbl_ResponseLikelihood[Employee Action],tbl_ResponseLikelihood[Likelihood Score])</f>
        <v>2</v>
      </c>
      <c r="L1579">
        <f>tbl_logs[[#This Row],[Impact Score]]*tbl_logs[[#This Row],[Response Multiplier]]</f>
        <v>2</v>
      </c>
      <c r="M1579" t="str" cm="1">
        <f t="array" ref="M1579">_xlfn.IFS(tbl_logs[[#This Row],[Total Score]]&lt;=4, "Low", tbl_logs[[#This Row],[Total Score]]&lt;=10, "Medium", tbl_logs[[#This Row],[Total Score]]&lt;=19, "High", tbl_logs[[#This Row],[Total Score]]&lt;=25, "Very High")</f>
        <v>Low</v>
      </c>
      <c r="N1579" t="str" cm="1">
        <f t="array" ref="N1579">_xlfn.IFS(tbl_logs[[#This Row],[Total Score]]&lt;=4, "Low", tbl_logs[[#This Row],[Total Score]]&lt;=10, "Medium", tbl_logs[[#This Row],[Total Score]]&lt;=17, "High", tbl_logs[[#This Row],[Total Score]]&lt;=25, "Critical")</f>
        <v>Low</v>
      </c>
    </row>
    <row r="1580" spans="1:14" x14ac:dyDescent="0.3">
      <c r="A1580" t="s">
        <v>1535</v>
      </c>
      <c r="B1580" s="1">
        <v>46051.992361111108</v>
      </c>
      <c r="C1580" t="s">
        <v>26</v>
      </c>
      <c r="D1580" t="s">
        <v>18</v>
      </c>
      <c r="E1580" t="s">
        <v>31</v>
      </c>
      <c r="F1580" t="s">
        <v>13</v>
      </c>
      <c r="G1580" s="2">
        <v>0.99236111111111114</v>
      </c>
      <c r="H1580" s="3">
        <v>46051</v>
      </c>
      <c r="I1580">
        <v>1</v>
      </c>
      <c r="J1580">
        <f>_xlfn.XLOOKUP(tbl_logs[[#This Row],[Target_Department]],tbl_DeptWeight[Department], tbl_DeptWeight[Impact Score])</f>
        <v>3</v>
      </c>
      <c r="K1580">
        <f>_xlfn.XLOOKUP(tbl_logs[[#This Row],[Employee_Action]],tbl_ResponseLikelihood[Employee Action],tbl_ResponseLikelihood[Likelihood Score])</f>
        <v>1</v>
      </c>
      <c r="L1580">
        <f>tbl_logs[[#This Row],[Impact Score]]*tbl_logs[[#This Row],[Response Multiplier]]</f>
        <v>3</v>
      </c>
      <c r="M1580" t="str" cm="1">
        <f t="array" ref="M1580">_xlfn.IFS(tbl_logs[[#This Row],[Total Score]]&lt;=4, "Low", tbl_logs[[#This Row],[Total Score]]&lt;=10, "Medium", tbl_logs[[#This Row],[Total Score]]&lt;=19, "High", tbl_logs[[#This Row],[Total Score]]&lt;=25, "Very High")</f>
        <v>Low</v>
      </c>
      <c r="N1580" t="str" cm="1">
        <f t="array" ref="N1580">_xlfn.IFS(tbl_logs[[#This Row],[Total Score]]&lt;=4, "Low", tbl_logs[[#This Row],[Total Score]]&lt;=10, "Medium", tbl_logs[[#This Row],[Total Score]]&lt;=17, "High", tbl_logs[[#This Row],[Total Score]]&lt;=25, "Critical")</f>
        <v>Low</v>
      </c>
    </row>
    <row r="1581" spans="1:14" x14ac:dyDescent="0.3">
      <c r="A1581" t="s">
        <v>3549</v>
      </c>
      <c r="B1581" s="1">
        <v>46051.994444444441</v>
      </c>
      <c r="C1581" t="s">
        <v>7</v>
      </c>
      <c r="D1581" t="s">
        <v>15</v>
      </c>
      <c r="E1581" t="s">
        <v>19</v>
      </c>
      <c r="F1581" t="s">
        <v>13</v>
      </c>
      <c r="G1581" s="2">
        <v>0.99444444444444446</v>
      </c>
      <c r="H1581" s="3">
        <v>46051</v>
      </c>
      <c r="I1581">
        <v>1</v>
      </c>
      <c r="J1581">
        <f>_xlfn.XLOOKUP(tbl_logs[[#This Row],[Target_Department]],tbl_DeptWeight[Department], tbl_DeptWeight[Impact Score])</f>
        <v>3</v>
      </c>
      <c r="K1581">
        <f>_xlfn.XLOOKUP(tbl_logs[[#This Row],[Employee_Action]],tbl_ResponseLikelihood[Employee Action],tbl_ResponseLikelihood[Likelihood Score])</f>
        <v>1</v>
      </c>
      <c r="L1581">
        <f>tbl_logs[[#This Row],[Impact Score]]*tbl_logs[[#This Row],[Response Multiplier]]</f>
        <v>3</v>
      </c>
      <c r="M1581" t="str" cm="1">
        <f t="array" ref="M1581">_xlfn.IFS(tbl_logs[[#This Row],[Total Score]]&lt;=4, "Low", tbl_logs[[#This Row],[Total Score]]&lt;=10, "Medium", tbl_logs[[#This Row],[Total Score]]&lt;=19, "High", tbl_logs[[#This Row],[Total Score]]&lt;=25, "Very High")</f>
        <v>Low</v>
      </c>
      <c r="N1581" t="str" cm="1">
        <f t="array" ref="N1581">_xlfn.IFS(tbl_logs[[#This Row],[Total Score]]&lt;=4, "Low", tbl_logs[[#This Row],[Total Score]]&lt;=10, "Medium", tbl_logs[[#This Row],[Total Score]]&lt;=17, "High", tbl_logs[[#This Row],[Total Score]]&lt;=25, "Critical")</f>
        <v>Low</v>
      </c>
    </row>
    <row r="1582" spans="1:14" x14ac:dyDescent="0.3">
      <c r="A1582" t="s">
        <v>2543</v>
      </c>
      <c r="B1582" s="1">
        <v>46052.013888888891</v>
      </c>
      <c r="C1582" t="s">
        <v>35</v>
      </c>
      <c r="D1582" t="s">
        <v>22</v>
      </c>
      <c r="E1582" t="s">
        <v>16</v>
      </c>
      <c r="F1582" t="s">
        <v>10</v>
      </c>
      <c r="G1582" s="2">
        <v>1.3888888888888888E-2</v>
      </c>
      <c r="H1582" s="3">
        <v>46052</v>
      </c>
      <c r="I1582">
        <v>1</v>
      </c>
      <c r="J1582">
        <f>_xlfn.XLOOKUP(tbl_logs[[#This Row],[Target_Department]],tbl_DeptWeight[Department], tbl_DeptWeight[Impact Score])</f>
        <v>1</v>
      </c>
      <c r="K1582">
        <f>_xlfn.XLOOKUP(tbl_logs[[#This Row],[Employee_Action]],tbl_ResponseLikelihood[Employee Action],tbl_ResponseLikelihood[Likelihood Score])</f>
        <v>2</v>
      </c>
      <c r="L1582">
        <f>tbl_logs[[#This Row],[Impact Score]]*tbl_logs[[#This Row],[Response Multiplier]]</f>
        <v>2</v>
      </c>
      <c r="M1582" t="str" cm="1">
        <f t="array" ref="M1582">_xlfn.IFS(tbl_logs[[#This Row],[Total Score]]&lt;=4, "Low", tbl_logs[[#This Row],[Total Score]]&lt;=10, "Medium", tbl_logs[[#This Row],[Total Score]]&lt;=19, "High", tbl_logs[[#This Row],[Total Score]]&lt;=25, "Very High")</f>
        <v>Low</v>
      </c>
      <c r="N1582" t="str" cm="1">
        <f t="array" ref="N1582">_xlfn.IFS(tbl_logs[[#This Row],[Total Score]]&lt;=4, "Low", tbl_logs[[#This Row],[Total Score]]&lt;=10, "Medium", tbl_logs[[#This Row],[Total Score]]&lt;=17, "High", tbl_logs[[#This Row],[Total Score]]&lt;=25, "Critical")</f>
        <v>Low</v>
      </c>
    </row>
    <row r="1583" spans="1:14" x14ac:dyDescent="0.3">
      <c r="A1583" t="s">
        <v>4746</v>
      </c>
      <c r="B1583" s="1">
        <v>46052.025000000001</v>
      </c>
      <c r="C1583" t="s">
        <v>7</v>
      </c>
      <c r="D1583" t="s">
        <v>8</v>
      </c>
      <c r="E1583" t="s">
        <v>19</v>
      </c>
      <c r="F1583" t="s">
        <v>10</v>
      </c>
      <c r="G1583" s="2">
        <v>2.5000000000000001E-2</v>
      </c>
      <c r="H1583" s="3">
        <v>46052</v>
      </c>
      <c r="I1583">
        <v>1</v>
      </c>
      <c r="J1583">
        <f>_xlfn.XLOOKUP(tbl_logs[[#This Row],[Target_Department]],tbl_DeptWeight[Department], tbl_DeptWeight[Impact Score])</f>
        <v>3</v>
      </c>
      <c r="K1583">
        <f>_xlfn.XLOOKUP(tbl_logs[[#This Row],[Employee_Action]],tbl_ResponseLikelihood[Employee Action],tbl_ResponseLikelihood[Likelihood Score])</f>
        <v>2</v>
      </c>
      <c r="L1583">
        <f>tbl_logs[[#This Row],[Impact Score]]*tbl_logs[[#This Row],[Response Multiplier]]</f>
        <v>6</v>
      </c>
      <c r="M1583" t="str" cm="1">
        <f t="array" ref="M1583">_xlfn.IFS(tbl_logs[[#This Row],[Total Score]]&lt;=4, "Low", tbl_logs[[#This Row],[Total Score]]&lt;=10, "Medium", tbl_logs[[#This Row],[Total Score]]&lt;=19, "High", tbl_logs[[#This Row],[Total Score]]&lt;=25, "Very High")</f>
        <v>Medium</v>
      </c>
      <c r="N1583" t="str" cm="1">
        <f t="array" ref="N1583">_xlfn.IFS(tbl_logs[[#This Row],[Total Score]]&lt;=4, "Low", tbl_logs[[#This Row],[Total Score]]&lt;=10, "Medium", tbl_logs[[#This Row],[Total Score]]&lt;=17, "High", tbl_logs[[#This Row],[Total Score]]&lt;=25, "Critical")</f>
        <v>Medium</v>
      </c>
    </row>
    <row r="1584" spans="1:14" x14ac:dyDescent="0.3">
      <c r="A1584" t="s">
        <v>1384</v>
      </c>
      <c r="B1584" s="1">
        <v>46052.036111111112</v>
      </c>
      <c r="C1584" t="s">
        <v>7</v>
      </c>
      <c r="D1584" t="s">
        <v>22</v>
      </c>
      <c r="E1584" t="s">
        <v>19</v>
      </c>
      <c r="F1584" t="s">
        <v>10</v>
      </c>
      <c r="G1584" s="2">
        <v>3.6111111111111108E-2</v>
      </c>
      <c r="H1584" s="3">
        <v>46052</v>
      </c>
      <c r="I1584">
        <v>1</v>
      </c>
      <c r="J1584">
        <f>_xlfn.XLOOKUP(tbl_logs[[#This Row],[Target_Department]],tbl_DeptWeight[Department], tbl_DeptWeight[Impact Score])</f>
        <v>3</v>
      </c>
      <c r="K1584">
        <f>_xlfn.XLOOKUP(tbl_logs[[#This Row],[Employee_Action]],tbl_ResponseLikelihood[Employee Action],tbl_ResponseLikelihood[Likelihood Score])</f>
        <v>2</v>
      </c>
      <c r="L1584">
        <f>tbl_logs[[#This Row],[Impact Score]]*tbl_logs[[#This Row],[Response Multiplier]]</f>
        <v>6</v>
      </c>
      <c r="M1584" t="str" cm="1">
        <f t="array" ref="M1584">_xlfn.IFS(tbl_logs[[#This Row],[Total Score]]&lt;=4, "Low", tbl_logs[[#This Row],[Total Score]]&lt;=10, "Medium", tbl_logs[[#This Row],[Total Score]]&lt;=19, "High", tbl_logs[[#This Row],[Total Score]]&lt;=25, "Very High")</f>
        <v>Medium</v>
      </c>
      <c r="N1584" t="str" cm="1">
        <f t="array" ref="N1584">_xlfn.IFS(tbl_logs[[#This Row],[Total Score]]&lt;=4, "Low", tbl_logs[[#This Row],[Total Score]]&lt;=10, "Medium", tbl_logs[[#This Row],[Total Score]]&lt;=17, "High", tbl_logs[[#This Row],[Total Score]]&lt;=25, "Critical")</f>
        <v>Medium</v>
      </c>
    </row>
    <row r="1585" spans="1:14" x14ac:dyDescent="0.3">
      <c r="A1585" t="s">
        <v>67</v>
      </c>
      <c r="B1585" s="1">
        <v>46052.072222222225</v>
      </c>
      <c r="C1585" t="s">
        <v>26</v>
      </c>
      <c r="D1585" t="s">
        <v>8</v>
      </c>
      <c r="E1585" t="s">
        <v>16</v>
      </c>
      <c r="F1585" t="s">
        <v>33</v>
      </c>
      <c r="G1585" s="2">
        <v>7.2222222222222215E-2</v>
      </c>
      <c r="H1585" s="3">
        <v>46052</v>
      </c>
      <c r="I1585">
        <v>1</v>
      </c>
      <c r="J1585">
        <f>_xlfn.XLOOKUP(tbl_logs[[#This Row],[Target_Department]],tbl_DeptWeight[Department], tbl_DeptWeight[Impact Score])</f>
        <v>3</v>
      </c>
      <c r="K1585">
        <f>_xlfn.XLOOKUP(tbl_logs[[#This Row],[Employee_Action]],tbl_ResponseLikelihood[Employee Action],tbl_ResponseLikelihood[Likelihood Score])</f>
        <v>4</v>
      </c>
      <c r="L1585">
        <f>tbl_logs[[#This Row],[Impact Score]]*tbl_logs[[#This Row],[Response Multiplier]]</f>
        <v>12</v>
      </c>
      <c r="M1585" t="str" cm="1">
        <f t="array" ref="M1585">_xlfn.IFS(tbl_logs[[#This Row],[Total Score]]&lt;=4, "Low", tbl_logs[[#This Row],[Total Score]]&lt;=10, "Medium", tbl_logs[[#This Row],[Total Score]]&lt;=19, "High", tbl_logs[[#This Row],[Total Score]]&lt;=25, "Very High")</f>
        <v>High</v>
      </c>
      <c r="N1585" t="str" cm="1">
        <f t="array" ref="N1585">_xlfn.IFS(tbl_logs[[#This Row],[Total Score]]&lt;=4, "Low", tbl_logs[[#This Row],[Total Score]]&lt;=10, "Medium", tbl_logs[[#This Row],[Total Score]]&lt;=17, "High", tbl_logs[[#This Row],[Total Score]]&lt;=25, "Critical")</f>
        <v>High</v>
      </c>
    </row>
    <row r="1586" spans="1:14" x14ac:dyDescent="0.3">
      <c r="A1586" t="s">
        <v>3866</v>
      </c>
      <c r="B1586" s="1">
        <v>46052.118055555555</v>
      </c>
      <c r="C1586" t="s">
        <v>7</v>
      </c>
      <c r="D1586" t="s">
        <v>18</v>
      </c>
      <c r="E1586" t="s">
        <v>19</v>
      </c>
      <c r="F1586" t="s">
        <v>20</v>
      </c>
      <c r="G1586" s="2">
        <v>0.11805555555555555</v>
      </c>
      <c r="H1586" s="3">
        <v>46052</v>
      </c>
      <c r="I1586">
        <v>1</v>
      </c>
      <c r="J1586">
        <f>_xlfn.XLOOKUP(tbl_logs[[#This Row],[Target_Department]],tbl_DeptWeight[Department], tbl_DeptWeight[Impact Score])</f>
        <v>3</v>
      </c>
      <c r="K1586">
        <f>_xlfn.XLOOKUP(tbl_logs[[#This Row],[Employee_Action]],tbl_ResponseLikelihood[Employee Action],tbl_ResponseLikelihood[Likelihood Score])</f>
        <v>2</v>
      </c>
      <c r="L1586">
        <f>tbl_logs[[#This Row],[Impact Score]]*tbl_logs[[#This Row],[Response Multiplier]]</f>
        <v>6</v>
      </c>
      <c r="M1586" t="str" cm="1">
        <f t="array" ref="M1586">_xlfn.IFS(tbl_logs[[#This Row],[Total Score]]&lt;=4, "Low", tbl_logs[[#This Row],[Total Score]]&lt;=10, "Medium", tbl_logs[[#This Row],[Total Score]]&lt;=19, "High", tbl_logs[[#This Row],[Total Score]]&lt;=25, "Very High")</f>
        <v>Medium</v>
      </c>
      <c r="N1586" t="str" cm="1">
        <f t="array" ref="N1586">_xlfn.IFS(tbl_logs[[#This Row],[Total Score]]&lt;=4, "Low", tbl_logs[[#This Row],[Total Score]]&lt;=10, "Medium", tbl_logs[[#This Row],[Total Score]]&lt;=17, "High", tbl_logs[[#This Row],[Total Score]]&lt;=25, "Critical")</f>
        <v>Medium</v>
      </c>
    </row>
    <row r="1587" spans="1:14" x14ac:dyDescent="0.3">
      <c r="A1587" t="s">
        <v>4100</v>
      </c>
      <c r="B1587" s="1">
        <v>46052.138194444444</v>
      </c>
      <c r="C1587" t="s">
        <v>35</v>
      </c>
      <c r="D1587" t="s">
        <v>8</v>
      </c>
      <c r="E1587" t="s">
        <v>16</v>
      </c>
      <c r="F1587" t="s">
        <v>20</v>
      </c>
      <c r="G1587" s="2">
        <v>0.13819444444444445</v>
      </c>
      <c r="H1587" s="3">
        <v>46052</v>
      </c>
      <c r="I1587">
        <v>1</v>
      </c>
      <c r="J1587">
        <f>_xlfn.XLOOKUP(tbl_logs[[#This Row],[Target_Department]],tbl_DeptWeight[Department], tbl_DeptWeight[Impact Score])</f>
        <v>1</v>
      </c>
      <c r="K1587">
        <f>_xlfn.XLOOKUP(tbl_logs[[#This Row],[Employee_Action]],tbl_ResponseLikelihood[Employee Action],tbl_ResponseLikelihood[Likelihood Score])</f>
        <v>2</v>
      </c>
      <c r="L1587">
        <f>tbl_logs[[#This Row],[Impact Score]]*tbl_logs[[#This Row],[Response Multiplier]]</f>
        <v>2</v>
      </c>
      <c r="M1587" t="str" cm="1">
        <f t="array" ref="M1587">_xlfn.IFS(tbl_logs[[#This Row],[Total Score]]&lt;=4, "Low", tbl_logs[[#This Row],[Total Score]]&lt;=10, "Medium", tbl_logs[[#This Row],[Total Score]]&lt;=19, "High", tbl_logs[[#This Row],[Total Score]]&lt;=25, "Very High")</f>
        <v>Low</v>
      </c>
      <c r="N1587" t="str" cm="1">
        <f t="array" ref="N1587">_xlfn.IFS(tbl_logs[[#This Row],[Total Score]]&lt;=4, "Low", tbl_logs[[#This Row],[Total Score]]&lt;=10, "Medium", tbl_logs[[#This Row],[Total Score]]&lt;=17, "High", tbl_logs[[#This Row],[Total Score]]&lt;=25, "Critical")</f>
        <v>Low</v>
      </c>
    </row>
    <row r="1588" spans="1:14" x14ac:dyDescent="0.3">
      <c r="A1588" t="s">
        <v>4745</v>
      </c>
      <c r="B1588" s="1">
        <v>46052.13958333333</v>
      </c>
      <c r="C1588" t="s">
        <v>7</v>
      </c>
      <c r="D1588" t="s">
        <v>8</v>
      </c>
      <c r="E1588" t="s">
        <v>19</v>
      </c>
      <c r="F1588" t="s">
        <v>20</v>
      </c>
      <c r="G1588" s="2">
        <v>0.13958333333333334</v>
      </c>
      <c r="H1588" s="3">
        <v>46052</v>
      </c>
      <c r="I1588">
        <v>1</v>
      </c>
      <c r="J1588">
        <f>_xlfn.XLOOKUP(tbl_logs[[#This Row],[Target_Department]],tbl_DeptWeight[Department], tbl_DeptWeight[Impact Score])</f>
        <v>3</v>
      </c>
      <c r="K1588">
        <f>_xlfn.XLOOKUP(tbl_logs[[#This Row],[Employee_Action]],tbl_ResponseLikelihood[Employee Action],tbl_ResponseLikelihood[Likelihood Score])</f>
        <v>2</v>
      </c>
      <c r="L1588">
        <f>tbl_logs[[#This Row],[Impact Score]]*tbl_logs[[#This Row],[Response Multiplier]]</f>
        <v>6</v>
      </c>
      <c r="M1588" t="str" cm="1">
        <f t="array" ref="M1588">_xlfn.IFS(tbl_logs[[#This Row],[Total Score]]&lt;=4, "Low", tbl_logs[[#This Row],[Total Score]]&lt;=10, "Medium", tbl_logs[[#This Row],[Total Score]]&lt;=19, "High", tbl_logs[[#This Row],[Total Score]]&lt;=25, "Very High")</f>
        <v>Medium</v>
      </c>
      <c r="N1588" t="str" cm="1">
        <f t="array" ref="N1588">_xlfn.IFS(tbl_logs[[#This Row],[Total Score]]&lt;=4, "Low", tbl_logs[[#This Row],[Total Score]]&lt;=10, "Medium", tbl_logs[[#This Row],[Total Score]]&lt;=17, "High", tbl_logs[[#This Row],[Total Score]]&lt;=25, "Critical")</f>
        <v>Medium</v>
      </c>
    </row>
    <row r="1589" spans="1:14" x14ac:dyDescent="0.3">
      <c r="A1589" t="s">
        <v>3912</v>
      </c>
      <c r="B1589" s="1">
        <v>46052.168055555558</v>
      </c>
      <c r="C1589" t="s">
        <v>7</v>
      </c>
      <c r="D1589" t="s">
        <v>22</v>
      </c>
      <c r="E1589" t="s">
        <v>19</v>
      </c>
      <c r="F1589" t="s">
        <v>53</v>
      </c>
      <c r="G1589" s="2">
        <v>0.16805555555555557</v>
      </c>
      <c r="H1589" s="3">
        <v>46052</v>
      </c>
      <c r="I1589">
        <v>1</v>
      </c>
      <c r="J1589">
        <f>_xlfn.XLOOKUP(tbl_logs[[#This Row],[Target_Department]],tbl_DeptWeight[Department], tbl_DeptWeight[Impact Score])</f>
        <v>3</v>
      </c>
      <c r="K1589">
        <f>_xlfn.XLOOKUP(tbl_logs[[#This Row],[Employee_Action]],tbl_ResponseLikelihood[Employee Action],tbl_ResponseLikelihood[Likelihood Score])</f>
        <v>5</v>
      </c>
      <c r="L1589">
        <f>tbl_logs[[#This Row],[Impact Score]]*tbl_logs[[#This Row],[Response Multiplier]]</f>
        <v>15</v>
      </c>
      <c r="M1589" t="str" cm="1">
        <f t="array" ref="M1589">_xlfn.IFS(tbl_logs[[#This Row],[Total Score]]&lt;=4, "Low", tbl_logs[[#This Row],[Total Score]]&lt;=10, "Medium", tbl_logs[[#This Row],[Total Score]]&lt;=19, "High", tbl_logs[[#This Row],[Total Score]]&lt;=25, "Very High")</f>
        <v>High</v>
      </c>
      <c r="N1589" t="str" cm="1">
        <f t="array" ref="N1589">_xlfn.IFS(tbl_logs[[#This Row],[Total Score]]&lt;=4, "Low", tbl_logs[[#This Row],[Total Score]]&lt;=10, "Medium", tbl_logs[[#This Row],[Total Score]]&lt;=17, "High", tbl_logs[[#This Row],[Total Score]]&lt;=25, "Critical")</f>
        <v>High</v>
      </c>
    </row>
    <row r="1590" spans="1:14" x14ac:dyDescent="0.3">
      <c r="A1590" t="s">
        <v>2207</v>
      </c>
      <c r="B1590" s="1">
        <v>46052.207638888889</v>
      </c>
      <c r="C1590" t="s">
        <v>35</v>
      </c>
      <c r="D1590" t="s">
        <v>18</v>
      </c>
      <c r="E1590" t="s">
        <v>16</v>
      </c>
      <c r="F1590" t="s">
        <v>20</v>
      </c>
      <c r="G1590" s="2">
        <v>0.2076388888888889</v>
      </c>
      <c r="H1590" s="3">
        <v>46052</v>
      </c>
      <c r="I1590">
        <v>1</v>
      </c>
      <c r="J1590">
        <f>_xlfn.XLOOKUP(tbl_logs[[#This Row],[Target_Department]],tbl_DeptWeight[Department], tbl_DeptWeight[Impact Score])</f>
        <v>1</v>
      </c>
      <c r="K1590">
        <f>_xlfn.XLOOKUP(tbl_logs[[#This Row],[Employee_Action]],tbl_ResponseLikelihood[Employee Action],tbl_ResponseLikelihood[Likelihood Score])</f>
        <v>2</v>
      </c>
      <c r="L1590">
        <f>tbl_logs[[#This Row],[Impact Score]]*tbl_logs[[#This Row],[Response Multiplier]]</f>
        <v>2</v>
      </c>
      <c r="M1590" t="str" cm="1">
        <f t="array" ref="M1590">_xlfn.IFS(tbl_logs[[#This Row],[Total Score]]&lt;=4, "Low", tbl_logs[[#This Row],[Total Score]]&lt;=10, "Medium", tbl_logs[[#This Row],[Total Score]]&lt;=19, "High", tbl_logs[[#This Row],[Total Score]]&lt;=25, "Very High")</f>
        <v>Low</v>
      </c>
      <c r="N1590" t="str" cm="1">
        <f t="array" ref="N1590">_xlfn.IFS(tbl_logs[[#This Row],[Total Score]]&lt;=4, "Low", tbl_logs[[#This Row],[Total Score]]&lt;=10, "Medium", tbl_logs[[#This Row],[Total Score]]&lt;=17, "High", tbl_logs[[#This Row],[Total Score]]&lt;=25, "Critical")</f>
        <v>Low</v>
      </c>
    </row>
    <row r="1591" spans="1:14" x14ac:dyDescent="0.3">
      <c r="A1591" t="s">
        <v>1207</v>
      </c>
      <c r="B1591" s="1">
        <v>46052.208333333336</v>
      </c>
      <c r="C1591" t="s">
        <v>7</v>
      </c>
      <c r="D1591" t="s">
        <v>18</v>
      </c>
      <c r="E1591" t="s">
        <v>31</v>
      </c>
      <c r="F1591" t="s">
        <v>13</v>
      </c>
      <c r="G1591" s="2">
        <v>0.20833333333333334</v>
      </c>
      <c r="H1591" s="3">
        <v>46052</v>
      </c>
      <c r="I1591">
        <v>1</v>
      </c>
      <c r="J1591">
        <f>_xlfn.XLOOKUP(tbl_logs[[#This Row],[Target_Department]],tbl_DeptWeight[Department], tbl_DeptWeight[Impact Score])</f>
        <v>3</v>
      </c>
      <c r="K1591">
        <f>_xlfn.XLOOKUP(tbl_logs[[#This Row],[Employee_Action]],tbl_ResponseLikelihood[Employee Action],tbl_ResponseLikelihood[Likelihood Score])</f>
        <v>1</v>
      </c>
      <c r="L1591">
        <f>tbl_logs[[#This Row],[Impact Score]]*tbl_logs[[#This Row],[Response Multiplier]]</f>
        <v>3</v>
      </c>
      <c r="M1591" t="str" cm="1">
        <f t="array" ref="M1591">_xlfn.IFS(tbl_logs[[#This Row],[Total Score]]&lt;=4, "Low", tbl_logs[[#This Row],[Total Score]]&lt;=10, "Medium", tbl_logs[[#This Row],[Total Score]]&lt;=19, "High", tbl_logs[[#This Row],[Total Score]]&lt;=25, "Very High")</f>
        <v>Low</v>
      </c>
      <c r="N1591" t="str" cm="1">
        <f t="array" ref="N1591">_xlfn.IFS(tbl_logs[[#This Row],[Total Score]]&lt;=4, "Low", tbl_logs[[#This Row],[Total Score]]&lt;=10, "Medium", tbl_logs[[#This Row],[Total Score]]&lt;=17, "High", tbl_logs[[#This Row],[Total Score]]&lt;=25, "Critical")</f>
        <v>Low</v>
      </c>
    </row>
    <row r="1592" spans="1:14" x14ac:dyDescent="0.3">
      <c r="A1592" t="s">
        <v>2486</v>
      </c>
      <c r="B1592" s="1">
        <v>46052.218055555553</v>
      </c>
      <c r="C1592" t="s">
        <v>40</v>
      </c>
      <c r="D1592" t="s">
        <v>22</v>
      </c>
      <c r="E1592" t="s">
        <v>16</v>
      </c>
      <c r="F1592" t="s">
        <v>20</v>
      </c>
      <c r="G1592" s="2">
        <v>0.21805555555555556</v>
      </c>
      <c r="H1592" s="3">
        <v>46052</v>
      </c>
      <c r="I1592">
        <v>1</v>
      </c>
      <c r="J1592">
        <f>_xlfn.XLOOKUP(tbl_logs[[#This Row],[Target_Department]],tbl_DeptWeight[Department], tbl_DeptWeight[Impact Score])</f>
        <v>5</v>
      </c>
      <c r="K1592">
        <f>_xlfn.XLOOKUP(tbl_logs[[#This Row],[Employee_Action]],tbl_ResponseLikelihood[Employee Action],tbl_ResponseLikelihood[Likelihood Score])</f>
        <v>2</v>
      </c>
      <c r="L1592">
        <f>tbl_logs[[#This Row],[Impact Score]]*tbl_logs[[#This Row],[Response Multiplier]]</f>
        <v>10</v>
      </c>
      <c r="M1592" t="str" cm="1">
        <f t="array" ref="M1592">_xlfn.IFS(tbl_logs[[#This Row],[Total Score]]&lt;=4, "Low", tbl_logs[[#This Row],[Total Score]]&lt;=10, "Medium", tbl_logs[[#This Row],[Total Score]]&lt;=19, "High", tbl_logs[[#This Row],[Total Score]]&lt;=25, "Very High")</f>
        <v>Medium</v>
      </c>
      <c r="N1592" t="str" cm="1">
        <f t="array" ref="N1592">_xlfn.IFS(tbl_logs[[#This Row],[Total Score]]&lt;=4, "Low", tbl_logs[[#This Row],[Total Score]]&lt;=10, "Medium", tbl_logs[[#This Row],[Total Score]]&lt;=17, "High", tbl_logs[[#This Row],[Total Score]]&lt;=25, "Critical")</f>
        <v>Medium</v>
      </c>
    </row>
    <row r="1593" spans="1:14" x14ac:dyDescent="0.3">
      <c r="A1593" t="s">
        <v>2922</v>
      </c>
      <c r="B1593" s="1">
        <v>46052.231944444444</v>
      </c>
      <c r="C1593" t="s">
        <v>40</v>
      </c>
      <c r="D1593" t="s">
        <v>18</v>
      </c>
      <c r="E1593" t="s">
        <v>16</v>
      </c>
      <c r="F1593" t="s">
        <v>10</v>
      </c>
      <c r="G1593" s="2">
        <v>0.23194444444444445</v>
      </c>
      <c r="H1593" s="3">
        <v>46052</v>
      </c>
      <c r="I1593">
        <v>1</v>
      </c>
      <c r="J1593">
        <f>_xlfn.XLOOKUP(tbl_logs[[#This Row],[Target_Department]],tbl_DeptWeight[Department], tbl_DeptWeight[Impact Score])</f>
        <v>5</v>
      </c>
      <c r="K1593">
        <f>_xlfn.XLOOKUP(tbl_logs[[#This Row],[Employee_Action]],tbl_ResponseLikelihood[Employee Action],tbl_ResponseLikelihood[Likelihood Score])</f>
        <v>2</v>
      </c>
      <c r="L1593">
        <f>tbl_logs[[#This Row],[Impact Score]]*tbl_logs[[#This Row],[Response Multiplier]]</f>
        <v>10</v>
      </c>
      <c r="M1593" t="str" cm="1">
        <f t="array" ref="M1593">_xlfn.IFS(tbl_logs[[#This Row],[Total Score]]&lt;=4, "Low", tbl_logs[[#This Row],[Total Score]]&lt;=10, "Medium", tbl_logs[[#This Row],[Total Score]]&lt;=19, "High", tbl_logs[[#This Row],[Total Score]]&lt;=25, "Very High")</f>
        <v>Medium</v>
      </c>
      <c r="N1593" t="str" cm="1">
        <f t="array" ref="N1593">_xlfn.IFS(tbl_logs[[#This Row],[Total Score]]&lt;=4, "Low", tbl_logs[[#This Row],[Total Score]]&lt;=10, "Medium", tbl_logs[[#This Row],[Total Score]]&lt;=17, "High", tbl_logs[[#This Row],[Total Score]]&lt;=25, "Critical")</f>
        <v>Medium</v>
      </c>
    </row>
    <row r="1594" spans="1:14" x14ac:dyDescent="0.3">
      <c r="A1594" t="s">
        <v>1594</v>
      </c>
      <c r="B1594" s="1">
        <v>46052.256944444445</v>
      </c>
      <c r="C1594" t="s">
        <v>35</v>
      </c>
      <c r="D1594" t="s">
        <v>18</v>
      </c>
      <c r="E1594" t="s">
        <v>9</v>
      </c>
      <c r="F1594" t="s">
        <v>10</v>
      </c>
      <c r="G1594" s="2">
        <v>0.25694444444444442</v>
      </c>
      <c r="H1594" s="3">
        <v>46052</v>
      </c>
      <c r="I1594">
        <v>1</v>
      </c>
      <c r="J1594">
        <f>_xlfn.XLOOKUP(tbl_logs[[#This Row],[Target_Department]],tbl_DeptWeight[Department], tbl_DeptWeight[Impact Score])</f>
        <v>1</v>
      </c>
      <c r="K1594">
        <f>_xlfn.XLOOKUP(tbl_logs[[#This Row],[Employee_Action]],tbl_ResponseLikelihood[Employee Action],tbl_ResponseLikelihood[Likelihood Score])</f>
        <v>2</v>
      </c>
      <c r="L1594">
        <f>tbl_logs[[#This Row],[Impact Score]]*tbl_logs[[#This Row],[Response Multiplier]]</f>
        <v>2</v>
      </c>
      <c r="M1594" t="str" cm="1">
        <f t="array" ref="M1594">_xlfn.IFS(tbl_logs[[#This Row],[Total Score]]&lt;=4, "Low", tbl_logs[[#This Row],[Total Score]]&lt;=10, "Medium", tbl_logs[[#This Row],[Total Score]]&lt;=19, "High", tbl_logs[[#This Row],[Total Score]]&lt;=25, "Very High")</f>
        <v>Low</v>
      </c>
      <c r="N1594" t="str" cm="1">
        <f t="array" ref="N1594">_xlfn.IFS(tbl_logs[[#This Row],[Total Score]]&lt;=4, "Low", tbl_logs[[#This Row],[Total Score]]&lt;=10, "Medium", tbl_logs[[#This Row],[Total Score]]&lt;=17, "High", tbl_logs[[#This Row],[Total Score]]&lt;=25, "Critical")</f>
        <v>Low</v>
      </c>
    </row>
    <row r="1595" spans="1:14" x14ac:dyDescent="0.3">
      <c r="A1595" t="s">
        <v>2265</v>
      </c>
      <c r="B1595" s="1">
        <v>46052.265277777777</v>
      </c>
      <c r="C1595" t="s">
        <v>40</v>
      </c>
      <c r="D1595" t="s">
        <v>18</v>
      </c>
      <c r="E1595" t="s">
        <v>16</v>
      </c>
      <c r="F1595" t="s">
        <v>10</v>
      </c>
      <c r="G1595" s="2">
        <v>0.26527777777777778</v>
      </c>
      <c r="H1595" s="3">
        <v>46052</v>
      </c>
      <c r="I1595">
        <v>1</v>
      </c>
      <c r="J1595">
        <f>_xlfn.XLOOKUP(tbl_logs[[#This Row],[Target_Department]],tbl_DeptWeight[Department], tbl_DeptWeight[Impact Score])</f>
        <v>5</v>
      </c>
      <c r="K1595">
        <f>_xlfn.XLOOKUP(tbl_logs[[#This Row],[Employee_Action]],tbl_ResponseLikelihood[Employee Action],tbl_ResponseLikelihood[Likelihood Score])</f>
        <v>2</v>
      </c>
      <c r="L1595">
        <f>tbl_logs[[#This Row],[Impact Score]]*tbl_logs[[#This Row],[Response Multiplier]]</f>
        <v>10</v>
      </c>
      <c r="M1595" t="str" cm="1">
        <f t="array" ref="M1595">_xlfn.IFS(tbl_logs[[#This Row],[Total Score]]&lt;=4, "Low", tbl_logs[[#This Row],[Total Score]]&lt;=10, "Medium", tbl_logs[[#This Row],[Total Score]]&lt;=19, "High", tbl_logs[[#This Row],[Total Score]]&lt;=25, "Very High")</f>
        <v>Medium</v>
      </c>
      <c r="N1595" t="str" cm="1">
        <f t="array" ref="N1595">_xlfn.IFS(tbl_logs[[#This Row],[Total Score]]&lt;=4, "Low", tbl_logs[[#This Row],[Total Score]]&lt;=10, "Medium", tbl_logs[[#This Row],[Total Score]]&lt;=17, "High", tbl_logs[[#This Row],[Total Score]]&lt;=25, "Critical")</f>
        <v>Medium</v>
      </c>
    </row>
    <row r="1596" spans="1:14" x14ac:dyDescent="0.3">
      <c r="A1596" t="s">
        <v>2257</v>
      </c>
      <c r="B1596" s="1">
        <v>46052.277083333334</v>
      </c>
      <c r="C1596" t="s">
        <v>12</v>
      </c>
      <c r="D1596" t="s">
        <v>18</v>
      </c>
      <c r="E1596" t="s">
        <v>31</v>
      </c>
      <c r="F1596" t="s">
        <v>33</v>
      </c>
      <c r="G1596" s="2">
        <v>0.27708333333333335</v>
      </c>
      <c r="H1596" s="3">
        <v>46052</v>
      </c>
      <c r="I1596">
        <v>1</v>
      </c>
      <c r="J1596">
        <f>_xlfn.XLOOKUP(tbl_logs[[#This Row],[Target_Department]],tbl_DeptWeight[Department], tbl_DeptWeight[Impact Score])</f>
        <v>1</v>
      </c>
      <c r="K1596">
        <f>_xlfn.XLOOKUP(tbl_logs[[#This Row],[Employee_Action]],tbl_ResponseLikelihood[Employee Action],tbl_ResponseLikelihood[Likelihood Score])</f>
        <v>4</v>
      </c>
      <c r="L1596">
        <f>tbl_logs[[#This Row],[Impact Score]]*tbl_logs[[#This Row],[Response Multiplier]]</f>
        <v>4</v>
      </c>
      <c r="M1596" t="str" cm="1">
        <f t="array" ref="M1596">_xlfn.IFS(tbl_logs[[#This Row],[Total Score]]&lt;=4, "Low", tbl_logs[[#This Row],[Total Score]]&lt;=10, "Medium", tbl_logs[[#This Row],[Total Score]]&lt;=19, "High", tbl_logs[[#This Row],[Total Score]]&lt;=25, "Very High")</f>
        <v>Low</v>
      </c>
      <c r="N1596" t="str" cm="1">
        <f t="array" ref="N1596">_xlfn.IFS(tbl_logs[[#This Row],[Total Score]]&lt;=4, "Low", tbl_logs[[#This Row],[Total Score]]&lt;=10, "Medium", tbl_logs[[#This Row],[Total Score]]&lt;=17, "High", tbl_logs[[#This Row],[Total Score]]&lt;=25, "Critical")</f>
        <v>Low</v>
      </c>
    </row>
    <row r="1597" spans="1:14" x14ac:dyDescent="0.3">
      <c r="A1597" t="s">
        <v>1664</v>
      </c>
      <c r="B1597" s="1">
        <v>46052.311111111114</v>
      </c>
      <c r="C1597" t="s">
        <v>47</v>
      </c>
      <c r="D1597" t="s">
        <v>15</v>
      </c>
      <c r="E1597" t="s">
        <v>19</v>
      </c>
      <c r="F1597" t="s">
        <v>33</v>
      </c>
      <c r="G1597" s="2">
        <v>0.31111111111111112</v>
      </c>
      <c r="H1597" s="3">
        <v>46052</v>
      </c>
      <c r="I1597">
        <v>1</v>
      </c>
      <c r="J1597">
        <f>_xlfn.XLOOKUP(tbl_logs[[#This Row],[Target_Department]],tbl_DeptWeight[Department], tbl_DeptWeight[Impact Score])</f>
        <v>1</v>
      </c>
      <c r="K1597">
        <f>_xlfn.XLOOKUP(tbl_logs[[#This Row],[Employee_Action]],tbl_ResponseLikelihood[Employee Action],tbl_ResponseLikelihood[Likelihood Score])</f>
        <v>4</v>
      </c>
      <c r="L1597">
        <f>tbl_logs[[#This Row],[Impact Score]]*tbl_logs[[#This Row],[Response Multiplier]]</f>
        <v>4</v>
      </c>
      <c r="M1597" t="str" cm="1">
        <f t="array" ref="M1597">_xlfn.IFS(tbl_logs[[#This Row],[Total Score]]&lt;=4, "Low", tbl_logs[[#This Row],[Total Score]]&lt;=10, "Medium", tbl_logs[[#This Row],[Total Score]]&lt;=19, "High", tbl_logs[[#This Row],[Total Score]]&lt;=25, "Very High")</f>
        <v>Low</v>
      </c>
      <c r="N1597" t="str" cm="1">
        <f t="array" ref="N1597">_xlfn.IFS(tbl_logs[[#This Row],[Total Score]]&lt;=4, "Low", tbl_logs[[#This Row],[Total Score]]&lt;=10, "Medium", tbl_logs[[#This Row],[Total Score]]&lt;=17, "High", tbl_logs[[#This Row],[Total Score]]&lt;=25, "Critical")</f>
        <v>Low</v>
      </c>
    </row>
    <row r="1598" spans="1:14" x14ac:dyDescent="0.3">
      <c r="A1598" t="s">
        <v>3941</v>
      </c>
      <c r="B1598" s="1">
        <v>46052.336111111108</v>
      </c>
      <c r="C1598" t="s">
        <v>35</v>
      </c>
      <c r="D1598" t="s">
        <v>22</v>
      </c>
      <c r="E1598" t="s">
        <v>9</v>
      </c>
      <c r="F1598" t="s">
        <v>33</v>
      </c>
      <c r="G1598" s="2">
        <v>0.33611111111111114</v>
      </c>
      <c r="H1598" s="3">
        <v>46052</v>
      </c>
      <c r="I1598">
        <v>1</v>
      </c>
      <c r="J1598">
        <f>_xlfn.XLOOKUP(tbl_logs[[#This Row],[Target_Department]],tbl_DeptWeight[Department], tbl_DeptWeight[Impact Score])</f>
        <v>1</v>
      </c>
      <c r="K1598">
        <f>_xlfn.XLOOKUP(tbl_logs[[#This Row],[Employee_Action]],tbl_ResponseLikelihood[Employee Action],tbl_ResponseLikelihood[Likelihood Score])</f>
        <v>4</v>
      </c>
      <c r="L1598">
        <f>tbl_logs[[#This Row],[Impact Score]]*tbl_logs[[#This Row],[Response Multiplier]]</f>
        <v>4</v>
      </c>
      <c r="M1598" t="str" cm="1">
        <f t="array" ref="M1598">_xlfn.IFS(tbl_logs[[#This Row],[Total Score]]&lt;=4, "Low", tbl_logs[[#This Row],[Total Score]]&lt;=10, "Medium", tbl_logs[[#This Row],[Total Score]]&lt;=19, "High", tbl_logs[[#This Row],[Total Score]]&lt;=25, "Very High")</f>
        <v>Low</v>
      </c>
      <c r="N1598" t="str" cm="1">
        <f t="array" ref="N1598">_xlfn.IFS(tbl_logs[[#This Row],[Total Score]]&lt;=4, "Low", tbl_logs[[#This Row],[Total Score]]&lt;=10, "Medium", tbl_logs[[#This Row],[Total Score]]&lt;=17, "High", tbl_logs[[#This Row],[Total Score]]&lt;=25, "Critical")</f>
        <v>Low</v>
      </c>
    </row>
    <row r="1599" spans="1:14" x14ac:dyDescent="0.3">
      <c r="A1599" t="s">
        <v>3786</v>
      </c>
      <c r="B1599" s="1">
        <v>46052.386805555558</v>
      </c>
      <c r="C1599" t="s">
        <v>7</v>
      </c>
      <c r="D1599" t="s">
        <v>22</v>
      </c>
      <c r="E1599" t="s">
        <v>19</v>
      </c>
      <c r="F1599" t="s">
        <v>10</v>
      </c>
      <c r="G1599" s="2">
        <v>0.38680555555555557</v>
      </c>
      <c r="H1599" s="3">
        <v>46052</v>
      </c>
      <c r="I1599">
        <v>1</v>
      </c>
      <c r="J1599">
        <f>_xlfn.XLOOKUP(tbl_logs[[#This Row],[Target_Department]],tbl_DeptWeight[Department], tbl_DeptWeight[Impact Score])</f>
        <v>3</v>
      </c>
      <c r="K1599">
        <f>_xlfn.XLOOKUP(tbl_logs[[#This Row],[Employee_Action]],tbl_ResponseLikelihood[Employee Action],tbl_ResponseLikelihood[Likelihood Score])</f>
        <v>2</v>
      </c>
      <c r="L1599">
        <f>tbl_logs[[#This Row],[Impact Score]]*tbl_logs[[#This Row],[Response Multiplier]]</f>
        <v>6</v>
      </c>
      <c r="M1599" t="str" cm="1">
        <f t="array" ref="M1599">_xlfn.IFS(tbl_logs[[#This Row],[Total Score]]&lt;=4, "Low", tbl_logs[[#This Row],[Total Score]]&lt;=10, "Medium", tbl_logs[[#This Row],[Total Score]]&lt;=19, "High", tbl_logs[[#This Row],[Total Score]]&lt;=25, "Very High")</f>
        <v>Medium</v>
      </c>
      <c r="N1599" t="str" cm="1">
        <f t="array" ref="N1599">_xlfn.IFS(tbl_logs[[#This Row],[Total Score]]&lt;=4, "Low", tbl_logs[[#This Row],[Total Score]]&lt;=10, "Medium", tbl_logs[[#This Row],[Total Score]]&lt;=17, "High", tbl_logs[[#This Row],[Total Score]]&lt;=25, "Critical")</f>
        <v>Medium</v>
      </c>
    </row>
    <row r="1600" spans="1:14" x14ac:dyDescent="0.3">
      <c r="A1600" t="s">
        <v>583</v>
      </c>
      <c r="B1600" s="1">
        <v>46052.388888888891</v>
      </c>
      <c r="C1600" t="s">
        <v>7</v>
      </c>
      <c r="D1600" t="s">
        <v>22</v>
      </c>
      <c r="E1600" t="s">
        <v>19</v>
      </c>
      <c r="F1600" t="s">
        <v>10</v>
      </c>
      <c r="G1600" s="2">
        <v>0.3888888888888889</v>
      </c>
      <c r="H1600" s="3">
        <v>46052</v>
      </c>
      <c r="I1600">
        <v>1</v>
      </c>
      <c r="J1600">
        <f>_xlfn.XLOOKUP(tbl_logs[[#This Row],[Target_Department]],tbl_DeptWeight[Department], tbl_DeptWeight[Impact Score])</f>
        <v>3</v>
      </c>
      <c r="K1600">
        <f>_xlfn.XLOOKUP(tbl_logs[[#This Row],[Employee_Action]],tbl_ResponseLikelihood[Employee Action],tbl_ResponseLikelihood[Likelihood Score])</f>
        <v>2</v>
      </c>
      <c r="L1600">
        <f>tbl_logs[[#This Row],[Impact Score]]*tbl_logs[[#This Row],[Response Multiplier]]</f>
        <v>6</v>
      </c>
      <c r="M1600" t="str" cm="1">
        <f t="array" ref="M1600">_xlfn.IFS(tbl_logs[[#This Row],[Total Score]]&lt;=4, "Low", tbl_logs[[#This Row],[Total Score]]&lt;=10, "Medium", tbl_logs[[#This Row],[Total Score]]&lt;=19, "High", tbl_logs[[#This Row],[Total Score]]&lt;=25, "Very High")</f>
        <v>Medium</v>
      </c>
      <c r="N1600" t="str" cm="1">
        <f t="array" ref="N1600">_xlfn.IFS(tbl_logs[[#This Row],[Total Score]]&lt;=4, "Low", tbl_logs[[#This Row],[Total Score]]&lt;=10, "Medium", tbl_logs[[#This Row],[Total Score]]&lt;=17, "High", tbl_logs[[#This Row],[Total Score]]&lt;=25, "Critical")</f>
        <v>Medium</v>
      </c>
    </row>
    <row r="1601" spans="1:14" x14ac:dyDescent="0.3">
      <c r="A1601" t="s">
        <v>28</v>
      </c>
      <c r="B1601" s="1">
        <v>46052.393750000003</v>
      </c>
      <c r="C1601" t="s">
        <v>7</v>
      </c>
      <c r="D1601" t="s">
        <v>18</v>
      </c>
      <c r="E1601" t="s">
        <v>9</v>
      </c>
      <c r="F1601" t="s">
        <v>20</v>
      </c>
      <c r="G1601" s="2">
        <v>0.39374999999999999</v>
      </c>
      <c r="H1601" s="3">
        <v>46052</v>
      </c>
      <c r="I1601">
        <v>1</v>
      </c>
      <c r="J1601">
        <f>_xlfn.XLOOKUP(tbl_logs[[#This Row],[Target_Department]],tbl_DeptWeight[Department], tbl_DeptWeight[Impact Score])</f>
        <v>3</v>
      </c>
      <c r="K1601">
        <f>_xlfn.XLOOKUP(tbl_logs[[#This Row],[Employee_Action]],tbl_ResponseLikelihood[Employee Action],tbl_ResponseLikelihood[Likelihood Score])</f>
        <v>2</v>
      </c>
      <c r="L1601">
        <f>tbl_logs[[#This Row],[Impact Score]]*tbl_logs[[#This Row],[Response Multiplier]]</f>
        <v>6</v>
      </c>
      <c r="M1601" t="str" cm="1">
        <f t="array" ref="M1601">_xlfn.IFS(tbl_logs[[#This Row],[Total Score]]&lt;=4, "Low", tbl_logs[[#This Row],[Total Score]]&lt;=10, "Medium", tbl_logs[[#This Row],[Total Score]]&lt;=19, "High", tbl_logs[[#This Row],[Total Score]]&lt;=25, "Very High")</f>
        <v>Medium</v>
      </c>
      <c r="N1601" t="str" cm="1">
        <f t="array" ref="N1601">_xlfn.IFS(tbl_logs[[#This Row],[Total Score]]&lt;=4, "Low", tbl_logs[[#This Row],[Total Score]]&lt;=10, "Medium", tbl_logs[[#This Row],[Total Score]]&lt;=17, "High", tbl_logs[[#This Row],[Total Score]]&lt;=25, "Critical")</f>
        <v>Medium</v>
      </c>
    </row>
    <row r="1602" spans="1:14" x14ac:dyDescent="0.3">
      <c r="A1602" t="s">
        <v>2178</v>
      </c>
      <c r="B1602" s="1">
        <v>46052.429166666669</v>
      </c>
      <c r="C1602" t="s">
        <v>7</v>
      </c>
      <c r="D1602" t="s">
        <v>18</v>
      </c>
      <c r="E1602" t="s">
        <v>19</v>
      </c>
      <c r="F1602" t="s">
        <v>33</v>
      </c>
      <c r="G1602" s="2">
        <v>0.42916666666666664</v>
      </c>
      <c r="H1602" s="3">
        <v>46052</v>
      </c>
      <c r="I1602">
        <v>1</v>
      </c>
      <c r="J1602">
        <f>_xlfn.XLOOKUP(tbl_logs[[#This Row],[Target_Department]],tbl_DeptWeight[Department], tbl_DeptWeight[Impact Score])</f>
        <v>3</v>
      </c>
      <c r="K1602">
        <f>_xlfn.XLOOKUP(tbl_logs[[#This Row],[Employee_Action]],tbl_ResponseLikelihood[Employee Action],tbl_ResponseLikelihood[Likelihood Score])</f>
        <v>4</v>
      </c>
      <c r="L1602">
        <f>tbl_logs[[#This Row],[Impact Score]]*tbl_logs[[#This Row],[Response Multiplier]]</f>
        <v>12</v>
      </c>
      <c r="M1602" t="str" cm="1">
        <f t="array" ref="M1602">_xlfn.IFS(tbl_logs[[#This Row],[Total Score]]&lt;=4, "Low", tbl_logs[[#This Row],[Total Score]]&lt;=10, "Medium", tbl_logs[[#This Row],[Total Score]]&lt;=19, "High", tbl_logs[[#This Row],[Total Score]]&lt;=25, "Very High")</f>
        <v>High</v>
      </c>
      <c r="N1602" t="str" cm="1">
        <f t="array" ref="N1602">_xlfn.IFS(tbl_logs[[#This Row],[Total Score]]&lt;=4, "Low", tbl_logs[[#This Row],[Total Score]]&lt;=10, "Medium", tbl_logs[[#This Row],[Total Score]]&lt;=17, "High", tbl_logs[[#This Row],[Total Score]]&lt;=25, "Critical")</f>
        <v>High</v>
      </c>
    </row>
    <row r="1603" spans="1:14" x14ac:dyDescent="0.3">
      <c r="A1603" t="s">
        <v>2270</v>
      </c>
      <c r="B1603" s="1">
        <v>46052.438888888886</v>
      </c>
      <c r="C1603" t="s">
        <v>47</v>
      </c>
      <c r="D1603" t="s">
        <v>18</v>
      </c>
      <c r="E1603" t="s">
        <v>9</v>
      </c>
      <c r="F1603" t="s">
        <v>13</v>
      </c>
      <c r="G1603" s="2">
        <v>0.43888888888888888</v>
      </c>
      <c r="H1603" s="3">
        <v>46052</v>
      </c>
      <c r="I1603">
        <v>1</v>
      </c>
      <c r="J1603">
        <f>_xlfn.XLOOKUP(tbl_logs[[#This Row],[Target_Department]],tbl_DeptWeight[Department], tbl_DeptWeight[Impact Score])</f>
        <v>1</v>
      </c>
      <c r="K1603">
        <f>_xlfn.XLOOKUP(tbl_logs[[#This Row],[Employee_Action]],tbl_ResponseLikelihood[Employee Action],tbl_ResponseLikelihood[Likelihood Score])</f>
        <v>1</v>
      </c>
      <c r="L1603">
        <f>tbl_logs[[#This Row],[Impact Score]]*tbl_logs[[#This Row],[Response Multiplier]]</f>
        <v>1</v>
      </c>
      <c r="M1603" t="str" cm="1">
        <f t="array" ref="M1603">_xlfn.IFS(tbl_logs[[#This Row],[Total Score]]&lt;=4, "Low", tbl_logs[[#This Row],[Total Score]]&lt;=10, "Medium", tbl_logs[[#This Row],[Total Score]]&lt;=19, "High", tbl_logs[[#This Row],[Total Score]]&lt;=25, "Very High")</f>
        <v>Low</v>
      </c>
      <c r="N1603" t="str" cm="1">
        <f t="array" ref="N1603">_xlfn.IFS(tbl_logs[[#This Row],[Total Score]]&lt;=4, "Low", tbl_logs[[#This Row],[Total Score]]&lt;=10, "Medium", tbl_logs[[#This Row],[Total Score]]&lt;=17, "High", tbl_logs[[#This Row],[Total Score]]&lt;=25, "Critical")</f>
        <v>Low</v>
      </c>
    </row>
    <row r="1604" spans="1:14" x14ac:dyDescent="0.3">
      <c r="A1604" t="s">
        <v>1578</v>
      </c>
      <c r="B1604" s="1">
        <v>46052.462500000001</v>
      </c>
      <c r="C1604" t="s">
        <v>12</v>
      </c>
      <c r="D1604" t="s">
        <v>18</v>
      </c>
      <c r="E1604" t="s">
        <v>19</v>
      </c>
      <c r="F1604" t="s">
        <v>33</v>
      </c>
      <c r="G1604" s="2">
        <v>0.46250000000000002</v>
      </c>
      <c r="H1604" s="3">
        <v>46052</v>
      </c>
      <c r="I1604">
        <v>1</v>
      </c>
      <c r="J1604">
        <f>_xlfn.XLOOKUP(tbl_logs[[#This Row],[Target_Department]],tbl_DeptWeight[Department], tbl_DeptWeight[Impact Score])</f>
        <v>1</v>
      </c>
      <c r="K1604">
        <f>_xlfn.XLOOKUP(tbl_logs[[#This Row],[Employee_Action]],tbl_ResponseLikelihood[Employee Action],tbl_ResponseLikelihood[Likelihood Score])</f>
        <v>4</v>
      </c>
      <c r="L1604">
        <f>tbl_logs[[#This Row],[Impact Score]]*tbl_logs[[#This Row],[Response Multiplier]]</f>
        <v>4</v>
      </c>
      <c r="M1604" t="str" cm="1">
        <f t="array" ref="M1604">_xlfn.IFS(tbl_logs[[#This Row],[Total Score]]&lt;=4, "Low", tbl_logs[[#This Row],[Total Score]]&lt;=10, "Medium", tbl_logs[[#This Row],[Total Score]]&lt;=19, "High", tbl_logs[[#This Row],[Total Score]]&lt;=25, "Very High")</f>
        <v>Low</v>
      </c>
      <c r="N1604" t="str" cm="1">
        <f t="array" ref="N1604">_xlfn.IFS(tbl_logs[[#This Row],[Total Score]]&lt;=4, "Low", tbl_logs[[#This Row],[Total Score]]&lt;=10, "Medium", tbl_logs[[#This Row],[Total Score]]&lt;=17, "High", tbl_logs[[#This Row],[Total Score]]&lt;=25, "Critical")</f>
        <v>Low</v>
      </c>
    </row>
    <row r="1605" spans="1:14" x14ac:dyDescent="0.3">
      <c r="A1605" t="s">
        <v>1055</v>
      </c>
      <c r="B1605" s="1">
        <v>46052.463194444441</v>
      </c>
      <c r="C1605" t="s">
        <v>7</v>
      </c>
      <c r="D1605" t="s">
        <v>18</v>
      </c>
      <c r="E1605" t="s">
        <v>31</v>
      </c>
      <c r="F1605" t="s">
        <v>20</v>
      </c>
      <c r="G1605" s="2">
        <v>0.46319444444444446</v>
      </c>
      <c r="H1605" s="3">
        <v>46052</v>
      </c>
      <c r="I1605">
        <v>1</v>
      </c>
      <c r="J1605">
        <f>_xlfn.XLOOKUP(tbl_logs[[#This Row],[Target_Department]],tbl_DeptWeight[Department], tbl_DeptWeight[Impact Score])</f>
        <v>3</v>
      </c>
      <c r="K1605">
        <f>_xlfn.XLOOKUP(tbl_logs[[#This Row],[Employee_Action]],tbl_ResponseLikelihood[Employee Action],tbl_ResponseLikelihood[Likelihood Score])</f>
        <v>2</v>
      </c>
      <c r="L1605">
        <f>tbl_logs[[#This Row],[Impact Score]]*tbl_logs[[#This Row],[Response Multiplier]]</f>
        <v>6</v>
      </c>
      <c r="M1605" t="str" cm="1">
        <f t="array" ref="M1605">_xlfn.IFS(tbl_logs[[#This Row],[Total Score]]&lt;=4, "Low", tbl_logs[[#This Row],[Total Score]]&lt;=10, "Medium", tbl_logs[[#This Row],[Total Score]]&lt;=19, "High", tbl_logs[[#This Row],[Total Score]]&lt;=25, "Very High")</f>
        <v>Medium</v>
      </c>
      <c r="N1605" t="str" cm="1">
        <f t="array" ref="N1605">_xlfn.IFS(tbl_logs[[#This Row],[Total Score]]&lt;=4, "Low", tbl_logs[[#This Row],[Total Score]]&lt;=10, "Medium", tbl_logs[[#This Row],[Total Score]]&lt;=17, "High", tbl_logs[[#This Row],[Total Score]]&lt;=25, "Critical")</f>
        <v>Medium</v>
      </c>
    </row>
    <row r="1606" spans="1:14" x14ac:dyDescent="0.3">
      <c r="A1606" t="s">
        <v>347</v>
      </c>
      <c r="B1606" s="1">
        <v>46052.469444444447</v>
      </c>
      <c r="C1606" t="s">
        <v>7</v>
      </c>
      <c r="D1606" t="s">
        <v>8</v>
      </c>
      <c r="E1606" t="s">
        <v>19</v>
      </c>
      <c r="F1606" t="s">
        <v>10</v>
      </c>
      <c r="G1606" s="2">
        <v>0.46944444444444444</v>
      </c>
      <c r="H1606" s="3">
        <v>46052</v>
      </c>
      <c r="I1606">
        <v>1</v>
      </c>
      <c r="J1606">
        <f>_xlfn.XLOOKUP(tbl_logs[[#This Row],[Target_Department]],tbl_DeptWeight[Department], tbl_DeptWeight[Impact Score])</f>
        <v>3</v>
      </c>
      <c r="K1606">
        <f>_xlfn.XLOOKUP(tbl_logs[[#This Row],[Employee_Action]],tbl_ResponseLikelihood[Employee Action],tbl_ResponseLikelihood[Likelihood Score])</f>
        <v>2</v>
      </c>
      <c r="L1606">
        <f>tbl_logs[[#This Row],[Impact Score]]*tbl_logs[[#This Row],[Response Multiplier]]</f>
        <v>6</v>
      </c>
      <c r="M1606" t="str" cm="1">
        <f t="array" ref="M1606">_xlfn.IFS(tbl_logs[[#This Row],[Total Score]]&lt;=4, "Low", tbl_logs[[#This Row],[Total Score]]&lt;=10, "Medium", tbl_logs[[#This Row],[Total Score]]&lt;=19, "High", tbl_logs[[#This Row],[Total Score]]&lt;=25, "Very High")</f>
        <v>Medium</v>
      </c>
      <c r="N1606" t="str" cm="1">
        <f t="array" ref="N1606">_xlfn.IFS(tbl_logs[[#This Row],[Total Score]]&lt;=4, "Low", tbl_logs[[#This Row],[Total Score]]&lt;=10, "Medium", tbl_logs[[#This Row],[Total Score]]&lt;=17, "High", tbl_logs[[#This Row],[Total Score]]&lt;=25, "Critical")</f>
        <v>Medium</v>
      </c>
    </row>
    <row r="1607" spans="1:14" x14ac:dyDescent="0.3">
      <c r="A1607" t="s">
        <v>4184</v>
      </c>
      <c r="B1607" s="1">
        <v>46052.473611111112</v>
      </c>
      <c r="C1607" t="s">
        <v>7</v>
      </c>
      <c r="D1607" t="s">
        <v>8</v>
      </c>
      <c r="E1607" t="s">
        <v>19</v>
      </c>
      <c r="F1607" t="s">
        <v>13</v>
      </c>
      <c r="G1607" s="2">
        <v>0.47361111111111109</v>
      </c>
      <c r="H1607" s="3">
        <v>46052</v>
      </c>
      <c r="I1607">
        <v>1</v>
      </c>
      <c r="J1607">
        <f>_xlfn.XLOOKUP(tbl_logs[[#This Row],[Target_Department]],tbl_DeptWeight[Department], tbl_DeptWeight[Impact Score])</f>
        <v>3</v>
      </c>
      <c r="K1607">
        <f>_xlfn.XLOOKUP(tbl_logs[[#This Row],[Employee_Action]],tbl_ResponseLikelihood[Employee Action],tbl_ResponseLikelihood[Likelihood Score])</f>
        <v>1</v>
      </c>
      <c r="L1607">
        <f>tbl_logs[[#This Row],[Impact Score]]*tbl_logs[[#This Row],[Response Multiplier]]</f>
        <v>3</v>
      </c>
      <c r="M1607" t="str" cm="1">
        <f t="array" ref="M1607">_xlfn.IFS(tbl_logs[[#This Row],[Total Score]]&lt;=4, "Low", tbl_logs[[#This Row],[Total Score]]&lt;=10, "Medium", tbl_logs[[#This Row],[Total Score]]&lt;=19, "High", tbl_logs[[#This Row],[Total Score]]&lt;=25, "Very High")</f>
        <v>Low</v>
      </c>
      <c r="N1607" t="str" cm="1">
        <f t="array" ref="N1607">_xlfn.IFS(tbl_logs[[#This Row],[Total Score]]&lt;=4, "Low", tbl_logs[[#This Row],[Total Score]]&lt;=10, "Medium", tbl_logs[[#This Row],[Total Score]]&lt;=17, "High", tbl_logs[[#This Row],[Total Score]]&lt;=25, "Critical")</f>
        <v>Low</v>
      </c>
    </row>
    <row r="1608" spans="1:14" x14ac:dyDescent="0.3">
      <c r="A1608" t="s">
        <v>3950</v>
      </c>
      <c r="B1608" s="1">
        <v>46052.474999999999</v>
      </c>
      <c r="C1608" t="s">
        <v>7</v>
      </c>
      <c r="D1608" t="s">
        <v>22</v>
      </c>
      <c r="E1608" t="s">
        <v>19</v>
      </c>
      <c r="F1608" t="s">
        <v>13</v>
      </c>
      <c r="G1608" s="2">
        <v>0.47499999999999998</v>
      </c>
      <c r="H1608" s="3">
        <v>46052</v>
      </c>
      <c r="I1608">
        <v>1</v>
      </c>
      <c r="J1608">
        <f>_xlfn.XLOOKUP(tbl_logs[[#This Row],[Target_Department]],tbl_DeptWeight[Department], tbl_DeptWeight[Impact Score])</f>
        <v>3</v>
      </c>
      <c r="K1608">
        <f>_xlfn.XLOOKUP(tbl_logs[[#This Row],[Employee_Action]],tbl_ResponseLikelihood[Employee Action],tbl_ResponseLikelihood[Likelihood Score])</f>
        <v>1</v>
      </c>
      <c r="L1608">
        <f>tbl_logs[[#This Row],[Impact Score]]*tbl_logs[[#This Row],[Response Multiplier]]</f>
        <v>3</v>
      </c>
      <c r="M1608" t="str" cm="1">
        <f t="array" ref="M1608">_xlfn.IFS(tbl_logs[[#This Row],[Total Score]]&lt;=4, "Low", tbl_logs[[#This Row],[Total Score]]&lt;=10, "Medium", tbl_logs[[#This Row],[Total Score]]&lt;=19, "High", tbl_logs[[#This Row],[Total Score]]&lt;=25, "Very High")</f>
        <v>Low</v>
      </c>
      <c r="N1608" t="str" cm="1">
        <f t="array" ref="N1608">_xlfn.IFS(tbl_logs[[#This Row],[Total Score]]&lt;=4, "Low", tbl_logs[[#This Row],[Total Score]]&lt;=10, "Medium", tbl_logs[[#This Row],[Total Score]]&lt;=17, "High", tbl_logs[[#This Row],[Total Score]]&lt;=25, "Critical")</f>
        <v>Low</v>
      </c>
    </row>
    <row r="1609" spans="1:14" x14ac:dyDescent="0.3">
      <c r="A1609" t="s">
        <v>4076</v>
      </c>
      <c r="B1609" s="1">
        <v>46052.493055555555</v>
      </c>
      <c r="C1609" t="s">
        <v>7</v>
      </c>
      <c r="D1609" t="s">
        <v>18</v>
      </c>
      <c r="E1609" t="s">
        <v>19</v>
      </c>
      <c r="F1609" t="s">
        <v>10</v>
      </c>
      <c r="G1609" s="2">
        <v>0.49305555555555558</v>
      </c>
      <c r="H1609" s="3">
        <v>46052</v>
      </c>
      <c r="I1609">
        <v>1</v>
      </c>
      <c r="J1609">
        <f>_xlfn.XLOOKUP(tbl_logs[[#This Row],[Target_Department]],tbl_DeptWeight[Department], tbl_DeptWeight[Impact Score])</f>
        <v>3</v>
      </c>
      <c r="K1609">
        <f>_xlfn.XLOOKUP(tbl_logs[[#This Row],[Employee_Action]],tbl_ResponseLikelihood[Employee Action],tbl_ResponseLikelihood[Likelihood Score])</f>
        <v>2</v>
      </c>
      <c r="L1609">
        <f>tbl_logs[[#This Row],[Impact Score]]*tbl_logs[[#This Row],[Response Multiplier]]</f>
        <v>6</v>
      </c>
      <c r="M1609" t="str" cm="1">
        <f t="array" ref="M1609">_xlfn.IFS(tbl_logs[[#This Row],[Total Score]]&lt;=4, "Low", tbl_logs[[#This Row],[Total Score]]&lt;=10, "Medium", tbl_logs[[#This Row],[Total Score]]&lt;=19, "High", tbl_logs[[#This Row],[Total Score]]&lt;=25, "Very High")</f>
        <v>Medium</v>
      </c>
      <c r="N1609" t="str" cm="1">
        <f t="array" ref="N1609">_xlfn.IFS(tbl_logs[[#This Row],[Total Score]]&lt;=4, "Low", tbl_logs[[#This Row],[Total Score]]&lt;=10, "Medium", tbl_logs[[#This Row],[Total Score]]&lt;=17, "High", tbl_logs[[#This Row],[Total Score]]&lt;=25, "Critical")</f>
        <v>Medium</v>
      </c>
    </row>
    <row r="1610" spans="1:14" x14ac:dyDescent="0.3">
      <c r="A1610" t="s">
        <v>2616</v>
      </c>
      <c r="B1610" s="1">
        <v>46052.53125</v>
      </c>
      <c r="C1610" t="s">
        <v>35</v>
      </c>
      <c r="D1610" t="s">
        <v>15</v>
      </c>
      <c r="E1610" t="s">
        <v>16</v>
      </c>
      <c r="F1610" t="s">
        <v>10</v>
      </c>
      <c r="G1610" s="2">
        <v>0.53125</v>
      </c>
      <c r="H1610" s="3">
        <v>46052</v>
      </c>
      <c r="I1610">
        <v>1</v>
      </c>
      <c r="J1610">
        <f>_xlfn.XLOOKUP(tbl_logs[[#This Row],[Target_Department]],tbl_DeptWeight[Department], tbl_DeptWeight[Impact Score])</f>
        <v>1</v>
      </c>
      <c r="K1610">
        <f>_xlfn.XLOOKUP(tbl_logs[[#This Row],[Employee_Action]],tbl_ResponseLikelihood[Employee Action],tbl_ResponseLikelihood[Likelihood Score])</f>
        <v>2</v>
      </c>
      <c r="L1610">
        <f>tbl_logs[[#This Row],[Impact Score]]*tbl_logs[[#This Row],[Response Multiplier]]</f>
        <v>2</v>
      </c>
      <c r="M1610" t="str" cm="1">
        <f t="array" ref="M1610">_xlfn.IFS(tbl_logs[[#This Row],[Total Score]]&lt;=4, "Low", tbl_logs[[#This Row],[Total Score]]&lt;=10, "Medium", tbl_logs[[#This Row],[Total Score]]&lt;=19, "High", tbl_logs[[#This Row],[Total Score]]&lt;=25, "Very High")</f>
        <v>Low</v>
      </c>
      <c r="N1610" t="str" cm="1">
        <f t="array" ref="N1610">_xlfn.IFS(tbl_logs[[#This Row],[Total Score]]&lt;=4, "Low", tbl_logs[[#This Row],[Total Score]]&lt;=10, "Medium", tbl_logs[[#This Row],[Total Score]]&lt;=17, "High", tbl_logs[[#This Row],[Total Score]]&lt;=25, "Critical")</f>
        <v>Low</v>
      </c>
    </row>
    <row r="1611" spans="1:14" x14ac:dyDescent="0.3">
      <c r="A1611" t="s">
        <v>2184</v>
      </c>
      <c r="B1611" s="1">
        <v>46052.537499999999</v>
      </c>
      <c r="C1611" t="s">
        <v>35</v>
      </c>
      <c r="D1611" t="s">
        <v>15</v>
      </c>
      <c r="E1611" t="s">
        <v>19</v>
      </c>
      <c r="F1611" t="s">
        <v>10</v>
      </c>
      <c r="G1611" s="2">
        <v>0.53749999999999998</v>
      </c>
      <c r="H1611" s="3">
        <v>46052</v>
      </c>
      <c r="I1611">
        <v>1</v>
      </c>
      <c r="J1611">
        <f>_xlfn.XLOOKUP(tbl_logs[[#This Row],[Target_Department]],tbl_DeptWeight[Department], tbl_DeptWeight[Impact Score])</f>
        <v>1</v>
      </c>
      <c r="K1611">
        <f>_xlfn.XLOOKUP(tbl_logs[[#This Row],[Employee_Action]],tbl_ResponseLikelihood[Employee Action],tbl_ResponseLikelihood[Likelihood Score])</f>
        <v>2</v>
      </c>
      <c r="L1611">
        <f>tbl_logs[[#This Row],[Impact Score]]*tbl_logs[[#This Row],[Response Multiplier]]</f>
        <v>2</v>
      </c>
      <c r="M1611" t="str" cm="1">
        <f t="array" ref="M1611">_xlfn.IFS(tbl_logs[[#This Row],[Total Score]]&lt;=4, "Low", tbl_logs[[#This Row],[Total Score]]&lt;=10, "Medium", tbl_logs[[#This Row],[Total Score]]&lt;=19, "High", tbl_logs[[#This Row],[Total Score]]&lt;=25, "Very High")</f>
        <v>Low</v>
      </c>
      <c r="N1611" t="str" cm="1">
        <f t="array" ref="N1611">_xlfn.IFS(tbl_logs[[#This Row],[Total Score]]&lt;=4, "Low", tbl_logs[[#This Row],[Total Score]]&lt;=10, "Medium", tbl_logs[[#This Row],[Total Score]]&lt;=17, "High", tbl_logs[[#This Row],[Total Score]]&lt;=25, "Critical")</f>
        <v>Low</v>
      </c>
    </row>
    <row r="1612" spans="1:14" x14ac:dyDescent="0.3">
      <c r="A1612" t="s">
        <v>4604</v>
      </c>
      <c r="B1612" s="1">
        <v>46052.568749999999</v>
      </c>
      <c r="C1612" t="s">
        <v>7</v>
      </c>
      <c r="D1612" t="s">
        <v>8</v>
      </c>
      <c r="E1612" t="s">
        <v>19</v>
      </c>
      <c r="F1612" t="s">
        <v>10</v>
      </c>
      <c r="G1612" s="2">
        <v>0.56874999999999998</v>
      </c>
      <c r="H1612" s="3">
        <v>46052</v>
      </c>
      <c r="I1612">
        <v>1</v>
      </c>
      <c r="J1612">
        <f>_xlfn.XLOOKUP(tbl_logs[[#This Row],[Target_Department]],tbl_DeptWeight[Department], tbl_DeptWeight[Impact Score])</f>
        <v>3</v>
      </c>
      <c r="K1612">
        <f>_xlfn.XLOOKUP(tbl_logs[[#This Row],[Employee_Action]],tbl_ResponseLikelihood[Employee Action],tbl_ResponseLikelihood[Likelihood Score])</f>
        <v>2</v>
      </c>
      <c r="L1612">
        <f>tbl_logs[[#This Row],[Impact Score]]*tbl_logs[[#This Row],[Response Multiplier]]</f>
        <v>6</v>
      </c>
      <c r="M1612" t="str" cm="1">
        <f t="array" ref="M1612">_xlfn.IFS(tbl_logs[[#This Row],[Total Score]]&lt;=4, "Low", tbl_logs[[#This Row],[Total Score]]&lt;=10, "Medium", tbl_logs[[#This Row],[Total Score]]&lt;=19, "High", tbl_logs[[#This Row],[Total Score]]&lt;=25, "Very High")</f>
        <v>Medium</v>
      </c>
      <c r="N1612" t="str" cm="1">
        <f t="array" ref="N1612">_xlfn.IFS(tbl_logs[[#This Row],[Total Score]]&lt;=4, "Low", tbl_logs[[#This Row],[Total Score]]&lt;=10, "Medium", tbl_logs[[#This Row],[Total Score]]&lt;=17, "High", tbl_logs[[#This Row],[Total Score]]&lt;=25, "Critical")</f>
        <v>Medium</v>
      </c>
    </row>
    <row r="1613" spans="1:14" x14ac:dyDescent="0.3">
      <c r="A1613" t="s">
        <v>3567</v>
      </c>
      <c r="B1613" s="1">
        <v>46052.573611111111</v>
      </c>
      <c r="C1613" t="s">
        <v>7</v>
      </c>
      <c r="D1613" t="s">
        <v>18</v>
      </c>
      <c r="E1613" t="s">
        <v>9</v>
      </c>
      <c r="F1613" t="s">
        <v>10</v>
      </c>
      <c r="G1613" s="2">
        <v>0.57361111111111107</v>
      </c>
      <c r="H1613" s="3">
        <v>46052</v>
      </c>
      <c r="I1613">
        <v>1</v>
      </c>
      <c r="J1613">
        <f>_xlfn.XLOOKUP(tbl_logs[[#This Row],[Target_Department]],tbl_DeptWeight[Department], tbl_DeptWeight[Impact Score])</f>
        <v>3</v>
      </c>
      <c r="K1613">
        <f>_xlfn.XLOOKUP(tbl_logs[[#This Row],[Employee_Action]],tbl_ResponseLikelihood[Employee Action],tbl_ResponseLikelihood[Likelihood Score])</f>
        <v>2</v>
      </c>
      <c r="L1613">
        <f>tbl_logs[[#This Row],[Impact Score]]*tbl_logs[[#This Row],[Response Multiplier]]</f>
        <v>6</v>
      </c>
      <c r="M1613" t="str" cm="1">
        <f t="array" ref="M1613">_xlfn.IFS(tbl_logs[[#This Row],[Total Score]]&lt;=4, "Low", tbl_logs[[#This Row],[Total Score]]&lt;=10, "Medium", tbl_logs[[#This Row],[Total Score]]&lt;=19, "High", tbl_logs[[#This Row],[Total Score]]&lt;=25, "Very High")</f>
        <v>Medium</v>
      </c>
      <c r="N1613" t="str" cm="1">
        <f t="array" ref="N1613">_xlfn.IFS(tbl_logs[[#This Row],[Total Score]]&lt;=4, "Low", tbl_logs[[#This Row],[Total Score]]&lt;=10, "Medium", tbl_logs[[#This Row],[Total Score]]&lt;=17, "High", tbl_logs[[#This Row],[Total Score]]&lt;=25, "Critical")</f>
        <v>Medium</v>
      </c>
    </row>
    <row r="1614" spans="1:14" x14ac:dyDescent="0.3">
      <c r="A1614" t="s">
        <v>3466</v>
      </c>
      <c r="B1614" s="1">
        <v>46052.580555555556</v>
      </c>
      <c r="C1614" t="s">
        <v>26</v>
      </c>
      <c r="D1614" t="s">
        <v>15</v>
      </c>
      <c r="E1614" t="s">
        <v>16</v>
      </c>
      <c r="F1614" t="s">
        <v>20</v>
      </c>
      <c r="G1614" s="2">
        <v>0.5805555555555556</v>
      </c>
      <c r="H1614" s="3">
        <v>46052</v>
      </c>
      <c r="I1614">
        <v>1</v>
      </c>
      <c r="J1614">
        <f>_xlfn.XLOOKUP(tbl_logs[[#This Row],[Target_Department]],tbl_DeptWeight[Department], tbl_DeptWeight[Impact Score])</f>
        <v>3</v>
      </c>
      <c r="K1614">
        <f>_xlfn.XLOOKUP(tbl_logs[[#This Row],[Employee_Action]],tbl_ResponseLikelihood[Employee Action],tbl_ResponseLikelihood[Likelihood Score])</f>
        <v>2</v>
      </c>
      <c r="L1614">
        <f>tbl_logs[[#This Row],[Impact Score]]*tbl_logs[[#This Row],[Response Multiplier]]</f>
        <v>6</v>
      </c>
      <c r="M1614" t="str" cm="1">
        <f t="array" ref="M1614">_xlfn.IFS(tbl_logs[[#This Row],[Total Score]]&lt;=4, "Low", tbl_logs[[#This Row],[Total Score]]&lt;=10, "Medium", tbl_logs[[#This Row],[Total Score]]&lt;=19, "High", tbl_logs[[#This Row],[Total Score]]&lt;=25, "Very High")</f>
        <v>Medium</v>
      </c>
      <c r="N1614" t="str" cm="1">
        <f t="array" ref="N1614">_xlfn.IFS(tbl_logs[[#This Row],[Total Score]]&lt;=4, "Low", tbl_logs[[#This Row],[Total Score]]&lt;=10, "Medium", tbl_logs[[#This Row],[Total Score]]&lt;=17, "High", tbl_logs[[#This Row],[Total Score]]&lt;=25, "Critical")</f>
        <v>Medium</v>
      </c>
    </row>
    <row r="1615" spans="1:14" x14ac:dyDescent="0.3">
      <c r="A1615" t="s">
        <v>1629</v>
      </c>
      <c r="B1615" s="1">
        <v>46052.609027777777</v>
      </c>
      <c r="C1615" t="s">
        <v>7</v>
      </c>
      <c r="D1615" t="s">
        <v>8</v>
      </c>
      <c r="E1615" t="s">
        <v>19</v>
      </c>
      <c r="F1615" t="s">
        <v>33</v>
      </c>
      <c r="G1615" s="2">
        <v>0.60902777777777772</v>
      </c>
      <c r="H1615" s="3">
        <v>46052</v>
      </c>
      <c r="I1615">
        <v>1</v>
      </c>
      <c r="J1615">
        <f>_xlfn.XLOOKUP(tbl_logs[[#This Row],[Target_Department]],tbl_DeptWeight[Department], tbl_DeptWeight[Impact Score])</f>
        <v>3</v>
      </c>
      <c r="K1615">
        <f>_xlfn.XLOOKUP(tbl_logs[[#This Row],[Employee_Action]],tbl_ResponseLikelihood[Employee Action],tbl_ResponseLikelihood[Likelihood Score])</f>
        <v>4</v>
      </c>
      <c r="L1615">
        <f>tbl_logs[[#This Row],[Impact Score]]*tbl_logs[[#This Row],[Response Multiplier]]</f>
        <v>12</v>
      </c>
      <c r="M1615" t="str" cm="1">
        <f t="array" ref="M1615">_xlfn.IFS(tbl_logs[[#This Row],[Total Score]]&lt;=4, "Low", tbl_logs[[#This Row],[Total Score]]&lt;=10, "Medium", tbl_logs[[#This Row],[Total Score]]&lt;=19, "High", tbl_logs[[#This Row],[Total Score]]&lt;=25, "Very High")</f>
        <v>High</v>
      </c>
      <c r="N1615" t="str" cm="1">
        <f t="array" ref="N1615">_xlfn.IFS(tbl_logs[[#This Row],[Total Score]]&lt;=4, "Low", tbl_logs[[#This Row],[Total Score]]&lt;=10, "Medium", tbl_logs[[#This Row],[Total Score]]&lt;=17, "High", tbl_logs[[#This Row],[Total Score]]&lt;=25, "Critical")</f>
        <v>High</v>
      </c>
    </row>
    <row r="1616" spans="1:14" x14ac:dyDescent="0.3">
      <c r="A1616" t="s">
        <v>3091</v>
      </c>
      <c r="B1616" s="1">
        <v>46052.627083333333</v>
      </c>
      <c r="C1616" t="s">
        <v>35</v>
      </c>
      <c r="D1616" t="s">
        <v>18</v>
      </c>
      <c r="E1616" t="s">
        <v>16</v>
      </c>
      <c r="F1616" t="s">
        <v>13</v>
      </c>
      <c r="G1616" s="2">
        <v>0.62708333333333333</v>
      </c>
      <c r="H1616" s="3">
        <v>46052</v>
      </c>
      <c r="I1616">
        <v>1</v>
      </c>
      <c r="J1616">
        <f>_xlfn.XLOOKUP(tbl_logs[[#This Row],[Target_Department]],tbl_DeptWeight[Department], tbl_DeptWeight[Impact Score])</f>
        <v>1</v>
      </c>
      <c r="K1616">
        <f>_xlfn.XLOOKUP(tbl_logs[[#This Row],[Employee_Action]],tbl_ResponseLikelihood[Employee Action],tbl_ResponseLikelihood[Likelihood Score])</f>
        <v>1</v>
      </c>
      <c r="L1616">
        <f>tbl_logs[[#This Row],[Impact Score]]*tbl_logs[[#This Row],[Response Multiplier]]</f>
        <v>1</v>
      </c>
      <c r="M1616" t="str" cm="1">
        <f t="array" ref="M1616">_xlfn.IFS(tbl_logs[[#This Row],[Total Score]]&lt;=4, "Low", tbl_logs[[#This Row],[Total Score]]&lt;=10, "Medium", tbl_logs[[#This Row],[Total Score]]&lt;=19, "High", tbl_logs[[#This Row],[Total Score]]&lt;=25, "Very High")</f>
        <v>Low</v>
      </c>
      <c r="N1616" t="str" cm="1">
        <f t="array" ref="N1616">_xlfn.IFS(tbl_logs[[#This Row],[Total Score]]&lt;=4, "Low", tbl_logs[[#This Row],[Total Score]]&lt;=10, "Medium", tbl_logs[[#This Row],[Total Score]]&lt;=17, "High", tbl_logs[[#This Row],[Total Score]]&lt;=25, "Critical")</f>
        <v>Low</v>
      </c>
    </row>
    <row r="1617" spans="1:14" x14ac:dyDescent="0.3">
      <c r="A1617" t="s">
        <v>197</v>
      </c>
      <c r="B1617" s="1">
        <v>46052.632638888892</v>
      </c>
      <c r="C1617" t="s">
        <v>7</v>
      </c>
      <c r="D1617" t="s">
        <v>8</v>
      </c>
      <c r="E1617" t="s">
        <v>19</v>
      </c>
      <c r="F1617" t="s">
        <v>20</v>
      </c>
      <c r="G1617" s="2">
        <v>0.63263888888888886</v>
      </c>
      <c r="H1617" s="3">
        <v>46052</v>
      </c>
      <c r="I1617">
        <v>1</v>
      </c>
      <c r="J1617">
        <f>_xlfn.XLOOKUP(tbl_logs[[#This Row],[Target_Department]],tbl_DeptWeight[Department], tbl_DeptWeight[Impact Score])</f>
        <v>3</v>
      </c>
      <c r="K1617">
        <f>_xlfn.XLOOKUP(tbl_logs[[#This Row],[Employee_Action]],tbl_ResponseLikelihood[Employee Action],tbl_ResponseLikelihood[Likelihood Score])</f>
        <v>2</v>
      </c>
      <c r="L1617">
        <f>tbl_logs[[#This Row],[Impact Score]]*tbl_logs[[#This Row],[Response Multiplier]]</f>
        <v>6</v>
      </c>
      <c r="M1617" t="str" cm="1">
        <f t="array" ref="M1617">_xlfn.IFS(tbl_logs[[#This Row],[Total Score]]&lt;=4, "Low", tbl_logs[[#This Row],[Total Score]]&lt;=10, "Medium", tbl_logs[[#This Row],[Total Score]]&lt;=19, "High", tbl_logs[[#This Row],[Total Score]]&lt;=25, "Very High")</f>
        <v>Medium</v>
      </c>
      <c r="N1617" t="str" cm="1">
        <f t="array" ref="N1617">_xlfn.IFS(tbl_logs[[#This Row],[Total Score]]&lt;=4, "Low", tbl_logs[[#This Row],[Total Score]]&lt;=10, "Medium", tbl_logs[[#This Row],[Total Score]]&lt;=17, "High", tbl_logs[[#This Row],[Total Score]]&lt;=25, "Critical")</f>
        <v>Medium</v>
      </c>
    </row>
    <row r="1618" spans="1:14" x14ac:dyDescent="0.3">
      <c r="A1618" t="s">
        <v>2672</v>
      </c>
      <c r="B1618" s="1">
        <v>46052.634027777778</v>
      </c>
      <c r="C1618" t="s">
        <v>12</v>
      </c>
      <c r="D1618" t="s">
        <v>18</v>
      </c>
      <c r="E1618" t="s">
        <v>9</v>
      </c>
      <c r="F1618" t="s">
        <v>13</v>
      </c>
      <c r="G1618" s="2">
        <v>0.63402777777777775</v>
      </c>
      <c r="H1618" s="3">
        <v>46052</v>
      </c>
      <c r="I1618">
        <v>1</v>
      </c>
      <c r="J1618">
        <f>_xlfn.XLOOKUP(tbl_logs[[#This Row],[Target_Department]],tbl_DeptWeight[Department], tbl_DeptWeight[Impact Score])</f>
        <v>1</v>
      </c>
      <c r="K1618">
        <f>_xlfn.XLOOKUP(tbl_logs[[#This Row],[Employee_Action]],tbl_ResponseLikelihood[Employee Action],tbl_ResponseLikelihood[Likelihood Score])</f>
        <v>1</v>
      </c>
      <c r="L1618">
        <f>tbl_logs[[#This Row],[Impact Score]]*tbl_logs[[#This Row],[Response Multiplier]]</f>
        <v>1</v>
      </c>
      <c r="M1618" t="str" cm="1">
        <f t="array" ref="M1618">_xlfn.IFS(tbl_logs[[#This Row],[Total Score]]&lt;=4, "Low", tbl_logs[[#This Row],[Total Score]]&lt;=10, "Medium", tbl_logs[[#This Row],[Total Score]]&lt;=19, "High", tbl_logs[[#This Row],[Total Score]]&lt;=25, "Very High")</f>
        <v>Low</v>
      </c>
      <c r="N1618" t="str" cm="1">
        <f t="array" ref="N1618">_xlfn.IFS(tbl_logs[[#This Row],[Total Score]]&lt;=4, "Low", tbl_logs[[#This Row],[Total Score]]&lt;=10, "Medium", tbl_logs[[#This Row],[Total Score]]&lt;=17, "High", tbl_logs[[#This Row],[Total Score]]&lt;=25, "Critical")</f>
        <v>Low</v>
      </c>
    </row>
    <row r="1619" spans="1:14" x14ac:dyDescent="0.3">
      <c r="A1619" t="s">
        <v>2461</v>
      </c>
      <c r="B1619" s="1">
        <v>46052.689583333333</v>
      </c>
      <c r="C1619" t="s">
        <v>7</v>
      </c>
      <c r="D1619" t="s">
        <v>22</v>
      </c>
      <c r="E1619" t="s">
        <v>31</v>
      </c>
      <c r="F1619" t="s">
        <v>33</v>
      </c>
      <c r="G1619" s="2">
        <v>0.68958333333333333</v>
      </c>
      <c r="H1619" s="3">
        <v>46052</v>
      </c>
      <c r="I1619">
        <v>1</v>
      </c>
      <c r="J1619">
        <f>_xlfn.XLOOKUP(tbl_logs[[#This Row],[Target_Department]],tbl_DeptWeight[Department], tbl_DeptWeight[Impact Score])</f>
        <v>3</v>
      </c>
      <c r="K1619">
        <f>_xlfn.XLOOKUP(tbl_logs[[#This Row],[Employee_Action]],tbl_ResponseLikelihood[Employee Action],tbl_ResponseLikelihood[Likelihood Score])</f>
        <v>4</v>
      </c>
      <c r="L1619">
        <f>tbl_logs[[#This Row],[Impact Score]]*tbl_logs[[#This Row],[Response Multiplier]]</f>
        <v>12</v>
      </c>
      <c r="M1619" t="str" cm="1">
        <f t="array" ref="M1619">_xlfn.IFS(tbl_logs[[#This Row],[Total Score]]&lt;=4, "Low", tbl_logs[[#This Row],[Total Score]]&lt;=10, "Medium", tbl_logs[[#This Row],[Total Score]]&lt;=19, "High", tbl_logs[[#This Row],[Total Score]]&lt;=25, "Very High")</f>
        <v>High</v>
      </c>
      <c r="N1619" t="str" cm="1">
        <f t="array" ref="N1619">_xlfn.IFS(tbl_logs[[#This Row],[Total Score]]&lt;=4, "Low", tbl_logs[[#This Row],[Total Score]]&lt;=10, "Medium", tbl_logs[[#This Row],[Total Score]]&lt;=17, "High", tbl_logs[[#This Row],[Total Score]]&lt;=25, "Critical")</f>
        <v>High</v>
      </c>
    </row>
    <row r="1620" spans="1:14" x14ac:dyDescent="0.3">
      <c r="A1620" t="s">
        <v>5003</v>
      </c>
      <c r="B1620" s="1">
        <v>46052.692361111112</v>
      </c>
      <c r="C1620" t="s">
        <v>35</v>
      </c>
      <c r="D1620" t="s">
        <v>15</v>
      </c>
      <c r="E1620" t="s">
        <v>16</v>
      </c>
      <c r="F1620" t="s">
        <v>33</v>
      </c>
      <c r="G1620" s="2">
        <v>0.69236111111111109</v>
      </c>
      <c r="H1620" s="3">
        <v>46052</v>
      </c>
      <c r="I1620">
        <v>1</v>
      </c>
      <c r="J1620">
        <f>_xlfn.XLOOKUP(tbl_logs[[#This Row],[Target_Department]],tbl_DeptWeight[Department], tbl_DeptWeight[Impact Score])</f>
        <v>1</v>
      </c>
      <c r="K1620">
        <f>_xlfn.XLOOKUP(tbl_logs[[#This Row],[Employee_Action]],tbl_ResponseLikelihood[Employee Action],tbl_ResponseLikelihood[Likelihood Score])</f>
        <v>4</v>
      </c>
      <c r="L1620">
        <f>tbl_logs[[#This Row],[Impact Score]]*tbl_logs[[#This Row],[Response Multiplier]]</f>
        <v>4</v>
      </c>
      <c r="M1620" t="str" cm="1">
        <f t="array" ref="M1620">_xlfn.IFS(tbl_logs[[#This Row],[Total Score]]&lt;=4, "Low", tbl_logs[[#This Row],[Total Score]]&lt;=10, "Medium", tbl_logs[[#This Row],[Total Score]]&lt;=19, "High", tbl_logs[[#This Row],[Total Score]]&lt;=25, "Very High")</f>
        <v>Low</v>
      </c>
      <c r="N1620" t="str" cm="1">
        <f t="array" ref="N1620">_xlfn.IFS(tbl_logs[[#This Row],[Total Score]]&lt;=4, "Low", tbl_logs[[#This Row],[Total Score]]&lt;=10, "Medium", tbl_logs[[#This Row],[Total Score]]&lt;=17, "High", tbl_logs[[#This Row],[Total Score]]&lt;=25, "Critical")</f>
        <v>Low</v>
      </c>
    </row>
    <row r="1621" spans="1:14" x14ac:dyDescent="0.3">
      <c r="A1621" t="s">
        <v>3212</v>
      </c>
      <c r="B1621" s="1">
        <v>46052.725694444445</v>
      </c>
      <c r="C1621" t="s">
        <v>40</v>
      </c>
      <c r="D1621" t="s">
        <v>8</v>
      </c>
      <c r="E1621" t="s">
        <v>16</v>
      </c>
      <c r="F1621" t="s">
        <v>10</v>
      </c>
      <c r="G1621" s="2">
        <v>0.72569444444444442</v>
      </c>
      <c r="H1621" s="3">
        <v>46052</v>
      </c>
      <c r="I1621">
        <v>1</v>
      </c>
      <c r="J1621">
        <f>_xlfn.XLOOKUP(tbl_logs[[#This Row],[Target_Department]],tbl_DeptWeight[Department], tbl_DeptWeight[Impact Score])</f>
        <v>5</v>
      </c>
      <c r="K1621">
        <f>_xlfn.XLOOKUP(tbl_logs[[#This Row],[Employee_Action]],tbl_ResponseLikelihood[Employee Action],tbl_ResponseLikelihood[Likelihood Score])</f>
        <v>2</v>
      </c>
      <c r="L1621">
        <f>tbl_logs[[#This Row],[Impact Score]]*tbl_logs[[#This Row],[Response Multiplier]]</f>
        <v>10</v>
      </c>
      <c r="M1621" t="str" cm="1">
        <f t="array" ref="M1621">_xlfn.IFS(tbl_logs[[#This Row],[Total Score]]&lt;=4, "Low", tbl_logs[[#This Row],[Total Score]]&lt;=10, "Medium", tbl_logs[[#This Row],[Total Score]]&lt;=19, "High", tbl_logs[[#This Row],[Total Score]]&lt;=25, "Very High")</f>
        <v>Medium</v>
      </c>
      <c r="N1621" t="str" cm="1">
        <f t="array" ref="N1621">_xlfn.IFS(tbl_logs[[#This Row],[Total Score]]&lt;=4, "Low", tbl_logs[[#This Row],[Total Score]]&lt;=10, "Medium", tbl_logs[[#This Row],[Total Score]]&lt;=17, "High", tbl_logs[[#This Row],[Total Score]]&lt;=25, "Critical")</f>
        <v>Medium</v>
      </c>
    </row>
    <row r="1622" spans="1:14" x14ac:dyDescent="0.3">
      <c r="A1622" t="s">
        <v>1876</v>
      </c>
      <c r="B1622" s="1">
        <v>46052.737500000003</v>
      </c>
      <c r="C1622" t="s">
        <v>7</v>
      </c>
      <c r="D1622" t="s">
        <v>15</v>
      </c>
      <c r="E1622" t="s">
        <v>31</v>
      </c>
      <c r="F1622" t="s">
        <v>20</v>
      </c>
      <c r="G1622" s="2">
        <v>0.73750000000000004</v>
      </c>
      <c r="H1622" s="3">
        <v>46052</v>
      </c>
      <c r="I1622">
        <v>1</v>
      </c>
      <c r="J1622">
        <f>_xlfn.XLOOKUP(tbl_logs[[#This Row],[Target_Department]],tbl_DeptWeight[Department], tbl_DeptWeight[Impact Score])</f>
        <v>3</v>
      </c>
      <c r="K1622">
        <f>_xlfn.XLOOKUP(tbl_logs[[#This Row],[Employee_Action]],tbl_ResponseLikelihood[Employee Action],tbl_ResponseLikelihood[Likelihood Score])</f>
        <v>2</v>
      </c>
      <c r="L1622">
        <f>tbl_logs[[#This Row],[Impact Score]]*tbl_logs[[#This Row],[Response Multiplier]]</f>
        <v>6</v>
      </c>
      <c r="M1622" t="str" cm="1">
        <f t="array" ref="M1622">_xlfn.IFS(tbl_logs[[#This Row],[Total Score]]&lt;=4, "Low", tbl_logs[[#This Row],[Total Score]]&lt;=10, "Medium", tbl_logs[[#This Row],[Total Score]]&lt;=19, "High", tbl_logs[[#This Row],[Total Score]]&lt;=25, "Very High")</f>
        <v>Medium</v>
      </c>
      <c r="N1622" t="str" cm="1">
        <f t="array" ref="N1622">_xlfn.IFS(tbl_logs[[#This Row],[Total Score]]&lt;=4, "Low", tbl_logs[[#This Row],[Total Score]]&lt;=10, "Medium", tbl_logs[[#This Row],[Total Score]]&lt;=17, "High", tbl_logs[[#This Row],[Total Score]]&lt;=25, "Critical")</f>
        <v>Medium</v>
      </c>
    </row>
    <row r="1623" spans="1:14" x14ac:dyDescent="0.3">
      <c r="A1623" t="s">
        <v>4448</v>
      </c>
      <c r="B1623" s="1">
        <v>46052.753472222219</v>
      </c>
      <c r="C1623" t="s">
        <v>35</v>
      </c>
      <c r="D1623" t="s">
        <v>8</v>
      </c>
      <c r="E1623" t="s">
        <v>31</v>
      </c>
      <c r="F1623" t="s">
        <v>10</v>
      </c>
      <c r="G1623" s="2">
        <v>0.75347222222222221</v>
      </c>
      <c r="H1623" s="3">
        <v>46052</v>
      </c>
      <c r="I1623">
        <v>1</v>
      </c>
      <c r="J1623">
        <f>_xlfn.XLOOKUP(tbl_logs[[#This Row],[Target_Department]],tbl_DeptWeight[Department], tbl_DeptWeight[Impact Score])</f>
        <v>1</v>
      </c>
      <c r="K1623">
        <f>_xlfn.XLOOKUP(tbl_logs[[#This Row],[Employee_Action]],tbl_ResponseLikelihood[Employee Action],tbl_ResponseLikelihood[Likelihood Score])</f>
        <v>2</v>
      </c>
      <c r="L1623">
        <f>tbl_logs[[#This Row],[Impact Score]]*tbl_logs[[#This Row],[Response Multiplier]]</f>
        <v>2</v>
      </c>
      <c r="M1623" t="str" cm="1">
        <f t="array" ref="M1623">_xlfn.IFS(tbl_logs[[#This Row],[Total Score]]&lt;=4, "Low", tbl_logs[[#This Row],[Total Score]]&lt;=10, "Medium", tbl_logs[[#This Row],[Total Score]]&lt;=19, "High", tbl_logs[[#This Row],[Total Score]]&lt;=25, "Very High")</f>
        <v>Low</v>
      </c>
      <c r="N1623" t="str" cm="1">
        <f t="array" ref="N1623">_xlfn.IFS(tbl_logs[[#This Row],[Total Score]]&lt;=4, "Low", tbl_logs[[#This Row],[Total Score]]&lt;=10, "Medium", tbl_logs[[#This Row],[Total Score]]&lt;=17, "High", tbl_logs[[#This Row],[Total Score]]&lt;=25, "Critical")</f>
        <v>Low</v>
      </c>
    </row>
    <row r="1624" spans="1:14" x14ac:dyDescent="0.3">
      <c r="A1624" t="s">
        <v>2105</v>
      </c>
      <c r="B1624" s="1">
        <v>46052.768055555556</v>
      </c>
      <c r="C1624" t="s">
        <v>47</v>
      </c>
      <c r="D1624" t="s">
        <v>22</v>
      </c>
      <c r="E1624" t="s">
        <v>9</v>
      </c>
      <c r="F1624" t="s">
        <v>10</v>
      </c>
      <c r="G1624" s="2">
        <v>0.7680555555555556</v>
      </c>
      <c r="H1624" s="3">
        <v>46052</v>
      </c>
      <c r="I1624">
        <v>1</v>
      </c>
      <c r="J1624">
        <f>_xlfn.XLOOKUP(tbl_logs[[#This Row],[Target_Department]],tbl_DeptWeight[Department], tbl_DeptWeight[Impact Score])</f>
        <v>1</v>
      </c>
      <c r="K1624">
        <f>_xlfn.XLOOKUP(tbl_logs[[#This Row],[Employee_Action]],tbl_ResponseLikelihood[Employee Action],tbl_ResponseLikelihood[Likelihood Score])</f>
        <v>2</v>
      </c>
      <c r="L1624">
        <f>tbl_logs[[#This Row],[Impact Score]]*tbl_logs[[#This Row],[Response Multiplier]]</f>
        <v>2</v>
      </c>
      <c r="M1624" t="str" cm="1">
        <f t="array" ref="M1624">_xlfn.IFS(tbl_logs[[#This Row],[Total Score]]&lt;=4, "Low", tbl_logs[[#This Row],[Total Score]]&lt;=10, "Medium", tbl_logs[[#This Row],[Total Score]]&lt;=19, "High", tbl_logs[[#This Row],[Total Score]]&lt;=25, "Very High")</f>
        <v>Low</v>
      </c>
      <c r="N1624" t="str" cm="1">
        <f t="array" ref="N1624">_xlfn.IFS(tbl_logs[[#This Row],[Total Score]]&lt;=4, "Low", tbl_logs[[#This Row],[Total Score]]&lt;=10, "Medium", tbl_logs[[#This Row],[Total Score]]&lt;=17, "High", tbl_logs[[#This Row],[Total Score]]&lt;=25, "Critical")</f>
        <v>Low</v>
      </c>
    </row>
    <row r="1625" spans="1:14" x14ac:dyDescent="0.3">
      <c r="A1625" t="s">
        <v>2876</v>
      </c>
      <c r="B1625" s="1">
        <v>46052.777777777781</v>
      </c>
      <c r="C1625" t="s">
        <v>7</v>
      </c>
      <c r="D1625" t="s">
        <v>15</v>
      </c>
      <c r="E1625" t="s">
        <v>19</v>
      </c>
      <c r="F1625" t="s">
        <v>10</v>
      </c>
      <c r="G1625" s="2">
        <v>0.77777777777777779</v>
      </c>
      <c r="H1625" s="3">
        <v>46052</v>
      </c>
      <c r="I1625">
        <v>1</v>
      </c>
      <c r="J1625">
        <f>_xlfn.XLOOKUP(tbl_logs[[#This Row],[Target_Department]],tbl_DeptWeight[Department], tbl_DeptWeight[Impact Score])</f>
        <v>3</v>
      </c>
      <c r="K1625">
        <f>_xlfn.XLOOKUP(tbl_logs[[#This Row],[Employee_Action]],tbl_ResponseLikelihood[Employee Action],tbl_ResponseLikelihood[Likelihood Score])</f>
        <v>2</v>
      </c>
      <c r="L1625">
        <f>tbl_logs[[#This Row],[Impact Score]]*tbl_logs[[#This Row],[Response Multiplier]]</f>
        <v>6</v>
      </c>
      <c r="M1625" t="str" cm="1">
        <f t="array" ref="M1625">_xlfn.IFS(tbl_logs[[#This Row],[Total Score]]&lt;=4, "Low", tbl_logs[[#This Row],[Total Score]]&lt;=10, "Medium", tbl_logs[[#This Row],[Total Score]]&lt;=19, "High", tbl_logs[[#This Row],[Total Score]]&lt;=25, "Very High")</f>
        <v>Medium</v>
      </c>
      <c r="N1625" t="str" cm="1">
        <f t="array" ref="N1625">_xlfn.IFS(tbl_logs[[#This Row],[Total Score]]&lt;=4, "Low", tbl_logs[[#This Row],[Total Score]]&lt;=10, "Medium", tbl_logs[[#This Row],[Total Score]]&lt;=17, "High", tbl_logs[[#This Row],[Total Score]]&lt;=25, "Critical")</f>
        <v>Medium</v>
      </c>
    </row>
    <row r="1626" spans="1:14" x14ac:dyDescent="0.3">
      <c r="A1626" t="s">
        <v>1233</v>
      </c>
      <c r="B1626" s="1">
        <v>46052.787499999999</v>
      </c>
      <c r="C1626" t="s">
        <v>40</v>
      </c>
      <c r="D1626" t="s">
        <v>18</v>
      </c>
      <c r="E1626" t="s">
        <v>16</v>
      </c>
      <c r="F1626" t="s">
        <v>20</v>
      </c>
      <c r="G1626" s="2">
        <v>0.78749999999999998</v>
      </c>
      <c r="H1626" s="3">
        <v>46052</v>
      </c>
      <c r="I1626">
        <v>1</v>
      </c>
      <c r="J1626">
        <f>_xlfn.XLOOKUP(tbl_logs[[#This Row],[Target_Department]],tbl_DeptWeight[Department], tbl_DeptWeight[Impact Score])</f>
        <v>5</v>
      </c>
      <c r="K1626">
        <f>_xlfn.XLOOKUP(tbl_logs[[#This Row],[Employee_Action]],tbl_ResponseLikelihood[Employee Action],tbl_ResponseLikelihood[Likelihood Score])</f>
        <v>2</v>
      </c>
      <c r="L1626">
        <f>tbl_logs[[#This Row],[Impact Score]]*tbl_logs[[#This Row],[Response Multiplier]]</f>
        <v>10</v>
      </c>
      <c r="M1626" t="str" cm="1">
        <f t="array" ref="M1626">_xlfn.IFS(tbl_logs[[#This Row],[Total Score]]&lt;=4, "Low", tbl_logs[[#This Row],[Total Score]]&lt;=10, "Medium", tbl_logs[[#This Row],[Total Score]]&lt;=19, "High", tbl_logs[[#This Row],[Total Score]]&lt;=25, "Very High")</f>
        <v>Medium</v>
      </c>
      <c r="N1626" t="str" cm="1">
        <f t="array" ref="N1626">_xlfn.IFS(tbl_logs[[#This Row],[Total Score]]&lt;=4, "Low", tbl_logs[[#This Row],[Total Score]]&lt;=10, "Medium", tbl_logs[[#This Row],[Total Score]]&lt;=17, "High", tbl_logs[[#This Row],[Total Score]]&lt;=25, "Critical")</f>
        <v>Medium</v>
      </c>
    </row>
    <row r="1627" spans="1:14" x14ac:dyDescent="0.3">
      <c r="A1627" t="s">
        <v>171</v>
      </c>
      <c r="B1627" s="1">
        <v>46052.793749999997</v>
      </c>
      <c r="C1627" t="s">
        <v>7</v>
      </c>
      <c r="D1627" t="s">
        <v>18</v>
      </c>
      <c r="E1627" t="s">
        <v>19</v>
      </c>
      <c r="F1627" t="s">
        <v>53</v>
      </c>
      <c r="G1627" s="2">
        <v>0.79374999999999996</v>
      </c>
      <c r="H1627" s="3">
        <v>46052</v>
      </c>
      <c r="I1627">
        <v>1</v>
      </c>
      <c r="J1627">
        <f>_xlfn.XLOOKUP(tbl_logs[[#This Row],[Target_Department]],tbl_DeptWeight[Department], tbl_DeptWeight[Impact Score])</f>
        <v>3</v>
      </c>
      <c r="K1627">
        <f>_xlfn.XLOOKUP(tbl_logs[[#This Row],[Employee_Action]],tbl_ResponseLikelihood[Employee Action],tbl_ResponseLikelihood[Likelihood Score])</f>
        <v>5</v>
      </c>
      <c r="L1627">
        <f>tbl_logs[[#This Row],[Impact Score]]*tbl_logs[[#This Row],[Response Multiplier]]</f>
        <v>15</v>
      </c>
      <c r="M1627" t="str" cm="1">
        <f t="array" ref="M1627">_xlfn.IFS(tbl_logs[[#This Row],[Total Score]]&lt;=4, "Low", tbl_logs[[#This Row],[Total Score]]&lt;=10, "Medium", tbl_logs[[#This Row],[Total Score]]&lt;=19, "High", tbl_logs[[#This Row],[Total Score]]&lt;=25, "Very High")</f>
        <v>High</v>
      </c>
      <c r="N1627" t="str" cm="1">
        <f t="array" ref="N1627">_xlfn.IFS(tbl_logs[[#This Row],[Total Score]]&lt;=4, "Low", tbl_logs[[#This Row],[Total Score]]&lt;=10, "Medium", tbl_logs[[#This Row],[Total Score]]&lt;=17, "High", tbl_logs[[#This Row],[Total Score]]&lt;=25, "Critical")</f>
        <v>High</v>
      </c>
    </row>
    <row r="1628" spans="1:14" x14ac:dyDescent="0.3">
      <c r="A1628" t="s">
        <v>360</v>
      </c>
      <c r="B1628" s="1">
        <v>46052.79791666667</v>
      </c>
      <c r="C1628" t="s">
        <v>12</v>
      </c>
      <c r="D1628" t="s">
        <v>15</v>
      </c>
      <c r="E1628" t="s">
        <v>31</v>
      </c>
      <c r="F1628" t="s">
        <v>33</v>
      </c>
      <c r="G1628" s="2">
        <v>0.79791666666666672</v>
      </c>
      <c r="H1628" s="3">
        <v>46052</v>
      </c>
      <c r="I1628">
        <v>1</v>
      </c>
      <c r="J1628">
        <f>_xlfn.XLOOKUP(tbl_logs[[#This Row],[Target_Department]],tbl_DeptWeight[Department], tbl_DeptWeight[Impact Score])</f>
        <v>1</v>
      </c>
      <c r="K1628">
        <f>_xlfn.XLOOKUP(tbl_logs[[#This Row],[Employee_Action]],tbl_ResponseLikelihood[Employee Action],tbl_ResponseLikelihood[Likelihood Score])</f>
        <v>4</v>
      </c>
      <c r="L1628">
        <f>tbl_logs[[#This Row],[Impact Score]]*tbl_logs[[#This Row],[Response Multiplier]]</f>
        <v>4</v>
      </c>
      <c r="M1628" t="str" cm="1">
        <f t="array" ref="M1628">_xlfn.IFS(tbl_logs[[#This Row],[Total Score]]&lt;=4, "Low", tbl_logs[[#This Row],[Total Score]]&lt;=10, "Medium", tbl_logs[[#This Row],[Total Score]]&lt;=19, "High", tbl_logs[[#This Row],[Total Score]]&lt;=25, "Very High")</f>
        <v>Low</v>
      </c>
      <c r="N1628" t="str" cm="1">
        <f t="array" ref="N1628">_xlfn.IFS(tbl_logs[[#This Row],[Total Score]]&lt;=4, "Low", tbl_logs[[#This Row],[Total Score]]&lt;=10, "Medium", tbl_logs[[#This Row],[Total Score]]&lt;=17, "High", tbl_logs[[#This Row],[Total Score]]&lt;=25, "Critical")</f>
        <v>Low</v>
      </c>
    </row>
    <row r="1629" spans="1:14" x14ac:dyDescent="0.3">
      <c r="A1629" t="s">
        <v>3789</v>
      </c>
      <c r="B1629" s="1">
        <v>46052.821527777778</v>
      </c>
      <c r="C1629" t="s">
        <v>26</v>
      </c>
      <c r="D1629" t="s">
        <v>22</v>
      </c>
      <c r="E1629" t="s">
        <v>16</v>
      </c>
      <c r="F1629" t="s">
        <v>20</v>
      </c>
      <c r="G1629" s="2">
        <v>0.82152777777777775</v>
      </c>
      <c r="H1629" s="3">
        <v>46052</v>
      </c>
      <c r="I1629">
        <v>1</v>
      </c>
      <c r="J1629">
        <f>_xlfn.XLOOKUP(tbl_logs[[#This Row],[Target_Department]],tbl_DeptWeight[Department], tbl_DeptWeight[Impact Score])</f>
        <v>3</v>
      </c>
      <c r="K1629">
        <f>_xlfn.XLOOKUP(tbl_logs[[#This Row],[Employee_Action]],tbl_ResponseLikelihood[Employee Action],tbl_ResponseLikelihood[Likelihood Score])</f>
        <v>2</v>
      </c>
      <c r="L1629">
        <f>tbl_logs[[#This Row],[Impact Score]]*tbl_logs[[#This Row],[Response Multiplier]]</f>
        <v>6</v>
      </c>
      <c r="M1629" t="str" cm="1">
        <f t="array" ref="M1629">_xlfn.IFS(tbl_logs[[#This Row],[Total Score]]&lt;=4, "Low", tbl_logs[[#This Row],[Total Score]]&lt;=10, "Medium", tbl_logs[[#This Row],[Total Score]]&lt;=19, "High", tbl_logs[[#This Row],[Total Score]]&lt;=25, "Very High")</f>
        <v>Medium</v>
      </c>
      <c r="N1629" t="str" cm="1">
        <f t="array" ref="N1629">_xlfn.IFS(tbl_logs[[#This Row],[Total Score]]&lt;=4, "Low", tbl_logs[[#This Row],[Total Score]]&lt;=10, "Medium", tbl_logs[[#This Row],[Total Score]]&lt;=17, "High", tbl_logs[[#This Row],[Total Score]]&lt;=25, "Critical")</f>
        <v>Medium</v>
      </c>
    </row>
    <row r="1630" spans="1:14" x14ac:dyDescent="0.3">
      <c r="A1630" t="s">
        <v>2320</v>
      </c>
      <c r="B1630" s="1">
        <v>46052.821527777778</v>
      </c>
      <c r="C1630" t="s">
        <v>26</v>
      </c>
      <c r="D1630" t="s">
        <v>15</v>
      </c>
      <c r="E1630" t="s">
        <v>31</v>
      </c>
      <c r="F1630" t="s">
        <v>20</v>
      </c>
      <c r="G1630" s="2">
        <v>0.82152777777777775</v>
      </c>
      <c r="H1630" s="3">
        <v>46052</v>
      </c>
      <c r="I1630">
        <v>1</v>
      </c>
      <c r="J1630">
        <f>_xlfn.XLOOKUP(tbl_logs[[#This Row],[Target_Department]],tbl_DeptWeight[Department], tbl_DeptWeight[Impact Score])</f>
        <v>3</v>
      </c>
      <c r="K1630">
        <f>_xlfn.XLOOKUP(tbl_logs[[#This Row],[Employee_Action]],tbl_ResponseLikelihood[Employee Action],tbl_ResponseLikelihood[Likelihood Score])</f>
        <v>2</v>
      </c>
      <c r="L1630">
        <f>tbl_logs[[#This Row],[Impact Score]]*tbl_logs[[#This Row],[Response Multiplier]]</f>
        <v>6</v>
      </c>
      <c r="M1630" t="str" cm="1">
        <f t="array" ref="M1630">_xlfn.IFS(tbl_logs[[#This Row],[Total Score]]&lt;=4, "Low", tbl_logs[[#This Row],[Total Score]]&lt;=10, "Medium", tbl_logs[[#This Row],[Total Score]]&lt;=19, "High", tbl_logs[[#This Row],[Total Score]]&lt;=25, "Very High")</f>
        <v>Medium</v>
      </c>
      <c r="N1630" t="str" cm="1">
        <f t="array" ref="N1630">_xlfn.IFS(tbl_logs[[#This Row],[Total Score]]&lt;=4, "Low", tbl_logs[[#This Row],[Total Score]]&lt;=10, "Medium", tbl_logs[[#This Row],[Total Score]]&lt;=17, "High", tbl_logs[[#This Row],[Total Score]]&lt;=25, "Critical")</f>
        <v>Medium</v>
      </c>
    </row>
    <row r="1631" spans="1:14" x14ac:dyDescent="0.3">
      <c r="A1631" t="s">
        <v>2404</v>
      </c>
      <c r="B1631" s="1">
        <v>46052.832638888889</v>
      </c>
      <c r="C1631" t="s">
        <v>7</v>
      </c>
      <c r="D1631" t="s">
        <v>18</v>
      </c>
      <c r="E1631" t="s">
        <v>19</v>
      </c>
      <c r="F1631" t="s">
        <v>10</v>
      </c>
      <c r="G1631" s="2">
        <v>0.83263888888888893</v>
      </c>
      <c r="H1631" s="3">
        <v>46052</v>
      </c>
      <c r="I1631">
        <v>1</v>
      </c>
      <c r="J1631">
        <f>_xlfn.XLOOKUP(tbl_logs[[#This Row],[Target_Department]],tbl_DeptWeight[Department], tbl_DeptWeight[Impact Score])</f>
        <v>3</v>
      </c>
      <c r="K1631">
        <f>_xlfn.XLOOKUP(tbl_logs[[#This Row],[Employee_Action]],tbl_ResponseLikelihood[Employee Action],tbl_ResponseLikelihood[Likelihood Score])</f>
        <v>2</v>
      </c>
      <c r="L1631">
        <f>tbl_logs[[#This Row],[Impact Score]]*tbl_logs[[#This Row],[Response Multiplier]]</f>
        <v>6</v>
      </c>
      <c r="M1631" t="str" cm="1">
        <f t="array" ref="M1631">_xlfn.IFS(tbl_logs[[#This Row],[Total Score]]&lt;=4, "Low", tbl_logs[[#This Row],[Total Score]]&lt;=10, "Medium", tbl_logs[[#This Row],[Total Score]]&lt;=19, "High", tbl_logs[[#This Row],[Total Score]]&lt;=25, "Very High")</f>
        <v>Medium</v>
      </c>
      <c r="N1631" t="str" cm="1">
        <f t="array" ref="N1631">_xlfn.IFS(tbl_logs[[#This Row],[Total Score]]&lt;=4, "Low", tbl_logs[[#This Row],[Total Score]]&lt;=10, "Medium", tbl_logs[[#This Row],[Total Score]]&lt;=17, "High", tbl_logs[[#This Row],[Total Score]]&lt;=25, "Critical")</f>
        <v>Medium</v>
      </c>
    </row>
    <row r="1632" spans="1:14" x14ac:dyDescent="0.3">
      <c r="A1632" t="s">
        <v>3502</v>
      </c>
      <c r="B1632" s="1">
        <v>46052.886805555558</v>
      </c>
      <c r="C1632" t="s">
        <v>26</v>
      </c>
      <c r="D1632" t="s">
        <v>15</v>
      </c>
      <c r="E1632" t="s">
        <v>31</v>
      </c>
      <c r="F1632" t="s">
        <v>13</v>
      </c>
      <c r="G1632" s="2">
        <v>0.88680555555555551</v>
      </c>
      <c r="H1632" s="3">
        <v>46052</v>
      </c>
      <c r="I1632">
        <v>1</v>
      </c>
      <c r="J1632">
        <f>_xlfn.XLOOKUP(tbl_logs[[#This Row],[Target_Department]],tbl_DeptWeight[Department], tbl_DeptWeight[Impact Score])</f>
        <v>3</v>
      </c>
      <c r="K1632">
        <f>_xlfn.XLOOKUP(tbl_logs[[#This Row],[Employee_Action]],tbl_ResponseLikelihood[Employee Action],tbl_ResponseLikelihood[Likelihood Score])</f>
        <v>1</v>
      </c>
      <c r="L1632">
        <f>tbl_logs[[#This Row],[Impact Score]]*tbl_logs[[#This Row],[Response Multiplier]]</f>
        <v>3</v>
      </c>
      <c r="M1632" t="str" cm="1">
        <f t="array" ref="M1632">_xlfn.IFS(tbl_logs[[#This Row],[Total Score]]&lt;=4, "Low", tbl_logs[[#This Row],[Total Score]]&lt;=10, "Medium", tbl_logs[[#This Row],[Total Score]]&lt;=19, "High", tbl_logs[[#This Row],[Total Score]]&lt;=25, "Very High")</f>
        <v>Low</v>
      </c>
      <c r="N1632" t="str" cm="1">
        <f t="array" ref="N1632">_xlfn.IFS(tbl_logs[[#This Row],[Total Score]]&lt;=4, "Low", tbl_logs[[#This Row],[Total Score]]&lt;=10, "Medium", tbl_logs[[#This Row],[Total Score]]&lt;=17, "High", tbl_logs[[#This Row],[Total Score]]&lt;=25, "Critical")</f>
        <v>Low</v>
      </c>
    </row>
    <row r="1633" spans="1:14" x14ac:dyDescent="0.3">
      <c r="A1633" t="s">
        <v>3053</v>
      </c>
      <c r="B1633" s="1">
        <v>46052.886805555558</v>
      </c>
      <c r="C1633" t="s">
        <v>12</v>
      </c>
      <c r="D1633" t="s">
        <v>15</v>
      </c>
      <c r="E1633" t="s">
        <v>19</v>
      </c>
      <c r="F1633" t="s">
        <v>13</v>
      </c>
      <c r="G1633" s="2">
        <v>0.88680555555555551</v>
      </c>
      <c r="H1633" s="3">
        <v>46052</v>
      </c>
      <c r="I1633">
        <v>1</v>
      </c>
      <c r="J1633">
        <f>_xlfn.XLOOKUP(tbl_logs[[#This Row],[Target_Department]],tbl_DeptWeight[Department], tbl_DeptWeight[Impact Score])</f>
        <v>1</v>
      </c>
      <c r="K1633">
        <f>_xlfn.XLOOKUP(tbl_logs[[#This Row],[Employee_Action]],tbl_ResponseLikelihood[Employee Action],tbl_ResponseLikelihood[Likelihood Score])</f>
        <v>1</v>
      </c>
      <c r="L1633">
        <f>tbl_logs[[#This Row],[Impact Score]]*tbl_logs[[#This Row],[Response Multiplier]]</f>
        <v>1</v>
      </c>
      <c r="M1633" t="str" cm="1">
        <f t="array" ref="M1633">_xlfn.IFS(tbl_logs[[#This Row],[Total Score]]&lt;=4, "Low", tbl_logs[[#This Row],[Total Score]]&lt;=10, "Medium", tbl_logs[[#This Row],[Total Score]]&lt;=19, "High", tbl_logs[[#This Row],[Total Score]]&lt;=25, "Very High")</f>
        <v>Low</v>
      </c>
      <c r="N1633" t="str" cm="1">
        <f t="array" ref="N1633">_xlfn.IFS(tbl_logs[[#This Row],[Total Score]]&lt;=4, "Low", tbl_logs[[#This Row],[Total Score]]&lt;=10, "Medium", tbl_logs[[#This Row],[Total Score]]&lt;=17, "High", tbl_logs[[#This Row],[Total Score]]&lt;=25, "Critical")</f>
        <v>Low</v>
      </c>
    </row>
    <row r="1634" spans="1:14" x14ac:dyDescent="0.3">
      <c r="A1634" t="s">
        <v>1179</v>
      </c>
      <c r="B1634" s="1">
        <v>46052.908333333333</v>
      </c>
      <c r="C1634" t="s">
        <v>7</v>
      </c>
      <c r="D1634" t="s">
        <v>15</v>
      </c>
      <c r="E1634" t="s">
        <v>19</v>
      </c>
      <c r="F1634" t="s">
        <v>20</v>
      </c>
      <c r="G1634" s="2">
        <v>0.90833333333333333</v>
      </c>
      <c r="H1634" s="3">
        <v>46052</v>
      </c>
      <c r="I1634">
        <v>1</v>
      </c>
      <c r="J1634">
        <f>_xlfn.XLOOKUP(tbl_logs[[#This Row],[Target_Department]],tbl_DeptWeight[Department], tbl_DeptWeight[Impact Score])</f>
        <v>3</v>
      </c>
      <c r="K1634">
        <f>_xlfn.XLOOKUP(tbl_logs[[#This Row],[Employee_Action]],tbl_ResponseLikelihood[Employee Action],tbl_ResponseLikelihood[Likelihood Score])</f>
        <v>2</v>
      </c>
      <c r="L1634">
        <f>tbl_logs[[#This Row],[Impact Score]]*tbl_logs[[#This Row],[Response Multiplier]]</f>
        <v>6</v>
      </c>
      <c r="M1634" t="str" cm="1">
        <f t="array" ref="M1634">_xlfn.IFS(tbl_logs[[#This Row],[Total Score]]&lt;=4, "Low", tbl_logs[[#This Row],[Total Score]]&lt;=10, "Medium", tbl_logs[[#This Row],[Total Score]]&lt;=19, "High", tbl_logs[[#This Row],[Total Score]]&lt;=25, "Very High")</f>
        <v>Medium</v>
      </c>
      <c r="N1634" t="str" cm="1">
        <f t="array" ref="N1634">_xlfn.IFS(tbl_logs[[#This Row],[Total Score]]&lt;=4, "Low", tbl_logs[[#This Row],[Total Score]]&lt;=10, "Medium", tbl_logs[[#This Row],[Total Score]]&lt;=17, "High", tbl_logs[[#This Row],[Total Score]]&lt;=25, "Critical")</f>
        <v>Medium</v>
      </c>
    </row>
    <row r="1635" spans="1:14" x14ac:dyDescent="0.3">
      <c r="A1635" t="s">
        <v>725</v>
      </c>
      <c r="B1635" s="1">
        <v>46052.917361111111</v>
      </c>
      <c r="C1635" t="s">
        <v>35</v>
      </c>
      <c r="D1635" t="s">
        <v>15</v>
      </c>
      <c r="E1635" t="s">
        <v>16</v>
      </c>
      <c r="F1635" t="s">
        <v>10</v>
      </c>
      <c r="G1635" s="2">
        <v>0.91736111111111107</v>
      </c>
      <c r="H1635" s="3">
        <v>46052</v>
      </c>
      <c r="I1635">
        <v>1</v>
      </c>
      <c r="J1635">
        <f>_xlfn.XLOOKUP(tbl_logs[[#This Row],[Target_Department]],tbl_DeptWeight[Department], tbl_DeptWeight[Impact Score])</f>
        <v>1</v>
      </c>
      <c r="K1635">
        <f>_xlfn.XLOOKUP(tbl_logs[[#This Row],[Employee_Action]],tbl_ResponseLikelihood[Employee Action],tbl_ResponseLikelihood[Likelihood Score])</f>
        <v>2</v>
      </c>
      <c r="L1635">
        <f>tbl_logs[[#This Row],[Impact Score]]*tbl_logs[[#This Row],[Response Multiplier]]</f>
        <v>2</v>
      </c>
      <c r="M1635" t="str" cm="1">
        <f t="array" ref="M1635">_xlfn.IFS(tbl_logs[[#This Row],[Total Score]]&lt;=4, "Low", tbl_logs[[#This Row],[Total Score]]&lt;=10, "Medium", tbl_logs[[#This Row],[Total Score]]&lt;=19, "High", tbl_logs[[#This Row],[Total Score]]&lt;=25, "Very High")</f>
        <v>Low</v>
      </c>
      <c r="N1635" t="str" cm="1">
        <f t="array" ref="N1635">_xlfn.IFS(tbl_logs[[#This Row],[Total Score]]&lt;=4, "Low", tbl_logs[[#This Row],[Total Score]]&lt;=10, "Medium", tbl_logs[[#This Row],[Total Score]]&lt;=17, "High", tbl_logs[[#This Row],[Total Score]]&lt;=25, "Critical")</f>
        <v>Low</v>
      </c>
    </row>
    <row r="1636" spans="1:14" x14ac:dyDescent="0.3">
      <c r="A1636" t="s">
        <v>3461</v>
      </c>
      <c r="B1636" s="1">
        <v>46052.919444444444</v>
      </c>
      <c r="C1636" t="s">
        <v>35</v>
      </c>
      <c r="D1636" t="s">
        <v>18</v>
      </c>
      <c r="E1636" t="s">
        <v>16</v>
      </c>
      <c r="F1636" t="s">
        <v>20</v>
      </c>
      <c r="G1636" s="2">
        <v>0.9194444444444444</v>
      </c>
      <c r="H1636" s="3">
        <v>46052</v>
      </c>
      <c r="I1636">
        <v>1</v>
      </c>
      <c r="J1636">
        <f>_xlfn.XLOOKUP(tbl_logs[[#This Row],[Target_Department]],tbl_DeptWeight[Department], tbl_DeptWeight[Impact Score])</f>
        <v>1</v>
      </c>
      <c r="K1636">
        <f>_xlfn.XLOOKUP(tbl_logs[[#This Row],[Employee_Action]],tbl_ResponseLikelihood[Employee Action],tbl_ResponseLikelihood[Likelihood Score])</f>
        <v>2</v>
      </c>
      <c r="L1636">
        <f>tbl_logs[[#This Row],[Impact Score]]*tbl_logs[[#This Row],[Response Multiplier]]</f>
        <v>2</v>
      </c>
      <c r="M1636" t="str" cm="1">
        <f t="array" ref="M1636">_xlfn.IFS(tbl_logs[[#This Row],[Total Score]]&lt;=4, "Low", tbl_logs[[#This Row],[Total Score]]&lt;=10, "Medium", tbl_logs[[#This Row],[Total Score]]&lt;=19, "High", tbl_logs[[#This Row],[Total Score]]&lt;=25, "Very High")</f>
        <v>Low</v>
      </c>
      <c r="N1636" t="str" cm="1">
        <f t="array" ref="N1636">_xlfn.IFS(tbl_logs[[#This Row],[Total Score]]&lt;=4, "Low", tbl_logs[[#This Row],[Total Score]]&lt;=10, "Medium", tbl_logs[[#This Row],[Total Score]]&lt;=17, "High", tbl_logs[[#This Row],[Total Score]]&lt;=25, "Critical")</f>
        <v>Low</v>
      </c>
    </row>
    <row r="1637" spans="1:14" x14ac:dyDescent="0.3">
      <c r="A1637" t="s">
        <v>3009</v>
      </c>
      <c r="B1637" s="1">
        <v>46052.939583333333</v>
      </c>
      <c r="C1637" t="s">
        <v>47</v>
      </c>
      <c r="D1637" t="s">
        <v>15</v>
      </c>
      <c r="E1637" t="s">
        <v>9</v>
      </c>
      <c r="F1637" t="s">
        <v>10</v>
      </c>
      <c r="G1637" s="2">
        <v>0.93958333333333333</v>
      </c>
      <c r="H1637" s="3">
        <v>46052</v>
      </c>
      <c r="I1637">
        <v>1</v>
      </c>
      <c r="J1637">
        <f>_xlfn.XLOOKUP(tbl_logs[[#This Row],[Target_Department]],tbl_DeptWeight[Department], tbl_DeptWeight[Impact Score])</f>
        <v>1</v>
      </c>
      <c r="K1637">
        <f>_xlfn.XLOOKUP(tbl_logs[[#This Row],[Employee_Action]],tbl_ResponseLikelihood[Employee Action],tbl_ResponseLikelihood[Likelihood Score])</f>
        <v>2</v>
      </c>
      <c r="L1637">
        <f>tbl_logs[[#This Row],[Impact Score]]*tbl_logs[[#This Row],[Response Multiplier]]</f>
        <v>2</v>
      </c>
      <c r="M1637" t="str" cm="1">
        <f t="array" ref="M1637">_xlfn.IFS(tbl_logs[[#This Row],[Total Score]]&lt;=4, "Low", tbl_logs[[#This Row],[Total Score]]&lt;=10, "Medium", tbl_logs[[#This Row],[Total Score]]&lt;=19, "High", tbl_logs[[#This Row],[Total Score]]&lt;=25, "Very High")</f>
        <v>Low</v>
      </c>
      <c r="N1637" t="str" cm="1">
        <f t="array" ref="N1637">_xlfn.IFS(tbl_logs[[#This Row],[Total Score]]&lt;=4, "Low", tbl_logs[[#This Row],[Total Score]]&lt;=10, "Medium", tbl_logs[[#This Row],[Total Score]]&lt;=17, "High", tbl_logs[[#This Row],[Total Score]]&lt;=25, "Critical")</f>
        <v>Low</v>
      </c>
    </row>
    <row r="1638" spans="1:14" x14ac:dyDescent="0.3">
      <c r="A1638" t="s">
        <v>1908</v>
      </c>
      <c r="B1638" s="1">
        <v>46052.944444444445</v>
      </c>
      <c r="C1638" t="s">
        <v>47</v>
      </c>
      <c r="D1638" t="s">
        <v>8</v>
      </c>
      <c r="E1638" t="s">
        <v>31</v>
      </c>
      <c r="F1638" t="s">
        <v>53</v>
      </c>
      <c r="G1638" s="2">
        <v>0.94444444444444442</v>
      </c>
      <c r="H1638" s="3">
        <v>46052</v>
      </c>
      <c r="I1638">
        <v>1</v>
      </c>
      <c r="J1638">
        <f>_xlfn.XLOOKUP(tbl_logs[[#This Row],[Target_Department]],tbl_DeptWeight[Department], tbl_DeptWeight[Impact Score])</f>
        <v>1</v>
      </c>
      <c r="K1638">
        <f>_xlfn.XLOOKUP(tbl_logs[[#This Row],[Employee_Action]],tbl_ResponseLikelihood[Employee Action],tbl_ResponseLikelihood[Likelihood Score])</f>
        <v>5</v>
      </c>
      <c r="L1638">
        <f>tbl_logs[[#This Row],[Impact Score]]*tbl_logs[[#This Row],[Response Multiplier]]</f>
        <v>5</v>
      </c>
      <c r="M1638" t="str" cm="1">
        <f t="array" ref="M1638">_xlfn.IFS(tbl_logs[[#This Row],[Total Score]]&lt;=4, "Low", tbl_logs[[#This Row],[Total Score]]&lt;=10, "Medium", tbl_logs[[#This Row],[Total Score]]&lt;=19, "High", tbl_logs[[#This Row],[Total Score]]&lt;=25, "Very High")</f>
        <v>Medium</v>
      </c>
      <c r="N1638" t="str" cm="1">
        <f t="array" ref="N1638">_xlfn.IFS(tbl_logs[[#This Row],[Total Score]]&lt;=4, "Low", tbl_logs[[#This Row],[Total Score]]&lt;=10, "Medium", tbl_logs[[#This Row],[Total Score]]&lt;=17, "High", tbl_logs[[#This Row],[Total Score]]&lt;=25, "Critical")</f>
        <v>Medium</v>
      </c>
    </row>
    <row r="1639" spans="1:14" x14ac:dyDescent="0.3">
      <c r="A1639" t="s">
        <v>162</v>
      </c>
      <c r="B1639" s="1">
        <v>46052.952777777777</v>
      </c>
      <c r="C1639" t="s">
        <v>47</v>
      </c>
      <c r="D1639" t="s">
        <v>18</v>
      </c>
      <c r="E1639" t="s">
        <v>9</v>
      </c>
      <c r="F1639" t="s">
        <v>20</v>
      </c>
      <c r="G1639" s="2">
        <v>0.95277777777777772</v>
      </c>
      <c r="H1639" s="3">
        <v>46052</v>
      </c>
      <c r="I1639">
        <v>1</v>
      </c>
      <c r="J1639">
        <f>_xlfn.XLOOKUP(tbl_logs[[#This Row],[Target_Department]],tbl_DeptWeight[Department], tbl_DeptWeight[Impact Score])</f>
        <v>1</v>
      </c>
      <c r="K1639">
        <f>_xlfn.XLOOKUP(tbl_logs[[#This Row],[Employee_Action]],tbl_ResponseLikelihood[Employee Action],tbl_ResponseLikelihood[Likelihood Score])</f>
        <v>2</v>
      </c>
      <c r="L1639">
        <f>tbl_logs[[#This Row],[Impact Score]]*tbl_logs[[#This Row],[Response Multiplier]]</f>
        <v>2</v>
      </c>
      <c r="M1639" t="str" cm="1">
        <f t="array" ref="M1639">_xlfn.IFS(tbl_logs[[#This Row],[Total Score]]&lt;=4, "Low", tbl_logs[[#This Row],[Total Score]]&lt;=10, "Medium", tbl_logs[[#This Row],[Total Score]]&lt;=19, "High", tbl_logs[[#This Row],[Total Score]]&lt;=25, "Very High")</f>
        <v>Low</v>
      </c>
      <c r="N1639" t="str" cm="1">
        <f t="array" ref="N1639">_xlfn.IFS(tbl_logs[[#This Row],[Total Score]]&lt;=4, "Low", tbl_logs[[#This Row],[Total Score]]&lt;=10, "Medium", tbl_logs[[#This Row],[Total Score]]&lt;=17, "High", tbl_logs[[#This Row],[Total Score]]&lt;=25, "Critical")</f>
        <v>Low</v>
      </c>
    </row>
    <row r="1640" spans="1:14" x14ac:dyDescent="0.3">
      <c r="A1640" t="s">
        <v>732</v>
      </c>
      <c r="B1640" s="1">
        <v>46052.957638888889</v>
      </c>
      <c r="C1640" t="s">
        <v>7</v>
      </c>
      <c r="D1640" t="s">
        <v>8</v>
      </c>
      <c r="E1640" t="s">
        <v>19</v>
      </c>
      <c r="F1640" t="s">
        <v>20</v>
      </c>
      <c r="G1640" s="2">
        <v>0.95763888888888893</v>
      </c>
      <c r="H1640" s="3">
        <v>46052</v>
      </c>
      <c r="I1640">
        <v>1</v>
      </c>
      <c r="J1640">
        <f>_xlfn.XLOOKUP(tbl_logs[[#This Row],[Target_Department]],tbl_DeptWeight[Department], tbl_DeptWeight[Impact Score])</f>
        <v>3</v>
      </c>
      <c r="K1640">
        <f>_xlfn.XLOOKUP(tbl_logs[[#This Row],[Employee_Action]],tbl_ResponseLikelihood[Employee Action],tbl_ResponseLikelihood[Likelihood Score])</f>
        <v>2</v>
      </c>
      <c r="L1640">
        <f>tbl_logs[[#This Row],[Impact Score]]*tbl_logs[[#This Row],[Response Multiplier]]</f>
        <v>6</v>
      </c>
      <c r="M1640" t="str" cm="1">
        <f t="array" ref="M1640">_xlfn.IFS(tbl_logs[[#This Row],[Total Score]]&lt;=4, "Low", tbl_logs[[#This Row],[Total Score]]&lt;=10, "Medium", tbl_logs[[#This Row],[Total Score]]&lt;=19, "High", tbl_logs[[#This Row],[Total Score]]&lt;=25, "Very High")</f>
        <v>Medium</v>
      </c>
      <c r="N1640" t="str" cm="1">
        <f t="array" ref="N1640">_xlfn.IFS(tbl_logs[[#This Row],[Total Score]]&lt;=4, "Low", tbl_logs[[#This Row],[Total Score]]&lt;=10, "Medium", tbl_logs[[#This Row],[Total Score]]&lt;=17, "High", tbl_logs[[#This Row],[Total Score]]&lt;=25, "Critical")</f>
        <v>Medium</v>
      </c>
    </row>
    <row r="1641" spans="1:14" x14ac:dyDescent="0.3">
      <c r="A1641" t="s">
        <v>3751</v>
      </c>
      <c r="B1641" s="1">
        <v>46052.963194444441</v>
      </c>
      <c r="C1641" t="s">
        <v>47</v>
      </c>
      <c r="D1641" t="s">
        <v>8</v>
      </c>
      <c r="E1641" t="s">
        <v>19</v>
      </c>
      <c r="F1641" t="s">
        <v>20</v>
      </c>
      <c r="G1641" s="2">
        <v>0.96319444444444446</v>
      </c>
      <c r="H1641" s="3">
        <v>46052</v>
      </c>
      <c r="I1641">
        <v>1</v>
      </c>
      <c r="J1641">
        <f>_xlfn.XLOOKUP(tbl_logs[[#This Row],[Target_Department]],tbl_DeptWeight[Department], tbl_DeptWeight[Impact Score])</f>
        <v>1</v>
      </c>
      <c r="K1641">
        <f>_xlfn.XLOOKUP(tbl_logs[[#This Row],[Employee_Action]],tbl_ResponseLikelihood[Employee Action],tbl_ResponseLikelihood[Likelihood Score])</f>
        <v>2</v>
      </c>
      <c r="L1641">
        <f>tbl_logs[[#This Row],[Impact Score]]*tbl_logs[[#This Row],[Response Multiplier]]</f>
        <v>2</v>
      </c>
      <c r="M1641" t="str" cm="1">
        <f t="array" ref="M1641">_xlfn.IFS(tbl_logs[[#This Row],[Total Score]]&lt;=4, "Low", tbl_logs[[#This Row],[Total Score]]&lt;=10, "Medium", tbl_logs[[#This Row],[Total Score]]&lt;=19, "High", tbl_logs[[#This Row],[Total Score]]&lt;=25, "Very High")</f>
        <v>Low</v>
      </c>
      <c r="N1641" t="str" cm="1">
        <f t="array" ref="N1641">_xlfn.IFS(tbl_logs[[#This Row],[Total Score]]&lt;=4, "Low", tbl_logs[[#This Row],[Total Score]]&lt;=10, "Medium", tbl_logs[[#This Row],[Total Score]]&lt;=17, "High", tbl_logs[[#This Row],[Total Score]]&lt;=25, "Critical")</f>
        <v>Low</v>
      </c>
    </row>
    <row r="1642" spans="1:14" x14ac:dyDescent="0.3">
      <c r="A1642" t="s">
        <v>3998</v>
      </c>
      <c r="B1642" s="1">
        <v>46052.980555555558</v>
      </c>
      <c r="C1642" t="s">
        <v>12</v>
      </c>
      <c r="D1642" t="s">
        <v>18</v>
      </c>
      <c r="E1642" t="s">
        <v>19</v>
      </c>
      <c r="F1642" t="s">
        <v>13</v>
      </c>
      <c r="G1642" s="2">
        <v>0.98055555555555551</v>
      </c>
      <c r="H1642" s="3">
        <v>46052</v>
      </c>
      <c r="I1642">
        <v>1</v>
      </c>
      <c r="J1642">
        <f>_xlfn.XLOOKUP(tbl_logs[[#This Row],[Target_Department]],tbl_DeptWeight[Department], tbl_DeptWeight[Impact Score])</f>
        <v>1</v>
      </c>
      <c r="K1642">
        <f>_xlfn.XLOOKUP(tbl_logs[[#This Row],[Employee_Action]],tbl_ResponseLikelihood[Employee Action],tbl_ResponseLikelihood[Likelihood Score])</f>
        <v>1</v>
      </c>
      <c r="L1642">
        <f>tbl_logs[[#This Row],[Impact Score]]*tbl_logs[[#This Row],[Response Multiplier]]</f>
        <v>1</v>
      </c>
      <c r="M1642" t="str" cm="1">
        <f t="array" ref="M1642">_xlfn.IFS(tbl_logs[[#This Row],[Total Score]]&lt;=4, "Low", tbl_logs[[#This Row],[Total Score]]&lt;=10, "Medium", tbl_logs[[#This Row],[Total Score]]&lt;=19, "High", tbl_logs[[#This Row],[Total Score]]&lt;=25, "Very High")</f>
        <v>Low</v>
      </c>
      <c r="N1642" t="str" cm="1">
        <f t="array" ref="N1642">_xlfn.IFS(tbl_logs[[#This Row],[Total Score]]&lt;=4, "Low", tbl_logs[[#This Row],[Total Score]]&lt;=10, "Medium", tbl_logs[[#This Row],[Total Score]]&lt;=17, "High", tbl_logs[[#This Row],[Total Score]]&lt;=25, "Critical")</f>
        <v>Low</v>
      </c>
    </row>
    <row r="1643" spans="1:14" x14ac:dyDescent="0.3">
      <c r="A1643" t="s">
        <v>642</v>
      </c>
      <c r="B1643" s="1">
        <v>46053.01458333333</v>
      </c>
      <c r="C1643" t="s">
        <v>7</v>
      </c>
      <c r="D1643" t="s">
        <v>15</v>
      </c>
      <c r="E1643" t="s">
        <v>19</v>
      </c>
      <c r="F1643" t="s">
        <v>13</v>
      </c>
      <c r="G1643" s="2">
        <v>1.4583333333333334E-2</v>
      </c>
      <c r="H1643" s="3">
        <v>46053</v>
      </c>
      <c r="I1643">
        <v>1</v>
      </c>
      <c r="J1643">
        <f>_xlfn.XLOOKUP(tbl_logs[[#This Row],[Target_Department]],tbl_DeptWeight[Department], tbl_DeptWeight[Impact Score])</f>
        <v>3</v>
      </c>
      <c r="K1643">
        <f>_xlfn.XLOOKUP(tbl_logs[[#This Row],[Employee_Action]],tbl_ResponseLikelihood[Employee Action],tbl_ResponseLikelihood[Likelihood Score])</f>
        <v>1</v>
      </c>
      <c r="L1643">
        <f>tbl_logs[[#This Row],[Impact Score]]*tbl_logs[[#This Row],[Response Multiplier]]</f>
        <v>3</v>
      </c>
      <c r="M1643" t="str" cm="1">
        <f t="array" ref="M1643">_xlfn.IFS(tbl_logs[[#This Row],[Total Score]]&lt;=4, "Low", tbl_logs[[#This Row],[Total Score]]&lt;=10, "Medium", tbl_logs[[#This Row],[Total Score]]&lt;=19, "High", tbl_logs[[#This Row],[Total Score]]&lt;=25, "Very High")</f>
        <v>Low</v>
      </c>
      <c r="N1643" t="str" cm="1">
        <f t="array" ref="N1643">_xlfn.IFS(tbl_logs[[#This Row],[Total Score]]&lt;=4, "Low", tbl_logs[[#This Row],[Total Score]]&lt;=10, "Medium", tbl_logs[[#This Row],[Total Score]]&lt;=17, "High", tbl_logs[[#This Row],[Total Score]]&lt;=25, "Critical")</f>
        <v>Low</v>
      </c>
    </row>
    <row r="1644" spans="1:14" x14ac:dyDescent="0.3">
      <c r="A1644" t="s">
        <v>2668</v>
      </c>
      <c r="B1644" s="1">
        <v>46053.024305555555</v>
      </c>
      <c r="C1644" t="s">
        <v>12</v>
      </c>
      <c r="D1644" t="s">
        <v>15</v>
      </c>
      <c r="E1644" t="s">
        <v>31</v>
      </c>
      <c r="F1644" t="s">
        <v>13</v>
      </c>
      <c r="G1644" s="2">
        <v>2.4305555555555556E-2</v>
      </c>
      <c r="H1644" s="3">
        <v>46053</v>
      </c>
      <c r="I1644">
        <v>1</v>
      </c>
      <c r="J1644">
        <f>_xlfn.XLOOKUP(tbl_logs[[#This Row],[Target_Department]],tbl_DeptWeight[Department], tbl_DeptWeight[Impact Score])</f>
        <v>1</v>
      </c>
      <c r="K1644">
        <f>_xlfn.XLOOKUP(tbl_logs[[#This Row],[Employee_Action]],tbl_ResponseLikelihood[Employee Action],tbl_ResponseLikelihood[Likelihood Score])</f>
        <v>1</v>
      </c>
      <c r="L1644">
        <f>tbl_logs[[#This Row],[Impact Score]]*tbl_logs[[#This Row],[Response Multiplier]]</f>
        <v>1</v>
      </c>
      <c r="M1644" t="str" cm="1">
        <f t="array" ref="M1644">_xlfn.IFS(tbl_logs[[#This Row],[Total Score]]&lt;=4, "Low", tbl_logs[[#This Row],[Total Score]]&lt;=10, "Medium", tbl_logs[[#This Row],[Total Score]]&lt;=19, "High", tbl_logs[[#This Row],[Total Score]]&lt;=25, "Very High")</f>
        <v>Low</v>
      </c>
      <c r="N1644" t="str" cm="1">
        <f t="array" ref="N1644">_xlfn.IFS(tbl_logs[[#This Row],[Total Score]]&lt;=4, "Low", tbl_logs[[#This Row],[Total Score]]&lt;=10, "Medium", tbl_logs[[#This Row],[Total Score]]&lt;=17, "High", tbl_logs[[#This Row],[Total Score]]&lt;=25, "Critical")</f>
        <v>Low</v>
      </c>
    </row>
    <row r="1645" spans="1:14" x14ac:dyDescent="0.3">
      <c r="A1645" t="s">
        <v>3000</v>
      </c>
      <c r="B1645" s="1">
        <v>46053.033333333333</v>
      </c>
      <c r="C1645" t="s">
        <v>7</v>
      </c>
      <c r="D1645" t="s">
        <v>22</v>
      </c>
      <c r="E1645" t="s">
        <v>19</v>
      </c>
      <c r="F1645" t="s">
        <v>10</v>
      </c>
      <c r="G1645" s="2">
        <v>3.3333333333333333E-2</v>
      </c>
      <c r="H1645" s="3">
        <v>46053</v>
      </c>
      <c r="I1645">
        <v>1</v>
      </c>
      <c r="J1645">
        <f>_xlfn.XLOOKUP(tbl_logs[[#This Row],[Target_Department]],tbl_DeptWeight[Department], tbl_DeptWeight[Impact Score])</f>
        <v>3</v>
      </c>
      <c r="K1645">
        <f>_xlfn.XLOOKUP(tbl_logs[[#This Row],[Employee_Action]],tbl_ResponseLikelihood[Employee Action],tbl_ResponseLikelihood[Likelihood Score])</f>
        <v>2</v>
      </c>
      <c r="L1645">
        <f>tbl_logs[[#This Row],[Impact Score]]*tbl_logs[[#This Row],[Response Multiplier]]</f>
        <v>6</v>
      </c>
      <c r="M1645" t="str" cm="1">
        <f t="array" ref="M1645">_xlfn.IFS(tbl_logs[[#This Row],[Total Score]]&lt;=4, "Low", tbl_logs[[#This Row],[Total Score]]&lt;=10, "Medium", tbl_logs[[#This Row],[Total Score]]&lt;=19, "High", tbl_logs[[#This Row],[Total Score]]&lt;=25, "Very High")</f>
        <v>Medium</v>
      </c>
      <c r="N1645" t="str" cm="1">
        <f t="array" ref="N1645">_xlfn.IFS(tbl_logs[[#This Row],[Total Score]]&lt;=4, "Low", tbl_logs[[#This Row],[Total Score]]&lt;=10, "Medium", tbl_logs[[#This Row],[Total Score]]&lt;=17, "High", tbl_logs[[#This Row],[Total Score]]&lt;=25, "Critical")</f>
        <v>Medium</v>
      </c>
    </row>
    <row r="1646" spans="1:14" x14ac:dyDescent="0.3">
      <c r="A1646" t="s">
        <v>2177</v>
      </c>
      <c r="B1646" s="1">
        <v>46053.074999999997</v>
      </c>
      <c r="C1646" t="s">
        <v>7</v>
      </c>
      <c r="D1646" t="s">
        <v>8</v>
      </c>
      <c r="E1646" t="s">
        <v>31</v>
      </c>
      <c r="F1646" t="s">
        <v>10</v>
      </c>
      <c r="G1646" s="2">
        <v>7.4999999999999997E-2</v>
      </c>
      <c r="H1646" s="3">
        <v>46053</v>
      </c>
      <c r="I1646">
        <v>1</v>
      </c>
      <c r="J1646">
        <f>_xlfn.XLOOKUP(tbl_logs[[#This Row],[Target_Department]],tbl_DeptWeight[Department], tbl_DeptWeight[Impact Score])</f>
        <v>3</v>
      </c>
      <c r="K1646">
        <f>_xlfn.XLOOKUP(tbl_logs[[#This Row],[Employee_Action]],tbl_ResponseLikelihood[Employee Action],tbl_ResponseLikelihood[Likelihood Score])</f>
        <v>2</v>
      </c>
      <c r="L1646">
        <f>tbl_logs[[#This Row],[Impact Score]]*tbl_logs[[#This Row],[Response Multiplier]]</f>
        <v>6</v>
      </c>
      <c r="M1646" t="str" cm="1">
        <f t="array" ref="M1646">_xlfn.IFS(tbl_logs[[#This Row],[Total Score]]&lt;=4, "Low", tbl_logs[[#This Row],[Total Score]]&lt;=10, "Medium", tbl_logs[[#This Row],[Total Score]]&lt;=19, "High", tbl_logs[[#This Row],[Total Score]]&lt;=25, "Very High")</f>
        <v>Medium</v>
      </c>
      <c r="N1646" t="str" cm="1">
        <f t="array" ref="N1646">_xlfn.IFS(tbl_logs[[#This Row],[Total Score]]&lt;=4, "Low", tbl_logs[[#This Row],[Total Score]]&lt;=10, "Medium", tbl_logs[[#This Row],[Total Score]]&lt;=17, "High", tbl_logs[[#This Row],[Total Score]]&lt;=25, "Critical")</f>
        <v>Medium</v>
      </c>
    </row>
    <row r="1647" spans="1:14" x14ac:dyDescent="0.3">
      <c r="A1647" t="s">
        <v>4208</v>
      </c>
      <c r="B1647" s="1">
        <v>46053.088888888888</v>
      </c>
      <c r="C1647" t="s">
        <v>26</v>
      </c>
      <c r="D1647" t="s">
        <v>18</v>
      </c>
      <c r="E1647" t="s">
        <v>9</v>
      </c>
      <c r="F1647" t="s">
        <v>13</v>
      </c>
      <c r="G1647" s="2">
        <v>8.8888888888888892E-2</v>
      </c>
      <c r="H1647" s="3">
        <v>46053</v>
      </c>
      <c r="I1647">
        <v>1</v>
      </c>
      <c r="J1647">
        <f>_xlfn.XLOOKUP(tbl_logs[[#This Row],[Target_Department]],tbl_DeptWeight[Department], tbl_DeptWeight[Impact Score])</f>
        <v>3</v>
      </c>
      <c r="K1647">
        <f>_xlfn.XLOOKUP(tbl_logs[[#This Row],[Employee_Action]],tbl_ResponseLikelihood[Employee Action],tbl_ResponseLikelihood[Likelihood Score])</f>
        <v>1</v>
      </c>
      <c r="L1647">
        <f>tbl_logs[[#This Row],[Impact Score]]*tbl_logs[[#This Row],[Response Multiplier]]</f>
        <v>3</v>
      </c>
      <c r="M1647" t="str" cm="1">
        <f t="array" ref="M1647">_xlfn.IFS(tbl_logs[[#This Row],[Total Score]]&lt;=4, "Low", tbl_logs[[#This Row],[Total Score]]&lt;=10, "Medium", tbl_logs[[#This Row],[Total Score]]&lt;=19, "High", tbl_logs[[#This Row],[Total Score]]&lt;=25, "Very High")</f>
        <v>Low</v>
      </c>
      <c r="N1647" t="str" cm="1">
        <f t="array" ref="N1647">_xlfn.IFS(tbl_logs[[#This Row],[Total Score]]&lt;=4, "Low", tbl_logs[[#This Row],[Total Score]]&lt;=10, "Medium", tbl_logs[[#This Row],[Total Score]]&lt;=17, "High", tbl_logs[[#This Row],[Total Score]]&lt;=25, "Critical")</f>
        <v>Low</v>
      </c>
    </row>
    <row r="1648" spans="1:14" x14ac:dyDescent="0.3">
      <c r="A1648" t="s">
        <v>638</v>
      </c>
      <c r="B1648" s="1">
        <v>46053.149305555555</v>
      </c>
      <c r="C1648" t="s">
        <v>12</v>
      </c>
      <c r="D1648" t="s">
        <v>8</v>
      </c>
      <c r="E1648" t="s">
        <v>9</v>
      </c>
      <c r="F1648" t="s">
        <v>10</v>
      </c>
      <c r="G1648" s="2">
        <v>0.14930555555555555</v>
      </c>
      <c r="H1648" s="3">
        <v>46053</v>
      </c>
      <c r="I1648">
        <v>1</v>
      </c>
      <c r="J1648">
        <f>_xlfn.XLOOKUP(tbl_logs[[#This Row],[Target_Department]],tbl_DeptWeight[Department], tbl_DeptWeight[Impact Score])</f>
        <v>1</v>
      </c>
      <c r="K1648">
        <f>_xlfn.XLOOKUP(tbl_logs[[#This Row],[Employee_Action]],tbl_ResponseLikelihood[Employee Action],tbl_ResponseLikelihood[Likelihood Score])</f>
        <v>2</v>
      </c>
      <c r="L1648">
        <f>tbl_logs[[#This Row],[Impact Score]]*tbl_logs[[#This Row],[Response Multiplier]]</f>
        <v>2</v>
      </c>
      <c r="M1648" t="str" cm="1">
        <f t="array" ref="M1648">_xlfn.IFS(tbl_logs[[#This Row],[Total Score]]&lt;=4, "Low", tbl_logs[[#This Row],[Total Score]]&lt;=10, "Medium", tbl_logs[[#This Row],[Total Score]]&lt;=19, "High", tbl_logs[[#This Row],[Total Score]]&lt;=25, "Very High")</f>
        <v>Low</v>
      </c>
      <c r="N1648" t="str" cm="1">
        <f t="array" ref="N1648">_xlfn.IFS(tbl_logs[[#This Row],[Total Score]]&lt;=4, "Low", tbl_logs[[#This Row],[Total Score]]&lt;=10, "Medium", tbl_logs[[#This Row],[Total Score]]&lt;=17, "High", tbl_logs[[#This Row],[Total Score]]&lt;=25, "Critical")</f>
        <v>Low</v>
      </c>
    </row>
    <row r="1649" spans="1:14" x14ac:dyDescent="0.3">
      <c r="A1649" t="s">
        <v>3793</v>
      </c>
      <c r="B1649" s="1">
        <v>46053.173611111109</v>
      </c>
      <c r="C1649" t="s">
        <v>7</v>
      </c>
      <c r="D1649" t="s">
        <v>18</v>
      </c>
      <c r="E1649" t="s">
        <v>19</v>
      </c>
      <c r="F1649" t="s">
        <v>33</v>
      </c>
      <c r="G1649" s="2">
        <v>0.1736111111111111</v>
      </c>
      <c r="H1649" s="3">
        <v>46053</v>
      </c>
      <c r="I1649">
        <v>1</v>
      </c>
      <c r="J1649">
        <f>_xlfn.XLOOKUP(tbl_logs[[#This Row],[Target_Department]],tbl_DeptWeight[Department], tbl_DeptWeight[Impact Score])</f>
        <v>3</v>
      </c>
      <c r="K1649">
        <f>_xlfn.XLOOKUP(tbl_logs[[#This Row],[Employee_Action]],tbl_ResponseLikelihood[Employee Action],tbl_ResponseLikelihood[Likelihood Score])</f>
        <v>4</v>
      </c>
      <c r="L1649">
        <f>tbl_logs[[#This Row],[Impact Score]]*tbl_logs[[#This Row],[Response Multiplier]]</f>
        <v>12</v>
      </c>
      <c r="M1649" t="str" cm="1">
        <f t="array" ref="M1649">_xlfn.IFS(tbl_logs[[#This Row],[Total Score]]&lt;=4, "Low", tbl_logs[[#This Row],[Total Score]]&lt;=10, "Medium", tbl_logs[[#This Row],[Total Score]]&lt;=19, "High", tbl_logs[[#This Row],[Total Score]]&lt;=25, "Very High")</f>
        <v>High</v>
      </c>
      <c r="N1649" t="str" cm="1">
        <f t="array" ref="N1649">_xlfn.IFS(tbl_logs[[#This Row],[Total Score]]&lt;=4, "Low", tbl_logs[[#This Row],[Total Score]]&lt;=10, "Medium", tbl_logs[[#This Row],[Total Score]]&lt;=17, "High", tbl_logs[[#This Row],[Total Score]]&lt;=25, "Critical")</f>
        <v>High</v>
      </c>
    </row>
    <row r="1650" spans="1:14" x14ac:dyDescent="0.3">
      <c r="A1650" t="s">
        <v>3764</v>
      </c>
      <c r="B1650" s="1">
        <v>46053.177083333336</v>
      </c>
      <c r="C1650" t="s">
        <v>7</v>
      </c>
      <c r="D1650" t="s">
        <v>15</v>
      </c>
      <c r="E1650" t="s">
        <v>19</v>
      </c>
      <c r="F1650" t="s">
        <v>10</v>
      </c>
      <c r="G1650" s="2">
        <v>0.17708333333333334</v>
      </c>
      <c r="H1650" s="3">
        <v>46053</v>
      </c>
      <c r="I1650">
        <v>1</v>
      </c>
      <c r="J1650">
        <f>_xlfn.XLOOKUP(tbl_logs[[#This Row],[Target_Department]],tbl_DeptWeight[Department], tbl_DeptWeight[Impact Score])</f>
        <v>3</v>
      </c>
      <c r="K1650">
        <f>_xlfn.XLOOKUP(tbl_logs[[#This Row],[Employee_Action]],tbl_ResponseLikelihood[Employee Action],tbl_ResponseLikelihood[Likelihood Score])</f>
        <v>2</v>
      </c>
      <c r="L1650">
        <f>tbl_logs[[#This Row],[Impact Score]]*tbl_logs[[#This Row],[Response Multiplier]]</f>
        <v>6</v>
      </c>
      <c r="M1650" t="str" cm="1">
        <f t="array" ref="M1650">_xlfn.IFS(tbl_logs[[#This Row],[Total Score]]&lt;=4, "Low", tbl_logs[[#This Row],[Total Score]]&lt;=10, "Medium", tbl_logs[[#This Row],[Total Score]]&lt;=19, "High", tbl_logs[[#This Row],[Total Score]]&lt;=25, "Very High")</f>
        <v>Medium</v>
      </c>
      <c r="N1650" t="str" cm="1">
        <f t="array" ref="N1650">_xlfn.IFS(tbl_logs[[#This Row],[Total Score]]&lt;=4, "Low", tbl_logs[[#This Row],[Total Score]]&lt;=10, "Medium", tbl_logs[[#This Row],[Total Score]]&lt;=17, "High", tbl_logs[[#This Row],[Total Score]]&lt;=25, "Critical")</f>
        <v>Medium</v>
      </c>
    </row>
    <row r="1651" spans="1:14" x14ac:dyDescent="0.3">
      <c r="A1651" t="s">
        <v>3112</v>
      </c>
      <c r="B1651" s="1">
        <v>46053.186111111114</v>
      </c>
      <c r="C1651" t="s">
        <v>7</v>
      </c>
      <c r="D1651" t="s">
        <v>18</v>
      </c>
      <c r="E1651" t="s">
        <v>19</v>
      </c>
      <c r="F1651" t="s">
        <v>33</v>
      </c>
      <c r="G1651" s="2">
        <v>0.18611111111111112</v>
      </c>
      <c r="H1651" s="3">
        <v>46053</v>
      </c>
      <c r="I1651">
        <v>1</v>
      </c>
      <c r="J1651">
        <f>_xlfn.XLOOKUP(tbl_logs[[#This Row],[Target_Department]],tbl_DeptWeight[Department], tbl_DeptWeight[Impact Score])</f>
        <v>3</v>
      </c>
      <c r="K1651">
        <f>_xlfn.XLOOKUP(tbl_logs[[#This Row],[Employee_Action]],tbl_ResponseLikelihood[Employee Action],tbl_ResponseLikelihood[Likelihood Score])</f>
        <v>4</v>
      </c>
      <c r="L1651">
        <f>tbl_logs[[#This Row],[Impact Score]]*tbl_logs[[#This Row],[Response Multiplier]]</f>
        <v>12</v>
      </c>
      <c r="M1651" t="str" cm="1">
        <f t="array" ref="M1651">_xlfn.IFS(tbl_logs[[#This Row],[Total Score]]&lt;=4, "Low", tbl_logs[[#This Row],[Total Score]]&lt;=10, "Medium", tbl_logs[[#This Row],[Total Score]]&lt;=19, "High", tbl_logs[[#This Row],[Total Score]]&lt;=25, "Very High")</f>
        <v>High</v>
      </c>
      <c r="N1651" t="str" cm="1">
        <f t="array" ref="N1651">_xlfn.IFS(tbl_logs[[#This Row],[Total Score]]&lt;=4, "Low", tbl_logs[[#This Row],[Total Score]]&lt;=10, "Medium", tbl_logs[[#This Row],[Total Score]]&lt;=17, "High", tbl_logs[[#This Row],[Total Score]]&lt;=25, "Critical")</f>
        <v>High</v>
      </c>
    </row>
    <row r="1652" spans="1:14" x14ac:dyDescent="0.3">
      <c r="A1652" t="s">
        <v>1714</v>
      </c>
      <c r="B1652" s="1">
        <v>46053.212500000001</v>
      </c>
      <c r="C1652" t="s">
        <v>40</v>
      </c>
      <c r="D1652" t="s">
        <v>8</v>
      </c>
      <c r="E1652" t="s">
        <v>16</v>
      </c>
      <c r="F1652" t="s">
        <v>20</v>
      </c>
      <c r="G1652" s="2">
        <v>0.21249999999999999</v>
      </c>
      <c r="H1652" s="3">
        <v>46053</v>
      </c>
      <c r="I1652">
        <v>1</v>
      </c>
      <c r="J1652">
        <f>_xlfn.XLOOKUP(tbl_logs[[#This Row],[Target_Department]],tbl_DeptWeight[Department], tbl_DeptWeight[Impact Score])</f>
        <v>5</v>
      </c>
      <c r="K1652">
        <f>_xlfn.XLOOKUP(tbl_logs[[#This Row],[Employee_Action]],tbl_ResponseLikelihood[Employee Action],tbl_ResponseLikelihood[Likelihood Score])</f>
        <v>2</v>
      </c>
      <c r="L1652">
        <f>tbl_logs[[#This Row],[Impact Score]]*tbl_logs[[#This Row],[Response Multiplier]]</f>
        <v>10</v>
      </c>
      <c r="M1652" t="str" cm="1">
        <f t="array" ref="M1652">_xlfn.IFS(tbl_logs[[#This Row],[Total Score]]&lt;=4, "Low", tbl_logs[[#This Row],[Total Score]]&lt;=10, "Medium", tbl_logs[[#This Row],[Total Score]]&lt;=19, "High", tbl_logs[[#This Row],[Total Score]]&lt;=25, "Very High")</f>
        <v>Medium</v>
      </c>
      <c r="N1652" t="str" cm="1">
        <f t="array" ref="N1652">_xlfn.IFS(tbl_logs[[#This Row],[Total Score]]&lt;=4, "Low", tbl_logs[[#This Row],[Total Score]]&lt;=10, "Medium", tbl_logs[[#This Row],[Total Score]]&lt;=17, "High", tbl_logs[[#This Row],[Total Score]]&lt;=25, "Critical")</f>
        <v>Medium</v>
      </c>
    </row>
    <row r="1653" spans="1:14" x14ac:dyDescent="0.3">
      <c r="A1653" t="s">
        <v>2067</v>
      </c>
      <c r="B1653" s="1">
        <v>46053.222916666666</v>
      </c>
      <c r="C1653" t="s">
        <v>7</v>
      </c>
      <c r="D1653" t="s">
        <v>22</v>
      </c>
      <c r="E1653" t="s">
        <v>19</v>
      </c>
      <c r="F1653" t="s">
        <v>33</v>
      </c>
      <c r="G1653" s="2">
        <v>0.22291666666666668</v>
      </c>
      <c r="H1653" s="3">
        <v>46053</v>
      </c>
      <c r="I1653">
        <v>1</v>
      </c>
      <c r="J1653">
        <f>_xlfn.XLOOKUP(tbl_logs[[#This Row],[Target_Department]],tbl_DeptWeight[Department], tbl_DeptWeight[Impact Score])</f>
        <v>3</v>
      </c>
      <c r="K1653">
        <f>_xlfn.XLOOKUP(tbl_logs[[#This Row],[Employee_Action]],tbl_ResponseLikelihood[Employee Action],tbl_ResponseLikelihood[Likelihood Score])</f>
        <v>4</v>
      </c>
      <c r="L1653">
        <f>tbl_logs[[#This Row],[Impact Score]]*tbl_logs[[#This Row],[Response Multiplier]]</f>
        <v>12</v>
      </c>
      <c r="M1653" t="str" cm="1">
        <f t="array" ref="M1653">_xlfn.IFS(tbl_logs[[#This Row],[Total Score]]&lt;=4, "Low", tbl_logs[[#This Row],[Total Score]]&lt;=10, "Medium", tbl_logs[[#This Row],[Total Score]]&lt;=19, "High", tbl_logs[[#This Row],[Total Score]]&lt;=25, "Very High")</f>
        <v>High</v>
      </c>
      <c r="N1653" t="str" cm="1">
        <f t="array" ref="N1653">_xlfn.IFS(tbl_logs[[#This Row],[Total Score]]&lt;=4, "Low", tbl_logs[[#This Row],[Total Score]]&lt;=10, "Medium", tbl_logs[[#This Row],[Total Score]]&lt;=17, "High", tbl_logs[[#This Row],[Total Score]]&lt;=25, "Critical")</f>
        <v>High</v>
      </c>
    </row>
    <row r="1654" spans="1:14" x14ac:dyDescent="0.3">
      <c r="A1654" t="s">
        <v>2230</v>
      </c>
      <c r="B1654" s="1">
        <v>46053.228472222225</v>
      </c>
      <c r="C1654" t="s">
        <v>26</v>
      </c>
      <c r="D1654" t="s">
        <v>22</v>
      </c>
      <c r="E1654" t="s">
        <v>19</v>
      </c>
      <c r="F1654" t="s">
        <v>20</v>
      </c>
      <c r="G1654" s="2">
        <v>0.22847222222222222</v>
      </c>
      <c r="H1654" s="3">
        <v>46053</v>
      </c>
      <c r="I1654">
        <v>1</v>
      </c>
      <c r="J1654">
        <f>_xlfn.XLOOKUP(tbl_logs[[#This Row],[Target_Department]],tbl_DeptWeight[Department], tbl_DeptWeight[Impact Score])</f>
        <v>3</v>
      </c>
      <c r="K1654">
        <f>_xlfn.XLOOKUP(tbl_logs[[#This Row],[Employee_Action]],tbl_ResponseLikelihood[Employee Action],tbl_ResponseLikelihood[Likelihood Score])</f>
        <v>2</v>
      </c>
      <c r="L1654">
        <f>tbl_logs[[#This Row],[Impact Score]]*tbl_logs[[#This Row],[Response Multiplier]]</f>
        <v>6</v>
      </c>
      <c r="M1654" t="str" cm="1">
        <f t="array" ref="M1654">_xlfn.IFS(tbl_logs[[#This Row],[Total Score]]&lt;=4, "Low", tbl_logs[[#This Row],[Total Score]]&lt;=10, "Medium", tbl_logs[[#This Row],[Total Score]]&lt;=19, "High", tbl_logs[[#This Row],[Total Score]]&lt;=25, "Very High")</f>
        <v>Medium</v>
      </c>
      <c r="N1654" t="str" cm="1">
        <f t="array" ref="N1654">_xlfn.IFS(tbl_logs[[#This Row],[Total Score]]&lt;=4, "Low", tbl_logs[[#This Row],[Total Score]]&lt;=10, "Medium", tbl_logs[[#This Row],[Total Score]]&lt;=17, "High", tbl_logs[[#This Row],[Total Score]]&lt;=25, "Critical")</f>
        <v>Medium</v>
      </c>
    </row>
    <row r="1655" spans="1:14" x14ac:dyDescent="0.3">
      <c r="A1655" t="s">
        <v>4110</v>
      </c>
      <c r="B1655" s="1">
        <v>46053.38958333333</v>
      </c>
      <c r="C1655" t="s">
        <v>12</v>
      </c>
      <c r="D1655" t="s">
        <v>15</v>
      </c>
      <c r="E1655" t="s">
        <v>19</v>
      </c>
      <c r="F1655" t="s">
        <v>13</v>
      </c>
      <c r="G1655" s="2">
        <v>0.38958333333333334</v>
      </c>
      <c r="H1655" s="3">
        <v>46053</v>
      </c>
      <c r="I1655">
        <v>1</v>
      </c>
      <c r="J1655">
        <f>_xlfn.XLOOKUP(tbl_logs[[#This Row],[Target_Department]],tbl_DeptWeight[Department], tbl_DeptWeight[Impact Score])</f>
        <v>1</v>
      </c>
      <c r="K1655">
        <f>_xlfn.XLOOKUP(tbl_logs[[#This Row],[Employee_Action]],tbl_ResponseLikelihood[Employee Action],tbl_ResponseLikelihood[Likelihood Score])</f>
        <v>1</v>
      </c>
      <c r="L1655">
        <f>tbl_logs[[#This Row],[Impact Score]]*tbl_logs[[#This Row],[Response Multiplier]]</f>
        <v>1</v>
      </c>
      <c r="M1655" t="str" cm="1">
        <f t="array" ref="M1655">_xlfn.IFS(tbl_logs[[#This Row],[Total Score]]&lt;=4, "Low", tbl_logs[[#This Row],[Total Score]]&lt;=10, "Medium", tbl_logs[[#This Row],[Total Score]]&lt;=19, "High", tbl_logs[[#This Row],[Total Score]]&lt;=25, "Very High")</f>
        <v>Low</v>
      </c>
      <c r="N1655" t="str" cm="1">
        <f t="array" ref="N1655">_xlfn.IFS(tbl_logs[[#This Row],[Total Score]]&lt;=4, "Low", tbl_logs[[#This Row],[Total Score]]&lt;=10, "Medium", tbl_logs[[#This Row],[Total Score]]&lt;=17, "High", tbl_logs[[#This Row],[Total Score]]&lt;=25, "Critical")</f>
        <v>Low</v>
      </c>
    </row>
    <row r="1656" spans="1:14" x14ac:dyDescent="0.3">
      <c r="A1656" t="s">
        <v>1525</v>
      </c>
      <c r="B1656" s="1">
        <v>46053.392361111109</v>
      </c>
      <c r="C1656" t="s">
        <v>7</v>
      </c>
      <c r="D1656" t="s">
        <v>18</v>
      </c>
      <c r="E1656" t="s">
        <v>19</v>
      </c>
      <c r="F1656" t="s">
        <v>10</v>
      </c>
      <c r="G1656" s="2">
        <v>0.3923611111111111</v>
      </c>
      <c r="H1656" s="3">
        <v>46053</v>
      </c>
      <c r="I1656">
        <v>1</v>
      </c>
      <c r="J1656">
        <f>_xlfn.XLOOKUP(tbl_logs[[#This Row],[Target_Department]],tbl_DeptWeight[Department], tbl_DeptWeight[Impact Score])</f>
        <v>3</v>
      </c>
      <c r="K1656">
        <f>_xlfn.XLOOKUP(tbl_logs[[#This Row],[Employee_Action]],tbl_ResponseLikelihood[Employee Action],tbl_ResponseLikelihood[Likelihood Score])</f>
        <v>2</v>
      </c>
      <c r="L1656">
        <f>tbl_logs[[#This Row],[Impact Score]]*tbl_logs[[#This Row],[Response Multiplier]]</f>
        <v>6</v>
      </c>
      <c r="M1656" t="str" cm="1">
        <f t="array" ref="M1656">_xlfn.IFS(tbl_logs[[#This Row],[Total Score]]&lt;=4, "Low", tbl_logs[[#This Row],[Total Score]]&lt;=10, "Medium", tbl_logs[[#This Row],[Total Score]]&lt;=19, "High", tbl_logs[[#This Row],[Total Score]]&lt;=25, "Very High")</f>
        <v>Medium</v>
      </c>
      <c r="N1656" t="str" cm="1">
        <f t="array" ref="N1656">_xlfn.IFS(tbl_logs[[#This Row],[Total Score]]&lt;=4, "Low", tbl_logs[[#This Row],[Total Score]]&lt;=10, "Medium", tbl_logs[[#This Row],[Total Score]]&lt;=17, "High", tbl_logs[[#This Row],[Total Score]]&lt;=25, "Critical")</f>
        <v>Medium</v>
      </c>
    </row>
    <row r="1657" spans="1:14" x14ac:dyDescent="0.3">
      <c r="A1657" t="s">
        <v>3259</v>
      </c>
      <c r="B1657" s="1">
        <v>46053.395833333336</v>
      </c>
      <c r="C1657" t="s">
        <v>7</v>
      </c>
      <c r="D1657" t="s">
        <v>15</v>
      </c>
      <c r="E1657" t="s">
        <v>31</v>
      </c>
      <c r="F1657" t="s">
        <v>20</v>
      </c>
      <c r="G1657" s="2">
        <v>0.39583333333333331</v>
      </c>
      <c r="H1657" s="3">
        <v>46053</v>
      </c>
      <c r="I1657">
        <v>1</v>
      </c>
      <c r="J1657">
        <f>_xlfn.XLOOKUP(tbl_logs[[#This Row],[Target_Department]],tbl_DeptWeight[Department], tbl_DeptWeight[Impact Score])</f>
        <v>3</v>
      </c>
      <c r="K1657">
        <f>_xlfn.XLOOKUP(tbl_logs[[#This Row],[Employee_Action]],tbl_ResponseLikelihood[Employee Action],tbl_ResponseLikelihood[Likelihood Score])</f>
        <v>2</v>
      </c>
      <c r="L1657">
        <f>tbl_logs[[#This Row],[Impact Score]]*tbl_logs[[#This Row],[Response Multiplier]]</f>
        <v>6</v>
      </c>
      <c r="M1657" t="str" cm="1">
        <f t="array" ref="M1657">_xlfn.IFS(tbl_logs[[#This Row],[Total Score]]&lt;=4, "Low", tbl_logs[[#This Row],[Total Score]]&lt;=10, "Medium", tbl_logs[[#This Row],[Total Score]]&lt;=19, "High", tbl_logs[[#This Row],[Total Score]]&lt;=25, "Very High")</f>
        <v>Medium</v>
      </c>
      <c r="N1657" t="str" cm="1">
        <f t="array" ref="N1657">_xlfn.IFS(tbl_logs[[#This Row],[Total Score]]&lt;=4, "Low", tbl_logs[[#This Row],[Total Score]]&lt;=10, "Medium", tbl_logs[[#This Row],[Total Score]]&lt;=17, "High", tbl_logs[[#This Row],[Total Score]]&lt;=25, "Critical")</f>
        <v>Medium</v>
      </c>
    </row>
    <row r="1658" spans="1:14" x14ac:dyDescent="0.3">
      <c r="A1658" t="s">
        <v>2036</v>
      </c>
      <c r="B1658" s="1">
        <v>46053.396527777775</v>
      </c>
      <c r="C1658" t="s">
        <v>47</v>
      </c>
      <c r="D1658" t="s">
        <v>18</v>
      </c>
      <c r="E1658" t="s">
        <v>31</v>
      </c>
      <c r="F1658" t="s">
        <v>33</v>
      </c>
      <c r="G1658" s="2">
        <v>0.39652777777777776</v>
      </c>
      <c r="H1658" s="3">
        <v>46053</v>
      </c>
      <c r="I1658">
        <v>1</v>
      </c>
      <c r="J1658">
        <f>_xlfn.XLOOKUP(tbl_logs[[#This Row],[Target_Department]],tbl_DeptWeight[Department], tbl_DeptWeight[Impact Score])</f>
        <v>1</v>
      </c>
      <c r="K1658">
        <f>_xlfn.XLOOKUP(tbl_logs[[#This Row],[Employee_Action]],tbl_ResponseLikelihood[Employee Action],tbl_ResponseLikelihood[Likelihood Score])</f>
        <v>4</v>
      </c>
      <c r="L1658">
        <f>tbl_logs[[#This Row],[Impact Score]]*tbl_logs[[#This Row],[Response Multiplier]]</f>
        <v>4</v>
      </c>
      <c r="M1658" t="str" cm="1">
        <f t="array" ref="M1658">_xlfn.IFS(tbl_logs[[#This Row],[Total Score]]&lt;=4, "Low", tbl_logs[[#This Row],[Total Score]]&lt;=10, "Medium", tbl_logs[[#This Row],[Total Score]]&lt;=19, "High", tbl_logs[[#This Row],[Total Score]]&lt;=25, "Very High")</f>
        <v>Low</v>
      </c>
      <c r="N1658" t="str" cm="1">
        <f t="array" ref="N1658">_xlfn.IFS(tbl_logs[[#This Row],[Total Score]]&lt;=4, "Low", tbl_logs[[#This Row],[Total Score]]&lt;=10, "Medium", tbl_logs[[#This Row],[Total Score]]&lt;=17, "High", tbl_logs[[#This Row],[Total Score]]&lt;=25, "Critical")</f>
        <v>Low</v>
      </c>
    </row>
    <row r="1659" spans="1:14" x14ac:dyDescent="0.3">
      <c r="A1659" t="s">
        <v>4334</v>
      </c>
      <c r="B1659" s="1">
        <v>46053.397222222222</v>
      </c>
      <c r="C1659" t="s">
        <v>47</v>
      </c>
      <c r="D1659" t="s">
        <v>22</v>
      </c>
      <c r="E1659" t="s">
        <v>31</v>
      </c>
      <c r="F1659" t="s">
        <v>20</v>
      </c>
      <c r="G1659" s="2">
        <v>0.3972222222222222</v>
      </c>
      <c r="H1659" s="3">
        <v>46053</v>
      </c>
      <c r="I1659">
        <v>1</v>
      </c>
      <c r="J1659">
        <f>_xlfn.XLOOKUP(tbl_logs[[#This Row],[Target_Department]],tbl_DeptWeight[Department], tbl_DeptWeight[Impact Score])</f>
        <v>1</v>
      </c>
      <c r="K1659">
        <f>_xlfn.XLOOKUP(tbl_logs[[#This Row],[Employee_Action]],tbl_ResponseLikelihood[Employee Action],tbl_ResponseLikelihood[Likelihood Score])</f>
        <v>2</v>
      </c>
      <c r="L1659">
        <f>tbl_logs[[#This Row],[Impact Score]]*tbl_logs[[#This Row],[Response Multiplier]]</f>
        <v>2</v>
      </c>
      <c r="M1659" t="str" cm="1">
        <f t="array" ref="M1659">_xlfn.IFS(tbl_logs[[#This Row],[Total Score]]&lt;=4, "Low", tbl_logs[[#This Row],[Total Score]]&lt;=10, "Medium", tbl_logs[[#This Row],[Total Score]]&lt;=19, "High", tbl_logs[[#This Row],[Total Score]]&lt;=25, "Very High")</f>
        <v>Low</v>
      </c>
      <c r="N1659" t="str" cm="1">
        <f t="array" ref="N1659">_xlfn.IFS(tbl_logs[[#This Row],[Total Score]]&lt;=4, "Low", tbl_logs[[#This Row],[Total Score]]&lt;=10, "Medium", tbl_logs[[#This Row],[Total Score]]&lt;=17, "High", tbl_logs[[#This Row],[Total Score]]&lt;=25, "Critical")</f>
        <v>Low</v>
      </c>
    </row>
    <row r="1660" spans="1:14" x14ac:dyDescent="0.3">
      <c r="A1660" t="s">
        <v>3382</v>
      </c>
      <c r="B1660" s="1">
        <v>46053.40347222222</v>
      </c>
      <c r="C1660" t="s">
        <v>7</v>
      </c>
      <c r="D1660" t="s">
        <v>18</v>
      </c>
      <c r="E1660" t="s">
        <v>19</v>
      </c>
      <c r="F1660" t="s">
        <v>13</v>
      </c>
      <c r="G1660" s="2">
        <v>0.40347222222222223</v>
      </c>
      <c r="H1660" s="3">
        <v>46053</v>
      </c>
      <c r="I1660">
        <v>1</v>
      </c>
      <c r="J1660">
        <f>_xlfn.XLOOKUP(tbl_logs[[#This Row],[Target_Department]],tbl_DeptWeight[Department], tbl_DeptWeight[Impact Score])</f>
        <v>3</v>
      </c>
      <c r="K1660">
        <f>_xlfn.XLOOKUP(tbl_logs[[#This Row],[Employee_Action]],tbl_ResponseLikelihood[Employee Action],tbl_ResponseLikelihood[Likelihood Score])</f>
        <v>1</v>
      </c>
      <c r="L1660">
        <f>tbl_logs[[#This Row],[Impact Score]]*tbl_logs[[#This Row],[Response Multiplier]]</f>
        <v>3</v>
      </c>
      <c r="M1660" t="str" cm="1">
        <f t="array" ref="M1660">_xlfn.IFS(tbl_logs[[#This Row],[Total Score]]&lt;=4, "Low", tbl_logs[[#This Row],[Total Score]]&lt;=10, "Medium", tbl_logs[[#This Row],[Total Score]]&lt;=19, "High", tbl_logs[[#This Row],[Total Score]]&lt;=25, "Very High")</f>
        <v>Low</v>
      </c>
      <c r="N1660" t="str" cm="1">
        <f t="array" ref="N1660">_xlfn.IFS(tbl_logs[[#This Row],[Total Score]]&lt;=4, "Low", tbl_logs[[#This Row],[Total Score]]&lt;=10, "Medium", tbl_logs[[#This Row],[Total Score]]&lt;=17, "High", tbl_logs[[#This Row],[Total Score]]&lt;=25, "Critical")</f>
        <v>Low</v>
      </c>
    </row>
    <row r="1661" spans="1:14" x14ac:dyDescent="0.3">
      <c r="A1661" t="s">
        <v>2769</v>
      </c>
      <c r="B1661" s="1">
        <v>46053.40625</v>
      </c>
      <c r="C1661" t="s">
        <v>7</v>
      </c>
      <c r="D1661" t="s">
        <v>22</v>
      </c>
      <c r="E1661" t="s">
        <v>19</v>
      </c>
      <c r="F1661" t="s">
        <v>10</v>
      </c>
      <c r="G1661" s="2">
        <v>0.40625</v>
      </c>
      <c r="H1661" s="3">
        <v>46053</v>
      </c>
      <c r="I1661">
        <v>1</v>
      </c>
      <c r="J1661">
        <f>_xlfn.XLOOKUP(tbl_logs[[#This Row],[Target_Department]],tbl_DeptWeight[Department], tbl_DeptWeight[Impact Score])</f>
        <v>3</v>
      </c>
      <c r="K1661">
        <f>_xlfn.XLOOKUP(tbl_logs[[#This Row],[Employee_Action]],tbl_ResponseLikelihood[Employee Action],tbl_ResponseLikelihood[Likelihood Score])</f>
        <v>2</v>
      </c>
      <c r="L1661">
        <f>tbl_logs[[#This Row],[Impact Score]]*tbl_logs[[#This Row],[Response Multiplier]]</f>
        <v>6</v>
      </c>
      <c r="M1661" t="str" cm="1">
        <f t="array" ref="M1661">_xlfn.IFS(tbl_logs[[#This Row],[Total Score]]&lt;=4, "Low", tbl_logs[[#This Row],[Total Score]]&lt;=10, "Medium", tbl_logs[[#This Row],[Total Score]]&lt;=19, "High", tbl_logs[[#This Row],[Total Score]]&lt;=25, "Very High")</f>
        <v>Medium</v>
      </c>
      <c r="N1661" t="str" cm="1">
        <f t="array" ref="N1661">_xlfn.IFS(tbl_logs[[#This Row],[Total Score]]&lt;=4, "Low", tbl_logs[[#This Row],[Total Score]]&lt;=10, "Medium", tbl_logs[[#This Row],[Total Score]]&lt;=17, "High", tbl_logs[[#This Row],[Total Score]]&lt;=25, "Critical")</f>
        <v>Medium</v>
      </c>
    </row>
    <row r="1662" spans="1:14" x14ac:dyDescent="0.3">
      <c r="A1662" t="s">
        <v>574</v>
      </c>
      <c r="B1662" s="1">
        <v>46053.407638888886</v>
      </c>
      <c r="C1662" t="s">
        <v>7</v>
      </c>
      <c r="D1662" t="s">
        <v>15</v>
      </c>
      <c r="E1662" t="s">
        <v>19</v>
      </c>
      <c r="F1662" t="s">
        <v>10</v>
      </c>
      <c r="G1662" s="2">
        <v>0.40763888888888888</v>
      </c>
      <c r="H1662" s="3">
        <v>46053</v>
      </c>
      <c r="I1662">
        <v>1</v>
      </c>
      <c r="J1662">
        <f>_xlfn.XLOOKUP(tbl_logs[[#This Row],[Target_Department]],tbl_DeptWeight[Department], tbl_DeptWeight[Impact Score])</f>
        <v>3</v>
      </c>
      <c r="K1662">
        <f>_xlfn.XLOOKUP(tbl_logs[[#This Row],[Employee_Action]],tbl_ResponseLikelihood[Employee Action],tbl_ResponseLikelihood[Likelihood Score])</f>
        <v>2</v>
      </c>
      <c r="L1662">
        <f>tbl_logs[[#This Row],[Impact Score]]*tbl_logs[[#This Row],[Response Multiplier]]</f>
        <v>6</v>
      </c>
      <c r="M1662" t="str" cm="1">
        <f t="array" ref="M1662">_xlfn.IFS(tbl_logs[[#This Row],[Total Score]]&lt;=4, "Low", tbl_logs[[#This Row],[Total Score]]&lt;=10, "Medium", tbl_logs[[#This Row],[Total Score]]&lt;=19, "High", tbl_logs[[#This Row],[Total Score]]&lt;=25, "Very High")</f>
        <v>Medium</v>
      </c>
      <c r="N1662" t="str" cm="1">
        <f t="array" ref="N1662">_xlfn.IFS(tbl_logs[[#This Row],[Total Score]]&lt;=4, "Low", tbl_logs[[#This Row],[Total Score]]&lt;=10, "Medium", tbl_logs[[#This Row],[Total Score]]&lt;=17, "High", tbl_logs[[#This Row],[Total Score]]&lt;=25, "Critical")</f>
        <v>Medium</v>
      </c>
    </row>
    <row r="1663" spans="1:14" x14ac:dyDescent="0.3">
      <c r="A1663" t="s">
        <v>322</v>
      </c>
      <c r="B1663" s="1">
        <v>46053.441666666666</v>
      </c>
      <c r="C1663" t="s">
        <v>7</v>
      </c>
      <c r="D1663" t="s">
        <v>15</v>
      </c>
      <c r="E1663" t="s">
        <v>19</v>
      </c>
      <c r="F1663" t="s">
        <v>33</v>
      </c>
      <c r="G1663" s="2">
        <v>0.44166666666666665</v>
      </c>
      <c r="H1663" s="3">
        <v>46053</v>
      </c>
      <c r="I1663">
        <v>1</v>
      </c>
      <c r="J1663">
        <f>_xlfn.XLOOKUP(tbl_logs[[#This Row],[Target_Department]],tbl_DeptWeight[Department], tbl_DeptWeight[Impact Score])</f>
        <v>3</v>
      </c>
      <c r="K1663">
        <f>_xlfn.XLOOKUP(tbl_logs[[#This Row],[Employee_Action]],tbl_ResponseLikelihood[Employee Action],tbl_ResponseLikelihood[Likelihood Score])</f>
        <v>4</v>
      </c>
      <c r="L1663">
        <f>tbl_logs[[#This Row],[Impact Score]]*tbl_logs[[#This Row],[Response Multiplier]]</f>
        <v>12</v>
      </c>
      <c r="M1663" t="str" cm="1">
        <f t="array" ref="M1663">_xlfn.IFS(tbl_logs[[#This Row],[Total Score]]&lt;=4, "Low", tbl_logs[[#This Row],[Total Score]]&lt;=10, "Medium", tbl_logs[[#This Row],[Total Score]]&lt;=19, "High", tbl_logs[[#This Row],[Total Score]]&lt;=25, "Very High")</f>
        <v>High</v>
      </c>
      <c r="N1663" t="str" cm="1">
        <f t="array" ref="N1663">_xlfn.IFS(tbl_logs[[#This Row],[Total Score]]&lt;=4, "Low", tbl_logs[[#This Row],[Total Score]]&lt;=10, "Medium", tbl_logs[[#This Row],[Total Score]]&lt;=17, "High", tbl_logs[[#This Row],[Total Score]]&lt;=25, "Critical")</f>
        <v>High</v>
      </c>
    </row>
    <row r="1664" spans="1:14" x14ac:dyDescent="0.3">
      <c r="A1664" t="s">
        <v>3487</v>
      </c>
      <c r="B1664" s="1">
        <v>46053.449305555558</v>
      </c>
      <c r="C1664" t="s">
        <v>7</v>
      </c>
      <c r="D1664" t="s">
        <v>15</v>
      </c>
      <c r="E1664" t="s">
        <v>19</v>
      </c>
      <c r="F1664" t="s">
        <v>33</v>
      </c>
      <c r="G1664" s="2">
        <v>0.44930555555555557</v>
      </c>
      <c r="H1664" s="3">
        <v>46053</v>
      </c>
      <c r="I1664">
        <v>1</v>
      </c>
      <c r="J1664">
        <f>_xlfn.XLOOKUP(tbl_logs[[#This Row],[Target_Department]],tbl_DeptWeight[Department], tbl_DeptWeight[Impact Score])</f>
        <v>3</v>
      </c>
      <c r="K1664">
        <f>_xlfn.XLOOKUP(tbl_logs[[#This Row],[Employee_Action]],tbl_ResponseLikelihood[Employee Action],tbl_ResponseLikelihood[Likelihood Score])</f>
        <v>4</v>
      </c>
      <c r="L1664">
        <f>tbl_logs[[#This Row],[Impact Score]]*tbl_logs[[#This Row],[Response Multiplier]]</f>
        <v>12</v>
      </c>
      <c r="M1664" t="str" cm="1">
        <f t="array" ref="M1664">_xlfn.IFS(tbl_logs[[#This Row],[Total Score]]&lt;=4, "Low", tbl_logs[[#This Row],[Total Score]]&lt;=10, "Medium", tbl_logs[[#This Row],[Total Score]]&lt;=19, "High", tbl_logs[[#This Row],[Total Score]]&lt;=25, "Very High")</f>
        <v>High</v>
      </c>
      <c r="N1664" t="str" cm="1">
        <f t="array" ref="N1664">_xlfn.IFS(tbl_logs[[#This Row],[Total Score]]&lt;=4, "Low", tbl_logs[[#This Row],[Total Score]]&lt;=10, "Medium", tbl_logs[[#This Row],[Total Score]]&lt;=17, "High", tbl_logs[[#This Row],[Total Score]]&lt;=25, "Critical")</f>
        <v>High</v>
      </c>
    </row>
    <row r="1665" spans="1:14" x14ac:dyDescent="0.3">
      <c r="A1665" t="s">
        <v>758</v>
      </c>
      <c r="B1665" s="1">
        <v>46053.470138888886</v>
      </c>
      <c r="C1665" t="s">
        <v>7</v>
      </c>
      <c r="D1665" t="s">
        <v>8</v>
      </c>
      <c r="E1665" t="s">
        <v>19</v>
      </c>
      <c r="F1665" t="s">
        <v>10</v>
      </c>
      <c r="G1665" s="2">
        <v>0.47013888888888888</v>
      </c>
      <c r="H1665" s="3">
        <v>46053</v>
      </c>
      <c r="I1665">
        <v>1</v>
      </c>
      <c r="J1665">
        <f>_xlfn.XLOOKUP(tbl_logs[[#This Row],[Target_Department]],tbl_DeptWeight[Department], tbl_DeptWeight[Impact Score])</f>
        <v>3</v>
      </c>
      <c r="K1665">
        <f>_xlfn.XLOOKUP(tbl_logs[[#This Row],[Employee_Action]],tbl_ResponseLikelihood[Employee Action],tbl_ResponseLikelihood[Likelihood Score])</f>
        <v>2</v>
      </c>
      <c r="L1665">
        <f>tbl_logs[[#This Row],[Impact Score]]*tbl_logs[[#This Row],[Response Multiplier]]</f>
        <v>6</v>
      </c>
      <c r="M1665" t="str" cm="1">
        <f t="array" ref="M1665">_xlfn.IFS(tbl_logs[[#This Row],[Total Score]]&lt;=4, "Low", tbl_logs[[#This Row],[Total Score]]&lt;=10, "Medium", tbl_logs[[#This Row],[Total Score]]&lt;=19, "High", tbl_logs[[#This Row],[Total Score]]&lt;=25, "Very High")</f>
        <v>Medium</v>
      </c>
      <c r="N1665" t="str" cm="1">
        <f t="array" ref="N1665">_xlfn.IFS(tbl_logs[[#This Row],[Total Score]]&lt;=4, "Low", tbl_logs[[#This Row],[Total Score]]&lt;=10, "Medium", tbl_logs[[#This Row],[Total Score]]&lt;=17, "High", tbl_logs[[#This Row],[Total Score]]&lt;=25, "Critical")</f>
        <v>Medium</v>
      </c>
    </row>
    <row r="1666" spans="1:14" x14ac:dyDescent="0.3">
      <c r="A1666" t="s">
        <v>4696</v>
      </c>
      <c r="B1666" s="1">
        <v>46053.511805555558</v>
      </c>
      <c r="C1666" t="s">
        <v>7</v>
      </c>
      <c r="D1666" t="s">
        <v>18</v>
      </c>
      <c r="E1666" t="s">
        <v>19</v>
      </c>
      <c r="F1666" t="s">
        <v>10</v>
      </c>
      <c r="G1666" s="2">
        <v>0.51180555555555551</v>
      </c>
      <c r="H1666" s="3">
        <v>46053</v>
      </c>
      <c r="I1666">
        <v>1</v>
      </c>
      <c r="J1666">
        <f>_xlfn.XLOOKUP(tbl_logs[[#This Row],[Target_Department]],tbl_DeptWeight[Department], tbl_DeptWeight[Impact Score])</f>
        <v>3</v>
      </c>
      <c r="K1666">
        <f>_xlfn.XLOOKUP(tbl_logs[[#This Row],[Employee_Action]],tbl_ResponseLikelihood[Employee Action],tbl_ResponseLikelihood[Likelihood Score])</f>
        <v>2</v>
      </c>
      <c r="L1666">
        <f>tbl_logs[[#This Row],[Impact Score]]*tbl_logs[[#This Row],[Response Multiplier]]</f>
        <v>6</v>
      </c>
      <c r="M1666" t="str" cm="1">
        <f t="array" ref="M1666">_xlfn.IFS(tbl_logs[[#This Row],[Total Score]]&lt;=4, "Low", tbl_logs[[#This Row],[Total Score]]&lt;=10, "Medium", tbl_logs[[#This Row],[Total Score]]&lt;=19, "High", tbl_logs[[#This Row],[Total Score]]&lt;=25, "Very High")</f>
        <v>Medium</v>
      </c>
      <c r="N1666" t="str" cm="1">
        <f t="array" ref="N1666">_xlfn.IFS(tbl_logs[[#This Row],[Total Score]]&lt;=4, "Low", tbl_logs[[#This Row],[Total Score]]&lt;=10, "Medium", tbl_logs[[#This Row],[Total Score]]&lt;=17, "High", tbl_logs[[#This Row],[Total Score]]&lt;=25, "Critical")</f>
        <v>Medium</v>
      </c>
    </row>
    <row r="1667" spans="1:14" x14ac:dyDescent="0.3">
      <c r="A1667" t="s">
        <v>1193</v>
      </c>
      <c r="B1667" s="1">
        <v>46053.561111111114</v>
      </c>
      <c r="C1667" t="s">
        <v>47</v>
      </c>
      <c r="D1667" t="s">
        <v>22</v>
      </c>
      <c r="E1667" t="s">
        <v>9</v>
      </c>
      <c r="F1667" t="s">
        <v>10</v>
      </c>
      <c r="G1667" s="2">
        <v>0.56111111111111112</v>
      </c>
      <c r="H1667" s="3">
        <v>46053</v>
      </c>
      <c r="I1667">
        <v>1</v>
      </c>
      <c r="J1667">
        <f>_xlfn.XLOOKUP(tbl_logs[[#This Row],[Target_Department]],tbl_DeptWeight[Department], tbl_DeptWeight[Impact Score])</f>
        <v>1</v>
      </c>
      <c r="K1667">
        <f>_xlfn.XLOOKUP(tbl_logs[[#This Row],[Employee_Action]],tbl_ResponseLikelihood[Employee Action],tbl_ResponseLikelihood[Likelihood Score])</f>
        <v>2</v>
      </c>
      <c r="L1667">
        <f>tbl_logs[[#This Row],[Impact Score]]*tbl_logs[[#This Row],[Response Multiplier]]</f>
        <v>2</v>
      </c>
      <c r="M1667" t="str" cm="1">
        <f t="array" ref="M1667">_xlfn.IFS(tbl_logs[[#This Row],[Total Score]]&lt;=4, "Low", tbl_logs[[#This Row],[Total Score]]&lt;=10, "Medium", tbl_logs[[#This Row],[Total Score]]&lt;=19, "High", tbl_logs[[#This Row],[Total Score]]&lt;=25, "Very High")</f>
        <v>Low</v>
      </c>
      <c r="N1667" t="str" cm="1">
        <f t="array" ref="N1667">_xlfn.IFS(tbl_logs[[#This Row],[Total Score]]&lt;=4, "Low", tbl_logs[[#This Row],[Total Score]]&lt;=10, "Medium", tbl_logs[[#This Row],[Total Score]]&lt;=17, "High", tbl_logs[[#This Row],[Total Score]]&lt;=25, "Critical")</f>
        <v>Low</v>
      </c>
    </row>
    <row r="1668" spans="1:14" x14ac:dyDescent="0.3">
      <c r="A1668" t="s">
        <v>1115</v>
      </c>
      <c r="B1668" s="1">
        <v>46053.566666666666</v>
      </c>
      <c r="C1668" t="s">
        <v>7</v>
      </c>
      <c r="D1668" t="s">
        <v>22</v>
      </c>
      <c r="E1668" t="s">
        <v>19</v>
      </c>
      <c r="F1668" t="s">
        <v>10</v>
      </c>
      <c r="G1668" s="2">
        <v>0.56666666666666665</v>
      </c>
      <c r="H1668" s="3">
        <v>46053</v>
      </c>
      <c r="I1668">
        <v>1</v>
      </c>
      <c r="J1668">
        <f>_xlfn.XLOOKUP(tbl_logs[[#This Row],[Target_Department]],tbl_DeptWeight[Department], tbl_DeptWeight[Impact Score])</f>
        <v>3</v>
      </c>
      <c r="K1668">
        <f>_xlfn.XLOOKUP(tbl_logs[[#This Row],[Employee_Action]],tbl_ResponseLikelihood[Employee Action],tbl_ResponseLikelihood[Likelihood Score])</f>
        <v>2</v>
      </c>
      <c r="L1668">
        <f>tbl_logs[[#This Row],[Impact Score]]*tbl_logs[[#This Row],[Response Multiplier]]</f>
        <v>6</v>
      </c>
      <c r="M1668" t="str" cm="1">
        <f t="array" ref="M1668">_xlfn.IFS(tbl_logs[[#This Row],[Total Score]]&lt;=4, "Low", tbl_logs[[#This Row],[Total Score]]&lt;=10, "Medium", tbl_logs[[#This Row],[Total Score]]&lt;=19, "High", tbl_logs[[#This Row],[Total Score]]&lt;=25, "Very High")</f>
        <v>Medium</v>
      </c>
      <c r="N1668" t="str" cm="1">
        <f t="array" ref="N1668">_xlfn.IFS(tbl_logs[[#This Row],[Total Score]]&lt;=4, "Low", tbl_logs[[#This Row],[Total Score]]&lt;=10, "Medium", tbl_logs[[#This Row],[Total Score]]&lt;=17, "High", tbl_logs[[#This Row],[Total Score]]&lt;=25, "Critical")</f>
        <v>Medium</v>
      </c>
    </row>
    <row r="1669" spans="1:14" x14ac:dyDescent="0.3">
      <c r="A1669" t="s">
        <v>3367</v>
      </c>
      <c r="B1669" s="1">
        <v>46053.585416666669</v>
      </c>
      <c r="C1669" t="s">
        <v>7</v>
      </c>
      <c r="D1669" t="s">
        <v>22</v>
      </c>
      <c r="E1669" t="s">
        <v>19</v>
      </c>
      <c r="F1669" t="s">
        <v>20</v>
      </c>
      <c r="G1669" s="2">
        <v>0.5854166666666667</v>
      </c>
      <c r="H1669" s="3">
        <v>46053</v>
      </c>
      <c r="I1669">
        <v>1</v>
      </c>
      <c r="J1669">
        <f>_xlfn.XLOOKUP(tbl_logs[[#This Row],[Target_Department]],tbl_DeptWeight[Department], tbl_DeptWeight[Impact Score])</f>
        <v>3</v>
      </c>
      <c r="K1669">
        <f>_xlfn.XLOOKUP(tbl_logs[[#This Row],[Employee_Action]],tbl_ResponseLikelihood[Employee Action],tbl_ResponseLikelihood[Likelihood Score])</f>
        <v>2</v>
      </c>
      <c r="L1669">
        <f>tbl_logs[[#This Row],[Impact Score]]*tbl_logs[[#This Row],[Response Multiplier]]</f>
        <v>6</v>
      </c>
      <c r="M1669" t="str" cm="1">
        <f t="array" ref="M1669">_xlfn.IFS(tbl_logs[[#This Row],[Total Score]]&lt;=4, "Low", tbl_logs[[#This Row],[Total Score]]&lt;=10, "Medium", tbl_logs[[#This Row],[Total Score]]&lt;=19, "High", tbl_logs[[#This Row],[Total Score]]&lt;=25, "Very High")</f>
        <v>Medium</v>
      </c>
      <c r="N1669" t="str" cm="1">
        <f t="array" ref="N1669">_xlfn.IFS(tbl_logs[[#This Row],[Total Score]]&lt;=4, "Low", tbl_logs[[#This Row],[Total Score]]&lt;=10, "Medium", tbl_logs[[#This Row],[Total Score]]&lt;=17, "High", tbl_logs[[#This Row],[Total Score]]&lt;=25, "Critical")</f>
        <v>Medium</v>
      </c>
    </row>
    <row r="1670" spans="1:14" x14ac:dyDescent="0.3">
      <c r="A1670" t="s">
        <v>704</v>
      </c>
      <c r="B1670" s="1">
        <v>46053.609722222223</v>
      </c>
      <c r="C1670" t="s">
        <v>7</v>
      </c>
      <c r="D1670" t="s">
        <v>8</v>
      </c>
      <c r="E1670" t="s">
        <v>19</v>
      </c>
      <c r="F1670" t="s">
        <v>10</v>
      </c>
      <c r="G1670" s="2">
        <v>0.60972222222222228</v>
      </c>
      <c r="H1670" s="3">
        <v>46053</v>
      </c>
      <c r="I1670">
        <v>1</v>
      </c>
      <c r="J1670">
        <f>_xlfn.XLOOKUP(tbl_logs[[#This Row],[Target_Department]],tbl_DeptWeight[Department], tbl_DeptWeight[Impact Score])</f>
        <v>3</v>
      </c>
      <c r="K1670">
        <f>_xlfn.XLOOKUP(tbl_logs[[#This Row],[Employee_Action]],tbl_ResponseLikelihood[Employee Action],tbl_ResponseLikelihood[Likelihood Score])</f>
        <v>2</v>
      </c>
      <c r="L1670">
        <f>tbl_logs[[#This Row],[Impact Score]]*tbl_logs[[#This Row],[Response Multiplier]]</f>
        <v>6</v>
      </c>
      <c r="M1670" t="str" cm="1">
        <f t="array" ref="M1670">_xlfn.IFS(tbl_logs[[#This Row],[Total Score]]&lt;=4, "Low", tbl_logs[[#This Row],[Total Score]]&lt;=10, "Medium", tbl_logs[[#This Row],[Total Score]]&lt;=19, "High", tbl_logs[[#This Row],[Total Score]]&lt;=25, "Very High")</f>
        <v>Medium</v>
      </c>
      <c r="N1670" t="str" cm="1">
        <f t="array" ref="N1670">_xlfn.IFS(tbl_logs[[#This Row],[Total Score]]&lt;=4, "Low", tbl_logs[[#This Row],[Total Score]]&lt;=10, "Medium", tbl_logs[[#This Row],[Total Score]]&lt;=17, "High", tbl_logs[[#This Row],[Total Score]]&lt;=25, "Critical")</f>
        <v>Medium</v>
      </c>
    </row>
    <row r="1671" spans="1:14" x14ac:dyDescent="0.3">
      <c r="A1671" t="s">
        <v>1386</v>
      </c>
      <c r="B1671" s="1">
        <v>46053.609722222223</v>
      </c>
      <c r="C1671" t="s">
        <v>7</v>
      </c>
      <c r="D1671" t="s">
        <v>18</v>
      </c>
      <c r="E1671" t="s">
        <v>19</v>
      </c>
      <c r="F1671" t="s">
        <v>53</v>
      </c>
      <c r="G1671" s="2">
        <v>0.60972222222222228</v>
      </c>
      <c r="H1671" s="3">
        <v>46053</v>
      </c>
      <c r="I1671">
        <v>1</v>
      </c>
      <c r="J1671">
        <f>_xlfn.XLOOKUP(tbl_logs[[#This Row],[Target_Department]],tbl_DeptWeight[Department], tbl_DeptWeight[Impact Score])</f>
        <v>3</v>
      </c>
      <c r="K1671">
        <f>_xlfn.XLOOKUP(tbl_logs[[#This Row],[Employee_Action]],tbl_ResponseLikelihood[Employee Action],tbl_ResponseLikelihood[Likelihood Score])</f>
        <v>5</v>
      </c>
      <c r="L1671">
        <f>tbl_logs[[#This Row],[Impact Score]]*tbl_logs[[#This Row],[Response Multiplier]]</f>
        <v>15</v>
      </c>
      <c r="M1671" t="str" cm="1">
        <f t="array" ref="M1671">_xlfn.IFS(tbl_logs[[#This Row],[Total Score]]&lt;=4, "Low", tbl_logs[[#This Row],[Total Score]]&lt;=10, "Medium", tbl_logs[[#This Row],[Total Score]]&lt;=19, "High", tbl_logs[[#This Row],[Total Score]]&lt;=25, "Very High")</f>
        <v>High</v>
      </c>
      <c r="N1671" t="str" cm="1">
        <f t="array" ref="N1671">_xlfn.IFS(tbl_logs[[#This Row],[Total Score]]&lt;=4, "Low", tbl_logs[[#This Row],[Total Score]]&lt;=10, "Medium", tbl_logs[[#This Row],[Total Score]]&lt;=17, "High", tbl_logs[[#This Row],[Total Score]]&lt;=25, "Critical")</f>
        <v>High</v>
      </c>
    </row>
    <row r="1672" spans="1:14" x14ac:dyDescent="0.3">
      <c r="A1672" t="s">
        <v>3474</v>
      </c>
      <c r="B1672" s="1">
        <v>46053.620138888888</v>
      </c>
      <c r="C1672" t="s">
        <v>7</v>
      </c>
      <c r="D1672" t="s">
        <v>15</v>
      </c>
      <c r="E1672" t="s">
        <v>31</v>
      </c>
      <c r="F1672" t="s">
        <v>13</v>
      </c>
      <c r="G1672" s="2">
        <v>0.62013888888888891</v>
      </c>
      <c r="H1672" s="3">
        <v>46053</v>
      </c>
      <c r="I1672">
        <v>1</v>
      </c>
      <c r="J1672">
        <f>_xlfn.XLOOKUP(tbl_logs[[#This Row],[Target_Department]],tbl_DeptWeight[Department], tbl_DeptWeight[Impact Score])</f>
        <v>3</v>
      </c>
      <c r="K1672">
        <f>_xlfn.XLOOKUP(tbl_logs[[#This Row],[Employee_Action]],tbl_ResponseLikelihood[Employee Action],tbl_ResponseLikelihood[Likelihood Score])</f>
        <v>1</v>
      </c>
      <c r="L1672">
        <f>tbl_logs[[#This Row],[Impact Score]]*tbl_logs[[#This Row],[Response Multiplier]]</f>
        <v>3</v>
      </c>
      <c r="M1672" t="str" cm="1">
        <f t="array" ref="M1672">_xlfn.IFS(tbl_logs[[#This Row],[Total Score]]&lt;=4, "Low", tbl_logs[[#This Row],[Total Score]]&lt;=10, "Medium", tbl_logs[[#This Row],[Total Score]]&lt;=19, "High", tbl_logs[[#This Row],[Total Score]]&lt;=25, "Very High")</f>
        <v>Low</v>
      </c>
      <c r="N1672" t="str" cm="1">
        <f t="array" ref="N1672">_xlfn.IFS(tbl_logs[[#This Row],[Total Score]]&lt;=4, "Low", tbl_logs[[#This Row],[Total Score]]&lt;=10, "Medium", tbl_logs[[#This Row],[Total Score]]&lt;=17, "High", tbl_logs[[#This Row],[Total Score]]&lt;=25, "Critical")</f>
        <v>Low</v>
      </c>
    </row>
    <row r="1673" spans="1:14" x14ac:dyDescent="0.3">
      <c r="A1673" t="s">
        <v>1833</v>
      </c>
      <c r="B1673" s="1">
        <v>46053.677777777775</v>
      </c>
      <c r="C1673" t="s">
        <v>26</v>
      </c>
      <c r="D1673" t="s">
        <v>8</v>
      </c>
      <c r="E1673" t="s">
        <v>16</v>
      </c>
      <c r="F1673" t="s">
        <v>10</v>
      </c>
      <c r="G1673" s="2">
        <v>0.67777777777777781</v>
      </c>
      <c r="H1673" s="3">
        <v>46053</v>
      </c>
      <c r="I1673">
        <v>1</v>
      </c>
      <c r="J1673">
        <f>_xlfn.XLOOKUP(tbl_logs[[#This Row],[Target_Department]],tbl_DeptWeight[Department], tbl_DeptWeight[Impact Score])</f>
        <v>3</v>
      </c>
      <c r="K1673">
        <f>_xlfn.XLOOKUP(tbl_logs[[#This Row],[Employee_Action]],tbl_ResponseLikelihood[Employee Action],tbl_ResponseLikelihood[Likelihood Score])</f>
        <v>2</v>
      </c>
      <c r="L1673">
        <f>tbl_logs[[#This Row],[Impact Score]]*tbl_logs[[#This Row],[Response Multiplier]]</f>
        <v>6</v>
      </c>
      <c r="M1673" t="str" cm="1">
        <f t="array" ref="M1673">_xlfn.IFS(tbl_logs[[#This Row],[Total Score]]&lt;=4, "Low", tbl_logs[[#This Row],[Total Score]]&lt;=10, "Medium", tbl_logs[[#This Row],[Total Score]]&lt;=19, "High", tbl_logs[[#This Row],[Total Score]]&lt;=25, "Very High")</f>
        <v>Medium</v>
      </c>
      <c r="N1673" t="str" cm="1">
        <f t="array" ref="N1673">_xlfn.IFS(tbl_logs[[#This Row],[Total Score]]&lt;=4, "Low", tbl_logs[[#This Row],[Total Score]]&lt;=10, "Medium", tbl_logs[[#This Row],[Total Score]]&lt;=17, "High", tbl_logs[[#This Row],[Total Score]]&lt;=25, "Critical")</f>
        <v>Medium</v>
      </c>
    </row>
    <row r="1674" spans="1:14" x14ac:dyDescent="0.3">
      <c r="A1674" t="s">
        <v>2821</v>
      </c>
      <c r="B1674" s="1">
        <v>46053.715277777781</v>
      </c>
      <c r="C1674" t="s">
        <v>7</v>
      </c>
      <c r="D1674" t="s">
        <v>8</v>
      </c>
      <c r="E1674" t="s">
        <v>19</v>
      </c>
      <c r="F1674" t="s">
        <v>53</v>
      </c>
      <c r="G1674" s="2">
        <v>0.71527777777777779</v>
      </c>
      <c r="H1674" s="3">
        <v>46053</v>
      </c>
      <c r="I1674">
        <v>1</v>
      </c>
      <c r="J1674">
        <f>_xlfn.XLOOKUP(tbl_logs[[#This Row],[Target_Department]],tbl_DeptWeight[Department], tbl_DeptWeight[Impact Score])</f>
        <v>3</v>
      </c>
      <c r="K1674">
        <f>_xlfn.XLOOKUP(tbl_logs[[#This Row],[Employee_Action]],tbl_ResponseLikelihood[Employee Action],tbl_ResponseLikelihood[Likelihood Score])</f>
        <v>5</v>
      </c>
      <c r="L1674">
        <f>tbl_logs[[#This Row],[Impact Score]]*tbl_logs[[#This Row],[Response Multiplier]]</f>
        <v>15</v>
      </c>
      <c r="M1674" t="str" cm="1">
        <f t="array" ref="M1674">_xlfn.IFS(tbl_logs[[#This Row],[Total Score]]&lt;=4, "Low", tbl_logs[[#This Row],[Total Score]]&lt;=10, "Medium", tbl_logs[[#This Row],[Total Score]]&lt;=19, "High", tbl_logs[[#This Row],[Total Score]]&lt;=25, "Very High")</f>
        <v>High</v>
      </c>
      <c r="N1674" t="str" cm="1">
        <f t="array" ref="N1674">_xlfn.IFS(tbl_logs[[#This Row],[Total Score]]&lt;=4, "Low", tbl_logs[[#This Row],[Total Score]]&lt;=10, "Medium", tbl_logs[[#This Row],[Total Score]]&lt;=17, "High", tbl_logs[[#This Row],[Total Score]]&lt;=25, "Critical")</f>
        <v>High</v>
      </c>
    </row>
    <row r="1675" spans="1:14" x14ac:dyDescent="0.3">
      <c r="A1675" t="s">
        <v>4012</v>
      </c>
      <c r="B1675" s="1">
        <v>46053.738888888889</v>
      </c>
      <c r="C1675" t="s">
        <v>7</v>
      </c>
      <c r="D1675" t="s">
        <v>22</v>
      </c>
      <c r="E1675" t="s">
        <v>16</v>
      </c>
      <c r="F1675" t="s">
        <v>20</v>
      </c>
      <c r="G1675" s="2">
        <v>0.73888888888888893</v>
      </c>
      <c r="H1675" s="3">
        <v>46053</v>
      </c>
      <c r="I1675">
        <v>1</v>
      </c>
      <c r="J1675">
        <f>_xlfn.XLOOKUP(tbl_logs[[#This Row],[Target_Department]],tbl_DeptWeight[Department], tbl_DeptWeight[Impact Score])</f>
        <v>3</v>
      </c>
      <c r="K1675">
        <f>_xlfn.XLOOKUP(tbl_logs[[#This Row],[Employee_Action]],tbl_ResponseLikelihood[Employee Action],tbl_ResponseLikelihood[Likelihood Score])</f>
        <v>2</v>
      </c>
      <c r="L1675">
        <f>tbl_logs[[#This Row],[Impact Score]]*tbl_logs[[#This Row],[Response Multiplier]]</f>
        <v>6</v>
      </c>
      <c r="M1675" t="str" cm="1">
        <f t="array" ref="M1675">_xlfn.IFS(tbl_logs[[#This Row],[Total Score]]&lt;=4, "Low", tbl_logs[[#This Row],[Total Score]]&lt;=10, "Medium", tbl_logs[[#This Row],[Total Score]]&lt;=19, "High", tbl_logs[[#This Row],[Total Score]]&lt;=25, "Very High")</f>
        <v>Medium</v>
      </c>
      <c r="N1675" t="str" cm="1">
        <f t="array" ref="N1675">_xlfn.IFS(tbl_logs[[#This Row],[Total Score]]&lt;=4, "Low", tbl_logs[[#This Row],[Total Score]]&lt;=10, "Medium", tbl_logs[[#This Row],[Total Score]]&lt;=17, "High", tbl_logs[[#This Row],[Total Score]]&lt;=25, "Critical")</f>
        <v>Medium</v>
      </c>
    </row>
    <row r="1676" spans="1:14" x14ac:dyDescent="0.3">
      <c r="A1676" t="s">
        <v>2355</v>
      </c>
      <c r="B1676" s="1">
        <v>46053.743055555555</v>
      </c>
      <c r="C1676" t="s">
        <v>35</v>
      </c>
      <c r="D1676" t="s">
        <v>22</v>
      </c>
      <c r="E1676" t="s">
        <v>9</v>
      </c>
      <c r="F1676" t="s">
        <v>10</v>
      </c>
      <c r="G1676" s="2">
        <v>0.74305555555555558</v>
      </c>
      <c r="H1676" s="3">
        <v>46053</v>
      </c>
      <c r="I1676">
        <v>1</v>
      </c>
      <c r="J1676">
        <f>_xlfn.XLOOKUP(tbl_logs[[#This Row],[Target_Department]],tbl_DeptWeight[Department], tbl_DeptWeight[Impact Score])</f>
        <v>1</v>
      </c>
      <c r="K1676">
        <f>_xlfn.XLOOKUP(tbl_logs[[#This Row],[Employee_Action]],tbl_ResponseLikelihood[Employee Action],tbl_ResponseLikelihood[Likelihood Score])</f>
        <v>2</v>
      </c>
      <c r="L1676">
        <f>tbl_logs[[#This Row],[Impact Score]]*tbl_logs[[#This Row],[Response Multiplier]]</f>
        <v>2</v>
      </c>
      <c r="M1676" t="str" cm="1">
        <f t="array" ref="M1676">_xlfn.IFS(tbl_logs[[#This Row],[Total Score]]&lt;=4, "Low", tbl_logs[[#This Row],[Total Score]]&lt;=10, "Medium", tbl_logs[[#This Row],[Total Score]]&lt;=19, "High", tbl_logs[[#This Row],[Total Score]]&lt;=25, "Very High")</f>
        <v>Low</v>
      </c>
      <c r="N1676" t="str" cm="1">
        <f t="array" ref="N1676">_xlfn.IFS(tbl_logs[[#This Row],[Total Score]]&lt;=4, "Low", tbl_logs[[#This Row],[Total Score]]&lt;=10, "Medium", tbl_logs[[#This Row],[Total Score]]&lt;=17, "High", tbl_logs[[#This Row],[Total Score]]&lt;=25, "Critical")</f>
        <v>Low</v>
      </c>
    </row>
    <row r="1677" spans="1:14" x14ac:dyDescent="0.3">
      <c r="A1677" t="s">
        <v>4795</v>
      </c>
      <c r="B1677" s="1">
        <v>46053.777777777781</v>
      </c>
      <c r="C1677" t="s">
        <v>7</v>
      </c>
      <c r="D1677" t="s">
        <v>8</v>
      </c>
      <c r="E1677" t="s">
        <v>19</v>
      </c>
      <c r="F1677" t="s">
        <v>20</v>
      </c>
      <c r="G1677" s="2">
        <v>0.77777777777777779</v>
      </c>
      <c r="H1677" s="3">
        <v>46053</v>
      </c>
      <c r="I1677">
        <v>1</v>
      </c>
      <c r="J1677">
        <f>_xlfn.XLOOKUP(tbl_logs[[#This Row],[Target_Department]],tbl_DeptWeight[Department], tbl_DeptWeight[Impact Score])</f>
        <v>3</v>
      </c>
      <c r="K1677">
        <f>_xlfn.XLOOKUP(tbl_logs[[#This Row],[Employee_Action]],tbl_ResponseLikelihood[Employee Action],tbl_ResponseLikelihood[Likelihood Score])</f>
        <v>2</v>
      </c>
      <c r="L1677">
        <f>tbl_logs[[#This Row],[Impact Score]]*tbl_logs[[#This Row],[Response Multiplier]]</f>
        <v>6</v>
      </c>
      <c r="M1677" t="str" cm="1">
        <f t="array" ref="M1677">_xlfn.IFS(tbl_logs[[#This Row],[Total Score]]&lt;=4, "Low", tbl_logs[[#This Row],[Total Score]]&lt;=10, "Medium", tbl_logs[[#This Row],[Total Score]]&lt;=19, "High", tbl_logs[[#This Row],[Total Score]]&lt;=25, "Very High")</f>
        <v>Medium</v>
      </c>
      <c r="N1677" t="str" cm="1">
        <f t="array" ref="N1677">_xlfn.IFS(tbl_logs[[#This Row],[Total Score]]&lt;=4, "Low", tbl_logs[[#This Row],[Total Score]]&lt;=10, "Medium", tbl_logs[[#This Row],[Total Score]]&lt;=17, "High", tbl_logs[[#This Row],[Total Score]]&lt;=25, "Critical")</f>
        <v>Medium</v>
      </c>
    </row>
    <row r="1678" spans="1:14" x14ac:dyDescent="0.3">
      <c r="A1678" t="s">
        <v>2442</v>
      </c>
      <c r="B1678" s="1">
        <v>46053.77847222222</v>
      </c>
      <c r="C1678" t="s">
        <v>7</v>
      </c>
      <c r="D1678" t="s">
        <v>18</v>
      </c>
      <c r="E1678" t="s">
        <v>19</v>
      </c>
      <c r="F1678" t="s">
        <v>13</v>
      </c>
      <c r="G1678" s="2">
        <v>0.77847222222222223</v>
      </c>
      <c r="H1678" s="3">
        <v>46053</v>
      </c>
      <c r="I1678">
        <v>1</v>
      </c>
      <c r="J1678">
        <f>_xlfn.XLOOKUP(tbl_logs[[#This Row],[Target_Department]],tbl_DeptWeight[Department], tbl_DeptWeight[Impact Score])</f>
        <v>3</v>
      </c>
      <c r="K1678">
        <f>_xlfn.XLOOKUP(tbl_logs[[#This Row],[Employee_Action]],tbl_ResponseLikelihood[Employee Action],tbl_ResponseLikelihood[Likelihood Score])</f>
        <v>1</v>
      </c>
      <c r="L1678">
        <f>tbl_logs[[#This Row],[Impact Score]]*tbl_logs[[#This Row],[Response Multiplier]]</f>
        <v>3</v>
      </c>
      <c r="M1678" t="str" cm="1">
        <f t="array" ref="M1678">_xlfn.IFS(tbl_logs[[#This Row],[Total Score]]&lt;=4, "Low", tbl_logs[[#This Row],[Total Score]]&lt;=10, "Medium", tbl_logs[[#This Row],[Total Score]]&lt;=19, "High", tbl_logs[[#This Row],[Total Score]]&lt;=25, "Very High")</f>
        <v>Low</v>
      </c>
      <c r="N1678" t="str" cm="1">
        <f t="array" ref="N1678">_xlfn.IFS(tbl_logs[[#This Row],[Total Score]]&lt;=4, "Low", tbl_logs[[#This Row],[Total Score]]&lt;=10, "Medium", tbl_logs[[#This Row],[Total Score]]&lt;=17, "High", tbl_logs[[#This Row],[Total Score]]&lt;=25, "Critical")</f>
        <v>Low</v>
      </c>
    </row>
    <row r="1679" spans="1:14" x14ac:dyDescent="0.3">
      <c r="A1679" t="s">
        <v>1713</v>
      </c>
      <c r="B1679" s="1">
        <v>46053.820138888892</v>
      </c>
      <c r="C1679" t="s">
        <v>7</v>
      </c>
      <c r="D1679" t="s">
        <v>22</v>
      </c>
      <c r="E1679" t="s">
        <v>19</v>
      </c>
      <c r="F1679" t="s">
        <v>10</v>
      </c>
      <c r="G1679" s="2">
        <v>0.82013888888888886</v>
      </c>
      <c r="H1679" s="3">
        <v>46053</v>
      </c>
      <c r="I1679">
        <v>1</v>
      </c>
      <c r="J1679">
        <f>_xlfn.XLOOKUP(tbl_logs[[#This Row],[Target_Department]],tbl_DeptWeight[Department], tbl_DeptWeight[Impact Score])</f>
        <v>3</v>
      </c>
      <c r="K1679">
        <f>_xlfn.XLOOKUP(tbl_logs[[#This Row],[Employee_Action]],tbl_ResponseLikelihood[Employee Action],tbl_ResponseLikelihood[Likelihood Score])</f>
        <v>2</v>
      </c>
      <c r="L1679">
        <f>tbl_logs[[#This Row],[Impact Score]]*tbl_logs[[#This Row],[Response Multiplier]]</f>
        <v>6</v>
      </c>
      <c r="M1679" t="str" cm="1">
        <f t="array" ref="M1679">_xlfn.IFS(tbl_logs[[#This Row],[Total Score]]&lt;=4, "Low", tbl_logs[[#This Row],[Total Score]]&lt;=10, "Medium", tbl_logs[[#This Row],[Total Score]]&lt;=19, "High", tbl_logs[[#This Row],[Total Score]]&lt;=25, "Very High")</f>
        <v>Medium</v>
      </c>
      <c r="N1679" t="str" cm="1">
        <f t="array" ref="N1679">_xlfn.IFS(tbl_logs[[#This Row],[Total Score]]&lt;=4, "Low", tbl_logs[[#This Row],[Total Score]]&lt;=10, "Medium", tbl_logs[[#This Row],[Total Score]]&lt;=17, "High", tbl_logs[[#This Row],[Total Score]]&lt;=25, "Critical")</f>
        <v>Medium</v>
      </c>
    </row>
    <row r="1680" spans="1:14" x14ac:dyDescent="0.3">
      <c r="A1680" t="s">
        <v>4367</v>
      </c>
      <c r="B1680" s="1">
        <v>46053.84375</v>
      </c>
      <c r="C1680" t="s">
        <v>47</v>
      </c>
      <c r="D1680" t="s">
        <v>15</v>
      </c>
      <c r="E1680" t="s">
        <v>9</v>
      </c>
      <c r="F1680" t="s">
        <v>10</v>
      </c>
      <c r="G1680" s="2">
        <v>0.84375</v>
      </c>
      <c r="H1680" s="3">
        <v>46053</v>
      </c>
      <c r="I1680">
        <v>1</v>
      </c>
      <c r="J1680">
        <f>_xlfn.XLOOKUP(tbl_logs[[#This Row],[Target_Department]],tbl_DeptWeight[Department], tbl_DeptWeight[Impact Score])</f>
        <v>1</v>
      </c>
      <c r="K1680">
        <f>_xlfn.XLOOKUP(tbl_logs[[#This Row],[Employee_Action]],tbl_ResponseLikelihood[Employee Action],tbl_ResponseLikelihood[Likelihood Score])</f>
        <v>2</v>
      </c>
      <c r="L1680">
        <f>tbl_logs[[#This Row],[Impact Score]]*tbl_logs[[#This Row],[Response Multiplier]]</f>
        <v>2</v>
      </c>
      <c r="M1680" t="str" cm="1">
        <f t="array" ref="M1680">_xlfn.IFS(tbl_logs[[#This Row],[Total Score]]&lt;=4, "Low", tbl_logs[[#This Row],[Total Score]]&lt;=10, "Medium", tbl_logs[[#This Row],[Total Score]]&lt;=19, "High", tbl_logs[[#This Row],[Total Score]]&lt;=25, "Very High")</f>
        <v>Low</v>
      </c>
      <c r="N1680" t="str" cm="1">
        <f t="array" ref="N1680">_xlfn.IFS(tbl_logs[[#This Row],[Total Score]]&lt;=4, "Low", tbl_logs[[#This Row],[Total Score]]&lt;=10, "Medium", tbl_logs[[#This Row],[Total Score]]&lt;=17, "High", tbl_logs[[#This Row],[Total Score]]&lt;=25, "Critical")</f>
        <v>Low</v>
      </c>
    </row>
    <row r="1681" spans="1:14" x14ac:dyDescent="0.3">
      <c r="A1681" t="s">
        <v>3513</v>
      </c>
      <c r="B1681" s="1">
        <v>46053.861111111109</v>
      </c>
      <c r="C1681" t="s">
        <v>12</v>
      </c>
      <c r="D1681" t="s">
        <v>22</v>
      </c>
      <c r="E1681" t="s">
        <v>9</v>
      </c>
      <c r="F1681" t="s">
        <v>33</v>
      </c>
      <c r="G1681" s="2">
        <v>0.86111111111111116</v>
      </c>
      <c r="H1681" s="3">
        <v>46053</v>
      </c>
      <c r="I1681">
        <v>1</v>
      </c>
      <c r="J1681">
        <f>_xlfn.XLOOKUP(tbl_logs[[#This Row],[Target_Department]],tbl_DeptWeight[Department], tbl_DeptWeight[Impact Score])</f>
        <v>1</v>
      </c>
      <c r="K1681">
        <f>_xlfn.XLOOKUP(tbl_logs[[#This Row],[Employee_Action]],tbl_ResponseLikelihood[Employee Action],tbl_ResponseLikelihood[Likelihood Score])</f>
        <v>4</v>
      </c>
      <c r="L1681">
        <f>tbl_logs[[#This Row],[Impact Score]]*tbl_logs[[#This Row],[Response Multiplier]]</f>
        <v>4</v>
      </c>
      <c r="M1681" t="str" cm="1">
        <f t="array" ref="M1681">_xlfn.IFS(tbl_logs[[#This Row],[Total Score]]&lt;=4, "Low", tbl_logs[[#This Row],[Total Score]]&lt;=10, "Medium", tbl_logs[[#This Row],[Total Score]]&lt;=19, "High", tbl_logs[[#This Row],[Total Score]]&lt;=25, "Very High")</f>
        <v>Low</v>
      </c>
      <c r="N1681" t="str" cm="1">
        <f t="array" ref="N1681">_xlfn.IFS(tbl_logs[[#This Row],[Total Score]]&lt;=4, "Low", tbl_logs[[#This Row],[Total Score]]&lt;=10, "Medium", tbl_logs[[#This Row],[Total Score]]&lt;=17, "High", tbl_logs[[#This Row],[Total Score]]&lt;=25, "Critical")</f>
        <v>Low</v>
      </c>
    </row>
    <row r="1682" spans="1:14" x14ac:dyDescent="0.3">
      <c r="A1682" t="s">
        <v>1119</v>
      </c>
      <c r="B1682" s="1">
        <v>46053.870138888888</v>
      </c>
      <c r="C1682" t="s">
        <v>7</v>
      </c>
      <c r="D1682" t="s">
        <v>22</v>
      </c>
      <c r="E1682" t="s">
        <v>19</v>
      </c>
      <c r="F1682" t="s">
        <v>20</v>
      </c>
      <c r="G1682" s="2">
        <v>0.87013888888888891</v>
      </c>
      <c r="H1682" s="3">
        <v>46053</v>
      </c>
      <c r="I1682">
        <v>1</v>
      </c>
      <c r="J1682">
        <f>_xlfn.XLOOKUP(tbl_logs[[#This Row],[Target_Department]],tbl_DeptWeight[Department], tbl_DeptWeight[Impact Score])</f>
        <v>3</v>
      </c>
      <c r="K1682">
        <f>_xlfn.XLOOKUP(tbl_logs[[#This Row],[Employee_Action]],tbl_ResponseLikelihood[Employee Action],tbl_ResponseLikelihood[Likelihood Score])</f>
        <v>2</v>
      </c>
      <c r="L1682">
        <f>tbl_logs[[#This Row],[Impact Score]]*tbl_logs[[#This Row],[Response Multiplier]]</f>
        <v>6</v>
      </c>
      <c r="M1682" t="str" cm="1">
        <f t="array" ref="M1682">_xlfn.IFS(tbl_logs[[#This Row],[Total Score]]&lt;=4, "Low", tbl_logs[[#This Row],[Total Score]]&lt;=10, "Medium", tbl_logs[[#This Row],[Total Score]]&lt;=19, "High", tbl_logs[[#This Row],[Total Score]]&lt;=25, "Very High")</f>
        <v>Medium</v>
      </c>
      <c r="N1682" t="str" cm="1">
        <f t="array" ref="N1682">_xlfn.IFS(tbl_logs[[#This Row],[Total Score]]&lt;=4, "Low", tbl_logs[[#This Row],[Total Score]]&lt;=10, "Medium", tbl_logs[[#This Row],[Total Score]]&lt;=17, "High", tbl_logs[[#This Row],[Total Score]]&lt;=25, "Critical")</f>
        <v>Medium</v>
      </c>
    </row>
    <row r="1683" spans="1:14" x14ac:dyDescent="0.3">
      <c r="A1683" t="s">
        <v>1897</v>
      </c>
      <c r="B1683" s="1">
        <v>46053.880555555559</v>
      </c>
      <c r="C1683" t="s">
        <v>7</v>
      </c>
      <c r="D1683" t="s">
        <v>18</v>
      </c>
      <c r="E1683" t="s">
        <v>19</v>
      </c>
      <c r="F1683" t="s">
        <v>10</v>
      </c>
      <c r="G1683" s="2">
        <v>0.88055555555555554</v>
      </c>
      <c r="H1683" s="3">
        <v>46053</v>
      </c>
      <c r="I1683">
        <v>1</v>
      </c>
      <c r="J1683">
        <f>_xlfn.XLOOKUP(tbl_logs[[#This Row],[Target_Department]],tbl_DeptWeight[Department], tbl_DeptWeight[Impact Score])</f>
        <v>3</v>
      </c>
      <c r="K1683">
        <f>_xlfn.XLOOKUP(tbl_logs[[#This Row],[Employee_Action]],tbl_ResponseLikelihood[Employee Action],tbl_ResponseLikelihood[Likelihood Score])</f>
        <v>2</v>
      </c>
      <c r="L1683">
        <f>tbl_logs[[#This Row],[Impact Score]]*tbl_logs[[#This Row],[Response Multiplier]]</f>
        <v>6</v>
      </c>
      <c r="M1683" t="str" cm="1">
        <f t="array" ref="M1683">_xlfn.IFS(tbl_logs[[#This Row],[Total Score]]&lt;=4, "Low", tbl_logs[[#This Row],[Total Score]]&lt;=10, "Medium", tbl_logs[[#This Row],[Total Score]]&lt;=19, "High", tbl_logs[[#This Row],[Total Score]]&lt;=25, "Very High")</f>
        <v>Medium</v>
      </c>
      <c r="N1683" t="str" cm="1">
        <f t="array" ref="N1683">_xlfn.IFS(tbl_logs[[#This Row],[Total Score]]&lt;=4, "Low", tbl_logs[[#This Row],[Total Score]]&lt;=10, "Medium", tbl_logs[[#This Row],[Total Score]]&lt;=17, "High", tbl_logs[[#This Row],[Total Score]]&lt;=25, "Critical")</f>
        <v>Medium</v>
      </c>
    </row>
    <row r="1684" spans="1:14" x14ac:dyDescent="0.3">
      <c r="A1684" t="s">
        <v>1474</v>
      </c>
      <c r="B1684" s="1">
        <v>46053.893750000003</v>
      </c>
      <c r="C1684" t="s">
        <v>26</v>
      </c>
      <c r="D1684" t="s">
        <v>18</v>
      </c>
      <c r="E1684" t="s">
        <v>19</v>
      </c>
      <c r="F1684" t="s">
        <v>10</v>
      </c>
      <c r="G1684" s="2">
        <v>0.89375000000000004</v>
      </c>
      <c r="H1684" s="3">
        <v>46053</v>
      </c>
      <c r="I1684">
        <v>1</v>
      </c>
      <c r="J1684">
        <f>_xlfn.XLOOKUP(tbl_logs[[#This Row],[Target_Department]],tbl_DeptWeight[Department], tbl_DeptWeight[Impact Score])</f>
        <v>3</v>
      </c>
      <c r="K1684">
        <f>_xlfn.XLOOKUP(tbl_logs[[#This Row],[Employee_Action]],tbl_ResponseLikelihood[Employee Action],tbl_ResponseLikelihood[Likelihood Score])</f>
        <v>2</v>
      </c>
      <c r="L1684">
        <f>tbl_logs[[#This Row],[Impact Score]]*tbl_logs[[#This Row],[Response Multiplier]]</f>
        <v>6</v>
      </c>
      <c r="M1684" t="str" cm="1">
        <f t="array" ref="M1684">_xlfn.IFS(tbl_logs[[#This Row],[Total Score]]&lt;=4, "Low", tbl_logs[[#This Row],[Total Score]]&lt;=10, "Medium", tbl_logs[[#This Row],[Total Score]]&lt;=19, "High", tbl_logs[[#This Row],[Total Score]]&lt;=25, "Very High")</f>
        <v>Medium</v>
      </c>
      <c r="N1684" t="str" cm="1">
        <f t="array" ref="N1684">_xlfn.IFS(tbl_logs[[#This Row],[Total Score]]&lt;=4, "Low", tbl_logs[[#This Row],[Total Score]]&lt;=10, "Medium", tbl_logs[[#This Row],[Total Score]]&lt;=17, "High", tbl_logs[[#This Row],[Total Score]]&lt;=25, "Critical")</f>
        <v>Medium</v>
      </c>
    </row>
    <row r="1685" spans="1:14" x14ac:dyDescent="0.3">
      <c r="A1685" t="s">
        <v>1472</v>
      </c>
      <c r="B1685" s="1">
        <v>46053.897916666669</v>
      </c>
      <c r="C1685" t="s">
        <v>47</v>
      </c>
      <c r="D1685" t="s">
        <v>8</v>
      </c>
      <c r="E1685" t="s">
        <v>16</v>
      </c>
      <c r="F1685" t="s">
        <v>10</v>
      </c>
      <c r="G1685" s="2">
        <v>0.8979166666666667</v>
      </c>
      <c r="H1685" s="3">
        <v>46053</v>
      </c>
      <c r="I1685">
        <v>1</v>
      </c>
      <c r="J1685">
        <f>_xlfn.XLOOKUP(tbl_logs[[#This Row],[Target_Department]],tbl_DeptWeight[Department], tbl_DeptWeight[Impact Score])</f>
        <v>1</v>
      </c>
      <c r="K1685">
        <f>_xlfn.XLOOKUP(tbl_logs[[#This Row],[Employee_Action]],tbl_ResponseLikelihood[Employee Action],tbl_ResponseLikelihood[Likelihood Score])</f>
        <v>2</v>
      </c>
      <c r="L1685">
        <f>tbl_logs[[#This Row],[Impact Score]]*tbl_logs[[#This Row],[Response Multiplier]]</f>
        <v>2</v>
      </c>
      <c r="M1685" t="str" cm="1">
        <f t="array" ref="M1685">_xlfn.IFS(tbl_logs[[#This Row],[Total Score]]&lt;=4, "Low", tbl_logs[[#This Row],[Total Score]]&lt;=10, "Medium", tbl_logs[[#This Row],[Total Score]]&lt;=19, "High", tbl_logs[[#This Row],[Total Score]]&lt;=25, "Very High")</f>
        <v>Low</v>
      </c>
      <c r="N1685" t="str" cm="1">
        <f t="array" ref="N1685">_xlfn.IFS(tbl_logs[[#This Row],[Total Score]]&lt;=4, "Low", tbl_logs[[#This Row],[Total Score]]&lt;=10, "Medium", tbl_logs[[#This Row],[Total Score]]&lt;=17, "High", tbl_logs[[#This Row],[Total Score]]&lt;=25, "Critical")</f>
        <v>Low</v>
      </c>
    </row>
    <row r="1686" spans="1:14" x14ac:dyDescent="0.3">
      <c r="A1686" t="s">
        <v>247</v>
      </c>
      <c r="B1686" s="1">
        <v>46053.904861111114</v>
      </c>
      <c r="C1686" t="s">
        <v>7</v>
      </c>
      <c r="D1686" t="s">
        <v>15</v>
      </c>
      <c r="E1686" t="s">
        <v>19</v>
      </c>
      <c r="F1686" t="s">
        <v>10</v>
      </c>
      <c r="G1686" s="2">
        <v>0.90486111111111112</v>
      </c>
      <c r="H1686" s="3">
        <v>46053</v>
      </c>
      <c r="I1686">
        <v>1</v>
      </c>
      <c r="J1686">
        <f>_xlfn.XLOOKUP(tbl_logs[[#This Row],[Target_Department]],tbl_DeptWeight[Department], tbl_DeptWeight[Impact Score])</f>
        <v>3</v>
      </c>
      <c r="K1686">
        <f>_xlfn.XLOOKUP(tbl_logs[[#This Row],[Employee_Action]],tbl_ResponseLikelihood[Employee Action],tbl_ResponseLikelihood[Likelihood Score])</f>
        <v>2</v>
      </c>
      <c r="L1686">
        <f>tbl_logs[[#This Row],[Impact Score]]*tbl_logs[[#This Row],[Response Multiplier]]</f>
        <v>6</v>
      </c>
      <c r="M1686" t="str" cm="1">
        <f t="array" ref="M1686">_xlfn.IFS(tbl_logs[[#This Row],[Total Score]]&lt;=4, "Low", tbl_logs[[#This Row],[Total Score]]&lt;=10, "Medium", tbl_logs[[#This Row],[Total Score]]&lt;=19, "High", tbl_logs[[#This Row],[Total Score]]&lt;=25, "Very High")</f>
        <v>Medium</v>
      </c>
      <c r="N1686" t="str" cm="1">
        <f t="array" ref="N1686">_xlfn.IFS(tbl_logs[[#This Row],[Total Score]]&lt;=4, "Low", tbl_logs[[#This Row],[Total Score]]&lt;=10, "Medium", tbl_logs[[#This Row],[Total Score]]&lt;=17, "High", tbl_logs[[#This Row],[Total Score]]&lt;=25, "Critical")</f>
        <v>Medium</v>
      </c>
    </row>
    <row r="1687" spans="1:14" x14ac:dyDescent="0.3">
      <c r="A1687" t="s">
        <v>2107</v>
      </c>
      <c r="B1687" s="1">
        <v>46053.92291666667</v>
      </c>
      <c r="C1687" t="s">
        <v>47</v>
      </c>
      <c r="D1687" t="s">
        <v>22</v>
      </c>
      <c r="E1687" t="s">
        <v>19</v>
      </c>
      <c r="F1687" t="s">
        <v>20</v>
      </c>
      <c r="G1687" s="2">
        <v>0.92291666666666672</v>
      </c>
      <c r="H1687" s="3">
        <v>46053</v>
      </c>
      <c r="I1687">
        <v>1</v>
      </c>
      <c r="J1687">
        <f>_xlfn.XLOOKUP(tbl_logs[[#This Row],[Target_Department]],tbl_DeptWeight[Department], tbl_DeptWeight[Impact Score])</f>
        <v>1</v>
      </c>
      <c r="K1687">
        <f>_xlfn.XLOOKUP(tbl_logs[[#This Row],[Employee_Action]],tbl_ResponseLikelihood[Employee Action],tbl_ResponseLikelihood[Likelihood Score])</f>
        <v>2</v>
      </c>
      <c r="L1687">
        <f>tbl_logs[[#This Row],[Impact Score]]*tbl_logs[[#This Row],[Response Multiplier]]</f>
        <v>2</v>
      </c>
      <c r="M1687" t="str" cm="1">
        <f t="array" ref="M1687">_xlfn.IFS(tbl_logs[[#This Row],[Total Score]]&lt;=4, "Low", tbl_logs[[#This Row],[Total Score]]&lt;=10, "Medium", tbl_logs[[#This Row],[Total Score]]&lt;=19, "High", tbl_logs[[#This Row],[Total Score]]&lt;=25, "Very High")</f>
        <v>Low</v>
      </c>
      <c r="N1687" t="str" cm="1">
        <f t="array" ref="N1687">_xlfn.IFS(tbl_logs[[#This Row],[Total Score]]&lt;=4, "Low", tbl_logs[[#This Row],[Total Score]]&lt;=10, "Medium", tbl_logs[[#This Row],[Total Score]]&lt;=17, "High", tbl_logs[[#This Row],[Total Score]]&lt;=25, "Critical")</f>
        <v>Low</v>
      </c>
    </row>
    <row r="1688" spans="1:14" x14ac:dyDescent="0.3">
      <c r="A1688" t="s">
        <v>4042</v>
      </c>
      <c r="B1688" s="1">
        <v>46053.933333333334</v>
      </c>
      <c r="C1688" t="s">
        <v>35</v>
      </c>
      <c r="D1688" t="s">
        <v>15</v>
      </c>
      <c r="E1688" t="s">
        <v>19</v>
      </c>
      <c r="F1688" t="s">
        <v>20</v>
      </c>
      <c r="G1688" s="2">
        <v>0.93333333333333335</v>
      </c>
      <c r="H1688" s="3">
        <v>46053</v>
      </c>
      <c r="I1688">
        <v>1</v>
      </c>
      <c r="J1688">
        <f>_xlfn.XLOOKUP(tbl_logs[[#This Row],[Target_Department]],tbl_DeptWeight[Department], tbl_DeptWeight[Impact Score])</f>
        <v>1</v>
      </c>
      <c r="K1688">
        <f>_xlfn.XLOOKUP(tbl_logs[[#This Row],[Employee_Action]],tbl_ResponseLikelihood[Employee Action],tbl_ResponseLikelihood[Likelihood Score])</f>
        <v>2</v>
      </c>
      <c r="L1688">
        <f>tbl_logs[[#This Row],[Impact Score]]*tbl_logs[[#This Row],[Response Multiplier]]</f>
        <v>2</v>
      </c>
      <c r="M1688" t="str" cm="1">
        <f t="array" ref="M1688">_xlfn.IFS(tbl_logs[[#This Row],[Total Score]]&lt;=4, "Low", tbl_logs[[#This Row],[Total Score]]&lt;=10, "Medium", tbl_logs[[#This Row],[Total Score]]&lt;=19, "High", tbl_logs[[#This Row],[Total Score]]&lt;=25, "Very High")</f>
        <v>Low</v>
      </c>
      <c r="N1688" t="str" cm="1">
        <f t="array" ref="N1688">_xlfn.IFS(tbl_logs[[#This Row],[Total Score]]&lt;=4, "Low", tbl_logs[[#This Row],[Total Score]]&lt;=10, "Medium", tbl_logs[[#This Row],[Total Score]]&lt;=17, "High", tbl_logs[[#This Row],[Total Score]]&lt;=25, "Critical")</f>
        <v>Low</v>
      </c>
    </row>
    <row r="1689" spans="1:14" x14ac:dyDescent="0.3">
      <c r="A1689" t="s">
        <v>1933</v>
      </c>
      <c r="B1689" s="1">
        <v>46053.935416666667</v>
      </c>
      <c r="C1689" t="s">
        <v>40</v>
      </c>
      <c r="D1689" t="s">
        <v>8</v>
      </c>
      <c r="E1689" t="s">
        <v>16</v>
      </c>
      <c r="F1689" t="s">
        <v>20</v>
      </c>
      <c r="G1689" s="2">
        <v>0.93541666666666667</v>
      </c>
      <c r="H1689" s="3">
        <v>46053</v>
      </c>
      <c r="I1689">
        <v>1</v>
      </c>
      <c r="J1689">
        <f>_xlfn.XLOOKUP(tbl_logs[[#This Row],[Target_Department]],tbl_DeptWeight[Department], tbl_DeptWeight[Impact Score])</f>
        <v>5</v>
      </c>
      <c r="K1689">
        <f>_xlfn.XLOOKUP(tbl_logs[[#This Row],[Employee_Action]],tbl_ResponseLikelihood[Employee Action],tbl_ResponseLikelihood[Likelihood Score])</f>
        <v>2</v>
      </c>
      <c r="L1689">
        <f>tbl_logs[[#This Row],[Impact Score]]*tbl_logs[[#This Row],[Response Multiplier]]</f>
        <v>10</v>
      </c>
      <c r="M1689" t="str" cm="1">
        <f t="array" ref="M1689">_xlfn.IFS(tbl_logs[[#This Row],[Total Score]]&lt;=4, "Low", tbl_logs[[#This Row],[Total Score]]&lt;=10, "Medium", tbl_logs[[#This Row],[Total Score]]&lt;=19, "High", tbl_logs[[#This Row],[Total Score]]&lt;=25, "Very High")</f>
        <v>Medium</v>
      </c>
      <c r="N1689" t="str" cm="1">
        <f t="array" ref="N1689">_xlfn.IFS(tbl_logs[[#This Row],[Total Score]]&lt;=4, "Low", tbl_logs[[#This Row],[Total Score]]&lt;=10, "Medium", tbl_logs[[#This Row],[Total Score]]&lt;=17, "High", tbl_logs[[#This Row],[Total Score]]&lt;=25, "Critical")</f>
        <v>Medium</v>
      </c>
    </row>
    <row r="1690" spans="1:14" x14ac:dyDescent="0.3">
      <c r="A1690" t="s">
        <v>4107</v>
      </c>
      <c r="B1690" s="1">
        <v>46053.959722222222</v>
      </c>
      <c r="C1690" t="s">
        <v>47</v>
      </c>
      <c r="D1690" t="s">
        <v>22</v>
      </c>
      <c r="E1690" t="s">
        <v>31</v>
      </c>
      <c r="F1690" t="s">
        <v>13</v>
      </c>
      <c r="G1690" s="2">
        <v>0.95972222222222225</v>
      </c>
      <c r="H1690" s="3">
        <v>46053</v>
      </c>
      <c r="I1690">
        <v>1</v>
      </c>
      <c r="J1690">
        <f>_xlfn.XLOOKUP(tbl_logs[[#This Row],[Target_Department]],tbl_DeptWeight[Department], tbl_DeptWeight[Impact Score])</f>
        <v>1</v>
      </c>
      <c r="K1690">
        <f>_xlfn.XLOOKUP(tbl_logs[[#This Row],[Employee_Action]],tbl_ResponseLikelihood[Employee Action],tbl_ResponseLikelihood[Likelihood Score])</f>
        <v>1</v>
      </c>
      <c r="L1690">
        <f>tbl_logs[[#This Row],[Impact Score]]*tbl_logs[[#This Row],[Response Multiplier]]</f>
        <v>1</v>
      </c>
      <c r="M1690" t="str" cm="1">
        <f t="array" ref="M1690">_xlfn.IFS(tbl_logs[[#This Row],[Total Score]]&lt;=4, "Low", tbl_logs[[#This Row],[Total Score]]&lt;=10, "Medium", tbl_logs[[#This Row],[Total Score]]&lt;=19, "High", tbl_logs[[#This Row],[Total Score]]&lt;=25, "Very High")</f>
        <v>Low</v>
      </c>
      <c r="N1690" t="str" cm="1">
        <f t="array" ref="N1690">_xlfn.IFS(tbl_logs[[#This Row],[Total Score]]&lt;=4, "Low", tbl_logs[[#This Row],[Total Score]]&lt;=10, "Medium", tbl_logs[[#This Row],[Total Score]]&lt;=17, "High", tbl_logs[[#This Row],[Total Score]]&lt;=25, "Critical")</f>
        <v>Low</v>
      </c>
    </row>
    <row r="1691" spans="1:14" x14ac:dyDescent="0.3">
      <c r="A1691" t="s">
        <v>2431</v>
      </c>
      <c r="B1691" s="1">
        <v>46053.965277777781</v>
      </c>
      <c r="C1691" t="s">
        <v>26</v>
      </c>
      <c r="D1691" t="s">
        <v>8</v>
      </c>
      <c r="E1691" t="s">
        <v>19</v>
      </c>
      <c r="F1691" t="s">
        <v>33</v>
      </c>
      <c r="G1691" s="2">
        <v>0.96527777777777779</v>
      </c>
      <c r="H1691" s="3">
        <v>46053</v>
      </c>
      <c r="I1691">
        <v>1</v>
      </c>
      <c r="J1691">
        <f>_xlfn.XLOOKUP(tbl_logs[[#This Row],[Target_Department]],tbl_DeptWeight[Department], tbl_DeptWeight[Impact Score])</f>
        <v>3</v>
      </c>
      <c r="K1691">
        <f>_xlfn.XLOOKUP(tbl_logs[[#This Row],[Employee_Action]],tbl_ResponseLikelihood[Employee Action],tbl_ResponseLikelihood[Likelihood Score])</f>
        <v>4</v>
      </c>
      <c r="L1691">
        <f>tbl_logs[[#This Row],[Impact Score]]*tbl_logs[[#This Row],[Response Multiplier]]</f>
        <v>12</v>
      </c>
      <c r="M1691" t="str" cm="1">
        <f t="array" ref="M1691">_xlfn.IFS(tbl_logs[[#This Row],[Total Score]]&lt;=4, "Low", tbl_logs[[#This Row],[Total Score]]&lt;=10, "Medium", tbl_logs[[#This Row],[Total Score]]&lt;=19, "High", tbl_logs[[#This Row],[Total Score]]&lt;=25, "Very High")</f>
        <v>High</v>
      </c>
      <c r="N1691" t="str" cm="1">
        <f t="array" ref="N1691">_xlfn.IFS(tbl_logs[[#This Row],[Total Score]]&lt;=4, "Low", tbl_logs[[#This Row],[Total Score]]&lt;=10, "Medium", tbl_logs[[#This Row],[Total Score]]&lt;=17, "High", tbl_logs[[#This Row],[Total Score]]&lt;=25, "Critical")</f>
        <v>High</v>
      </c>
    </row>
    <row r="1692" spans="1:14" x14ac:dyDescent="0.3">
      <c r="A1692" t="s">
        <v>3326</v>
      </c>
      <c r="B1692" s="1">
        <v>46053.999305555553</v>
      </c>
      <c r="C1692" t="s">
        <v>7</v>
      </c>
      <c r="D1692" t="s">
        <v>18</v>
      </c>
      <c r="E1692" t="s">
        <v>19</v>
      </c>
      <c r="F1692" t="s">
        <v>13</v>
      </c>
      <c r="G1692" s="2">
        <v>0.99930555555555556</v>
      </c>
      <c r="H1692" s="3">
        <v>46053</v>
      </c>
      <c r="I1692">
        <v>1</v>
      </c>
      <c r="J1692">
        <f>_xlfn.XLOOKUP(tbl_logs[[#This Row],[Target_Department]],tbl_DeptWeight[Department], tbl_DeptWeight[Impact Score])</f>
        <v>3</v>
      </c>
      <c r="K1692">
        <f>_xlfn.XLOOKUP(tbl_logs[[#This Row],[Employee_Action]],tbl_ResponseLikelihood[Employee Action],tbl_ResponseLikelihood[Likelihood Score])</f>
        <v>1</v>
      </c>
      <c r="L1692">
        <f>tbl_logs[[#This Row],[Impact Score]]*tbl_logs[[#This Row],[Response Multiplier]]</f>
        <v>3</v>
      </c>
      <c r="M1692" t="str" cm="1">
        <f t="array" ref="M1692">_xlfn.IFS(tbl_logs[[#This Row],[Total Score]]&lt;=4, "Low", tbl_logs[[#This Row],[Total Score]]&lt;=10, "Medium", tbl_logs[[#This Row],[Total Score]]&lt;=19, "High", tbl_logs[[#This Row],[Total Score]]&lt;=25, "Very High")</f>
        <v>Low</v>
      </c>
      <c r="N1692" t="str" cm="1">
        <f t="array" ref="N1692">_xlfn.IFS(tbl_logs[[#This Row],[Total Score]]&lt;=4, "Low", tbl_logs[[#This Row],[Total Score]]&lt;=10, "Medium", tbl_logs[[#This Row],[Total Score]]&lt;=17, "High", tbl_logs[[#This Row],[Total Score]]&lt;=25, "Critical")</f>
        <v>Low</v>
      </c>
    </row>
    <row r="1693" spans="1:14" x14ac:dyDescent="0.3">
      <c r="A1693" t="s">
        <v>3446</v>
      </c>
      <c r="B1693" s="1">
        <v>46054.004166666666</v>
      </c>
      <c r="C1693" t="s">
        <v>7</v>
      </c>
      <c r="D1693" t="s">
        <v>18</v>
      </c>
      <c r="E1693" t="s">
        <v>9</v>
      </c>
      <c r="F1693" t="s">
        <v>20</v>
      </c>
      <c r="G1693" s="2">
        <v>4.1666666666666666E-3</v>
      </c>
      <c r="H1693" s="3">
        <v>46054</v>
      </c>
      <c r="I1693">
        <v>2</v>
      </c>
      <c r="J1693">
        <f>_xlfn.XLOOKUP(tbl_logs[[#This Row],[Target_Department]],tbl_DeptWeight[Department], tbl_DeptWeight[Impact Score])</f>
        <v>3</v>
      </c>
      <c r="K1693">
        <f>_xlfn.XLOOKUP(tbl_logs[[#This Row],[Employee_Action]],tbl_ResponseLikelihood[Employee Action],tbl_ResponseLikelihood[Likelihood Score])</f>
        <v>2</v>
      </c>
      <c r="L1693">
        <f>tbl_logs[[#This Row],[Impact Score]]*tbl_logs[[#This Row],[Response Multiplier]]</f>
        <v>6</v>
      </c>
      <c r="M1693" t="str" cm="1">
        <f t="array" ref="M1693">_xlfn.IFS(tbl_logs[[#This Row],[Total Score]]&lt;=4, "Low", tbl_logs[[#This Row],[Total Score]]&lt;=10, "Medium", tbl_logs[[#This Row],[Total Score]]&lt;=19, "High", tbl_logs[[#This Row],[Total Score]]&lt;=25, "Very High")</f>
        <v>Medium</v>
      </c>
      <c r="N1693" t="str" cm="1">
        <f t="array" ref="N1693">_xlfn.IFS(tbl_logs[[#This Row],[Total Score]]&lt;=4, "Low", tbl_logs[[#This Row],[Total Score]]&lt;=10, "Medium", tbl_logs[[#This Row],[Total Score]]&lt;=17, "High", tbl_logs[[#This Row],[Total Score]]&lt;=25, "Critical")</f>
        <v>Medium</v>
      </c>
    </row>
    <row r="1694" spans="1:14" x14ac:dyDescent="0.3">
      <c r="A1694" t="s">
        <v>3831</v>
      </c>
      <c r="B1694" s="1">
        <v>46054.015277777777</v>
      </c>
      <c r="C1694" t="s">
        <v>40</v>
      </c>
      <c r="D1694" t="s">
        <v>18</v>
      </c>
      <c r="E1694" t="s">
        <v>16</v>
      </c>
      <c r="F1694" t="s">
        <v>10</v>
      </c>
      <c r="G1694" s="2">
        <v>1.5277777777777777E-2</v>
      </c>
      <c r="H1694" s="3">
        <v>46054</v>
      </c>
      <c r="I1694">
        <v>2</v>
      </c>
      <c r="J1694">
        <f>_xlfn.XLOOKUP(tbl_logs[[#This Row],[Target_Department]],tbl_DeptWeight[Department], tbl_DeptWeight[Impact Score])</f>
        <v>5</v>
      </c>
      <c r="K1694">
        <f>_xlfn.XLOOKUP(tbl_logs[[#This Row],[Employee_Action]],tbl_ResponseLikelihood[Employee Action],tbl_ResponseLikelihood[Likelihood Score])</f>
        <v>2</v>
      </c>
      <c r="L1694">
        <f>tbl_logs[[#This Row],[Impact Score]]*tbl_logs[[#This Row],[Response Multiplier]]</f>
        <v>10</v>
      </c>
      <c r="M1694" t="str" cm="1">
        <f t="array" ref="M1694">_xlfn.IFS(tbl_logs[[#This Row],[Total Score]]&lt;=4, "Low", tbl_logs[[#This Row],[Total Score]]&lt;=10, "Medium", tbl_logs[[#This Row],[Total Score]]&lt;=19, "High", tbl_logs[[#This Row],[Total Score]]&lt;=25, "Very High")</f>
        <v>Medium</v>
      </c>
      <c r="N1694" t="str" cm="1">
        <f t="array" ref="N1694">_xlfn.IFS(tbl_logs[[#This Row],[Total Score]]&lt;=4, "Low", tbl_logs[[#This Row],[Total Score]]&lt;=10, "Medium", tbl_logs[[#This Row],[Total Score]]&lt;=17, "High", tbl_logs[[#This Row],[Total Score]]&lt;=25, "Critical")</f>
        <v>Medium</v>
      </c>
    </row>
    <row r="1695" spans="1:14" x14ac:dyDescent="0.3">
      <c r="A1695" t="s">
        <v>902</v>
      </c>
      <c r="B1695" s="1">
        <v>46054.025694444441</v>
      </c>
      <c r="C1695" t="s">
        <v>26</v>
      </c>
      <c r="D1695" t="s">
        <v>15</v>
      </c>
      <c r="E1695" t="s">
        <v>31</v>
      </c>
      <c r="F1695" t="s">
        <v>33</v>
      </c>
      <c r="G1695" s="2">
        <v>2.5694444444444443E-2</v>
      </c>
      <c r="H1695" s="3">
        <v>46054</v>
      </c>
      <c r="I1695">
        <v>2</v>
      </c>
      <c r="J1695">
        <f>_xlfn.XLOOKUP(tbl_logs[[#This Row],[Target_Department]],tbl_DeptWeight[Department], tbl_DeptWeight[Impact Score])</f>
        <v>3</v>
      </c>
      <c r="K1695">
        <f>_xlfn.XLOOKUP(tbl_logs[[#This Row],[Employee_Action]],tbl_ResponseLikelihood[Employee Action],tbl_ResponseLikelihood[Likelihood Score])</f>
        <v>4</v>
      </c>
      <c r="L1695">
        <f>tbl_logs[[#This Row],[Impact Score]]*tbl_logs[[#This Row],[Response Multiplier]]</f>
        <v>12</v>
      </c>
      <c r="M1695" t="str" cm="1">
        <f t="array" ref="M1695">_xlfn.IFS(tbl_logs[[#This Row],[Total Score]]&lt;=4, "Low", tbl_logs[[#This Row],[Total Score]]&lt;=10, "Medium", tbl_logs[[#This Row],[Total Score]]&lt;=19, "High", tbl_logs[[#This Row],[Total Score]]&lt;=25, "Very High")</f>
        <v>High</v>
      </c>
      <c r="N1695" t="str" cm="1">
        <f t="array" ref="N1695">_xlfn.IFS(tbl_logs[[#This Row],[Total Score]]&lt;=4, "Low", tbl_logs[[#This Row],[Total Score]]&lt;=10, "Medium", tbl_logs[[#This Row],[Total Score]]&lt;=17, "High", tbl_logs[[#This Row],[Total Score]]&lt;=25, "Critical")</f>
        <v>High</v>
      </c>
    </row>
    <row r="1696" spans="1:14" x14ac:dyDescent="0.3">
      <c r="A1696" t="s">
        <v>2673</v>
      </c>
      <c r="B1696" s="1">
        <v>46054.038194444445</v>
      </c>
      <c r="C1696" t="s">
        <v>7</v>
      </c>
      <c r="D1696" t="s">
        <v>18</v>
      </c>
      <c r="E1696" t="s">
        <v>19</v>
      </c>
      <c r="F1696" t="s">
        <v>10</v>
      </c>
      <c r="G1696" s="2">
        <v>3.8194444444444448E-2</v>
      </c>
      <c r="H1696" s="3">
        <v>46054</v>
      </c>
      <c r="I1696">
        <v>2</v>
      </c>
      <c r="J1696">
        <f>_xlfn.XLOOKUP(tbl_logs[[#This Row],[Target_Department]],tbl_DeptWeight[Department], tbl_DeptWeight[Impact Score])</f>
        <v>3</v>
      </c>
      <c r="K1696">
        <f>_xlfn.XLOOKUP(tbl_logs[[#This Row],[Employee_Action]],tbl_ResponseLikelihood[Employee Action],tbl_ResponseLikelihood[Likelihood Score])</f>
        <v>2</v>
      </c>
      <c r="L1696">
        <f>tbl_logs[[#This Row],[Impact Score]]*tbl_logs[[#This Row],[Response Multiplier]]</f>
        <v>6</v>
      </c>
      <c r="M1696" t="str" cm="1">
        <f t="array" ref="M1696">_xlfn.IFS(tbl_logs[[#This Row],[Total Score]]&lt;=4, "Low", tbl_logs[[#This Row],[Total Score]]&lt;=10, "Medium", tbl_logs[[#This Row],[Total Score]]&lt;=19, "High", tbl_logs[[#This Row],[Total Score]]&lt;=25, "Very High")</f>
        <v>Medium</v>
      </c>
      <c r="N1696" t="str" cm="1">
        <f t="array" ref="N1696">_xlfn.IFS(tbl_logs[[#This Row],[Total Score]]&lt;=4, "Low", tbl_logs[[#This Row],[Total Score]]&lt;=10, "Medium", tbl_logs[[#This Row],[Total Score]]&lt;=17, "High", tbl_logs[[#This Row],[Total Score]]&lt;=25, "Critical")</f>
        <v>Medium</v>
      </c>
    </row>
    <row r="1697" spans="1:14" x14ac:dyDescent="0.3">
      <c r="A1697" t="s">
        <v>2811</v>
      </c>
      <c r="B1697" s="1">
        <v>46054.076388888891</v>
      </c>
      <c r="C1697" t="s">
        <v>7</v>
      </c>
      <c r="D1697" t="s">
        <v>8</v>
      </c>
      <c r="E1697" t="s">
        <v>19</v>
      </c>
      <c r="F1697" t="s">
        <v>33</v>
      </c>
      <c r="G1697" s="2">
        <v>7.6388888888888895E-2</v>
      </c>
      <c r="H1697" s="3">
        <v>46054</v>
      </c>
      <c r="I1697">
        <v>2</v>
      </c>
      <c r="J1697">
        <f>_xlfn.XLOOKUP(tbl_logs[[#This Row],[Target_Department]],tbl_DeptWeight[Department], tbl_DeptWeight[Impact Score])</f>
        <v>3</v>
      </c>
      <c r="K1697">
        <f>_xlfn.XLOOKUP(tbl_logs[[#This Row],[Employee_Action]],tbl_ResponseLikelihood[Employee Action],tbl_ResponseLikelihood[Likelihood Score])</f>
        <v>4</v>
      </c>
      <c r="L1697">
        <f>tbl_logs[[#This Row],[Impact Score]]*tbl_logs[[#This Row],[Response Multiplier]]</f>
        <v>12</v>
      </c>
      <c r="M1697" t="str" cm="1">
        <f t="array" ref="M1697">_xlfn.IFS(tbl_logs[[#This Row],[Total Score]]&lt;=4, "Low", tbl_logs[[#This Row],[Total Score]]&lt;=10, "Medium", tbl_logs[[#This Row],[Total Score]]&lt;=19, "High", tbl_logs[[#This Row],[Total Score]]&lt;=25, "Very High")</f>
        <v>High</v>
      </c>
      <c r="N1697" t="str" cm="1">
        <f t="array" ref="N1697">_xlfn.IFS(tbl_logs[[#This Row],[Total Score]]&lt;=4, "Low", tbl_logs[[#This Row],[Total Score]]&lt;=10, "Medium", tbl_logs[[#This Row],[Total Score]]&lt;=17, "High", tbl_logs[[#This Row],[Total Score]]&lt;=25, "Critical")</f>
        <v>High</v>
      </c>
    </row>
    <row r="1698" spans="1:14" x14ac:dyDescent="0.3">
      <c r="A1698" t="s">
        <v>710</v>
      </c>
      <c r="B1698" s="1">
        <v>46054.076388888891</v>
      </c>
      <c r="C1698" t="s">
        <v>7</v>
      </c>
      <c r="D1698" t="s">
        <v>22</v>
      </c>
      <c r="E1698" t="s">
        <v>19</v>
      </c>
      <c r="F1698" t="s">
        <v>13</v>
      </c>
      <c r="G1698" s="2">
        <v>7.6388888888888895E-2</v>
      </c>
      <c r="H1698" s="3">
        <v>46054</v>
      </c>
      <c r="I1698">
        <v>2</v>
      </c>
      <c r="J1698">
        <f>_xlfn.XLOOKUP(tbl_logs[[#This Row],[Target_Department]],tbl_DeptWeight[Department], tbl_DeptWeight[Impact Score])</f>
        <v>3</v>
      </c>
      <c r="K1698">
        <f>_xlfn.XLOOKUP(tbl_logs[[#This Row],[Employee_Action]],tbl_ResponseLikelihood[Employee Action],tbl_ResponseLikelihood[Likelihood Score])</f>
        <v>1</v>
      </c>
      <c r="L1698">
        <f>tbl_logs[[#This Row],[Impact Score]]*tbl_logs[[#This Row],[Response Multiplier]]</f>
        <v>3</v>
      </c>
      <c r="M1698" t="str" cm="1">
        <f t="array" ref="M1698">_xlfn.IFS(tbl_logs[[#This Row],[Total Score]]&lt;=4, "Low", tbl_logs[[#This Row],[Total Score]]&lt;=10, "Medium", tbl_logs[[#This Row],[Total Score]]&lt;=19, "High", tbl_logs[[#This Row],[Total Score]]&lt;=25, "Very High")</f>
        <v>Low</v>
      </c>
      <c r="N1698" t="str" cm="1">
        <f t="array" ref="N1698">_xlfn.IFS(tbl_logs[[#This Row],[Total Score]]&lt;=4, "Low", tbl_logs[[#This Row],[Total Score]]&lt;=10, "Medium", tbl_logs[[#This Row],[Total Score]]&lt;=17, "High", tbl_logs[[#This Row],[Total Score]]&lt;=25, "Critical")</f>
        <v>Low</v>
      </c>
    </row>
    <row r="1699" spans="1:14" x14ac:dyDescent="0.3">
      <c r="A1699" t="s">
        <v>561</v>
      </c>
      <c r="B1699" s="1">
        <v>46054.122916666667</v>
      </c>
      <c r="C1699" t="s">
        <v>35</v>
      </c>
      <c r="D1699" t="s">
        <v>8</v>
      </c>
      <c r="E1699" t="s">
        <v>9</v>
      </c>
      <c r="F1699" t="s">
        <v>20</v>
      </c>
      <c r="G1699" s="2">
        <v>0.12291666666666666</v>
      </c>
      <c r="H1699" s="3">
        <v>46054</v>
      </c>
      <c r="I1699">
        <v>2</v>
      </c>
      <c r="J1699">
        <f>_xlfn.XLOOKUP(tbl_logs[[#This Row],[Target_Department]],tbl_DeptWeight[Department], tbl_DeptWeight[Impact Score])</f>
        <v>1</v>
      </c>
      <c r="K1699">
        <f>_xlfn.XLOOKUP(tbl_logs[[#This Row],[Employee_Action]],tbl_ResponseLikelihood[Employee Action],tbl_ResponseLikelihood[Likelihood Score])</f>
        <v>2</v>
      </c>
      <c r="L1699">
        <f>tbl_logs[[#This Row],[Impact Score]]*tbl_logs[[#This Row],[Response Multiplier]]</f>
        <v>2</v>
      </c>
      <c r="M1699" t="str" cm="1">
        <f t="array" ref="M1699">_xlfn.IFS(tbl_logs[[#This Row],[Total Score]]&lt;=4, "Low", tbl_logs[[#This Row],[Total Score]]&lt;=10, "Medium", tbl_logs[[#This Row],[Total Score]]&lt;=19, "High", tbl_logs[[#This Row],[Total Score]]&lt;=25, "Very High")</f>
        <v>Low</v>
      </c>
      <c r="N1699" t="str" cm="1">
        <f t="array" ref="N1699">_xlfn.IFS(tbl_logs[[#This Row],[Total Score]]&lt;=4, "Low", tbl_logs[[#This Row],[Total Score]]&lt;=10, "Medium", tbl_logs[[#This Row],[Total Score]]&lt;=17, "High", tbl_logs[[#This Row],[Total Score]]&lt;=25, "Critical")</f>
        <v>Low</v>
      </c>
    </row>
    <row r="1700" spans="1:14" x14ac:dyDescent="0.3">
      <c r="A1700" t="s">
        <v>1228</v>
      </c>
      <c r="B1700" s="1">
        <v>46054.131944444445</v>
      </c>
      <c r="C1700" t="s">
        <v>7</v>
      </c>
      <c r="D1700" t="s">
        <v>22</v>
      </c>
      <c r="E1700" t="s">
        <v>16</v>
      </c>
      <c r="F1700" t="s">
        <v>33</v>
      </c>
      <c r="G1700" s="2">
        <v>0.13194444444444445</v>
      </c>
      <c r="H1700" s="3">
        <v>46054</v>
      </c>
      <c r="I1700">
        <v>2</v>
      </c>
      <c r="J1700">
        <f>_xlfn.XLOOKUP(tbl_logs[[#This Row],[Target_Department]],tbl_DeptWeight[Department], tbl_DeptWeight[Impact Score])</f>
        <v>3</v>
      </c>
      <c r="K1700">
        <f>_xlfn.XLOOKUP(tbl_logs[[#This Row],[Employee_Action]],tbl_ResponseLikelihood[Employee Action],tbl_ResponseLikelihood[Likelihood Score])</f>
        <v>4</v>
      </c>
      <c r="L1700">
        <f>tbl_logs[[#This Row],[Impact Score]]*tbl_logs[[#This Row],[Response Multiplier]]</f>
        <v>12</v>
      </c>
      <c r="M1700" t="str" cm="1">
        <f t="array" ref="M1700">_xlfn.IFS(tbl_logs[[#This Row],[Total Score]]&lt;=4, "Low", tbl_logs[[#This Row],[Total Score]]&lt;=10, "Medium", tbl_logs[[#This Row],[Total Score]]&lt;=19, "High", tbl_logs[[#This Row],[Total Score]]&lt;=25, "Very High")</f>
        <v>High</v>
      </c>
      <c r="N1700" t="str" cm="1">
        <f t="array" ref="N1700">_xlfn.IFS(tbl_logs[[#This Row],[Total Score]]&lt;=4, "Low", tbl_logs[[#This Row],[Total Score]]&lt;=10, "Medium", tbl_logs[[#This Row],[Total Score]]&lt;=17, "High", tbl_logs[[#This Row],[Total Score]]&lt;=25, "Critical")</f>
        <v>High</v>
      </c>
    </row>
    <row r="1701" spans="1:14" x14ac:dyDescent="0.3">
      <c r="A1701" t="s">
        <v>142</v>
      </c>
      <c r="B1701" s="1">
        <v>46054.143055555556</v>
      </c>
      <c r="C1701" t="s">
        <v>40</v>
      </c>
      <c r="D1701" t="s">
        <v>22</v>
      </c>
      <c r="E1701" t="s">
        <v>16</v>
      </c>
      <c r="F1701" t="s">
        <v>13</v>
      </c>
      <c r="G1701" s="2">
        <v>0.14305555555555555</v>
      </c>
      <c r="H1701" s="3">
        <v>46054</v>
      </c>
      <c r="I1701">
        <v>2</v>
      </c>
      <c r="J1701">
        <f>_xlfn.XLOOKUP(tbl_logs[[#This Row],[Target_Department]],tbl_DeptWeight[Department], tbl_DeptWeight[Impact Score])</f>
        <v>5</v>
      </c>
      <c r="K1701">
        <f>_xlfn.XLOOKUP(tbl_logs[[#This Row],[Employee_Action]],tbl_ResponseLikelihood[Employee Action],tbl_ResponseLikelihood[Likelihood Score])</f>
        <v>1</v>
      </c>
      <c r="L1701">
        <f>tbl_logs[[#This Row],[Impact Score]]*tbl_logs[[#This Row],[Response Multiplier]]</f>
        <v>5</v>
      </c>
      <c r="M1701" t="str" cm="1">
        <f t="array" ref="M1701">_xlfn.IFS(tbl_logs[[#This Row],[Total Score]]&lt;=4, "Low", tbl_logs[[#This Row],[Total Score]]&lt;=10, "Medium", tbl_logs[[#This Row],[Total Score]]&lt;=19, "High", tbl_logs[[#This Row],[Total Score]]&lt;=25, "Very High")</f>
        <v>Medium</v>
      </c>
      <c r="N1701" t="str" cm="1">
        <f t="array" ref="N1701">_xlfn.IFS(tbl_logs[[#This Row],[Total Score]]&lt;=4, "Low", tbl_logs[[#This Row],[Total Score]]&lt;=10, "Medium", tbl_logs[[#This Row],[Total Score]]&lt;=17, "High", tbl_logs[[#This Row],[Total Score]]&lt;=25, "Critical")</f>
        <v>Medium</v>
      </c>
    </row>
    <row r="1702" spans="1:14" x14ac:dyDescent="0.3">
      <c r="A1702" t="s">
        <v>4705</v>
      </c>
      <c r="B1702" s="1">
        <v>46054.145138888889</v>
      </c>
      <c r="C1702" t="s">
        <v>26</v>
      </c>
      <c r="D1702" t="s">
        <v>15</v>
      </c>
      <c r="E1702" t="s">
        <v>19</v>
      </c>
      <c r="F1702" t="s">
        <v>20</v>
      </c>
      <c r="G1702" s="2">
        <v>0.1451388888888889</v>
      </c>
      <c r="H1702" s="3">
        <v>46054</v>
      </c>
      <c r="I1702">
        <v>2</v>
      </c>
      <c r="J1702">
        <f>_xlfn.XLOOKUP(tbl_logs[[#This Row],[Target_Department]],tbl_DeptWeight[Department], tbl_DeptWeight[Impact Score])</f>
        <v>3</v>
      </c>
      <c r="K1702">
        <f>_xlfn.XLOOKUP(tbl_logs[[#This Row],[Employee_Action]],tbl_ResponseLikelihood[Employee Action],tbl_ResponseLikelihood[Likelihood Score])</f>
        <v>2</v>
      </c>
      <c r="L1702">
        <f>tbl_logs[[#This Row],[Impact Score]]*tbl_logs[[#This Row],[Response Multiplier]]</f>
        <v>6</v>
      </c>
      <c r="M1702" t="str" cm="1">
        <f t="array" ref="M1702">_xlfn.IFS(tbl_logs[[#This Row],[Total Score]]&lt;=4, "Low", tbl_logs[[#This Row],[Total Score]]&lt;=10, "Medium", tbl_logs[[#This Row],[Total Score]]&lt;=19, "High", tbl_logs[[#This Row],[Total Score]]&lt;=25, "Very High")</f>
        <v>Medium</v>
      </c>
      <c r="N1702" t="str" cm="1">
        <f t="array" ref="N1702">_xlfn.IFS(tbl_logs[[#This Row],[Total Score]]&lt;=4, "Low", tbl_logs[[#This Row],[Total Score]]&lt;=10, "Medium", tbl_logs[[#This Row],[Total Score]]&lt;=17, "High", tbl_logs[[#This Row],[Total Score]]&lt;=25, "Critical")</f>
        <v>Medium</v>
      </c>
    </row>
    <row r="1703" spans="1:14" x14ac:dyDescent="0.3">
      <c r="A1703" t="s">
        <v>2819</v>
      </c>
      <c r="B1703" s="1">
        <v>46054.146527777775</v>
      </c>
      <c r="C1703" t="s">
        <v>7</v>
      </c>
      <c r="D1703" t="s">
        <v>18</v>
      </c>
      <c r="E1703" t="s">
        <v>19</v>
      </c>
      <c r="F1703" t="s">
        <v>53</v>
      </c>
      <c r="G1703" s="2">
        <v>0.14652777777777778</v>
      </c>
      <c r="H1703" s="3">
        <v>46054</v>
      </c>
      <c r="I1703">
        <v>2</v>
      </c>
      <c r="J1703">
        <f>_xlfn.XLOOKUP(tbl_logs[[#This Row],[Target_Department]],tbl_DeptWeight[Department], tbl_DeptWeight[Impact Score])</f>
        <v>3</v>
      </c>
      <c r="K1703">
        <f>_xlfn.XLOOKUP(tbl_logs[[#This Row],[Employee_Action]],tbl_ResponseLikelihood[Employee Action],tbl_ResponseLikelihood[Likelihood Score])</f>
        <v>5</v>
      </c>
      <c r="L1703">
        <f>tbl_logs[[#This Row],[Impact Score]]*tbl_logs[[#This Row],[Response Multiplier]]</f>
        <v>15</v>
      </c>
      <c r="M1703" t="str" cm="1">
        <f t="array" ref="M1703">_xlfn.IFS(tbl_logs[[#This Row],[Total Score]]&lt;=4, "Low", tbl_logs[[#This Row],[Total Score]]&lt;=10, "Medium", tbl_logs[[#This Row],[Total Score]]&lt;=19, "High", tbl_logs[[#This Row],[Total Score]]&lt;=25, "Very High")</f>
        <v>High</v>
      </c>
      <c r="N1703" t="str" cm="1">
        <f t="array" ref="N1703">_xlfn.IFS(tbl_logs[[#This Row],[Total Score]]&lt;=4, "Low", tbl_logs[[#This Row],[Total Score]]&lt;=10, "Medium", tbl_logs[[#This Row],[Total Score]]&lt;=17, "High", tbl_logs[[#This Row],[Total Score]]&lt;=25, "Critical")</f>
        <v>High</v>
      </c>
    </row>
    <row r="1704" spans="1:14" x14ac:dyDescent="0.3">
      <c r="A1704" t="s">
        <v>1424</v>
      </c>
      <c r="B1704" s="1">
        <v>46054.172222222223</v>
      </c>
      <c r="C1704" t="s">
        <v>26</v>
      </c>
      <c r="D1704" t="s">
        <v>18</v>
      </c>
      <c r="E1704" t="s">
        <v>31</v>
      </c>
      <c r="F1704" t="s">
        <v>13</v>
      </c>
      <c r="G1704" s="2">
        <v>0.17222222222222222</v>
      </c>
      <c r="H1704" s="3">
        <v>46054</v>
      </c>
      <c r="I1704">
        <v>2</v>
      </c>
      <c r="J1704">
        <f>_xlfn.XLOOKUP(tbl_logs[[#This Row],[Target_Department]],tbl_DeptWeight[Department], tbl_DeptWeight[Impact Score])</f>
        <v>3</v>
      </c>
      <c r="K1704">
        <f>_xlfn.XLOOKUP(tbl_logs[[#This Row],[Employee_Action]],tbl_ResponseLikelihood[Employee Action],tbl_ResponseLikelihood[Likelihood Score])</f>
        <v>1</v>
      </c>
      <c r="L1704">
        <f>tbl_logs[[#This Row],[Impact Score]]*tbl_logs[[#This Row],[Response Multiplier]]</f>
        <v>3</v>
      </c>
      <c r="M1704" t="str" cm="1">
        <f t="array" ref="M1704">_xlfn.IFS(tbl_logs[[#This Row],[Total Score]]&lt;=4, "Low", tbl_logs[[#This Row],[Total Score]]&lt;=10, "Medium", tbl_logs[[#This Row],[Total Score]]&lt;=19, "High", tbl_logs[[#This Row],[Total Score]]&lt;=25, "Very High")</f>
        <v>Low</v>
      </c>
      <c r="N1704" t="str" cm="1">
        <f t="array" ref="N1704">_xlfn.IFS(tbl_logs[[#This Row],[Total Score]]&lt;=4, "Low", tbl_logs[[#This Row],[Total Score]]&lt;=10, "Medium", tbl_logs[[#This Row],[Total Score]]&lt;=17, "High", tbl_logs[[#This Row],[Total Score]]&lt;=25, "Critical")</f>
        <v>Low</v>
      </c>
    </row>
    <row r="1705" spans="1:14" x14ac:dyDescent="0.3">
      <c r="A1705" t="s">
        <v>1167</v>
      </c>
      <c r="B1705" s="1">
        <v>46054.173611111109</v>
      </c>
      <c r="C1705" t="s">
        <v>7</v>
      </c>
      <c r="D1705" t="s">
        <v>18</v>
      </c>
      <c r="E1705" t="s">
        <v>19</v>
      </c>
      <c r="F1705" t="s">
        <v>20</v>
      </c>
      <c r="G1705" s="2">
        <v>0.1736111111111111</v>
      </c>
      <c r="H1705" s="3">
        <v>46054</v>
      </c>
      <c r="I1705">
        <v>2</v>
      </c>
      <c r="J1705">
        <f>_xlfn.XLOOKUP(tbl_logs[[#This Row],[Target_Department]],tbl_DeptWeight[Department], tbl_DeptWeight[Impact Score])</f>
        <v>3</v>
      </c>
      <c r="K1705">
        <f>_xlfn.XLOOKUP(tbl_logs[[#This Row],[Employee_Action]],tbl_ResponseLikelihood[Employee Action],tbl_ResponseLikelihood[Likelihood Score])</f>
        <v>2</v>
      </c>
      <c r="L1705">
        <f>tbl_logs[[#This Row],[Impact Score]]*tbl_logs[[#This Row],[Response Multiplier]]</f>
        <v>6</v>
      </c>
      <c r="M1705" t="str" cm="1">
        <f t="array" ref="M1705">_xlfn.IFS(tbl_logs[[#This Row],[Total Score]]&lt;=4, "Low", tbl_logs[[#This Row],[Total Score]]&lt;=10, "Medium", tbl_logs[[#This Row],[Total Score]]&lt;=19, "High", tbl_logs[[#This Row],[Total Score]]&lt;=25, "Very High")</f>
        <v>Medium</v>
      </c>
      <c r="N1705" t="str" cm="1">
        <f t="array" ref="N1705">_xlfn.IFS(tbl_logs[[#This Row],[Total Score]]&lt;=4, "Low", tbl_logs[[#This Row],[Total Score]]&lt;=10, "Medium", tbl_logs[[#This Row],[Total Score]]&lt;=17, "High", tbl_logs[[#This Row],[Total Score]]&lt;=25, "Critical")</f>
        <v>Medium</v>
      </c>
    </row>
    <row r="1706" spans="1:14" x14ac:dyDescent="0.3">
      <c r="A1706" t="s">
        <v>2868</v>
      </c>
      <c r="B1706" s="1">
        <v>46054.188888888886</v>
      </c>
      <c r="C1706" t="s">
        <v>12</v>
      </c>
      <c r="D1706" t="s">
        <v>8</v>
      </c>
      <c r="E1706" t="s">
        <v>9</v>
      </c>
      <c r="F1706" t="s">
        <v>33</v>
      </c>
      <c r="G1706" s="2">
        <v>0.18888888888888888</v>
      </c>
      <c r="H1706" s="3">
        <v>46054</v>
      </c>
      <c r="I1706">
        <v>2</v>
      </c>
      <c r="J1706">
        <f>_xlfn.XLOOKUP(tbl_logs[[#This Row],[Target_Department]],tbl_DeptWeight[Department], tbl_DeptWeight[Impact Score])</f>
        <v>1</v>
      </c>
      <c r="K1706">
        <f>_xlfn.XLOOKUP(tbl_logs[[#This Row],[Employee_Action]],tbl_ResponseLikelihood[Employee Action],tbl_ResponseLikelihood[Likelihood Score])</f>
        <v>4</v>
      </c>
      <c r="L1706">
        <f>tbl_logs[[#This Row],[Impact Score]]*tbl_logs[[#This Row],[Response Multiplier]]</f>
        <v>4</v>
      </c>
      <c r="M1706" t="str" cm="1">
        <f t="array" ref="M1706">_xlfn.IFS(tbl_logs[[#This Row],[Total Score]]&lt;=4, "Low", tbl_logs[[#This Row],[Total Score]]&lt;=10, "Medium", tbl_logs[[#This Row],[Total Score]]&lt;=19, "High", tbl_logs[[#This Row],[Total Score]]&lt;=25, "Very High")</f>
        <v>Low</v>
      </c>
      <c r="N1706" t="str" cm="1">
        <f t="array" ref="N1706">_xlfn.IFS(tbl_logs[[#This Row],[Total Score]]&lt;=4, "Low", tbl_logs[[#This Row],[Total Score]]&lt;=10, "Medium", tbl_logs[[#This Row],[Total Score]]&lt;=17, "High", tbl_logs[[#This Row],[Total Score]]&lt;=25, "Critical")</f>
        <v>Low</v>
      </c>
    </row>
    <row r="1707" spans="1:14" x14ac:dyDescent="0.3">
      <c r="A1707" t="s">
        <v>2957</v>
      </c>
      <c r="B1707" s="1">
        <v>46054.224305555559</v>
      </c>
      <c r="C1707" t="s">
        <v>7</v>
      </c>
      <c r="D1707" t="s">
        <v>18</v>
      </c>
      <c r="E1707" t="s">
        <v>19</v>
      </c>
      <c r="F1707" t="s">
        <v>33</v>
      </c>
      <c r="G1707" s="2">
        <v>0.22430555555555556</v>
      </c>
      <c r="H1707" s="3">
        <v>46054</v>
      </c>
      <c r="I1707">
        <v>2</v>
      </c>
      <c r="J1707">
        <f>_xlfn.XLOOKUP(tbl_logs[[#This Row],[Target_Department]],tbl_DeptWeight[Department], tbl_DeptWeight[Impact Score])</f>
        <v>3</v>
      </c>
      <c r="K1707">
        <f>_xlfn.XLOOKUP(tbl_logs[[#This Row],[Employee_Action]],tbl_ResponseLikelihood[Employee Action],tbl_ResponseLikelihood[Likelihood Score])</f>
        <v>4</v>
      </c>
      <c r="L1707">
        <f>tbl_logs[[#This Row],[Impact Score]]*tbl_logs[[#This Row],[Response Multiplier]]</f>
        <v>12</v>
      </c>
      <c r="M1707" t="str" cm="1">
        <f t="array" ref="M1707">_xlfn.IFS(tbl_logs[[#This Row],[Total Score]]&lt;=4, "Low", tbl_logs[[#This Row],[Total Score]]&lt;=10, "Medium", tbl_logs[[#This Row],[Total Score]]&lt;=19, "High", tbl_logs[[#This Row],[Total Score]]&lt;=25, "Very High")</f>
        <v>High</v>
      </c>
      <c r="N1707" t="str" cm="1">
        <f t="array" ref="N1707">_xlfn.IFS(tbl_logs[[#This Row],[Total Score]]&lt;=4, "Low", tbl_logs[[#This Row],[Total Score]]&lt;=10, "Medium", tbl_logs[[#This Row],[Total Score]]&lt;=17, "High", tbl_logs[[#This Row],[Total Score]]&lt;=25, "Critical")</f>
        <v>High</v>
      </c>
    </row>
    <row r="1708" spans="1:14" x14ac:dyDescent="0.3">
      <c r="A1708" t="s">
        <v>102</v>
      </c>
      <c r="B1708" s="1">
        <v>46054.230555555558</v>
      </c>
      <c r="C1708" t="s">
        <v>40</v>
      </c>
      <c r="D1708" t="s">
        <v>15</v>
      </c>
      <c r="E1708" t="s">
        <v>16</v>
      </c>
      <c r="F1708" t="s">
        <v>10</v>
      </c>
      <c r="G1708" s="2">
        <v>0.23055555555555557</v>
      </c>
      <c r="H1708" s="3">
        <v>46054</v>
      </c>
      <c r="I1708">
        <v>2</v>
      </c>
      <c r="J1708">
        <f>_xlfn.XLOOKUP(tbl_logs[[#This Row],[Target_Department]],tbl_DeptWeight[Department], tbl_DeptWeight[Impact Score])</f>
        <v>5</v>
      </c>
      <c r="K1708">
        <f>_xlfn.XLOOKUP(tbl_logs[[#This Row],[Employee_Action]],tbl_ResponseLikelihood[Employee Action],tbl_ResponseLikelihood[Likelihood Score])</f>
        <v>2</v>
      </c>
      <c r="L1708">
        <f>tbl_logs[[#This Row],[Impact Score]]*tbl_logs[[#This Row],[Response Multiplier]]</f>
        <v>10</v>
      </c>
      <c r="M1708" t="str" cm="1">
        <f t="array" ref="M1708">_xlfn.IFS(tbl_logs[[#This Row],[Total Score]]&lt;=4, "Low", tbl_logs[[#This Row],[Total Score]]&lt;=10, "Medium", tbl_logs[[#This Row],[Total Score]]&lt;=19, "High", tbl_logs[[#This Row],[Total Score]]&lt;=25, "Very High")</f>
        <v>Medium</v>
      </c>
      <c r="N1708" t="str" cm="1">
        <f t="array" ref="N1708">_xlfn.IFS(tbl_logs[[#This Row],[Total Score]]&lt;=4, "Low", tbl_logs[[#This Row],[Total Score]]&lt;=10, "Medium", tbl_logs[[#This Row],[Total Score]]&lt;=17, "High", tbl_logs[[#This Row],[Total Score]]&lt;=25, "Critical")</f>
        <v>Medium</v>
      </c>
    </row>
    <row r="1709" spans="1:14" x14ac:dyDescent="0.3">
      <c r="A1709" t="s">
        <v>1405</v>
      </c>
      <c r="B1709" s="1">
        <v>46054.231249999997</v>
      </c>
      <c r="C1709" t="s">
        <v>47</v>
      </c>
      <c r="D1709" t="s">
        <v>8</v>
      </c>
      <c r="E1709" t="s">
        <v>19</v>
      </c>
      <c r="F1709" t="s">
        <v>20</v>
      </c>
      <c r="G1709" s="2">
        <v>0.23125000000000001</v>
      </c>
      <c r="H1709" s="3">
        <v>46054</v>
      </c>
      <c r="I1709">
        <v>2</v>
      </c>
      <c r="J1709">
        <f>_xlfn.XLOOKUP(tbl_logs[[#This Row],[Target_Department]],tbl_DeptWeight[Department], tbl_DeptWeight[Impact Score])</f>
        <v>1</v>
      </c>
      <c r="K1709">
        <f>_xlfn.XLOOKUP(tbl_logs[[#This Row],[Employee_Action]],tbl_ResponseLikelihood[Employee Action],tbl_ResponseLikelihood[Likelihood Score])</f>
        <v>2</v>
      </c>
      <c r="L1709">
        <f>tbl_logs[[#This Row],[Impact Score]]*tbl_logs[[#This Row],[Response Multiplier]]</f>
        <v>2</v>
      </c>
      <c r="M1709" t="str" cm="1">
        <f t="array" ref="M1709">_xlfn.IFS(tbl_logs[[#This Row],[Total Score]]&lt;=4, "Low", tbl_logs[[#This Row],[Total Score]]&lt;=10, "Medium", tbl_logs[[#This Row],[Total Score]]&lt;=19, "High", tbl_logs[[#This Row],[Total Score]]&lt;=25, "Very High")</f>
        <v>Low</v>
      </c>
      <c r="N1709" t="str" cm="1">
        <f t="array" ref="N1709">_xlfn.IFS(tbl_logs[[#This Row],[Total Score]]&lt;=4, "Low", tbl_logs[[#This Row],[Total Score]]&lt;=10, "Medium", tbl_logs[[#This Row],[Total Score]]&lt;=17, "High", tbl_logs[[#This Row],[Total Score]]&lt;=25, "Critical")</f>
        <v>Low</v>
      </c>
    </row>
    <row r="1710" spans="1:14" x14ac:dyDescent="0.3">
      <c r="A1710" t="s">
        <v>3752</v>
      </c>
      <c r="B1710" s="1">
        <v>46054.265277777777</v>
      </c>
      <c r="C1710" t="s">
        <v>7</v>
      </c>
      <c r="D1710" t="s">
        <v>15</v>
      </c>
      <c r="E1710" t="s">
        <v>19</v>
      </c>
      <c r="F1710" t="s">
        <v>13</v>
      </c>
      <c r="G1710" s="2">
        <v>0.26527777777777778</v>
      </c>
      <c r="H1710" s="3">
        <v>46054</v>
      </c>
      <c r="I1710">
        <v>2</v>
      </c>
      <c r="J1710">
        <f>_xlfn.XLOOKUP(tbl_logs[[#This Row],[Target_Department]],tbl_DeptWeight[Department], tbl_DeptWeight[Impact Score])</f>
        <v>3</v>
      </c>
      <c r="K1710">
        <f>_xlfn.XLOOKUP(tbl_logs[[#This Row],[Employee_Action]],tbl_ResponseLikelihood[Employee Action],tbl_ResponseLikelihood[Likelihood Score])</f>
        <v>1</v>
      </c>
      <c r="L1710">
        <f>tbl_logs[[#This Row],[Impact Score]]*tbl_logs[[#This Row],[Response Multiplier]]</f>
        <v>3</v>
      </c>
      <c r="M1710" t="str" cm="1">
        <f t="array" ref="M1710">_xlfn.IFS(tbl_logs[[#This Row],[Total Score]]&lt;=4, "Low", tbl_logs[[#This Row],[Total Score]]&lt;=10, "Medium", tbl_logs[[#This Row],[Total Score]]&lt;=19, "High", tbl_logs[[#This Row],[Total Score]]&lt;=25, "Very High")</f>
        <v>Low</v>
      </c>
      <c r="N1710" t="str" cm="1">
        <f t="array" ref="N1710">_xlfn.IFS(tbl_logs[[#This Row],[Total Score]]&lt;=4, "Low", tbl_logs[[#This Row],[Total Score]]&lt;=10, "Medium", tbl_logs[[#This Row],[Total Score]]&lt;=17, "High", tbl_logs[[#This Row],[Total Score]]&lt;=25, "Critical")</f>
        <v>Low</v>
      </c>
    </row>
    <row r="1711" spans="1:14" x14ac:dyDescent="0.3">
      <c r="A1711" t="s">
        <v>3720</v>
      </c>
      <c r="B1711" s="1">
        <v>46054.300694444442</v>
      </c>
      <c r="C1711" t="s">
        <v>7</v>
      </c>
      <c r="D1711" t="s">
        <v>18</v>
      </c>
      <c r="E1711" t="s">
        <v>19</v>
      </c>
      <c r="F1711" t="s">
        <v>10</v>
      </c>
      <c r="G1711" s="2">
        <v>0.30069444444444443</v>
      </c>
      <c r="H1711" s="3">
        <v>46054</v>
      </c>
      <c r="I1711">
        <v>2</v>
      </c>
      <c r="J1711">
        <f>_xlfn.XLOOKUP(tbl_logs[[#This Row],[Target_Department]],tbl_DeptWeight[Department], tbl_DeptWeight[Impact Score])</f>
        <v>3</v>
      </c>
      <c r="K1711">
        <f>_xlfn.XLOOKUP(tbl_logs[[#This Row],[Employee_Action]],tbl_ResponseLikelihood[Employee Action],tbl_ResponseLikelihood[Likelihood Score])</f>
        <v>2</v>
      </c>
      <c r="L1711">
        <f>tbl_logs[[#This Row],[Impact Score]]*tbl_logs[[#This Row],[Response Multiplier]]</f>
        <v>6</v>
      </c>
      <c r="M1711" t="str" cm="1">
        <f t="array" ref="M1711">_xlfn.IFS(tbl_logs[[#This Row],[Total Score]]&lt;=4, "Low", tbl_logs[[#This Row],[Total Score]]&lt;=10, "Medium", tbl_logs[[#This Row],[Total Score]]&lt;=19, "High", tbl_logs[[#This Row],[Total Score]]&lt;=25, "Very High")</f>
        <v>Medium</v>
      </c>
      <c r="N1711" t="str" cm="1">
        <f t="array" ref="N1711">_xlfn.IFS(tbl_logs[[#This Row],[Total Score]]&lt;=4, "Low", tbl_logs[[#This Row],[Total Score]]&lt;=10, "Medium", tbl_logs[[#This Row],[Total Score]]&lt;=17, "High", tbl_logs[[#This Row],[Total Score]]&lt;=25, "Critical")</f>
        <v>Medium</v>
      </c>
    </row>
    <row r="1712" spans="1:14" x14ac:dyDescent="0.3">
      <c r="A1712" t="s">
        <v>3570</v>
      </c>
      <c r="B1712" s="1">
        <v>46054.306944444441</v>
      </c>
      <c r="C1712" t="s">
        <v>26</v>
      </c>
      <c r="D1712" t="s">
        <v>22</v>
      </c>
      <c r="E1712" t="s">
        <v>16</v>
      </c>
      <c r="F1712" t="s">
        <v>20</v>
      </c>
      <c r="G1712" s="2">
        <v>0.30694444444444446</v>
      </c>
      <c r="H1712" s="3">
        <v>46054</v>
      </c>
      <c r="I1712">
        <v>2</v>
      </c>
      <c r="J1712">
        <f>_xlfn.XLOOKUP(tbl_logs[[#This Row],[Target_Department]],tbl_DeptWeight[Department], tbl_DeptWeight[Impact Score])</f>
        <v>3</v>
      </c>
      <c r="K1712">
        <f>_xlfn.XLOOKUP(tbl_logs[[#This Row],[Employee_Action]],tbl_ResponseLikelihood[Employee Action],tbl_ResponseLikelihood[Likelihood Score])</f>
        <v>2</v>
      </c>
      <c r="L1712">
        <f>tbl_logs[[#This Row],[Impact Score]]*tbl_logs[[#This Row],[Response Multiplier]]</f>
        <v>6</v>
      </c>
      <c r="M1712" t="str" cm="1">
        <f t="array" ref="M1712">_xlfn.IFS(tbl_logs[[#This Row],[Total Score]]&lt;=4, "Low", tbl_logs[[#This Row],[Total Score]]&lt;=10, "Medium", tbl_logs[[#This Row],[Total Score]]&lt;=19, "High", tbl_logs[[#This Row],[Total Score]]&lt;=25, "Very High")</f>
        <v>Medium</v>
      </c>
      <c r="N1712" t="str" cm="1">
        <f t="array" ref="N1712">_xlfn.IFS(tbl_logs[[#This Row],[Total Score]]&lt;=4, "Low", tbl_logs[[#This Row],[Total Score]]&lt;=10, "Medium", tbl_logs[[#This Row],[Total Score]]&lt;=17, "High", tbl_logs[[#This Row],[Total Score]]&lt;=25, "Critical")</f>
        <v>Medium</v>
      </c>
    </row>
    <row r="1713" spans="1:14" x14ac:dyDescent="0.3">
      <c r="A1713" t="s">
        <v>3554</v>
      </c>
      <c r="B1713" s="1">
        <v>46054.307638888888</v>
      </c>
      <c r="C1713" t="s">
        <v>40</v>
      </c>
      <c r="D1713" t="s">
        <v>15</v>
      </c>
      <c r="E1713" t="s">
        <v>16</v>
      </c>
      <c r="F1713" t="s">
        <v>33</v>
      </c>
      <c r="G1713" s="2">
        <v>0.30763888888888891</v>
      </c>
      <c r="H1713" s="3">
        <v>46054</v>
      </c>
      <c r="I1713">
        <v>2</v>
      </c>
      <c r="J1713">
        <f>_xlfn.XLOOKUP(tbl_logs[[#This Row],[Target_Department]],tbl_DeptWeight[Department], tbl_DeptWeight[Impact Score])</f>
        <v>5</v>
      </c>
      <c r="K1713">
        <f>_xlfn.XLOOKUP(tbl_logs[[#This Row],[Employee_Action]],tbl_ResponseLikelihood[Employee Action],tbl_ResponseLikelihood[Likelihood Score])</f>
        <v>4</v>
      </c>
      <c r="L1713">
        <f>tbl_logs[[#This Row],[Impact Score]]*tbl_logs[[#This Row],[Response Multiplier]]</f>
        <v>20</v>
      </c>
      <c r="M1713" t="str" cm="1">
        <f t="array" ref="M1713">_xlfn.IFS(tbl_logs[[#This Row],[Total Score]]&lt;=4, "Low", tbl_logs[[#This Row],[Total Score]]&lt;=10, "Medium", tbl_logs[[#This Row],[Total Score]]&lt;=19, "High", tbl_logs[[#This Row],[Total Score]]&lt;=25, "Very High")</f>
        <v>Very High</v>
      </c>
      <c r="N1713" t="str" cm="1">
        <f t="array" ref="N1713">_xlfn.IFS(tbl_logs[[#This Row],[Total Score]]&lt;=4, "Low", tbl_logs[[#This Row],[Total Score]]&lt;=10, "Medium", tbl_logs[[#This Row],[Total Score]]&lt;=17, "High", tbl_logs[[#This Row],[Total Score]]&lt;=25, "Critical")</f>
        <v>Critical</v>
      </c>
    </row>
    <row r="1714" spans="1:14" x14ac:dyDescent="0.3">
      <c r="A1714" t="s">
        <v>3245</v>
      </c>
      <c r="B1714" s="1">
        <v>46054.320833333331</v>
      </c>
      <c r="C1714" t="s">
        <v>47</v>
      </c>
      <c r="D1714" t="s">
        <v>18</v>
      </c>
      <c r="E1714" t="s">
        <v>9</v>
      </c>
      <c r="F1714" t="s">
        <v>20</v>
      </c>
      <c r="G1714" s="2">
        <v>0.32083333333333336</v>
      </c>
      <c r="H1714" s="3">
        <v>46054</v>
      </c>
      <c r="I1714">
        <v>2</v>
      </c>
      <c r="J1714">
        <f>_xlfn.XLOOKUP(tbl_logs[[#This Row],[Target_Department]],tbl_DeptWeight[Department], tbl_DeptWeight[Impact Score])</f>
        <v>1</v>
      </c>
      <c r="K1714">
        <f>_xlfn.XLOOKUP(tbl_logs[[#This Row],[Employee_Action]],tbl_ResponseLikelihood[Employee Action],tbl_ResponseLikelihood[Likelihood Score])</f>
        <v>2</v>
      </c>
      <c r="L1714">
        <f>tbl_logs[[#This Row],[Impact Score]]*tbl_logs[[#This Row],[Response Multiplier]]</f>
        <v>2</v>
      </c>
      <c r="M1714" t="str" cm="1">
        <f t="array" ref="M1714">_xlfn.IFS(tbl_logs[[#This Row],[Total Score]]&lt;=4, "Low", tbl_logs[[#This Row],[Total Score]]&lt;=10, "Medium", tbl_logs[[#This Row],[Total Score]]&lt;=19, "High", tbl_logs[[#This Row],[Total Score]]&lt;=25, "Very High")</f>
        <v>Low</v>
      </c>
      <c r="N1714" t="str" cm="1">
        <f t="array" ref="N1714">_xlfn.IFS(tbl_logs[[#This Row],[Total Score]]&lt;=4, "Low", tbl_logs[[#This Row],[Total Score]]&lt;=10, "Medium", tbl_logs[[#This Row],[Total Score]]&lt;=17, "High", tbl_logs[[#This Row],[Total Score]]&lt;=25, "Critical")</f>
        <v>Low</v>
      </c>
    </row>
    <row r="1715" spans="1:14" x14ac:dyDescent="0.3">
      <c r="A1715" t="s">
        <v>3247</v>
      </c>
      <c r="B1715" s="1">
        <v>46054.321527777778</v>
      </c>
      <c r="C1715" t="s">
        <v>7</v>
      </c>
      <c r="D1715" t="s">
        <v>22</v>
      </c>
      <c r="E1715" t="s">
        <v>19</v>
      </c>
      <c r="F1715" t="s">
        <v>10</v>
      </c>
      <c r="G1715" s="2">
        <v>0.3215277777777778</v>
      </c>
      <c r="H1715" s="3">
        <v>46054</v>
      </c>
      <c r="I1715">
        <v>2</v>
      </c>
      <c r="J1715">
        <f>_xlfn.XLOOKUP(tbl_logs[[#This Row],[Target_Department]],tbl_DeptWeight[Department], tbl_DeptWeight[Impact Score])</f>
        <v>3</v>
      </c>
      <c r="K1715">
        <f>_xlfn.XLOOKUP(tbl_logs[[#This Row],[Employee_Action]],tbl_ResponseLikelihood[Employee Action],tbl_ResponseLikelihood[Likelihood Score])</f>
        <v>2</v>
      </c>
      <c r="L1715">
        <f>tbl_logs[[#This Row],[Impact Score]]*tbl_logs[[#This Row],[Response Multiplier]]</f>
        <v>6</v>
      </c>
      <c r="M1715" t="str" cm="1">
        <f t="array" ref="M1715">_xlfn.IFS(tbl_logs[[#This Row],[Total Score]]&lt;=4, "Low", tbl_logs[[#This Row],[Total Score]]&lt;=10, "Medium", tbl_logs[[#This Row],[Total Score]]&lt;=19, "High", tbl_logs[[#This Row],[Total Score]]&lt;=25, "Very High")</f>
        <v>Medium</v>
      </c>
      <c r="N1715" t="str" cm="1">
        <f t="array" ref="N1715">_xlfn.IFS(tbl_logs[[#This Row],[Total Score]]&lt;=4, "Low", tbl_logs[[#This Row],[Total Score]]&lt;=10, "Medium", tbl_logs[[#This Row],[Total Score]]&lt;=17, "High", tbl_logs[[#This Row],[Total Score]]&lt;=25, "Critical")</f>
        <v>Medium</v>
      </c>
    </row>
    <row r="1716" spans="1:14" x14ac:dyDescent="0.3">
      <c r="A1716" t="s">
        <v>4972</v>
      </c>
      <c r="B1716" s="1">
        <v>46054.365972222222</v>
      </c>
      <c r="C1716" t="s">
        <v>7</v>
      </c>
      <c r="D1716" t="s">
        <v>15</v>
      </c>
      <c r="E1716" t="s">
        <v>9</v>
      </c>
      <c r="F1716" t="s">
        <v>53</v>
      </c>
      <c r="G1716" s="2">
        <v>0.3659722222222222</v>
      </c>
      <c r="H1716" s="3">
        <v>46054</v>
      </c>
      <c r="I1716">
        <v>2</v>
      </c>
      <c r="J1716">
        <f>_xlfn.XLOOKUP(tbl_logs[[#This Row],[Target_Department]],tbl_DeptWeight[Department], tbl_DeptWeight[Impact Score])</f>
        <v>3</v>
      </c>
      <c r="K1716">
        <f>_xlfn.XLOOKUP(tbl_logs[[#This Row],[Employee_Action]],tbl_ResponseLikelihood[Employee Action],tbl_ResponseLikelihood[Likelihood Score])</f>
        <v>5</v>
      </c>
      <c r="L1716">
        <f>tbl_logs[[#This Row],[Impact Score]]*tbl_logs[[#This Row],[Response Multiplier]]</f>
        <v>15</v>
      </c>
      <c r="M1716" t="str" cm="1">
        <f t="array" ref="M1716">_xlfn.IFS(tbl_logs[[#This Row],[Total Score]]&lt;=4, "Low", tbl_logs[[#This Row],[Total Score]]&lt;=10, "Medium", tbl_logs[[#This Row],[Total Score]]&lt;=19, "High", tbl_logs[[#This Row],[Total Score]]&lt;=25, "Very High")</f>
        <v>High</v>
      </c>
      <c r="N1716" t="str" cm="1">
        <f t="array" ref="N1716">_xlfn.IFS(tbl_logs[[#This Row],[Total Score]]&lt;=4, "Low", tbl_logs[[#This Row],[Total Score]]&lt;=10, "Medium", tbl_logs[[#This Row],[Total Score]]&lt;=17, "High", tbl_logs[[#This Row],[Total Score]]&lt;=25, "Critical")</f>
        <v>High</v>
      </c>
    </row>
    <row r="1717" spans="1:14" x14ac:dyDescent="0.3">
      <c r="A1717" t="s">
        <v>1972</v>
      </c>
      <c r="B1717" s="1">
        <v>46054.369444444441</v>
      </c>
      <c r="C1717" t="s">
        <v>35</v>
      </c>
      <c r="D1717" t="s">
        <v>8</v>
      </c>
      <c r="E1717" t="s">
        <v>16</v>
      </c>
      <c r="F1717" t="s">
        <v>13</v>
      </c>
      <c r="G1717" s="2">
        <v>0.36944444444444446</v>
      </c>
      <c r="H1717" s="3">
        <v>46054</v>
      </c>
      <c r="I1717">
        <v>2</v>
      </c>
      <c r="J1717">
        <f>_xlfn.XLOOKUP(tbl_logs[[#This Row],[Target_Department]],tbl_DeptWeight[Department], tbl_DeptWeight[Impact Score])</f>
        <v>1</v>
      </c>
      <c r="K1717">
        <f>_xlfn.XLOOKUP(tbl_logs[[#This Row],[Employee_Action]],tbl_ResponseLikelihood[Employee Action],tbl_ResponseLikelihood[Likelihood Score])</f>
        <v>1</v>
      </c>
      <c r="L1717">
        <f>tbl_logs[[#This Row],[Impact Score]]*tbl_logs[[#This Row],[Response Multiplier]]</f>
        <v>1</v>
      </c>
      <c r="M1717" t="str" cm="1">
        <f t="array" ref="M1717">_xlfn.IFS(tbl_logs[[#This Row],[Total Score]]&lt;=4, "Low", tbl_logs[[#This Row],[Total Score]]&lt;=10, "Medium", tbl_logs[[#This Row],[Total Score]]&lt;=19, "High", tbl_logs[[#This Row],[Total Score]]&lt;=25, "Very High")</f>
        <v>Low</v>
      </c>
      <c r="N1717" t="str" cm="1">
        <f t="array" ref="N1717">_xlfn.IFS(tbl_logs[[#This Row],[Total Score]]&lt;=4, "Low", tbl_logs[[#This Row],[Total Score]]&lt;=10, "Medium", tbl_logs[[#This Row],[Total Score]]&lt;=17, "High", tbl_logs[[#This Row],[Total Score]]&lt;=25, "Critical")</f>
        <v>Low</v>
      </c>
    </row>
    <row r="1718" spans="1:14" x14ac:dyDescent="0.3">
      <c r="A1718" t="s">
        <v>2909</v>
      </c>
      <c r="B1718" s="1">
        <v>46054.376388888886</v>
      </c>
      <c r="C1718" t="s">
        <v>47</v>
      </c>
      <c r="D1718" t="s">
        <v>22</v>
      </c>
      <c r="E1718" t="s">
        <v>19</v>
      </c>
      <c r="F1718" t="s">
        <v>20</v>
      </c>
      <c r="G1718" s="2">
        <v>0.37638888888888888</v>
      </c>
      <c r="H1718" s="3">
        <v>46054</v>
      </c>
      <c r="I1718">
        <v>2</v>
      </c>
      <c r="J1718">
        <f>_xlfn.XLOOKUP(tbl_logs[[#This Row],[Target_Department]],tbl_DeptWeight[Department], tbl_DeptWeight[Impact Score])</f>
        <v>1</v>
      </c>
      <c r="K1718">
        <f>_xlfn.XLOOKUP(tbl_logs[[#This Row],[Employee_Action]],tbl_ResponseLikelihood[Employee Action],tbl_ResponseLikelihood[Likelihood Score])</f>
        <v>2</v>
      </c>
      <c r="L1718">
        <f>tbl_logs[[#This Row],[Impact Score]]*tbl_logs[[#This Row],[Response Multiplier]]</f>
        <v>2</v>
      </c>
      <c r="M1718" t="str" cm="1">
        <f t="array" ref="M1718">_xlfn.IFS(tbl_logs[[#This Row],[Total Score]]&lt;=4, "Low", tbl_logs[[#This Row],[Total Score]]&lt;=10, "Medium", tbl_logs[[#This Row],[Total Score]]&lt;=19, "High", tbl_logs[[#This Row],[Total Score]]&lt;=25, "Very High")</f>
        <v>Low</v>
      </c>
      <c r="N1718" t="str" cm="1">
        <f t="array" ref="N1718">_xlfn.IFS(tbl_logs[[#This Row],[Total Score]]&lt;=4, "Low", tbl_logs[[#This Row],[Total Score]]&lt;=10, "Medium", tbl_logs[[#This Row],[Total Score]]&lt;=17, "High", tbl_logs[[#This Row],[Total Score]]&lt;=25, "Critical")</f>
        <v>Low</v>
      </c>
    </row>
    <row r="1719" spans="1:14" x14ac:dyDescent="0.3">
      <c r="A1719" t="s">
        <v>4539</v>
      </c>
      <c r="B1719" s="1">
        <v>46054.396527777775</v>
      </c>
      <c r="C1719" t="s">
        <v>47</v>
      </c>
      <c r="D1719" t="s">
        <v>15</v>
      </c>
      <c r="E1719" t="s">
        <v>9</v>
      </c>
      <c r="F1719" t="s">
        <v>33</v>
      </c>
      <c r="G1719" s="2">
        <v>0.39652777777777776</v>
      </c>
      <c r="H1719" s="3">
        <v>46054</v>
      </c>
      <c r="I1719">
        <v>2</v>
      </c>
      <c r="J1719">
        <f>_xlfn.XLOOKUP(tbl_logs[[#This Row],[Target_Department]],tbl_DeptWeight[Department], tbl_DeptWeight[Impact Score])</f>
        <v>1</v>
      </c>
      <c r="K1719">
        <f>_xlfn.XLOOKUP(tbl_logs[[#This Row],[Employee_Action]],tbl_ResponseLikelihood[Employee Action],tbl_ResponseLikelihood[Likelihood Score])</f>
        <v>4</v>
      </c>
      <c r="L1719">
        <f>tbl_logs[[#This Row],[Impact Score]]*tbl_logs[[#This Row],[Response Multiplier]]</f>
        <v>4</v>
      </c>
      <c r="M1719" t="str" cm="1">
        <f t="array" ref="M1719">_xlfn.IFS(tbl_logs[[#This Row],[Total Score]]&lt;=4, "Low", tbl_logs[[#This Row],[Total Score]]&lt;=10, "Medium", tbl_logs[[#This Row],[Total Score]]&lt;=19, "High", tbl_logs[[#This Row],[Total Score]]&lt;=25, "Very High")</f>
        <v>Low</v>
      </c>
      <c r="N1719" t="str" cm="1">
        <f t="array" ref="N1719">_xlfn.IFS(tbl_logs[[#This Row],[Total Score]]&lt;=4, "Low", tbl_logs[[#This Row],[Total Score]]&lt;=10, "Medium", tbl_logs[[#This Row],[Total Score]]&lt;=17, "High", tbl_logs[[#This Row],[Total Score]]&lt;=25, "Critical")</f>
        <v>Low</v>
      </c>
    </row>
    <row r="1720" spans="1:14" x14ac:dyDescent="0.3">
      <c r="A1720" t="s">
        <v>2857</v>
      </c>
      <c r="B1720" s="1">
        <v>46054.40902777778</v>
      </c>
      <c r="C1720" t="s">
        <v>7</v>
      </c>
      <c r="D1720" t="s">
        <v>8</v>
      </c>
      <c r="E1720" t="s">
        <v>19</v>
      </c>
      <c r="F1720" t="s">
        <v>20</v>
      </c>
      <c r="G1720" s="2">
        <v>0.40902777777777777</v>
      </c>
      <c r="H1720" s="3">
        <v>46054</v>
      </c>
      <c r="I1720">
        <v>2</v>
      </c>
      <c r="J1720">
        <f>_xlfn.XLOOKUP(tbl_logs[[#This Row],[Target_Department]],tbl_DeptWeight[Department], tbl_DeptWeight[Impact Score])</f>
        <v>3</v>
      </c>
      <c r="K1720">
        <f>_xlfn.XLOOKUP(tbl_logs[[#This Row],[Employee_Action]],tbl_ResponseLikelihood[Employee Action],tbl_ResponseLikelihood[Likelihood Score])</f>
        <v>2</v>
      </c>
      <c r="L1720">
        <f>tbl_logs[[#This Row],[Impact Score]]*tbl_logs[[#This Row],[Response Multiplier]]</f>
        <v>6</v>
      </c>
      <c r="M1720" t="str" cm="1">
        <f t="array" ref="M1720">_xlfn.IFS(tbl_logs[[#This Row],[Total Score]]&lt;=4, "Low", tbl_logs[[#This Row],[Total Score]]&lt;=10, "Medium", tbl_logs[[#This Row],[Total Score]]&lt;=19, "High", tbl_logs[[#This Row],[Total Score]]&lt;=25, "Very High")</f>
        <v>Medium</v>
      </c>
      <c r="N1720" t="str" cm="1">
        <f t="array" ref="N1720">_xlfn.IFS(tbl_logs[[#This Row],[Total Score]]&lt;=4, "Low", tbl_logs[[#This Row],[Total Score]]&lt;=10, "Medium", tbl_logs[[#This Row],[Total Score]]&lt;=17, "High", tbl_logs[[#This Row],[Total Score]]&lt;=25, "Critical")</f>
        <v>Medium</v>
      </c>
    </row>
    <row r="1721" spans="1:14" x14ac:dyDescent="0.3">
      <c r="A1721" t="s">
        <v>2379</v>
      </c>
      <c r="B1721" s="1">
        <v>46054.411111111112</v>
      </c>
      <c r="C1721" t="s">
        <v>7</v>
      </c>
      <c r="D1721" t="s">
        <v>18</v>
      </c>
      <c r="E1721" t="s">
        <v>19</v>
      </c>
      <c r="F1721" t="s">
        <v>20</v>
      </c>
      <c r="G1721" s="2">
        <v>0.41111111111111109</v>
      </c>
      <c r="H1721" s="3">
        <v>46054</v>
      </c>
      <c r="I1721">
        <v>2</v>
      </c>
      <c r="J1721">
        <f>_xlfn.XLOOKUP(tbl_logs[[#This Row],[Target_Department]],tbl_DeptWeight[Department], tbl_DeptWeight[Impact Score])</f>
        <v>3</v>
      </c>
      <c r="K1721">
        <f>_xlfn.XLOOKUP(tbl_logs[[#This Row],[Employee_Action]],tbl_ResponseLikelihood[Employee Action],tbl_ResponseLikelihood[Likelihood Score])</f>
        <v>2</v>
      </c>
      <c r="L1721">
        <f>tbl_logs[[#This Row],[Impact Score]]*tbl_logs[[#This Row],[Response Multiplier]]</f>
        <v>6</v>
      </c>
      <c r="M1721" t="str" cm="1">
        <f t="array" ref="M1721">_xlfn.IFS(tbl_logs[[#This Row],[Total Score]]&lt;=4, "Low", tbl_logs[[#This Row],[Total Score]]&lt;=10, "Medium", tbl_logs[[#This Row],[Total Score]]&lt;=19, "High", tbl_logs[[#This Row],[Total Score]]&lt;=25, "Very High")</f>
        <v>Medium</v>
      </c>
      <c r="N1721" t="str" cm="1">
        <f t="array" ref="N1721">_xlfn.IFS(tbl_logs[[#This Row],[Total Score]]&lt;=4, "Low", tbl_logs[[#This Row],[Total Score]]&lt;=10, "Medium", tbl_logs[[#This Row],[Total Score]]&lt;=17, "High", tbl_logs[[#This Row],[Total Score]]&lt;=25, "Critical")</f>
        <v>Medium</v>
      </c>
    </row>
    <row r="1722" spans="1:14" x14ac:dyDescent="0.3">
      <c r="A1722" t="s">
        <v>4406</v>
      </c>
      <c r="B1722" s="1">
        <v>46054.429861111108</v>
      </c>
      <c r="C1722" t="s">
        <v>7</v>
      </c>
      <c r="D1722" t="s">
        <v>22</v>
      </c>
      <c r="E1722" t="s">
        <v>19</v>
      </c>
      <c r="F1722" t="s">
        <v>10</v>
      </c>
      <c r="G1722" s="2">
        <v>0.42986111111111114</v>
      </c>
      <c r="H1722" s="3">
        <v>46054</v>
      </c>
      <c r="I1722">
        <v>2</v>
      </c>
      <c r="J1722">
        <f>_xlfn.XLOOKUP(tbl_logs[[#This Row],[Target_Department]],tbl_DeptWeight[Department], tbl_DeptWeight[Impact Score])</f>
        <v>3</v>
      </c>
      <c r="K1722">
        <f>_xlfn.XLOOKUP(tbl_logs[[#This Row],[Employee_Action]],tbl_ResponseLikelihood[Employee Action],tbl_ResponseLikelihood[Likelihood Score])</f>
        <v>2</v>
      </c>
      <c r="L1722">
        <f>tbl_logs[[#This Row],[Impact Score]]*tbl_logs[[#This Row],[Response Multiplier]]</f>
        <v>6</v>
      </c>
      <c r="M1722" t="str" cm="1">
        <f t="array" ref="M1722">_xlfn.IFS(tbl_logs[[#This Row],[Total Score]]&lt;=4, "Low", tbl_logs[[#This Row],[Total Score]]&lt;=10, "Medium", tbl_logs[[#This Row],[Total Score]]&lt;=19, "High", tbl_logs[[#This Row],[Total Score]]&lt;=25, "Very High")</f>
        <v>Medium</v>
      </c>
      <c r="N1722" t="str" cm="1">
        <f t="array" ref="N1722">_xlfn.IFS(tbl_logs[[#This Row],[Total Score]]&lt;=4, "Low", tbl_logs[[#This Row],[Total Score]]&lt;=10, "Medium", tbl_logs[[#This Row],[Total Score]]&lt;=17, "High", tbl_logs[[#This Row],[Total Score]]&lt;=25, "Critical")</f>
        <v>Medium</v>
      </c>
    </row>
    <row r="1723" spans="1:14" x14ac:dyDescent="0.3">
      <c r="A1723" t="s">
        <v>4771</v>
      </c>
      <c r="B1723" s="1">
        <v>46054.445833333331</v>
      </c>
      <c r="C1723" t="s">
        <v>7</v>
      </c>
      <c r="D1723" t="s">
        <v>8</v>
      </c>
      <c r="E1723" t="s">
        <v>19</v>
      </c>
      <c r="F1723" t="s">
        <v>20</v>
      </c>
      <c r="G1723" s="2">
        <v>0.44583333333333336</v>
      </c>
      <c r="H1723" s="3">
        <v>46054</v>
      </c>
      <c r="I1723">
        <v>2</v>
      </c>
      <c r="J1723">
        <f>_xlfn.XLOOKUP(tbl_logs[[#This Row],[Target_Department]],tbl_DeptWeight[Department], tbl_DeptWeight[Impact Score])</f>
        <v>3</v>
      </c>
      <c r="K1723">
        <f>_xlfn.XLOOKUP(tbl_logs[[#This Row],[Employee_Action]],tbl_ResponseLikelihood[Employee Action],tbl_ResponseLikelihood[Likelihood Score])</f>
        <v>2</v>
      </c>
      <c r="L1723">
        <f>tbl_logs[[#This Row],[Impact Score]]*tbl_logs[[#This Row],[Response Multiplier]]</f>
        <v>6</v>
      </c>
      <c r="M1723" t="str" cm="1">
        <f t="array" ref="M1723">_xlfn.IFS(tbl_logs[[#This Row],[Total Score]]&lt;=4, "Low", tbl_logs[[#This Row],[Total Score]]&lt;=10, "Medium", tbl_logs[[#This Row],[Total Score]]&lt;=19, "High", tbl_logs[[#This Row],[Total Score]]&lt;=25, "Very High")</f>
        <v>Medium</v>
      </c>
      <c r="N1723" t="str" cm="1">
        <f t="array" ref="N1723">_xlfn.IFS(tbl_logs[[#This Row],[Total Score]]&lt;=4, "Low", tbl_logs[[#This Row],[Total Score]]&lt;=10, "Medium", tbl_logs[[#This Row],[Total Score]]&lt;=17, "High", tbl_logs[[#This Row],[Total Score]]&lt;=25, "Critical")</f>
        <v>Medium</v>
      </c>
    </row>
    <row r="1724" spans="1:14" x14ac:dyDescent="0.3">
      <c r="A1724" t="s">
        <v>1774</v>
      </c>
      <c r="B1724" s="1">
        <v>46054.455555555556</v>
      </c>
      <c r="C1724" t="s">
        <v>7</v>
      </c>
      <c r="D1724" t="s">
        <v>22</v>
      </c>
      <c r="E1724" t="s">
        <v>19</v>
      </c>
      <c r="F1724" t="s">
        <v>10</v>
      </c>
      <c r="G1724" s="2">
        <v>0.45555555555555555</v>
      </c>
      <c r="H1724" s="3">
        <v>46054</v>
      </c>
      <c r="I1724">
        <v>2</v>
      </c>
      <c r="J1724">
        <f>_xlfn.XLOOKUP(tbl_logs[[#This Row],[Target_Department]],tbl_DeptWeight[Department], tbl_DeptWeight[Impact Score])</f>
        <v>3</v>
      </c>
      <c r="K1724">
        <f>_xlfn.XLOOKUP(tbl_logs[[#This Row],[Employee_Action]],tbl_ResponseLikelihood[Employee Action],tbl_ResponseLikelihood[Likelihood Score])</f>
        <v>2</v>
      </c>
      <c r="L1724">
        <f>tbl_logs[[#This Row],[Impact Score]]*tbl_logs[[#This Row],[Response Multiplier]]</f>
        <v>6</v>
      </c>
      <c r="M1724" t="str" cm="1">
        <f t="array" ref="M1724">_xlfn.IFS(tbl_logs[[#This Row],[Total Score]]&lt;=4, "Low", tbl_logs[[#This Row],[Total Score]]&lt;=10, "Medium", tbl_logs[[#This Row],[Total Score]]&lt;=19, "High", tbl_logs[[#This Row],[Total Score]]&lt;=25, "Very High")</f>
        <v>Medium</v>
      </c>
      <c r="N1724" t="str" cm="1">
        <f t="array" ref="N1724">_xlfn.IFS(tbl_logs[[#This Row],[Total Score]]&lt;=4, "Low", tbl_logs[[#This Row],[Total Score]]&lt;=10, "Medium", tbl_logs[[#This Row],[Total Score]]&lt;=17, "High", tbl_logs[[#This Row],[Total Score]]&lt;=25, "Critical")</f>
        <v>Medium</v>
      </c>
    </row>
    <row r="1725" spans="1:14" x14ac:dyDescent="0.3">
      <c r="A1725" t="s">
        <v>424</v>
      </c>
      <c r="B1725" s="1">
        <v>46054.474305555559</v>
      </c>
      <c r="C1725" t="s">
        <v>7</v>
      </c>
      <c r="D1725" t="s">
        <v>18</v>
      </c>
      <c r="E1725" t="s">
        <v>19</v>
      </c>
      <c r="F1725" t="s">
        <v>13</v>
      </c>
      <c r="G1725" s="2">
        <v>0.47430555555555554</v>
      </c>
      <c r="H1725" s="3">
        <v>46054</v>
      </c>
      <c r="I1725">
        <v>2</v>
      </c>
      <c r="J1725">
        <f>_xlfn.XLOOKUP(tbl_logs[[#This Row],[Target_Department]],tbl_DeptWeight[Department], tbl_DeptWeight[Impact Score])</f>
        <v>3</v>
      </c>
      <c r="K1725">
        <f>_xlfn.XLOOKUP(tbl_logs[[#This Row],[Employee_Action]],tbl_ResponseLikelihood[Employee Action],tbl_ResponseLikelihood[Likelihood Score])</f>
        <v>1</v>
      </c>
      <c r="L1725">
        <f>tbl_logs[[#This Row],[Impact Score]]*tbl_logs[[#This Row],[Response Multiplier]]</f>
        <v>3</v>
      </c>
      <c r="M1725" t="str" cm="1">
        <f t="array" ref="M1725">_xlfn.IFS(tbl_logs[[#This Row],[Total Score]]&lt;=4, "Low", tbl_logs[[#This Row],[Total Score]]&lt;=10, "Medium", tbl_logs[[#This Row],[Total Score]]&lt;=19, "High", tbl_logs[[#This Row],[Total Score]]&lt;=25, "Very High")</f>
        <v>Low</v>
      </c>
      <c r="N1725" t="str" cm="1">
        <f t="array" ref="N1725">_xlfn.IFS(tbl_logs[[#This Row],[Total Score]]&lt;=4, "Low", tbl_logs[[#This Row],[Total Score]]&lt;=10, "Medium", tbl_logs[[#This Row],[Total Score]]&lt;=17, "High", tbl_logs[[#This Row],[Total Score]]&lt;=25, "Critical")</f>
        <v>Low</v>
      </c>
    </row>
    <row r="1726" spans="1:14" x14ac:dyDescent="0.3">
      <c r="A1726" t="s">
        <v>3210</v>
      </c>
      <c r="B1726" s="1">
        <v>46054.521527777775</v>
      </c>
      <c r="C1726" t="s">
        <v>40</v>
      </c>
      <c r="D1726" t="s">
        <v>8</v>
      </c>
      <c r="E1726" t="s">
        <v>16</v>
      </c>
      <c r="F1726" t="s">
        <v>10</v>
      </c>
      <c r="G1726" s="2">
        <v>0.52152777777777781</v>
      </c>
      <c r="H1726" s="3">
        <v>46054</v>
      </c>
      <c r="I1726">
        <v>2</v>
      </c>
      <c r="J1726">
        <f>_xlfn.XLOOKUP(tbl_logs[[#This Row],[Target_Department]],tbl_DeptWeight[Department], tbl_DeptWeight[Impact Score])</f>
        <v>5</v>
      </c>
      <c r="K1726">
        <f>_xlfn.XLOOKUP(tbl_logs[[#This Row],[Employee_Action]],tbl_ResponseLikelihood[Employee Action],tbl_ResponseLikelihood[Likelihood Score])</f>
        <v>2</v>
      </c>
      <c r="L1726">
        <f>tbl_logs[[#This Row],[Impact Score]]*tbl_logs[[#This Row],[Response Multiplier]]</f>
        <v>10</v>
      </c>
      <c r="M1726" t="str" cm="1">
        <f t="array" ref="M1726">_xlfn.IFS(tbl_logs[[#This Row],[Total Score]]&lt;=4, "Low", tbl_logs[[#This Row],[Total Score]]&lt;=10, "Medium", tbl_logs[[#This Row],[Total Score]]&lt;=19, "High", tbl_logs[[#This Row],[Total Score]]&lt;=25, "Very High")</f>
        <v>Medium</v>
      </c>
      <c r="N1726" t="str" cm="1">
        <f t="array" ref="N1726">_xlfn.IFS(tbl_logs[[#This Row],[Total Score]]&lt;=4, "Low", tbl_logs[[#This Row],[Total Score]]&lt;=10, "Medium", tbl_logs[[#This Row],[Total Score]]&lt;=17, "High", tbl_logs[[#This Row],[Total Score]]&lt;=25, "Critical")</f>
        <v>Medium</v>
      </c>
    </row>
    <row r="1727" spans="1:14" x14ac:dyDescent="0.3">
      <c r="A1727" t="s">
        <v>1631</v>
      </c>
      <c r="B1727" s="1">
        <v>46054.529861111114</v>
      </c>
      <c r="C1727" t="s">
        <v>26</v>
      </c>
      <c r="D1727" t="s">
        <v>22</v>
      </c>
      <c r="E1727" t="s">
        <v>19</v>
      </c>
      <c r="F1727" t="s">
        <v>13</v>
      </c>
      <c r="G1727" s="2">
        <v>0.52986111111111112</v>
      </c>
      <c r="H1727" s="3">
        <v>46054</v>
      </c>
      <c r="I1727">
        <v>2</v>
      </c>
      <c r="J1727">
        <f>_xlfn.XLOOKUP(tbl_logs[[#This Row],[Target_Department]],tbl_DeptWeight[Department], tbl_DeptWeight[Impact Score])</f>
        <v>3</v>
      </c>
      <c r="K1727">
        <f>_xlfn.XLOOKUP(tbl_logs[[#This Row],[Employee_Action]],tbl_ResponseLikelihood[Employee Action],tbl_ResponseLikelihood[Likelihood Score])</f>
        <v>1</v>
      </c>
      <c r="L1727">
        <f>tbl_logs[[#This Row],[Impact Score]]*tbl_logs[[#This Row],[Response Multiplier]]</f>
        <v>3</v>
      </c>
      <c r="M1727" t="str" cm="1">
        <f t="array" ref="M1727">_xlfn.IFS(tbl_logs[[#This Row],[Total Score]]&lt;=4, "Low", tbl_logs[[#This Row],[Total Score]]&lt;=10, "Medium", tbl_logs[[#This Row],[Total Score]]&lt;=19, "High", tbl_logs[[#This Row],[Total Score]]&lt;=25, "Very High")</f>
        <v>Low</v>
      </c>
      <c r="N1727" t="str" cm="1">
        <f t="array" ref="N1727">_xlfn.IFS(tbl_logs[[#This Row],[Total Score]]&lt;=4, "Low", tbl_logs[[#This Row],[Total Score]]&lt;=10, "Medium", tbl_logs[[#This Row],[Total Score]]&lt;=17, "High", tbl_logs[[#This Row],[Total Score]]&lt;=25, "Critical")</f>
        <v>Low</v>
      </c>
    </row>
    <row r="1728" spans="1:14" x14ac:dyDescent="0.3">
      <c r="A1728" t="s">
        <v>2412</v>
      </c>
      <c r="B1728" s="1">
        <v>46054.547222222223</v>
      </c>
      <c r="C1728" t="s">
        <v>26</v>
      </c>
      <c r="D1728" t="s">
        <v>15</v>
      </c>
      <c r="E1728" t="s">
        <v>19</v>
      </c>
      <c r="F1728" t="s">
        <v>10</v>
      </c>
      <c r="G1728" s="2">
        <v>0.54722222222222228</v>
      </c>
      <c r="H1728" s="3">
        <v>46054</v>
      </c>
      <c r="I1728">
        <v>2</v>
      </c>
      <c r="J1728">
        <f>_xlfn.XLOOKUP(tbl_logs[[#This Row],[Target_Department]],tbl_DeptWeight[Department], tbl_DeptWeight[Impact Score])</f>
        <v>3</v>
      </c>
      <c r="K1728">
        <f>_xlfn.XLOOKUP(tbl_logs[[#This Row],[Employee_Action]],tbl_ResponseLikelihood[Employee Action],tbl_ResponseLikelihood[Likelihood Score])</f>
        <v>2</v>
      </c>
      <c r="L1728">
        <f>tbl_logs[[#This Row],[Impact Score]]*tbl_logs[[#This Row],[Response Multiplier]]</f>
        <v>6</v>
      </c>
      <c r="M1728" t="str" cm="1">
        <f t="array" ref="M1728">_xlfn.IFS(tbl_logs[[#This Row],[Total Score]]&lt;=4, "Low", tbl_logs[[#This Row],[Total Score]]&lt;=10, "Medium", tbl_logs[[#This Row],[Total Score]]&lt;=19, "High", tbl_logs[[#This Row],[Total Score]]&lt;=25, "Very High")</f>
        <v>Medium</v>
      </c>
      <c r="N1728" t="str" cm="1">
        <f t="array" ref="N1728">_xlfn.IFS(tbl_logs[[#This Row],[Total Score]]&lt;=4, "Low", tbl_logs[[#This Row],[Total Score]]&lt;=10, "Medium", tbl_logs[[#This Row],[Total Score]]&lt;=17, "High", tbl_logs[[#This Row],[Total Score]]&lt;=25, "Critical")</f>
        <v>Medium</v>
      </c>
    </row>
    <row r="1729" spans="1:14" x14ac:dyDescent="0.3">
      <c r="A1729" t="s">
        <v>1076</v>
      </c>
      <c r="B1729" s="1">
        <v>46054.584722222222</v>
      </c>
      <c r="C1729" t="s">
        <v>47</v>
      </c>
      <c r="D1729" t="s">
        <v>22</v>
      </c>
      <c r="E1729" t="s">
        <v>31</v>
      </c>
      <c r="F1729" t="s">
        <v>33</v>
      </c>
      <c r="G1729" s="2">
        <v>0.58472222222222225</v>
      </c>
      <c r="H1729" s="3">
        <v>46054</v>
      </c>
      <c r="I1729">
        <v>2</v>
      </c>
      <c r="J1729">
        <f>_xlfn.XLOOKUP(tbl_logs[[#This Row],[Target_Department]],tbl_DeptWeight[Department], tbl_DeptWeight[Impact Score])</f>
        <v>1</v>
      </c>
      <c r="K1729">
        <f>_xlfn.XLOOKUP(tbl_logs[[#This Row],[Employee_Action]],tbl_ResponseLikelihood[Employee Action],tbl_ResponseLikelihood[Likelihood Score])</f>
        <v>4</v>
      </c>
      <c r="L1729">
        <f>tbl_logs[[#This Row],[Impact Score]]*tbl_logs[[#This Row],[Response Multiplier]]</f>
        <v>4</v>
      </c>
      <c r="M1729" t="str" cm="1">
        <f t="array" ref="M1729">_xlfn.IFS(tbl_logs[[#This Row],[Total Score]]&lt;=4, "Low", tbl_logs[[#This Row],[Total Score]]&lt;=10, "Medium", tbl_logs[[#This Row],[Total Score]]&lt;=19, "High", tbl_logs[[#This Row],[Total Score]]&lt;=25, "Very High")</f>
        <v>Low</v>
      </c>
      <c r="N1729" t="str" cm="1">
        <f t="array" ref="N1729">_xlfn.IFS(tbl_logs[[#This Row],[Total Score]]&lt;=4, "Low", tbl_logs[[#This Row],[Total Score]]&lt;=10, "Medium", tbl_logs[[#This Row],[Total Score]]&lt;=17, "High", tbl_logs[[#This Row],[Total Score]]&lt;=25, "Critical")</f>
        <v>Low</v>
      </c>
    </row>
    <row r="1730" spans="1:14" x14ac:dyDescent="0.3">
      <c r="A1730" t="s">
        <v>2962</v>
      </c>
      <c r="B1730" s="1">
        <v>46054.590277777781</v>
      </c>
      <c r="C1730" t="s">
        <v>7</v>
      </c>
      <c r="D1730" t="s">
        <v>18</v>
      </c>
      <c r="E1730" t="s">
        <v>19</v>
      </c>
      <c r="F1730" t="s">
        <v>10</v>
      </c>
      <c r="G1730" s="2">
        <v>0.59027777777777779</v>
      </c>
      <c r="H1730" s="3">
        <v>46054</v>
      </c>
      <c r="I1730">
        <v>2</v>
      </c>
      <c r="J1730">
        <f>_xlfn.XLOOKUP(tbl_logs[[#This Row],[Target_Department]],tbl_DeptWeight[Department], tbl_DeptWeight[Impact Score])</f>
        <v>3</v>
      </c>
      <c r="K1730">
        <f>_xlfn.XLOOKUP(tbl_logs[[#This Row],[Employee_Action]],tbl_ResponseLikelihood[Employee Action],tbl_ResponseLikelihood[Likelihood Score])</f>
        <v>2</v>
      </c>
      <c r="L1730">
        <f>tbl_logs[[#This Row],[Impact Score]]*tbl_logs[[#This Row],[Response Multiplier]]</f>
        <v>6</v>
      </c>
      <c r="M1730" t="str" cm="1">
        <f t="array" ref="M1730">_xlfn.IFS(tbl_logs[[#This Row],[Total Score]]&lt;=4, "Low", tbl_logs[[#This Row],[Total Score]]&lt;=10, "Medium", tbl_logs[[#This Row],[Total Score]]&lt;=19, "High", tbl_logs[[#This Row],[Total Score]]&lt;=25, "Very High")</f>
        <v>Medium</v>
      </c>
      <c r="N1730" t="str" cm="1">
        <f t="array" ref="N1730">_xlfn.IFS(tbl_logs[[#This Row],[Total Score]]&lt;=4, "Low", tbl_logs[[#This Row],[Total Score]]&lt;=10, "Medium", tbl_logs[[#This Row],[Total Score]]&lt;=17, "High", tbl_logs[[#This Row],[Total Score]]&lt;=25, "Critical")</f>
        <v>Medium</v>
      </c>
    </row>
    <row r="1731" spans="1:14" x14ac:dyDescent="0.3">
      <c r="A1731" t="s">
        <v>232</v>
      </c>
      <c r="B1731" s="1">
        <v>46054.599305555559</v>
      </c>
      <c r="C1731" t="s">
        <v>26</v>
      </c>
      <c r="D1731" t="s">
        <v>15</v>
      </c>
      <c r="E1731" t="s">
        <v>31</v>
      </c>
      <c r="F1731" t="s">
        <v>10</v>
      </c>
      <c r="G1731" s="2">
        <v>0.59930555555555554</v>
      </c>
      <c r="H1731" s="3">
        <v>46054</v>
      </c>
      <c r="I1731">
        <v>2</v>
      </c>
      <c r="J1731">
        <f>_xlfn.XLOOKUP(tbl_logs[[#This Row],[Target_Department]],tbl_DeptWeight[Department], tbl_DeptWeight[Impact Score])</f>
        <v>3</v>
      </c>
      <c r="K1731">
        <f>_xlfn.XLOOKUP(tbl_logs[[#This Row],[Employee_Action]],tbl_ResponseLikelihood[Employee Action],tbl_ResponseLikelihood[Likelihood Score])</f>
        <v>2</v>
      </c>
      <c r="L1731">
        <f>tbl_logs[[#This Row],[Impact Score]]*tbl_logs[[#This Row],[Response Multiplier]]</f>
        <v>6</v>
      </c>
      <c r="M1731" t="str" cm="1">
        <f t="array" ref="M1731">_xlfn.IFS(tbl_logs[[#This Row],[Total Score]]&lt;=4, "Low", tbl_logs[[#This Row],[Total Score]]&lt;=10, "Medium", tbl_logs[[#This Row],[Total Score]]&lt;=19, "High", tbl_logs[[#This Row],[Total Score]]&lt;=25, "Very High")</f>
        <v>Medium</v>
      </c>
      <c r="N1731" t="str" cm="1">
        <f t="array" ref="N1731">_xlfn.IFS(tbl_logs[[#This Row],[Total Score]]&lt;=4, "Low", tbl_logs[[#This Row],[Total Score]]&lt;=10, "Medium", tbl_logs[[#This Row],[Total Score]]&lt;=17, "High", tbl_logs[[#This Row],[Total Score]]&lt;=25, "Critical")</f>
        <v>Medium</v>
      </c>
    </row>
    <row r="1732" spans="1:14" x14ac:dyDescent="0.3">
      <c r="A1732" t="s">
        <v>1325</v>
      </c>
      <c r="B1732" s="1">
        <v>46054.602777777778</v>
      </c>
      <c r="C1732" t="s">
        <v>26</v>
      </c>
      <c r="D1732" t="s">
        <v>8</v>
      </c>
      <c r="E1732" t="s">
        <v>31</v>
      </c>
      <c r="F1732" t="s">
        <v>10</v>
      </c>
      <c r="G1732" s="2">
        <v>0.60277777777777775</v>
      </c>
      <c r="H1732" s="3">
        <v>46054</v>
      </c>
      <c r="I1732">
        <v>2</v>
      </c>
      <c r="J1732">
        <f>_xlfn.XLOOKUP(tbl_logs[[#This Row],[Target_Department]],tbl_DeptWeight[Department], tbl_DeptWeight[Impact Score])</f>
        <v>3</v>
      </c>
      <c r="K1732">
        <f>_xlfn.XLOOKUP(tbl_logs[[#This Row],[Employee_Action]],tbl_ResponseLikelihood[Employee Action],tbl_ResponseLikelihood[Likelihood Score])</f>
        <v>2</v>
      </c>
      <c r="L1732">
        <f>tbl_logs[[#This Row],[Impact Score]]*tbl_logs[[#This Row],[Response Multiplier]]</f>
        <v>6</v>
      </c>
      <c r="M1732" t="str" cm="1">
        <f t="array" ref="M1732">_xlfn.IFS(tbl_logs[[#This Row],[Total Score]]&lt;=4, "Low", tbl_logs[[#This Row],[Total Score]]&lt;=10, "Medium", tbl_logs[[#This Row],[Total Score]]&lt;=19, "High", tbl_logs[[#This Row],[Total Score]]&lt;=25, "Very High")</f>
        <v>Medium</v>
      </c>
      <c r="N1732" t="str" cm="1">
        <f t="array" ref="N1732">_xlfn.IFS(tbl_logs[[#This Row],[Total Score]]&lt;=4, "Low", tbl_logs[[#This Row],[Total Score]]&lt;=10, "Medium", tbl_logs[[#This Row],[Total Score]]&lt;=17, "High", tbl_logs[[#This Row],[Total Score]]&lt;=25, "Critical")</f>
        <v>Medium</v>
      </c>
    </row>
    <row r="1733" spans="1:14" x14ac:dyDescent="0.3">
      <c r="A1733" t="s">
        <v>4468</v>
      </c>
      <c r="B1733" s="1">
        <v>46054.609027777777</v>
      </c>
      <c r="C1733" t="s">
        <v>7</v>
      </c>
      <c r="D1733" t="s">
        <v>15</v>
      </c>
      <c r="E1733" t="s">
        <v>19</v>
      </c>
      <c r="F1733" t="s">
        <v>20</v>
      </c>
      <c r="G1733" s="2">
        <v>0.60902777777777772</v>
      </c>
      <c r="H1733" s="3">
        <v>46054</v>
      </c>
      <c r="I1733">
        <v>2</v>
      </c>
      <c r="J1733">
        <f>_xlfn.XLOOKUP(tbl_logs[[#This Row],[Target_Department]],tbl_DeptWeight[Department], tbl_DeptWeight[Impact Score])</f>
        <v>3</v>
      </c>
      <c r="K1733">
        <f>_xlfn.XLOOKUP(tbl_logs[[#This Row],[Employee_Action]],tbl_ResponseLikelihood[Employee Action],tbl_ResponseLikelihood[Likelihood Score])</f>
        <v>2</v>
      </c>
      <c r="L1733">
        <f>tbl_logs[[#This Row],[Impact Score]]*tbl_logs[[#This Row],[Response Multiplier]]</f>
        <v>6</v>
      </c>
      <c r="M1733" t="str" cm="1">
        <f t="array" ref="M1733">_xlfn.IFS(tbl_logs[[#This Row],[Total Score]]&lt;=4, "Low", tbl_logs[[#This Row],[Total Score]]&lt;=10, "Medium", tbl_logs[[#This Row],[Total Score]]&lt;=19, "High", tbl_logs[[#This Row],[Total Score]]&lt;=25, "Very High")</f>
        <v>Medium</v>
      </c>
      <c r="N1733" t="str" cm="1">
        <f t="array" ref="N1733">_xlfn.IFS(tbl_logs[[#This Row],[Total Score]]&lt;=4, "Low", tbl_logs[[#This Row],[Total Score]]&lt;=10, "Medium", tbl_logs[[#This Row],[Total Score]]&lt;=17, "High", tbl_logs[[#This Row],[Total Score]]&lt;=25, "Critical")</f>
        <v>Medium</v>
      </c>
    </row>
    <row r="1734" spans="1:14" x14ac:dyDescent="0.3">
      <c r="A1734" t="s">
        <v>4347</v>
      </c>
      <c r="B1734" s="1">
        <v>46054.637499999997</v>
      </c>
      <c r="C1734" t="s">
        <v>12</v>
      </c>
      <c r="D1734" t="s">
        <v>22</v>
      </c>
      <c r="E1734" t="s">
        <v>16</v>
      </c>
      <c r="F1734" t="s">
        <v>13</v>
      </c>
      <c r="G1734" s="2">
        <v>0.63749999999999996</v>
      </c>
      <c r="H1734" s="3">
        <v>46054</v>
      </c>
      <c r="I1734">
        <v>2</v>
      </c>
      <c r="J1734">
        <f>_xlfn.XLOOKUP(tbl_logs[[#This Row],[Target_Department]],tbl_DeptWeight[Department], tbl_DeptWeight[Impact Score])</f>
        <v>1</v>
      </c>
      <c r="K1734">
        <f>_xlfn.XLOOKUP(tbl_logs[[#This Row],[Employee_Action]],tbl_ResponseLikelihood[Employee Action],tbl_ResponseLikelihood[Likelihood Score])</f>
        <v>1</v>
      </c>
      <c r="L1734">
        <f>tbl_logs[[#This Row],[Impact Score]]*tbl_logs[[#This Row],[Response Multiplier]]</f>
        <v>1</v>
      </c>
      <c r="M1734" t="str" cm="1">
        <f t="array" ref="M1734">_xlfn.IFS(tbl_logs[[#This Row],[Total Score]]&lt;=4, "Low", tbl_logs[[#This Row],[Total Score]]&lt;=10, "Medium", tbl_logs[[#This Row],[Total Score]]&lt;=19, "High", tbl_logs[[#This Row],[Total Score]]&lt;=25, "Very High")</f>
        <v>Low</v>
      </c>
      <c r="N1734" t="str" cm="1">
        <f t="array" ref="N1734">_xlfn.IFS(tbl_logs[[#This Row],[Total Score]]&lt;=4, "Low", tbl_logs[[#This Row],[Total Score]]&lt;=10, "Medium", tbl_logs[[#This Row],[Total Score]]&lt;=17, "High", tbl_logs[[#This Row],[Total Score]]&lt;=25, "Critical")</f>
        <v>Low</v>
      </c>
    </row>
    <row r="1735" spans="1:14" x14ac:dyDescent="0.3">
      <c r="A1735" t="s">
        <v>208</v>
      </c>
      <c r="B1735" s="1">
        <v>46054.661805555559</v>
      </c>
      <c r="C1735" t="s">
        <v>47</v>
      </c>
      <c r="D1735" t="s">
        <v>18</v>
      </c>
      <c r="E1735" t="s">
        <v>19</v>
      </c>
      <c r="F1735" t="s">
        <v>53</v>
      </c>
      <c r="G1735" s="2">
        <v>0.66180555555555554</v>
      </c>
      <c r="H1735" s="3">
        <v>46054</v>
      </c>
      <c r="I1735">
        <v>2</v>
      </c>
      <c r="J1735">
        <f>_xlfn.XLOOKUP(tbl_logs[[#This Row],[Target_Department]],tbl_DeptWeight[Department], tbl_DeptWeight[Impact Score])</f>
        <v>1</v>
      </c>
      <c r="K1735">
        <f>_xlfn.XLOOKUP(tbl_logs[[#This Row],[Employee_Action]],tbl_ResponseLikelihood[Employee Action],tbl_ResponseLikelihood[Likelihood Score])</f>
        <v>5</v>
      </c>
      <c r="L1735">
        <f>tbl_logs[[#This Row],[Impact Score]]*tbl_logs[[#This Row],[Response Multiplier]]</f>
        <v>5</v>
      </c>
      <c r="M1735" t="str" cm="1">
        <f t="array" ref="M1735">_xlfn.IFS(tbl_logs[[#This Row],[Total Score]]&lt;=4, "Low", tbl_logs[[#This Row],[Total Score]]&lt;=10, "Medium", tbl_logs[[#This Row],[Total Score]]&lt;=19, "High", tbl_logs[[#This Row],[Total Score]]&lt;=25, "Very High")</f>
        <v>Medium</v>
      </c>
      <c r="N1735" t="str" cm="1">
        <f t="array" ref="N1735">_xlfn.IFS(tbl_logs[[#This Row],[Total Score]]&lt;=4, "Low", tbl_logs[[#This Row],[Total Score]]&lt;=10, "Medium", tbl_logs[[#This Row],[Total Score]]&lt;=17, "High", tbl_logs[[#This Row],[Total Score]]&lt;=25, "Critical")</f>
        <v>Medium</v>
      </c>
    </row>
    <row r="1736" spans="1:14" x14ac:dyDescent="0.3">
      <c r="A1736" t="s">
        <v>938</v>
      </c>
      <c r="B1736" s="1">
        <v>46054.674305555556</v>
      </c>
      <c r="C1736" t="s">
        <v>7</v>
      </c>
      <c r="D1736" t="s">
        <v>22</v>
      </c>
      <c r="E1736" t="s">
        <v>19</v>
      </c>
      <c r="F1736" t="s">
        <v>33</v>
      </c>
      <c r="G1736" s="2">
        <v>0.6743055555555556</v>
      </c>
      <c r="H1736" s="3">
        <v>46054</v>
      </c>
      <c r="I1736">
        <v>2</v>
      </c>
      <c r="J1736">
        <f>_xlfn.XLOOKUP(tbl_logs[[#This Row],[Target_Department]],tbl_DeptWeight[Department], tbl_DeptWeight[Impact Score])</f>
        <v>3</v>
      </c>
      <c r="K1736">
        <f>_xlfn.XLOOKUP(tbl_logs[[#This Row],[Employee_Action]],tbl_ResponseLikelihood[Employee Action],tbl_ResponseLikelihood[Likelihood Score])</f>
        <v>4</v>
      </c>
      <c r="L1736">
        <f>tbl_logs[[#This Row],[Impact Score]]*tbl_logs[[#This Row],[Response Multiplier]]</f>
        <v>12</v>
      </c>
      <c r="M1736" t="str" cm="1">
        <f t="array" ref="M1736">_xlfn.IFS(tbl_logs[[#This Row],[Total Score]]&lt;=4, "Low", tbl_logs[[#This Row],[Total Score]]&lt;=10, "Medium", tbl_logs[[#This Row],[Total Score]]&lt;=19, "High", tbl_logs[[#This Row],[Total Score]]&lt;=25, "Very High")</f>
        <v>High</v>
      </c>
      <c r="N1736" t="str" cm="1">
        <f t="array" ref="N1736">_xlfn.IFS(tbl_logs[[#This Row],[Total Score]]&lt;=4, "Low", tbl_logs[[#This Row],[Total Score]]&lt;=10, "Medium", tbl_logs[[#This Row],[Total Score]]&lt;=17, "High", tbl_logs[[#This Row],[Total Score]]&lt;=25, "Critical")</f>
        <v>High</v>
      </c>
    </row>
    <row r="1737" spans="1:14" x14ac:dyDescent="0.3">
      <c r="A1737" t="s">
        <v>1783</v>
      </c>
      <c r="B1737" s="1">
        <v>46054.693055555559</v>
      </c>
      <c r="C1737" t="s">
        <v>12</v>
      </c>
      <c r="D1737" t="s">
        <v>8</v>
      </c>
      <c r="E1737" t="s">
        <v>16</v>
      </c>
      <c r="F1737" t="s">
        <v>10</v>
      </c>
      <c r="G1737" s="2">
        <v>0.69305555555555554</v>
      </c>
      <c r="H1737" s="3">
        <v>46054</v>
      </c>
      <c r="I1737">
        <v>2</v>
      </c>
      <c r="J1737">
        <f>_xlfn.XLOOKUP(tbl_logs[[#This Row],[Target_Department]],tbl_DeptWeight[Department], tbl_DeptWeight[Impact Score])</f>
        <v>1</v>
      </c>
      <c r="K1737">
        <f>_xlfn.XLOOKUP(tbl_logs[[#This Row],[Employee_Action]],tbl_ResponseLikelihood[Employee Action],tbl_ResponseLikelihood[Likelihood Score])</f>
        <v>2</v>
      </c>
      <c r="L1737">
        <f>tbl_logs[[#This Row],[Impact Score]]*tbl_logs[[#This Row],[Response Multiplier]]</f>
        <v>2</v>
      </c>
      <c r="M1737" t="str" cm="1">
        <f t="array" ref="M1737">_xlfn.IFS(tbl_logs[[#This Row],[Total Score]]&lt;=4, "Low", tbl_logs[[#This Row],[Total Score]]&lt;=10, "Medium", tbl_logs[[#This Row],[Total Score]]&lt;=19, "High", tbl_logs[[#This Row],[Total Score]]&lt;=25, "Very High")</f>
        <v>Low</v>
      </c>
      <c r="N1737" t="str" cm="1">
        <f t="array" ref="N1737">_xlfn.IFS(tbl_logs[[#This Row],[Total Score]]&lt;=4, "Low", tbl_logs[[#This Row],[Total Score]]&lt;=10, "Medium", tbl_logs[[#This Row],[Total Score]]&lt;=17, "High", tbl_logs[[#This Row],[Total Score]]&lt;=25, "Critical")</f>
        <v>Low</v>
      </c>
    </row>
    <row r="1738" spans="1:14" x14ac:dyDescent="0.3">
      <c r="A1738" t="s">
        <v>2690</v>
      </c>
      <c r="B1738" s="1">
        <v>46054.695833333331</v>
      </c>
      <c r="C1738" t="s">
        <v>12</v>
      </c>
      <c r="D1738" t="s">
        <v>18</v>
      </c>
      <c r="E1738" t="s">
        <v>16</v>
      </c>
      <c r="F1738" t="s">
        <v>33</v>
      </c>
      <c r="G1738" s="2">
        <v>0.6958333333333333</v>
      </c>
      <c r="H1738" s="3">
        <v>46054</v>
      </c>
      <c r="I1738">
        <v>2</v>
      </c>
      <c r="J1738">
        <f>_xlfn.XLOOKUP(tbl_logs[[#This Row],[Target_Department]],tbl_DeptWeight[Department], tbl_DeptWeight[Impact Score])</f>
        <v>1</v>
      </c>
      <c r="K1738">
        <f>_xlfn.XLOOKUP(tbl_logs[[#This Row],[Employee_Action]],tbl_ResponseLikelihood[Employee Action],tbl_ResponseLikelihood[Likelihood Score])</f>
        <v>4</v>
      </c>
      <c r="L1738">
        <f>tbl_logs[[#This Row],[Impact Score]]*tbl_logs[[#This Row],[Response Multiplier]]</f>
        <v>4</v>
      </c>
      <c r="M1738" t="str" cm="1">
        <f t="array" ref="M1738">_xlfn.IFS(tbl_logs[[#This Row],[Total Score]]&lt;=4, "Low", tbl_logs[[#This Row],[Total Score]]&lt;=10, "Medium", tbl_logs[[#This Row],[Total Score]]&lt;=19, "High", tbl_logs[[#This Row],[Total Score]]&lt;=25, "Very High")</f>
        <v>Low</v>
      </c>
      <c r="N1738" t="str" cm="1">
        <f t="array" ref="N1738">_xlfn.IFS(tbl_logs[[#This Row],[Total Score]]&lt;=4, "Low", tbl_logs[[#This Row],[Total Score]]&lt;=10, "Medium", tbl_logs[[#This Row],[Total Score]]&lt;=17, "High", tbl_logs[[#This Row],[Total Score]]&lt;=25, "Critical")</f>
        <v>Low</v>
      </c>
    </row>
    <row r="1739" spans="1:14" x14ac:dyDescent="0.3">
      <c r="A1739" t="s">
        <v>2577</v>
      </c>
      <c r="B1739" s="1">
        <v>46054.700694444444</v>
      </c>
      <c r="C1739" t="s">
        <v>7</v>
      </c>
      <c r="D1739" t="s">
        <v>15</v>
      </c>
      <c r="E1739" t="s">
        <v>19</v>
      </c>
      <c r="F1739" t="s">
        <v>10</v>
      </c>
      <c r="G1739" s="2">
        <v>0.7006944444444444</v>
      </c>
      <c r="H1739" s="3">
        <v>46054</v>
      </c>
      <c r="I1739">
        <v>2</v>
      </c>
      <c r="J1739">
        <f>_xlfn.XLOOKUP(tbl_logs[[#This Row],[Target_Department]],tbl_DeptWeight[Department], tbl_DeptWeight[Impact Score])</f>
        <v>3</v>
      </c>
      <c r="K1739">
        <f>_xlfn.XLOOKUP(tbl_logs[[#This Row],[Employee_Action]],tbl_ResponseLikelihood[Employee Action],tbl_ResponseLikelihood[Likelihood Score])</f>
        <v>2</v>
      </c>
      <c r="L1739">
        <f>tbl_logs[[#This Row],[Impact Score]]*tbl_logs[[#This Row],[Response Multiplier]]</f>
        <v>6</v>
      </c>
      <c r="M1739" t="str" cm="1">
        <f t="array" ref="M1739">_xlfn.IFS(tbl_logs[[#This Row],[Total Score]]&lt;=4, "Low", tbl_logs[[#This Row],[Total Score]]&lt;=10, "Medium", tbl_logs[[#This Row],[Total Score]]&lt;=19, "High", tbl_logs[[#This Row],[Total Score]]&lt;=25, "Very High")</f>
        <v>Medium</v>
      </c>
      <c r="N1739" t="str" cm="1">
        <f t="array" ref="N1739">_xlfn.IFS(tbl_logs[[#This Row],[Total Score]]&lt;=4, "Low", tbl_logs[[#This Row],[Total Score]]&lt;=10, "Medium", tbl_logs[[#This Row],[Total Score]]&lt;=17, "High", tbl_logs[[#This Row],[Total Score]]&lt;=25, "Critical")</f>
        <v>Medium</v>
      </c>
    </row>
    <row r="1740" spans="1:14" x14ac:dyDescent="0.3">
      <c r="A1740" t="s">
        <v>1436</v>
      </c>
      <c r="B1740" s="1">
        <v>46054.710416666669</v>
      </c>
      <c r="C1740" t="s">
        <v>7</v>
      </c>
      <c r="D1740" t="s">
        <v>15</v>
      </c>
      <c r="E1740" t="s">
        <v>16</v>
      </c>
      <c r="F1740" t="s">
        <v>13</v>
      </c>
      <c r="G1740" s="2">
        <v>0.7104166666666667</v>
      </c>
      <c r="H1740" s="3">
        <v>46054</v>
      </c>
      <c r="I1740">
        <v>2</v>
      </c>
      <c r="J1740">
        <f>_xlfn.XLOOKUP(tbl_logs[[#This Row],[Target_Department]],tbl_DeptWeight[Department], tbl_DeptWeight[Impact Score])</f>
        <v>3</v>
      </c>
      <c r="K1740">
        <f>_xlfn.XLOOKUP(tbl_logs[[#This Row],[Employee_Action]],tbl_ResponseLikelihood[Employee Action],tbl_ResponseLikelihood[Likelihood Score])</f>
        <v>1</v>
      </c>
      <c r="L1740">
        <f>tbl_logs[[#This Row],[Impact Score]]*tbl_logs[[#This Row],[Response Multiplier]]</f>
        <v>3</v>
      </c>
      <c r="M1740" t="str" cm="1">
        <f t="array" ref="M1740">_xlfn.IFS(tbl_logs[[#This Row],[Total Score]]&lt;=4, "Low", tbl_logs[[#This Row],[Total Score]]&lt;=10, "Medium", tbl_logs[[#This Row],[Total Score]]&lt;=19, "High", tbl_logs[[#This Row],[Total Score]]&lt;=25, "Very High")</f>
        <v>Low</v>
      </c>
      <c r="N1740" t="str" cm="1">
        <f t="array" ref="N1740">_xlfn.IFS(tbl_logs[[#This Row],[Total Score]]&lt;=4, "Low", tbl_logs[[#This Row],[Total Score]]&lt;=10, "Medium", tbl_logs[[#This Row],[Total Score]]&lt;=17, "High", tbl_logs[[#This Row],[Total Score]]&lt;=25, "Critical")</f>
        <v>Low</v>
      </c>
    </row>
    <row r="1741" spans="1:14" x14ac:dyDescent="0.3">
      <c r="A1741" t="s">
        <v>4748</v>
      </c>
      <c r="B1741" s="1">
        <v>46054.711805555555</v>
      </c>
      <c r="C1741" t="s">
        <v>40</v>
      </c>
      <c r="D1741" t="s">
        <v>22</v>
      </c>
      <c r="E1741" t="s">
        <v>16</v>
      </c>
      <c r="F1741" t="s">
        <v>10</v>
      </c>
      <c r="G1741" s="2">
        <v>0.71180555555555558</v>
      </c>
      <c r="H1741" s="3">
        <v>46054</v>
      </c>
      <c r="I1741">
        <v>2</v>
      </c>
      <c r="J1741">
        <f>_xlfn.XLOOKUP(tbl_logs[[#This Row],[Target_Department]],tbl_DeptWeight[Department], tbl_DeptWeight[Impact Score])</f>
        <v>5</v>
      </c>
      <c r="K1741">
        <f>_xlfn.XLOOKUP(tbl_logs[[#This Row],[Employee_Action]],tbl_ResponseLikelihood[Employee Action],tbl_ResponseLikelihood[Likelihood Score])</f>
        <v>2</v>
      </c>
      <c r="L1741">
        <f>tbl_logs[[#This Row],[Impact Score]]*tbl_logs[[#This Row],[Response Multiplier]]</f>
        <v>10</v>
      </c>
      <c r="M1741" t="str" cm="1">
        <f t="array" ref="M1741">_xlfn.IFS(tbl_logs[[#This Row],[Total Score]]&lt;=4, "Low", tbl_logs[[#This Row],[Total Score]]&lt;=10, "Medium", tbl_logs[[#This Row],[Total Score]]&lt;=19, "High", tbl_logs[[#This Row],[Total Score]]&lt;=25, "Very High")</f>
        <v>Medium</v>
      </c>
      <c r="N1741" t="str" cm="1">
        <f t="array" ref="N1741">_xlfn.IFS(tbl_logs[[#This Row],[Total Score]]&lt;=4, "Low", tbl_logs[[#This Row],[Total Score]]&lt;=10, "Medium", tbl_logs[[#This Row],[Total Score]]&lt;=17, "High", tbl_logs[[#This Row],[Total Score]]&lt;=25, "Critical")</f>
        <v>Medium</v>
      </c>
    </row>
    <row r="1742" spans="1:14" x14ac:dyDescent="0.3">
      <c r="A1742" t="s">
        <v>4013</v>
      </c>
      <c r="B1742" s="1">
        <v>46054.713888888888</v>
      </c>
      <c r="C1742" t="s">
        <v>40</v>
      </c>
      <c r="D1742" t="s">
        <v>8</v>
      </c>
      <c r="E1742" t="s">
        <v>16</v>
      </c>
      <c r="F1742" t="s">
        <v>10</v>
      </c>
      <c r="G1742" s="2">
        <v>0.71388888888888891</v>
      </c>
      <c r="H1742" s="3">
        <v>46054</v>
      </c>
      <c r="I1742">
        <v>2</v>
      </c>
      <c r="J1742">
        <f>_xlfn.XLOOKUP(tbl_logs[[#This Row],[Target_Department]],tbl_DeptWeight[Department], tbl_DeptWeight[Impact Score])</f>
        <v>5</v>
      </c>
      <c r="K1742">
        <f>_xlfn.XLOOKUP(tbl_logs[[#This Row],[Employee_Action]],tbl_ResponseLikelihood[Employee Action],tbl_ResponseLikelihood[Likelihood Score])</f>
        <v>2</v>
      </c>
      <c r="L1742">
        <f>tbl_logs[[#This Row],[Impact Score]]*tbl_logs[[#This Row],[Response Multiplier]]</f>
        <v>10</v>
      </c>
      <c r="M1742" t="str" cm="1">
        <f t="array" ref="M1742">_xlfn.IFS(tbl_logs[[#This Row],[Total Score]]&lt;=4, "Low", tbl_logs[[#This Row],[Total Score]]&lt;=10, "Medium", tbl_logs[[#This Row],[Total Score]]&lt;=19, "High", tbl_logs[[#This Row],[Total Score]]&lt;=25, "Very High")</f>
        <v>Medium</v>
      </c>
      <c r="N1742" t="str" cm="1">
        <f t="array" ref="N1742">_xlfn.IFS(tbl_logs[[#This Row],[Total Score]]&lt;=4, "Low", tbl_logs[[#This Row],[Total Score]]&lt;=10, "Medium", tbl_logs[[#This Row],[Total Score]]&lt;=17, "High", tbl_logs[[#This Row],[Total Score]]&lt;=25, "Critical")</f>
        <v>Medium</v>
      </c>
    </row>
    <row r="1743" spans="1:14" x14ac:dyDescent="0.3">
      <c r="A1743" t="s">
        <v>4130</v>
      </c>
      <c r="B1743" s="1">
        <v>46054.754861111112</v>
      </c>
      <c r="C1743" t="s">
        <v>35</v>
      </c>
      <c r="D1743" t="s">
        <v>8</v>
      </c>
      <c r="E1743" t="s">
        <v>16</v>
      </c>
      <c r="F1743" t="s">
        <v>10</v>
      </c>
      <c r="G1743" s="2">
        <v>0.75486111111111109</v>
      </c>
      <c r="H1743" s="3">
        <v>46054</v>
      </c>
      <c r="I1743">
        <v>2</v>
      </c>
      <c r="J1743">
        <f>_xlfn.XLOOKUP(tbl_logs[[#This Row],[Target_Department]],tbl_DeptWeight[Department], tbl_DeptWeight[Impact Score])</f>
        <v>1</v>
      </c>
      <c r="K1743">
        <f>_xlfn.XLOOKUP(tbl_logs[[#This Row],[Employee_Action]],tbl_ResponseLikelihood[Employee Action],tbl_ResponseLikelihood[Likelihood Score])</f>
        <v>2</v>
      </c>
      <c r="L1743">
        <f>tbl_logs[[#This Row],[Impact Score]]*tbl_logs[[#This Row],[Response Multiplier]]</f>
        <v>2</v>
      </c>
      <c r="M1743" t="str" cm="1">
        <f t="array" ref="M1743">_xlfn.IFS(tbl_logs[[#This Row],[Total Score]]&lt;=4, "Low", tbl_logs[[#This Row],[Total Score]]&lt;=10, "Medium", tbl_logs[[#This Row],[Total Score]]&lt;=19, "High", tbl_logs[[#This Row],[Total Score]]&lt;=25, "Very High")</f>
        <v>Low</v>
      </c>
      <c r="N1743" t="str" cm="1">
        <f t="array" ref="N1743">_xlfn.IFS(tbl_logs[[#This Row],[Total Score]]&lt;=4, "Low", tbl_logs[[#This Row],[Total Score]]&lt;=10, "Medium", tbl_logs[[#This Row],[Total Score]]&lt;=17, "High", tbl_logs[[#This Row],[Total Score]]&lt;=25, "Critical")</f>
        <v>Low</v>
      </c>
    </row>
    <row r="1744" spans="1:14" x14ac:dyDescent="0.3">
      <c r="A1744" t="s">
        <v>2594</v>
      </c>
      <c r="B1744" s="1">
        <v>46054.759027777778</v>
      </c>
      <c r="C1744" t="s">
        <v>7</v>
      </c>
      <c r="D1744" t="s">
        <v>8</v>
      </c>
      <c r="E1744" t="s">
        <v>19</v>
      </c>
      <c r="F1744" t="s">
        <v>10</v>
      </c>
      <c r="G1744" s="2">
        <v>0.75902777777777775</v>
      </c>
      <c r="H1744" s="3">
        <v>46054</v>
      </c>
      <c r="I1744">
        <v>2</v>
      </c>
      <c r="J1744">
        <f>_xlfn.XLOOKUP(tbl_logs[[#This Row],[Target_Department]],tbl_DeptWeight[Department], tbl_DeptWeight[Impact Score])</f>
        <v>3</v>
      </c>
      <c r="K1744">
        <f>_xlfn.XLOOKUP(tbl_logs[[#This Row],[Employee_Action]],tbl_ResponseLikelihood[Employee Action],tbl_ResponseLikelihood[Likelihood Score])</f>
        <v>2</v>
      </c>
      <c r="L1744">
        <f>tbl_logs[[#This Row],[Impact Score]]*tbl_logs[[#This Row],[Response Multiplier]]</f>
        <v>6</v>
      </c>
      <c r="M1744" t="str" cm="1">
        <f t="array" ref="M1744">_xlfn.IFS(tbl_logs[[#This Row],[Total Score]]&lt;=4, "Low", tbl_logs[[#This Row],[Total Score]]&lt;=10, "Medium", tbl_logs[[#This Row],[Total Score]]&lt;=19, "High", tbl_logs[[#This Row],[Total Score]]&lt;=25, "Very High")</f>
        <v>Medium</v>
      </c>
      <c r="N1744" t="str" cm="1">
        <f t="array" ref="N1744">_xlfn.IFS(tbl_logs[[#This Row],[Total Score]]&lt;=4, "Low", tbl_logs[[#This Row],[Total Score]]&lt;=10, "Medium", tbl_logs[[#This Row],[Total Score]]&lt;=17, "High", tbl_logs[[#This Row],[Total Score]]&lt;=25, "Critical")</f>
        <v>Medium</v>
      </c>
    </row>
    <row r="1745" spans="1:14" x14ac:dyDescent="0.3">
      <c r="A1745" t="s">
        <v>4105</v>
      </c>
      <c r="B1745" s="1">
        <v>46054.765972222223</v>
      </c>
      <c r="C1745" t="s">
        <v>47</v>
      </c>
      <c r="D1745" t="s">
        <v>15</v>
      </c>
      <c r="E1745" t="s">
        <v>31</v>
      </c>
      <c r="F1745" t="s">
        <v>20</v>
      </c>
      <c r="G1745" s="2">
        <v>0.76597222222222228</v>
      </c>
      <c r="H1745" s="3">
        <v>46054</v>
      </c>
      <c r="I1745">
        <v>2</v>
      </c>
      <c r="J1745">
        <f>_xlfn.XLOOKUP(tbl_logs[[#This Row],[Target_Department]],tbl_DeptWeight[Department], tbl_DeptWeight[Impact Score])</f>
        <v>1</v>
      </c>
      <c r="K1745">
        <f>_xlfn.XLOOKUP(tbl_logs[[#This Row],[Employee_Action]],tbl_ResponseLikelihood[Employee Action],tbl_ResponseLikelihood[Likelihood Score])</f>
        <v>2</v>
      </c>
      <c r="L1745">
        <f>tbl_logs[[#This Row],[Impact Score]]*tbl_logs[[#This Row],[Response Multiplier]]</f>
        <v>2</v>
      </c>
      <c r="M1745" t="str" cm="1">
        <f t="array" ref="M1745">_xlfn.IFS(tbl_logs[[#This Row],[Total Score]]&lt;=4, "Low", tbl_logs[[#This Row],[Total Score]]&lt;=10, "Medium", tbl_logs[[#This Row],[Total Score]]&lt;=19, "High", tbl_logs[[#This Row],[Total Score]]&lt;=25, "Very High")</f>
        <v>Low</v>
      </c>
      <c r="N1745" t="str" cm="1">
        <f t="array" ref="N1745">_xlfn.IFS(tbl_logs[[#This Row],[Total Score]]&lt;=4, "Low", tbl_logs[[#This Row],[Total Score]]&lt;=10, "Medium", tbl_logs[[#This Row],[Total Score]]&lt;=17, "High", tbl_logs[[#This Row],[Total Score]]&lt;=25, "Critical")</f>
        <v>Low</v>
      </c>
    </row>
    <row r="1746" spans="1:14" x14ac:dyDescent="0.3">
      <c r="A1746" t="s">
        <v>3389</v>
      </c>
      <c r="B1746" s="1">
        <v>46054.775000000001</v>
      </c>
      <c r="C1746" t="s">
        <v>7</v>
      </c>
      <c r="D1746" t="s">
        <v>8</v>
      </c>
      <c r="E1746" t="s">
        <v>19</v>
      </c>
      <c r="F1746" t="s">
        <v>10</v>
      </c>
      <c r="G1746" s="2">
        <v>0.77500000000000002</v>
      </c>
      <c r="H1746" s="3">
        <v>46054</v>
      </c>
      <c r="I1746">
        <v>2</v>
      </c>
      <c r="J1746">
        <f>_xlfn.XLOOKUP(tbl_logs[[#This Row],[Target_Department]],tbl_DeptWeight[Department], tbl_DeptWeight[Impact Score])</f>
        <v>3</v>
      </c>
      <c r="K1746">
        <f>_xlfn.XLOOKUP(tbl_logs[[#This Row],[Employee_Action]],tbl_ResponseLikelihood[Employee Action],tbl_ResponseLikelihood[Likelihood Score])</f>
        <v>2</v>
      </c>
      <c r="L1746">
        <f>tbl_logs[[#This Row],[Impact Score]]*tbl_logs[[#This Row],[Response Multiplier]]</f>
        <v>6</v>
      </c>
      <c r="M1746" t="str" cm="1">
        <f t="array" ref="M1746">_xlfn.IFS(tbl_logs[[#This Row],[Total Score]]&lt;=4, "Low", tbl_logs[[#This Row],[Total Score]]&lt;=10, "Medium", tbl_logs[[#This Row],[Total Score]]&lt;=19, "High", tbl_logs[[#This Row],[Total Score]]&lt;=25, "Very High")</f>
        <v>Medium</v>
      </c>
      <c r="N1746" t="str" cm="1">
        <f t="array" ref="N1746">_xlfn.IFS(tbl_logs[[#This Row],[Total Score]]&lt;=4, "Low", tbl_logs[[#This Row],[Total Score]]&lt;=10, "Medium", tbl_logs[[#This Row],[Total Score]]&lt;=17, "High", tbl_logs[[#This Row],[Total Score]]&lt;=25, "Critical")</f>
        <v>Medium</v>
      </c>
    </row>
    <row r="1747" spans="1:14" x14ac:dyDescent="0.3">
      <c r="A1747" t="s">
        <v>791</v>
      </c>
      <c r="B1747" s="1">
        <v>46054.779166666667</v>
      </c>
      <c r="C1747" t="s">
        <v>12</v>
      </c>
      <c r="D1747" t="s">
        <v>8</v>
      </c>
      <c r="E1747" t="s">
        <v>16</v>
      </c>
      <c r="F1747" t="s">
        <v>13</v>
      </c>
      <c r="G1747" s="2">
        <v>0.77916666666666667</v>
      </c>
      <c r="H1747" s="3">
        <v>46054</v>
      </c>
      <c r="I1747">
        <v>2</v>
      </c>
      <c r="J1747">
        <f>_xlfn.XLOOKUP(tbl_logs[[#This Row],[Target_Department]],tbl_DeptWeight[Department], tbl_DeptWeight[Impact Score])</f>
        <v>1</v>
      </c>
      <c r="K1747">
        <f>_xlfn.XLOOKUP(tbl_logs[[#This Row],[Employee_Action]],tbl_ResponseLikelihood[Employee Action],tbl_ResponseLikelihood[Likelihood Score])</f>
        <v>1</v>
      </c>
      <c r="L1747">
        <f>tbl_logs[[#This Row],[Impact Score]]*tbl_logs[[#This Row],[Response Multiplier]]</f>
        <v>1</v>
      </c>
      <c r="M1747" t="str" cm="1">
        <f t="array" ref="M1747">_xlfn.IFS(tbl_logs[[#This Row],[Total Score]]&lt;=4, "Low", tbl_logs[[#This Row],[Total Score]]&lt;=10, "Medium", tbl_logs[[#This Row],[Total Score]]&lt;=19, "High", tbl_logs[[#This Row],[Total Score]]&lt;=25, "Very High")</f>
        <v>Low</v>
      </c>
      <c r="N1747" t="str" cm="1">
        <f t="array" ref="N1747">_xlfn.IFS(tbl_logs[[#This Row],[Total Score]]&lt;=4, "Low", tbl_logs[[#This Row],[Total Score]]&lt;=10, "Medium", tbl_logs[[#This Row],[Total Score]]&lt;=17, "High", tbl_logs[[#This Row],[Total Score]]&lt;=25, "Critical")</f>
        <v>Low</v>
      </c>
    </row>
    <row r="1748" spans="1:14" x14ac:dyDescent="0.3">
      <c r="A1748" t="s">
        <v>3478</v>
      </c>
      <c r="B1748" s="1">
        <v>46054.786805555559</v>
      </c>
      <c r="C1748" t="s">
        <v>7</v>
      </c>
      <c r="D1748" t="s">
        <v>8</v>
      </c>
      <c r="E1748" t="s">
        <v>19</v>
      </c>
      <c r="F1748" t="s">
        <v>10</v>
      </c>
      <c r="G1748" s="2">
        <v>0.78680555555555554</v>
      </c>
      <c r="H1748" s="3">
        <v>46054</v>
      </c>
      <c r="I1748">
        <v>2</v>
      </c>
      <c r="J1748">
        <f>_xlfn.XLOOKUP(tbl_logs[[#This Row],[Target_Department]],tbl_DeptWeight[Department], tbl_DeptWeight[Impact Score])</f>
        <v>3</v>
      </c>
      <c r="K1748">
        <f>_xlfn.XLOOKUP(tbl_logs[[#This Row],[Employee_Action]],tbl_ResponseLikelihood[Employee Action],tbl_ResponseLikelihood[Likelihood Score])</f>
        <v>2</v>
      </c>
      <c r="L1748">
        <f>tbl_logs[[#This Row],[Impact Score]]*tbl_logs[[#This Row],[Response Multiplier]]</f>
        <v>6</v>
      </c>
      <c r="M1748" t="str" cm="1">
        <f t="array" ref="M1748">_xlfn.IFS(tbl_logs[[#This Row],[Total Score]]&lt;=4, "Low", tbl_logs[[#This Row],[Total Score]]&lt;=10, "Medium", tbl_logs[[#This Row],[Total Score]]&lt;=19, "High", tbl_logs[[#This Row],[Total Score]]&lt;=25, "Very High")</f>
        <v>Medium</v>
      </c>
      <c r="N1748" t="str" cm="1">
        <f t="array" ref="N1748">_xlfn.IFS(tbl_logs[[#This Row],[Total Score]]&lt;=4, "Low", tbl_logs[[#This Row],[Total Score]]&lt;=10, "Medium", tbl_logs[[#This Row],[Total Score]]&lt;=17, "High", tbl_logs[[#This Row],[Total Score]]&lt;=25, "Critical")</f>
        <v>Medium</v>
      </c>
    </row>
    <row r="1749" spans="1:14" x14ac:dyDescent="0.3">
      <c r="A1749" t="s">
        <v>1377</v>
      </c>
      <c r="B1749" s="1">
        <v>46054.806250000001</v>
      </c>
      <c r="C1749" t="s">
        <v>7</v>
      </c>
      <c r="D1749" t="s">
        <v>22</v>
      </c>
      <c r="E1749" t="s">
        <v>19</v>
      </c>
      <c r="F1749" t="s">
        <v>20</v>
      </c>
      <c r="G1749" s="2">
        <v>0.80625000000000002</v>
      </c>
      <c r="H1749" s="3">
        <v>46054</v>
      </c>
      <c r="I1749">
        <v>2</v>
      </c>
      <c r="J1749">
        <f>_xlfn.XLOOKUP(tbl_logs[[#This Row],[Target_Department]],tbl_DeptWeight[Department], tbl_DeptWeight[Impact Score])</f>
        <v>3</v>
      </c>
      <c r="K1749">
        <f>_xlfn.XLOOKUP(tbl_logs[[#This Row],[Employee_Action]],tbl_ResponseLikelihood[Employee Action],tbl_ResponseLikelihood[Likelihood Score])</f>
        <v>2</v>
      </c>
      <c r="L1749">
        <f>tbl_logs[[#This Row],[Impact Score]]*tbl_logs[[#This Row],[Response Multiplier]]</f>
        <v>6</v>
      </c>
      <c r="M1749" t="str" cm="1">
        <f t="array" ref="M1749">_xlfn.IFS(tbl_logs[[#This Row],[Total Score]]&lt;=4, "Low", tbl_logs[[#This Row],[Total Score]]&lt;=10, "Medium", tbl_logs[[#This Row],[Total Score]]&lt;=19, "High", tbl_logs[[#This Row],[Total Score]]&lt;=25, "Very High")</f>
        <v>Medium</v>
      </c>
      <c r="N1749" t="str" cm="1">
        <f t="array" ref="N1749">_xlfn.IFS(tbl_logs[[#This Row],[Total Score]]&lt;=4, "Low", tbl_logs[[#This Row],[Total Score]]&lt;=10, "Medium", tbl_logs[[#This Row],[Total Score]]&lt;=17, "High", tbl_logs[[#This Row],[Total Score]]&lt;=25, "Critical")</f>
        <v>Medium</v>
      </c>
    </row>
    <row r="1750" spans="1:14" x14ac:dyDescent="0.3">
      <c r="A1750" t="s">
        <v>2071</v>
      </c>
      <c r="B1750" s="1">
        <v>46054.806944444441</v>
      </c>
      <c r="C1750" t="s">
        <v>12</v>
      </c>
      <c r="D1750" t="s">
        <v>8</v>
      </c>
      <c r="E1750" t="s">
        <v>31</v>
      </c>
      <c r="F1750" t="s">
        <v>10</v>
      </c>
      <c r="G1750" s="2">
        <v>0.80694444444444446</v>
      </c>
      <c r="H1750" s="3">
        <v>46054</v>
      </c>
      <c r="I1750">
        <v>2</v>
      </c>
      <c r="J1750">
        <f>_xlfn.XLOOKUP(tbl_logs[[#This Row],[Target_Department]],tbl_DeptWeight[Department], tbl_DeptWeight[Impact Score])</f>
        <v>1</v>
      </c>
      <c r="K1750">
        <f>_xlfn.XLOOKUP(tbl_logs[[#This Row],[Employee_Action]],tbl_ResponseLikelihood[Employee Action],tbl_ResponseLikelihood[Likelihood Score])</f>
        <v>2</v>
      </c>
      <c r="L1750">
        <f>tbl_logs[[#This Row],[Impact Score]]*tbl_logs[[#This Row],[Response Multiplier]]</f>
        <v>2</v>
      </c>
      <c r="M1750" t="str" cm="1">
        <f t="array" ref="M1750">_xlfn.IFS(tbl_logs[[#This Row],[Total Score]]&lt;=4, "Low", tbl_logs[[#This Row],[Total Score]]&lt;=10, "Medium", tbl_logs[[#This Row],[Total Score]]&lt;=19, "High", tbl_logs[[#This Row],[Total Score]]&lt;=25, "Very High")</f>
        <v>Low</v>
      </c>
      <c r="N1750" t="str" cm="1">
        <f t="array" ref="N1750">_xlfn.IFS(tbl_logs[[#This Row],[Total Score]]&lt;=4, "Low", tbl_logs[[#This Row],[Total Score]]&lt;=10, "Medium", tbl_logs[[#This Row],[Total Score]]&lt;=17, "High", tbl_logs[[#This Row],[Total Score]]&lt;=25, "Critical")</f>
        <v>Low</v>
      </c>
    </row>
    <row r="1751" spans="1:14" x14ac:dyDescent="0.3">
      <c r="A1751" t="s">
        <v>3056</v>
      </c>
      <c r="B1751" s="1">
        <v>46054.806944444441</v>
      </c>
      <c r="C1751" t="s">
        <v>7</v>
      </c>
      <c r="D1751" t="s">
        <v>8</v>
      </c>
      <c r="E1751" t="s">
        <v>19</v>
      </c>
      <c r="F1751" t="s">
        <v>10</v>
      </c>
      <c r="G1751" s="2">
        <v>0.80694444444444446</v>
      </c>
      <c r="H1751" s="3">
        <v>46054</v>
      </c>
      <c r="I1751">
        <v>2</v>
      </c>
      <c r="J1751">
        <f>_xlfn.XLOOKUP(tbl_logs[[#This Row],[Target_Department]],tbl_DeptWeight[Department], tbl_DeptWeight[Impact Score])</f>
        <v>3</v>
      </c>
      <c r="K1751">
        <f>_xlfn.XLOOKUP(tbl_logs[[#This Row],[Employee_Action]],tbl_ResponseLikelihood[Employee Action],tbl_ResponseLikelihood[Likelihood Score])</f>
        <v>2</v>
      </c>
      <c r="L1751">
        <f>tbl_logs[[#This Row],[Impact Score]]*tbl_logs[[#This Row],[Response Multiplier]]</f>
        <v>6</v>
      </c>
      <c r="M1751" t="str" cm="1">
        <f t="array" ref="M1751">_xlfn.IFS(tbl_logs[[#This Row],[Total Score]]&lt;=4, "Low", tbl_logs[[#This Row],[Total Score]]&lt;=10, "Medium", tbl_logs[[#This Row],[Total Score]]&lt;=19, "High", tbl_logs[[#This Row],[Total Score]]&lt;=25, "Very High")</f>
        <v>Medium</v>
      </c>
      <c r="N1751" t="str" cm="1">
        <f t="array" ref="N1751">_xlfn.IFS(tbl_logs[[#This Row],[Total Score]]&lt;=4, "Low", tbl_logs[[#This Row],[Total Score]]&lt;=10, "Medium", tbl_logs[[#This Row],[Total Score]]&lt;=17, "High", tbl_logs[[#This Row],[Total Score]]&lt;=25, "Critical")</f>
        <v>Medium</v>
      </c>
    </row>
    <row r="1752" spans="1:14" x14ac:dyDescent="0.3">
      <c r="A1752" t="s">
        <v>3459</v>
      </c>
      <c r="B1752" s="1">
        <v>46054.886805555558</v>
      </c>
      <c r="C1752" t="s">
        <v>47</v>
      </c>
      <c r="D1752" t="s">
        <v>22</v>
      </c>
      <c r="E1752" t="s">
        <v>9</v>
      </c>
      <c r="F1752" t="s">
        <v>13</v>
      </c>
      <c r="G1752" s="2">
        <v>0.88680555555555551</v>
      </c>
      <c r="H1752" s="3">
        <v>46054</v>
      </c>
      <c r="I1752">
        <v>2</v>
      </c>
      <c r="J1752">
        <f>_xlfn.XLOOKUP(tbl_logs[[#This Row],[Target_Department]],tbl_DeptWeight[Department], tbl_DeptWeight[Impact Score])</f>
        <v>1</v>
      </c>
      <c r="K1752">
        <f>_xlfn.XLOOKUP(tbl_logs[[#This Row],[Employee_Action]],tbl_ResponseLikelihood[Employee Action],tbl_ResponseLikelihood[Likelihood Score])</f>
        <v>1</v>
      </c>
      <c r="L1752">
        <f>tbl_logs[[#This Row],[Impact Score]]*tbl_logs[[#This Row],[Response Multiplier]]</f>
        <v>1</v>
      </c>
      <c r="M1752" t="str" cm="1">
        <f t="array" ref="M1752">_xlfn.IFS(tbl_logs[[#This Row],[Total Score]]&lt;=4, "Low", tbl_logs[[#This Row],[Total Score]]&lt;=10, "Medium", tbl_logs[[#This Row],[Total Score]]&lt;=19, "High", tbl_logs[[#This Row],[Total Score]]&lt;=25, "Very High")</f>
        <v>Low</v>
      </c>
      <c r="N1752" t="str" cm="1">
        <f t="array" ref="N1752">_xlfn.IFS(tbl_logs[[#This Row],[Total Score]]&lt;=4, "Low", tbl_logs[[#This Row],[Total Score]]&lt;=10, "Medium", tbl_logs[[#This Row],[Total Score]]&lt;=17, "High", tbl_logs[[#This Row],[Total Score]]&lt;=25, "Critical")</f>
        <v>Low</v>
      </c>
    </row>
    <row r="1753" spans="1:14" x14ac:dyDescent="0.3">
      <c r="A1753" t="s">
        <v>1209</v>
      </c>
      <c r="B1753" s="1">
        <v>46054.893055555556</v>
      </c>
      <c r="C1753" t="s">
        <v>7</v>
      </c>
      <c r="D1753" t="s">
        <v>15</v>
      </c>
      <c r="E1753" t="s">
        <v>19</v>
      </c>
      <c r="F1753" t="s">
        <v>33</v>
      </c>
      <c r="G1753" s="2">
        <v>0.8930555555555556</v>
      </c>
      <c r="H1753" s="3">
        <v>46054</v>
      </c>
      <c r="I1753">
        <v>2</v>
      </c>
      <c r="J1753">
        <f>_xlfn.XLOOKUP(tbl_logs[[#This Row],[Target_Department]],tbl_DeptWeight[Department], tbl_DeptWeight[Impact Score])</f>
        <v>3</v>
      </c>
      <c r="K1753">
        <f>_xlfn.XLOOKUP(tbl_logs[[#This Row],[Employee_Action]],tbl_ResponseLikelihood[Employee Action],tbl_ResponseLikelihood[Likelihood Score])</f>
        <v>4</v>
      </c>
      <c r="L1753">
        <f>tbl_logs[[#This Row],[Impact Score]]*tbl_logs[[#This Row],[Response Multiplier]]</f>
        <v>12</v>
      </c>
      <c r="M1753" t="str" cm="1">
        <f t="array" ref="M1753">_xlfn.IFS(tbl_logs[[#This Row],[Total Score]]&lt;=4, "Low", tbl_logs[[#This Row],[Total Score]]&lt;=10, "Medium", tbl_logs[[#This Row],[Total Score]]&lt;=19, "High", tbl_logs[[#This Row],[Total Score]]&lt;=25, "Very High")</f>
        <v>High</v>
      </c>
      <c r="N1753" t="str" cm="1">
        <f t="array" ref="N1753">_xlfn.IFS(tbl_logs[[#This Row],[Total Score]]&lt;=4, "Low", tbl_logs[[#This Row],[Total Score]]&lt;=10, "Medium", tbl_logs[[#This Row],[Total Score]]&lt;=17, "High", tbl_logs[[#This Row],[Total Score]]&lt;=25, "Critical")</f>
        <v>High</v>
      </c>
    </row>
    <row r="1754" spans="1:14" x14ac:dyDescent="0.3">
      <c r="A1754" t="s">
        <v>796</v>
      </c>
      <c r="B1754" s="1">
        <v>46054.895833333336</v>
      </c>
      <c r="C1754" t="s">
        <v>7</v>
      </c>
      <c r="D1754" t="s">
        <v>18</v>
      </c>
      <c r="E1754" t="s">
        <v>19</v>
      </c>
      <c r="F1754" t="s">
        <v>10</v>
      </c>
      <c r="G1754" s="2">
        <v>0.89583333333333337</v>
      </c>
      <c r="H1754" s="3">
        <v>46054</v>
      </c>
      <c r="I1754">
        <v>2</v>
      </c>
      <c r="J1754">
        <f>_xlfn.XLOOKUP(tbl_logs[[#This Row],[Target_Department]],tbl_DeptWeight[Department], tbl_DeptWeight[Impact Score])</f>
        <v>3</v>
      </c>
      <c r="K1754">
        <f>_xlfn.XLOOKUP(tbl_logs[[#This Row],[Employee_Action]],tbl_ResponseLikelihood[Employee Action],tbl_ResponseLikelihood[Likelihood Score])</f>
        <v>2</v>
      </c>
      <c r="L1754">
        <f>tbl_logs[[#This Row],[Impact Score]]*tbl_logs[[#This Row],[Response Multiplier]]</f>
        <v>6</v>
      </c>
      <c r="M1754" t="str" cm="1">
        <f t="array" ref="M1754">_xlfn.IFS(tbl_logs[[#This Row],[Total Score]]&lt;=4, "Low", tbl_logs[[#This Row],[Total Score]]&lt;=10, "Medium", tbl_logs[[#This Row],[Total Score]]&lt;=19, "High", tbl_logs[[#This Row],[Total Score]]&lt;=25, "Very High")</f>
        <v>Medium</v>
      </c>
      <c r="N1754" t="str" cm="1">
        <f t="array" ref="N1754">_xlfn.IFS(tbl_logs[[#This Row],[Total Score]]&lt;=4, "Low", tbl_logs[[#This Row],[Total Score]]&lt;=10, "Medium", tbl_logs[[#This Row],[Total Score]]&lt;=17, "High", tbl_logs[[#This Row],[Total Score]]&lt;=25, "Critical")</f>
        <v>Medium</v>
      </c>
    </row>
    <row r="1755" spans="1:14" x14ac:dyDescent="0.3">
      <c r="A1755" t="s">
        <v>4551</v>
      </c>
      <c r="B1755" s="1">
        <v>46054.909722222219</v>
      </c>
      <c r="C1755" t="s">
        <v>7</v>
      </c>
      <c r="D1755" t="s">
        <v>8</v>
      </c>
      <c r="E1755" t="s">
        <v>19</v>
      </c>
      <c r="F1755" t="s">
        <v>10</v>
      </c>
      <c r="G1755" s="2">
        <v>0.90972222222222221</v>
      </c>
      <c r="H1755" s="3">
        <v>46054</v>
      </c>
      <c r="I1755">
        <v>2</v>
      </c>
      <c r="J1755">
        <f>_xlfn.XLOOKUP(tbl_logs[[#This Row],[Target_Department]],tbl_DeptWeight[Department], tbl_DeptWeight[Impact Score])</f>
        <v>3</v>
      </c>
      <c r="K1755">
        <f>_xlfn.XLOOKUP(tbl_logs[[#This Row],[Employee_Action]],tbl_ResponseLikelihood[Employee Action],tbl_ResponseLikelihood[Likelihood Score])</f>
        <v>2</v>
      </c>
      <c r="L1755">
        <f>tbl_logs[[#This Row],[Impact Score]]*tbl_logs[[#This Row],[Response Multiplier]]</f>
        <v>6</v>
      </c>
      <c r="M1755" t="str" cm="1">
        <f t="array" ref="M1755">_xlfn.IFS(tbl_logs[[#This Row],[Total Score]]&lt;=4, "Low", tbl_logs[[#This Row],[Total Score]]&lt;=10, "Medium", tbl_logs[[#This Row],[Total Score]]&lt;=19, "High", tbl_logs[[#This Row],[Total Score]]&lt;=25, "Very High")</f>
        <v>Medium</v>
      </c>
      <c r="N1755" t="str" cm="1">
        <f t="array" ref="N1755">_xlfn.IFS(tbl_logs[[#This Row],[Total Score]]&lt;=4, "Low", tbl_logs[[#This Row],[Total Score]]&lt;=10, "Medium", tbl_logs[[#This Row],[Total Score]]&lt;=17, "High", tbl_logs[[#This Row],[Total Score]]&lt;=25, "Critical")</f>
        <v>Medium</v>
      </c>
    </row>
    <row r="1756" spans="1:14" x14ac:dyDescent="0.3">
      <c r="A1756" t="s">
        <v>4825</v>
      </c>
      <c r="B1756" s="1">
        <v>46054.911111111112</v>
      </c>
      <c r="C1756" t="s">
        <v>7</v>
      </c>
      <c r="D1756" t="s">
        <v>8</v>
      </c>
      <c r="E1756" t="s">
        <v>19</v>
      </c>
      <c r="F1756" t="s">
        <v>20</v>
      </c>
      <c r="G1756" s="2">
        <v>0.91111111111111109</v>
      </c>
      <c r="H1756" s="3">
        <v>46054</v>
      </c>
      <c r="I1756">
        <v>2</v>
      </c>
      <c r="J1756">
        <f>_xlfn.XLOOKUP(tbl_logs[[#This Row],[Target_Department]],tbl_DeptWeight[Department], tbl_DeptWeight[Impact Score])</f>
        <v>3</v>
      </c>
      <c r="K1756">
        <f>_xlfn.XLOOKUP(tbl_logs[[#This Row],[Employee_Action]],tbl_ResponseLikelihood[Employee Action],tbl_ResponseLikelihood[Likelihood Score])</f>
        <v>2</v>
      </c>
      <c r="L1756">
        <f>tbl_logs[[#This Row],[Impact Score]]*tbl_logs[[#This Row],[Response Multiplier]]</f>
        <v>6</v>
      </c>
      <c r="M1756" t="str" cm="1">
        <f t="array" ref="M1756">_xlfn.IFS(tbl_logs[[#This Row],[Total Score]]&lt;=4, "Low", tbl_logs[[#This Row],[Total Score]]&lt;=10, "Medium", tbl_logs[[#This Row],[Total Score]]&lt;=19, "High", tbl_logs[[#This Row],[Total Score]]&lt;=25, "Very High")</f>
        <v>Medium</v>
      </c>
      <c r="N1756" t="str" cm="1">
        <f t="array" ref="N1756">_xlfn.IFS(tbl_logs[[#This Row],[Total Score]]&lt;=4, "Low", tbl_logs[[#This Row],[Total Score]]&lt;=10, "Medium", tbl_logs[[#This Row],[Total Score]]&lt;=17, "High", tbl_logs[[#This Row],[Total Score]]&lt;=25, "Critical")</f>
        <v>Medium</v>
      </c>
    </row>
    <row r="1757" spans="1:14" x14ac:dyDescent="0.3">
      <c r="A1757" t="s">
        <v>1582</v>
      </c>
      <c r="B1757" s="1">
        <v>46054.914583333331</v>
      </c>
      <c r="C1757" t="s">
        <v>47</v>
      </c>
      <c r="D1757" t="s">
        <v>18</v>
      </c>
      <c r="E1757" t="s">
        <v>31</v>
      </c>
      <c r="F1757" t="s">
        <v>33</v>
      </c>
      <c r="G1757" s="2">
        <v>0.9145833333333333</v>
      </c>
      <c r="H1757" s="3">
        <v>46054</v>
      </c>
      <c r="I1757">
        <v>2</v>
      </c>
      <c r="J1757">
        <f>_xlfn.XLOOKUP(tbl_logs[[#This Row],[Target_Department]],tbl_DeptWeight[Department], tbl_DeptWeight[Impact Score])</f>
        <v>1</v>
      </c>
      <c r="K1757">
        <f>_xlfn.XLOOKUP(tbl_logs[[#This Row],[Employee_Action]],tbl_ResponseLikelihood[Employee Action],tbl_ResponseLikelihood[Likelihood Score])</f>
        <v>4</v>
      </c>
      <c r="L1757">
        <f>tbl_logs[[#This Row],[Impact Score]]*tbl_logs[[#This Row],[Response Multiplier]]</f>
        <v>4</v>
      </c>
      <c r="M1757" t="str" cm="1">
        <f t="array" ref="M1757">_xlfn.IFS(tbl_logs[[#This Row],[Total Score]]&lt;=4, "Low", tbl_logs[[#This Row],[Total Score]]&lt;=10, "Medium", tbl_logs[[#This Row],[Total Score]]&lt;=19, "High", tbl_logs[[#This Row],[Total Score]]&lt;=25, "Very High")</f>
        <v>Low</v>
      </c>
      <c r="N1757" t="str" cm="1">
        <f t="array" ref="N1757">_xlfn.IFS(tbl_logs[[#This Row],[Total Score]]&lt;=4, "Low", tbl_logs[[#This Row],[Total Score]]&lt;=10, "Medium", tbl_logs[[#This Row],[Total Score]]&lt;=17, "High", tbl_logs[[#This Row],[Total Score]]&lt;=25, "Critical")</f>
        <v>Low</v>
      </c>
    </row>
    <row r="1758" spans="1:14" x14ac:dyDescent="0.3">
      <c r="A1758" t="s">
        <v>240</v>
      </c>
      <c r="B1758" s="1">
        <v>46054.935416666667</v>
      </c>
      <c r="C1758" t="s">
        <v>40</v>
      </c>
      <c r="D1758" t="s">
        <v>22</v>
      </c>
      <c r="E1758" t="s">
        <v>16</v>
      </c>
      <c r="F1758" t="s">
        <v>20</v>
      </c>
      <c r="G1758" s="2">
        <v>0.93541666666666667</v>
      </c>
      <c r="H1758" s="3">
        <v>46054</v>
      </c>
      <c r="I1758">
        <v>2</v>
      </c>
      <c r="J1758">
        <f>_xlfn.XLOOKUP(tbl_logs[[#This Row],[Target_Department]],tbl_DeptWeight[Department], tbl_DeptWeight[Impact Score])</f>
        <v>5</v>
      </c>
      <c r="K1758">
        <f>_xlfn.XLOOKUP(tbl_logs[[#This Row],[Employee_Action]],tbl_ResponseLikelihood[Employee Action],tbl_ResponseLikelihood[Likelihood Score])</f>
        <v>2</v>
      </c>
      <c r="L1758">
        <f>tbl_logs[[#This Row],[Impact Score]]*tbl_logs[[#This Row],[Response Multiplier]]</f>
        <v>10</v>
      </c>
      <c r="M1758" t="str" cm="1">
        <f t="array" ref="M1758">_xlfn.IFS(tbl_logs[[#This Row],[Total Score]]&lt;=4, "Low", tbl_logs[[#This Row],[Total Score]]&lt;=10, "Medium", tbl_logs[[#This Row],[Total Score]]&lt;=19, "High", tbl_logs[[#This Row],[Total Score]]&lt;=25, "Very High")</f>
        <v>Medium</v>
      </c>
      <c r="N1758" t="str" cm="1">
        <f t="array" ref="N1758">_xlfn.IFS(tbl_logs[[#This Row],[Total Score]]&lt;=4, "Low", tbl_logs[[#This Row],[Total Score]]&lt;=10, "Medium", tbl_logs[[#This Row],[Total Score]]&lt;=17, "High", tbl_logs[[#This Row],[Total Score]]&lt;=25, "Critical")</f>
        <v>Medium</v>
      </c>
    </row>
    <row r="1759" spans="1:14" x14ac:dyDescent="0.3">
      <c r="A1759" t="s">
        <v>4108</v>
      </c>
      <c r="B1759" s="1">
        <v>46054.94027777778</v>
      </c>
      <c r="C1759" t="s">
        <v>7</v>
      </c>
      <c r="D1759" t="s">
        <v>8</v>
      </c>
      <c r="E1759" t="s">
        <v>19</v>
      </c>
      <c r="F1759" t="s">
        <v>20</v>
      </c>
      <c r="G1759" s="2">
        <v>0.94027777777777777</v>
      </c>
      <c r="H1759" s="3">
        <v>46054</v>
      </c>
      <c r="I1759">
        <v>2</v>
      </c>
      <c r="J1759">
        <f>_xlfn.XLOOKUP(tbl_logs[[#This Row],[Target_Department]],tbl_DeptWeight[Department], tbl_DeptWeight[Impact Score])</f>
        <v>3</v>
      </c>
      <c r="K1759">
        <f>_xlfn.XLOOKUP(tbl_logs[[#This Row],[Employee_Action]],tbl_ResponseLikelihood[Employee Action],tbl_ResponseLikelihood[Likelihood Score])</f>
        <v>2</v>
      </c>
      <c r="L1759">
        <f>tbl_logs[[#This Row],[Impact Score]]*tbl_logs[[#This Row],[Response Multiplier]]</f>
        <v>6</v>
      </c>
      <c r="M1759" t="str" cm="1">
        <f t="array" ref="M1759">_xlfn.IFS(tbl_logs[[#This Row],[Total Score]]&lt;=4, "Low", tbl_logs[[#This Row],[Total Score]]&lt;=10, "Medium", tbl_logs[[#This Row],[Total Score]]&lt;=19, "High", tbl_logs[[#This Row],[Total Score]]&lt;=25, "Very High")</f>
        <v>Medium</v>
      </c>
      <c r="N1759" t="str" cm="1">
        <f t="array" ref="N1759">_xlfn.IFS(tbl_logs[[#This Row],[Total Score]]&lt;=4, "Low", tbl_logs[[#This Row],[Total Score]]&lt;=10, "Medium", tbl_logs[[#This Row],[Total Score]]&lt;=17, "High", tbl_logs[[#This Row],[Total Score]]&lt;=25, "Critical")</f>
        <v>Medium</v>
      </c>
    </row>
    <row r="1760" spans="1:14" x14ac:dyDescent="0.3">
      <c r="A1760" t="s">
        <v>1611</v>
      </c>
      <c r="B1760" s="1">
        <v>46054.999305555553</v>
      </c>
      <c r="C1760" t="s">
        <v>47</v>
      </c>
      <c r="D1760" t="s">
        <v>15</v>
      </c>
      <c r="E1760" t="s">
        <v>19</v>
      </c>
      <c r="F1760" t="s">
        <v>13</v>
      </c>
      <c r="G1760" s="2">
        <v>0.99930555555555556</v>
      </c>
      <c r="H1760" s="3">
        <v>46054</v>
      </c>
      <c r="I1760">
        <v>2</v>
      </c>
      <c r="J1760">
        <f>_xlfn.XLOOKUP(tbl_logs[[#This Row],[Target_Department]],tbl_DeptWeight[Department], tbl_DeptWeight[Impact Score])</f>
        <v>1</v>
      </c>
      <c r="K1760">
        <f>_xlfn.XLOOKUP(tbl_logs[[#This Row],[Employee_Action]],tbl_ResponseLikelihood[Employee Action],tbl_ResponseLikelihood[Likelihood Score])</f>
        <v>1</v>
      </c>
      <c r="L1760">
        <f>tbl_logs[[#This Row],[Impact Score]]*tbl_logs[[#This Row],[Response Multiplier]]</f>
        <v>1</v>
      </c>
      <c r="M1760" t="str" cm="1">
        <f t="array" ref="M1760">_xlfn.IFS(tbl_logs[[#This Row],[Total Score]]&lt;=4, "Low", tbl_logs[[#This Row],[Total Score]]&lt;=10, "Medium", tbl_logs[[#This Row],[Total Score]]&lt;=19, "High", tbl_logs[[#This Row],[Total Score]]&lt;=25, "Very High")</f>
        <v>Low</v>
      </c>
      <c r="N1760" t="str" cm="1">
        <f t="array" ref="N1760">_xlfn.IFS(tbl_logs[[#This Row],[Total Score]]&lt;=4, "Low", tbl_logs[[#This Row],[Total Score]]&lt;=10, "Medium", tbl_logs[[#This Row],[Total Score]]&lt;=17, "High", tbl_logs[[#This Row],[Total Score]]&lt;=25, "Critical")</f>
        <v>Low</v>
      </c>
    </row>
    <row r="1761" spans="1:14" x14ac:dyDescent="0.3">
      <c r="A1761" t="s">
        <v>508</v>
      </c>
      <c r="B1761" s="1">
        <v>46055.029166666667</v>
      </c>
      <c r="C1761" t="s">
        <v>7</v>
      </c>
      <c r="D1761" t="s">
        <v>22</v>
      </c>
      <c r="E1761" t="s">
        <v>19</v>
      </c>
      <c r="F1761" t="s">
        <v>10</v>
      </c>
      <c r="G1761" s="2">
        <v>2.9166666666666667E-2</v>
      </c>
      <c r="H1761" s="3">
        <v>46055</v>
      </c>
      <c r="I1761">
        <v>2</v>
      </c>
      <c r="J1761">
        <f>_xlfn.XLOOKUP(tbl_logs[[#This Row],[Target_Department]],tbl_DeptWeight[Department], tbl_DeptWeight[Impact Score])</f>
        <v>3</v>
      </c>
      <c r="K1761">
        <f>_xlfn.XLOOKUP(tbl_logs[[#This Row],[Employee_Action]],tbl_ResponseLikelihood[Employee Action],tbl_ResponseLikelihood[Likelihood Score])</f>
        <v>2</v>
      </c>
      <c r="L1761">
        <f>tbl_logs[[#This Row],[Impact Score]]*tbl_logs[[#This Row],[Response Multiplier]]</f>
        <v>6</v>
      </c>
      <c r="M1761" t="str" cm="1">
        <f t="array" ref="M1761">_xlfn.IFS(tbl_logs[[#This Row],[Total Score]]&lt;=4, "Low", tbl_logs[[#This Row],[Total Score]]&lt;=10, "Medium", tbl_logs[[#This Row],[Total Score]]&lt;=19, "High", tbl_logs[[#This Row],[Total Score]]&lt;=25, "Very High")</f>
        <v>Medium</v>
      </c>
      <c r="N1761" t="str" cm="1">
        <f t="array" ref="N1761">_xlfn.IFS(tbl_logs[[#This Row],[Total Score]]&lt;=4, "Low", tbl_logs[[#This Row],[Total Score]]&lt;=10, "Medium", tbl_logs[[#This Row],[Total Score]]&lt;=17, "High", tbl_logs[[#This Row],[Total Score]]&lt;=25, "Critical")</f>
        <v>Medium</v>
      </c>
    </row>
    <row r="1762" spans="1:14" x14ac:dyDescent="0.3">
      <c r="A1762" t="s">
        <v>1809</v>
      </c>
      <c r="B1762" s="1">
        <v>46055.039583333331</v>
      </c>
      <c r="C1762" t="s">
        <v>35</v>
      </c>
      <c r="D1762" t="s">
        <v>18</v>
      </c>
      <c r="E1762" t="s">
        <v>9</v>
      </c>
      <c r="F1762" t="s">
        <v>13</v>
      </c>
      <c r="G1762" s="2">
        <v>3.9583333333333331E-2</v>
      </c>
      <c r="H1762" s="3">
        <v>46055</v>
      </c>
      <c r="I1762">
        <v>2</v>
      </c>
      <c r="J1762">
        <f>_xlfn.XLOOKUP(tbl_logs[[#This Row],[Target_Department]],tbl_DeptWeight[Department], tbl_DeptWeight[Impact Score])</f>
        <v>1</v>
      </c>
      <c r="K1762">
        <f>_xlfn.XLOOKUP(tbl_logs[[#This Row],[Employee_Action]],tbl_ResponseLikelihood[Employee Action],tbl_ResponseLikelihood[Likelihood Score])</f>
        <v>1</v>
      </c>
      <c r="L1762">
        <f>tbl_logs[[#This Row],[Impact Score]]*tbl_logs[[#This Row],[Response Multiplier]]</f>
        <v>1</v>
      </c>
      <c r="M1762" t="str" cm="1">
        <f t="array" ref="M1762">_xlfn.IFS(tbl_logs[[#This Row],[Total Score]]&lt;=4, "Low", tbl_logs[[#This Row],[Total Score]]&lt;=10, "Medium", tbl_logs[[#This Row],[Total Score]]&lt;=19, "High", tbl_logs[[#This Row],[Total Score]]&lt;=25, "Very High")</f>
        <v>Low</v>
      </c>
      <c r="N1762" t="str" cm="1">
        <f t="array" ref="N1762">_xlfn.IFS(tbl_logs[[#This Row],[Total Score]]&lt;=4, "Low", tbl_logs[[#This Row],[Total Score]]&lt;=10, "Medium", tbl_logs[[#This Row],[Total Score]]&lt;=17, "High", tbl_logs[[#This Row],[Total Score]]&lt;=25, "Critical")</f>
        <v>Low</v>
      </c>
    </row>
    <row r="1763" spans="1:14" x14ac:dyDescent="0.3">
      <c r="A1763" t="s">
        <v>499</v>
      </c>
      <c r="B1763" s="1">
        <v>46055.048611111109</v>
      </c>
      <c r="C1763" t="s">
        <v>47</v>
      </c>
      <c r="D1763" t="s">
        <v>15</v>
      </c>
      <c r="E1763" t="s">
        <v>31</v>
      </c>
      <c r="F1763" t="s">
        <v>53</v>
      </c>
      <c r="G1763" s="2">
        <v>4.8611111111111112E-2</v>
      </c>
      <c r="H1763" s="3">
        <v>46055</v>
      </c>
      <c r="I1763">
        <v>2</v>
      </c>
      <c r="J1763">
        <f>_xlfn.XLOOKUP(tbl_logs[[#This Row],[Target_Department]],tbl_DeptWeight[Department], tbl_DeptWeight[Impact Score])</f>
        <v>1</v>
      </c>
      <c r="K1763">
        <f>_xlfn.XLOOKUP(tbl_logs[[#This Row],[Employee_Action]],tbl_ResponseLikelihood[Employee Action],tbl_ResponseLikelihood[Likelihood Score])</f>
        <v>5</v>
      </c>
      <c r="L1763">
        <f>tbl_logs[[#This Row],[Impact Score]]*tbl_logs[[#This Row],[Response Multiplier]]</f>
        <v>5</v>
      </c>
      <c r="M1763" t="str" cm="1">
        <f t="array" ref="M1763">_xlfn.IFS(tbl_logs[[#This Row],[Total Score]]&lt;=4, "Low", tbl_logs[[#This Row],[Total Score]]&lt;=10, "Medium", tbl_logs[[#This Row],[Total Score]]&lt;=19, "High", tbl_logs[[#This Row],[Total Score]]&lt;=25, "Very High")</f>
        <v>Medium</v>
      </c>
      <c r="N1763" t="str" cm="1">
        <f t="array" ref="N1763">_xlfn.IFS(tbl_logs[[#This Row],[Total Score]]&lt;=4, "Low", tbl_logs[[#This Row],[Total Score]]&lt;=10, "Medium", tbl_logs[[#This Row],[Total Score]]&lt;=17, "High", tbl_logs[[#This Row],[Total Score]]&lt;=25, "Critical")</f>
        <v>Medium</v>
      </c>
    </row>
    <row r="1764" spans="1:14" x14ac:dyDescent="0.3">
      <c r="A1764" t="s">
        <v>186</v>
      </c>
      <c r="B1764" s="1">
        <v>46055.109027777777</v>
      </c>
      <c r="C1764" t="s">
        <v>7</v>
      </c>
      <c r="D1764" t="s">
        <v>22</v>
      </c>
      <c r="E1764" t="s">
        <v>19</v>
      </c>
      <c r="F1764" t="s">
        <v>20</v>
      </c>
      <c r="G1764" s="2">
        <v>0.10902777777777778</v>
      </c>
      <c r="H1764" s="3">
        <v>46055</v>
      </c>
      <c r="I1764">
        <v>2</v>
      </c>
      <c r="J1764">
        <f>_xlfn.XLOOKUP(tbl_logs[[#This Row],[Target_Department]],tbl_DeptWeight[Department], tbl_DeptWeight[Impact Score])</f>
        <v>3</v>
      </c>
      <c r="K1764">
        <f>_xlfn.XLOOKUP(tbl_logs[[#This Row],[Employee_Action]],tbl_ResponseLikelihood[Employee Action],tbl_ResponseLikelihood[Likelihood Score])</f>
        <v>2</v>
      </c>
      <c r="L1764">
        <f>tbl_logs[[#This Row],[Impact Score]]*tbl_logs[[#This Row],[Response Multiplier]]</f>
        <v>6</v>
      </c>
      <c r="M1764" t="str" cm="1">
        <f t="array" ref="M1764">_xlfn.IFS(tbl_logs[[#This Row],[Total Score]]&lt;=4, "Low", tbl_logs[[#This Row],[Total Score]]&lt;=10, "Medium", tbl_logs[[#This Row],[Total Score]]&lt;=19, "High", tbl_logs[[#This Row],[Total Score]]&lt;=25, "Very High")</f>
        <v>Medium</v>
      </c>
      <c r="N1764" t="str" cm="1">
        <f t="array" ref="N1764">_xlfn.IFS(tbl_logs[[#This Row],[Total Score]]&lt;=4, "Low", tbl_logs[[#This Row],[Total Score]]&lt;=10, "Medium", tbl_logs[[#This Row],[Total Score]]&lt;=17, "High", tbl_logs[[#This Row],[Total Score]]&lt;=25, "Critical")</f>
        <v>Medium</v>
      </c>
    </row>
    <row r="1765" spans="1:14" x14ac:dyDescent="0.3">
      <c r="A1765" t="s">
        <v>2944</v>
      </c>
      <c r="B1765" s="1">
        <v>46055.109722222223</v>
      </c>
      <c r="C1765" t="s">
        <v>7</v>
      </c>
      <c r="D1765" t="s">
        <v>22</v>
      </c>
      <c r="E1765" t="s">
        <v>19</v>
      </c>
      <c r="F1765" t="s">
        <v>20</v>
      </c>
      <c r="G1765" s="2">
        <v>0.10972222222222222</v>
      </c>
      <c r="H1765" s="3">
        <v>46055</v>
      </c>
      <c r="I1765">
        <v>2</v>
      </c>
      <c r="J1765">
        <f>_xlfn.XLOOKUP(tbl_logs[[#This Row],[Target_Department]],tbl_DeptWeight[Department], tbl_DeptWeight[Impact Score])</f>
        <v>3</v>
      </c>
      <c r="K1765">
        <f>_xlfn.XLOOKUP(tbl_logs[[#This Row],[Employee_Action]],tbl_ResponseLikelihood[Employee Action],tbl_ResponseLikelihood[Likelihood Score])</f>
        <v>2</v>
      </c>
      <c r="L1765">
        <f>tbl_logs[[#This Row],[Impact Score]]*tbl_logs[[#This Row],[Response Multiplier]]</f>
        <v>6</v>
      </c>
      <c r="M1765" t="str" cm="1">
        <f t="array" ref="M1765">_xlfn.IFS(tbl_logs[[#This Row],[Total Score]]&lt;=4, "Low", tbl_logs[[#This Row],[Total Score]]&lt;=10, "Medium", tbl_logs[[#This Row],[Total Score]]&lt;=19, "High", tbl_logs[[#This Row],[Total Score]]&lt;=25, "Very High")</f>
        <v>Medium</v>
      </c>
      <c r="N1765" t="str" cm="1">
        <f t="array" ref="N1765">_xlfn.IFS(tbl_logs[[#This Row],[Total Score]]&lt;=4, "Low", tbl_logs[[#This Row],[Total Score]]&lt;=10, "Medium", tbl_logs[[#This Row],[Total Score]]&lt;=17, "High", tbl_logs[[#This Row],[Total Score]]&lt;=25, "Critical")</f>
        <v>Medium</v>
      </c>
    </row>
    <row r="1766" spans="1:14" x14ac:dyDescent="0.3">
      <c r="A1766" t="s">
        <v>2512</v>
      </c>
      <c r="B1766" s="1">
        <v>46055.120138888888</v>
      </c>
      <c r="C1766" t="s">
        <v>7</v>
      </c>
      <c r="D1766" t="s">
        <v>22</v>
      </c>
      <c r="E1766" t="s">
        <v>19</v>
      </c>
      <c r="F1766" t="s">
        <v>20</v>
      </c>
      <c r="G1766" s="2">
        <v>0.12013888888888889</v>
      </c>
      <c r="H1766" s="3">
        <v>46055</v>
      </c>
      <c r="I1766">
        <v>2</v>
      </c>
      <c r="J1766">
        <f>_xlfn.XLOOKUP(tbl_logs[[#This Row],[Target_Department]],tbl_DeptWeight[Department], tbl_DeptWeight[Impact Score])</f>
        <v>3</v>
      </c>
      <c r="K1766">
        <f>_xlfn.XLOOKUP(tbl_logs[[#This Row],[Employee_Action]],tbl_ResponseLikelihood[Employee Action],tbl_ResponseLikelihood[Likelihood Score])</f>
        <v>2</v>
      </c>
      <c r="L1766">
        <f>tbl_logs[[#This Row],[Impact Score]]*tbl_logs[[#This Row],[Response Multiplier]]</f>
        <v>6</v>
      </c>
      <c r="M1766" t="str" cm="1">
        <f t="array" ref="M1766">_xlfn.IFS(tbl_logs[[#This Row],[Total Score]]&lt;=4, "Low", tbl_logs[[#This Row],[Total Score]]&lt;=10, "Medium", tbl_logs[[#This Row],[Total Score]]&lt;=19, "High", tbl_logs[[#This Row],[Total Score]]&lt;=25, "Very High")</f>
        <v>Medium</v>
      </c>
      <c r="N1766" t="str" cm="1">
        <f t="array" ref="N1766">_xlfn.IFS(tbl_logs[[#This Row],[Total Score]]&lt;=4, "Low", tbl_logs[[#This Row],[Total Score]]&lt;=10, "Medium", tbl_logs[[#This Row],[Total Score]]&lt;=17, "High", tbl_logs[[#This Row],[Total Score]]&lt;=25, "Critical")</f>
        <v>Medium</v>
      </c>
    </row>
    <row r="1767" spans="1:14" x14ac:dyDescent="0.3">
      <c r="A1767" t="s">
        <v>1816</v>
      </c>
      <c r="B1767" s="1">
        <v>46055.121527777781</v>
      </c>
      <c r="C1767" t="s">
        <v>47</v>
      </c>
      <c r="D1767" t="s">
        <v>18</v>
      </c>
      <c r="E1767" t="s">
        <v>19</v>
      </c>
      <c r="F1767" t="s">
        <v>20</v>
      </c>
      <c r="G1767" s="2">
        <v>0.12152777777777778</v>
      </c>
      <c r="H1767" s="3">
        <v>46055</v>
      </c>
      <c r="I1767">
        <v>2</v>
      </c>
      <c r="J1767">
        <f>_xlfn.XLOOKUP(tbl_logs[[#This Row],[Target_Department]],tbl_DeptWeight[Department], tbl_DeptWeight[Impact Score])</f>
        <v>1</v>
      </c>
      <c r="K1767">
        <f>_xlfn.XLOOKUP(tbl_logs[[#This Row],[Employee_Action]],tbl_ResponseLikelihood[Employee Action],tbl_ResponseLikelihood[Likelihood Score])</f>
        <v>2</v>
      </c>
      <c r="L1767">
        <f>tbl_logs[[#This Row],[Impact Score]]*tbl_logs[[#This Row],[Response Multiplier]]</f>
        <v>2</v>
      </c>
      <c r="M1767" t="str" cm="1">
        <f t="array" ref="M1767">_xlfn.IFS(tbl_logs[[#This Row],[Total Score]]&lt;=4, "Low", tbl_logs[[#This Row],[Total Score]]&lt;=10, "Medium", tbl_logs[[#This Row],[Total Score]]&lt;=19, "High", tbl_logs[[#This Row],[Total Score]]&lt;=25, "Very High")</f>
        <v>Low</v>
      </c>
      <c r="N1767" t="str" cm="1">
        <f t="array" ref="N1767">_xlfn.IFS(tbl_logs[[#This Row],[Total Score]]&lt;=4, "Low", tbl_logs[[#This Row],[Total Score]]&lt;=10, "Medium", tbl_logs[[#This Row],[Total Score]]&lt;=17, "High", tbl_logs[[#This Row],[Total Score]]&lt;=25, "Critical")</f>
        <v>Low</v>
      </c>
    </row>
    <row r="1768" spans="1:14" x14ac:dyDescent="0.3">
      <c r="A1768" t="s">
        <v>1736</v>
      </c>
      <c r="B1768" s="1">
        <v>46055.122916666667</v>
      </c>
      <c r="C1768" t="s">
        <v>47</v>
      </c>
      <c r="D1768" t="s">
        <v>8</v>
      </c>
      <c r="E1768" t="s">
        <v>31</v>
      </c>
      <c r="F1768" t="s">
        <v>20</v>
      </c>
      <c r="G1768" s="2">
        <v>0.12291666666666666</v>
      </c>
      <c r="H1768" s="3">
        <v>46055</v>
      </c>
      <c r="I1768">
        <v>2</v>
      </c>
      <c r="J1768">
        <f>_xlfn.XLOOKUP(tbl_logs[[#This Row],[Target_Department]],tbl_DeptWeight[Department], tbl_DeptWeight[Impact Score])</f>
        <v>1</v>
      </c>
      <c r="K1768">
        <f>_xlfn.XLOOKUP(tbl_logs[[#This Row],[Employee_Action]],tbl_ResponseLikelihood[Employee Action],tbl_ResponseLikelihood[Likelihood Score])</f>
        <v>2</v>
      </c>
      <c r="L1768">
        <f>tbl_logs[[#This Row],[Impact Score]]*tbl_logs[[#This Row],[Response Multiplier]]</f>
        <v>2</v>
      </c>
      <c r="M1768" t="str" cm="1">
        <f t="array" ref="M1768">_xlfn.IFS(tbl_logs[[#This Row],[Total Score]]&lt;=4, "Low", tbl_logs[[#This Row],[Total Score]]&lt;=10, "Medium", tbl_logs[[#This Row],[Total Score]]&lt;=19, "High", tbl_logs[[#This Row],[Total Score]]&lt;=25, "Very High")</f>
        <v>Low</v>
      </c>
      <c r="N1768" t="str" cm="1">
        <f t="array" ref="N1768">_xlfn.IFS(tbl_logs[[#This Row],[Total Score]]&lt;=4, "Low", tbl_logs[[#This Row],[Total Score]]&lt;=10, "Medium", tbl_logs[[#This Row],[Total Score]]&lt;=17, "High", tbl_logs[[#This Row],[Total Score]]&lt;=25, "Critical")</f>
        <v>Low</v>
      </c>
    </row>
    <row r="1769" spans="1:14" x14ac:dyDescent="0.3">
      <c r="A1769" t="s">
        <v>2561</v>
      </c>
      <c r="B1769" s="1">
        <v>46055.145138888889</v>
      </c>
      <c r="C1769" t="s">
        <v>7</v>
      </c>
      <c r="D1769" t="s">
        <v>22</v>
      </c>
      <c r="E1769" t="s">
        <v>19</v>
      </c>
      <c r="F1769" t="s">
        <v>20</v>
      </c>
      <c r="G1769" s="2">
        <v>0.1451388888888889</v>
      </c>
      <c r="H1769" s="3">
        <v>46055</v>
      </c>
      <c r="I1769">
        <v>2</v>
      </c>
      <c r="J1769">
        <f>_xlfn.XLOOKUP(tbl_logs[[#This Row],[Target_Department]],tbl_DeptWeight[Department], tbl_DeptWeight[Impact Score])</f>
        <v>3</v>
      </c>
      <c r="K1769">
        <f>_xlfn.XLOOKUP(tbl_logs[[#This Row],[Employee_Action]],tbl_ResponseLikelihood[Employee Action],tbl_ResponseLikelihood[Likelihood Score])</f>
        <v>2</v>
      </c>
      <c r="L1769">
        <f>tbl_logs[[#This Row],[Impact Score]]*tbl_logs[[#This Row],[Response Multiplier]]</f>
        <v>6</v>
      </c>
      <c r="M1769" t="str" cm="1">
        <f t="array" ref="M1769">_xlfn.IFS(tbl_logs[[#This Row],[Total Score]]&lt;=4, "Low", tbl_logs[[#This Row],[Total Score]]&lt;=10, "Medium", tbl_logs[[#This Row],[Total Score]]&lt;=19, "High", tbl_logs[[#This Row],[Total Score]]&lt;=25, "Very High")</f>
        <v>Medium</v>
      </c>
      <c r="N1769" t="str" cm="1">
        <f t="array" ref="N1769">_xlfn.IFS(tbl_logs[[#This Row],[Total Score]]&lt;=4, "Low", tbl_logs[[#This Row],[Total Score]]&lt;=10, "Medium", tbl_logs[[#This Row],[Total Score]]&lt;=17, "High", tbl_logs[[#This Row],[Total Score]]&lt;=25, "Critical")</f>
        <v>Medium</v>
      </c>
    </row>
    <row r="1770" spans="1:14" x14ac:dyDescent="0.3">
      <c r="A1770" t="s">
        <v>1046</v>
      </c>
      <c r="B1770" s="1">
        <v>46055.161111111112</v>
      </c>
      <c r="C1770" t="s">
        <v>7</v>
      </c>
      <c r="D1770" t="s">
        <v>18</v>
      </c>
      <c r="E1770" t="s">
        <v>19</v>
      </c>
      <c r="F1770" t="s">
        <v>33</v>
      </c>
      <c r="G1770" s="2">
        <v>0.16111111111111112</v>
      </c>
      <c r="H1770" s="3">
        <v>46055</v>
      </c>
      <c r="I1770">
        <v>2</v>
      </c>
      <c r="J1770">
        <f>_xlfn.XLOOKUP(tbl_logs[[#This Row],[Target_Department]],tbl_DeptWeight[Department], tbl_DeptWeight[Impact Score])</f>
        <v>3</v>
      </c>
      <c r="K1770">
        <f>_xlfn.XLOOKUP(tbl_logs[[#This Row],[Employee_Action]],tbl_ResponseLikelihood[Employee Action],tbl_ResponseLikelihood[Likelihood Score])</f>
        <v>4</v>
      </c>
      <c r="L1770">
        <f>tbl_logs[[#This Row],[Impact Score]]*tbl_logs[[#This Row],[Response Multiplier]]</f>
        <v>12</v>
      </c>
      <c r="M1770" t="str" cm="1">
        <f t="array" ref="M1770">_xlfn.IFS(tbl_logs[[#This Row],[Total Score]]&lt;=4, "Low", tbl_logs[[#This Row],[Total Score]]&lt;=10, "Medium", tbl_logs[[#This Row],[Total Score]]&lt;=19, "High", tbl_logs[[#This Row],[Total Score]]&lt;=25, "Very High")</f>
        <v>High</v>
      </c>
      <c r="N1770" t="str" cm="1">
        <f t="array" ref="N1770">_xlfn.IFS(tbl_logs[[#This Row],[Total Score]]&lt;=4, "Low", tbl_logs[[#This Row],[Total Score]]&lt;=10, "Medium", tbl_logs[[#This Row],[Total Score]]&lt;=17, "High", tbl_logs[[#This Row],[Total Score]]&lt;=25, "Critical")</f>
        <v>High</v>
      </c>
    </row>
    <row r="1771" spans="1:14" x14ac:dyDescent="0.3">
      <c r="A1771" t="s">
        <v>3109</v>
      </c>
      <c r="B1771" s="1">
        <v>46055.161111111112</v>
      </c>
      <c r="C1771" t="s">
        <v>7</v>
      </c>
      <c r="D1771" t="s">
        <v>22</v>
      </c>
      <c r="E1771" t="s">
        <v>19</v>
      </c>
      <c r="F1771" t="s">
        <v>20</v>
      </c>
      <c r="G1771" s="2">
        <v>0.16111111111111112</v>
      </c>
      <c r="H1771" s="3">
        <v>46055</v>
      </c>
      <c r="I1771">
        <v>2</v>
      </c>
      <c r="J1771">
        <f>_xlfn.XLOOKUP(tbl_logs[[#This Row],[Target_Department]],tbl_DeptWeight[Department], tbl_DeptWeight[Impact Score])</f>
        <v>3</v>
      </c>
      <c r="K1771">
        <f>_xlfn.XLOOKUP(tbl_logs[[#This Row],[Employee_Action]],tbl_ResponseLikelihood[Employee Action],tbl_ResponseLikelihood[Likelihood Score])</f>
        <v>2</v>
      </c>
      <c r="L1771">
        <f>tbl_logs[[#This Row],[Impact Score]]*tbl_logs[[#This Row],[Response Multiplier]]</f>
        <v>6</v>
      </c>
      <c r="M1771" t="str" cm="1">
        <f t="array" ref="M1771">_xlfn.IFS(tbl_logs[[#This Row],[Total Score]]&lt;=4, "Low", tbl_logs[[#This Row],[Total Score]]&lt;=10, "Medium", tbl_logs[[#This Row],[Total Score]]&lt;=19, "High", tbl_logs[[#This Row],[Total Score]]&lt;=25, "Very High")</f>
        <v>Medium</v>
      </c>
      <c r="N1771" t="str" cm="1">
        <f t="array" ref="N1771">_xlfn.IFS(tbl_logs[[#This Row],[Total Score]]&lt;=4, "Low", tbl_logs[[#This Row],[Total Score]]&lt;=10, "Medium", tbl_logs[[#This Row],[Total Score]]&lt;=17, "High", tbl_logs[[#This Row],[Total Score]]&lt;=25, "Critical")</f>
        <v>Medium</v>
      </c>
    </row>
    <row r="1772" spans="1:14" x14ac:dyDescent="0.3">
      <c r="A1772" t="s">
        <v>526</v>
      </c>
      <c r="B1772" s="1">
        <v>46055.201388888891</v>
      </c>
      <c r="C1772" t="s">
        <v>7</v>
      </c>
      <c r="D1772" t="s">
        <v>22</v>
      </c>
      <c r="E1772" t="s">
        <v>19</v>
      </c>
      <c r="F1772" t="s">
        <v>10</v>
      </c>
      <c r="G1772" s="2">
        <v>0.2013888888888889</v>
      </c>
      <c r="H1772" s="3">
        <v>46055</v>
      </c>
      <c r="I1772">
        <v>2</v>
      </c>
      <c r="J1772">
        <f>_xlfn.XLOOKUP(tbl_logs[[#This Row],[Target_Department]],tbl_DeptWeight[Department], tbl_DeptWeight[Impact Score])</f>
        <v>3</v>
      </c>
      <c r="K1772">
        <f>_xlfn.XLOOKUP(tbl_logs[[#This Row],[Employee_Action]],tbl_ResponseLikelihood[Employee Action],tbl_ResponseLikelihood[Likelihood Score])</f>
        <v>2</v>
      </c>
      <c r="L1772">
        <f>tbl_logs[[#This Row],[Impact Score]]*tbl_logs[[#This Row],[Response Multiplier]]</f>
        <v>6</v>
      </c>
      <c r="M1772" t="str" cm="1">
        <f t="array" ref="M1772">_xlfn.IFS(tbl_logs[[#This Row],[Total Score]]&lt;=4, "Low", tbl_logs[[#This Row],[Total Score]]&lt;=10, "Medium", tbl_logs[[#This Row],[Total Score]]&lt;=19, "High", tbl_logs[[#This Row],[Total Score]]&lt;=25, "Very High")</f>
        <v>Medium</v>
      </c>
      <c r="N1772" t="str" cm="1">
        <f t="array" ref="N1772">_xlfn.IFS(tbl_logs[[#This Row],[Total Score]]&lt;=4, "Low", tbl_logs[[#This Row],[Total Score]]&lt;=10, "Medium", tbl_logs[[#This Row],[Total Score]]&lt;=17, "High", tbl_logs[[#This Row],[Total Score]]&lt;=25, "Critical")</f>
        <v>Medium</v>
      </c>
    </row>
    <row r="1773" spans="1:14" x14ac:dyDescent="0.3">
      <c r="A1773" t="s">
        <v>2284</v>
      </c>
      <c r="B1773" s="1">
        <v>46055.206944444442</v>
      </c>
      <c r="C1773" t="s">
        <v>7</v>
      </c>
      <c r="D1773" t="s">
        <v>18</v>
      </c>
      <c r="E1773" t="s">
        <v>19</v>
      </c>
      <c r="F1773" t="s">
        <v>20</v>
      </c>
      <c r="G1773" s="2">
        <v>0.20694444444444443</v>
      </c>
      <c r="H1773" s="3">
        <v>46055</v>
      </c>
      <c r="I1773">
        <v>2</v>
      </c>
      <c r="J1773">
        <f>_xlfn.XLOOKUP(tbl_logs[[#This Row],[Target_Department]],tbl_DeptWeight[Department], tbl_DeptWeight[Impact Score])</f>
        <v>3</v>
      </c>
      <c r="K1773">
        <f>_xlfn.XLOOKUP(tbl_logs[[#This Row],[Employee_Action]],tbl_ResponseLikelihood[Employee Action],tbl_ResponseLikelihood[Likelihood Score])</f>
        <v>2</v>
      </c>
      <c r="L1773">
        <f>tbl_logs[[#This Row],[Impact Score]]*tbl_logs[[#This Row],[Response Multiplier]]</f>
        <v>6</v>
      </c>
      <c r="M1773" t="str" cm="1">
        <f t="array" ref="M1773">_xlfn.IFS(tbl_logs[[#This Row],[Total Score]]&lt;=4, "Low", tbl_logs[[#This Row],[Total Score]]&lt;=10, "Medium", tbl_logs[[#This Row],[Total Score]]&lt;=19, "High", tbl_logs[[#This Row],[Total Score]]&lt;=25, "Very High")</f>
        <v>Medium</v>
      </c>
      <c r="N1773" t="str" cm="1">
        <f t="array" ref="N1773">_xlfn.IFS(tbl_logs[[#This Row],[Total Score]]&lt;=4, "Low", tbl_logs[[#This Row],[Total Score]]&lt;=10, "Medium", tbl_logs[[#This Row],[Total Score]]&lt;=17, "High", tbl_logs[[#This Row],[Total Score]]&lt;=25, "Critical")</f>
        <v>Medium</v>
      </c>
    </row>
    <row r="1774" spans="1:14" x14ac:dyDescent="0.3">
      <c r="A1774" t="s">
        <v>3717</v>
      </c>
      <c r="B1774" s="1">
        <v>46055.227777777778</v>
      </c>
      <c r="C1774" t="s">
        <v>7</v>
      </c>
      <c r="D1774" t="s">
        <v>8</v>
      </c>
      <c r="E1774" t="s">
        <v>19</v>
      </c>
      <c r="F1774" t="s">
        <v>13</v>
      </c>
      <c r="G1774" s="2">
        <v>0.22777777777777777</v>
      </c>
      <c r="H1774" s="3">
        <v>46055</v>
      </c>
      <c r="I1774">
        <v>2</v>
      </c>
      <c r="J1774">
        <f>_xlfn.XLOOKUP(tbl_logs[[#This Row],[Target_Department]],tbl_DeptWeight[Department], tbl_DeptWeight[Impact Score])</f>
        <v>3</v>
      </c>
      <c r="K1774">
        <f>_xlfn.XLOOKUP(tbl_logs[[#This Row],[Employee_Action]],tbl_ResponseLikelihood[Employee Action],tbl_ResponseLikelihood[Likelihood Score])</f>
        <v>1</v>
      </c>
      <c r="L1774">
        <f>tbl_logs[[#This Row],[Impact Score]]*tbl_logs[[#This Row],[Response Multiplier]]</f>
        <v>3</v>
      </c>
      <c r="M1774" t="str" cm="1">
        <f t="array" ref="M1774">_xlfn.IFS(tbl_logs[[#This Row],[Total Score]]&lt;=4, "Low", tbl_logs[[#This Row],[Total Score]]&lt;=10, "Medium", tbl_logs[[#This Row],[Total Score]]&lt;=19, "High", tbl_logs[[#This Row],[Total Score]]&lt;=25, "Very High")</f>
        <v>Low</v>
      </c>
      <c r="N1774" t="str" cm="1">
        <f t="array" ref="N1774">_xlfn.IFS(tbl_logs[[#This Row],[Total Score]]&lt;=4, "Low", tbl_logs[[#This Row],[Total Score]]&lt;=10, "Medium", tbl_logs[[#This Row],[Total Score]]&lt;=17, "High", tbl_logs[[#This Row],[Total Score]]&lt;=25, "Critical")</f>
        <v>Low</v>
      </c>
    </row>
    <row r="1775" spans="1:14" x14ac:dyDescent="0.3">
      <c r="A1775" t="s">
        <v>2527</v>
      </c>
      <c r="B1775" s="1">
        <v>46055.234722222223</v>
      </c>
      <c r="C1775" t="s">
        <v>7</v>
      </c>
      <c r="D1775" t="s">
        <v>22</v>
      </c>
      <c r="E1775" t="s">
        <v>19</v>
      </c>
      <c r="F1775" t="s">
        <v>10</v>
      </c>
      <c r="G1775" s="2">
        <v>0.23472222222222222</v>
      </c>
      <c r="H1775" s="3">
        <v>46055</v>
      </c>
      <c r="I1775">
        <v>2</v>
      </c>
      <c r="J1775">
        <f>_xlfn.XLOOKUP(tbl_logs[[#This Row],[Target_Department]],tbl_DeptWeight[Department], tbl_DeptWeight[Impact Score])</f>
        <v>3</v>
      </c>
      <c r="K1775">
        <f>_xlfn.XLOOKUP(tbl_logs[[#This Row],[Employee_Action]],tbl_ResponseLikelihood[Employee Action],tbl_ResponseLikelihood[Likelihood Score])</f>
        <v>2</v>
      </c>
      <c r="L1775">
        <f>tbl_logs[[#This Row],[Impact Score]]*tbl_logs[[#This Row],[Response Multiplier]]</f>
        <v>6</v>
      </c>
      <c r="M1775" t="str" cm="1">
        <f t="array" ref="M1775">_xlfn.IFS(tbl_logs[[#This Row],[Total Score]]&lt;=4, "Low", tbl_logs[[#This Row],[Total Score]]&lt;=10, "Medium", tbl_logs[[#This Row],[Total Score]]&lt;=19, "High", tbl_logs[[#This Row],[Total Score]]&lt;=25, "Very High")</f>
        <v>Medium</v>
      </c>
      <c r="N1775" t="str" cm="1">
        <f t="array" ref="N1775">_xlfn.IFS(tbl_logs[[#This Row],[Total Score]]&lt;=4, "Low", tbl_logs[[#This Row],[Total Score]]&lt;=10, "Medium", tbl_logs[[#This Row],[Total Score]]&lt;=17, "High", tbl_logs[[#This Row],[Total Score]]&lt;=25, "Critical")</f>
        <v>Medium</v>
      </c>
    </row>
    <row r="1776" spans="1:14" x14ac:dyDescent="0.3">
      <c r="A1776" t="s">
        <v>2737</v>
      </c>
      <c r="B1776" s="1">
        <v>46055.243750000001</v>
      </c>
      <c r="C1776" t="s">
        <v>7</v>
      </c>
      <c r="D1776" t="s">
        <v>8</v>
      </c>
      <c r="E1776" t="s">
        <v>19</v>
      </c>
      <c r="F1776" t="s">
        <v>10</v>
      </c>
      <c r="G1776" s="2">
        <v>0.24374999999999999</v>
      </c>
      <c r="H1776" s="3">
        <v>46055</v>
      </c>
      <c r="I1776">
        <v>2</v>
      </c>
      <c r="J1776">
        <f>_xlfn.XLOOKUP(tbl_logs[[#This Row],[Target_Department]],tbl_DeptWeight[Department], tbl_DeptWeight[Impact Score])</f>
        <v>3</v>
      </c>
      <c r="K1776">
        <f>_xlfn.XLOOKUP(tbl_logs[[#This Row],[Employee_Action]],tbl_ResponseLikelihood[Employee Action],tbl_ResponseLikelihood[Likelihood Score])</f>
        <v>2</v>
      </c>
      <c r="L1776">
        <f>tbl_logs[[#This Row],[Impact Score]]*tbl_logs[[#This Row],[Response Multiplier]]</f>
        <v>6</v>
      </c>
      <c r="M1776" t="str" cm="1">
        <f t="array" ref="M1776">_xlfn.IFS(tbl_logs[[#This Row],[Total Score]]&lt;=4, "Low", tbl_logs[[#This Row],[Total Score]]&lt;=10, "Medium", tbl_logs[[#This Row],[Total Score]]&lt;=19, "High", tbl_logs[[#This Row],[Total Score]]&lt;=25, "Very High")</f>
        <v>Medium</v>
      </c>
      <c r="N1776" t="str" cm="1">
        <f t="array" ref="N1776">_xlfn.IFS(tbl_logs[[#This Row],[Total Score]]&lt;=4, "Low", tbl_logs[[#This Row],[Total Score]]&lt;=10, "Medium", tbl_logs[[#This Row],[Total Score]]&lt;=17, "High", tbl_logs[[#This Row],[Total Score]]&lt;=25, "Critical")</f>
        <v>Medium</v>
      </c>
    </row>
    <row r="1777" spans="1:14" x14ac:dyDescent="0.3">
      <c r="A1777" t="s">
        <v>1225</v>
      </c>
      <c r="B1777" s="1">
        <v>46055.279166666667</v>
      </c>
      <c r="C1777" t="s">
        <v>12</v>
      </c>
      <c r="D1777" t="s">
        <v>18</v>
      </c>
      <c r="E1777" t="s">
        <v>19</v>
      </c>
      <c r="F1777" t="s">
        <v>13</v>
      </c>
      <c r="G1777" s="2">
        <v>0.27916666666666667</v>
      </c>
      <c r="H1777" s="3">
        <v>46055</v>
      </c>
      <c r="I1777">
        <v>2</v>
      </c>
      <c r="J1777">
        <f>_xlfn.XLOOKUP(tbl_logs[[#This Row],[Target_Department]],tbl_DeptWeight[Department], tbl_DeptWeight[Impact Score])</f>
        <v>1</v>
      </c>
      <c r="K1777">
        <f>_xlfn.XLOOKUP(tbl_logs[[#This Row],[Employee_Action]],tbl_ResponseLikelihood[Employee Action],tbl_ResponseLikelihood[Likelihood Score])</f>
        <v>1</v>
      </c>
      <c r="L1777">
        <f>tbl_logs[[#This Row],[Impact Score]]*tbl_logs[[#This Row],[Response Multiplier]]</f>
        <v>1</v>
      </c>
      <c r="M1777" t="str" cm="1">
        <f t="array" ref="M1777">_xlfn.IFS(tbl_logs[[#This Row],[Total Score]]&lt;=4, "Low", tbl_logs[[#This Row],[Total Score]]&lt;=10, "Medium", tbl_logs[[#This Row],[Total Score]]&lt;=19, "High", tbl_logs[[#This Row],[Total Score]]&lt;=25, "Very High")</f>
        <v>Low</v>
      </c>
      <c r="N1777" t="str" cm="1">
        <f t="array" ref="N1777">_xlfn.IFS(tbl_logs[[#This Row],[Total Score]]&lt;=4, "Low", tbl_logs[[#This Row],[Total Score]]&lt;=10, "Medium", tbl_logs[[#This Row],[Total Score]]&lt;=17, "High", tbl_logs[[#This Row],[Total Score]]&lt;=25, "Critical")</f>
        <v>Low</v>
      </c>
    </row>
    <row r="1778" spans="1:14" x14ac:dyDescent="0.3">
      <c r="A1778" t="s">
        <v>4059</v>
      </c>
      <c r="B1778" s="1">
        <v>46055.303472222222</v>
      </c>
      <c r="C1778" t="s">
        <v>7</v>
      </c>
      <c r="D1778" t="s">
        <v>15</v>
      </c>
      <c r="E1778" t="s">
        <v>16</v>
      </c>
      <c r="F1778" t="s">
        <v>53</v>
      </c>
      <c r="G1778" s="2">
        <v>0.3034722222222222</v>
      </c>
      <c r="H1778" s="3">
        <v>46055</v>
      </c>
      <c r="I1778">
        <v>2</v>
      </c>
      <c r="J1778">
        <f>_xlfn.XLOOKUP(tbl_logs[[#This Row],[Target_Department]],tbl_DeptWeight[Department], tbl_DeptWeight[Impact Score])</f>
        <v>3</v>
      </c>
      <c r="K1778">
        <f>_xlfn.XLOOKUP(tbl_logs[[#This Row],[Employee_Action]],tbl_ResponseLikelihood[Employee Action],tbl_ResponseLikelihood[Likelihood Score])</f>
        <v>5</v>
      </c>
      <c r="L1778">
        <f>tbl_logs[[#This Row],[Impact Score]]*tbl_logs[[#This Row],[Response Multiplier]]</f>
        <v>15</v>
      </c>
      <c r="M1778" t="str" cm="1">
        <f t="array" ref="M1778">_xlfn.IFS(tbl_logs[[#This Row],[Total Score]]&lt;=4, "Low", tbl_logs[[#This Row],[Total Score]]&lt;=10, "Medium", tbl_logs[[#This Row],[Total Score]]&lt;=19, "High", tbl_logs[[#This Row],[Total Score]]&lt;=25, "Very High")</f>
        <v>High</v>
      </c>
      <c r="N1778" t="str" cm="1">
        <f t="array" ref="N1778">_xlfn.IFS(tbl_logs[[#This Row],[Total Score]]&lt;=4, "Low", tbl_logs[[#This Row],[Total Score]]&lt;=10, "Medium", tbl_logs[[#This Row],[Total Score]]&lt;=17, "High", tbl_logs[[#This Row],[Total Score]]&lt;=25, "Critical")</f>
        <v>High</v>
      </c>
    </row>
    <row r="1779" spans="1:14" x14ac:dyDescent="0.3">
      <c r="A1779" t="s">
        <v>435</v>
      </c>
      <c r="B1779" s="1">
        <v>46055.327777777777</v>
      </c>
      <c r="C1779" t="s">
        <v>7</v>
      </c>
      <c r="D1779" t="s">
        <v>22</v>
      </c>
      <c r="E1779" t="s">
        <v>19</v>
      </c>
      <c r="F1779" t="s">
        <v>13</v>
      </c>
      <c r="G1779" s="2">
        <v>0.32777777777777778</v>
      </c>
      <c r="H1779" s="3">
        <v>46055</v>
      </c>
      <c r="I1779">
        <v>2</v>
      </c>
      <c r="J1779">
        <f>_xlfn.XLOOKUP(tbl_logs[[#This Row],[Target_Department]],tbl_DeptWeight[Department], tbl_DeptWeight[Impact Score])</f>
        <v>3</v>
      </c>
      <c r="K1779">
        <f>_xlfn.XLOOKUP(tbl_logs[[#This Row],[Employee_Action]],tbl_ResponseLikelihood[Employee Action],tbl_ResponseLikelihood[Likelihood Score])</f>
        <v>1</v>
      </c>
      <c r="L1779">
        <f>tbl_logs[[#This Row],[Impact Score]]*tbl_logs[[#This Row],[Response Multiplier]]</f>
        <v>3</v>
      </c>
      <c r="M1779" t="str" cm="1">
        <f t="array" ref="M1779">_xlfn.IFS(tbl_logs[[#This Row],[Total Score]]&lt;=4, "Low", tbl_logs[[#This Row],[Total Score]]&lt;=10, "Medium", tbl_logs[[#This Row],[Total Score]]&lt;=19, "High", tbl_logs[[#This Row],[Total Score]]&lt;=25, "Very High")</f>
        <v>Low</v>
      </c>
      <c r="N1779" t="str" cm="1">
        <f t="array" ref="N1779">_xlfn.IFS(tbl_logs[[#This Row],[Total Score]]&lt;=4, "Low", tbl_logs[[#This Row],[Total Score]]&lt;=10, "Medium", tbl_logs[[#This Row],[Total Score]]&lt;=17, "High", tbl_logs[[#This Row],[Total Score]]&lt;=25, "Critical")</f>
        <v>Low</v>
      </c>
    </row>
    <row r="1780" spans="1:14" x14ac:dyDescent="0.3">
      <c r="A1780" t="s">
        <v>1136</v>
      </c>
      <c r="B1780" s="1">
        <v>46055.329861111109</v>
      </c>
      <c r="C1780" t="s">
        <v>7</v>
      </c>
      <c r="D1780" t="s">
        <v>8</v>
      </c>
      <c r="E1780" t="s">
        <v>19</v>
      </c>
      <c r="F1780" t="s">
        <v>10</v>
      </c>
      <c r="G1780" s="2">
        <v>0.3298611111111111</v>
      </c>
      <c r="H1780" s="3">
        <v>46055</v>
      </c>
      <c r="I1780">
        <v>2</v>
      </c>
      <c r="J1780">
        <f>_xlfn.XLOOKUP(tbl_logs[[#This Row],[Target_Department]],tbl_DeptWeight[Department], tbl_DeptWeight[Impact Score])</f>
        <v>3</v>
      </c>
      <c r="K1780">
        <f>_xlfn.XLOOKUP(tbl_logs[[#This Row],[Employee_Action]],tbl_ResponseLikelihood[Employee Action],tbl_ResponseLikelihood[Likelihood Score])</f>
        <v>2</v>
      </c>
      <c r="L1780">
        <f>tbl_logs[[#This Row],[Impact Score]]*tbl_logs[[#This Row],[Response Multiplier]]</f>
        <v>6</v>
      </c>
      <c r="M1780" t="str" cm="1">
        <f t="array" ref="M1780">_xlfn.IFS(tbl_logs[[#This Row],[Total Score]]&lt;=4, "Low", tbl_logs[[#This Row],[Total Score]]&lt;=10, "Medium", tbl_logs[[#This Row],[Total Score]]&lt;=19, "High", tbl_logs[[#This Row],[Total Score]]&lt;=25, "Very High")</f>
        <v>Medium</v>
      </c>
      <c r="N1780" t="str" cm="1">
        <f t="array" ref="N1780">_xlfn.IFS(tbl_logs[[#This Row],[Total Score]]&lt;=4, "Low", tbl_logs[[#This Row],[Total Score]]&lt;=10, "Medium", tbl_logs[[#This Row],[Total Score]]&lt;=17, "High", tbl_logs[[#This Row],[Total Score]]&lt;=25, "Critical")</f>
        <v>Medium</v>
      </c>
    </row>
    <row r="1781" spans="1:14" x14ac:dyDescent="0.3">
      <c r="A1781" t="s">
        <v>4718</v>
      </c>
      <c r="B1781" s="1">
        <v>46055.361805555556</v>
      </c>
      <c r="C1781" t="s">
        <v>40</v>
      </c>
      <c r="D1781" t="s">
        <v>15</v>
      </c>
      <c r="E1781" t="s">
        <v>16</v>
      </c>
      <c r="F1781" t="s">
        <v>10</v>
      </c>
      <c r="G1781" s="2">
        <v>0.36180555555555555</v>
      </c>
      <c r="H1781" s="3">
        <v>46055</v>
      </c>
      <c r="I1781">
        <v>2</v>
      </c>
      <c r="J1781">
        <f>_xlfn.XLOOKUP(tbl_logs[[#This Row],[Target_Department]],tbl_DeptWeight[Department], tbl_DeptWeight[Impact Score])</f>
        <v>5</v>
      </c>
      <c r="K1781">
        <f>_xlfn.XLOOKUP(tbl_logs[[#This Row],[Employee_Action]],tbl_ResponseLikelihood[Employee Action],tbl_ResponseLikelihood[Likelihood Score])</f>
        <v>2</v>
      </c>
      <c r="L1781">
        <f>tbl_logs[[#This Row],[Impact Score]]*tbl_logs[[#This Row],[Response Multiplier]]</f>
        <v>10</v>
      </c>
      <c r="M1781" t="str" cm="1">
        <f t="array" ref="M1781">_xlfn.IFS(tbl_logs[[#This Row],[Total Score]]&lt;=4, "Low", tbl_logs[[#This Row],[Total Score]]&lt;=10, "Medium", tbl_logs[[#This Row],[Total Score]]&lt;=19, "High", tbl_logs[[#This Row],[Total Score]]&lt;=25, "Very High")</f>
        <v>Medium</v>
      </c>
      <c r="N1781" t="str" cm="1">
        <f t="array" ref="N1781">_xlfn.IFS(tbl_logs[[#This Row],[Total Score]]&lt;=4, "Low", tbl_logs[[#This Row],[Total Score]]&lt;=10, "Medium", tbl_logs[[#This Row],[Total Score]]&lt;=17, "High", tbl_logs[[#This Row],[Total Score]]&lt;=25, "Critical")</f>
        <v>Medium</v>
      </c>
    </row>
    <row r="1782" spans="1:14" x14ac:dyDescent="0.3">
      <c r="A1782" t="s">
        <v>3820</v>
      </c>
      <c r="B1782" s="1">
        <v>46055.362500000003</v>
      </c>
      <c r="C1782" t="s">
        <v>35</v>
      </c>
      <c r="D1782" t="s">
        <v>18</v>
      </c>
      <c r="E1782" t="s">
        <v>31</v>
      </c>
      <c r="F1782" t="s">
        <v>10</v>
      </c>
      <c r="G1782" s="2">
        <v>0.36249999999999999</v>
      </c>
      <c r="H1782" s="3">
        <v>46055</v>
      </c>
      <c r="I1782">
        <v>2</v>
      </c>
      <c r="J1782">
        <f>_xlfn.XLOOKUP(tbl_logs[[#This Row],[Target_Department]],tbl_DeptWeight[Department], tbl_DeptWeight[Impact Score])</f>
        <v>1</v>
      </c>
      <c r="K1782">
        <f>_xlfn.XLOOKUP(tbl_logs[[#This Row],[Employee_Action]],tbl_ResponseLikelihood[Employee Action],tbl_ResponseLikelihood[Likelihood Score])</f>
        <v>2</v>
      </c>
      <c r="L1782">
        <f>tbl_logs[[#This Row],[Impact Score]]*tbl_logs[[#This Row],[Response Multiplier]]</f>
        <v>2</v>
      </c>
      <c r="M1782" t="str" cm="1">
        <f t="array" ref="M1782">_xlfn.IFS(tbl_logs[[#This Row],[Total Score]]&lt;=4, "Low", tbl_logs[[#This Row],[Total Score]]&lt;=10, "Medium", tbl_logs[[#This Row],[Total Score]]&lt;=19, "High", tbl_logs[[#This Row],[Total Score]]&lt;=25, "Very High")</f>
        <v>Low</v>
      </c>
      <c r="N1782" t="str" cm="1">
        <f t="array" ref="N1782">_xlfn.IFS(tbl_logs[[#This Row],[Total Score]]&lt;=4, "Low", tbl_logs[[#This Row],[Total Score]]&lt;=10, "Medium", tbl_logs[[#This Row],[Total Score]]&lt;=17, "High", tbl_logs[[#This Row],[Total Score]]&lt;=25, "Critical")</f>
        <v>Low</v>
      </c>
    </row>
    <row r="1783" spans="1:14" x14ac:dyDescent="0.3">
      <c r="A1783" t="s">
        <v>3066</v>
      </c>
      <c r="B1783" s="1">
        <v>46055.397916666669</v>
      </c>
      <c r="C1783" t="s">
        <v>35</v>
      </c>
      <c r="D1783" t="s">
        <v>8</v>
      </c>
      <c r="E1783" t="s">
        <v>19</v>
      </c>
      <c r="F1783" t="s">
        <v>53</v>
      </c>
      <c r="G1783" s="2">
        <v>0.39791666666666664</v>
      </c>
      <c r="H1783" s="3">
        <v>46055</v>
      </c>
      <c r="I1783">
        <v>2</v>
      </c>
      <c r="J1783">
        <f>_xlfn.XLOOKUP(tbl_logs[[#This Row],[Target_Department]],tbl_DeptWeight[Department], tbl_DeptWeight[Impact Score])</f>
        <v>1</v>
      </c>
      <c r="K1783">
        <f>_xlfn.XLOOKUP(tbl_logs[[#This Row],[Employee_Action]],tbl_ResponseLikelihood[Employee Action],tbl_ResponseLikelihood[Likelihood Score])</f>
        <v>5</v>
      </c>
      <c r="L1783">
        <f>tbl_logs[[#This Row],[Impact Score]]*tbl_logs[[#This Row],[Response Multiplier]]</f>
        <v>5</v>
      </c>
      <c r="M1783" t="str" cm="1">
        <f t="array" ref="M1783">_xlfn.IFS(tbl_logs[[#This Row],[Total Score]]&lt;=4, "Low", tbl_logs[[#This Row],[Total Score]]&lt;=10, "Medium", tbl_logs[[#This Row],[Total Score]]&lt;=19, "High", tbl_logs[[#This Row],[Total Score]]&lt;=25, "Very High")</f>
        <v>Medium</v>
      </c>
      <c r="N1783" t="str" cm="1">
        <f t="array" ref="N1783">_xlfn.IFS(tbl_logs[[#This Row],[Total Score]]&lt;=4, "Low", tbl_logs[[#This Row],[Total Score]]&lt;=10, "Medium", tbl_logs[[#This Row],[Total Score]]&lt;=17, "High", tbl_logs[[#This Row],[Total Score]]&lt;=25, "Critical")</f>
        <v>Medium</v>
      </c>
    </row>
    <row r="1784" spans="1:14" x14ac:dyDescent="0.3">
      <c r="A1784" t="s">
        <v>4117</v>
      </c>
      <c r="B1784" s="1">
        <v>46055.40347222222</v>
      </c>
      <c r="C1784" t="s">
        <v>7</v>
      </c>
      <c r="D1784" t="s">
        <v>8</v>
      </c>
      <c r="E1784" t="s">
        <v>19</v>
      </c>
      <c r="F1784" t="s">
        <v>33</v>
      </c>
      <c r="G1784" s="2">
        <v>0.40347222222222223</v>
      </c>
      <c r="H1784" s="3">
        <v>46055</v>
      </c>
      <c r="I1784">
        <v>2</v>
      </c>
      <c r="J1784">
        <f>_xlfn.XLOOKUP(tbl_logs[[#This Row],[Target_Department]],tbl_DeptWeight[Department], tbl_DeptWeight[Impact Score])</f>
        <v>3</v>
      </c>
      <c r="K1784">
        <f>_xlfn.XLOOKUP(tbl_logs[[#This Row],[Employee_Action]],tbl_ResponseLikelihood[Employee Action],tbl_ResponseLikelihood[Likelihood Score])</f>
        <v>4</v>
      </c>
      <c r="L1784">
        <f>tbl_logs[[#This Row],[Impact Score]]*tbl_logs[[#This Row],[Response Multiplier]]</f>
        <v>12</v>
      </c>
      <c r="M1784" t="str" cm="1">
        <f t="array" ref="M1784">_xlfn.IFS(tbl_logs[[#This Row],[Total Score]]&lt;=4, "Low", tbl_logs[[#This Row],[Total Score]]&lt;=10, "Medium", tbl_logs[[#This Row],[Total Score]]&lt;=19, "High", tbl_logs[[#This Row],[Total Score]]&lt;=25, "Very High")</f>
        <v>High</v>
      </c>
      <c r="N1784" t="str" cm="1">
        <f t="array" ref="N1784">_xlfn.IFS(tbl_logs[[#This Row],[Total Score]]&lt;=4, "Low", tbl_logs[[#This Row],[Total Score]]&lt;=10, "Medium", tbl_logs[[#This Row],[Total Score]]&lt;=17, "High", tbl_logs[[#This Row],[Total Score]]&lt;=25, "Critical")</f>
        <v>High</v>
      </c>
    </row>
    <row r="1785" spans="1:14" x14ac:dyDescent="0.3">
      <c r="A1785" t="s">
        <v>4163</v>
      </c>
      <c r="B1785" s="1">
        <v>46055.413194444445</v>
      </c>
      <c r="C1785" t="s">
        <v>26</v>
      </c>
      <c r="D1785" t="s">
        <v>18</v>
      </c>
      <c r="E1785" t="s">
        <v>31</v>
      </c>
      <c r="F1785" t="s">
        <v>20</v>
      </c>
      <c r="G1785" s="2">
        <v>0.41319444444444442</v>
      </c>
      <c r="H1785" s="3">
        <v>46055</v>
      </c>
      <c r="I1785">
        <v>2</v>
      </c>
      <c r="J1785">
        <f>_xlfn.XLOOKUP(tbl_logs[[#This Row],[Target_Department]],tbl_DeptWeight[Department], tbl_DeptWeight[Impact Score])</f>
        <v>3</v>
      </c>
      <c r="K1785">
        <f>_xlfn.XLOOKUP(tbl_logs[[#This Row],[Employee_Action]],tbl_ResponseLikelihood[Employee Action],tbl_ResponseLikelihood[Likelihood Score])</f>
        <v>2</v>
      </c>
      <c r="L1785">
        <f>tbl_logs[[#This Row],[Impact Score]]*tbl_logs[[#This Row],[Response Multiplier]]</f>
        <v>6</v>
      </c>
      <c r="M1785" t="str" cm="1">
        <f t="array" ref="M1785">_xlfn.IFS(tbl_logs[[#This Row],[Total Score]]&lt;=4, "Low", tbl_logs[[#This Row],[Total Score]]&lt;=10, "Medium", tbl_logs[[#This Row],[Total Score]]&lt;=19, "High", tbl_logs[[#This Row],[Total Score]]&lt;=25, "Very High")</f>
        <v>Medium</v>
      </c>
      <c r="N1785" t="str" cm="1">
        <f t="array" ref="N1785">_xlfn.IFS(tbl_logs[[#This Row],[Total Score]]&lt;=4, "Low", tbl_logs[[#This Row],[Total Score]]&lt;=10, "Medium", tbl_logs[[#This Row],[Total Score]]&lt;=17, "High", tbl_logs[[#This Row],[Total Score]]&lt;=25, "Critical")</f>
        <v>Medium</v>
      </c>
    </row>
    <row r="1786" spans="1:14" x14ac:dyDescent="0.3">
      <c r="A1786" t="s">
        <v>2847</v>
      </c>
      <c r="B1786" s="1">
        <v>46055.427777777775</v>
      </c>
      <c r="C1786" t="s">
        <v>7</v>
      </c>
      <c r="D1786" t="s">
        <v>8</v>
      </c>
      <c r="E1786" t="s">
        <v>19</v>
      </c>
      <c r="F1786" t="s">
        <v>10</v>
      </c>
      <c r="G1786" s="2">
        <v>0.42777777777777776</v>
      </c>
      <c r="H1786" s="3">
        <v>46055</v>
      </c>
      <c r="I1786">
        <v>2</v>
      </c>
      <c r="J1786">
        <f>_xlfn.XLOOKUP(tbl_logs[[#This Row],[Target_Department]],tbl_DeptWeight[Department], tbl_DeptWeight[Impact Score])</f>
        <v>3</v>
      </c>
      <c r="K1786">
        <f>_xlfn.XLOOKUP(tbl_logs[[#This Row],[Employee_Action]],tbl_ResponseLikelihood[Employee Action],tbl_ResponseLikelihood[Likelihood Score])</f>
        <v>2</v>
      </c>
      <c r="L1786">
        <f>tbl_logs[[#This Row],[Impact Score]]*tbl_logs[[#This Row],[Response Multiplier]]</f>
        <v>6</v>
      </c>
      <c r="M1786" t="str" cm="1">
        <f t="array" ref="M1786">_xlfn.IFS(tbl_logs[[#This Row],[Total Score]]&lt;=4, "Low", tbl_logs[[#This Row],[Total Score]]&lt;=10, "Medium", tbl_logs[[#This Row],[Total Score]]&lt;=19, "High", tbl_logs[[#This Row],[Total Score]]&lt;=25, "Very High")</f>
        <v>Medium</v>
      </c>
      <c r="N1786" t="str" cm="1">
        <f t="array" ref="N1786">_xlfn.IFS(tbl_logs[[#This Row],[Total Score]]&lt;=4, "Low", tbl_logs[[#This Row],[Total Score]]&lt;=10, "Medium", tbl_logs[[#This Row],[Total Score]]&lt;=17, "High", tbl_logs[[#This Row],[Total Score]]&lt;=25, "Critical")</f>
        <v>Medium</v>
      </c>
    </row>
    <row r="1787" spans="1:14" x14ac:dyDescent="0.3">
      <c r="A1787" t="s">
        <v>465</v>
      </c>
      <c r="B1787" s="1">
        <v>46055.505555555559</v>
      </c>
      <c r="C1787" t="s">
        <v>26</v>
      </c>
      <c r="D1787" t="s">
        <v>15</v>
      </c>
      <c r="E1787" t="s">
        <v>16</v>
      </c>
      <c r="F1787" t="s">
        <v>10</v>
      </c>
      <c r="G1787" s="2">
        <v>0.50555555555555554</v>
      </c>
      <c r="H1787" s="3">
        <v>46055</v>
      </c>
      <c r="I1787">
        <v>2</v>
      </c>
      <c r="J1787">
        <f>_xlfn.XLOOKUP(tbl_logs[[#This Row],[Target_Department]],tbl_DeptWeight[Department], tbl_DeptWeight[Impact Score])</f>
        <v>3</v>
      </c>
      <c r="K1787">
        <f>_xlfn.XLOOKUP(tbl_logs[[#This Row],[Employee_Action]],tbl_ResponseLikelihood[Employee Action],tbl_ResponseLikelihood[Likelihood Score])</f>
        <v>2</v>
      </c>
      <c r="L1787">
        <f>tbl_logs[[#This Row],[Impact Score]]*tbl_logs[[#This Row],[Response Multiplier]]</f>
        <v>6</v>
      </c>
      <c r="M1787" t="str" cm="1">
        <f t="array" ref="M1787">_xlfn.IFS(tbl_logs[[#This Row],[Total Score]]&lt;=4, "Low", tbl_logs[[#This Row],[Total Score]]&lt;=10, "Medium", tbl_logs[[#This Row],[Total Score]]&lt;=19, "High", tbl_logs[[#This Row],[Total Score]]&lt;=25, "Very High")</f>
        <v>Medium</v>
      </c>
      <c r="N1787" t="str" cm="1">
        <f t="array" ref="N1787">_xlfn.IFS(tbl_logs[[#This Row],[Total Score]]&lt;=4, "Low", tbl_logs[[#This Row],[Total Score]]&lt;=10, "Medium", tbl_logs[[#This Row],[Total Score]]&lt;=17, "High", tbl_logs[[#This Row],[Total Score]]&lt;=25, "Critical")</f>
        <v>Medium</v>
      </c>
    </row>
    <row r="1788" spans="1:14" x14ac:dyDescent="0.3">
      <c r="A1788" t="s">
        <v>652</v>
      </c>
      <c r="B1788" s="1">
        <v>46055.509722222225</v>
      </c>
      <c r="C1788" t="s">
        <v>7</v>
      </c>
      <c r="D1788" t="s">
        <v>8</v>
      </c>
      <c r="E1788" t="s">
        <v>19</v>
      </c>
      <c r="F1788" t="s">
        <v>10</v>
      </c>
      <c r="G1788" s="2">
        <v>0.50972222222222219</v>
      </c>
      <c r="H1788" s="3">
        <v>46055</v>
      </c>
      <c r="I1788">
        <v>2</v>
      </c>
      <c r="J1788">
        <f>_xlfn.XLOOKUP(tbl_logs[[#This Row],[Target_Department]],tbl_DeptWeight[Department], tbl_DeptWeight[Impact Score])</f>
        <v>3</v>
      </c>
      <c r="K1788">
        <f>_xlfn.XLOOKUP(tbl_logs[[#This Row],[Employee_Action]],tbl_ResponseLikelihood[Employee Action],tbl_ResponseLikelihood[Likelihood Score])</f>
        <v>2</v>
      </c>
      <c r="L1788">
        <f>tbl_logs[[#This Row],[Impact Score]]*tbl_logs[[#This Row],[Response Multiplier]]</f>
        <v>6</v>
      </c>
      <c r="M1788" t="str" cm="1">
        <f t="array" ref="M1788">_xlfn.IFS(tbl_logs[[#This Row],[Total Score]]&lt;=4, "Low", tbl_logs[[#This Row],[Total Score]]&lt;=10, "Medium", tbl_logs[[#This Row],[Total Score]]&lt;=19, "High", tbl_logs[[#This Row],[Total Score]]&lt;=25, "Very High")</f>
        <v>Medium</v>
      </c>
      <c r="N1788" t="str" cm="1">
        <f t="array" ref="N1788">_xlfn.IFS(tbl_logs[[#This Row],[Total Score]]&lt;=4, "Low", tbl_logs[[#This Row],[Total Score]]&lt;=10, "Medium", tbl_logs[[#This Row],[Total Score]]&lt;=17, "High", tbl_logs[[#This Row],[Total Score]]&lt;=25, "Critical")</f>
        <v>Medium</v>
      </c>
    </row>
    <row r="1789" spans="1:14" x14ac:dyDescent="0.3">
      <c r="A1789" t="s">
        <v>187</v>
      </c>
      <c r="B1789" s="1">
        <v>46055.511111111111</v>
      </c>
      <c r="C1789" t="s">
        <v>12</v>
      </c>
      <c r="D1789" t="s">
        <v>8</v>
      </c>
      <c r="E1789" t="s">
        <v>9</v>
      </c>
      <c r="F1789" t="s">
        <v>13</v>
      </c>
      <c r="G1789" s="2">
        <v>0.51111111111111107</v>
      </c>
      <c r="H1789" s="3">
        <v>46055</v>
      </c>
      <c r="I1789">
        <v>2</v>
      </c>
      <c r="J1789">
        <f>_xlfn.XLOOKUP(tbl_logs[[#This Row],[Target_Department]],tbl_DeptWeight[Department], tbl_DeptWeight[Impact Score])</f>
        <v>1</v>
      </c>
      <c r="K1789">
        <f>_xlfn.XLOOKUP(tbl_logs[[#This Row],[Employee_Action]],tbl_ResponseLikelihood[Employee Action],tbl_ResponseLikelihood[Likelihood Score])</f>
        <v>1</v>
      </c>
      <c r="L1789">
        <f>tbl_logs[[#This Row],[Impact Score]]*tbl_logs[[#This Row],[Response Multiplier]]</f>
        <v>1</v>
      </c>
      <c r="M1789" t="str" cm="1">
        <f t="array" ref="M1789">_xlfn.IFS(tbl_logs[[#This Row],[Total Score]]&lt;=4, "Low", tbl_logs[[#This Row],[Total Score]]&lt;=10, "Medium", tbl_logs[[#This Row],[Total Score]]&lt;=19, "High", tbl_logs[[#This Row],[Total Score]]&lt;=25, "Very High")</f>
        <v>Low</v>
      </c>
      <c r="N1789" t="str" cm="1">
        <f t="array" ref="N1789">_xlfn.IFS(tbl_logs[[#This Row],[Total Score]]&lt;=4, "Low", tbl_logs[[#This Row],[Total Score]]&lt;=10, "Medium", tbl_logs[[#This Row],[Total Score]]&lt;=17, "High", tbl_logs[[#This Row],[Total Score]]&lt;=25, "Critical")</f>
        <v>Low</v>
      </c>
    </row>
    <row r="1790" spans="1:14" x14ac:dyDescent="0.3">
      <c r="A1790" t="s">
        <v>256</v>
      </c>
      <c r="B1790" s="1">
        <v>46055.534722222219</v>
      </c>
      <c r="C1790" t="s">
        <v>12</v>
      </c>
      <c r="D1790" t="s">
        <v>8</v>
      </c>
      <c r="E1790" t="s">
        <v>9</v>
      </c>
      <c r="F1790" t="s">
        <v>33</v>
      </c>
      <c r="G1790" s="2">
        <v>0.53472222222222221</v>
      </c>
      <c r="H1790" s="3">
        <v>46055</v>
      </c>
      <c r="I1790">
        <v>2</v>
      </c>
      <c r="J1790">
        <f>_xlfn.XLOOKUP(tbl_logs[[#This Row],[Target_Department]],tbl_DeptWeight[Department], tbl_DeptWeight[Impact Score])</f>
        <v>1</v>
      </c>
      <c r="K1790">
        <f>_xlfn.XLOOKUP(tbl_logs[[#This Row],[Employee_Action]],tbl_ResponseLikelihood[Employee Action],tbl_ResponseLikelihood[Likelihood Score])</f>
        <v>4</v>
      </c>
      <c r="L1790">
        <f>tbl_logs[[#This Row],[Impact Score]]*tbl_logs[[#This Row],[Response Multiplier]]</f>
        <v>4</v>
      </c>
      <c r="M1790" t="str" cm="1">
        <f t="array" ref="M1790">_xlfn.IFS(tbl_logs[[#This Row],[Total Score]]&lt;=4, "Low", tbl_logs[[#This Row],[Total Score]]&lt;=10, "Medium", tbl_logs[[#This Row],[Total Score]]&lt;=19, "High", tbl_logs[[#This Row],[Total Score]]&lt;=25, "Very High")</f>
        <v>Low</v>
      </c>
      <c r="N1790" t="str" cm="1">
        <f t="array" ref="N1790">_xlfn.IFS(tbl_logs[[#This Row],[Total Score]]&lt;=4, "Low", tbl_logs[[#This Row],[Total Score]]&lt;=10, "Medium", tbl_logs[[#This Row],[Total Score]]&lt;=17, "High", tbl_logs[[#This Row],[Total Score]]&lt;=25, "Critical")</f>
        <v>Low</v>
      </c>
    </row>
    <row r="1791" spans="1:14" x14ac:dyDescent="0.3">
      <c r="A1791" t="s">
        <v>328</v>
      </c>
      <c r="B1791" s="1">
        <v>46055.54583333333</v>
      </c>
      <c r="C1791" t="s">
        <v>7</v>
      </c>
      <c r="D1791" t="s">
        <v>8</v>
      </c>
      <c r="E1791" t="s">
        <v>19</v>
      </c>
      <c r="F1791" t="s">
        <v>33</v>
      </c>
      <c r="G1791" s="2">
        <v>0.54583333333333328</v>
      </c>
      <c r="H1791" s="3">
        <v>46055</v>
      </c>
      <c r="I1791">
        <v>2</v>
      </c>
      <c r="J1791">
        <f>_xlfn.XLOOKUP(tbl_logs[[#This Row],[Target_Department]],tbl_DeptWeight[Department], tbl_DeptWeight[Impact Score])</f>
        <v>3</v>
      </c>
      <c r="K1791">
        <f>_xlfn.XLOOKUP(tbl_logs[[#This Row],[Employee_Action]],tbl_ResponseLikelihood[Employee Action],tbl_ResponseLikelihood[Likelihood Score])</f>
        <v>4</v>
      </c>
      <c r="L1791">
        <f>tbl_logs[[#This Row],[Impact Score]]*tbl_logs[[#This Row],[Response Multiplier]]</f>
        <v>12</v>
      </c>
      <c r="M1791" t="str" cm="1">
        <f t="array" ref="M1791">_xlfn.IFS(tbl_logs[[#This Row],[Total Score]]&lt;=4, "Low", tbl_logs[[#This Row],[Total Score]]&lt;=10, "Medium", tbl_logs[[#This Row],[Total Score]]&lt;=19, "High", tbl_logs[[#This Row],[Total Score]]&lt;=25, "Very High")</f>
        <v>High</v>
      </c>
      <c r="N1791" t="str" cm="1">
        <f t="array" ref="N1791">_xlfn.IFS(tbl_logs[[#This Row],[Total Score]]&lt;=4, "Low", tbl_logs[[#This Row],[Total Score]]&lt;=10, "Medium", tbl_logs[[#This Row],[Total Score]]&lt;=17, "High", tbl_logs[[#This Row],[Total Score]]&lt;=25, "Critical")</f>
        <v>High</v>
      </c>
    </row>
    <row r="1792" spans="1:14" x14ac:dyDescent="0.3">
      <c r="A1792" t="s">
        <v>1513</v>
      </c>
      <c r="B1792" s="1">
        <v>46055.554166666669</v>
      </c>
      <c r="C1792" t="s">
        <v>40</v>
      </c>
      <c r="D1792" t="s">
        <v>22</v>
      </c>
      <c r="E1792" t="s">
        <v>16</v>
      </c>
      <c r="F1792" t="s">
        <v>33</v>
      </c>
      <c r="G1792" s="2">
        <v>0.5541666666666667</v>
      </c>
      <c r="H1792" s="3">
        <v>46055</v>
      </c>
      <c r="I1792">
        <v>2</v>
      </c>
      <c r="J1792">
        <f>_xlfn.XLOOKUP(tbl_logs[[#This Row],[Target_Department]],tbl_DeptWeight[Department], tbl_DeptWeight[Impact Score])</f>
        <v>5</v>
      </c>
      <c r="K1792">
        <f>_xlfn.XLOOKUP(tbl_logs[[#This Row],[Employee_Action]],tbl_ResponseLikelihood[Employee Action],tbl_ResponseLikelihood[Likelihood Score])</f>
        <v>4</v>
      </c>
      <c r="L1792">
        <f>tbl_logs[[#This Row],[Impact Score]]*tbl_logs[[#This Row],[Response Multiplier]]</f>
        <v>20</v>
      </c>
      <c r="M1792" t="str" cm="1">
        <f t="array" ref="M1792">_xlfn.IFS(tbl_logs[[#This Row],[Total Score]]&lt;=4, "Low", tbl_logs[[#This Row],[Total Score]]&lt;=10, "Medium", tbl_logs[[#This Row],[Total Score]]&lt;=19, "High", tbl_logs[[#This Row],[Total Score]]&lt;=25, "Very High")</f>
        <v>Very High</v>
      </c>
      <c r="N1792" t="str" cm="1">
        <f t="array" ref="N1792">_xlfn.IFS(tbl_logs[[#This Row],[Total Score]]&lt;=4, "Low", tbl_logs[[#This Row],[Total Score]]&lt;=10, "Medium", tbl_logs[[#This Row],[Total Score]]&lt;=17, "High", tbl_logs[[#This Row],[Total Score]]&lt;=25, "Critical")</f>
        <v>Critical</v>
      </c>
    </row>
    <row r="1793" spans="1:14" x14ac:dyDescent="0.3">
      <c r="A1793" t="s">
        <v>3774</v>
      </c>
      <c r="B1793" s="1">
        <v>46055.565972222219</v>
      </c>
      <c r="C1793" t="s">
        <v>26</v>
      </c>
      <c r="D1793" t="s">
        <v>22</v>
      </c>
      <c r="E1793" t="s">
        <v>19</v>
      </c>
      <c r="F1793" t="s">
        <v>20</v>
      </c>
      <c r="G1793" s="2">
        <v>0.56597222222222221</v>
      </c>
      <c r="H1793" s="3">
        <v>46055</v>
      </c>
      <c r="I1793">
        <v>2</v>
      </c>
      <c r="J1793">
        <f>_xlfn.XLOOKUP(tbl_logs[[#This Row],[Target_Department]],tbl_DeptWeight[Department], tbl_DeptWeight[Impact Score])</f>
        <v>3</v>
      </c>
      <c r="K1793">
        <f>_xlfn.XLOOKUP(tbl_logs[[#This Row],[Employee_Action]],tbl_ResponseLikelihood[Employee Action],tbl_ResponseLikelihood[Likelihood Score])</f>
        <v>2</v>
      </c>
      <c r="L1793">
        <f>tbl_logs[[#This Row],[Impact Score]]*tbl_logs[[#This Row],[Response Multiplier]]</f>
        <v>6</v>
      </c>
      <c r="M1793" t="str" cm="1">
        <f t="array" ref="M1793">_xlfn.IFS(tbl_logs[[#This Row],[Total Score]]&lt;=4, "Low", tbl_logs[[#This Row],[Total Score]]&lt;=10, "Medium", tbl_logs[[#This Row],[Total Score]]&lt;=19, "High", tbl_logs[[#This Row],[Total Score]]&lt;=25, "Very High")</f>
        <v>Medium</v>
      </c>
      <c r="N1793" t="str" cm="1">
        <f t="array" ref="N1793">_xlfn.IFS(tbl_logs[[#This Row],[Total Score]]&lt;=4, "Low", tbl_logs[[#This Row],[Total Score]]&lt;=10, "Medium", tbl_logs[[#This Row],[Total Score]]&lt;=17, "High", tbl_logs[[#This Row],[Total Score]]&lt;=25, "Critical")</f>
        <v>Medium</v>
      </c>
    </row>
    <row r="1794" spans="1:14" x14ac:dyDescent="0.3">
      <c r="A1794" t="s">
        <v>2090</v>
      </c>
      <c r="B1794" s="1">
        <v>46055.584027777775</v>
      </c>
      <c r="C1794" t="s">
        <v>40</v>
      </c>
      <c r="D1794" t="s">
        <v>22</v>
      </c>
      <c r="E1794" t="s">
        <v>16</v>
      </c>
      <c r="F1794" t="s">
        <v>13</v>
      </c>
      <c r="G1794" s="2">
        <v>0.58402777777777781</v>
      </c>
      <c r="H1794" s="3">
        <v>46055</v>
      </c>
      <c r="I1794">
        <v>2</v>
      </c>
      <c r="J1794">
        <f>_xlfn.XLOOKUP(tbl_logs[[#This Row],[Target_Department]],tbl_DeptWeight[Department], tbl_DeptWeight[Impact Score])</f>
        <v>5</v>
      </c>
      <c r="K1794">
        <f>_xlfn.XLOOKUP(tbl_logs[[#This Row],[Employee_Action]],tbl_ResponseLikelihood[Employee Action],tbl_ResponseLikelihood[Likelihood Score])</f>
        <v>1</v>
      </c>
      <c r="L1794">
        <f>tbl_logs[[#This Row],[Impact Score]]*tbl_logs[[#This Row],[Response Multiplier]]</f>
        <v>5</v>
      </c>
      <c r="M1794" t="str" cm="1">
        <f t="array" ref="M1794">_xlfn.IFS(tbl_logs[[#This Row],[Total Score]]&lt;=4, "Low", tbl_logs[[#This Row],[Total Score]]&lt;=10, "Medium", tbl_logs[[#This Row],[Total Score]]&lt;=19, "High", tbl_logs[[#This Row],[Total Score]]&lt;=25, "Very High")</f>
        <v>Medium</v>
      </c>
      <c r="N1794" t="str" cm="1">
        <f t="array" ref="N1794">_xlfn.IFS(tbl_logs[[#This Row],[Total Score]]&lt;=4, "Low", tbl_logs[[#This Row],[Total Score]]&lt;=10, "Medium", tbl_logs[[#This Row],[Total Score]]&lt;=17, "High", tbl_logs[[#This Row],[Total Score]]&lt;=25, "Critical")</f>
        <v>Medium</v>
      </c>
    </row>
    <row r="1795" spans="1:14" x14ac:dyDescent="0.3">
      <c r="A1795" t="s">
        <v>918</v>
      </c>
      <c r="B1795" s="1">
        <v>46055.595833333333</v>
      </c>
      <c r="C1795" t="s">
        <v>7</v>
      </c>
      <c r="D1795" t="s">
        <v>22</v>
      </c>
      <c r="E1795" t="s">
        <v>19</v>
      </c>
      <c r="F1795" t="s">
        <v>13</v>
      </c>
      <c r="G1795" s="2">
        <v>0.59583333333333333</v>
      </c>
      <c r="H1795" s="3">
        <v>46055</v>
      </c>
      <c r="I1795">
        <v>2</v>
      </c>
      <c r="J1795">
        <f>_xlfn.XLOOKUP(tbl_logs[[#This Row],[Target_Department]],tbl_DeptWeight[Department], tbl_DeptWeight[Impact Score])</f>
        <v>3</v>
      </c>
      <c r="K1795">
        <f>_xlfn.XLOOKUP(tbl_logs[[#This Row],[Employee_Action]],tbl_ResponseLikelihood[Employee Action],tbl_ResponseLikelihood[Likelihood Score])</f>
        <v>1</v>
      </c>
      <c r="L1795">
        <f>tbl_logs[[#This Row],[Impact Score]]*tbl_logs[[#This Row],[Response Multiplier]]</f>
        <v>3</v>
      </c>
      <c r="M1795" t="str" cm="1">
        <f t="array" ref="M1795">_xlfn.IFS(tbl_logs[[#This Row],[Total Score]]&lt;=4, "Low", tbl_logs[[#This Row],[Total Score]]&lt;=10, "Medium", tbl_logs[[#This Row],[Total Score]]&lt;=19, "High", tbl_logs[[#This Row],[Total Score]]&lt;=25, "Very High")</f>
        <v>Low</v>
      </c>
      <c r="N1795" t="str" cm="1">
        <f t="array" ref="N1795">_xlfn.IFS(tbl_logs[[#This Row],[Total Score]]&lt;=4, "Low", tbl_logs[[#This Row],[Total Score]]&lt;=10, "Medium", tbl_logs[[#This Row],[Total Score]]&lt;=17, "High", tbl_logs[[#This Row],[Total Score]]&lt;=25, "Critical")</f>
        <v>Low</v>
      </c>
    </row>
    <row r="1796" spans="1:14" x14ac:dyDescent="0.3">
      <c r="A1796" t="s">
        <v>4662</v>
      </c>
      <c r="B1796" s="1">
        <v>46055.597916666666</v>
      </c>
      <c r="C1796" t="s">
        <v>7</v>
      </c>
      <c r="D1796" t="s">
        <v>22</v>
      </c>
      <c r="E1796" t="s">
        <v>19</v>
      </c>
      <c r="F1796" t="s">
        <v>10</v>
      </c>
      <c r="G1796" s="2">
        <v>0.59791666666666665</v>
      </c>
      <c r="H1796" s="3">
        <v>46055</v>
      </c>
      <c r="I1796">
        <v>2</v>
      </c>
      <c r="J1796">
        <f>_xlfn.XLOOKUP(tbl_logs[[#This Row],[Target_Department]],tbl_DeptWeight[Department], tbl_DeptWeight[Impact Score])</f>
        <v>3</v>
      </c>
      <c r="K1796">
        <f>_xlfn.XLOOKUP(tbl_logs[[#This Row],[Employee_Action]],tbl_ResponseLikelihood[Employee Action],tbl_ResponseLikelihood[Likelihood Score])</f>
        <v>2</v>
      </c>
      <c r="L1796">
        <f>tbl_logs[[#This Row],[Impact Score]]*tbl_logs[[#This Row],[Response Multiplier]]</f>
        <v>6</v>
      </c>
      <c r="M1796" t="str" cm="1">
        <f t="array" ref="M1796">_xlfn.IFS(tbl_logs[[#This Row],[Total Score]]&lt;=4, "Low", tbl_logs[[#This Row],[Total Score]]&lt;=10, "Medium", tbl_logs[[#This Row],[Total Score]]&lt;=19, "High", tbl_logs[[#This Row],[Total Score]]&lt;=25, "Very High")</f>
        <v>Medium</v>
      </c>
      <c r="N1796" t="str" cm="1">
        <f t="array" ref="N1796">_xlfn.IFS(tbl_logs[[#This Row],[Total Score]]&lt;=4, "Low", tbl_logs[[#This Row],[Total Score]]&lt;=10, "Medium", tbl_logs[[#This Row],[Total Score]]&lt;=17, "High", tbl_logs[[#This Row],[Total Score]]&lt;=25, "Critical")</f>
        <v>Medium</v>
      </c>
    </row>
    <row r="1797" spans="1:14" x14ac:dyDescent="0.3">
      <c r="A1797" t="s">
        <v>4619</v>
      </c>
      <c r="B1797" s="1">
        <v>46055.598611111112</v>
      </c>
      <c r="C1797" t="s">
        <v>47</v>
      </c>
      <c r="D1797" t="s">
        <v>18</v>
      </c>
      <c r="E1797" t="s">
        <v>19</v>
      </c>
      <c r="F1797" t="s">
        <v>10</v>
      </c>
      <c r="G1797" s="2">
        <v>0.59861111111111109</v>
      </c>
      <c r="H1797" s="3">
        <v>46055</v>
      </c>
      <c r="I1797">
        <v>2</v>
      </c>
      <c r="J1797">
        <f>_xlfn.XLOOKUP(tbl_logs[[#This Row],[Target_Department]],tbl_DeptWeight[Department], tbl_DeptWeight[Impact Score])</f>
        <v>1</v>
      </c>
      <c r="K1797">
        <f>_xlfn.XLOOKUP(tbl_logs[[#This Row],[Employee_Action]],tbl_ResponseLikelihood[Employee Action],tbl_ResponseLikelihood[Likelihood Score])</f>
        <v>2</v>
      </c>
      <c r="L1797">
        <f>tbl_logs[[#This Row],[Impact Score]]*tbl_logs[[#This Row],[Response Multiplier]]</f>
        <v>2</v>
      </c>
      <c r="M1797" t="str" cm="1">
        <f t="array" ref="M1797">_xlfn.IFS(tbl_logs[[#This Row],[Total Score]]&lt;=4, "Low", tbl_logs[[#This Row],[Total Score]]&lt;=10, "Medium", tbl_logs[[#This Row],[Total Score]]&lt;=19, "High", tbl_logs[[#This Row],[Total Score]]&lt;=25, "Very High")</f>
        <v>Low</v>
      </c>
      <c r="N1797" t="str" cm="1">
        <f t="array" ref="N1797">_xlfn.IFS(tbl_logs[[#This Row],[Total Score]]&lt;=4, "Low", tbl_logs[[#This Row],[Total Score]]&lt;=10, "Medium", tbl_logs[[#This Row],[Total Score]]&lt;=17, "High", tbl_logs[[#This Row],[Total Score]]&lt;=25, "Critical")</f>
        <v>Low</v>
      </c>
    </row>
    <row r="1798" spans="1:14" x14ac:dyDescent="0.3">
      <c r="A1798" t="s">
        <v>3608</v>
      </c>
      <c r="B1798" s="1">
        <v>46055.634722222225</v>
      </c>
      <c r="C1798" t="s">
        <v>7</v>
      </c>
      <c r="D1798" t="s">
        <v>15</v>
      </c>
      <c r="E1798" t="s">
        <v>31</v>
      </c>
      <c r="F1798" t="s">
        <v>20</v>
      </c>
      <c r="G1798" s="2">
        <v>0.63472222222222219</v>
      </c>
      <c r="H1798" s="3">
        <v>46055</v>
      </c>
      <c r="I1798">
        <v>2</v>
      </c>
      <c r="J1798">
        <f>_xlfn.XLOOKUP(tbl_logs[[#This Row],[Target_Department]],tbl_DeptWeight[Department], tbl_DeptWeight[Impact Score])</f>
        <v>3</v>
      </c>
      <c r="K1798">
        <f>_xlfn.XLOOKUP(tbl_logs[[#This Row],[Employee_Action]],tbl_ResponseLikelihood[Employee Action],tbl_ResponseLikelihood[Likelihood Score])</f>
        <v>2</v>
      </c>
      <c r="L1798">
        <f>tbl_logs[[#This Row],[Impact Score]]*tbl_logs[[#This Row],[Response Multiplier]]</f>
        <v>6</v>
      </c>
      <c r="M1798" t="str" cm="1">
        <f t="array" ref="M1798">_xlfn.IFS(tbl_logs[[#This Row],[Total Score]]&lt;=4, "Low", tbl_logs[[#This Row],[Total Score]]&lt;=10, "Medium", tbl_logs[[#This Row],[Total Score]]&lt;=19, "High", tbl_logs[[#This Row],[Total Score]]&lt;=25, "Very High")</f>
        <v>Medium</v>
      </c>
      <c r="N1798" t="str" cm="1">
        <f t="array" ref="N1798">_xlfn.IFS(tbl_logs[[#This Row],[Total Score]]&lt;=4, "Low", tbl_logs[[#This Row],[Total Score]]&lt;=10, "Medium", tbl_logs[[#This Row],[Total Score]]&lt;=17, "High", tbl_logs[[#This Row],[Total Score]]&lt;=25, "Critical")</f>
        <v>Medium</v>
      </c>
    </row>
    <row r="1799" spans="1:14" x14ac:dyDescent="0.3">
      <c r="A1799" t="s">
        <v>1733</v>
      </c>
      <c r="B1799" s="1">
        <v>46055.672222222223</v>
      </c>
      <c r="C1799" t="s">
        <v>7</v>
      </c>
      <c r="D1799" t="s">
        <v>15</v>
      </c>
      <c r="E1799" t="s">
        <v>19</v>
      </c>
      <c r="F1799" t="s">
        <v>10</v>
      </c>
      <c r="G1799" s="2">
        <v>0.67222222222222228</v>
      </c>
      <c r="H1799" s="3">
        <v>46055</v>
      </c>
      <c r="I1799">
        <v>2</v>
      </c>
      <c r="J1799">
        <f>_xlfn.XLOOKUP(tbl_logs[[#This Row],[Target_Department]],tbl_DeptWeight[Department], tbl_DeptWeight[Impact Score])</f>
        <v>3</v>
      </c>
      <c r="K1799">
        <f>_xlfn.XLOOKUP(tbl_logs[[#This Row],[Employee_Action]],tbl_ResponseLikelihood[Employee Action],tbl_ResponseLikelihood[Likelihood Score])</f>
        <v>2</v>
      </c>
      <c r="L1799">
        <f>tbl_logs[[#This Row],[Impact Score]]*tbl_logs[[#This Row],[Response Multiplier]]</f>
        <v>6</v>
      </c>
      <c r="M1799" t="str" cm="1">
        <f t="array" ref="M1799">_xlfn.IFS(tbl_logs[[#This Row],[Total Score]]&lt;=4, "Low", tbl_logs[[#This Row],[Total Score]]&lt;=10, "Medium", tbl_logs[[#This Row],[Total Score]]&lt;=19, "High", tbl_logs[[#This Row],[Total Score]]&lt;=25, "Very High")</f>
        <v>Medium</v>
      </c>
      <c r="N1799" t="str" cm="1">
        <f t="array" ref="N1799">_xlfn.IFS(tbl_logs[[#This Row],[Total Score]]&lt;=4, "Low", tbl_logs[[#This Row],[Total Score]]&lt;=10, "Medium", tbl_logs[[#This Row],[Total Score]]&lt;=17, "High", tbl_logs[[#This Row],[Total Score]]&lt;=25, "Critical")</f>
        <v>Medium</v>
      </c>
    </row>
    <row r="1800" spans="1:14" x14ac:dyDescent="0.3">
      <c r="A1800" t="s">
        <v>212</v>
      </c>
      <c r="B1800" s="1">
        <v>46055.673611111109</v>
      </c>
      <c r="C1800" t="s">
        <v>26</v>
      </c>
      <c r="D1800" t="s">
        <v>8</v>
      </c>
      <c r="E1800" t="s">
        <v>31</v>
      </c>
      <c r="F1800" t="s">
        <v>10</v>
      </c>
      <c r="G1800" s="2">
        <v>0.67361111111111116</v>
      </c>
      <c r="H1800" s="3">
        <v>46055</v>
      </c>
      <c r="I1800">
        <v>2</v>
      </c>
      <c r="J1800">
        <f>_xlfn.XLOOKUP(tbl_logs[[#This Row],[Target_Department]],tbl_DeptWeight[Department], tbl_DeptWeight[Impact Score])</f>
        <v>3</v>
      </c>
      <c r="K1800">
        <f>_xlfn.XLOOKUP(tbl_logs[[#This Row],[Employee_Action]],tbl_ResponseLikelihood[Employee Action],tbl_ResponseLikelihood[Likelihood Score])</f>
        <v>2</v>
      </c>
      <c r="L1800">
        <f>tbl_logs[[#This Row],[Impact Score]]*tbl_logs[[#This Row],[Response Multiplier]]</f>
        <v>6</v>
      </c>
      <c r="M1800" t="str" cm="1">
        <f t="array" ref="M1800">_xlfn.IFS(tbl_logs[[#This Row],[Total Score]]&lt;=4, "Low", tbl_logs[[#This Row],[Total Score]]&lt;=10, "Medium", tbl_logs[[#This Row],[Total Score]]&lt;=19, "High", tbl_logs[[#This Row],[Total Score]]&lt;=25, "Very High")</f>
        <v>Medium</v>
      </c>
      <c r="N1800" t="str" cm="1">
        <f t="array" ref="N1800">_xlfn.IFS(tbl_logs[[#This Row],[Total Score]]&lt;=4, "Low", tbl_logs[[#This Row],[Total Score]]&lt;=10, "Medium", tbl_logs[[#This Row],[Total Score]]&lt;=17, "High", tbl_logs[[#This Row],[Total Score]]&lt;=25, "Critical")</f>
        <v>Medium</v>
      </c>
    </row>
    <row r="1801" spans="1:14" x14ac:dyDescent="0.3">
      <c r="A1801" t="s">
        <v>4089</v>
      </c>
      <c r="B1801" s="1">
        <v>46055.688194444447</v>
      </c>
      <c r="C1801" t="s">
        <v>40</v>
      </c>
      <c r="D1801" t="s">
        <v>18</v>
      </c>
      <c r="E1801" t="s">
        <v>16</v>
      </c>
      <c r="F1801" t="s">
        <v>20</v>
      </c>
      <c r="G1801" s="2">
        <v>0.68819444444444444</v>
      </c>
      <c r="H1801" s="3">
        <v>46055</v>
      </c>
      <c r="I1801">
        <v>2</v>
      </c>
      <c r="J1801">
        <f>_xlfn.XLOOKUP(tbl_logs[[#This Row],[Target_Department]],tbl_DeptWeight[Department], tbl_DeptWeight[Impact Score])</f>
        <v>5</v>
      </c>
      <c r="K1801">
        <f>_xlfn.XLOOKUP(tbl_logs[[#This Row],[Employee_Action]],tbl_ResponseLikelihood[Employee Action],tbl_ResponseLikelihood[Likelihood Score])</f>
        <v>2</v>
      </c>
      <c r="L1801">
        <f>tbl_logs[[#This Row],[Impact Score]]*tbl_logs[[#This Row],[Response Multiplier]]</f>
        <v>10</v>
      </c>
      <c r="M1801" t="str" cm="1">
        <f t="array" ref="M1801">_xlfn.IFS(tbl_logs[[#This Row],[Total Score]]&lt;=4, "Low", tbl_logs[[#This Row],[Total Score]]&lt;=10, "Medium", tbl_logs[[#This Row],[Total Score]]&lt;=19, "High", tbl_logs[[#This Row],[Total Score]]&lt;=25, "Very High")</f>
        <v>Medium</v>
      </c>
      <c r="N1801" t="str" cm="1">
        <f t="array" ref="N1801">_xlfn.IFS(tbl_logs[[#This Row],[Total Score]]&lt;=4, "Low", tbl_logs[[#This Row],[Total Score]]&lt;=10, "Medium", tbl_logs[[#This Row],[Total Score]]&lt;=17, "High", tbl_logs[[#This Row],[Total Score]]&lt;=25, "Critical")</f>
        <v>Medium</v>
      </c>
    </row>
    <row r="1802" spans="1:14" x14ac:dyDescent="0.3">
      <c r="A1802" t="s">
        <v>3279</v>
      </c>
      <c r="B1802" s="1">
        <v>46055.709027777775</v>
      </c>
      <c r="C1802" t="s">
        <v>26</v>
      </c>
      <c r="D1802" t="s">
        <v>22</v>
      </c>
      <c r="E1802" t="s">
        <v>9</v>
      </c>
      <c r="F1802" t="s">
        <v>10</v>
      </c>
      <c r="G1802" s="2">
        <v>0.70902777777777781</v>
      </c>
      <c r="H1802" s="3">
        <v>46055</v>
      </c>
      <c r="I1802">
        <v>2</v>
      </c>
      <c r="J1802">
        <f>_xlfn.XLOOKUP(tbl_logs[[#This Row],[Target_Department]],tbl_DeptWeight[Department], tbl_DeptWeight[Impact Score])</f>
        <v>3</v>
      </c>
      <c r="K1802">
        <f>_xlfn.XLOOKUP(tbl_logs[[#This Row],[Employee_Action]],tbl_ResponseLikelihood[Employee Action],tbl_ResponseLikelihood[Likelihood Score])</f>
        <v>2</v>
      </c>
      <c r="L1802">
        <f>tbl_logs[[#This Row],[Impact Score]]*tbl_logs[[#This Row],[Response Multiplier]]</f>
        <v>6</v>
      </c>
      <c r="M1802" t="str" cm="1">
        <f t="array" ref="M1802">_xlfn.IFS(tbl_logs[[#This Row],[Total Score]]&lt;=4, "Low", tbl_logs[[#This Row],[Total Score]]&lt;=10, "Medium", tbl_logs[[#This Row],[Total Score]]&lt;=19, "High", tbl_logs[[#This Row],[Total Score]]&lt;=25, "Very High")</f>
        <v>Medium</v>
      </c>
      <c r="N1802" t="str" cm="1">
        <f t="array" ref="N1802">_xlfn.IFS(tbl_logs[[#This Row],[Total Score]]&lt;=4, "Low", tbl_logs[[#This Row],[Total Score]]&lt;=10, "Medium", tbl_logs[[#This Row],[Total Score]]&lt;=17, "High", tbl_logs[[#This Row],[Total Score]]&lt;=25, "Critical")</f>
        <v>Medium</v>
      </c>
    </row>
    <row r="1803" spans="1:14" x14ac:dyDescent="0.3">
      <c r="A1803" t="s">
        <v>5010</v>
      </c>
      <c r="B1803" s="1">
        <v>46055.712500000001</v>
      </c>
      <c r="C1803" t="s">
        <v>7</v>
      </c>
      <c r="D1803" t="s">
        <v>22</v>
      </c>
      <c r="E1803" t="s">
        <v>19</v>
      </c>
      <c r="F1803" t="s">
        <v>20</v>
      </c>
      <c r="G1803" s="2">
        <v>0.71250000000000002</v>
      </c>
      <c r="H1803" s="3">
        <v>46055</v>
      </c>
      <c r="I1803">
        <v>2</v>
      </c>
      <c r="J1803">
        <f>_xlfn.XLOOKUP(tbl_logs[[#This Row],[Target_Department]],tbl_DeptWeight[Department], tbl_DeptWeight[Impact Score])</f>
        <v>3</v>
      </c>
      <c r="K1803">
        <f>_xlfn.XLOOKUP(tbl_logs[[#This Row],[Employee_Action]],tbl_ResponseLikelihood[Employee Action],tbl_ResponseLikelihood[Likelihood Score])</f>
        <v>2</v>
      </c>
      <c r="L1803">
        <f>tbl_logs[[#This Row],[Impact Score]]*tbl_logs[[#This Row],[Response Multiplier]]</f>
        <v>6</v>
      </c>
      <c r="M1803" t="str" cm="1">
        <f t="array" ref="M1803">_xlfn.IFS(tbl_logs[[#This Row],[Total Score]]&lt;=4, "Low", tbl_logs[[#This Row],[Total Score]]&lt;=10, "Medium", tbl_logs[[#This Row],[Total Score]]&lt;=19, "High", tbl_logs[[#This Row],[Total Score]]&lt;=25, "Very High")</f>
        <v>Medium</v>
      </c>
      <c r="N1803" t="str" cm="1">
        <f t="array" ref="N1803">_xlfn.IFS(tbl_logs[[#This Row],[Total Score]]&lt;=4, "Low", tbl_logs[[#This Row],[Total Score]]&lt;=10, "Medium", tbl_logs[[#This Row],[Total Score]]&lt;=17, "High", tbl_logs[[#This Row],[Total Score]]&lt;=25, "Critical")</f>
        <v>Medium</v>
      </c>
    </row>
    <row r="1804" spans="1:14" x14ac:dyDescent="0.3">
      <c r="A1804" t="s">
        <v>4816</v>
      </c>
      <c r="B1804" s="1">
        <v>46055.714583333334</v>
      </c>
      <c r="C1804" t="s">
        <v>7</v>
      </c>
      <c r="D1804" t="s">
        <v>8</v>
      </c>
      <c r="E1804" t="s">
        <v>19</v>
      </c>
      <c r="F1804" t="s">
        <v>20</v>
      </c>
      <c r="G1804" s="2">
        <v>0.71458333333333335</v>
      </c>
      <c r="H1804" s="3">
        <v>46055</v>
      </c>
      <c r="I1804">
        <v>2</v>
      </c>
      <c r="J1804">
        <f>_xlfn.XLOOKUP(tbl_logs[[#This Row],[Target_Department]],tbl_DeptWeight[Department], tbl_DeptWeight[Impact Score])</f>
        <v>3</v>
      </c>
      <c r="K1804">
        <f>_xlfn.XLOOKUP(tbl_logs[[#This Row],[Employee_Action]],tbl_ResponseLikelihood[Employee Action],tbl_ResponseLikelihood[Likelihood Score])</f>
        <v>2</v>
      </c>
      <c r="L1804">
        <f>tbl_logs[[#This Row],[Impact Score]]*tbl_logs[[#This Row],[Response Multiplier]]</f>
        <v>6</v>
      </c>
      <c r="M1804" t="str" cm="1">
        <f t="array" ref="M1804">_xlfn.IFS(tbl_logs[[#This Row],[Total Score]]&lt;=4, "Low", tbl_logs[[#This Row],[Total Score]]&lt;=10, "Medium", tbl_logs[[#This Row],[Total Score]]&lt;=19, "High", tbl_logs[[#This Row],[Total Score]]&lt;=25, "Very High")</f>
        <v>Medium</v>
      </c>
      <c r="N1804" t="str" cm="1">
        <f t="array" ref="N1804">_xlfn.IFS(tbl_logs[[#This Row],[Total Score]]&lt;=4, "Low", tbl_logs[[#This Row],[Total Score]]&lt;=10, "Medium", tbl_logs[[#This Row],[Total Score]]&lt;=17, "High", tbl_logs[[#This Row],[Total Score]]&lt;=25, "Critical")</f>
        <v>Medium</v>
      </c>
    </row>
    <row r="1805" spans="1:14" x14ac:dyDescent="0.3">
      <c r="A1805" t="s">
        <v>2597</v>
      </c>
      <c r="B1805" s="1">
        <v>46055.726388888892</v>
      </c>
      <c r="C1805" t="s">
        <v>26</v>
      </c>
      <c r="D1805" t="s">
        <v>15</v>
      </c>
      <c r="E1805" t="s">
        <v>19</v>
      </c>
      <c r="F1805" t="s">
        <v>20</v>
      </c>
      <c r="G1805" s="2">
        <v>0.72638888888888886</v>
      </c>
      <c r="H1805" s="3">
        <v>46055</v>
      </c>
      <c r="I1805">
        <v>2</v>
      </c>
      <c r="J1805">
        <f>_xlfn.XLOOKUP(tbl_logs[[#This Row],[Target_Department]],tbl_DeptWeight[Department], tbl_DeptWeight[Impact Score])</f>
        <v>3</v>
      </c>
      <c r="K1805">
        <f>_xlfn.XLOOKUP(tbl_logs[[#This Row],[Employee_Action]],tbl_ResponseLikelihood[Employee Action],tbl_ResponseLikelihood[Likelihood Score])</f>
        <v>2</v>
      </c>
      <c r="L1805">
        <f>tbl_logs[[#This Row],[Impact Score]]*tbl_logs[[#This Row],[Response Multiplier]]</f>
        <v>6</v>
      </c>
      <c r="M1805" t="str" cm="1">
        <f t="array" ref="M1805">_xlfn.IFS(tbl_logs[[#This Row],[Total Score]]&lt;=4, "Low", tbl_logs[[#This Row],[Total Score]]&lt;=10, "Medium", tbl_logs[[#This Row],[Total Score]]&lt;=19, "High", tbl_logs[[#This Row],[Total Score]]&lt;=25, "Very High")</f>
        <v>Medium</v>
      </c>
      <c r="N1805" t="str" cm="1">
        <f t="array" ref="N1805">_xlfn.IFS(tbl_logs[[#This Row],[Total Score]]&lt;=4, "Low", tbl_logs[[#This Row],[Total Score]]&lt;=10, "Medium", tbl_logs[[#This Row],[Total Score]]&lt;=17, "High", tbl_logs[[#This Row],[Total Score]]&lt;=25, "Critical")</f>
        <v>Medium</v>
      </c>
    </row>
    <row r="1806" spans="1:14" x14ac:dyDescent="0.3">
      <c r="A1806" t="s">
        <v>4657</v>
      </c>
      <c r="B1806" s="1">
        <v>46055.763888888891</v>
      </c>
      <c r="C1806" t="s">
        <v>40</v>
      </c>
      <c r="D1806" t="s">
        <v>15</v>
      </c>
      <c r="E1806" t="s">
        <v>16</v>
      </c>
      <c r="F1806" t="s">
        <v>13</v>
      </c>
      <c r="G1806" s="2">
        <v>0.76388888888888884</v>
      </c>
      <c r="H1806" s="3">
        <v>46055</v>
      </c>
      <c r="I1806">
        <v>2</v>
      </c>
      <c r="J1806">
        <f>_xlfn.XLOOKUP(tbl_logs[[#This Row],[Target_Department]],tbl_DeptWeight[Department], tbl_DeptWeight[Impact Score])</f>
        <v>5</v>
      </c>
      <c r="K1806">
        <f>_xlfn.XLOOKUP(tbl_logs[[#This Row],[Employee_Action]],tbl_ResponseLikelihood[Employee Action],tbl_ResponseLikelihood[Likelihood Score])</f>
        <v>1</v>
      </c>
      <c r="L1806">
        <f>tbl_logs[[#This Row],[Impact Score]]*tbl_logs[[#This Row],[Response Multiplier]]</f>
        <v>5</v>
      </c>
      <c r="M1806" t="str" cm="1">
        <f t="array" ref="M1806">_xlfn.IFS(tbl_logs[[#This Row],[Total Score]]&lt;=4, "Low", tbl_logs[[#This Row],[Total Score]]&lt;=10, "Medium", tbl_logs[[#This Row],[Total Score]]&lt;=19, "High", tbl_logs[[#This Row],[Total Score]]&lt;=25, "Very High")</f>
        <v>Medium</v>
      </c>
      <c r="N1806" t="str" cm="1">
        <f t="array" ref="N1806">_xlfn.IFS(tbl_logs[[#This Row],[Total Score]]&lt;=4, "Low", tbl_logs[[#This Row],[Total Score]]&lt;=10, "Medium", tbl_logs[[#This Row],[Total Score]]&lt;=17, "High", tbl_logs[[#This Row],[Total Score]]&lt;=25, "Critical")</f>
        <v>Medium</v>
      </c>
    </row>
    <row r="1807" spans="1:14" x14ac:dyDescent="0.3">
      <c r="A1807" t="s">
        <v>1486</v>
      </c>
      <c r="B1807" s="1">
        <v>46055.787499999999</v>
      </c>
      <c r="C1807" t="s">
        <v>35</v>
      </c>
      <c r="D1807" t="s">
        <v>18</v>
      </c>
      <c r="E1807" t="s">
        <v>19</v>
      </c>
      <c r="F1807" t="s">
        <v>10</v>
      </c>
      <c r="G1807" s="2">
        <v>0.78749999999999998</v>
      </c>
      <c r="H1807" s="3">
        <v>46055</v>
      </c>
      <c r="I1807">
        <v>2</v>
      </c>
      <c r="J1807">
        <f>_xlfn.XLOOKUP(tbl_logs[[#This Row],[Target_Department]],tbl_DeptWeight[Department], tbl_DeptWeight[Impact Score])</f>
        <v>1</v>
      </c>
      <c r="K1807">
        <f>_xlfn.XLOOKUP(tbl_logs[[#This Row],[Employee_Action]],tbl_ResponseLikelihood[Employee Action],tbl_ResponseLikelihood[Likelihood Score])</f>
        <v>2</v>
      </c>
      <c r="L1807">
        <f>tbl_logs[[#This Row],[Impact Score]]*tbl_logs[[#This Row],[Response Multiplier]]</f>
        <v>2</v>
      </c>
      <c r="M1807" t="str" cm="1">
        <f t="array" ref="M1807">_xlfn.IFS(tbl_logs[[#This Row],[Total Score]]&lt;=4, "Low", tbl_logs[[#This Row],[Total Score]]&lt;=10, "Medium", tbl_logs[[#This Row],[Total Score]]&lt;=19, "High", tbl_logs[[#This Row],[Total Score]]&lt;=25, "Very High")</f>
        <v>Low</v>
      </c>
      <c r="N1807" t="str" cm="1">
        <f t="array" ref="N1807">_xlfn.IFS(tbl_logs[[#This Row],[Total Score]]&lt;=4, "Low", tbl_logs[[#This Row],[Total Score]]&lt;=10, "Medium", tbl_logs[[#This Row],[Total Score]]&lt;=17, "High", tbl_logs[[#This Row],[Total Score]]&lt;=25, "Critical")</f>
        <v>Low</v>
      </c>
    </row>
    <row r="1808" spans="1:14" x14ac:dyDescent="0.3">
      <c r="A1808" t="s">
        <v>1869</v>
      </c>
      <c r="B1808" s="1">
        <v>46055.802777777775</v>
      </c>
      <c r="C1808" t="s">
        <v>7</v>
      </c>
      <c r="D1808" t="s">
        <v>15</v>
      </c>
      <c r="E1808" t="s">
        <v>19</v>
      </c>
      <c r="F1808" t="s">
        <v>33</v>
      </c>
      <c r="G1808" s="2">
        <v>0.80277777777777781</v>
      </c>
      <c r="H1808" s="3">
        <v>46055</v>
      </c>
      <c r="I1808">
        <v>2</v>
      </c>
      <c r="J1808">
        <f>_xlfn.XLOOKUP(tbl_logs[[#This Row],[Target_Department]],tbl_DeptWeight[Department], tbl_DeptWeight[Impact Score])</f>
        <v>3</v>
      </c>
      <c r="K1808">
        <f>_xlfn.XLOOKUP(tbl_logs[[#This Row],[Employee_Action]],tbl_ResponseLikelihood[Employee Action],tbl_ResponseLikelihood[Likelihood Score])</f>
        <v>4</v>
      </c>
      <c r="L1808">
        <f>tbl_logs[[#This Row],[Impact Score]]*tbl_logs[[#This Row],[Response Multiplier]]</f>
        <v>12</v>
      </c>
      <c r="M1808" t="str" cm="1">
        <f t="array" ref="M1808">_xlfn.IFS(tbl_logs[[#This Row],[Total Score]]&lt;=4, "Low", tbl_logs[[#This Row],[Total Score]]&lt;=10, "Medium", tbl_logs[[#This Row],[Total Score]]&lt;=19, "High", tbl_logs[[#This Row],[Total Score]]&lt;=25, "Very High")</f>
        <v>High</v>
      </c>
      <c r="N1808" t="str" cm="1">
        <f t="array" ref="N1808">_xlfn.IFS(tbl_logs[[#This Row],[Total Score]]&lt;=4, "Low", tbl_logs[[#This Row],[Total Score]]&lt;=10, "Medium", tbl_logs[[#This Row],[Total Score]]&lt;=17, "High", tbl_logs[[#This Row],[Total Score]]&lt;=25, "Critical")</f>
        <v>High</v>
      </c>
    </row>
    <row r="1809" spans="1:14" x14ac:dyDescent="0.3">
      <c r="A1809" t="s">
        <v>3463</v>
      </c>
      <c r="B1809" s="1">
        <v>46055.828472222223</v>
      </c>
      <c r="C1809" t="s">
        <v>7</v>
      </c>
      <c r="D1809" t="s">
        <v>22</v>
      </c>
      <c r="E1809" t="s">
        <v>19</v>
      </c>
      <c r="F1809" t="s">
        <v>53</v>
      </c>
      <c r="G1809" s="2">
        <v>0.82847222222222228</v>
      </c>
      <c r="H1809" s="3">
        <v>46055</v>
      </c>
      <c r="I1809">
        <v>2</v>
      </c>
      <c r="J1809">
        <f>_xlfn.XLOOKUP(tbl_logs[[#This Row],[Target_Department]],tbl_DeptWeight[Department], tbl_DeptWeight[Impact Score])</f>
        <v>3</v>
      </c>
      <c r="K1809">
        <f>_xlfn.XLOOKUP(tbl_logs[[#This Row],[Employee_Action]],tbl_ResponseLikelihood[Employee Action],tbl_ResponseLikelihood[Likelihood Score])</f>
        <v>5</v>
      </c>
      <c r="L1809">
        <f>tbl_logs[[#This Row],[Impact Score]]*tbl_logs[[#This Row],[Response Multiplier]]</f>
        <v>15</v>
      </c>
      <c r="M1809" t="str" cm="1">
        <f t="array" ref="M1809">_xlfn.IFS(tbl_logs[[#This Row],[Total Score]]&lt;=4, "Low", tbl_logs[[#This Row],[Total Score]]&lt;=10, "Medium", tbl_logs[[#This Row],[Total Score]]&lt;=19, "High", tbl_logs[[#This Row],[Total Score]]&lt;=25, "Very High")</f>
        <v>High</v>
      </c>
      <c r="N1809" t="str" cm="1">
        <f t="array" ref="N1809">_xlfn.IFS(tbl_logs[[#This Row],[Total Score]]&lt;=4, "Low", tbl_logs[[#This Row],[Total Score]]&lt;=10, "Medium", tbl_logs[[#This Row],[Total Score]]&lt;=17, "High", tbl_logs[[#This Row],[Total Score]]&lt;=25, "Critical")</f>
        <v>High</v>
      </c>
    </row>
    <row r="1810" spans="1:14" x14ac:dyDescent="0.3">
      <c r="A1810" t="s">
        <v>2156</v>
      </c>
      <c r="B1810" s="1">
        <v>46055.852083333331</v>
      </c>
      <c r="C1810" t="s">
        <v>40</v>
      </c>
      <c r="D1810" t="s">
        <v>18</v>
      </c>
      <c r="E1810" t="s">
        <v>16</v>
      </c>
      <c r="F1810" t="s">
        <v>10</v>
      </c>
      <c r="G1810" s="2">
        <v>0.8520833333333333</v>
      </c>
      <c r="H1810" s="3">
        <v>46055</v>
      </c>
      <c r="I1810">
        <v>2</v>
      </c>
      <c r="J1810">
        <f>_xlfn.XLOOKUP(tbl_logs[[#This Row],[Target_Department]],tbl_DeptWeight[Department], tbl_DeptWeight[Impact Score])</f>
        <v>5</v>
      </c>
      <c r="K1810">
        <f>_xlfn.XLOOKUP(tbl_logs[[#This Row],[Employee_Action]],tbl_ResponseLikelihood[Employee Action],tbl_ResponseLikelihood[Likelihood Score])</f>
        <v>2</v>
      </c>
      <c r="L1810">
        <f>tbl_logs[[#This Row],[Impact Score]]*tbl_logs[[#This Row],[Response Multiplier]]</f>
        <v>10</v>
      </c>
      <c r="M1810" t="str" cm="1">
        <f t="array" ref="M1810">_xlfn.IFS(tbl_logs[[#This Row],[Total Score]]&lt;=4, "Low", tbl_logs[[#This Row],[Total Score]]&lt;=10, "Medium", tbl_logs[[#This Row],[Total Score]]&lt;=19, "High", tbl_logs[[#This Row],[Total Score]]&lt;=25, "Very High")</f>
        <v>Medium</v>
      </c>
      <c r="N1810" t="str" cm="1">
        <f t="array" ref="N1810">_xlfn.IFS(tbl_logs[[#This Row],[Total Score]]&lt;=4, "Low", tbl_logs[[#This Row],[Total Score]]&lt;=10, "Medium", tbl_logs[[#This Row],[Total Score]]&lt;=17, "High", tbl_logs[[#This Row],[Total Score]]&lt;=25, "Critical")</f>
        <v>Medium</v>
      </c>
    </row>
    <row r="1811" spans="1:14" x14ac:dyDescent="0.3">
      <c r="A1811" t="s">
        <v>329</v>
      </c>
      <c r="B1811" s="1">
        <v>46055.881944444445</v>
      </c>
      <c r="C1811" t="s">
        <v>7</v>
      </c>
      <c r="D1811" t="s">
        <v>18</v>
      </c>
      <c r="E1811" t="s">
        <v>19</v>
      </c>
      <c r="F1811" t="s">
        <v>20</v>
      </c>
      <c r="G1811" s="2">
        <v>0.88194444444444442</v>
      </c>
      <c r="H1811" s="3">
        <v>46055</v>
      </c>
      <c r="I1811">
        <v>2</v>
      </c>
      <c r="J1811">
        <f>_xlfn.XLOOKUP(tbl_logs[[#This Row],[Target_Department]],tbl_DeptWeight[Department], tbl_DeptWeight[Impact Score])</f>
        <v>3</v>
      </c>
      <c r="K1811">
        <f>_xlfn.XLOOKUP(tbl_logs[[#This Row],[Employee_Action]],tbl_ResponseLikelihood[Employee Action],tbl_ResponseLikelihood[Likelihood Score])</f>
        <v>2</v>
      </c>
      <c r="L1811">
        <f>tbl_logs[[#This Row],[Impact Score]]*tbl_logs[[#This Row],[Response Multiplier]]</f>
        <v>6</v>
      </c>
      <c r="M1811" t="str" cm="1">
        <f t="array" ref="M1811">_xlfn.IFS(tbl_logs[[#This Row],[Total Score]]&lt;=4, "Low", tbl_logs[[#This Row],[Total Score]]&lt;=10, "Medium", tbl_logs[[#This Row],[Total Score]]&lt;=19, "High", tbl_logs[[#This Row],[Total Score]]&lt;=25, "Very High")</f>
        <v>Medium</v>
      </c>
      <c r="N1811" t="str" cm="1">
        <f t="array" ref="N1811">_xlfn.IFS(tbl_logs[[#This Row],[Total Score]]&lt;=4, "Low", tbl_logs[[#This Row],[Total Score]]&lt;=10, "Medium", tbl_logs[[#This Row],[Total Score]]&lt;=17, "High", tbl_logs[[#This Row],[Total Score]]&lt;=25, "Critical")</f>
        <v>Medium</v>
      </c>
    </row>
    <row r="1812" spans="1:14" x14ac:dyDescent="0.3">
      <c r="A1812" t="s">
        <v>4611</v>
      </c>
      <c r="B1812" s="1">
        <v>46055.893055555556</v>
      </c>
      <c r="C1812" t="s">
        <v>7</v>
      </c>
      <c r="D1812" t="s">
        <v>18</v>
      </c>
      <c r="E1812" t="s">
        <v>19</v>
      </c>
      <c r="F1812" t="s">
        <v>10</v>
      </c>
      <c r="G1812" s="2">
        <v>0.8930555555555556</v>
      </c>
      <c r="H1812" s="3">
        <v>46055</v>
      </c>
      <c r="I1812">
        <v>2</v>
      </c>
      <c r="J1812">
        <f>_xlfn.XLOOKUP(tbl_logs[[#This Row],[Target_Department]],tbl_DeptWeight[Department], tbl_DeptWeight[Impact Score])</f>
        <v>3</v>
      </c>
      <c r="K1812">
        <f>_xlfn.XLOOKUP(tbl_logs[[#This Row],[Employee_Action]],tbl_ResponseLikelihood[Employee Action],tbl_ResponseLikelihood[Likelihood Score])</f>
        <v>2</v>
      </c>
      <c r="L1812">
        <f>tbl_logs[[#This Row],[Impact Score]]*tbl_logs[[#This Row],[Response Multiplier]]</f>
        <v>6</v>
      </c>
      <c r="M1812" t="str" cm="1">
        <f t="array" ref="M1812">_xlfn.IFS(tbl_logs[[#This Row],[Total Score]]&lt;=4, "Low", tbl_logs[[#This Row],[Total Score]]&lt;=10, "Medium", tbl_logs[[#This Row],[Total Score]]&lt;=19, "High", tbl_logs[[#This Row],[Total Score]]&lt;=25, "Very High")</f>
        <v>Medium</v>
      </c>
      <c r="N1812" t="str" cm="1">
        <f t="array" ref="N1812">_xlfn.IFS(tbl_logs[[#This Row],[Total Score]]&lt;=4, "Low", tbl_logs[[#This Row],[Total Score]]&lt;=10, "Medium", tbl_logs[[#This Row],[Total Score]]&lt;=17, "High", tbl_logs[[#This Row],[Total Score]]&lt;=25, "Critical")</f>
        <v>Medium</v>
      </c>
    </row>
    <row r="1813" spans="1:14" x14ac:dyDescent="0.3">
      <c r="A1813" t="s">
        <v>3173</v>
      </c>
      <c r="B1813" s="1">
        <v>46055.902777777781</v>
      </c>
      <c r="C1813" t="s">
        <v>7</v>
      </c>
      <c r="D1813" t="s">
        <v>8</v>
      </c>
      <c r="E1813" t="s">
        <v>19</v>
      </c>
      <c r="F1813" t="s">
        <v>20</v>
      </c>
      <c r="G1813" s="2">
        <v>0.90277777777777779</v>
      </c>
      <c r="H1813" s="3">
        <v>46055</v>
      </c>
      <c r="I1813">
        <v>2</v>
      </c>
      <c r="J1813">
        <f>_xlfn.XLOOKUP(tbl_logs[[#This Row],[Target_Department]],tbl_DeptWeight[Department], tbl_DeptWeight[Impact Score])</f>
        <v>3</v>
      </c>
      <c r="K1813">
        <f>_xlfn.XLOOKUP(tbl_logs[[#This Row],[Employee_Action]],tbl_ResponseLikelihood[Employee Action],tbl_ResponseLikelihood[Likelihood Score])</f>
        <v>2</v>
      </c>
      <c r="L1813">
        <f>tbl_logs[[#This Row],[Impact Score]]*tbl_logs[[#This Row],[Response Multiplier]]</f>
        <v>6</v>
      </c>
      <c r="M1813" t="str" cm="1">
        <f t="array" ref="M1813">_xlfn.IFS(tbl_logs[[#This Row],[Total Score]]&lt;=4, "Low", tbl_logs[[#This Row],[Total Score]]&lt;=10, "Medium", tbl_logs[[#This Row],[Total Score]]&lt;=19, "High", tbl_logs[[#This Row],[Total Score]]&lt;=25, "Very High")</f>
        <v>Medium</v>
      </c>
      <c r="N1813" t="str" cm="1">
        <f t="array" ref="N1813">_xlfn.IFS(tbl_logs[[#This Row],[Total Score]]&lt;=4, "Low", tbl_logs[[#This Row],[Total Score]]&lt;=10, "Medium", tbl_logs[[#This Row],[Total Score]]&lt;=17, "High", tbl_logs[[#This Row],[Total Score]]&lt;=25, "Critical")</f>
        <v>Medium</v>
      </c>
    </row>
    <row r="1814" spans="1:14" x14ac:dyDescent="0.3">
      <c r="A1814" t="s">
        <v>2808</v>
      </c>
      <c r="B1814" s="1">
        <v>46055.910416666666</v>
      </c>
      <c r="C1814" t="s">
        <v>40</v>
      </c>
      <c r="D1814" t="s">
        <v>15</v>
      </c>
      <c r="E1814" t="s">
        <v>16</v>
      </c>
      <c r="F1814" t="s">
        <v>10</v>
      </c>
      <c r="G1814" s="2">
        <v>0.91041666666666665</v>
      </c>
      <c r="H1814" s="3">
        <v>46055</v>
      </c>
      <c r="I1814">
        <v>2</v>
      </c>
      <c r="J1814">
        <f>_xlfn.XLOOKUP(tbl_logs[[#This Row],[Target_Department]],tbl_DeptWeight[Department], tbl_DeptWeight[Impact Score])</f>
        <v>5</v>
      </c>
      <c r="K1814">
        <f>_xlfn.XLOOKUP(tbl_logs[[#This Row],[Employee_Action]],tbl_ResponseLikelihood[Employee Action],tbl_ResponseLikelihood[Likelihood Score])</f>
        <v>2</v>
      </c>
      <c r="L1814">
        <f>tbl_logs[[#This Row],[Impact Score]]*tbl_logs[[#This Row],[Response Multiplier]]</f>
        <v>10</v>
      </c>
      <c r="M1814" t="str" cm="1">
        <f t="array" ref="M1814">_xlfn.IFS(tbl_logs[[#This Row],[Total Score]]&lt;=4, "Low", tbl_logs[[#This Row],[Total Score]]&lt;=10, "Medium", tbl_logs[[#This Row],[Total Score]]&lt;=19, "High", tbl_logs[[#This Row],[Total Score]]&lt;=25, "Very High")</f>
        <v>Medium</v>
      </c>
      <c r="N1814" t="str" cm="1">
        <f t="array" ref="N1814">_xlfn.IFS(tbl_logs[[#This Row],[Total Score]]&lt;=4, "Low", tbl_logs[[#This Row],[Total Score]]&lt;=10, "Medium", tbl_logs[[#This Row],[Total Score]]&lt;=17, "High", tbl_logs[[#This Row],[Total Score]]&lt;=25, "Critical")</f>
        <v>Medium</v>
      </c>
    </row>
    <row r="1815" spans="1:14" x14ac:dyDescent="0.3">
      <c r="A1815" t="s">
        <v>1057</v>
      </c>
      <c r="B1815" s="1">
        <v>46055.932638888888</v>
      </c>
      <c r="C1815" t="s">
        <v>26</v>
      </c>
      <c r="D1815" t="s">
        <v>22</v>
      </c>
      <c r="E1815" t="s">
        <v>16</v>
      </c>
      <c r="F1815" t="s">
        <v>10</v>
      </c>
      <c r="G1815" s="2">
        <v>0.93263888888888891</v>
      </c>
      <c r="H1815" s="3">
        <v>46055</v>
      </c>
      <c r="I1815">
        <v>2</v>
      </c>
      <c r="J1815">
        <f>_xlfn.XLOOKUP(tbl_logs[[#This Row],[Target_Department]],tbl_DeptWeight[Department], tbl_DeptWeight[Impact Score])</f>
        <v>3</v>
      </c>
      <c r="K1815">
        <f>_xlfn.XLOOKUP(tbl_logs[[#This Row],[Employee_Action]],tbl_ResponseLikelihood[Employee Action],tbl_ResponseLikelihood[Likelihood Score])</f>
        <v>2</v>
      </c>
      <c r="L1815">
        <f>tbl_logs[[#This Row],[Impact Score]]*tbl_logs[[#This Row],[Response Multiplier]]</f>
        <v>6</v>
      </c>
      <c r="M1815" t="str" cm="1">
        <f t="array" ref="M1815">_xlfn.IFS(tbl_logs[[#This Row],[Total Score]]&lt;=4, "Low", tbl_logs[[#This Row],[Total Score]]&lt;=10, "Medium", tbl_logs[[#This Row],[Total Score]]&lt;=19, "High", tbl_logs[[#This Row],[Total Score]]&lt;=25, "Very High")</f>
        <v>Medium</v>
      </c>
      <c r="N1815" t="str" cm="1">
        <f t="array" ref="N1815">_xlfn.IFS(tbl_logs[[#This Row],[Total Score]]&lt;=4, "Low", tbl_logs[[#This Row],[Total Score]]&lt;=10, "Medium", tbl_logs[[#This Row],[Total Score]]&lt;=17, "High", tbl_logs[[#This Row],[Total Score]]&lt;=25, "Critical")</f>
        <v>Medium</v>
      </c>
    </row>
    <row r="1816" spans="1:14" x14ac:dyDescent="0.3">
      <c r="A1816" t="s">
        <v>1889</v>
      </c>
      <c r="B1816" s="1">
        <v>46055.943055555559</v>
      </c>
      <c r="C1816" t="s">
        <v>26</v>
      </c>
      <c r="D1816" t="s">
        <v>8</v>
      </c>
      <c r="E1816" t="s">
        <v>9</v>
      </c>
      <c r="F1816" t="s">
        <v>20</v>
      </c>
      <c r="G1816" s="2">
        <v>0.94305555555555554</v>
      </c>
      <c r="H1816" s="3">
        <v>46055</v>
      </c>
      <c r="I1816">
        <v>2</v>
      </c>
      <c r="J1816">
        <f>_xlfn.XLOOKUP(tbl_logs[[#This Row],[Target_Department]],tbl_DeptWeight[Department], tbl_DeptWeight[Impact Score])</f>
        <v>3</v>
      </c>
      <c r="K1816">
        <f>_xlfn.XLOOKUP(tbl_logs[[#This Row],[Employee_Action]],tbl_ResponseLikelihood[Employee Action],tbl_ResponseLikelihood[Likelihood Score])</f>
        <v>2</v>
      </c>
      <c r="L1816">
        <f>tbl_logs[[#This Row],[Impact Score]]*tbl_logs[[#This Row],[Response Multiplier]]</f>
        <v>6</v>
      </c>
      <c r="M1816" t="str" cm="1">
        <f t="array" ref="M1816">_xlfn.IFS(tbl_logs[[#This Row],[Total Score]]&lt;=4, "Low", tbl_logs[[#This Row],[Total Score]]&lt;=10, "Medium", tbl_logs[[#This Row],[Total Score]]&lt;=19, "High", tbl_logs[[#This Row],[Total Score]]&lt;=25, "Very High")</f>
        <v>Medium</v>
      </c>
      <c r="N1816" t="str" cm="1">
        <f t="array" ref="N1816">_xlfn.IFS(tbl_logs[[#This Row],[Total Score]]&lt;=4, "Low", tbl_logs[[#This Row],[Total Score]]&lt;=10, "Medium", tbl_logs[[#This Row],[Total Score]]&lt;=17, "High", tbl_logs[[#This Row],[Total Score]]&lt;=25, "Critical")</f>
        <v>Medium</v>
      </c>
    </row>
    <row r="1817" spans="1:14" x14ac:dyDescent="0.3">
      <c r="A1817" t="s">
        <v>1568</v>
      </c>
      <c r="B1817" s="1">
        <v>46055.982638888891</v>
      </c>
      <c r="C1817" t="s">
        <v>7</v>
      </c>
      <c r="D1817" t="s">
        <v>18</v>
      </c>
      <c r="E1817" t="s">
        <v>19</v>
      </c>
      <c r="F1817" t="s">
        <v>33</v>
      </c>
      <c r="G1817" s="2">
        <v>0.98263888888888884</v>
      </c>
      <c r="H1817" s="3">
        <v>46055</v>
      </c>
      <c r="I1817">
        <v>2</v>
      </c>
      <c r="J1817">
        <f>_xlfn.XLOOKUP(tbl_logs[[#This Row],[Target_Department]],tbl_DeptWeight[Department], tbl_DeptWeight[Impact Score])</f>
        <v>3</v>
      </c>
      <c r="K1817">
        <f>_xlfn.XLOOKUP(tbl_logs[[#This Row],[Employee_Action]],tbl_ResponseLikelihood[Employee Action],tbl_ResponseLikelihood[Likelihood Score])</f>
        <v>4</v>
      </c>
      <c r="L1817">
        <f>tbl_logs[[#This Row],[Impact Score]]*tbl_logs[[#This Row],[Response Multiplier]]</f>
        <v>12</v>
      </c>
      <c r="M1817" t="str" cm="1">
        <f t="array" ref="M1817">_xlfn.IFS(tbl_logs[[#This Row],[Total Score]]&lt;=4, "Low", tbl_logs[[#This Row],[Total Score]]&lt;=10, "Medium", tbl_logs[[#This Row],[Total Score]]&lt;=19, "High", tbl_logs[[#This Row],[Total Score]]&lt;=25, "Very High")</f>
        <v>High</v>
      </c>
      <c r="N1817" t="str" cm="1">
        <f t="array" ref="N1817">_xlfn.IFS(tbl_logs[[#This Row],[Total Score]]&lt;=4, "Low", tbl_logs[[#This Row],[Total Score]]&lt;=10, "Medium", tbl_logs[[#This Row],[Total Score]]&lt;=17, "High", tbl_logs[[#This Row],[Total Score]]&lt;=25, "Critical")</f>
        <v>High</v>
      </c>
    </row>
    <row r="1818" spans="1:14" x14ac:dyDescent="0.3">
      <c r="A1818" t="s">
        <v>214</v>
      </c>
      <c r="B1818" s="1">
        <v>46056.025694444441</v>
      </c>
      <c r="C1818" t="s">
        <v>7</v>
      </c>
      <c r="D1818" t="s">
        <v>18</v>
      </c>
      <c r="E1818" t="s">
        <v>19</v>
      </c>
      <c r="F1818" t="s">
        <v>13</v>
      </c>
      <c r="G1818" s="2">
        <v>2.5694444444444443E-2</v>
      </c>
      <c r="H1818" s="3">
        <v>46056</v>
      </c>
      <c r="I1818">
        <v>2</v>
      </c>
      <c r="J1818">
        <f>_xlfn.XLOOKUP(tbl_logs[[#This Row],[Target_Department]],tbl_DeptWeight[Department], tbl_DeptWeight[Impact Score])</f>
        <v>3</v>
      </c>
      <c r="K1818">
        <f>_xlfn.XLOOKUP(tbl_logs[[#This Row],[Employee_Action]],tbl_ResponseLikelihood[Employee Action],tbl_ResponseLikelihood[Likelihood Score])</f>
        <v>1</v>
      </c>
      <c r="L1818">
        <f>tbl_logs[[#This Row],[Impact Score]]*tbl_logs[[#This Row],[Response Multiplier]]</f>
        <v>3</v>
      </c>
      <c r="M1818" t="str" cm="1">
        <f t="array" ref="M1818">_xlfn.IFS(tbl_logs[[#This Row],[Total Score]]&lt;=4, "Low", tbl_logs[[#This Row],[Total Score]]&lt;=10, "Medium", tbl_logs[[#This Row],[Total Score]]&lt;=19, "High", tbl_logs[[#This Row],[Total Score]]&lt;=25, "Very High")</f>
        <v>Low</v>
      </c>
      <c r="N1818" t="str" cm="1">
        <f t="array" ref="N1818">_xlfn.IFS(tbl_logs[[#This Row],[Total Score]]&lt;=4, "Low", tbl_logs[[#This Row],[Total Score]]&lt;=10, "Medium", tbl_logs[[#This Row],[Total Score]]&lt;=17, "High", tbl_logs[[#This Row],[Total Score]]&lt;=25, "Critical")</f>
        <v>Low</v>
      </c>
    </row>
    <row r="1819" spans="1:14" x14ac:dyDescent="0.3">
      <c r="A1819" t="s">
        <v>3054</v>
      </c>
      <c r="B1819" s="1">
        <v>46056.026388888888</v>
      </c>
      <c r="C1819" t="s">
        <v>12</v>
      </c>
      <c r="D1819" t="s">
        <v>8</v>
      </c>
      <c r="E1819" t="s">
        <v>16</v>
      </c>
      <c r="F1819" t="s">
        <v>10</v>
      </c>
      <c r="G1819" s="2">
        <v>2.6388888888888889E-2</v>
      </c>
      <c r="H1819" s="3">
        <v>46056</v>
      </c>
      <c r="I1819">
        <v>2</v>
      </c>
      <c r="J1819">
        <f>_xlfn.XLOOKUP(tbl_logs[[#This Row],[Target_Department]],tbl_DeptWeight[Department], tbl_DeptWeight[Impact Score])</f>
        <v>1</v>
      </c>
      <c r="K1819">
        <f>_xlfn.XLOOKUP(tbl_logs[[#This Row],[Employee_Action]],tbl_ResponseLikelihood[Employee Action],tbl_ResponseLikelihood[Likelihood Score])</f>
        <v>2</v>
      </c>
      <c r="L1819">
        <f>tbl_logs[[#This Row],[Impact Score]]*tbl_logs[[#This Row],[Response Multiplier]]</f>
        <v>2</v>
      </c>
      <c r="M1819" t="str" cm="1">
        <f t="array" ref="M1819">_xlfn.IFS(tbl_logs[[#This Row],[Total Score]]&lt;=4, "Low", tbl_logs[[#This Row],[Total Score]]&lt;=10, "Medium", tbl_logs[[#This Row],[Total Score]]&lt;=19, "High", tbl_logs[[#This Row],[Total Score]]&lt;=25, "Very High")</f>
        <v>Low</v>
      </c>
      <c r="N1819" t="str" cm="1">
        <f t="array" ref="N1819">_xlfn.IFS(tbl_logs[[#This Row],[Total Score]]&lt;=4, "Low", tbl_logs[[#This Row],[Total Score]]&lt;=10, "Medium", tbl_logs[[#This Row],[Total Score]]&lt;=17, "High", tbl_logs[[#This Row],[Total Score]]&lt;=25, "Critical")</f>
        <v>Low</v>
      </c>
    </row>
    <row r="1820" spans="1:14" x14ac:dyDescent="0.3">
      <c r="A1820" t="s">
        <v>2245</v>
      </c>
      <c r="B1820" s="1">
        <v>46056.04583333333</v>
      </c>
      <c r="C1820" t="s">
        <v>40</v>
      </c>
      <c r="D1820" t="s">
        <v>8</v>
      </c>
      <c r="E1820" t="s">
        <v>16</v>
      </c>
      <c r="F1820" t="s">
        <v>20</v>
      </c>
      <c r="G1820" s="2">
        <v>4.583333333333333E-2</v>
      </c>
      <c r="H1820" s="3">
        <v>46056</v>
      </c>
      <c r="I1820">
        <v>2</v>
      </c>
      <c r="J1820">
        <f>_xlfn.XLOOKUP(tbl_logs[[#This Row],[Target_Department]],tbl_DeptWeight[Department], tbl_DeptWeight[Impact Score])</f>
        <v>5</v>
      </c>
      <c r="K1820">
        <f>_xlfn.XLOOKUP(tbl_logs[[#This Row],[Employee_Action]],tbl_ResponseLikelihood[Employee Action],tbl_ResponseLikelihood[Likelihood Score])</f>
        <v>2</v>
      </c>
      <c r="L1820">
        <f>tbl_logs[[#This Row],[Impact Score]]*tbl_logs[[#This Row],[Response Multiplier]]</f>
        <v>10</v>
      </c>
      <c r="M1820" t="str" cm="1">
        <f t="array" ref="M1820">_xlfn.IFS(tbl_logs[[#This Row],[Total Score]]&lt;=4, "Low", tbl_logs[[#This Row],[Total Score]]&lt;=10, "Medium", tbl_logs[[#This Row],[Total Score]]&lt;=19, "High", tbl_logs[[#This Row],[Total Score]]&lt;=25, "Very High")</f>
        <v>Medium</v>
      </c>
      <c r="N1820" t="str" cm="1">
        <f t="array" ref="N1820">_xlfn.IFS(tbl_logs[[#This Row],[Total Score]]&lt;=4, "Low", tbl_logs[[#This Row],[Total Score]]&lt;=10, "Medium", tbl_logs[[#This Row],[Total Score]]&lt;=17, "High", tbl_logs[[#This Row],[Total Score]]&lt;=25, "Critical")</f>
        <v>Medium</v>
      </c>
    </row>
    <row r="1821" spans="1:14" x14ac:dyDescent="0.3">
      <c r="A1821" t="s">
        <v>3442</v>
      </c>
      <c r="B1821" s="1">
        <v>46056.067361111112</v>
      </c>
      <c r="C1821" t="s">
        <v>47</v>
      </c>
      <c r="D1821" t="s">
        <v>22</v>
      </c>
      <c r="E1821" t="s">
        <v>31</v>
      </c>
      <c r="F1821" t="s">
        <v>20</v>
      </c>
      <c r="G1821" s="2">
        <v>6.7361111111111108E-2</v>
      </c>
      <c r="H1821" s="3">
        <v>46056</v>
      </c>
      <c r="I1821">
        <v>2</v>
      </c>
      <c r="J1821">
        <f>_xlfn.XLOOKUP(tbl_logs[[#This Row],[Target_Department]],tbl_DeptWeight[Department], tbl_DeptWeight[Impact Score])</f>
        <v>1</v>
      </c>
      <c r="K1821">
        <f>_xlfn.XLOOKUP(tbl_logs[[#This Row],[Employee_Action]],tbl_ResponseLikelihood[Employee Action],tbl_ResponseLikelihood[Likelihood Score])</f>
        <v>2</v>
      </c>
      <c r="L1821">
        <f>tbl_logs[[#This Row],[Impact Score]]*tbl_logs[[#This Row],[Response Multiplier]]</f>
        <v>2</v>
      </c>
      <c r="M1821" t="str" cm="1">
        <f t="array" ref="M1821">_xlfn.IFS(tbl_logs[[#This Row],[Total Score]]&lt;=4, "Low", tbl_logs[[#This Row],[Total Score]]&lt;=10, "Medium", tbl_logs[[#This Row],[Total Score]]&lt;=19, "High", tbl_logs[[#This Row],[Total Score]]&lt;=25, "Very High")</f>
        <v>Low</v>
      </c>
      <c r="N1821" t="str" cm="1">
        <f t="array" ref="N1821">_xlfn.IFS(tbl_logs[[#This Row],[Total Score]]&lt;=4, "Low", tbl_logs[[#This Row],[Total Score]]&lt;=10, "Medium", tbl_logs[[#This Row],[Total Score]]&lt;=17, "High", tbl_logs[[#This Row],[Total Score]]&lt;=25, "Critical")</f>
        <v>Low</v>
      </c>
    </row>
    <row r="1822" spans="1:14" x14ac:dyDescent="0.3">
      <c r="A1822" t="s">
        <v>4651</v>
      </c>
      <c r="B1822" s="1">
        <v>46056.085416666669</v>
      </c>
      <c r="C1822" t="s">
        <v>35</v>
      </c>
      <c r="D1822" t="s">
        <v>18</v>
      </c>
      <c r="E1822" t="s">
        <v>31</v>
      </c>
      <c r="F1822" t="s">
        <v>13</v>
      </c>
      <c r="G1822" s="2">
        <v>8.5416666666666669E-2</v>
      </c>
      <c r="H1822" s="3">
        <v>46056</v>
      </c>
      <c r="I1822">
        <v>2</v>
      </c>
      <c r="J1822">
        <f>_xlfn.XLOOKUP(tbl_logs[[#This Row],[Target_Department]],tbl_DeptWeight[Department], tbl_DeptWeight[Impact Score])</f>
        <v>1</v>
      </c>
      <c r="K1822">
        <f>_xlfn.XLOOKUP(tbl_logs[[#This Row],[Employee_Action]],tbl_ResponseLikelihood[Employee Action],tbl_ResponseLikelihood[Likelihood Score])</f>
        <v>1</v>
      </c>
      <c r="L1822">
        <f>tbl_logs[[#This Row],[Impact Score]]*tbl_logs[[#This Row],[Response Multiplier]]</f>
        <v>1</v>
      </c>
      <c r="M1822" t="str" cm="1">
        <f t="array" ref="M1822">_xlfn.IFS(tbl_logs[[#This Row],[Total Score]]&lt;=4, "Low", tbl_logs[[#This Row],[Total Score]]&lt;=10, "Medium", tbl_logs[[#This Row],[Total Score]]&lt;=19, "High", tbl_logs[[#This Row],[Total Score]]&lt;=25, "Very High")</f>
        <v>Low</v>
      </c>
      <c r="N1822" t="str" cm="1">
        <f t="array" ref="N1822">_xlfn.IFS(tbl_logs[[#This Row],[Total Score]]&lt;=4, "Low", tbl_logs[[#This Row],[Total Score]]&lt;=10, "Medium", tbl_logs[[#This Row],[Total Score]]&lt;=17, "High", tbl_logs[[#This Row],[Total Score]]&lt;=25, "Critical")</f>
        <v>Low</v>
      </c>
    </row>
    <row r="1823" spans="1:14" x14ac:dyDescent="0.3">
      <c r="A1823" t="s">
        <v>374</v>
      </c>
      <c r="B1823" s="1">
        <v>46056.090277777781</v>
      </c>
      <c r="C1823" t="s">
        <v>7</v>
      </c>
      <c r="D1823" t="s">
        <v>18</v>
      </c>
      <c r="E1823" t="s">
        <v>19</v>
      </c>
      <c r="F1823" t="s">
        <v>10</v>
      </c>
      <c r="G1823" s="2">
        <v>9.0277777777777776E-2</v>
      </c>
      <c r="H1823" s="3">
        <v>46056</v>
      </c>
      <c r="I1823">
        <v>2</v>
      </c>
      <c r="J1823">
        <f>_xlfn.XLOOKUP(tbl_logs[[#This Row],[Target_Department]],tbl_DeptWeight[Department], tbl_DeptWeight[Impact Score])</f>
        <v>3</v>
      </c>
      <c r="K1823">
        <f>_xlfn.XLOOKUP(tbl_logs[[#This Row],[Employee_Action]],tbl_ResponseLikelihood[Employee Action],tbl_ResponseLikelihood[Likelihood Score])</f>
        <v>2</v>
      </c>
      <c r="L1823">
        <f>tbl_logs[[#This Row],[Impact Score]]*tbl_logs[[#This Row],[Response Multiplier]]</f>
        <v>6</v>
      </c>
      <c r="M1823" t="str" cm="1">
        <f t="array" ref="M1823">_xlfn.IFS(tbl_logs[[#This Row],[Total Score]]&lt;=4, "Low", tbl_logs[[#This Row],[Total Score]]&lt;=10, "Medium", tbl_logs[[#This Row],[Total Score]]&lt;=19, "High", tbl_logs[[#This Row],[Total Score]]&lt;=25, "Very High")</f>
        <v>Medium</v>
      </c>
      <c r="N1823" t="str" cm="1">
        <f t="array" ref="N1823">_xlfn.IFS(tbl_logs[[#This Row],[Total Score]]&lt;=4, "Low", tbl_logs[[#This Row],[Total Score]]&lt;=10, "Medium", tbl_logs[[#This Row],[Total Score]]&lt;=17, "High", tbl_logs[[#This Row],[Total Score]]&lt;=25, "Critical")</f>
        <v>Medium</v>
      </c>
    </row>
    <row r="1824" spans="1:14" x14ac:dyDescent="0.3">
      <c r="A1824" t="s">
        <v>4558</v>
      </c>
      <c r="B1824" s="1">
        <v>46056.122916666667</v>
      </c>
      <c r="C1824" t="s">
        <v>7</v>
      </c>
      <c r="D1824" t="s">
        <v>18</v>
      </c>
      <c r="E1824" t="s">
        <v>19</v>
      </c>
      <c r="F1824" t="s">
        <v>20</v>
      </c>
      <c r="G1824" s="2">
        <v>0.12291666666666666</v>
      </c>
      <c r="H1824" s="3">
        <v>46056</v>
      </c>
      <c r="I1824">
        <v>2</v>
      </c>
      <c r="J1824">
        <f>_xlfn.XLOOKUP(tbl_logs[[#This Row],[Target_Department]],tbl_DeptWeight[Department], tbl_DeptWeight[Impact Score])</f>
        <v>3</v>
      </c>
      <c r="K1824">
        <f>_xlfn.XLOOKUP(tbl_logs[[#This Row],[Employee_Action]],tbl_ResponseLikelihood[Employee Action],tbl_ResponseLikelihood[Likelihood Score])</f>
        <v>2</v>
      </c>
      <c r="L1824">
        <f>tbl_logs[[#This Row],[Impact Score]]*tbl_logs[[#This Row],[Response Multiplier]]</f>
        <v>6</v>
      </c>
      <c r="M1824" t="str" cm="1">
        <f t="array" ref="M1824">_xlfn.IFS(tbl_logs[[#This Row],[Total Score]]&lt;=4, "Low", tbl_logs[[#This Row],[Total Score]]&lt;=10, "Medium", tbl_logs[[#This Row],[Total Score]]&lt;=19, "High", tbl_logs[[#This Row],[Total Score]]&lt;=25, "Very High")</f>
        <v>Medium</v>
      </c>
      <c r="N1824" t="str" cm="1">
        <f t="array" ref="N1824">_xlfn.IFS(tbl_logs[[#This Row],[Total Score]]&lt;=4, "Low", tbl_logs[[#This Row],[Total Score]]&lt;=10, "Medium", tbl_logs[[#This Row],[Total Score]]&lt;=17, "High", tbl_logs[[#This Row],[Total Score]]&lt;=25, "Critical")</f>
        <v>Medium</v>
      </c>
    </row>
    <row r="1825" spans="1:14" x14ac:dyDescent="0.3">
      <c r="A1825" t="s">
        <v>2617</v>
      </c>
      <c r="B1825" s="1">
        <v>46056.210416666669</v>
      </c>
      <c r="C1825" t="s">
        <v>7</v>
      </c>
      <c r="D1825" t="s">
        <v>22</v>
      </c>
      <c r="E1825" t="s">
        <v>19</v>
      </c>
      <c r="F1825" t="s">
        <v>13</v>
      </c>
      <c r="G1825" s="2">
        <v>0.21041666666666667</v>
      </c>
      <c r="H1825" s="3">
        <v>46056</v>
      </c>
      <c r="I1825">
        <v>2</v>
      </c>
      <c r="J1825">
        <f>_xlfn.XLOOKUP(tbl_logs[[#This Row],[Target_Department]],tbl_DeptWeight[Department], tbl_DeptWeight[Impact Score])</f>
        <v>3</v>
      </c>
      <c r="K1825">
        <f>_xlfn.XLOOKUP(tbl_logs[[#This Row],[Employee_Action]],tbl_ResponseLikelihood[Employee Action],tbl_ResponseLikelihood[Likelihood Score])</f>
        <v>1</v>
      </c>
      <c r="L1825">
        <f>tbl_logs[[#This Row],[Impact Score]]*tbl_logs[[#This Row],[Response Multiplier]]</f>
        <v>3</v>
      </c>
      <c r="M1825" t="str" cm="1">
        <f t="array" ref="M1825">_xlfn.IFS(tbl_logs[[#This Row],[Total Score]]&lt;=4, "Low", tbl_logs[[#This Row],[Total Score]]&lt;=10, "Medium", tbl_logs[[#This Row],[Total Score]]&lt;=19, "High", tbl_logs[[#This Row],[Total Score]]&lt;=25, "Very High")</f>
        <v>Low</v>
      </c>
      <c r="N1825" t="str" cm="1">
        <f t="array" ref="N1825">_xlfn.IFS(tbl_logs[[#This Row],[Total Score]]&lt;=4, "Low", tbl_logs[[#This Row],[Total Score]]&lt;=10, "Medium", tbl_logs[[#This Row],[Total Score]]&lt;=17, "High", tbl_logs[[#This Row],[Total Score]]&lt;=25, "Critical")</f>
        <v>Low</v>
      </c>
    </row>
    <row r="1826" spans="1:14" x14ac:dyDescent="0.3">
      <c r="A1826" t="s">
        <v>4409</v>
      </c>
      <c r="B1826" s="1">
        <v>46056.216666666667</v>
      </c>
      <c r="C1826" t="s">
        <v>7</v>
      </c>
      <c r="D1826" t="s">
        <v>18</v>
      </c>
      <c r="E1826" t="s">
        <v>16</v>
      </c>
      <c r="F1826" t="s">
        <v>20</v>
      </c>
      <c r="G1826" s="2">
        <v>0.21666666666666667</v>
      </c>
      <c r="H1826" s="3">
        <v>46056</v>
      </c>
      <c r="I1826">
        <v>2</v>
      </c>
      <c r="J1826">
        <f>_xlfn.XLOOKUP(tbl_logs[[#This Row],[Target_Department]],tbl_DeptWeight[Department], tbl_DeptWeight[Impact Score])</f>
        <v>3</v>
      </c>
      <c r="K1826">
        <f>_xlfn.XLOOKUP(tbl_logs[[#This Row],[Employee_Action]],tbl_ResponseLikelihood[Employee Action],tbl_ResponseLikelihood[Likelihood Score])</f>
        <v>2</v>
      </c>
      <c r="L1826">
        <f>tbl_logs[[#This Row],[Impact Score]]*tbl_logs[[#This Row],[Response Multiplier]]</f>
        <v>6</v>
      </c>
      <c r="M1826" t="str" cm="1">
        <f t="array" ref="M1826">_xlfn.IFS(tbl_logs[[#This Row],[Total Score]]&lt;=4, "Low", tbl_logs[[#This Row],[Total Score]]&lt;=10, "Medium", tbl_logs[[#This Row],[Total Score]]&lt;=19, "High", tbl_logs[[#This Row],[Total Score]]&lt;=25, "Very High")</f>
        <v>Medium</v>
      </c>
      <c r="N1826" t="str" cm="1">
        <f t="array" ref="N1826">_xlfn.IFS(tbl_logs[[#This Row],[Total Score]]&lt;=4, "Low", tbl_logs[[#This Row],[Total Score]]&lt;=10, "Medium", tbl_logs[[#This Row],[Total Score]]&lt;=17, "High", tbl_logs[[#This Row],[Total Score]]&lt;=25, "Critical")</f>
        <v>Medium</v>
      </c>
    </row>
    <row r="1827" spans="1:14" x14ac:dyDescent="0.3">
      <c r="A1827" t="s">
        <v>530</v>
      </c>
      <c r="B1827" s="1">
        <v>46056.240277777775</v>
      </c>
      <c r="C1827" t="s">
        <v>40</v>
      </c>
      <c r="D1827" t="s">
        <v>18</v>
      </c>
      <c r="E1827" t="s">
        <v>16</v>
      </c>
      <c r="F1827" t="s">
        <v>13</v>
      </c>
      <c r="G1827" s="2">
        <v>0.24027777777777778</v>
      </c>
      <c r="H1827" s="3">
        <v>46056</v>
      </c>
      <c r="I1827">
        <v>2</v>
      </c>
      <c r="J1827">
        <f>_xlfn.XLOOKUP(tbl_logs[[#This Row],[Target_Department]],tbl_DeptWeight[Department], tbl_DeptWeight[Impact Score])</f>
        <v>5</v>
      </c>
      <c r="K1827">
        <f>_xlfn.XLOOKUP(tbl_logs[[#This Row],[Employee_Action]],tbl_ResponseLikelihood[Employee Action],tbl_ResponseLikelihood[Likelihood Score])</f>
        <v>1</v>
      </c>
      <c r="L1827">
        <f>tbl_logs[[#This Row],[Impact Score]]*tbl_logs[[#This Row],[Response Multiplier]]</f>
        <v>5</v>
      </c>
      <c r="M1827" t="str" cm="1">
        <f t="array" ref="M1827">_xlfn.IFS(tbl_logs[[#This Row],[Total Score]]&lt;=4, "Low", tbl_logs[[#This Row],[Total Score]]&lt;=10, "Medium", tbl_logs[[#This Row],[Total Score]]&lt;=19, "High", tbl_logs[[#This Row],[Total Score]]&lt;=25, "Very High")</f>
        <v>Medium</v>
      </c>
      <c r="N1827" t="str" cm="1">
        <f t="array" ref="N1827">_xlfn.IFS(tbl_logs[[#This Row],[Total Score]]&lt;=4, "Low", tbl_logs[[#This Row],[Total Score]]&lt;=10, "Medium", tbl_logs[[#This Row],[Total Score]]&lt;=17, "High", tbl_logs[[#This Row],[Total Score]]&lt;=25, "Critical")</f>
        <v>Medium</v>
      </c>
    </row>
    <row r="1828" spans="1:14" x14ac:dyDescent="0.3">
      <c r="A1828" t="s">
        <v>3171</v>
      </c>
      <c r="B1828" s="1">
        <v>46056.240972222222</v>
      </c>
      <c r="C1828" t="s">
        <v>7</v>
      </c>
      <c r="D1828" t="s">
        <v>8</v>
      </c>
      <c r="E1828" t="s">
        <v>19</v>
      </c>
      <c r="F1828" t="s">
        <v>13</v>
      </c>
      <c r="G1828" s="2">
        <v>0.24097222222222223</v>
      </c>
      <c r="H1828" s="3">
        <v>46056</v>
      </c>
      <c r="I1828">
        <v>2</v>
      </c>
      <c r="J1828">
        <f>_xlfn.XLOOKUP(tbl_logs[[#This Row],[Target_Department]],tbl_DeptWeight[Department], tbl_DeptWeight[Impact Score])</f>
        <v>3</v>
      </c>
      <c r="K1828">
        <f>_xlfn.XLOOKUP(tbl_logs[[#This Row],[Employee_Action]],tbl_ResponseLikelihood[Employee Action],tbl_ResponseLikelihood[Likelihood Score])</f>
        <v>1</v>
      </c>
      <c r="L1828">
        <f>tbl_logs[[#This Row],[Impact Score]]*tbl_logs[[#This Row],[Response Multiplier]]</f>
        <v>3</v>
      </c>
      <c r="M1828" t="str" cm="1">
        <f t="array" ref="M1828">_xlfn.IFS(tbl_logs[[#This Row],[Total Score]]&lt;=4, "Low", tbl_logs[[#This Row],[Total Score]]&lt;=10, "Medium", tbl_logs[[#This Row],[Total Score]]&lt;=19, "High", tbl_logs[[#This Row],[Total Score]]&lt;=25, "Very High")</f>
        <v>Low</v>
      </c>
      <c r="N1828" t="str" cm="1">
        <f t="array" ref="N1828">_xlfn.IFS(tbl_logs[[#This Row],[Total Score]]&lt;=4, "Low", tbl_logs[[#This Row],[Total Score]]&lt;=10, "Medium", tbl_logs[[#This Row],[Total Score]]&lt;=17, "High", tbl_logs[[#This Row],[Total Score]]&lt;=25, "Critical")</f>
        <v>Low</v>
      </c>
    </row>
    <row r="1829" spans="1:14" x14ac:dyDescent="0.3">
      <c r="A1829" t="s">
        <v>2592</v>
      </c>
      <c r="B1829" s="1">
        <v>46056.272916666669</v>
      </c>
      <c r="C1829" t="s">
        <v>12</v>
      </c>
      <c r="D1829" t="s">
        <v>15</v>
      </c>
      <c r="E1829" t="s">
        <v>19</v>
      </c>
      <c r="F1829" t="s">
        <v>13</v>
      </c>
      <c r="G1829" s="2">
        <v>0.27291666666666664</v>
      </c>
      <c r="H1829" s="3">
        <v>46056</v>
      </c>
      <c r="I1829">
        <v>2</v>
      </c>
      <c r="J1829">
        <f>_xlfn.XLOOKUP(tbl_logs[[#This Row],[Target_Department]],tbl_DeptWeight[Department], tbl_DeptWeight[Impact Score])</f>
        <v>1</v>
      </c>
      <c r="K1829">
        <f>_xlfn.XLOOKUP(tbl_logs[[#This Row],[Employee_Action]],tbl_ResponseLikelihood[Employee Action],tbl_ResponseLikelihood[Likelihood Score])</f>
        <v>1</v>
      </c>
      <c r="L1829">
        <f>tbl_logs[[#This Row],[Impact Score]]*tbl_logs[[#This Row],[Response Multiplier]]</f>
        <v>1</v>
      </c>
      <c r="M1829" t="str" cm="1">
        <f t="array" ref="M1829">_xlfn.IFS(tbl_logs[[#This Row],[Total Score]]&lt;=4, "Low", tbl_logs[[#This Row],[Total Score]]&lt;=10, "Medium", tbl_logs[[#This Row],[Total Score]]&lt;=19, "High", tbl_logs[[#This Row],[Total Score]]&lt;=25, "Very High")</f>
        <v>Low</v>
      </c>
      <c r="N1829" t="str" cm="1">
        <f t="array" ref="N1829">_xlfn.IFS(tbl_logs[[#This Row],[Total Score]]&lt;=4, "Low", tbl_logs[[#This Row],[Total Score]]&lt;=10, "Medium", tbl_logs[[#This Row],[Total Score]]&lt;=17, "High", tbl_logs[[#This Row],[Total Score]]&lt;=25, "Critical")</f>
        <v>Low</v>
      </c>
    </row>
    <row r="1830" spans="1:14" x14ac:dyDescent="0.3">
      <c r="A1830" t="s">
        <v>4834</v>
      </c>
      <c r="B1830" s="1">
        <v>46056.28402777778</v>
      </c>
      <c r="C1830" t="s">
        <v>7</v>
      </c>
      <c r="D1830" t="s">
        <v>18</v>
      </c>
      <c r="E1830" t="s">
        <v>19</v>
      </c>
      <c r="F1830" t="s">
        <v>20</v>
      </c>
      <c r="G1830" s="2">
        <v>0.28402777777777777</v>
      </c>
      <c r="H1830" s="3">
        <v>46056</v>
      </c>
      <c r="I1830">
        <v>2</v>
      </c>
      <c r="J1830">
        <f>_xlfn.XLOOKUP(tbl_logs[[#This Row],[Target_Department]],tbl_DeptWeight[Department], tbl_DeptWeight[Impact Score])</f>
        <v>3</v>
      </c>
      <c r="K1830">
        <f>_xlfn.XLOOKUP(tbl_logs[[#This Row],[Employee_Action]],tbl_ResponseLikelihood[Employee Action],tbl_ResponseLikelihood[Likelihood Score])</f>
        <v>2</v>
      </c>
      <c r="L1830">
        <f>tbl_logs[[#This Row],[Impact Score]]*tbl_logs[[#This Row],[Response Multiplier]]</f>
        <v>6</v>
      </c>
      <c r="M1830" t="str" cm="1">
        <f t="array" ref="M1830">_xlfn.IFS(tbl_logs[[#This Row],[Total Score]]&lt;=4, "Low", tbl_logs[[#This Row],[Total Score]]&lt;=10, "Medium", tbl_logs[[#This Row],[Total Score]]&lt;=19, "High", tbl_logs[[#This Row],[Total Score]]&lt;=25, "Very High")</f>
        <v>Medium</v>
      </c>
      <c r="N1830" t="str" cm="1">
        <f t="array" ref="N1830">_xlfn.IFS(tbl_logs[[#This Row],[Total Score]]&lt;=4, "Low", tbl_logs[[#This Row],[Total Score]]&lt;=10, "Medium", tbl_logs[[#This Row],[Total Score]]&lt;=17, "High", tbl_logs[[#This Row],[Total Score]]&lt;=25, "Critical")</f>
        <v>Medium</v>
      </c>
    </row>
    <row r="1831" spans="1:14" x14ac:dyDescent="0.3">
      <c r="A1831" t="s">
        <v>898</v>
      </c>
      <c r="B1831" s="1">
        <v>46056.318749999999</v>
      </c>
      <c r="C1831" t="s">
        <v>7</v>
      </c>
      <c r="D1831" t="s">
        <v>22</v>
      </c>
      <c r="E1831" t="s">
        <v>19</v>
      </c>
      <c r="F1831" t="s">
        <v>33</v>
      </c>
      <c r="G1831" s="2">
        <v>0.31874999999999998</v>
      </c>
      <c r="H1831" s="3">
        <v>46056</v>
      </c>
      <c r="I1831">
        <v>2</v>
      </c>
      <c r="J1831">
        <f>_xlfn.XLOOKUP(tbl_logs[[#This Row],[Target_Department]],tbl_DeptWeight[Department], tbl_DeptWeight[Impact Score])</f>
        <v>3</v>
      </c>
      <c r="K1831">
        <f>_xlfn.XLOOKUP(tbl_logs[[#This Row],[Employee_Action]],tbl_ResponseLikelihood[Employee Action],tbl_ResponseLikelihood[Likelihood Score])</f>
        <v>4</v>
      </c>
      <c r="L1831">
        <f>tbl_logs[[#This Row],[Impact Score]]*tbl_logs[[#This Row],[Response Multiplier]]</f>
        <v>12</v>
      </c>
      <c r="M1831" t="str" cm="1">
        <f t="array" ref="M1831">_xlfn.IFS(tbl_logs[[#This Row],[Total Score]]&lt;=4, "Low", tbl_logs[[#This Row],[Total Score]]&lt;=10, "Medium", tbl_logs[[#This Row],[Total Score]]&lt;=19, "High", tbl_logs[[#This Row],[Total Score]]&lt;=25, "Very High")</f>
        <v>High</v>
      </c>
      <c r="N1831" t="str" cm="1">
        <f t="array" ref="N1831">_xlfn.IFS(tbl_logs[[#This Row],[Total Score]]&lt;=4, "Low", tbl_logs[[#This Row],[Total Score]]&lt;=10, "Medium", tbl_logs[[#This Row],[Total Score]]&lt;=17, "High", tbl_logs[[#This Row],[Total Score]]&lt;=25, "Critical")</f>
        <v>High</v>
      </c>
    </row>
    <row r="1832" spans="1:14" x14ac:dyDescent="0.3">
      <c r="A1832" t="s">
        <v>219</v>
      </c>
      <c r="B1832" s="1">
        <v>46056.325694444444</v>
      </c>
      <c r="C1832" t="s">
        <v>47</v>
      </c>
      <c r="D1832" t="s">
        <v>8</v>
      </c>
      <c r="E1832" t="s">
        <v>19</v>
      </c>
      <c r="F1832" t="s">
        <v>20</v>
      </c>
      <c r="G1832" s="2">
        <v>0.32569444444444445</v>
      </c>
      <c r="H1832" s="3">
        <v>46056</v>
      </c>
      <c r="I1832">
        <v>2</v>
      </c>
      <c r="J1832">
        <f>_xlfn.XLOOKUP(tbl_logs[[#This Row],[Target_Department]],tbl_DeptWeight[Department], tbl_DeptWeight[Impact Score])</f>
        <v>1</v>
      </c>
      <c r="K1832">
        <f>_xlfn.XLOOKUP(tbl_logs[[#This Row],[Employee_Action]],tbl_ResponseLikelihood[Employee Action],tbl_ResponseLikelihood[Likelihood Score])</f>
        <v>2</v>
      </c>
      <c r="L1832">
        <f>tbl_logs[[#This Row],[Impact Score]]*tbl_logs[[#This Row],[Response Multiplier]]</f>
        <v>2</v>
      </c>
      <c r="M1832" t="str" cm="1">
        <f t="array" ref="M1832">_xlfn.IFS(tbl_logs[[#This Row],[Total Score]]&lt;=4, "Low", tbl_logs[[#This Row],[Total Score]]&lt;=10, "Medium", tbl_logs[[#This Row],[Total Score]]&lt;=19, "High", tbl_logs[[#This Row],[Total Score]]&lt;=25, "Very High")</f>
        <v>Low</v>
      </c>
      <c r="N1832" t="str" cm="1">
        <f t="array" ref="N1832">_xlfn.IFS(tbl_logs[[#This Row],[Total Score]]&lt;=4, "Low", tbl_logs[[#This Row],[Total Score]]&lt;=10, "Medium", tbl_logs[[#This Row],[Total Score]]&lt;=17, "High", tbl_logs[[#This Row],[Total Score]]&lt;=25, "Critical")</f>
        <v>Low</v>
      </c>
    </row>
    <row r="1833" spans="1:14" x14ac:dyDescent="0.3">
      <c r="A1833" t="s">
        <v>2099</v>
      </c>
      <c r="B1833" s="1">
        <v>46056.371527777781</v>
      </c>
      <c r="C1833" t="s">
        <v>7</v>
      </c>
      <c r="D1833" t="s">
        <v>22</v>
      </c>
      <c r="E1833" t="s">
        <v>19</v>
      </c>
      <c r="F1833" t="s">
        <v>53</v>
      </c>
      <c r="G1833" s="2">
        <v>0.37152777777777779</v>
      </c>
      <c r="H1833" s="3">
        <v>46056</v>
      </c>
      <c r="I1833">
        <v>2</v>
      </c>
      <c r="J1833">
        <f>_xlfn.XLOOKUP(tbl_logs[[#This Row],[Target_Department]],tbl_DeptWeight[Department], tbl_DeptWeight[Impact Score])</f>
        <v>3</v>
      </c>
      <c r="K1833">
        <f>_xlfn.XLOOKUP(tbl_logs[[#This Row],[Employee_Action]],tbl_ResponseLikelihood[Employee Action],tbl_ResponseLikelihood[Likelihood Score])</f>
        <v>5</v>
      </c>
      <c r="L1833">
        <f>tbl_logs[[#This Row],[Impact Score]]*tbl_logs[[#This Row],[Response Multiplier]]</f>
        <v>15</v>
      </c>
      <c r="M1833" t="str" cm="1">
        <f t="array" ref="M1833">_xlfn.IFS(tbl_logs[[#This Row],[Total Score]]&lt;=4, "Low", tbl_logs[[#This Row],[Total Score]]&lt;=10, "Medium", tbl_logs[[#This Row],[Total Score]]&lt;=19, "High", tbl_logs[[#This Row],[Total Score]]&lt;=25, "Very High")</f>
        <v>High</v>
      </c>
      <c r="N1833" t="str" cm="1">
        <f t="array" ref="N1833">_xlfn.IFS(tbl_logs[[#This Row],[Total Score]]&lt;=4, "Low", tbl_logs[[#This Row],[Total Score]]&lt;=10, "Medium", tbl_logs[[#This Row],[Total Score]]&lt;=17, "High", tbl_logs[[#This Row],[Total Score]]&lt;=25, "Critical")</f>
        <v>High</v>
      </c>
    </row>
    <row r="1834" spans="1:14" x14ac:dyDescent="0.3">
      <c r="A1834" t="s">
        <v>1893</v>
      </c>
      <c r="B1834" s="1">
        <v>46056.378472222219</v>
      </c>
      <c r="C1834" t="s">
        <v>12</v>
      </c>
      <c r="D1834" t="s">
        <v>22</v>
      </c>
      <c r="E1834" t="s">
        <v>31</v>
      </c>
      <c r="F1834" t="s">
        <v>13</v>
      </c>
      <c r="G1834" s="2">
        <v>0.37847222222222221</v>
      </c>
      <c r="H1834" s="3">
        <v>46056</v>
      </c>
      <c r="I1834">
        <v>2</v>
      </c>
      <c r="J1834">
        <f>_xlfn.XLOOKUP(tbl_logs[[#This Row],[Target_Department]],tbl_DeptWeight[Department], tbl_DeptWeight[Impact Score])</f>
        <v>1</v>
      </c>
      <c r="K1834">
        <f>_xlfn.XLOOKUP(tbl_logs[[#This Row],[Employee_Action]],tbl_ResponseLikelihood[Employee Action],tbl_ResponseLikelihood[Likelihood Score])</f>
        <v>1</v>
      </c>
      <c r="L1834">
        <f>tbl_logs[[#This Row],[Impact Score]]*tbl_logs[[#This Row],[Response Multiplier]]</f>
        <v>1</v>
      </c>
      <c r="M1834" t="str" cm="1">
        <f t="array" ref="M1834">_xlfn.IFS(tbl_logs[[#This Row],[Total Score]]&lt;=4, "Low", tbl_logs[[#This Row],[Total Score]]&lt;=10, "Medium", tbl_logs[[#This Row],[Total Score]]&lt;=19, "High", tbl_logs[[#This Row],[Total Score]]&lt;=25, "Very High")</f>
        <v>Low</v>
      </c>
      <c r="N1834" t="str" cm="1">
        <f t="array" ref="N1834">_xlfn.IFS(tbl_logs[[#This Row],[Total Score]]&lt;=4, "Low", tbl_logs[[#This Row],[Total Score]]&lt;=10, "Medium", tbl_logs[[#This Row],[Total Score]]&lt;=17, "High", tbl_logs[[#This Row],[Total Score]]&lt;=25, "Critical")</f>
        <v>Low</v>
      </c>
    </row>
    <row r="1835" spans="1:14" x14ac:dyDescent="0.3">
      <c r="A1835" t="s">
        <v>2533</v>
      </c>
      <c r="B1835" s="1">
        <v>46056.380555555559</v>
      </c>
      <c r="C1835" t="s">
        <v>40</v>
      </c>
      <c r="D1835" t="s">
        <v>18</v>
      </c>
      <c r="E1835" t="s">
        <v>16</v>
      </c>
      <c r="F1835" t="s">
        <v>20</v>
      </c>
      <c r="G1835" s="2">
        <v>0.38055555555555554</v>
      </c>
      <c r="H1835" s="3">
        <v>46056</v>
      </c>
      <c r="I1835">
        <v>2</v>
      </c>
      <c r="J1835">
        <f>_xlfn.XLOOKUP(tbl_logs[[#This Row],[Target_Department]],tbl_DeptWeight[Department], tbl_DeptWeight[Impact Score])</f>
        <v>5</v>
      </c>
      <c r="K1835">
        <f>_xlfn.XLOOKUP(tbl_logs[[#This Row],[Employee_Action]],tbl_ResponseLikelihood[Employee Action],tbl_ResponseLikelihood[Likelihood Score])</f>
        <v>2</v>
      </c>
      <c r="L1835">
        <f>tbl_logs[[#This Row],[Impact Score]]*tbl_logs[[#This Row],[Response Multiplier]]</f>
        <v>10</v>
      </c>
      <c r="M1835" t="str" cm="1">
        <f t="array" ref="M1835">_xlfn.IFS(tbl_logs[[#This Row],[Total Score]]&lt;=4, "Low", tbl_logs[[#This Row],[Total Score]]&lt;=10, "Medium", tbl_logs[[#This Row],[Total Score]]&lt;=19, "High", tbl_logs[[#This Row],[Total Score]]&lt;=25, "Very High")</f>
        <v>Medium</v>
      </c>
      <c r="N1835" t="str" cm="1">
        <f t="array" ref="N1835">_xlfn.IFS(tbl_logs[[#This Row],[Total Score]]&lt;=4, "Low", tbl_logs[[#This Row],[Total Score]]&lt;=10, "Medium", tbl_logs[[#This Row],[Total Score]]&lt;=17, "High", tbl_logs[[#This Row],[Total Score]]&lt;=25, "Critical")</f>
        <v>Medium</v>
      </c>
    </row>
    <row r="1836" spans="1:14" x14ac:dyDescent="0.3">
      <c r="A1836" t="s">
        <v>3586</v>
      </c>
      <c r="B1836" s="1">
        <v>46056.393750000003</v>
      </c>
      <c r="C1836" t="s">
        <v>7</v>
      </c>
      <c r="D1836" t="s">
        <v>18</v>
      </c>
      <c r="E1836" t="s">
        <v>19</v>
      </c>
      <c r="F1836" t="s">
        <v>10</v>
      </c>
      <c r="G1836" s="2">
        <v>0.39374999999999999</v>
      </c>
      <c r="H1836" s="3">
        <v>46056</v>
      </c>
      <c r="I1836">
        <v>2</v>
      </c>
      <c r="J1836">
        <f>_xlfn.XLOOKUP(tbl_logs[[#This Row],[Target_Department]],tbl_DeptWeight[Department], tbl_DeptWeight[Impact Score])</f>
        <v>3</v>
      </c>
      <c r="K1836">
        <f>_xlfn.XLOOKUP(tbl_logs[[#This Row],[Employee_Action]],tbl_ResponseLikelihood[Employee Action],tbl_ResponseLikelihood[Likelihood Score])</f>
        <v>2</v>
      </c>
      <c r="L1836">
        <f>tbl_logs[[#This Row],[Impact Score]]*tbl_logs[[#This Row],[Response Multiplier]]</f>
        <v>6</v>
      </c>
      <c r="M1836" t="str" cm="1">
        <f t="array" ref="M1836">_xlfn.IFS(tbl_logs[[#This Row],[Total Score]]&lt;=4, "Low", tbl_logs[[#This Row],[Total Score]]&lt;=10, "Medium", tbl_logs[[#This Row],[Total Score]]&lt;=19, "High", tbl_logs[[#This Row],[Total Score]]&lt;=25, "Very High")</f>
        <v>Medium</v>
      </c>
      <c r="N1836" t="str" cm="1">
        <f t="array" ref="N1836">_xlfn.IFS(tbl_logs[[#This Row],[Total Score]]&lt;=4, "Low", tbl_logs[[#This Row],[Total Score]]&lt;=10, "Medium", tbl_logs[[#This Row],[Total Score]]&lt;=17, "High", tbl_logs[[#This Row],[Total Score]]&lt;=25, "Critical")</f>
        <v>Medium</v>
      </c>
    </row>
    <row r="1837" spans="1:14" x14ac:dyDescent="0.3">
      <c r="A1837" t="s">
        <v>2348</v>
      </c>
      <c r="B1837" s="1">
        <v>46056.402083333334</v>
      </c>
      <c r="C1837" t="s">
        <v>7</v>
      </c>
      <c r="D1837" t="s">
        <v>18</v>
      </c>
      <c r="E1837" t="s">
        <v>19</v>
      </c>
      <c r="F1837" t="s">
        <v>10</v>
      </c>
      <c r="G1837" s="2">
        <v>0.40208333333333335</v>
      </c>
      <c r="H1837" s="3">
        <v>46056</v>
      </c>
      <c r="I1837">
        <v>2</v>
      </c>
      <c r="J1837">
        <f>_xlfn.XLOOKUP(tbl_logs[[#This Row],[Target_Department]],tbl_DeptWeight[Department], tbl_DeptWeight[Impact Score])</f>
        <v>3</v>
      </c>
      <c r="K1837">
        <f>_xlfn.XLOOKUP(tbl_logs[[#This Row],[Employee_Action]],tbl_ResponseLikelihood[Employee Action],tbl_ResponseLikelihood[Likelihood Score])</f>
        <v>2</v>
      </c>
      <c r="L1837">
        <f>tbl_logs[[#This Row],[Impact Score]]*tbl_logs[[#This Row],[Response Multiplier]]</f>
        <v>6</v>
      </c>
      <c r="M1837" t="str" cm="1">
        <f t="array" ref="M1837">_xlfn.IFS(tbl_logs[[#This Row],[Total Score]]&lt;=4, "Low", tbl_logs[[#This Row],[Total Score]]&lt;=10, "Medium", tbl_logs[[#This Row],[Total Score]]&lt;=19, "High", tbl_logs[[#This Row],[Total Score]]&lt;=25, "Very High")</f>
        <v>Medium</v>
      </c>
      <c r="N1837" t="str" cm="1">
        <f t="array" ref="N1837">_xlfn.IFS(tbl_logs[[#This Row],[Total Score]]&lt;=4, "Low", tbl_logs[[#This Row],[Total Score]]&lt;=10, "Medium", tbl_logs[[#This Row],[Total Score]]&lt;=17, "High", tbl_logs[[#This Row],[Total Score]]&lt;=25, "Critical")</f>
        <v>Medium</v>
      </c>
    </row>
    <row r="1838" spans="1:14" x14ac:dyDescent="0.3">
      <c r="A1838" t="s">
        <v>4270</v>
      </c>
      <c r="B1838" s="1">
        <v>46056.442361111112</v>
      </c>
      <c r="C1838" t="s">
        <v>7</v>
      </c>
      <c r="D1838" t="s">
        <v>8</v>
      </c>
      <c r="E1838" t="s">
        <v>19</v>
      </c>
      <c r="F1838" t="s">
        <v>20</v>
      </c>
      <c r="G1838" s="2">
        <v>0.44236111111111109</v>
      </c>
      <c r="H1838" s="3">
        <v>46056</v>
      </c>
      <c r="I1838">
        <v>2</v>
      </c>
      <c r="J1838">
        <f>_xlfn.XLOOKUP(tbl_logs[[#This Row],[Target_Department]],tbl_DeptWeight[Department], tbl_DeptWeight[Impact Score])</f>
        <v>3</v>
      </c>
      <c r="K1838">
        <f>_xlfn.XLOOKUP(tbl_logs[[#This Row],[Employee_Action]],tbl_ResponseLikelihood[Employee Action],tbl_ResponseLikelihood[Likelihood Score])</f>
        <v>2</v>
      </c>
      <c r="L1838">
        <f>tbl_logs[[#This Row],[Impact Score]]*tbl_logs[[#This Row],[Response Multiplier]]</f>
        <v>6</v>
      </c>
      <c r="M1838" t="str" cm="1">
        <f t="array" ref="M1838">_xlfn.IFS(tbl_logs[[#This Row],[Total Score]]&lt;=4, "Low", tbl_logs[[#This Row],[Total Score]]&lt;=10, "Medium", tbl_logs[[#This Row],[Total Score]]&lt;=19, "High", tbl_logs[[#This Row],[Total Score]]&lt;=25, "Very High")</f>
        <v>Medium</v>
      </c>
      <c r="N1838" t="str" cm="1">
        <f t="array" ref="N1838">_xlfn.IFS(tbl_logs[[#This Row],[Total Score]]&lt;=4, "Low", tbl_logs[[#This Row],[Total Score]]&lt;=10, "Medium", tbl_logs[[#This Row],[Total Score]]&lt;=17, "High", tbl_logs[[#This Row],[Total Score]]&lt;=25, "Critical")</f>
        <v>Medium</v>
      </c>
    </row>
    <row r="1839" spans="1:14" x14ac:dyDescent="0.3">
      <c r="A1839" t="s">
        <v>2542</v>
      </c>
      <c r="B1839" s="1">
        <v>46056.445833333331</v>
      </c>
      <c r="C1839" t="s">
        <v>7</v>
      </c>
      <c r="D1839" t="s">
        <v>22</v>
      </c>
      <c r="E1839" t="s">
        <v>19</v>
      </c>
      <c r="F1839" t="s">
        <v>20</v>
      </c>
      <c r="G1839" s="2">
        <v>0.44583333333333336</v>
      </c>
      <c r="H1839" s="3">
        <v>46056</v>
      </c>
      <c r="I1839">
        <v>2</v>
      </c>
      <c r="J1839">
        <f>_xlfn.XLOOKUP(tbl_logs[[#This Row],[Target_Department]],tbl_DeptWeight[Department], tbl_DeptWeight[Impact Score])</f>
        <v>3</v>
      </c>
      <c r="K1839">
        <f>_xlfn.XLOOKUP(tbl_logs[[#This Row],[Employee_Action]],tbl_ResponseLikelihood[Employee Action],tbl_ResponseLikelihood[Likelihood Score])</f>
        <v>2</v>
      </c>
      <c r="L1839">
        <f>tbl_logs[[#This Row],[Impact Score]]*tbl_logs[[#This Row],[Response Multiplier]]</f>
        <v>6</v>
      </c>
      <c r="M1839" t="str" cm="1">
        <f t="array" ref="M1839">_xlfn.IFS(tbl_logs[[#This Row],[Total Score]]&lt;=4, "Low", tbl_logs[[#This Row],[Total Score]]&lt;=10, "Medium", tbl_logs[[#This Row],[Total Score]]&lt;=19, "High", tbl_logs[[#This Row],[Total Score]]&lt;=25, "Very High")</f>
        <v>Medium</v>
      </c>
      <c r="N1839" t="str" cm="1">
        <f t="array" ref="N1839">_xlfn.IFS(tbl_logs[[#This Row],[Total Score]]&lt;=4, "Low", tbl_logs[[#This Row],[Total Score]]&lt;=10, "Medium", tbl_logs[[#This Row],[Total Score]]&lt;=17, "High", tbl_logs[[#This Row],[Total Score]]&lt;=25, "Critical")</f>
        <v>Medium</v>
      </c>
    </row>
    <row r="1840" spans="1:14" x14ac:dyDescent="0.3">
      <c r="A1840" t="s">
        <v>2645</v>
      </c>
      <c r="B1840" s="1">
        <v>46056.457638888889</v>
      </c>
      <c r="C1840" t="s">
        <v>26</v>
      </c>
      <c r="D1840" t="s">
        <v>18</v>
      </c>
      <c r="E1840" t="s">
        <v>31</v>
      </c>
      <c r="F1840" t="s">
        <v>33</v>
      </c>
      <c r="G1840" s="2">
        <v>0.45763888888888887</v>
      </c>
      <c r="H1840" s="3">
        <v>46056</v>
      </c>
      <c r="I1840">
        <v>2</v>
      </c>
      <c r="J1840">
        <f>_xlfn.XLOOKUP(tbl_logs[[#This Row],[Target_Department]],tbl_DeptWeight[Department], tbl_DeptWeight[Impact Score])</f>
        <v>3</v>
      </c>
      <c r="K1840">
        <f>_xlfn.XLOOKUP(tbl_logs[[#This Row],[Employee_Action]],tbl_ResponseLikelihood[Employee Action],tbl_ResponseLikelihood[Likelihood Score])</f>
        <v>4</v>
      </c>
      <c r="L1840">
        <f>tbl_logs[[#This Row],[Impact Score]]*tbl_logs[[#This Row],[Response Multiplier]]</f>
        <v>12</v>
      </c>
      <c r="M1840" t="str" cm="1">
        <f t="array" ref="M1840">_xlfn.IFS(tbl_logs[[#This Row],[Total Score]]&lt;=4, "Low", tbl_logs[[#This Row],[Total Score]]&lt;=10, "Medium", tbl_logs[[#This Row],[Total Score]]&lt;=19, "High", tbl_logs[[#This Row],[Total Score]]&lt;=25, "Very High")</f>
        <v>High</v>
      </c>
      <c r="N1840" t="str" cm="1">
        <f t="array" ref="N1840">_xlfn.IFS(tbl_logs[[#This Row],[Total Score]]&lt;=4, "Low", tbl_logs[[#This Row],[Total Score]]&lt;=10, "Medium", tbl_logs[[#This Row],[Total Score]]&lt;=17, "High", tbl_logs[[#This Row],[Total Score]]&lt;=25, "Critical")</f>
        <v>High</v>
      </c>
    </row>
    <row r="1841" spans="1:14" x14ac:dyDescent="0.3">
      <c r="A1841" t="s">
        <v>3106</v>
      </c>
      <c r="B1841" s="1">
        <v>46056.463888888888</v>
      </c>
      <c r="C1841" t="s">
        <v>7</v>
      </c>
      <c r="D1841" t="s">
        <v>15</v>
      </c>
      <c r="E1841" t="s">
        <v>19</v>
      </c>
      <c r="F1841" t="s">
        <v>33</v>
      </c>
      <c r="G1841" s="2">
        <v>0.46388888888888891</v>
      </c>
      <c r="H1841" s="3">
        <v>46056</v>
      </c>
      <c r="I1841">
        <v>2</v>
      </c>
      <c r="J1841">
        <f>_xlfn.XLOOKUP(tbl_logs[[#This Row],[Target_Department]],tbl_DeptWeight[Department], tbl_DeptWeight[Impact Score])</f>
        <v>3</v>
      </c>
      <c r="K1841">
        <f>_xlfn.XLOOKUP(tbl_logs[[#This Row],[Employee_Action]],tbl_ResponseLikelihood[Employee Action],tbl_ResponseLikelihood[Likelihood Score])</f>
        <v>4</v>
      </c>
      <c r="L1841">
        <f>tbl_logs[[#This Row],[Impact Score]]*tbl_logs[[#This Row],[Response Multiplier]]</f>
        <v>12</v>
      </c>
      <c r="M1841" t="str" cm="1">
        <f t="array" ref="M1841">_xlfn.IFS(tbl_logs[[#This Row],[Total Score]]&lt;=4, "Low", tbl_logs[[#This Row],[Total Score]]&lt;=10, "Medium", tbl_logs[[#This Row],[Total Score]]&lt;=19, "High", tbl_logs[[#This Row],[Total Score]]&lt;=25, "Very High")</f>
        <v>High</v>
      </c>
      <c r="N1841" t="str" cm="1">
        <f t="array" ref="N1841">_xlfn.IFS(tbl_logs[[#This Row],[Total Score]]&lt;=4, "Low", tbl_logs[[#This Row],[Total Score]]&lt;=10, "Medium", tbl_logs[[#This Row],[Total Score]]&lt;=17, "High", tbl_logs[[#This Row],[Total Score]]&lt;=25, "Critical")</f>
        <v>High</v>
      </c>
    </row>
    <row r="1842" spans="1:14" x14ac:dyDescent="0.3">
      <c r="A1842" t="s">
        <v>277</v>
      </c>
      <c r="B1842" s="1">
        <v>46056.512499999997</v>
      </c>
      <c r="C1842" t="s">
        <v>35</v>
      </c>
      <c r="D1842" t="s">
        <v>22</v>
      </c>
      <c r="E1842" t="s">
        <v>19</v>
      </c>
      <c r="F1842" t="s">
        <v>20</v>
      </c>
      <c r="G1842" s="2">
        <v>0.51249999999999996</v>
      </c>
      <c r="H1842" s="3">
        <v>46056</v>
      </c>
      <c r="I1842">
        <v>2</v>
      </c>
      <c r="J1842">
        <f>_xlfn.XLOOKUP(tbl_logs[[#This Row],[Target_Department]],tbl_DeptWeight[Department], tbl_DeptWeight[Impact Score])</f>
        <v>1</v>
      </c>
      <c r="K1842">
        <f>_xlfn.XLOOKUP(tbl_logs[[#This Row],[Employee_Action]],tbl_ResponseLikelihood[Employee Action],tbl_ResponseLikelihood[Likelihood Score])</f>
        <v>2</v>
      </c>
      <c r="L1842">
        <f>tbl_logs[[#This Row],[Impact Score]]*tbl_logs[[#This Row],[Response Multiplier]]</f>
        <v>2</v>
      </c>
      <c r="M1842" t="str" cm="1">
        <f t="array" ref="M1842">_xlfn.IFS(tbl_logs[[#This Row],[Total Score]]&lt;=4, "Low", tbl_logs[[#This Row],[Total Score]]&lt;=10, "Medium", tbl_logs[[#This Row],[Total Score]]&lt;=19, "High", tbl_logs[[#This Row],[Total Score]]&lt;=25, "Very High")</f>
        <v>Low</v>
      </c>
      <c r="N1842" t="str" cm="1">
        <f t="array" ref="N1842">_xlfn.IFS(tbl_logs[[#This Row],[Total Score]]&lt;=4, "Low", tbl_logs[[#This Row],[Total Score]]&lt;=10, "Medium", tbl_logs[[#This Row],[Total Score]]&lt;=17, "High", tbl_logs[[#This Row],[Total Score]]&lt;=25, "Critical")</f>
        <v>Low</v>
      </c>
    </row>
    <row r="1843" spans="1:14" x14ac:dyDescent="0.3">
      <c r="A1843" t="s">
        <v>72</v>
      </c>
      <c r="B1843" s="1">
        <v>46056.52847222222</v>
      </c>
      <c r="C1843" t="s">
        <v>7</v>
      </c>
      <c r="D1843" t="s">
        <v>8</v>
      </c>
      <c r="E1843" t="s">
        <v>19</v>
      </c>
      <c r="F1843" t="s">
        <v>20</v>
      </c>
      <c r="G1843" s="2">
        <v>0.52847222222222223</v>
      </c>
      <c r="H1843" s="3">
        <v>46056</v>
      </c>
      <c r="I1843">
        <v>2</v>
      </c>
      <c r="J1843">
        <f>_xlfn.XLOOKUP(tbl_logs[[#This Row],[Target_Department]],tbl_DeptWeight[Department], tbl_DeptWeight[Impact Score])</f>
        <v>3</v>
      </c>
      <c r="K1843">
        <f>_xlfn.XLOOKUP(tbl_logs[[#This Row],[Employee_Action]],tbl_ResponseLikelihood[Employee Action],tbl_ResponseLikelihood[Likelihood Score])</f>
        <v>2</v>
      </c>
      <c r="L1843">
        <f>tbl_logs[[#This Row],[Impact Score]]*tbl_logs[[#This Row],[Response Multiplier]]</f>
        <v>6</v>
      </c>
      <c r="M1843" t="str" cm="1">
        <f t="array" ref="M1843">_xlfn.IFS(tbl_logs[[#This Row],[Total Score]]&lt;=4, "Low", tbl_logs[[#This Row],[Total Score]]&lt;=10, "Medium", tbl_logs[[#This Row],[Total Score]]&lt;=19, "High", tbl_logs[[#This Row],[Total Score]]&lt;=25, "Very High")</f>
        <v>Medium</v>
      </c>
      <c r="N1843" t="str" cm="1">
        <f t="array" ref="N1843">_xlfn.IFS(tbl_logs[[#This Row],[Total Score]]&lt;=4, "Low", tbl_logs[[#This Row],[Total Score]]&lt;=10, "Medium", tbl_logs[[#This Row],[Total Score]]&lt;=17, "High", tbl_logs[[#This Row],[Total Score]]&lt;=25, "Critical")</f>
        <v>Medium</v>
      </c>
    </row>
    <row r="1844" spans="1:14" x14ac:dyDescent="0.3">
      <c r="A1844" t="s">
        <v>961</v>
      </c>
      <c r="B1844" s="1">
        <v>46056.542361111111</v>
      </c>
      <c r="C1844" t="s">
        <v>12</v>
      </c>
      <c r="D1844" t="s">
        <v>8</v>
      </c>
      <c r="E1844" t="s">
        <v>31</v>
      </c>
      <c r="F1844" t="s">
        <v>10</v>
      </c>
      <c r="G1844" s="2">
        <v>0.54236111111111107</v>
      </c>
      <c r="H1844" s="3">
        <v>46056</v>
      </c>
      <c r="I1844">
        <v>2</v>
      </c>
      <c r="J1844">
        <f>_xlfn.XLOOKUP(tbl_logs[[#This Row],[Target_Department]],tbl_DeptWeight[Department], tbl_DeptWeight[Impact Score])</f>
        <v>1</v>
      </c>
      <c r="K1844">
        <f>_xlfn.XLOOKUP(tbl_logs[[#This Row],[Employee_Action]],tbl_ResponseLikelihood[Employee Action],tbl_ResponseLikelihood[Likelihood Score])</f>
        <v>2</v>
      </c>
      <c r="L1844">
        <f>tbl_logs[[#This Row],[Impact Score]]*tbl_logs[[#This Row],[Response Multiplier]]</f>
        <v>2</v>
      </c>
      <c r="M1844" t="str" cm="1">
        <f t="array" ref="M1844">_xlfn.IFS(tbl_logs[[#This Row],[Total Score]]&lt;=4, "Low", tbl_logs[[#This Row],[Total Score]]&lt;=10, "Medium", tbl_logs[[#This Row],[Total Score]]&lt;=19, "High", tbl_logs[[#This Row],[Total Score]]&lt;=25, "Very High")</f>
        <v>Low</v>
      </c>
      <c r="N1844" t="str" cm="1">
        <f t="array" ref="N1844">_xlfn.IFS(tbl_logs[[#This Row],[Total Score]]&lt;=4, "Low", tbl_logs[[#This Row],[Total Score]]&lt;=10, "Medium", tbl_logs[[#This Row],[Total Score]]&lt;=17, "High", tbl_logs[[#This Row],[Total Score]]&lt;=25, "Critical")</f>
        <v>Low</v>
      </c>
    </row>
    <row r="1845" spans="1:14" x14ac:dyDescent="0.3">
      <c r="A1845" t="s">
        <v>4126</v>
      </c>
      <c r="B1845" s="1">
        <v>46056.586805555555</v>
      </c>
      <c r="C1845" t="s">
        <v>7</v>
      </c>
      <c r="D1845" t="s">
        <v>15</v>
      </c>
      <c r="E1845" t="s">
        <v>19</v>
      </c>
      <c r="F1845" t="s">
        <v>20</v>
      </c>
      <c r="G1845" s="2">
        <v>0.58680555555555558</v>
      </c>
      <c r="H1845" s="3">
        <v>46056</v>
      </c>
      <c r="I1845">
        <v>2</v>
      </c>
      <c r="J1845">
        <f>_xlfn.XLOOKUP(tbl_logs[[#This Row],[Target_Department]],tbl_DeptWeight[Department], tbl_DeptWeight[Impact Score])</f>
        <v>3</v>
      </c>
      <c r="K1845">
        <f>_xlfn.XLOOKUP(tbl_logs[[#This Row],[Employee_Action]],tbl_ResponseLikelihood[Employee Action],tbl_ResponseLikelihood[Likelihood Score])</f>
        <v>2</v>
      </c>
      <c r="L1845">
        <f>tbl_logs[[#This Row],[Impact Score]]*tbl_logs[[#This Row],[Response Multiplier]]</f>
        <v>6</v>
      </c>
      <c r="M1845" t="str" cm="1">
        <f t="array" ref="M1845">_xlfn.IFS(tbl_logs[[#This Row],[Total Score]]&lt;=4, "Low", tbl_logs[[#This Row],[Total Score]]&lt;=10, "Medium", tbl_logs[[#This Row],[Total Score]]&lt;=19, "High", tbl_logs[[#This Row],[Total Score]]&lt;=25, "Very High")</f>
        <v>Medium</v>
      </c>
      <c r="N1845" t="str" cm="1">
        <f t="array" ref="N1845">_xlfn.IFS(tbl_logs[[#This Row],[Total Score]]&lt;=4, "Low", tbl_logs[[#This Row],[Total Score]]&lt;=10, "Medium", tbl_logs[[#This Row],[Total Score]]&lt;=17, "High", tbl_logs[[#This Row],[Total Score]]&lt;=25, "Critical")</f>
        <v>Medium</v>
      </c>
    </row>
    <row r="1846" spans="1:14" x14ac:dyDescent="0.3">
      <c r="A1846" t="s">
        <v>1036</v>
      </c>
      <c r="B1846" s="1">
        <v>46056.598611111112</v>
      </c>
      <c r="C1846" t="s">
        <v>35</v>
      </c>
      <c r="D1846" t="s">
        <v>22</v>
      </c>
      <c r="E1846" t="s">
        <v>19</v>
      </c>
      <c r="F1846" t="s">
        <v>10</v>
      </c>
      <c r="G1846" s="2">
        <v>0.59861111111111109</v>
      </c>
      <c r="H1846" s="3">
        <v>46056</v>
      </c>
      <c r="I1846">
        <v>2</v>
      </c>
      <c r="J1846">
        <f>_xlfn.XLOOKUP(tbl_logs[[#This Row],[Target_Department]],tbl_DeptWeight[Department], tbl_DeptWeight[Impact Score])</f>
        <v>1</v>
      </c>
      <c r="K1846">
        <f>_xlfn.XLOOKUP(tbl_logs[[#This Row],[Employee_Action]],tbl_ResponseLikelihood[Employee Action],tbl_ResponseLikelihood[Likelihood Score])</f>
        <v>2</v>
      </c>
      <c r="L1846">
        <f>tbl_logs[[#This Row],[Impact Score]]*tbl_logs[[#This Row],[Response Multiplier]]</f>
        <v>2</v>
      </c>
      <c r="M1846" t="str" cm="1">
        <f t="array" ref="M1846">_xlfn.IFS(tbl_logs[[#This Row],[Total Score]]&lt;=4, "Low", tbl_logs[[#This Row],[Total Score]]&lt;=10, "Medium", tbl_logs[[#This Row],[Total Score]]&lt;=19, "High", tbl_logs[[#This Row],[Total Score]]&lt;=25, "Very High")</f>
        <v>Low</v>
      </c>
      <c r="N1846" t="str" cm="1">
        <f t="array" ref="N1846">_xlfn.IFS(tbl_logs[[#This Row],[Total Score]]&lt;=4, "Low", tbl_logs[[#This Row],[Total Score]]&lt;=10, "Medium", tbl_logs[[#This Row],[Total Score]]&lt;=17, "High", tbl_logs[[#This Row],[Total Score]]&lt;=25, "Critical")</f>
        <v>Low</v>
      </c>
    </row>
    <row r="1847" spans="1:14" x14ac:dyDescent="0.3">
      <c r="A1847" t="s">
        <v>4877</v>
      </c>
      <c r="B1847" s="1">
        <v>46056.645833333336</v>
      </c>
      <c r="C1847" t="s">
        <v>26</v>
      </c>
      <c r="D1847" t="s">
        <v>8</v>
      </c>
      <c r="E1847" t="s">
        <v>16</v>
      </c>
      <c r="F1847" t="s">
        <v>53</v>
      </c>
      <c r="G1847" s="2">
        <v>0.64583333333333337</v>
      </c>
      <c r="H1847" s="3">
        <v>46056</v>
      </c>
      <c r="I1847">
        <v>2</v>
      </c>
      <c r="J1847">
        <f>_xlfn.XLOOKUP(tbl_logs[[#This Row],[Target_Department]],tbl_DeptWeight[Department], tbl_DeptWeight[Impact Score])</f>
        <v>3</v>
      </c>
      <c r="K1847">
        <f>_xlfn.XLOOKUP(tbl_logs[[#This Row],[Employee_Action]],tbl_ResponseLikelihood[Employee Action],tbl_ResponseLikelihood[Likelihood Score])</f>
        <v>5</v>
      </c>
      <c r="L1847">
        <f>tbl_logs[[#This Row],[Impact Score]]*tbl_logs[[#This Row],[Response Multiplier]]</f>
        <v>15</v>
      </c>
      <c r="M1847" t="str" cm="1">
        <f t="array" ref="M1847">_xlfn.IFS(tbl_logs[[#This Row],[Total Score]]&lt;=4, "Low", tbl_logs[[#This Row],[Total Score]]&lt;=10, "Medium", tbl_logs[[#This Row],[Total Score]]&lt;=19, "High", tbl_logs[[#This Row],[Total Score]]&lt;=25, "Very High")</f>
        <v>High</v>
      </c>
      <c r="N1847" t="str" cm="1">
        <f t="array" ref="N1847">_xlfn.IFS(tbl_logs[[#This Row],[Total Score]]&lt;=4, "Low", tbl_logs[[#This Row],[Total Score]]&lt;=10, "Medium", tbl_logs[[#This Row],[Total Score]]&lt;=17, "High", tbl_logs[[#This Row],[Total Score]]&lt;=25, "Critical")</f>
        <v>High</v>
      </c>
    </row>
    <row r="1848" spans="1:14" x14ac:dyDescent="0.3">
      <c r="A1848" t="s">
        <v>2233</v>
      </c>
      <c r="B1848" s="1">
        <v>46056.669444444444</v>
      </c>
      <c r="C1848" t="s">
        <v>35</v>
      </c>
      <c r="D1848" t="s">
        <v>18</v>
      </c>
      <c r="E1848" t="s">
        <v>9</v>
      </c>
      <c r="F1848" t="s">
        <v>10</v>
      </c>
      <c r="G1848" s="2">
        <v>0.6694444444444444</v>
      </c>
      <c r="H1848" s="3">
        <v>46056</v>
      </c>
      <c r="I1848">
        <v>2</v>
      </c>
      <c r="J1848">
        <f>_xlfn.XLOOKUP(tbl_logs[[#This Row],[Target_Department]],tbl_DeptWeight[Department], tbl_DeptWeight[Impact Score])</f>
        <v>1</v>
      </c>
      <c r="K1848">
        <f>_xlfn.XLOOKUP(tbl_logs[[#This Row],[Employee_Action]],tbl_ResponseLikelihood[Employee Action],tbl_ResponseLikelihood[Likelihood Score])</f>
        <v>2</v>
      </c>
      <c r="L1848">
        <f>tbl_logs[[#This Row],[Impact Score]]*tbl_logs[[#This Row],[Response Multiplier]]</f>
        <v>2</v>
      </c>
      <c r="M1848" t="str" cm="1">
        <f t="array" ref="M1848">_xlfn.IFS(tbl_logs[[#This Row],[Total Score]]&lt;=4, "Low", tbl_logs[[#This Row],[Total Score]]&lt;=10, "Medium", tbl_logs[[#This Row],[Total Score]]&lt;=19, "High", tbl_logs[[#This Row],[Total Score]]&lt;=25, "Very High")</f>
        <v>Low</v>
      </c>
      <c r="N1848" t="str" cm="1">
        <f t="array" ref="N1848">_xlfn.IFS(tbl_logs[[#This Row],[Total Score]]&lt;=4, "Low", tbl_logs[[#This Row],[Total Score]]&lt;=10, "Medium", tbl_logs[[#This Row],[Total Score]]&lt;=17, "High", tbl_logs[[#This Row],[Total Score]]&lt;=25, "Critical")</f>
        <v>Low</v>
      </c>
    </row>
    <row r="1849" spans="1:14" x14ac:dyDescent="0.3">
      <c r="A1849" t="s">
        <v>4869</v>
      </c>
      <c r="B1849" s="1">
        <v>46056.675694444442</v>
      </c>
      <c r="C1849" t="s">
        <v>40</v>
      </c>
      <c r="D1849" t="s">
        <v>22</v>
      </c>
      <c r="E1849" t="s">
        <v>16</v>
      </c>
      <c r="F1849" t="s">
        <v>10</v>
      </c>
      <c r="G1849" s="2">
        <v>0.67569444444444449</v>
      </c>
      <c r="H1849" s="3">
        <v>46056</v>
      </c>
      <c r="I1849">
        <v>2</v>
      </c>
      <c r="J1849">
        <f>_xlfn.XLOOKUP(tbl_logs[[#This Row],[Target_Department]],tbl_DeptWeight[Department], tbl_DeptWeight[Impact Score])</f>
        <v>5</v>
      </c>
      <c r="K1849">
        <f>_xlfn.XLOOKUP(tbl_logs[[#This Row],[Employee_Action]],tbl_ResponseLikelihood[Employee Action],tbl_ResponseLikelihood[Likelihood Score])</f>
        <v>2</v>
      </c>
      <c r="L1849">
        <f>tbl_logs[[#This Row],[Impact Score]]*tbl_logs[[#This Row],[Response Multiplier]]</f>
        <v>10</v>
      </c>
      <c r="M1849" t="str" cm="1">
        <f t="array" ref="M1849">_xlfn.IFS(tbl_logs[[#This Row],[Total Score]]&lt;=4, "Low", tbl_logs[[#This Row],[Total Score]]&lt;=10, "Medium", tbl_logs[[#This Row],[Total Score]]&lt;=19, "High", tbl_logs[[#This Row],[Total Score]]&lt;=25, "Very High")</f>
        <v>Medium</v>
      </c>
      <c r="N1849" t="str" cm="1">
        <f t="array" ref="N1849">_xlfn.IFS(tbl_logs[[#This Row],[Total Score]]&lt;=4, "Low", tbl_logs[[#This Row],[Total Score]]&lt;=10, "Medium", tbl_logs[[#This Row],[Total Score]]&lt;=17, "High", tbl_logs[[#This Row],[Total Score]]&lt;=25, "Critical")</f>
        <v>Medium</v>
      </c>
    </row>
    <row r="1850" spans="1:14" x14ac:dyDescent="0.3">
      <c r="A1850" t="s">
        <v>1352</v>
      </c>
      <c r="B1850" s="1">
        <v>46056.683333333334</v>
      </c>
      <c r="C1850" t="s">
        <v>7</v>
      </c>
      <c r="D1850" t="s">
        <v>18</v>
      </c>
      <c r="E1850" t="s">
        <v>19</v>
      </c>
      <c r="F1850" t="s">
        <v>20</v>
      </c>
      <c r="G1850" s="2">
        <v>0.68333333333333335</v>
      </c>
      <c r="H1850" s="3">
        <v>46056</v>
      </c>
      <c r="I1850">
        <v>2</v>
      </c>
      <c r="J1850">
        <f>_xlfn.XLOOKUP(tbl_logs[[#This Row],[Target_Department]],tbl_DeptWeight[Department], tbl_DeptWeight[Impact Score])</f>
        <v>3</v>
      </c>
      <c r="K1850">
        <f>_xlfn.XLOOKUP(tbl_logs[[#This Row],[Employee_Action]],tbl_ResponseLikelihood[Employee Action],tbl_ResponseLikelihood[Likelihood Score])</f>
        <v>2</v>
      </c>
      <c r="L1850">
        <f>tbl_logs[[#This Row],[Impact Score]]*tbl_logs[[#This Row],[Response Multiplier]]</f>
        <v>6</v>
      </c>
      <c r="M1850" t="str" cm="1">
        <f t="array" ref="M1850">_xlfn.IFS(tbl_logs[[#This Row],[Total Score]]&lt;=4, "Low", tbl_logs[[#This Row],[Total Score]]&lt;=10, "Medium", tbl_logs[[#This Row],[Total Score]]&lt;=19, "High", tbl_logs[[#This Row],[Total Score]]&lt;=25, "Very High")</f>
        <v>Medium</v>
      </c>
      <c r="N1850" t="str" cm="1">
        <f t="array" ref="N1850">_xlfn.IFS(tbl_logs[[#This Row],[Total Score]]&lt;=4, "Low", tbl_logs[[#This Row],[Total Score]]&lt;=10, "Medium", tbl_logs[[#This Row],[Total Score]]&lt;=17, "High", tbl_logs[[#This Row],[Total Score]]&lt;=25, "Critical")</f>
        <v>Medium</v>
      </c>
    </row>
    <row r="1851" spans="1:14" x14ac:dyDescent="0.3">
      <c r="A1851" t="s">
        <v>39</v>
      </c>
      <c r="B1851" s="1">
        <v>46056.692361111112</v>
      </c>
      <c r="C1851" t="s">
        <v>40</v>
      </c>
      <c r="D1851" t="s">
        <v>8</v>
      </c>
      <c r="E1851" t="s">
        <v>16</v>
      </c>
      <c r="F1851" t="s">
        <v>33</v>
      </c>
      <c r="G1851" s="2">
        <v>0.69236111111111109</v>
      </c>
      <c r="H1851" s="3">
        <v>46056</v>
      </c>
      <c r="I1851">
        <v>2</v>
      </c>
      <c r="J1851">
        <f>_xlfn.XLOOKUP(tbl_logs[[#This Row],[Target_Department]],tbl_DeptWeight[Department], tbl_DeptWeight[Impact Score])</f>
        <v>5</v>
      </c>
      <c r="K1851">
        <f>_xlfn.XLOOKUP(tbl_logs[[#This Row],[Employee_Action]],tbl_ResponseLikelihood[Employee Action],tbl_ResponseLikelihood[Likelihood Score])</f>
        <v>4</v>
      </c>
      <c r="L1851">
        <f>tbl_logs[[#This Row],[Impact Score]]*tbl_logs[[#This Row],[Response Multiplier]]</f>
        <v>20</v>
      </c>
      <c r="M1851" t="str" cm="1">
        <f t="array" ref="M1851">_xlfn.IFS(tbl_logs[[#This Row],[Total Score]]&lt;=4, "Low", tbl_logs[[#This Row],[Total Score]]&lt;=10, "Medium", tbl_logs[[#This Row],[Total Score]]&lt;=19, "High", tbl_logs[[#This Row],[Total Score]]&lt;=25, "Very High")</f>
        <v>Very High</v>
      </c>
      <c r="N1851" t="str" cm="1">
        <f t="array" ref="N1851">_xlfn.IFS(tbl_logs[[#This Row],[Total Score]]&lt;=4, "Low", tbl_logs[[#This Row],[Total Score]]&lt;=10, "Medium", tbl_logs[[#This Row],[Total Score]]&lt;=17, "High", tbl_logs[[#This Row],[Total Score]]&lt;=25, "Critical")</f>
        <v>Critical</v>
      </c>
    </row>
    <row r="1852" spans="1:14" x14ac:dyDescent="0.3">
      <c r="A1852" t="s">
        <v>4896</v>
      </c>
      <c r="B1852" s="1">
        <v>46056.695833333331</v>
      </c>
      <c r="C1852" t="s">
        <v>7</v>
      </c>
      <c r="D1852" t="s">
        <v>22</v>
      </c>
      <c r="E1852" t="s">
        <v>19</v>
      </c>
      <c r="F1852" t="s">
        <v>20</v>
      </c>
      <c r="G1852" s="2">
        <v>0.6958333333333333</v>
      </c>
      <c r="H1852" s="3">
        <v>46056</v>
      </c>
      <c r="I1852">
        <v>2</v>
      </c>
      <c r="J1852">
        <f>_xlfn.XLOOKUP(tbl_logs[[#This Row],[Target_Department]],tbl_DeptWeight[Department], tbl_DeptWeight[Impact Score])</f>
        <v>3</v>
      </c>
      <c r="K1852">
        <f>_xlfn.XLOOKUP(tbl_logs[[#This Row],[Employee_Action]],tbl_ResponseLikelihood[Employee Action],tbl_ResponseLikelihood[Likelihood Score])</f>
        <v>2</v>
      </c>
      <c r="L1852">
        <f>tbl_logs[[#This Row],[Impact Score]]*tbl_logs[[#This Row],[Response Multiplier]]</f>
        <v>6</v>
      </c>
      <c r="M1852" t="str" cm="1">
        <f t="array" ref="M1852">_xlfn.IFS(tbl_logs[[#This Row],[Total Score]]&lt;=4, "Low", tbl_logs[[#This Row],[Total Score]]&lt;=10, "Medium", tbl_logs[[#This Row],[Total Score]]&lt;=19, "High", tbl_logs[[#This Row],[Total Score]]&lt;=25, "Very High")</f>
        <v>Medium</v>
      </c>
      <c r="N1852" t="str" cm="1">
        <f t="array" ref="N1852">_xlfn.IFS(tbl_logs[[#This Row],[Total Score]]&lt;=4, "Low", tbl_logs[[#This Row],[Total Score]]&lt;=10, "Medium", tbl_logs[[#This Row],[Total Score]]&lt;=17, "High", tbl_logs[[#This Row],[Total Score]]&lt;=25, "Critical")</f>
        <v>Medium</v>
      </c>
    </row>
    <row r="1853" spans="1:14" x14ac:dyDescent="0.3">
      <c r="A1853" t="s">
        <v>2106</v>
      </c>
      <c r="B1853" s="1">
        <v>46056.737500000003</v>
      </c>
      <c r="C1853" t="s">
        <v>26</v>
      </c>
      <c r="D1853" t="s">
        <v>15</v>
      </c>
      <c r="E1853" t="s">
        <v>19</v>
      </c>
      <c r="F1853" t="s">
        <v>10</v>
      </c>
      <c r="G1853" s="2">
        <v>0.73750000000000004</v>
      </c>
      <c r="H1853" s="3">
        <v>46056</v>
      </c>
      <c r="I1853">
        <v>2</v>
      </c>
      <c r="J1853">
        <f>_xlfn.XLOOKUP(tbl_logs[[#This Row],[Target_Department]],tbl_DeptWeight[Department], tbl_DeptWeight[Impact Score])</f>
        <v>3</v>
      </c>
      <c r="K1853">
        <f>_xlfn.XLOOKUP(tbl_logs[[#This Row],[Employee_Action]],tbl_ResponseLikelihood[Employee Action],tbl_ResponseLikelihood[Likelihood Score])</f>
        <v>2</v>
      </c>
      <c r="L1853">
        <f>tbl_logs[[#This Row],[Impact Score]]*tbl_logs[[#This Row],[Response Multiplier]]</f>
        <v>6</v>
      </c>
      <c r="M1853" t="str" cm="1">
        <f t="array" ref="M1853">_xlfn.IFS(tbl_logs[[#This Row],[Total Score]]&lt;=4, "Low", tbl_logs[[#This Row],[Total Score]]&lt;=10, "Medium", tbl_logs[[#This Row],[Total Score]]&lt;=19, "High", tbl_logs[[#This Row],[Total Score]]&lt;=25, "Very High")</f>
        <v>Medium</v>
      </c>
      <c r="N1853" t="str" cm="1">
        <f t="array" ref="N1853">_xlfn.IFS(tbl_logs[[#This Row],[Total Score]]&lt;=4, "Low", tbl_logs[[#This Row],[Total Score]]&lt;=10, "Medium", tbl_logs[[#This Row],[Total Score]]&lt;=17, "High", tbl_logs[[#This Row],[Total Score]]&lt;=25, "Critical")</f>
        <v>Medium</v>
      </c>
    </row>
    <row r="1854" spans="1:14" x14ac:dyDescent="0.3">
      <c r="A1854" t="s">
        <v>1249</v>
      </c>
      <c r="B1854" s="1">
        <v>46056.757638888892</v>
      </c>
      <c r="C1854" t="s">
        <v>7</v>
      </c>
      <c r="D1854" t="s">
        <v>15</v>
      </c>
      <c r="E1854" t="s">
        <v>19</v>
      </c>
      <c r="F1854" t="s">
        <v>13</v>
      </c>
      <c r="G1854" s="2">
        <v>0.75763888888888886</v>
      </c>
      <c r="H1854" s="3">
        <v>46056</v>
      </c>
      <c r="I1854">
        <v>2</v>
      </c>
      <c r="J1854">
        <f>_xlfn.XLOOKUP(tbl_logs[[#This Row],[Target_Department]],tbl_DeptWeight[Department], tbl_DeptWeight[Impact Score])</f>
        <v>3</v>
      </c>
      <c r="K1854">
        <f>_xlfn.XLOOKUP(tbl_logs[[#This Row],[Employee_Action]],tbl_ResponseLikelihood[Employee Action],tbl_ResponseLikelihood[Likelihood Score])</f>
        <v>1</v>
      </c>
      <c r="L1854">
        <f>tbl_logs[[#This Row],[Impact Score]]*tbl_logs[[#This Row],[Response Multiplier]]</f>
        <v>3</v>
      </c>
      <c r="M1854" t="str" cm="1">
        <f t="array" ref="M1854">_xlfn.IFS(tbl_logs[[#This Row],[Total Score]]&lt;=4, "Low", tbl_logs[[#This Row],[Total Score]]&lt;=10, "Medium", tbl_logs[[#This Row],[Total Score]]&lt;=19, "High", tbl_logs[[#This Row],[Total Score]]&lt;=25, "Very High")</f>
        <v>Low</v>
      </c>
      <c r="N1854" t="str" cm="1">
        <f t="array" ref="N1854">_xlfn.IFS(tbl_logs[[#This Row],[Total Score]]&lt;=4, "Low", tbl_logs[[#This Row],[Total Score]]&lt;=10, "Medium", tbl_logs[[#This Row],[Total Score]]&lt;=17, "High", tbl_logs[[#This Row],[Total Score]]&lt;=25, "Critical")</f>
        <v>Low</v>
      </c>
    </row>
    <row r="1855" spans="1:14" x14ac:dyDescent="0.3">
      <c r="A1855" t="s">
        <v>1930</v>
      </c>
      <c r="B1855" s="1">
        <v>46056.760416666664</v>
      </c>
      <c r="C1855" t="s">
        <v>35</v>
      </c>
      <c r="D1855" t="s">
        <v>8</v>
      </c>
      <c r="E1855" t="s">
        <v>9</v>
      </c>
      <c r="F1855" t="s">
        <v>13</v>
      </c>
      <c r="G1855" s="2">
        <v>0.76041666666666663</v>
      </c>
      <c r="H1855" s="3">
        <v>46056</v>
      </c>
      <c r="I1855">
        <v>2</v>
      </c>
      <c r="J1855">
        <f>_xlfn.XLOOKUP(tbl_logs[[#This Row],[Target_Department]],tbl_DeptWeight[Department], tbl_DeptWeight[Impact Score])</f>
        <v>1</v>
      </c>
      <c r="K1855">
        <f>_xlfn.XLOOKUP(tbl_logs[[#This Row],[Employee_Action]],tbl_ResponseLikelihood[Employee Action],tbl_ResponseLikelihood[Likelihood Score])</f>
        <v>1</v>
      </c>
      <c r="L1855">
        <f>tbl_logs[[#This Row],[Impact Score]]*tbl_logs[[#This Row],[Response Multiplier]]</f>
        <v>1</v>
      </c>
      <c r="M1855" t="str" cm="1">
        <f t="array" ref="M1855">_xlfn.IFS(tbl_logs[[#This Row],[Total Score]]&lt;=4, "Low", tbl_logs[[#This Row],[Total Score]]&lt;=10, "Medium", tbl_logs[[#This Row],[Total Score]]&lt;=19, "High", tbl_logs[[#This Row],[Total Score]]&lt;=25, "Very High")</f>
        <v>Low</v>
      </c>
      <c r="N1855" t="str" cm="1">
        <f t="array" ref="N1855">_xlfn.IFS(tbl_logs[[#This Row],[Total Score]]&lt;=4, "Low", tbl_logs[[#This Row],[Total Score]]&lt;=10, "Medium", tbl_logs[[#This Row],[Total Score]]&lt;=17, "High", tbl_logs[[#This Row],[Total Score]]&lt;=25, "Critical")</f>
        <v>Low</v>
      </c>
    </row>
    <row r="1856" spans="1:14" x14ac:dyDescent="0.3">
      <c r="A1856" t="s">
        <v>4528</v>
      </c>
      <c r="B1856" s="1">
        <v>46056.790972222225</v>
      </c>
      <c r="C1856" t="s">
        <v>7</v>
      </c>
      <c r="D1856" t="s">
        <v>18</v>
      </c>
      <c r="E1856" t="s">
        <v>16</v>
      </c>
      <c r="F1856" t="s">
        <v>20</v>
      </c>
      <c r="G1856" s="2">
        <v>0.79097222222222219</v>
      </c>
      <c r="H1856" s="3">
        <v>46056</v>
      </c>
      <c r="I1856">
        <v>2</v>
      </c>
      <c r="J1856">
        <f>_xlfn.XLOOKUP(tbl_logs[[#This Row],[Target_Department]],tbl_DeptWeight[Department], tbl_DeptWeight[Impact Score])</f>
        <v>3</v>
      </c>
      <c r="K1856">
        <f>_xlfn.XLOOKUP(tbl_logs[[#This Row],[Employee_Action]],tbl_ResponseLikelihood[Employee Action],tbl_ResponseLikelihood[Likelihood Score])</f>
        <v>2</v>
      </c>
      <c r="L1856">
        <f>tbl_logs[[#This Row],[Impact Score]]*tbl_logs[[#This Row],[Response Multiplier]]</f>
        <v>6</v>
      </c>
      <c r="M1856" t="str" cm="1">
        <f t="array" ref="M1856">_xlfn.IFS(tbl_logs[[#This Row],[Total Score]]&lt;=4, "Low", tbl_logs[[#This Row],[Total Score]]&lt;=10, "Medium", tbl_logs[[#This Row],[Total Score]]&lt;=19, "High", tbl_logs[[#This Row],[Total Score]]&lt;=25, "Very High")</f>
        <v>Medium</v>
      </c>
      <c r="N1856" t="str" cm="1">
        <f t="array" ref="N1856">_xlfn.IFS(tbl_logs[[#This Row],[Total Score]]&lt;=4, "Low", tbl_logs[[#This Row],[Total Score]]&lt;=10, "Medium", tbl_logs[[#This Row],[Total Score]]&lt;=17, "High", tbl_logs[[#This Row],[Total Score]]&lt;=25, "Critical")</f>
        <v>Medium</v>
      </c>
    </row>
    <row r="1857" spans="1:14" x14ac:dyDescent="0.3">
      <c r="A1857" t="s">
        <v>1110</v>
      </c>
      <c r="B1857" s="1">
        <v>46056.791666666664</v>
      </c>
      <c r="C1857" t="s">
        <v>7</v>
      </c>
      <c r="D1857" t="s">
        <v>8</v>
      </c>
      <c r="E1857" t="s">
        <v>19</v>
      </c>
      <c r="F1857" t="s">
        <v>20</v>
      </c>
      <c r="G1857" s="2">
        <v>0.79166666666666663</v>
      </c>
      <c r="H1857" s="3">
        <v>46056</v>
      </c>
      <c r="I1857">
        <v>2</v>
      </c>
      <c r="J1857">
        <f>_xlfn.XLOOKUP(tbl_logs[[#This Row],[Target_Department]],tbl_DeptWeight[Department], tbl_DeptWeight[Impact Score])</f>
        <v>3</v>
      </c>
      <c r="K1857">
        <f>_xlfn.XLOOKUP(tbl_logs[[#This Row],[Employee_Action]],tbl_ResponseLikelihood[Employee Action],tbl_ResponseLikelihood[Likelihood Score])</f>
        <v>2</v>
      </c>
      <c r="L1857">
        <f>tbl_logs[[#This Row],[Impact Score]]*tbl_logs[[#This Row],[Response Multiplier]]</f>
        <v>6</v>
      </c>
      <c r="M1857" t="str" cm="1">
        <f t="array" ref="M1857">_xlfn.IFS(tbl_logs[[#This Row],[Total Score]]&lt;=4, "Low", tbl_logs[[#This Row],[Total Score]]&lt;=10, "Medium", tbl_logs[[#This Row],[Total Score]]&lt;=19, "High", tbl_logs[[#This Row],[Total Score]]&lt;=25, "Very High")</f>
        <v>Medium</v>
      </c>
      <c r="N1857" t="str" cm="1">
        <f t="array" ref="N1857">_xlfn.IFS(tbl_logs[[#This Row],[Total Score]]&lt;=4, "Low", tbl_logs[[#This Row],[Total Score]]&lt;=10, "Medium", tbl_logs[[#This Row],[Total Score]]&lt;=17, "High", tbl_logs[[#This Row],[Total Score]]&lt;=25, "Critical")</f>
        <v>Medium</v>
      </c>
    </row>
    <row r="1858" spans="1:14" x14ac:dyDescent="0.3">
      <c r="A1858" t="s">
        <v>1174</v>
      </c>
      <c r="B1858" s="1">
        <v>46056.800694444442</v>
      </c>
      <c r="C1858" t="s">
        <v>7</v>
      </c>
      <c r="D1858" t="s">
        <v>8</v>
      </c>
      <c r="E1858" t="s">
        <v>19</v>
      </c>
      <c r="F1858" t="s">
        <v>13</v>
      </c>
      <c r="G1858" s="2">
        <v>0.80069444444444449</v>
      </c>
      <c r="H1858" s="3">
        <v>46056</v>
      </c>
      <c r="I1858">
        <v>2</v>
      </c>
      <c r="J1858">
        <f>_xlfn.XLOOKUP(tbl_logs[[#This Row],[Target_Department]],tbl_DeptWeight[Department], tbl_DeptWeight[Impact Score])</f>
        <v>3</v>
      </c>
      <c r="K1858">
        <f>_xlfn.XLOOKUP(tbl_logs[[#This Row],[Employee_Action]],tbl_ResponseLikelihood[Employee Action],tbl_ResponseLikelihood[Likelihood Score])</f>
        <v>1</v>
      </c>
      <c r="L1858">
        <f>tbl_logs[[#This Row],[Impact Score]]*tbl_logs[[#This Row],[Response Multiplier]]</f>
        <v>3</v>
      </c>
      <c r="M1858" t="str" cm="1">
        <f t="array" ref="M1858">_xlfn.IFS(tbl_logs[[#This Row],[Total Score]]&lt;=4, "Low", tbl_logs[[#This Row],[Total Score]]&lt;=10, "Medium", tbl_logs[[#This Row],[Total Score]]&lt;=19, "High", tbl_logs[[#This Row],[Total Score]]&lt;=25, "Very High")</f>
        <v>Low</v>
      </c>
      <c r="N1858" t="str" cm="1">
        <f t="array" ref="N1858">_xlfn.IFS(tbl_logs[[#This Row],[Total Score]]&lt;=4, "Low", tbl_logs[[#This Row],[Total Score]]&lt;=10, "Medium", tbl_logs[[#This Row],[Total Score]]&lt;=17, "High", tbl_logs[[#This Row],[Total Score]]&lt;=25, "Critical")</f>
        <v>Low</v>
      </c>
    </row>
    <row r="1859" spans="1:14" x14ac:dyDescent="0.3">
      <c r="A1859" t="s">
        <v>2217</v>
      </c>
      <c r="B1859" s="1">
        <v>46056.807638888888</v>
      </c>
      <c r="C1859" t="s">
        <v>12</v>
      </c>
      <c r="D1859" t="s">
        <v>22</v>
      </c>
      <c r="E1859" t="s">
        <v>19</v>
      </c>
      <c r="F1859" t="s">
        <v>13</v>
      </c>
      <c r="G1859" s="2">
        <v>0.80763888888888891</v>
      </c>
      <c r="H1859" s="3">
        <v>46056</v>
      </c>
      <c r="I1859">
        <v>2</v>
      </c>
      <c r="J1859">
        <f>_xlfn.XLOOKUP(tbl_logs[[#This Row],[Target_Department]],tbl_DeptWeight[Department], tbl_DeptWeight[Impact Score])</f>
        <v>1</v>
      </c>
      <c r="K1859">
        <f>_xlfn.XLOOKUP(tbl_logs[[#This Row],[Employee_Action]],tbl_ResponseLikelihood[Employee Action],tbl_ResponseLikelihood[Likelihood Score])</f>
        <v>1</v>
      </c>
      <c r="L1859">
        <f>tbl_logs[[#This Row],[Impact Score]]*tbl_logs[[#This Row],[Response Multiplier]]</f>
        <v>1</v>
      </c>
      <c r="M1859" t="str" cm="1">
        <f t="array" ref="M1859">_xlfn.IFS(tbl_logs[[#This Row],[Total Score]]&lt;=4, "Low", tbl_logs[[#This Row],[Total Score]]&lt;=10, "Medium", tbl_logs[[#This Row],[Total Score]]&lt;=19, "High", tbl_logs[[#This Row],[Total Score]]&lt;=25, "Very High")</f>
        <v>Low</v>
      </c>
      <c r="N1859" t="str" cm="1">
        <f t="array" ref="N1859">_xlfn.IFS(tbl_logs[[#This Row],[Total Score]]&lt;=4, "Low", tbl_logs[[#This Row],[Total Score]]&lt;=10, "Medium", tbl_logs[[#This Row],[Total Score]]&lt;=17, "High", tbl_logs[[#This Row],[Total Score]]&lt;=25, "Critical")</f>
        <v>Low</v>
      </c>
    </row>
    <row r="1860" spans="1:14" x14ac:dyDescent="0.3">
      <c r="A1860" t="s">
        <v>175</v>
      </c>
      <c r="B1860" s="1">
        <v>46056.818749999999</v>
      </c>
      <c r="C1860" t="s">
        <v>12</v>
      </c>
      <c r="D1860" t="s">
        <v>8</v>
      </c>
      <c r="E1860" t="s">
        <v>16</v>
      </c>
      <c r="F1860" t="s">
        <v>10</v>
      </c>
      <c r="G1860" s="2">
        <v>0.81874999999999998</v>
      </c>
      <c r="H1860" s="3">
        <v>46056</v>
      </c>
      <c r="I1860">
        <v>2</v>
      </c>
      <c r="J1860">
        <f>_xlfn.XLOOKUP(tbl_logs[[#This Row],[Target_Department]],tbl_DeptWeight[Department], tbl_DeptWeight[Impact Score])</f>
        <v>1</v>
      </c>
      <c r="K1860">
        <f>_xlfn.XLOOKUP(tbl_logs[[#This Row],[Employee_Action]],tbl_ResponseLikelihood[Employee Action],tbl_ResponseLikelihood[Likelihood Score])</f>
        <v>2</v>
      </c>
      <c r="L1860">
        <f>tbl_logs[[#This Row],[Impact Score]]*tbl_logs[[#This Row],[Response Multiplier]]</f>
        <v>2</v>
      </c>
      <c r="M1860" t="str" cm="1">
        <f t="array" ref="M1860">_xlfn.IFS(tbl_logs[[#This Row],[Total Score]]&lt;=4, "Low", tbl_logs[[#This Row],[Total Score]]&lt;=10, "Medium", tbl_logs[[#This Row],[Total Score]]&lt;=19, "High", tbl_logs[[#This Row],[Total Score]]&lt;=25, "Very High")</f>
        <v>Low</v>
      </c>
      <c r="N1860" t="str" cm="1">
        <f t="array" ref="N1860">_xlfn.IFS(tbl_logs[[#This Row],[Total Score]]&lt;=4, "Low", tbl_logs[[#This Row],[Total Score]]&lt;=10, "Medium", tbl_logs[[#This Row],[Total Score]]&lt;=17, "High", tbl_logs[[#This Row],[Total Score]]&lt;=25, "Critical")</f>
        <v>Low</v>
      </c>
    </row>
    <row r="1861" spans="1:14" x14ac:dyDescent="0.3">
      <c r="A1861" t="s">
        <v>3748</v>
      </c>
      <c r="B1861" s="1">
        <v>46056.820833333331</v>
      </c>
      <c r="C1861" t="s">
        <v>12</v>
      </c>
      <c r="D1861" t="s">
        <v>8</v>
      </c>
      <c r="E1861" t="s">
        <v>16</v>
      </c>
      <c r="F1861" t="s">
        <v>10</v>
      </c>
      <c r="G1861" s="2">
        <v>0.8208333333333333</v>
      </c>
      <c r="H1861" s="3">
        <v>46056</v>
      </c>
      <c r="I1861">
        <v>2</v>
      </c>
      <c r="J1861">
        <f>_xlfn.XLOOKUP(tbl_logs[[#This Row],[Target_Department]],tbl_DeptWeight[Department], tbl_DeptWeight[Impact Score])</f>
        <v>1</v>
      </c>
      <c r="K1861">
        <f>_xlfn.XLOOKUP(tbl_logs[[#This Row],[Employee_Action]],tbl_ResponseLikelihood[Employee Action],tbl_ResponseLikelihood[Likelihood Score])</f>
        <v>2</v>
      </c>
      <c r="L1861">
        <f>tbl_logs[[#This Row],[Impact Score]]*tbl_logs[[#This Row],[Response Multiplier]]</f>
        <v>2</v>
      </c>
      <c r="M1861" t="str" cm="1">
        <f t="array" ref="M1861">_xlfn.IFS(tbl_logs[[#This Row],[Total Score]]&lt;=4, "Low", tbl_logs[[#This Row],[Total Score]]&lt;=10, "Medium", tbl_logs[[#This Row],[Total Score]]&lt;=19, "High", tbl_logs[[#This Row],[Total Score]]&lt;=25, "Very High")</f>
        <v>Low</v>
      </c>
      <c r="N1861" t="str" cm="1">
        <f t="array" ref="N1861">_xlfn.IFS(tbl_logs[[#This Row],[Total Score]]&lt;=4, "Low", tbl_logs[[#This Row],[Total Score]]&lt;=10, "Medium", tbl_logs[[#This Row],[Total Score]]&lt;=17, "High", tbl_logs[[#This Row],[Total Score]]&lt;=25, "Critical")</f>
        <v>Low</v>
      </c>
    </row>
    <row r="1862" spans="1:14" x14ac:dyDescent="0.3">
      <c r="A1862" t="s">
        <v>4787</v>
      </c>
      <c r="B1862" s="1">
        <v>46056.842361111114</v>
      </c>
      <c r="C1862" t="s">
        <v>40</v>
      </c>
      <c r="D1862" t="s">
        <v>15</v>
      </c>
      <c r="E1862" t="s">
        <v>16</v>
      </c>
      <c r="F1862" t="s">
        <v>20</v>
      </c>
      <c r="G1862" s="2">
        <v>0.84236111111111112</v>
      </c>
      <c r="H1862" s="3">
        <v>46056</v>
      </c>
      <c r="I1862">
        <v>2</v>
      </c>
      <c r="J1862">
        <f>_xlfn.XLOOKUP(tbl_logs[[#This Row],[Target_Department]],tbl_DeptWeight[Department], tbl_DeptWeight[Impact Score])</f>
        <v>5</v>
      </c>
      <c r="K1862">
        <f>_xlfn.XLOOKUP(tbl_logs[[#This Row],[Employee_Action]],tbl_ResponseLikelihood[Employee Action],tbl_ResponseLikelihood[Likelihood Score])</f>
        <v>2</v>
      </c>
      <c r="L1862">
        <f>tbl_logs[[#This Row],[Impact Score]]*tbl_logs[[#This Row],[Response Multiplier]]</f>
        <v>10</v>
      </c>
      <c r="M1862" t="str" cm="1">
        <f t="array" ref="M1862">_xlfn.IFS(tbl_logs[[#This Row],[Total Score]]&lt;=4, "Low", tbl_logs[[#This Row],[Total Score]]&lt;=10, "Medium", tbl_logs[[#This Row],[Total Score]]&lt;=19, "High", tbl_logs[[#This Row],[Total Score]]&lt;=25, "Very High")</f>
        <v>Medium</v>
      </c>
      <c r="N1862" t="str" cm="1">
        <f t="array" ref="N1862">_xlfn.IFS(tbl_logs[[#This Row],[Total Score]]&lt;=4, "Low", tbl_logs[[#This Row],[Total Score]]&lt;=10, "Medium", tbl_logs[[#This Row],[Total Score]]&lt;=17, "High", tbl_logs[[#This Row],[Total Score]]&lt;=25, "Critical")</f>
        <v>Medium</v>
      </c>
    </row>
    <row r="1863" spans="1:14" x14ac:dyDescent="0.3">
      <c r="A1863" t="s">
        <v>1862</v>
      </c>
      <c r="B1863" s="1">
        <v>46056.865277777775</v>
      </c>
      <c r="C1863" t="s">
        <v>7</v>
      </c>
      <c r="D1863" t="s">
        <v>18</v>
      </c>
      <c r="E1863" t="s">
        <v>19</v>
      </c>
      <c r="F1863" t="s">
        <v>20</v>
      </c>
      <c r="G1863" s="2">
        <v>0.86527777777777781</v>
      </c>
      <c r="H1863" s="3">
        <v>46056</v>
      </c>
      <c r="I1863">
        <v>2</v>
      </c>
      <c r="J1863">
        <f>_xlfn.XLOOKUP(tbl_logs[[#This Row],[Target_Department]],tbl_DeptWeight[Department], tbl_DeptWeight[Impact Score])</f>
        <v>3</v>
      </c>
      <c r="K1863">
        <f>_xlfn.XLOOKUP(tbl_logs[[#This Row],[Employee_Action]],tbl_ResponseLikelihood[Employee Action],tbl_ResponseLikelihood[Likelihood Score])</f>
        <v>2</v>
      </c>
      <c r="L1863">
        <f>tbl_logs[[#This Row],[Impact Score]]*tbl_logs[[#This Row],[Response Multiplier]]</f>
        <v>6</v>
      </c>
      <c r="M1863" t="str" cm="1">
        <f t="array" ref="M1863">_xlfn.IFS(tbl_logs[[#This Row],[Total Score]]&lt;=4, "Low", tbl_logs[[#This Row],[Total Score]]&lt;=10, "Medium", tbl_logs[[#This Row],[Total Score]]&lt;=19, "High", tbl_logs[[#This Row],[Total Score]]&lt;=25, "Very High")</f>
        <v>Medium</v>
      </c>
      <c r="N1863" t="str" cm="1">
        <f t="array" ref="N1863">_xlfn.IFS(tbl_logs[[#This Row],[Total Score]]&lt;=4, "Low", tbl_logs[[#This Row],[Total Score]]&lt;=10, "Medium", tbl_logs[[#This Row],[Total Score]]&lt;=17, "High", tbl_logs[[#This Row],[Total Score]]&lt;=25, "Critical")</f>
        <v>Medium</v>
      </c>
    </row>
    <row r="1864" spans="1:14" x14ac:dyDescent="0.3">
      <c r="A1864" t="s">
        <v>2548</v>
      </c>
      <c r="B1864" s="1">
        <v>46056.868055555555</v>
      </c>
      <c r="C1864" t="s">
        <v>7</v>
      </c>
      <c r="D1864" t="s">
        <v>15</v>
      </c>
      <c r="E1864" t="s">
        <v>19</v>
      </c>
      <c r="F1864" t="s">
        <v>13</v>
      </c>
      <c r="G1864" s="2">
        <v>0.86805555555555558</v>
      </c>
      <c r="H1864" s="3">
        <v>46056</v>
      </c>
      <c r="I1864">
        <v>2</v>
      </c>
      <c r="J1864">
        <f>_xlfn.XLOOKUP(tbl_logs[[#This Row],[Target_Department]],tbl_DeptWeight[Department], tbl_DeptWeight[Impact Score])</f>
        <v>3</v>
      </c>
      <c r="K1864">
        <f>_xlfn.XLOOKUP(tbl_logs[[#This Row],[Employee_Action]],tbl_ResponseLikelihood[Employee Action],tbl_ResponseLikelihood[Likelihood Score])</f>
        <v>1</v>
      </c>
      <c r="L1864">
        <f>tbl_logs[[#This Row],[Impact Score]]*tbl_logs[[#This Row],[Response Multiplier]]</f>
        <v>3</v>
      </c>
      <c r="M1864" t="str" cm="1">
        <f t="array" ref="M1864">_xlfn.IFS(tbl_logs[[#This Row],[Total Score]]&lt;=4, "Low", tbl_logs[[#This Row],[Total Score]]&lt;=10, "Medium", tbl_logs[[#This Row],[Total Score]]&lt;=19, "High", tbl_logs[[#This Row],[Total Score]]&lt;=25, "Very High")</f>
        <v>Low</v>
      </c>
      <c r="N1864" t="str" cm="1">
        <f t="array" ref="N1864">_xlfn.IFS(tbl_logs[[#This Row],[Total Score]]&lt;=4, "Low", tbl_logs[[#This Row],[Total Score]]&lt;=10, "Medium", tbl_logs[[#This Row],[Total Score]]&lt;=17, "High", tbl_logs[[#This Row],[Total Score]]&lt;=25, "Critical")</f>
        <v>Low</v>
      </c>
    </row>
    <row r="1865" spans="1:14" x14ac:dyDescent="0.3">
      <c r="A1865" t="s">
        <v>4754</v>
      </c>
      <c r="B1865" s="1">
        <v>46056.928472222222</v>
      </c>
      <c r="C1865" t="s">
        <v>7</v>
      </c>
      <c r="D1865" t="s">
        <v>8</v>
      </c>
      <c r="E1865" t="s">
        <v>19</v>
      </c>
      <c r="F1865" t="s">
        <v>20</v>
      </c>
      <c r="G1865" s="2">
        <v>0.92847222222222225</v>
      </c>
      <c r="H1865" s="3">
        <v>46056</v>
      </c>
      <c r="I1865">
        <v>2</v>
      </c>
      <c r="J1865">
        <f>_xlfn.XLOOKUP(tbl_logs[[#This Row],[Target_Department]],tbl_DeptWeight[Department], tbl_DeptWeight[Impact Score])</f>
        <v>3</v>
      </c>
      <c r="K1865">
        <f>_xlfn.XLOOKUP(tbl_logs[[#This Row],[Employee_Action]],tbl_ResponseLikelihood[Employee Action],tbl_ResponseLikelihood[Likelihood Score])</f>
        <v>2</v>
      </c>
      <c r="L1865">
        <f>tbl_logs[[#This Row],[Impact Score]]*tbl_logs[[#This Row],[Response Multiplier]]</f>
        <v>6</v>
      </c>
      <c r="M1865" t="str" cm="1">
        <f t="array" ref="M1865">_xlfn.IFS(tbl_logs[[#This Row],[Total Score]]&lt;=4, "Low", tbl_logs[[#This Row],[Total Score]]&lt;=10, "Medium", tbl_logs[[#This Row],[Total Score]]&lt;=19, "High", tbl_logs[[#This Row],[Total Score]]&lt;=25, "Very High")</f>
        <v>Medium</v>
      </c>
      <c r="N1865" t="str" cm="1">
        <f t="array" ref="N1865">_xlfn.IFS(tbl_logs[[#This Row],[Total Score]]&lt;=4, "Low", tbl_logs[[#This Row],[Total Score]]&lt;=10, "Medium", tbl_logs[[#This Row],[Total Score]]&lt;=17, "High", tbl_logs[[#This Row],[Total Score]]&lt;=25, "Critical")</f>
        <v>Medium</v>
      </c>
    </row>
    <row r="1866" spans="1:14" x14ac:dyDescent="0.3">
      <c r="A1866" t="s">
        <v>2842</v>
      </c>
      <c r="B1866" s="1">
        <v>46056.981249999997</v>
      </c>
      <c r="C1866" t="s">
        <v>40</v>
      </c>
      <c r="D1866" t="s">
        <v>18</v>
      </c>
      <c r="E1866" t="s">
        <v>16</v>
      </c>
      <c r="F1866" t="s">
        <v>13</v>
      </c>
      <c r="G1866" s="2">
        <v>0.98124999999999996</v>
      </c>
      <c r="H1866" s="3">
        <v>46056</v>
      </c>
      <c r="I1866">
        <v>2</v>
      </c>
      <c r="J1866">
        <f>_xlfn.XLOOKUP(tbl_logs[[#This Row],[Target_Department]],tbl_DeptWeight[Department], tbl_DeptWeight[Impact Score])</f>
        <v>5</v>
      </c>
      <c r="K1866">
        <f>_xlfn.XLOOKUP(tbl_logs[[#This Row],[Employee_Action]],tbl_ResponseLikelihood[Employee Action],tbl_ResponseLikelihood[Likelihood Score])</f>
        <v>1</v>
      </c>
      <c r="L1866">
        <f>tbl_logs[[#This Row],[Impact Score]]*tbl_logs[[#This Row],[Response Multiplier]]</f>
        <v>5</v>
      </c>
      <c r="M1866" t="str" cm="1">
        <f t="array" ref="M1866">_xlfn.IFS(tbl_logs[[#This Row],[Total Score]]&lt;=4, "Low", tbl_logs[[#This Row],[Total Score]]&lt;=10, "Medium", tbl_logs[[#This Row],[Total Score]]&lt;=19, "High", tbl_logs[[#This Row],[Total Score]]&lt;=25, "Very High")</f>
        <v>Medium</v>
      </c>
      <c r="N1866" t="str" cm="1">
        <f t="array" ref="N1866">_xlfn.IFS(tbl_logs[[#This Row],[Total Score]]&lt;=4, "Low", tbl_logs[[#This Row],[Total Score]]&lt;=10, "Medium", tbl_logs[[#This Row],[Total Score]]&lt;=17, "High", tbl_logs[[#This Row],[Total Score]]&lt;=25, "Critical")</f>
        <v>Medium</v>
      </c>
    </row>
    <row r="1867" spans="1:14" x14ac:dyDescent="0.3">
      <c r="A1867" t="s">
        <v>897</v>
      </c>
      <c r="B1867" s="1">
        <v>46056.990277777775</v>
      </c>
      <c r="C1867" t="s">
        <v>40</v>
      </c>
      <c r="D1867" t="s">
        <v>15</v>
      </c>
      <c r="E1867" t="s">
        <v>16</v>
      </c>
      <c r="F1867" t="s">
        <v>20</v>
      </c>
      <c r="G1867" s="2">
        <v>0.99027777777777781</v>
      </c>
      <c r="H1867" s="3">
        <v>46056</v>
      </c>
      <c r="I1867">
        <v>2</v>
      </c>
      <c r="J1867">
        <f>_xlfn.XLOOKUP(tbl_logs[[#This Row],[Target_Department]],tbl_DeptWeight[Department], tbl_DeptWeight[Impact Score])</f>
        <v>5</v>
      </c>
      <c r="K1867">
        <f>_xlfn.XLOOKUP(tbl_logs[[#This Row],[Employee_Action]],tbl_ResponseLikelihood[Employee Action],tbl_ResponseLikelihood[Likelihood Score])</f>
        <v>2</v>
      </c>
      <c r="L1867">
        <f>tbl_logs[[#This Row],[Impact Score]]*tbl_logs[[#This Row],[Response Multiplier]]</f>
        <v>10</v>
      </c>
      <c r="M1867" t="str" cm="1">
        <f t="array" ref="M1867">_xlfn.IFS(tbl_logs[[#This Row],[Total Score]]&lt;=4, "Low", tbl_logs[[#This Row],[Total Score]]&lt;=10, "Medium", tbl_logs[[#This Row],[Total Score]]&lt;=19, "High", tbl_logs[[#This Row],[Total Score]]&lt;=25, "Very High")</f>
        <v>Medium</v>
      </c>
      <c r="N1867" t="str" cm="1">
        <f t="array" ref="N1867">_xlfn.IFS(tbl_logs[[#This Row],[Total Score]]&lt;=4, "Low", tbl_logs[[#This Row],[Total Score]]&lt;=10, "Medium", tbl_logs[[#This Row],[Total Score]]&lt;=17, "High", tbl_logs[[#This Row],[Total Score]]&lt;=25, "Critical")</f>
        <v>Medium</v>
      </c>
    </row>
    <row r="1868" spans="1:14" x14ac:dyDescent="0.3">
      <c r="A1868" t="s">
        <v>4369</v>
      </c>
      <c r="B1868" s="1">
        <v>46056.990972222222</v>
      </c>
      <c r="C1868" t="s">
        <v>7</v>
      </c>
      <c r="D1868" t="s">
        <v>22</v>
      </c>
      <c r="E1868" t="s">
        <v>19</v>
      </c>
      <c r="F1868" t="s">
        <v>20</v>
      </c>
      <c r="G1868" s="2">
        <v>0.99097222222222225</v>
      </c>
      <c r="H1868" s="3">
        <v>46056</v>
      </c>
      <c r="I1868">
        <v>2</v>
      </c>
      <c r="J1868">
        <f>_xlfn.XLOOKUP(tbl_logs[[#This Row],[Target_Department]],tbl_DeptWeight[Department], tbl_DeptWeight[Impact Score])</f>
        <v>3</v>
      </c>
      <c r="K1868">
        <f>_xlfn.XLOOKUP(tbl_logs[[#This Row],[Employee_Action]],tbl_ResponseLikelihood[Employee Action],tbl_ResponseLikelihood[Likelihood Score])</f>
        <v>2</v>
      </c>
      <c r="L1868">
        <f>tbl_logs[[#This Row],[Impact Score]]*tbl_logs[[#This Row],[Response Multiplier]]</f>
        <v>6</v>
      </c>
      <c r="M1868" t="str" cm="1">
        <f t="array" ref="M1868">_xlfn.IFS(tbl_logs[[#This Row],[Total Score]]&lt;=4, "Low", tbl_logs[[#This Row],[Total Score]]&lt;=10, "Medium", tbl_logs[[#This Row],[Total Score]]&lt;=19, "High", tbl_logs[[#This Row],[Total Score]]&lt;=25, "Very High")</f>
        <v>Medium</v>
      </c>
      <c r="N1868" t="str" cm="1">
        <f t="array" ref="N1868">_xlfn.IFS(tbl_logs[[#This Row],[Total Score]]&lt;=4, "Low", tbl_logs[[#This Row],[Total Score]]&lt;=10, "Medium", tbl_logs[[#This Row],[Total Score]]&lt;=17, "High", tbl_logs[[#This Row],[Total Score]]&lt;=25, "Critical")</f>
        <v>Medium</v>
      </c>
    </row>
    <row r="1869" spans="1:14" x14ac:dyDescent="0.3">
      <c r="A1869" t="s">
        <v>3030</v>
      </c>
      <c r="B1869" s="1">
        <v>46056.993055555555</v>
      </c>
      <c r="C1869" t="s">
        <v>26</v>
      </c>
      <c r="D1869" t="s">
        <v>18</v>
      </c>
      <c r="E1869" t="s">
        <v>9</v>
      </c>
      <c r="F1869" t="s">
        <v>13</v>
      </c>
      <c r="G1869" s="2">
        <v>0.99305555555555558</v>
      </c>
      <c r="H1869" s="3">
        <v>46056</v>
      </c>
      <c r="I1869">
        <v>2</v>
      </c>
      <c r="J1869">
        <f>_xlfn.XLOOKUP(tbl_logs[[#This Row],[Target_Department]],tbl_DeptWeight[Department], tbl_DeptWeight[Impact Score])</f>
        <v>3</v>
      </c>
      <c r="K1869">
        <f>_xlfn.XLOOKUP(tbl_logs[[#This Row],[Employee_Action]],tbl_ResponseLikelihood[Employee Action],tbl_ResponseLikelihood[Likelihood Score])</f>
        <v>1</v>
      </c>
      <c r="L1869">
        <f>tbl_logs[[#This Row],[Impact Score]]*tbl_logs[[#This Row],[Response Multiplier]]</f>
        <v>3</v>
      </c>
      <c r="M1869" t="str" cm="1">
        <f t="array" ref="M1869">_xlfn.IFS(tbl_logs[[#This Row],[Total Score]]&lt;=4, "Low", tbl_logs[[#This Row],[Total Score]]&lt;=10, "Medium", tbl_logs[[#This Row],[Total Score]]&lt;=19, "High", tbl_logs[[#This Row],[Total Score]]&lt;=25, "Very High")</f>
        <v>Low</v>
      </c>
      <c r="N1869" t="str" cm="1">
        <f t="array" ref="N1869">_xlfn.IFS(tbl_logs[[#This Row],[Total Score]]&lt;=4, "Low", tbl_logs[[#This Row],[Total Score]]&lt;=10, "Medium", tbl_logs[[#This Row],[Total Score]]&lt;=17, "High", tbl_logs[[#This Row],[Total Score]]&lt;=25, "Critical")</f>
        <v>Low</v>
      </c>
    </row>
    <row r="1870" spans="1:14" x14ac:dyDescent="0.3">
      <c r="A1870" t="s">
        <v>768</v>
      </c>
      <c r="B1870" s="1">
        <v>46057.027083333334</v>
      </c>
      <c r="C1870" t="s">
        <v>40</v>
      </c>
      <c r="D1870" t="s">
        <v>22</v>
      </c>
      <c r="E1870" t="s">
        <v>16</v>
      </c>
      <c r="F1870" t="s">
        <v>10</v>
      </c>
      <c r="G1870" s="2">
        <v>2.7083333333333334E-2</v>
      </c>
      <c r="H1870" s="3">
        <v>46057</v>
      </c>
      <c r="I1870">
        <v>2</v>
      </c>
      <c r="J1870">
        <f>_xlfn.XLOOKUP(tbl_logs[[#This Row],[Target_Department]],tbl_DeptWeight[Department], tbl_DeptWeight[Impact Score])</f>
        <v>5</v>
      </c>
      <c r="K1870">
        <f>_xlfn.XLOOKUP(tbl_logs[[#This Row],[Employee_Action]],tbl_ResponseLikelihood[Employee Action],tbl_ResponseLikelihood[Likelihood Score])</f>
        <v>2</v>
      </c>
      <c r="L1870">
        <f>tbl_logs[[#This Row],[Impact Score]]*tbl_logs[[#This Row],[Response Multiplier]]</f>
        <v>10</v>
      </c>
      <c r="M1870" t="str" cm="1">
        <f t="array" ref="M1870">_xlfn.IFS(tbl_logs[[#This Row],[Total Score]]&lt;=4, "Low", tbl_logs[[#This Row],[Total Score]]&lt;=10, "Medium", tbl_logs[[#This Row],[Total Score]]&lt;=19, "High", tbl_logs[[#This Row],[Total Score]]&lt;=25, "Very High")</f>
        <v>Medium</v>
      </c>
      <c r="N1870" t="str" cm="1">
        <f t="array" ref="N1870">_xlfn.IFS(tbl_logs[[#This Row],[Total Score]]&lt;=4, "Low", tbl_logs[[#This Row],[Total Score]]&lt;=10, "Medium", tbl_logs[[#This Row],[Total Score]]&lt;=17, "High", tbl_logs[[#This Row],[Total Score]]&lt;=25, "Critical")</f>
        <v>Medium</v>
      </c>
    </row>
    <row r="1871" spans="1:14" x14ac:dyDescent="0.3">
      <c r="A1871" t="s">
        <v>4489</v>
      </c>
      <c r="B1871" s="1">
        <v>46057.043749999997</v>
      </c>
      <c r="C1871" t="s">
        <v>7</v>
      </c>
      <c r="D1871" t="s">
        <v>18</v>
      </c>
      <c r="E1871" t="s">
        <v>19</v>
      </c>
      <c r="F1871" t="s">
        <v>53</v>
      </c>
      <c r="G1871" s="2">
        <v>4.3749999999999997E-2</v>
      </c>
      <c r="H1871" s="3">
        <v>46057</v>
      </c>
      <c r="I1871">
        <v>2</v>
      </c>
      <c r="J1871">
        <f>_xlfn.XLOOKUP(tbl_logs[[#This Row],[Target_Department]],tbl_DeptWeight[Department], tbl_DeptWeight[Impact Score])</f>
        <v>3</v>
      </c>
      <c r="K1871">
        <f>_xlfn.XLOOKUP(tbl_logs[[#This Row],[Employee_Action]],tbl_ResponseLikelihood[Employee Action],tbl_ResponseLikelihood[Likelihood Score])</f>
        <v>5</v>
      </c>
      <c r="L1871">
        <f>tbl_logs[[#This Row],[Impact Score]]*tbl_logs[[#This Row],[Response Multiplier]]</f>
        <v>15</v>
      </c>
      <c r="M1871" t="str" cm="1">
        <f t="array" ref="M1871">_xlfn.IFS(tbl_logs[[#This Row],[Total Score]]&lt;=4, "Low", tbl_logs[[#This Row],[Total Score]]&lt;=10, "Medium", tbl_logs[[#This Row],[Total Score]]&lt;=19, "High", tbl_logs[[#This Row],[Total Score]]&lt;=25, "Very High")</f>
        <v>High</v>
      </c>
      <c r="N1871" t="str" cm="1">
        <f t="array" ref="N1871">_xlfn.IFS(tbl_logs[[#This Row],[Total Score]]&lt;=4, "Low", tbl_logs[[#This Row],[Total Score]]&lt;=10, "Medium", tbl_logs[[#This Row],[Total Score]]&lt;=17, "High", tbl_logs[[#This Row],[Total Score]]&lt;=25, "Critical")</f>
        <v>High</v>
      </c>
    </row>
    <row r="1872" spans="1:14" x14ac:dyDescent="0.3">
      <c r="A1872" t="s">
        <v>401</v>
      </c>
      <c r="B1872" s="1">
        <v>46057.056250000001</v>
      </c>
      <c r="C1872" t="s">
        <v>40</v>
      </c>
      <c r="D1872" t="s">
        <v>22</v>
      </c>
      <c r="E1872" t="s">
        <v>16</v>
      </c>
      <c r="F1872" t="s">
        <v>10</v>
      </c>
      <c r="G1872" s="2">
        <v>5.6250000000000001E-2</v>
      </c>
      <c r="H1872" s="3">
        <v>46057</v>
      </c>
      <c r="I1872">
        <v>2</v>
      </c>
      <c r="J1872">
        <f>_xlfn.XLOOKUP(tbl_logs[[#This Row],[Target_Department]],tbl_DeptWeight[Department], tbl_DeptWeight[Impact Score])</f>
        <v>5</v>
      </c>
      <c r="K1872">
        <f>_xlfn.XLOOKUP(tbl_logs[[#This Row],[Employee_Action]],tbl_ResponseLikelihood[Employee Action],tbl_ResponseLikelihood[Likelihood Score])</f>
        <v>2</v>
      </c>
      <c r="L1872">
        <f>tbl_logs[[#This Row],[Impact Score]]*tbl_logs[[#This Row],[Response Multiplier]]</f>
        <v>10</v>
      </c>
      <c r="M1872" t="str" cm="1">
        <f t="array" ref="M1872">_xlfn.IFS(tbl_logs[[#This Row],[Total Score]]&lt;=4, "Low", tbl_logs[[#This Row],[Total Score]]&lt;=10, "Medium", tbl_logs[[#This Row],[Total Score]]&lt;=19, "High", tbl_logs[[#This Row],[Total Score]]&lt;=25, "Very High")</f>
        <v>Medium</v>
      </c>
      <c r="N1872" t="str" cm="1">
        <f t="array" ref="N1872">_xlfn.IFS(tbl_logs[[#This Row],[Total Score]]&lt;=4, "Low", tbl_logs[[#This Row],[Total Score]]&lt;=10, "Medium", tbl_logs[[#This Row],[Total Score]]&lt;=17, "High", tbl_logs[[#This Row],[Total Score]]&lt;=25, "Critical")</f>
        <v>Medium</v>
      </c>
    </row>
    <row r="1873" spans="1:14" x14ac:dyDescent="0.3">
      <c r="A1873" t="s">
        <v>447</v>
      </c>
      <c r="B1873" s="1">
        <v>46057.056250000001</v>
      </c>
      <c r="C1873" t="s">
        <v>47</v>
      </c>
      <c r="D1873" t="s">
        <v>18</v>
      </c>
      <c r="E1873" t="s">
        <v>19</v>
      </c>
      <c r="F1873" t="s">
        <v>33</v>
      </c>
      <c r="G1873" s="2">
        <v>5.6250000000000001E-2</v>
      </c>
      <c r="H1873" s="3">
        <v>46057</v>
      </c>
      <c r="I1873">
        <v>2</v>
      </c>
      <c r="J1873">
        <f>_xlfn.XLOOKUP(tbl_logs[[#This Row],[Target_Department]],tbl_DeptWeight[Department], tbl_DeptWeight[Impact Score])</f>
        <v>1</v>
      </c>
      <c r="K1873">
        <f>_xlfn.XLOOKUP(tbl_logs[[#This Row],[Employee_Action]],tbl_ResponseLikelihood[Employee Action],tbl_ResponseLikelihood[Likelihood Score])</f>
        <v>4</v>
      </c>
      <c r="L1873">
        <f>tbl_logs[[#This Row],[Impact Score]]*tbl_logs[[#This Row],[Response Multiplier]]</f>
        <v>4</v>
      </c>
      <c r="M1873" t="str" cm="1">
        <f t="array" ref="M1873">_xlfn.IFS(tbl_logs[[#This Row],[Total Score]]&lt;=4, "Low", tbl_logs[[#This Row],[Total Score]]&lt;=10, "Medium", tbl_logs[[#This Row],[Total Score]]&lt;=19, "High", tbl_logs[[#This Row],[Total Score]]&lt;=25, "Very High")</f>
        <v>Low</v>
      </c>
      <c r="N1873" t="str" cm="1">
        <f t="array" ref="N1873">_xlfn.IFS(tbl_logs[[#This Row],[Total Score]]&lt;=4, "Low", tbl_logs[[#This Row],[Total Score]]&lt;=10, "Medium", tbl_logs[[#This Row],[Total Score]]&lt;=17, "High", tbl_logs[[#This Row],[Total Score]]&lt;=25, "Critical")</f>
        <v>Low</v>
      </c>
    </row>
    <row r="1874" spans="1:14" x14ac:dyDescent="0.3">
      <c r="A1874" t="s">
        <v>2235</v>
      </c>
      <c r="B1874" s="1">
        <v>46057.065972222219</v>
      </c>
      <c r="C1874" t="s">
        <v>40</v>
      </c>
      <c r="D1874" t="s">
        <v>18</v>
      </c>
      <c r="E1874" t="s">
        <v>16</v>
      </c>
      <c r="F1874" t="s">
        <v>13</v>
      </c>
      <c r="G1874" s="2">
        <v>6.5972222222222224E-2</v>
      </c>
      <c r="H1874" s="3">
        <v>46057</v>
      </c>
      <c r="I1874">
        <v>2</v>
      </c>
      <c r="J1874">
        <f>_xlfn.XLOOKUP(tbl_logs[[#This Row],[Target_Department]],tbl_DeptWeight[Department], tbl_DeptWeight[Impact Score])</f>
        <v>5</v>
      </c>
      <c r="K1874">
        <f>_xlfn.XLOOKUP(tbl_logs[[#This Row],[Employee_Action]],tbl_ResponseLikelihood[Employee Action],tbl_ResponseLikelihood[Likelihood Score])</f>
        <v>1</v>
      </c>
      <c r="L1874">
        <f>tbl_logs[[#This Row],[Impact Score]]*tbl_logs[[#This Row],[Response Multiplier]]</f>
        <v>5</v>
      </c>
      <c r="M1874" t="str" cm="1">
        <f t="array" ref="M1874">_xlfn.IFS(tbl_logs[[#This Row],[Total Score]]&lt;=4, "Low", tbl_logs[[#This Row],[Total Score]]&lt;=10, "Medium", tbl_logs[[#This Row],[Total Score]]&lt;=19, "High", tbl_logs[[#This Row],[Total Score]]&lt;=25, "Very High")</f>
        <v>Medium</v>
      </c>
      <c r="N1874" t="str" cm="1">
        <f t="array" ref="N1874">_xlfn.IFS(tbl_logs[[#This Row],[Total Score]]&lt;=4, "Low", tbl_logs[[#This Row],[Total Score]]&lt;=10, "Medium", tbl_logs[[#This Row],[Total Score]]&lt;=17, "High", tbl_logs[[#This Row],[Total Score]]&lt;=25, "Critical")</f>
        <v>Medium</v>
      </c>
    </row>
    <row r="1875" spans="1:14" x14ac:dyDescent="0.3">
      <c r="A1875" t="s">
        <v>398</v>
      </c>
      <c r="B1875" s="1">
        <v>46057.138888888891</v>
      </c>
      <c r="C1875" t="s">
        <v>47</v>
      </c>
      <c r="D1875" t="s">
        <v>15</v>
      </c>
      <c r="E1875" t="s">
        <v>9</v>
      </c>
      <c r="F1875" t="s">
        <v>13</v>
      </c>
      <c r="G1875" s="2">
        <v>0.1388888888888889</v>
      </c>
      <c r="H1875" s="3">
        <v>46057</v>
      </c>
      <c r="I1875">
        <v>2</v>
      </c>
      <c r="J1875">
        <f>_xlfn.XLOOKUP(tbl_logs[[#This Row],[Target_Department]],tbl_DeptWeight[Department], tbl_DeptWeight[Impact Score])</f>
        <v>1</v>
      </c>
      <c r="K1875">
        <f>_xlfn.XLOOKUP(tbl_logs[[#This Row],[Employee_Action]],tbl_ResponseLikelihood[Employee Action],tbl_ResponseLikelihood[Likelihood Score])</f>
        <v>1</v>
      </c>
      <c r="L1875">
        <f>tbl_logs[[#This Row],[Impact Score]]*tbl_logs[[#This Row],[Response Multiplier]]</f>
        <v>1</v>
      </c>
      <c r="M1875" t="str" cm="1">
        <f t="array" ref="M1875">_xlfn.IFS(tbl_logs[[#This Row],[Total Score]]&lt;=4, "Low", tbl_logs[[#This Row],[Total Score]]&lt;=10, "Medium", tbl_logs[[#This Row],[Total Score]]&lt;=19, "High", tbl_logs[[#This Row],[Total Score]]&lt;=25, "Very High")</f>
        <v>Low</v>
      </c>
      <c r="N1875" t="str" cm="1">
        <f t="array" ref="N1875">_xlfn.IFS(tbl_logs[[#This Row],[Total Score]]&lt;=4, "Low", tbl_logs[[#This Row],[Total Score]]&lt;=10, "Medium", tbl_logs[[#This Row],[Total Score]]&lt;=17, "High", tbl_logs[[#This Row],[Total Score]]&lt;=25, "Critical")</f>
        <v>Low</v>
      </c>
    </row>
    <row r="1876" spans="1:14" x14ac:dyDescent="0.3">
      <c r="A1876" t="s">
        <v>3949</v>
      </c>
      <c r="B1876" s="1">
        <v>46057.168749999997</v>
      </c>
      <c r="C1876" t="s">
        <v>7</v>
      </c>
      <c r="D1876" t="s">
        <v>18</v>
      </c>
      <c r="E1876" t="s">
        <v>19</v>
      </c>
      <c r="F1876" t="s">
        <v>10</v>
      </c>
      <c r="G1876" s="2">
        <v>0.16875000000000001</v>
      </c>
      <c r="H1876" s="3">
        <v>46057</v>
      </c>
      <c r="I1876">
        <v>2</v>
      </c>
      <c r="J1876">
        <f>_xlfn.XLOOKUP(tbl_logs[[#This Row],[Target_Department]],tbl_DeptWeight[Department], tbl_DeptWeight[Impact Score])</f>
        <v>3</v>
      </c>
      <c r="K1876">
        <f>_xlfn.XLOOKUP(tbl_logs[[#This Row],[Employee_Action]],tbl_ResponseLikelihood[Employee Action],tbl_ResponseLikelihood[Likelihood Score])</f>
        <v>2</v>
      </c>
      <c r="L1876">
        <f>tbl_logs[[#This Row],[Impact Score]]*tbl_logs[[#This Row],[Response Multiplier]]</f>
        <v>6</v>
      </c>
      <c r="M1876" t="str" cm="1">
        <f t="array" ref="M1876">_xlfn.IFS(tbl_logs[[#This Row],[Total Score]]&lt;=4, "Low", tbl_logs[[#This Row],[Total Score]]&lt;=10, "Medium", tbl_logs[[#This Row],[Total Score]]&lt;=19, "High", tbl_logs[[#This Row],[Total Score]]&lt;=25, "Very High")</f>
        <v>Medium</v>
      </c>
      <c r="N1876" t="str" cm="1">
        <f t="array" ref="N1876">_xlfn.IFS(tbl_logs[[#This Row],[Total Score]]&lt;=4, "Low", tbl_logs[[#This Row],[Total Score]]&lt;=10, "Medium", tbl_logs[[#This Row],[Total Score]]&lt;=17, "High", tbl_logs[[#This Row],[Total Score]]&lt;=25, "Critical")</f>
        <v>Medium</v>
      </c>
    </row>
    <row r="1877" spans="1:14" x14ac:dyDescent="0.3">
      <c r="A1877" t="s">
        <v>221</v>
      </c>
      <c r="B1877" s="1">
        <v>46057.186805555553</v>
      </c>
      <c r="C1877" t="s">
        <v>26</v>
      </c>
      <c r="D1877" t="s">
        <v>18</v>
      </c>
      <c r="E1877" t="s">
        <v>31</v>
      </c>
      <c r="F1877" t="s">
        <v>13</v>
      </c>
      <c r="G1877" s="2">
        <v>0.18680555555555556</v>
      </c>
      <c r="H1877" s="3">
        <v>46057</v>
      </c>
      <c r="I1877">
        <v>2</v>
      </c>
      <c r="J1877">
        <f>_xlfn.XLOOKUP(tbl_logs[[#This Row],[Target_Department]],tbl_DeptWeight[Department], tbl_DeptWeight[Impact Score])</f>
        <v>3</v>
      </c>
      <c r="K1877">
        <f>_xlfn.XLOOKUP(tbl_logs[[#This Row],[Employee_Action]],tbl_ResponseLikelihood[Employee Action],tbl_ResponseLikelihood[Likelihood Score])</f>
        <v>1</v>
      </c>
      <c r="L1877">
        <f>tbl_logs[[#This Row],[Impact Score]]*tbl_logs[[#This Row],[Response Multiplier]]</f>
        <v>3</v>
      </c>
      <c r="M1877" t="str" cm="1">
        <f t="array" ref="M1877">_xlfn.IFS(tbl_logs[[#This Row],[Total Score]]&lt;=4, "Low", tbl_logs[[#This Row],[Total Score]]&lt;=10, "Medium", tbl_logs[[#This Row],[Total Score]]&lt;=19, "High", tbl_logs[[#This Row],[Total Score]]&lt;=25, "Very High")</f>
        <v>Low</v>
      </c>
      <c r="N1877" t="str" cm="1">
        <f t="array" ref="N1877">_xlfn.IFS(tbl_logs[[#This Row],[Total Score]]&lt;=4, "Low", tbl_logs[[#This Row],[Total Score]]&lt;=10, "Medium", tbl_logs[[#This Row],[Total Score]]&lt;=17, "High", tbl_logs[[#This Row],[Total Score]]&lt;=25, "Critical")</f>
        <v>Low</v>
      </c>
    </row>
    <row r="1878" spans="1:14" x14ac:dyDescent="0.3">
      <c r="A1878" t="s">
        <v>3494</v>
      </c>
      <c r="B1878" s="1">
        <v>46057.1875</v>
      </c>
      <c r="C1878" t="s">
        <v>35</v>
      </c>
      <c r="D1878" t="s">
        <v>15</v>
      </c>
      <c r="E1878" t="s">
        <v>19</v>
      </c>
      <c r="F1878" t="s">
        <v>10</v>
      </c>
      <c r="G1878" s="2">
        <v>0.1875</v>
      </c>
      <c r="H1878" s="3">
        <v>46057</v>
      </c>
      <c r="I1878">
        <v>2</v>
      </c>
      <c r="J1878">
        <f>_xlfn.XLOOKUP(tbl_logs[[#This Row],[Target_Department]],tbl_DeptWeight[Department], tbl_DeptWeight[Impact Score])</f>
        <v>1</v>
      </c>
      <c r="K1878">
        <f>_xlfn.XLOOKUP(tbl_logs[[#This Row],[Employee_Action]],tbl_ResponseLikelihood[Employee Action],tbl_ResponseLikelihood[Likelihood Score])</f>
        <v>2</v>
      </c>
      <c r="L1878">
        <f>tbl_logs[[#This Row],[Impact Score]]*tbl_logs[[#This Row],[Response Multiplier]]</f>
        <v>2</v>
      </c>
      <c r="M1878" t="str" cm="1">
        <f t="array" ref="M1878">_xlfn.IFS(tbl_logs[[#This Row],[Total Score]]&lt;=4, "Low", tbl_logs[[#This Row],[Total Score]]&lt;=10, "Medium", tbl_logs[[#This Row],[Total Score]]&lt;=19, "High", tbl_logs[[#This Row],[Total Score]]&lt;=25, "Very High")</f>
        <v>Low</v>
      </c>
      <c r="N1878" t="str" cm="1">
        <f t="array" ref="N1878">_xlfn.IFS(tbl_logs[[#This Row],[Total Score]]&lt;=4, "Low", tbl_logs[[#This Row],[Total Score]]&lt;=10, "Medium", tbl_logs[[#This Row],[Total Score]]&lt;=17, "High", tbl_logs[[#This Row],[Total Score]]&lt;=25, "Critical")</f>
        <v>Low</v>
      </c>
    </row>
    <row r="1879" spans="1:14" x14ac:dyDescent="0.3">
      <c r="A1879" t="s">
        <v>3985</v>
      </c>
      <c r="B1879" s="1">
        <v>46057.22152777778</v>
      </c>
      <c r="C1879" t="s">
        <v>7</v>
      </c>
      <c r="D1879" t="s">
        <v>8</v>
      </c>
      <c r="E1879" t="s">
        <v>16</v>
      </c>
      <c r="F1879" t="s">
        <v>10</v>
      </c>
      <c r="G1879" s="2">
        <v>0.22152777777777777</v>
      </c>
      <c r="H1879" s="3">
        <v>46057</v>
      </c>
      <c r="I1879">
        <v>2</v>
      </c>
      <c r="J1879">
        <f>_xlfn.XLOOKUP(tbl_logs[[#This Row],[Target_Department]],tbl_DeptWeight[Department], tbl_DeptWeight[Impact Score])</f>
        <v>3</v>
      </c>
      <c r="K1879">
        <f>_xlfn.XLOOKUP(tbl_logs[[#This Row],[Employee_Action]],tbl_ResponseLikelihood[Employee Action],tbl_ResponseLikelihood[Likelihood Score])</f>
        <v>2</v>
      </c>
      <c r="L1879">
        <f>tbl_logs[[#This Row],[Impact Score]]*tbl_logs[[#This Row],[Response Multiplier]]</f>
        <v>6</v>
      </c>
      <c r="M1879" t="str" cm="1">
        <f t="array" ref="M1879">_xlfn.IFS(tbl_logs[[#This Row],[Total Score]]&lt;=4, "Low", tbl_logs[[#This Row],[Total Score]]&lt;=10, "Medium", tbl_logs[[#This Row],[Total Score]]&lt;=19, "High", tbl_logs[[#This Row],[Total Score]]&lt;=25, "Very High")</f>
        <v>Medium</v>
      </c>
      <c r="N1879" t="str" cm="1">
        <f t="array" ref="N1879">_xlfn.IFS(tbl_logs[[#This Row],[Total Score]]&lt;=4, "Low", tbl_logs[[#This Row],[Total Score]]&lt;=10, "Medium", tbl_logs[[#This Row],[Total Score]]&lt;=17, "High", tbl_logs[[#This Row],[Total Score]]&lt;=25, "Critical")</f>
        <v>Medium</v>
      </c>
    </row>
    <row r="1880" spans="1:14" x14ac:dyDescent="0.3">
      <c r="A1880" t="s">
        <v>3765</v>
      </c>
      <c r="B1880" s="1">
        <v>46057.222222222219</v>
      </c>
      <c r="C1880" t="s">
        <v>7</v>
      </c>
      <c r="D1880" t="s">
        <v>18</v>
      </c>
      <c r="E1880" t="s">
        <v>19</v>
      </c>
      <c r="F1880" t="s">
        <v>20</v>
      </c>
      <c r="G1880" s="2">
        <v>0.22222222222222221</v>
      </c>
      <c r="H1880" s="3">
        <v>46057</v>
      </c>
      <c r="I1880">
        <v>2</v>
      </c>
      <c r="J1880">
        <f>_xlfn.XLOOKUP(tbl_logs[[#This Row],[Target_Department]],tbl_DeptWeight[Department], tbl_DeptWeight[Impact Score])</f>
        <v>3</v>
      </c>
      <c r="K1880">
        <f>_xlfn.XLOOKUP(tbl_logs[[#This Row],[Employee_Action]],tbl_ResponseLikelihood[Employee Action],tbl_ResponseLikelihood[Likelihood Score])</f>
        <v>2</v>
      </c>
      <c r="L1880">
        <f>tbl_logs[[#This Row],[Impact Score]]*tbl_logs[[#This Row],[Response Multiplier]]</f>
        <v>6</v>
      </c>
      <c r="M1880" t="str" cm="1">
        <f t="array" ref="M1880">_xlfn.IFS(tbl_logs[[#This Row],[Total Score]]&lt;=4, "Low", tbl_logs[[#This Row],[Total Score]]&lt;=10, "Medium", tbl_logs[[#This Row],[Total Score]]&lt;=19, "High", tbl_logs[[#This Row],[Total Score]]&lt;=25, "Very High")</f>
        <v>Medium</v>
      </c>
      <c r="N1880" t="str" cm="1">
        <f t="array" ref="N1880">_xlfn.IFS(tbl_logs[[#This Row],[Total Score]]&lt;=4, "Low", tbl_logs[[#This Row],[Total Score]]&lt;=10, "Medium", tbl_logs[[#This Row],[Total Score]]&lt;=17, "High", tbl_logs[[#This Row],[Total Score]]&lt;=25, "Critical")</f>
        <v>Medium</v>
      </c>
    </row>
    <row r="1881" spans="1:14" x14ac:dyDescent="0.3">
      <c r="A1881" t="s">
        <v>4025</v>
      </c>
      <c r="B1881" s="1">
        <v>46057.246527777781</v>
      </c>
      <c r="C1881" t="s">
        <v>7</v>
      </c>
      <c r="D1881" t="s">
        <v>15</v>
      </c>
      <c r="E1881" t="s">
        <v>19</v>
      </c>
      <c r="F1881" t="s">
        <v>10</v>
      </c>
      <c r="G1881" s="2">
        <v>0.24652777777777779</v>
      </c>
      <c r="H1881" s="3">
        <v>46057</v>
      </c>
      <c r="I1881">
        <v>2</v>
      </c>
      <c r="J1881">
        <f>_xlfn.XLOOKUP(tbl_logs[[#This Row],[Target_Department]],tbl_DeptWeight[Department], tbl_DeptWeight[Impact Score])</f>
        <v>3</v>
      </c>
      <c r="K1881">
        <f>_xlfn.XLOOKUP(tbl_logs[[#This Row],[Employee_Action]],tbl_ResponseLikelihood[Employee Action],tbl_ResponseLikelihood[Likelihood Score])</f>
        <v>2</v>
      </c>
      <c r="L1881">
        <f>tbl_logs[[#This Row],[Impact Score]]*tbl_logs[[#This Row],[Response Multiplier]]</f>
        <v>6</v>
      </c>
      <c r="M1881" t="str" cm="1">
        <f t="array" ref="M1881">_xlfn.IFS(tbl_logs[[#This Row],[Total Score]]&lt;=4, "Low", tbl_logs[[#This Row],[Total Score]]&lt;=10, "Medium", tbl_logs[[#This Row],[Total Score]]&lt;=19, "High", tbl_logs[[#This Row],[Total Score]]&lt;=25, "Very High")</f>
        <v>Medium</v>
      </c>
      <c r="N1881" t="str" cm="1">
        <f t="array" ref="N1881">_xlfn.IFS(tbl_logs[[#This Row],[Total Score]]&lt;=4, "Low", tbl_logs[[#This Row],[Total Score]]&lt;=10, "Medium", tbl_logs[[#This Row],[Total Score]]&lt;=17, "High", tbl_logs[[#This Row],[Total Score]]&lt;=25, "Critical")</f>
        <v>Medium</v>
      </c>
    </row>
    <row r="1882" spans="1:14" x14ac:dyDescent="0.3">
      <c r="A1882" t="s">
        <v>4606</v>
      </c>
      <c r="B1882" s="1">
        <v>46057.24722222222</v>
      </c>
      <c r="C1882" t="s">
        <v>12</v>
      </c>
      <c r="D1882" t="s">
        <v>8</v>
      </c>
      <c r="E1882" t="s">
        <v>16</v>
      </c>
      <c r="F1882" t="s">
        <v>33</v>
      </c>
      <c r="G1882" s="2">
        <v>0.24722222222222223</v>
      </c>
      <c r="H1882" s="3">
        <v>46057</v>
      </c>
      <c r="I1882">
        <v>2</v>
      </c>
      <c r="J1882">
        <f>_xlfn.XLOOKUP(tbl_logs[[#This Row],[Target_Department]],tbl_DeptWeight[Department], tbl_DeptWeight[Impact Score])</f>
        <v>1</v>
      </c>
      <c r="K1882">
        <f>_xlfn.XLOOKUP(tbl_logs[[#This Row],[Employee_Action]],tbl_ResponseLikelihood[Employee Action],tbl_ResponseLikelihood[Likelihood Score])</f>
        <v>4</v>
      </c>
      <c r="L1882">
        <f>tbl_logs[[#This Row],[Impact Score]]*tbl_logs[[#This Row],[Response Multiplier]]</f>
        <v>4</v>
      </c>
      <c r="M1882" t="str" cm="1">
        <f t="array" ref="M1882">_xlfn.IFS(tbl_logs[[#This Row],[Total Score]]&lt;=4, "Low", tbl_logs[[#This Row],[Total Score]]&lt;=10, "Medium", tbl_logs[[#This Row],[Total Score]]&lt;=19, "High", tbl_logs[[#This Row],[Total Score]]&lt;=25, "Very High")</f>
        <v>Low</v>
      </c>
      <c r="N1882" t="str" cm="1">
        <f t="array" ref="N1882">_xlfn.IFS(tbl_logs[[#This Row],[Total Score]]&lt;=4, "Low", tbl_logs[[#This Row],[Total Score]]&lt;=10, "Medium", tbl_logs[[#This Row],[Total Score]]&lt;=17, "High", tbl_logs[[#This Row],[Total Score]]&lt;=25, "Critical")</f>
        <v>Low</v>
      </c>
    </row>
    <row r="1883" spans="1:14" x14ac:dyDescent="0.3">
      <c r="A1883" t="s">
        <v>38</v>
      </c>
      <c r="B1883" s="1">
        <v>46057.286805555559</v>
      </c>
      <c r="C1883" t="s">
        <v>26</v>
      </c>
      <c r="D1883" t="s">
        <v>15</v>
      </c>
      <c r="E1883" t="s">
        <v>19</v>
      </c>
      <c r="F1883" t="s">
        <v>20</v>
      </c>
      <c r="G1883" s="2">
        <v>0.28680555555555554</v>
      </c>
      <c r="H1883" s="3">
        <v>46057</v>
      </c>
      <c r="I1883">
        <v>2</v>
      </c>
      <c r="J1883">
        <f>_xlfn.XLOOKUP(tbl_logs[[#This Row],[Target_Department]],tbl_DeptWeight[Department], tbl_DeptWeight[Impact Score])</f>
        <v>3</v>
      </c>
      <c r="K1883">
        <f>_xlfn.XLOOKUP(tbl_logs[[#This Row],[Employee_Action]],tbl_ResponseLikelihood[Employee Action],tbl_ResponseLikelihood[Likelihood Score])</f>
        <v>2</v>
      </c>
      <c r="L1883">
        <f>tbl_logs[[#This Row],[Impact Score]]*tbl_logs[[#This Row],[Response Multiplier]]</f>
        <v>6</v>
      </c>
      <c r="M1883" t="str" cm="1">
        <f t="array" ref="M1883">_xlfn.IFS(tbl_logs[[#This Row],[Total Score]]&lt;=4, "Low", tbl_logs[[#This Row],[Total Score]]&lt;=10, "Medium", tbl_logs[[#This Row],[Total Score]]&lt;=19, "High", tbl_logs[[#This Row],[Total Score]]&lt;=25, "Very High")</f>
        <v>Medium</v>
      </c>
      <c r="N1883" t="str" cm="1">
        <f t="array" ref="N1883">_xlfn.IFS(tbl_logs[[#This Row],[Total Score]]&lt;=4, "Low", tbl_logs[[#This Row],[Total Score]]&lt;=10, "Medium", tbl_logs[[#This Row],[Total Score]]&lt;=17, "High", tbl_logs[[#This Row],[Total Score]]&lt;=25, "Critical")</f>
        <v>Medium</v>
      </c>
    </row>
    <row r="1884" spans="1:14" x14ac:dyDescent="0.3">
      <c r="A1884" t="s">
        <v>2951</v>
      </c>
      <c r="B1884" s="1">
        <v>46057.306944444441</v>
      </c>
      <c r="C1884" t="s">
        <v>35</v>
      </c>
      <c r="D1884" t="s">
        <v>8</v>
      </c>
      <c r="E1884" t="s">
        <v>16</v>
      </c>
      <c r="F1884" t="s">
        <v>10</v>
      </c>
      <c r="G1884" s="2">
        <v>0.30694444444444446</v>
      </c>
      <c r="H1884" s="3">
        <v>46057</v>
      </c>
      <c r="I1884">
        <v>2</v>
      </c>
      <c r="J1884">
        <f>_xlfn.XLOOKUP(tbl_logs[[#This Row],[Target_Department]],tbl_DeptWeight[Department], tbl_DeptWeight[Impact Score])</f>
        <v>1</v>
      </c>
      <c r="K1884">
        <f>_xlfn.XLOOKUP(tbl_logs[[#This Row],[Employee_Action]],tbl_ResponseLikelihood[Employee Action],tbl_ResponseLikelihood[Likelihood Score])</f>
        <v>2</v>
      </c>
      <c r="L1884">
        <f>tbl_logs[[#This Row],[Impact Score]]*tbl_logs[[#This Row],[Response Multiplier]]</f>
        <v>2</v>
      </c>
      <c r="M1884" t="str" cm="1">
        <f t="array" ref="M1884">_xlfn.IFS(tbl_logs[[#This Row],[Total Score]]&lt;=4, "Low", tbl_logs[[#This Row],[Total Score]]&lt;=10, "Medium", tbl_logs[[#This Row],[Total Score]]&lt;=19, "High", tbl_logs[[#This Row],[Total Score]]&lt;=25, "Very High")</f>
        <v>Low</v>
      </c>
      <c r="N1884" t="str" cm="1">
        <f t="array" ref="N1884">_xlfn.IFS(tbl_logs[[#This Row],[Total Score]]&lt;=4, "Low", tbl_logs[[#This Row],[Total Score]]&lt;=10, "Medium", tbl_logs[[#This Row],[Total Score]]&lt;=17, "High", tbl_logs[[#This Row],[Total Score]]&lt;=25, "Critical")</f>
        <v>Low</v>
      </c>
    </row>
    <row r="1885" spans="1:14" x14ac:dyDescent="0.3">
      <c r="A1885" t="s">
        <v>3546</v>
      </c>
      <c r="B1885" s="1">
        <v>46057.3125</v>
      </c>
      <c r="C1885" t="s">
        <v>7</v>
      </c>
      <c r="D1885" t="s">
        <v>15</v>
      </c>
      <c r="E1885" t="s">
        <v>19</v>
      </c>
      <c r="F1885" t="s">
        <v>10</v>
      </c>
      <c r="G1885" s="2">
        <v>0.3125</v>
      </c>
      <c r="H1885" s="3">
        <v>46057</v>
      </c>
      <c r="I1885">
        <v>2</v>
      </c>
      <c r="J1885">
        <f>_xlfn.XLOOKUP(tbl_logs[[#This Row],[Target_Department]],tbl_DeptWeight[Department], tbl_DeptWeight[Impact Score])</f>
        <v>3</v>
      </c>
      <c r="K1885">
        <f>_xlfn.XLOOKUP(tbl_logs[[#This Row],[Employee_Action]],tbl_ResponseLikelihood[Employee Action],tbl_ResponseLikelihood[Likelihood Score])</f>
        <v>2</v>
      </c>
      <c r="L1885">
        <f>tbl_logs[[#This Row],[Impact Score]]*tbl_logs[[#This Row],[Response Multiplier]]</f>
        <v>6</v>
      </c>
      <c r="M1885" t="str" cm="1">
        <f t="array" ref="M1885">_xlfn.IFS(tbl_logs[[#This Row],[Total Score]]&lt;=4, "Low", tbl_logs[[#This Row],[Total Score]]&lt;=10, "Medium", tbl_logs[[#This Row],[Total Score]]&lt;=19, "High", tbl_logs[[#This Row],[Total Score]]&lt;=25, "Very High")</f>
        <v>Medium</v>
      </c>
      <c r="N1885" t="str" cm="1">
        <f t="array" ref="N1885">_xlfn.IFS(tbl_logs[[#This Row],[Total Score]]&lt;=4, "Low", tbl_logs[[#This Row],[Total Score]]&lt;=10, "Medium", tbl_logs[[#This Row],[Total Score]]&lt;=17, "High", tbl_logs[[#This Row],[Total Score]]&lt;=25, "Critical")</f>
        <v>Medium</v>
      </c>
    </row>
    <row r="1886" spans="1:14" x14ac:dyDescent="0.3">
      <c r="A1886" t="s">
        <v>141</v>
      </c>
      <c r="B1886" s="1">
        <v>46057.318749999999</v>
      </c>
      <c r="C1886" t="s">
        <v>7</v>
      </c>
      <c r="D1886" t="s">
        <v>22</v>
      </c>
      <c r="E1886" t="s">
        <v>19</v>
      </c>
      <c r="F1886" t="s">
        <v>33</v>
      </c>
      <c r="G1886" s="2">
        <v>0.31874999999999998</v>
      </c>
      <c r="H1886" s="3">
        <v>46057</v>
      </c>
      <c r="I1886">
        <v>2</v>
      </c>
      <c r="J1886">
        <f>_xlfn.XLOOKUP(tbl_logs[[#This Row],[Target_Department]],tbl_DeptWeight[Department], tbl_DeptWeight[Impact Score])</f>
        <v>3</v>
      </c>
      <c r="K1886">
        <f>_xlfn.XLOOKUP(tbl_logs[[#This Row],[Employee_Action]],tbl_ResponseLikelihood[Employee Action],tbl_ResponseLikelihood[Likelihood Score])</f>
        <v>4</v>
      </c>
      <c r="L1886">
        <f>tbl_logs[[#This Row],[Impact Score]]*tbl_logs[[#This Row],[Response Multiplier]]</f>
        <v>12</v>
      </c>
      <c r="M1886" t="str" cm="1">
        <f t="array" ref="M1886">_xlfn.IFS(tbl_logs[[#This Row],[Total Score]]&lt;=4, "Low", tbl_logs[[#This Row],[Total Score]]&lt;=10, "Medium", tbl_logs[[#This Row],[Total Score]]&lt;=19, "High", tbl_logs[[#This Row],[Total Score]]&lt;=25, "Very High")</f>
        <v>High</v>
      </c>
      <c r="N1886" t="str" cm="1">
        <f t="array" ref="N1886">_xlfn.IFS(tbl_logs[[#This Row],[Total Score]]&lt;=4, "Low", tbl_logs[[#This Row],[Total Score]]&lt;=10, "Medium", tbl_logs[[#This Row],[Total Score]]&lt;=17, "High", tbl_logs[[#This Row],[Total Score]]&lt;=25, "Critical")</f>
        <v>High</v>
      </c>
    </row>
    <row r="1887" spans="1:14" x14ac:dyDescent="0.3">
      <c r="A1887" t="s">
        <v>3034</v>
      </c>
      <c r="B1887" s="1">
        <v>46057.356944444444</v>
      </c>
      <c r="C1887" t="s">
        <v>7</v>
      </c>
      <c r="D1887" t="s">
        <v>8</v>
      </c>
      <c r="E1887" t="s">
        <v>19</v>
      </c>
      <c r="F1887" t="s">
        <v>20</v>
      </c>
      <c r="G1887" s="2">
        <v>0.35694444444444445</v>
      </c>
      <c r="H1887" s="3">
        <v>46057</v>
      </c>
      <c r="I1887">
        <v>2</v>
      </c>
      <c r="J1887">
        <f>_xlfn.XLOOKUP(tbl_logs[[#This Row],[Target_Department]],tbl_DeptWeight[Department], tbl_DeptWeight[Impact Score])</f>
        <v>3</v>
      </c>
      <c r="K1887">
        <f>_xlfn.XLOOKUP(tbl_logs[[#This Row],[Employee_Action]],tbl_ResponseLikelihood[Employee Action],tbl_ResponseLikelihood[Likelihood Score])</f>
        <v>2</v>
      </c>
      <c r="L1887">
        <f>tbl_logs[[#This Row],[Impact Score]]*tbl_logs[[#This Row],[Response Multiplier]]</f>
        <v>6</v>
      </c>
      <c r="M1887" t="str" cm="1">
        <f t="array" ref="M1887">_xlfn.IFS(tbl_logs[[#This Row],[Total Score]]&lt;=4, "Low", tbl_logs[[#This Row],[Total Score]]&lt;=10, "Medium", tbl_logs[[#This Row],[Total Score]]&lt;=19, "High", tbl_logs[[#This Row],[Total Score]]&lt;=25, "Very High")</f>
        <v>Medium</v>
      </c>
      <c r="N1887" t="str" cm="1">
        <f t="array" ref="N1887">_xlfn.IFS(tbl_logs[[#This Row],[Total Score]]&lt;=4, "Low", tbl_logs[[#This Row],[Total Score]]&lt;=10, "Medium", tbl_logs[[#This Row],[Total Score]]&lt;=17, "High", tbl_logs[[#This Row],[Total Score]]&lt;=25, "Critical")</f>
        <v>Medium</v>
      </c>
    </row>
    <row r="1888" spans="1:14" x14ac:dyDescent="0.3">
      <c r="A1888" t="s">
        <v>956</v>
      </c>
      <c r="B1888" s="1">
        <v>46057.414583333331</v>
      </c>
      <c r="C1888" t="s">
        <v>26</v>
      </c>
      <c r="D1888" t="s">
        <v>22</v>
      </c>
      <c r="E1888" t="s">
        <v>9</v>
      </c>
      <c r="F1888" t="s">
        <v>10</v>
      </c>
      <c r="G1888" s="2">
        <v>0.41458333333333336</v>
      </c>
      <c r="H1888" s="3">
        <v>46057</v>
      </c>
      <c r="I1888">
        <v>2</v>
      </c>
      <c r="J1888">
        <f>_xlfn.XLOOKUP(tbl_logs[[#This Row],[Target_Department]],tbl_DeptWeight[Department], tbl_DeptWeight[Impact Score])</f>
        <v>3</v>
      </c>
      <c r="K1888">
        <f>_xlfn.XLOOKUP(tbl_logs[[#This Row],[Employee_Action]],tbl_ResponseLikelihood[Employee Action],tbl_ResponseLikelihood[Likelihood Score])</f>
        <v>2</v>
      </c>
      <c r="L1888">
        <f>tbl_logs[[#This Row],[Impact Score]]*tbl_logs[[#This Row],[Response Multiplier]]</f>
        <v>6</v>
      </c>
      <c r="M1888" t="str" cm="1">
        <f t="array" ref="M1888">_xlfn.IFS(tbl_logs[[#This Row],[Total Score]]&lt;=4, "Low", tbl_logs[[#This Row],[Total Score]]&lt;=10, "Medium", tbl_logs[[#This Row],[Total Score]]&lt;=19, "High", tbl_logs[[#This Row],[Total Score]]&lt;=25, "Very High")</f>
        <v>Medium</v>
      </c>
      <c r="N1888" t="str" cm="1">
        <f t="array" ref="N1888">_xlfn.IFS(tbl_logs[[#This Row],[Total Score]]&lt;=4, "Low", tbl_logs[[#This Row],[Total Score]]&lt;=10, "Medium", tbl_logs[[#This Row],[Total Score]]&lt;=17, "High", tbl_logs[[#This Row],[Total Score]]&lt;=25, "Critical")</f>
        <v>Medium</v>
      </c>
    </row>
    <row r="1889" spans="1:14" x14ac:dyDescent="0.3">
      <c r="A1889" t="s">
        <v>1261</v>
      </c>
      <c r="B1889" s="1">
        <v>46057.415277777778</v>
      </c>
      <c r="C1889" t="s">
        <v>7</v>
      </c>
      <c r="D1889" t="s">
        <v>8</v>
      </c>
      <c r="E1889" t="s">
        <v>19</v>
      </c>
      <c r="F1889" t="s">
        <v>10</v>
      </c>
      <c r="G1889" s="2">
        <v>0.4152777777777778</v>
      </c>
      <c r="H1889" s="3">
        <v>46057</v>
      </c>
      <c r="I1889">
        <v>2</v>
      </c>
      <c r="J1889">
        <f>_xlfn.XLOOKUP(tbl_logs[[#This Row],[Target_Department]],tbl_DeptWeight[Department], tbl_DeptWeight[Impact Score])</f>
        <v>3</v>
      </c>
      <c r="K1889">
        <f>_xlfn.XLOOKUP(tbl_logs[[#This Row],[Employee_Action]],tbl_ResponseLikelihood[Employee Action],tbl_ResponseLikelihood[Likelihood Score])</f>
        <v>2</v>
      </c>
      <c r="L1889">
        <f>tbl_logs[[#This Row],[Impact Score]]*tbl_logs[[#This Row],[Response Multiplier]]</f>
        <v>6</v>
      </c>
      <c r="M1889" t="str" cm="1">
        <f t="array" ref="M1889">_xlfn.IFS(tbl_logs[[#This Row],[Total Score]]&lt;=4, "Low", tbl_logs[[#This Row],[Total Score]]&lt;=10, "Medium", tbl_logs[[#This Row],[Total Score]]&lt;=19, "High", tbl_logs[[#This Row],[Total Score]]&lt;=25, "Very High")</f>
        <v>Medium</v>
      </c>
      <c r="N1889" t="str" cm="1">
        <f t="array" ref="N1889">_xlfn.IFS(tbl_logs[[#This Row],[Total Score]]&lt;=4, "Low", tbl_logs[[#This Row],[Total Score]]&lt;=10, "Medium", tbl_logs[[#This Row],[Total Score]]&lt;=17, "High", tbl_logs[[#This Row],[Total Score]]&lt;=25, "Critical")</f>
        <v>Medium</v>
      </c>
    </row>
    <row r="1890" spans="1:14" x14ac:dyDescent="0.3">
      <c r="A1890" t="s">
        <v>4092</v>
      </c>
      <c r="B1890" s="1">
        <v>46057.444444444445</v>
      </c>
      <c r="C1890" t="s">
        <v>26</v>
      </c>
      <c r="D1890" t="s">
        <v>8</v>
      </c>
      <c r="E1890" t="s">
        <v>19</v>
      </c>
      <c r="F1890" t="s">
        <v>13</v>
      </c>
      <c r="G1890" s="2">
        <v>0.44444444444444442</v>
      </c>
      <c r="H1890" s="3">
        <v>46057</v>
      </c>
      <c r="I1890">
        <v>2</v>
      </c>
      <c r="J1890">
        <f>_xlfn.XLOOKUP(tbl_logs[[#This Row],[Target_Department]],tbl_DeptWeight[Department], tbl_DeptWeight[Impact Score])</f>
        <v>3</v>
      </c>
      <c r="K1890">
        <f>_xlfn.XLOOKUP(tbl_logs[[#This Row],[Employee_Action]],tbl_ResponseLikelihood[Employee Action],tbl_ResponseLikelihood[Likelihood Score])</f>
        <v>1</v>
      </c>
      <c r="L1890">
        <f>tbl_logs[[#This Row],[Impact Score]]*tbl_logs[[#This Row],[Response Multiplier]]</f>
        <v>3</v>
      </c>
      <c r="M1890" t="str" cm="1">
        <f t="array" ref="M1890">_xlfn.IFS(tbl_logs[[#This Row],[Total Score]]&lt;=4, "Low", tbl_logs[[#This Row],[Total Score]]&lt;=10, "Medium", tbl_logs[[#This Row],[Total Score]]&lt;=19, "High", tbl_logs[[#This Row],[Total Score]]&lt;=25, "Very High")</f>
        <v>Low</v>
      </c>
      <c r="N1890" t="str" cm="1">
        <f t="array" ref="N1890">_xlfn.IFS(tbl_logs[[#This Row],[Total Score]]&lt;=4, "Low", tbl_logs[[#This Row],[Total Score]]&lt;=10, "Medium", tbl_logs[[#This Row],[Total Score]]&lt;=17, "High", tbl_logs[[#This Row],[Total Score]]&lt;=25, "Critical")</f>
        <v>Low</v>
      </c>
    </row>
    <row r="1891" spans="1:14" x14ac:dyDescent="0.3">
      <c r="A1891" t="s">
        <v>1695</v>
      </c>
      <c r="B1891" s="1">
        <v>46057.479861111111</v>
      </c>
      <c r="C1891" t="s">
        <v>7</v>
      </c>
      <c r="D1891" t="s">
        <v>15</v>
      </c>
      <c r="E1891" t="s">
        <v>19</v>
      </c>
      <c r="F1891" t="s">
        <v>20</v>
      </c>
      <c r="G1891" s="2">
        <v>0.47986111111111113</v>
      </c>
      <c r="H1891" s="3">
        <v>46057</v>
      </c>
      <c r="I1891">
        <v>2</v>
      </c>
      <c r="J1891">
        <f>_xlfn.XLOOKUP(tbl_logs[[#This Row],[Target_Department]],tbl_DeptWeight[Department], tbl_DeptWeight[Impact Score])</f>
        <v>3</v>
      </c>
      <c r="K1891">
        <f>_xlfn.XLOOKUP(tbl_logs[[#This Row],[Employee_Action]],tbl_ResponseLikelihood[Employee Action],tbl_ResponseLikelihood[Likelihood Score])</f>
        <v>2</v>
      </c>
      <c r="L1891">
        <f>tbl_logs[[#This Row],[Impact Score]]*tbl_logs[[#This Row],[Response Multiplier]]</f>
        <v>6</v>
      </c>
      <c r="M1891" t="str" cm="1">
        <f t="array" ref="M1891">_xlfn.IFS(tbl_logs[[#This Row],[Total Score]]&lt;=4, "Low", tbl_logs[[#This Row],[Total Score]]&lt;=10, "Medium", tbl_logs[[#This Row],[Total Score]]&lt;=19, "High", tbl_logs[[#This Row],[Total Score]]&lt;=25, "Very High")</f>
        <v>Medium</v>
      </c>
      <c r="N1891" t="str" cm="1">
        <f t="array" ref="N1891">_xlfn.IFS(tbl_logs[[#This Row],[Total Score]]&lt;=4, "Low", tbl_logs[[#This Row],[Total Score]]&lt;=10, "Medium", tbl_logs[[#This Row],[Total Score]]&lt;=17, "High", tbl_logs[[#This Row],[Total Score]]&lt;=25, "Critical")</f>
        <v>Medium</v>
      </c>
    </row>
    <row r="1892" spans="1:14" x14ac:dyDescent="0.3">
      <c r="A1892" t="s">
        <v>3144</v>
      </c>
      <c r="B1892" s="1">
        <v>46057.588194444441</v>
      </c>
      <c r="C1892" t="s">
        <v>35</v>
      </c>
      <c r="D1892" t="s">
        <v>15</v>
      </c>
      <c r="E1892" t="s">
        <v>19</v>
      </c>
      <c r="F1892" t="s">
        <v>13</v>
      </c>
      <c r="G1892" s="2">
        <v>0.58819444444444446</v>
      </c>
      <c r="H1892" s="3">
        <v>46057</v>
      </c>
      <c r="I1892">
        <v>2</v>
      </c>
      <c r="J1892">
        <f>_xlfn.XLOOKUP(tbl_logs[[#This Row],[Target_Department]],tbl_DeptWeight[Department], tbl_DeptWeight[Impact Score])</f>
        <v>1</v>
      </c>
      <c r="K1892">
        <f>_xlfn.XLOOKUP(tbl_logs[[#This Row],[Employee_Action]],tbl_ResponseLikelihood[Employee Action],tbl_ResponseLikelihood[Likelihood Score])</f>
        <v>1</v>
      </c>
      <c r="L1892">
        <f>tbl_logs[[#This Row],[Impact Score]]*tbl_logs[[#This Row],[Response Multiplier]]</f>
        <v>1</v>
      </c>
      <c r="M1892" t="str" cm="1">
        <f t="array" ref="M1892">_xlfn.IFS(tbl_logs[[#This Row],[Total Score]]&lt;=4, "Low", tbl_logs[[#This Row],[Total Score]]&lt;=10, "Medium", tbl_logs[[#This Row],[Total Score]]&lt;=19, "High", tbl_logs[[#This Row],[Total Score]]&lt;=25, "Very High")</f>
        <v>Low</v>
      </c>
      <c r="N1892" t="str" cm="1">
        <f t="array" ref="N1892">_xlfn.IFS(tbl_logs[[#This Row],[Total Score]]&lt;=4, "Low", tbl_logs[[#This Row],[Total Score]]&lt;=10, "Medium", tbl_logs[[#This Row],[Total Score]]&lt;=17, "High", tbl_logs[[#This Row],[Total Score]]&lt;=25, "Critical")</f>
        <v>Low</v>
      </c>
    </row>
    <row r="1893" spans="1:14" x14ac:dyDescent="0.3">
      <c r="A1893" t="s">
        <v>2661</v>
      </c>
      <c r="B1893" s="1">
        <v>46057.602083333331</v>
      </c>
      <c r="C1893" t="s">
        <v>40</v>
      </c>
      <c r="D1893" t="s">
        <v>22</v>
      </c>
      <c r="E1893" t="s">
        <v>16</v>
      </c>
      <c r="F1893" t="s">
        <v>53</v>
      </c>
      <c r="G1893" s="2">
        <v>0.6020833333333333</v>
      </c>
      <c r="H1893" s="3">
        <v>46057</v>
      </c>
      <c r="I1893">
        <v>2</v>
      </c>
      <c r="J1893">
        <f>_xlfn.XLOOKUP(tbl_logs[[#This Row],[Target_Department]],tbl_DeptWeight[Department], tbl_DeptWeight[Impact Score])</f>
        <v>5</v>
      </c>
      <c r="K1893">
        <f>_xlfn.XLOOKUP(tbl_logs[[#This Row],[Employee_Action]],tbl_ResponseLikelihood[Employee Action],tbl_ResponseLikelihood[Likelihood Score])</f>
        <v>5</v>
      </c>
      <c r="L1893">
        <f>tbl_logs[[#This Row],[Impact Score]]*tbl_logs[[#This Row],[Response Multiplier]]</f>
        <v>25</v>
      </c>
      <c r="M1893" t="str" cm="1">
        <f t="array" ref="M1893">_xlfn.IFS(tbl_logs[[#This Row],[Total Score]]&lt;=4, "Low", tbl_logs[[#This Row],[Total Score]]&lt;=10, "Medium", tbl_logs[[#This Row],[Total Score]]&lt;=19, "High", tbl_logs[[#This Row],[Total Score]]&lt;=25, "Very High")</f>
        <v>Very High</v>
      </c>
      <c r="N1893" t="str" cm="1">
        <f t="array" ref="N1893">_xlfn.IFS(tbl_logs[[#This Row],[Total Score]]&lt;=4, "Low", tbl_logs[[#This Row],[Total Score]]&lt;=10, "Medium", tbl_logs[[#This Row],[Total Score]]&lt;=17, "High", tbl_logs[[#This Row],[Total Score]]&lt;=25, "Critical")</f>
        <v>Critical</v>
      </c>
    </row>
    <row r="1894" spans="1:14" x14ac:dyDescent="0.3">
      <c r="A1894" t="s">
        <v>1790</v>
      </c>
      <c r="B1894" s="1">
        <v>46057.668055555558</v>
      </c>
      <c r="C1894" t="s">
        <v>7</v>
      </c>
      <c r="D1894" t="s">
        <v>15</v>
      </c>
      <c r="E1894" t="s">
        <v>19</v>
      </c>
      <c r="F1894" t="s">
        <v>13</v>
      </c>
      <c r="G1894" s="2">
        <v>0.66805555555555551</v>
      </c>
      <c r="H1894" s="3">
        <v>46057</v>
      </c>
      <c r="I1894">
        <v>2</v>
      </c>
      <c r="J1894">
        <f>_xlfn.XLOOKUP(tbl_logs[[#This Row],[Target_Department]],tbl_DeptWeight[Department], tbl_DeptWeight[Impact Score])</f>
        <v>3</v>
      </c>
      <c r="K1894">
        <f>_xlfn.XLOOKUP(tbl_logs[[#This Row],[Employee_Action]],tbl_ResponseLikelihood[Employee Action],tbl_ResponseLikelihood[Likelihood Score])</f>
        <v>1</v>
      </c>
      <c r="L1894">
        <f>tbl_logs[[#This Row],[Impact Score]]*tbl_logs[[#This Row],[Response Multiplier]]</f>
        <v>3</v>
      </c>
      <c r="M1894" t="str" cm="1">
        <f t="array" ref="M1894">_xlfn.IFS(tbl_logs[[#This Row],[Total Score]]&lt;=4, "Low", tbl_logs[[#This Row],[Total Score]]&lt;=10, "Medium", tbl_logs[[#This Row],[Total Score]]&lt;=19, "High", tbl_logs[[#This Row],[Total Score]]&lt;=25, "Very High")</f>
        <v>Low</v>
      </c>
      <c r="N1894" t="str" cm="1">
        <f t="array" ref="N1894">_xlfn.IFS(tbl_logs[[#This Row],[Total Score]]&lt;=4, "Low", tbl_logs[[#This Row],[Total Score]]&lt;=10, "Medium", tbl_logs[[#This Row],[Total Score]]&lt;=17, "High", tbl_logs[[#This Row],[Total Score]]&lt;=25, "Critical")</f>
        <v>Low</v>
      </c>
    </row>
    <row r="1895" spans="1:14" x14ac:dyDescent="0.3">
      <c r="A1895" t="s">
        <v>155</v>
      </c>
      <c r="B1895" s="1">
        <v>46057.685416666667</v>
      </c>
      <c r="C1895" t="s">
        <v>7</v>
      </c>
      <c r="D1895" t="s">
        <v>22</v>
      </c>
      <c r="E1895" t="s">
        <v>19</v>
      </c>
      <c r="F1895" t="s">
        <v>13</v>
      </c>
      <c r="G1895" s="2">
        <v>0.68541666666666667</v>
      </c>
      <c r="H1895" s="3">
        <v>46057</v>
      </c>
      <c r="I1895">
        <v>2</v>
      </c>
      <c r="J1895">
        <f>_xlfn.XLOOKUP(tbl_logs[[#This Row],[Target_Department]],tbl_DeptWeight[Department], tbl_DeptWeight[Impact Score])</f>
        <v>3</v>
      </c>
      <c r="K1895">
        <f>_xlfn.XLOOKUP(tbl_logs[[#This Row],[Employee_Action]],tbl_ResponseLikelihood[Employee Action],tbl_ResponseLikelihood[Likelihood Score])</f>
        <v>1</v>
      </c>
      <c r="L1895">
        <f>tbl_logs[[#This Row],[Impact Score]]*tbl_logs[[#This Row],[Response Multiplier]]</f>
        <v>3</v>
      </c>
      <c r="M1895" t="str" cm="1">
        <f t="array" ref="M1895">_xlfn.IFS(tbl_logs[[#This Row],[Total Score]]&lt;=4, "Low", tbl_logs[[#This Row],[Total Score]]&lt;=10, "Medium", tbl_logs[[#This Row],[Total Score]]&lt;=19, "High", tbl_logs[[#This Row],[Total Score]]&lt;=25, "Very High")</f>
        <v>Low</v>
      </c>
      <c r="N1895" t="str" cm="1">
        <f t="array" ref="N1895">_xlfn.IFS(tbl_logs[[#This Row],[Total Score]]&lt;=4, "Low", tbl_logs[[#This Row],[Total Score]]&lt;=10, "Medium", tbl_logs[[#This Row],[Total Score]]&lt;=17, "High", tbl_logs[[#This Row],[Total Score]]&lt;=25, "Critical")</f>
        <v>Low</v>
      </c>
    </row>
    <row r="1896" spans="1:14" x14ac:dyDescent="0.3">
      <c r="A1896" t="s">
        <v>636</v>
      </c>
      <c r="B1896" s="1">
        <v>46057.706250000003</v>
      </c>
      <c r="C1896" t="s">
        <v>26</v>
      </c>
      <c r="D1896" t="s">
        <v>15</v>
      </c>
      <c r="E1896" t="s">
        <v>16</v>
      </c>
      <c r="F1896" t="s">
        <v>13</v>
      </c>
      <c r="G1896" s="2">
        <v>0.70625000000000004</v>
      </c>
      <c r="H1896" s="3">
        <v>46057</v>
      </c>
      <c r="I1896">
        <v>2</v>
      </c>
      <c r="J1896">
        <f>_xlfn.XLOOKUP(tbl_logs[[#This Row],[Target_Department]],tbl_DeptWeight[Department], tbl_DeptWeight[Impact Score])</f>
        <v>3</v>
      </c>
      <c r="K1896">
        <f>_xlfn.XLOOKUP(tbl_logs[[#This Row],[Employee_Action]],tbl_ResponseLikelihood[Employee Action],tbl_ResponseLikelihood[Likelihood Score])</f>
        <v>1</v>
      </c>
      <c r="L1896">
        <f>tbl_logs[[#This Row],[Impact Score]]*tbl_logs[[#This Row],[Response Multiplier]]</f>
        <v>3</v>
      </c>
      <c r="M1896" t="str" cm="1">
        <f t="array" ref="M1896">_xlfn.IFS(tbl_logs[[#This Row],[Total Score]]&lt;=4, "Low", tbl_logs[[#This Row],[Total Score]]&lt;=10, "Medium", tbl_logs[[#This Row],[Total Score]]&lt;=19, "High", tbl_logs[[#This Row],[Total Score]]&lt;=25, "Very High")</f>
        <v>Low</v>
      </c>
      <c r="N1896" t="str" cm="1">
        <f t="array" ref="N1896">_xlfn.IFS(tbl_logs[[#This Row],[Total Score]]&lt;=4, "Low", tbl_logs[[#This Row],[Total Score]]&lt;=10, "Medium", tbl_logs[[#This Row],[Total Score]]&lt;=17, "High", tbl_logs[[#This Row],[Total Score]]&lt;=25, "Critical")</f>
        <v>Low</v>
      </c>
    </row>
    <row r="1897" spans="1:14" x14ac:dyDescent="0.3">
      <c r="A1897" t="s">
        <v>1973</v>
      </c>
      <c r="B1897" s="1">
        <v>46057.722916666666</v>
      </c>
      <c r="C1897" t="s">
        <v>26</v>
      </c>
      <c r="D1897" t="s">
        <v>18</v>
      </c>
      <c r="E1897" t="s">
        <v>9</v>
      </c>
      <c r="F1897" t="s">
        <v>20</v>
      </c>
      <c r="G1897" s="2">
        <v>0.72291666666666665</v>
      </c>
      <c r="H1897" s="3">
        <v>46057</v>
      </c>
      <c r="I1897">
        <v>2</v>
      </c>
      <c r="J1897">
        <f>_xlfn.XLOOKUP(tbl_logs[[#This Row],[Target_Department]],tbl_DeptWeight[Department], tbl_DeptWeight[Impact Score])</f>
        <v>3</v>
      </c>
      <c r="K1897">
        <f>_xlfn.XLOOKUP(tbl_logs[[#This Row],[Employee_Action]],tbl_ResponseLikelihood[Employee Action],tbl_ResponseLikelihood[Likelihood Score])</f>
        <v>2</v>
      </c>
      <c r="L1897">
        <f>tbl_logs[[#This Row],[Impact Score]]*tbl_logs[[#This Row],[Response Multiplier]]</f>
        <v>6</v>
      </c>
      <c r="M1897" t="str" cm="1">
        <f t="array" ref="M1897">_xlfn.IFS(tbl_logs[[#This Row],[Total Score]]&lt;=4, "Low", tbl_logs[[#This Row],[Total Score]]&lt;=10, "Medium", tbl_logs[[#This Row],[Total Score]]&lt;=19, "High", tbl_logs[[#This Row],[Total Score]]&lt;=25, "Very High")</f>
        <v>Medium</v>
      </c>
      <c r="N1897" t="str" cm="1">
        <f t="array" ref="N1897">_xlfn.IFS(tbl_logs[[#This Row],[Total Score]]&lt;=4, "Low", tbl_logs[[#This Row],[Total Score]]&lt;=10, "Medium", tbl_logs[[#This Row],[Total Score]]&lt;=17, "High", tbl_logs[[#This Row],[Total Score]]&lt;=25, "Critical")</f>
        <v>Medium</v>
      </c>
    </row>
    <row r="1898" spans="1:14" x14ac:dyDescent="0.3">
      <c r="A1898" t="s">
        <v>575</v>
      </c>
      <c r="B1898" s="1">
        <v>46057.724999999999</v>
      </c>
      <c r="C1898" t="s">
        <v>26</v>
      </c>
      <c r="D1898" t="s">
        <v>15</v>
      </c>
      <c r="E1898" t="s">
        <v>9</v>
      </c>
      <c r="F1898" t="s">
        <v>10</v>
      </c>
      <c r="G1898" s="2">
        <v>0.72499999999999998</v>
      </c>
      <c r="H1898" s="3">
        <v>46057</v>
      </c>
      <c r="I1898">
        <v>2</v>
      </c>
      <c r="J1898">
        <f>_xlfn.XLOOKUP(tbl_logs[[#This Row],[Target_Department]],tbl_DeptWeight[Department], tbl_DeptWeight[Impact Score])</f>
        <v>3</v>
      </c>
      <c r="K1898">
        <f>_xlfn.XLOOKUP(tbl_logs[[#This Row],[Employee_Action]],tbl_ResponseLikelihood[Employee Action],tbl_ResponseLikelihood[Likelihood Score])</f>
        <v>2</v>
      </c>
      <c r="L1898">
        <f>tbl_logs[[#This Row],[Impact Score]]*tbl_logs[[#This Row],[Response Multiplier]]</f>
        <v>6</v>
      </c>
      <c r="M1898" t="str" cm="1">
        <f t="array" ref="M1898">_xlfn.IFS(tbl_logs[[#This Row],[Total Score]]&lt;=4, "Low", tbl_logs[[#This Row],[Total Score]]&lt;=10, "Medium", tbl_logs[[#This Row],[Total Score]]&lt;=19, "High", tbl_logs[[#This Row],[Total Score]]&lt;=25, "Very High")</f>
        <v>Medium</v>
      </c>
      <c r="N1898" t="str" cm="1">
        <f t="array" ref="N1898">_xlfn.IFS(tbl_logs[[#This Row],[Total Score]]&lt;=4, "Low", tbl_logs[[#This Row],[Total Score]]&lt;=10, "Medium", tbl_logs[[#This Row],[Total Score]]&lt;=17, "High", tbl_logs[[#This Row],[Total Score]]&lt;=25, "Critical")</f>
        <v>Medium</v>
      </c>
    </row>
    <row r="1899" spans="1:14" x14ac:dyDescent="0.3">
      <c r="A1899" t="s">
        <v>3252</v>
      </c>
      <c r="B1899" s="1">
        <v>46057.738194444442</v>
      </c>
      <c r="C1899" t="s">
        <v>7</v>
      </c>
      <c r="D1899" t="s">
        <v>8</v>
      </c>
      <c r="E1899" t="s">
        <v>19</v>
      </c>
      <c r="F1899" t="s">
        <v>10</v>
      </c>
      <c r="G1899" s="2">
        <v>0.73819444444444449</v>
      </c>
      <c r="H1899" s="3">
        <v>46057</v>
      </c>
      <c r="I1899">
        <v>2</v>
      </c>
      <c r="J1899">
        <f>_xlfn.XLOOKUP(tbl_logs[[#This Row],[Target_Department]],tbl_DeptWeight[Department], tbl_DeptWeight[Impact Score])</f>
        <v>3</v>
      </c>
      <c r="K1899">
        <f>_xlfn.XLOOKUP(tbl_logs[[#This Row],[Employee_Action]],tbl_ResponseLikelihood[Employee Action],tbl_ResponseLikelihood[Likelihood Score])</f>
        <v>2</v>
      </c>
      <c r="L1899">
        <f>tbl_logs[[#This Row],[Impact Score]]*tbl_logs[[#This Row],[Response Multiplier]]</f>
        <v>6</v>
      </c>
      <c r="M1899" t="str" cm="1">
        <f t="array" ref="M1899">_xlfn.IFS(tbl_logs[[#This Row],[Total Score]]&lt;=4, "Low", tbl_logs[[#This Row],[Total Score]]&lt;=10, "Medium", tbl_logs[[#This Row],[Total Score]]&lt;=19, "High", tbl_logs[[#This Row],[Total Score]]&lt;=25, "Very High")</f>
        <v>Medium</v>
      </c>
      <c r="N1899" t="str" cm="1">
        <f t="array" ref="N1899">_xlfn.IFS(tbl_logs[[#This Row],[Total Score]]&lt;=4, "Low", tbl_logs[[#This Row],[Total Score]]&lt;=10, "Medium", tbl_logs[[#This Row],[Total Score]]&lt;=17, "High", tbl_logs[[#This Row],[Total Score]]&lt;=25, "Critical")</f>
        <v>Medium</v>
      </c>
    </row>
    <row r="1900" spans="1:14" x14ac:dyDescent="0.3">
      <c r="A1900" t="s">
        <v>4814</v>
      </c>
      <c r="B1900" s="1">
        <v>46057.772916666669</v>
      </c>
      <c r="C1900" t="s">
        <v>47</v>
      </c>
      <c r="D1900" t="s">
        <v>22</v>
      </c>
      <c r="E1900" t="s">
        <v>31</v>
      </c>
      <c r="F1900" t="s">
        <v>53</v>
      </c>
      <c r="G1900" s="2">
        <v>0.7729166666666667</v>
      </c>
      <c r="H1900" s="3">
        <v>46057</v>
      </c>
      <c r="I1900">
        <v>2</v>
      </c>
      <c r="J1900">
        <f>_xlfn.XLOOKUP(tbl_logs[[#This Row],[Target_Department]],tbl_DeptWeight[Department], tbl_DeptWeight[Impact Score])</f>
        <v>1</v>
      </c>
      <c r="K1900">
        <f>_xlfn.XLOOKUP(tbl_logs[[#This Row],[Employee_Action]],tbl_ResponseLikelihood[Employee Action],tbl_ResponseLikelihood[Likelihood Score])</f>
        <v>5</v>
      </c>
      <c r="L1900">
        <f>tbl_logs[[#This Row],[Impact Score]]*tbl_logs[[#This Row],[Response Multiplier]]</f>
        <v>5</v>
      </c>
      <c r="M1900" t="str" cm="1">
        <f t="array" ref="M1900">_xlfn.IFS(tbl_logs[[#This Row],[Total Score]]&lt;=4, "Low", tbl_logs[[#This Row],[Total Score]]&lt;=10, "Medium", tbl_logs[[#This Row],[Total Score]]&lt;=19, "High", tbl_logs[[#This Row],[Total Score]]&lt;=25, "Very High")</f>
        <v>Medium</v>
      </c>
      <c r="N1900" t="str" cm="1">
        <f t="array" ref="N1900">_xlfn.IFS(tbl_logs[[#This Row],[Total Score]]&lt;=4, "Low", tbl_logs[[#This Row],[Total Score]]&lt;=10, "Medium", tbl_logs[[#This Row],[Total Score]]&lt;=17, "High", tbl_logs[[#This Row],[Total Score]]&lt;=25, "Critical")</f>
        <v>Medium</v>
      </c>
    </row>
    <row r="1901" spans="1:14" x14ac:dyDescent="0.3">
      <c r="A1901" t="s">
        <v>1042</v>
      </c>
      <c r="B1901" s="1">
        <v>46057.786805555559</v>
      </c>
      <c r="C1901" t="s">
        <v>35</v>
      </c>
      <c r="D1901" t="s">
        <v>22</v>
      </c>
      <c r="E1901" t="s">
        <v>9</v>
      </c>
      <c r="F1901" t="s">
        <v>13</v>
      </c>
      <c r="G1901" s="2">
        <v>0.78680555555555554</v>
      </c>
      <c r="H1901" s="3">
        <v>46057</v>
      </c>
      <c r="I1901">
        <v>2</v>
      </c>
      <c r="J1901">
        <f>_xlfn.XLOOKUP(tbl_logs[[#This Row],[Target_Department]],tbl_DeptWeight[Department], tbl_DeptWeight[Impact Score])</f>
        <v>1</v>
      </c>
      <c r="K1901">
        <f>_xlfn.XLOOKUP(tbl_logs[[#This Row],[Employee_Action]],tbl_ResponseLikelihood[Employee Action],tbl_ResponseLikelihood[Likelihood Score])</f>
        <v>1</v>
      </c>
      <c r="L1901">
        <f>tbl_logs[[#This Row],[Impact Score]]*tbl_logs[[#This Row],[Response Multiplier]]</f>
        <v>1</v>
      </c>
      <c r="M1901" t="str" cm="1">
        <f t="array" ref="M1901">_xlfn.IFS(tbl_logs[[#This Row],[Total Score]]&lt;=4, "Low", tbl_logs[[#This Row],[Total Score]]&lt;=10, "Medium", tbl_logs[[#This Row],[Total Score]]&lt;=19, "High", tbl_logs[[#This Row],[Total Score]]&lt;=25, "Very High")</f>
        <v>Low</v>
      </c>
      <c r="N1901" t="str" cm="1">
        <f t="array" ref="N1901">_xlfn.IFS(tbl_logs[[#This Row],[Total Score]]&lt;=4, "Low", tbl_logs[[#This Row],[Total Score]]&lt;=10, "Medium", tbl_logs[[#This Row],[Total Score]]&lt;=17, "High", tbl_logs[[#This Row],[Total Score]]&lt;=25, "Critical")</f>
        <v>Low</v>
      </c>
    </row>
    <row r="1902" spans="1:14" x14ac:dyDescent="0.3">
      <c r="A1902" t="s">
        <v>2375</v>
      </c>
      <c r="B1902" s="1">
        <v>46057.793055555558</v>
      </c>
      <c r="C1902" t="s">
        <v>12</v>
      </c>
      <c r="D1902" t="s">
        <v>15</v>
      </c>
      <c r="E1902" t="s">
        <v>31</v>
      </c>
      <c r="F1902" t="s">
        <v>33</v>
      </c>
      <c r="G1902" s="2">
        <v>0.79305555555555551</v>
      </c>
      <c r="H1902" s="3">
        <v>46057</v>
      </c>
      <c r="I1902">
        <v>2</v>
      </c>
      <c r="J1902">
        <f>_xlfn.XLOOKUP(tbl_logs[[#This Row],[Target_Department]],tbl_DeptWeight[Department], tbl_DeptWeight[Impact Score])</f>
        <v>1</v>
      </c>
      <c r="K1902">
        <f>_xlfn.XLOOKUP(tbl_logs[[#This Row],[Employee_Action]],tbl_ResponseLikelihood[Employee Action],tbl_ResponseLikelihood[Likelihood Score])</f>
        <v>4</v>
      </c>
      <c r="L1902">
        <f>tbl_logs[[#This Row],[Impact Score]]*tbl_logs[[#This Row],[Response Multiplier]]</f>
        <v>4</v>
      </c>
      <c r="M1902" t="str" cm="1">
        <f t="array" ref="M1902">_xlfn.IFS(tbl_logs[[#This Row],[Total Score]]&lt;=4, "Low", tbl_logs[[#This Row],[Total Score]]&lt;=10, "Medium", tbl_logs[[#This Row],[Total Score]]&lt;=19, "High", tbl_logs[[#This Row],[Total Score]]&lt;=25, "Very High")</f>
        <v>Low</v>
      </c>
      <c r="N1902" t="str" cm="1">
        <f t="array" ref="N1902">_xlfn.IFS(tbl_logs[[#This Row],[Total Score]]&lt;=4, "Low", tbl_logs[[#This Row],[Total Score]]&lt;=10, "Medium", tbl_logs[[#This Row],[Total Score]]&lt;=17, "High", tbl_logs[[#This Row],[Total Score]]&lt;=25, "Critical")</f>
        <v>Low</v>
      </c>
    </row>
    <row r="1903" spans="1:14" x14ac:dyDescent="0.3">
      <c r="A1903" t="s">
        <v>2463</v>
      </c>
      <c r="B1903" s="1">
        <v>46057.797222222223</v>
      </c>
      <c r="C1903" t="s">
        <v>7</v>
      </c>
      <c r="D1903" t="s">
        <v>8</v>
      </c>
      <c r="E1903" t="s">
        <v>19</v>
      </c>
      <c r="F1903" t="s">
        <v>20</v>
      </c>
      <c r="G1903" s="2">
        <v>0.79722222222222228</v>
      </c>
      <c r="H1903" s="3">
        <v>46057</v>
      </c>
      <c r="I1903">
        <v>2</v>
      </c>
      <c r="J1903">
        <f>_xlfn.XLOOKUP(tbl_logs[[#This Row],[Target_Department]],tbl_DeptWeight[Department], tbl_DeptWeight[Impact Score])</f>
        <v>3</v>
      </c>
      <c r="K1903">
        <f>_xlfn.XLOOKUP(tbl_logs[[#This Row],[Employee_Action]],tbl_ResponseLikelihood[Employee Action],tbl_ResponseLikelihood[Likelihood Score])</f>
        <v>2</v>
      </c>
      <c r="L1903">
        <f>tbl_logs[[#This Row],[Impact Score]]*tbl_logs[[#This Row],[Response Multiplier]]</f>
        <v>6</v>
      </c>
      <c r="M1903" t="str" cm="1">
        <f t="array" ref="M1903">_xlfn.IFS(tbl_logs[[#This Row],[Total Score]]&lt;=4, "Low", tbl_logs[[#This Row],[Total Score]]&lt;=10, "Medium", tbl_logs[[#This Row],[Total Score]]&lt;=19, "High", tbl_logs[[#This Row],[Total Score]]&lt;=25, "Very High")</f>
        <v>Medium</v>
      </c>
      <c r="N1903" t="str" cm="1">
        <f t="array" ref="N1903">_xlfn.IFS(tbl_logs[[#This Row],[Total Score]]&lt;=4, "Low", tbl_logs[[#This Row],[Total Score]]&lt;=10, "Medium", tbl_logs[[#This Row],[Total Score]]&lt;=17, "High", tbl_logs[[#This Row],[Total Score]]&lt;=25, "Critical")</f>
        <v>Medium</v>
      </c>
    </row>
    <row r="1904" spans="1:14" x14ac:dyDescent="0.3">
      <c r="A1904" t="s">
        <v>1371</v>
      </c>
      <c r="B1904" s="1">
        <v>46057.802777777775</v>
      </c>
      <c r="C1904" t="s">
        <v>7</v>
      </c>
      <c r="D1904" t="s">
        <v>18</v>
      </c>
      <c r="E1904" t="s">
        <v>19</v>
      </c>
      <c r="F1904" t="s">
        <v>20</v>
      </c>
      <c r="G1904" s="2">
        <v>0.80277777777777781</v>
      </c>
      <c r="H1904" s="3">
        <v>46057</v>
      </c>
      <c r="I1904">
        <v>2</v>
      </c>
      <c r="J1904">
        <f>_xlfn.XLOOKUP(tbl_logs[[#This Row],[Target_Department]],tbl_DeptWeight[Department], tbl_DeptWeight[Impact Score])</f>
        <v>3</v>
      </c>
      <c r="K1904">
        <f>_xlfn.XLOOKUP(tbl_logs[[#This Row],[Employee_Action]],tbl_ResponseLikelihood[Employee Action],tbl_ResponseLikelihood[Likelihood Score])</f>
        <v>2</v>
      </c>
      <c r="L1904">
        <f>tbl_logs[[#This Row],[Impact Score]]*tbl_logs[[#This Row],[Response Multiplier]]</f>
        <v>6</v>
      </c>
      <c r="M1904" t="str" cm="1">
        <f t="array" ref="M1904">_xlfn.IFS(tbl_logs[[#This Row],[Total Score]]&lt;=4, "Low", tbl_logs[[#This Row],[Total Score]]&lt;=10, "Medium", tbl_logs[[#This Row],[Total Score]]&lt;=19, "High", tbl_logs[[#This Row],[Total Score]]&lt;=25, "Very High")</f>
        <v>Medium</v>
      </c>
      <c r="N1904" t="str" cm="1">
        <f t="array" ref="N1904">_xlfn.IFS(tbl_logs[[#This Row],[Total Score]]&lt;=4, "Low", tbl_logs[[#This Row],[Total Score]]&lt;=10, "Medium", tbl_logs[[#This Row],[Total Score]]&lt;=17, "High", tbl_logs[[#This Row],[Total Score]]&lt;=25, "Critical")</f>
        <v>Medium</v>
      </c>
    </row>
    <row r="1905" spans="1:14" x14ac:dyDescent="0.3">
      <c r="A1905" t="s">
        <v>1562</v>
      </c>
      <c r="B1905" s="1">
        <v>46057.852083333331</v>
      </c>
      <c r="C1905" t="s">
        <v>26</v>
      </c>
      <c r="D1905" t="s">
        <v>18</v>
      </c>
      <c r="E1905" t="s">
        <v>16</v>
      </c>
      <c r="F1905" t="s">
        <v>10</v>
      </c>
      <c r="G1905" s="2">
        <v>0.8520833333333333</v>
      </c>
      <c r="H1905" s="3">
        <v>46057</v>
      </c>
      <c r="I1905">
        <v>2</v>
      </c>
      <c r="J1905">
        <f>_xlfn.XLOOKUP(tbl_logs[[#This Row],[Target_Department]],tbl_DeptWeight[Department], tbl_DeptWeight[Impact Score])</f>
        <v>3</v>
      </c>
      <c r="K1905">
        <f>_xlfn.XLOOKUP(tbl_logs[[#This Row],[Employee_Action]],tbl_ResponseLikelihood[Employee Action],tbl_ResponseLikelihood[Likelihood Score])</f>
        <v>2</v>
      </c>
      <c r="L1905">
        <f>tbl_logs[[#This Row],[Impact Score]]*tbl_logs[[#This Row],[Response Multiplier]]</f>
        <v>6</v>
      </c>
      <c r="M1905" t="str" cm="1">
        <f t="array" ref="M1905">_xlfn.IFS(tbl_logs[[#This Row],[Total Score]]&lt;=4, "Low", tbl_logs[[#This Row],[Total Score]]&lt;=10, "Medium", tbl_logs[[#This Row],[Total Score]]&lt;=19, "High", tbl_logs[[#This Row],[Total Score]]&lt;=25, "Very High")</f>
        <v>Medium</v>
      </c>
      <c r="N1905" t="str" cm="1">
        <f t="array" ref="N1905">_xlfn.IFS(tbl_logs[[#This Row],[Total Score]]&lt;=4, "Low", tbl_logs[[#This Row],[Total Score]]&lt;=10, "Medium", tbl_logs[[#This Row],[Total Score]]&lt;=17, "High", tbl_logs[[#This Row],[Total Score]]&lt;=25, "Critical")</f>
        <v>Medium</v>
      </c>
    </row>
    <row r="1906" spans="1:14" x14ac:dyDescent="0.3">
      <c r="A1906" t="s">
        <v>3225</v>
      </c>
      <c r="B1906" s="1">
        <v>46057.867361111108</v>
      </c>
      <c r="C1906" t="s">
        <v>7</v>
      </c>
      <c r="D1906" t="s">
        <v>22</v>
      </c>
      <c r="E1906" t="s">
        <v>19</v>
      </c>
      <c r="F1906" t="s">
        <v>13</v>
      </c>
      <c r="G1906" s="2">
        <v>0.86736111111111114</v>
      </c>
      <c r="H1906" s="3">
        <v>46057</v>
      </c>
      <c r="I1906">
        <v>2</v>
      </c>
      <c r="J1906">
        <f>_xlfn.XLOOKUP(tbl_logs[[#This Row],[Target_Department]],tbl_DeptWeight[Department], tbl_DeptWeight[Impact Score])</f>
        <v>3</v>
      </c>
      <c r="K1906">
        <f>_xlfn.XLOOKUP(tbl_logs[[#This Row],[Employee_Action]],tbl_ResponseLikelihood[Employee Action],tbl_ResponseLikelihood[Likelihood Score])</f>
        <v>1</v>
      </c>
      <c r="L1906">
        <f>tbl_logs[[#This Row],[Impact Score]]*tbl_logs[[#This Row],[Response Multiplier]]</f>
        <v>3</v>
      </c>
      <c r="M1906" t="str" cm="1">
        <f t="array" ref="M1906">_xlfn.IFS(tbl_logs[[#This Row],[Total Score]]&lt;=4, "Low", tbl_logs[[#This Row],[Total Score]]&lt;=10, "Medium", tbl_logs[[#This Row],[Total Score]]&lt;=19, "High", tbl_logs[[#This Row],[Total Score]]&lt;=25, "Very High")</f>
        <v>Low</v>
      </c>
      <c r="N1906" t="str" cm="1">
        <f t="array" ref="N1906">_xlfn.IFS(tbl_logs[[#This Row],[Total Score]]&lt;=4, "Low", tbl_logs[[#This Row],[Total Score]]&lt;=10, "Medium", tbl_logs[[#This Row],[Total Score]]&lt;=17, "High", tbl_logs[[#This Row],[Total Score]]&lt;=25, "Critical")</f>
        <v>Low</v>
      </c>
    </row>
    <row r="1907" spans="1:14" x14ac:dyDescent="0.3">
      <c r="A1907" t="s">
        <v>2303</v>
      </c>
      <c r="B1907" s="1">
        <v>46057.872916666667</v>
      </c>
      <c r="C1907" t="s">
        <v>12</v>
      </c>
      <c r="D1907" t="s">
        <v>15</v>
      </c>
      <c r="E1907" t="s">
        <v>19</v>
      </c>
      <c r="F1907" t="s">
        <v>33</v>
      </c>
      <c r="G1907" s="2">
        <v>0.87291666666666667</v>
      </c>
      <c r="H1907" s="3">
        <v>46057</v>
      </c>
      <c r="I1907">
        <v>2</v>
      </c>
      <c r="J1907">
        <f>_xlfn.XLOOKUP(tbl_logs[[#This Row],[Target_Department]],tbl_DeptWeight[Department], tbl_DeptWeight[Impact Score])</f>
        <v>1</v>
      </c>
      <c r="K1907">
        <f>_xlfn.XLOOKUP(tbl_logs[[#This Row],[Employee_Action]],tbl_ResponseLikelihood[Employee Action],tbl_ResponseLikelihood[Likelihood Score])</f>
        <v>4</v>
      </c>
      <c r="L1907">
        <f>tbl_logs[[#This Row],[Impact Score]]*tbl_logs[[#This Row],[Response Multiplier]]</f>
        <v>4</v>
      </c>
      <c r="M1907" t="str" cm="1">
        <f t="array" ref="M1907">_xlfn.IFS(tbl_logs[[#This Row],[Total Score]]&lt;=4, "Low", tbl_logs[[#This Row],[Total Score]]&lt;=10, "Medium", tbl_logs[[#This Row],[Total Score]]&lt;=19, "High", tbl_logs[[#This Row],[Total Score]]&lt;=25, "Very High")</f>
        <v>Low</v>
      </c>
      <c r="N1907" t="str" cm="1">
        <f t="array" ref="N1907">_xlfn.IFS(tbl_logs[[#This Row],[Total Score]]&lt;=4, "Low", tbl_logs[[#This Row],[Total Score]]&lt;=10, "Medium", tbl_logs[[#This Row],[Total Score]]&lt;=17, "High", tbl_logs[[#This Row],[Total Score]]&lt;=25, "Critical")</f>
        <v>Low</v>
      </c>
    </row>
    <row r="1908" spans="1:14" x14ac:dyDescent="0.3">
      <c r="A1908" t="s">
        <v>4217</v>
      </c>
      <c r="B1908" s="1">
        <v>46057.874305555553</v>
      </c>
      <c r="C1908" t="s">
        <v>47</v>
      </c>
      <c r="D1908" t="s">
        <v>15</v>
      </c>
      <c r="E1908" t="s">
        <v>31</v>
      </c>
      <c r="F1908" t="s">
        <v>20</v>
      </c>
      <c r="G1908" s="2">
        <v>0.87430555555555556</v>
      </c>
      <c r="H1908" s="3">
        <v>46057</v>
      </c>
      <c r="I1908">
        <v>2</v>
      </c>
      <c r="J1908">
        <f>_xlfn.XLOOKUP(tbl_logs[[#This Row],[Target_Department]],tbl_DeptWeight[Department], tbl_DeptWeight[Impact Score])</f>
        <v>1</v>
      </c>
      <c r="K1908">
        <f>_xlfn.XLOOKUP(tbl_logs[[#This Row],[Employee_Action]],tbl_ResponseLikelihood[Employee Action],tbl_ResponseLikelihood[Likelihood Score])</f>
        <v>2</v>
      </c>
      <c r="L1908">
        <f>tbl_logs[[#This Row],[Impact Score]]*tbl_logs[[#This Row],[Response Multiplier]]</f>
        <v>2</v>
      </c>
      <c r="M1908" t="str" cm="1">
        <f t="array" ref="M1908">_xlfn.IFS(tbl_logs[[#This Row],[Total Score]]&lt;=4, "Low", tbl_logs[[#This Row],[Total Score]]&lt;=10, "Medium", tbl_logs[[#This Row],[Total Score]]&lt;=19, "High", tbl_logs[[#This Row],[Total Score]]&lt;=25, "Very High")</f>
        <v>Low</v>
      </c>
      <c r="N1908" t="str" cm="1">
        <f t="array" ref="N1908">_xlfn.IFS(tbl_logs[[#This Row],[Total Score]]&lt;=4, "Low", tbl_logs[[#This Row],[Total Score]]&lt;=10, "Medium", tbl_logs[[#This Row],[Total Score]]&lt;=17, "High", tbl_logs[[#This Row],[Total Score]]&lt;=25, "Critical")</f>
        <v>Low</v>
      </c>
    </row>
    <row r="1909" spans="1:14" x14ac:dyDescent="0.3">
      <c r="A1909" t="s">
        <v>3867</v>
      </c>
      <c r="B1909" s="1">
        <v>46057.898611111108</v>
      </c>
      <c r="C1909" t="s">
        <v>47</v>
      </c>
      <c r="D1909" t="s">
        <v>22</v>
      </c>
      <c r="E1909" t="s">
        <v>31</v>
      </c>
      <c r="F1909" t="s">
        <v>13</v>
      </c>
      <c r="G1909" s="2">
        <v>0.89861111111111114</v>
      </c>
      <c r="H1909" s="3">
        <v>46057</v>
      </c>
      <c r="I1909">
        <v>2</v>
      </c>
      <c r="J1909">
        <f>_xlfn.XLOOKUP(tbl_logs[[#This Row],[Target_Department]],tbl_DeptWeight[Department], tbl_DeptWeight[Impact Score])</f>
        <v>1</v>
      </c>
      <c r="K1909">
        <f>_xlfn.XLOOKUP(tbl_logs[[#This Row],[Employee_Action]],tbl_ResponseLikelihood[Employee Action],tbl_ResponseLikelihood[Likelihood Score])</f>
        <v>1</v>
      </c>
      <c r="L1909">
        <f>tbl_logs[[#This Row],[Impact Score]]*tbl_logs[[#This Row],[Response Multiplier]]</f>
        <v>1</v>
      </c>
      <c r="M1909" t="str" cm="1">
        <f t="array" ref="M1909">_xlfn.IFS(tbl_logs[[#This Row],[Total Score]]&lt;=4, "Low", tbl_logs[[#This Row],[Total Score]]&lt;=10, "Medium", tbl_logs[[#This Row],[Total Score]]&lt;=19, "High", tbl_logs[[#This Row],[Total Score]]&lt;=25, "Very High")</f>
        <v>Low</v>
      </c>
      <c r="N1909" t="str" cm="1">
        <f t="array" ref="N1909">_xlfn.IFS(tbl_logs[[#This Row],[Total Score]]&lt;=4, "Low", tbl_logs[[#This Row],[Total Score]]&lt;=10, "Medium", tbl_logs[[#This Row],[Total Score]]&lt;=17, "High", tbl_logs[[#This Row],[Total Score]]&lt;=25, "Critical")</f>
        <v>Low</v>
      </c>
    </row>
    <row r="1910" spans="1:14" x14ac:dyDescent="0.3">
      <c r="A1910" t="s">
        <v>1303</v>
      </c>
      <c r="B1910" s="1">
        <v>46057.911111111112</v>
      </c>
      <c r="C1910" t="s">
        <v>7</v>
      </c>
      <c r="D1910" t="s">
        <v>22</v>
      </c>
      <c r="E1910" t="s">
        <v>19</v>
      </c>
      <c r="F1910" t="s">
        <v>13</v>
      </c>
      <c r="G1910" s="2">
        <v>0.91111111111111109</v>
      </c>
      <c r="H1910" s="3">
        <v>46057</v>
      </c>
      <c r="I1910">
        <v>2</v>
      </c>
      <c r="J1910">
        <f>_xlfn.XLOOKUP(tbl_logs[[#This Row],[Target_Department]],tbl_DeptWeight[Department], tbl_DeptWeight[Impact Score])</f>
        <v>3</v>
      </c>
      <c r="K1910">
        <f>_xlfn.XLOOKUP(tbl_logs[[#This Row],[Employee_Action]],tbl_ResponseLikelihood[Employee Action],tbl_ResponseLikelihood[Likelihood Score])</f>
        <v>1</v>
      </c>
      <c r="L1910">
        <f>tbl_logs[[#This Row],[Impact Score]]*tbl_logs[[#This Row],[Response Multiplier]]</f>
        <v>3</v>
      </c>
      <c r="M1910" t="str" cm="1">
        <f t="array" ref="M1910">_xlfn.IFS(tbl_logs[[#This Row],[Total Score]]&lt;=4, "Low", tbl_logs[[#This Row],[Total Score]]&lt;=10, "Medium", tbl_logs[[#This Row],[Total Score]]&lt;=19, "High", tbl_logs[[#This Row],[Total Score]]&lt;=25, "Very High")</f>
        <v>Low</v>
      </c>
      <c r="N1910" t="str" cm="1">
        <f t="array" ref="N1910">_xlfn.IFS(tbl_logs[[#This Row],[Total Score]]&lt;=4, "Low", tbl_logs[[#This Row],[Total Score]]&lt;=10, "Medium", tbl_logs[[#This Row],[Total Score]]&lt;=17, "High", tbl_logs[[#This Row],[Total Score]]&lt;=25, "Critical")</f>
        <v>Low</v>
      </c>
    </row>
    <row r="1911" spans="1:14" x14ac:dyDescent="0.3">
      <c r="A1911" t="s">
        <v>420</v>
      </c>
      <c r="B1911" s="1">
        <v>46057.939583333333</v>
      </c>
      <c r="C1911" t="s">
        <v>7</v>
      </c>
      <c r="D1911" t="s">
        <v>8</v>
      </c>
      <c r="E1911" t="s">
        <v>19</v>
      </c>
      <c r="F1911" t="s">
        <v>20</v>
      </c>
      <c r="G1911" s="2">
        <v>0.93958333333333333</v>
      </c>
      <c r="H1911" s="3">
        <v>46057</v>
      </c>
      <c r="I1911">
        <v>2</v>
      </c>
      <c r="J1911">
        <f>_xlfn.XLOOKUP(tbl_logs[[#This Row],[Target_Department]],tbl_DeptWeight[Department], tbl_DeptWeight[Impact Score])</f>
        <v>3</v>
      </c>
      <c r="K1911">
        <f>_xlfn.XLOOKUP(tbl_logs[[#This Row],[Employee_Action]],tbl_ResponseLikelihood[Employee Action],tbl_ResponseLikelihood[Likelihood Score])</f>
        <v>2</v>
      </c>
      <c r="L1911">
        <f>tbl_logs[[#This Row],[Impact Score]]*tbl_logs[[#This Row],[Response Multiplier]]</f>
        <v>6</v>
      </c>
      <c r="M1911" t="str" cm="1">
        <f t="array" ref="M1911">_xlfn.IFS(tbl_logs[[#This Row],[Total Score]]&lt;=4, "Low", tbl_logs[[#This Row],[Total Score]]&lt;=10, "Medium", tbl_logs[[#This Row],[Total Score]]&lt;=19, "High", tbl_logs[[#This Row],[Total Score]]&lt;=25, "Very High")</f>
        <v>Medium</v>
      </c>
      <c r="N1911" t="str" cm="1">
        <f t="array" ref="N1911">_xlfn.IFS(tbl_logs[[#This Row],[Total Score]]&lt;=4, "Low", tbl_logs[[#This Row],[Total Score]]&lt;=10, "Medium", tbl_logs[[#This Row],[Total Score]]&lt;=17, "High", tbl_logs[[#This Row],[Total Score]]&lt;=25, "Critical")</f>
        <v>Medium</v>
      </c>
    </row>
    <row r="1912" spans="1:14" x14ac:dyDescent="0.3">
      <c r="A1912" t="s">
        <v>4383</v>
      </c>
      <c r="B1912" s="1">
        <v>46057.947222222225</v>
      </c>
      <c r="C1912" t="s">
        <v>26</v>
      </c>
      <c r="D1912" t="s">
        <v>8</v>
      </c>
      <c r="E1912" t="s">
        <v>9</v>
      </c>
      <c r="F1912" t="s">
        <v>13</v>
      </c>
      <c r="G1912" s="2">
        <v>0.94722222222222219</v>
      </c>
      <c r="H1912" s="3">
        <v>46057</v>
      </c>
      <c r="I1912">
        <v>2</v>
      </c>
      <c r="J1912">
        <f>_xlfn.XLOOKUP(tbl_logs[[#This Row],[Target_Department]],tbl_DeptWeight[Department], tbl_DeptWeight[Impact Score])</f>
        <v>3</v>
      </c>
      <c r="K1912">
        <f>_xlfn.XLOOKUP(tbl_logs[[#This Row],[Employee_Action]],tbl_ResponseLikelihood[Employee Action],tbl_ResponseLikelihood[Likelihood Score])</f>
        <v>1</v>
      </c>
      <c r="L1912">
        <f>tbl_logs[[#This Row],[Impact Score]]*tbl_logs[[#This Row],[Response Multiplier]]</f>
        <v>3</v>
      </c>
      <c r="M1912" t="str" cm="1">
        <f t="array" ref="M1912">_xlfn.IFS(tbl_logs[[#This Row],[Total Score]]&lt;=4, "Low", tbl_logs[[#This Row],[Total Score]]&lt;=10, "Medium", tbl_logs[[#This Row],[Total Score]]&lt;=19, "High", tbl_logs[[#This Row],[Total Score]]&lt;=25, "Very High")</f>
        <v>Low</v>
      </c>
      <c r="N1912" t="str" cm="1">
        <f t="array" ref="N1912">_xlfn.IFS(tbl_logs[[#This Row],[Total Score]]&lt;=4, "Low", tbl_logs[[#This Row],[Total Score]]&lt;=10, "Medium", tbl_logs[[#This Row],[Total Score]]&lt;=17, "High", tbl_logs[[#This Row],[Total Score]]&lt;=25, "Critical")</f>
        <v>Low</v>
      </c>
    </row>
    <row r="1913" spans="1:14" x14ac:dyDescent="0.3">
      <c r="A1913" t="s">
        <v>3080</v>
      </c>
      <c r="B1913" s="1">
        <v>46057.958333333336</v>
      </c>
      <c r="C1913" t="s">
        <v>7</v>
      </c>
      <c r="D1913" t="s">
        <v>15</v>
      </c>
      <c r="E1913" t="s">
        <v>19</v>
      </c>
      <c r="F1913" t="s">
        <v>10</v>
      </c>
      <c r="G1913" s="2">
        <v>0.95833333333333337</v>
      </c>
      <c r="H1913" s="3">
        <v>46057</v>
      </c>
      <c r="I1913">
        <v>2</v>
      </c>
      <c r="J1913">
        <f>_xlfn.XLOOKUP(tbl_logs[[#This Row],[Target_Department]],tbl_DeptWeight[Department], tbl_DeptWeight[Impact Score])</f>
        <v>3</v>
      </c>
      <c r="K1913">
        <f>_xlfn.XLOOKUP(tbl_logs[[#This Row],[Employee_Action]],tbl_ResponseLikelihood[Employee Action],tbl_ResponseLikelihood[Likelihood Score])</f>
        <v>2</v>
      </c>
      <c r="L1913">
        <f>tbl_logs[[#This Row],[Impact Score]]*tbl_logs[[#This Row],[Response Multiplier]]</f>
        <v>6</v>
      </c>
      <c r="M1913" t="str" cm="1">
        <f t="array" ref="M1913">_xlfn.IFS(tbl_logs[[#This Row],[Total Score]]&lt;=4, "Low", tbl_logs[[#This Row],[Total Score]]&lt;=10, "Medium", tbl_logs[[#This Row],[Total Score]]&lt;=19, "High", tbl_logs[[#This Row],[Total Score]]&lt;=25, "Very High")</f>
        <v>Medium</v>
      </c>
      <c r="N1913" t="str" cm="1">
        <f t="array" ref="N1913">_xlfn.IFS(tbl_logs[[#This Row],[Total Score]]&lt;=4, "Low", tbl_logs[[#This Row],[Total Score]]&lt;=10, "Medium", tbl_logs[[#This Row],[Total Score]]&lt;=17, "High", tbl_logs[[#This Row],[Total Score]]&lt;=25, "Critical")</f>
        <v>Medium</v>
      </c>
    </row>
    <row r="1914" spans="1:14" x14ac:dyDescent="0.3">
      <c r="A1914" t="s">
        <v>1583</v>
      </c>
      <c r="B1914" s="1">
        <v>46057.963194444441</v>
      </c>
      <c r="C1914" t="s">
        <v>7</v>
      </c>
      <c r="D1914" t="s">
        <v>18</v>
      </c>
      <c r="E1914" t="s">
        <v>19</v>
      </c>
      <c r="F1914" t="s">
        <v>20</v>
      </c>
      <c r="G1914" s="2">
        <v>0.96319444444444446</v>
      </c>
      <c r="H1914" s="3">
        <v>46057</v>
      </c>
      <c r="I1914">
        <v>2</v>
      </c>
      <c r="J1914">
        <f>_xlfn.XLOOKUP(tbl_logs[[#This Row],[Target_Department]],tbl_DeptWeight[Department], tbl_DeptWeight[Impact Score])</f>
        <v>3</v>
      </c>
      <c r="K1914">
        <f>_xlfn.XLOOKUP(tbl_logs[[#This Row],[Employee_Action]],tbl_ResponseLikelihood[Employee Action],tbl_ResponseLikelihood[Likelihood Score])</f>
        <v>2</v>
      </c>
      <c r="L1914">
        <f>tbl_logs[[#This Row],[Impact Score]]*tbl_logs[[#This Row],[Response Multiplier]]</f>
        <v>6</v>
      </c>
      <c r="M1914" t="str" cm="1">
        <f t="array" ref="M1914">_xlfn.IFS(tbl_logs[[#This Row],[Total Score]]&lt;=4, "Low", tbl_logs[[#This Row],[Total Score]]&lt;=10, "Medium", tbl_logs[[#This Row],[Total Score]]&lt;=19, "High", tbl_logs[[#This Row],[Total Score]]&lt;=25, "Very High")</f>
        <v>Medium</v>
      </c>
      <c r="N1914" t="str" cm="1">
        <f t="array" ref="N1914">_xlfn.IFS(tbl_logs[[#This Row],[Total Score]]&lt;=4, "Low", tbl_logs[[#This Row],[Total Score]]&lt;=10, "Medium", tbl_logs[[#This Row],[Total Score]]&lt;=17, "High", tbl_logs[[#This Row],[Total Score]]&lt;=25, "Critical")</f>
        <v>Medium</v>
      </c>
    </row>
    <row r="1915" spans="1:14" x14ac:dyDescent="0.3">
      <c r="A1915" t="s">
        <v>510</v>
      </c>
      <c r="B1915" s="1">
        <v>46058.012499999997</v>
      </c>
      <c r="C1915" t="s">
        <v>40</v>
      </c>
      <c r="D1915" t="s">
        <v>22</v>
      </c>
      <c r="E1915" t="s">
        <v>16</v>
      </c>
      <c r="F1915" t="s">
        <v>10</v>
      </c>
      <c r="G1915" s="2">
        <v>1.2500000000000001E-2</v>
      </c>
      <c r="H1915" s="3">
        <v>46058</v>
      </c>
      <c r="I1915">
        <v>2</v>
      </c>
      <c r="J1915">
        <f>_xlfn.XLOOKUP(tbl_logs[[#This Row],[Target_Department]],tbl_DeptWeight[Department], tbl_DeptWeight[Impact Score])</f>
        <v>5</v>
      </c>
      <c r="K1915">
        <f>_xlfn.XLOOKUP(tbl_logs[[#This Row],[Employee_Action]],tbl_ResponseLikelihood[Employee Action],tbl_ResponseLikelihood[Likelihood Score])</f>
        <v>2</v>
      </c>
      <c r="L1915">
        <f>tbl_logs[[#This Row],[Impact Score]]*tbl_logs[[#This Row],[Response Multiplier]]</f>
        <v>10</v>
      </c>
      <c r="M1915" t="str" cm="1">
        <f t="array" ref="M1915">_xlfn.IFS(tbl_logs[[#This Row],[Total Score]]&lt;=4, "Low", tbl_logs[[#This Row],[Total Score]]&lt;=10, "Medium", tbl_logs[[#This Row],[Total Score]]&lt;=19, "High", tbl_logs[[#This Row],[Total Score]]&lt;=25, "Very High")</f>
        <v>Medium</v>
      </c>
      <c r="N1915" t="str" cm="1">
        <f t="array" ref="N1915">_xlfn.IFS(tbl_logs[[#This Row],[Total Score]]&lt;=4, "Low", tbl_logs[[#This Row],[Total Score]]&lt;=10, "Medium", tbl_logs[[#This Row],[Total Score]]&lt;=17, "High", tbl_logs[[#This Row],[Total Score]]&lt;=25, "Critical")</f>
        <v>Medium</v>
      </c>
    </row>
    <row r="1916" spans="1:14" x14ac:dyDescent="0.3">
      <c r="A1916" t="s">
        <v>265</v>
      </c>
      <c r="B1916" s="1">
        <v>46058.081944444442</v>
      </c>
      <c r="C1916" t="s">
        <v>7</v>
      </c>
      <c r="D1916" t="s">
        <v>8</v>
      </c>
      <c r="E1916" t="s">
        <v>19</v>
      </c>
      <c r="F1916" t="s">
        <v>10</v>
      </c>
      <c r="G1916" s="2">
        <v>8.1944444444444445E-2</v>
      </c>
      <c r="H1916" s="3">
        <v>46058</v>
      </c>
      <c r="I1916">
        <v>2</v>
      </c>
      <c r="J1916">
        <f>_xlfn.XLOOKUP(tbl_logs[[#This Row],[Target_Department]],tbl_DeptWeight[Department], tbl_DeptWeight[Impact Score])</f>
        <v>3</v>
      </c>
      <c r="K1916">
        <f>_xlfn.XLOOKUP(tbl_logs[[#This Row],[Employee_Action]],tbl_ResponseLikelihood[Employee Action],tbl_ResponseLikelihood[Likelihood Score])</f>
        <v>2</v>
      </c>
      <c r="L1916">
        <f>tbl_logs[[#This Row],[Impact Score]]*tbl_logs[[#This Row],[Response Multiplier]]</f>
        <v>6</v>
      </c>
      <c r="M1916" t="str" cm="1">
        <f t="array" ref="M1916">_xlfn.IFS(tbl_logs[[#This Row],[Total Score]]&lt;=4, "Low", tbl_logs[[#This Row],[Total Score]]&lt;=10, "Medium", tbl_logs[[#This Row],[Total Score]]&lt;=19, "High", tbl_logs[[#This Row],[Total Score]]&lt;=25, "Very High")</f>
        <v>Medium</v>
      </c>
      <c r="N1916" t="str" cm="1">
        <f t="array" ref="N1916">_xlfn.IFS(tbl_logs[[#This Row],[Total Score]]&lt;=4, "Low", tbl_logs[[#This Row],[Total Score]]&lt;=10, "Medium", tbl_logs[[#This Row],[Total Score]]&lt;=17, "High", tbl_logs[[#This Row],[Total Score]]&lt;=25, "Critical")</f>
        <v>Medium</v>
      </c>
    </row>
    <row r="1917" spans="1:14" x14ac:dyDescent="0.3">
      <c r="A1917" t="s">
        <v>4688</v>
      </c>
      <c r="B1917" s="1">
        <v>46058.089583333334</v>
      </c>
      <c r="C1917" t="s">
        <v>7</v>
      </c>
      <c r="D1917" t="s">
        <v>22</v>
      </c>
      <c r="E1917" t="s">
        <v>19</v>
      </c>
      <c r="F1917" t="s">
        <v>13</v>
      </c>
      <c r="G1917" s="2">
        <v>8.9583333333333334E-2</v>
      </c>
      <c r="H1917" s="3">
        <v>46058</v>
      </c>
      <c r="I1917">
        <v>2</v>
      </c>
      <c r="J1917">
        <f>_xlfn.XLOOKUP(tbl_logs[[#This Row],[Target_Department]],tbl_DeptWeight[Department], tbl_DeptWeight[Impact Score])</f>
        <v>3</v>
      </c>
      <c r="K1917">
        <f>_xlfn.XLOOKUP(tbl_logs[[#This Row],[Employee_Action]],tbl_ResponseLikelihood[Employee Action],tbl_ResponseLikelihood[Likelihood Score])</f>
        <v>1</v>
      </c>
      <c r="L1917">
        <f>tbl_logs[[#This Row],[Impact Score]]*tbl_logs[[#This Row],[Response Multiplier]]</f>
        <v>3</v>
      </c>
      <c r="M1917" t="str" cm="1">
        <f t="array" ref="M1917">_xlfn.IFS(tbl_logs[[#This Row],[Total Score]]&lt;=4, "Low", tbl_logs[[#This Row],[Total Score]]&lt;=10, "Medium", tbl_logs[[#This Row],[Total Score]]&lt;=19, "High", tbl_logs[[#This Row],[Total Score]]&lt;=25, "Very High")</f>
        <v>Low</v>
      </c>
      <c r="N1917" t="str" cm="1">
        <f t="array" ref="N1917">_xlfn.IFS(tbl_logs[[#This Row],[Total Score]]&lt;=4, "Low", tbl_logs[[#This Row],[Total Score]]&lt;=10, "Medium", tbl_logs[[#This Row],[Total Score]]&lt;=17, "High", tbl_logs[[#This Row],[Total Score]]&lt;=25, "Critical")</f>
        <v>Low</v>
      </c>
    </row>
    <row r="1918" spans="1:14" x14ac:dyDescent="0.3">
      <c r="A1918" t="s">
        <v>3418</v>
      </c>
      <c r="B1918" s="1">
        <v>46058.116666666669</v>
      </c>
      <c r="C1918" t="s">
        <v>7</v>
      </c>
      <c r="D1918" t="s">
        <v>18</v>
      </c>
      <c r="E1918" t="s">
        <v>19</v>
      </c>
      <c r="F1918" t="s">
        <v>10</v>
      </c>
      <c r="G1918" s="2">
        <v>0.11666666666666667</v>
      </c>
      <c r="H1918" s="3">
        <v>46058</v>
      </c>
      <c r="I1918">
        <v>2</v>
      </c>
      <c r="J1918">
        <f>_xlfn.XLOOKUP(tbl_logs[[#This Row],[Target_Department]],tbl_DeptWeight[Department], tbl_DeptWeight[Impact Score])</f>
        <v>3</v>
      </c>
      <c r="K1918">
        <f>_xlfn.XLOOKUP(tbl_logs[[#This Row],[Employee_Action]],tbl_ResponseLikelihood[Employee Action],tbl_ResponseLikelihood[Likelihood Score])</f>
        <v>2</v>
      </c>
      <c r="L1918">
        <f>tbl_logs[[#This Row],[Impact Score]]*tbl_logs[[#This Row],[Response Multiplier]]</f>
        <v>6</v>
      </c>
      <c r="M1918" t="str" cm="1">
        <f t="array" ref="M1918">_xlfn.IFS(tbl_logs[[#This Row],[Total Score]]&lt;=4, "Low", tbl_logs[[#This Row],[Total Score]]&lt;=10, "Medium", tbl_logs[[#This Row],[Total Score]]&lt;=19, "High", tbl_logs[[#This Row],[Total Score]]&lt;=25, "Very High")</f>
        <v>Medium</v>
      </c>
      <c r="N1918" t="str" cm="1">
        <f t="array" ref="N1918">_xlfn.IFS(tbl_logs[[#This Row],[Total Score]]&lt;=4, "Low", tbl_logs[[#This Row],[Total Score]]&lt;=10, "Medium", tbl_logs[[#This Row],[Total Score]]&lt;=17, "High", tbl_logs[[#This Row],[Total Score]]&lt;=25, "Critical")</f>
        <v>Medium</v>
      </c>
    </row>
    <row r="1919" spans="1:14" x14ac:dyDescent="0.3">
      <c r="A1919" t="s">
        <v>1676</v>
      </c>
      <c r="B1919" s="1">
        <v>46058.133333333331</v>
      </c>
      <c r="C1919" t="s">
        <v>7</v>
      </c>
      <c r="D1919" t="s">
        <v>8</v>
      </c>
      <c r="E1919" t="s">
        <v>19</v>
      </c>
      <c r="F1919" t="s">
        <v>10</v>
      </c>
      <c r="G1919" s="2">
        <v>0.13333333333333333</v>
      </c>
      <c r="H1919" s="3">
        <v>46058</v>
      </c>
      <c r="I1919">
        <v>2</v>
      </c>
      <c r="J1919">
        <f>_xlfn.XLOOKUP(tbl_logs[[#This Row],[Target_Department]],tbl_DeptWeight[Department], tbl_DeptWeight[Impact Score])</f>
        <v>3</v>
      </c>
      <c r="K1919">
        <f>_xlfn.XLOOKUP(tbl_logs[[#This Row],[Employee_Action]],tbl_ResponseLikelihood[Employee Action],tbl_ResponseLikelihood[Likelihood Score])</f>
        <v>2</v>
      </c>
      <c r="L1919">
        <f>tbl_logs[[#This Row],[Impact Score]]*tbl_logs[[#This Row],[Response Multiplier]]</f>
        <v>6</v>
      </c>
      <c r="M1919" t="str" cm="1">
        <f t="array" ref="M1919">_xlfn.IFS(tbl_logs[[#This Row],[Total Score]]&lt;=4, "Low", tbl_logs[[#This Row],[Total Score]]&lt;=10, "Medium", tbl_logs[[#This Row],[Total Score]]&lt;=19, "High", tbl_logs[[#This Row],[Total Score]]&lt;=25, "Very High")</f>
        <v>Medium</v>
      </c>
      <c r="N1919" t="str" cm="1">
        <f t="array" ref="N1919">_xlfn.IFS(tbl_logs[[#This Row],[Total Score]]&lt;=4, "Low", tbl_logs[[#This Row],[Total Score]]&lt;=10, "Medium", tbl_logs[[#This Row],[Total Score]]&lt;=17, "High", tbl_logs[[#This Row],[Total Score]]&lt;=25, "Critical")</f>
        <v>Medium</v>
      </c>
    </row>
    <row r="1920" spans="1:14" x14ac:dyDescent="0.3">
      <c r="A1920" t="s">
        <v>3744</v>
      </c>
      <c r="B1920" s="1">
        <v>46058.13958333333</v>
      </c>
      <c r="C1920" t="s">
        <v>7</v>
      </c>
      <c r="D1920" t="s">
        <v>15</v>
      </c>
      <c r="E1920" t="s">
        <v>19</v>
      </c>
      <c r="F1920" t="s">
        <v>10</v>
      </c>
      <c r="G1920" s="2">
        <v>0.13958333333333334</v>
      </c>
      <c r="H1920" s="3">
        <v>46058</v>
      </c>
      <c r="I1920">
        <v>2</v>
      </c>
      <c r="J1920">
        <f>_xlfn.XLOOKUP(tbl_logs[[#This Row],[Target_Department]],tbl_DeptWeight[Department], tbl_DeptWeight[Impact Score])</f>
        <v>3</v>
      </c>
      <c r="K1920">
        <f>_xlfn.XLOOKUP(tbl_logs[[#This Row],[Employee_Action]],tbl_ResponseLikelihood[Employee Action],tbl_ResponseLikelihood[Likelihood Score])</f>
        <v>2</v>
      </c>
      <c r="L1920">
        <f>tbl_logs[[#This Row],[Impact Score]]*tbl_logs[[#This Row],[Response Multiplier]]</f>
        <v>6</v>
      </c>
      <c r="M1920" t="str" cm="1">
        <f t="array" ref="M1920">_xlfn.IFS(tbl_logs[[#This Row],[Total Score]]&lt;=4, "Low", tbl_logs[[#This Row],[Total Score]]&lt;=10, "Medium", tbl_logs[[#This Row],[Total Score]]&lt;=19, "High", tbl_logs[[#This Row],[Total Score]]&lt;=25, "Very High")</f>
        <v>Medium</v>
      </c>
      <c r="N1920" t="str" cm="1">
        <f t="array" ref="N1920">_xlfn.IFS(tbl_logs[[#This Row],[Total Score]]&lt;=4, "Low", tbl_logs[[#This Row],[Total Score]]&lt;=10, "Medium", tbl_logs[[#This Row],[Total Score]]&lt;=17, "High", tbl_logs[[#This Row],[Total Score]]&lt;=25, "Critical")</f>
        <v>Medium</v>
      </c>
    </row>
    <row r="1921" spans="1:14" x14ac:dyDescent="0.3">
      <c r="A1921" t="s">
        <v>4493</v>
      </c>
      <c r="B1921" s="1">
        <v>46058.145138888889</v>
      </c>
      <c r="C1921" t="s">
        <v>7</v>
      </c>
      <c r="D1921" t="s">
        <v>8</v>
      </c>
      <c r="E1921" t="s">
        <v>19</v>
      </c>
      <c r="F1921" t="s">
        <v>20</v>
      </c>
      <c r="G1921" s="2">
        <v>0.1451388888888889</v>
      </c>
      <c r="H1921" s="3">
        <v>46058</v>
      </c>
      <c r="I1921">
        <v>2</v>
      </c>
      <c r="J1921">
        <f>_xlfn.XLOOKUP(tbl_logs[[#This Row],[Target_Department]],tbl_DeptWeight[Department], tbl_DeptWeight[Impact Score])</f>
        <v>3</v>
      </c>
      <c r="K1921">
        <f>_xlfn.XLOOKUP(tbl_logs[[#This Row],[Employee_Action]],tbl_ResponseLikelihood[Employee Action],tbl_ResponseLikelihood[Likelihood Score])</f>
        <v>2</v>
      </c>
      <c r="L1921">
        <f>tbl_logs[[#This Row],[Impact Score]]*tbl_logs[[#This Row],[Response Multiplier]]</f>
        <v>6</v>
      </c>
      <c r="M1921" t="str" cm="1">
        <f t="array" ref="M1921">_xlfn.IFS(tbl_logs[[#This Row],[Total Score]]&lt;=4, "Low", tbl_logs[[#This Row],[Total Score]]&lt;=10, "Medium", tbl_logs[[#This Row],[Total Score]]&lt;=19, "High", tbl_logs[[#This Row],[Total Score]]&lt;=25, "Very High")</f>
        <v>Medium</v>
      </c>
      <c r="N1921" t="str" cm="1">
        <f t="array" ref="N1921">_xlfn.IFS(tbl_logs[[#This Row],[Total Score]]&lt;=4, "Low", tbl_logs[[#This Row],[Total Score]]&lt;=10, "Medium", tbl_logs[[#This Row],[Total Score]]&lt;=17, "High", tbl_logs[[#This Row],[Total Score]]&lt;=25, "Critical")</f>
        <v>Medium</v>
      </c>
    </row>
    <row r="1922" spans="1:14" x14ac:dyDescent="0.3">
      <c r="A1922" t="s">
        <v>4637</v>
      </c>
      <c r="B1922" s="1">
        <v>46058.211111111108</v>
      </c>
      <c r="C1922" t="s">
        <v>26</v>
      </c>
      <c r="D1922" t="s">
        <v>8</v>
      </c>
      <c r="E1922" t="s">
        <v>19</v>
      </c>
      <c r="F1922" t="s">
        <v>10</v>
      </c>
      <c r="G1922" s="2">
        <v>0.21111111111111111</v>
      </c>
      <c r="H1922" s="3">
        <v>46058</v>
      </c>
      <c r="I1922">
        <v>2</v>
      </c>
      <c r="J1922">
        <f>_xlfn.XLOOKUP(tbl_logs[[#This Row],[Target_Department]],tbl_DeptWeight[Department], tbl_DeptWeight[Impact Score])</f>
        <v>3</v>
      </c>
      <c r="K1922">
        <f>_xlfn.XLOOKUP(tbl_logs[[#This Row],[Employee_Action]],tbl_ResponseLikelihood[Employee Action],tbl_ResponseLikelihood[Likelihood Score])</f>
        <v>2</v>
      </c>
      <c r="L1922">
        <f>tbl_logs[[#This Row],[Impact Score]]*tbl_logs[[#This Row],[Response Multiplier]]</f>
        <v>6</v>
      </c>
      <c r="M1922" t="str" cm="1">
        <f t="array" ref="M1922">_xlfn.IFS(tbl_logs[[#This Row],[Total Score]]&lt;=4, "Low", tbl_logs[[#This Row],[Total Score]]&lt;=10, "Medium", tbl_logs[[#This Row],[Total Score]]&lt;=19, "High", tbl_logs[[#This Row],[Total Score]]&lt;=25, "Very High")</f>
        <v>Medium</v>
      </c>
      <c r="N1922" t="str" cm="1">
        <f t="array" ref="N1922">_xlfn.IFS(tbl_logs[[#This Row],[Total Score]]&lt;=4, "Low", tbl_logs[[#This Row],[Total Score]]&lt;=10, "Medium", tbl_logs[[#This Row],[Total Score]]&lt;=17, "High", tbl_logs[[#This Row],[Total Score]]&lt;=25, "Critical")</f>
        <v>Medium</v>
      </c>
    </row>
    <row r="1923" spans="1:14" x14ac:dyDescent="0.3">
      <c r="A1923" t="s">
        <v>3538</v>
      </c>
      <c r="B1923" s="1">
        <v>46058.227777777778</v>
      </c>
      <c r="C1923" t="s">
        <v>12</v>
      </c>
      <c r="D1923" t="s">
        <v>22</v>
      </c>
      <c r="E1923" t="s">
        <v>31</v>
      </c>
      <c r="F1923" t="s">
        <v>33</v>
      </c>
      <c r="G1923" s="2">
        <v>0.22777777777777777</v>
      </c>
      <c r="H1923" s="3">
        <v>46058</v>
      </c>
      <c r="I1923">
        <v>2</v>
      </c>
      <c r="J1923">
        <f>_xlfn.XLOOKUP(tbl_logs[[#This Row],[Target_Department]],tbl_DeptWeight[Department], tbl_DeptWeight[Impact Score])</f>
        <v>1</v>
      </c>
      <c r="K1923">
        <f>_xlfn.XLOOKUP(tbl_logs[[#This Row],[Employee_Action]],tbl_ResponseLikelihood[Employee Action],tbl_ResponseLikelihood[Likelihood Score])</f>
        <v>4</v>
      </c>
      <c r="L1923">
        <f>tbl_logs[[#This Row],[Impact Score]]*tbl_logs[[#This Row],[Response Multiplier]]</f>
        <v>4</v>
      </c>
      <c r="M1923" t="str" cm="1">
        <f t="array" ref="M1923">_xlfn.IFS(tbl_logs[[#This Row],[Total Score]]&lt;=4, "Low", tbl_logs[[#This Row],[Total Score]]&lt;=10, "Medium", tbl_logs[[#This Row],[Total Score]]&lt;=19, "High", tbl_logs[[#This Row],[Total Score]]&lt;=25, "Very High")</f>
        <v>Low</v>
      </c>
      <c r="N1923" t="str" cm="1">
        <f t="array" ref="N1923">_xlfn.IFS(tbl_logs[[#This Row],[Total Score]]&lt;=4, "Low", tbl_logs[[#This Row],[Total Score]]&lt;=10, "Medium", tbl_logs[[#This Row],[Total Score]]&lt;=17, "High", tbl_logs[[#This Row],[Total Score]]&lt;=25, "Critical")</f>
        <v>Low</v>
      </c>
    </row>
    <row r="1924" spans="1:14" x14ac:dyDescent="0.3">
      <c r="A1924" t="s">
        <v>1381</v>
      </c>
      <c r="B1924" s="1">
        <v>46058.242361111108</v>
      </c>
      <c r="C1924" t="s">
        <v>40</v>
      </c>
      <c r="D1924" t="s">
        <v>15</v>
      </c>
      <c r="E1924" t="s">
        <v>16</v>
      </c>
      <c r="F1924" t="s">
        <v>10</v>
      </c>
      <c r="G1924" s="2">
        <v>0.24236111111111111</v>
      </c>
      <c r="H1924" s="3">
        <v>46058</v>
      </c>
      <c r="I1924">
        <v>2</v>
      </c>
      <c r="J1924">
        <f>_xlfn.XLOOKUP(tbl_logs[[#This Row],[Target_Department]],tbl_DeptWeight[Department], tbl_DeptWeight[Impact Score])</f>
        <v>5</v>
      </c>
      <c r="K1924">
        <f>_xlfn.XLOOKUP(tbl_logs[[#This Row],[Employee_Action]],tbl_ResponseLikelihood[Employee Action],tbl_ResponseLikelihood[Likelihood Score])</f>
        <v>2</v>
      </c>
      <c r="L1924">
        <f>tbl_logs[[#This Row],[Impact Score]]*tbl_logs[[#This Row],[Response Multiplier]]</f>
        <v>10</v>
      </c>
      <c r="M1924" t="str" cm="1">
        <f t="array" ref="M1924">_xlfn.IFS(tbl_logs[[#This Row],[Total Score]]&lt;=4, "Low", tbl_logs[[#This Row],[Total Score]]&lt;=10, "Medium", tbl_logs[[#This Row],[Total Score]]&lt;=19, "High", tbl_logs[[#This Row],[Total Score]]&lt;=25, "Very High")</f>
        <v>Medium</v>
      </c>
      <c r="N1924" t="str" cm="1">
        <f t="array" ref="N1924">_xlfn.IFS(tbl_logs[[#This Row],[Total Score]]&lt;=4, "Low", tbl_logs[[#This Row],[Total Score]]&lt;=10, "Medium", tbl_logs[[#This Row],[Total Score]]&lt;=17, "High", tbl_logs[[#This Row],[Total Score]]&lt;=25, "Critical")</f>
        <v>Medium</v>
      </c>
    </row>
    <row r="1925" spans="1:14" x14ac:dyDescent="0.3">
      <c r="A1925" t="s">
        <v>2329</v>
      </c>
      <c r="B1925" s="1">
        <v>46058.244444444441</v>
      </c>
      <c r="C1925" t="s">
        <v>7</v>
      </c>
      <c r="D1925" t="s">
        <v>22</v>
      </c>
      <c r="E1925" t="s">
        <v>19</v>
      </c>
      <c r="F1925" t="s">
        <v>13</v>
      </c>
      <c r="G1925" s="2">
        <v>0.24444444444444444</v>
      </c>
      <c r="H1925" s="3">
        <v>46058</v>
      </c>
      <c r="I1925">
        <v>2</v>
      </c>
      <c r="J1925">
        <f>_xlfn.XLOOKUP(tbl_logs[[#This Row],[Target_Department]],tbl_DeptWeight[Department], tbl_DeptWeight[Impact Score])</f>
        <v>3</v>
      </c>
      <c r="K1925">
        <f>_xlfn.XLOOKUP(tbl_logs[[#This Row],[Employee_Action]],tbl_ResponseLikelihood[Employee Action],tbl_ResponseLikelihood[Likelihood Score])</f>
        <v>1</v>
      </c>
      <c r="L1925">
        <f>tbl_logs[[#This Row],[Impact Score]]*tbl_logs[[#This Row],[Response Multiplier]]</f>
        <v>3</v>
      </c>
      <c r="M1925" t="str" cm="1">
        <f t="array" ref="M1925">_xlfn.IFS(tbl_logs[[#This Row],[Total Score]]&lt;=4, "Low", tbl_logs[[#This Row],[Total Score]]&lt;=10, "Medium", tbl_logs[[#This Row],[Total Score]]&lt;=19, "High", tbl_logs[[#This Row],[Total Score]]&lt;=25, "Very High")</f>
        <v>Low</v>
      </c>
      <c r="N1925" t="str" cm="1">
        <f t="array" ref="N1925">_xlfn.IFS(tbl_logs[[#This Row],[Total Score]]&lt;=4, "Low", tbl_logs[[#This Row],[Total Score]]&lt;=10, "Medium", tbl_logs[[#This Row],[Total Score]]&lt;=17, "High", tbl_logs[[#This Row],[Total Score]]&lt;=25, "Critical")</f>
        <v>Low</v>
      </c>
    </row>
    <row r="1926" spans="1:14" x14ac:dyDescent="0.3">
      <c r="A1926" t="s">
        <v>105</v>
      </c>
      <c r="B1926" s="1">
        <v>46058.251388888886</v>
      </c>
      <c r="C1926" t="s">
        <v>40</v>
      </c>
      <c r="D1926" t="s">
        <v>18</v>
      </c>
      <c r="E1926" t="s">
        <v>16</v>
      </c>
      <c r="F1926" t="s">
        <v>20</v>
      </c>
      <c r="G1926" s="2">
        <v>0.25138888888888888</v>
      </c>
      <c r="H1926" s="3">
        <v>46058</v>
      </c>
      <c r="I1926">
        <v>2</v>
      </c>
      <c r="J1926">
        <f>_xlfn.XLOOKUP(tbl_logs[[#This Row],[Target_Department]],tbl_DeptWeight[Department], tbl_DeptWeight[Impact Score])</f>
        <v>5</v>
      </c>
      <c r="K1926">
        <f>_xlfn.XLOOKUP(tbl_logs[[#This Row],[Employee_Action]],tbl_ResponseLikelihood[Employee Action],tbl_ResponseLikelihood[Likelihood Score])</f>
        <v>2</v>
      </c>
      <c r="L1926">
        <f>tbl_logs[[#This Row],[Impact Score]]*tbl_logs[[#This Row],[Response Multiplier]]</f>
        <v>10</v>
      </c>
      <c r="M1926" t="str" cm="1">
        <f t="array" ref="M1926">_xlfn.IFS(tbl_logs[[#This Row],[Total Score]]&lt;=4, "Low", tbl_logs[[#This Row],[Total Score]]&lt;=10, "Medium", tbl_logs[[#This Row],[Total Score]]&lt;=19, "High", tbl_logs[[#This Row],[Total Score]]&lt;=25, "Very High")</f>
        <v>Medium</v>
      </c>
      <c r="N1926" t="str" cm="1">
        <f t="array" ref="N1926">_xlfn.IFS(tbl_logs[[#This Row],[Total Score]]&lt;=4, "Low", tbl_logs[[#This Row],[Total Score]]&lt;=10, "Medium", tbl_logs[[#This Row],[Total Score]]&lt;=17, "High", tbl_logs[[#This Row],[Total Score]]&lt;=25, "Critical")</f>
        <v>Medium</v>
      </c>
    </row>
    <row r="1927" spans="1:14" x14ac:dyDescent="0.3">
      <c r="A1927" t="s">
        <v>531</v>
      </c>
      <c r="B1927" s="1">
        <v>46058.290972222225</v>
      </c>
      <c r="C1927" t="s">
        <v>7</v>
      </c>
      <c r="D1927" t="s">
        <v>22</v>
      </c>
      <c r="E1927" t="s">
        <v>19</v>
      </c>
      <c r="F1927" t="s">
        <v>20</v>
      </c>
      <c r="G1927" s="2">
        <v>0.29097222222222224</v>
      </c>
      <c r="H1927" s="3">
        <v>46058</v>
      </c>
      <c r="I1927">
        <v>2</v>
      </c>
      <c r="J1927">
        <f>_xlfn.XLOOKUP(tbl_logs[[#This Row],[Target_Department]],tbl_DeptWeight[Department], tbl_DeptWeight[Impact Score])</f>
        <v>3</v>
      </c>
      <c r="K1927">
        <f>_xlfn.XLOOKUP(tbl_logs[[#This Row],[Employee_Action]],tbl_ResponseLikelihood[Employee Action],tbl_ResponseLikelihood[Likelihood Score])</f>
        <v>2</v>
      </c>
      <c r="L1927">
        <f>tbl_logs[[#This Row],[Impact Score]]*tbl_logs[[#This Row],[Response Multiplier]]</f>
        <v>6</v>
      </c>
      <c r="M1927" t="str" cm="1">
        <f t="array" ref="M1927">_xlfn.IFS(tbl_logs[[#This Row],[Total Score]]&lt;=4, "Low", tbl_logs[[#This Row],[Total Score]]&lt;=10, "Medium", tbl_logs[[#This Row],[Total Score]]&lt;=19, "High", tbl_logs[[#This Row],[Total Score]]&lt;=25, "Very High")</f>
        <v>Medium</v>
      </c>
      <c r="N1927" t="str" cm="1">
        <f t="array" ref="N1927">_xlfn.IFS(tbl_logs[[#This Row],[Total Score]]&lt;=4, "Low", tbl_logs[[#This Row],[Total Score]]&lt;=10, "Medium", tbl_logs[[#This Row],[Total Score]]&lt;=17, "High", tbl_logs[[#This Row],[Total Score]]&lt;=25, "Critical")</f>
        <v>Medium</v>
      </c>
    </row>
    <row r="1928" spans="1:14" x14ac:dyDescent="0.3">
      <c r="A1928" t="s">
        <v>4661</v>
      </c>
      <c r="B1928" s="1">
        <v>46058.302083333336</v>
      </c>
      <c r="C1928" t="s">
        <v>7</v>
      </c>
      <c r="D1928" t="s">
        <v>15</v>
      </c>
      <c r="E1928" t="s">
        <v>19</v>
      </c>
      <c r="F1928" t="s">
        <v>10</v>
      </c>
      <c r="G1928" s="2">
        <v>0.30208333333333331</v>
      </c>
      <c r="H1928" s="3">
        <v>46058</v>
      </c>
      <c r="I1928">
        <v>2</v>
      </c>
      <c r="J1928">
        <f>_xlfn.XLOOKUP(tbl_logs[[#This Row],[Target_Department]],tbl_DeptWeight[Department], tbl_DeptWeight[Impact Score])</f>
        <v>3</v>
      </c>
      <c r="K1928">
        <f>_xlfn.XLOOKUP(tbl_logs[[#This Row],[Employee_Action]],tbl_ResponseLikelihood[Employee Action],tbl_ResponseLikelihood[Likelihood Score])</f>
        <v>2</v>
      </c>
      <c r="L1928">
        <f>tbl_logs[[#This Row],[Impact Score]]*tbl_logs[[#This Row],[Response Multiplier]]</f>
        <v>6</v>
      </c>
      <c r="M1928" t="str" cm="1">
        <f t="array" ref="M1928">_xlfn.IFS(tbl_logs[[#This Row],[Total Score]]&lt;=4, "Low", tbl_logs[[#This Row],[Total Score]]&lt;=10, "Medium", tbl_logs[[#This Row],[Total Score]]&lt;=19, "High", tbl_logs[[#This Row],[Total Score]]&lt;=25, "Very High")</f>
        <v>Medium</v>
      </c>
      <c r="N1928" t="str" cm="1">
        <f t="array" ref="N1928">_xlfn.IFS(tbl_logs[[#This Row],[Total Score]]&lt;=4, "Low", tbl_logs[[#This Row],[Total Score]]&lt;=10, "Medium", tbl_logs[[#This Row],[Total Score]]&lt;=17, "High", tbl_logs[[#This Row],[Total Score]]&lt;=25, "Critical")</f>
        <v>Medium</v>
      </c>
    </row>
    <row r="1929" spans="1:14" x14ac:dyDescent="0.3">
      <c r="A1929" t="s">
        <v>2122</v>
      </c>
      <c r="B1929" s="1">
        <v>46058.302777777775</v>
      </c>
      <c r="C1929" t="s">
        <v>7</v>
      </c>
      <c r="D1929" t="s">
        <v>22</v>
      </c>
      <c r="E1929" t="s">
        <v>19</v>
      </c>
      <c r="F1929" t="s">
        <v>13</v>
      </c>
      <c r="G1929" s="2">
        <v>0.30277777777777776</v>
      </c>
      <c r="H1929" s="3">
        <v>46058</v>
      </c>
      <c r="I1929">
        <v>2</v>
      </c>
      <c r="J1929">
        <f>_xlfn.XLOOKUP(tbl_logs[[#This Row],[Target_Department]],tbl_DeptWeight[Department], tbl_DeptWeight[Impact Score])</f>
        <v>3</v>
      </c>
      <c r="K1929">
        <f>_xlfn.XLOOKUP(tbl_logs[[#This Row],[Employee_Action]],tbl_ResponseLikelihood[Employee Action],tbl_ResponseLikelihood[Likelihood Score])</f>
        <v>1</v>
      </c>
      <c r="L1929">
        <f>tbl_logs[[#This Row],[Impact Score]]*tbl_logs[[#This Row],[Response Multiplier]]</f>
        <v>3</v>
      </c>
      <c r="M1929" t="str" cm="1">
        <f t="array" ref="M1929">_xlfn.IFS(tbl_logs[[#This Row],[Total Score]]&lt;=4, "Low", tbl_logs[[#This Row],[Total Score]]&lt;=10, "Medium", tbl_logs[[#This Row],[Total Score]]&lt;=19, "High", tbl_logs[[#This Row],[Total Score]]&lt;=25, "Very High")</f>
        <v>Low</v>
      </c>
      <c r="N1929" t="str" cm="1">
        <f t="array" ref="N1929">_xlfn.IFS(tbl_logs[[#This Row],[Total Score]]&lt;=4, "Low", tbl_logs[[#This Row],[Total Score]]&lt;=10, "Medium", tbl_logs[[#This Row],[Total Score]]&lt;=17, "High", tbl_logs[[#This Row],[Total Score]]&lt;=25, "Critical")</f>
        <v>Low</v>
      </c>
    </row>
    <row r="1930" spans="1:14" x14ac:dyDescent="0.3">
      <c r="A1930" t="s">
        <v>3913</v>
      </c>
      <c r="B1930" s="1">
        <v>46058.313194444447</v>
      </c>
      <c r="C1930" t="s">
        <v>7</v>
      </c>
      <c r="D1930" t="s">
        <v>15</v>
      </c>
      <c r="E1930" t="s">
        <v>19</v>
      </c>
      <c r="F1930" t="s">
        <v>13</v>
      </c>
      <c r="G1930" s="2">
        <v>0.31319444444444444</v>
      </c>
      <c r="H1930" s="3">
        <v>46058</v>
      </c>
      <c r="I1930">
        <v>2</v>
      </c>
      <c r="J1930">
        <f>_xlfn.XLOOKUP(tbl_logs[[#This Row],[Target_Department]],tbl_DeptWeight[Department], tbl_DeptWeight[Impact Score])</f>
        <v>3</v>
      </c>
      <c r="K1930">
        <f>_xlfn.XLOOKUP(tbl_logs[[#This Row],[Employee_Action]],tbl_ResponseLikelihood[Employee Action],tbl_ResponseLikelihood[Likelihood Score])</f>
        <v>1</v>
      </c>
      <c r="L1930">
        <f>tbl_logs[[#This Row],[Impact Score]]*tbl_logs[[#This Row],[Response Multiplier]]</f>
        <v>3</v>
      </c>
      <c r="M1930" t="str" cm="1">
        <f t="array" ref="M1930">_xlfn.IFS(tbl_logs[[#This Row],[Total Score]]&lt;=4, "Low", tbl_logs[[#This Row],[Total Score]]&lt;=10, "Medium", tbl_logs[[#This Row],[Total Score]]&lt;=19, "High", tbl_logs[[#This Row],[Total Score]]&lt;=25, "Very High")</f>
        <v>Low</v>
      </c>
      <c r="N1930" t="str" cm="1">
        <f t="array" ref="N1930">_xlfn.IFS(tbl_logs[[#This Row],[Total Score]]&lt;=4, "Low", tbl_logs[[#This Row],[Total Score]]&lt;=10, "Medium", tbl_logs[[#This Row],[Total Score]]&lt;=17, "High", tbl_logs[[#This Row],[Total Score]]&lt;=25, "Critical")</f>
        <v>Low</v>
      </c>
    </row>
    <row r="1931" spans="1:14" x14ac:dyDescent="0.3">
      <c r="A1931" t="s">
        <v>3910</v>
      </c>
      <c r="B1931" s="1">
        <v>46058.317361111112</v>
      </c>
      <c r="C1931" t="s">
        <v>7</v>
      </c>
      <c r="D1931" t="s">
        <v>15</v>
      </c>
      <c r="E1931" t="s">
        <v>19</v>
      </c>
      <c r="F1931" t="s">
        <v>10</v>
      </c>
      <c r="G1931" s="2">
        <v>0.31736111111111109</v>
      </c>
      <c r="H1931" s="3">
        <v>46058</v>
      </c>
      <c r="I1931">
        <v>2</v>
      </c>
      <c r="J1931">
        <f>_xlfn.XLOOKUP(tbl_logs[[#This Row],[Target_Department]],tbl_DeptWeight[Department], tbl_DeptWeight[Impact Score])</f>
        <v>3</v>
      </c>
      <c r="K1931">
        <f>_xlfn.XLOOKUP(tbl_logs[[#This Row],[Employee_Action]],tbl_ResponseLikelihood[Employee Action],tbl_ResponseLikelihood[Likelihood Score])</f>
        <v>2</v>
      </c>
      <c r="L1931">
        <f>tbl_logs[[#This Row],[Impact Score]]*tbl_logs[[#This Row],[Response Multiplier]]</f>
        <v>6</v>
      </c>
      <c r="M1931" t="str" cm="1">
        <f t="array" ref="M1931">_xlfn.IFS(tbl_logs[[#This Row],[Total Score]]&lt;=4, "Low", tbl_logs[[#This Row],[Total Score]]&lt;=10, "Medium", tbl_logs[[#This Row],[Total Score]]&lt;=19, "High", tbl_logs[[#This Row],[Total Score]]&lt;=25, "Very High")</f>
        <v>Medium</v>
      </c>
      <c r="N1931" t="str" cm="1">
        <f t="array" ref="N1931">_xlfn.IFS(tbl_logs[[#This Row],[Total Score]]&lt;=4, "Low", tbl_logs[[#This Row],[Total Score]]&lt;=10, "Medium", tbl_logs[[#This Row],[Total Score]]&lt;=17, "High", tbl_logs[[#This Row],[Total Score]]&lt;=25, "Critical")</f>
        <v>Medium</v>
      </c>
    </row>
    <row r="1932" spans="1:14" x14ac:dyDescent="0.3">
      <c r="A1932" t="s">
        <v>2872</v>
      </c>
      <c r="B1932" s="1">
        <v>46058.34375</v>
      </c>
      <c r="C1932" t="s">
        <v>40</v>
      </c>
      <c r="D1932" t="s">
        <v>22</v>
      </c>
      <c r="E1932" t="s">
        <v>16</v>
      </c>
      <c r="F1932" t="s">
        <v>13</v>
      </c>
      <c r="G1932" s="2">
        <v>0.34375</v>
      </c>
      <c r="H1932" s="3">
        <v>46058</v>
      </c>
      <c r="I1932">
        <v>2</v>
      </c>
      <c r="J1932">
        <f>_xlfn.XLOOKUP(tbl_logs[[#This Row],[Target_Department]],tbl_DeptWeight[Department], tbl_DeptWeight[Impact Score])</f>
        <v>5</v>
      </c>
      <c r="K1932">
        <f>_xlfn.XLOOKUP(tbl_logs[[#This Row],[Employee_Action]],tbl_ResponseLikelihood[Employee Action],tbl_ResponseLikelihood[Likelihood Score])</f>
        <v>1</v>
      </c>
      <c r="L1932">
        <f>tbl_logs[[#This Row],[Impact Score]]*tbl_logs[[#This Row],[Response Multiplier]]</f>
        <v>5</v>
      </c>
      <c r="M1932" t="str" cm="1">
        <f t="array" ref="M1932">_xlfn.IFS(tbl_logs[[#This Row],[Total Score]]&lt;=4, "Low", tbl_logs[[#This Row],[Total Score]]&lt;=10, "Medium", tbl_logs[[#This Row],[Total Score]]&lt;=19, "High", tbl_logs[[#This Row],[Total Score]]&lt;=25, "Very High")</f>
        <v>Medium</v>
      </c>
      <c r="N1932" t="str" cm="1">
        <f t="array" ref="N1932">_xlfn.IFS(tbl_logs[[#This Row],[Total Score]]&lt;=4, "Low", tbl_logs[[#This Row],[Total Score]]&lt;=10, "Medium", tbl_logs[[#This Row],[Total Score]]&lt;=17, "High", tbl_logs[[#This Row],[Total Score]]&lt;=25, "Critical")</f>
        <v>Medium</v>
      </c>
    </row>
    <row r="1933" spans="1:14" x14ac:dyDescent="0.3">
      <c r="A1933" t="s">
        <v>4946</v>
      </c>
      <c r="B1933" s="1">
        <v>46058.394444444442</v>
      </c>
      <c r="C1933" t="s">
        <v>47</v>
      </c>
      <c r="D1933" t="s">
        <v>18</v>
      </c>
      <c r="E1933" t="s">
        <v>16</v>
      </c>
      <c r="F1933" t="s">
        <v>10</v>
      </c>
      <c r="G1933" s="2">
        <v>0.39444444444444443</v>
      </c>
      <c r="H1933" s="3">
        <v>46058</v>
      </c>
      <c r="I1933">
        <v>2</v>
      </c>
      <c r="J1933">
        <f>_xlfn.XLOOKUP(tbl_logs[[#This Row],[Target_Department]],tbl_DeptWeight[Department], tbl_DeptWeight[Impact Score])</f>
        <v>1</v>
      </c>
      <c r="K1933">
        <f>_xlfn.XLOOKUP(tbl_logs[[#This Row],[Employee_Action]],tbl_ResponseLikelihood[Employee Action],tbl_ResponseLikelihood[Likelihood Score])</f>
        <v>2</v>
      </c>
      <c r="L1933">
        <f>tbl_logs[[#This Row],[Impact Score]]*tbl_logs[[#This Row],[Response Multiplier]]</f>
        <v>2</v>
      </c>
      <c r="M1933" t="str" cm="1">
        <f t="array" ref="M1933">_xlfn.IFS(tbl_logs[[#This Row],[Total Score]]&lt;=4, "Low", tbl_logs[[#This Row],[Total Score]]&lt;=10, "Medium", tbl_logs[[#This Row],[Total Score]]&lt;=19, "High", tbl_logs[[#This Row],[Total Score]]&lt;=25, "Very High")</f>
        <v>Low</v>
      </c>
      <c r="N1933" t="str" cm="1">
        <f t="array" ref="N1933">_xlfn.IFS(tbl_logs[[#This Row],[Total Score]]&lt;=4, "Low", tbl_logs[[#This Row],[Total Score]]&lt;=10, "Medium", tbl_logs[[#This Row],[Total Score]]&lt;=17, "High", tbl_logs[[#This Row],[Total Score]]&lt;=25, "Critical")</f>
        <v>Low</v>
      </c>
    </row>
    <row r="1934" spans="1:14" x14ac:dyDescent="0.3">
      <c r="A1934" t="s">
        <v>3315</v>
      </c>
      <c r="B1934" s="1">
        <v>46058.40347222222</v>
      </c>
      <c r="C1934" t="s">
        <v>26</v>
      </c>
      <c r="D1934" t="s">
        <v>8</v>
      </c>
      <c r="E1934" t="s">
        <v>16</v>
      </c>
      <c r="F1934" t="s">
        <v>20</v>
      </c>
      <c r="G1934" s="2">
        <v>0.40347222222222223</v>
      </c>
      <c r="H1934" s="3">
        <v>46058</v>
      </c>
      <c r="I1934">
        <v>2</v>
      </c>
      <c r="J1934">
        <f>_xlfn.XLOOKUP(tbl_logs[[#This Row],[Target_Department]],tbl_DeptWeight[Department], tbl_DeptWeight[Impact Score])</f>
        <v>3</v>
      </c>
      <c r="K1934">
        <f>_xlfn.XLOOKUP(tbl_logs[[#This Row],[Employee_Action]],tbl_ResponseLikelihood[Employee Action],tbl_ResponseLikelihood[Likelihood Score])</f>
        <v>2</v>
      </c>
      <c r="L1934">
        <f>tbl_logs[[#This Row],[Impact Score]]*tbl_logs[[#This Row],[Response Multiplier]]</f>
        <v>6</v>
      </c>
      <c r="M1934" t="str" cm="1">
        <f t="array" ref="M1934">_xlfn.IFS(tbl_logs[[#This Row],[Total Score]]&lt;=4, "Low", tbl_logs[[#This Row],[Total Score]]&lt;=10, "Medium", tbl_logs[[#This Row],[Total Score]]&lt;=19, "High", tbl_logs[[#This Row],[Total Score]]&lt;=25, "Very High")</f>
        <v>Medium</v>
      </c>
      <c r="N1934" t="str" cm="1">
        <f t="array" ref="N1934">_xlfn.IFS(tbl_logs[[#This Row],[Total Score]]&lt;=4, "Low", tbl_logs[[#This Row],[Total Score]]&lt;=10, "Medium", tbl_logs[[#This Row],[Total Score]]&lt;=17, "High", tbl_logs[[#This Row],[Total Score]]&lt;=25, "Critical")</f>
        <v>Medium</v>
      </c>
    </row>
    <row r="1935" spans="1:14" x14ac:dyDescent="0.3">
      <c r="A1935" t="s">
        <v>2074</v>
      </c>
      <c r="B1935" s="1">
        <v>46058.410416666666</v>
      </c>
      <c r="C1935" t="s">
        <v>12</v>
      </c>
      <c r="D1935" t="s">
        <v>18</v>
      </c>
      <c r="E1935" t="s">
        <v>19</v>
      </c>
      <c r="F1935" t="s">
        <v>13</v>
      </c>
      <c r="G1935" s="2">
        <v>0.41041666666666665</v>
      </c>
      <c r="H1935" s="3">
        <v>46058</v>
      </c>
      <c r="I1935">
        <v>2</v>
      </c>
      <c r="J1935">
        <f>_xlfn.XLOOKUP(tbl_logs[[#This Row],[Target_Department]],tbl_DeptWeight[Department], tbl_DeptWeight[Impact Score])</f>
        <v>1</v>
      </c>
      <c r="K1935">
        <f>_xlfn.XLOOKUP(tbl_logs[[#This Row],[Employee_Action]],tbl_ResponseLikelihood[Employee Action],tbl_ResponseLikelihood[Likelihood Score])</f>
        <v>1</v>
      </c>
      <c r="L1935">
        <f>tbl_logs[[#This Row],[Impact Score]]*tbl_logs[[#This Row],[Response Multiplier]]</f>
        <v>1</v>
      </c>
      <c r="M1935" t="str" cm="1">
        <f t="array" ref="M1935">_xlfn.IFS(tbl_logs[[#This Row],[Total Score]]&lt;=4, "Low", tbl_logs[[#This Row],[Total Score]]&lt;=10, "Medium", tbl_logs[[#This Row],[Total Score]]&lt;=19, "High", tbl_logs[[#This Row],[Total Score]]&lt;=25, "Very High")</f>
        <v>Low</v>
      </c>
      <c r="N1935" t="str" cm="1">
        <f t="array" ref="N1935">_xlfn.IFS(tbl_logs[[#This Row],[Total Score]]&lt;=4, "Low", tbl_logs[[#This Row],[Total Score]]&lt;=10, "Medium", tbl_logs[[#This Row],[Total Score]]&lt;=17, "High", tbl_logs[[#This Row],[Total Score]]&lt;=25, "Critical")</f>
        <v>Low</v>
      </c>
    </row>
    <row r="1936" spans="1:14" x14ac:dyDescent="0.3">
      <c r="A1936" t="s">
        <v>4022</v>
      </c>
      <c r="B1936" s="1">
        <v>46058.477777777778</v>
      </c>
      <c r="C1936" t="s">
        <v>35</v>
      </c>
      <c r="D1936" t="s">
        <v>15</v>
      </c>
      <c r="E1936" t="s">
        <v>31</v>
      </c>
      <c r="F1936" t="s">
        <v>10</v>
      </c>
      <c r="G1936" s="2">
        <v>0.4777777777777778</v>
      </c>
      <c r="H1936" s="3">
        <v>46058</v>
      </c>
      <c r="I1936">
        <v>2</v>
      </c>
      <c r="J1936">
        <f>_xlfn.XLOOKUP(tbl_logs[[#This Row],[Target_Department]],tbl_DeptWeight[Department], tbl_DeptWeight[Impact Score])</f>
        <v>1</v>
      </c>
      <c r="K1936">
        <f>_xlfn.XLOOKUP(tbl_logs[[#This Row],[Employee_Action]],tbl_ResponseLikelihood[Employee Action],tbl_ResponseLikelihood[Likelihood Score])</f>
        <v>2</v>
      </c>
      <c r="L1936">
        <f>tbl_logs[[#This Row],[Impact Score]]*tbl_logs[[#This Row],[Response Multiplier]]</f>
        <v>2</v>
      </c>
      <c r="M1936" t="str" cm="1">
        <f t="array" ref="M1936">_xlfn.IFS(tbl_logs[[#This Row],[Total Score]]&lt;=4, "Low", tbl_logs[[#This Row],[Total Score]]&lt;=10, "Medium", tbl_logs[[#This Row],[Total Score]]&lt;=19, "High", tbl_logs[[#This Row],[Total Score]]&lt;=25, "Very High")</f>
        <v>Low</v>
      </c>
      <c r="N1936" t="str" cm="1">
        <f t="array" ref="N1936">_xlfn.IFS(tbl_logs[[#This Row],[Total Score]]&lt;=4, "Low", tbl_logs[[#This Row],[Total Score]]&lt;=10, "Medium", tbl_logs[[#This Row],[Total Score]]&lt;=17, "High", tbl_logs[[#This Row],[Total Score]]&lt;=25, "Critical")</f>
        <v>Low</v>
      </c>
    </row>
    <row r="1937" spans="1:14" x14ac:dyDescent="0.3">
      <c r="A1937" t="s">
        <v>4668</v>
      </c>
      <c r="B1937" s="1">
        <v>46058.491666666669</v>
      </c>
      <c r="C1937" t="s">
        <v>7</v>
      </c>
      <c r="D1937" t="s">
        <v>22</v>
      </c>
      <c r="E1937" t="s">
        <v>19</v>
      </c>
      <c r="F1937" t="s">
        <v>20</v>
      </c>
      <c r="G1937" s="2">
        <v>0.49166666666666664</v>
      </c>
      <c r="H1937" s="3">
        <v>46058</v>
      </c>
      <c r="I1937">
        <v>2</v>
      </c>
      <c r="J1937">
        <f>_xlfn.XLOOKUP(tbl_logs[[#This Row],[Target_Department]],tbl_DeptWeight[Department], tbl_DeptWeight[Impact Score])</f>
        <v>3</v>
      </c>
      <c r="K1937">
        <f>_xlfn.XLOOKUP(tbl_logs[[#This Row],[Employee_Action]],tbl_ResponseLikelihood[Employee Action],tbl_ResponseLikelihood[Likelihood Score])</f>
        <v>2</v>
      </c>
      <c r="L1937">
        <f>tbl_logs[[#This Row],[Impact Score]]*tbl_logs[[#This Row],[Response Multiplier]]</f>
        <v>6</v>
      </c>
      <c r="M1937" t="str" cm="1">
        <f t="array" ref="M1937">_xlfn.IFS(tbl_logs[[#This Row],[Total Score]]&lt;=4, "Low", tbl_logs[[#This Row],[Total Score]]&lt;=10, "Medium", tbl_logs[[#This Row],[Total Score]]&lt;=19, "High", tbl_logs[[#This Row],[Total Score]]&lt;=25, "Very High")</f>
        <v>Medium</v>
      </c>
      <c r="N1937" t="str" cm="1">
        <f t="array" ref="N1937">_xlfn.IFS(tbl_logs[[#This Row],[Total Score]]&lt;=4, "Low", tbl_logs[[#This Row],[Total Score]]&lt;=10, "Medium", tbl_logs[[#This Row],[Total Score]]&lt;=17, "High", tbl_logs[[#This Row],[Total Score]]&lt;=25, "Critical")</f>
        <v>Medium</v>
      </c>
    </row>
    <row r="1938" spans="1:14" x14ac:dyDescent="0.3">
      <c r="A1938" t="s">
        <v>1401</v>
      </c>
      <c r="B1938" s="1">
        <v>46058.497916666667</v>
      </c>
      <c r="C1938" t="s">
        <v>7</v>
      </c>
      <c r="D1938" t="s">
        <v>18</v>
      </c>
      <c r="E1938" t="s">
        <v>19</v>
      </c>
      <c r="F1938" t="s">
        <v>10</v>
      </c>
      <c r="G1938" s="2">
        <v>0.49791666666666667</v>
      </c>
      <c r="H1938" s="3">
        <v>46058</v>
      </c>
      <c r="I1938">
        <v>2</v>
      </c>
      <c r="J1938">
        <f>_xlfn.XLOOKUP(tbl_logs[[#This Row],[Target_Department]],tbl_DeptWeight[Department], tbl_DeptWeight[Impact Score])</f>
        <v>3</v>
      </c>
      <c r="K1938">
        <f>_xlfn.XLOOKUP(tbl_logs[[#This Row],[Employee_Action]],tbl_ResponseLikelihood[Employee Action],tbl_ResponseLikelihood[Likelihood Score])</f>
        <v>2</v>
      </c>
      <c r="L1938">
        <f>tbl_logs[[#This Row],[Impact Score]]*tbl_logs[[#This Row],[Response Multiplier]]</f>
        <v>6</v>
      </c>
      <c r="M1938" t="str" cm="1">
        <f t="array" ref="M1938">_xlfn.IFS(tbl_logs[[#This Row],[Total Score]]&lt;=4, "Low", tbl_logs[[#This Row],[Total Score]]&lt;=10, "Medium", tbl_logs[[#This Row],[Total Score]]&lt;=19, "High", tbl_logs[[#This Row],[Total Score]]&lt;=25, "Very High")</f>
        <v>Medium</v>
      </c>
      <c r="N1938" t="str" cm="1">
        <f t="array" ref="N1938">_xlfn.IFS(tbl_logs[[#This Row],[Total Score]]&lt;=4, "Low", tbl_logs[[#This Row],[Total Score]]&lt;=10, "Medium", tbl_logs[[#This Row],[Total Score]]&lt;=17, "High", tbl_logs[[#This Row],[Total Score]]&lt;=25, "Critical")</f>
        <v>Medium</v>
      </c>
    </row>
    <row r="1939" spans="1:14" x14ac:dyDescent="0.3">
      <c r="A1939" t="s">
        <v>3942</v>
      </c>
      <c r="B1939" s="1">
        <v>46058.509027777778</v>
      </c>
      <c r="C1939" t="s">
        <v>7</v>
      </c>
      <c r="D1939" t="s">
        <v>18</v>
      </c>
      <c r="E1939" t="s">
        <v>19</v>
      </c>
      <c r="F1939" t="s">
        <v>10</v>
      </c>
      <c r="G1939" s="2">
        <v>0.50902777777777775</v>
      </c>
      <c r="H1939" s="3">
        <v>46058</v>
      </c>
      <c r="I1939">
        <v>2</v>
      </c>
      <c r="J1939">
        <f>_xlfn.XLOOKUP(tbl_logs[[#This Row],[Target_Department]],tbl_DeptWeight[Department], tbl_DeptWeight[Impact Score])</f>
        <v>3</v>
      </c>
      <c r="K1939">
        <f>_xlfn.XLOOKUP(tbl_logs[[#This Row],[Employee_Action]],tbl_ResponseLikelihood[Employee Action],tbl_ResponseLikelihood[Likelihood Score])</f>
        <v>2</v>
      </c>
      <c r="L1939">
        <f>tbl_logs[[#This Row],[Impact Score]]*tbl_logs[[#This Row],[Response Multiplier]]</f>
        <v>6</v>
      </c>
      <c r="M1939" t="str" cm="1">
        <f t="array" ref="M1939">_xlfn.IFS(tbl_logs[[#This Row],[Total Score]]&lt;=4, "Low", tbl_logs[[#This Row],[Total Score]]&lt;=10, "Medium", tbl_logs[[#This Row],[Total Score]]&lt;=19, "High", tbl_logs[[#This Row],[Total Score]]&lt;=25, "Very High")</f>
        <v>Medium</v>
      </c>
      <c r="N1939" t="str" cm="1">
        <f t="array" ref="N1939">_xlfn.IFS(tbl_logs[[#This Row],[Total Score]]&lt;=4, "Low", tbl_logs[[#This Row],[Total Score]]&lt;=10, "Medium", tbl_logs[[#This Row],[Total Score]]&lt;=17, "High", tbl_logs[[#This Row],[Total Score]]&lt;=25, "Critical")</f>
        <v>Medium</v>
      </c>
    </row>
    <row r="1940" spans="1:14" x14ac:dyDescent="0.3">
      <c r="A1940" t="s">
        <v>3060</v>
      </c>
      <c r="B1940" s="1">
        <v>46058.544444444444</v>
      </c>
      <c r="C1940" t="s">
        <v>7</v>
      </c>
      <c r="D1940" t="s">
        <v>18</v>
      </c>
      <c r="E1940" t="s">
        <v>19</v>
      </c>
      <c r="F1940" t="s">
        <v>20</v>
      </c>
      <c r="G1940" s="2">
        <v>0.5444444444444444</v>
      </c>
      <c r="H1940" s="3">
        <v>46058</v>
      </c>
      <c r="I1940">
        <v>2</v>
      </c>
      <c r="J1940">
        <f>_xlfn.XLOOKUP(tbl_logs[[#This Row],[Target_Department]],tbl_DeptWeight[Department], tbl_DeptWeight[Impact Score])</f>
        <v>3</v>
      </c>
      <c r="K1940">
        <f>_xlfn.XLOOKUP(tbl_logs[[#This Row],[Employee_Action]],tbl_ResponseLikelihood[Employee Action],tbl_ResponseLikelihood[Likelihood Score])</f>
        <v>2</v>
      </c>
      <c r="L1940">
        <f>tbl_logs[[#This Row],[Impact Score]]*tbl_logs[[#This Row],[Response Multiplier]]</f>
        <v>6</v>
      </c>
      <c r="M1940" t="str" cm="1">
        <f t="array" ref="M1940">_xlfn.IFS(tbl_logs[[#This Row],[Total Score]]&lt;=4, "Low", tbl_logs[[#This Row],[Total Score]]&lt;=10, "Medium", tbl_logs[[#This Row],[Total Score]]&lt;=19, "High", tbl_logs[[#This Row],[Total Score]]&lt;=25, "Very High")</f>
        <v>Medium</v>
      </c>
      <c r="N1940" t="str" cm="1">
        <f t="array" ref="N1940">_xlfn.IFS(tbl_logs[[#This Row],[Total Score]]&lt;=4, "Low", tbl_logs[[#This Row],[Total Score]]&lt;=10, "Medium", tbl_logs[[#This Row],[Total Score]]&lt;=17, "High", tbl_logs[[#This Row],[Total Score]]&lt;=25, "Critical")</f>
        <v>Medium</v>
      </c>
    </row>
    <row r="1941" spans="1:14" x14ac:dyDescent="0.3">
      <c r="A1941" t="s">
        <v>4929</v>
      </c>
      <c r="B1941" s="1">
        <v>46058.545138888891</v>
      </c>
      <c r="C1941" t="s">
        <v>40</v>
      </c>
      <c r="D1941" t="s">
        <v>15</v>
      </c>
      <c r="E1941" t="s">
        <v>16</v>
      </c>
      <c r="F1941" t="s">
        <v>13</v>
      </c>
      <c r="G1941" s="2">
        <v>0.54513888888888884</v>
      </c>
      <c r="H1941" s="3">
        <v>46058</v>
      </c>
      <c r="I1941">
        <v>2</v>
      </c>
      <c r="J1941">
        <f>_xlfn.XLOOKUP(tbl_logs[[#This Row],[Target_Department]],tbl_DeptWeight[Department], tbl_DeptWeight[Impact Score])</f>
        <v>5</v>
      </c>
      <c r="K1941">
        <f>_xlfn.XLOOKUP(tbl_logs[[#This Row],[Employee_Action]],tbl_ResponseLikelihood[Employee Action],tbl_ResponseLikelihood[Likelihood Score])</f>
        <v>1</v>
      </c>
      <c r="L1941">
        <f>tbl_logs[[#This Row],[Impact Score]]*tbl_logs[[#This Row],[Response Multiplier]]</f>
        <v>5</v>
      </c>
      <c r="M1941" t="str" cm="1">
        <f t="array" ref="M1941">_xlfn.IFS(tbl_logs[[#This Row],[Total Score]]&lt;=4, "Low", tbl_logs[[#This Row],[Total Score]]&lt;=10, "Medium", tbl_logs[[#This Row],[Total Score]]&lt;=19, "High", tbl_logs[[#This Row],[Total Score]]&lt;=25, "Very High")</f>
        <v>Medium</v>
      </c>
      <c r="N1941" t="str" cm="1">
        <f t="array" ref="N1941">_xlfn.IFS(tbl_logs[[#This Row],[Total Score]]&lt;=4, "Low", tbl_logs[[#This Row],[Total Score]]&lt;=10, "Medium", tbl_logs[[#This Row],[Total Score]]&lt;=17, "High", tbl_logs[[#This Row],[Total Score]]&lt;=25, "Critical")</f>
        <v>Medium</v>
      </c>
    </row>
    <row r="1942" spans="1:14" x14ac:dyDescent="0.3">
      <c r="A1942" t="s">
        <v>1400</v>
      </c>
      <c r="B1942" s="1">
        <v>46058.579861111109</v>
      </c>
      <c r="C1942" t="s">
        <v>7</v>
      </c>
      <c r="D1942" t="s">
        <v>22</v>
      </c>
      <c r="E1942" t="s">
        <v>19</v>
      </c>
      <c r="F1942" t="s">
        <v>10</v>
      </c>
      <c r="G1942" s="2">
        <v>0.57986111111111116</v>
      </c>
      <c r="H1942" s="3">
        <v>46058</v>
      </c>
      <c r="I1942">
        <v>2</v>
      </c>
      <c r="J1942">
        <f>_xlfn.XLOOKUP(tbl_logs[[#This Row],[Target_Department]],tbl_DeptWeight[Department], tbl_DeptWeight[Impact Score])</f>
        <v>3</v>
      </c>
      <c r="K1942">
        <f>_xlfn.XLOOKUP(tbl_logs[[#This Row],[Employee_Action]],tbl_ResponseLikelihood[Employee Action],tbl_ResponseLikelihood[Likelihood Score])</f>
        <v>2</v>
      </c>
      <c r="L1942">
        <f>tbl_logs[[#This Row],[Impact Score]]*tbl_logs[[#This Row],[Response Multiplier]]</f>
        <v>6</v>
      </c>
      <c r="M1942" t="str" cm="1">
        <f t="array" ref="M1942">_xlfn.IFS(tbl_logs[[#This Row],[Total Score]]&lt;=4, "Low", tbl_logs[[#This Row],[Total Score]]&lt;=10, "Medium", tbl_logs[[#This Row],[Total Score]]&lt;=19, "High", tbl_logs[[#This Row],[Total Score]]&lt;=25, "Very High")</f>
        <v>Medium</v>
      </c>
      <c r="N1942" t="str" cm="1">
        <f t="array" ref="N1942">_xlfn.IFS(tbl_logs[[#This Row],[Total Score]]&lt;=4, "Low", tbl_logs[[#This Row],[Total Score]]&lt;=10, "Medium", tbl_logs[[#This Row],[Total Score]]&lt;=17, "High", tbl_logs[[#This Row],[Total Score]]&lt;=25, "Critical")</f>
        <v>Medium</v>
      </c>
    </row>
    <row r="1943" spans="1:14" x14ac:dyDescent="0.3">
      <c r="A1943" t="s">
        <v>255</v>
      </c>
      <c r="B1943" s="1">
        <v>46058.606944444444</v>
      </c>
      <c r="C1943" t="s">
        <v>7</v>
      </c>
      <c r="D1943" t="s">
        <v>15</v>
      </c>
      <c r="E1943" t="s">
        <v>19</v>
      </c>
      <c r="F1943" t="s">
        <v>10</v>
      </c>
      <c r="G1943" s="2">
        <v>0.6069444444444444</v>
      </c>
      <c r="H1943" s="3">
        <v>46058</v>
      </c>
      <c r="I1943">
        <v>2</v>
      </c>
      <c r="J1943">
        <f>_xlfn.XLOOKUP(tbl_logs[[#This Row],[Target_Department]],tbl_DeptWeight[Department], tbl_DeptWeight[Impact Score])</f>
        <v>3</v>
      </c>
      <c r="K1943">
        <f>_xlfn.XLOOKUP(tbl_logs[[#This Row],[Employee_Action]],tbl_ResponseLikelihood[Employee Action],tbl_ResponseLikelihood[Likelihood Score])</f>
        <v>2</v>
      </c>
      <c r="L1943">
        <f>tbl_logs[[#This Row],[Impact Score]]*tbl_logs[[#This Row],[Response Multiplier]]</f>
        <v>6</v>
      </c>
      <c r="M1943" t="str" cm="1">
        <f t="array" ref="M1943">_xlfn.IFS(tbl_logs[[#This Row],[Total Score]]&lt;=4, "Low", tbl_logs[[#This Row],[Total Score]]&lt;=10, "Medium", tbl_logs[[#This Row],[Total Score]]&lt;=19, "High", tbl_logs[[#This Row],[Total Score]]&lt;=25, "Very High")</f>
        <v>Medium</v>
      </c>
      <c r="N1943" t="str" cm="1">
        <f t="array" ref="N1943">_xlfn.IFS(tbl_logs[[#This Row],[Total Score]]&lt;=4, "Low", tbl_logs[[#This Row],[Total Score]]&lt;=10, "Medium", tbl_logs[[#This Row],[Total Score]]&lt;=17, "High", tbl_logs[[#This Row],[Total Score]]&lt;=25, "Critical")</f>
        <v>Medium</v>
      </c>
    </row>
    <row r="1944" spans="1:14" x14ac:dyDescent="0.3">
      <c r="A1944" t="s">
        <v>1659</v>
      </c>
      <c r="B1944" s="1">
        <v>46058.609722222223</v>
      </c>
      <c r="C1944" t="s">
        <v>35</v>
      </c>
      <c r="D1944" t="s">
        <v>18</v>
      </c>
      <c r="E1944" t="s">
        <v>9</v>
      </c>
      <c r="F1944" t="s">
        <v>10</v>
      </c>
      <c r="G1944" s="2">
        <v>0.60972222222222228</v>
      </c>
      <c r="H1944" s="3">
        <v>46058</v>
      </c>
      <c r="I1944">
        <v>2</v>
      </c>
      <c r="J1944">
        <f>_xlfn.XLOOKUP(tbl_logs[[#This Row],[Target_Department]],tbl_DeptWeight[Department], tbl_DeptWeight[Impact Score])</f>
        <v>1</v>
      </c>
      <c r="K1944">
        <f>_xlfn.XLOOKUP(tbl_logs[[#This Row],[Employee_Action]],tbl_ResponseLikelihood[Employee Action],tbl_ResponseLikelihood[Likelihood Score])</f>
        <v>2</v>
      </c>
      <c r="L1944">
        <f>tbl_logs[[#This Row],[Impact Score]]*tbl_logs[[#This Row],[Response Multiplier]]</f>
        <v>2</v>
      </c>
      <c r="M1944" t="str" cm="1">
        <f t="array" ref="M1944">_xlfn.IFS(tbl_logs[[#This Row],[Total Score]]&lt;=4, "Low", tbl_logs[[#This Row],[Total Score]]&lt;=10, "Medium", tbl_logs[[#This Row],[Total Score]]&lt;=19, "High", tbl_logs[[#This Row],[Total Score]]&lt;=25, "Very High")</f>
        <v>Low</v>
      </c>
      <c r="N1944" t="str" cm="1">
        <f t="array" ref="N1944">_xlfn.IFS(tbl_logs[[#This Row],[Total Score]]&lt;=4, "Low", tbl_logs[[#This Row],[Total Score]]&lt;=10, "Medium", tbl_logs[[#This Row],[Total Score]]&lt;=17, "High", tbl_logs[[#This Row],[Total Score]]&lt;=25, "Critical")</f>
        <v>Low</v>
      </c>
    </row>
    <row r="1945" spans="1:14" x14ac:dyDescent="0.3">
      <c r="A1945" t="s">
        <v>174</v>
      </c>
      <c r="B1945" s="1">
        <v>46058.618055555555</v>
      </c>
      <c r="C1945" t="s">
        <v>12</v>
      </c>
      <c r="D1945" t="s">
        <v>15</v>
      </c>
      <c r="E1945" t="s">
        <v>19</v>
      </c>
      <c r="F1945" t="s">
        <v>13</v>
      </c>
      <c r="G1945" s="2">
        <v>0.61805555555555558</v>
      </c>
      <c r="H1945" s="3">
        <v>46058</v>
      </c>
      <c r="I1945">
        <v>2</v>
      </c>
      <c r="J1945">
        <f>_xlfn.XLOOKUP(tbl_logs[[#This Row],[Target_Department]],tbl_DeptWeight[Department], tbl_DeptWeight[Impact Score])</f>
        <v>1</v>
      </c>
      <c r="K1945">
        <f>_xlfn.XLOOKUP(tbl_logs[[#This Row],[Employee_Action]],tbl_ResponseLikelihood[Employee Action],tbl_ResponseLikelihood[Likelihood Score])</f>
        <v>1</v>
      </c>
      <c r="L1945">
        <f>tbl_logs[[#This Row],[Impact Score]]*tbl_logs[[#This Row],[Response Multiplier]]</f>
        <v>1</v>
      </c>
      <c r="M1945" t="str" cm="1">
        <f t="array" ref="M1945">_xlfn.IFS(tbl_logs[[#This Row],[Total Score]]&lt;=4, "Low", tbl_logs[[#This Row],[Total Score]]&lt;=10, "Medium", tbl_logs[[#This Row],[Total Score]]&lt;=19, "High", tbl_logs[[#This Row],[Total Score]]&lt;=25, "Very High")</f>
        <v>Low</v>
      </c>
      <c r="N1945" t="str" cm="1">
        <f t="array" ref="N1945">_xlfn.IFS(tbl_logs[[#This Row],[Total Score]]&lt;=4, "Low", tbl_logs[[#This Row],[Total Score]]&lt;=10, "Medium", tbl_logs[[#This Row],[Total Score]]&lt;=17, "High", tbl_logs[[#This Row],[Total Score]]&lt;=25, "Critical")</f>
        <v>Low</v>
      </c>
    </row>
    <row r="1946" spans="1:14" x14ac:dyDescent="0.3">
      <c r="A1946" t="s">
        <v>2817</v>
      </c>
      <c r="B1946" s="1">
        <v>46058.631944444445</v>
      </c>
      <c r="C1946" t="s">
        <v>35</v>
      </c>
      <c r="D1946" t="s">
        <v>15</v>
      </c>
      <c r="E1946" t="s">
        <v>16</v>
      </c>
      <c r="F1946" t="s">
        <v>20</v>
      </c>
      <c r="G1946" s="2">
        <v>0.63194444444444442</v>
      </c>
      <c r="H1946" s="3">
        <v>46058</v>
      </c>
      <c r="I1946">
        <v>2</v>
      </c>
      <c r="J1946">
        <f>_xlfn.XLOOKUP(tbl_logs[[#This Row],[Target_Department]],tbl_DeptWeight[Department], tbl_DeptWeight[Impact Score])</f>
        <v>1</v>
      </c>
      <c r="K1946">
        <f>_xlfn.XLOOKUP(tbl_logs[[#This Row],[Employee_Action]],tbl_ResponseLikelihood[Employee Action],tbl_ResponseLikelihood[Likelihood Score])</f>
        <v>2</v>
      </c>
      <c r="L1946">
        <f>tbl_logs[[#This Row],[Impact Score]]*tbl_logs[[#This Row],[Response Multiplier]]</f>
        <v>2</v>
      </c>
      <c r="M1946" t="str" cm="1">
        <f t="array" ref="M1946">_xlfn.IFS(tbl_logs[[#This Row],[Total Score]]&lt;=4, "Low", tbl_logs[[#This Row],[Total Score]]&lt;=10, "Medium", tbl_logs[[#This Row],[Total Score]]&lt;=19, "High", tbl_logs[[#This Row],[Total Score]]&lt;=25, "Very High")</f>
        <v>Low</v>
      </c>
      <c r="N1946" t="str" cm="1">
        <f t="array" ref="N1946">_xlfn.IFS(tbl_logs[[#This Row],[Total Score]]&lt;=4, "Low", tbl_logs[[#This Row],[Total Score]]&lt;=10, "Medium", tbl_logs[[#This Row],[Total Score]]&lt;=17, "High", tbl_logs[[#This Row],[Total Score]]&lt;=25, "Critical")</f>
        <v>Low</v>
      </c>
    </row>
    <row r="1947" spans="1:14" x14ac:dyDescent="0.3">
      <c r="A1947" t="s">
        <v>2669</v>
      </c>
      <c r="B1947" s="1">
        <v>46058.647222222222</v>
      </c>
      <c r="C1947" t="s">
        <v>7</v>
      </c>
      <c r="D1947" t="s">
        <v>15</v>
      </c>
      <c r="E1947" t="s">
        <v>19</v>
      </c>
      <c r="F1947" t="s">
        <v>13</v>
      </c>
      <c r="G1947" s="2">
        <v>0.64722222222222225</v>
      </c>
      <c r="H1947" s="3">
        <v>46058</v>
      </c>
      <c r="I1947">
        <v>2</v>
      </c>
      <c r="J1947">
        <f>_xlfn.XLOOKUP(tbl_logs[[#This Row],[Target_Department]],tbl_DeptWeight[Department], tbl_DeptWeight[Impact Score])</f>
        <v>3</v>
      </c>
      <c r="K1947">
        <f>_xlfn.XLOOKUP(tbl_logs[[#This Row],[Employee_Action]],tbl_ResponseLikelihood[Employee Action],tbl_ResponseLikelihood[Likelihood Score])</f>
        <v>1</v>
      </c>
      <c r="L1947">
        <f>tbl_logs[[#This Row],[Impact Score]]*tbl_logs[[#This Row],[Response Multiplier]]</f>
        <v>3</v>
      </c>
      <c r="M1947" t="str" cm="1">
        <f t="array" ref="M1947">_xlfn.IFS(tbl_logs[[#This Row],[Total Score]]&lt;=4, "Low", tbl_logs[[#This Row],[Total Score]]&lt;=10, "Medium", tbl_logs[[#This Row],[Total Score]]&lt;=19, "High", tbl_logs[[#This Row],[Total Score]]&lt;=25, "Very High")</f>
        <v>Low</v>
      </c>
      <c r="N1947" t="str" cm="1">
        <f t="array" ref="N1947">_xlfn.IFS(tbl_logs[[#This Row],[Total Score]]&lt;=4, "Low", tbl_logs[[#This Row],[Total Score]]&lt;=10, "Medium", tbl_logs[[#This Row],[Total Score]]&lt;=17, "High", tbl_logs[[#This Row],[Total Score]]&lt;=25, "Critical")</f>
        <v>Low</v>
      </c>
    </row>
    <row r="1948" spans="1:14" x14ac:dyDescent="0.3">
      <c r="A1948" t="s">
        <v>2008</v>
      </c>
      <c r="B1948" s="1">
        <v>46058.654861111114</v>
      </c>
      <c r="C1948" t="s">
        <v>35</v>
      </c>
      <c r="D1948" t="s">
        <v>22</v>
      </c>
      <c r="E1948" t="s">
        <v>9</v>
      </c>
      <c r="F1948" t="s">
        <v>20</v>
      </c>
      <c r="G1948" s="2">
        <v>0.65486111111111112</v>
      </c>
      <c r="H1948" s="3">
        <v>46058</v>
      </c>
      <c r="I1948">
        <v>2</v>
      </c>
      <c r="J1948">
        <f>_xlfn.XLOOKUP(tbl_logs[[#This Row],[Target_Department]],tbl_DeptWeight[Department], tbl_DeptWeight[Impact Score])</f>
        <v>1</v>
      </c>
      <c r="K1948">
        <f>_xlfn.XLOOKUP(tbl_logs[[#This Row],[Employee_Action]],tbl_ResponseLikelihood[Employee Action],tbl_ResponseLikelihood[Likelihood Score])</f>
        <v>2</v>
      </c>
      <c r="L1948">
        <f>tbl_logs[[#This Row],[Impact Score]]*tbl_logs[[#This Row],[Response Multiplier]]</f>
        <v>2</v>
      </c>
      <c r="M1948" t="str" cm="1">
        <f t="array" ref="M1948">_xlfn.IFS(tbl_logs[[#This Row],[Total Score]]&lt;=4, "Low", tbl_logs[[#This Row],[Total Score]]&lt;=10, "Medium", tbl_logs[[#This Row],[Total Score]]&lt;=19, "High", tbl_logs[[#This Row],[Total Score]]&lt;=25, "Very High")</f>
        <v>Low</v>
      </c>
      <c r="N1948" t="str" cm="1">
        <f t="array" ref="N1948">_xlfn.IFS(tbl_logs[[#This Row],[Total Score]]&lt;=4, "Low", tbl_logs[[#This Row],[Total Score]]&lt;=10, "Medium", tbl_logs[[#This Row],[Total Score]]&lt;=17, "High", tbl_logs[[#This Row],[Total Score]]&lt;=25, "Critical")</f>
        <v>Low</v>
      </c>
    </row>
    <row r="1949" spans="1:14" x14ac:dyDescent="0.3">
      <c r="A1949" t="s">
        <v>290</v>
      </c>
      <c r="B1949" s="1">
        <v>46058.672222222223</v>
      </c>
      <c r="C1949" t="s">
        <v>35</v>
      </c>
      <c r="D1949" t="s">
        <v>22</v>
      </c>
      <c r="E1949" t="s">
        <v>19</v>
      </c>
      <c r="F1949" t="s">
        <v>13</v>
      </c>
      <c r="G1949" s="2">
        <v>0.67222222222222228</v>
      </c>
      <c r="H1949" s="3">
        <v>46058</v>
      </c>
      <c r="I1949">
        <v>2</v>
      </c>
      <c r="J1949">
        <f>_xlfn.XLOOKUP(tbl_logs[[#This Row],[Target_Department]],tbl_DeptWeight[Department], tbl_DeptWeight[Impact Score])</f>
        <v>1</v>
      </c>
      <c r="K1949">
        <f>_xlfn.XLOOKUP(tbl_logs[[#This Row],[Employee_Action]],tbl_ResponseLikelihood[Employee Action],tbl_ResponseLikelihood[Likelihood Score])</f>
        <v>1</v>
      </c>
      <c r="L1949">
        <f>tbl_logs[[#This Row],[Impact Score]]*tbl_logs[[#This Row],[Response Multiplier]]</f>
        <v>1</v>
      </c>
      <c r="M1949" t="str" cm="1">
        <f t="array" ref="M1949">_xlfn.IFS(tbl_logs[[#This Row],[Total Score]]&lt;=4, "Low", tbl_logs[[#This Row],[Total Score]]&lt;=10, "Medium", tbl_logs[[#This Row],[Total Score]]&lt;=19, "High", tbl_logs[[#This Row],[Total Score]]&lt;=25, "Very High")</f>
        <v>Low</v>
      </c>
      <c r="N1949" t="str" cm="1">
        <f t="array" ref="N1949">_xlfn.IFS(tbl_logs[[#This Row],[Total Score]]&lt;=4, "Low", tbl_logs[[#This Row],[Total Score]]&lt;=10, "Medium", tbl_logs[[#This Row],[Total Score]]&lt;=17, "High", tbl_logs[[#This Row],[Total Score]]&lt;=25, "Critical")</f>
        <v>Low</v>
      </c>
    </row>
    <row r="1950" spans="1:14" x14ac:dyDescent="0.3">
      <c r="A1950" t="s">
        <v>1654</v>
      </c>
      <c r="B1950" s="1">
        <v>46058.69027777778</v>
      </c>
      <c r="C1950" t="s">
        <v>12</v>
      </c>
      <c r="D1950" t="s">
        <v>8</v>
      </c>
      <c r="E1950" t="s">
        <v>16</v>
      </c>
      <c r="F1950" t="s">
        <v>33</v>
      </c>
      <c r="G1950" s="2">
        <v>0.69027777777777777</v>
      </c>
      <c r="H1950" s="3">
        <v>46058</v>
      </c>
      <c r="I1950">
        <v>2</v>
      </c>
      <c r="J1950">
        <f>_xlfn.XLOOKUP(tbl_logs[[#This Row],[Target_Department]],tbl_DeptWeight[Department], tbl_DeptWeight[Impact Score])</f>
        <v>1</v>
      </c>
      <c r="K1950">
        <f>_xlfn.XLOOKUP(tbl_logs[[#This Row],[Employee_Action]],tbl_ResponseLikelihood[Employee Action],tbl_ResponseLikelihood[Likelihood Score])</f>
        <v>4</v>
      </c>
      <c r="L1950">
        <f>tbl_logs[[#This Row],[Impact Score]]*tbl_logs[[#This Row],[Response Multiplier]]</f>
        <v>4</v>
      </c>
      <c r="M1950" t="str" cm="1">
        <f t="array" ref="M1950">_xlfn.IFS(tbl_logs[[#This Row],[Total Score]]&lt;=4, "Low", tbl_logs[[#This Row],[Total Score]]&lt;=10, "Medium", tbl_logs[[#This Row],[Total Score]]&lt;=19, "High", tbl_logs[[#This Row],[Total Score]]&lt;=25, "Very High")</f>
        <v>Low</v>
      </c>
      <c r="N1950" t="str" cm="1">
        <f t="array" ref="N1950">_xlfn.IFS(tbl_logs[[#This Row],[Total Score]]&lt;=4, "Low", tbl_logs[[#This Row],[Total Score]]&lt;=10, "Medium", tbl_logs[[#This Row],[Total Score]]&lt;=17, "High", tbl_logs[[#This Row],[Total Score]]&lt;=25, "Critical")</f>
        <v>Low</v>
      </c>
    </row>
    <row r="1951" spans="1:14" x14ac:dyDescent="0.3">
      <c r="A1951" t="s">
        <v>2022</v>
      </c>
      <c r="B1951" s="1">
        <v>46058.694444444445</v>
      </c>
      <c r="C1951" t="s">
        <v>26</v>
      </c>
      <c r="D1951" t="s">
        <v>8</v>
      </c>
      <c r="E1951" t="s">
        <v>19</v>
      </c>
      <c r="F1951" t="s">
        <v>20</v>
      </c>
      <c r="G1951" s="2">
        <v>0.69444444444444442</v>
      </c>
      <c r="H1951" s="3">
        <v>46058</v>
      </c>
      <c r="I1951">
        <v>2</v>
      </c>
      <c r="J1951">
        <f>_xlfn.XLOOKUP(tbl_logs[[#This Row],[Target_Department]],tbl_DeptWeight[Department], tbl_DeptWeight[Impact Score])</f>
        <v>3</v>
      </c>
      <c r="K1951">
        <f>_xlfn.XLOOKUP(tbl_logs[[#This Row],[Employee_Action]],tbl_ResponseLikelihood[Employee Action],tbl_ResponseLikelihood[Likelihood Score])</f>
        <v>2</v>
      </c>
      <c r="L1951">
        <f>tbl_logs[[#This Row],[Impact Score]]*tbl_logs[[#This Row],[Response Multiplier]]</f>
        <v>6</v>
      </c>
      <c r="M1951" t="str" cm="1">
        <f t="array" ref="M1951">_xlfn.IFS(tbl_logs[[#This Row],[Total Score]]&lt;=4, "Low", tbl_logs[[#This Row],[Total Score]]&lt;=10, "Medium", tbl_logs[[#This Row],[Total Score]]&lt;=19, "High", tbl_logs[[#This Row],[Total Score]]&lt;=25, "Very High")</f>
        <v>Medium</v>
      </c>
      <c r="N1951" t="str" cm="1">
        <f t="array" ref="N1951">_xlfn.IFS(tbl_logs[[#This Row],[Total Score]]&lt;=4, "Low", tbl_logs[[#This Row],[Total Score]]&lt;=10, "Medium", tbl_logs[[#This Row],[Total Score]]&lt;=17, "High", tbl_logs[[#This Row],[Total Score]]&lt;=25, "Critical")</f>
        <v>Medium</v>
      </c>
    </row>
    <row r="1952" spans="1:14" x14ac:dyDescent="0.3">
      <c r="A1952" t="s">
        <v>2927</v>
      </c>
      <c r="B1952" s="1">
        <v>46058.708333333336</v>
      </c>
      <c r="C1952" t="s">
        <v>7</v>
      </c>
      <c r="D1952" t="s">
        <v>22</v>
      </c>
      <c r="E1952" t="s">
        <v>19</v>
      </c>
      <c r="F1952" t="s">
        <v>10</v>
      </c>
      <c r="G1952" s="2">
        <v>0.70833333333333337</v>
      </c>
      <c r="H1952" s="3">
        <v>46058</v>
      </c>
      <c r="I1952">
        <v>2</v>
      </c>
      <c r="J1952">
        <f>_xlfn.XLOOKUP(tbl_logs[[#This Row],[Target_Department]],tbl_DeptWeight[Department], tbl_DeptWeight[Impact Score])</f>
        <v>3</v>
      </c>
      <c r="K1952">
        <f>_xlfn.XLOOKUP(tbl_logs[[#This Row],[Employee_Action]],tbl_ResponseLikelihood[Employee Action],tbl_ResponseLikelihood[Likelihood Score])</f>
        <v>2</v>
      </c>
      <c r="L1952">
        <f>tbl_logs[[#This Row],[Impact Score]]*tbl_logs[[#This Row],[Response Multiplier]]</f>
        <v>6</v>
      </c>
      <c r="M1952" t="str" cm="1">
        <f t="array" ref="M1952">_xlfn.IFS(tbl_logs[[#This Row],[Total Score]]&lt;=4, "Low", tbl_logs[[#This Row],[Total Score]]&lt;=10, "Medium", tbl_logs[[#This Row],[Total Score]]&lt;=19, "High", tbl_logs[[#This Row],[Total Score]]&lt;=25, "Very High")</f>
        <v>Medium</v>
      </c>
      <c r="N1952" t="str" cm="1">
        <f t="array" ref="N1952">_xlfn.IFS(tbl_logs[[#This Row],[Total Score]]&lt;=4, "Low", tbl_logs[[#This Row],[Total Score]]&lt;=10, "Medium", tbl_logs[[#This Row],[Total Score]]&lt;=17, "High", tbl_logs[[#This Row],[Total Score]]&lt;=25, "Critical")</f>
        <v>Medium</v>
      </c>
    </row>
    <row r="1953" spans="1:14" x14ac:dyDescent="0.3">
      <c r="A1953" t="s">
        <v>4586</v>
      </c>
      <c r="B1953" s="1">
        <v>46058.72152777778</v>
      </c>
      <c r="C1953" t="s">
        <v>26</v>
      </c>
      <c r="D1953" t="s">
        <v>22</v>
      </c>
      <c r="E1953" t="s">
        <v>16</v>
      </c>
      <c r="F1953" t="s">
        <v>13</v>
      </c>
      <c r="G1953" s="2">
        <v>0.72152777777777777</v>
      </c>
      <c r="H1953" s="3">
        <v>46058</v>
      </c>
      <c r="I1953">
        <v>2</v>
      </c>
      <c r="J1953">
        <f>_xlfn.XLOOKUP(tbl_logs[[#This Row],[Target_Department]],tbl_DeptWeight[Department], tbl_DeptWeight[Impact Score])</f>
        <v>3</v>
      </c>
      <c r="K1953">
        <f>_xlfn.XLOOKUP(tbl_logs[[#This Row],[Employee_Action]],tbl_ResponseLikelihood[Employee Action],tbl_ResponseLikelihood[Likelihood Score])</f>
        <v>1</v>
      </c>
      <c r="L1953">
        <f>tbl_logs[[#This Row],[Impact Score]]*tbl_logs[[#This Row],[Response Multiplier]]</f>
        <v>3</v>
      </c>
      <c r="M1953" t="str" cm="1">
        <f t="array" ref="M1953">_xlfn.IFS(tbl_logs[[#This Row],[Total Score]]&lt;=4, "Low", tbl_logs[[#This Row],[Total Score]]&lt;=10, "Medium", tbl_logs[[#This Row],[Total Score]]&lt;=19, "High", tbl_logs[[#This Row],[Total Score]]&lt;=25, "Very High")</f>
        <v>Low</v>
      </c>
      <c r="N1953" t="str" cm="1">
        <f t="array" ref="N1953">_xlfn.IFS(tbl_logs[[#This Row],[Total Score]]&lt;=4, "Low", tbl_logs[[#This Row],[Total Score]]&lt;=10, "Medium", tbl_logs[[#This Row],[Total Score]]&lt;=17, "High", tbl_logs[[#This Row],[Total Score]]&lt;=25, "Critical")</f>
        <v>Low</v>
      </c>
    </row>
    <row r="1954" spans="1:14" x14ac:dyDescent="0.3">
      <c r="A1954" t="s">
        <v>1915</v>
      </c>
      <c r="B1954" s="1">
        <v>46058.804166666669</v>
      </c>
      <c r="C1954" t="s">
        <v>7</v>
      </c>
      <c r="D1954" t="s">
        <v>22</v>
      </c>
      <c r="E1954" t="s">
        <v>19</v>
      </c>
      <c r="F1954" t="s">
        <v>10</v>
      </c>
      <c r="G1954" s="2">
        <v>0.8041666666666667</v>
      </c>
      <c r="H1954" s="3">
        <v>46058</v>
      </c>
      <c r="I1954">
        <v>2</v>
      </c>
      <c r="J1954">
        <f>_xlfn.XLOOKUP(tbl_logs[[#This Row],[Target_Department]],tbl_DeptWeight[Department], tbl_DeptWeight[Impact Score])</f>
        <v>3</v>
      </c>
      <c r="K1954">
        <f>_xlfn.XLOOKUP(tbl_logs[[#This Row],[Employee_Action]],tbl_ResponseLikelihood[Employee Action],tbl_ResponseLikelihood[Likelihood Score])</f>
        <v>2</v>
      </c>
      <c r="L1954">
        <f>tbl_logs[[#This Row],[Impact Score]]*tbl_logs[[#This Row],[Response Multiplier]]</f>
        <v>6</v>
      </c>
      <c r="M1954" t="str" cm="1">
        <f t="array" ref="M1954">_xlfn.IFS(tbl_logs[[#This Row],[Total Score]]&lt;=4, "Low", tbl_logs[[#This Row],[Total Score]]&lt;=10, "Medium", tbl_logs[[#This Row],[Total Score]]&lt;=19, "High", tbl_logs[[#This Row],[Total Score]]&lt;=25, "Very High")</f>
        <v>Medium</v>
      </c>
      <c r="N1954" t="str" cm="1">
        <f t="array" ref="N1954">_xlfn.IFS(tbl_logs[[#This Row],[Total Score]]&lt;=4, "Low", tbl_logs[[#This Row],[Total Score]]&lt;=10, "Medium", tbl_logs[[#This Row],[Total Score]]&lt;=17, "High", tbl_logs[[#This Row],[Total Score]]&lt;=25, "Critical")</f>
        <v>Medium</v>
      </c>
    </row>
    <row r="1955" spans="1:14" x14ac:dyDescent="0.3">
      <c r="A1955" t="s">
        <v>2489</v>
      </c>
      <c r="B1955" s="1">
        <v>46058.839583333334</v>
      </c>
      <c r="C1955" t="s">
        <v>7</v>
      </c>
      <c r="D1955" t="s">
        <v>18</v>
      </c>
      <c r="E1955" t="s">
        <v>19</v>
      </c>
      <c r="F1955" t="s">
        <v>10</v>
      </c>
      <c r="G1955" s="2">
        <v>0.83958333333333335</v>
      </c>
      <c r="H1955" s="3">
        <v>46058</v>
      </c>
      <c r="I1955">
        <v>2</v>
      </c>
      <c r="J1955">
        <f>_xlfn.XLOOKUP(tbl_logs[[#This Row],[Target_Department]],tbl_DeptWeight[Department], tbl_DeptWeight[Impact Score])</f>
        <v>3</v>
      </c>
      <c r="K1955">
        <f>_xlfn.XLOOKUP(tbl_logs[[#This Row],[Employee_Action]],tbl_ResponseLikelihood[Employee Action],tbl_ResponseLikelihood[Likelihood Score])</f>
        <v>2</v>
      </c>
      <c r="L1955">
        <f>tbl_logs[[#This Row],[Impact Score]]*tbl_logs[[#This Row],[Response Multiplier]]</f>
        <v>6</v>
      </c>
      <c r="M1955" t="str" cm="1">
        <f t="array" ref="M1955">_xlfn.IFS(tbl_logs[[#This Row],[Total Score]]&lt;=4, "Low", tbl_logs[[#This Row],[Total Score]]&lt;=10, "Medium", tbl_logs[[#This Row],[Total Score]]&lt;=19, "High", tbl_logs[[#This Row],[Total Score]]&lt;=25, "Very High")</f>
        <v>Medium</v>
      </c>
      <c r="N1955" t="str" cm="1">
        <f t="array" ref="N1955">_xlfn.IFS(tbl_logs[[#This Row],[Total Score]]&lt;=4, "Low", tbl_logs[[#This Row],[Total Score]]&lt;=10, "Medium", tbl_logs[[#This Row],[Total Score]]&lt;=17, "High", tbl_logs[[#This Row],[Total Score]]&lt;=25, "Critical")</f>
        <v>Medium</v>
      </c>
    </row>
    <row r="1956" spans="1:14" x14ac:dyDescent="0.3">
      <c r="A1956" t="s">
        <v>1500</v>
      </c>
      <c r="B1956" s="1">
        <v>46058.87222222222</v>
      </c>
      <c r="C1956" t="s">
        <v>26</v>
      </c>
      <c r="D1956" t="s">
        <v>15</v>
      </c>
      <c r="E1956" t="s">
        <v>16</v>
      </c>
      <c r="F1956" t="s">
        <v>13</v>
      </c>
      <c r="G1956" s="2">
        <v>0.87222222222222223</v>
      </c>
      <c r="H1956" s="3">
        <v>46058</v>
      </c>
      <c r="I1956">
        <v>2</v>
      </c>
      <c r="J1956">
        <f>_xlfn.XLOOKUP(tbl_logs[[#This Row],[Target_Department]],tbl_DeptWeight[Department], tbl_DeptWeight[Impact Score])</f>
        <v>3</v>
      </c>
      <c r="K1956">
        <f>_xlfn.XLOOKUP(tbl_logs[[#This Row],[Employee_Action]],tbl_ResponseLikelihood[Employee Action],tbl_ResponseLikelihood[Likelihood Score])</f>
        <v>1</v>
      </c>
      <c r="L1956">
        <f>tbl_logs[[#This Row],[Impact Score]]*tbl_logs[[#This Row],[Response Multiplier]]</f>
        <v>3</v>
      </c>
      <c r="M1956" t="str" cm="1">
        <f t="array" ref="M1956">_xlfn.IFS(tbl_logs[[#This Row],[Total Score]]&lt;=4, "Low", tbl_logs[[#This Row],[Total Score]]&lt;=10, "Medium", tbl_logs[[#This Row],[Total Score]]&lt;=19, "High", tbl_logs[[#This Row],[Total Score]]&lt;=25, "Very High")</f>
        <v>Low</v>
      </c>
      <c r="N1956" t="str" cm="1">
        <f t="array" ref="N1956">_xlfn.IFS(tbl_logs[[#This Row],[Total Score]]&lt;=4, "Low", tbl_logs[[#This Row],[Total Score]]&lt;=10, "Medium", tbl_logs[[#This Row],[Total Score]]&lt;=17, "High", tbl_logs[[#This Row],[Total Score]]&lt;=25, "Critical")</f>
        <v>Low</v>
      </c>
    </row>
    <row r="1957" spans="1:14" x14ac:dyDescent="0.3">
      <c r="A1957" t="s">
        <v>1122</v>
      </c>
      <c r="B1957" s="1">
        <v>46058.893055555556</v>
      </c>
      <c r="C1957" t="s">
        <v>26</v>
      </c>
      <c r="D1957" t="s">
        <v>8</v>
      </c>
      <c r="E1957" t="s">
        <v>31</v>
      </c>
      <c r="F1957" t="s">
        <v>10</v>
      </c>
      <c r="G1957" s="2">
        <v>0.8930555555555556</v>
      </c>
      <c r="H1957" s="3">
        <v>46058</v>
      </c>
      <c r="I1957">
        <v>2</v>
      </c>
      <c r="J1957">
        <f>_xlfn.XLOOKUP(tbl_logs[[#This Row],[Target_Department]],tbl_DeptWeight[Department], tbl_DeptWeight[Impact Score])</f>
        <v>3</v>
      </c>
      <c r="K1957">
        <f>_xlfn.XLOOKUP(tbl_logs[[#This Row],[Employee_Action]],tbl_ResponseLikelihood[Employee Action],tbl_ResponseLikelihood[Likelihood Score])</f>
        <v>2</v>
      </c>
      <c r="L1957">
        <f>tbl_logs[[#This Row],[Impact Score]]*tbl_logs[[#This Row],[Response Multiplier]]</f>
        <v>6</v>
      </c>
      <c r="M1957" t="str" cm="1">
        <f t="array" ref="M1957">_xlfn.IFS(tbl_logs[[#This Row],[Total Score]]&lt;=4, "Low", tbl_logs[[#This Row],[Total Score]]&lt;=10, "Medium", tbl_logs[[#This Row],[Total Score]]&lt;=19, "High", tbl_logs[[#This Row],[Total Score]]&lt;=25, "Very High")</f>
        <v>Medium</v>
      </c>
      <c r="N1957" t="str" cm="1">
        <f t="array" ref="N1957">_xlfn.IFS(tbl_logs[[#This Row],[Total Score]]&lt;=4, "Low", tbl_logs[[#This Row],[Total Score]]&lt;=10, "Medium", tbl_logs[[#This Row],[Total Score]]&lt;=17, "High", tbl_logs[[#This Row],[Total Score]]&lt;=25, "Critical")</f>
        <v>Medium</v>
      </c>
    </row>
    <row r="1958" spans="1:14" x14ac:dyDescent="0.3">
      <c r="A1958" t="s">
        <v>2085</v>
      </c>
      <c r="B1958" s="1">
        <v>46058.918749999997</v>
      </c>
      <c r="C1958" t="s">
        <v>7</v>
      </c>
      <c r="D1958" t="s">
        <v>15</v>
      </c>
      <c r="E1958" t="s">
        <v>19</v>
      </c>
      <c r="F1958" t="s">
        <v>10</v>
      </c>
      <c r="G1958" s="2">
        <v>0.91874999999999996</v>
      </c>
      <c r="H1958" s="3">
        <v>46058</v>
      </c>
      <c r="I1958">
        <v>2</v>
      </c>
      <c r="J1958">
        <f>_xlfn.XLOOKUP(tbl_logs[[#This Row],[Target_Department]],tbl_DeptWeight[Department], tbl_DeptWeight[Impact Score])</f>
        <v>3</v>
      </c>
      <c r="K1958">
        <f>_xlfn.XLOOKUP(tbl_logs[[#This Row],[Employee_Action]],tbl_ResponseLikelihood[Employee Action],tbl_ResponseLikelihood[Likelihood Score])</f>
        <v>2</v>
      </c>
      <c r="L1958">
        <f>tbl_logs[[#This Row],[Impact Score]]*tbl_logs[[#This Row],[Response Multiplier]]</f>
        <v>6</v>
      </c>
      <c r="M1958" t="str" cm="1">
        <f t="array" ref="M1958">_xlfn.IFS(tbl_logs[[#This Row],[Total Score]]&lt;=4, "Low", tbl_logs[[#This Row],[Total Score]]&lt;=10, "Medium", tbl_logs[[#This Row],[Total Score]]&lt;=19, "High", tbl_logs[[#This Row],[Total Score]]&lt;=25, "Very High")</f>
        <v>Medium</v>
      </c>
      <c r="N1958" t="str" cm="1">
        <f t="array" ref="N1958">_xlfn.IFS(tbl_logs[[#This Row],[Total Score]]&lt;=4, "Low", tbl_logs[[#This Row],[Total Score]]&lt;=10, "Medium", tbl_logs[[#This Row],[Total Score]]&lt;=17, "High", tbl_logs[[#This Row],[Total Score]]&lt;=25, "Critical")</f>
        <v>Medium</v>
      </c>
    </row>
    <row r="1959" spans="1:14" x14ac:dyDescent="0.3">
      <c r="A1959" t="s">
        <v>4010</v>
      </c>
      <c r="B1959" s="1">
        <v>46058.972222222219</v>
      </c>
      <c r="C1959" t="s">
        <v>12</v>
      </c>
      <c r="D1959" t="s">
        <v>22</v>
      </c>
      <c r="E1959" t="s">
        <v>16</v>
      </c>
      <c r="F1959" t="s">
        <v>10</v>
      </c>
      <c r="G1959" s="2">
        <v>0.97222222222222221</v>
      </c>
      <c r="H1959" s="3">
        <v>46058</v>
      </c>
      <c r="I1959">
        <v>2</v>
      </c>
      <c r="J1959">
        <f>_xlfn.XLOOKUP(tbl_logs[[#This Row],[Target_Department]],tbl_DeptWeight[Department], tbl_DeptWeight[Impact Score])</f>
        <v>1</v>
      </c>
      <c r="K1959">
        <f>_xlfn.XLOOKUP(tbl_logs[[#This Row],[Employee_Action]],tbl_ResponseLikelihood[Employee Action],tbl_ResponseLikelihood[Likelihood Score])</f>
        <v>2</v>
      </c>
      <c r="L1959">
        <f>tbl_logs[[#This Row],[Impact Score]]*tbl_logs[[#This Row],[Response Multiplier]]</f>
        <v>2</v>
      </c>
      <c r="M1959" t="str" cm="1">
        <f t="array" ref="M1959">_xlfn.IFS(tbl_logs[[#This Row],[Total Score]]&lt;=4, "Low", tbl_logs[[#This Row],[Total Score]]&lt;=10, "Medium", tbl_logs[[#This Row],[Total Score]]&lt;=19, "High", tbl_logs[[#This Row],[Total Score]]&lt;=25, "Very High")</f>
        <v>Low</v>
      </c>
      <c r="N1959" t="str" cm="1">
        <f t="array" ref="N1959">_xlfn.IFS(tbl_logs[[#This Row],[Total Score]]&lt;=4, "Low", tbl_logs[[#This Row],[Total Score]]&lt;=10, "Medium", tbl_logs[[#This Row],[Total Score]]&lt;=17, "High", tbl_logs[[#This Row],[Total Score]]&lt;=25, "Critical")</f>
        <v>Low</v>
      </c>
    </row>
    <row r="1960" spans="1:14" x14ac:dyDescent="0.3">
      <c r="A1960" t="s">
        <v>3164</v>
      </c>
      <c r="B1960" s="1">
        <v>46058.98541666667</v>
      </c>
      <c r="C1960" t="s">
        <v>7</v>
      </c>
      <c r="D1960" t="s">
        <v>15</v>
      </c>
      <c r="E1960" t="s">
        <v>19</v>
      </c>
      <c r="F1960" t="s">
        <v>20</v>
      </c>
      <c r="G1960" s="2">
        <v>0.98541666666666672</v>
      </c>
      <c r="H1960" s="3">
        <v>46058</v>
      </c>
      <c r="I1960">
        <v>2</v>
      </c>
      <c r="J1960">
        <f>_xlfn.XLOOKUP(tbl_logs[[#This Row],[Target_Department]],tbl_DeptWeight[Department], tbl_DeptWeight[Impact Score])</f>
        <v>3</v>
      </c>
      <c r="K1960">
        <f>_xlfn.XLOOKUP(tbl_logs[[#This Row],[Employee_Action]],tbl_ResponseLikelihood[Employee Action],tbl_ResponseLikelihood[Likelihood Score])</f>
        <v>2</v>
      </c>
      <c r="L1960">
        <f>tbl_logs[[#This Row],[Impact Score]]*tbl_logs[[#This Row],[Response Multiplier]]</f>
        <v>6</v>
      </c>
      <c r="M1960" t="str" cm="1">
        <f t="array" ref="M1960">_xlfn.IFS(tbl_logs[[#This Row],[Total Score]]&lt;=4, "Low", tbl_logs[[#This Row],[Total Score]]&lt;=10, "Medium", tbl_logs[[#This Row],[Total Score]]&lt;=19, "High", tbl_logs[[#This Row],[Total Score]]&lt;=25, "Very High")</f>
        <v>Medium</v>
      </c>
      <c r="N1960" t="str" cm="1">
        <f t="array" ref="N1960">_xlfn.IFS(tbl_logs[[#This Row],[Total Score]]&lt;=4, "Low", tbl_logs[[#This Row],[Total Score]]&lt;=10, "Medium", tbl_logs[[#This Row],[Total Score]]&lt;=17, "High", tbl_logs[[#This Row],[Total Score]]&lt;=25, "Critical")</f>
        <v>Medium</v>
      </c>
    </row>
    <row r="1961" spans="1:14" x14ac:dyDescent="0.3">
      <c r="A1961" t="s">
        <v>480</v>
      </c>
      <c r="B1961" s="1">
        <v>46058.999305555553</v>
      </c>
      <c r="C1961" t="s">
        <v>7</v>
      </c>
      <c r="D1961" t="s">
        <v>18</v>
      </c>
      <c r="E1961" t="s">
        <v>19</v>
      </c>
      <c r="F1961" t="s">
        <v>20</v>
      </c>
      <c r="G1961" s="2">
        <v>0.99930555555555556</v>
      </c>
      <c r="H1961" s="3">
        <v>46058</v>
      </c>
      <c r="I1961">
        <v>2</v>
      </c>
      <c r="J1961">
        <f>_xlfn.XLOOKUP(tbl_logs[[#This Row],[Target_Department]],tbl_DeptWeight[Department], tbl_DeptWeight[Impact Score])</f>
        <v>3</v>
      </c>
      <c r="K1961">
        <f>_xlfn.XLOOKUP(tbl_logs[[#This Row],[Employee_Action]],tbl_ResponseLikelihood[Employee Action],tbl_ResponseLikelihood[Likelihood Score])</f>
        <v>2</v>
      </c>
      <c r="L1961">
        <f>tbl_logs[[#This Row],[Impact Score]]*tbl_logs[[#This Row],[Response Multiplier]]</f>
        <v>6</v>
      </c>
      <c r="M1961" t="str" cm="1">
        <f t="array" ref="M1961">_xlfn.IFS(tbl_logs[[#This Row],[Total Score]]&lt;=4, "Low", tbl_logs[[#This Row],[Total Score]]&lt;=10, "Medium", tbl_logs[[#This Row],[Total Score]]&lt;=19, "High", tbl_logs[[#This Row],[Total Score]]&lt;=25, "Very High")</f>
        <v>Medium</v>
      </c>
      <c r="N1961" t="str" cm="1">
        <f t="array" ref="N1961">_xlfn.IFS(tbl_logs[[#This Row],[Total Score]]&lt;=4, "Low", tbl_logs[[#This Row],[Total Score]]&lt;=10, "Medium", tbl_logs[[#This Row],[Total Score]]&lt;=17, "High", tbl_logs[[#This Row],[Total Score]]&lt;=25, "Critical")</f>
        <v>Medium</v>
      </c>
    </row>
    <row r="1962" spans="1:14" x14ac:dyDescent="0.3">
      <c r="A1962" t="s">
        <v>3597</v>
      </c>
      <c r="B1962" s="1">
        <v>46059.013194444444</v>
      </c>
      <c r="C1962" t="s">
        <v>47</v>
      </c>
      <c r="D1962" t="s">
        <v>22</v>
      </c>
      <c r="E1962" t="s">
        <v>19</v>
      </c>
      <c r="F1962" t="s">
        <v>10</v>
      </c>
      <c r="G1962" s="2">
        <v>1.3194444444444444E-2</v>
      </c>
      <c r="H1962" s="3">
        <v>46059</v>
      </c>
      <c r="I1962">
        <v>2</v>
      </c>
      <c r="J1962">
        <f>_xlfn.XLOOKUP(tbl_logs[[#This Row],[Target_Department]],tbl_DeptWeight[Department], tbl_DeptWeight[Impact Score])</f>
        <v>1</v>
      </c>
      <c r="K1962">
        <f>_xlfn.XLOOKUP(tbl_logs[[#This Row],[Employee_Action]],tbl_ResponseLikelihood[Employee Action],tbl_ResponseLikelihood[Likelihood Score])</f>
        <v>2</v>
      </c>
      <c r="L1962">
        <f>tbl_logs[[#This Row],[Impact Score]]*tbl_logs[[#This Row],[Response Multiplier]]</f>
        <v>2</v>
      </c>
      <c r="M1962" t="str" cm="1">
        <f t="array" ref="M1962">_xlfn.IFS(tbl_logs[[#This Row],[Total Score]]&lt;=4, "Low", tbl_logs[[#This Row],[Total Score]]&lt;=10, "Medium", tbl_logs[[#This Row],[Total Score]]&lt;=19, "High", tbl_logs[[#This Row],[Total Score]]&lt;=25, "Very High")</f>
        <v>Low</v>
      </c>
      <c r="N1962" t="str" cm="1">
        <f t="array" ref="N1962">_xlfn.IFS(tbl_logs[[#This Row],[Total Score]]&lt;=4, "Low", tbl_logs[[#This Row],[Total Score]]&lt;=10, "Medium", tbl_logs[[#This Row],[Total Score]]&lt;=17, "High", tbl_logs[[#This Row],[Total Score]]&lt;=25, "Critical")</f>
        <v>Low</v>
      </c>
    </row>
    <row r="1963" spans="1:14" x14ac:dyDescent="0.3">
      <c r="A1963" t="s">
        <v>4882</v>
      </c>
      <c r="B1963" s="1">
        <v>46059.049305555556</v>
      </c>
      <c r="C1963" t="s">
        <v>7</v>
      </c>
      <c r="D1963" t="s">
        <v>8</v>
      </c>
      <c r="E1963" t="s">
        <v>19</v>
      </c>
      <c r="F1963" t="s">
        <v>10</v>
      </c>
      <c r="G1963" s="2">
        <v>4.9305555555555554E-2</v>
      </c>
      <c r="H1963" s="3">
        <v>46059</v>
      </c>
      <c r="I1963">
        <v>2</v>
      </c>
      <c r="J1963">
        <f>_xlfn.XLOOKUP(tbl_logs[[#This Row],[Target_Department]],tbl_DeptWeight[Department], tbl_DeptWeight[Impact Score])</f>
        <v>3</v>
      </c>
      <c r="K1963">
        <f>_xlfn.XLOOKUP(tbl_logs[[#This Row],[Employee_Action]],tbl_ResponseLikelihood[Employee Action],tbl_ResponseLikelihood[Likelihood Score])</f>
        <v>2</v>
      </c>
      <c r="L1963">
        <f>tbl_logs[[#This Row],[Impact Score]]*tbl_logs[[#This Row],[Response Multiplier]]</f>
        <v>6</v>
      </c>
      <c r="M1963" t="str" cm="1">
        <f t="array" ref="M1963">_xlfn.IFS(tbl_logs[[#This Row],[Total Score]]&lt;=4, "Low", tbl_logs[[#This Row],[Total Score]]&lt;=10, "Medium", tbl_logs[[#This Row],[Total Score]]&lt;=19, "High", tbl_logs[[#This Row],[Total Score]]&lt;=25, "Very High")</f>
        <v>Medium</v>
      </c>
      <c r="N1963" t="str" cm="1">
        <f t="array" ref="N1963">_xlfn.IFS(tbl_logs[[#This Row],[Total Score]]&lt;=4, "Low", tbl_logs[[#This Row],[Total Score]]&lt;=10, "Medium", tbl_logs[[#This Row],[Total Score]]&lt;=17, "High", tbl_logs[[#This Row],[Total Score]]&lt;=25, "Critical")</f>
        <v>Medium</v>
      </c>
    </row>
    <row r="1964" spans="1:14" x14ac:dyDescent="0.3">
      <c r="A1964" t="s">
        <v>4974</v>
      </c>
      <c r="B1964" s="1">
        <v>46059.097222222219</v>
      </c>
      <c r="C1964" t="s">
        <v>7</v>
      </c>
      <c r="D1964" t="s">
        <v>22</v>
      </c>
      <c r="E1964" t="s">
        <v>19</v>
      </c>
      <c r="F1964" t="s">
        <v>10</v>
      </c>
      <c r="G1964" s="2">
        <v>9.7222222222222224E-2</v>
      </c>
      <c r="H1964" s="3">
        <v>46059</v>
      </c>
      <c r="I1964">
        <v>2</v>
      </c>
      <c r="J1964">
        <f>_xlfn.XLOOKUP(tbl_logs[[#This Row],[Target_Department]],tbl_DeptWeight[Department], tbl_DeptWeight[Impact Score])</f>
        <v>3</v>
      </c>
      <c r="K1964">
        <f>_xlfn.XLOOKUP(tbl_logs[[#This Row],[Employee_Action]],tbl_ResponseLikelihood[Employee Action],tbl_ResponseLikelihood[Likelihood Score])</f>
        <v>2</v>
      </c>
      <c r="L1964">
        <f>tbl_logs[[#This Row],[Impact Score]]*tbl_logs[[#This Row],[Response Multiplier]]</f>
        <v>6</v>
      </c>
      <c r="M1964" t="str" cm="1">
        <f t="array" ref="M1964">_xlfn.IFS(tbl_logs[[#This Row],[Total Score]]&lt;=4, "Low", tbl_logs[[#This Row],[Total Score]]&lt;=10, "Medium", tbl_logs[[#This Row],[Total Score]]&lt;=19, "High", tbl_logs[[#This Row],[Total Score]]&lt;=25, "Very High")</f>
        <v>Medium</v>
      </c>
      <c r="N1964" t="str" cm="1">
        <f t="array" ref="N1964">_xlfn.IFS(tbl_logs[[#This Row],[Total Score]]&lt;=4, "Low", tbl_logs[[#This Row],[Total Score]]&lt;=10, "Medium", tbl_logs[[#This Row],[Total Score]]&lt;=17, "High", tbl_logs[[#This Row],[Total Score]]&lt;=25, "Critical")</f>
        <v>Medium</v>
      </c>
    </row>
    <row r="1965" spans="1:14" x14ac:dyDescent="0.3">
      <c r="A1965" t="s">
        <v>2714</v>
      </c>
      <c r="B1965" s="1">
        <v>46059.109722222223</v>
      </c>
      <c r="C1965" t="s">
        <v>7</v>
      </c>
      <c r="D1965" t="s">
        <v>18</v>
      </c>
      <c r="E1965" t="s">
        <v>19</v>
      </c>
      <c r="F1965" t="s">
        <v>10</v>
      </c>
      <c r="G1965" s="2">
        <v>0.10972222222222222</v>
      </c>
      <c r="H1965" s="3">
        <v>46059</v>
      </c>
      <c r="I1965">
        <v>2</v>
      </c>
      <c r="J1965">
        <f>_xlfn.XLOOKUP(tbl_logs[[#This Row],[Target_Department]],tbl_DeptWeight[Department], tbl_DeptWeight[Impact Score])</f>
        <v>3</v>
      </c>
      <c r="K1965">
        <f>_xlfn.XLOOKUP(tbl_logs[[#This Row],[Employee_Action]],tbl_ResponseLikelihood[Employee Action],tbl_ResponseLikelihood[Likelihood Score])</f>
        <v>2</v>
      </c>
      <c r="L1965">
        <f>tbl_logs[[#This Row],[Impact Score]]*tbl_logs[[#This Row],[Response Multiplier]]</f>
        <v>6</v>
      </c>
      <c r="M1965" t="str" cm="1">
        <f t="array" ref="M1965">_xlfn.IFS(tbl_logs[[#This Row],[Total Score]]&lt;=4, "Low", tbl_logs[[#This Row],[Total Score]]&lt;=10, "Medium", tbl_logs[[#This Row],[Total Score]]&lt;=19, "High", tbl_logs[[#This Row],[Total Score]]&lt;=25, "Very High")</f>
        <v>Medium</v>
      </c>
      <c r="N1965" t="str" cm="1">
        <f t="array" ref="N1965">_xlfn.IFS(tbl_logs[[#This Row],[Total Score]]&lt;=4, "Low", tbl_logs[[#This Row],[Total Score]]&lt;=10, "Medium", tbl_logs[[#This Row],[Total Score]]&lt;=17, "High", tbl_logs[[#This Row],[Total Score]]&lt;=25, "Critical")</f>
        <v>Medium</v>
      </c>
    </row>
    <row r="1966" spans="1:14" x14ac:dyDescent="0.3">
      <c r="A1966" t="s">
        <v>2620</v>
      </c>
      <c r="B1966" s="1">
        <v>46059.143055555556</v>
      </c>
      <c r="C1966" t="s">
        <v>35</v>
      </c>
      <c r="D1966" t="s">
        <v>8</v>
      </c>
      <c r="E1966" t="s">
        <v>31</v>
      </c>
      <c r="F1966" t="s">
        <v>20</v>
      </c>
      <c r="G1966" s="2">
        <v>0.14305555555555555</v>
      </c>
      <c r="H1966" s="3">
        <v>46059</v>
      </c>
      <c r="I1966">
        <v>2</v>
      </c>
      <c r="J1966">
        <f>_xlfn.XLOOKUP(tbl_logs[[#This Row],[Target_Department]],tbl_DeptWeight[Department], tbl_DeptWeight[Impact Score])</f>
        <v>1</v>
      </c>
      <c r="K1966">
        <f>_xlfn.XLOOKUP(tbl_logs[[#This Row],[Employee_Action]],tbl_ResponseLikelihood[Employee Action],tbl_ResponseLikelihood[Likelihood Score])</f>
        <v>2</v>
      </c>
      <c r="L1966">
        <f>tbl_logs[[#This Row],[Impact Score]]*tbl_logs[[#This Row],[Response Multiplier]]</f>
        <v>2</v>
      </c>
      <c r="M1966" t="str" cm="1">
        <f t="array" ref="M1966">_xlfn.IFS(tbl_logs[[#This Row],[Total Score]]&lt;=4, "Low", tbl_logs[[#This Row],[Total Score]]&lt;=10, "Medium", tbl_logs[[#This Row],[Total Score]]&lt;=19, "High", tbl_logs[[#This Row],[Total Score]]&lt;=25, "Very High")</f>
        <v>Low</v>
      </c>
      <c r="N1966" t="str" cm="1">
        <f t="array" ref="N1966">_xlfn.IFS(tbl_logs[[#This Row],[Total Score]]&lt;=4, "Low", tbl_logs[[#This Row],[Total Score]]&lt;=10, "Medium", tbl_logs[[#This Row],[Total Score]]&lt;=17, "High", tbl_logs[[#This Row],[Total Score]]&lt;=25, "Critical")</f>
        <v>Low</v>
      </c>
    </row>
    <row r="1967" spans="1:14" x14ac:dyDescent="0.3">
      <c r="A1967" t="s">
        <v>3683</v>
      </c>
      <c r="B1967" s="1">
        <v>46059.149305555555</v>
      </c>
      <c r="C1967" t="s">
        <v>26</v>
      </c>
      <c r="D1967" t="s">
        <v>15</v>
      </c>
      <c r="E1967" t="s">
        <v>16</v>
      </c>
      <c r="F1967" t="s">
        <v>20</v>
      </c>
      <c r="G1967" s="2">
        <v>0.14930555555555555</v>
      </c>
      <c r="H1967" s="3">
        <v>46059</v>
      </c>
      <c r="I1967">
        <v>2</v>
      </c>
      <c r="J1967">
        <f>_xlfn.XLOOKUP(tbl_logs[[#This Row],[Target_Department]],tbl_DeptWeight[Department], tbl_DeptWeight[Impact Score])</f>
        <v>3</v>
      </c>
      <c r="K1967">
        <f>_xlfn.XLOOKUP(tbl_logs[[#This Row],[Employee_Action]],tbl_ResponseLikelihood[Employee Action],tbl_ResponseLikelihood[Likelihood Score])</f>
        <v>2</v>
      </c>
      <c r="L1967">
        <f>tbl_logs[[#This Row],[Impact Score]]*tbl_logs[[#This Row],[Response Multiplier]]</f>
        <v>6</v>
      </c>
      <c r="M1967" t="str" cm="1">
        <f t="array" ref="M1967">_xlfn.IFS(tbl_logs[[#This Row],[Total Score]]&lt;=4, "Low", tbl_logs[[#This Row],[Total Score]]&lt;=10, "Medium", tbl_logs[[#This Row],[Total Score]]&lt;=19, "High", tbl_logs[[#This Row],[Total Score]]&lt;=25, "Very High")</f>
        <v>Medium</v>
      </c>
      <c r="N1967" t="str" cm="1">
        <f t="array" ref="N1967">_xlfn.IFS(tbl_logs[[#This Row],[Total Score]]&lt;=4, "Low", tbl_logs[[#This Row],[Total Score]]&lt;=10, "Medium", tbl_logs[[#This Row],[Total Score]]&lt;=17, "High", tbl_logs[[#This Row],[Total Score]]&lt;=25, "Critical")</f>
        <v>Medium</v>
      </c>
    </row>
    <row r="1968" spans="1:14" x14ac:dyDescent="0.3">
      <c r="A1968" t="s">
        <v>259</v>
      </c>
      <c r="B1968" s="1">
        <v>46059.200694444444</v>
      </c>
      <c r="C1968" t="s">
        <v>40</v>
      </c>
      <c r="D1968" t="s">
        <v>22</v>
      </c>
      <c r="E1968" t="s">
        <v>16</v>
      </c>
      <c r="F1968" t="s">
        <v>10</v>
      </c>
      <c r="G1968" s="2">
        <v>0.20069444444444445</v>
      </c>
      <c r="H1968" s="3">
        <v>46059</v>
      </c>
      <c r="I1968">
        <v>2</v>
      </c>
      <c r="J1968">
        <f>_xlfn.XLOOKUP(tbl_logs[[#This Row],[Target_Department]],tbl_DeptWeight[Department], tbl_DeptWeight[Impact Score])</f>
        <v>5</v>
      </c>
      <c r="K1968">
        <f>_xlfn.XLOOKUP(tbl_logs[[#This Row],[Employee_Action]],tbl_ResponseLikelihood[Employee Action],tbl_ResponseLikelihood[Likelihood Score])</f>
        <v>2</v>
      </c>
      <c r="L1968">
        <f>tbl_logs[[#This Row],[Impact Score]]*tbl_logs[[#This Row],[Response Multiplier]]</f>
        <v>10</v>
      </c>
      <c r="M1968" t="str" cm="1">
        <f t="array" ref="M1968">_xlfn.IFS(tbl_logs[[#This Row],[Total Score]]&lt;=4, "Low", tbl_logs[[#This Row],[Total Score]]&lt;=10, "Medium", tbl_logs[[#This Row],[Total Score]]&lt;=19, "High", tbl_logs[[#This Row],[Total Score]]&lt;=25, "Very High")</f>
        <v>Medium</v>
      </c>
      <c r="N1968" t="str" cm="1">
        <f t="array" ref="N1968">_xlfn.IFS(tbl_logs[[#This Row],[Total Score]]&lt;=4, "Low", tbl_logs[[#This Row],[Total Score]]&lt;=10, "Medium", tbl_logs[[#This Row],[Total Score]]&lt;=17, "High", tbl_logs[[#This Row],[Total Score]]&lt;=25, "Critical")</f>
        <v>Medium</v>
      </c>
    </row>
    <row r="1969" spans="1:14" x14ac:dyDescent="0.3">
      <c r="A1969" t="s">
        <v>4546</v>
      </c>
      <c r="B1969" s="1">
        <v>46059.206250000003</v>
      </c>
      <c r="C1969" t="s">
        <v>40</v>
      </c>
      <c r="D1969" t="s">
        <v>18</v>
      </c>
      <c r="E1969" t="s">
        <v>16</v>
      </c>
      <c r="F1969" t="s">
        <v>33</v>
      </c>
      <c r="G1969" s="2">
        <v>0.20624999999999999</v>
      </c>
      <c r="H1969" s="3">
        <v>46059</v>
      </c>
      <c r="I1969">
        <v>2</v>
      </c>
      <c r="J1969">
        <f>_xlfn.XLOOKUP(tbl_logs[[#This Row],[Target_Department]],tbl_DeptWeight[Department], tbl_DeptWeight[Impact Score])</f>
        <v>5</v>
      </c>
      <c r="K1969">
        <f>_xlfn.XLOOKUP(tbl_logs[[#This Row],[Employee_Action]],tbl_ResponseLikelihood[Employee Action],tbl_ResponseLikelihood[Likelihood Score])</f>
        <v>4</v>
      </c>
      <c r="L1969">
        <f>tbl_logs[[#This Row],[Impact Score]]*tbl_logs[[#This Row],[Response Multiplier]]</f>
        <v>20</v>
      </c>
      <c r="M1969" t="str" cm="1">
        <f t="array" ref="M1969">_xlfn.IFS(tbl_logs[[#This Row],[Total Score]]&lt;=4, "Low", tbl_logs[[#This Row],[Total Score]]&lt;=10, "Medium", tbl_logs[[#This Row],[Total Score]]&lt;=19, "High", tbl_logs[[#This Row],[Total Score]]&lt;=25, "Very High")</f>
        <v>Very High</v>
      </c>
      <c r="N1969" t="str" cm="1">
        <f t="array" ref="N1969">_xlfn.IFS(tbl_logs[[#This Row],[Total Score]]&lt;=4, "Low", tbl_logs[[#This Row],[Total Score]]&lt;=10, "Medium", tbl_logs[[#This Row],[Total Score]]&lt;=17, "High", tbl_logs[[#This Row],[Total Score]]&lt;=25, "Critical")</f>
        <v>Critical</v>
      </c>
    </row>
    <row r="1970" spans="1:14" x14ac:dyDescent="0.3">
      <c r="A1970" t="s">
        <v>1932</v>
      </c>
      <c r="B1970" s="1">
        <v>46059.220138888886</v>
      </c>
      <c r="C1970" t="s">
        <v>26</v>
      </c>
      <c r="D1970" t="s">
        <v>15</v>
      </c>
      <c r="E1970" t="s">
        <v>16</v>
      </c>
      <c r="F1970" t="s">
        <v>20</v>
      </c>
      <c r="G1970" s="2">
        <v>0.22013888888888888</v>
      </c>
      <c r="H1970" s="3">
        <v>46059</v>
      </c>
      <c r="I1970">
        <v>2</v>
      </c>
      <c r="J1970">
        <f>_xlfn.XLOOKUP(tbl_logs[[#This Row],[Target_Department]],tbl_DeptWeight[Department], tbl_DeptWeight[Impact Score])</f>
        <v>3</v>
      </c>
      <c r="K1970">
        <f>_xlfn.XLOOKUP(tbl_logs[[#This Row],[Employee_Action]],tbl_ResponseLikelihood[Employee Action],tbl_ResponseLikelihood[Likelihood Score])</f>
        <v>2</v>
      </c>
      <c r="L1970">
        <f>tbl_logs[[#This Row],[Impact Score]]*tbl_logs[[#This Row],[Response Multiplier]]</f>
        <v>6</v>
      </c>
      <c r="M1970" t="str" cm="1">
        <f t="array" ref="M1970">_xlfn.IFS(tbl_logs[[#This Row],[Total Score]]&lt;=4, "Low", tbl_logs[[#This Row],[Total Score]]&lt;=10, "Medium", tbl_logs[[#This Row],[Total Score]]&lt;=19, "High", tbl_logs[[#This Row],[Total Score]]&lt;=25, "Very High")</f>
        <v>Medium</v>
      </c>
      <c r="N1970" t="str" cm="1">
        <f t="array" ref="N1970">_xlfn.IFS(tbl_logs[[#This Row],[Total Score]]&lt;=4, "Low", tbl_logs[[#This Row],[Total Score]]&lt;=10, "Medium", tbl_logs[[#This Row],[Total Score]]&lt;=17, "High", tbl_logs[[#This Row],[Total Score]]&lt;=25, "Critical")</f>
        <v>Medium</v>
      </c>
    </row>
    <row r="1971" spans="1:14" x14ac:dyDescent="0.3">
      <c r="A1971" t="s">
        <v>3016</v>
      </c>
      <c r="B1971" s="1">
        <v>46059.228472222225</v>
      </c>
      <c r="C1971" t="s">
        <v>12</v>
      </c>
      <c r="D1971" t="s">
        <v>8</v>
      </c>
      <c r="E1971" t="s">
        <v>9</v>
      </c>
      <c r="F1971" t="s">
        <v>13</v>
      </c>
      <c r="G1971" s="2">
        <v>0.22847222222222222</v>
      </c>
      <c r="H1971" s="3">
        <v>46059</v>
      </c>
      <c r="I1971">
        <v>2</v>
      </c>
      <c r="J1971">
        <f>_xlfn.XLOOKUP(tbl_logs[[#This Row],[Target_Department]],tbl_DeptWeight[Department], tbl_DeptWeight[Impact Score])</f>
        <v>1</v>
      </c>
      <c r="K1971">
        <f>_xlfn.XLOOKUP(tbl_logs[[#This Row],[Employee_Action]],tbl_ResponseLikelihood[Employee Action],tbl_ResponseLikelihood[Likelihood Score])</f>
        <v>1</v>
      </c>
      <c r="L1971">
        <f>tbl_logs[[#This Row],[Impact Score]]*tbl_logs[[#This Row],[Response Multiplier]]</f>
        <v>1</v>
      </c>
      <c r="M1971" t="str" cm="1">
        <f t="array" ref="M1971">_xlfn.IFS(tbl_logs[[#This Row],[Total Score]]&lt;=4, "Low", tbl_logs[[#This Row],[Total Score]]&lt;=10, "Medium", tbl_logs[[#This Row],[Total Score]]&lt;=19, "High", tbl_logs[[#This Row],[Total Score]]&lt;=25, "Very High")</f>
        <v>Low</v>
      </c>
      <c r="N1971" t="str" cm="1">
        <f t="array" ref="N1971">_xlfn.IFS(tbl_logs[[#This Row],[Total Score]]&lt;=4, "Low", tbl_logs[[#This Row],[Total Score]]&lt;=10, "Medium", tbl_logs[[#This Row],[Total Score]]&lt;=17, "High", tbl_logs[[#This Row],[Total Score]]&lt;=25, "Critical")</f>
        <v>Low</v>
      </c>
    </row>
    <row r="1972" spans="1:14" x14ac:dyDescent="0.3">
      <c r="A1972" t="s">
        <v>3255</v>
      </c>
      <c r="B1972" s="1">
        <v>46059.238194444442</v>
      </c>
      <c r="C1972" t="s">
        <v>7</v>
      </c>
      <c r="D1972" t="s">
        <v>15</v>
      </c>
      <c r="E1972" t="s">
        <v>19</v>
      </c>
      <c r="F1972" t="s">
        <v>20</v>
      </c>
      <c r="G1972" s="2">
        <v>0.23819444444444443</v>
      </c>
      <c r="H1972" s="3">
        <v>46059</v>
      </c>
      <c r="I1972">
        <v>2</v>
      </c>
      <c r="J1972">
        <f>_xlfn.XLOOKUP(tbl_logs[[#This Row],[Target_Department]],tbl_DeptWeight[Department], tbl_DeptWeight[Impact Score])</f>
        <v>3</v>
      </c>
      <c r="K1972">
        <f>_xlfn.XLOOKUP(tbl_logs[[#This Row],[Employee_Action]],tbl_ResponseLikelihood[Employee Action],tbl_ResponseLikelihood[Likelihood Score])</f>
        <v>2</v>
      </c>
      <c r="L1972">
        <f>tbl_logs[[#This Row],[Impact Score]]*tbl_logs[[#This Row],[Response Multiplier]]</f>
        <v>6</v>
      </c>
      <c r="M1972" t="str" cm="1">
        <f t="array" ref="M1972">_xlfn.IFS(tbl_logs[[#This Row],[Total Score]]&lt;=4, "Low", tbl_logs[[#This Row],[Total Score]]&lt;=10, "Medium", tbl_logs[[#This Row],[Total Score]]&lt;=19, "High", tbl_logs[[#This Row],[Total Score]]&lt;=25, "Very High")</f>
        <v>Medium</v>
      </c>
      <c r="N1972" t="str" cm="1">
        <f t="array" ref="N1972">_xlfn.IFS(tbl_logs[[#This Row],[Total Score]]&lt;=4, "Low", tbl_logs[[#This Row],[Total Score]]&lt;=10, "Medium", tbl_logs[[#This Row],[Total Score]]&lt;=17, "High", tbl_logs[[#This Row],[Total Score]]&lt;=25, "Critical")</f>
        <v>Medium</v>
      </c>
    </row>
    <row r="1973" spans="1:14" x14ac:dyDescent="0.3">
      <c r="A1973" t="s">
        <v>2120</v>
      </c>
      <c r="B1973" s="1">
        <v>46059.239583333336</v>
      </c>
      <c r="C1973" t="s">
        <v>40</v>
      </c>
      <c r="D1973" t="s">
        <v>15</v>
      </c>
      <c r="E1973" t="s">
        <v>16</v>
      </c>
      <c r="F1973" t="s">
        <v>13</v>
      </c>
      <c r="G1973" s="2">
        <v>0.23958333333333334</v>
      </c>
      <c r="H1973" s="3">
        <v>46059</v>
      </c>
      <c r="I1973">
        <v>2</v>
      </c>
      <c r="J1973">
        <f>_xlfn.XLOOKUP(tbl_logs[[#This Row],[Target_Department]],tbl_DeptWeight[Department], tbl_DeptWeight[Impact Score])</f>
        <v>5</v>
      </c>
      <c r="K1973">
        <f>_xlfn.XLOOKUP(tbl_logs[[#This Row],[Employee_Action]],tbl_ResponseLikelihood[Employee Action],tbl_ResponseLikelihood[Likelihood Score])</f>
        <v>1</v>
      </c>
      <c r="L1973">
        <f>tbl_logs[[#This Row],[Impact Score]]*tbl_logs[[#This Row],[Response Multiplier]]</f>
        <v>5</v>
      </c>
      <c r="M1973" t="str" cm="1">
        <f t="array" ref="M1973">_xlfn.IFS(tbl_logs[[#This Row],[Total Score]]&lt;=4, "Low", tbl_logs[[#This Row],[Total Score]]&lt;=10, "Medium", tbl_logs[[#This Row],[Total Score]]&lt;=19, "High", tbl_logs[[#This Row],[Total Score]]&lt;=25, "Very High")</f>
        <v>Medium</v>
      </c>
      <c r="N1973" t="str" cm="1">
        <f t="array" ref="N1973">_xlfn.IFS(tbl_logs[[#This Row],[Total Score]]&lt;=4, "Low", tbl_logs[[#This Row],[Total Score]]&lt;=10, "Medium", tbl_logs[[#This Row],[Total Score]]&lt;=17, "High", tbl_logs[[#This Row],[Total Score]]&lt;=25, "Critical")</f>
        <v>Medium</v>
      </c>
    </row>
    <row r="1974" spans="1:14" x14ac:dyDescent="0.3">
      <c r="A1974" t="s">
        <v>2137</v>
      </c>
      <c r="B1974" s="1">
        <v>46059.24722222222</v>
      </c>
      <c r="C1974" t="s">
        <v>7</v>
      </c>
      <c r="D1974" t="s">
        <v>18</v>
      </c>
      <c r="E1974" t="s">
        <v>19</v>
      </c>
      <c r="F1974" t="s">
        <v>20</v>
      </c>
      <c r="G1974" s="2">
        <v>0.24722222222222223</v>
      </c>
      <c r="H1974" s="3">
        <v>46059</v>
      </c>
      <c r="I1974">
        <v>2</v>
      </c>
      <c r="J1974">
        <f>_xlfn.XLOOKUP(tbl_logs[[#This Row],[Target_Department]],tbl_DeptWeight[Department], tbl_DeptWeight[Impact Score])</f>
        <v>3</v>
      </c>
      <c r="K1974">
        <f>_xlfn.XLOOKUP(tbl_logs[[#This Row],[Employee_Action]],tbl_ResponseLikelihood[Employee Action],tbl_ResponseLikelihood[Likelihood Score])</f>
        <v>2</v>
      </c>
      <c r="L1974">
        <f>tbl_logs[[#This Row],[Impact Score]]*tbl_logs[[#This Row],[Response Multiplier]]</f>
        <v>6</v>
      </c>
      <c r="M1974" t="str" cm="1">
        <f t="array" ref="M1974">_xlfn.IFS(tbl_logs[[#This Row],[Total Score]]&lt;=4, "Low", tbl_logs[[#This Row],[Total Score]]&lt;=10, "Medium", tbl_logs[[#This Row],[Total Score]]&lt;=19, "High", tbl_logs[[#This Row],[Total Score]]&lt;=25, "Very High")</f>
        <v>Medium</v>
      </c>
      <c r="N1974" t="str" cm="1">
        <f t="array" ref="N1974">_xlfn.IFS(tbl_logs[[#This Row],[Total Score]]&lt;=4, "Low", tbl_logs[[#This Row],[Total Score]]&lt;=10, "Medium", tbl_logs[[#This Row],[Total Score]]&lt;=17, "High", tbl_logs[[#This Row],[Total Score]]&lt;=25, "Critical")</f>
        <v>Medium</v>
      </c>
    </row>
    <row r="1975" spans="1:14" x14ac:dyDescent="0.3">
      <c r="A1975" t="s">
        <v>1935</v>
      </c>
      <c r="B1975" s="1">
        <v>46059.247916666667</v>
      </c>
      <c r="C1975" t="s">
        <v>26</v>
      </c>
      <c r="D1975" t="s">
        <v>18</v>
      </c>
      <c r="E1975" t="s">
        <v>16</v>
      </c>
      <c r="F1975" t="s">
        <v>20</v>
      </c>
      <c r="G1975" s="2">
        <v>0.24791666666666667</v>
      </c>
      <c r="H1975" s="3">
        <v>46059</v>
      </c>
      <c r="I1975">
        <v>2</v>
      </c>
      <c r="J1975">
        <f>_xlfn.XLOOKUP(tbl_logs[[#This Row],[Target_Department]],tbl_DeptWeight[Department], tbl_DeptWeight[Impact Score])</f>
        <v>3</v>
      </c>
      <c r="K1975">
        <f>_xlfn.XLOOKUP(tbl_logs[[#This Row],[Employee_Action]],tbl_ResponseLikelihood[Employee Action],tbl_ResponseLikelihood[Likelihood Score])</f>
        <v>2</v>
      </c>
      <c r="L1975">
        <f>tbl_logs[[#This Row],[Impact Score]]*tbl_logs[[#This Row],[Response Multiplier]]</f>
        <v>6</v>
      </c>
      <c r="M1975" t="str" cm="1">
        <f t="array" ref="M1975">_xlfn.IFS(tbl_logs[[#This Row],[Total Score]]&lt;=4, "Low", tbl_logs[[#This Row],[Total Score]]&lt;=10, "Medium", tbl_logs[[#This Row],[Total Score]]&lt;=19, "High", tbl_logs[[#This Row],[Total Score]]&lt;=25, "Very High")</f>
        <v>Medium</v>
      </c>
      <c r="N1975" t="str" cm="1">
        <f t="array" ref="N1975">_xlfn.IFS(tbl_logs[[#This Row],[Total Score]]&lt;=4, "Low", tbl_logs[[#This Row],[Total Score]]&lt;=10, "Medium", tbl_logs[[#This Row],[Total Score]]&lt;=17, "High", tbl_logs[[#This Row],[Total Score]]&lt;=25, "Critical")</f>
        <v>Medium</v>
      </c>
    </row>
    <row r="1976" spans="1:14" x14ac:dyDescent="0.3">
      <c r="A1976" t="s">
        <v>2171</v>
      </c>
      <c r="B1976" s="1">
        <v>46059.274305555555</v>
      </c>
      <c r="C1976" t="s">
        <v>7</v>
      </c>
      <c r="D1976" t="s">
        <v>8</v>
      </c>
      <c r="E1976" t="s">
        <v>19</v>
      </c>
      <c r="F1976" t="s">
        <v>13</v>
      </c>
      <c r="G1976" s="2">
        <v>0.27430555555555558</v>
      </c>
      <c r="H1976" s="3">
        <v>46059</v>
      </c>
      <c r="I1976">
        <v>2</v>
      </c>
      <c r="J1976">
        <f>_xlfn.XLOOKUP(tbl_logs[[#This Row],[Target_Department]],tbl_DeptWeight[Department], tbl_DeptWeight[Impact Score])</f>
        <v>3</v>
      </c>
      <c r="K1976">
        <f>_xlfn.XLOOKUP(tbl_logs[[#This Row],[Employee_Action]],tbl_ResponseLikelihood[Employee Action],tbl_ResponseLikelihood[Likelihood Score])</f>
        <v>1</v>
      </c>
      <c r="L1976">
        <f>tbl_logs[[#This Row],[Impact Score]]*tbl_logs[[#This Row],[Response Multiplier]]</f>
        <v>3</v>
      </c>
      <c r="M1976" t="str" cm="1">
        <f t="array" ref="M1976">_xlfn.IFS(tbl_logs[[#This Row],[Total Score]]&lt;=4, "Low", tbl_logs[[#This Row],[Total Score]]&lt;=10, "Medium", tbl_logs[[#This Row],[Total Score]]&lt;=19, "High", tbl_logs[[#This Row],[Total Score]]&lt;=25, "Very High")</f>
        <v>Low</v>
      </c>
      <c r="N1976" t="str" cm="1">
        <f t="array" ref="N1976">_xlfn.IFS(tbl_logs[[#This Row],[Total Score]]&lt;=4, "Low", tbl_logs[[#This Row],[Total Score]]&lt;=10, "Medium", tbl_logs[[#This Row],[Total Score]]&lt;=17, "High", tbl_logs[[#This Row],[Total Score]]&lt;=25, "Critical")</f>
        <v>Low</v>
      </c>
    </row>
    <row r="1977" spans="1:14" x14ac:dyDescent="0.3">
      <c r="A1977" t="s">
        <v>4627</v>
      </c>
      <c r="B1977" s="1">
        <v>46059.342361111114</v>
      </c>
      <c r="C1977" t="s">
        <v>7</v>
      </c>
      <c r="D1977" t="s">
        <v>22</v>
      </c>
      <c r="E1977" t="s">
        <v>16</v>
      </c>
      <c r="F1977" t="s">
        <v>20</v>
      </c>
      <c r="G1977" s="2">
        <v>0.34236111111111112</v>
      </c>
      <c r="H1977" s="3">
        <v>46059</v>
      </c>
      <c r="I1977">
        <v>2</v>
      </c>
      <c r="J1977">
        <f>_xlfn.XLOOKUP(tbl_logs[[#This Row],[Target_Department]],tbl_DeptWeight[Department], tbl_DeptWeight[Impact Score])</f>
        <v>3</v>
      </c>
      <c r="K1977">
        <f>_xlfn.XLOOKUP(tbl_logs[[#This Row],[Employee_Action]],tbl_ResponseLikelihood[Employee Action],tbl_ResponseLikelihood[Likelihood Score])</f>
        <v>2</v>
      </c>
      <c r="L1977">
        <f>tbl_logs[[#This Row],[Impact Score]]*tbl_logs[[#This Row],[Response Multiplier]]</f>
        <v>6</v>
      </c>
      <c r="M1977" t="str" cm="1">
        <f t="array" ref="M1977">_xlfn.IFS(tbl_logs[[#This Row],[Total Score]]&lt;=4, "Low", tbl_logs[[#This Row],[Total Score]]&lt;=10, "Medium", tbl_logs[[#This Row],[Total Score]]&lt;=19, "High", tbl_logs[[#This Row],[Total Score]]&lt;=25, "Very High")</f>
        <v>Medium</v>
      </c>
      <c r="N1977" t="str" cm="1">
        <f t="array" ref="N1977">_xlfn.IFS(tbl_logs[[#This Row],[Total Score]]&lt;=4, "Low", tbl_logs[[#This Row],[Total Score]]&lt;=10, "Medium", tbl_logs[[#This Row],[Total Score]]&lt;=17, "High", tbl_logs[[#This Row],[Total Score]]&lt;=25, "Critical")</f>
        <v>Medium</v>
      </c>
    </row>
    <row r="1978" spans="1:14" x14ac:dyDescent="0.3">
      <c r="A1978" t="s">
        <v>1814</v>
      </c>
      <c r="B1978" s="1">
        <v>46059.34652777778</v>
      </c>
      <c r="C1978" t="s">
        <v>7</v>
      </c>
      <c r="D1978" t="s">
        <v>8</v>
      </c>
      <c r="E1978" t="s">
        <v>19</v>
      </c>
      <c r="F1978" t="s">
        <v>10</v>
      </c>
      <c r="G1978" s="2">
        <v>0.34652777777777777</v>
      </c>
      <c r="H1978" s="3">
        <v>46059</v>
      </c>
      <c r="I1978">
        <v>2</v>
      </c>
      <c r="J1978">
        <f>_xlfn.XLOOKUP(tbl_logs[[#This Row],[Target_Department]],tbl_DeptWeight[Department], tbl_DeptWeight[Impact Score])</f>
        <v>3</v>
      </c>
      <c r="K1978">
        <f>_xlfn.XLOOKUP(tbl_logs[[#This Row],[Employee_Action]],tbl_ResponseLikelihood[Employee Action],tbl_ResponseLikelihood[Likelihood Score])</f>
        <v>2</v>
      </c>
      <c r="L1978">
        <f>tbl_logs[[#This Row],[Impact Score]]*tbl_logs[[#This Row],[Response Multiplier]]</f>
        <v>6</v>
      </c>
      <c r="M1978" t="str" cm="1">
        <f t="array" ref="M1978">_xlfn.IFS(tbl_logs[[#This Row],[Total Score]]&lt;=4, "Low", tbl_logs[[#This Row],[Total Score]]&lt;=10, "Medium", tbl_logs[[#This Row],[Total Score]]&lt;=19, "High", tbl_logs[[#This Row],[Total Score]]&lt;=25, "Very High")</f>
        <v>Medium</v>
      </c>
      <c r="N1978" t="str" cm="1">
        <f t="array" ref="N1978">_xlfn.IFS(tbl_logs[[#This Row],[Total Score]]&lt;=4, "Low", tbl_logs[[#This Row],[Total Score]]&lt;=10, "Medium", tbl_logs[[#This Row],[Total Score]]&lt;=17, "High", tbl_logs[[#This Row],[Total Score]]&lt;=25, "Critical")</f>
        <v>Medium</v>
      </c>
    </row>
    <row r="1979" spans="1:14" x14ac:dyDescent="0.3">
      <c r="A1979" t="s">
        <v>737</v>
      </c>
      <c r="B1979" s="1">
        <v>46059.35833333333</v>
      </c>
      <c r="C1979" t="s">
        <v>12</v>
      </c>
      <c r="D1979" t="s">
        <v>8</v>
      </c>
      <c r="E1979" t="s">
        <v>16</v>
      </c>
      <c r="F1979" t="s">
        <v>13</v>
      </c>
      <c r="G1979" s="2">
        <v>0.35833333333333334</v>
      </c>
      <c r="H1979" s="3">
        <v>46059</v>
      </c>
      <c r="I1979">
        <v>2</v>
      </c>
      <c r="J1979">
        <f>_xlfn.XLOOKUP(tbl_logs[[#This Row],[Target_Department]],tbl_DeptWeight[Department], tbl_DeptWeight[Impact Score])</f>
        <v>1</v>
      </c>
      <c r="K1979">
        <f>_xlfn.XLOOKUP(tbl_logs[[#This Row],[Employee_Action]],tbl_ResponseLikelihood[Employee Action],tbl_ResponseLikelihood[Likelihood Score])</f>
        <v>1</v>
      </c>
      <c r="L1979">
        <f>tbl_logs[[#This Row],[Impact Score]]*tbl_logs[[#This Row],[Response Multiplier]]</f>
        <v>1</v>
      </c>
      <c r="M1979" t="str" cm="1">
        <f t="array" ref="M1979">_xlfn.IFS(tbl_logs[[#This Row],[Total Score]]&lt;=4, "Low", tbl_logs[[#This Row],[Total Score]]&lt;=10, "Medium", tbl_logs[[#This Row],[Total Score]]&lt;=19, "High", tbl_logs[[#This Row],[Total Score]]&lt;=25, "Very High")</f>
        <v>Low</v>
      </c>
      <c r="N1979" t="str" cm="1">
        <f t="array" ref="N1979">_xlfn.IFS(tbl_logs[[#This Row],[Total Score]]&lt;=4, "Low", tbl_logs[[#This Row],[Total Score]]&lt;=10, "Medium", tbl_logs[[#This Row],[Total Score]]&lt;=17, "High", tbl_logs[[#This Row],[Total Score]]&lt;=25, "Critical")</f>
        <v>Low</v>
      </c>
    </row>
    <row r="1980" spans="1:14" x14ac:dyDescent="0.3">
      <c r="A1980" t="s">
        <v>354</v>
      </c>
      <c r="B1980" s="1">
        <v>46059.395833333336</v>
      </c>
      <c r="C1980" t="s">
        <v>7</v>
      </c>
      <c r="D1980" t="s">
        <v>18</v>
      </c>
      <c r="E1980" t="s">
        <v>19</v>
      </c>
      <c r="F1980" t="s">
        <v>10</v>
      </c>
      <c r="G1980" s="2">
        <v>0.39583333333333331</v>
      </c>
      <c r="H1980" s="3">
        <v>46059</v>
      </c>
      <c r="I1980">
        <v>2</v>
      </c>
      <c r="J1980">
        <f>_xlfn.XLOOKUP(tbl_logs[[#This Row],[Target_Department]],tbl_DeptWeight[Department], tbl_DeptWeight[Impact Score])</f>
        <v>3</v>
      </c>
      <c r="K1980">
        <f>_xlfn.XLOOKUP(tbl_logs[[#This Row],[Employee_Action]],tbl_ResponseLikelihood[Employee Action],tbl_ResponseLikelihood[Likelihood Score])</f>
        <v>2</v>
      </c>
      <c r="L1980">
        <f>tbl_logs[[#This Row],[Impact Score]]*tbl_logs[[#This Row],[Response Multiplier]]</f>
        <v>6</v>
      </c>
      <c r="M1980" t="str" cm="1">
        <f t="array" ref="M1980">_xlfn.IFS(tbl_logs[[#This Row],[Total Score]]&lt;=4, "Low", tbl_logs[[#This Row],[Total Score]]&lt;=10, "Medium", tbl_logs[[#This Row],[Total Score]]&lt;=19, "High", tbl_logs[[#This Row],[Total Score]]&lt;=25, "Very High")</f>
        <v>Medium</v>
      </c>
      <c r="N1980" t="str" cm="1">
        <f t="array" ref="N1980">_xlfn.IFS(tbl_logs[[#This Row],[Total Score]]&lt;=4, "Low", tbl_logs[[#This Row],[Total Score]]&lt;=10, "Medium", tbl_logs[[#This Row],[Total Score]]&lt;=17, "High", tbl_logs[[#This Row],[Total Score]]&lt;=25, "Critical")</f>
        <v>Medium</v>
      </c>
    </row>
    <row r="1981" spans="1:14" x14ac:dyDescent="0.3">
      <c r="A1981" t="s">
        <v>2314</v>
      </c>
      <c r="B1981" s="1">
        <v>46059.438194444447</v>
      </c>
      <c r="C1981" t="s">
        <v>7</v>
      </c>
      <c r="D1981" t="s">
        <v>22</v>
      </c>
      <c r="E1981" t="s">
        <v>31</v>
      </c>
      <c r="F1981" t="s">
        <v>10</v>
      </c>
      <c r="G1981" s="2">
        <v>0.43819444444444444</v>
      </c>
      <c r="H1981" s="3">
        <v>46059</v>
      </c>
      <c r="I1981">
        <v>2</v>
      </c>
      <c r="J1981">
        <f>_xlfn.XLOOKUP(tbl_logs[[#This Row],[Target_Department]],tbl_DeptWeight[Department], tbl_DeptWeight[Impact Score])</f>
        <v>3</v>
      </c>
      <c r="K1981">
        <f>_xlfn.XLOOKUP(tbl_logs[[#This Row],[Employee_Action]],tbl_ResponseLikelihood[Employee Action],tbl_ResponseLikelihood[Likelihood Score])</f>
        <v>2</v>
      </c>
      <c r="L1981">
        <f>tbl_logs[[#This Row],[Impact Score]]*tbl_logs[[#This Row],[Response Multiplier]]</f>
        <v>6</v>
      </c>
      <c r="M1981" t="str" cm="1">
        <f t="array" ref="M1981">_xlfn.IFS(tbl_logs[[#This Row],[Total Score]]&lt;=4, "Low", tbl_logs[[#This Row],[Total Score]]&lt;=10, "Medium", tbl_logs[[#This Row],[Total Score]]&lt;=19, "High", tbl_logs[[#This Row],[Total Score]]&lt;=25, "Very High")</f>
        <v>Medium</v>
      </c>
      <c r="N1981" t="str" cm="1">
        <f t="array" ref="N1981">_xlfn.IFS(tbl_logs[[#This Row],[Total Score]]&lt;=4, "Low", tbl_logs[[#This Row],[Total Score]]&lt;=10, "Medium", tbl_logs[[#This Row],[Total Score]]&lt;=17, "High", tbl_logs[[#This Row],[Total Score]]&lt;=25, "Critical")</f>
        <v>Medium</v>
      </c>
    </row>
    <row r="1982" spans="1:14" x14ac:dyDescent="0.3">
      <c r="A1982" t="s">
        <v>158</v>
      </c>
      <c r="B1982" s="1">
        <v>46059.445833333331</v>
      </c>
      <c r="C1982" t="s">
        <v>7</v>
      </c>
      <c r="D1982" t="s">
        <v>15</v>
      </c>
      <c r="E1982" t="s">
        <v>19</v>
      </c>
      <c r="F1982" t="s">
        <v>10</v>
      </c>
      <c r="G1982" s="2">
        <v>0.44583333333333336</v>
      </c>
      <c r="H1982" s="3">
        <v>46059</v>
      </c>
      <c r="I1982">
        <v>2</v>
      </c>
      <c r="J1982">
        <f>_xlfn.XLOOKUP(tbl_logs[[#This Row],[Target_Department]],tbl_DeptWeight[Department], tbl_DeptWeight[Impact Score])</f>
        <v>3</v>
      </c>
      <c r="K1982">
        <f>_xlfn.XLOOKUP(tbl_logs[[#This Row],[Employee_Action]],tbl_ResponseLikelihood[Employee Action],tbl_ResponseLikelihood[Likelihood Score])</f>
        <v>2</v>
      </c>
      <c r="L1982">
        <f>tbl_logs[[#This Row],[Impact Score]]*tbl_logs[[#This Row],[Response Multiplier]]</f>
        <v>6</v>
      </c>
      <c r="M1982" t="str" cm="1">
        <f t="array" ref="M1982">_xlfn.IFS(tbl_logs[[#This Row],[Total Score]]&lt;=4, "Low", tbl_logs[[#This Row],[Total Score]]&lt;=10, "Medium", tbl_logs[[#This Row],[Total Score]]&lt;=19, "High", tbl_logs[[#This Row],[Total Score]]&lt;=25, "Very High")</f>
        <v>Medium</v>
      </c>
      <c r="N1982" t="str" cm="1">
        <f t="array" ref="N1982">_xlfn.IFS(tbl_logs[[#This Row],[Total Score]]&lt;=4, "Low", tbl_logs[[#This Row],[Total Score]]&lt;=10, "Medium", tbl_logs[[#This Row],[Total Score]]&lt;=17, "High", tbl_logs[[#This Row],[Total Score]]&lt;=25, "Critical")</f>
        <v>Medium</v>
      </c>
    </row>
    <row r="1983" spans="1:14" x14ac:dyDescent="0.3">
      <c r="A1983" t="s">
        <v>1490</v>
      </c>
      <c r="B1983" s="1">
        <v>46059.48333333333</v>
      </c>
      <c r="C1983" t="s">
        <v>7</v>
      </c>
      <c r="D1983" t="s">
        <v>22</v>
      </c>
      <c r="E1983" t="s">
        <v>19</v>
      </c>
      <c r="F1983" t="s">
        <v>53</v>
      </c>
      <c r="G1983" s="2">
        <v>0.48333333333333334</v>
      </c>
      <c r="H1983" s="3">
        <v>46059</v>
      </c>
      <c r="I1983">
        <v>2</v>
      </c>
      <c r="J1983">
        <f>_xlfn.XLOOKUP(tbl_logs[[#This Row],[Target_Department]],tbl_DeptWeight[Department], tbl_DeptWeight[Impact Score])</f>
        <v>3</v>
      </c>
      <c r="K1983">
        <f>_xlfn.XLOOKUP(tbl_logs[[#This Row],[Employee_Action]],tbl_ResponseLikelihood[Employee Action],tbl_ResponseLikelihood[Likelihood Score])</f>
        <v>5</v>
      </c>
      <c r="L1983">
        <f>tbl_logs[[#This Row],[Impact Score]]*tbl_logs[[#This Row],[Response Multiplier]]</f>
        <v>15</v>
      </c>
      <c r="M1983" t="str" cm="1">
        <f t="array" ref="M1983">_xlfn.IFS(tbl_logs[[#This Row],[Total Score]]&lt;=4, "Low", tbl_logs[[#This Row],[Total Score]]&lt;=10, "Medium", tbl_logs[[#This Row],[Total Score]]&lt;=19, "High", tbl_logs[[#This Row],[Total Score]]&lt;=25, "Very High")</f>
        <v>High</v>
      </c>
      <c r="N1983" t="str" cm="1">
        <f t="array" ref="N1983">_xlfn.IFS(tbl_logs[[#This Row],[Total Score]]&lt;=4, "Low", tbl_logs[[#This Row],[Total Score]]&lt;=10, "Medium", tbl_logs[[#This Row],[Total Score]]&lt;=17, "High", tbl_logs[[#This Row],[Total Score]]&lt;=25, "Critical")</f>
        <v>High</v>
      </c>
    </row>
    <row r="1984" spans="1:14" x14ac:dyDescent="0.3">
      <c r="A1984" t="s">
        <v>3612</v>
      </c>
      <c r="B1984" s="1">
        <v>46059.494444444441</v>
      </c>
      <c r="C1984" t="s">
        <v>12</v>
      </c>
      <c r="D1984" t="s">
        <v>22</v>
      </c>
      <c r="E1984" t="s">
        <v>31</v>
      </c>
      <c r="F1984" t="s">
        <v>10</v>
      </c>
      <c r="G1984" s="2">
        <v>0.49444444444444446</v>
      </c>
      <c r="H1984" s="3">
        <v>46059</v>
      </c>
      <c r="I1984">
        <v>2</v>
      </c>
      <c r="J1984">
        <f>_xlfn.XLOOKUP(tbl_logs[[#This Row],[Target_Department]],tbl_DeptWeight[Department], tbl_DeptWeight[Impact Score])</f>
        <v>1</v>
      </c>
      <c r="K1984">
        <f>_xlfn.XLOOKUP(tbl_logs[[#This Row],[Employee_Action]],tbl_ResponseLikelihood[Employee Action],tbl_ResponseLikelihood[Likelihood Score])</f>
        <v>2</v>
      </c>
      <c r="L1984">
        <f>tbl_logs[[#This Row],[Impact Score]]*tbl_logs[[#This Row],[Response Multiplier]]</f>
        <v>2</v>
      </c>
      <c r="M1984" t="str" cm="1">
        <f t="array" ref="M1984">_xlfn.IFS(tbl_logs[[#This Row],[Total Score]]&lt;=4, "Low", tbl_logs[[#This Row],[Total Score]]&lt;=10, "Medium", tbl_logs[[#This Row],[Total Score]]&lt;=19, "High", tbl_logs[[#This Row],[Total Score]]&lt;=25, "Very High")</f>
        <v>Low</v>
      </c>
      <c r="N1984" t="str" cm="1">
        <f t="array" ref="N1984">_xlfn.IFS(tbl_logs[[#This Row],[Total Score]]&lt;=4, "Low", tbl_logs[[#This Row],[Total Score]]&lt;=10, "Medium", tbl_logs[[#This Row],[Total Score]]&lt;=17, "High", tbl_logs[[#This Row],[Total Score]]&lt;=25, "Critical")</f>
        <v>Low</v>
      </c>
    </row>
    <row r="1985" spans="1:14" x14ac:dyDescent="0.3">
      <c r="A1985" t="s">
        <v>2530</v>
      </c>
      <c r="B1985" s="1">
        <v>46059.530555555553</v>
      </c>
      <c r="C1985" t="s">
        <v>40</v>
      </c>
      <c r="D1985" t="s">
        <v>18</v>
      </c>
      <c r="E1985" t="s">
        <v>16</v>
      </c>
      <c r="F1985" t="s">
        <v>33</v>
      </c>
      <c r="G1985" s="2">
        <v>0.53055555555555556</v>
      </c>
      <c r="H1985" s="3">
        <v>46059</v>
      </c>
      <c r="I1985">
        <v>2</v>
      </c>
      <c r="J1985">
        <f>_xlfn.XLOOKUP(tbl_logs[[#This Row],[Target_Department]],tbl_DeptWeight[Department], tbl_DeptWeight[Impact Score])</f>
        <v>5</v>
      </c>
      <c r="K1985">
        <f>_xlfn.XLOOKUP(tbl_logs[[#This Row],[Employee_Action]],tbl_ResponseLikelihood[Employee Action],tbl_ResponseLikelihood[Likelihood Score])</f>
        <v>4</v>
      </c>
      <c r="L1985">
        <f>tbl_logs[[#This Row],[Impact Score]]*tbl_logs[[#This Row],[Response Multiplier]]</f>
        <v>20</v>
      </c>
      <c r="M1985" t="str" cm="1">
        <f t="array" ref="M1985">_xlfn.IFS(tbl_logs[[#This Row],[Total Score]]&lt;=4, "Low", tbl_logs[[#This Row],[Total Score]]&lt;=10, "Medium", tbl_logs[[#This Row],[Total Score]]&lt;=19, "High", tbl_logs[[#This Row],[Total Score]]&lt;=25, "Very High")</f>
        <v>Very High</v>
      </c>
      <c r="N1985" t="str" cm="1">
        <f t="array" ref="N1985">_xlfn.IFS(tbl_logs[[#This Row],[Total Score]]&lt;=4, "Low", tbl_logs[[#This Row],[Total Score]]&lt;=10, "Medium", tbl_logs[[#This Row],[Total Score]]&lt;=17, "High", tbl_logs[[#This Row],[Total Score]]&lt;=25, "Critical")</f>
        <v>Critical</v>
      </c>
    </row>
    <row r="1986" spans="1:14" x14ac:dyDescent="0.3">
      <c r="A1986" t="s">
        <v>1299</v>
      </c>
      <c r="B1986" s="1">
        <v>46059.557638888888</v>
      </c>
      <c r="C1986" t="s">
        <v>47</v>
      </c>
      <c r="D1986" t="s">
        <v>15</v>
      </c>
      <c r="E1986" t="s">
        <v>16</v>
      </c>
      <c r="F1986" t="s">
        <v>20</v>
      </c>
      <c r="G1986" s="2">
        <v>0.55763888888888891</v>
      </c>
      <c r="H1986" s="3">
        <v>46059</v>
      </c>
      <c r="I1986">
        <v>2</v>
      </c>
      <c r="J1986">
        <f>_xlfn.XLOOKUP(tbl_logs[[#This Row],[Target_Department]],tbl_DeptWeight[Department], tbl_DeptWeight[Impact Score])</f>
        <v>1</v>
      </c>
      <c r="K1986">
        <f>_xlfn.XLOOKUP(tbl_logs[[#This Row],[Employee_Action]],tbl_ResponseLikelihood[Employee Action],tbl_ResponseLikelihood[Likelihood Score])</f>
        <v>2</v>
      </c>
      <c r="L1986">
        <f>tbl_logs[[#This Row],[Impact Score]]*tbl_logs[[#This Row],[Response Multiplier]]</f>
        <v>2</v>
      </c>
      <c r="M1986" t="str" cm="1">
        <f t="array" ref="M1986">_xlfn.IFS(tbl_logs[[#This Row],[Total Score]]&lt;=4, "Low", tbl_logs[[#This Row],[Total Score]]&lt;=10, "Medium", tbl_logs[[#This Row],[Total Score]]&lt;=19, "High", tbl_logs[[#This Row],[Total Score]]&lt;=25, "Very High")</f>
        <v>Low</v>
      </c>
      <c r="N1986" t="str" cm="1">
        <f t="array" ref="N1986">_xlfn.IFS(tbl_logs[[#This Row],[Total Score]]&lt;=4, "Low", tbl_logs[[#This Row],[Total Score]]&lt;=10, "Medium", tbl_logs[[#This Row],[Total Score]]&lt;=17, "High", tbl_logs[[#This Row],[Total Score]]&lt;=25, "Critical")</f>
        <v>Low</v>
      </c>
    </row>
    <row r="1987" spans="1:14" x14ac:dyDescent="0.3">
      <c r="A1987" t="s">
        <v>2438</v>
      </c>
      <c r="B1987" s="1">
        <v>46059.558333333334</v>
      </c>
      <c r="C1987" t="s">
        <v>7</v>
      </c>
      <c r="D1987" t="s">
        <v>18</v>
      </c>
      <c r="E1987" t="s">
        <v>19</v>
      </c>
      <c r="F1987" t="s">
        <v>33</v>
      </c>
      <c r="G1987" s="2">
        <v>0.55833333333333335</v>
      </c>
      <c r="H1987" s="3">
        <v>46059</v>
      </c>
      <c r="I1987">
        <v>2</v>
      </c>
      <c r="J1987">
        <f>_xlfn.XLOOKUP(tbl_logs[[#This Row],[Target_Department]],tbl_DeptWeight[Department], tbl_DeptWeight[Impact Score])</f>
        <v>3</v>
      </c>
      <c r="K1987">
        <f>_xlfn.XLOOKUP(tbl_logs[[#This Row],[Employee_Action]],tbl_ResponseLikelihood[Employee Action],tbl_ResponseLikelihood[Likelihood Score])</f>
        <v>4</v>
      </c>
      <c r="L1987">
        <f>tbl_logs[[#This Row],[Impact Score]]*tbl_logs[[#This Row],[Response Multiplier]]</f>
        <v>12</v>
      </c>
      <c r="M1987" t="str" cm="1">
        <f t="array" ref="M1987">_xlfn.IFS(tbl_logs[[#This Row],[Total Score]]&lt;=4, "Low", tbl_logs[[#This Row],[Total Score]]&lt;=10, "Medium", tbl_logs[[#This Row],[Total Score]]&lt;=19, "High", tbl_logs[[#This Row],[Total Score]]&lt;=25, "Very High")</f>
        <v>High</v>
      </c>
      <c r="N1987" t="str" cm="1">
        <f t="array" ref="N1987">_xlfn.IFS(tbl_logs[[#This Row],[Total Score]]&lt;=4, "Low", tbl_logs[[#This Row],[Total Score]]&lt;=10, "Medium", tbl_logs[[#This Row],[Total Score]]&lt;=17, "High", tbl_logs[[#This Row],[Total Score]]&lt;=25, "Critical")</f>
        <v>High</v>
      </c>
    </row>
    <row r="1988" spans="1:14" x14ac:dyDescent="0.3">
      <c r="A1988" t="s">
        <v>140</v>
      </c>
      <c r="B1988" s="1">
        <v>46059.606249999997</v>
      </c>
      <c r="C1988" t="s">
        <v>7</v>
      </c>
      <c r="D1988" t="s">
        <v>22</v>
      </c>
      <c r="E1988" t="s">
        <v>19</v>
      </c>
      <c r="F1988" t="s">
        <v>20</v>
      </c>
      <c r="G1988" s="2">
        <v>0.60624999999999996</v>
      </c>
      <c r="H1988" s="3">
        <v>46059</v>
      </c>
      <c r="I1988">
        <v>2</v>
      </c>
      <c r="J1988">
        <f>_xlfn.XLOOKUP(tbl_logs[[#This Row],[Target_Department]],tbl_DeptWeight[Department], tbl_DeptWeight[Impact Score])</f>
        <v>3</v>
      </c>
      <c r="K1988">
        <f>_xlfn.XLOOKUP(tbl_logs[[#This Row],[Employee_Action]],tbl_ResponseLikelihood[Employee Action],tbl_ResponseLikelihood[Likelihood Score])</f>
        <v>2</v>
      </c>
      <c r="L1988">
        <f>tbl_logs[[#This Row],[Impact Score]]*tbl_logs[[#This Row],[Response Multiplier]]</f>
        <v>6</v>
      </c>
      <c r="M1988" t="str" cm="1">
        <f t="array" ref="M1988">_xlfn.IFS(tbl_logs[[#This Row],[Total Score]]&lt;=4, "Low", tbl_logs[[#This Row],[Total Score]]&lt;=10, "Medium", tbl_logs[[#This Row],[Total Score]]&lt;=19, "High", tbl_logs[[#This Row],[Total Score]]&lt;=25, "Very High")</f>
        <v>Medium</v>
      </c>
      <c r="N1988" t="str" cm="1">
        <f t="array" ref="N1988">_xlfn.IFS(tbl_logs[[#This Row],[Total Score]]&lt;=4, "Low", tbl_logs[[#This Row],[Total Score]]&lt;=10, "Medium", tbl_logs[[#This Row],[Total Score]]&lt;=17, "High", tbl_logs[[#This Row],[Total Score]]&lt;=25, "Critical")</f>
        <v>Medium</v>
      </c>
    </row>
    <row r="1989" spans="1:14" x14ac:dyDescent="0.3">
      <c r="A1989" t="s">
        <v>2726</v>
      </c>
      <c r="B1989" s="1">
        <v>46059.640277777777</v>
      </c>
      <c r="C1989" t="s">
        <v>12</v>
      </c>
      <c r="D1989" t="s">
        <v>8</v>
      </c>
      <c r="E1989" t="s">
        <v>31</v>
      </c>
      <c r="F1989" t="s">
        <v>13</v>
      </c>
      <c r="G1989" s="2">
        <v>0.64027777777777772</v>
      </c>
      <c r="H1989" s="3">
        <v>46059</v>
      </c>
      <c r="I1989">
        <v>2</v>
      </c>
      <c r="J1989">
        <f>_xlfn.XLOOKUP(tbl_logs[[#This Row],[Target_Department]],tbl_DeptWeight[Department], tbl_DeptWeight[Impact Score])</f>
        <v>1</v>
      </c>
      <c r="K1989">
        <f>_xlfn.XLOOKUP(tbl_logs[[#This Row],[Employee_Action]],tbl_ResponseLikelihood[Employee Action],tbl_ResponseLikelihood[Likelihood Score])</f>
        <v>1</v>
      </c>
      <c r="L1989">
        <f>tbl_logs[[#This Row],[Impact Score]]*tbl_logs[[#This Row],[Response Multiplier]]</f>
        <v>1</v>
      </c>
      <c r="M1989" t="str" cm="1">
        <f t="array" ref="M1989">_xlfn.IFS(tbl_logs[[#This Row],[Total Score]]&lt;=4, "Low", tbl_logs[[#This Row],[Total Score]]&lt;=10, "Medium", tbl_logs[[#This Row],[Total Score]]&lt;=19, "High", tbl_logs[[#This Row],[Total Score]]&lt;=25, "Very High")</f>
        <v>Low</v>
      </c>
      <c r="N1989" t="str" cm="1">
        <f t="array" ref="N1989">_xlfn.IFS(tbl_logs[[#This Row],[Total Score]]&lt;=4, "Low", tbl_logs[[#This Row],[Total Score]]&lt;=10, "Medium", tbl_logs[[#This Row],[Total Score]]&lt;=17, "High", tbl_logs[[#This Row],[Total Score]]&lt;=25, "Critical")</f>
        <v>Low</v>
      </c>
    </row>
    <row r="1990" spans="1:14" x14ac:dyDescent="0.3">
      <c r="A1990" t="s">
        <v>4950</v>
      </c>
      <c r="B1990" s="1">
        <v>46059.652777777781</v>
      </c>
      <c r="C1990" t="s">
        <v>40</v>
      </c>
      <c r="D1990" t="s">
        <v>18</v>
      </c>
      <c r="E1990" t="s">
        <v>16</v>
      </c>
      <c r="F1990" t="s">
        <v>20</v>
      </c>
      <c r="G1990" s="2">
        <v>0.65277777777777779</v>
      </c>
      <c r="H1990" s="3">
        <v>46059</v>
      </c>
      <c r="I1990">
        <v>2</v>
      </c>
      <c r="J1990">
        <f>_xlfn.XLOOKUP(tbl_logs[[#This Row],[Target_Department]],tbl_DeptWeight[Department], tbl_DeptWeight[Impact Score])</f>
        <v>5</v>
      </c>
      <c r="K1990">
        <f>_xlfn.XLOOKUP(tbl_logs[[#This Row],[Employee_Action]],tbl_ResponseLikelihood[Employee Action],tbl_ResponseLikelihood[Likelihood Score])</f>
        <v>2</v>
      </c>
      <c r="L1990">
        <f>tbl_logs[[#This Row],[Impact Score]]*tbl_logs[[#This Row],[Response Multiplier]]</f>
        <v>10</v>
      </c>
      <c r="M1990" t="str" cm="1">
        <f t="array" ref="M1990">_xlfn.IFS(tbl_logs[[#This Row],[Total Score]]&lt;=4, "Low", tbl_logs[[#This Row],[Total Score]]&lt;=10, "Medium", tbl_logs[[#This Row],[Total Score]]&lt;=19, "High", tbl_logs[[#This Row],[Total Score]]&lt;=25, "Very High")</f>
        <v>Medium</v>
      </c>
      <c r="N1990" t="str" cm="1">
        <f t="array" ref="N1990">_xlfn.IFS(tbl_logs[[#This Row],[Total Score]]&lt;=4, "Low", tbl_logs[[#This Row],[Total Score]]&lt;=10, "Medium", tbl_logs[[#This Row],[Total Score]]&lt;=17, "High", tbl_logs[[#This Row],[Total Score]]&lt;=25, "Critical")</f>
        <v>Medium</v>
      </c>
    </row>
    <row r="1991" spans="1:14" x14ac:dyDescent="0.3">
      <c r="A1991" t="s">
        <v>2967</v>
      </c>
      <c r="B1991" s="1">
        <v>46059.760416666664</v>
      </c>
      <c r="C1991" t="s">
        <v>47</v>
      </c>
      <c r="D1991" t="s">
        <v>22</v>
      </c>
      <c r="E1991" t="s">
        <v>19</v>
      </c>
      <c r="F1991" t="s">
        <v>10</v>
      </c>
      <c r="G1991" s="2">
        <v>0.76041666666666663</v>
      </c>
      <c r="H1991" s="3">
        <v>46059</v>
      </c>
      <c r="I1991">
        <v>2</v>
      </c>
      <c r="J1991">
        <f>_xlfn.XLOOKUP(tbl_logs[[#This Row],[Target_Department]],tbl_DeptWeight[Department], tbl_DeptWeight[Impact Score])</f>
        <v>1</v>
      </c>
      <c r="K1991">
        <f>_xlfn.XLOOKUP(tbl_logs[[#This Row],[Employee_Action]],tbl_ResponseLikelihood[Employee Action],tbl_ResponseLikelihood[Likelihood Score])</f>
        <v>2</v>
      </c>
      <c r="L1991">
        <f>tbl_logs[[#This Row],[Impact Score]]*tbl_logs[[#This Row],[Response Multiplier]]</f>
        <v>2</v>
      </c>
      <c r="M1991" t="str" cm="1">
        <f t="array" ref="M1991">_xlfn.IFS(tbl_logs[[#This Row],[Total Score]]&lt;=4, "Low", tbl_logs[[#This Row],[Total Score]]&lt;=10, "Medium", tbl_logs[[#This Row],[Total Score]]&lt;=19, "High", tbl_logs[[#This Row],[Total Score]]&lt;=25, "Very High")</f>
        <v>Low</v>
      </c>
      <c r="N1991" t="str" cm="1">
        <f t="array" ref="N1991">_xlfn.IFS(tbl_logs[[#This Row],[Total Score]]&lt;=4, "Low", tbl_logs[[#This Row],[Total Score]]&lt;=10, "Medium", tbl_logs[[#This Row],[Total Score]]&lt;=17, "High", tbl_logs[[#This Row],[Total Score]]&lt;=25, "Critical")</f>
        <v>Low</v>
      </c>
    </row>
    <row r="1992" spans="1:14" x14ac:dyDescent="0.3">
      <c r="A1992" t="s">
        <v>2291</v>
      </c>
      <c r="B1992" s="1">
        <v>46059.763194444444</v>
      </c>
      <c r="C1992" t="s">
        <v>7</v>
      </c>
      <c r="D1992" t="s">
        <v>22</v>
      </c>
      <c r="E1992" t="s">
        <v>19</v>
      </c>
      <c r="F1992" t="s">
        <v>53</v>
      </c>
      <c r="G1992" s="2">
        <v>0.7631944444444444</v>
      </c>
      <c r="H1992" s="3">
        <v>46059</v>
      </c>
      <c r="I1992">
        <v>2</v>
      </c>
      <c r="J1992">
        <f>_xlfn.XLOOKUP(tbl_logs[[#This Row],[Target_Department]],tbl_DeptWeight[Department], tbl_DeptWeight[Impact Score])</f>
        <v>3</v>
      </c>
      <c r="K1992">
        <f>_xlfn.XLOOKUP(tbl_logs[[#This Row],[Employee_Action]],tbl_ResponseLikelihood[Employee Action],tbl_ResponseLikelihood[Likelihood Score])</f>
        <v>5</v>
      </c>
      <c r="L1992">
        <f>tbl_logs[[#This Row],[Impact Score]]*tbl_logs[[#This Row],[Response Multiplier]]</f>
        <v>15</v>
      </c>
      <c r="M1992" t="str" cm="1">
        <f t="array" ref="M1992">_xlfn.IFS(tbl_logs[[#This Row],[Total Score]]&lt;=4, "Low", tbl_logs[[#This Row],[Total Score]]&lt;=10, "Medium", tbl_logs[[#This Row],[Total Score]]&lt;=19, "High", tbl_logs[[#This Row],[Total Score]]&lt;=25, "Very High")</f>
        <v>High</v>
      </c>
      <c r="N1992" t="str" cm="1">
        <f t="array" ref="N1992">_xlfn.IFS(tbl_logs[[#This Row],[Total Score]]&lt;=4, "Low", tbl_logs[[#This Row],[Total Score]]&lt;=10, "Medium", tbl_logs[[#This Row],[Total Score]]&lt;=17, "High", tbl_logs[[#This Row],[Total Score]]&lt;=25, "Critical")</f>
        <v>High</v>
      </c>
    </row>
    <row r="1993" spans="1:14" x14ac:dyDescent="0.3">
      <c r="A1993" t="s">
        <v>1032</v>
      </c>
      <c r="B1993" s="1">
        <v>46059.782638888886</v>
      </c>
      <c r="C1993" t="s">
        <v>12</v>
      </c>
      <c r="D1993" t="s">
        <v>15</v>
      </c>
      <c r="E1993" t="s">
        <v>16</v>
      </c>
      <c r="F1993" t="s">
        <v>10</v>
      </c>
      <c r="G1993" s="2">
        <v>0.78263888888888888</v>
      </c>
      <c r="H1993" s="3">
        <v>46059</v>
      </c>
      <c r="I1993">
        <v>2</v>
      </c>
      <c r="J1993">
        <f>_xlfn.XLOOKUP(tbl_logs[[#This Row],[Target_Department]],tbl_DeptWeight[Department], tbl_DeptWeight[Impact Score])</f>
        <v>1</v>
      </c>
      <c r="K1993">
        <f>_xlfn.XLOOKUP(tbl_logs[[#This Row],[Employee_Action]],tbl_ResponseLikelihood[Employee Action],tbl_ResponseLikelihood[Likelihood Score])</f>
        <v>2</v>
      </c>
      <c r="L1993">
        <f>tbl_logs[[#This Row],[Impact Score]]*tbl_logs[[#This Row],[Response Multiplier]]</f>
        <v>2</v>
      </c>
      <c r="M1993" t="str" cm="1">
        <f t="array" ref="M1993">_xlfn.IFS(tbl_logs[[#This Row],[Total Score]]&lt;=4, "Low", tbl_logs[[#This Row],[Total Score]]&lt;=10, "Medium", tbl_logs[[#This Row],[Total Score]]&lt;=19, "High", tbl_logs[[#This Row],[Total Score]]&lt;=25, "Very High")</f>
        <v>Low</v>
      </c>
      <c r="N1993" t="str" cm="1">
        <f t="array" ref="N1993">_xlfn.IFS(tbl_logs[[#This Row],[Total Score]]&lt;=4, "Low", tbl_logs[[#This Row],[Total Score]]&lt;=10, "Medium", tbl_logs[[#This Row],[Total Score]]&lt;=17, "High", tbl_logs[[#This Row],[Total Score]]&lt;=25, "Critical")</f>
        <v>Low</v>
      </c>
    </row>
    <row r="1994" spans="1:14" x14ac:dyDescent="0.3">
      <c r="A1994" t="s">
        <v>4860</v>
      </c>
      <c r="B1994" s="1">
        <v>46059.793749999997</v>
      </c>
      <c r="C1994" t="s">
        <v>12</v>
      </c>
      <c r="D1994" t="s">
        <v>15</v>
      </c>
      <c r="E1994" t="s">
        <v>19</v>
      </c>
      <c r="F1994" t="s">
        <v>10</v>
      </c>
      <c r="G1994" s="2">
        <v>0.79374999999999996</v>
      </c>
      <c r="H1994" s="3">
        <v>46059</v>
      </c>
      <c r="I1994">
        <v>2</v>
      </c>
      <c r="J1994">
        <f>_xlfn.XLOOKUP(tbl_logs[[#This Row],[Target_Department]],tbl_DeptWeight[Department], tbl_DeptWeight[Impact Score])</f>
        <v>1</v>
      </c>
      <c r="K1994">
        <f>_xlfn.XLOOKUP(tbl_logs[[#This Row],[Employee_Action]],tbl_ResponseLikelihood[Employee Action],tbl_ResponseLikelihood[Likelihood Score])</f>
        <v>2</v>
      </c>
      <c r="L1994">
        <f>tbl_logs[[#This Row],[Impact Score]]*tbl_logs[[#This Row],[Response Multiplier]]</f>
        <v>2</v>
      </c>
      <c r="M1994" t="str" cm="1">
        <f t="array" ref="M1994">_xlfn.IFS(tbl_logs[[#This Row],[Total Score]]&lt;=4, "Low", tbl_logs[[#This Row],[Total Score]]&lt;=10, "Medium", tbl_logs[[#This Row],[Total Score]]&lt;=19, "High", tbl_logs[[#This Row],[Total Score]]&lt;=25, "Very High")</f>
        <v>Low</v>
      </c>
      <c r="N1994" t="str" cm="1">
        <f t="array" ref="N1994">_xlfn.IFS(tbl_logs[[#This Row],[Total Score]]&lt;=4, "Low", tbl_logs[[#This Row],[Total Score]]&lt;=10, "Medium", tbl_logs[[#This Row],[Total Score]]&lt;=17, "High", tbl_logs[[#This Row],[Total Score]]&lt;=25, "Critical")</f>
        <v>Low</v>
      </c>
    </row>
    <row r="1995" spans="1:14" x14ac:dyDescent="0.3">
      <c r="A1995" t="s">
        <v>1606</v>
      </c>
      <c r="B1995" s="1">
        <v>46059.803472222222</v>
      </c>
      <c r="C1995" t="s">
        <v>7</v>
      </c>
      <c r="D1995" t="s">
        <v>18</v>
      </c>
      <c r="E1995" t="s">
        <v>19</v>
      </c>
      <c r="F1995" t="s">
        <v>20</v>
      </c>
      <c r="G1995" s="2">
        <v>0.80347222222222225</v>
      </c>
      <c r="H1995" s="3">
        <v>46059</v>
      </c>
      <c r="I1995">
        <v>2</v>
      </c>
      <c r="J1995">
        <f>_xlfn.XLOOKUP(tbl_logs[[#This Row],[Target_Department]],tbl_DeptWeight[Department], tbl_DeptWeight[Impact Score])</f>
        <v>3</v>
      </c>
      <c r="K1995">
        <f>_xlfn.XLOOKUP(tbl_logs[[#This Row],[Employee_Action]],tbl_ResponseLikelihood[Employee Action],tbl_ResponseLikelihood[Likelihood Score])</f>
        <v>2</v>
      </c>
      <c r="L1995">
        <f>tbl_logs[[#This Row],[Impact Score]]*tbl_logs[[#This Row],[Response Multiplier]]</f>
        <v>6</v>
      </c>
      <c r="M1995" t="str" cm="1">
        <f t="array" ref="M1995">_xlfn.IFS(tbl_logs[[#This Row],[Total Score]]&lt;=4, "Low", tbl_logs[[#This Row],[Total Score]]&lt;=10, "Medium", tbl_logs[[#This Row],[Total Score]]&lt;=19, "High", tbl_logs[[#This Row],[Total Score]]&lt;=25, "Very High")</f>
        <v>Medium</v>
      </c>
      <c r="N1995" t="str" cm="1">
        <f t="array" ref="N1995">_xlfn.IFS(tbl_logs[[#This Row],[Total Score]]&lt;=4, "Low", tbl_logs[[#This Row],[Total Score]]&lt;=10, "Medium", tbl_logs[[#This Row],[Total Score]]&lt;=17, "High", tbl_logs[[#This Row],[Total Score]]&lt;=25, "Critical")</f>
        <v>Medium</v>
      </c>
    </row>
    <row r="1996" spans="1:14" x14ac:dyDescent="0.3">
      <c r="A1996" t="s">
        <v>4729</v>
      </c>
      <c r="B1996" s="1">
        <v>46059.814583333333</v>
      </c>
      <c r="C1996" t="s">
        <v>7</v>
      </c>
      <c r="D1996" t="s">
        <v>18</v>
      </c>
      <c r="E1996" t="s">
        <v>19</v>
      </c>
      <c r="F1996" t="s">
        <v>10</v>
      </c>
      <c r="G1996" s="2">
        <v>0.81458333333333333</v>
      </c>
      <c r="H1996" s="3">
        <v>46059</v>
      </c>
      <c r="I1996">
        <v>2</v>
      </c>
      <c r="J1996">
        <f>_xlfn.XLOOKUP(tbl_logs[[#This Row],[Target_Department]],tbl_DeptWeight[Department], tbl_DeptWeight[Impact Score])</f>
        <v>3</v>
      </c>
      <c r="K1996">
        <f>_xlfn.XLOOKUP(tbl_logs[[#This Row],[Employee_Action]],tbl_ResponseLikelihood[Employee Action],tbl_ResponseLikelihood[Likelihood Score])</f>
        <v>2</v>
      </c>
      <c r="L1996">
        <f>tbl_logs[[#This Row],[Impact Score]]*tbl_logs[[#This Row],[Response Multiplier]]</f>
        <v>6</v>
      </c>
      <c r="M1996" t="str" cm="1">
        <f t="array" ref="M1996">_xlfn.IFS(tbl_logs[[#This Row],[Total Score]]&lt;=4, "Low", tbl_logs[[#This Row],[Total Score]]&lt;=10, "Medium", tbl_logs[[#This Row],[Total Score]]&lt;=19, "High", tbl_logs[[#This Row],[Total Score]]&lt;=25, "Very High")</f>
        <v>Medium</v>
      </c>
      <c r="N1996" t="str" cm="1">
        <f t="array" ref="N1996">_xlfn.IFS(tbl_logs[[#This Row],[Total Score]]&lt;=4, "Low", tbl_logs[[#This Row],[Total Score]]&lt;=10, "Medium", tbl_logs[[#This Row],[Total Score]]&lt;=17, "High", tbl_logs[[#This Row],[Total Score]]&lt;=25, "Critical")</f>
        <v>Medium</v>
      </c>
    </row>
    <row r="1997" spans="1:14" x14ac:dyDescent="0.3">
      <c r="A1997" t="s">
        <v>2397</v>
      </c>
      <c r="B1997" s="1">
        <v>46059.815972222219</v>
      </c>
      <c r="C1997" t="s">
        <v>7</v>
      </c>
      <c r="D1997" t="s">
        <v>15</v>
      </c>
      <c r="E1997" t="s">
        <v>19</v>
      </c>
      <c r="F1997" t="s">
        <v>10</v>
      </c>
      <c r="G1997" s="2">
        <v>0.81597222222222221</v>
      </c>
      <c r="H1997" s="3">
        <v>46059</v>
      </c>
      <c r="I1997">
        <v>2</v>
      </c>
      <c r="J1997">
        <f>_xlfn.XLOOKUP(tbl_logs[[#This Row],[Target_Department]],tbl_DeptWeight[Department], tbl_DeptWeight[Impact Score])</f>
        <v>3</v>
      </c>
      <c r="K1997">
        <f>_xlfn.XLOOKUP(tbl_logs[[#This Row],[Employee_Action]],tbl_ResponseLikelihood[Employee Action],tbl_ResponseLikelihood[Likelihood Score])</f>
        <v>2</v>
      </c>
      <c r="L1997">
        <f>tbl_logs[[#This Row],[Impact Score]]*tbl_logs[[#This Row],[Response Multiplier]]</f>
        <v>6</v>
      </c>
      <c r="M1997" t="str" cm="1">
        <f t="array" ref="M1997">_xlfn.IFS(tbl_logs[[#This Row],[Total Score]]&lt;=4, "Low", tbl_logs[[#This Row],[Total Score]]&lt;=10, "Medium", tbl_logs[[#This Row],[Total Score]]&lt;=19, "High", tbl_logs[[#This Row],[Total Score]]&lt;=25, "Very High")</f>
        <v>Medium</v>
      </c>
      <c r="N1997" t="str" cm="1">
        <f t="array" ref="N1997">_xlfn.IFS(tbl_logs[[#This Row],[Total Score]]&lt;=4, "Low", tbl_logs[[#This Row],[Total Score]]&lt;=10, "Medium", tbl_logs[[#This Row],[Total Score]]&lt;=17, "High", tbl_logs[[#This Row],[Total Score]]&lt;=25, "Critical")</f>
        <v>Medium</v>
      </c>
    </row>
    <row r="1998" spans="1:14" x14ac:dyDescent="0.3">
      <c r="A1998" t="s">
        <v>2466</v>
      </c>
      <c r="B1998" s="1">
        <v>46059.829861111109</v>
      </c>
      <c r="C1998" t="s">
        <v>47</v>
      </c>
      <c r="D1998" t="s">
        <v>22</v>
      </c>
      <c r="E1998" t="s">
        <v>19</v>
      </c>
      <c r="F1998" t="s">
        <v>20</v>
      </c>
      <c r="G1998" s="2">
        <v>0.82986111111111116</v>
      </c>
      <c r="H1998" s="3">
        <v>46059</v>
      </c>
      <c r="I1998">
        <v>2</v>
      </c>
      <c r="J1998">
        <f>_xlfn.XLOOKUP(tbl_logs[[#This Row],[Target_Department]],tbl_DeptWeight[Department], tbl_DeptWeight[Impact Score])</f>
        <v>1</v>
      </c>
      <c r="K1998">
        <f>_xlfn.XLOOKUP(tbl_logs[[#This Row],[Employee_Action]],tbl_ResponseLikelihood[Employee Action],tbl_ResponseLikelihood[Likelihood Score])</f>
        <v>2</v>
      </c>
      <c r="L1998">
        <f>tbl_logs[[#This Row],[Impact Score]]*tbl_logs[[#This Row],[Response Multiplier]]</f>
        <v>2</v>
      </c>
      <c r="M1998" t="str" cm="1">
        <f t="array" ref="M1998">_xlfn.IFS(tbl_logs[[#This Row],[Total Score]]&lt;=4, "Low", tbl_logs[[#This Row],[Total Score]]&lt;=10, "Medium", tbl_logs[[#This Row],[Total Score]]&lt;=19, "High", tbl_logs[[#This Row],[Total Score]]&lt;=25, "Very High")</f>
        <v>Low</v>
      </c>
      <c r="N1998" t="str" cm="1">
        <f t="array" ref="N1998">_xlfn.IFS(tbl_logs[[#This Row],[Total Score]]&lt;=4, "Low", tbl_logs[[#This Row],[Total Score]]&lt;=10, "Medium", tbl_logs[[#This Row],[Total Score]]&lt;=17, "High", tbl_logs[[#This Row],[Total Score]]&lt;=25, "Critical")</f>
        <v>Low</v>
      </c>
    </row>
    <row r="1999" spans="1:14" x14ac:dyDescent="0.3">
      <c r="A1999" t="s">
        <v>4720</v>
      </c>
      <c r="B1999" s="1">
        <v>46059.871527777781</v>
      </c>
      <c r="C1999" t="s">
        <v>7</v>
      </c>
      <c r="D1999" t="s">
        <v>8</v>
      </c>
      <c r="E1999" t="s">
        <v>19</v>
      </c>
      <c r="F1999" t="s">
        <v>20</v>
      </c>
      <c r="G1999" s="2">
        <v>0.87152777777777779</v>
      </c>
      <c r="H1999" s="3">
        <v>46059</v>
      </c>
      <c r="I1999">
        <v>2</v>
      </c>
      <c r="J1999">
        <f>_xlfn.XLOOKUP(tbl_logs[[#This Row],[Target_Department]],tbl_DeptWeight[Department], tbl_DeptWeight[Impact Score])</f>
        <v>3</v>
      </c>
      <c r="K1999">
        <f>_xlfn.XLOOKUP(tbl_logs[[#This Row],[Employee_Action]],tbl_ResponseLikelihood[Employee Action],tbl_ResponseLikelihood[Likelihood Score])</f>
        <v>2</v>
      </c>
      <c r="L1999">
        <f>tbl_logs[[#This Row],[Impact Score]]*tbl_logs[[#This Row],[Response Multiplier]]</f>
        <v>6</v>
      </c>
      <c r="M1999" t="str" cm="1">
        <f t="array" ref="M1999">_xlfn.IFS(tbl_logs[[#This Row],[Total Score]]&lt;=4, "Low", tbl_logs[[#This Row],[Total Score]]&lt;=10, "Medium", tbl_logs[[#This Row],[Total Score]]&lt;=19, "High", tbl_logs[[#This Row],[Total Score]]&lt;=25, "Very High")</f>
        <v>Medium</v>
      </c>
      <c r="N1999" t="str" cm="1">
        <f t="array" ref="N1999">_xlfn.IFS(tbl_logs[[#This Row],[Total Score]]&lt;=4, "Low", tbl_logs[[#This Row],[Total Score]]&lt;=10, "Medium", tbl_logs[[#This Row],[Total Score]]&lt;=17, "High", tbl_logs[[#This Row],[Total Score]]&lt;=25, "Critical")</f>
        <v>Medium</v>
      </c>
    </row>
    <row r="2000" spans="1:14" x14ac:dyDescent="0.3">
      <c r="A2000" t="s">
        <v>3424</v>
      </c>
      <c r="B2000" s="1">
        <v>46059.888194444444</v>
      </c>
      <c r="C2000" t="s">
        <v>7</v>
      </c>
      <c r="D2000" t="s">
        <v>8</v>
      </c>
      <c r="E2000" t="s">
        <v>19</v>
      </c>
      <c r="F2000" t="s">
        <v>10</v>
      </c>
      <c r="G2000" s="2">
        <v>0.8881944444444444</v>
      </c>
      <c r="H2000" s="3">
        <v>46059</v>
      </c>
      <c r="I2000">
        <v>2</v>
      </c>
      <c r="J2000">
        <f>_xlfn.XLOOKUP(tbl_logs[[#This Row],[Target_Department]],tbl_DeptWeight[Department], tbl_DeptWeight[Impact Score])</f>
        <v>3</v>
      </c>
      <c r="K2000">
        <f>_xlfn.XLOOKUP(tbl_logs[[#This Row],[Employee_Action]],tbl_ResponseLikelihood[Employee Action],tbl_ResponseLikelihood[Likelihood Score])</f>
        <v>2</v>
      </c>
      <c r="L2000">
        <f>tbl_logs[[#This Row],[Impact Score]]*tbl_logs[[#This Row],[Response Multiplier]]</f>
        <v>6</v>
      </c>
      <c r="M2000" t="str" cm="1">
        <f t="array" ref="M2000">_xlfn.IFS(tbl_logs[[#This Row],[Total Score]]&lt;=4, "Low", tbl_logs[[#This Row],[Total Score]]&lt;=10, "Medium", tbl_logs[[#This Row],[Total Score]]&lt;=19, "High", tbl_logs[[#This Row],[Total Score]]&lt;=25, "Very High")</f>
        <v>Medium</v>
      </c>
      <c r="N2000" t="str" cm="1">
        <f t="array" ref="N2000">_xlfn.IFS(tbl_logs[[#This Row],[Total Score]]&lt;=4, "Low", tbl_logs[[#This Row],[Total Score]]&lt;=10, "Medium", tbl_logs[[#This Row],[Total Score]]&lt;=17, "High", tbl_logs[[#This Row],[Total Score]]&lt;=25, "Critical")</f>
        <v>Medium</v>
      </c>
    </row>
    <row r="2001" spans="1:14" x14ac:dyDescent="0.3">
      <c r="A2001" t="s">
        <v>3734</v>
      </c>
      <c r="B2001" s="1">
        <v>46059.93472222222</v>
      </c>
      <c r="C2001" t="s">
        <v>7</v>
      </c>
      <c r="D2001" t="s">
        <v>8</v>
      </c>
      <c r="E2001" t="s">
        <v>19</v>
      </c>
      <c r="F2001" t="s">
        <v>20</v>
      </c>
      <c r="G2001" s="2">
        <v>0.93472222222222223</v>
      </c>
      <c r="H2001" s="3">
        <v>46059</v>
      </c>
      <c r="I2001">
        <v>2</v>
      </c>
      <c r="J2001">
        <f>_xlfn.XLOOKUP(tbl_logs[[#This Row],[Target_Department]],tbl_DeptWeight[Department], tbl_DeptWeight[Impact Score])</f>
        <v>3</v>
      </c>
      <c r="K2001">
        <f>_xlfn.XLOOKUP(tbl_logs[[#This Row],[Employee_Action]],tbl_ResponseLikelihood[Employee Action],tbl_ResponseLikelihood[Likelihood Score])</f>
        <v>2</v>
      </c>
      <c r="L2001">
        <f>tbl_logs[[#This Row],[Impact Score]]*tbl_logs[[#This Row],[Response Multiplier]]</f>
        <v>6</v>
      </c>
      <c r="M2001" t="str" cm="1">
        <f t="array" ref="M2001">_xlfn.IFS(tbl_logs[[#This Row],[Total Score]]&lt;=4, "Low", tbl_logs[[#This Row],[Total Score]]&lt;=10, "Medium", tbl_logs[[#This Row],[Total Score]]&lt;=19, "High", tbl_logs[[#This Row],[Total Score]]&lt;=25, "Very High")</f>
        <v>Medium</v>
      </c>
      <c r="N2001" t="str" cm="1">
        <f t="array" ref="N2001">_xlfn.IFS(tbl_logs[[#This Row],[Total Score]]&lt;=4, "Low", tbl_logs[[#This Row],[Total Score]]&lt;=10, "Medium", tbl_logs[[#This Row],[Total Score]]&lt;=17, "High", tbl_logs[[#This Row],[Total Score]]&lt;=25, "Critical")</f>
        <v>Medium</v>
      </c>
    </row>
    <row r="2002" spans="1:14" x14ac:dyDescent="0.3">
      <c r="A2002" t="s">
        <v>3575</v>
      </c>
      <c r="B2002" s="1">
        <v>46059.948611111111</v>
      </c>
      <c r="C2002" t="s">
        <v>35</v>
      </c>
      <c r="D2002" t="s">
        <v>15</v>
      </c>
      <c r="E2002" t="s">
        <v>9</v>
      </c>
      <c r="F2002" t="s">
        <v>20</v>
      </c>
      <c r="G2002" s="2">
        <v>0.94861111111111107</v>
      </c>
      <c r="H2002" s="3">
        <v>46059</v>
      </c>
      <c r="I2002">
        <v>2</v>
      </c>
      <c r="J2002">
        <f>_xlfn.XLOOKUP(tbl_logs[[#This Row],[Target_Department]],tbl_DeptWeight[Department], tbl_DeptWeight[Impact Score])</f>
        <v>1</v>
      </c>
      <c r="K2002">
        <f>_xlfn.XLOOKUP(tbl_logs[[#This Row],[Employee_Action]],tbl_ResponseLikelihood[Employee Action],tbl_ResponseLikelihood[Likelihood Score])</f>
        <v>2</v>
      </c>
      <c r="L2002">
        <f>tbl_logs[[#This Row],[Impact Score]]*tbl_logs[[#This Row],[Response Multiplier]]</f>
        <v>2</v>
      </c>
      <c r="M2002" t="str" cm="1">
        <f t="array" ref="M2002">_xlfn.IFS(tbl_logs[[#This Row],[Total Score]]&lt;=4, "Low", tbl_logs[[#This Row],[Total Score]]&lt;=10, "Medium", tbl_logs[[#This Row],[Total Score]]&lt;=19, "High", tbl_logs[[#This Row],[Total Score]]&lt;=25, "Very High")</f>
        <v>Low</v>
      </c>
      <c r="N2002" t="str" cm="1">
        <f t="array" ref="N2002">_xlfn.IFS(tbl_logs[[#This Row],[Total Score]]&lt;=4, "Low", tbl_logs[[#This Row],[Total Score]]&lt;=10, "Medium", tbl_logs[[#This Row],[Total Score]]&lt;=17, "High", tbl_logs[[#This Row],[Total Score]]&lt;=25, "Critical")</f>
        <v>Low</v>
      </c>
    </row>
    <row r="2003" spans="1:14" x14ac:dyDescent="0.3">
      <c r="A2003" t="s">
        <v>2098</v>
      </c>
      <c r="B2003" s="1">
        <v>46059.954861111109</v>
      </c>
      <c r="C2003" t="s">
        <v>40</v>
      </c>
      <c r="D2003" t="s">
        <v>22</v>
      </c>
      <c r="E2003" t="s">
        <v>16</v>
      </c>
      <c r="F2003" t="s">
        <v>10</v>
      </c>
      <c r="G2003" s="2">
        <v>0.95486111111111116</v>
      </c>
      <c r="H2003" s="3">
        <v>46059</v>
      </c>
      <c r="I2003">
        <v>2</v>
      </c>
      <c r="J2003">
        <f>_xlfn.XLOOKUP(tbl_logs[[#This Row],[Target_Department]],tbl_DeptWeight[Department], tbl_DeptWeight[Impact Score])</f>
        <v>5</v>
      </c>
      <c r="K2003">
        <f>_xlfn.XLOOKUP(tbl_logs[[#This Row],[Employee_Action]],tbl_ResponseLikelihood[Employee Action],tbl_ResponseLikelihood[Likelihood Score])</f>
        <v>2</v>
      </c>
      <c r="L2003">
        <f>tbl_logs[[#This Row],[Impact Score]]*tbl_logs[[#This Row],[Response Multiplier]]</f>
        <v>10</v>
      </c>
      <c r="M2003" t="str" cm="1">
        <f t="array" ref="M2003">_xlfn.IFS(tbl_logs[[#This Row],[Total Score]]&lt;=4, "Low", tbl_logs[[#This Row],[Total Score]]&lt;=10, "Medium", tbl_logs[[#This Row],[Total Score]]&lt;=19, "High", tbl_logs[[#This Row],[Total Score]]&lt;=25, "Very High")</f>
        <v>Medium</v>
      </c>
      <c r="N2003" t="str" cm="1">
        <f t="array" ref="N2003">_xlfn.IFS(tbl_logs[[#This Row],[Total Score]]&lt;=4, "Low", tbl_logs[[#This Row],[Total Score]]&lt;=10, "Medium", tbl_logs[[#This Row],[Total Score]]&lt;=17, "High", tbl_logs[[#This Row],[Total Score]]&lt;=25, "Critical")</f>
        <v>Medium</v>
      </c>
    </row>
    <row r="2004" spans="1:14" x14ac:dyDescent="0.3">
      <c r="A2004" t="s">
        <v>3768</v>
      </c>
      <c r="B2004" s="1">
        <v>46059.960416666669</v>
      </c>
      <c r="C2004" t="s">
        <v>47</v>
      </c>
      <c r="D2004" t="s">
        <v>18</v>
      </c>
      <c r="E2004" t="s">
        <v>19</v>
      </c>
      <c r="F2004" t="s">
        <v>33</v>
      </c>
      <c r="G2004" s="2">
        <v>0.9604166666666667</v>
      </c>
      <c r="H2004" s="3">
        <v>46059</v>
      </c>
      <c r="I2004">
        <v>2</v>
      </c>
      <c r="J2004">
        <f>_xlfn.XLOOKUP(tbl_logs[[#This Row],[Target_Department]],tbl_DeptWeight[Department], tbl_DeptWeight[Impact Score])</f>
        <v>1</v>
      </c>
      <c r="K2004">
        <f>_xlfn.XLOOKUP(tbl_logs[[#This Row],[Employee_Action]],tbl_ResponseLikelihood[Employee Action],tbl_ResponseLikelihood[Likelihood Score])</f>
        <v>4</v>
      </c>
      <c r="L2004">
        <f>tbl_logs[[#This Row],[Impact Score]]*tbl_logs[[#This Row],[Response Multiplier]]</f>
        <v>4</v>
      </c>
      <c r="M2004" t="str" cm="1">
        <f t="array" ref="M2004">_xlfn.IFS(tbl_logs[[#This Row],[Total Score]]&lt;=4, "Low", tbl_logs[[#This Row],[Total Score]]&lt;=10, "Medium", tbl_logs[[#This Row],[Total Score]]&lt;=19, "High", tbl_logs[[#This Row],[Total Score]]&lt;=25, "Very High")</f>
        <v>Low</v>
      </c>
      <c r="N2004" t="str" cm="1">
        <f t="array" ref="N2004">_xlfn.IFS(tbl_logs[[#This Row],[Total Score]]&lt;=4, "Low", tbl_logs[[#This Row],[Total Score]]&lt;=10, "Medium", tbl_logs[[#This Row],[Total Score]]&lt;=17, "High", tbl_logs[[#This Row],[Total Score]]&lt;=25, "Critical")</f>
        <v>Low</v>
      </c>
    </row>
    <row r="2005" spans="1:14" x14ac:dyDescent="0.3">
      <c r="A2005" t="s">
        <v>4641</v>
      </c>
      <c r="B2005" s="1">
        <v>46059.999305555553</v>
      </c>
      <c r="C2005" t="s">
        <v>35</v>
      </c>
      <c r="D2005" t="s">
        <v>8</v>
      </c>
      <c r="E2005" t="s">
        <v>31</v>
      </c>
      <c r="F2005" t="s">
        <v>10</v>
      </c>
      <c r="G2005" s="2">
        <v>0.99930555555555556</v>
      </c>
      <c r="H2005" s="3">
        <v>46059</v>
      </c>
      <c r="I2005">
        <v>2</v>
      </c>
      <c r="J2005">
        <f>_xlfn.XLOOKUP(tbl_logs[[#This Row],[Target_Department]],tbl_DeptWeight[Department], tbl_DeptWeight[Impact Score])</f>
        <v>1</v>
      </c>
      <c r="K2005">
        <f>_xlfn.XLOOKUP(tbl_logs[[#This Row],[Employee_Action]],tbl_ResponseLikelihood[Employee Action],tbl_ResponseLikelihood[Likelihood Score])</f>
        <v>2</v>
      </c>
      <c r="L2005">
        <f>tbl_logs[[#This Row],[Impact Score]]*tbl_logs[[#This Row],[Response Multiplier]]</f>
        <v>2</v>
      </c>
      <c r="M2005" t="str" cm="1">
        <f t="array" ref="M2005">_xlfn.IFS(tbl_logs[[#This Row],[Total Score]]&lt;=4, "Low", tbl_logs[[#This Row],[Total Score]]&lt;=10, "Medium", tbl_logs[[#This Row],[Total Score]]&lt;=19, "High", tbl_logs[[#This Row],[Total Score]]&lt;=25, "Very High")</f>
        <v>Low</v>
      </c>
      <c r="N2005" t="str" cm="1">
        <f t="array" ref="N2005">_xlfn.IFS(tbl_logs[[#This Row],[Total Score]]&lt;=4, "Low", tbl_logs[[#This Row],[Total Score]]&lt;=10, "Medium", tbl_logs[[#This Row],[Total Score]]&lt;=17, "High", tbl_logs[[#This Row],[Total Score]]&lt;=25, "Critical")</f>
        <v>Low</v>
      </c>
    </row>
    <row r="2006" spans="1:14" x14ac:dyDescent="0.3">
      <c r="A2006" t="s">
        <v>58</v>
      </c>
      <c r="B2006" s="1">
        <v>46060.001388888886</v>
      </c>
      <c r="C2006" t="s">
        <v>7</v>
      </c>
      <c r="D2006" t="s">
        <v>15</v>
      </c>
      <c r="E2006" t="s">
        <v>9</v>
      </c>
      <c r="F2006" t="s">
        <v>13</v>
      </c>
      <c r="G2006" s="2">
        <v>1.3888888888888889E-3</v>
      </c>
      <c r="H2006" s="3">
        <v>46060</v>
      </c>
      <c r="I2006">
        <v>2</v>
      </c>
      <c r="J2006">
        <f>_xlfn.XLOOKUP(tbl_logs[[#This Row],[Target_Department]],tbl_DeptWeight[Department], tbl_DeptWeight[Impact Score])</f>
        <v>3</v>
      </c>
      <c r="K2006">
        <f>_xlfn.XLOOKUP(tbl_logs[[#This Row],[Employee_Action]],tbl_ResponseLikelihood[Employee Action],tbl_ResponseLikelihood[Likelihood Score])</f>
        <v>1</v>
      </c>
      <c r="L2006">
        <f>tbl_logs[[#This Row],[Impact Score]]*tbl_logs[[#This Row],[Response Multiplier]]</f>
        <v>3</v>
      </c>
      <c r="M2006" t="str" cm="1">
        <f t="array" ref="M2006">_xlfn.IFS(tbl_logs[[#This Row],[Total Score]]&lt;=4, "Low", tbl_logs[[#This Row],[Total Score]]&lt;=10, "Medium", tbl_logs[[#This Row],[Total Score]]&lt;=19, "High", tbl_logs[[#This Row],[Total Score]]&lt;=25, "Very High")</f>
        <v>Low</v>
      </c>
      <c r="N2006" t="str" cm="1">
        <f t="array" ref="N2006">_xlfn.IFS(tbl_logs[[#This Row],[Total Score]]&lt;=4, "Low", tbl_logs[[#This Row],[Total Score]]&lt;=10, "Medium", tbl_logs[[#This Row],[Total Score]]&lt;=17, "High", tbl_logs[[#This Row],[Total Score]]&lt;=25, "Critical")</f>
        <v>Low</v>
      </c>
    </row>
    <row r="2007" spans="1:14" x14ac:dyDescent="0.3">
      <c r="A2007" t="s">
        <v>2980</v>
      </c>
      <c r="B2007" s="1">
        <v>46060.007638888892</v>
      </c>
      <c r="C2007" t="s">
        <v>35</v>
      </c>
      <c r="D2007" t="s">
        <v>18</v>
      </c>
      <c r="E2007" t="s">
        <v>19</v>
      </c>
      <c r="F2007" t="s">
        <v>20</v>
      </c>
      <c r="G2007" s="2">
        <v>7.6388888888888886E-3</v>
      </c>
      <c r="H2007" s="3">
        <v>46060</v>
      </c>
      <c r="I2007">
        <v>2</v>
      </c>
      <c r="J2007">
        <f>_xlfn.XLOOKUP(tbl_logs[[#This Row],[Target_Department]],tbl_DeptWeight[Department], tbl_DeptWeight[Impact Score])</f>
        <v>1</v>
      </c>
      <c r="K2007">
        <f>_xlfn.XLOOKUP(tbl_logs[[#This Row],[Employee_Action]],tbl_ResponseLikelihood[Employee Action],tbl_ResponseLikelihood[Likelihood Score])</f>
        <v>2</v>
      </c>
      <c r="L2007">
        <f>tbl_logs[[#This Row],[Impact Score]]*tbl_logs[[#This Row],[Response Multiplier]]</f>
        <v>2</v>
      </c>
      <c r="M2007" t="str" cm="1">
        <f t="array" ref="M2007">_xlfn.IFS(tbl_logs[[#This Row],[Total Score]]&lt;=4, "Low", tbl_logs[[#This Row],[Total Score]]&lt;=10, "Medium", tbl_logs[[#This Row],[Total Score]]&lt;=19, "High", tbl_logs[[#This Row],[Total Score]]&lt;=25, "Very High")</f>
        <v>Low</v>
      </c>
      <c r="N2007" t="str" cm="1">
        <f t="array" ref="N2007">_xlfn.IFS(tbl_logs[[#This Row],[Total Score]]&lt;=4, "Low", tbl_logs[[#This Row],[Total Score]]&lt;=10, "Medium", tbl_logs[[#This Row],[Total Score]]&lt;=17, "High", tbl_logs[[#This Row],[Total Score]]&lt;=25, "Critical")</f>
        <v>Low</v>
      </c>
    </row>
    <row r="2008" spans="1:14" x14ac:dyDescent="0.3">
      <c r="A2008" t="s">
        <v>2060</v>
      </c>
      <c r="B2008" s="1">
        <v>46060.008333333331</v>
      </c>
      <c r="C2008" t="s">
        <v>7</v>
      </c>
      <c r="D2008" t="s">
        <v>8</v>
      </c>
      <c r="E2008" t="s">
        <v>31</v>
      </c>
      <c r="F2008" t="s">
        <v>13</v>
      </c>
      <c r="G2008" s="2">
        <v>8.3333333333333332E-3</v>
      </c>
      <c r="H2008" s="3">
        <v>46060</v>
      </c>
      <c r="I2008">
        <v>2</v>
      </c>
      <c r="J2008">
        <f>_xlfn.XLOOKUP(tbl_logs[[#This Row],[Target_Department]],tbl_DeptWeight[Department], tbl_DeptWeight[Impact Score])</f>
        <v>3</v>
      </c>
      <c r="K2008">
        <f>_xlfn.XLOOKUP(tbl_logs[[#This Row],[Employee_Action]],tbl_ResponseLikelihood[Employee Action],tbl_ResponseLikelihood[Likelihood Score])</f>
        <v>1</v>
      </c>
      <c r="L2008">
        <f>tbl_logs[[#This Row],[Impact Score]]*tbl_logs[[#This Row],[Response Multiplier]]</f>
        <v>3</v>
      </c>
      <c r="M2008" t="str" cm="1">
        <f t="array" ref="M2008">_xlfn.IFS(tbl_logs[[#This Row],[Total Score]]&lt;=4, "Low", tbl_logs[[#This Row],[Total Score]]&lt;=10, "Medium", tbl_logs[[#This Row],[Total Score]]&lt;=19, "High", tbl_logs[[#This Row],[Total Score]]&lt;=25, "Very High")</f>
        <v>Low</v>
      </c>
      <c r="N2008" t="str" cm="1">
        <f t="array" ref="N2008">_xlfn.IFS(tbl_logs[[#This Row],[Total Score]]&lt;=4, "Low", tbl_logs[[#This Row],[Total Score]]&lt;=10, "Medium", tbl_logs[[#This Row],[Total Score]]&lt;=17, "High", tbl_logs[[#This Row],[Total Score]]&lt;=25, "Critical")</f>
        <v>Low</v>
      </c>
    </row>
    <row r="2009" spans="1:14" x14ac:dyDescent="0.3">
      <c r="A2009" t="s">
        <v>580</v>
      </c>
      <c r="B2009" s="1">
        <v>46060.022916666669</v>
      </c>
      <c r="C2009" t="s">
        <v>26</v>
      </c>
      <c r="D2009" t="s">
        <v>22</v>
      </c>
      <c r="E2009" t="s">
        <v>31</v>
      </c>
      <c r="F2009" t="s">
        <v>13</v>
      </c>
      <c r="G2009" s="2">
        <v>2.2916666666666665E-2</v>
      </c>
      <c r="H2009" s="3">
        <v>46060</v>
      </c>
      <c r="I2009">
        <v>2</v>
      </c>
      <c r="J2009">
        <f>_xlfn.XLOOKUP(tbl_logs[[#This Row],[Target_Department]],tbl_DeptWeight[Department], tbl_DeptWeight[Impact Score])</f>
        <v>3</v>
      </c>
      <c r="K2009">
        <f>_xlfn.XLOOKUP(tbl_logs[[#This Row],[Employee_Action]],tbl_ResponseLikelihood[Employee Action],tbl_ResponseLikelihood[Likelihood Score])</f>
        <v>1</v>
      </c>
      <c r="L2009">
        <f>tbl_logs[[#This Row],[Impact Score]]*tbl_logs[[#This Row],[Response Multiplier]]</f>
        <v>3</v>
      </c>
      <c r="M2009" t="str" cm="1">
        <f t="array" ref="M2009">_xlfn.IFS(tbl_logs[[#This Row],[Total Score]]&lt;=4, "Low", tbl_logs[[#This Row],[Total Score]]&lt;=10, "Medium", tbl_logs[[#This Row],[Total Score]]&lt;=19, "High", tbl_logs[[#This Row],[Total Score]]&lt;=25, "Very High")</f>
        <v>Low</v>
      </c>
      <c r="N2009" t="str" cm="1">
        <f t="array" ref="N2009">_xlfn.IFS(tbl_logs[[#This Row],[Total Score]]&lt;=4, "Low", tbl_logs[[#This Row],[Total Score]]&lt;=10, "Medium", tbl_logs[[#This Row],[Total Score]]&lt;=17, "High", tbl_logs[[#This Row],[Total Score]]&lt;=25, "Critical")</f>
        <v>Low</v>
      </c>
    </row>
    <row r="2010" spans="1:14" x14ac:dyDescent="0.3">
      <c r="A2010" t="s">
        <v>1213</v>
      </c>
      <c r="B2010" s="1">
        <v>46060.070138888892</v>
      </c>
      <c r="C2010" t="s">
        <v>35</v>
      </c>
      <c r="D2010" t="s">
        <v>15</v>
      </c>
      <c r="E2010" t="s">
        <v>16</v>
      </c>
      <c r="F2010" t="s">
        <v>20</v>
      </c>
      <c r="G2010" s="2">
        <v>7.013888888888889E-2</v>
      </c>
      <c r="H2010" s="3">
        <v>46060</v>
      </c>
      <c r="I2010">
        <v>2</v>
      </c>
      <c r="J2010">
        <f>_xlfn.XLOOKUP(tbl_logs[[#This Row],[Target_Department]],tbl_DeptWeight[Department], tbl_DeptWeight[Impact Score])</f>
        <v>1</v>
      </c>
      <c r="K2010">
        <f>_xlfn.XLOOKUP(tbl_logs[[#This Row],[Employee_Action]],tbl_ResponseLikelihood[Employee Action],tbl_ResponseLikelihood[Likelihood Score])</f>
        <v>2</v>
      </c>
      <c r="L2010">
        <f>tbl_logs[[#This Row],[Impact Score]]*tbl_logs[[#This Row],[Response Multiplier]]</f>
        <v>2</v>
      </c>
      <c r="M2010" t="str" cm="1">
        <f t="array" ref="M2010">_xlfn.IFS(tbl_logs[[#This Row],[Total Score]]&lt;=4, "Low", tbl_logs[[#This Row],[Total Score]]&lt;=10, "Medium", tbl_logs[[#This Row],[Total Score]]&lt;=19, "High", tbl_logs[[#This Row],[Total Score]]&lt;=25, "Very High")</f>
        <v>Low</v>
      </c>
      <c r="N2010" t="str" cm="1">
        <f t="array" ref="N2010">_xlfn.IFS(tbl_logs[[#This Row],[Total Score]]&lt;=4, "Low", tbl_logs[[#This Row],[Total Score]]&lt;=10, "Medium", tbl_logs[[#This Row],[Total Score]]&lt;=17, "High", tbl_logs[[#This Row],[Total Score]]&lt;=25, "Critical")</f>
        <v>Low</v>
      </c>
    </row>
    <row r="2011" spans="1:14" x14ac:dyDescent="0.3">
      <c r="A2011" t="s">
        <v>1094</v>
      </c>
      <c r="B2011" s="1">
        <v>46060.099305555559</v>
      </c>
      <c r="C2011" t="s">
        <v>12</v>
      </c>
      <c r="D2011" t="s">
        <v>8</v>
      </c>
      <c r="E2011" t="s">
        <v>9</v>
      </c>
      <c r="F2011" t="s">
        <v>10</v>
      </c>
      <c r="G2011" s="2">
        <v>9.930555555555555E-2</v>
      </c>
      <c r="H2011" s="3">
        <v>46060</v>
      </c>
      <c r="I2011">
        <v>2</v>
      </c>
      <c r="J2011">
        <f>_xlfn.XLOOKUP(tbl_logs[[#This Row],[Target_Department]],tbl_DeptWeight[Department], tbl_DeptWeight[Impact Score])</f>
        <v>1</v>
      </c>
      <c r="K2011">
        <f>_xlfn.XLOOKUP(tbl_logs[[#This Row],[Employee_Action]],tbl_ResponseLikelihood[Employee Action],tbl_ResponseLikelihood[Likelihood Score])</f>
        <v>2</v>
      </c>
      <c r="L2011">
        <f>tbl_logs[[#This Row],[Impact Score]]*tbl_logs[[#This Row],[Response Multiplier]]</f>
        <v>2</v>
      </c>
      <c r="M2011" t="str" cm="1">
        <f t="array" ref="M2011">_xlfn.IFS(tbl_logs[[#This Row],[Total Score]]&lt;=4, "Low", tbl_logs[[#This Row],[Total Score]]&lt;=10, "Medium", tbl_logs[[#This Row],[Total Score]]&lt;=19, "High", tbl_logs[[#This Row],[Total Score]]&lt;=25, "Very High")</f>
        <v>Low</v>
      </c>
      <c r="N2011" t="str" cm="1">
        <f t="array" ref="N2011">_xlfn.IFS(tbl_logs[[#This Row],[Total Score]]&lt;=4, "Low", tbl_logs[[#This Row],[Total Score]]&lt;=10, "Medium", tbl_logs[[#This Row],[Total Score]]&lt;=17, "High", tbl_logs[[#This Row],[Total Score]]&lt;=25, "Critical")</f>
        <v>Low</v>
      </c>
    </row>
    <row r="2012" spans="1:14" x14ac:dyDescent="0.3">
      <c r="A2012" t="s">
        <v>353</v>
      </c>
      <c r="B2012" s="1">
        <v>46060.106944444444</v>
      </c>
      <c r="C2012" t="s">
        <v>7</v>
      </c>
      <c r="D2012" t="s">
        <v>15</v>
      </c>
      <c r="E2012" t="s">
        <v>19</v>
      </c>
      <c r="F2012" t="s">
        <v>20</v>
      </c>
      <c r="G2012" s="2">
        <v>0.10694444444444444</v>
      </c>
      <c r="H2012" s="3">
        <v>46060</v>
      </c>
      <c r="I2012">
        <v>2</v>
      </c>
      <c r="J2012">
        <f>_xlfn.XLOOKUP(tbl_logs[[#This Row],[Target_Department]],tbl_DeptWeight[Department], tbl_DeptWeight[Impact Score])</f>
        <v>3</v>
      </c>
      <c r="K2012">
        <f>_xlfn.XLOOKUP(tbl_logs[[#This Row],[Employee_Action]],tbl_ResponseLikelihood[Employee Action],tbl_ResponseLikelihood[Likelihood Score])</f>
        <v>2</v>
      </c>
      <c r="L2012">
        <f>tbl_logs[[#This Row],[Impact Score]]*tbl_logs[[#This Row],[Response Multiplier]]</f>
        <v>6</v>
      </c>
      <c r="M2012" t="str" cm="1">
        <f t="array" ref="M2012">_xlfn.IFS(tbl_logs[[#This Row],[Total Score]]&lt;=4, "Low", tbl_logs[[#This Row],[Total Score]]&lt;=10, "Medium", tbl_logs[[#This Row],[Total Score]]&lt;=19, "High", tbl_logs[[#This Row],[Total Score]]&lt;=25, "Very High")</f>
        <v>Medium</v>
      </c>
      <c r="N2012" t="str" cm="1">
        <f t="array" ref="N2012">_xlfn.IFS(tbl_logs[[#This Row],[Total Score]]&lt;=4, "Low", tbl_logs[[#This Row],[Total Score]]&lt;=10, "Medium", tbl_logs[[#This Row],[Total Score]]&lt;=17, "High", tbl_logs[[#This Row],[Total Score]]&lt;=25, "Critical")</f>
        <v>Medium</v>
      </c>
    </row>
    <row r="2013" spans="1:14" x14ac:dyDescent="0.3">
      <c r="A2013" t="s">
        <v>3250</v>
      </c>
      <c r="B2013" s="1">
        <v>46060.123611111114</v>
      </c>
      <c r="C2013" t="s">
        <v>7</v>
      </c>
      <c r="D2013" t="s">
        <v>8</v>
      </c>
      <c r="E2013" t="s">
        <v>19</v>
      </c>
      <c r="F2013" t="s">
        <v>13</v>
      </c>
      <c r="G2013" s="2">
        <v>0.12361111111111112</v>
      </c>
      <c r="H2013" s="3">
        <v>46060</v>
      </c>
      <c r="I2013">
        <v>2</v>
      </c>
      <c r="J2013">
        <f>_xlfn.XLOOKUP(tbl_logs[[#This Row],[Target_Department]],tbl_DeptWeight[Department], tbl_DeptWeight[Impact Score])</f>
        <v>3</v>
      </c>
      <c r="K2013">
        <f>_xlfn.XLOOKUP(tbl_logs[[#This Row],[Employee_Action]],tbl_ResponseLikelihood[Employee Action],tbl_ResponseLikelihood[Likelihood Score])</f>
        <v>1</v>
      </c>
      <c r="L2013">
        <f>tbl_logs[[#This Row],[Impact Score]]*tbl_logs[[#This Row],[Response Multiplier]]</f>
        <v>3</v>
      </c>
      <c r="M2013" t="str" cm="1">
        <f t="array" ref="M2013">_xlfn.IFS(tbl_logs[[#This Row],[Total Score]]&lt;=4, "Low", tbl_logs[[#This Row],[Total Score]]&lt;=10, "Medium", tbl_logs[[#This Row],[Total Score]]&lt;=19, "High", tbl_logs[[#This Row],[Total Score]]&lt;=25, "Very High")</f>
        <v>Low</v>
      </c>
      <c r="N2013" t="str" cm="1">
        <f t="array" ref="N2013">_xlfn.IFS(tbl_logs[[#This Row],[Total Score]]&lt;=4, "Low", tbl_logs[[#This Row],[Total Score]]&lt;=10, "Medium", tbl_logs[[#This Row],[Total Score]]&lt;=17, "High", tbl_logs[[#This Row],[Total Score]]&lt;=25, "Critical")</f>
        <v>Low</v>
      </c>
    </row>
    <row r="2014" spans="1:14" x14ac:dyDescent="0.3">
      <c r="A2014" t="s">
        <v>4858</v>
      </c>
      <c r="B2014" s="1">
        <v>46060.18472222222</v>
      </c>
      <c r="C2014" t="s">
        <v>35</v>
      </c>
      <c r="D2014" t="s">
        <v>15</v>
      </c>
      <c r="E2014" t="s">
        <v>31</v>
      </c>
      <c r="F2014" t="s">
        <v>13</v>
      </c>
      <c r="G2014" s="2">
        <v>0.18472222222222223</v>
      </c>
      <c r="H2014" s="3">
        <v>46060</v>
      </c>
      <c r="I2014">
        <v>2</v>
      </c>
      <c r="J2014">
        <f>_xlfn.XLOOKUP(tbl_logs[[#This Row],[Target_Department]],tbl_DeptWeight[Department], tbl_DeptWeight[Impact Score])</f>
        <v>1</v>
      </c>
      <c r="K2014">
        <f>_xlfn.XLOOKUP(tbl_logs[[#This Row],[Employee_Action]],tbl_ResponseLikelihood[Employee Action],tbl_ResponseLikelihood[Likelihood Score])</f>
        <v>1</v>
      </c>
      <c r="L2014">
        <f>tbl_logs[[#This Row],[Impact Score]]*tbl_logs[[#This Row],[Response Multiplier]]</f>
        <v>1</v>
      </c>
      <c r="M2014" t="str" cm="1">
        <f t="array" ref="M2014">_xlfn.IFS(tbl_logs[[#This Row],[Total Score]]&lt;=4, "Low", tbl_logs[[#This Row],[Total Score]]&lt;=10, "Medium", tbl_logs[[#This Row],[Total Score]]&lt;=19, "High", tbl_logs[[#This Row],[Total Score]]&lt;=25, "Very High")</f>
        <v>Low</v>
      </c>
      <c r="N2014" t="str" cm="1">
        <f t="array" ref="N2014">_xlfn.IFS(tbl_logs[[#This Row],[Total Score]]&lt;=4, "Low", tbl_logs[[#This Row],[Total Score]]&lt;=10, "Medium", tbl_logs[[#This Row],[Total Score]]&lt;=17, "High", tbl_logs[[#This Row],[Total Score]]&lt;=25, "Critical")</f>
        <v>Low</v>
      </c>
    </row>
    <row r="2015" spans="1:14" x14ac:dyDescent="0.3">
      <c r="A2015" t="s">
        <v>2236</v>
      </c>
      <c r="B2015" s="1">
        <v>46060.185416666667</v>
      </c>
      <c r="C2015" t="s">
        <v>7</v>
      </c>
      <c r="D2015" t="s">
        <v>22</v>
      </c>
      <c r="E2015" t="s">
        <v>19</v>
      </c>
      <c r="F2015" t="s">
        <v>20</v>
      </c>
      <c r="G2015" s="2">
        <v>0.18541666666666667</v>
      </c>
      <c r="H2015" s="3">
        <v>46060</v>
      </c>
      <c r="I2015">
        <v>2</v>
      </c>
      <c r="J2015">
        <f>_xlfn.XLOOKUP(tbl_logs[[#This Row],[Target_Department]],tbl_DeptWeight[Department], tbl_DeptWeight[Impact Score])</f>
        <v>3</v>
      </c>
      <c r="K2015">
        <f>_xlfn.XLOOKUP(tbl_logs[[#This Row],[Employee_Action]],tbl_ResponseLikelihood[Employee Action],tbl_ResponseLikelihood[Likelihood Score])</f>
        <v>2</v>
      </c>
      <c r="L2015">
        <f>tbl_logs[[#This Row],[Impact Score]]*tbl_logs[[#This Row],[Response Multiplier]]</f>
        <v>6</v>
      </c>
      <c r="M2015" t="str" cm="1">
        <f t="array" ref="M2015">_xlfn.IFS(tbl_logs[[#This Row],[Total Score]]&lt;=4, "Low", tbl_logs[[#This Row],[Total Score]]&lt;=10, "Medium", tbl_logs[[#This Row],[Total Score]]&lt;=19, "High", tbl_logs[[#This Row],[Total Score]]&lt;=25, "Very High")</f>
        <v>Medium</v>
      </c>
      <c r="N2015" t="str" cm="1">
        <f t="array" ref="N2015">_xlfn.IFS(tbl_logs[[#This Row],[Total Score]]&lt;=4, "Low", tbl_logs[[#This Row],[Total Score]]&lt;=10, "Medium", tbl_logs[[#This Row],[Total Score]]&lt;=17, "High", tbl_logs[[#This Row],[Total Score]]&lt;=25, "Critical")</f>
        <v>Medium</v>
      </c>
    </row>
    <row r="2016" spans="1:14" x14ac:dyDescent="0.3">
      <c r="A2016" t="s">
        <v>2421</v>
      </c>
      <c r="B2016" s="1">
        <v>46060.201388888891</v>
      </c>
      <c r="C2016" t="s">
        <v>7</v>
      </c>
      <c r="D2016" t="s">
        <v>15</v>
      </c>
      <c r="E2016" t="s">
        <v>9</v>
      </c>
      <c r="F2016" t="s">
        <v>20</v>
      </c>
      <c r="G2016" s="2">
        <v>0.2013888888888889</v>
      </c>
      <c r="H2016" s="3">
        <v>46060</v>
      </c>
      <c r="I2016">
        <v>2</v>
      </c>
      <c r="J2016">
        <f>_xlfn.XLOOKUP(tbl_logs[[#This Row],[Target_Department]],tbl_DeptWeight[Department], tbl_DeptWeight[Impact Score])</f>
        <v>3</v>
      </c>
      <c r="K2016">
        <f>_xlfn.XLOOKUP(tbl_logs[[#This Row],[Employee_Action]],tbl_ResponseLikelihood[Employee Action],tbl_ResponseLikelihood[Likelihood Score])</f>
        <v>2</v>
      </c>
      <c r="L2016">
        <f>tbl_logs[[#This Row],[Impact Score]]*tbl_logs[[#This Row],[Response Multiplier]]</f>
        <v>6</v>
      </c>
      <c r="M2016" t="str" cm="1">
        <f t="array" ref="M2016">_xlfn.IFS(tbl_logs[[#This Row],[Total Score]]&lt;=4, "Low", tbl_logs[[#This Row],[Total Score]]&lt;=10, "Medium", tbl_logs[[#This Row],[Total Score]]&lt;=19, "High", tbl_logs[[#This Row],[Total Score]]&lt;=25, "Very High")</f>
        <v>Medium</v>
      </c>
      <c r="N2016" t="str" cm="1">
        <f t="array" ref="N2016">_xlfn.IFS(tbl_logs[[#This Row],[Total Score]]&lt;=4, "Low", tbl_logs[[#This Row],[Total Score]]&lt;=10, "Medium", tbl_logs[[#This Row],[Total Score]]&lt;=17, "High", tbl_logs[[#This Row],[Total Score]]&lt;=25, "Critical")</f>
        <v>Medium</v>
      </c>
    </row>
    <row r="2017" spans="1:14" x14ac:dyDescent="0.3">
      <c r="A2017" t="s">
        <v>3104</v>
      </c>
      <c r="B2017" s="1">
        <v>46060.236111111109</v>
      </c>
      <c r="C2017" t="s">
        <v>47</v>
      </c>
      <c r="D2017" t="s">
        <v>8</v>
      </c>
      <c r="E2017" t="s">
        <v>31</v>
      </c>
      <c r="F2017" t="s">
        <v>10</v>
      </c>
      <c r="G2017" s="2">
        <v>0.2361111111111111</v>
      </c>
      <c r="H2017" s="3">
        <v>46060</v>
      </c>
      <c r="I2017">
        <v>2</v>
      </c>
      <c r="J2017">
        <f>_xlfn.XLOOKUP(tbl_logs[[#This Row],[Target_Department]],tbl_DeptWeight[Department], tbl_DeptWeight[Impact Score])</f>
        <v>1</v>
      </c>
      <c r="K2017">
        <f>_xlfn.XLOOKUP(tbl_logs[[#This Row],[Employee_Action]],tbl_ResponseLikelihood[Employee Action],tbl_ResponseLikelihood[Likelihood Score])</f>
        <v>2</v>
      </c>
      <c r="L2017">
        <f>tbl_logs[[#This Row],[Impact Score]]*tbl_logs[[#This Row],[Response Multiplier]]</f>
        <v>2</v>
      </c>
      <c r="M2017" t="str" cm="1">
        <f t="array" ref="M2017">_xlfn.IFS(tbl_logs[[#This Row],[Total Score]]&lt;=4, "Low", tbl_logs[[#This Row],[Total Score]]&lt;=10, "Medium", tbl_logs[[#This Row],[Total Score]]&lt;=19, "High", tbl_logs[[#This Row],[Total Score]]&lt;=25, "Very High")</f>
        <v>Low</v>
      </c>
      <c r="N2017" t="str" cm="1">
        <f t="array" ref="N2017">_xlfn.IFS(tbl_logs[[#This Row],[Total Score]]&lt;=4, "Low", tbl_logs[[#This Row],[Total Score]]&lt;=10, "Medium", tbl_logs[[#This Row],[Total Score]]&lt;=17, "High", tbl_logs[[#This Row],[Total Score]]&lt;=25, "Critical")</f>
        <v>Low</v>
      </c>
    </row>
    <row r="2018" spans="1:14" x14ac:dyDescent="0.3">
      <c r="A2018" t="s">
        <v>3721</v>
      </c>
      <c r="B2018" s="1">
        <v>46060.275000000001</v>
      </c>
      <c r="C2018" t="s">
        <v>7</v>
      </c>
      <c r="D2018" t="s">
        <v>22</v>
      </c>
      <c r="E2018" t="s">
        <v>19</v>
      </c>
      <c r="F2018" t="s">
        <v>10</v>
      </c>
      <c r="G2018" s="2">
        <v>0.27500000000000002</v>
      </c>
      <c r="H2018" s="3">
        <v>46060</v>
      </c>
      <c r="I2018">
        <v>2</v>
      </c>
      <c r="J2018">
        <f>_xlfn.XLOOKUP(tbl_logs[[#This Row],[Target_Department]],tbl_DeptWeight[Department], tbl_DeptWeight[Impact Score])</f>
        <v>3</v>
      </c>
      <c r="K2018">
        <f>_xlfn.XLOOKUP(tbl_logs[[#This Row],[Employee_Action]],tbl_ResponseLikelihood[Employee Action],tbl_ResponseLikelihood[Likelihood Score])</f>
        <v>2</v>
      </c>
      <c r="L2018">
        <f>tbl_logs[[#This Row],[Impact Score]]*tbl_logs[[#This Row],[Response Multiplier]]</f>
        <v>6</v>
      </c>
      <c r="M2018" t="str" cm="1">
        <f t="array" ref="M2018">_xlfn.IFS(tbl_logs[[#This Row],[Total Score]]&lt;=4, "Low", tbl_logs[[#This Row],[Total Score]]&lt;=10, "Medium", tbl_logs[[#This Row],[Total Score]]&lt;=19, "High", tbl_logs[[#This Row],[Total Score]]&lt;=25, "Very High")</f>
        <v>Medium</v>
      </c>
      <c r="N2018" t="str" cm="1">
        <f t="array" ref="N2018">_xlfn.IFS(tbl_logs[[#This Row],[Total Score]]&lt;=4, "Low", tbl_logs[[#This Row],[Total Score]]&lt;=10, "Medium", tbl_logs[[#This Row],[Total Score]]&lt;=17, "High", tbl_logs[[#This Row],[Total Score]]&lt;=25, "Critical")</f>
        <v>Medium</v>
      </c>
    </row>
    <row r="2019" spans="1:14" x14ac:dyDescent="0.3">
      <c r="A2019" t="s">
        <v>862</v>
      </c>
      <c r="B2019" s="1">
        <v>46060.277083333334</v>
      </c>
      <c r="C2019" t="s">
        <v>7</v>
      </c>
      <c r="D2019" t="s">
        <v>15</v>
      </c>
      <c r="E2019" t="s">
        <v>19</v>
      </c>
      <c r="F2019" t="s">
        <v>10</v>
      </c>
      <c r="G2019" s="2">
        <v>0.27708333333333335</v>
      </c>
      <c r="H2019" s="3">
        <v>46060</v>
      </c>
      <c r="I2019">
        <v>2</v>
      </c>
      <c r="J2019">
        <f>_xlfn.XLOOKUP(tbl_logs[[#This Row],[Target_Department]],tbl_DeptWeight[Department], tbl_DeptWeight[Impact Score])</f>
        <v>3</v>
      </c>
      <c r="K2019">
        <f>_xlfn.XLOOKUP(tbl_logs[[#This Row],[Employee_Action]],tbl_ResponseLikelihood[Employee Action],tbl_ResponseLikelihood[Likelihood Score])</f>
        <v>2</v>
      </c>
      <c r="L2019">
        <f>tbl_logs[[#This Row],[Impact Score]]*tbl_logs[[#This Row],[Response Multiplier]]</f>
        <v>6</v>
      </c>
      <c r="M2019" t="str" cm="1">
        <f t="array" ref="M2019">_xlfn.IFS(tbl_logs[[#This Row],[Total Score]]&lt;=4, "Low", tbl_logs[[#This Row],[Total Score]]&lt;=10, "Medium", tbl_logs[[#This Row],[Total Score]]&lt;=19, "High", tbl_logs[[#This Row],[Total Score]]&lt;=25, "Very High")</f>
        <v>Medium</v>
      </c>
      <c r="N2019" t="str" cm="1">
        <f t="array" ref="N2019">_xlfn.IFS(tbl_logs[[#This Row],[Total Score]]&lt;=4, "Low", tbl_logs[[#This Row],[Total Score]]&lt;=10, "Medium", tbl_logs[[#This Row],[Total Score]]&lt;=17, "High", tbl_logs[[#This Row],[Total Score]]&lt;=25, "Critical")</f>
        <v>Medium</v>
      </c>
    </row>
    <row r="2020" spans="1:14" x14ac:dyDescent="0.3">
      <c r="A2020" t="s">
        <v>4871</v>
      </c>
      <c r="B2020" s="1">
        <v>46060.303472222222</v>
      </c>
      <c r="C2020" t="s">
        <v>40</v>
      </c>
      <c r="D2020" t="s">
        <v>22</v>
      </c>
      <c r="E2020" t="s">
        <v>16</v>
      </c>
      <c r="F2020" t="s">
        <v>20</v>
      </c>
      <c r="G2020" s="2">
        <v>0.3034722222222222</v>
      </c>
      <c r="H2020" s="3">
        <v>46060</v>
      </c>
      <c r="I2020">
        <v>2</v>
      </c>
      <c r="J2020">
        <f>_xlfn.XLOOKUP(tbl_logs[[#This Row],[Target_Department]],tbl_DeptWeight[Department], tbl_DeptWeight[Impact Score])</f>
        <v>5</v>
      </c>
      <c r="K2020">
        <f>_xlfn.XLOOKUP(tbl_logs[[#This Row],[Employee_Action]],tbl_ResponseLikelihood[Employee Action],tbl_ResponseLikelihood[Likelihood Score])</f>
        <v>2</v>
      </c>
      <c r="L2020">
        <f>tbl_logs[[#This Row],[Impact Score]]*tbl_logs[[#This Row],[Response Multiplier]]</f>
        <v>10</v>
      </c>
      <c r="M2020" t="str" cm="1">
        <f t="array" ref="M2020">_xlfn.IFS(tbl_logs[[#This Row],[Total Score]]&lt;=4, "Low", tbl_logs[[#This Row],[Total Score]]&lt;=10, "Medium", tbl_logs[[#This Row],[Total Score]]&lt;=19, "High", tbl_logs[[#This Row],[Total Score]]&lt;=25, "Very High")</f>
        <v>Medium</v>
      </c>
      <c r="N2020" t="str" cm="1">
        <f t="array" ref="N2020">_xlfn.IFS(tbl_logs[[#This Row],[Total Score]]&lt;=4, "Low", tbl_logs[[#This Row],[Total Score]]&lt;=10, "Medium", tbl_logs[[#This Row],[Total Score]]&lt;=17, "High", tbl_logs[[#This Row],[Total Score]]&lt;=25, "Critical")</f>
        <v>Medium</v>
      </c>
    </row>
    <row r="2021" spans="1:14" x14ac:dyDescent="0.3">
      <c r="A2021" t="s">
        <v>284</v>
      </c>
      <c r="B2021" s="1">
        <v>46060.315972222219</v>
      </c>
      <c r="C2021" t="s">
        <v>7</v>
      </c>
      <c r="D2021" t="s">
        <v>22</v>
      </c>
      <c r="E2021" t="s">
        <v>19</v>
      </c>
      <c r="F2021" t="s">
        <v>10</v>
      </c>
      <c r="G2021" s="2">
        <v>0.31597222222222221</v>
      </c>
      <c r="H2021" s="3">
        <v>46060</v>
      </c>
      <c r="I2021">
        <v>2</v>
      </c>
      <c r="J2021">
        <f>_xlfn.XLOOKUP(tbl_logs[[#This Row],[Target_Department]],tbl_DeptWeight[Department], tbl_DeptWeight[Impact Score])</f>
        <v>3</v>
      </c>
      <c r="K2021">
        <f>_xlfn.XLOOKUP(tbl_logs[[#This Row],[Employee_Action]],tbl_ResponseLikelihood[Employee Action],tbl_ResponseLikelihood[Likelihood Score])</f>
        <v>2</v>
      </c>
      <c r="L2021">
        <f>tbl_logs[[#This Row],[Impact Score]]*tbl_logs[[#This Row],[Response Multiplier]]</f>
        <v>6</v>
      </c>
      <c r="M2021" t="str" cm="1">
        <f t="array" ref="M2021">_xlfn.IFS(tbl_logs[[#This Row],[Total Score]]&lt;=4, "Low", tbl_logs[[#This Row],[Total Score]]&lt;=10, "Medium", tbl_logs[[#This Row],[Total Score]]&lt;=19, "High", tbl_logs[[#This Row],[Total Score]]&lt;=25, "Very High")</f>
        <v>Medium</v>
      </c>
      <c r="N2021" t="str" cm="1">
        <f t="array" ref="N2021">_xlfn.IFS(tbl_logs[[#This Row],[Total Score]]&lt;=4, "Low", tbl_logs[[#This Row],[Total Score]]&lt;=10, "Medium", tbl_logs[[#This Row],[Total Score]]&lt;=17, "High", tbl_logs[[#This Row],[Total Score]]&lt;=25, "Critical")</f>
        <v>Medium</v>
      </c>
    </row>
    <row r="2022" spans="1:14" x14ac:dyDescent="0.3">
      <c r="A2022" t="s">
        <v>2000</v>
      </c>
      <c r="B2022" s="1">
        <v>46060.324305555558</v>
      </c>
      <c r="C2022" t="s">
        <v>26</v>
      </c>
      <c r="D2022" t="s">
        <v>8</v>
      </c>
      <c r="E2022" t="s">
        <v>19</v>
      </c>
      <c r="F2022" t="s">
        <v>10</v>
      </c>
      <c r="G2022" s="2">
        <v>0.32430555555555557</v>
      </c>
      <c r="H2022" s="3">
        <v>46060</v>
      </c>
      <c r="I2022">
        <v>2</v>
      </c>
      <c r="J2022">
        <f>_xlfn.XLOOKUP(tbl_logs[[#This Row],[Target_Department]],tbl_DeptWeight[Department], tbl_DeptWeight[Impact Score])</f>
        <v>3</v>
      </c>
      <c r="K2022">
        <f>_xlfn.XLOOKUP(tbl_logs[[#This Row],[Employee_Action]],tbl_ResponseLikelihood[Employee Action],tbl_ResponseLikelihood[Likelihood Score])</f>
        <v>2</v>
      </c>
      <c r="L2022">
        <f>tbl_logs[[#This Row],[Impact Score]]*tbl_logs[[#This Row],[Response Multiplier]]</f>
        <v>6</v>
      </c>
      <c r="M2022" t="str" cm="1">
        <f t="array" ref="M2022">_xlfn.IFS(tbl_logs[[#This Row],[Total Score]]&lt;=4, "Low", tbl_logs[[#This Row],[Total Score]]&lt;=10, "Medium", tbl_logs[[#This Row],[Total Score]]&lt;=19, "High", tbl_logs[[#This Row],[Total Score]]&lt;=25, "Very High")</f>
        <v>Medium</v>
      </c>
      <c r="N2022" t="str" cm="1">
        <f t="array" ref="N2022">_xlfn.IFS(tbl_logs[[#This Row],[Total Score]]&lt;=4, "Low", tbl_logs[[#This Row],[Total Score]]&lt;=10, "Medium", tbl_logs[[#This Row],[Total Score]]&lt;=17, "High", tbl_logs[[#This Row],[Total Score]]&lt;=25, "Critical")</f>
        <v>Medium</v>
      </c>
    </row>
    <row r="2023" spans="1:14" x14ac:dyDescent="0.3">
      <c r="A2023" t="s">
        <v>4354</v>
      </c>
      <c r="B2023" s="1">
        <v>46060.374305555553</v>
      </c>
      <c r="C2023" t="s">
        <v>7</v>
      </c>
      <c r="D2023" t="s">
        <v>15</v>
      </c>
      <c r="E2023" t="s">
        <v>19</v>
      </c>
      <c r="F2023" t="s">
        <v>10</v>
      </c>
      <c r="G2023" s="2">
        <v>0.37430555555555556</v>
      </c>
      <c r="H2023" s="3">
        <v>46060</v>
      </c>
      <c r="I2023">
        <v>2</v>
      </c>
      <c r="J2023">
        <f>_xlfn.XLOOKUP(tbl_logs[[#This Row],[Target_Department]],tbl_DeptWeight[Department], tbl_DeptWeight[Impact Score])</f>
        <v>3</v>
      </c>
      <c r="K2023">
        <f>_xlfn.XLOOKUP(tbl_logs[[#This Row],[Employee_Action]],tbl_ResponseLikelihood[Employee Action],tbl_ResponseLikelihood[Likelihood Score])</f>
        <v>2</v>
      </c>
      <c r="L2023">
        <f>tbl_logs[[#This Row],[Impact Score]]*tbl_logs[[#This Row],[Response Multiplier]]</f>
        <v>6</v>
      </c>
      <c r="M2023" t="str" cm="1">
        <f t="array" ref="M2023">_xlfn.IFS(tbl_logs[[#This Row],[Total Score]]&lt;=4, "Low", tbl_logs[[#This Row],[Total Score]]&lt;=10, "Medium", tbl_logs[[#This Row],[Total Score]]&lt;=19, "High", tbl_logs[[#This Row],[Total Score]]&lt;=25, "Very High")</f>
        <v>Medium</v>
      </c>
      <c r="N2023" t="str" cm="1">
        <f t="array" ref="N2023">_xlfn.IFS(tbl_logs[[#This Row],[Total Score]]&lt;=4, "Low", tbl_logs[[#This Row],[Total Score]]&lt;=10, "Medium", tbl_logs[[#This Row],[Total Score]]&lt;=17, "High", tbl_logs[[#This Row],[Total Score]]&lt;=25, "Critical")</f>
        <v>Medium</v>
      </c>
    </row>
    <row r="2024" spans="1:14" x14ac:dyDescent="0.3">
      <c r="A2024" t="s">
        <v>1943</v>
      </c>
      <c r="B2024" s="1">
        <v>46060.430555555555</v>
      </c>
      <c r="C2024" t="s">
        <v>7</v>
      </c>
      <c r="D2024" t="s">
        <v>8</v>
      </c>
      <c r="E2024" t="s">
        <v>19</v>
      </c>
      <c r="F2024" t="s">
        <v>33</v>
      </c>
      <c r="G2024" s="2">
        <v>0.43055555555555558</v>
      </c>
      <c r="H2024" s="3">
        <v>46060</v>
      </c>
      <c r="I2024">
        <v>2</v>
      </c>
      <c r="J2024">
        <f>_xlfn.XLOOKUP(tbl_logs[[#This Row],[Target_Department]],tbl_DeptWeight[Department], tbl_DeptWeight[Impact Score])</f>
        <v>3</v>
      </c>
      <c r="K2024">
        <f>_xlfn.XLOOKUP(tbl_logs[[#This Row],[Employee_Action]],tbl_ResponseLikelihood[Employee Action],tbl_ResponseLikelihood[Likelihood Score])</f>
        <v>4</v>
      </c>
      <c r="L2024">
        <f>tbl_logs[[#This Row],[Impact Score]]*tbl_logs[[#This Row],[Response Multiplier]]</f>
        <v>12</v>
      </c>
      <c r="M2024" t="str" cm="1">
        <f t="array" ref="M2024">_xlfn.IFS(tbl_logs[[#This Row],[Total Score]]&lt;=4, "Low", tbl_logs[[#This Row],[Total Score]]&lt;=10, "Medium", tbl_logs[[#This Row],[Total Score]]&lt;=19, "High", tbl_logs[[#This Row],[Total Score]]&lt;=25, "Very High")</f>
        <v>High</v>
      </c>
      <c r="N2024" t="str" cm="1">
        <f t="array" ref="N2024">_xlfn.IFS(tbl_logs[[#This Row],[Total Score]]&lt;=4, "Low", tbl_logs[[#This Row],[Total Score]]&lt;=10, "Medium", tbl_logs[[#This Row],[Total Score]]&lt;=17, "High", tbl_logs[[#This Row],[Total Score]]&lt;=25, "Critical")</f>
        <v>High</v>
      </c>
    </row>
    <row r="2025" spans="1:14" x14ac:dyDescent="0.3">
      <c r="A2025" t="s">
        <v>350</v>
      </c>
      <c r="B2025" s="1">
        <v>46060.445138888892</v>
      </c>
      <c r="C2025" t="s">
        <v>40</v>
      </c>
      <c r="D2025" t="s">
        <v>8</v>
      </c>
      <c r="E2025" t="s">
        <v>16</v>
      </c>
      <c r="F2025" t="s">
        <v>20</v>
      </c>
      <c r="G2025" s="2">
        <v>0.44513888888888886</v>
      </c>
      <c r="H2025" s="3">
        <v>46060</v>
      </c>
      <c r="I2025">
        <v>2</v>
      </c>
      <c r="J2025">
        <f>_xlfn.XLOOKUP(tbl_logs[[#This Row],[Target_Department]],tbl_DeptWeight[Department], tbl_DeptWeight[Impact Score])</f>
        <v>5</v>
      </c>
      <c r="K2025">
        <f>_xlfn.XLOOKUP(tbl_logs[[#This Row],[Employee_Action]],tbl_ResponseLikelihood[Employee Action],tbl_ResponseLikelihood[Likelihood Score])</f>
        <v>2</v>
      </c>
      <c r="L2025">
        <f>tbl_logs[[#This Row],[Impact Score]]*tbl_logs[[#This Row],[Response Multiplier]]</f>
        <v>10</v>
      </c>
      <c r="M2025" t="str" cm="1">
        <f t="array" ref="M2025">_xlfn.IFS(tbl_logs[[#This Row],[Total Score]]&lt;=4, "Low", tbl_logs[[#This Row],[Total Score]]&lt;=10, "Medium", tbl_logs[[#This Row],[Total Score]]&lt;=19, "High", tbl_logs[[#This Row],[Total Score]]&lt;=25, "Very High")</f>
        <v>Medium</v>
      </c>
      <c r="N2025" t="str" cm="1">
        <f t="array" ref="N2025">_xlfn.IFS(tbl_logs[[#This Row],[Total Score]]&lt;=4, "Low", tbl_logs[[#This Row],[Total Score]]&lt;=10, "Medium", tbl_logs[[#This Row],[Total Score]]&lt;=17, "High", tbl_logs[[#This Row],[Total Score]]&lt;=25, "Critical")</f>
        <v>Medium</v>
      </c>
    </row>
    <row r="2026" spans="1:14" x14ac:dyDescent="0.3">
      <c r="A2026" t="s">
        <v>1536</v>
      </c>
      <c r="B2026" s="1">
        <v>46060.452777777777</v>
      </c>
      <c r="C2026" t="s">
        <v>7</v>
      </c>
      <c r="D2026" t="s">
        <v>18</v>
      </c>
      <c r="E2026" t="s">
        <v>19</v>
      </c>
      <c r="F2026" t="s">
        <v>33</v>
      </c>
      <c r="G2026" s="2">
        <v>0.45277777777777778</v>
      </c>
      <c r="H2026" s="3">
        <v>46060</v>
      </c>
      <c r="I2026">
        <v>2</v>
      </c>
      <c r="J2026">
        <f>_xlfn.XLOOKUP(tbl_logs[[#This Row],[Target_Department]],tbl_DeptWeight[Department], tbl_DeptWeight[Impact Score])</f>
        <v>3</v>
      </c>
      <c r="K2026">
        <f>_xlfn.XLOOKUP(tbl_logs[[#This Row],[Employee_Action]],tbl_ResponseLikelihood[Employee Action],tbl_ResponseLikelihood[Likelihood Score])</f>
        <v>4</v>
      </c>
      <c r="L2026">
        <f>tbl_logs[[#This Row],[Impact Score]]*tbl_logs[[#This Row],[Response Multiplier]]</f>
        <v>12</v>
      </c>
      <c r="M2026" t="str" cm="1">
        <f t="array" ref="M2026">_xlfn.IFS(tbl_logs[[#This Row],[Total Score]]&lt;=4, "Low", tbl_logs[[#This Row],[Total Score]]&lt;=10, "Medium", tbl_logs[[#This Row],[Total Score]]&lt;=19, "High", tbl_logs[[#This Row],[Total Score]]&lt;=25, "Very High")</f>
        <v>High</v>
      </c>
      <c r="N2026" t="str" cm="1">
        <f t="array" ref="N2026">_xlfn.IFS(tbl_logs[[#This Row],[Total Score]]&lt;=4, "Low", tbl_logs[[#This Row],[Total Score]]&lt;=10, "Medium", tbl_logs[[#This Row],[Total Score]]&lt;=17, "High", tbl_logs[[#This Row],[Total Score]]&lt;=25, "Critical")</f>
        <v>High</v>
      </c>
    </row>
    <row r="2027" spans="1:14" x14ac:dyDescent="0.3">
      <c r="A2027" t="s">
        <v>2293</v>
      </c>
      <c r="B2027" s="1">
        <v>46060.454861111109</v>
      </c>
      <c r="C2027" t="s">
        <v>12</v>
      </c>
      <c r="D2027" t="s">
        <v>22</v>
      </c>
      <c r="E2027" t="s">
        <v>16</v>
      </c>
      <c r="F2027" t="s">
        <v>10</v>
      </c>
      <c r="G2027" s="2">
        <v>0.4548611111111111</v>
      </c>
      <c r="H2027" s="3">
        <v>46060</v>
      </c>
      <c r="I2027">
        <v>2</v>
      </c>
      <c r="J2027">
        <f>_xlfn.XLOOKUP(tbl_logs[[#This Row],[Target_Department]],tbl_DeptWeight[Department], tbl_DeptWeight[Impact Score])</f>
        <v>1</v>
      </c>
      <c r="K2027">
        <f>_xlfn.XLOOKUP(tbl_logs[[#This Row],[Employee_Action]],tbl_ResponseLikelihood[Employee Action],tbl_ResponseLikelihood[Likelihood Score])</f>
        <v>2</v>
      </c>
      <c r="L2027">
        <f>tbl_logs[[#This Row],[Impact Score]]*tbl_logs[[#This Row],[Response Multiplier]]</f>
        <v>2</v>
      </c>
      <c r="M2027" t="str" cm="1">
        <f t="array" ref="M2027">_xlfn.IFS(tbl_logs[[#This Row],[Total Score]]&lt;=4, "Low", tbl_logs[[#This Row],[Total Score]]&lt;=10, "Medium", tbl_logs[[#This Row],[Total Score]]&lt;=19, "High", tbl_logs[[#This Row],[Total Score]]&lt;=25, "Very High")</f>
        <v>Low</v>
      </c>
      <c r="N2027" t="str" cm="1">
        <f t="array" ref="N2027">_xlfn.IFS(tbl_logs[[#This Row],[Total Score]]&lt;=4, "Low", tbl_logs[[#This Row],[Total Score]]&lt;=10, "Medium", tbl_logs[[#This Row],[Total Score]]&lt;=17, "High", tbl_logs[[#This Row],[Total Score]]&lt;=25, "Critical")</f>
        <v>Low</v>
      </c>
    </row>
    <row r="2028" spans="1:14" x14ac:dyDescent="0.3">
      <c r="A2028" t="s">
        <v>3292</v>
      </c>
      <c r="B2028" s="1">
        <v>46060.469444444447</v>
      </c>
      <c r="C2028" t="s">
        <v>12</v>
      </c>
      <c r="D2028" t="s">
        <v>18</v>
      </c>
      <c r="E2028" t="s">
        <v>19</v>
      </c>
      <c r="F2028" t="s">
        <v>10</v>
      </c>
      <c r="G2028" s="2">
        <v>0.46944444444444444</v>
      </c>
      <c r="H2028" s="3">
        <v>46060</v>
      </c>
      <c r="I2028">
        <v>2</v>
      </c>
      <c r="J2028">
        <f>_xlfn.XLOOKUP(tbl_logs[[#This Row],[Target_Department]],tbl_DeptWeight[Department], tbl_DeptWeight[Impact Score])</f>
        <v>1</v>
      </c>
      <c r="K2028">
        <f>_xlfn.XLOOKUP(tbl_logs[[#This Row],[Employee_Action]],tbl_ResponseLikelihood[Employee Action],tbl_ResponseLikelihood[Likelihood Score])</f>
        <v>2</v>
      </c>
      <c r="L2028">
        <f>tbl_logs[[#This Row],[Impact Score]]*tbl_logs[[#This Row],[Response Multiplier]]</f>
        <v>2</v>
      </c>
      <c r="M2028" t="str" cm="1">
        <f t="array" ref="M2028">_xlfn.IFS(tbl_logs[[#This Row],[Total Score]]&lt;=4, "Low", tbl_logs[[#This Row],[Total Score]]&lt;=10, "Medium", tbl_logs[[#This Row],[Total Score]]&lt;=19, "High", tbl_logs[[#This Row],[Total Score]]&lt;=25, "Very High")</f>
        <v>Low</v>
      </c>
      <c r="N2028" t="str" cm="1">
        <f t="array" ref="N2028">_xlfn.IFS(tbl_logs[[#This Row],[Total Score]]&lt;=4, "Low", tbl_logs[[#This Row],[Total Score]]&lt;=10, "Medium", tbl_logs[[#This Row],[Total Score]]&lt;=17, "High", tbl_logs[[#This Row],[Total Score]]&lt;=25, "Critical")</f>
        <v>Low</v>
      </c>
    </row>
    <row r="2029" spans="1:14" x14ac:dyDescent="0.3">
      <c r="A2029" t="s">
        <v>3476</v>
      </c>
      <c r="B2029" s="1">
        <v>46060.479861111111</v>
      </c>
      <c r="C2029" t="s">
        <v>40</v>
      </c>
      <c r="D2029" t="s">
        <v>22</v>
      </c>
      <c r="E2029" t="s">
        <v>16</v>
      </c>
      <c r="F2029" t="s">
        <v>10</v>
      </c>
      <c r="G2029" s="2">
        <v>0.47986111111111113</v>
      </c>
      <c r="H2029" s="3">
        <v>46060</v>
      </c>
      <c r="I2029">
        <v>2</v>
      </c>
      <c r="J2029">
        <f>_xlfn.XLOOKUP(tbl_logs[[#This Row],[Target_Department]],tbl_DeptWeight[Department], tbl_DeptWeight[Impact Score])</f>
        <v>5</v>
      </c>
      <c r="K2029">
        <f>_xlfn.XLOOKUP(tbl_logs[[#This Row],[Employee_Action]],tbl_ResponseLikelihood[Employee Action],tbl_ResponseLikelihood[Likelihood Score])</f>
        <v>2</v>
      </c>
      <c r="L2029">
        <f>tbl_logs[[#This Row],[Impact Score]]*tbl_logs[[#This Row],[Response Multiplier]]</f>
        <v>10</v>
      </c>
      <c r="M2029" t="str" cm="1">
        <f t="array" ref="M2029">_xlfn.IFS(tbl_logs[[#This Row],[Total Score]]&lt;=4, "Low", tbl_logs[[#This Row],[Total Score]]&lt;=10, "Medium", tbl_logs[[#This Row],[Total Score]]&lt;=19, "High", tbl_logs[[#This Row],[Total Score]]&lt;=25, "Very High")</f>
        <v>Medium</v>
      </c>
      <c r="N2029" t="str" cm="1">
        <f t="array" ref="N2029">_xlfn.IFS(tbl_logs[[#This Row],[Total Score]]&lt;=4, "Low", tbl_logs[[#This Row],[Total Score]]&lt;=10, "Medium", tbl_logs[[#This Row],[Total Score]]&lt;=17, "High", tbl_logs[[#This Row],[Total Score]]&lt;=25, "Critical")</f>
        <v>Medium</v>
      </c>
    </row>
    <row r="2030" spans="1:14" x14ac:dyDescent="0.3">
      <c r="A2030" t="s">
        <v>1982</v>
      </c>
      <c r="B2030" s="1">
        <v>46060.481249999997</v>
      </c>
      <c r="C2030" t="s">
        <v>7</v>
      </c>
      <c r="D2030" t="s">
        <v>8</v>
      </c>
      <c r="E2030" t="s">
        <v>19</v>
      </c>
      <c r="F2030" t="s">
        <v>20</v>
      </c>
      <c r="G2030" s="2">
        <v>0.48125000000000001</v>
      </c>
      <c r="H2030" s="3">
        <v>46060</v>
      </c>
      <c r="I2030">
        <v>2</v>
      </c>
      <c r="J2030">
        <f>_xlfn.XLOOKUP(tbl_logs[[#This Row],[Target_Department]],tbl_DeptWeight[Department], tbl_DeptWeight[Impact Score])</f>
        <v>3</v>
      </c>
      <c r="K2030">
        <f>_xlfn.XLOOKUP(tbl_logs[[#This Row],[Employee_Action]],tbl_ResponseLikelihood[Employee Action],tbl_ResponseLikelihood[Likelihood Score])</f>
        <v>2</v>
      </c>
      <c r="L2030">
        <f>tbl_logs[[#This Row],[Impact Score]]*tbl_logs[[#This Row],[Response Multiplier]]</f>
        <v>6</v>
      </c>
      <c r="M2030" t="str" cm="1">
        <f t="array" ref="M2030">_xlfn.IFS(tbl_logs[[#This Row],[Total Score]]&lt;=4, "Low", tbl_logs[[#This Row],[Total Score]]&lt;=10, "Medium", tbl_logs[[#This Row],[Total Score]]&lt;=19, "High", tbl_logs[[#This Row],[Total Score]]&lt;=25, "Very High")</f>
        <v>Medium</v>
      </c>
      <c r="N2030" t="str" cm="1">
        <f t="array" ref="N2030">_xlfn.IFS(tbl_logs[[#This Row],[Total Score]]&lt;=4, "Low", tbl_logs[[#This Row],[Total Score]]&lt;=10, "Medium", tbl_logs[[#This Row],[Total Score]]&lt;=17, "High", tbl_logs[[#This Row],[Total Score]]&lt;=25, "Critical")</f>
        <v>Medium</v>
      </c>
    </row>
    <row r="2031" spans="1:14" x14ac:dyDescent="0.3">
      <c r="A2031" t="s">
        <v>1311</v>
      </c>
      <c r="B2031" s="1">
        <v>46060.493750000001</v>
      </c>
      <c r="C2031" t="s">
        <v>40</v>
      </c>
      <c r="D2031" t="s">
        <v>15</v>
      </c>
      <c r="E2031" t="s">
        <v>16</v>
      </c>
      <c r="F2031" t="s">
        <v>20</v>
      </c>
      <c r="G2031" s="2">
        <v>0.49375000000000002</v>
      </c>
      <c r="H2031" s="3">
        <v>46060</v>
      </c>
      <c r="I2031">
        <v>2</v>
      </c>
      <c r="J2031">
        <f>_xlfn.XLOOKUP(tbl_logs[[#This Row],[Target_Department]],tbl_DeptWeight[Department], tbl_DeptWeight[Impact Score])</f>
        <v>5</v>
      </c>
      <c r="K2031">
        <f>_xlfn.XLOOKUP(tbl_logs[[#This Row],[Employee_Action]],tbl_ResponseLikelihood[Employee Action],tbl_ResponseLikelihood[Likelihood Score])</f>
        <v>2</v>
      </c>
      <c r="L2031">
        <f>tbl_logs[[#This Row],[Impact Score]]*tbl_logs[[#This Row],[Response Multiplier]]</f>
        <v>10</v>
      </c>
      <c r="M2031" t="str" cm="1">
        <f t="array" ref="M2031">_xlfn.IFS(tbl_logs[[#This Row],[Total Score]]&lt;=4, "Low", tbl_logs[[#This Row],[Total Score]]&lt;=10, "Medium", tbl_logs[[#This Row],[Total Score]]&lt;=19, "High", tbl_logs[[#This Row],[Total Score]]&lt;=25, "Very High")</f>
        <v>Medium</v>
      </c>
      <c r="N2031" t="str" cm="1">
        <f t="array" ref="N2031">_xlfn.IFS(tbl_logs[[#This Row],[Total Score]]&lt;=4, "Low", tbl_logs[[#This Row],[Total Score]]&lt;=10, "Medium", tbl_logs[[#This Row],[Total Score]]&lt;=17, "High", tbl_logs[[#This Row],[Total Score]]&lt;=25, "Critical")</f>
        <v>Medium</v>
      </c>
    </row>
    <row r="2032" spans="1:14" x14ac:dyDescent="0.3">
      <c r="A2032" t="s">
        <v>4861</v>
      </c>
      <c r="B2032" s="1">
        <v>46060.538194444445</v>
      </c>
      <c r="C2032" t="s">
        <v>12</v>
      </c>
      <c r="D2032" t="s">
        <v>8</v>
      </c>
      <c r="E2032" t="s">
        <v>19</v>
      </c>
      <c r="F2032" t="s">
        <v>10</v>
      </c>
      <c r="G2032" s="2">
        <v>0.53819444444444442</v>
      </c>
      <c r="H2032" s="3">
        <v>46060</v>
      </c>
      <c r="I2032">
        <v>2</v>
      </c>
      <c r="J2032">
        <f>_xlfn.XLOOKUP(tbl_logs[[#This Row],[Target_Department]],tbl_DeptWeight[Department], tbl_DeptWeight[Impact Score])</f>
        <v>1</v>
      </c>
      <c r="K2032">
        <f>_xlfn.XLOOKUP(tbl_logs[[#This Row],[Employee_Action]],tbl_ResponseLikelihood[Employee Action],tbl_ResponseLikelihood[Likelihood Score])</f>
        <v>2</v>
      </c>
      <c r="L2032">
        <f>tbl_logs[[#This Row],[Impact Score]]*tbl_logs[[#This Row],[Response Multiplier]]</f>
        <v>2</v>
      </c>
      <c r="M2032" t="str" cm="1">
        <f t="array" ref="M2032">_xlfn.IFS(tbl_logs[[#This Row],[Total Score]]&lt;=4, "Low", tbl_logs[[#This Row],[Total Score]]&lt;=10, "Medium", tbl_logs[[#This Row],[Total Score]]&lt;=19, "High", tbl_logs[[#This Row],[Total Score]]&lt;=25, "Very High")</f>
        <v>Low</v>
      </c>
      <c r="N2032" t="str" cm="1">
        <f t="array" ref="N2032">_xlfn.IFS(tbl_logs[[#This Row],[Total Score]]&lt;=4, "Low", tbl_logs[[#This Row],[Total Score]]&lt;=10, "Medium", tbl_logs[[#This Row],[Total Score]]&lt;=17, "High", tbl_logs[[#This Row],[Total Score]]&lt;=25, "Critical")</f>
        <v>Low</v>
      </c>
    </row>
    <row r="2033" spans="1:14" x14ac:dyDescent="0.3">
      <c r="A2033" t="s">
        <v>4934</v>
      </c>
      <c r="B2033" s="1">
        <v>46060.6</v>
      </c>
      <c r="C2033" t="s">
        <v>7</v>
      </c>
      <c r="D2033" t="s">
        <v>8</v>
      </c>
      <c r="E2033" t="s">
        <v>19</v>
      </c>
      <c r="F2033" t="s">
        <v>13</v>
      </c>
      <c r="G2033" s="2">
        <v>0.6</v>
      </c>
      <c r="H2033" s="3">
        <v>46060</v>
      </c>
      <c r="I2033">
        <v>2</v>
      </c>
      <c r="J2033">
        <f>_xlfn.XLOOKUP(tbl_logs[[#This Row],[Target_Department]],tbl_DeptWeight[Department], tbl_DeptWeight[Impact Score])</f>
        <v>3</v>
      </c>
      <c r="K2033">
        <f>_xlfn.XLOOKUP(tbl_logs[[#This Row],[Employee_Action]],tbl_ResponseLikelihood[Employee Action],tbl_ResponseLikelihood[Likelihood Score])</f>
        <v>1</v>
      </c>
      <c r="L2033">
        <f>tbl_logs[[#This Row],[Impact Score]]*tbl_logs[[#This Row],[Response Multiplier]]</f>
        <v>3</v>
      </c>
      <c r="M2033" t="str" cm="1">
        <f t="array" ref="M2033">_xlfn.IFS(tbl_logs[[#This Row],[Total Score]]&lt;=4, "Low", tbl_logs[[#This Row],[Total Score]]&lt;=10, "Medium", tbl_logs[[#This Row],[Total Score]]&lt;=19, "High", tbl_logs[[#This Row],[Total Score]]&lt;=25, "Very High")</f>
        <v>Low</v>
      </c>
      <c r="N2033" t="str" cm="1">
        <f t="array" ref="N2033">_xlfn.IFS(tbl_logs[[#This Row],[Total Score]]&lt;=4, "Low", tbl_logs[[#This Row],[Total Score]]&lt;=10, "Medium", tbl_logs[[#This Row],[Total Score]]&lt;=17, "High", tbl_logs[[#This Row],[Total Score]]&lt;=25, "Critical")</f>
        <v>Low</v>
      </c>
    </row>
    <row r="2034" spans="1:14" x14ac:dyDescent="0.3">
      <c r="A2034" t="s">
        <v>4716</v>
      </c>
      <c r="B2034" s="1">
        <v>46060.606249999997</v>
      </c>
      <c r="C2034" t="s">
        <v>7</v>
      </c>
      <c r="D2034" t="s">
        <v>18</v>
      </c>
      <c r="E2034" t="s">
        <v>19</v>
      </c>
      <c r="F2034" t="s">
        <v>10</v>
      </c>
      <c r="G2034" s="2">
        <v>0.60624999999999996</v>
      </c>
      <c r="H2034" s="3">
        <v>46060</v>
      </c>
      <c r="I2034">
        <v>2</v>
      </c>
      <c r="J2034">
        <f>_xlfn.XLOOKUP(tbl_logs[[#This Row],[Target_Department]],tbl_DeptWeight[Department], tbl_DeptWeight[Impact Score])</f>
        <v>3</v>
      </c>
      <c r="K2034">
        <f>_xlfn.XLOOKUP(tbl_logs[[#This Row],[Employee_Action]],tbl_ResponseLikelihood[Employee Action],tbl_ResponseLikelihood[Likelihood Score])</f>
        <v>2</v>
      </c>
      <c r="L2034">
        <f>tbl_logs[[#This Row],[Impact Score]]*tbl_logs[[#This Row],[Response Multiplier]]</f>
        <v>6</v>
      </c>
      <c r="M2034" t="str" cm="1">
        <f t="array" ref="M2034">_xlfn.IFS(tbl_logs[[#This Row],[Total Score]]&lt;=4, "Low", tbl_logs[[#This Row],[Total Score]]&lt;=10, "Medium", tbl_logs[[#This Row],[Total Score]]&lt;=19, "High", tbl_logs[[#This Row],[Total Score]]&lt;=25, "Very High")</f>
        <v>Medium</v>
      </c>
      <c r="N2034" t="str" cm="1">
        <f t="array" ref="N2034">_xlfn.IFS(tbl_logs[[#This Row],[Total Score]]&lt;=4, "Low", tbl_logs[[#This Row],[Total Score]]&lt;=10, "Medium", tbl_logs[[#This Row],[Total Score]]&lt;=17, "High", tbl_logs[[#This Row],[Total Score]]&lt;=25, "Critical")</f>
        <v>Medium</v>
      </c>
    </row>
    <row r="2035" spans="1:14" x14ac:dyDescent="0.3">
      <c r="A2035" t="s">
        <v>2916</v>
      </c>
      <c r="B2035" s="1">
        <v>46060.607638888891</v>
      </c>
      <c r="C2035" t="s">
        <v>7</v>
      </c>
      <c r="D2035" t="s">
        <v>22</v>
      </c>
      <c r="E2035" t="s">
        <v>19</v>
      </c>
      <c r="F2035" t="s">
        <v>20</v>
      </c>
      <c r="G2035" s="2">
        <v>0.60763888888888884</v>
      </c>
      <c r="H2035" s="3">
        <v>46060</v>
      </c>
      <c r="I2035">
        <v>2</v>
      </c>
      <c r="J2035">
        <f>_xlfn.XLOOKUP(tbl_logs[[#This Row],[Target_Department]],tbl_DeptWeight[Department], tbl_DeptWeight[Impact Score])</f>
        <v>3</v>
      </c>
      <c r="K2035">
        <f>_xlfn.XLOOKUP(tbl_logs[[#This Row],[Employee_Action]],tbl_ResponseLikelihood[Employee Action],tbl_ResponseLikelihood[Likelihood Score])</f>
        <v>2</v>
      </c>
      <c r="L2035">
        <f>tbl_logs[[#This Row],[Impact Score]]*tbl_logs[[#This Row],[Response Multiplier]]</f>
        <v>6</v>
      </c>
      <c r="M2035" t="str" cm="1">
        <f t="array" ref="M2035">_xlfn.IFS(tbl_logs[[#This Row],[Total Score]]&lt;=4, "Low", tbl_logs[[#This Row],[Total Score]]&lt;=10, "Medium", tbl_logs[[#This Row],[Total Score]]&lt;=19, "High", tbl_logs[[#This Row],[Total Score]]&lt;=25, "Very High")</f>
        <v>Medium</v>
      </c>
      <c r="N2035" t="str" cm="1">
        <f t="array" ref="N2035">_xlfn.IFS(tbl_logs[[#This Row],[Total Score]]&lt;=4, "Low", tbl_logs[[#This Row],[Total Score]]&lt;=10, "Medium", tbl_logs[[#This Row],[Total Score]]&lt;=17, "High", tbl_logs[[#This Row],[Total Score]]&lt;=25, "Critical")</f>
        <v>Medium</v>
      </c>
    </row>
    <row r="2036" spans="1:14" x14ac:dyDescent="0.3">
      <c r="A2036" t="s">
        <v>4169</v>
      </c>
      <c r="B2036" s="1">
        <v>46060.666666666664</v>
      </c>
      <c r="C2036" t="s">
        <v>12</v>
      </c>
      <c r="D2036" t="s">
        <v>18</v>
      </c>
      <c r="E2036" t="s">
        <v>19</v>
      </c>
      <c r="F2036" t="s">
        <v>10</v>
      </c>
      <c r="G2036" s="2">
        <v>0.66666666666666663</v>
      </c>
      <c r="H2036" s="3">
        <v>46060</v>
      </c>
      <c r="I2036">
        <v>2</v>
      </c>
      <c r="J2036">
        <f>_xlfn.XLOOKUP(tbl_logs[[#This Row],[Target_Department]],tbl_DeptWeight[Department], tbl_DeptWeight[Impact Score])</f>
        <v>1</v>
      </c>
      <c r="K2036">
        <f>_xlfn.XLOOKUP(tbl_logs[[#This Row],[Employee_Action]],tbl_ResponseLikelihood[Employee Action],tbl_ResponseLikelihood[Likelihood Score])</f>
        <v>2</v>
      </c>
      <c r="L2036">
        <f>tbl_logs[[#This Row],[Impact Score]]*tbl_logs[[#This Row],[Response Multiplier]]</f>
        <v>2</v>
      </c>
      <c r="M2036" t="str" cm="1">
        <f t="array" ref="M2036">_xlfn.IFS(tbl_logs[[#This Row],[Total Score]]&lt;=4, "Low", tbl_logs[[#This Row],[Total Score]]&lt;=10, "Medium", tbl_logs[[#This Row],[Total Score]]&lt;=19, "High", tbl_logs[[#This Row],[Total Score]]&lt;=25, "Very High")</f>
        <v>Low</v>
      </c>
      <c r="N2036" t="str" cm="1">
        <f t="array" ref="N2036">_xlfn.IFS(tbl_logs[[#This Row],[Total Score]]&lt;=4, "Low", tbl_logs[[#This Row],[Total Score]]&lt;=10, "Medium", tbl_logs[[#This Row],[Total Score]]&lt;=17, "High", tbl_logs[[#This Row],[Total Score]]&lt;=25, "Critical")</f>
        <v>Low</v>
      </c>
    </row>
    <row r="2037" spans="1:14" x14ac:dyDescent="0.3">
      <c r="A2037" t="s">
        <v>3408</v>
      </c>
      <c r="B2037" s="1">
        <v>46060.738194444442</v>
      </c>
      <c r="C2037" t="s">
        <v>47</v>
      </c>
      <c r="D2037" t="s">
        <v>15</v>
      </c>
      <c r="E2037" t="s">
        <v>19</v>
      </c>
      <c r="F2037" t="s">
        <v>10</v>
      </c>
      <c r="G2037" s="2">
        <v>0.73819444444444449</v>
      </c>
      <c r="H2037" s="3">
        <v>46060</v>
      </c>
      <c r="I2037">
        <v>2</v>
      </c>
      <c r="J2037">
        <f>_xlfn.XLOOKUP(tbl_logs[[#This Row],[Target_Department]],tbl_DeptWeight[Department], tbl_DeptWeight[Impact Score])</f>
        <v>1</v>
      </c>
      <c r="K2037">
        <f>_xlfn.XLOOKUP(tbl_logs[[#This Row],[Employee_Action]],tbl_ResponseLikelihood[Employee Action],tbl_ResponseLikelihood[Likelihood Score])</f>
        <v>2</v>
      </c>
      <c r="L2037">
        <f>tbl_logs[[#This Row],[Impact Score]]*tbl_logs[[#This Row],[Response Multiplier]]</f>
        <v>2</v>
      </c>
      <c r="M2037" t="str" cm="1">
        <f t="array" ref="M2037">_xlfn.IFS(tbl_logs[[#This Row],[Total Score]]&lt;=4, "Low", tbl_logs[[#This Row],[Total Score]]&lt;=10, "Medium", tbl_logs[[#This Row],[Total Score]]&lt;=19, "High", tbl_logs[[#This Row],[Total Score]]&lt;=25, "Very High")</f>
        <v>Low</v>
      </c>
      <c r="N2037" t="str" cm="1">
        <f t="array" ref="N2037">_xlfn.IFS(tbl_logs[[#This Row],[Total Score]]&lt;=4, "Low", tbl_logs[[#This Row],[Total Score]]&lt;=10, "Medium", tbl_logs[[#This Row],[Total Score]]&lt;=17, "High", tbl_logs[[#This Row],[Total Score]]&lt;=25, "Critical")</f>
        <v>Low</v>
      </c>
    </row>
    <row r="2038" spans="1:14" x14ac:dyDescent="0.3">
      <c r="A2038" t="s">
        <v>30</v>
      </c>
      <c r="B2038" s="1">
        <v>46060.756249999999</v>
      </c>
      <c r="C2038" t="s">
        <v>26</v>
      </c>
      <c r="D2038" t="s">
        <v>22</v>
      </c>
      <c r="E2038" t="s">
        <v>31</v>
      </c>
      <c r="F2038" t="s">
        <v>20</v>
      </c>
      <c r="G2038" s="2">
        <v>0.75624999999999998</v>
      </c>
      <c r="H2038" s="3">
        <v>46060</v>
      </c>
      <c r="I2038">
        <v>2</v>
      </c>
      <c r="J2038">
        <f>_xlfn.XLOOKUP(tbl_logs[[#This Row],[Target_Department]],tbl_DeptWeight[Department], tbl_DeptWeight[Impact Score])</f>
        <v>3</v>
      </c>
      <c r="K2038">
        <f>_xlfn.XLOOKUP(tbl_logs[[#This Row],[Employee_Action]],tbl_ResponseLikelihood[Employee Action],tbl_ResponseLikelihood[Likelihood Score])</f>
        <v>2</v>
      </c>
      <c r="L2038">
        <f>tbl_logs[[#This Row],[Impact Score]]*tbl_logs[[#This Row],[Response Multiplier]]</f>
        <v>6</v>
      </c>
      <c r="M2038" t="str" cm="1">
        <f t="array" ref="M2038">_xlfn.IFS(tbl_logs[[#This Row],[Total Score]]&lt;=4, "Low", tbl_logs[[#This Row],[Total Score]]&lt;=10, "Medium", tbl_logs[[#This Row],[Total Score]]&lt;=19, "High", tbl_logs[[#This Row],[Total Score]]&lt;=25, "Very High")</f>
        <v>Medium</v>
      </c>
      <c r="N2038" t="str" cm="1">
        <f t="array" ref="N2038">_xlfn.IFS(tbl_logs[[#This Row],[Total Score]]&lt;=4, "Low", tbl_logs[[#This Row],[Total Score]]&lt;=10, "Medium", tbl_logs[[#This Row],[Total Score]]&lt;=17, "High", tbl_logs[[#This Row],[Total Score]]&lt;=25, "Critical")</f>
        <v>Medium</v>
      </c>
    </row>
    <row r="2039" spans="1:14" x14ac:dyDescent="0.3">
      <c r="A2039" t="s">
        <v>4978</v>
      </c>
      <c r="B2039" s="1">
        <v>46060.768055555556</v>
      </c>
      <c r="C2039" t="s">
        <v>12</v>
      </c>
      <c r="D2039" t="s">
        <v>18</v>
      </c>
      <c r="E2039" t="s">
        <v>19</v>
      </c>
      <c r="F2039" t="s">
        <v>10</v>
      </c>
      <c r="G2039" s="2">
        <v>0.7680555555555556</v>
      </c>
      <c r="H2039" s="3">
        <v>46060</v>
      </c>
      <c r="I2039">
        <v>2</v>
      </c>
      <c r="J2039">
        <f>_xlfn.XLOOKUP(tbl_logs[[#This Row],[Target_Department]],tbl_DeptWeight[Department], tbl_DeptWeight[Impact Score])</f>
        <v>1</v>
      </c>
      <c r="K2039">
        <f>_xlfn.XLOOKUP(tbl_logs[[#This Row],[Employee_Action]],tbl_ResponseLikelihood[Employee Action],tbl_ResponseLikelihood[Likelihood Score])</f>
        <v>2</v>
      </c>
      <c r="L2039">
        <f>tbl_logs[[#This Row],[Impact Score]]*tbl_logs[[#This Row],[Response Multiplier]]</f>
        <v>2</v>
      </c>
      <c r="M2039" t="str" cm="1">
        <f t="array" ref="M2039">_xlfn.IFS(tbl_logs[[#This Row],[Total Score]]&lt;=4, "Low", tbl_logs[[#This Row],[Total Score]]&lt;=10, "Medium", tbl_logs[[#This Row],[Total Score]]&lt;=19, "High", tbl_logs[[#This Row],[Total Score]]&lt;=25, "Very High")</f>
        <v>Low</v>
      </c>
      <c r="N2039" t="str" cm="1">
        <f t="array" ref="N2039">_xlfn.IFS(tbl_logs[[#This Row],[Total Score]]&lt;=4, "Low", tbl_logs[[#This Row],[Total Score]]&lt;=10, "Medium", tbl_logs[[#This Row],[Total Score]]&lt;=17, "High", tbl_logs[[#This Row],[Total Score]]&lt;=25, "Critical")</f>
        <v>Low</v>
      </c>
    </row>
    <row r="2040" spans="1:14" x14ac:dyDescent="0.3">
      <c r="A2040" t="s">
        <v>1341</v>
      </c>
      <c r="B2040" s="1">
        <v>46060.773611111108</v>
      </c>
      <c r="C2040" t="s">
        <v>12</v>
      </c>
      <c r="D2040" t="s">
        <v>22</v>
      </c>
      <c r="E2040" t="s">
        <v>16</v>
      </c>
      <c r="F2040" t="s">
        <v>10</v>
      </c>
      <c r="G2040" s="2">
        <v>0.77361111111111114</v>
      </c>
      <c r="H2040" s="3">
        <v>46060</v>
      </c>
      <c r="I2040">
        <v>2</v>
      </c>
      <c r="J2040">
        <f>_xlfn.XLOOKUP(tbl_logs[[#This Row],[Target_Department]],tbl_DeptWeight[Department], tbl_DeptWeight[Impact Score])</f>
        <v>1</v>
      </c>
      <c r="K2040">
        <f>_xlfn.XLOOKUP(tbl_logs[[#This Row],[Employee_Action]],tbl_ResponseLikelihood[Employee Action],tbl_ResponseLikelihood[Likelihood Score])</f>
        <v>2</v>
      </c>
      <c r="L2040">
        <f>tbl_logs[[#This Row],[Impact Score]]*tbl_logs[[#This Row],[Response Multiplier]]</f>
        <v>2</v>
      </c>
      <c r="M2040" t="str" cm="1">
        <f t="array" ref="M2040">_xlfn.IFS(tbl_logs[[#This Row],[Total Score]]&lt;=4, "Low", tbl_logs[[#This Row],[Total Score]]&lt;=10, "Medium", tbl_logs[[#This Row],[Total Score]]&lt;=19, "High", tbl_logs[[#This Row],[Total Score]]&lt;=25, "Very High")</f>
        <v>Low</v>
      </c>
      <c r="N2040" t="str" cm="1">
        <f t="array" ref="N2040">_xlfn.IFS(tbl_logs[[#This Row],[Total Score]]&lt;=4, "Low", tbl_logs[[#This Row],[Total Score]]&lt;=10, "Medium", tbl_logs[[#This Row],[Total Score]]&lt;=17, "High", tbl_logs[[#This Row],[Total Score]]&lt;=25, "Critical")</f>
        <v>Low</v>
      </c>
    </row>
    <row r="2041" spans="1:14" x14ac:dyDescent="0.3">
      <c r="A2041" t="s">
        <v>1785</v>
      </c>
      <c r="B2041" s="1">
        <v>46060.777083333334</v>
      </c>
      <c r="C2041" t="s">
        <v>7</v>
      </c>
      <c r="D2041" t="s">
        <v>8</v>
      </c>
      <c r="E2041" t="s">
        <v>19</v>
      </c>
      <c r="F2041" t="s">
        <v>10</v>
      </c>
      <c r="G2041" s="2">
        <v>0.77708333333333335</v>
      </c>
      <c r="H2041" s="3">
        <v>46060</v>
      </c>
      <c r="I2041">
        <v>2</v>
      </c>
      <c r="J2041">
        <f>_xlfn.XLOOKUP(tbl_logs[[#This Row],[Target_Department]],tbl_DeptWeight[Department], tbl_DeptWeight[Impact Score])</f>
        <v>3</v>
      </c>
      <c r="K2041">
        <f>_xlfn.XLOOKUP(tbl_logs[[#This Row],[Employee_Action]],tbl_ResponseLikelihood[Employee Action],tbl_ResponseLikelihood[Likelihood Score])</f>
        <v>2</v>
      </c>
      <c r="L2041">
        <f>tbl_logs[[#This Row],[Impact Score]]*tbl_logs[[#This Row],[Response Multiplier]]</f>
        <v>6</v>
      </c>
      <c r="M2041" t="str" cm="1">
        <f t="array" ref="M2041">_xlfn.IFS(tbl_logs[[#This Row],[Total Score]]&lt;=4, "Low", tbl_logs[[#This Row],[Total Score]]&lt;=10, "Medium", tbl_logs[[#This Row],[Total Score]]&lt;=19, "High", tbl_logs[[#This Row],[Total Score]]&lt;=25, "Very High")</f>
        <v>Medium</v>
      </c>
      <c r="N2041" t="str" cm="1">
        <f t="array" ref="N2041">_xlfn.IFS(tbl_logs[[#This Row],[Total Score]]&lt;=4, "Low", tbl_logs[[#This Row],[Total Score]]&lt;=10, "Medium", tbl_logs[[#This Row],[Total Score]]&lt;=17, "High", tbl_logs[[#This Row],[Total Score]]&lt;=25, "Critical")</f>
        <v>Medium</v>
      </c>
    </row>
    <row r="2042" spans="1:14" x14ac:dyDescent="0.3">
      <c r="A2042" t="s">
        <v>2658</v>
      </c>
      <c r="B2042" s="1">
        <v>46060.784722222219</v>
      </c>
      <c r="C2042" t="s">
        <v>40</v>
      </c>
      <c r="D2042" t="s">
        <v>8</v>
      </c>
      <c r="E2042" t="s">
        <v>16</v>
      </c>
      <c r="F2042" t="s">
        <v>20</v>
      </c>
      <c r="G2042" s="2">
        <v>0.78472222222222221</v>
      </c>
      <c r="H2042" s="3">
        <v>46060</v>
      </c>
      <c r="I2042">
        <v>2</v>
      </c>
      <c r="J2042">
        <f>_xlfn.XLOOKUP(tbl_logs[[#This Row],[Target_Department]],tbl_DeptWeight[Department], tbl_DeptWeight[Impact Score])</f>
        <v>5</v>
      </c>
      <c r="K2042">
        <f>_xlfn.XLOOKUP(tbl_logs[[#This Row],[Employee_Action]],tbl_ResponseLikelihood[Employee Action],tbl_ResponseLikelihood[Likelihood Score])</f>
        <v>2</v>
      </c>
      <c r="L2042">
        <f>tbl_logs[[#This Row],[Impact Score]]*tbl_logs[[#This Row],[Response Multiplier]]</f>
        <v>10</v>
      </c>
      <c r="M2042" t="str" cm="1">
        <f t="array" ref="M2042">_xlfn.IFS(tbl_logs[[#This Row],[Total Score]]&lt;=4, "Low", tbl_logs[[#This Row],[Total Score]]&lt;=10, "Medium", tbl_logs[[#This Row],[Total Score]]&lt;=19, "High", tbl_logs[[#This Row],[Total Score]]&lt;=25, "Very High")</f>
        <v>Medium</v>
      </c>
      <c r="N2042" t="str" cm="1">
        <f t="array" ref="N2042">_xlfn.IFS(tbl_logs[[#This Row],[Total Score]]&lt;=4, "Low", tbl_logs[[#This Row],[Total Score]]&lt;=10, "Medium", tbl_logs[[#This Row],[Total Score]]&lt;=17, "High", tbl_logs[[#This Row],[Total Score]]&lt;=25, "Critical")</f>
        <v>Medium</v>
      </c>
    </row>
    <row r="2043" spans="1:14" x14ac:dyDescent="0.3">
      <c r="A2043" t="s">
        <v>281</v>
      </c>
      <c r="B2043" s="1">
        <v>46060.80972222222</v>
      </c>
      <c r="C2043" t="s">
        <v>7</v>
      </c>
      <c r="D2043" t="s">
        <v>22</v>
      </c>
      <c r="E2043" t="s">
        <v>19</v>
      </c>
      <c r="F2043" t="s">
        <v>20</v>
      </c>
      <c r="G2043" s="2">
        <v>0.80972222222222223</v>
      </c>
      <c r="H2043" s="3">
        <v>46060</v>
      </c>
      <c r="I2043">
        <v>2</v>
      </c>
      <c r="J2043">
        <f>_xlfn.XLOOKUP(tbl_logs[[#This Row],[Target_Department]],tbl_DeptWeight[Department], tbl_DeptWeight[Impact Score])</f>
        <v>3</v>
      </c>
      <c r="K2043">
        <f>_xlfn.XLOOKUP(tbl_logs[[#This Row],[Employee_Action]],tbl_ResponseLikelihood[Employee Action],tbl_ResponseLikelihood[Likelihood Score])</f>
        <v>2</v>
      </c>
      <c r="L2043">
        <f>tbl_logs[[#This Row],[Impact Score]]*tbl_logs[[#This Row],[Response Multiplier]]</f>
        <v>6</v>
      </c>
      <c r="M2043" t="str" cm="1">
        <f t="array" ref="M2043">_xlfn.IFS(tbl_logs[[#This Row],[Total Score]]&lt;=4, "Low", tbl_logs[[#This Row],[Total Score]]&lt;=10, "Medium", tbl_logs[[#This Row],[Total Score]]&lt;=19, "High", tbl_logs[[#This Row],[Total Score]]&lt;=25, "Very High")</f>
        <v>Medium</v>
      </c>
      <c r="N2043" t="str" cm="1">
        <f t="array" ref="N2043">_xlfn.IFS(tbl_logs[[#This Row],[Total Score]]&lt;=4, "Low", tbl_logs[[#This Row],[Total Score]]&lt;=10, "Medium", tbl_logs[[#This Row],[Total Score]]&lt;=17, "High", tbl_logs[[#This Row],[Total Score]]&lt;=25, "Critical")</f>
        <v>Medium</v>
      </c>
    </row>
    <row r="2044" spans="1:14" x14ac:dyDescent="0.3">
      <c r="A2044" t="s">
        <v>3951</v>
      </c>
      <c r="B2044" s="1">
        <v>46060.811111111114</v>
      </c>
      <c r="C2044" t="s">
        <v>40</v>
      </c>
      <c r="D2044" t="s">
        <v>22</v>
      </c>
      <c r="E2044" t="s">
        <v>16</v>
      </c>
      <c r="F2044" t="s">
        <v>13</v>
      </c>
      <c r="G2044" s="2">
        <v>0.81111111111111112</v>
      </c>
      <c r="H2044" s="3">
        <v>46060</v>
      </c>
      <c r="I2044">
        <v>2</v>
      </c>
      <c r="J2044">
        <f>_xlfn.XLOOKUP(tbl_logs[[#This Row],[Target_Department]],tbl_DeptWeight[Department], tbl_DeptWeight[Impact Score])</f>
        <v>5</v>
      </c>
      <c r="K2044">
        <f>_xlfn.XLOOKUP(tbl_logs[[#This Row],[Employee_Action]],tbl_ResponseLikelihood[Employee Action],tbl_ResponseLikelihood[Likelihood Score])</f>
        <v>1</v>
      </c>
      <c r="L2044">
        <f>tbl_logs[[#This Row],[Impact Score]]*tbl_logs[[#This Row],[Response Multiplier]]</f>
        <v>5</v>
      </c>
      <c r="M2044" t="str" cm="1">
        <f t="array" ref="M2044">_xlfn.IFS(tbl_logs[[#This Row],[Total Score]]&lt;=4, "Low", tbl_logs[[#This Row],[Total Score]]&lt;=10, "Medium", tbl_logs[[#This Row],[Total Score]]&lt;=19, "High", tbl_logs[[#This Row],[Total Score]]&lt;=25, "Very High")</f>
        <v>Medium</v>
      </c>
      <c r="N2044" t="str" cm="1">
        <f t="array" ref="N2044">_xlfn.IFS(tbl_logs[[#This Row],[Total Score]]&lt;=4, "Low", tbl_logs[[#This Row],[Total Score]]&lt;=10, "Medium", tbl_logs[[#This Row],[Total Score]]&lt;=17, "High", tbl_logs[[#This Row],[Total Score]]&lt;=25, "Critical")</f>
        <v>Medium</v>
      </c>
    </row>
    <row r="2045" spans="1:14" x14ac:dyDescent="0.3">
      <c r="A2045" t="s">
        <v>3489</v>
      </c>
      <c r="B2045" s="1">
        <v>46060.813194444447</v>
      </c>
      <c r="C2045" t="s">
        <v>26</v>
      </c>
      <c r="D2045" t="s">
        <v>18</v>
      </c>
      <c r="E2045" t="s">
        <v>19</v>
      </c>
      <c r="F2045" t="s">
        <v>20</v>
      </c>
      <c r="G2045" s="2">
        <v>0.81319444444444444</v>
      </c>
      <c r="H2045" s="3">
        <v>46060</v>
      </c>
      <c r="I2045">
        <v>2</v>
      </c>
      <c r="J2045">
        <f>_xlfn.XLOOKUP(tbl_logs[[#This Row],[Target_Department]],tbl_DeptWeight[Department], tbl_DeptWeight[Impact Score])</f>
        <v>3</v>
      </c>
      <c r="K2045">
        <f>_xlfn.XLOOKUP(tbl_logs[[#This Row],[Employee_Action]],tbl_ResponseLikelihood[Employee Action],tbl_ResponseLikelihood[Likelihood Score])</f>
        <v>2</v>
      </c>
      <c r="L2045">
        <f>tbl_logs[[#This Row],[Impact Score]]*tbl_logs[[#This Row],[Response Multiplier]]</f>
        <v>6</v>
      </c>
      <c r="M2045" t="str" cm="1">
        <f t="array" ref="M2045">_xlfn.IFS(tbl_logs[[#This Row],[Total Score]]&lt;=4, "Low", tbl_logs[[#This Row],[Total Score]]&lt;=10, "Medium", tbl_logs[[#This Row],[Total Score]]&lt;=19, "High", tbl_logs[[#This Row],[Total Score]]&lt;=25, "Very High")</f>
        <v>Medium</v>
      </c>
      <c r="N2045" t="str" cm="1">
        <f t="array" ref="N2045">_xlfn.IFS(tbl_logs[[#This Row],[Total Score]]&lt;=4, "Low", tbl_logs[[#This Row],[Total Score]]&lt;=10, "Medium", tbl_logs[[#This Row],[Total Score]]&lt;=17, "High", tbl_logs[[#This Row],[Total Score]]&lt;=25, "Critical")</f>
        <v>Medium</v>
      </c>
    </row>
    <row r="2046" spans="1:14" x14ac:dyDescent="0.3">
      <c r="A2046" t="s">
        <v>3631</v>
      </c>
      <c r="B2046" s="1">
        <v>46060.820833333331</v>
      </c>
      <c r="C2046" t="s">
        <v>35</v>
      </c>
      <c r="D2046" t="s">
        <v>8</v>
      </c>
      <c r="E2046" t="s">
        <v>16</v>
      </c>
      <c r="F2046" t="s">
        <v>20</v>
      </c>
      <c r="G2046" s="2">
        <v>0.8208333333333333</v>
      </c>
      <c r="H2046" s="3">
        <v>46060</v>
      </c>
      <c r="I2046">
        <v>2</v>
      </c>
      <c r="J2046">
        <f>_xlfn.XLOOKUP(tbl_logs[[#This Row],[Target_Department]],tbl_DeptWeight[Department], tbl_DeptWeight[Impact Score])</f>
        <v>1</v>
      </c>
      <c r="K2046">
        <f>_xlfn.XLOOKUP(tbl_logs[[#This Row],[Employee_Action]],tbl_ResponseLikelihood[Employee Action],tbl_ResponseLikelihood[Likelihood Score])</f>
        <v>2</v>
      </c>
      <c r="L2046">
        <f>tbl_logs[[#This Row],[Impact Score]]*tbl_logs[[#This Row],[Response Multiplier]]</f>
        <v>2</v>
      </c>
      <c r="M2046" t="str" cm="1">
        <f t="array" ref="M2046">_xlfn.IFS(tbl_logs[[#This Row],[Total Score]]&lt;=4, "Low", tbl_logs[[#This Row],[Total Score]]&lt;=10, "Medium", tbl_logs[[#This Row],[Total Score]]&lt;=19, "High", tbl_logs[[#This Row],[Total Score]]&lt;=25, "Very High")</f>
        <v>Low</v>
      </c>
      <c r="N2046" t="str" cm="1">
        <f t="array" ref="N2046">_xlfn.IFS(tbl_logs[[#This Row],[Total Score]]&lt;=4, "Low", tbl_logs[[#This Row],[Total Score]]&lt;=10, "Medium", tbl_logs[[#This Row],[Total Score]]&lt;=17, "High", tbl_logs[[#This Row],[Total Score]]&lt;=25, "Critical")</f>
        <v>Low</v>
      </c>
    </row>
    <row r="2047" spans="1:14" x14ac:dyDescent="0.3">
      <c r="A2047" t="s">
        <v>1420</v>
      </c>
      <c r="B2047" s="1">
        <v>46060.863194444442</v>
      </c>
      <c r="C2047" t="s">
        <v>12</v>
      </c>
      <c r="D2047" t="s">
        <v>18</v>
      </c>
      <c r="E2047" t="s">
        <v>31</v>
      </c>
      <c r="F2047" t="s">
        <v>13</v>
      </c>
      <c r="G2047" s="2">
        <v>0.86319444444444449</v>
      </c>
      <c r="H2047" s="3">
        <v>46060</v>
      </c>
      <c r="I2047">
        <v>2</v>
      </c>
      <c r="J2047">
        <f>_xlfn.XLOOKUP(tbl_logs[[#This Row],[Target_Department]],tbl_DeptWeight[Department], tbl_DeptWeight[Impact Score])</f>
        <v>1</v>
      </c>
      <c r="K2047">
        <f>_xlfn.XLOOKUP(tbl_logs[[#This Row],[Employee_Action]],tbl_ResponseLikelihood[Employee Action],tbl_ResponseLikelihood[Likelihood Score])</f>
        <v>1</v>
      </c>
      <c r="L2047">
        <f>tbl_logs[[#This Row],[Impact Score]]*tbl_logs[[#This Row],[Response Multiplier]]</f>
        <v>1</v>
      </c>
      <c r="M2047" t="str" cm="1">
        <f t="array" ref="M2047">_xlfn.IFS(tbl_logs[[#This Row],[Total Score]]&lt;=4, "Low", tbl_logs[[#This Row],[Total Score]]&lt;=10, "Medium", tbl_logs[[#This Row],[Total Score]]&lt;=19, "High", tbl_logs[[#This Row],[Total Score]]&lt;=25, "Very High")</f>
        <v>Low</v>
      </c>
      <c r="N2047" t="str" cm="1">
        <f t="array" ref="N2047">_xlfn.IFS(tbl_logs[[#This Row],[Total Score]]&lt;=4, "Low", tbl_logs[[#This Row],[Total Score]]&lt;=10, "Medium", tbl_logs[[#This Row],[Total Score]]&lt;=17, "High", tbl_logs[[#This Row],[Total Score]]&lt;=25, "Critical")</f>
        <v>Low</v>
      </c>
    </row>
    <row r="2048" spans="1:14" x14ac:dyDescent="0.3">
      <c r="A2048" t="s">
        <v>4936</v>
      </c>
      <c r="B2048" s="1">
        <v>46060.872916666667</v>
      </c>
      <c r="C2048" t="s">
        <v>7</v>
      </c>
      <c r="D2048" t="s">
        <v>8</v>
      </c>
      <c r="E2048" t="s">
        <v>19</v>
      </c>
      <c r="F2048" t="s">
        <v>20</v>
      </c>
      <c r="G2048" s="2">
        <v>0.87291666666666667</v>
      </c>
      <c r="H2048" s="3">
        <v>46060</v>
      </c>
      <c r="I2048">
        <v>2</v>
      </c>
      <c r="J2048">
        <f>_xlfn.XLOOKUP(tbl_logs[[#This Row],[Target_Department]],tbl_DeptWeight[Department], tbl_DeptWeight[Impact Score])</f>
        <v>3</v>
      </c>
      <c r="K2048">
        <f>_xlfn.XLOOKUP(tbl_logs[[#This Row],[Employee_Action]],tbl_ResponseLikelihood[Employee Action],tbl_ResponseLikelihood[Likelihood Score])</f>
        <v>2</v>
      </c>
      <c r="L2048">
        <f>tbl_logs[[#This Row],[Impact Score]]*tbl_logs[[#This Row],[Response Multiplier]]</f>
        <v>6</v>
      </c>
      <c r="M2048" t="str" cm="1">
        <f t="array" ref="M2048">_xlfn.IFS(tbl_logs[[#This Row],[Total Score]]&lt;=4, "Low", tbl_logs[[#This Row],[Total Score]]&lt;=10, "Medium", tbl_logs[[#This Row],[Total Score]]&lt;=19, "High", tbl_logs[[#This Row],[Total Score]]&lt;=25, "Very High")</f>
        <v>Medium</v>
      </c>
      <c r="N2048" t="str" cm="1">
        <f t="array" ref="N2048">_xlfn.IFS(tbl_logs[[#This Row],[Total Score]]&lt;=4, "Low", tbl_logs[[#This Row],[Total Score]]&lt;=10, "Medium", tbl_logs[[#This Row],[Total Score]]&lt;=17, "High", tbl_logs[[#This Row],[Total Score]]&lt;=25, "Critical")</f>
        <v>Medium</v>
      </c>
    </row>
    <row r="2049" spans="1:14" x14ac:dyDescent="0.3">
      <c r="A2049" t="s">
        <v>61</v>
      </c>
      <c r="B2049" s="1">
        <v>46060.874305555553</v>
      </c>
      <c r="C2049" t="s">
        <v>7</v>
      </c>
      <c r="D2049" t="s">
        <v>8</v>
      </c>
      <c r="E2049" t="s">
        <v>19</v>
      </c>
      <c r="F2049" t="s">
        <v>10</v>
      </c>
      <c r="G2049" s="2">
        <v>0.87430555555555556</v>
      </c>
      <c r="H2049" s="3">
        <v>46060</v>
      </c>
      <c r="I2049">
        <v>2</v>
      </c>
      <c r="J2049">
        <f>_xlfn.XLOOKUP(tbl_logs[[#This Row],[Target_Department]],tbl_DeptWeight[Department], tbl_DeptWeight[Impact Score])</f>
        <v>3</v>
      </c>
      <c r="K2049">
        <f>_xlfn.XLOOKUP(tbl_logs[[#This Row],[Employee_Action]],tbl_ResponseLikelihood[Employee Action],tbl_ResponseLikelihood[Likelihood Score])</f>
        <v>2</v>
      </c>
      <c r="L2049">
        <f>tbl_logs[[#This Row],[Impact Score]]*tbl_logs[[#This Row],[Response Multiplier]]</f>
        <v>6</v>
      </c>
      <c r="M2049" t="str" cm="1">
        <f t="array" ref="M2049">_xlfn.IFS(tbl_logs[[#This Row],[Total Score]]&lt;=4, "Low", tbl_logs[[#This Row],[Total Score]]&lt;=10, "Medium", tbl_logs[[#This Row],[Total Score]]&lt;=19, "High", tbl_logs[[#This Row],[Total Score]]&lt;=25, "Very High")</f>
        <v>Medium</v>
      </c>
      <c r="N2049" t="str" cm="1">
        <f t="array" ref="N2049">_xlfn.IFS(tbl_logs[[#This Row],[Total Score]]&lt;=4, "Low", tbl_logs[[#This Row],[Total Score]]&lt;=10, "Medium", tbl_logs[[#This Row],[Total Score]]&lt;=17, "High", tbl_logs[[#This Row],[Total Score]]&lt;=25, "Critical")</f>
        <v>Medium</v>
      </c>
    </row>
    <row r="2050" spans="1:14" x14ac:dyDescent="0.3">
      <c r="A2050" t="s">
        <v>3870</v>
      </c>
      <c r="B2050" s="1">
        <v>46060.880555555559</v>
      </c>
      <c r="C2050" t="s">
        <v>47</v>
      </c>
      <c r="D2050" t="s">
        <v>18</v>
      </c>
      <c r="E2050" t="s">
        <v>31</v>
      </c>
      <c r="F2050" t="s">
        <v>13</v>
      </c>
      <c r="G2050" s="2">
        <v>0.88055555555555554</v>
      </c>
      <c r="H2050" s="3">
        <v>46060</v>
      </c>
      <c r="I2050">
        <v>2</v>
      </c>
      <c r="J2050">
        <f>_xlfn.XLOOKUP(tbl_logs[[#This Row],[Target_Department]],tbl_DeptWeight[Department], tbl_DeptWeight[Impact Score])</f>
        <v>1</v>
      </c>
      <c r="K2050">
        <f>_xlfn.XLOOKUP(tbl_logs[[#This Row],[Employee_Action]],tbl_ResponseLikelihood[Employee Action],tbl_ResponseLikelihood[Likelihood Score])</f>
        <v>1</v>
      </c>
      <c r="L2050">
        <f>tbl_logs[[#This Row],[Impact Score]]*tbl_logs[[#This Row],[Response Multiplier]]</f>
        <v>1</v>
      </c>
      <c r="M2050" t="str" cm="1">
        <f t="array" ref="M2050">_xlfn.IFS(tbl_logs[[#This Row],[Total Score]]&lt;=4, "Low", tbl_logs[[#This Row],[Total Score]]&lt;=10, "Medium", tbl_logs[[#This Row],[Total Score]]&lt;=19, "High", tbl_logs[[#This Row],[Total Score]]&lt;=25, "Very High")</f>
        <v>Low</v>
      </c>
      <c r="N2050" t="str" cm="1">
        <f t="array" ref="N2050">_xlfn.IFS(tbl_logs[[#This Row],[Total Score]]&lt;=4, "Low", tbl_logs[[#This Row],[Total Score]]&lt;=10, "Medium", tbl_logs[[#This Row],[Total Score]]&lt;=17, "High", tbl_logs[[#This Row],[Total Score]]&lt;=25, "Critical")</f>
        <v>Low</v>
      </c>
    </row>
    <row r="2051" spans="1:14" x14ac:dyDescent="0.3">
      <c r="A2051" t="s">
        <v>1353</v>
      </c>
      <c r="B2051" s="1">
        <v>46060.881249999999</v>
      </c>
      <c r="C2051" t="s">
        <v>7</v>
      </c>
      <c r="D2051" t="s">
        <v>22</v>
      </c>
      <c r="E2051" t="s">
        <v>19</v>
      </c>
      <c r="F2051" t="s">
        <v>10</v>
      </c>
      <c r="G2051" s="2">
        <v>0.88124999999999998</v>
      </c>
      <c r="H2051" s="3">
        <v>46060</v>
      </c>
      <c r="I2051">
        <v>2</v>
      </c>
      <c r="J2051">
        <f>_xlfn.XLOOKUP(tbl_logs[[#This Row],[Target_Department]],tbl_DeptWeight[Department], tbl_DeptWeight[Impact Score])</f>
        <v>3</v>
      </c>
      <c r="K2051">
        <f>_xlfn.XLOOKUP(tbl_logs[[#This Row],[Employee_Action]],tbl_ResponseLikelihood[Employee Action],tbl_ResponseLikelihood[Likelihood Score])</f>
        <v>2</v>
      </c>
      <c r="L2051">
        <f>tbl_logs[[#This Row],[Impact Score]]*tbl_logs[[#This Row],[Response Multiplier]]</f>
        <v>6</v>
      </c>
      <c r="M2051" t="str" cm="1">
        <f t="array" ref="M2051">_xlfn.IFS(tbl_logs[[#This Row],[Total Score]]&lt;=4, "Low", tbl_logs[[#This Row],[Total Score]]&lt;=10, "Medium", tbl_logs[[#This Row],[Total Score]]&lt;=19, "High", tbl_logs[[#This Row],[Total Score]]&lt;=25, "Very High")</f>
        <v>Medium</v>
      </c>
      <c r="N2051" t="str" cm="1">
        <f t="array" ref="N2051">_xlfn.IFS(tbl_logs[[#This Row],[Total Score]]&lt;=4, "Low", tbl_logs[[#This Row],[Total Score]]&lt;=10, "Medium", tbl_logs[[#This Row],[Total Score]]&lt;=17, "High", tbl_logs[[#This Row],[Total Score]]&lt;=25, "Critical")</f>
        <v>Medium</v>
      </c>
    </row>
    <row r="2052" spans="1:14" x14ac:dyDescent="0.3">
      <c r="A2052" t="s">
        <v>1454</v>
      </c>
      <c r="B2052" s="1">
        <v>46060.929861111108</v>
      </c>
      <c r="C2052" t="s">
        <v>26</v>
      </c>
      <c r="D2052" t="s">
        <v>15</v>
      </c>
      <c r="E2052" t="s">
        <v>19</v>
      </c>
      <c r="F2052" t="s">
        <v>20</v>
      </c>
      <c r="G2052" s="2">
        <v>0.92986111111111114</v>
      </c>
      <c r="H2052" s="3">
        <v>46060</v>
      </c>
      <c r="I2052">
        <v>2</v>
      </c>
      <c r="J2052">
        <f>_xlfn.XLOOKUP(tbl_logs[[#This Row],[Target_Department]],tbl_DeptWeight[Department], tbl_DeptWeight[Impact Score])</f>
        <v>3</v>
      </c>
      <c r="K2052">
        <f>_xlfn.XLOOKUP(tbl_logs[[#This Row],[Employee_Action]],tbl_ResponseLikelihood[Employee Action],tbl_ResponseLikelihood[Likelihood Score])</f>
        <v>2</v>
      </c>
      <c r="L2052">
        <f>tbl_logs[[#This Row],[Impact Score]]*tbl_logs[[#This Row],[Response Multiplier]]</f>
        <v>6</v>
      </c>
      <c r="M2052" t="str" cm="1">
        <f t="array" ref="M2052">_xlfn.IFS(tbl_logs[[#This Row],[Total Score]]&lt;=4, "Low", tbl_logs[[#This Row],[Total Score]]&lt;=10, "Medium", tbl_logs[[#This Row],[Total Score]]&lt;=19, "High", tbl_logs[[#This Row],[Total Score]]&lt;=25, "Very High")</f>
        <v>Medium</v>
      </c>
      <c r="N2052" t="str" cm="1">
        <f t="array" ref="N2052">_xlfn.IFS(tbl_logs[[#This Row],[Total Score]]&lt;=4, "Low", tbl_logs[[#This Row],[Total Score]]&lt;=10, "Medium", tbl_logs[[#This Row],[Total Score]]&lt;=17, "High", tbl_logs[[#This Row],[Total Score]]&lt;=25, "Critical")</f>
        <v>Medium</v>
      </c>
    </row>
    <row r="2053" spans="1:14" x14ac:dyDescent="0.3">
      <c r="A2053" t="s">
        <v>4335</v>
      </c>
      <c r="B2053" s="1">
        <v>46060.955555555556</v>
      </c>
      <c r="C2053" t="s">
        <v>7</v>
      </c>
      <c r="D2053" t="s">
        <v>18</v>
      </c>
      <c r="E2053" t="s">
        <v>19</v>
      </c>
      <c r="F2053" t="s">
        <v>20</v>
      </c>
      <c r="G2053" s="2">
        <v>0.9555555555555556</v>
      </c>
      <c r="H2053" s="3">
        <v>46060</v>
      </c>
      <c r="I2053">
        <v>2</v>
      </c>
      <c r="J2053">
        <f>_xlfn.XLOOKUP(tbl_logs[[#This Row],[Target_Department]],tbl_DeptWeight[Department], tbl_DeptWeight[Impact Score])</f>
        <v>3</v>
      </c>
      <c r="K2053">
        <f>_xlfn.XLOOKUP(tbl_logs[[#This Row],[Employee_Action]],tbl_ResponseLikelihood[Employee Action],tbl_ResponseLikelihood[Likelihood Score])</f>
        <v>2</v>
      </c>
      <c r="L2053">
        <f>tbl_logs[[#This Row],[Impact Score]]*tbl_logs[[#This Row],[Response Multiplier]]</f>
        <v>6</v>
      </c>
      <c r="M2053" t="str" cm="1">
        <f t="array" ref="M2053">_xlfn.IFS(tbl_logs[[#This Row],[Total Score]]&lt;=4, "Low", tbl_logs[[#This Row],[Total Score]]&lt;=10, "Medium", tbl_logs[[#This Row],[Total Score]]&lt;=19, "High", tbl_logs[[#This Row],[Total Score]]&lt;=25, "Very High")</f>
        <v>Medium</v>
      </c>
      <c r="N2053" t="str" cm="1">
        <f t="array" ref="N2053">_xlfn.IFS(tbl_logs[[#This Row],[Total Score]]&lt;=4, "Low", tbl_logs[[#This Row],[Total Score]]&lt;=10, "Medium", tbl_logs[[#This Row],[Total Score]]&lt;=17, "High", tbl_logs[[#This Row],[Total Score]]&lt;=25, "Critical")</f>
        <v>Medium</v>
      </c>
    </row>
    <row r="2054" spans="1:14" x14ac:dyDescent="0.3">
      <c r="A2054" t="s">
        <v>2027</v>
      </c>
      <c r="B2054" s="1">
        <v>46060.98333333333</v>
      </c>
      <c r="C2054" t="s">
        <v>7</v>
      </c>
      <c r="D2054" t="s">
        <v>22</v>
      </c>
      <c r="E2054" t="s">
        <v>19</v>
      </c>
      <c r="F2054" t="s">
        <v>10</v>
      </c>
      <c r="G2054" s="2">
        <v>0.98333333333333328</v>
      </c>
      <c r="H2054" s="3">
        <v>46060</v>
      </c>
      <c r="I2054">
        <v>2</v>
      </c>
      <c r="J2054">
        <f>_xlfn.XLOOKUP(tbl_logs[[#This Row],[Target_Department]],tbl_DeptWeight[Department], tbl_DeptWeight[Impact Score])</f>
        <v>3</v>
      </c>
      <c r="K2054">
        <f>_xlfn.XLOOKUP(tbl_logs[[#This Row],[Employee_Action]],tbl_ResponseLikelihood[Employee Action],tbl_ResponseLikelihood[Likelihood Score])</f>
        <v>2</v>
      </c>
      <c r="L2054">
        <f>tbl_logs[[#This Row],[Impact Score]]*tbl_logs[[#This Row],[Response Multiplier]]</f>
        <v>6</v>
      </c>
      <c r="M2054" t="str" cm="1">
        <f t="array" ref="M2054">_xlfn.IFS(tbl_logs[[#This Row],[Total Score]]&lt;=4, "Low", tbl_logs[[#This Row],[Total Score]]&lt;=10, "Medium", tbl_logs[[#This Row],[Total Score]]&lt;=19, "High", tbl_logs[[#This Row],[Total Score]]&lt;=25, "Very High")</f>
        <v>Medium</v>
      </c>
      <c r="N2054" t="str" cm="1">
        <f t="array" ref="N2054">_xlfn.IFS(tbl_logs[[#This Row],[Total Score]]&lt;=4, "Low", tbl_logs[[#This Row],[Total Score]]&lt;=10, "Medium", tbl_logs[[#This Row],[Total Score]]&lt;=17, "High", tbl_logs[[#This Row],[Total Score]]&lt;=25, "Critical")</f>
        <v>Medium</v>
      </c>
    </row>
    <row r="2055" spans="1:14" x14ac:dyDescent="0.3">
      <c r="A2055" t="s">
        <v>1854</v>
      </c>
      <c r="B2055" s="1">
        <v>46060.990972222222</v>
      </c>
      <c r="C2055" t="s">
        <v>26</v>
      </c>
      <c r="D2055" t="s">
        <v>18</v>
      </c>
      <c r="E2055" t="s">
        <v>16</v>
      </c>
      <c r="F2055" t="s">
        <v>20</v>
      </c>
      <c r="G2055" s="2">
        <v>0.99097222222222225</v>
      </c>
      <c r="H2055" s="3">
        <v>46060</v>
      </c>
      <c r="I2055">
        <v>2</v>
      </c>
      <c r="J2055">
        <f>_xlfn.XLOOKUP(tbl_logs[[#This Row],[Target_Department]],tbl_DeptWeight[Department], tbl_DeptWeight[Impact Score])</f>
        <v>3</v>
      </c>
      <c r="K2055">
        <f>_xlfn.XLOOKUP(tbl_logs[[#This Row],[Employee_Action]],tbl_ResponseLikelihood[Employee Action],tbl_ResponseLikelihood[Likelihood Score])</f>
        <v>2</v>
      </c>
      <c r="L2055">
        <f>tbl_logs[[#This Row],[Impact Score]]*tbl_logs[[#This Row],[Response Multiplier]]</f>
        <v>6</v>
      </c>
      <c r="M2055" t="str" cm="1">
        <f t="array" ref="M2055">_xlfn.IFS(tbl_logs[[#This Row],[Total Score]]&lt;=4, "Low", tbl_logs[[#This Row],[Total Score]]&lt;=10, "Medium", tbl_logs[[#This Row],[Total Score]]&lt;=19, "High", tbl_logs[[#This Row],[Total Score]]&lt;=25, "Very High")</f>
        <v>Medium</v>
      </c>
      <c r="N2055" t="str" cm="1">
        <f t="array" ref="N2055">_xlfn.IFS(tbl_logs[[#This Row],[Total Score]]&lt;=4, "Low", tbl_logs[[#This Row],[Total Score]]&lt;=10, "Medium", tbl_logs[[#This Row],[Total Score]]&lt;=17, "High", tbl_logs[[#This Row],[Total Score]]&lt;=25, "Critical")</f>
        <v>Medium</v>
      </c>
    </row>
    <row r="2056" spans="1:14" x14ac:dyDescent="0.3">
      <c r="A2056" t="s">
        <v>237</v>
      </c>
      <c r="B2056" s="1">
        <v>46061.005555555559</v>
      </c>
      <c r="C2056" t="s">
        <v>7</v>
      </c>
      <c r="D2056" t="s">
        <v>8</v>
      </c>
      <c r="E2056" t="s">
        <v>19</v>
      </c>
      <c r="F2056" t="s">
        <v>20</v>
      </c>
      <c r="G2056" s="2">
        <v>5.5555555555555558E-3</v>
      </c>
      <c r="H2056" s="3">
        <v>46061</v>
      </c>
      <c r="I2056">
        <v>2</v>
      </c>
      <c r="J2056">
        <f>_xlfn.XLOOKUP(tbl_logs[[#This Row],[Target_Department]],tbl_DeptWeight[Department], tbl_DeptWeight[Impact Score])</f>
        <v>3</v>
      </c>
      <c r="K2056">
        <f>_xlfn.XLOOKUP(tbl_logs[[#This Row],[Employee_Action]],tbl_ResponseLikelihood[Employee Action],tbl_ResponseLikelihood[Likelihood Score])</f>
        <v>2</v>
      </c>
      <c r="L2056">
        <f>tbl_logs[[#This Row],[Impact Score]]*tbl_logs[[#This Row],[Response Multiplier]]</f>
        <v>6</v>
      </c>
      <c r="M2056" t="str" cm="1">
        <f t="array" ref="M2056">_xlfn.IFS(tbl_logs[[#This Row],[Total Score]]&lt;=4, "Low", tbl_logs[[#This Row],[Total Score]]&lt;=10, "Medium", tbl_logs[[#This Row],[Total Score]]&lt;=19, "High", tbl_logs[[#This Row],[Total Score]]&lt;=25, "Very High")</f>
        <v>Medium</v>
      </c>
      <c r="N2056" t="str" cm="1">
        <f t="array" ref="N2056">_xlfn.IFS(tbl_logs[[#This Row],[Total Score]]&lt;=4, "Low", tbl_logs[[#This Row],[Total Score]]&lt;=10, "Medium", tbl_logs[[#This Row],[Total Score]]&lt;=17, "High", tbl_logs[[#This Row],[Total Score]]&lt;=25, "Critical")</f>
        <v>Medium</v>
      </c>
    </row>
    <row r="2057" spans="1:14" x14ac:dyDescent="0.3">
      <c r="A2057" t="s">
        <v>2998</v>
      </c>
      <c r="B2057" s="1">
        <v>46061.02847222222</v>
      </c>
      <c r="C2057" t="s">
        <v>7</v>
      </c>
      <c r="D2057" t="s">
        <v>22</v>
      </c>
      <c r="E2057" t="s">
        <v>19</v>
      </c>
      <c r="F2057" t="s">
        <v>10</v>
      </c>
      <c r="G2057" s="2">
        <v>2.8472222222222222E-2</v>
      </c>
      <c r="H2057" s="3">
        <v>46061</v>
      </c>
      <c r="I2057">
        <v>2</v>
      </c>
      <c r="J2057">
        <f>_xlfn.XLOOKUP(tbl_logs[[#This Row],[Target_Department]],tbl_DeptWeight[Department], tbl_DeptWeight[Impact Score])</f>
        <v>3</v>
      </c>
      <c r="K2057">
        <f>_xlfn.XLOOKUP(tbl_logs[[#This Row],[Employee_Action]],tbl_ResponseLikelihood[Employee Action],tbl_ResponseLikelihood[Likelihood Score])</f>
        <v>2</v>
      </c>
      <c r="L2057">
        <f>tbl_logs[[#This Row],[Impact Score]]*tbl_logs[[#This Row],[Response Multiplier]]</f>
        <v>6</v>
      </c>
      <c r="M2057" t="str" cm="1">
        <f t="array" ref="M2057">_xlfn.IFS(tbl_logs[[#This Row],[Total Score]]&lt;=4, "Low", tbl_logs[[#This Row],[Total Score]]&lt;=10, "Medium", tbl_logs[[#This Row],[Total Score]]&lt;=19, "High", tbl_logs[[#This Row],[Total Score]]&lt;=25, "Very High")</f>
        <v>Medium</v>
      </c>
      <c r="N2057" t="str" cm="1">
        <f t="array" ref="N2057">_xlfn.IFS(tbl_logs[[#This Row],[Total Score]]&lt;=4, "Low", tbl_logs[[#This Row],[Total Score]]&lt;=10, "Medium", tbl_logs[[#This Row],[Total Score]]&lt;=17, "High", tbl_logs[[#This Row],[Total Score]]&lt;=25, "Critical")</f>
        <v>Medium</v>
      </c>
    </row>
    <row r="2058" spans="1:14" x14ac:dyDescent="0.3">
      <c r="A2058" t="s">
        <v>595</v>
      </c>
      <c r="B2058" s="1">
        <v>46061.081944444442</v>
      </c>
      <c r="C2058" t="s">
        <v>7</v>
      </c>
      <c r="D2058" t="s">
        <v>18</v>
      </c>
      <c r="E2058" t="s">
        <v>19</v>
      </c>
      <c r="F2058" t="s">
        <v>20</v>
      </c>
      <c r="G2058" s="2">
        <v>8.1944444444444445E-2</v>
      </c>
      <c r="H2058" s="3">
        <v>46061</v>
      </c>
      <c r="I2058">
        <v>2</v>
      </c>
      <c r="J2058">
        <f>_xlfn.XLOOKUP(tbl_logs[[#This Row],[Target_Department]],tbl_DeptWeight[Department], tbl_DeptWeight[Impact Score])</f>
        <v>3</v>
      </c>
      <c r="K2058">
        <f>_xlfn.XLOOKUP(tbl_logs[[#This Row],[Employee_Action]],tbl_ResponseLikelihood[Employee Action],tbl_ResponseLikelihood[Likelihood Score])</f>
        <v>2</v>
      </c>
      <c r="L2058">
        <f>tbl_logs[[#This Row],[Impact Score]]*tbl_logs[[#This Row],[Response Multiplier]]</f>
        <v>6</v>
      </c>
      <c r="M2058" t="str" cm="1">
        <f t="array" ref="M2058">_xlfn.IFS(tbl_logs[[#This Row],[Total Score]]&lt;=4, "Low", tbl_logs[[#This Row],[Total Score]]&lt;=10, "Medium", tbl_logs[[#This Row],[Total Score]]&lt;=19, "High", tbl_logs[[#This Row],[Total Score]]&lt;=25, "Very High")</f>
        <v>Medium</v>
      </c>
      <c r="N2058" t="str" cm="1">
        <f t="array" ref="N2058">_xlfn.IFS(tbl_logs[[#This Row],[Total Score]]&lt;=4, "Low", tbl_logs[[#This Row],[Total Score]]&lt;=10, "Medium", tbl_logs[[#This Row],[Total Score]]&lt;=17, "High", tbl_logs[[#This Row],[Total Score]]&lt;=25, "Critical")</f>
        <v>Medium</v>
      </c>
    </row>
    <row r="2059" spans="1:14" x14ac:dyDescent="0.3">
      <c r="A2059" t="s">
        <v>2468</v>
      </c>
      <c r="B2059" s="1">
        <v>46061.113888888889</v>
      </c>
      <c r="C2059" t="s">
        <v>40</v>
      </c>
      <c r="D2059" t="s">
        <v>8</v>
      </c>
      <c r="E2059" t="s">
        <v>16</v>
      </c>
      <c r="F2059" t="s">
        <v>33</v>
      </c>
      <c r="G2059" s="2">
        <v>0.11388888888888889</v>
      </c>
      <c r="H2059" s="3">
        <v>46061</v>
      </c>
      <c r="I2059">
        <v>2</v>
      </c>
      <c r="J2059">
        <f>_xlfn.XLOOKUP(tbl_logs[[#This Row],[Target_Department]],tbl_DeptWeight[Department], tbl_DeptWeight[Impact Score])</f>
        <v>5</v>
      </c>
      <c r="K2059">
        <f>_xlfn.XLOOKUP(tbl_logs[[#This Row],[Employee_Action]],tbl_ResponseLikelihood[Employee Action],tbl_ResponseLikelihood[Likelihood Score])</f>
        <v>4</v>
      </c>
      <c r="L2059">
        <f>tbl_logs[[#This Row],[Impact Score]]*tbl_logs[[#This Row],[Response Multiplier]]</f>
        <v>20</v>
      </c>
      <c r="M2059" t="str" cm="1">
        <f t="array" ref="M2059">_xlfn.IFS(tbl_logs[[#This Row],[Total Score]]&lt;=4, "Low", tbl_logs[[#This Row],[Total Score]]&lt;=10, "Medium", tbl_logs[[#This Row],[Total Score]]&lt;=19, "High", tbl_logs[[#This Row],[Total Score]]&lt;=25, "Very High")</f>
        <v>Very High</v>
      </c>
      <c r="N2059" t="str" cm="1">
        <f t="array" ref="N2059">_xlfn.IFS(tbl_logs[[#This Row],[Total Score]]&lt;=4, "Low", tbl_logs[[#This Row],[Total Score]]&lt;=10, "Medium", tbl_logs[[#This Row],[Total Score]]&lt;=17, "High", tbl_logs[[#This Row],[Total Score]]&lt;=25, "Critical")</f>
        <v>Critical</v>
      </c>
    </row>
    <row r="2060" spans="1:14" x14ac:dyDescent="0.3">
      <c r="A2060" t="s">
        <v>2247</v>
      </c>
      <c r="B2060" s="1">
        <v>46061.121527777781</v>
      </c>
      <c r="C2060" t="s">
        <v>47</v>
      </c>
      <c r="D2060" t="s">
        <v>18</v>
      </c>
      <c r="E2060" t="s">
        <v>19</v>
      </c>
      <c r="F2060" t="s">
        <v>10</v>
      </c>
      <c r="G2060" s="2">
        <v>0.12152777777777778</v>
      </c>
      <c r="H2060" s="3">
        <v>46061</v>
      </c>
      <c r="I2060">
        <v>2</v>
      </c>
      <c r="J2060">
        <f>_xlfn.XLOOKUP(tbl_logs[[#This Row],[Target_Department]],tbl_DeptWeight[Department], tbl_DeptWeight[Impact Score])</f>
        <v>1</v>
      </c>
      <c r="K2060">
        <f>_xlfn.XLOOKUP(tbl_logs[[#This Row],[Employee_Action]],tbl_ResponseLikelihood[Employee Action],tbl_ResponseLikelihood[Likelihood Score])</f>
        <v>2</v>
      </c>
      <c r="L2060">
        <f>tbl_logs[[#This Row],[Impact Score]]*tbl_logs[[#This Row],[Response Multiplier]]</f>
        <v>2</v>
      </c>
      <c r="M2060" t="str" cm="1">
        <f t="array" ref="M2060">_xlfn.IFS(tbl_logs[[#This Row],[Total Score]]&lt;=4, "Low", tbl_logs[[#This Row],[Total Score]]&lt;=10, "Medium", tbl_logs[[#This Row],[Total Score]]&lt;=19, "High", tbl_logs[[#This Row],[Total Score]]&lt;=25, "Very High")</f>
        <v>Low</v>
      </c>
      <c r="N2060" t="str" cm="1">
        <f t="array" ref="N2060">_xlfn.IFS(tbl_logs[[#This Row],[Total Score]]&lt;=4, "Low", tbl_logs[[#This Row],[Total Score]]&lt;=10, "Medium", tbl_logs[[#This Row],[Total Score]]&lt;=17, "High", tbl_logs[[#This Row],[Total Score]]&lt;=25, "Critical")</f>
        <v>Low</v>
      </c>
    </row>
    <row r="2061" spans="1:14" x14ac:dyDescent="0.3">
      <c r="A2061" t="s">
        <v>4095</v>
      </c>
      <c r="B2061" s="1">
        <v>46061.126388888886</v>
      </c>
      <c r="C2061" t="s">
        <v>7</v>
      </c>
      <c r="D2061" t="s">
        <v>18</v>
      </c>
      <c r="E2061" t="s">
        <v>19</v>
      </c>
      <c r="F2061" t="s">
        <v>20</v>
      </c>
      <c r="G2061" s="2">
        <v>0.12638888888888888</v>
      </c>
      <c r="H2061" s="3">
        <v>46061</v>
      </c>
      <c r="I2061">
        <v>2</v>
      </c>
      <c r="J2061">
        <f>_xlfn.XLOOKUP(tbl_logs[[#This Row],[Target_Department]],tbl_DeptWeight[Department], tbl_DeptWeight[Impact Score])</f>
        <v>3</v>
      </c>
      <c r="K2061">
        <f>_xlfn.XLOOKUP(tbl_logs[[#This Row],[Employee_Action]],tbl_ResponseLikelihood[Employee Action],tbl_ResponseLikelihood[Likelihood Score])</f>
        <v>2</v>
      </c>
      <c r="L2061">
        <f>tbl_logs[[#This Row],[Impact Score]]*tbl_logs[[#This Row],[Response Multiplier]]</f>
        <v>6</v>
      </c>
      <c r="M2061" t="str" cm="1">
        <f t="array" ref="M2061">_xlfn.IFS(tbl_logs[[#This Row],[Total Score]]&lt;=4, "Low", tbl_logs[[#This Row],[Total Score]]&lt;=10, "Medium", tbl_logs[[#This Row],[Total Score]]&lt;=19, "High", tbl_logs[[#This Row],[Total Score]]&lt;=25, "Very High")</f>
        <v>Medium</v>
      </c>
      <c r="N2061" t="str" cm="1">
        <f t="array" ref="N2061">_xlfn.IFS(tbl_logs[[#This Row],[Total Score]]&lt;=4, "Low", tbl_logs[[#This Row],[Total Score]]&lt;=10, "Medium", tbl_logs[[#This Row],[Total Score]]&lt;=17, "High", tbl_logs[[#This Row],[Total Score]]&lt;=25, "Critical")</f>
        <v>Medium</v>
      </c>
    </row>
    <row r="2062" spans="1:14" x14ac:dyDescent="0.3">
      <c r="A2062" t="s">
        <v>2407</v>
      </c>
      <c r="B2062" s="1">
        <v>46061.145138888889</v>
      </c>
      <c r="C2062" t="s">
        <v>7</v>
      </c>
      <c r="D2062" t="s">
        <v>18</v>
      </c>
      <c r="E2062" t="s">
        <v>19</v>
      </c>
      <c r="F2062" t="s">
        <v>33</v>
      </c>
      <c r="G2062" s="2">
        <v>0.1451388888888889</v>
      </c>
      <c r="H2062" s="3">
        <v>46061</v>
      </c>
      <c r="I2062">
        <v>2</v>
      </c>
      <c r="J2062">
        <f>_xlfn.XLOOKUP(tbl_logs[[#This Row],[Target_Department]],tbl_DeptWeight[Department], tbl_DeptWeight[Impact Score])</f>
        <v>3</v>
      </c>
      <c r="K2062">
        <f>_xlfn.XLOOKUP(tbl_logs[[#This Row],[Employee_Action]],tbl_ResponseLikelihood[Employee Action],tbl_ResponseLikelihood[Likelihood Score])</f>
        <v>4</v>
      </c>
      <c r="L2062">
        <f>tbl_logs[[#This Row],[Impact Score]]*tbl_logs[[#This Row],[Response Multiplier]]</f>
        <v>12</v>
      </c>
      <c r="M2062" t="str" cm="1">
        <f t="array" ref="M2062">_xlfn.IFS(tbl_logs[[#This Row],[Total Score]]&lt;=4, "Low", tbl_logs[[#This Row],[Total Score]]&lt;=10, "Medium", tbl_logs[[#This Row],[Total Score]]&lt;=19, "High", tbl_logs[[#This Row],[Total Score]]&lt;=25, "Very High")</f>
        <v>High</v>
      </c>
      <c r="N2062" t="str" cm="1">
        <f t="array" ref="N2062">_xlfn.IFS(tbl_logs[[#This Row],[Total Score]]&lt;=4, "Low", tbl_logs[[#This Row],[Total Score]]&lt;=10, "Medium", tbl_logs[[#This Row],[Total Score]]&lt;=17, "High", tbl_logs[[#This Row],[Total Score]]&lt;=25, "Critical")</f>
        <v>High</v>
      </c>
    </row>
    <row r="2063" spans="1:14" x14ac:dyDescent="0.3">
      <c r="A2063" t="s">
        <v>1359</v>
      </c>
      <c r="B2063" s="1">
        <v>46061.146527777775</v>
      </c>
      <c r="C2063" t="s">
        <v>7</v>
      </c>
      <c r="D2063" t="s">
        <v>22</v>
      </c>
      <c r="E2063" t="s">
        <v>19</v>
      </c>
      <c r="F2063" t="s">
        <v>33</v>
      </c>
      <c r="G2063" s="2">
        <v>0.14652777777777778</v>
      </c>
      <c r="H2063" s="3">
        <v>46061</v>
      </c>
      <c r="I2063">
        <v>2</v>
      </c>
      <c r="J2063">
        <f>_xlfn.XLOOKUP(tbl_logs[[#This Row],[Target_Department]],tbl_DeptWeight[Department], tbl_DeptWeight[Impact Score])</f>
        <v>3</v>
      </c>
      <c r="K2063">
        <f>_xlfn.XLOOKUP(tbl_logs[[#This Row],[Employee_Action]],tbl_ResponseLikelihood[Employee Action],tbl_ResponseLikelihood[Likelihood Score])</f>
        <v>4</v>
      </c>
      <c r="L2063">
        <f>tbl_logs[[#This Row],[Impact Score]]*tbl_logs[[#This Row],[Response Multiplier]]</f>
        <v>12</v>
      </c>
      <c r="M2063" t="str" cm="1">
        <f t="array" ref="M2063">_xlfn.IFS(tbl_logs[[#This Row],[Total Score]]&lt;=4, "Low", tbl_logs[[#This Row],[Total Score]]&lt;=10, "Medium", tbl_logs[[#This Row],[Total Score]]&lt;=19, "High", tbl_logs[[#This Row],[Total Score]]&lt;=25, "Very High")</f>
        <v>High</v>
      </c>
      <c r="N2063" t="str" cm="1">
        <f t="array" ref="N2063">_xlfn.IFS(tbl_logs[[#This Row],[Total Score]]&lt;=4, "Low", tbl_logs[[#This Row],[Total Score]]&lt;=10, "Medium", tbl_logs[[#This Row],[Total Score]]&lt;=17, "High", tbl_logs[[#This Row],[Total Score]]&lt;=25, "Critical")</f>
        <v>High</v>
      </c>
    </row>
    <row r="2064" spans="1:14" x14ac:dyDescent="0.3">
      <c r="A2064" t="s">
        <v>437</v>
      </c>
      <c r="B2064" s="1">
        <v>46061.151388888888</v>
      </c>
      <c r="C2064" t="s">
        <v>47</v>
      </c>
      <c r="D2064" t="s">
        <v>15</v>
      </c>
      <c r="E2064" t="s">
        <v>19</v>
      </c>
      <c r="F2064" t="s">
        <v>33</v>
      </c>
      <c r="G2064" s="2">
        <v>0.15138888888888888</v>
      </c>
      <c r="H2064" s="3">
        <v>46061</v>
      </c>
      <c r="I2064">
        <v>2</v>
      </c>
      <c r="J2064">
        <f>_xlfn.XLOOKUP(tbl_logs[[#This Row],[Target_Department]],tbl_DeptWeight[Department], tbl_DeptWeight[Impact Score])</f>
        <v>1</v>
      </c>
      <c r="K2064">
        <f>_xlfn.XLOOKUP(tbl_logs[[#This Row],[Employee_Action]],tbl_ResponseLikelihood[Employee Action],tbl_ResponseLikelihood[Likelihood Score])</f>
        <v>4</v>
      </c>
      <c r="L2064">
        <f>tbl_logs[[#This Row],[Impact Score]]*tbl_logs[[#This Row],[Response Multiplier]]</f>
        <v>4</v>
      </c>
      <c r="M2064" t="str" cm="1">
        <f t="array" ref="M2064">_xlfn.IFS(tbl_logs[[#This Row],[Total Score]]&lt;=4, "Low", tbl_logs[[#This Row],[Total Score]]&lt;=10, "Medium", tbl_logs[[#This Row],[Total Score]]&lt;=19, "High", tbl_logs[[#This Row],[Total Score]]&lt;=25, "Very High")</f>
        <v>Low</v>
      </c>
      <c r="N2064" t="str" cm="1">
        <f t="array" ref="N2064">_xlfn.IFS(tbl_logs[[#This Row],[Total Score]]&lt;=4, "Low", tbl_logs[[#This Row],[Total Score]]&lt;=10, "Medium", tbl_logs[[#This Row],[Total Score]]&lt;=17, "High", tbl_logs[[#This Row],[Total Score]]&lt;=25, "Critical")</f>
        <v>Low</v>
      </c>
    </row>
    <row r="2065" spans="1:14" x14ac:dyDescent="0.3">
      <c r="A2065" t="s">
        <v>2070</v>
      </c>
      <c r="B2065" s="1">
        <v>46061.201388888891</v>
      </c>
      <c r="C2065" t="s">
        <v>7</v>
      </c>
      <c r="D2065" t="s">
        <v>15</v>
      </c>
      <c r="E2065" t="s">
        <v>19</v>
      </c>
      <c r="F2065" t="s">
        <v>20</v>
      </c>
      <c r="G2065" s="2">
        <v>0.2013888888888889</v>
      </c>
      <c r="H2065" s="3">
        <v>46061</v>
      </c>
      <c r="I2065">
        <v>2</v>
      </c>
      <c r="J2065">
        <f>_xlfn.XLOOKUP(tbl_logs[[#This Row],[Target_Department]],tbl_DeptWeight[Department], tbl_DeptWeight[Impact Score])</f>
        <v>3</v>
      </c>
      <c r="K2065">
        <f>_xlfn.XLOOKUP(tbl_logs[[#This Row],[Employee_Action]],tbl_ResponseLikelihood[Employee Action],tbl_ResponseLikelihood[Likelihood Score])</f>
        <v>2</v>
      </c>
      <c r="L2065">
        <f>tbl_logs[[#This Row],[Impact Score]]*tbl_logs[[#This Row],[Response Multiplier]]</f>
        <v>6</v>
      </c>
      <c r="M2065" t="str" cm="1">
        <f t="array" ref="M2065">_xlfn.IFS(tbl_logs[[#This Row],[Total Score]]&lt;=4, "Low", tbl_logs[[#This Row],[Total Score]]&lt;=10, "Medium", tbl_logs[[#This Row],[Total Score]]&lt;=19, "High", tbl_logs[[#This Row],[Total Score]]&lt;=25, "Very High")</f>
        <v>Medium</v>
      </c>
      <c r="N2065" t="str" cm="1">
        <f t="array" ref="N2065">_xlfn.IFS(tbl_logs[[#This Row],[Total Score]]&lt;=4, "Low", tbl_logs[[#This Row],[Total Score]]&lt;=10, "Medium", tbl_logs[[#This Row],[Total Score]]&lt;=17, "High", tbl_logs[[#This Row],[Total Score]]&lt;=25, "Critical")</f>
        <v>Medium</v>
      </c>
    </row>
    <row r="2066" spans="1:14" x14ac:dyDescent="0.3">
      <c r="A2066" t="s">
        <v>2049</v>
      </c>
      <c r="B2066" s="1">
        <v>46061.202777777777</v>
      </c>
      <c r="C2066" t="s">
        <v>7</v>
      </c>
      <c r="D2066" t="s">
        <v>18</v>
      </c>
      <c r="E2066" t="s">
        <v>19</v>
      </c>
      <c r="F2066" t="s">
        <v>10</v>
      </c>
      <c r="G2066" s="2">
        <v>0.20277777777777778</v>
      </c>
      <c r="H2066" s="3">
        <v>46061</v>
      </c>
      <c r="I2066">
        <v>2</v>
      </c>
      <c r="J2066">
        <f>_xlfn.XLOOKUP(tbl_logs[[#This Row],[Target_Department]],tbl_DeptWeight[Department], tbl_DeptWeight[Impact Score])</f>
        <v>3</v>
      </c>
      <c r="K2066">
        <f>_xlfn.XLOOKUP(tbl_logs[[#This Row],[Employee_Action]],tbl_ResponseLikelihood[Employee Action],tbl_ResponseLikelihood[Likelihood Score])</f>
        <v>2</v>
      </c>
      <c r="L2066">
        <f>tbl_logs[[#This Row],[Impact Score]]*tbl_logs[[#This Row],[Response Multiplier]]</f>
        <v>6</v>
      </c>
      <c r="M2066" t="str" cm="1">
        <f t="array" ref="M2066">_xlfn.IFS(tbl_logs[[#This Row],[Total Score]]&lt;=4, "Low", tbl_logs[[#This Row],[Total Score]]&lt;=10, "Medium", tbl_logs[[#This Row],[Total Score]]&lt;=19, "High", tbl_logs[[#This Row],[Total Score]]&lt;=25, "Very High")</f>
        <v>Medium</v>
      </c>
      <c r="N2066" t="str" cm="1">
        <f t="array" ref="N2066">_xlfn.IFS(tbl_logs[[#This Row],[Total Score]]&lt;=4, "Low", tbl_logs[[#This Row],[Total Score]]&lt;=10, "Medium", tbl_logs[[#This Row],[Total Score]]&lt;=17, "High", tbl_logs[[#This Row],[Total Score]]&lt;=25, "Critical")</f>
        <v>Medium</v>
      </c>
    </row>
    <row r="2067" spans="1:14" x14ac:dyDescent="0.3">
      <c r="A2067" t="s">
        <v>3823</v>
      </c>
      <c r="B2067" s="1">
        <v>46061.213194444441</v>
      </c>
      <c r="C2067" t="s">
        <v>7</v>
      </c>
      <c r="D2067" t="s">
        <v>15</v>
      </c>
      <c r="E2067" t="s">
        <v>19</v>
      </c>
      <c r="F2067" t="s">
        <v>20</v>
      </c>
      <c r="G2067" s="2">
        <v>0.21319444444444444</v>
      </c>
      <c r="H2067" s="3">
        <v>46061</v>
      </c>
      <c r="I2067">
        <v>2</v>
      </c>
      <c r="J2067">
        <f>_xlfn.XLOOKUP(tbl_logs[[#This Row],[Target_Department]],tbl_DeptWeight[Department], tbl_DeptWeight[Impact Score])</f>
        <v>3</v>
      </c>
      <c r="K2067">
        <f>_xlfn.XLOOKUP(tbl_logs[[#This Row],[Employee_Action]],tbl_ResponseLikelihood[Employee Action],tbl_ResponseLikelihood[Likelihood Score])</f>
        <v>2</v>
      </c>
      <c r="L2067">
        <f>tbl_logs[[#This Row],[Impact Score]]*tbl_logs[[#This Row],[Response Multiplier]]</f>
        <v>6</v>
      </c>
      <c r="M2067" t="str" cm="1">
        <f t="array" ref="M2067">_xlfn.IFS(tbl_logs[[#This Row],[Total Score]]&lt;=4, "Low", tbl_logs[[#This Row],[Total Score]]&lt;=10, "Medium", tbl_logs[[#This Row],[Total Score]]&lt;=19, "High", tbl_logs[[#This Row],[Total Score]]&lt;=25, "Very High")</f>
        <v>Medium</v>
      </c>
      <c r="N2067" t="str" cm="1">
        <f t="array" ref="N2067">_xlfn.IFS(tbl_logs[[#This Row],[Total Score]]&lt;=4, "Low", tbl_logs[[#This Row],[Total Score]]&lt;=10, "Medium", tbl_logs[[#This Row],[Total Score]]&lt;=17, "High", tbl_logs[[#This Row],[Total Score]]&lt;=25, "Critical")</f>
        <v>Medium</v>
      </c>
    </row>
    <row r="2068" spans="1:14" x14ac:dyDescent="0.3">
      <c r="A2068" t="s">
        <v>4765</v>
      </c>
      <c r="B2068" s="1">
        <v>46061.220138888886</v>
      </c>
      <c r="C2068" t="s">
        <v>12</v>
      </c>
      <c r="D2068" t="s">
        <v>22</v>
      </c>
      <c r="E2068" t="s">
        <v>19</v>
      </c>
      <c r="F2068" t="s">
        <v>33</v>
      </c>
      <c r="G2068" s="2">
        <v>0.22013888888888888</v>
      </c>
      <c r="H2068" s="3">
        <v>46061</v>
      </c>
      <c r="I2068">
        <v>2</v>
      </c>
      <c r="J2068">
        <f>_xlfn.XLOOKUP(tbl_logs[[#This Row],[Target_Department]],tbl_DeptWeight[Department], tbl_DeptWeight[Impact Score])</f>
        <v>1</v>
      </c>
      <c r="K2068">
        <f>_xlfn.XLOOKUP(tbl_logs[[#This Row],[Employee_Action]],tbl_ResponseLikelihood[Employee Action],tbl_ResponseLikelihood[Likelihood Score])</f>
        <v>4</v>
      </c>
      <c r="L2068">
        <f>tbl_logs[[#This Row],[Impact Score]]*tbl_logs[[#This Row],[Response Multiplier]]</f>
        <v>4</v>
      </c>
      <c r="M2068" t="str" cm="1">
        <f t="array" ref="M2068">_xlfn.IFS(tbl_logs[[#This Row],[Total Score]]&lt;=4, "Low", tbl_logs[[#This Row],[Total Score]]&lt;=10, "Medium", tbl_logs[[#This Row],[Total Score]]&lt;=19, "High", tbl_logs[[#This Row],[Total Score]]&lt;=25, "Very High")</f>
        <v>Low</v>
      </c>
      <c r="N2068" t="str" cm="1">
        <f t="array" ref="N2068">_xlfn.IFS(tbl_logs[[#This Row],[Total Score]]&lt;=4, "Low", tbl_logs[[#This Row],[Total Score]]&lt;=10, "Medium", tbl_logs[[#This Row],[Total Score]]&lt;=17, "High", tbl_logs[[#This Row],[Total Score]]&lt;=25, "Critical")</f>
        <v>Low</v>
      </c>
    </row>
    <row r="2069" spans="1:14" x14ac:dyDescent="0.3">
      <c r="A2069" t="s">
        <v>1799</v>
      </c>
      <c r="B2069" s="1">
        <v>46061.232638888891</v>
      </c>
      <c r="C2069" t="s">
        <v>7</v>
      </c>
      <c r="D2069" t="s">
        <v>22</v>
      </c>
      <c r="E2069" t="s">
        <v>19</v>
      </c>
      <c r="F2069" t="s">
        <v>10</v>
      </c>
      <c r="G2069" s="2">
        <v>0.2326388888888889</v>
      </c>
      <c r="H2069" s="3">
        <v>46061</v>
      </c>
      <c r="I2069">
        <v>2</v>
      </c>
      <c r="J2069">
        <f>_xlfn.XLOOKUP(tbl_logs[[#This Row],[Target_Department]],tbl_DeptWeight[Department], tbl_DeptWeight[Impact Score])</f>
        <v>3</v>
      </c>
      <c r="K2069">
        <f>_xlfn.XLOOKUP(tbl_logs[[#This Row],[Employee_Action]],tbl_ResponseLikelihood[Employee Action],tbl_ResponseLikelihood[Likelihood Score])</f>
        <v>2</v>
      </c>
      <c r="L2069">
        <f>tbl_logs[[#This Row],[Impact Score]]*tbl_logs[[#This Row],[Response Multiplier]]</f>
        <v>6</v>
      </c>
      <c r="M2069" t="str" cm="1">
        <f t="array" ref="M2069">_xlfn.IFS(tbl_logs[[#This Row],[Total Score]]&lt;=4, "Low", tbl_logs[[#This Row],[Total Score]]&lt;=10, "Medium", tbl_logs[[#This Row],[Total Score]]&lt;=19, "High", tbl_logs[[#This Row],[Total Score]]&lt;=25, "Very High")</f>
        <v>Medium</v>
      </c>
      <c r="N2069" t="str" cm="1">
        <f t="array" ref="N2069">_xlfn.IFS(tbl_logs[[#This Row],[Total Score]]&lt;=4, "Low", tbl_logs[[#This Row],[Total Score]]&lt;=10, "Medium", tbl_logs[[#This Row],[Total Score]]&lt;=17, "High", tbl_logs[[#This Row],[Total Score]]&lt;=25, "Critical")</f>
        <v>Medium</v>
      </c>
    </row>
    <row r="2070" spans="1:14" x14ac:dyDescent="0.3">
      <c r="A2070" t="s">
        <v>190</v>
      </c>
      <c r="B2070" s="1">
        <v>46061.338194444441</v>
      </c>
      <c r="C2070" t="s">
        <v>26</v>
      </c>
      <c r="D2070" t="s">
        <v>15</v>
      </c>
      <c r="E2070" t="s">
        <v>31</v>
      </c>
      <c r="F2070" t="s">
        <v>13</v>
      </c>
      <c r="G2070" s="2">
        <v>0.33819444444444446</v>
      </c>
      <c r="H2070" s="3">
        <v>46061</v>
      </c>
      <c r="I2070">
        <v>2</v>
      </c>
      <c r="J2070">
        <f>_xlfn.XLOOKUP(tbl_logs[[#This Row],[Target_Department]],tbl_DeptWeight[Department], tbl_DeptWeight[Impact Score])</f>
        <v>3</v>
      </c>
      <c r="K2070">
        <f>_xlfn.XLOOKUP(tbl_logs[[#This Row],[Employee_Action]],tbl_ResponseLikelihood[Employee Action],tbl_ResponseLikelihood[Likelihood Score])</f>
        <v>1</v>
      </c>
      <c r="L2070">
        <f>tbl_logs[[#This Row],[Impact Score]]*tbl_logs[[#This Row],[Response Multiplier]]</f>
        <v>3</v>
      </c>
      <c r="M2070" t="str" cm="1">
        <f t="array" ref="M2070">_xlfn.IFS(tbl_logs[[#This Row],[Total Score]]&lt;=4, "Low", tbl_logs[[#This Row],[Total Score]]&lt;=10, "Medium", tbl_logs[[#This Row],[Total Score]]&lt;=19, "High", tbl_logs[[#This Row],[Total Score]]&lt;=25, "Very High")</f>
        <v>Low</v>
      </c>
      <c r="N2070" t="str" cm="1">
        <f t="array" ref="N2070">_xlfn.IFS(tbl_logs[[#This Row],[Total Score]]&lt;=4, "Low", tbl_logs[[#This Row],[Total Score]]&lt;=10, "Medium", tbl_logs[[#This Row],[Total Score]]&lt;=17, "High", tbl_logs[[#This Row],[Total Score]]&lt;=25, "Critical")</f>
        <v>Low</v>
      </c>
    </row>
    <row r="2071" spans="1:14" x14ac:dyDescent="0.3">
      <c r="A2071" t="s">
        <v>1430</v>
      </c>
      <c r="B2071" s="1">
        <v>46061.363888888889</v>
      </c>
      <c r="C2071" t="s">
        <v>7</v>
      </c>
      <c r="D2071" t="s">
        <v>8</v>
      </c>
      <c r="E2071" t="s">
        <v>9</v>
      </c>
      <c r="F2071" t="s">
        <v>20</v>
      </c>
      <c r="G2071" s="2">
        <v>0.36388888888888887</v>
      </c>
      <c r="H2071" s="3">
        <v>46061</v>
      </c>
      <c r="I2071">
        <v>2</v>
      </c>
      <c r="J2071">
        <f>_xlfn.XLOOKUP(tbl_logs[[#This Row],[Target_Department]],tbl_DeptWeight[Department], tbl_DeptWeight[Impact Score])</f>
        <v>3</v>
      </c>
      <c r="K2071">
        <f>_xlfn.XLOOKUP(tbl_logs[[#This Row],[Employee_Action]],tbl_ResponseLikelihood[Employee Action],tbl_ResponseLikelihood[Likelihood Score])</f>
        <v>2</v>
      </c>
      <c r="L2071">
        <f>tbl_logs[[#This Row],[Impact Score]]*tbl_logs[[#This Row],[Response Multiplier]]</f>
        <v>6</v>
      </c>
      <c r="M2071" t="str" cm="1">
        <f t="array" ref="M2071">_xlfn.IFS(tbl_logs[[#This Row],[Total Score]]&lt;=4, "Low", tbl_logs[[#This Row],[Total Score]]&lt;=10, "Medium", tbl_logs[[#This Row],[Total Score]]&lt;=19, "High", tbl_logs[[#This Row],[Total Score]]&lt;=25, "Very High")</f>
        <v>Medium</v>
      </c>
      <c r="N2071" t="str" cm="1">
        <f t="array" ref="N2071">_xlfn.IFS(tbl_logs[[#This Row],[Total Score]]&lt;=4, "Low", tbl_logs[[#This Row],[Total Score]]&lt;=10, "Medium", tbl_logs[[#This Row],[Total Score]]&lt;=17, "High", tbl_logs[[#This Row],[Total Score]]&lt;=25, "Critical")</f>
        <v>Medium</v>
      </c>
    </row>
    <row r="2072" spans="1:14" x14ac:dyDescent="0.3">
      <c r="A2072" t="s">
        <v>3653</v>
      </c>
      <c r="B2072" s="1">
        <v>46061.365277777775</v>
      </c>
      <c r="C2072" t="s">
        <v>7</v>
      </c>
      <c r="D2072" t="s">
        <v>22</v>
      </c>
      <c r="E2072" t="s">
        <v>19</v>
      </c>
      <c r="F2072" t="s">
        <v>33</v>
      </c>
      <c r="G2072" s="2">
        <v>0.36527777777777776</v>
      </c>
      <c r="H2072" s="3">
        <v>46061</v>
      </c>
      <c r="I2072">
        <v>2</v>
      </c>
      <c r="J2072">
        <f>_xlfn.XLOOKUP(tbl_logs[[#This Row],[Target_Department]],tbl_DeptWeight[Department], tbl_DeptWeight[Impact Score])</f>
        <v>3</v>
      </c>
      <c r="K2072">
        <f>_xlfn.XLOOKUP(tbl_logs[[#This Row],[Employee_Action]],tbl_ResponseLikelihood[Employee Action],tbl_ResponseLikelihood[Likelihood Score])</f>
        <v>4</v>
      </c>
      <c r="L2072">
        <f>tbl_logs[[#This Row],[Impact Score]]*tbl_logs[[#This Row],[Response Multiplier]]</f>
        <v>12</v>
      </c>
      <c r="M2072" t="str" cm="1">
        <f t="array" ref="M2072">_xlfn.IFS(tbl_logs[[#This Row],[Total Score]]&lt;=4, "Low", tbl_logs[[#This Row],[Total Score]]&lt;=10, "Medium", tbl_logs[[#This Row],[Total Score]]&lt;=19, "High", tbl_logs[[#This Row],[Total Score]]&lt;=25, "Very High")</f>
        <v>High</v>
      </c>
      <c r="N2072" t="str" cm="1">
        <f t="array" ref="N2072">_xlfn.IFS(tbl_logs[[#This Row],[Total Score]]&lt;=4, "Low", tbl_logs[[#This Row],[Total Score]]&lt;=10, "Medium", tbl_logs[[#This Row],[Total Score]]&lt;=17, "High", tbl_logs[[#This Row],[Total Score]]&lt;=25, "Critical")</f>
        <v>High</v>
      </c>
    </row>
    <row r="2073" spans="1:14" x14ac:dyDescent="0.3">
      <c r="A2073" t="s">
        <v>3904</v>
      </c>
      <c r="B2073" s="1">
        <v>46061.37777777778</v>
      </c>
      <c r="C2073" t="s">
        <v>26</v>
      </c>
      <c r="D2073" t="s">
        <v>18</v>
      </c>
      <c r="E2073" t="s">
        <v>19</v>
      </c>
      <c r="F2073" t="s">
        <v>10</v>
      </c>
      <c r="G2073" s="2">
        <v>0.37777777777777777</v>
      </c>
      <c r="H2073" s="3">
        <v>46061</v>
      </c>
      <c r="I2073">
        <v>2</v>
      </c>
      <c r="J2073">
        <f>_xlfn.XLOOKUP(tbl_logs[[#This Row],[Target_Department]],tbl_DeptWeight[Department], tbl_DeptWeight[Impact Score])</f>
        <v>3</v>
      </c>
      <c r="K2073">
        <f>_xlfn.XLOOKUP(tbl_logs[[#This Row],[Employee_Action]],tbl_ResponseLikelihood[Employee Action],tbl_ResponseLikelihood[Likelihood Score])</f>
        <v>2</v>
      </c>
      <c r="L2073">
        <f>tbl_logs[[#This Row],[Impact Score]]*tbl_logs[[#This Row],[Response Multiplier]]</f>
        <v>6</v>
      </c>
      <c r="M2073" t="str" cm="1">
        <f t="array" ref="M2073">_xlfn.IFS(tbl_logs[[#This Row],[Total Score]]&lt;=4, "Low", tbl_logs[[#This Row],[Total Score]]&lt;=10, "Medium", tbl_logs[[#This Row],[Total Score]]&lt;=19, "High", tbl_logs[[#This Row],[Total Score]]&lt;=25, "Very High")</f>
        <v>Medium</v>
      </c>
      <c r="N2073" t="str" cm="1">
        <f t="array" ref="N2073">_xlfn.IFS(tbl_logs[[#This Row],[Total Score]]&lt;=4, "Low", tbl_logs[[#This Row],[Total Score]]&lt;=10, "Medium", tbl_logs[[#This Row],[Total Score]]&lt;=17, "High", tbl_logs[[#This Row],[Total Score]]&lt;=25, "Critical")</f>
        <v>Medium</v>
      </c>
    </row>
    <row r="2074" spans="1:14" x14ac:dyDescent="0.3">
      <c r="A2074" t="s">
        <v>2447</v>
      </c>
      <c r="B2074" s="1">
        <v>46061.390277777777</v>
      </c>
      <c r="C2074" t="s">
        <v>7</v>
      </c>
      <c r="D2074" t="s">
        <v>8</v>
      </c>
      <c r="E2074" t="s">
        <v>16</v>
      </c>
      <c r="F2074" t="s">
        <v>10</v>
      </c>
      <c r="G2074" s="2">
        <v>0.39027777777777778</v>
      </c>
      <c r="H2074" s="3">
        <v>46061</v>
      </c>
      <c r="I2074">
        <v>2</v>
      </c>
      <c r="J2074">
        <f>_xlfn.XLOOKUP(tbl_logs[[#This Row],[Target_Department]],tbl_DeptWeight[Department], tbl_DeptWeight[Impact Score])</f>
        <v>3</v>
      </c>
      <c r="K2074">
        <f>_xlfn.XLOOKUP(tbl_logs[[#This Row],[Employee_Action]],tbl_ResponseLikelihood[Employee Action],tbl_ResponseLikelihood[Likelihood Score])</f>
        <v>2</v>
      </c>
      <c r="L2074">
        <f>tbl_logs[[#This Row],[Impact Score]]*tbl_logs[[#This Row],[Response Multiplier]]</f>
        <v>6</v>
      </c>
      <c r="M2074" t="str" cm="1">
        <f t="array" ref="M2074">_xlfn.IFS(tbl_logs[[#This Row],[Total Score]]&lt;=4, "Low", tbl_logs[[#This Row],[Total Score]]&lt;=10, "Medium", tbl_logs[[#This Row],[Total Score]]&lt;=19, "High", tbl_logs[[#This Row],[Total Score]]&lt;=25, "Very High")</f>
        <v>Medium</v>
      </c>
      <c r="N2074" t="str" cm="1">
        <f t="array" ref="N2074">_xlfn.IFS(tbl_logs[[#This Row],[Total Score]]&lt;=4, "Low", tbl_logs[[#This Row],[Total Score]]&lt;=10, "Medium", tbl_logs[[#This Row],[Total Score]]&lt;=17, "High", tbl_logs[[#This Row],[Total Score]]&lt;=25, "Critical")</f>
        <v>Medium</v>
      </c>
    </row>
    <row r="2075" spans="1:14" x14ac:dyDescent="0.3">
      <c r="A2075" t="s">
        <v>4330</v>
      </c>
      <c r="B2075" s="1">
        <v>46061.429861111108</v>
      </c>
      <c r="C2075" t="s">
        <v>7</v>
      </c>
      <c r="D2075" t="s">
        <v>8</v>
      </c>
      <c r="E2075" t="s">
        <v>19</v>
      </c>
      <c r="F2075" t="s">
        <v>33</v>
      </c>
      <c r="G2075" s="2">
        <v>0.42986111111111114</v>
      </c>
      <c r="H2075" s="3">
        <v>46061</v>
      </c>
      <c r="I2075">
        <v>2</v>
      </c>
      <c r="J2075">
        <f>_xlfn.XLOOKUP(tbl_logs[[#This Row],[Target_Department]],tbl_DeptWeight[Department], tbl_DeptWeight[Impact Score])</f>
        <v>3</v>
      </c>
      <c r="K2075">
        <f>_xlfn.XLOOKUP(tbl_logs[[#This Row],[Employee_Action]],tbl_ResponseLikelihood[Employee Action],tbl_ResponseLikelihood[Likelihood Score])</f>
        <v>4</v>
      </c>
      <c r="L2075">
        <f>tbl_logs[[#This Row],[Impact Score]]*tbl_logs[[#This Row],[Response Multiplier]]</f>
        <v>12</v>
      </c>
      <c r="M2075" t="str" cm="1">
        <f t="array" ref="M2075">_xlfn.IFS(tbl_logs[[#This Row],[Total Score]]&lt;=4, "Low", tbl_logs[[#This Row],[Total Score]]&lt;=10, "Medium", tbl_logs[[#This Row],[Total Score]]&lt;=19, "High", tbl_logs[[#This Row],[Total Score]]&lt;=25, "Very High")</f>
        <v>High</v>
      </c>
      <c r="N2075" t="str" cm="1">
        <f t="array" ref="N2075">_xlfn.IFS(tbl_logs[[#This Row],[Total Score]]&lt;=4, "Low", tbl_logs[[#This Row],[Total Score]]&lt;=10, "Medium", tbl_logs[[#This Row],[Total Score]]&lt;=17, "High", tbl_logs[[#This Row],[Total Score]]&lt;=25, "Critical")</f>
        <v>High</v>
      </c>
    </row>
    <row r="2076" spans="1:14" x14ac:dyDescent="0.3">
      <c r="A2076" t="s">
        <v>1590</v>
      </c>
      <c r="B2076" s="1">
        <v>46061.436805555553</v>
      </c>
      <c r="C2076" t="s">
        <v>26</v>
      </c>
      <c r="D2076" t="s">
        <v>15</v>
      </c>
      <c r="E2076" t="s">
        <v>16</v>
      </c>
      <c r="F2076" t="s">
        <v>10</v>
      </c>
      <c r="G2076" s="2">
        <v>0.43680555555555556</v>
      </c>
      <c r="H2076" s="3">
        <v>46061</v>
      </c>
      <c r="I2076">
        <v>2</v>
      </c>
      <c r="J2076">
        <f>_xlfn.XLOOKUP(tbl_logs[[#This Row],[Target_Department]],tbl_DeptWeight[Department], tbl_DeptWeight[Impact Score])</f>
        <v>3</v>
      </c>
      <c r="K2076">
        <f>_xlfn.XLOOKUP(tbl_logs[[#This Row],[Employee_Action]],tbl_ResponseLikelihood[Employee Action],tbl_ResponseLikelihood[Likelihood Score])</f>
        <v>2</v>
      </c>
      <c r="L2076">
        <f>tbl_logs[[#This Row],[Impact Score]]*tbl_logs[[#This Row],[Response Multiplier]]</f>
        <v>6</v>
      </c>
      <c r="M2076" t="str" cm="1">
        <f t="array" ref="M2076">_xlfn.IFS(tbl_logs[[#This Row],[Total Score]]&lt;=4, "Low", tbl_logs[[#This Row],[Total Score]]&lt;=10, "Medium", tbl_logs[[#This Row],[Total Score]]&lt;=19, "High", tbl_logs[[#This Row],[Total Score]]&lt;=25, "Very High")</f>
        <v>Medium</v>
      </c>
      <c r="N2076" t="str" cm="1">
        <f t="array" ref="N2076">_xlfn.IFS(tbl_logs[[#This Row],[Total Score]]&lt;=4, "Low", tbl_logs[[#This Row],[Total Score]]&lt;=10, "Medium", tbl_logs[[#This Row],[Total Score]]&lt;=17, "High", tbl_logs[[#This Row],[Total Score]]&lt;=25, "Critical")</f>
        <v>Medium</v>
      </c>
    </row>
    <row r="2077" spans="1:14" x14ac:dyDescent="0.3">
      <c r="A2077" t="s">
        <v>4396</v>
      </c>
      <c r="B2077" s="1">
        <v>46061.441666666666</v>
      </c>
      <c r="C2077" t="s">
        <v>26</v>
      </c>
      <c r="D2077" t="s">
        <v>15</v>
      </c>
      <c r="E2077" t="s">
        <v>31</v>
      </c>
      <c r="F2077" t="s">
        <v>13</v>
      </c>
      <c r="G2077" s="2">
        <v>0.44166666666666665</v>
      </c>
      <c r="H2077" s="3">
        <v>46061</v>
      </c>
      <c r="I2077">
        <v>2</v>
      </c>
      <c r="J2077">
        <f>_xlfn.XLOOKUP(tbl_logs[[#This Row],[Target_Department]],tbl_DeptWeight[Department], tbl_DeptWeight[Impact Score])</f>
        <v>3</v>
      </c>
      <c r="K2077">
        <f>_xlfn.XLOOKUP(tbl_logs[[#This Row],[Employee_Action]],tbl_ResponseLikelihood[Employee Action],tbl_ResponseLikelihood[Likelihood Score])</f>
        <v>1</v>
      </c>
      <c r="L2077">
        <f>tbl_logs[[#This Row],[Impact Score]]*tbl_logs[[#This Row],[Response Multiplier]]</f>
        <v>3</v>
      </c>
      <c r="M2077" t="str" cm="1">
        <f t="array" ref="M2077">_xlfn.IFS(tbl_logs[[#This Row],[Total Score]]&lt;=4, "Low", tbl_logs[[#This Row],[Total Score]]&lt;=10, "Medium", tbl_logs[[#This Row],[Total Score]]&lt;=19, "High", tbl_logs[[#This Row],[Total Score]]&lt;=25, "Very High")</f>
        <v>Low</v>
      </c>
      <c r="N2077" t="str" cm="1">
        <f t="array" ref="N2077">_xlfn.IFS(tbl_logs[[#This Row],[Total Score]]&lt;=4, "Low", tbl_logs[[#This Row],[Total Score]]&lt;=10, "Medium", tbl_logs[[#This Row],[Total Score]]&lt;=17, "High", tbl_logs[[#This Row],[Total Score]]&lt;=25, "Critical")</f>
        <v>Low</v>
      </c>
    </row>
    <row r="2078" spans="1:14" x14ac:dyDescent="0.3">
      <c r="A2078" t="s">
        <v>2654</v>
      </c>
      <c r="B2078" s="1">
        <v>46061.477777777778</v>
      </c>
      <c r="C2078" t="s">
        <v>12</v>
      </c>
      <c r="D2078" t="s">
        <v>15</v>
      </c>
      <c r="E2078" t="s">
        <v>16</v>
      </c>
      <c r="F2078" t="s">
        <v>13</v>
      </c>
      <c r="G2078" s="2">
        <v>0.4777777777777778</v>
      </c>
      <c r="H2078" s="3">
        <v>46061</v>
      </c>
      <c r="I2078">
        <v>2</v>
      </c>
      <c r="J2078">
        <f>_xlfn.XLOOKUP(tbl_logs[[#This Row],[Target_Department]],tbl_DeptWeight[Department], tbl_DeptWeight[Impact Score])</f>
        <v>1</v>
      </c>
      <c r="K2078">
        <f>_xlfn.XLOOKUP(tbl_logs[[#This Row],[Employee_Action]],tbl_ResponseLikelihood[Employee Action],tbl_ResponseLikelihood[Likelihood Score])</f>
        <v>1</v>
      </c>
      <c r="L2078">
        <f>tbl_logs[[#This Row],[Impact Score]]*tbl_logs[[#This Row],[Response Multiplier]]</f>
        <v>1</v>
      </c>
      <c r="M2078" t="str" cm="1">
        <f t="array" ref="M2078">_xlfn.IFS(tbl_logs[[#This Row],[Total Score]]&lt;=4, "Low", tbl_logs[[#This Row],[Total Score]]&lt;=10, "Medium", tbl_logs[[#This Row],[Total Score]]&lt;=19, "High", tbl_logs[[#This Row],[Total Score]]&lt;=25, "Very High")</f>
        <v>Low</v>
      </c>
      <c r="N2078" t="str" cm="1">
        <f t="array" ref="N2078">_xlfn.IFS(tbl_logs[[#This Row],[Total Score]]&lt;=4, "Low", tbl_logs[[#This Row],[Total Score]]&lt;=10, "Medium", tbl_logs[[#This Row],[Total Score]]&lt;=17, "High", tbl_logs[[#This Row],[Total Score]]&lt;=25, "Critical")</f>
        <v>Low</v>
      </c>
    </row>
    <row r="2079" spans="1:14" x14ac:dyDescent="0.3">
      <c r="A2079" t="s">
        <v>2243</v>
      </c>
      <c r="B2079" s="1">
        <v>46061.529166666667</v>
      </c>
      <c r="C2079" t="s">
        <v>40</v>
      </c>
      <c r="D2079" t="s">
        <v>18</v>
      </c>
      <c r="E2079" t="s">
        <v>16</v>
      </c>
      <c r="F2079" t="s">
        <v>20</v>
      </c>
      <c r="G2079" s="2">
        <v>0.52916666666666667</v>
      </c>
      <c r="H2079" s="3">
        <v>46061</v>
      </c>
      <c r="I2079">
        <v>2</v>
      </c>
      <c r="J2079">
        <f>_xlfn.XLOOKUP(tbl_logs[[#This Row],[Target_Department]],tbl_DeptWeight[Department], tbl_DeptWeight[Impact Score])</f>
        <v>5</v>
      </c>
      <c r="K2079">
        <f>_xlfn.XLOOKUP(tbl_logs[[#This Row],[Employee_Action]],tbl_ResponseLikelihood[Employee Action],tbl_ResponseLikelihood[Likelihood Score])</f>
        <v>2</v>
      </c>
      <c r="L2079">
        <f>tbl_logs[[#This Row],[Impact Score]]*tbl_logs[[#This Row],[Response Multiplier]]</f>
        <v>10</v>
      </c>
      <c r="M2079" t="str" cm="1">
        <f t="array" ref="M2079">_xlfn.IFS(tbl_logs[[#This Row],[Total Score]]&lt;=4, "Low", tbl_logs[[#This Row],[Total Score]]&lt;=10, "Medium", tbl_logs[[#This Row],[Total Score]]&lt;=19, "High", tbl_logs[[#This Row],[Total Score]]&lt;=25, "Very High")</f>
        <v>Medium</v>
      </c>
      <c r="N2079" t="str" cm="1">
        <f t="array" ref="N2079">_xlfn.IFS(tbl_logs[[#This Row],[Total Score]]&lt;=4, "Low", tbl_logs[[#This Row],[Total Score]]&lt;=10, "Medium", tbl_logs[[#This Row],[Total Score]]&lt;=17, "High", tbl_logs[[#This Row],[Total Score]]&lt;=25, "Critical")</f>
        <v>Medium</v>
      </c>
    </row>
    <row r="2080" spans="1:14" x14ac:dyDescent="0.3">
      <c r="A2080" t="s">
        <v>3001</v>
      </c>
      <c r="B2080" s="1">
        <v>46061.540972222225</v>
      </c>
      <c r="C2080" t="s">
        <v>7</v>
      </c>
      <c r="D2080" t="s">
        <v>18</v>
      </c>
      <c r="E2080" t="s">
        <v>19</v>
      </c>
      <c r="F2080" t="s">
        <v>20</v>
      </c>
      <c r="G2080" s="2">
        <v>0.54097222222222219</v>
      </c>
      <c r="H2080" s="3">
        <v>46061</v>
      </c>
      <c r="I2080">
        <v>2</v>
      </c>
      <c r="J2080">
        <f>_xlfn.XLOOKUP(tbl_logs[[#This Row],[Target_Department]],tbl_DeptWeight[Department], tbl_DeptWeight[Impact Score])</f>
        <v>3</v>
      </c>
      <c r="K2080">
        <f>_xlfn.XLOOKUP(tbl_logs[[#This Row],[Employee_Action]],tbl_ResponseLikelihood[Employee Action],tbl_ResponseLikelihood[Likelihood Score])</f>
        <v>2</v>
      </c>
      <c r="L2080">
        <f>tbl_logs[[#This Row],[Impact Score]]*tbl_logs[[#This Row],[Response Multiplier]]</f>
        <v>6</v>
      </c>
      <c r="M2080" t="str" cm="1">
        <f t="array" ref="M2080">_xlfn.IFS(tbl_logs[[#This Row],[Total Score]]&lt;=4, "Low", tbl_logs[[#This Row],[Total Score]]&lt;=10, "Medium", tbl_logs[[#This Row],[Total Score]]&lt;=19, "High", tbl_logs[[#This Row],[Total Score]]&lt;=25, "Very High")</f>
        <v>Medium</v>
      </c>
      <c r="N2080" t="str" cm="1">
        <f t="array" ref="N2080">_xlfn.IFS(tbl_logs[[#This Row],[Total Score]]&lt;=4, "Low", tbl_logs[[#This Row],[Total Score]]&lt;=10, "Medium", tbl_logs[[#This Row],[Total Score]]&lt;=17, "High", tbl_logs[[#This Row],[Total Score]]&lt;=25, "Critical")</f>
        <v>Medium</v>
      </c>
    </row>
    <row r="2081" spans="1:14" x14ac:dyDescent="0.3">
      <c r="A2081" t="s">
        <v>2799</v>
      </c>
      <c r="B2081" s="1">
        <v>46061.543055555558</v>
      </c>
      <c r="C2081" t="s">
        <v>7</v>
      </c>
      <c r="D2081" t="s">
        <v>18</v>
      </c>
      <c r="E2081" t="s">
        <v>19</v>
      </c>
      <c r="F2081" t="s">
        <v>13</v>
      </c>
      <c r="G2081" s="2">
        <v>0.54305555555555551</v>
      </c>
      <c r="H2081" s="3">
        <v>46061</v>
      </c>
      <c r="I2081">
        <v>2</v>
      </c>
      <c r="J2081">
        <f>_xlfn.XLOOKUP(tbl_logs[[#This Row],[Target_Department]],tbl_DeptWeight[Department], tbl_DeptWeight[Impact Score])</f>
        <v>3</v>
      </c>
      <c r="K2081">
        <f>_xlfn.XLOOKUP(tbl_logs[[#This Row],[Employee_Action]],tbl_ResponseLikelihood[Employee Action],tbl_ResponseLikelihood[Likelihood Score])</f>
        <v>1</v>
      </c>
      <c r="L2081">
        <f>tbl_logs[[#This Row],[Impact Score]]*tbl_logs[[#This Row],[Response Multiplier]]</f>
        <v>3</v>
      </c>
      <c r="M2081" t="str" cm="1">
        <f t="array" ref="M2081">_xlfn.IFS(tbl_logs[[#This Row],[Total Score]]&lt;=4, "Low", tbl_logs[[#This Row],[Total Score]]&lt;=10, "Medium", tbl_logs[[#This Row],[Total Score]]&lt;=19, "High", tbl_logs[[#This Row],[Total Score]]&lt;=25, "Very High")</f>
        <v>Low</v>
      </c>
      <c r="N2081" t="str" cm="1">
        <f t="array" ref="N2081">_xlfn.IFS(tbl_logs[[#This Row],[Total Score]]&lt;=4, "Low", tbl_logs[[#This Row],[Total Score]]&lt;=10, "Medium", tbl_logs[[#This Row],[Total Score]]&lt;=17, "High", tbl_logs[[#This Row],[Total Score]]&lt;=25, "Critical")</f>
        <v>Low</v>
      </c>
    </row>
    <row r="2082" spans="1:14" x14ac:dyDescent="0.3">
      <c r="A2082" t="s">
        <v>4144</v>
      </c>
      <c r="B2082" s="1">
        <v>46061.556944444441</v>
      </c>
      <c r="C2082" t="s">
        <v>40</v>
      </c>
      <c r="D2082" t="s">
        <v>18</v>
      </c>
      <c r="E2082" t="s">
        <v>16</v>
      </c>
      <c r="F2082" t="s">
        <v>20</v>
      </c>
      <c r="G2082" s="2">
        <v>0.55694444444444446</v>
      </c>
      <c r="H2082" s="3">
        <v>46061</v>
      </c>
      <c r="I2082">
        <v>2</v>
      </c>
      <c r="J2082">
        <f>_xlfn.XLOOKUP(tbl_logs[[#This Row],[Target_Department]],tbl_DeptWeight[Department], tbl_DeptWeight[Impact Score])</f>
        <v>5</v>
      </c>
      <c r="K2082">
        <f>_xlfn.XLOOKUP(tbl_logs[[#This Row],[Employee_Action]],tbl_ResponseLikelihood[Employee Action],tbl_ResponseLikelihood[Likelihood Score])</f>
        <v>2</v>
      </c>
      <c r="L2082">
        <f>tbl_logs[[#This Row],[Impact Score]]*tbl_logs[[#This Row],[Response Multiplier]]</f>
        <v>10</v>
      </c>
      <c r="M2082" t="str" cm="1">
        <f t="array" ref="M2082">_xlfn.IFS(tbl_logs[[#This Row],[Total Score]]&lt;=4, "Low", tbl_logs[[#This Row],[Total Score]]&lt;=10, "Medium", tbl_logs[[#This Row],[Total Score]]&lt;=19, "High", tbl_logs[[#This Row],[Total Score]]&lt;=25, "Very High")</f>
        <v>Medium</v>
      </c>
      <c r="N2082" t="str" cm="1">
        <f t="array" ref="N2082">_xlfn.IFS(tbl_logs[[#This Row],[Total Score]]&lt;=4, "Low", tbl_logs[[#This Row],[Total Score]]&lt;=10, "Medium", tbl_logs[[#This Row],[Total Score]]&lt;=17, "High", tbl_logs[[#This Row],[Total Score]]&lt;=25, "Critical")</f>
        <v>Medium</v>
      </c>
    </row>
    <row r="2083" spans="1:14" x14ac:dyDescent="0.3">
      <c r="A2083" t="s">
        <v>3413</v>
      </c>
      <c r="B2083" s="1">
        <v>46061.593055555553</v>
      </c>
      <c r="C2083" t="s">
        <v>7</v>
      </c>
      <c r="D2083" t="s">
        <v>15</v>
      </c>
      <c r="E2083" t="s">
        <v>16</v>
      </c>
      <c r="F2083" t="s">
        <v>33</v>
      </c>
      <c r="G2083" s="2">
        <v>0.59305555555555556</v>
      </c>
      <c r="H2083" s="3">
        <v>46061</v>
      </c>
      <c r="I2083">
        <v>2</v>
      </c>
      <c r="J2083">
        <f>_xlfn.XLOOKUP(tbl_logs[[#This Row],[Target_Department]],tbl_DeptWeight[Department], tbl_DeptWeight[Impact Score])</f>
        <v>3</v>
      </c>
      <c r="K2083">
        <f>_xlfn.XLOOKUP(tbl_logs[[#This Row],[Employee_Action]],tbl_ResponseLikelihood[Employee Action],tbl_ResponseLikelihood[Likelihood Score])</f>
        <v>4</v>
      </c>
      <c r="L2083">
        <f>tbl_logs[[#This Row],[Impact Score]]*tbl_logs[[#This Row],[Response Multiplier]]</f>
        <v>12</v>
      </c>
      <c r="M2083" t="str" cm="1">
        <f t="array" ref="M2083">_xlfn.IFS(tbl_logs[[#This Row],[Total Score]]&lt;=4, "Low", tbl_logs[[#This Row],[Total Score]]&lt;=10, "Medium", tbl_logs[[#This Row],[Total Score]]&lt;=19, "High", tbl_logs[[#This Row],[Total Score]]&lt;=25, "Very High")</f>
        <v>High</v>
      </c>
      <c r="N2083" t="str" cm="1">
        <f t="array" ref="N2083">_xlfn.IFS(tbl_logs[[#This Row],[Total Score]]&lt;=4, "Low", tbl_logs[[#This Row],[Total Score]]&lt;=10, "Medium", tbl_logs[[#This Row],[Total Score]]&lt;=17, "High", tbl_logs[[#This Row],[Total Score]]&lt;=25, "Critical")</f>
        <v>High</v>
      </c>
    </row>
    <row r="2084" spans="1:14" x14ac:dyDescent="0.3">
      <c r="A2084" t="s">
        <v>3266</v>
      </c>
      <c r="B2084" s="1">
        <v>46061.598611111112</v>
      </c>
      <c r="C2084" t="s">
        <v>35</v>
      </c>
      <c r="D2084" t="s">
        <v>22</v>
      </c>
      <c r="E2084" t="s">
        <v>9</v>
      </c>
      <c r="F2084" t="s">
        <v>13</v>
      </c>
      <c r="G2084" s="2">
        <v>0.59861111111111109</v>
      </c>
      <c r="H2084" s="3">
        <v>46061</v>
      </c>
      <c r="I2084">
        <v>2</v>
      </c>
      <c r="J2084">
        <f>_xlfn.XLOOKUP(tbl_logs[[#This Row],[Target_Department]],tbl_DeptWeight[Department], tbl_DeptWeight[Impact Score])</f>
        <v>1</v>
      </c>
      <c r="K2084">
        <f>_xlfn.XLOOKUP(tbl_logs[[#This Row],[Employee_Action]],tbl_ResponseLikelihood[Employee Action],tbl_ResponseLikelihood[Likelihood Score])</f>
        <v>1</v>
      </c>
      <c r="L2084">
        <f>tbl_logs[[#This Row],[Impact Score]]*tbl_logs[[#This Row],[Response Multiplier]]</f>
        <v>1</v>
      </c>
      <c r="M2084" t="str" cm="1">
        <f t="array" ref="M2084">_xlfn.IFS(tbl_logs[[#This Row],[Total Score]]&lt;=4, "Low", tbl_logs[[#This Row],[Total Score]]&lt;=10, "Medium", tbl_logs[[#This Row],[Total Score]]&lt;=19, "High", tbl_logs[[#This Row],[Total Score]]&lt;=25, "Very High")</f>
        <v>Low</v>
      </c>
      <c r="N2084" t="str" cm="1">
        <f t="array" ref="N2084">_xlfn.IFS(tbl_logs[[#This Row],[Total Score]]&lt;=4, "Low", tbl_logs[[#This Row],[Total Score]]&lt;=10, "Medium", tbl_logs[[#This Row],[Total Score]]&lt;=17, "High", tbl_logs[[#This Row],[Total Score]]&lt;=25, "Critical")</f>
        <v>Low</v>
      </c>
    </row>
    <row r="2085" spans="1:14" x14ac:dyDescent="0.3">
      <c r="A2085" t="s">
        <v>742</v>
      </c>
      <c r="B2085" s="1">
        <v>46061.620138888888</v>
      </c>
      <c r="C2085" t="s">
        <v>7</v>
      </c>
      <c r="D2085" t="s">
        <v>22</v>
      </c>
      <c r="E2085" t="s">
        <v>19</v>
      </c>
      <c r="F2085" t="s">
        <v>20</v>
      </c>
      <c r="G2085" s="2">
        <v>0.62013888888888891</v>
      </c>
      <c r="H2085" s="3">
        <v>46061</v>
      </c>
      <c r="I2085">
        <v>2</v>
      </c>
      <c r="J2085">
        <f>_xlfn.XLOOKUP(tbl_logs[[#This Row],[Target_Department]],tbl_DeptWeight[Department], tbl_DeptWeight[Impact Score])</f>
        <v>3</v>
      </c>
      <c r="K2085">
        <f>_xlfn.XLOOKUP(tbl_logs[[#This Row],[Employee_Action]],tbl_ResponseLikelihood[Employee Action],tbl_ResponseLikelihood[Likelihood Score])</f>
        <v>2</v>
      </c>
      <c r="L2085">
        <f>tbl_logs[[#This Row],[Impact Score]]*tbl_logs[[#This Row],[Response Multiplier]]</f>
        <v>6</v>
      </c>
      <c r="M2085" t="str" cm="1">
        <f t="array" ref="M2085">_xlfn.IFS(tbl_logs[[#This Row],[Total Score]]&lt;=4, "Low", tbl_logs[[#This Row],[Total Score]]&lt;=10, "Medium", tbl_logs[[#This Row],[Total Score]]&lt;=19, "High", tbl_logs[[#This Row],[Total Score]]&lt;=25, "Very High")</f>
        <v>Medium</v>
      </c>
      <c r="N2085" t="str" cm="1">
        <f t="array" ref="N2085">_xlfn.IFS(tbl_logs[[#This Row],[Total Score]]&lt;=4, "Low", tbl_logs[[#This Row],[Total Score]]&lt;=10, "Medium", tbl_logs[[#This Row],[Total Score]]&lt;=17, "High", tbl_logs[[#This Row],[Total Score]]&lt;=25, "Critical")</f>
        <v>Medium</v>
      </c>
    </row>
    <row r="2086" spans="1:14" x14ac:dyDescent="0.3">
      <c r="A2086" t="s">
        <v>4957</v>
      </c>
      <c r="B2086" s="1">
        <v>46061.642361111109</v>
      </c>
      <c r="C2086" t="s">
        <v>7</v>
      </c>
      <c r="D2086" t="s">
        <v>22</v>
      </c>
      <c r="E2086" t="s">
        <v>19</v>
      </c>
      <c r="F2086" t="s">
        <v>53</v>
      </c>
      <c r="G2086" s="2">
        <v>0.64236111111111116</v>
      </c>
      <c r="H2086" s="3">
        <v>46061</v>
      </c>
      <c r="I2086">
        <v>2</v>
      </c>
      <c r="J2086">
        <f>_xlfn.XLOOKUP(tbl_logs[[#This Row],[Target_Department]],tbl_DeptWeight[Department], tbl_DeptWeight[Impact Score])</f>
        <v>3</v>
      </c>
      <c r="K2086">
        <f>_xlfn.XLOOKUP(tbl_logs[[#This Row],[Employee_Action]],tbl_ResponseLikelihood[Employee Action],tbl_ResponseLikelihood[Likelihood Score])</f>
        <v>5</v>
      </c>
      <c r="L2086">
        <f>tbl_logs[[#This Row],[Impact Score]]*tbl_logs[[#This Row],[Response Multiplier]]</f>
        <v>15</v>
      </c>
      <c r="M2086" t="str" cm="1">
        <f t="array" ref="M2086">_xlfn.IFS(tbl_logs[[#This Row],[Total Score]]&lt;=4, "Low", tbl_logs[[#This Row],[Total Score]]&lt;=10, "Medium", tbl_logs[[#This Row],[Total Score]]&lt;=19, "High", tbl_logs[[#This Row],[Total Score]]&lt;=25, "Very High")</f>
        <v>High</v>
      </c>
      <c r="N2086" t="str" cm="1">
        <f t="array" ref="N2086">_xlfn.IFS(tbl_logs[[#This Row],[Total Score]]&lt;=4, "Low", tbl_logs[[#This Row],[Total Score]]&lt;=10, "Medium", tbl_logs[[#This Row],[Total Score]]&lt;=17, "High", tbl_logs[[#This Row],[Total Score]]&lt;=25, "Critical")</f>
        <v>High</v>
      </c>
    </row>
    <row r="2087" spans="1:14" x14ac:dyDescent="0.3">
      <c r="A2087" t="s">
        <v>1158</v>
      </c>
      <c r="B2087" s="1">
        <v>46061.663194444445</v>
      </c>
      <c r="C2087" t="s">
        <v>26</v>
      </c>
      <c r="D2087" t="s">
        <v>22</v>
      </c>
      <c r="E2087" t="s">
        <v>16</v>
      </c>
      <c r="F2087" t="s">
        <v>20</v>
      </c>
      <c r="G2087" s="2">
        <v>0.66319444444444442</v>
      </c>
      <c r="H2087" s="3">
        <v>46061</v>
      </c>
      <c r="I2087">
        <v>2</v>
      </c>
      <c r="J2087">
        <f>_xlfn.XLOOKUP(tbl_logs[[#This Row],[Target_Department]],tbl_DeptWeight[Department], tbl_DeptWeight[Impact Score])</f>
        <v>3</v>
      </c>
      <c r="K2087">
        <f>_xlfn.XLOOKUP(tbl_logs[[#This Row],[Employee_Action]],tbl_ResponseLikelihood[Employee Action],tbl_ResponseLikelihood[Likelihood Score])</f>
        <v>2</v>
      </c>
      <c r="L2087">
        <f>tbl_logs[[#This Row],[Impact Score]]*tbl_logs[[#This Row],[Response Multiplier]]</f>
        <v>6</v>
      </c>
      <c r="M2087" t="str" cm="1">
        <f t="array" ref="M2087">_xlfn.IFS(tbl_logs[[#This Row],[Total Score]]&lt;=4, "Low", tbl_logs[[#This Row],[Total Score]]&lt;=10, "Medium", tbl_logs[[#This Row],[Total Score]]&lt;=19, "High", tbl_logs[[#This Row],[Total Score]]&lt;=25, "Very High")</f>
        <v>Medium</v>
      </c>
      <c r="N2087" t="str" cm="1">
        <f t="array" ref="N2087">_xlfn.IFS(tbl_logs[[#This Row],[Total Score]]&lt;=4, "Low", tbl_logs[[#This Row],[Total Score]]&lt;=10, "Medium", tbl_logs[[#This Row],[Total Score]]&lt;=17, "High", tbl_logs[[#This Row],[Total Score]]&lt;=25, "Critical")</f>
        <v>Medium</v>
      </c>
    </row>
    <row r="2088" spans="1:14" x14ac:dyDescent="0.3">
      <c r="A2088" t="s">
        <v>4635</v>
      </c>
      <c r="B2088" s="1">
        <v>46061.665277777778</v>
      </c>
      <c r="C2088" t="s">
        <v>7</v>
      </c>
      <c r="D2088" t="s">
        <v>22</v>
      </c>
      <c r="E2088" t="s">
        <v>19</v>
      </c>
      <c r="F2088" t="s">
        <v>20</v>
      </c>
      <c r="G2088" s="2">
        <v>0.66527777777777775</v>
      </c>
      <c r="H2088" s="3">
        <v>46061</v>
      </c>
      <c r="I2088">
        <v>2</v>
      </c>
      <c r="J2088">
        <f>_xlfn.XLOOKUP(tbl_logs[[#This Row],[Target_Department]],tbl_DeptWeight[Department], tbl_DeptWeight[Impact Score])</f>
        <v>3</v>
      </c>
      <c r="K2088">
        <f>_xlfn.XLOOKUP(tbl_logs[[#This Row],[Employee_Action]],tbl_ResponseLikelihood[Employee Action],tbl_ResponseLikelihood[Likelihood Score])</f>
        <v>2</v>
      </c>
      <c r="L2088">
        <f>tbl_logs[[#This Row],[Impact Score]]*tbl_logs[[#This Row],[Response Multiplier]]</f>
        <v>6</v>
      </c>
      <c r="M2088" t="str" cm="1">
        <f t="array" ref="M2088">_xlfn.IFS(tbl_logs[[#This Row],[Total Score]]&lt;=4, "Low", tbl_logs[[#This Row],[Total Score]]&lt;=10, "Medium", tbl_logs[[#This Row],[Total Score]]&lt;=19, "High", tbl_logs[[#This Row],[Total Score]]&lt;=25, "Very High")</f>
        <v>Medium</v>
      </c>
      <c r="N2088" t="str" cm="1">
        <f t="array" ref="N2088">_xlfn.IFS(tbl_logs[[#This Row],[Total Score]]&lt;=4, "Low", tbl_logs[[#This Row],[Total Score]]&lt;=10, "Medium", tbl_logs[[#This Row],[Total Score]]&lt;=17, "High", tbl_logs[[#This Row],[Total Score]]&lt;=25, "Critical")</f>
        <v>Medium</v>
      </c>
    </row>
    <row r="2089" spans="1:14" x14ac:dyDescent="0.3">
      <c r="A2089" t="s">
        <v>1865</v>
      </c>
      <c r="B2089" s="1">
        <v>46061.665277777778</v>
      </c>
      <c r="C2089" t="s">
        <v>12</v>
      </c>
      <c r="D2089" t="s">
        <v>15</v>
      </c>
      <c r="E2089" t="s">
        <v>31</v>
      </c>
      <c r="F2089" t="s">
        <v>33</v>
      </c>
      <c r="G2089" s="2">
        <v>0.66527777777777775</v>
      </c>
      <c r="H2089" s="3">
        <v>46061</v>
      </c>
      <c r="I2089">
        <v>2</v>
      </c>
      <c r="J2089">
        <f>_xlfn.XLOOKUP(tbl_logs[[#This Row],[Target_Department]],tbl_DeptWeight[Department], tbl_DeptWeight[Impact Score])</f>
        <v>1</v>
      </c>
      <c r="K2089">
        <f>_xlfn.XLOOKUP(tbl_logs[[#This Row],[Employee_Action]],tbl_ResponseLikelihood[Employee Action],tbl_ResponseLikelihood[Likelihood Score])</f>
        <v>4</v>
      </c>
      <c r="L2089">
        <f>tbl_logs[[#This Row],[Impact Score]]*tbl_logs[[#This Row],[Response Multiplier]]</f>
        <v>4</v>
      </c>
      <c r="M2089" t="str" cm="1">
        <f t="array" ref="M2089">_xlfn.IFS(tbl_logs[[#This Row],[Total Score]]&lt;=4, "Low", tbl_logs[[#This Row],[Total Score]]&lt;=10, "Medium", tbl_logs[[#This Row],[Total Score]]&lt;=19, "High", tbl_logs[[#This Row],[Total Score]]&lt;=25, "Very High")</f>
        <v>Low</v>
      </c>
      <c r="N2089" t="str" cm="1">
        <f t="array" ref="N2089">_xlfn.IFS(tbl_logs[[#This Row],[Total Score]]&lt;=4, "Low", tbl_logs[[#This Row],[Total Score]]&lt;=10, "Medium", tbl_logs[[#This Row],[Total Score]]&lt;=17, "High", tbl_logs[[#This Row],[Total Score]]&lt;=25, "Critical")</f>
        <v>Low</v>
      </c>
    </row>
    <row r="2090" spans="1:14" x14ac:dyDescent="0.3">
      <c r="A2090" t="s">
        <v>3029</v>
      </c>
      <c r="B2090" s="1">
        <v>46061.686111111114</v>
      </c>
      <c r="C2090" t="s">
        <v>7</v>
      </c>
      <c r="D2090" t="s">
        <v>8</v>
      </c>
      <c r="E2090" t="s">
        <v>19</v>
      </c>
      <c r="F2090" t="s">
        <v>20</v>
      </c>
      <c r="G2090" s="2">
        <v>0.68611111111111112</v>
      </c>
      <c r="H2090" s="3">
        <v>46061</v>
      </c>
      <c r="I2090">
        <v>2</v>
      </c>
      <c r="J2090">
        <f>_xlfn.XLOOKUP(tbl_logs[[#This Row],[Target_Department]],tbl_DeptWeight[Department], tbl_DeptWeight[Impact Score])</f>
        <v>3</v>
      </c>
      <c r="K2090">
        <f>_xlfn.XLOOKUP(tbl_logs[[#This Row],[Employee_Action]],tbl_ResponseLikelihood[Employee Action],tbl_ResponseLikelihood[Likelihood Score])</f>
        <v>2</v>
      </c>
      <c r="L2090">
        <f>tbl_logs[[#This Row],[Impact Score]]*tbl_logs[[#This Row],[Response Multiplier]]</f>
        <v>6</v>
      </c>
      <c r="M2090" t="str" cm="1">
        <f t="array" ref="M2090">_xlfn.IFS(tbl_logs[[#This Row],[Total Score]]&lt;=4, "Low", tbl_logs[[#This Row],[Total Score]]&lt;=10, "Medium", tbl_logs[[#This Row],[Total Score]]&lt;=19, "High", tbl_logs[[#This Row],[Total Score]]&lt;=25, "Very High")</f>
        <v>Medium</v>
      </c>
      <c r="N2090" t="str" cm="1">
        <f t="array" ref="N2090">_xlfn.IFS(tbl_logs[[#This Row],[Total Score]]&lt;=4, "Low", tbl_logs[[#This Row],[Total Score]]&lt;=10, "Medium", tbl_logs[[#This Row],[Total Score]]&lt;=17, "High", tbl_logs[[#This Row],[Total Score]]&lt;=25, "Critical")</f>
        <v>Medium</v>
      </c>
    </row>
    <row r="2091" spans="1:14" x14ac:dyDescent="0.3">
      <c r="A2091" t="s">
        <v>4943</v>
      </c>
      <c r="B2091" s="1">
        <v>46061.688194444447</v>
      </c>
      <c r="C2091" t="s">
        <v>26</v>
      </c>
      <c r="D2091" t="s">
        <v>22</v>
      </c>
      <c r="E2091" t="s">
        <v>9</v>
      </c>
      <c r="F2091" t="s">
        <v>10</v>
      </c>
      <c r="G2091" s="2">
        <v>0.68819444444444444</v>
      </c>
      <c r="H2091" s="3">
        <v>46061</v>
      </c>
      <c r="I2091">
        <v>2</v>
      </c>
      <c r="J2091">
        <f>_xlfn.XLOOKUP(tbl_logs[[#This Row],[Target_Department]],tbl_DeptWeight[Department], tbl_DeptWeight[Impact Score])</f>
        <v>3</v>
      </c>
      <c r="K2091">
        <f>_xlfn.XLOOKUP(tbl_logs[[#This Row],[Employee_Action]],tbl_ResponseLikelihood[Employee Action],tbl_ResponseLikelihood[Likelihood Score])</f>
        <v>2</v>
      </c>
      <c r="L2091">
        <f>tbl_logs[[#This Row],[Impact Score]]*tbl_logs[[#This Row],[Response Multiplier]]</f>
        <v>6</v>
      </c>
      <c r="M2091" t="str" cm="1">
        <f t="array" ref="M2091">_xlfn.IFS(tbl_logs[[#This Row],[Total Score]]&lt;=4, "Low", tbl_logs[[#This Row],[Total Score]]&lt;=10, "Medium", tbl_logs[[#This Row],[Total Score]]&lt;=19, "High", tbl_logs[[#This Row],[Total Score]]&lt;=25, "Very High")</f>
        <v>Medium</v>
      </c>
      <c r="N2091" t="str" cm="1">
        <f t="array" ref="N2091">_xlfn.IFS(tbl_logs[[#This Row],[Total Score]]&lt;=4, "Low", tbl_logs[[#This Row],[Total Score]]&lt;=10, "Medium", tbl_logs[[#This Row],[Total Score]]&lt;=17, "High", tbl_logs[[#This Row],[Total Score]]&lt;=25, "Critical")</f>
        <v>Medium</v>
      </c>
    </row>
    <row r="2092" spans="1:14" x14ac:dyDescent="0.3">
      <c r="A2092" t="s">
        <v>2902</v>
      </c>
      <c r="B2092" s="1">
        <v>46061.722916666666</v>
      </c>
      <c r="C2092" t="s">
        <v>7</v>
      </c>
      <c r="D2092" t="s">
        <v>22</v>
      </c>
      <c r="E2092" t="s">
        <v>16</v>
      </c>
      <c r="F2092" t="s">
        <v>20</v>
      </c>
      <c r="G2092" s="2">
        <v>0.72291666666666665</v>
      </c>
      <c r="H2092" s="3">
        <v>46061</v>
      </c>
      <c r="I2092">
        <v>2</v>
      </c>
      <c r="J2092">
        <f>_xlfn.XLOOKUP(tbl_logs[[#This Row],[Target_Department]],tbl_DeptWeight[Department], tbl_DeptWeight[Impact Score])</f>
        <v>3</v>
      </c>
      <c r="K2092">
        <f>_xlfn.XLOOKUP(tbl_logs[[#This Row],[Employee_Action]],tbl_ResponseLikelihood[Employee Action],tbl_ResponseLikelihood[Likelihood Score])</f>
        <v>2</v>
      </c>
      <c r="L2092">
        <f>tbl_logs[[#This Row],[Impact Score]]*tbl_logs[[#This Row],[Response Multiplier]]</f>
        <v>6</v>
      </c>
      <c r="M2092" t="str" cm="1">
        <f t="array" ref="M2092">_xlfn.IFS(tbl_logs[[#This Row],[Total Score]]&lt;=4, "Low", tbl_logs[[#This Row],[Total Score]]&lt;=10, "Medium", tbl_logs[[#This Row],[Total Score]]&lt;=19, "High", tbl_logs[[#This Row],[Total Score]]&lt;=25, "Very High")</f>
        <v>Medium</v>
      </c>
      <c r="N2092" t="str" cm="1">
        <f t="array" ref="N2092">_xlfn.IFS(tbl_logs[[#This Row],[Total Score]]&lt;=4, "Low", tbl_logs[[#This Row],[Total Score]]&lt;=10, "Medium", tbl_logs[[#This Row],[Total Score]]&lt;=17, "High", tbl_logs[[#This Row],[Total Score]]&lt;=25, "Critical")</f>
        <v>Medium</v>
      </c>
    </row>
    <row r="2093" spans="1:14" x14ac:dyDescent="0.3">
      <c r="A2093" t="s">
        <v>1694</v>
      </c>
      <c r="B2093" s="1">
        <v>46061.774305555555</v>
      </c>
      <c r="C2093" t="s">
        <v>7</v>
      </c>
      <c r="D2093" t="s">
        <v>15</v>
      </c>
      <c r="E2093" t="s">
        <v>19</v>
      </c>
      <c r="F2093" t="s">
        <v>20</v>
      </c>
      <c r="G2093" s="2">
        <v>0.77430555555555558</v>
      </c>
      <c r="H2093" s="3">
        <v>46061</v>
      </c>
      <c r="I2093">
        <v>2</v>
      </c>
      <c r="J2093">
        <f>_xlfn.XLOOKUP(tbl_logs[[#This Row],[Target_Department]],tbl_DeptWeight[Department], tbl_DeptWeight[Impact Score])</f>
        <v>3</v>
      </c>
      <c r="K2093">
        <f>_xlfn.XLOOKUP(tbl_logs[[#This Row],[Employee_Action]],tbl_ResponseLikelihood[Employee Action],tbl_ResponseLikelihood[Likelihood Score])</f>
        <v>2</v>
      </c>
      <c r="L2093">
        <f>tbl_logs[[#This Row],[Impact Score]]*tbl_logs[[#This Row],[Response Multiplier]]</f>
        <v>6</v>
      </c>
      <c r="M2093" t="str" cm="1">
        <f t="array" ref="M2093">_xlfn.IFS(tbl_logs[[#This Row],[Total Score]]&lt;=4, "Low", tbl_logs[[#This Row],[Total Score]]&lt;=10, "Medium", tbl_logs[[#This Row],[Total Score]]&lt;=19, "High", tbl_logs[[#This Row],[Total Score]]&lt;=25, "Very High")</f>
        <v>Medium</v>
      </c>
      <c r="N2093" t="str" cm="1">
        <f t="array" ref="N2093">_xlfn.IFS(tbl_logs[[#This Row],[Total Score]]&lt;=4, "Low", tbl_logs[[#This Row],[Total Score]]&lt;=10, "Medium", tbl_logs[[#This Row],[Total Score]]&lt;=17, "High", tbl_logs[[#This Row],[Total Score]]&lt;=25, "Critical")</f>
        <v>Medium</v>
      </c>
    </row>
    <row r="2094" spans="1:14" x14ac:dyDescent="0.3">
      <c r="A2094" t="s">
        <v>3750</v>
      </c>
      <c r="B2094" s="1">
        <v>46061.809027777781</v>
      </c>
      <c r="C2094" t="s">
        <v>7</v>
      </c>
      <c r="D2094" t="s">
        <v>18</v>
      </c>
      <c r="E2094" t="s">
        <v>19</v>
      </c>
      <c r="F2094" t="s">
        <v>10</v>
      </c>
      <c r="G2094" s="2">
        <v>0.80902777777777779</v>
      </c>
      <c r="H2094" s="3">
        <v>46061</v>
      </c>
      <c r="I2094">
        <v>2</v>
      </c>
      <c r="J2094">
        <f>_xlfn.XLOOKUP(tbl_logs[[#This Row],[Target_Department]],tbl_DeptWeight[Department], tbl_DeptWeight[Impact Score])</f>
        <v>3</v>
      </c>
      <c r="K2094">
        <f>_xlfn.XLOOKUP(tbl_logs[[#This Row],[Employee_Action]],tbl_ResponseLikelihood[Employee Action],tbl_ResponseLikelihood[Likelihood Score])</f>
        <v>2</v>
      </c>
      <c r="L2094">
        <f>tbl_logs[[#This Row],[Impact Score]]*tbl_logs[[#This Row],[Response Multiplier]]</f>
        <v>6</v>
      </c>
      <c r="M2094" t="str" cm="1">
        <f t="array" ref="M2094">_xlfn.IFS(tbl_logs[[#This Row],[Total Score]]&lt;=4, "Low", tbl_logs[[#This Row],[Total Score]]&lt;=10, "Medium", tbl_logs[[#This Row],[Total Score]]&lt;=19, "High", tbl_logs[[#This Row],[Total Score]]&lt;=25, "Very High")</f>
        <v>Medium</v>
      </c>
      <c r="N2094" t="str" cm="1">
        <f t="array" ref="N2094">_xlfn.IFS(tbl_logs[[#This Row],[Total Score]]&lt;=4, "Low", tbl_logs[[#This Row],[Total Score]]&lt;=10, "Medium", tbl_logs[[#This Row],[Total Score]]&lt;=17, "High", tbl_logs[[#This Row],[Total Score]]&lt;=25, "Critical")</f>
        <v>Medium</v>
      </c>
    </row>
    <row r="2095" spans="1:14" x14ac:dyDescent="0.3">
      <c r="A2095" t="s">
        <v>153</v>
      </c>
      <c r="B2095" s="1">
        <v>46061.822916666664</v>
      </c>
      <c r="C2095" t="s">
        <v>12</v>
      </c>
      <c r="D2095" t="s">
        <v>18</v>
      </c>
      <c r="E2095" t="s">
        <v>16</v>
      </c>
      <c r="F2095" t="s">
        <v>10</v>
      </c>
      <c r="G2095" s="2">
        <v>0.82291666666666663</v>
      </c>
      <c r="H2095" s="3">
        <v>46061</v>
      </c>
      <c r="I2095">
        <v>2</v>
      </c>
      <c r="J2095">
        <f>_xlfn.XLOOKUP(tbl_logs[[#This Row],[Target_Department]],tbl_DeptWeight[Department], tbl_DeptWeight[Impact Score])</f>
        <v>1</v>
      </c>
      <c r="K2095">
        <f>_xlfn.XLOOKUP(tbl_logs[[#This Row],[Employee_Action]],tbl_ResponseLikelihood[Employee Action],tbl_ResponseLikelihood[Likelihood Score])</f>
        <v>2</v>
      </c>
      <c r="L2095">
        <f>tbl_logs[[#This Row],[Impact Score]]*tbl_logs[[#This Row],[Response Multiplier]]</f>
        <v>2</v>
      </c>
      <c r="M2095" t="str" cm="1">
        <f t="array" ref="M2095">_xlfn.IFS(tbl_logs[[#This Row],[Total Score]]&lt;=4, "Low", tbl_logs[[#This Row],[Total Score]]&lt;=10, "Medium", tbl_logs[[#This Row],[Total Score]]&lt;=19, "High", tbl_logs[[#This Row],[Total Score]]&lt;=25, "Very High")</f>
        <v>Low</v>
      </c>
      <c r="N2095" t="str" cm="1">
        <f t="array" ref="N2095">_xlfn.IFS(tbl_logs[[#This Row],[Total Score]]&lt;=4, "Low", tbl_logs[[#This Row],[Total Score]]&lt;=10, "Medium", tbl_logs[[#This Row],[Total Score]]&lt;=17, "High", tbl_logs[[#This Row],[Total Score]]&lt;=25, "Critical")</f>
        <v>Low</v>
      </c>
    </row>
    <row r="2096" spans="1:14" x14ac:dyDescent="0.3">
      <c r="A2096" t="s">
        <v>116</v>
      </c>
      <c r="B2096" s="1">
        <v>46061.822916666664</v>
      </c>
      <c r="C2096" t="s">
        <v>7</v>
      </c>
      <c r="D2096" t="s">
        <v>18</v>
      </c>
      <c r="E2096" t="s">
        <v>19</v>
      </c>
      <c r="F2096" t="s">
        <v>10</v>
      </c>
      <c r="G2096" s="2">
        <v>0.82291666666666663</v>
      </c>
      <c r="H2096" s="3">
        <v>46061</v>
      </c>
      <c r="I2096">
        <v>2</v>
      </c>
      <c r="J2096">
        <f>_xlfn.XLOOKUP(tbl_logs[[#This Row],[Target_Department]],tbl_DeptWeight[Department], tbl_DeptWeight[Impact Score])</f>
        <v>3</v>
      </c>
      <c r="K2096">
        <f>_xlfn.XLOOKUP(tbl_logs[[#This Row],[Employee_Action]],tbl_ResponseLikelihood[Employee Action],tbl_ResponseLikelihood[Likelihood Score])</f>
        <v>2</v>
      </c>
      <c r="L2096">
        <f>tbl_logs[[#This Row],[Impact Score]]*tbl_logs[[#This Row],[Response Multiplier]]</f>
        <v>6</v>
      </c>
      <c r="M2096" t="str" cm="1">
        <f t="array" ref="M2096">_xlfn.IFS(tbl_logs[[#This Row],[Total Score]]&lt;=4, "Low", tbl_logs[[#This Row],[Total Score]]&lt;=10, "Medium", tbl_logs[[#This Row],[Total Score]]&lt;=19, "High", tbl_logs[[#This Row],[Total Score]]&lt;=25, "Very High")</f>
        <v>Medium</v>
      </c>
      <c r="N2096" t="str" cm="1">
        <f t="array" ref="N2096">_xlfn.IFS(tbl_logs[[#This Row],[Total Score]]&lt;=4, "Low", tbl_logs[[#This Row],[Total Score]]&lt;=10, "Medium", tbl_logs[[#This Row],[Total Score]]&lt;=17, "High", tbl_logs[[#This Row],[Total Score]]&lt;=25, "Critical")</f>
        <v>Medium</v>
      </c>
    </row>
    <row r="2097" spans="1:14" x14ac:dyDescent="0.3">
      <c r="A2097" t="s">
        <v>4582</v>
      </c>
      <c r="B2097" s="1">
        <v>46061.825694444444</v>
      </c>
      <c r="C2097" t="s">
        <v>7</v>
      </c>
      <c r="D2097" t="s">
        <v>18</v>
      </c>
      <c r="E2097" t="s">
        <v>19</v>
      </c>
      <c r="F2097" t="s">
        <v>10</v>
      </c>
      <c r="G2097" s="2">
        <v>0.8256944444444444</v>
      </c>
      <c r="H2097" s="3">
        <v>46061</v>
      </c>
      <c r="I2097">
        <v>2</v>
      </c>
      <c r="J2097">
        <f>_xlfn.XLOOKUP(tbl_logs[[#This Row],[Target_Department]],tbl_DeptWeight[Department], tbl_DeptWeight[Impact Score])</f>
        <v>3</v>
      </c>
      <c r="K2097">
        <f>_xlfn.XLOOKUP(tbl_logs[[#This Row],[Employee_Action]],tbl_ResponseLikelihood[Employee Action],tbl_ResponseLikelihood[Likelihood Score])</f>
        <v>2</v>
      </c>
      <c r="L2097">
        <f>tbl_logs[[#This Row],[Impact Score]]*tbl_logs[[#This Row],[Response Multiplier]]</f>
        <v>6</v>
      </c>
      <c r="M2097" t="str" cm="1">
        <f t="array" ref="M2097">_xlfn.IFS(tbl_logs[[#This Row],[Total Score]]&lt;=4, "Low", tbl_logs[[#This Row],[Total Score]]&lt;=10, "Medium", tbl_logs[[#This Row],[Total Score]]&lt;=19, "High", tbl_logs[[#This Row],[Total Score]]&lt;=25, "Very High")</f>
        <v>Medium</v>
      </c>
      <c r="N2097" t="str" cm="1">
        <f t="array" ref="N2097">_xlfn.IFS(tbl_logs[[#This Row],[Total Score]]&lt;=4, "Low", tbl_logs[[#This Row],[Total Score]]&lt;=10, "Medium", tbl_logs[[#This Row],[Total Score]]&lt;=17, "High", tbl_logs[[#This Row],[Total Score]]&lt;=25, "Critical")</f>
        <v>Medium</v>
      </c>
    </row>
    <row r="2098" spans="1:14" x14ac:dyDescent="0.3">
      <c r="A2098" t="s">
        <v>2712</v>
      </c>
      <c r="B2098" s="1">
        <v>46061.875694444447</v>
      </c>
      <c r="C2098" t="s">
        <v>7</v>
      </c>
      <c r="D2098" t="s">
        <v>18</v>
      </c>
      <c r="E2098" t="s">
        <v>19</v>
      </c>
      <c r="F2098" t="s">
        <v>10</v>
      </c>
      <c r="G2098" s="2">
        <v>0.87569444444444444</v>
      </c>
      <c r="H2098" s="3">
        <v>46061</v>
      </c>
      <c r="I2098">
        <v>2</v>
      </c>
      <c r="J2098">
        <f>_xlfn.XLOOKUP(tbl_logs[[#This Row],[Target_Department]],tbl_DeptWeight[Department], tbl_DeptWeight[Impact Score])</f>
        <v>3</v>
      </c>
      <c r="K2098">
        <f>_xlfn.XLOOKUP(tbl_logs[[#This Row],[Employee_Action]],tbl_ResponseLikelihood[Employee Action],tbl_ResponseLikelihood[Likelihood Score])</f>
        <v>2</v>
      </c>
      <c r="L2098">
        <f>tbl_logs[[#This Row],[Impact Score]]*tbl_logs[[#This Row],[Response Multiplier]]</f>
        <v>6</v>
      </c>
      <c r="M2098" t="str" cm="1">
        <f t="array" ref="M2098">_xlfn.IFS(tbl_logs[[#This Row],[Total Score]]&lt;=4, "Low", tbl_logs[[#This Row],[Total Score]]&lt;=10, "Medium", tbl_logs[[#This Row],[Total Score]]&lt;=19, "High", tbl_logs[[#This Row],[Total Score]]&lt;=25, "Very High")</f>
        <v>Medium</v>
      </c>
      <c r="N2098" t="str" cm="1">
        <f t="array" ref="N2098">_xlfn.IFS(tbl_logs[[#This Row],[Total Score]]&lt;=4, "Low", tbl_logs[[#This Row],[Total Score]]&lt;=10, "Medium", tbl_logs[[#This Row],[Total Score]]&lt;=17, "High", tbl_logs[[#This Row],[Total Score]]&lt;=25, "Critical")</f>
        <v>Medium</v>
      </c>
    </row>
    <row r="2099" spans="1:14" x14ac:dyDescent="0.3">
      <c r="A2099" t="s">
        <v>2836</v>
      </c>
      <c r="B2099" s="1">
        <v>46061.882638888892</v>
      </c>
      <c r="C2099" t="s">
        <v>40</v>
      </c>
      <c r="D2099" t="s">
        <v>22</v>
      </c>
      <c r="E2099" t="s">
        <v>16</v>
      </c>
      <c r="F2099" t="s">
        <v>10</v>
      </c>
      <c r="G2099" s="2">
        <v>0.88263888888888886</v>
      </c>
      <c r="H2099" s="3">
        <v>46061</v>
      </c>
      <c r="I2099">
        <v>2</v>
      </c>
      <c r="J2099">
        <f>_xlfn.XLOOKUP(tbl_logs[[#This Row],[Target_Department]],tbl_DeptWeight[Department], tbl_DeptWeight[Impact Score])</f>
        <v>5</v>
      </c>
      <c r="K2099">
        <f>_xlfn.XLOOKUP(tbl_logs[[#This Row],[Employee_Action]],tbl_ResponseLikelihood[Employee Action],tbl_ResponseLikelihood[Likelihood Score])</f>
        <v>2</v>
      </c>
      <c r="L2099">
        <f>tbl_logs[[#This Row],[Impact Score]]*tbl_logs[[#This Row],[Response Multiplier]]</f>
        <v>10</v>
      </c>
      <c r="M2099" t="str" cm="1">
        <f t="array" ref="M2099">_xlfn.IFS(tbl_logs[[#This Row],[Total Score]]&lt;=4, "Low", tbl_logs[[#This Row],[Total Score]]&lt;=10, "Medium", tbl_logs[[#This Row],[Total Score]]&lt;=19, "High", tbl_logs[[#This Row],[Total Score]]&lt;=25, "Very High")</f>
        <v>Medium</v>
      </c>
      <c r="N2099" t="str" cm="1">
        <f t="array" ref="N2099">_xlfn.IFS(tbl_logs[[#This Row],[Total Score]]&lt;=4, "Low", tbl_logs[[#This Row],[Total Score]]&lt;=10, "Medium", tbl_logs[[#This Row],[Total Score]]&lt;=17, "High", tbl_logs[[#This Row],[Total Score]]&lt;=25, "Critical")</f>
        <v>Medium</v>
      </c>
    </row>
    <row r="2100" spans="1:14" x14ac:dyDescent="0.3">
      <c r="A2100" t="s">
        <v>823</v>
      </c>
      <c r="B2100" s="1">
        <v>46061.886805555558</v>
      </c>
      <c r="C2100" t="s">
        <v>7</v>
      </c>
      <c r="D2100" t="s">
        <v>22</v>
      </c>
      <c r="E2100" t="s">
        <v>19</v>
      </c>
      <c r="F2100" t="s">
        <v>10</v>
      </c>
      <c r="G2100" s="2">
        <v>0.88680555555555551</v>
      </c>
      <c r="H2100" s="3">
        <v>46061</v>
      </c>
      <c r="I2100">
        <v>2</v>
      </c>
      <c r="J2100">
        <f>_xlfn.XLOOKUP(tbl_logs[[#This Row],[Target_Department]],tbl_DeptWeight[Department], tbl_DeptWeight[Impact Score])</f>
        <v>3</v>
      </c>
      <c r="K2100">
        <f>_xlfn.XLOOKUP(tbl_logs[[#This Row],[Employee_Action]],tbl_ResponseLikelihood[Employee Action],tbl_ResponseLikelihood[Likelihood Score])</f>
        <v>2</v>
      </c>
      <c r="L2100">
        <f>tbl_logs[[#This Row],[Impact Score]]*tbl_logs[[#This Row],[Response Multiplier]]</f>
        <v>6</v>
      </c>
      <c r="M2100" t="str" cm="1">
        <f t="array" ref="M2100">_xlfn.IFS(tbl_logs[[#This Row],[Total Score]]&lt;=4, "Low", tbl_logs[[#This Row],[Total Score]]&lt;=10, "Medium", tbl_logs[[#This Row],[Total Score]]&lt;=19, "High", tbl_logs[[#This Row],[Total Score]]&lt;=25, "Very High")</f>
        <v>Medium</v>
      </c>
      <c r="N2100" t="str" cm="1">
        <f t="array" ref="N2100">_xlfn.IFS(tbl_logs[[#This Row],[Total Score]]&lt;=4, "Low", tbl_logs[[#This Row],[Total Score]]&lt;=10, "Medium", tbl_logs[[#This Row],[Total Score]]&lt;=17, "High", tbl_logs[[#This Row],[Total Score]]&lt;=25, "Critical")</f>
        <v>Medium</v>
      </c>
    </row>
    <row r="2101" spans="1:14" x14ac:dyDescent="0.3">
      <c r="A2101" t="s">
        <v>922</v>
      </c>
      <c r="B2101" s="1">
        <v>46061.893055555556</v>
      </c>
      <c r="C2101" t="s">
        <v>47</v>
      </c>
      <c r="D2101" t="s">
        <v>8</v>
      </c>
      <c r="E2101" t="s">
        <v>31</v>
      </c>
      <c r="F2101" t="s">
        <v>13</v>
      </c>
      <c r="G2101" s="2">
        <v>0.8930555555555556</v>
      </c>
      <c r="H2101" s="3">
        <v>46061</v>
      </c>
      <c r="I2101">
        <v>2</v>
      </c>
      <c r="J2101">
        <f>_xlfn.XLOOKUP(tbl_logs[[#This Row],[Target_Department]],tbl_DeptWeight[Department], tbl_DeptWeight[Impact Score])</f>
        <v>1</v>
      </c>
      <c r="K2101">
        <f>_xlfn.XLOOKUP(tbl_logs[[#This Row],[Employee_Action]],tbl_ResponseLikelihood[Employee Action],tbl_ResponseLikelihood[Likelihood Score])</f>
        <v>1</v>
      </c>
      <c r="L2101">
        <f>tbl_logs[[#This Row],[Impact Score]]*tbl_logs[[#This Row],[Response Multiplier]]</f>
        <v>1</v>
      </c>
      <c r="M2101" t="str" cm="1">
        <f t="array" ref="M2101">_xlfn.IFS(tbl_logs[[#This Row],[Total Score]]&lt;=4, "Low", tbl_logs[[#This Row],[Total Score]]&lt;=10, "Medium", tbl_logs[[#This Row],[Total Score]]&lt;=19, "High", tbl_logs[[#This Row],[Total Score]]&lt;=25, "Very High")</f>
        <v>Low</v>
      </c>
      <c r="N2101" t="str" cm="1">
        <f t="array" ref="N2101">_xlfn.IFS(tbl_logs[[#This Row],[Total Score]]&lt;=4, "Low", tbl_logs[[#This Row],[Total Score]]&lt;=10, "Medium", tbl_logs[[#This Row],[Total Score]]&lt;=17, "High", tbl_logs[[#This Row],[Total Score]]&lt;=25, "Critical")</f>
        <v>Low</v>
      </c>
    </row>
    <row r="2102" spans="1:14" x14ac:dyDescent="0.3">
      <c r="A2102" t="s">
        <v>4931</v>
      </c>
      <c r="B2102" s="1">
        <v>46061.894444444442</v>
      </c>
      <c r="C2102" t="s">
        <v>40</v>
      </c>
      <c r="D2102" t="s">
        <v>18</v>
      </c>
      <c r="E2102" t="s">
        <v>16</v>
      </c>
      <c r="F2102" t="s">
        <v>13</v>
      </c>
      <c r="G2102" s="2">
        <v>0.89444444444444449</v>
      </c>
      <c r="H2102" s="3">
        <v>46061</v>
      </c>
      <c r="I2102">
        <v>2</v>
      </c>
      <c r="J2102">
        <f>_xlfn.XLOOKUP(tbl_logs[[#This Row],[Target_Department]],tbl_DeptWeight[Department], tbl_DeptWeight[Impact Score])</f>
        <v>5</v>
      </c>
      <c r="K2102">
        <f>_xlfn.XLOOKUP(tbl_logs[[#This Row],[Employee_Action]],tbl_ResponseLikelihood[Employee Action],tbl_ResponseLikelihood[Likelihood Score])</f>
        <v>1</v>
      </c>
      <c r="L2102">
        <f>tbl_logs[[#This Row],[Impact Score]]*tbl_logs[[#This Row],[Response Multiplier]]</f>
        <v>5</v>
      </c>
      <c r="M2102" t="str" cm="1">
        <f t="array" ref="M2102">_xlfn.IFS(tbl_logs[[#This Row],[Total Score]]&lt;=4, "Low", tbl_logs[[#This Row],[Total Score]]&lt;=10, "Medium", tbl_logs[[#This Row],[Total Score]]&lt;=19, "High", tbl_logs[[#This Row],[Total Score]]&lt;=25, "Very High")</f>
        <v>Medium</v>
      </c>
      <c r="N2102" t="str" cm="1">
        <f t="array" ref="N2102">_xlfn.IFS(tbl_logs[[#This Row],[Total Score]]&lt;=4, "Low", tbl_logs[[#This Row],[Total Score]]&lt;=10, "Medium", tbl_logs[[#This Row],[Total Score]]&lt;=17, "High", tbl_logs[[#This Row],[Total Score]]&lt;=25, "Critical")</f>
        <v>Medium</v>
      </c>
    </row>
    <row r="2103" spans="1:14" x14ac:dyDescent="0.3">
      <c r="A2103" t="s">
        <v>104</v>
      </c>
      <c r="B2103" s="1">
        <v>46061.905555555553</v>
      </c>
      <c r="C2103" t="s">
        <v>26</v>
      </c>
      <c r="D2103" t="s">
        <v>18</v>
      </c>
      <c r="E2103" t="s">
        <v>9</v>
      </c>
      <c r="F2103" t="s">
        <v>20</v>
      </c>
      <c r="G2103" s="2">
        <v>0.90555555555555556</v>
      </c>
      <c r="H2103" s="3">
        <v>46061</v>
      </c>
      <c r="I2103">
        <v>2</v>
      </c>
      <c r="J2103">
        <f>_xlfn.XLOOKUP(tbl_logs[[#This Row],[Target_Department]],tbl_DeptWeight[Department], tbl_DeptWeight[Impact Score])</f>
        <v>3</v>
      </c>
      <c r="K2103">
        <f>_xlfn.XLOOKUP(tbl_logs[[#This Row],[Employee_Action]],tbl_ResponseLikelihood[Employee Action],tbl_ResponseLikelihood[Likelihood Score])</f>
        <v>2</v>
      </c>
      <c r="L2103">
        <f>tbl_logs[[#This Row],[Impact Score]]*tbl_logs[[#This Row],[Response Multiplier]]</f>
        <v>6</v>
      </c>
      <c r="M2103" t="str" cm="1">
        <f t="array" ref="M2103">_xlfn.IFS(tbl_logs[[#This Row],[Total Score]]&lt;=4, "Low", tbl_logs[[#This Row],[Total Score]]&lt;=10, "Medium", tbl_logs[[#This Row],[Total Score]]&lt;=19, "High", tbl_logs[[#This Row],[Total Score]]&lt;=25, "Very High")</f>
        <v>Medium</v>
      </c>
      <c r="N2103" t="str" cm="1">
        <f t="array" ref="N2103">_xlfn.IFS(tbl_logs[[#This Row],[Total Score]]&lt;=4, "Low", tbl_logs[[#This Row],[Total Score]]&lt;=10, "Medium", tbl_logs[[#This Row],[Total Score]]&lt;=17, "High", tbl_logs[[#This Row],[Total Score]]&lt;=25, "Critical")</f>
        <v>Medium</v>
      </c>
    </row>
    <row r="2104" spans="1:14" x14ac:dyDescent="0.3">
      <c r="A2104" t="s">
        <v>3702</v>
      </c>
      <c r="B2104" s="1">
        <v>46061.914583333331</v>
      </c>
      <c r="C2104" t="s">
        <v>40</v>
      </c>
      <c r="D2104" t="s">
        <v>8</v>
      </c>
      <c r="E2104" t="s">
        <v>16</v>
      </c>
      <c r="F2104" t="s">
        <v>20</v>
      </c>
      <c r="G2104" s="2">
        <v>0.9145833333333333</v>
      </c>
      <c r="H2104" s="3">
        <v>46061</v>
      </c>
      <c r="I2104">
        <v>2</v>
      </c>
      <c r="J2104">
        <f>_xlfn.XLOOKUP(tbl_logs[[#This Row],[Target_Department]],tbl_DeptWeight[Department], tbl_DeptWeight[Impact Score])</f>
        <v>5</v>
      </c>
      <c r="K2104">
        <f>_xlfn.XLOOKUP(tbl_logs[[#This Row],[Employee_Action]],tbl_ResponseLikelihood[Employee Action],tbl_ResponseLikelihood[Likelihood Score])</f>
        <v>2</v>
      </c>
      <c r="L2104">
        <f>tbl_logs[[#This Row],[Impact Score]]*tbl_logs[[#This Row],[Response Multiplier]]</f>
        <v>10</v>
      </c>
      <c r="M2104" t="str" cm="1">
        <f t="array" ref="M2104">_xlfn.IFS(tbl_logs[[#This Row],[Total Score]]&lt;=4, "Low", tbl_logs[[#This Row],[Total Score]]&lt;=10, "Medium", tbl_logs[[#This Row],[Total Score]]&lt;=19, "High", tbl_logs[[#This Row],[Total Score]]&lt;=25, "Very High")</f>
        <v>Medium</v>
      </c>
      <c r="N2104" t="str" cm="1">
        <f t="array" ref="N2104">_xlfn.IFS(tbl_logs[[#This Row],[Total Score]]&lt;=4, "Low", tbl_logs[[#This Row],[Total Score]]&lt;=10, "Medium", tbl_logs[[#This Row],[Total Score]]&lt;=17, "High", tbl_logs[[#This Row],[Total Score]]&lt;=25, "Critical")</f>
        <v>Medium</v>
      </c>
    </row>
    <row r="2105" spans="1:14" x14ac:dyDescent="0.3">
      <c r="A2105" t="s">
        <v>2390</v>
      </c>
      <c r="B2105" s="1">
        <v>46061.921527777777</v>
      </c>
      <c r="C2105" t="s">
        <v>7</v>
      </c>
      <c r="D2105" t="s">
        <v>15</v>
      </c>
      <c r="E2105" t="s">
        <v>19</v>
      </c>
      <c r="F2105" t="s">
        <v>13</v>
      </c>
      <c r="G2105" s="2">
        <v>0.92152777777777772</v>
      </c>
      <c r="H2105" s="3">
        <v>46061</v>
      </c>
      <c r="I2105">
        <v>2</v>
      </c>
      <c r="J2105">
        <f>_xlfn.XLOOKUP(tbl_logs[[#This Row],[Target_Department]],tbl_DeptWeight[Department], tbl_DeptWeight[Impact Score])</f>
        <v>3</v>
      </c>
      <c r="K2105">
        <f>_xlfn.XLOOKUP(tbl_logs[[#This Row],[Employee_Action]],tbl_ResponseLikelihood[Employee Action],tbl_ResponseLikelihood[Likelihood Score])</f>
        <v>1</v>
      </c>
      <c r="L2105">
        <f>tbl_logs[[#This Row],[Impact Score]]*tbl_logs[[#This Row],[Response Multiplier]]</f>
        <v>3</v>
      </c>
      <c r="M2105" t="str" cm="1">
        <f t="array" ref="M2105">_xlfn.IFS(tbl_logs[[#This Row],[Total Score]]&lt;=4, "Low", tbl_logs[[#This Row],[Total Score]]&lt;=10, "Medium", tbl_logs[[#This Row],[Total Score]]&lt;=19, "High", tbl_logs[[#This Row],[Total Score]]&lt;=25, "Very High")</f>
        <v>Low</v>
      </c>
      <c r="N2105" t="str" cm="1">
        <f t="array" ref="N2105">_xlfn.IFS(tbl_logs[[#This Row],[Total Score]]&lt;=4, "Low", tbl_logs[[#This Row],[Total Score]]&lt;=10, "Medium", tbl_logs[[#This Row],[Total Score]]&lt;=17, "High", tbl_logs[[#This Row],[Total Score]]&lt;=25, "Critical")</f>
        <v>Low</v>
      </c>
    </row>
    <row r="2106" spans="1:14" x14ac:dyDescent="0.3">
      <c r="A2106" t="s">
        <v>835</v>
      </c>
      <c r="B2106" s="1">
        <v>46061.925000000003</v>
      </c>
      <c r="C2106" t="s">
        <v>7</v>
      </c>
      <c r="D2106" t="s">
        <v>8</v>
      </c>
      <c r="E2106" t="s">
        <v>19</v>
      </c>
      <c r="F2106" t="s">
        <v>13</v>
      </c>
      <c r="G2106" s="2">
        <v>0.92500000000000004</v>
      </c>
      <c r="H2106" s="3">
        <v>46061</v>
      </c>
      <c r="I2106">
        <v>2</v>
      </c>
      <c r="J2106">
        <f>_xlfn.XLOOKUP(tbl_logs[[#This Row],[Target_Department]],tbl_DeptWeight[Department], tbl_DeptWeight[Impact Score])</f>
        <v>3</v>
      </c>
      <c r="K2106">
        <f>_xlfn.XLOOKUP(tbl_logs[[#This Row],[Employee_Action]],tbl_ResponseLikelihood[Employee Action],tbl_ResponseLikelihood[Likelihood Score])</f>
        <v>1</v>
      </c>
      <c r="L2106">
        <f>tbl_logs[[#This Row],[Impact Score]]*tbl_logs[[#This Row],[Response Multiplier]]</f>
        <v>3</v>
      </c>
      <c r="M2106" t="str" cm="1">
        <f t="array" ref="M2106">_xlfn.IFS(tbl_logs[[#This Row],[Total Score]]&lt;=4, "Low", tbl_logs[[#This Row],[Total Score]]&lt;=10, "Medium", tbl_logs[[#This Row],[Total Score]]&lt;=19, "High", tbl_logs[[#This Row],[Total Score]]&lt;=25, "Very High")</f>
        <v>Low</v>
      </c>
      <c r="N2106" t="str" cm="1">
        <f t="array" ref="N2106">_xlfn.IFS(tbl_logs[[#This Row],[Total Score]]&lt;=4, "Low", tbl_logs[[#This Row],[Total Score]]&lt;=10, "Medium", tbl_logs[[#This Row],[Total Score]]&lt;=17, "High", tbl_logs[[#This Row],[Total Score]]&lt;=25, "Critical")</f>
        <v>Low</v>
      </c>
    </row>
    <row r="2107" spans="1:14" x14ac:dyDescent="0.3">
      <c r="A2107" t="s">
        <v>3352</v>
      </c>
      <c r="B2107" s="1">
        <v>46061.966666666667</v>
      </c>
      <c r="C2107" t="s">
        <v>12</v>
      </c>
      <c r="D2107" t="s">
        <v>15</v>
      </c>
      <c r="E2107" t="s">
        <v>31</v>
      </c>
      <c r="F2107" t="s">
        <v>33</v>
      </c>
      <c r="G2107" s="2">
        <v>0.96666666666666667</v>
      </c>
      <c r="H2107" s="3">
        <v>46061</v>
      </c>
      <c r="I2107">
        <v>2</v>
      </c>
      <c r="J2107">
        <f>_xlfn.XLOOKUP(tbl_logs[[#This Row],[Target_Department]],tbl_DeptWeight[Department], tbl_DeptWeight[Impact Score])</f>
        <v>1</v>
      </c>
      <c r="K2107">
        <f>_xlfn.XLOOKUP(tbl_logs[[#This Row],[Employee_Action]],tbl_ResponseLikelihood[Employee Action],tbl_ResponseLikelihood[Likelihood Score])</f>
        <v>4</v>
      </c>
      <c r="L2107">
        <f>tbl_logs[[#This Row],[Impact Score]]*tbl_logs[[#This Row],[Response Multiplier]]</f>
        <v>4</v>
      </c>
      <c r="M2107" t="str" cm="1">
        <f t="array" ref="M2107">_xlfn.IFS(tbl_logs[[#This Row],[Total Score]]&lt;=4, "Low", tbl_logs[[#This Row],[Total Score]]&lt;=10, "Medium", tbl_logs[[#This Row],[Total Score]]&lt;=19, "High", tbl_logs[[#This Row],[Total Score]]&lt;=25, "Very High")</f>
        <v>Low</v>
      </c>
      <c r="N2107" t="str" cm="1">
        <f t="array" ref="N2107">_xlfn.IFS(tbl_logs[[#This Row],[Total Score]]&lt;=4, "Low", tbl_logs[[#This Row],[Total Score]]&lt;=10, "Medium", tbl_logs[[#This Row],[Total Score]]&lt;=17, "High", tbl_logs[[#This Row],[Total Score]]&lt;=25, "Critical")</f>
        <v>Low</v>
      </c>
    </row>
    <row r="2108" spans="1:14" x14ac:dyDescent="0.3">
      <c r="A2108" t="s">
        <v>1358</v>
      </c>
      <c r="B2108" s="1">
        <v>46062.013194444444</v>
      </c>
      <c r="C2108" t="s">
        <v>7</v>
      </c>
      <c r="D2108" t="s">
        <v>22</v>
      </c>
      <c r="E2108" t="s">
        <v>19</v>
      </c>
      <c r="F2108" t="s">
        <v>20</v>
      </c>
      <c r="G2108" s="2">
        <v>1.3194444444444444E-2</v>
      </c>
      <c r="H2108" s="3">
        <v>46062</v>
      </c>
      <c r="I2108">
        <v>2</v>
      </c>
      <c r="J2108">
        <f>_xlfn.XLOOKUP(tbl_logs[[#This Row],[Target_Department]],tbl_DeptWeight[Department], tbl_DeptWeight[Impact Score])</f>
        <v>3</v>
      </c>
      <c r="K2108">
        <f>_xlfn.XLOOKUP(tbl_logs[[#This Row],[Employee_Action]],tbl_ResponseLikelihood[Employee Action],tbl_ResponseLikelihood[Likelihood Score])</f>
        <v>2</v>
      </c>
      <c r="L2108">
        <f>tbl_logs[[#This Row],[Impact Score]]*tbl_logs[[#This Row],[Response Multiplier]]</f>
        <v>6</v>
      </c>
      <c r="M2108" t="str" cm="1">
        <f t="array" ref="M2108">_xlfn.IFS(tbl_logs[[#This Row],[Total Score]]&lt;=4, "Low", tbl_logs[[#This Row],[Total Score]]&lt;=10, "Medium", tbl_logs[[#This Row],[Total Score]]&lt;=19, "High", tbl_logs[[#This Row],[Total Score]]&lt;=25, "Very High")</f>
        <v>Medium</v>
      </c>
      <c r="N2108" t="str" cm="1">
        <f t="array" ref="N2108">_xlfn.IFS(tbl_logs[[#This Row],[Total Score]]&lt;=4, "Low", tbl_logs[[#This Row],[Total Score]]&lt;=10, "Medium", tbl_logs[[#This Row],[Total Score]]&lt;=17, "High", tbl_logs[[#This Row],[Total Score]]&lt;=25, "Critical")</f>
        <v>Medium</v>
      </c>
    </row>
    <row r="2109" spans="1:14" x14ac:dyDescent="0.3">
      <c r="A2109" t="s">
        <v>2987</v>
      </c>
      <c r="B2109" s="1">
        <v>46062.020833333336</v>
      </c>
      <c r="C2109" t="s">
        <v>7</v>
      </c>
      <c r="D2109" t="s">
        <v>22</v>
      </c>
      <c r="E2109" t="s">
        <v>19</v>
      </c>
      <c r="F2109" t="s">
        <v>10</v>
      </c>
      <c r="G2109" s="2">
        <v>2.0833333333333332E-2</v>
      </c>
      <c r="H2109" s="3">
        <v>46062</v>
      </c>
      <c r="I2109">
        <v>2</v>
      </c>
      <c r="J2109">
        <f>_xlfn.XLOOKUP(tbl_logs[[#This Row],[Target_Department]],tbl_DeptWeight[Department], tbl_DeptWeight[Impact Score])</f>
        <v>3</v>
      </c>
      <c r="K2109">
        <f>_xlfn.XLOOKUP(tbl_logs[[#This Row],[Employee_Action]],tbl_ResponseLikelihood[Employee Action],tbl_ResponseLikelihood[Likelihood Score])</f>
        <v>2</v>
      </c>
      <c r="L2109">
        <f>tbl_logs[[#This Row],[Impact Score]]*tbl_logs[[#This Row],[Response Multiplier]]</f>
        <v>6</v>
      </c>
      <c r="M2109" t="str" cm="1">
        <f t="array" ref="M2109">_xlfn.IFS(tbl_logs[[#This Row],[Total Score]]&lt;=4, "Low", tbl_logs[[#This Row],[Total Score]]&lt;=10, "Medium", tbl_logs[[#This Row],[Total Score]]&lt;=19, "High", tbl_logs[[#This Row],[Total Score]]&lt;=25, "Very High")</f>
        <v>Medium</v>
      </c>
      <c r="N2109" t="str" cm="1">
        <f t="array" ref="N2109">_xlfn.IFS(tbl_logs[[#This Row],[Total Score]]&lt;=4, "Low", tbl_logs[[#This Row],[Total Score]]&lt;=10, "Medium", tbl_logs[[#This Row],[Total Score]]&lt;=17, "High", tbl_logs[[#This Row],[Total Score]]&lt;=25, "Critical")</f>
        <v>Medium</v>
      </c>
    </row>
    <row r="2110" spans="1:14" x14ac:dyDescent="0.3">
      <c r="A2110" t="s">
        <v>2455</v>
      </c>
      <c r="B2110" s="1">
        <v>46062.025694444441</v>
      </c>
      <c r="C2110" t="s">
        <v>7</v>
      </c>
      <c r="D2110" t="s">
        <v>15</v>
      </c>
      <c r="E2110" t="s">
        <v>19</v>
      </c>
      <c r="F2110" t="s">
        <v>10</v>
      </c>
      <c r="G2110" s="2">
        <v>2.5694444444444443E-2</v>
      </c>
      <c r="H2110" s="3">
        <v>46062</v>
      </c>
      <c r="I2110">
        <v>2</v>
      </c>
      <c r="J2110">
        <f>_xlfn.XLOOKUP(tbl_logs[[#This Row],[Target_Department]],tbl_DeptWeight[Department], tbl_DeptWeight[Impact Score])</f>
        <v>3</v>
      </c>
      <c r="K2110">
        <f>_xlfn.XLOOKUP(tbl_logs[[#This Row],[Employee_Action]],tbl_ResponseLikelihood[Employee Action],tbl_ResponseLikelihood[Likelihood Score])</f>
        <v>2</v>
      </c>
      <c r="L2110">
        <f>tbl_logs[[#This Row],[Impact Score]]*tbl_logs[[#This Row],[Response Multiplier]]</f>
        <v>6</v>
      </c>
      <c r="M2110" t="str" cm="1">
        <f t="array" ref="M2110">_xlfn.IFS(tbl_logs[[#This Row],[Total Score]]&lt;=4, "Low", tbl_logs[[#This Row],[Total Score]]&lt;=10, "Medium", tbl_logs[[#This Row],[Total Score]]&lt;=19, "High", tbl_logs[[#This Row],[Total Score]]&lt;=25, "Very High")</f>
        <v>Medium</v>
      </c>
      <c r="N2110" t="str" cm="1">
        <f t="array" ref="N2110">_xlfn.IFS(tbl_logs[[#This Row],[Total Score]]&lt;=4, "Low", tbl_logs[[#This Row],[Total Score]]&lt;=10, "Medium", tbl_logs[[#This Row],[Total Score]]&lt;=17, "High", tbl_logs[[#This Row],[Total Score]]&lt;=25, "Critical")</f>
        <v>Medium</v>
      </c>
    </row>
    <row r="2111" spans="1:14" x14ac:dyDescent="0.3">
      <c r="A2111" t="s">
        <v>4295</v>
      </c>
      <c r="B2111" s="1">
        <v>46062.031944444447</v>
      </c>
      <c r="C2111" t="s">
        <v>7</v>
      </c>
      <c r="D2111" t="s">
        <v>8</v>
      </c>
      <c r="E2111" t="s">
        <v>19</v>
      </c>
      <c r="F2111" t="s">
        <v>20</v>
      </c>
      <c r="G2111" s="2">
        <v>3.1944444444444442E-2</v>
      </c>
      <c r="H2111" s="3">
        <v>46062</v>
      </c>
      <c r="I2111">
        <v>2</v>
      </c>
      <c r="J2111">
        <f>_xlfn.XLOOKUP(tbl_logs[[#This Row],[Target_Department]],tbl_DeptWeight[Department], tbl_DeptWeight[Impact Score])</f>
        <v>3</v>
      </c>
      <c r="K2111">
        <f>_xlfn.XLOOKUP(tbl_logs[[#This Row],[Employee_Action]],tbl_ResponseLikelihood[Employee Action],tbl_ResponseLikelihood[Likelihood Score])</f>
        <v>2</v>
      </c>
      <c r="L2111">
        <f>tbl_logs[[#This Row],[Impact Score]]*tbl_logs[[#This Row],[Response Multiplier]]</f>
        <v>6</v>
      </c>
      <c r="M2111" t="str" cm="1">
        <f t="array" ref="M2111">_xlfn.IFS(tbl_logs[[#This Row],[Total Score]]&lt;=4, "Low", tbl_logs[[#This Row],[Total Score]]&lt;=10, "Medium", tbl_logs[[#This Row],[Total Score]]&lt;=19, "High", tbl_logs[[#This Row],[Total Score]]&lt;=25, "Very High")</f>
        <v>Medium</v>
      </c>
      <c r="N2111" t="str" cm="1">
        <f t="array" ref="N2111">_xlfn.IFS(tbl_logs[[#This Row],[Total Score]]&lt;=4, "Low", tbl_logs[[#This Row],[Total Score]]&lt;=10, "Medium", tbl_logs[[#This Row],[Total Score]]&lt;=17, "High", tbl_logs[[#This Row],[Total Score]]&lt;=25, "Critical")</f>
        <v>Medium</v>
      </c>
    </row>
    <row r="2112" spans="1:14" x14ac:dyDescent="0.3">
      <c r="A2112" t="s">
        <v>3258</v>
      </c>
      <c r="B2112" s="1">
        <v>46062.052777777775</v>
      </c>
      <c r="C2112" t="s">
        <v>40</v>
      </c>
      <c r="D2112" t="s">
        <v>15</v>
      </c>
      <c r="E2112" t="s">
        <v>16</v>
      </c>
      <c r="F2112" t="s">
        <v>33</v>
      </c>
      <c r="G2112" s="2">
        <v>5.2777777777777778E-2</v>
      </c>
      <c r="H2112" s="3">
        <v>46062</v>
      </c>
      <c r="I2112">
        <v>2</v>
      </c>
      <c r="J2112">
        <f>_xlfn.XLOOKUP(tbl_logs[[#This Row],[Target_Department]],tbl_DeptWeight[Department], tbl_DeptWeight[Impact Score])</f>
        <v>5</v>
      </c>
      <c r="K2112">
        <f>_xlfn.XLOOKUP(tbl_logs[[#This Row],[Employee_Action]],tbl_ResponseLikelihood[Employee Action],tbl_ResponseLikelihood[Likelihood Score])</f>
        <v>4</v>
      </c>
      <c r="L2112">
        <f>tbl_logs[[#This Row],[Impact Score]]*tbl_logs[[#This Row],[Response Multiplier]]</f>
        <v>20</v>
      </c>
      <c r="M2112" t="str" cm="1">
        <f t="array" ref="M2112">_xlfn.IFS(tbl_logs[[#This Row],[Total Score]]&lt;=4, "Low", tbl_logs[[#This Row],[Total Score]]&lt;=10, "Medium", tbl_logs[[#This Row],[Total Score]]&lt;=19, "High", tbl_logs[[#This Row],[Total Score]]&lt;=25, "Very High")</f>
        <v>Very High</v>
      </c>
      <c r="N2112" t="str" cm="1">
        <f t="array" ref="N2112">_xlfn.IFS(tbl_logs[[#This Row],[Total Score]]&lt;=4, "Low", tbl_logs[[#This Row],[Total Score]]&lt;=10, "Medium", tbl_logs[[#This Row],[Total Score]]&lt;=17, "High", tbl_logs[[#This Row],[Total Score]]&lt;=25, "Critical")</f>
        <v>Critical</v>
      </c>
    </row>
    <row r="2113" spans="1:14" x14ac:dyDescent="0.3">
      <c r="A2113" t="s">
        <v>414</v>
      </c>
      <c r="B2113" s="1">
        <v>46062.066666666666</v>
      </c>
      <c r="C2113" t="s">
        <v>12</v>
      </c>
      <c r="D2113" t="s">
        <v>8</v>
      </c>
      <c r="E2113" t="s">
        <v>9</v>
      </c>
      <c r="F2113" t="s">
        <v>13</v>
      </c>
      <c r="G2113" s="2">
        <v>6.6666666666666666E-2</v>
      </c>
      <c r="H2113" s="3">
        <v>46062</v>
      </c>
      <c r="I2113">
        <v>2</v>
      </c>
      <c r="J2113">
        <f>_xlfn.XLOOKUP(tbl_logs[[#This Row],[Target_Department]],tbl_DeptWeight[Department], tbl_DeptWeight[Impact Score])</f>
        <v>1</v>
      </c>
      <c r="K2113">
        <f>_xlfn.XLOOKUP(tbl_logs[[#This Row],[Employee_Action]],tbl_ResponseLikelihood[Employee Action],tbl_ResponseLikelihood[Likelihood Score])</f>
        <v>1</v>
      </c>
      <c r="L2113">
        <f>tbl_logs[[#This Row],[Impact Score]]*tbl_logs[[#This Row],[Response Multiplier]]</f>
        <v>1</v>
      </c>
      <c r="M2113" t="str" cm="1">
        <f t="array" ref="M2113">_xlfn.IFS(tbl_logs[[#This Row],[Total Score]]&lt;=4, "Low", tbl_logs[[#This Row],[Total Score]]&lt;=10, "Medium", tbl_logs[[#This Row],[Total Score]]&lt;=19, "High", tbl_logs[[#This Row],[Total Score]]&lt;=25, "Very High")</f>
        <v>Low</v>
      </c>
      <c r="N2113" t="str" cm="1">
        <f t="array" ref="N2113">_xlfn.IFS(tbl_logs[[#This Row],[Total Score]]&lt;=4, "Low", tbl_logs[[#This Row],[Total Score]]&lt;=10, "Medium", tbl_logs[[#This Row],[Total Score]]&lt;=17, "High", tbl_logs[[#This Row],[Total Score]]&lt;=25, "Critical")</f>
        <v>Low</v>
      </c>
    </row>
    <row r="2114" spans="1:14" x14ac:dyDescent="0.3">
      <c r="A2114" t="s">
        <v>822</v>
      </c>
      <c r="B2114" s="1">
        <v>46062.069444444445</v>
      </c>
      <c r="C2114" t="s">
        <v>26</v>
      </c>
      <c r="D2114" t="s">
        <v>15</v>
      </c>
      <c r="E2114" t="s">
        <v>31</v>
      </c>
      <c r="F2114" t="s">
        <v>10</v>
      </c>
      <c r="G2114" s="2">
        <v>6.9444444444444448E-2</v>
      </c>
      <c r="H2114" s="3">
        <v>46062</v>
      </c>
      <c r="I2114">
        <v>2</v>
      </c>
      <c r="J2114">
        <f>_xlfn.XLOOKUP(tbl_logs[[#This Row],[Target_Department]],tbl_DeptWeight[Department], tbl_DeptWeight[Impact Score])</f>
        <v>3</v>
      </c>
      <c r="K2114">
        <f>_xlfn.XLOOKUP(tbl_logs[[#This Row],[Employee_Action]],tbl_ResponseLikelihood[Employee Action],tbl_ResponseLikelihood[Likelihood Score])</f>
        <v>2</v>
      </c>
      <c r="L2114">
        <f>tbl_logs[[#This Row],[Impact Score]]*tbl_logs[[#This Row],[Response Multiplier]]</f>
        <v>6</v>
      </c>
      <c r="M2114" t="str" cm="1">
        <f t="array" ref="M2114">_xlfn.IFS(tbl_logs[[#This Row],[Total Score]]&lt;=4, "Low", tbl_logs[[#This Row],[Total Score]]&lt;=10, "Medium", tbl_logs[[#This Row],[Total Score]]&lt;=19, "High", tbl_logs[[#This Row],[Total Score]]&lt;=25, "Very High")</f>
        <v>Medium</v>
      </c>
      <c r="N2114" t="str" cm="1">
        <f t="array" ref="N2114">_xlfn.IFS(tbl_logs[[#This Row],[Total Score]]&lt;=4, "Low", tbl_logs[[#This Row],[Total Score]]&lt;=10, "Medium", tbl_logs[[#This Row],[Total Score]]&lt;=17, "High", tbl_logs[[#This Row],[Total Score]]&lt;=25, "Critical")</f>
        <v>Medium</v>
      </c>
    </row>
    <row r="2115" spans="1:14" x14ac:dyDescent="0.3">
      <c r="A2115" t="s">
        <v>3438</v>
      </c>
      <c r="B2115" s="1">
        <v>46062.090277777781</v>
      </c>
      <c r="C2115" t="s">
        <v>40</v>
      </c>
      <c r="D2115" t="s">
        <v>15</v>
      </c>
      <c r="E2115" t="s">
        <v>16</v>
      </c>
      <c r="F2115" t="s">
        <v>10</v>
      </c>
      <c r="G2115" s="2">
        <v>9.0277777777777776E-2</v>
      </c>
      <c r="H2115" s="3">
        <v>46062</v>
      </c>
      <c r="I2115">
        <v>2</v>
      </c>
      <c r="J2115">
        <f>_xlfn.XLOOKUP(tbl_logs[[#This Row],[Target_Department]],tbl_DeptWeight[Department], tbl_DeptWeight[Impact Score])</f>
        <v>5</v>
      </c>
      <c r="K2115">
        <f>_xlfn.XLOOKUP(tbl_logs[[#This Row],[Employee_Action]],tbl_ResponseLikelihood[Employee Action],tbl_ResponseLikelihood[Likelihood Score])</f>
        <v>2</v>
      </c>
      <c r="L2115">
        <f>tbl_logs[[#This Row],[Impact Score]]*tbl_logs[[#This Row],[Response Multiplier]]</f>
        <v>10</v>
      </c>
      <c r="M2115" t="str" cm="1">
        <f t="array" ref="M2115">_xlfn.IFS(tbl_logs[[#This Row],[Total Score]]&lt;=4, "Low", tbl_logs[[#This Row],[Total Score]]&lt;=10, "Medium", tbl_logs[[#This Row],[Total Score]]&lt;=19, "High", tbl_logs[[#This Row],[Total Score]]&lt;=25, "Very High")</f>
        <v>Medium</v>
      </c>
      <c r="N2115" t="str" cm="1">
        <f t="array" ref="N2115">_xlfn.IFS(tbl_logs[[#This Row],[Total Score]]&lt;=4, "Low", tbl_logs[[#This Row],[Total Score]]&lt;=10, "Medium", tbl_logs[[#This Row],[Total Score]]&lt;=17, "High", tbl_logs[[#This Row],[Total Score]]&lt;=25, "Critical")</f>
        <v>Medium</v>
      </c>
    </row>
    <row r="2116" spans="1:14" x14ac:dyDescent="0.3">
      <c r="A2116" t="s">
        <v>3908</v>
      </c>
      <c r="B2116" s="1">
        <v>46062.092361111114</v>
      </c>
      <c r="C2116" t="s">
        <v>7</v>
      </c>
      <c r="D2116" t="s">
        <v>22</v>
      </c>
      <c r="E2116" t="s">
        <v>19</v>
      </c>
      <c r="F2116" t="s">
        <v>33</v>
      </c>
      <c r="G2116" s="2">
        <v>9.2361111111111116E-2</v>
      </c>
      <c r="H2116" s="3">
        <v>46062</v>
      </c>
      <c r="I2116">
        <v>2</v>
      </c>
      <c r="J2116">
        <f>_xlfn.XLOOKUP(tbl_logs[[#This Row],[Target_Department]],tbl_DeptWeight[Department], tbl_DeptWeight[Impact Score])</f>
        <v>3</v>
      </c>
      <c r="K2116">
        <f>_xlfn.XLOOKUP(tbl_logs[[#This Row],[Employee_Action]],tbl_ResponseLikelihood[Employee Action],tbl_ResponseLikelihood[Likelihood Score])</f>
        <v>4</v>
      </c>
      <c r="L2116">
        <f>tbl_logs[[#This Row],[Impact Score]]*tbl_logs[[#This Row],[Response Multiplier]]</f>
        <v>12</v>
      </c>
      <c r="M2116" t="str" cm="1">
        <f t="array" ref="M2116">_xlfn.IFS(tbl_logs[[#This Row],[Total Score]]&lt;=4, "Low", tbl_logs[[#This Row],[Total Score]]&lt;=10, "Medium", tbl_logs[[#This Row],[Total Score]]&lt;=19, "High", tbl_logs[[#This Row],[Total Score]]&lt;=25, "Very High")</f>
        <v>High</v>
      </c>
      <c r="N2116" t="str" cm="1">
        <f t="array" ref="N2116">_xlfn.IFS(tbl_logs[[#This Row],[Total Score]]&lt;=4, "Low", tbl_logs[[#This Row],[Total Score]]&lt;=10, "Medium", tbl_logs[[#This Row],[Total Score]]&lt;=17, "High", tbl_logs[[#This Row],[Total Score]]&lt;=25, "Critical")</f>
        <v>High</v>
      </c>
    </row>
    <row r="2117" spans="1:14" x14ac:dyDescent="0.3">
      <c r="A2117" t="s">
        <v>4327</v>
      </c>
      <c r="B2117" s="1">
        <v>46062.099305555559</v>
      </c>
      <c r="C2117" t="s">
        <v>7</v>
      </c>
      <c r="D2117" t="s">
        <v>18</v>
      </c>
      <c r="E2117" t="s">
        <v>19</v>
      </c>
      <c r="F2117" t="s">
        <v>20</v>
      </c>
      <c r="G2117" s="2">
        <v>9.930555555555555E-2</v>
      </c>
      <c r="H2117" s="3">
        <v>46062</v>
      </c>
      <c r="I2117">
        <v>2</v>
      </c>
      <c r="J2117">
        <f>_xlfn.XLOOKUP(tbl_logs[[#This Row],[Target_Department]],tbl_DeptWeight[Department], tbl_DeptWeight[Impact Score])</f>
        <v>3</v>
      </c>
      <c r="K2117">
        <f>_xlfn.XLOOKUP(tbl_logs[[#This Row],[Employee_Action]],tbl_ResponseLikelihood[Employee Action],tbl_ResponseLikelihood[Likelihood Score])</f>
        <v>2</v>
      </c>
      <c r="L2117">
        <f>tbl_logs[[#This Row],[Impact Score]]*tbl_logs[[#This Row],[Response Multiplier]]</f>
        <v>6</v>
      </c>
      <c r="M2117" t="str" cm="1">
        <f t="array" ref="M2117">_xlfn.IFS(tbl_logs[[#This Row],[Total Score]]&lt;=4, "Low", tbl_logs[[#This Row],[Total Score]]&lt;=10, "Medium", tbl_logs[[#This Row],[Total Score]]&lt;=19, "High", tbl_logs[[#This Row],[Total Score]]&lt;=25, "Very High")</f>
        <v>Medium</v>
      </c>
      <c r="N2117" t="str" cm="1">
        <f t="array" ref="N2117">_xlfn.IFS(tbl_logs[[#This Row],[Total Score]]&lt;=4, "Low", tbl_logs[[#This Row],[Total Score]]&lt;=10, "Medium", tbl_logs[[#This Row],[Total Score]]&lt;=17, "High", tbl_logs[[#This Row],[Total Score]]&lt;=25, "Critical")</f>
        <v>Medium</v>
      </c>
    </row>
    <row r="2118" spans="1:14" x14ac:dyDescent="0.3">
      <c r="A2118" t="s">
        <v>4402</v>
      </c>
      <c r="B2118" s="1">
        <v>46062.105555555558</v>
      </c>
      <c r="C2118" t="s">
        <v>7</v>
      </c>
      <c r="D2118" t="s">
        <v>22</v>
      </c>
      <c r="E2118" t="s">
        <v>19</v>
      </c>
      <c r="F2118" t="s">
        <v>20</v>
      </c>
      <c r="G2118" s="2">
        <v>0.10555555555555556</v>
      </c>
      <c r="H2118" s="3">
        <v>46062</v>
      </c>
      <c r="I2118">
        <v>2</v>
      </c>
      <c r="J2118">
        <f>_xlfn.XLOOKUP(tbl_logs[[#This Row],[Target_Department]],tbl_DeptWeight[Department], tbl_DeptWeight[Impact Score])</f>
        <v>3</v>
      </c>
      <c r="K2118">
        <f>_xlfn.XLOOKUP(tbl_logs[[#This Row],[Employee_Action]],tbl_ResponseLikelihood[Employee Action],tbl_ResponseLikelihood[Likelihood Score])</f>
        <v>2</v>
      </c>
      <c r="L2118">
        <f>tbl_logs[[#This Row],[Impact Score]]*tbl_logs[[#This Row],[Response Multiplier]]</f>
        <v>6</v>
      </c>
      <c r="M2118" t="str" cm="1">
        <f t="array" ref="M2118">_xlfn.IFS(tbl_logs[[#This Row],[Total Score]]&lt;=4, "Low", tbl_logs[[#This Row],[Total Score]]&lt;=10, "Medium", tbl_logs[[#This Row],[Total Score]]&lt;=19, "High", tbl_logs[[#This Row],[Total Score]]&lt;=25, "Very High")</f>
        <v>Medium</v>
      </c>
      <c r="N2118" t="str" cm="1">
        <f t="array" ref="N2118">_xlfn.IFS(tbl_logs[[#This Row],[Total Score]]&lt;=4, "Low", tbl_logs[[#This Row],[Total Score]]&lt;=10, "Medium", tbl_logs[[#This Row],[Total Score]]&lt;=17, "High", tbl_logs[[#This Row],[Total Score]]&lt;=25, "Critical")</f>
        <v>Medium</v>
      </c>
    </row>
    <row r="2119" spans="1:14" x14ac:dyDescent="0.3">
      <c r="A2119" t="s">
        <v>4462</v>
      </c>
      <c r="B2119" s="1">
        <v>46062.114583333336</v>
      </c>
      <c r="C2119" t="s">
        <v>12</v>
      </c>
      <c r="D2119" t="s">
        <v>18</v>
      </c>
      <c r="E2119" t="s">
        <v>31</v>
      </c>
      <c r="F2119" t="s">
        <v>13</v>
      </c>
      <c r="G2119" s="2">
        <v>0.11458333333333333</v>
      </c>
      <c r="H2119" s="3">
        <v>46062</v>
      </c>
      <c r="I2119">
        <v>2</v>
      </c>
      <c r="J2119">
        <f>_xlfn.XLOOKUP(tbl_logs[[#This Row],[Target_Department]],tbl_DeptWeight[Department], tbl_DeptWeight[Impact Score])</f>
        <v>1</v>
      </c>
      <c r="K2119">
        <f>_xlfn.XLOOKUP(tbl_logs[[#This Row],[Employee_Action]],tbl_ResponseLikelihood[Employee Action],tbl_ResponseLikelihood[Likelihood Score])</f>
        <v>1</v>
      </c>
      <c r="L2119">
        <f>tbl_logs[[#This Row],[Impact Score]]*tbl_logs[[#This Row],[Response Multiplier]]</f>
        <v>1</v>
      </c>
      <c r="M2119" t="str" cm="1">
        <f t="array" ref="M2119">_xlfn.IFS(tbl_logs[[#This Row],[Total Score]]&lt;=4, "Low", tbl_logs[[#This Row],[Total Score]]&lt;=10, "Medium", tbl_logs[[#This Row],[Total Score]]&lt;=19, "High", tbl_logs[[#This Row],[Total Score]]&lt;=25, "Very High")</f>
        <v>Low</v>
      </c>
      <c r="N2119" t="str" cm="1">
        <f t="array" ref="N2119">_xlfn.IFS(tbl_logs[[#This Row],[Total Score]]&lt;=4, "Low", tbl_logs[[#This Row],[Total Score]]&lt;=10, "Medium", tbl_logs[[#This Row],[Total Score]]&lt;=17, "High", tbl_logs[[#This Row],[Total Score]]&lt;=25, "Critical")</f>
        <v>Low</v>
      </c>
    </row>
    <row r="2120" spans="1:14" x14ac:dyDescent="0.3">
      <c r="A2120" t="s">
        <v>1609</v>
      </c>
      <c r="B2120" s="1">
        <v>46062.13958333333</v>
      </c>
      <c r="C2120" t="s">
        <v>7</v>
      </c>
      <c r="D2120" t="s">
        <v>18</v>
      </c>
      <c r="E2120" t="s">
        <v>19</v>
      </c>
      <c r="F2120" t="s">
        <v>20</v>
      </c>
      <c r="G2120" s="2">
        <v>0.13958333333333334</v>
      </c>
      <c r="H2120" s="3">
        <v>46062</v>
      </c>
      <c r="I2120">
        <v>2</v>
      </c>
      <c r="J2120">
        <f>_xlfn.XLOOKUP(tbl_logs[[#This Row],[Target_Department]],tbl_DeptWeight[Department], tbl_DeptWeight[Impact Score])</f>
        <v>3</v>
      </c>
      <c r="K2120">
        <f>_xlfn.XLOOKUP(tbl_logs[[#This Row],[Employee_Action]],tbl_ResponseLikelihood[Employee Action],tbl_ResponseLikelihood[Likelihood Score])</f>
        <v>2</v>
      </c>
      <c r="L2120">
        <f>tbl_logs[[#This Row],[Impact Score]]*tbl_logs[[#This Row],[Response Multiplier]]</f>
        <v>6</v>
      </c>
      <c r="M2120" t="str" cm="1">
        <f t="array" ref="M2120">_xlfn.IFS(tbl_logs[[#This Row],[Total Score]]&lt;=4, "Low", tbl_logs[[#This Row],[Total Score]]&lt;=10, "Medium", tbl_logs[[#This Row],[Total Score]]&lt;=19, "High", tbl_logs[[#This Row],[Total Score]]&lt;=25, "Very High")</f>
        <v>Medium</v>
      </c>
      <c r="N2120" t="str" cm="1">
        <f t="array" ref="N2120">_xlfn.IFS(tbl_logs[[#This Row],[Total Score]]&lt;=4, "Low", tbl_logs[[#This Row],[Total Score]]&lt;=10, "Medium", tbl_logs[[#This Row],[Total Score]]&lt;=17, "High", tbl_logs[[#This Row],[Total Score]]&lt;=25, "Critical")</f>
        <v>Medium</v>
      </c>
    </row>
    <row r="2121" spans="1:14" x14ac:dyDescent="0.3">
      <c r="A2121" t="s">
        <v>2080</v>
      </c>
      <c r="B2121" s="1">
        <v>46062.166666666664</v>
      </c>
      <c r="C2121" t="s">
        <v>7</v>
      </c>
      <c r="D2121" t="s">
        <v>22</v>
      </c>
      <c r="E2121" t="s">
        <v>19</v>
      </c>
      <c r="F2121" t="s">
        <v>13</v>
      </c>
      <c r="G2121" s="2">
        <v>0.16666666666666666</v>
      </c>
      <c r="H2121" s="3">
        <v>46062</v>
      </c>
      <c r="I2121">
        <v>2</v>
      </c>
      <c r="J2121">
        <f>_xlfn.XLOOKUP(tbl_logs[[#This Row],[Target_Department]],tbl_DeptWeight[Department], tbl_DeptWeight[Impact Score])</f>
        <v>3</v>
      </c>
      <c r="K2121">
        <f>_xlfn.XLOOKUP(tbl_logs[[#This Row],[Employee_Action]],tbl_ResponseLikelihood[Employee Action],tbl_ResponseLikelihood[Likelihood Score])</f>
        <v>1</v>
      </c>
      <c r="L2121">
        <f>tbl_logs[[#This Row],[Impact Score]]*tbl_logs[[#This Row],[Response Multiplier]]</f>
        <v>3</v>
      </c>
      <c r="M2121" t="str" cm="1">
        <f t="array" ref="M2121">_xlfn.IFS(tbl_logs[[#This Row],[Total Score]]&lt;=4, "Low", tbl_logs[[#This Row],[Total Score]]&lt;=10, "Medium", tbl_logs[[#This Row],[Total Score]]&lt;=19, "High", tbl_logs[[#This Row],[Total Score]]&lt;=25, "Very High")</f>
        <v>Low</v>
      </c>
      <c r="N2121" t="str" cm="1">
        <f t="array" ref="N2121">_xlfn.IFS(tbl_logs[[#This Row],[Total Score]]&lt;=4, "Low", tbl_logs[[#This Row],[Total Score]]&lt;=10, "Medium", tbl_logs[[#This Row],[Total Score]]&lt;=17, "High", tbl_logs[[#This Row],[Total Score]]&lt;=25, "Critical")</f>
        <v>Low</v>
      </c>
    </row>
    <row r="2122" spans="1:14" x14ac:dyDescent="0.3">
      <c r="A2122" t="s">
        <v>3179</v>
      </c>
      <c r="B2122" s="1">
        <v>46062.186111111114</v>
      </c>
      <c r="C2122" t="s">
        <v>26</v>
      </c>
      <c r="D2122" t="s">
        <v>18</v>
      </c>
      <c r="E2122" t="s">
        <v>16</v>
      </c>
      <c r="F2122" t="s">
        <v>20</v>
      </c>
      <c r="G2122" s="2">
        <v>0.18611111111111112</v>
      </c>
      <c r="H2122" s="3">
        <v>46062</v>
      </c>
      <c r="I2122">
        <v>2</v>
      </c>
      <c r="J2122">
        <f>_xlfn.XLOOKUP(tbl_logs[[#This Row],[Target_Department]],tbl_DeptWeight[Department], tbl_DeptWeight[Impact Score])</f>
        <v>3</v>
      </c>
      <c r="K2122">
        <f>_xlfn.XLOOKUP(tbl_logs[[#This Row],[Employee_Action]],tbl_ResponseLikelihood[Employee Action],tbl_ResponseLikelihood[Likelihood Score])</f>
        <v>2</v>
      </c>
      <c r="L2122">
        <f>tbl_logs[[#This Row],[Impact Score]]*tbl_logs[[#This Row],[Response Multiplier]]</f>
        <v>6</v>
      </c>
      <c r="M2122" t="str" cm="1">
        <f t="array" ref="M2122">_xlfn.IFS(tbl_logs[[#This Row],[Total Score]]&lt;=4, "Low", tbl_logs[[#This Row],[Total Score]]&lt;=10, "Medium", tbl_logs[[#This Row],[Total Score]]&lt;=19, "High", tbl_logs[[#This Row],[Total Score]]&lt;=25, "Very High")</f>
        <v>Medium</v>
      </c>
      <c r="N2122" t="str" cm="1">
        <f t="array" ref="N2122">_xlfn.IFS(tbl_logs[[#This Row],[Total Score]]&lt;=4, "Low", tbl_logs[[#This Row],[Total Score]]&lt;=10, "Medium", tbl_logs[[#This Row],[Total Score]]&lt;=17, "High", tbl_logs[[#This Row],[Total Score]]&lt;=25, "Critical")</f>
        <v>Medium</v>
      </c>
    </row>
    <row r="2123" spans="1:14" x14ac:dyDescent="0.3">
      <c r="A2123" t="s">
        <v>1887</v>
      </c>
      <c r="B2123" s="1">
        <v>46062.268055555556</v>
      </c>
      <c r="C2123" t="s">
        <v>47</v>
      </c>
      <c r="D2123" t="s">
        <v>8</v>
      </c>
      <c r="E2123" t="s">
        <v>19</v>
      </c>
      <c r="F2123" t="s">
        <v>10</v>
      </c>
      <c r="G2123" s="2">
        <v>0.26805555555555555</v>
      </c>
      <c r="H2123" s="3">
        <v>46062</v>
      </c>
      <c r="I2123">
        <v>2</v>
      </c>
      <c r="J2123">
        <f>_xlfn.XLOOKUP(tbl_logs[[#This Row],[Target_Department]],tbl_DeptWeight[Department], tbl_DeptWeight[Impact Score])</f>
        <v>1</v>
      </c>
      <c r="K2123">
        <f>_xlfn.XLOOKUP(tbl_logs[[#This Row],[Employee_Action]],tbl_ResponseLikelihood[Employee Action],tbl_ResponseLikelihood[Likelihood Score])</f>
        <v>2</v>
      </c>
      <c r="L2123">
        <f>tbl_logs[[#This Row],[Impact Score]]*tbl_logs[[#This Row],[Response Multiplier]]</f>
        <v>2</v>
      </c>
      <c r="M2123" t="str" cm="1">
        <f t="array" ref="M2123">_xlfn.IFS(tbl_logs[[#This Row],[Total Score]]&lt;=4, "Low", tbl_logs[[#This Row],[Total Score]]&lt;=10, "Medium", tbl_logs[[#This Row],[Total Score]]&lt;=19, "High", tbl_logs[[#This Row],[Total Score]]&lt;=25, "Very High")</f>
        <v>Low</v>
      </c>
      <c r="N2123" t="str" cm="1">
        <f t="array" ref="N2123">_xlfn.IFS(tbl_logs[[#This Row],[Total Score]]&lt;=4, "Low", tbl_logs[[#This Row],[Total Score]]&lt;=10, "Medium", tbl_logs[[#This Row],[Total Score]]&lt;=17, "High", tbl_logs[[#This Row],[Total Score]]&lt;=25, "Critical")</f>
        <v>Low</v>
      </c>
    </row>
    <row r="2124" spans="1:14" x14ac:dyDescent="0.3">
      <c r="A2124" t="s">
        <v>3740</v>
      </c>
      <c r="B2124" s="1">
        <v>46062.320833333331</v>
      </c>
      <c r="C2124" t="s">
        <v>35</v>
      </c>
      <c r="D2124" t="s">
        <v>18</v>
      </c>
      <c r="E2124" t="s">
        <v>31</v>
      </c>
      <c r="F2124" t="s">
        <v>33</v>
      </c>
      <c r="G2124" s="2">
        <v>0.32083333333333336</v>
      </c>
      <c r="H2124" s="3">
        <v>46062</v>
      </c>
      <c r="I2124">
        <v>2</v>
      </c>
      <c r="J2124">
        <f>_xlfn.XLOOKUP(tbl_logs[[#This Row],[Target_Department]],tbl_DeptWeight[Department], tbl_DeptWeight[Impact Score])</f>
        <v>1</v>
      </c>
      <c r="K2124">
        <f>_xlfn.XLOOKUP(tbl_logs[[#This Row],[Employee_Action]],tbl_ResponseLikelihood[Employee Action],tbl_ResponseLikelihood[Likelihood Score])</f>
        <v>4</v>
      </c>
      <c r="L2124">
        <f>tbl_logs[[#This Row],[Impact Score]]*tbl_logs[[#This Row],[Response Multiplier]]</f>
        <v>4</v>
      </c>
      <c r="M2124" t="str" cm="1">
        <f t="array" ref="M2124">_xlfn.IFS(tbl_logs[[#This Row],[Total Score]]&lt;=4, "Low", tbl_logs[[#This Row],[Total Score]]&lt;=10, "Medium", tbl_logs[[#This Row],[Total Score]]&lt;=19, "High", tbl_logs[[#This Row],[Total Score]]&lt;=25, "Very High")</f>
        <v>Low</v>
      </c>
      <c r="N2124" t="str" cm="1">
        <f t="array" ref="N2124">_xlfn.IFS(tbl_logs[[#This Row],[Total Score]]&lt;=4, "Low", tbl_logs[[#This Row],[Total Score]]&lt;=10, "Medium", tbl_logs[[#This Row],[Total Score]]&lt;=17, "High", tbl_logs[[#This Row],[Total Score]]&lt;=25, "Critical")</f>
        <v>Low</v>
      </c>
    </row>
    <row r="2125" spans="1:14" x14ac:dyDescent="0.3">
      <c r="A2125" t="s">
        <v>3440</v>
      </c>
      <c r="B2125" s="1">
        <v>46062.336111111108</v>
      </c>
      <c r="C2125" t="s">
        <v>35</v>
      </c>
      <c r="D2125" t="s">
        <v>18</v>
      </c>
      <c r="E2125" t="s">
        <v>9</v>
      </c>
      <c r="F2125" t="s">
        <v>10</v>
      </c>
      <c r="G2125" s="2">
        <v>0.33611111111111114</v>
      </c>
      <c r="H2125" s="3">
        <v>46062</v>
      </c>
      <c r="I2125">
        <v>2</v>
      </c>
      <c r="J2125">
        <f>_xlfn.XLOOKUP(tbl_logs[[#This Row],[Target_Department]],tbl_DeptWeight[Department], tbl_DeptWeight[Impact Score])</f>
        <v>1</v>
      </c>
      <c r="K2125">
        <f>_xlfn.XLOOKUP(tbl_logs[[#This Row],[Employee_Action]],tbl_ResponseLikelihood[Employee Action],tbl_ResponseLikelihood[Likelihood Score])</f>
        <v>2</v>
      </c>
      <c r="L2125">
        <f>tbl_logs[[#This Row],[Impact Score]]*tbl_logs[[#This Row],[Response Multiplier]]</f>
        <v>2</v>
      </c>
      <c r="M2125" t="str" cm="1">
        <f t="array" ref="M2125">_xlfn.IFS(tbl_logs[[#This Row],[Total Score]]&lt;=4, "Low", tbl_logs[[#This Row],[Total Score]]&lt;=10, "Medium", tbl_logs[[#This Row],[Total Score]]&lt;=19, "High", tbl_logs[[#This Row],[Total Score]]&lt;=25, "Very High")</f>
        <v>Low</v>
      </c>
      <c r="N2125" t="str" cm="1">
        <f t="array" ref="N2125">_xlfn.IFS(tbl_logs[[#This Row],[Total Score]]&lt;=4, "Low", tbl_logs[[#This Row],[Total Score]]&lt;=10, "Medium", tbl_logs[[#This Row],[Total Score]]&lt;=17, "High", tbl_logs[[#This Row],[Total Score]]&lt;=25, "Critical")</f>
        <v>Low</v>
      </c>
    </row>
    <row r="2126" spans="1:14" x14ac:dyDescent="0.3">
      <c r="A2126" t="s">
        <v>1079</v>
      </c>
      <c r="B2126" s="1">
        <v>46062.34652777778</v>
      </c>
      <c r="C2126" t="s">
        <v>7</v>
      </c>
      <c r="D2126" t="s">
        <v>22</v>
      </c>
      <c r="E2126" t="s">
        <v>19</v>
      </c>
      <c r="F2126" t="s">
        <v>10</v>
      </c>
      <c r="G2126" s="2">
        <v>0.34652777777777777</v>
      </c>
      <c r="H2126" s="3">
        <v>46062</v>
      </c>
      <c r="I2126">
        <v>2</v>
      </c>
      <c r="J2126">
        <f>_xlfn.XLOOKUP(tbl_logs[[#This Row],[Target_Department]],tbl_DeptWeight[Department], tbl_DeptWeight[Impact Score])</f>
        <v>3</v>
      </c>
      <c r="K2126">
        <f>_xlfn.XLOOKUP(tbl_logs[[#This Row],[Employee_Action]],tbl_ResponseLikelihood[Employee Action],tbl_ResponseLikelihood[Likelihood Score])</f>
        <v>2</v>
      </c>
      <c r="L2126">
        <f>tbl_logs[[#This Row],[Impact Score]]*tbl_logs[[#This Row],[Response Multiplier]]</f>
        <v>6</v>
      </c>
      <c r="M2126" t="str" cm="1">
        <f t="array" ref="M2126">_xlfn.IFS(tbl_logs[[#This Row],[Total Score]]&lt;=4, "Low", tbl_logs[[#This Row],[Total Score]]&lt;=10, "Medium", tbl_logs[[#This Row],[Total Score]]&lt;=19, "High", tbl_logs[[#This Row],[Total Score]]&lt;=25, "Very High")</f>
        <v>Medium</v>
      </c>
      <c r="N2126" t="str" cm="1">
        <f t="array" ref="N2126">_xlfn.IFS(tbl_logs[[#This Row],[Total Score]]&lt;=4, "Low", tbl_logs[[#This Row],[Total Score]]&lt;=10, "Medium", tbl_logs[[#This Row],[Total Score]]&lt;=17, "High", tbl_logs[[#This Row],[Total Score]]&lt;=25, "Critical")</f>
        <v>Medium</v>
      </c>
    </row>
    <row r="2127" spans="1:14" x14ac:dyDescent="0.3">
      <c r="A2127" t="s">
        <v>2129</v>
      </c>
      <c r="B2127" s="1">
        <v>46062.351388888892</v>
      </c>
      <c r="C2127" t="s">
        <v>35</v>
      </c>
      <c r="D2127" t="s">
        <v>8</v>
      </c>
      <c r="E2127" t="s">
        <v>31</v>
      </c>
      <c r="F2127" t="s">
        <v>10</v>
      </c>
      <c r="G2127" s="2">
        <v>0.35138888888888886</v>
      </c>
      <c r="H2127" s="3">
        <v>46062</v>
      </c>
      <c r="I2127">
        <v>2</v>
      </c>
      <c r="J2127">
        <f>_xlfn.XLOOKUP(tbl_logs[[#This Row],[Target_Department]],tbl_DeptWeight[Department], tbl_DeptWeight[Impact Score])</f>
        <v>1</v>
      </c>
      <c r="K2127">
        <f>_xlfn.XLOOKUP(tbl_logs[[#This Row],[Employee_Action]],tbl_ResponseLikelihood[Employee Action],tbl_ResponseLikelihood[Likelihood Score])</f>
        <v>2</v>
      </c>
      <c r="L2127">
        <f>tbl_logs[[#This Row],[Impact Score]]*tbl_logs[[#This Row],[Response Multiplier]]</f>
        <v>2</v>
      </c>
      <c r="M2127" t="str" cm="1">
        <f t="array" ref="M2127">_xlfn.IFS(tbl_logs[[#This Row],[Total Score]]&lt;=4, "Low", tbl_logs[[#This Row],[Total Score]]&lt;=10, "Medium", tbl_logs[[#This Row],[Total Score]]&lt;=19, "High", tbl_logs[[#This Row],[Total Score]]&lt;=25, "Very High")</f>
        <v>Low</v>
      </c>
      <c r="N2127" t="str" cm="1">
        <f t="array" ref="N2127">_xlfn.IFS(tbl_logs[[#This Row],[Total Score]]&lt;=4, "Low", tbl_logs[[#This Row],[Total Score]]&lt;=10, "Medium", tbl_logs[[#This Row],[Total Score]]&lt;=17, "High", tbl_logs[[#This Row],[Total Score]]&lt;=25, "Critical")</f>
        <v>Low</v>
      </c>
    </row>
    <row r="2128" spans="1:14" x14ac:dyDescent="0.3">
      <c r="A2128" t="s">
        <v>844</v>
      </c>
      <c r="B2128" s="1">
        <v>46062.363888888889</v>
      </c>
      <c r="C2128" t="s">
        <v>7</v>
      </c>
      <c r="D2128" t="s">
        <v>18</v>
      </c>
      <c r="E2128" t="s">
        <v>19</v>
      </c>
      <c r="F2128" t="s">
        <v>10</v>
      </c>
      <c r="G2128" s="2">
        <v>0.36388888888888887</v>
      </c>
      <c r="H2128" s="3">
        <v>46062</v>
      </c>
      <c r="I2128">
        <v>2</v>
      </c>
      <c r="J2128">
        <f>_xlfn.XLOOKUP(tbl_logs[[#This Row],[Target_Department]],tbl_DeptWeight[Department], tbl_DeptWeight[Impact Score])</f>
        <v>3</v>
      </c>
      <c r="K2128">
        <f>_xlfn.XLOOKUP(tbl_logs[[#This Row],[Employee_Action]],tbl_ResponseLikelihood[Employee Action],tbl_ResponseLikelihood[Likelihood Score])</f>
        <v>2</v>
      </c>
      <c r="L2128">
        <f>tbl_logs[[#This Row],[Impact Score]]*tbl_logs[[#This Row],[Response Multiplier]]</f>
        <v>6</v>
      </c>
      <c r="M2128" t="str" cm="1">
        <f t="array" ref="M2128">_xlfn.IFS(tbl_logs[[#This Row],[Total Score]]&lt;=4, "Low", tbl_logs[[#This Row],[Total Score]]&lt;=10, "Medium", tbl_logs[[#This Row],[Total Score]]&lt;=19, "High", tbl_logs[[#This Row],[Total Score]]&lt;=25, "Very High")</f>
        <v>Medium</v>
      </c>
      <c r="N2128" t="str" cm="1">
        <f t="array" ref="N2128">_xlfn.IFS(tbl_logs[[#This Row],[Total Score]]&lt;=4, "Low", tbl_logs[[#This Row],[Total Score]]&lt;=10, "Medium", tbl_logs[[#This Row],[Total Score]]&lt;=17, "High", tbl_logs[[#This Row],[Total Score]]&lt;=25, "Critical")</f>
        <v>Medium</v>
      </c>
    </row>
    <row r="2129" spans="1:14" x14ac:dyDescent="0.3">
      <c r="A2129" t="s">
        <v>2301</v>
      </c>
      <c r="B2129" s="1">
        <v>46062.429166666669</v>
      </c>
      <c r="C2129" t="s">
        <v>7</v>
      </c>
      <c r="D2129" t="s">
        <v>8</v>
      </c>
      <c r="E2129" t="s">
        <v>19</v>
      </c>
      <c r="F2129" t="s">
        <v>10</v>
      </c>
      <c r="G2129" s="2">
        <v>0.42916666666666664</v>
      </c>
      <c r="H2129" s="3">
        <v>46062</v>
      </c>
      <c r="I2129">
        <v>2</v>
      </c>
      <c r="J2129">
        <f>_xlfn.XLOOKUP(tbl_logs[[#This Row],[Target_Department]],tbl_DeptWeight[Department], tbl_DeptWeight[Impact Score])</f>
        <v>3</v>
      </c>
      <c r="K2129">
        <f>_xlfn.XLOOKUP(tbl_logs[[#This Row],[Employee_Action]],tbl_ResponseLikelihood[Employee Action],tbl_ResponseLikelihood[Likelihood Score])</f>
        <v>2</v>
      </c>
      <c r="L2129">
        <f>tbl_logs[[#This Row],[Impact Score]]*tbl_logs[[#This Row],[Response Multiplier]]</f>
        <v>6</v>
      </c>
      <c r="M2129" t="str" cm="1">
        <f t="array" ref="M2129">_xlfn.IFS(tbl_logs[[#This Row],[Total Score]]&lt;=4, "Low", tbl_logs[[#This Row],[Total Score]]&lt;=10, "Medium", tbl_logs[[#This Row],[Total Score]]&lt;=19, "High", tbl_logs[[#This Row],[Total Score]]&lt;=25, "Very High")</f>
        <v>Medium</v>
      </c>
      <c r="N2129" t="str" cm="1">
        <f t="array" ref="N2129">_xlfn.IFS(tbl_logs[[#This Row],[Total Score]]&lt;=4, "Low", tbl_logs[[#This Row],[Total Score]]&lt;=10, "Medium", tbl_logs[[#This Row],[Total Score]]&lt;=17, "High", tbl_logs[[#This Row],[Total Score]]&lt;=25, "Critical")</f>
        <v>Medium</v>
      </c>
    </row>
    <row r="2130" spans="1:14" x14ac:dyDescent="0.3">
      <c r="A2130" t="s">
        <v>4229</v>
      </c>
      <c r="B2130" s="1">
        <v>46062.469444444447</v>
      </c>
      <c r="C2130" t="s">
        <v>40</v>
      </c>
      <c r="D2130" t="s">
        <v>15</v>
      </c>
      <c r="E2130" t="s">
        <v>16</v>
      </c>
      <c r="F2130" t="s">
        <v>20</v>
      </c>
      <c r="G2130" s="2">
        <v>0.46944444444444444</v>
      </c>
      <c r="H2130" s="3">
        <v>46062</v>
      </c>
      <c r="I2130">
        <v>2</v>
      </c>
      <c r="J2130">
        <f>_xlfn.XLOOKUP(tbl_logs[[#This Row],[Target_Department]],tbl_DeptWeight[Department], tbl_DeptWeight[Impact Score])</f>
        <v>5</v>
      </c>
      <c r="K2130">
        <f>_xlfn.XLOOKUP(tbl_logs[[#This Row],[Employee_Action]],tbl_ResponseLikelihood[Employee Action],tbl_ResponseLikelihood[Likelihood Score])</f>
        <v>2</v>
      </c>
      <c r="L2130">
        <f>tbl_logs[[#This Row],[Impact Score]]*tbl_logs[[#This Row],[Response Multiplier]]</f>
        <v>10</v>
      </c>
      <c r="M2130" t="str" cm="1">
        <f t="array" ref="M2130">_xlfn.IFS(tbl_logs[[#This Row],[Total Score]]&lt;=4, "Low", tbl_logs[[#This Row],[Total Score]]&lt;=10, "Medium", tbl_logs[[#This Row],[Total Score]]&lt;=19, "High", tbl_logs[[#This Row],[Total Score]]&lt;=25, "Very High")</f>
        <v>Medium</v>
      </c>
      <c r="N2130" t="str" cm="1">
        <f t="array" ref="N2130">_xlfn.IFS(tbl_logs[[#This Row],[Total Score]]&lt;=4, "Low", tbl_logs[[#This Row],[Total Score]]&lt;=10, "Medium", tbl_logs[[#This Row],[Total Score]]&lt;=17, "High", tbl_logs[[#This Row],[Total Score]]&lt;=25, "Critical")</f>
        <v>Medium</v>
      </c>
    </row>
    <row r="2131" spans="1:14" x14ac:dyDescent="0.3">
      <c r="A2131" t="s">
        <v>1396</v>
      </c>
      <c r="B2131" s="1">
        <v>46062.475694444445</v>
      </c>
      <c r="C2131" t="s">
        <v>7</v>
      </c>
      <c r="D2131" t="s">
        <v>8</v>
      </c>
      <c r="E2131" t="s">
        <v>9</v>
      </c>
      <c r="F2131" t="s">
        <v>13</v>
      </c>
      <c r="G2131" s="2">
        <v>0.47569444444444442</v>
      </c>
      <c r="H2131" s="3">
        <v>46062</v>
      </c>
      <c r="I2131">
        <v>2</v>
      </c>
      <c r="J2131">
        <f>_xlfn.XLOOKUP(tbl_logs[[#This Row],[Target_Department]],tbl_DeptWeight[Department], tbl_DeptWeight[Impact Score])</f>
        <v>3</v>
      </c>
      <c r="K2131">
        <f>_xlfn.XLOOKUP(tbl_logs[[#This Row],[Employee_Action]],tbl_ResponseLikelihood[Employee Action],tbl_ResponseLikelihood[Likelihood Score])</f>
        <v>1</v>
      </c>
      <c r="L2131">
        <f>tbl_logs[[#This Row],[Impact Score]]*tbl_logs[[#This Row],[Response Multiplier]]</f>
        <v>3</v>
      </c>
      <c r="M2131" t="str" cm="1">
        <f t="array" ref="M2131">_xlfn.IFS(tbl_logs[[#This Row],[Total Score]]&lt;=4, "Low", tbl_logs[[#This Row],[Total Score]]&lt;=10, "Medium", tbl_logs[[#This Row],[Total Score]]&lt;=19, "High", tbl_logs[[#This Row],[Total Score]]&lt;=25, "Very High")</f>
        <v>Low</v>
      </c>
      <c r="N2131" t="str" cm="1">
        <f t="array" ref="N2131">_xlfn.IFS(tbl_logs[[#This Row],[Total Score]]&lt;=4, "Low", tbl_logs[[#This Row],[Total Score]]&lt;=10, "Medium", tbl_logs[[#This Row],[Total Score]]&lt;=17, "High", tbl_logs[[#This Row],[Total Score]]&lt;=25, "Critical")</f>
        <v>Low</v>
      </c>
    </row>
    <row r="2132" spans="1:14" x14ac:dyDescent="0.3">
      <c r="A2132" t="s">
        <v>3891</v>
      </c>
      <c r="B2132" s="1">
        <v>46062.486111111109</v>
      </c>
      <c r="C2132" t="s">
        <v>7</v>
      </c>
      <c r="D2132" t="s">
        <v>18</v>
      </c>
      <c r="E2132" t="s">
        <v>19</v>
      </c>
      <c r="F2132" t="s">
        <v>20</v>
      </c>
      <c r="G2132" s="2">
        <v>0.4861111111111111</v>
      </c>
      <c r="H2132" s="3">
        <v>46062</v>
      </c>
      <c r="I2132">
        <v>2</v>
      </c>
      <c r="J2132">
        <f>_xlfn.XLOOKUP(tbl_logs[[#This Row],[Target_Department]],tbl_DeptWeight[Department], tbl_DeptWeight[Impact Score])</f>
        <v>3</v>
      </c>
      <c r="K2132">
        <f>_xlfn.XLOOKUP(tbl_logs[[#This Row],[Employee_Action]],tbl_ResponseLikelihood[Employee Action],tbl_ResponseLikelihood[Likelihood Score])</f>
        <v>2</v>
      </c>
      <c r="L2132">
        <f>tbl_logs[[#This Row],[Impact Score]]*tbl_logs[[#This Row],[Response Multiplier]]</f>
        <v>6</v>
      </c>
      <c r="M2132" t="str" cm="1">
        <f t="array" ref="M2132">_xlfn.IFS(tbl_logs[[#This Row],[Total Score]]&lt;=4, "Low", tbl_logs[[#This Row],[Total Score]]&lt;=10, "Medium", tbl_logs[[#This Row],[Total Score]]&lt;=19, "High", tbl_logs[[#This Row],[Total Score]]&lt;=25, "Very High")</f>
        <v>Medium</v>
      </c>
      <c r="N2132" t="str" cm="1">
        <f t="array" ref="N2132">_xlfn.IFS(tbl_logs[[#This Row],[Total Score]]&lt;=4, "Low", tbl_logs[[#This Row],[Total Score]]&lt;=10, "Medium", tbl_logs[[#This Row],[Total Score]]&lt;=17, "High", tbl_logs[[#This Row],[Total Score]]&lt;=25, "Critical")</f>
        <v>Medium</v>
      </c>
    </row>
    <row r="2133" spans="1:14" x14ac:dyDescent="0.3">
      <c r="A2133" t="s">
        <v>4245</v>
      </c>
      <c r="B2133" s="1">
        <v>46062.503472222219</v>
      </c>
      <c r="C2133" t="s">
        <v>7</v>
      </c>
      <c r="D2133" t="s">
        <v>22</v>
      </c>
      <c r="E2133" t="s">
        <v>19</v>
      </c>
      <c r="F2133" t="s">
        <v>20</v>
      </c>
      <c r="G2133" s="2">
        <v>0.50347222222222221</v>
      </c>
      <c r="H2133" s="3">
        <v>46062</v>
      </c>
      <c r="I2133">
        <v>2</v>
      </c>
      <c r="J2133">
        <f>_xlfn.XLOOKUP(tbl_logs[[#This Row],[Target_Department]],tbl_DeptWeight[Department], tbl_DeptWeight[Impact Score])</f>
        <v>3</v>
      </c>
      <c r="K2133">
        <f>_xlfn.XLOOKUP(tbl_logs[[#This Row],[Employee_Action]],tbl_ResponseLikelihood[Employee Action],tbl_ResponseLikelihood[Likelihood Score])</f>
        <v>2</v>
      </c>
      <c r="L2133">
        <f>tbl_logs[[#This Row],[Impact Score]]*tbl_logs[[#This Row],[Response Multiplier]]</f>
        <v>6</v>
      </c>
      <c r="M2133" t="str" cm="1">
        <f t="array" ref="M2133">_xlfn.IFS(tbl_logs[[#This Row],[Total Score]]&lt;=4, "Low", tbl_logs[[#This Row],[Total Score]]&lt;=10, "Medium", tbl_logs[[#This Row],[Total Score]]&lt;=19, "High", tbl_logs[[#This Row],[Total Score]]&lt;=25, "Very High")</f>
        <v>Medium</v>
      </c>
      <c r="N2133" t="str" cm="1">
        <f t="array" ref="N2133">_xlfn.IFS(tbl_logs[[#This Row],[Total Score]]&lt;=4, "Low", tbl_logs[[#This Row],[Total Score]]&lt;=10, "Medium", tbl_logs[[#This Row],[Total Score]]&lt;=17, "High", tbl_logs[[#This Row],[Total Score]]&lt;=25, "Critical")</f>
        <v>Medium</v>
      </c>
    </row>
    <row r="2134" spans="1:14" x14ac:dyDescent="0.3">
      <c r="A2134" t="s">
        <v>3431</v>
      </c>
      <c r="B2134" s="1">
        <v>46062.518750000003</v>
      </c>
      <c r="C2134" t="s">
        <v>7</v>
      </c>
      <c r="D2134" t="s">
        <v>22</v>
      </c>
      <c r="E2134" t="s">
        <v>19</v>
      </c>
      <c r="F2134" t="s">
        <v>13</v>
      </c>
      <c r="G2134" s="2">
        <v>0.51875000000000004</v>
      </c>
      <c r="H2134" s="3">
        <v>46062</v>
      </c>
      <c r="I2134">
        <v>2</v>
      </c>
      <c r="J2134">
        <f>_xlfn.XLOOKUP(tbl_logs[[#This Row],[Target_Department]],tbl_DeptWeight[Department], tbl_DeptWeight[Impact Score])</f>
        <v>3</v>
      </c>
      <c r="K2134">
        <f>_xlfn.XLOOKUP(tbl_logs[[#This Row],[Employee_Action]],tbl_ResponseLikelihood[Employee Action],tbl_ResponseLikelihood[Likelihood Score])</f>
        <v>1</v>
      </c>
      <c r="L2134">
        <f>tbl_logs[[#This Row],[Impact Score]]*tbl_logs[[#This Row],[Response Multiplier]]</f>
        <v>3</v>
      </c>
      <c r="M2134" t="str" cm="1">
        <f t="array" ref="M2134">_xlfn.IFS(tbl_logs[[#This Row],[Total Score]]&lt;=4, "Low", tbl_logs[[#This Row],[Total Score]]&lt;=10, "Medium", tbl_logs[[#This Row],[Total Score]]&lt;=19, "High", tbl_logs[[#This Row],[Total Score]]&lt;=25, "Very High")</f>
        <v>Low</v>
      </c>
      <c r="N2134" t="str" cm="1">
        <f t="array" ref="N2134">_xlfn.IFS(tbl_logs[[#This Row],[Total Score]]&lt;=4, "Low", tbl_logs[[#This Row],[Total Score]]&lt;=10, "Medium", tbl_logs[[#This Row],[Total Score]]&lt;=17, "High", tbl_logs[[#This Row],[Total Score]]&lt;=25, "Critical")</f>
        <v>Low</v>
      </c>
    </row>
    <row r="2135" spans="1:14" x14ac:dyDescent="0.3">
      <c r="A2135" t="s">
        <v>3555</v>
      </c>
      <c r="B2135" s="1">
        <v>46062.522222222222</v>
      </c>
      <c r="C2135" t="s">
        <v>7</v>
      </c>
      <c r="D2135" t="s">
        <v>18</v>
      </c>
      <c r="E2135" t="s">
        <v>19</v>
      </c>
      <c r="F2135" t="s">
        <v>13</v>
      </c>
      <c r="G2135" s="2">
        <v>0.52222222222222225</v>
      </c>
      <c r="H2135" s="3">
        <v>46062</v>
      </c>
      <c r="I2135">
        <v>2</v>
      </c>
      <c r="J2135">
        <f>_xlfn.XLOOKUP(tbl_logs[[#This Row],[Target_Department]],tbl_DeptWeight[Department], tbl_DeptWeight[Impact Score])</f>
        <v>3</v>
      </c>
      <c r="K2135">
        <f>_xlfn.XLOOKUP(tbl_logs[[#This Row],[Employee_Action]],tbl_ResponseLikelihood[Employee Action],tbl_ResponseLikelihood[Likelihood Score])</f>
        <v>1</v>
      </c>
      <c r="L2135">
        <f>tbl_logs[[#This Row],[Impact Score]]*tbl_logs[[#This Row],[Response Multiplier]]</f>
        <v>3</v>
      </c>
      <c r="M2135" t="str" cm="1">
        <f t="array" ref="M2135">_xlfn.IFS(tbl_logs[[#This Row],[Total Score]]&lt;=4, "Low", tbl_logs[[#This Row],[Total Score]]&lt;=10, "Medium", tbl_logs[[#This Row],[Total Score]]&lt;=19, "High", tbl_logs[[#This Row],[Total Score]]&lt;=25, "Very High")</f>
        <v>Low</v>
      </c>
      <c r="N2135" t="str" cm="1">
        <f t="array" ref="N2135">_xlfn.IFS(tbl_logs[[#This Row],[Total Score]]&lt;=4, "Low", tbl_logs[[#This Row],[Total Score]]&lt;=10, "Medium", tbl_logs[[#This Row],[Total Score]]&lt;=17, "High", tbl_logs[[#This Row],[Total Score]]&lt;=25, "Critical")</f>
        <v>Low</v>
      </c>
    </row>
    <row r="2136" spans="1:14" x14ac:dyDescent="0.3">
      <c r="A2136" t="s">
        <v>3658</v>
      </c>
      <c r="B2136" s="1">
        <v>46062.522222222222</v>
      </c>
      <c r="C2136" t="s">
        <v>47</v>
      </c>
      <c r="D2136" t="s">
        <v>15</v>
      </c>
      <c r="E2136" t="s">
        <v>31</v>
      </c>
      <c r="F2136" t="s">
        <v>10</v>
      </c>
      <c r="G2136" s="2">
        <v>0.52222222222222225</v>
      </c>
      <c r="H2136" s="3">
        <v>46062</v>
      </c>
      <c r="I2136">
        <v>2</v>
      </c>
      <c r="J2136">
        <f>_xlfn.XLOOKUP(tbl_logs[[#This Row],[Target_Department]],tbl_DeptWeight[Department], tbl_DeptWeight[Impact Score])</f>
        <v>1</v>
      </c>
      <c r="K2136">
        <f>_xlfn.XLOOKUP(tbl_logs[[#This Row],[Employee_Action]],tbl_ResponseLikelihood[Employee Action],tbl_ResponseLikelihood[Likelihood Score])</f>
        <v>2</v>
      </c>
      <c r="L2136">
        <f>tbl_logs[[#This Row],[Impact Score]]*tbl_logs[[#This Row],[Response Multiplier]]</f>
        <v>2</v>
      </c>
      <c r="M2136" t="str" cm="1">
        <f t="array" ref="M2136">_xlfn.IFS(tbl_logs[[#This Row],[Total Score]]&lt;=4, "Low", tbl_logs[[#This Row],[Total Score]]&lt;=10, "Medium", tbl_logs[[#This Row],[Total Score]]&lt;=19, "High", tbl_logs[[#This Row],[Total Score]]&lt;=25, "Very High")</f>
        <v>Low</v>
      </c>
      <c r="N2136" t="str" cm="1">
        <f t="array" ref="N2136">_xlfn.IFS(tbl_logs[[#This Row],[Total Score]]&lt;=4, "Low", tbl_logs[[#This Row],[Total Score]]&lt;=10, "Medium", tbl_logs[[#This Row],[Total Score]]&lt;=17, "High", tbl_logs[[#This Row],[Total Score]]&lt;=25, "Critical")</f>
        <v>Low</v>
      </c>
    </row>
    <row r="2137" spans="1:14" x14ac:dyDescent="0.3">
      <c r="A2137" t="s">
        <v>234</v>
      </c>
      <c r="B2137" s="1">
        <v>46062.529861111114</v>
      </c>
      <c r="C2137" t="s">
        <v>7</v>
      </c>
      <c r="D2137" t="s">
        <v>8</v>
      </c>
      <c r="E2137" t="s">
        <v>16</v>
      </c>
      <c r="F2137" t="s">
        <v>10</v>
      </c>
      <c r="G2137" s="2">
        <v>0.52986111111111112</v>
      </c>
      <c r="H2137" s="3">
        <v>46062</v>
      </c>
      <c r="I2137">
        <v>2</v>
      </c>
      <c r="J2137">
        <f>_xlfn.XLOOKUP(tbl_logs[[#This Row],[Target_Department]],tbl_DeptWeight[Department], tbl_DeptWeight[Impact Score])</f>
        <v>3</v>
      </c>
      <c r="K2137">
        <f>_xlfn.XLOOKUP(tbl_logs[[#This Row],[Employee_Action]],tbl_ResponseLikelihood[Employee Action],tbl_ResponseLikelihood[Likelihood Score])</f>
        <v>2</v>
      </c>
      <c r="L2137">
        <f>tbl_logs[[#This Row],[Impact Score]]*tbl_logs[[#This Row],[Response Multiplier]]</f>
        <v>6</v>
      </c>
      <c r="M2137" t="str" cm="1">
        <f t="array" ref="M2137">_xlfn.IFS(tbl_logs[[#This Row],[Total Score]]&lt;=4, "Low", tbl_logs[[#This Row],[Total Score]]&lt;=10, "Medium", tbl_logs[[#This Row],[Total Score]]&lt;=19, "High", tbl_logs[[#This Row],[Total Score]]&lt;=25, "Very High")</f>
        <v>Medium</v>
      </c>
      <c r="N2137" t="str" cm="1">
        <f t="array" ref="N2137">_xlfn.IFS(tbl_logs[[#This Row],[Total Score]]&lt;=4, "Low", tbl_logs[[#This Row],[Total Score]]&lt;=10, "Medium", tbl_logs[[#This Row],[Total Score]]&lt;=17, "High", tbl_logs[[#This Row],[Total Score]]&lt;=25, "Critical")</f>
        <v>Medium</v>
      </c>
    </row>
    <row r="2138" spans="1:14" x14ac:dyDescent="0.3">
      <c r="A2138" t="s">
        <v>1180</v>
      </c>
      <c r="B2138" s="1">
        <v>46062.543055555558</v>
      </c>
      <c r="C2138" t="s">
        <v>7</v>
      </c>
      <c r="D2138" t="s">
        <v>22</v>
      </c>
      <c r="E2138" t="s">
        <v>19</v>
      </c>
      <c r="F2138" t="s">
        <v>33</v>
      </c>
      <c r="G2138" s="2">
        <v>0.54305555555555551</v>
      </c>
      <c r="H2138" s="3">
        <v>46062</v>
      </c>
      <c r="I2138">
        <v>2</v>
      </c>
      <c r="J2138">
        <f>_xlfn.XLOOKUP(tbl_logs[[#This Row],[Target_Department]],tbl_DeptWeight[Department], tbl_DeptWeight[Impact Score])</f>
        <v>3</v>
      </c>
      <c r="K2138">
        <f>_xlfn.XLOOKUP(tbl_logs[[#This Row],[Employee_Action]],tbl_ResponseLikelihood[Employee Action],tbl_ResponseLikelihood[Likelihood Score])</f>
        <v>4</v>
      </c>
      <c r="L2138">
        <f>tbl_logs[[#This Row],[Impact Score]]*tbl_logs[[#This Row],[Response Multiplier]]</f>
        <v>12</v>
      </c>
      <c r="M2138" t="str" cm="1">
        <f t="array" ref="M2138">_xlfn.IFS(tbl_logs[[#This Row],[Total Score]]&lt;=4, "Low", tbl_logs[[#This Row],[Total Score]]&lt;=10, "Medium", tbl_logs[[#This Row],[Total Score]]&lt;=19, "High", tbl_logs[[#This Row],[Total Score]]&lt;=25, "Very High")</f>
        <v>High</v>
      </c>
      <c r="N2138" t="str" cm="1">
        <f t="array" ref="N2138">_xlfn.IFS(tbl_logs[[#This Row],[Total Score]]&lt;=4, "Low", tbl_logs[[#This Row],[Total Score]]&lt;=10, "Medium", tbl_logs[[#This Row],[Total Score]]&lt;=17, "High", tbl_logs[[#This Row],[Total Score]]&lt;=25, "Critical")</f>
        <v>High</v>
      </c>
    </row>
    <row r="2139" spans="1:14" x14ac:dyDescent="0.3">
      <c r="A2139" t="s">
        <v>2779</v>
      </c>
      <c r="B2139" s="1">
        <v>46062.543749999997</v>
      </c>
      <c r="C2139" t="s">
        <v>40</v>
      </c>
      <c r="D2139" t="s">
        <v>8</v>
      </c>
      <c r="E2139" t="s">
        <v>16</v>
      </c>
      <c r="F2139" t="s">
        <v>20</v>
      </c>
      <c r="G2139" s="2">
        <v>0.54374999999999996</v>
      </c>
      <c r="H2139" s="3">
        <v>46062</v>
      </c>
      <c r="I2139">
        <v>2</v>
      </c>
      <c r="J2139">
        <f>_xlfn.XLOOKUP(tbl_logs[[#This Row],[Target_Department]],tbl_DeptWeight[Department], tbl_DeptWeight[Impact Score])</f>
        <v>5</v>
      </c>
      <c r="K2139">
        <f>_xlfn.XLOOKUP(tbl_logs[[#This Row],[Employee_Action]],tbl_ResponseLikelihood[Employee Action],tbl_ResponseLikelihood[Likelihood Score])</f>
        <v>2</v>
      </c>
      <c r="L2139">
        <f>tbl_logs[[#This Row],[Impact Score]]*tbl_logs[[#This Row],[Response Multiplier]]</f>
        <v>10</v>
      </c>
      <c r="M2139" t="str" cm="1">
        <f t="array" ref="M2139">_xlfn.IFS(tbl_logs[[#This Row],[Total Score]]&lt;=4, "Low", tbl_logs[[#This Row],[Total Score]]&lt;=10, "Medium", tbl_logs[[#This Row],[Total Score]]&lt;=19, "High", tbl_logs[[#This Row],[Total Score]]&lt;=25, "Very High")</f>
        <v>Medium</v>
      </c>
      <c r="N2139" t="str" cm="1">
        <f t="array" ref="N2139">_xlfn.IFS(tbl_logs[[#This Row],[Total Score]]&lt;=4, "Low", tbl_logs[[#This Row],[Total Score]]&lt;=10, "Medium", tbl_logs[[#This Row],[Total Score]]&lt;=17, "High", tbl_logs[[#This Row],[Total Score]]&lt;=25, "Critical")</f>
        <v>Medium</v>
      </c>
    </row>
    <row r="2140" spans="1:14" x14ac:dyDescent="0.3">
      <c r="A2140" t="s">
        <v>422</v>
      </c>
      <c r="B2140" s="1">
        <v>46062.546527777777</v>
      </c>
      <c r="C2140" t="s">
        <v>35</v>
      </c>
      <c r="D2140" t="s">
        <v>8</v>
      </c>
      <c r="E2140" t="s">
        <v>19</v>
      </c>
      <c r="F2140" t="s">
        <v>10</v>
      </c>
      <c r="G2140" s="2">
        <v>0.54652777777777772</v>
      </c>
      <c r="H2140" s="3">
        <v>46062</v>
      </c>
      <c r="I2140">
        <v>2</v>
      </c>
      <c r="J2140">
        <f>_xlfn.XLOOKUP(tbl_logs[[#This Row],[Target_Department]],tbl_DeptWeight[Department], tbl_DeptWeight[Impact Score])</f>
        <v>1</v>
      </c>
      <c r="K2140">
        <f>_xlfn.XLOOKUP(tbl_logs[[#This Row],[Employee_Action]],tbl_ResponseLikelihood[Employee Action],tbl_ResponseLikelihood[Likelihood Score])</f>
        <v>2</v>
      </c>
      <c r="L2140">
        <f>tbl_logs[[#This Row],[Impact Score]]*tbl_logs[[#This Row],[Response Multiplier]]</f>
        <v>2</v>
      </c>
      <c r="M2140" t="str" cm="1">
        <f t="array" ref="M2140">_xlfn.IFS(tbl_logs[[#This Row],[Total Score]]&lt;=4, "Low", tbl_logs[[#This Row],[Total Score]]&lt;=10, "Medium", tbl_logs[[#This Row],[Total Score]]&lt;=19, "High", tbl_logs[[#This Row],[Total Score]]&lt;=25, "Very High")</f>
        <v>Low</v>
      </c>
      <c r="N2140" t="str" cm="1">
        <f t="array" ref="N2140">_xlfn.IFS(tbl_logs[[#This Row],[Total Score]]&lt;=4, "Low", tbl_logs[[#This Row],[Total Score]]&lt;=10, "Medium", tbl_logs[[#This Row],[Total Score]]&lt;=17, "High", tbl_logs[[#This Row],[Total Score]]&lt;=25, "Critical")</f>
        <v>Low</v>
      </c>
    </row>
    <row r="2141" spans="1:14" x14ac:dyDescent="0.3">
      <c r="A2141" t="s">
        <v>3580</v>
      </c>
      <c r="B2141" s="1">
        <v>46062.586805555555</v>
      </c>
      <c r="C2141" t="s">
        <v>7</v>
      </c>
      <c r="D2141" t="s">
        <v>15</v>
      </c>
      <c r="E2141" t="s">
        <v>19</v>
      </c>
      <c r="F2141" t="s">
        <v>20</v>
      </c>
      <c r="G2141" s="2">
        <v>0.58680555555555558</v>
      </c>
      <c r="H2141" s="3">
        <v>46062</v>
      </c>
      <c r="I2141">
        <v>2</v>
      </c>
      <c r="J2141">
        <f>_xlfn.XLOOKUP(tbl_logs[[#This Row],[Target_Department]],tbl_DeptWeight[Department], tbl_DeptWeight[Impact Score])</f>
        <v>3</v>
      </c>
      <c r="K2141">
        <f>_xlfn.XLOOKUP(tbl_logs[[#This Row],[Employee_Action]],tbl_ResponseLikelihood[Employee Action],tbl_ResponseLikelihood[Likelihood Score])</f>
        <v>2</v>
      </c>
      <c r="L2141">
        <f>tbl_logs[[#This Row],[Impact Score]]*tbl_logs[[#This Row],[Response Multiplier]]</f>
        <v>6</v>
      </c>
      <c r="M2141" t="str" cm="1">
        <f t="array" ref="M2141">_xlfn.IFS(tbl_logs[[#This Row],[Total Score]]&lt;=4, "Low", tbl_logs[[#This Row],[Total Score]]&lt;=10, "Medium", tbl_logs[[#This Row],[Total Score]]&lt;=19, "High", tbl_logs[[#This Row],[Total Score]]&lt;=25, "Very High")</f>
        <v>Medium</v>
      </c>
      <c r="N2141" t="str" cm="1">
        <f t="array" ref="N2141">_xlfn.IFS(tbl_logs[[#This Row],[Total Score]]&lt;=4, "Low", tbl_logs[[#This Row],[Total Score]]&lt;=10, "Medium", tbl_logs[[#This Row],[Total Score]]&lt;=17, "High", tbl_logs[[#This Row],[Total Score]]&lt;=25, "Critical")</f>
        <v>Medium</v>
      </c>
    </row>
    <row r="2142" spans="1:14" x14ac:dyDescent="0.3">
      <c r="A2142" t="s">
        <v>3800</v>
      </c>
      <c r="B2142" s="1">
        <v>46062.601388888892</v>
      </c>
      <c r="C2142" t="s">
        <v>26</v>
      </c>
      <c r="D2142" t="s">
        <v>22</v>
      </c>
      <c r="E2142" t="s">
        <v>31</v>
      </c>
      <c r="F2142" t="s">
        <v>13</v>
      </c>
      <c r="G2142" s="2">
        <v>0.60138888888888886</v>
      </c>
      <c r="H2142" s="3">
        <v>46062</v>
      </c>
      <c r="I2142">
        <v>2</v>
      </c>
      <c r="J2142">
        <f>_xlfn.XLOOKUP(tbl_logs[[#This Row],[Target_Department]],tbl_DeptWeight[Department], tbl_DeptWeight[Impact Score])</f>
        <v>3</v>
      </c>
      <c r="K2142">
        <f>_xlfn.XLOOKUP(tbl_logs[[#This Row],[Employee_Action]],tbl_ResponseLikelihood[Employee Action],tbl_ResponseLikelihood[Likelihood Score])</f>
        <v>1</v>
      </c>
      <c r="L2142">
        <f>tbl_logs[[#This Row],[Impact Score]]*tbl_logs[[#This Row],[Response Multiplier]]</f>
        <v>3</v>
      </c>
      <c r="M2142" t="str" cm="1">
        <f t="array" ref="M2142">_xlfn.IFS(tbl_logs[[#This Row],[Total Score]]&lt;=4, "Low", tbl_logs[[#This Row],[Total Score]]&lt;=10, "Medium", tbl_logs[[#This Row],[Total Score]]&lt;=19, "High", tbl_logs[[#This Row],[Total Score]]&lt;=25, "Very High")</f>
        <v>Low</v>
      </c>
      <c r="N2142" t="str" cm="1">
        <f t="array" ref="N2142">_xlfn.IFS(tbl_logs[[#This Row],[Total Score]]&lt;=4, "Low", tbl_logs[[#This Row],[Total Score]]&lt;=10, "Medium", tbl_logs[[#This Row],[Total Score]]&lt;=17, "High", tbl_logs[[#This Row],[Total Score]]&lt;=25, "Critical")</f>
        <v>Low</v>
      </c>
    </row>
    <row r="2143" spans="1:14" x14ac:dyDescent="0.3">
      <c r="A2143" t="s">
        <v>2861</v>
      </c>
      <c r="B2143" s="1">
        <v>46062.609027777777</v>
      </c>
      <c r="C2143" t="s">
        <v>7</v>
      </c>
      <c r="D2143" t="s">
        <v>22</v>
      </c>
      <c r="E2143" t="s">
        <v>16</v>
      </c>
      <c r="F2143" t="s">
        <v>20</v>
      </c>
      <c r="G2143" s="2">
        <v>0.60902777777777772</v>
      </c>
      <c r="H2143" s="3">
        <v>46062</v>
      </c>
      <c r="I2143">
        <v>2</v>
      </c>
      <c r="J2143">
        <f>_xlfn.XLOOKUP(tbl_logs[[#This Row],[Target_Department]],tbl_DeptWeight[Department], tbl_DeptWeight[Impact Score])</f>
        <v>3</v>
      </c>
      <c r="K2143">
        <f>_xlfn.XLOOKUP(tbl_logs[[#This Row],[Employee_Action]],tbl_ResponseLikelihood[Employee Action],tbl_ResponseLikelihood[Likelihood Score])</f>
        <v>2</v>
      </c>
      <c r="L2143">
        <f>tbl_logs[[#This Row],[Impact Score]]*tbl_logs[[#This Row],[Response Multiplier]]</f>
        <v>6</v>
      </c>
      <c r="M2143" t="str" cm="1">
        <f t="array" ref="M2143">_xlfn.IFS(tbl_logs[[#This Row],[Total Score]]&lt;=4, "Low", tbl_logs[[#This Row],[Total Score]]&lt;=10, "Medium", tbl_logs[[#This Row],[Total Score]]&lt;=19, "High", tbl_logs[[#This Row],[Total Score]]&lt;=25, "Very High")</f>
        <v>Medium</v>
      </c>
      <c r="N2143" t="str" cm="1">
        <f t="array" ref="N2143">_xlfn.IFS(tbl_logs[[#This Row],[Total Score]]&lt;=4, "Low", tbl_logs[[#This Row],[Total Score]]&lt;=10, "Medium", tbl_logs[[#This Row],[Total Score]]&lt;=17, "High", tbl_logs[[#This Row],[Total Score]]&lt;=25, "Critical")</f>
        <v>Medium</v>
      </c>
    </row>
    <row r="2144" spans="1:14" x14ac:dyDescent="0.3">
      <c r="A2144" t="s">
        <v>3320</v>
      </c>
      <c r="B2144" s="1">
        <v>46062.644444444442</v>
      </c>
      <c r="C2144" t="s">
        <v>7</v>
      </c>
      <c r="D2144" t="s">
        <v>15</v>
      </c>
      <c r="E2144" t="s">
        <v>19</v>
      </c>
      <c r="F2144" t="s">
        <v>20</v>
      </c>
      <c r="G2144" s="2">
        <v>0.64444444444444449</v>
      </c>
      <c r="H2144" s="3">
        <v>46062</v>
      </c>
      <c r="I2144">
        <v>2</v>
      </c>
      <c r="J2144">
        <f>_xlfn.XLOOKUP(tbl_logs[[#This Row],[Target_Department]],tbl_DeptWeight[Department], tbl_DeptWeight[Impact Score])</f>
        <v>3</v>
      </c>
      <c r="K2144">
        <f>_xlfn.XLOOKUP(tbl_logs[[#This Row],[Employee_Action]],tbl_ResponseLikelihood[Employee Action],tbl_ResponseLikelihood[Likelihood Score])</f>
        <v>2</v>
      </c>
      <c r="L2144">
        <f>tbl_logs[[#This Row],[Impact Score]]*tbl_logs[[#This Row],[Response Multiplier]]</f>
        <v>6</v>
      </c>
      <c r="M2144" t="str" cm="1">
        <f t="array" ref="M2144">_xlfn.IFS(tbl_logs[[#This Row],[Total Score]]&lt;=4, "Low", tbl_logs[[#This Row],[Total Score]]&lt;=10, "Medium", tbl_logs[[#This Row],[Total Score]]&lt;=19, "High", tbl_logs[[#This Row],[Total Score]]&lt;=25, "Very High")</f>
        <v>Medium</v>
      </c>
      <c r="N2144" t="str" cm="1">
        <f t="array" ref="N2144">_xlfn.IFS(tbl_logs[[#This Row],[Total Score]]&lt;=4, "Low", tbl_logs[[#This Row],[Total Score]]&lt;=10, "Medium", tbl_logs[[#This Row],[Total Score]]&lt;=17, "High", tbl_logs[[#This Row],[Total Score]]&lt;=25, "Critical")</f>
        <v>Medium</v>
      </c>
    </row>
    <row r="2145" spans="1:14" x14ac:dyDescent="0.3">
      <c r="A2145" t="s">
        <v>2400</v>
      </c>
      <c r="B2145" s="1">
        <v>46062.665277777778</v>
      </c>
      <c r="C2145" t="s">
        <v>7</v>
      </c>
      <c r="D2145" t="s">
        <v>18</v>
      </c>
      <c r="E2145" t="s">
        <v>19</v>
      </c>
      <c r="F2145" t="s">
        <v>10</v>
      </c>
      <c r="G2145" s="2">
        <v>0.66527777777777775</v>
      </c>
      <c r="H2145" s="3">
        <v>46062</v>
      </c>
      <c r="I2145">
        <v>2</v>
      </c>
      <c r="J2145">
        <f>_xlfn.XLOOKUP(tbl_logs[[#This Row],[Target_Department]],tbl_DeptWeight[Department], tbl_DeptWeight[Impact Score])</f>
        <v>3</v>
      </c>
      <c r="K2145">
        <f>_xlfn.XLOOKUP(tbl_logs[[#This Row],[Employee_Action]],tbl_ResponseLikelihood[Employee Action],tbl_ResponseLikelihood[Likelihood Score])</f>
        <v>2</v>
      </c>
      <c r="L2145">
        <f>tbl_logs[[#This Row],[Impact Score]]*tbl_logs[[#This Row],[Response Multiplier]]</f>
        <v>6</v>
      </c>
      <c r="M2145" t="str" cm="1">
        <f t="array" ref="M2145">_xlfn.IFS(tbl_logs[[#This Row],[Total Score]]&lt;=4, "Low", tbl_logs[[#This Row],[Total Score]]&lt;=10, "Medium", tbl_logs[[#This Row],[Total Score]]&lt;=19, "High", tbl_logs[[#This Row],[Total Score]]&lt;=25, "Very High")</f>
        <v>Medium</v>
      </c>
      <c r="N2145" t="str" cm="1">
        <f t="array" ref="N2145">_xlfn.IFS(tbl_logs[[#This Row],[Total Score]]&lt;=4, "Low", tbl_logs[[#This Row],[Total Score]]&lt;=10, "Medium", tbl_logs[[#This Row],[Total Score]]&lt;=17, "High", tbl_logs[[#This Row],[Total Score]]&lt;=25, "Critical")</f>
        <v>Medium</v>
      </c>
    </row>
    <row r="2146" spans="1:14" x14ac:dyDescent="0.3">
      <c r="A2146" t="s">
        <v>2632</v>
      </c>
      <c r="B2146" s="1">
        <v>46062.668749999997</v>
      </c>
      <c r="C2146" t="s">
        <v>7</v>
      </c>
      <c r="D2146" t="s">
        <v>8</v>
      </c>
      <c r="E2146" t="s">
        <v>19</v>
      </c>
      <c r="F2146" t="s">
        <v>20</v>
      </c>
      <c r="G2146" s="2">
        <v>0.66874999999999996</v>
      </c>
      <c r="H2146" s="3">
        <v>46062</v>
      </c>
      <c r="I2146">
        <v>2</v>
      </c>
      <c r="J2146">
        <f>_xlfn.XLOOKUP(tbl_logs[[#This Row],[Target_Department]],tbl_DeptWeight[Department], tbl_DeptWeight[Impact Score])</f>
        <v>3</v>
      </c>
      <c r="K2146">
        <f>_xlfn.XLOOKUP(tbl_logs[[#This Row],[Employee_Action]],tbl_ResponseLikelihood[Employee Action],tbl_ResponseLikelihood[Likelihood Score])</f>
        <v>2</v>
      </c>
      <c r="L2146">
        <f>tbl_logs[[#This Row],[Impact Score]]*tbl_logs[[#This Row],[Response Multiplier]]</f>
        <v>6</v>
      </c>
      <c r="M2146" t="str" cm="1">
        <f t="array" ref="M2146">_xlfn.IFS(tbl_logs[[#This Row],[Total Score]]&lt;=4, "Low", tbl_logs[[#This Row],[Total Score]]&lt;=10, "Medium", tbl_logs[[#This Row],[Total Score]]&lt;=19, "High", tbl_logs[[#This Row],[Total Score]]&lt;=25, "Very High")</f>
        <v>Medium</v>
      </c>
      <c r="N2146" t="str" cm="1">
        <f t="array" ref="N2146">_xlfn.IFS(tbl_logs[[#This Row],[Total Score]]&lt;=4, "Low", tbl_logs[[#This Row],[Total Score]]&lt;=10, "Medium", tbl_logs[[#This Row],[Total Score]]&lt;=17, "High", tbl_logs[[#This Row],[Total Score]]&lt;=25, "Critical")</f>
        <v>Medium</v>
      </c>
    </row>
    <row r="2147" spans="1:14" x14ac:dyDescent="0.3">
      <c r="A2147" t="s">
        <v>3817</v>
      </c>
      <c r="B2147" s="1">
        <v>46062.676388888889</v>
      </c>
      <c r="C2147" t="s">
        <v>7</v>
      </c>
      <c r="D2147" t="s">
        <v>22</v>
      </c>
      <c r="E2147" t="s">
        <v>19</v>
      </c>
      <c r="F2147" t="s">
        <v>20</v>
      </c>
      <c r="G2147" s="2">
        <v>0.67638888888888893</v>
      </c>
      <c r="H2147" s="3">
        <v>46062</v>
      </c>
      <c r="I2147">
        <v>2</v>
      </c>
      <c r="J2147">
        <f>_xlfn.XLOOKUP(tbl_logs[[#This Row],[Target_Department]],tbl_DeptWeight[Department], tbl_DeptWeight[Impact Score])</f>
        <v>3</v>
      </c>
      <c r="K2147">
        <f>_xlfn.XLOOKUP(tbl_logs[[#This Row],[Employee_Action]],tbl_ResponseLikelihood[Employee Action],tbl_ResponseLikelihood[Likelihood Score])</f>
        <v>2</v>
      </c>
      <c r="L2147">
        <f>tbl_logs[[#This Row],[Impact Score]]*tbl_logs[[#This Row],[Response Multiplier]]</f>
        <v>6</v>
      </c>
      <c r="M2147" t="str" cm="1">
        <f t="array" ref="M2147">_xlfn.IFS(tbl_logs[[#This Row],[Total Score]]&lt;=4, "Low", tbl_logs[[#This Row],[Total Score]]&lt;=10, "Medium", tbl_logs[[#This Row],[Total Score]]&lt;=19, "High", tbl_logs[[#This Row],[Total Score]]&lt;=25, "Very High")</f>
        <v>Medium</v>
      </c>
      <c r="N2147" t="str" cm="1">
        <f t="array" ref="N2147">_xlfn.IFS(tbl_logs[[#This Row],[Total Score]]&lt;=4, "Low", tbl_logs[[#This Row],[Total Score]]&lt;=10, "Medium", tbl_logs[[#This Row],[Total Score]]&lt;=17, "High", tbl_logs[[#This Row],[Total Score]]&lt;=25, "Critical")</f>
        <v>Medium</v>
      </c>
    </row>
    <row r="2148" spans="1:14" x14ac:dyDescent="0.3">
      <c r="A2148" t="s">
        <v>711</v>
      </c>
      <c r="B2148" s="1">
        <v>46062.678472222222</v>
      </c>
      <c r="C2148" t="s">
        <v>7</v>
      </c>
      <c r="D2148" t="s">
        <v>18</v>
      </c>
      <c r="E2148" t="s">
        <v>19</v>
      </c>
      <c r="F2148" t="s">
        <v>10</v>
      </c>
      <c r="G2148" s="2">
        <v>0.67847222222222225</v>
      </c>
      <c r="H2148" s="3">
        <v>46062</v>
      </c>
      <c r="I2148">
        <v>2</v>
      </c>
      <c r="J2148">
        <f>_xlfn.XLOOKUP(tbl_logs[[#This Row],[Target_Department]],tbl_DeptWeight[Department], tbl_DeptWeight[Impact Score])</f>
        <v>3</v>
      </c>
      <c r="K2148">
        <f>_xlfn.XLOOKUP(tbl_logs[[#This Row],[Employee_Action]],tbl_ResponseLikelihood[Employee Action],tbl_ResponseLikelihood[Likelihood Score])</f>
        <v>2</v>
      </c>
      <c r="L2148">
        <f>tbl_logs[[#This Row],[Impact Score]]*tbl_logs[[#This Row],[Response Multiplier]]</f>
        <v>6</v>
      </c>
      <c r="M2148" t="str" cm="1">
        <f t="array" ref="M2148">_xlfn.IFS(tbl_logs[[#This Row],[Total Score]]&lt;=4, "Low", tbl_logs[[#This Row],[Total Score]]&lt;=10, "Medium", tbl_logs[[#This Row],[Total Score]]&lt;=19, "High", tbl_logs[[#This Row],[Total Score]]&lt;=25, "Very High")</f>
        <v>Medium</v>
      </c>
      <c r="N2148" t="str" cm="1">
        <f t="array" ref="N2148">_xlfn.IFS(tbl_logs[[#This Row],[Total Score]]&lt;=4, "Low", tbl_logs[[#This Row],[Total Score]]&lt;=10, "Medium", tbl_logs[[#This Row],[Total Score]]&lt;=17, "High", tbl_logs[[#This Row],[Total Score]]&lt;=25, "Critical")</f>
        <v>Medium</v>
      </c>
    </row>
    <row r="2149" spans="1:14" x14ac:dyDescent="0.3">
      <c r="A2149" t="s">
        <v>719</v>
      </c>
      <c r="B2149" s="1">
        <v>46062.688194444447</v>
      </c>
      <c r="C2149" t="s">
        <v>47</v>
      </c>
      <c r="D2149" t="s">
        <v>15</v>
      </c>
      <c r="E2149" t="s">
        <v>19</v>
      </c>
      <c r="F2149" t="s">
        <v>10</v>
      </c>
      <c r="G2149" s="2">
        <v>0.68819444444444444</v>
      </c>
      <c r="H2149" s="3">
        <v>46062</v>
      </c>
      <c r="I2149">
        <v>2</v>
      </c>
      <c r="J2149">
        <f>_xlfn.XLOOKUP(tbl_logs[[#This Row],[Target_Department]],tbl_DeptWeight[Department], tbl_DeptWeight[Impact Score])</f>
        <v>1</v>
      </c>
      <c r="K2149">
        <f>_xlfn.XLOOKUP(tbl_logs[[#This Row],[Employee_Action]],tbl_ResponseLikelihood[Employee Action],tbl_ResponseLikelihood[Likelihood Score])</f>
        <v>2</v>
      </c>
      <c r="L2149">
        <f>tbl_logs[[#This Row],[Impact Score]]*tbl_logs[[#This Row],[Response Multiplier]]</f>
        <v>2</v>
      </c>
      <c r="M2149" t="str" cm="1">
        <f t="array" ref="M2149">_xlfn.IFS(tbl_logs[[#This Row],[Total Score]]&lt;=4, "Low", tbl_logs[[#This Row],[Total Score]]&lt;=10, "Medium", tbl_logs[[#This Row],[Total Score]]&lt;=19, "High", tbl_logs[[#This Row],[Total Score]]&lt;=25, "Very High")</f>
        <v>Low</v>
      </c>
      <c r="N2149" t="str" cm="1">
        <f t="array" ref="N2149">_xlfn.IFS(tbl_logs[[#This Row],[Total Score]]&lt;=4, "Low", tbl_logs[[#This Row],[Total Score]]&lt;=10, "Medium", tbl_logs[[#This Row],[Total Score]]&lt;=17, "High", tbl_logs[[#This Row],[Total Score]]&lt;=25, "Critical")</f>
        <v>Low</v>
      </c>
    </row>
    <row r="2150" spans="1:14" x14ac:dyDescent="0.3">
      <c r="A2150" t="s">
        <v>1168</v>
      </c>
      <c r="B2150" s="1">
        <v>46062.695138888892</v>
      </c>
      <c r="C2150" t="s">
        <v>7</v>
      </c>
      <c r="D2150" t="s">
        <v>22</v>
      </c>
      <c r="E2150" t="s">
        <v>19</v>
      </c>
      <c r="F2150" t="s">
        <v>20</v>
      </c>
      <c r="G2150" s="2">
        <v>0.69513888888888886</v>
      </c>
      <c r="H2150" s="3">
        <v>46062</v>
      </c>
      <c r="I2150">
        <v>2</v>
      </c>
      <c r="J2150">
        <f>_xlfn.XLOOKUP(tbl_logs[[#This Row],[Target_Department]],tbl_DeptWeight[Department], tbl_DeptWeight[Impact Score])</f>
        <v>3</v>
      </c>
      <c r="K2150">
        <f>_xlfn.XLOOKUP(tbl_logs[[#This Row],[Employee_Action]],tbl_ResponseLikelihood[Employee Action],tbl_ResponseLikelihood[Likelihood Score])</f>
        <v>2</v>
      </c>
      <c r="L2150">
        <f>tbl_logs[[#This Row],[Impact Score]]*tbl_logs[[#This Row],[Response Multiplier]]</f>
        <v>6</v>
      </c>
      <c r="M2150" t="str" cm="1">
        <f t="array" ref="M2150">_xlfn.IFS(tbl_logs[[#This Row],[Total Score]]&lt;=4, "Low", tbl_logs[[#This Row],[Total Score]]&lt;=10, "Medium", tbl_logs[[#This Row],[Total Score]]&lt;=19, "High", tbl_logs[[#This Row],[Total Score]]&lt;=25, "Very High")</f>
        <v>Medium</v>
      </c>
      <c r="N2150" t="str" cm="1">
        <f t="array" ref="N2150">_xlfn.IFS(tbl_logs[[#This Row],[Total Score]]&lt;=4, "Low", tbl_logs[[#This Row],[Total Score]]&lt;=10, "Medium", tbl_logs[[#This Row],[Total Score]]&lt;=17, "High", tbl_logs[[#This Row],[Total Score]]&lt;=25, "Critical")</f>
        <v>Medium</v>
      </c>
    </row>
    <row r="2151" spans="1:14" x14ac:dyDescent="0.3">
      <c r="A2151" t="s">
        <v>750</v>
      </c>
      <c r="B2151" s="1">
        <v>46062.697916666664</v>
      </c>
      <c r="C2151" t="s">
        <v>7</v>
      </c>
      <c r="D2151" t="s">
        <v>22</v>
      </c>
      <c r="E2151" t="s">
        <v>19</v>
      </c>
      <c r="F2151" t="s">
        <v>10</v>
      </c>
      <c r="G2151" s="2">
        <v>0.69791666666666663</v>
      </c>
      <c r="H2151" s="3">
        <v>46062</v>
      </c>
      <c r="I2151">
        <v>2</v>
      </c>
      <c r="J2151">
        <f>_xlfn.XLOOKUP(tbl_logs[[#This Row],[Target_Department]],tbl_DeptWeight[Department], tbl_DeptWeight[Impact Score])</f>
        <v>3</v>
      </c>
      <c r="K2151">
        <f>_xlfn.XLOOKUP(tbl_logs[[#This Row],[Employee_Action]],tbl_ResponseLikelihood[Employee Action],tbl_ResponseLikelihood[Likelihood Score])</f>
        <v>2</v>
      </c>
      <c r="L2151">
        <f>tbl_logs[[#This Row],[Impact Score]]*tbl_logs[[#This Row],[Response Multiplier]]</f>
        <v>6</v>
      </c>
      <c r="M2151" t="str" cm="1">
        <f t="array" ref="M2151">_xlfn.IFS(tbl_logs[[#This Row],[Total Score]]&lt;=4, "Low", tbl_logs[[#This Row],[Total Score]]&lt;=10, "Medium", tbl_logs[[#This Row],[Total Score]]&lt;=19, "High", tbl_logs[[#This Row],[Total Score]]&lt;=25, "Very High")</f>
        <v>Medium</v>
      </c>
      <c r="N2151" t="str" cm="1">
        <f t="array" ref="N2151">_xlfn.IFS(tbl_logs[[#This Row],[Total Score]]&lt;=4, "Low", tbl_logs[[#This Row],[Total Score]]&lt;=10, "Medium", tbl_logs[[#This Row],[Total Score]]&lt;=17, "High", tbl_logs[[#This Row],[Total Score]]&lt;=25, "Critical")</f>
        <v>Medium</v>
      </c>
    </row>
    <row r="2152" spans="1:14" x14ac:dyDescent="0.3">
      <c r="A2152" t="s">
        <v>2128</v>
      </c>
      <c r="B2152" s="1">
        <v>46062.698611111111</v>
      </c>
      <c r="C2152" t="s">
        <v>40</v>
      </c>
      <c r="D2152" t="s">
        <v>18</v>
      </c>
      <c r="E2152" t="s">
        <v>16</v>
      </c>
      <c r="F2152" t="s">
        <v>33</v>
      </c>
      <c r="G2152" s="2">
        <v>0.69861111111111107</v>
      </c>
      <c r="H2152" s="3">
        <v>46062</v>
      </c>
      <c r="I2152">
        <v>2</v>
      </c>
      <c r="J2152">
        <f>_xlfn.XLOOKUP(tbl_logs[[#This Row],[Target_Department]],tbl_DeptWeight[Department], tbl_DeptWeight[Impact Score])</f>
        <v>5</v>
      </c>
      <c r="K2152">
        <f>_xlfn.XLOOKUP(tbl_logs[[#This Row],[Employee_Action]],tbl_ResponseLikelihood[Employee Action],tbl_ResponseLikelihood[Likelihood Score])</f>
        <v>4</v>
      </c>
      <c r="L2152">
        <f>tbl_logs[[#This Row],[Impact Score]]*tbl_logs[[#This Row],[Response Multiplier]]</f>
        <v>20</v>
      </c>
      <c r="M2152" t="str" cm="1">
        <f t="array" ref="M2152">_xlfn.IFS(tbl_logs[[#This Row],[Total Score]]&lt;=4, "Low", tbl_logs[[#This Row],[Total Score]]&lt;=10, "Medium", tbl_logs[[#This Row],[Total Score]]&lt;=19, "High", tbl_logs[[#This Row],[Total Score]]&lt;=25, "Very High")</f>
        <v>Very High</v>
      </c>
      <c r="N2152" t="str" cm="1">
        <f t="array" ref="N2152">_xlfn.IFS(tbl_logs[[#This Row],[Total Score]]&lt;=4, "Low", tbl_logs[[#This Row],[Total Score]]&lt;=10, "Medium", tbl_logs[[#This Row],[Total Score]]&lt;=17, "High", tbl_logs[[#This Row],[Total Score]]&lt;=25, "Critical")</f>
        <v>Critical</v>
      </c>
    </row>
    <row r="2153" spans="1:14" x14ac:dyDescent="0.3">
      <c r="A2153" t="s">
        <v>3102</v>
      </c>
      <c r="B2153" s="1">
        <v>46062.698611111111</v>
      </c>
      <c r="C2153" t="s">
        <v>7</v>
      </c>
      <c r="D2153" t="s">
        <v>18</v>
      </c>
      <c r="E2153" t="s">
        <v>19</v>
      </c>
      <c r="F2153" t="s">
        <v>20</v>
      </c>
      <c r="G2153" s="2">
        <v>0.69861111111111107</v>
      </c>
      <c r="H2153" s="3">
        <v>46062</v>
      </c>
      <c r="I2153">
        <v>2</v>
      </c>
      <c r="J2153">
        <f>_xlfn.XLOOKUP(tbl_logs[[#This Row],[Target_Department]],tbl_DeptWeight[Department], tbl_DeptWeight[Impact Score])</f>
        <v>3</v>
      </c>
      <c r="K2153">
        <f>_xlfn.XLOOKUP(tbl_logs[[#This Row],[Employee_Action]],tbl_ResponseLikelihood[Employee Action],tbl_ResponseLikelihood[Likelihood Score])</f>
        <v>2</v>
      </c>
      <c r="L2153">
        <f>tbl_logs[[#This Row],[Impact Score]]*tbl_logs[[#This Row],[Response Multiplier]]</f>
        <v>6</v>
      </c>
      <c r="M2153" t="str" cm="1">
        <f t="array" ref="M2153">_xlfn.IFS(tbl_logs[[#This Row],[Total Score]]&lt;=4, "Low", tbl_logs[[#This Row],[Total Score]]&lt;=10, "Medium", tbl_logs[[#This Row],[Total Score]]&lt;=19, "High", tbl_logs[[#This Row],[Total Score]]&lt;=25, "Very High")</f>
        <v>Medium</v>
      </c>
      <c r="N2153" t="str" cm="1">
        <f t="array" ref="N2153">_xlfn.IFS(tbl_logs[[#This Row],[Total Score]]&lt;=4, "Low", tbl_logs[[#This Row],[Total Score]]&lt;=10, "Medium", tbl_logs[[#This Row],[Total Score]]&lt;=17, "High", tbl_logs[[#This Row],[Total Score]]&lt;=25, "Critical")</f>
        <v>Medium</v>
      </c>
    </row>
    <row r="2154" spans="1:14" x14ac:dyDescent="0.3">
      <c r="A2154" t="s">
        <v>4131</v>
      </c>
      <c r="B2154" s="1">
        <v>46062.699305555558</v>
      </c>
      <c r="C2154" t="s">
        <v>47</v>
      </c>
      <c r="D2154" t="s">
        <v>22</v>
      </c>
      <c r="E2154" t="s">
        <v>16</v>
      </c>
      <c r="F2154" t="s">
        <v>10</v>
      </c>
      <c r="G2154" s="2">
        <v>0.69930555555555551</v>
      </c>
      <c r="H2154" s="3">
        <v>46062</v>
      </c>
      <c r="I2154">
        <v>2</v>
      </c>
      <c r="J2154">
        <f>_xlfn.XLOOKUP(tbl_logs[[#This Row],[Target_Department]],tbl_DeptWeight[Department], tbl_DeptWeight[Impact Score])</f>
        <v>1</v>
      </c>
      <c r="K2154">
        <f>_xlfn.XLOOKUP(tbl_logs[[#This Row],[Employee_Action]],tbl_ResponseLikelihood[Employee Action],tbl_ResponseLikelihood[Likelihood Score])</f>
        <v>2</v>
      </c>
      <c r="L2154">
        <f>tbl_logs[[#This Row],[Impact Score]]*tbl_logs[[#This Row],[Response Multiplier]]</f>
        <v>2</v>
      </c>
      <c r="M2154" t="str" cm="1">
        <f t="array" ref="M2154">_xlfn.IFS(tbl_logs[[#This Row],[Total Score]]&lt;=4, "Low", tbl_logs[[#This Row],[Total Score]]&lt;=10, "Medium", tbl_logs[[#This Row],[Total Score]]&lt;=19, "High", tbl_logs[[#This Row],[Total Score]]&lt;=25, "Very High")</f>
        <v>Low</v>
      </c>
      <c r="N2154" t="str" cm="1">
        <f t="array" ref="N2154">_xlfn.IFS(tbl_logs[[#This Row],[Total Score]]&lt;=4, "Low", tbl_logs[[#This Row],[Total Score]]&lt;=10, "Medium", tbl_logs[[#This Row],[Total Score]]&lt;=17, "High", tbl_logs[[#This Row],[Total Score]]&lt;=25, "Critical")</f>
        <v>Low</v>
      </c>
    </row>
    <row r="2155" spans="1:14" x14ac:dyDescent="0.3">
      <c r="A2155" t="s">
        <v>2395</v>
      </c>
      <c r="B2155" s="1">
        <v>46062.7</v>
      </c>
      <c r="C2155" t="s">
        <v>40</v>
      </c>
      <c r="D2155" t="s">
        <v>22</v>
      </c>
      <c r="E2155" t="s">
        <v>16</v>
      </c>
      <c r="F2155" t="s">
        <v>10</v>
      </c>
      <c r="G2155" s="2">
        <v>0.7</v>
      </c>
      <c r="H2155" s="3">
        <v>46062</v>
      </c>
      <c r="I2155">
        <v>2</v>
      </c>
      <c r="J2155">
        <f>_xlfn.XLOOKUP(tbl_logs[[#This Row],[Target_Department]],tbl_DeptWeight[Department], tbl_DeptWeight[Impact Score])</f>
        <v>5</v>
      </c>
      <c r="K2155">
        <f>_xlfn.XLOOKUP(tbl_logs[[#This Row],[Employee_Action]],tbl_ResponseLikelihood[Employee Action],tbl_ResponseLikelihood[Likelihood Score])</f>
        <v>2</v>
      </c>
      <c r="L2155">
        <f>tbl_logs[[#This Row],[Impact Score]]*tbl_logs[[#This Row],[Response Multiplier]]</f>
        <v>10</v>
      </c>
      <c r="M2155" t="str" cm="1">
        <f t="array" ref="M2155">_xlfn.IFS(tbl_logs[[#This Row],[Total Score]]&lt;=4, "Low", tbl_logs[[#This Row],[Total Score]]&lt;=10, "Medium", tbl_logs[[#This Row],[Total Score]]&lt;=19, "High", tbl_logs[[#This Row],[Total Score]]&lt;=25, "Very High")</f>
        <v>Medium</v>
      </c>
      <c r="N2155" t="str" cm="1">
        <f t="array" ref="N2155">_xlfn.IFS(tbl_logs[[#This Row],[Total Score]]&lt;=4, "Low", tbl_logs[[#This Row],[Total Score]]&lt;=10, "Medium", tbl_logs[[#This Row],[Total Score]]&lt;=17, "High", tbl_logs[[#This Row],[Total Score]]&lt;=25, "Critical")</f>
        <v>Medium</v>
      </c>
    </row>
    <row r="2156" spans="1:14" x14ac:dyDescent="0.3">
      <c r="A2156" t="s">
        <v>5023</v>
      </c>
      <c r="B2156" s="1">
        <v>46062.710416666669</v>
      </c>
      <c r="C2156" t="s">
        <v>40</v>
      </c>
      <c r="D2156" t="s">
        <v>8</v>
      </c>
      <c r="E2156" t="s">
        <v>16</v>
      </c>
      <c r="F2156" t="s">
        <v>20</v>
      </c>
      <c r="G2156" s="2">
        <v>0.7104166666666667</v>
      </c>
      <c r="H2156" s="3">
        <v>46062</v>
      </c>
      <c r="I2156">
        <v>2</v>
      </c>
      <c r="J2156">
        <f>_xlfn.XLOOKUP(tbl_logs[[#This Row],[Target_Department]],tbl_DeptWeight[Department], tbl_DeptWeight[Impact Score])</f>
        <v>5</v>
      </c>
      <c r="K2156">
        <f>_xlfn.XLOOKUP(tbl_logs[[#This Row],[Employee_Action]],tbl_ResponseLikelihood[Employee Action],tbl_ResponseLikelihood[Likelihood Score])</f>
        <v>2</v>
      </c>
      <c r="L2156">
        <f>tbl_logs[[#This Row],[Impact Score]]*tbl_logs[[#This Row],[Response Multiplier]]</f>
        <v>10</v>
      </c>
      <c r="M2156" t="str" cm="1">
        <f t="array" ref="M2156">_xlfn.IFS(tbl_logs[[#This Row],[Total Score]]&lt;=4, "Low", tbl_logs[[#This Row],[Total Score]]&lt;=10, "Medium", tbl_logs[[#This Row],[Total Score]]&lt;=19, "High", tbl_logs[[#This Row],[Total Score]]&lt;=25, "Very High")</f>
        <v>Medium</v>
      </c>
      <c r="N2156" t="str" cm="1">
        <f t="array" ref="N2156">_xlfn.IFS(tbl_logs[[#This Row],[Total Score]]&lt;=4, "Low", tbl_logs[[#This Row],[Total Score]]&lt;=10, "Medium", tbl_logs[[#This Row],[Total Score]]&lt;=17, "High", tbl_logs[[#This Row],[Total Score]]&lt;=25, "Critical")</f>
        <v>Medium</v>
      </c>
    </row>
    <row r="2157" spans="1:14" x14ac:dyDescent="0.3">
      <c r="A2157" t="s">
        <v>4613</v>
      </c>
      <c r="B2157" s="1">
        <v>46062.750694444447</v>
      </c>
      <c r="C2157" t="s">
        <v>12</v>
      </c>
      <c r="D2157" t="s">
        <v>8</v>
      </c>
      <c r="E2157" t="s">
        <v>19</v>
      </c>
      <c r="F2157" t="s">
        <v>10</v>
      </c>
      <c r="G2157" s="2">
        <v>0.75069444444444444</v>
      </c>
      <c r="H2157" s="3">
        <v>46062</v>
      </c>
      <c r="I2157">
        <v>2</v>
      </c>
      <c r="J2157">
        <f>_xlfn.XLOOKUP(tbl_logs[[#This Row],[Target_Department]],tbl_DeptWeight[Department], tbl_DeptWeight[Impact Score])</f>
        <v>1</v>
      </c>
      <c r="K2157">
        <f>_xlfn.XLOOKUP(tbl_logs[[#This Row],[Employee_Action]],tbl_ResponseLikelihood[Employee Action],tbl_ResponseLikelihood[Likelihood Score])</f>
        <v>2</v>
      </c>
      <c r="L2157">
        <f>tbl_logs[[#This Row],[Impact Score]]*tbl_logs[[#This Row],[Response Multiplier]]</f>
        <v>2</v>
      </c>
      <c r="M2157" t="str" cm="1">
        <f t="array" ref="M2157">_xlfn.IFS(tbl_logs[[#This Row],[Total Score]]&lt;=4, "Low", tbl_logs[[#This Row],[Total Score]]&lt;=10, "Medium", tbl_logs[[#This Row],[Total Score]]&lt;=19, "High", tbl_logs[[#This Row],[Total Score]]&lt;=25, "Very High")</f>
        <v>Low</v>
      </c>
      <c r="N2157" t="str" cm="1">
        <f t="array" ref="N2157">_xlfn.IFS(tbl_logs[[#This Row],[Total Score]]&lt;=4, "Low", tbl_logs[[#This Row],[Total Score]]&lt;=10, "Medium", tbl_logs[[#This Row],[Total Score]]&lt;=17, "High", tbl_logs[[#This Row],[Total Score]]&lt;=25, "Critical")</f>
        <v>Low</v>
      </c>
    </row>
    <row r="2158" spans="1:14" x14ac:dyDescent="0.3">
      <c r="A2158" t="s">
        <v>312</v>
      </c>
      <c r="B2158" s="1">
        <v>46062.767361111109</v>
      </c>
      <c r="C2158" t="s">
        <v>47</v>
      </c>
      <c r="D2158" t="s">
        <v>18</v>
      </c>
      <c r="E2158" t="s">
        <v>9</v>
      </c>
      <c r="F2158" t="s">
        <v>10</v>
      </c>
      <c r="G2158" s="2">
        <v>0.76736111111111116</v>
      </c>
      <c r="H2158" s="3">
        <v>46062</v>
      </c>
      <c r="I2158">
        <v>2</v>
      </c>
      <c r="J2158">
        <f>_xlfn.XLOOKUP(tbl_logs[[#This Row],[Target_Department]],tbl_DeptWeight[Department], tbl_DeptWeight[Impact Score])</f>
        <v>1</v>
      </c>
      <c r="K2158">
        <f>_xlfn.XLOOKUP(tbl_logs[[#This Row],[Employee_Action]],tbl_ResponseLikelihood[Employee Action],tbl_ResponseLikelihood[Likelihood Score])</f>
        <v>2</v>
      </c>
      <c r="L2158">
        <f>tbl_logs[[#This Row],[Impact Score]]*tbl_logs[[#This Row],[Response Multiplier]]</f>
        <v>2</v>
      </c>
      <c r="M2158" t="str" cm="1">
        <f t="array" ref="M2158">_xlfn.IFS(tbl_logs[[#This Row],[Total Score]]&lt;=4, "Low", tbl_logs[[#This Row],[Total Score]]&lt;=10, "Medium", tbl_logs[[#This Row],[Total Score]]&lt;=19, "High", tbl_logs[[#This Row],[Total Score]]&lt;=25, "Very High")</f>
        <v>Low</v>
      </c>
      <c r="N2158" t="str" cm="1">
        <f t="array" ref="N2158">_xlfn.IFS(tbl_logs[[#This Row],[Total Score]]&lt;=4, "Low", tbl_logs[[#This Row],[Total Score]]&lt;=10, "Medium", tbl_logs[[#This Row],[Total Score]]&lt;=17, "High", tbl_logs[[#This Row],[Total Score]]&lt;=25, "Critical")</f>
        <v>Low</v>
      </c>
    </row>
    <row r="2159" spans="1:14" x14ac:dyDescent="0.3">
      <c r="A2159" t="s">
        <v>3447</v>
      </c>
      <c r="B2159" s="1">
        <v>46062.770138888889</v>
      </c>
      <c r="C2159" t="s">
        <v>7</v>
      </c>
      <c r="D2159" t="s">
        <v>18</v>
      </c>
      <c r="E2159" t="s">
        <v>19</v>
      </c>
      <c r="F2159" t="s">
        <v>33</v>
      </c>
      <c r="G2159" s="2">
        <v>0.77013888888888893</v>
      </c>
      <c r="H2159" s="3">
        <v>46062</v>
      </c>
      <c r="I2159">
        <v>2</v>
      </c>
      <c r="J2159">
        <f>_xlfn.XLOOKUP(tbl_logs[[#This Row],[Target_Department]],tbl_DeptWeight[Department], tbl_DeptWeight[Impact Score])</f>
        <v>3</v>
      </c>
      <c r="K2159">
        <f>_xlfn.XLOOKUP(tbl_logs[[#This Row],[Employee_Action]],tbl_ResponseLikelihood[Employee Action],tbl_ResponseLikelihood[Likelihood Score])</f>
        <v>4</v>
      </c>
      <c r="L2159">
        <f>tbl_logs[[#This Row],[Impact Score]]*tbl_logs[[#This Row],[Response Multiplier]]</f>
        <v>12</v>
      </c>
      <c r="M2159" t="str" cm="1">
        <f t="array" ref="M2159">_xlfn.IFS(tbl_logs[[#This Row],[Total Score]]&lt;=4, "Low", tbl_logs[[#This Row],[Total Score]]&lt;=10, "Medium", tbl_logs[[#This Row],[Total Score]]&lt;=19, "High", tbl_logs[[#This Row],[Total Score]]&lt;=25, "Very High")</f>
        <v>High</v>
      </c>
      <c r="N2159" t="str" cm="1">
        <f t="array" ref="N2159">_xlfn.IFS(tbl_logs[[#This Row],[Total Score]]&lt;=4, "Low", tbl_logs[[#This Row],[Total Score]]&lt;=10, "Medium", tbl_logs[[#This Row],[Total Score]]&lt;=17, "High", tbl_logs[[#This Row],[Total Score]]&lt;=25, "Critical")</f>
        <v>High</v>
      </c>
    </row>
    <row r="2160" spans="1:14" x14ac:dyDescent="0.3">
      <c r="A2160" t="s">
        <v>717</v>
      </c>
      <c r="B2160" s="1">
        <v>46062.772916666669</v>
      </c>
      <c r="C2160" t="s">
        <v>12</v>
      </c>
      <c r="D2160" t="s">
        <v>22</v>
      </c>
      <c r="E2160" t="s">
        <v>19</v>
      </c>
      <c r="F2160" t="s">
        <v>33</v>
      </c>
      <c r="G2160" s="2">
        <v>0.7729166666666667</v>
      </c>
      <c r="H2160" s="3">
        <v>46062</v>
      </c>
      <c r="I2160">
        <v>2</v>
      </c>
      <c r="J2160">
        <f>_xlfn.XLOOKUP(tbl_logs[[#This Row],[Target_Department]],tbl_DeptWeight[Department], tbl_DeptWeight[Impact Score])</f>
        <v>1</v>
      </c>
      <c r="K2160">
        <f>_xlfn.XLOOKUP(tbl_logs[[#This Row],[Employee_Action]],tbl_ResponseLikelihood[Employee Action],tbl_ResponseLikelihood[Likelihood Score])</f>
        <v>4</v>
      </c>
      <c r="L2160">
        <f>tbl_logs[[#This Row],[Impact Score]]*tbl_logs[[#This Row],[Response Multiplier]]</f>
        <v>4</v>
      </c>
      <c r="M2160" t="str" cm="1">
        <f t="array" ref="M2160">_xlfn.IFS(tbl_logs[[#This Row],[Total Score]]&lt;=4, "Low", tbl_logs[[#This Row],[Total Score]]&lt;=10, "Medium", tbl_logs[[#This Row],[Total Score]]&lt;=19, "High", tbl_logs[[#This Row],[Total Score]]&lt;=25, "Very High")</f>
        <v>Low</v>
      </c>
      <c r="N2160" t="str" cm="1">
        <f t="array" ref="N2160">_xlfn.IFS(tbl_logs[[#This Row],[Total Score]]&lt;=4, "Low", tbl_logs[[#This Row],[Total Score]]&lt;=10, "Medium", tbl_logs[[#This Row],[Total Score]]&lt;=17, "High", tbl_logs[[#This Row],[Total Score]]&lt;=25, "Critical")</f>
        <v>Low</v>
      </c>
    </row>
    <row r="2161" spans="1:14" x14ac:dyDescent="0.3">
      <c r="A2161" t="s">
        <v>1001</v>
      </c>
      <c r="B2161" s="1">
        <v>46062.821527777778</v>
      </c>
      <c r="C2161" t="s">
        <v>7</v>
      </c>
      <c r="D2161" t="s">
        <v>22</v>
      </c>
      <c r="E2161" t="s">
        <v>19</v>
      </c>
      <c r="F2161" t="s">
        <v>20</v>
      </c>
      <c r="G2161" s="2">
        <v>0.82152777777777775</v>
      </c>
      <c r="H2161" s="3">
        <v>46062</v>
      </c>
      <c r="I2161">
        <v>2</v>
      </c>
      <c r="J2161">
        <f>_xlfn.XLOOKUP(tbl_logs[[#This Row],[Target_Department]],tbl_DeptWeight[Department], tbl_DeptWeight[Impact Score])</f>
        <v>3</v>
      </c>
      <c r="K2161">
        <f>_xlfn.XLOOKUP(tbl_logs[[#This Row],[Employee_Action]],tbl_ResponseLikelihood[Employee Action],tbl_ResponseLikelihood[Likelihood Score])</f>
        <v>2</v>
      </c>
      <c r="L2161">
        <f>tbl_logs[[#This Row],[Impact Score]]*tbl_logs[[#This Row],[Response Multiplier]]</f>
        <v>6</v>
      </c>
      <c r="M2161" t="str" cm="1">
        <f t="array" ref="M2161">_xlfn.IFS(tbl_logs[[#This Row],[Total Score]]&lt;=4, "Low", tbl_logs[[#This Row],[Total Score]]&lt;=10, "Medium", tbl_logs[[#This Row],[Total Score]]&lt;=19, "High", tbl_logs[[#This Row],[Total Score]]&lt;=25, "Very High")</f>
        <v>Medium</v>
      </c>
      <c r="N2161" t="str" cm="1">
        <f t="array" ref="N2161">_xlfn.IFS(tbl_logs[[#This Row],[Total Score]]&lt;=4, "Low", tbl_logs[[#This Row],[Total Score]]&lt;=10, "Medium", tbl_logs[[#This Row],[Total Score]]&lt;=17, "High", tbl_logs[[#This Row],[Total Score]]&lt;=25, "Critical")</f>
        <v>Medium</v>
      </c>
    </row>
    <row r="2162" spans="1:14" x14ac:dyDescent="0.3">
      <c r="A2162" t="s">
        <v>2477</v>
      </c>
      <c r="B2162" s="1">
        <v>46062.832638888889</v>
      </c>
      <c r="C2162" t="s">
        <v>47</v>
      </c>
      <c r="D2162" t="s">
        <v>22</v>
      </c>
      <c r="E2162" t="s">
        <v>19</v>
      </c>
      <c r="F2162" t="s">
        <v>10</v>
      </c>
      <c r="G2162" s="2">
        <v>0.83263888888888893</v>
      </c>
      <c r="H2162" s="3">
        <v>46062</v>
      </c>
      <c r="I2162">
        <v>2</v>
      </c>
      <c r="J2162">
        <f>_xlfn.XLOOKUP(tbl_logs[[#This Row],[Target_Department]],tbl_DeptWeight[Department], tbl_DeptWeight[Impact Score])</f>
        <v>1</v>
      </c>
      <c r="K2162">
        <f>_xlfn.XLOOKUP(tbl_logs[[#This Row],[Employee_Action]],tbl_ResponseLikelihood[Employee Action],tbl_ResponseLikelihood[Likelihood Score])</f>
        <v>2</v>
      </c>
      <c r="L2162">
        <f>tbl_logs[[#This Row],[Impact Score]]*tbl_logs[[#This Row],[Response Multiplier]]</f>
        <v>2</v>
      </c>
      <c r="M2162" t="str" cm="1">
        <f t="array" ref="M2162">_xlfn.IFS(tbl_logs[[#This Row],[Total Score]]&lt;=4, "Low", tbl_logs[[#This Row],[Total Score]]&lt;=10, "Medium", tbl_logs[[#This Row],[Total Score]]&lt;=19, "High", tbl_logs[[#This Row],[Total Score]]&lt;=25, "Very High")</f>
        <v>Low</v>
      </c>
      <c r="N2162" t="str" cm="1">
        <f t="array" ref="N2162">_xlfn.IFS(tbl_logs[[#This Row],[Total Score]]&lt;=4, "Low", tbl_logs[[#This Row],[Total Score]]&lt;=10, "Medium", tbl_logs[[#This Row],[Total Score]]&lt;=17, "High", tbl_logs[[#This Row],[Total Score]]&lt;=25, "Critical")</f>
        <v>Low</v>
      </c>
    </row>
    <row r="2163" spans="1:14" x14ac:dyDescent="0.3">
      <c r="A2163" t="s">
        <v>816</v>
      </c>
      <c r="B2163" s="1">
        <v>46062.833333333336</v>
      </c>
      <c r="C2163" t="s">
        <v>26</v>
      </c>
      <c r="D2163" t="s">
        <v>8</v>
      </c>
      <c r="E2163" t="s">
        <v>31</v>
      </c>
      <c r="F2163" t="s">
        <v>20</v>
      </c>
      <c r="G2163" s="2">
        <v>0.83333333333333337</v>
      </c>
      <c r="H2163" s="3">
        <v>46062</v>
      </c>
      <c r="I2163">
        <v>2</v>
      </c>
      <c r="J2163">
        <f>_xlfn.XLOOKUP(tbl_logs[[#This Row],[Target_Department]],tbl_DeptWeight[Department], tbl_DeptWeight[Impact Score])</f>
        <v>3</v>
      </c>
      <c r="K2163">
        <f>_xlfn.XLOOKUP(tbl_logs[[#This Row],[Employee_Action]],tbl_ResponseLikelihood[Employee Action],tbl_ResponseLikelihood[Likelihood Score])</f>
        <v>2</v>
      </c>
      <c r="L2163">
        <f>tbl_logs[[#This Row],[Impact Score]]*tbl_logs[[#This Row],[Response Multiplier]]</f>
        <v>6</v>
      </c>
      <c r="M2163" t="str" cm="1">
        <f t="array" ref="M2163">_xlfn.IFS(tbl_logs[[#This Row],[Total Score]]&lt;=4, "Low", tbl_logs[[#This Row],[Total Score]]&lt;=10, "Medium", tbl_logs[[#This Row],[Total Score]]&lt;=19, "High", tbl_logs[[#This Row],[Total Score]]&lt;=25, "Very High")</f>
        <v>Medium</v>
      </c>
      <c r="N2163" t="str" cm="1">
        <f t="array" ref="N2163">_xlfn.IFS(tbl_logs[[#This Row],[Total Score]]&lt;=4, "Low", tbl_logs[[#This Row],[Total Score]]&lt;=10, "Medium", tbl_logs[[#This Row],[Total Score]]&lt;=17, "High", tbl_logs[[#This Row],[Total Score]]&lt;=25, "Critical")</f>
        <v>Medium</v>
      </c>
    </row>
    <row r="2164" spans="1:14" x14ac:dyDescent="0.3">
      <c r="A2164" t="s">
        <v>967</v>
      </c>
      <c r="B2164" s="1">
        <v>46062.850694444445</v>
      </c>
      <c r="C2164" t="s">
        <v>40</v>
      </c>
      <c r="D2164" t="s">
        <v>22</v>
      </c>
      <c r="E2164" t="s">
        <v>16</v>
      </c>
      <c r="F2164" t="s">
        <v>13</v>
      </c>
      <c r="G2164" s="2">
        <v>0.85069444444444442</v>
      </c>
      <c r="H2164" s="3">
        <v>46062</v>
      </c>
      <c r="I2164">
        <v>2</v>
      </c>
      <c r="J2164">
        <f>_xlfn.XLOOKUP(tbl_logs[[#This Row],[Target_Department]],tbl_DeptWeight[Department], tbl_DeptWeight[Impact Score])</f>
        <v>5</v>
      </c>
      <c r="K2164">
        <f>_xlfn.XLOOKUP(tbl_logs[[#This Row],[Employee_Action]],tbl_ResponseLikelihood[Employee Action],tbl_ResponseLikelihood[Likelihood Score])</f>
        <v>1</v>
      </c>
      <c r="L2164">
        <f>tbl_logs[[#This Row],[Impact Score]]*tbl_logs[[#This Row],[Response Multiplier]]</f>
        <v>5</v>
      </c>
      <c r="M2164" t="str" cm="1">
        <f t="array" ref="M2164">_xlfn.IFS(tbl_logs[[#This Row],[Total Score]]&lt;=4, "Low", tbl_logs[[#This Row],[Total Score]]&lt;=10, "Medium", tbl_logs[[#This Row],[Total Score]]&lt;=19, "High", tbl_logs[[#This Row],[Total Score]]&lt;=25, "Very High")</f>
        <v>Medium</v>
      </c>
      <c r="N2164" t="str" cm="1">
        <f t="array" ref="N2164">_xlfn.IFS(tbl_logs[[#This Row],[Total Score]]&lt;=4, "Low", tbl_logs[[#This Row],[Total Score]]&lt;=10, "Medium", tbl_logs[[#This Row],[Total Score]]&lt;=17, "High", tbl_logs[[#This Row],[Total Score]]&lt;=25, "Critical")</f>
        <v>Medium</v>
      </c>
    </row>
    <row r="2165" spans="1:14" x14ac:dyDescent="0.3">
      <c r="A2165" t="s">
        <v>2644</v>
      </c>
      <c r="B2165" s="1">
        <v>46062.851388888892</v>
      </c>
      <c r="C2165" t="s">
        <v>7</v>
      </c>
      <c r="D2165" t="s">
        <v>15</v>
      </c>
      <c r="E2165" t="s">
        <v>19</v>
      </c>
      <c r="F2165" t="s">
        <v>33</v>
      </c>
      <c r="G2165" s="2">
        <v>0.85138888888888886</v>
      </c>
      <c r="H2165" s="3">
        <v>46062</v>
      </c>
      <c r="I2165">
        <v>2</v>
      </c>
      <c r="J2165">
        <f>_xlfn.XLOOKUP(tbl_logs[[#This Row],[Target_Department]],tbl_DeptWeight[Department], tbl_DeptWeight[Impact Score])</f>
        <v>3</v>
      </c>
      <c r="K2165">
        <f>_xlfn.XLOOKUP(tbl_logs[[#This Row],[Employee_Action]],tbl_ResponseLikelihood[Employee Action],tbl_ResponseLikelihood[Likelihood Score])</f>
        <v>4</v>
      </c>
      <c r="L2165">
        <f>tbl_logs[[#This Row],[Impact Score]]*tbl_logs[[#This Row],[Response Multiplier]]</f>
        <v>12</v>
      </c>
      <c r="M2165" t="str" cm="1">
        <f t="array" ref="M2165">_xlfn.IFS(tbl_logs[[#This Row],[Total Score]]&lt;=4, "Low", tbl_logs[[#This Row],[Total Score]]&lt;=10, "Medium", tbl_logs[[#This Row],[Total Score]]&lt;=19, "High", tbl_logs[[#This Row],[Total Score]]&lt;=25, "Very High")</f>
        <v>High</v>
      </c>
      <c r="N2165" t="str" cm="1">
        <f t="array" ref="N2165">_xlfn.IFS(tbl_logs[[#This Row],[Total Score]]&lt;=4, "Low", tbl_logs[[#This Row],[Total Score]]&lt;=10, "Medium", tbl_logs[[#This Row],[Total Score]]&lt;=17, "High", tbl_logs[[#This Row],[Total Score]]&lt;=25, "Critical")</f>
        <v>High</v>
      </c>
    </row>
    <row r="2166" spans="1:14" x14ac:dyDescent="0.3">
      <c r="A2166" t="s">
        <v>493</v>
      </c>
      <c r="B2166" s="1">
        <v>46062.887499999997</v>
      </c>
      <c r="C2166" t="s">
        <v>35</v>
      </c>
      <c r="D2166" t="s">
        <v>18</v>
      </c>
      <c r="E2166" t="s">
        <v>9</v>
      </c>
      <c r="F2166" t="s">
        <v>10</v>
      </c>
      <c r="G2166" s="2">
        <v>0.88749999999999996</v>
      </c>
      <c r="H2166" s="3">
        <v>46062</v>
      </c>
      <c r="I2166">
        <v>2</v>
      </c>
      <c r="J2166">
        <f>_xlfn.XLOOKUP(tbl_logs[[#This Row],[Target_Department]],tbl_DeptWeight[Department], tbl_DeptWeight[Impact Score])</f>
        <v>1</v>
      </c>
      <c r="K2166">
        <f>_xlfn.XLOOKUP(tbl_logs[[#This Row],[Employee_Action]],tbl_ResponseLikelihood[Employee Action],tbl_ResponseLikelihood[Likelihood Score])</f>
        <v>2</v>
      </c>
      <c r="L2166">
        <f>tbl_logs[[#This Row],[Impact Score]]*tbl_logs[[#This Row],[Response Multiplier]]</f>
        <v>2</v>
      </c>
      <c r="M2166" t="str" cm="1">
        <f t="array" ref="M2166">_xlfn.IFS(tbl_logs[[#This Row],[Total Score]]&lt;=4, "Low", tbl_logs[[#This Row],[Total Score]]&lt;=10, "Medium", tbl_logs[[#This Row],[Total Score]]&lt;=19, "High", tbl_logs[[#This Row],[Total Score]]&lt;=25, "Very High")</f>
        <v>Low</v>
      </c>
      <c r="N2166" t="str" cm="1">
        <f t="array" ref="N2166">_xlfn.IFS(tbl_logs[[#This Row],[Total Score]]&lt;=4, "Low", tbl_logs[[#This Row],[Total Score]]&lt;=10, "Medium", tbl_logs[[#This Row],[Total Score]]&lt;=17, "High", tbl_logs[[#This Row],[Total Score]]&lt;=25, "Critical")</f>
        <v>Low</v>
      </c>
    </row>
    <row r="2167" spans="1:14" x14ac:dyDescent="0.3">
      <c r="A2167" t="s">
        <v>4630</v>
      </c>
      <c r="B2167" s="1">
        <v>46062.900694444441</v>
      </c>
      <c r="C2167" t="s">
        <v>12</v>
      </c>
      <c r="D2167" t="s">
        <v>8</v>
      </c>
      <c r="E2167" t="s">
        <v>9</v>
      </c>
      <c r="F2167" t="s">
        <v>10</v>
      </c>
      <c r="G2167" s="2">
        <v>0.90069444444444446</v>
      </c>
      <c r="H2167" s="3">
        <v>46062</v>
      </c>
      <c r="I2167">
        <v>2</v>
      </c>
      <c r="J2167">
        <f>_xlfn.XLOOKUP(tbl_logs[[#This Row],[Target_Department]],tbl_DeptWeight[Department], tbl_DeptWeight[Impact Score])</f>
        <v>1</v>
      </c>
      <c r="K2167">
        <f>_xlfn.XLOOKUP(tbl_logs[[#This Row],[Employee_Action]],tbl_ResponseLikelihood[Employee Action],tbl_ResponseLikelihood[Likelihood Score])</f>
        <v>2</v>
      </c>
      <c r="L2167">
        <f>tbl_logs[[#This Row],[Impact Score]]*tbl_logs[[#This Row],[Response Multiplier]]</f>
        <v>2</v>
      </c>
      <c r="M2167" t="str" cm="1">
        <f t="array" ref="M2167">_xlfn.IFS(tbl_logs[[#This Row],[Total Score]]&lt;=4, "Low", tbl_logs[[#This Row],[Total Score]]&lt;=10, "Medium", tbl_logs[[#This Row],[Total Score]]&lt;=19, "High", tbl_logs[[#This Row],[Total Score]]&lt;=25, "Very High")</f>
        <v>Low</v>
      </c>
      <c r="N2167" t="str" cm="1">
        <f t="array" ref="N2167">_xlfn.IFS(tbl_logs[[#This Row],[Total Score]]&lt;=4, "Low", tbl_logs[[#This Row],[Total Score]]&lt;=10, "Medium", tbl_logs[[#This Row],[Total Score]]&lt;=17, "High", tbl_logs[[#This Row],[Total Score]]&lt;=25, "Critical")</f>
        <v>Low</v>
      </c>
    </row>
    <row r="2168" spans="1:14" x14ac:dyDescent="0.3">
      <c r="A2168" t="s">
        <v>278</v>
      </c>
      <c r="B2168" s="1">
        <v>46062.917361111111</v>
      </c>
      <c r="C2168" t="s">
        <v>35</v>
      </c>
      <c r="D2168" t="s">
        <v>18</v>
      </c>
      <c r="E2168" t="s">
        <v>19</v>
      </c>
      <c r="F2168" t="s">
        <v>10</v>
      </c>
      <c r="G2168" s="2">
        <v>0.91736111111111107</v>
      </c>
      <c r="H2168" s="3">
        <v>46062</v>
      </c>
      <c r="I2168">
        <v>2</v>
      </c>
      <c r="J2168">
        <f>_xlfn.XLOOKUP(tbl_logs[[#This Row],[Target_Department]],tbl_DeptWeight[Department], tbl_DeptWeight[Impact Score])</f>
        <v>1</v>
      </c>
      <c r="K2168">
        <f>_xlfn.XLOOKUP(tbl_logs[[#This Row],[Employee_Action]],tbl_ResponseLikelihood[Employee Action],tbl_ResponseLikelihood[Likelihood Score])</f>
        <v>2</v>
      </c>
      <c r="L2168">
        <f>tbl_logs[[#This Row],[Impact Score]]*tbl_logs[[#This Row],[Response Multiplier]]</f>
        <v>2</v>
      </c>
      <c r="M2168" t="str" cm="1">
        <f t="array" ref="M2168">_xlfn.IFS(tbl_logs[[#This Row],[Total Score]]&lt;=4, "Low", tbl_logs[[#This Row],[Total Score]]&lt;=10, "Medium", tbl_logs[[#This Row],[Total Score]]&lt;=19, "High", tbl_logs[[#This Row],[Total Score]]&lt;=25, "Very High")</f>
        <v>Low</v>
      </c>
      <c r="N2168" t="str" cm="1">
        <f t="array" ref="N2168">_xlfn.IFS(tbl_logs[[#This Row],[Total Score]]&lt;=4, "Low", tbl_logs[[#This Row],[Total Score]]&lt;=10, "Medium", tbl_logs[[#This Row],[Total Score]]&lt;=17, "High", tbl_logs[[#This Row],[Total Score]]&lt;=25, "Critical")</f>
        <v>Low</v>
      </c>
    </row>
    <row r="2169" spans="1:14" x14ac:dyDescent="0.3">
      <c r="A2169" t="s">
        <v>2439</v>
      </c>
      <c r="B2169" s="1">
        <v>46062.925694444442</v>
      </c>
      <c r="C2169" t="s">
        <v>40</v>
      </c>
      <c r="D2169" t="s">
        <v>22</v>
      </c>
      <c r="E2169" t="s">
        <v>16</v>
      </c>
      <c r="F2169" t="s">
        <v>13</v>
      </c>
      <c r="G2169" s="2">
        <v>0.92569444444444449</v>
      </c>
      <c r="H2169" s="3">
        <v>46062</v>
      </c>
      <c r="I2169">
        <v>2</v>
      </c>
      <c r="J2169">
        <f>_xlfn.XLOOKUP(tbl_logs[[#This Row],[Target_Department]],tbl_DeptWeight[Department], tbl_DeptWeight[Impact Score])</f>
        <v>5</v>
      </c>
      <c r="K2169">
        <f>_xlfn.XLOOKUP(tbl_logs[[#This Row],[Employee_Action]],tbl_ResponseLikelihood[Employee Action],tbl_ResponseLikelihood[Likelihood Score])</f>
        <v>1</v>
      </c>
      <c r="L2169">
        <f>tbl_logs[[#This Row],[Impact Score]]*tbl_logs[[#This Row],[Response Multiplier]]</f>
        <v>5</v>
      </c>
      <c r="M2169" t="str" cm="1">
        <f t="array" ref="M2169">_xlfn.IFS(tbl_logs[[#This Row],[Total Score]]&lt;=4, "Low", tbl_logs[[#This Row],[Total Score]]&lt;=10, "Medium", tbl_logs[[#This Row],[Total Score]]&lt;=19, "High", tbl_logs[[#This Row],[Total Score]]&lt;=25, "Very High")</f>
        <v>Medium</v>
      </c>
      <c r="N2169" t="str" cm="1">
        <f t="array" ref="N2169">_xlfn.IFS(tbl_logs[[#This Row],[Total Score]]&lt;=4, "Low", tbl_logs[[#This Row],[Total Score]]&lt;=10, "Medium", tbl_logs[[#This Row],[Total Score]]&lt;=17, "High", tbl_logs[[#This Row],[Total Score]]&lt;=25, "Critical")</f>
        <v>Medium</v>
      </c>
    </row>
    <row r="2170" spans="1:14" x14ac:dyDescent="0.3">
      <c r="A2170" t="s">
        <v>1020</v>
      </c>
      <c r="B2170" s="1">
        <v>46062.930555555555</v>
      </c>
      <c r="C2170" t="s">
        <v>47</v>
      </c>
      <c r="D2170" t="s">
        <v>15</v>
      </c>
      <c r="E2170" t="s">
        <v>31</v>
      </c>
      <c r="F2170" t="s">
        <v>10</v>
      </c>
      <c r="G2170" s="2">
        <v>0.93055555555555558</v>
      </c>
      <c r="H2170" s="3">
        <v>46062</v>
      </c>
      <c r="I2170">
        <v>2</v>
      </c>
      <c r="J2170">
        <f>_xlfn.XLOOKUP(tbl_logs[[#This Row],[Target_Department]],tbl_DeptWeight[Department], tbl_DeptWeight[Impact Score])</f>
        <v>1</v>
      </c>
      <c r="K2170">
        <f>_xlfn.XLOOKUP(tbl_logs[[#This Row],[Employee_Action]],tbl_ResponseLikelihood[Employee Action],tbl_ResponseLikelihood[Likelihood Score])</f>
        <v>2</v>
      </c>
      <c r="L2170">
        <f>tbl_logs[[#This Row],[Impact Score]]*tbl_logs[[#This Row],[Response Multiplier]]</f>
        <v>2</v>
      </c>
      <c r="M2170" t="str" cm="1">
        <f t="array" ref="M2170">_xlfn.IFS(tbl_logs[[#This Row],[Total Score]]&lt;=4, "Low", tbl_logs[[#This Row],[Total Score]]&lt;=10, "Medium", tbl_logs[[#This Row],[Total Score]]&lt;=19, "High", tbl_logs[[#This Row],[Total Score]]&lt;=25, "Very High")</f>
        <v>Low</v>
      </c>
      <c r="N2170" t="str" cm="1">
        <f t="array" ref="N2170">_xlfn.IFS(tbl_logs[[#This Row],[Total Score]]&lt;=4, "Low", tbl_logs[[#This Row],[Total Score]]&lt;=10, "Medium", tbl_logs[[#This Row],[Total Score]]&lt;=17, "High", tbl_logs[[#This Row],[Total Score]]&lt;=25, "Critical")</f>
        <v>Low</v>
      </c>
    </row>
    <row r="2171" spans="1:14" x14ac:dyDescent="0.3">
      <c r="A2171" t="s">
        <v>2852</v>
      </c>
      <c r="B2171" s="1">
        <v>46062.939583333333</v>
      </c>
      <c r="C2171" t="s">
        <v>7</v>
      </c>
      <c r="D2171" t="s">
        <v>18</v>
      </c>
      <c r="E2171" t="s">
        <v>19</v>
      </c>
      <c r="F2171" t="s">
        <v>20</v>
      </c>
      <c r="G2171" s="2">
        <v>0.93958333333333333</v>
      </c>
      <c r="H2171" s="3">
        <v>46062</v>
      </c>
      <c r="I2171">
        <v>2</v>
      </c>
      <c r="J2171">
        <f>_xlfn.XLOOKUP(tbl_logs[[#This Row],[Target_Department]],tbl_DeptWeight[Department], tbl_DeptWeight[Impact Score])</f>
        <v>3</v>
      </c>
      <c r="K2171">
        <f>_xlfn.XLOOKUP(tbl_logs[[#This Row],[Employee_Action]],tbl_ResponseLikelihood[Employee Action],tbl_ResponseLikelihood[Likelihood Score])</f>
        <v>2</v>
      </c>
      <c r="L2171">
        <f>tbl_logs[[#This Row],[Impact Score]]*tbl_logs[[#This Row],[Response Multiplier]]</f>
        <v>6</v>
      </c>
      <c r="M2171" t="str" cm="1">
        <f t="array" ref="M2171">_xlfn.IFS(tbl_logs[[#This Row],[Total Score]]&lt;=4, "Low", tbl_logs[[#This Row],[Total Score]]&lt;=10, "Medium", tbl_logs[[#This Row],[Total Score]]&lt;=19, "High", tbl_logs[[#This Row],[Total Score]]&lt;=25, "Very High")</f>
        <v>Medium</v>
      </c>
      <c r="N2171" t="str" cm="1">
        <f t="array" ref="N2171">_xlfn.IFS(tbl_logs[[#This Row],[Total Score]]&lt;=4, "Low", tbl_logs[[#This Row],[Total Score]]&lt;=10, "Medium", tbl_logs[[#This Row],[Total Score]]&lt;=17, "High", tbl_logs[[#This Row],[Total Score]]&lt;=25, "Critical")</f>
        <v>Medium</v>
      </c>
    </row>
    <row r="2172" spans="1:14" x14ac:dyDescent="0.3">
      <c r="A2172" t="s">
        <v>486</v>
      </c>
      <c r="B2172" s="1">
        <v>46062.95208333333</v>
      </c>
      <c r="C2172" t="s">
        <v>47</v>
      </c>
      <c r="D2172" t="s">
        <v>15</v>
      </c>
      <c r="E2172" t="s">
        <v>19</v>
      </c>
      <c r="F2172" t="s">
        <v>33</v>
      </c>
      <c r="G2172" s="2">
        <v>0.95208333333333328</v>
      </c>
      <c r="H2172" s="3">
        <v>46062</v>
      </c>
      <c r="I2172">
        <v>2</v>
      </c>
      <c r="J2172">
        <f>_xlfn.XLOOKUP(tbl_logs[[#This Row],[Target_Department]],tbl_DeptWeight[Department], tbl_DeptWeight[Impact Score])</f>
        <v>1</v>
      </c>
      <c r="K2172">
        <f>_xlfn.XLOOKUP(tbl_logs[[#This Row],[Employee_Action]],tbl_ResponseLikelihood[Employee Action],tbl_ResponseLikelihood[Likelihood Score])</f>
        <v>4</v>
      </c>
      <c r="L2172">
        <f>tbl_logs[[#This Row],[Impact Score]]*tbl_logs[[#This Row],[Response Multiplier]]</f>
        <v>4</v>
      </c>
      <c r="M2172" t="str" cm="1">
        <f t="array" ref="M2172">_xlfn.IFS(tbl_logs[[#This Row],[Total Score]]&lt;=4, "Low", tbl_logs[[#This Row],[Total Score]]&lt;=10, "Medium", tbl_logs[[#This Row],[Total Score]]&lt;=19, "High", tbl_logs[[#This Row],[Total Score]]&lt;=25, "Very High")</f>
        <v>Low</v>
      </c>
      <c r="N2172" t="str" cm="1">
        <f t="array" ref="N2172">_xlfn.IFS(tbl_logs[[#This Row],[Total Score]]&lt;=4, "Low", tbl_logs[[#This Row],[Total Score]]&lt;=10, "Medium", tbl_logs[[#This Row],[Total Score]]&lt;=17, "High", tbl_logs[[#This Row],[Total Score]]&lt;=25, "Critical")</f>
        <v>Low</v>
      </c>
    </row>
    <row r="2173" spans="1:14" x14ac:dyDescent="0.3">
      <c r="A2173" t="s">
        <v>4583</v>
      </c>
      <c r="B2173" s="1">
        <v>46062.964583333334</v>
      </c>
      <c r="C2173" t="s">
        <v>40</v>
      </c>
      <c r="D2173" t="s">
        <v>15</v>
      </c>
      <c r="E2173" t="s">
        <v>16</v>
      </c>
      <c r="F2173" t="s">
        <v>20</v>
      </c>
      <c r="G2173" s="2">
        <v>0.96458333333333335</v>
      </c>
      <c r="H2173" s="3">
        <v>46062</v>
      </c>
      <c r="I2173">
        <v>2</v>
      </c>
      <c r="J2173">
        <f>_xlfn.XLOOKUP(tbl_logs[[#This Row],[Target_Department]],tbl_DeptWeight[Department], tbl_DeptWeight[Impact Score])</f>
        <v>5</v>
      </c>
      <c r="K2173">
        <f>_xlfn.XLOOKUP(tbl_logs[[#This Row],[Employee_Action]],tbl_ResponseLikelihood[Employee Action],tbl_ResponseLikelihood[Likelihood Score])</f>
        <v>2</v>
      </c>
      <c r="L2173">
        <f>tbl_logs[[#This Row],[Impact Score]]*tbl_logs[[#This Row],[Response Multiplier]]</f>
        <v>10</v>
      </c>
      <c r="M2173" t="str" cm="1">
        <f t="array" ref="M2173">_xlfn.IFS(tbl_logs[[#This Row],[Total Score]]&lt;=4, "Low", tbl_logs[[#This Row],[Total Score]]&lt;=10, "Medium", tbl_logs[[#This Row],[Total Score]]&lt;=19, "High", tbl_logs[[#This Row],[Total Score]]&lt;=25, "Very High")</f>
        <v>Medium</v>
      </c>
      <c r="N2173" t="str" cm="1">
        <f t="array" ref="N2173">_xlfn.IFS(tbl_logs[[#This Row],[Total Score]]&lt;=4, "Low", tbl_logs[[#This Row],[Total Score]]&lt;=10, "Medium", tbl_logs[[#This Row],[Total Score]]&lt;=17, "High", tbl_logs[[#This Row],[Total Score]]&lt;=25, "Critical")</f>
        <v>Medium</v>
      </c>
    </row>
    <row r="2174" spans="1:14" x14ac:dyDescent="0.3">
      <c r="A2174" t="s">
        <v>4534</v>
      </c>
      <c r="B2174" s="1">
        <v>46062.970138888886</v>
      </c>
      <c r="C2174" t="s">
        <v>40</v>
      </c>
      <c r="D2174" t="s">
        <v>8</v>
      </c>
      <c r="E2174" t="s">
        <v>16</v>
      </c>
      <c r="F2174" t="s">
        <v>20</v>
      </c>
      <c r="G2174" s="2">
        <v>0.97013888888888888</v>
      </c>
      <c r="H2174" s="3">
        <v>46062</v>
      </c>
      <c r="I2174">
        <v>2</v>
      </c>
      <c r="J2174">
        <f>_xlfn.XLOOKUP(tbl_logs[[#This Row],[Target_Department]],tbl_DeptWeight[Department], tbl_DeptWeight[Impact Score])</f>
        <v>5</v>
      </c>
      <c r="K2174">
        <f>_xlfn.XLOOKUP(tbl_logs[[#This Row],[Employee_Action]],tbl_ResponseLikelihood[Employee Action],tbl_ResponseLikelihood[Likelihood Score])</f>
        <v>2</v>
      </c>
      <c r="L2174">
        <f>tbl_logs[[#This Row],[Impact Score]]*tbl_logs[[#This Row],[Response Multiplier]]</f>
        <v>10</v>
      </c>
      <c r="M2174" t="str" cm="1">
        <f t="array" ref="M2174">_xlfn.IFS(tbl_logs[[#This Row],[Total Score]]&lt;=4, "Low", tbl_logs[[#This Row],[Total Score]]&lt;=10, "Medium", tbl_logs[[#This Row],[Total Score]]&lt;=19, "High", tbl_logs[[#This Row],[Total Score]]&lt;=25, "Very High")</f>
        <v>Medium</v>
      </c>
      <c r="N2174" t="str" cm="1">
        <f t="array" ref="N2174">_xlfn.IFS(tbl_logs[[#This Row],[Total Score]]&lt;=4, "Low", tbl_logs[[#This Row],[Total Score]]&lt;=10, "Medium", tbl_logs[[#This Row],[Total Score]]&lt;=17, "High", tbl_logs[[#This Row],[Total Score]]&lt;=25, "Critical")</f>
        <v>Medium</v>
      </c>
    </row>
    <row r="2175" spans="1:14" x14ac:dyDescent="0.3">
      <c r="A2175" t="s">
        <v>2391</v>
      </c>
      <c r="B2175" s="1">
        <v>46062.979166666664</v>
      </c>
      <c r="C2175" t="s">
        <v>7</v>
      </c>
      <c r="D2175" t="s">
        <v>8</v>
      </c>
      <c r="E2175" t="s">
        <v>19</v>
      </c>
      <c r="F2175" t="s">
        <v>10</v>
      </c>
      <c r="G2175" s="2">
        <v>0.97916666666666663</v>
      </c>
      <c r="H2175" s="3">
        <v>46062</v>
      </c>
      <c r="I2175">
        <v>2</v>
      </c>
      <c r="J2175">
        <f>_xlfn.XLOOKUP(tbl_logs[[#This Row],[Target_Department]],tbl_DeptWeight[Department], tbl_DeptWeight[Impact Score])</f>
        <v>3</v>
      </c>
      <c r="K2175">
        <f>_xlfn.XLOOKUP(tbl_logs[[#This Row],[Employee_Action]],tbl_ResponseLikelihood[Employee Action],tbl_ResponseLikelihood[Likelihood Score])</f>
        <v>2</v>
      </c>
      <c r="L2175">
        <f>tbl_logs[[#This Row],[Impact Score]]*tbl_logs[[#This Row],[Response Multiplier]]</f>
        <v>6</v>
      </c>
      <c r="M2175" t="str" cm="1">
        <f t="array" ref="M2175">_xlfn.IFS(tbl_logs[[#This Row],[Total Score]]&lt;=4, "Low", tbl_logs[[#This Row],[Total Score]]&lt;=10, "Medium", tbl_logs[[#This Row],[Total Score]]&lt;=19, "High", tbl_logs[[#This Row],[Total Score]]&lt;=25, "Very High")</f>
        <v>Medium</v>
      </c>
      <c r="N2175" t="str" cm="1">
        <f t="array" ref="N2175">_xlfn.IFS(tbl_logs[[#This Row],[Total Score]]&lt;=4, "Low", tbl_logs[[#This Row],[Total Score]]&lt;=10, "Medium", tbl_logs[[#This Row],[Total Score]]&lt;=17, "High", tbl_logs[[#This Row],[Total Score]]&lt;=25, "Critical")</f>
        <v>Medium</v>
      </c>
    </row>
    <row r="2176" spans="1:14" x14ac:dyDescent="0.3">
      <c r="A2176" t="s">
        <v>4798</v>
      </c>
      <c r="B2176" s="1">
        <v>46062.984027777777</v>
      </c>
      <c r="C2176" t="s">
        <v>26</v>
      </c>
      <c r="D2176" t="s">
        <v>15</v>
      </c>
      <c r="E2176" t="s">
        <v>16</v>
      </c>
      <c r="F2176" t="s">
        <v>13</v>
      </c>
      <c r="G2176" s="2">
        <v>0.98402777777777772</v>
      </c>
      <c r="H2176" s="3">
        <v>46062</v>
      </c>
      <c r="I2176">
        <v>2</v>
      </c>
      <c r="J2176">
        <f>_xlfn.XLOOKUP(tbl_logs[[#This Row],[Target_Department]],tbl_DeptWeight[Department], tbl_DeptWeight[Impact Score])</f>
        <v>3</v>
      </c>
      <c r="K2176">
        <f>_xlfn.XLOOKUP(tbl_logs[[#This Row],[Employee_Action]],tbl_ResponseLikelihood[Employee Action],tbl_ResponseLikelihood[Likelihood Score])</f>
        <v>1</v>
      </c>
      <c r="L2176">
        <f>tbl_logs[[#This Row],[Impact Score]]*tbl_logs[[#This Row],[Response Multiplier]]</f>
        <v>3</v>
      </c>
      <c r="M2176" t="str" cm="1">
        <f t="array" ref="M2176">_xlfn.IFS(tbl_logs[[#This Row],[Total Score]]&lt;=4, "Low", tbl_logs[[#This Row],[Total Score]]&lt;=10, "Medium", tbl_logs[[#This Row],[Total Score]]&lt;=19, "High", tbl_logs[[#This Row],[Total Score]]&lt;=25, "Very High")</f>
        <v>Low</v>
      </c>
      <c r="N2176" t="str" cm="1">
        <f t="array" ref="N2176">_xlfn.IFS(tbl_logs[[#This Row],[Total Score]]&lt;=4, "Low", tbl_logs[[#This Row],[Total Score]]&lt;=10, "Medium", tbl_logs[[#This Row],[Total Score]]&lt;=17, "High", tbl_logs[[#This Row],[Total Score]]&lt;=25, "Critical")</f>
        <v>Low</v>
      </c>
    </row>
    <row r="2177" spans="1:14" x14ac:dyDescent="0.3">
      <c r="A2177" t="s">
        <v>3563</v>
      </c>
      <c r="B2177" s="1">
        <v>46062.993055555555</v>
      </c>
      <c r="C2177" t="s">
        <v>7</v>
      </c>
      <c r="D2177" t="s">
        <v>22</v>
      </c>
      <c r="E2177" t="s">
        <v>19</v>
      </c>
      <c r="F2177" t="s">
        <v>20</v>
      </c>
      <c r="G2177" s="2">
        <v>0.99305555555555558</v>
      </c>
      <c r="H2177" s="3">
        <v>46062</v>
      </c>
      <c r="I2177">
        <v>2</v>
      </c>
      <c r="J2177">
        <f>_xlfn.XLOOKUP(tbl_logs[[#This Row],[Target_Department]],tbl_DeptWeight[Department], tbl_DeptWeight[Impact Score])</f>
        <v>3</v>
      </c>
      <c r="K2177">
        <f>_xlfn.XLOOKUP(tbl_logs[[#This Row],[Employee_Action]],tbl_ResponseLikelihood[Employee Action],tbl_ResponseLikelihood[Likelihood Score])</f>
        <v>2</v>
      </c>
      <c r="L2177">
        <f>tbl_logs[[#This Row],[Impact Score]]*tbl_logs[[#This Row],[Response Multiplier]]</f>
        <v>6</v>
      </c>
      <c r="M2177" t="str" cm="1">
        <f t="array" ref="M2177">_xlfn.IFS(tbl_logs[[#This Row],[Total Score]]&lt;=4, "Low", tbl_logs[[#This Row],[Total Score]]&lt;=10, "Medium", tbl_logs[[#This Row],[Total Score]]&lt;=19, "High", tbl_logs[[#This Row],[Total Score]]&lt;=25, "Very High")</f>
        <v>Medium</v>
      </c>
      <c r="N2177" t="str" cm="1">
        <f t="array" ref="N2177">_xlfn.IFS(tbl_logs[[#This Row],[Total Score]]&lt;=4, "Low", tbl_logs[[#This Row],[Total Score]]&lt;=10, "Medium", tbl_logs[[#This Row],[Total Score]]&lt;=17, "High", tbl_logs[[#This Row],[Total Score]]&lt;=25, "Critical")</f>
        <v>Medium</v>
      </c>
    </row>
    <row r="2178" spans="1:14" x14ac:dyDescent="0.3">
      <c r="A2178" t="s">
        <v>4219</v>
      </c>
      <c r="B2178" s="1">
        <v>46063</v>
      </c>
      <c r="C2178" t="s">
        <v>40</v>
      </c>
      <c r="D2178" t="s">
        <v>22</v>
      </c>
      <c r="E2178" t="s">
        <v>16</v>
      </c>
      <c r="F2178" t="s">
        <v>20</v>
      </c>
      <c r="G2178" s="2">
        <v>0</v>
      </c>
      <c r="H2178" s="3">
        <v>46063</v>
      </c>
      <c r="I2178">
        <v>2</v>
      </c>
      <c r="J2178">
        <f>_xlfn.XLOOKUP(tbl_logs[[#This Row],[Target_Department]],tbl_DeptWeight[Department], tbl_DeptWeight[Impact Score])</f>
        <v>5</v>
      </c>
      <c r="K2178">
        <f>_xlfn.XLOOKUP(tbl_logs[[#This Row],[Employee_Action]],tbl_ResponseLikelihood[Employee Action],tbl_ResponseLikelihood[Likelihood Score])</f>
        <v>2</v>
      </c>
      <c r="L2178">
        <f>tbl_logs[[#This Row],[Impact Score]]*tbl_logs[[#This Row],[Response Multiplier]]</f>
        <v>10</v>
      </c>
      <c r="M2178" t="str" cm="1">
        <f t="array" ref="M2178">_xlfn.IFS(tbl_logs[[#This Row],[Total Score]]&lt;=4, "Low", tbl_logs[[#This Row],[Total Score]]&lt;=10, "Medium", tbl_logs[[#This Row],[Total Score]]&lt;=19, "High", tbl_logs[[#This Row],[Total Score]]&lt;=25, "Very High")</f>
        <v>Medium</v>
      </c>
      <c r="N2178" t="str" cm="1">
        <f t="array" ref="N2178">_xlfn.IFS(tbl_logs[[#This Row],[Total Score]]&lt;=4, "Low", tbl_logs[[#This Row],[Total Score]]&lt;=10, "Medium", tbl_logs[[#This Row],[Total Score]]&lt;=17, "High", tbl_logs[[#This Row],[Total Score]]&lt;=25, "Critical")</f>
        <v>Medium</v>
      </c>
    </row>
    <row r="2179" spans="1:14" x14ac:dyDescent="0.3">
      <c r="A2179" t="s">
        <v>274</v>
      </c>
      <c r="B2179" s="1">
        <v>46063.008333333331</v>
      </c>
      <c r="C2179" t="s">
        <v>26</v>
      </c>
      <c r="D2179" t="s">
        <v>18</v>
      </c>
      <c r="E2179" t="s">
        <v>16</v>
      </c>
      <c r="F2179" t="s">
        <v>53</v>
      </c>
      <c r="G2179" s="2">
        <v>8.3333333333333332E-3</v>
      </c>
      <c r="H2179" s="3">
        <v>46063</v>
      </c>
      <c r="I2179">
        <v>2</v>
      </c>
      <c r="J2179">
        <f>_xlfn.XLOOKUP(tbl_logs[[#This Row],[Target_Department]],tbl_DeptWeight[Department], tbl_DeptWeight[Impact Score])</f>
        <v>3</v>
      </c>
      <c r="K2179">
        <f>_xlfn.XLOOKUP(tbl_logs[[#This Row],[Employee_Action]],tbl_ResponseLikelihood[Employee Action],tbl_ResponseLikelihood[Likelihood Score])</f>
        <v>5</v>
      </c>
      <c r="L2179">
        <f>tbl_logs[[#This Row],[Impact Score]]*tbl_logs[[#This Row],[Response Multiplier]]</f>
        <v>15</v>
      </c>
      <c r="M2179" t="str" cm="1">
        <f t="array" ref="M2179">_xlfn.IFS(tbl_logs[[#This Row],[Total Score]]&lt;=4, "Low", tbl_logs[[#This Row],[Total Score]]&lt;=10, "Medium", tbl_logs[[#This Row],[Total Score]]&lt;=19, "High", tbl_logs[[#This Row],[Total Score]]&lt;=25, "Very High")</f>
        <v>High</v>
      </c>
      <c r="N2179" t="str" cm="1">
        <f t="array" ref="N2179">_xlfn.IFS(tbl_logs[[#This Row],[Total Score]]&lt;=4, "Low", tbl_logs[[#This Row],[Total Score]]&lt;=10, "Medium", tbl_logs[[#This Row],[Total Score]]&lt;=17, "High", tbl_logs[[#This Row],[Total Score]]&lt;=25, "Critical")</f>
        <v>High</v>
      </c>
    </row>
    <row r="2180" spans="1:14" x14ac:dyDescent="0.3">
      <c r="A2180" t="s">
        <v>2766</v>
      </c>
      <c r="B2180" s="1">
        <v>46063.040972222225</v>
      </c>
      <c r="C2180" t="s">
        <v>40</v>
      </c>
      <c r="D2180" t="s">
        <v>8</v>
      </c>
      <c r="E2180" t="s">
        <v>16</v>
      </c>
      <c r="F2180" t="s">
        <v>10</v>
      </c>
      <c r="G2180" s="2">
        <v>4.0972222222222222E-2</v>
      </c>
      <c r="H2180" s="3">
        <v>46063</v>
      </c>
      <c r="I2180">
        <v>2</v>
      </c>
      <c r="J2180">
        <f>_xlfn.XLOOKUP(tbl_logs[[#This Row],[Target_Department]],tbl_DeptWeight[Department], tbl_DeptWeight[Impact Score])</f>
        <v>5</v>
      </c>
      <c r="K2180">
        <f>_xlfn.XLOOKUP(tbl_logs[[#This Row],[Employee_Action]],tbl_ResponseLikelihood[Employee Action],tbl_ResponseLikelihood[Likelihood Score])</f>
        <v>2</v>
      </c>
      <c r="L2180">
        <f>tbl_logs[[#This Row],[Impact Score]]*tbl_logs[[#This Row],[Response Multiplier]]</f>
        <v>10</v>
      </c>
      <c r="M2180" t="str" cm="1">
        <f t="array" ref="M2180">_xlfn.IFS(tbl_logs[[#This Row],[Total Score]]&lt;=4, "Low", tbl_logs[[#This Row],[Total Score]]&lt;=10, "Medium", tbl_logs[[#This Row],[Total Score]]&lt;=19, "High", tbl_logs[[#This Row],[Total Score]]&lt;=25, "Very High")</f>
        <v>Medium</v>
      </c>
      <c r="N2180" t="str" cm="1">
        <f t="array" ref="N2180">_xlfn.IFS(tbl_logs[[#This Row],[Total Score]]&lt;=4, "Low", tbl_logs[[#This Row],[Total Score]]&lt;=10, "Medium", tbl_logs[[#This Row],[Total Score]]&lt;=17, "High", tbl_logs[[#This Row],[Total Score]]&lt;=25, "Critical")</f>
        <v>Medium</v>
      </c>
    </row>
    <row r="2181" spans="1:14" x14ac:dyDescent="0.3">
      <c r="A2181" t="s">
        <v>1218</v>
      </c>
      <c r="B2181" s="1">
        <v>46063.052777777775</v>
      </c>
      <c r="C2181" t="s">
        <v>7</v>
      </c>
      <c r="D2181" t="s">
        <v>15</v>
      </c>
      <c r="E2181" t="s">
        <v>19</v>
      </c>
      <c r="F2181" t="s">
        <v>13</v>
      </c>
      <c r="G2181" s="2">
        <v>5.2777777777777778E-2</v>
      </c>
      <c r="H2181" s="3">
        <v>46063</v>
      </c>
      <c r="I2181">
        <v>2</v>
      </c>
      <c r="J2181">
        <f>_xlfn.XLOOKUP(tbl_logs[[#This Row],[Target_Department]],tbl_DeptWeight[Department], tbl_DeptWeight[Impact Score])</f>
        <v>3</v>
      </c>
      <c r="K2181">
        <f>_xlfn.XLOOKUP(tbl_logs[[#This Row],[Employee_Action]],tbl_ResponseLikelihood[Employee Action],tbl_ResponseLikelihood[Likelihood Score])</f>
        <v>1</v>
      </c>
      <c r="L2181">
        <f>tbl_logs[[#This Row],[Impact Score]]*tbl_logs[[#This Row],[Response Multiplier]]</f>
        <v>3</v>
      </c>
      <c r="M2181" t="str" cm="1">
        <f t="array" ref="M2181">_xlfn.IFS(tbl_logs[[#This Row],[Total Score]]&lt;=4, "Low", tbl_logs[[#This Row],[Total Score]]&lt;=10, "Medium", tbl_logs[[#This Row],[Total Score]]&lt;=19, "High", tbl_logs[[#This Row],[Total Score]]&lt;=25, "Very High")</f>
        <v>Low</v>
      </c>
      <c r="N2181" t="str" cm="1">
        <f t="array" ref="N2181">_xlfn.IFS(tbl_logs[[#This Row],[Total Score]]&lt;=4, "Low", tbl_logs[[#This Row],[Total Score]]&lt;=10, "Medium", tbl_logs[[#This Row],[Total Score]]&lt;=17, "High", tbl_logs[[#This Row],[Total Score]]&lt;=25, "Critical")</f>
        <v>Low</v>
      </c>
    </row>
    <row r="2182" spans="1:14" x14ac:dyDescent="0.3">
      <c r="A2182" t="s">
        <v>1360</v>
      </c>
      <c r="B2182" s="1">
        <v>46063.054861111108</v>
      </c>
      <c r="C2182" t="s">
        <v>7</v>
      </c>
      <c r="D2182" t="s">
        <v>15</v>
      </c>
      <c r="E2182" t="s">
        <v>19</v>
      </c>
      <c r="F2182" t="s">
        <v>20</v>
      </c>
      <c r="G2182" s="2">
        <v>5.486111111111111E-2</v>
      </c>
      <c r="H2182" s="3">
        <v>46063</v>
      </c>
      <c r="I2182">
        <v>2</v>
      </c>
      <c r="J2182">
        <f>_xlfn.XLOOKUP(tbl_logs[[#This Row],[Target_Department]],tbl_DeptWeight[Department], tbl_DeptWeight[Impact Score])</f>
        <v>3</v>
      </c>
      <c r="K2182">
        <f>_xlfn.XLOOKUP(tbl_logs[[#This Row],[Employee_Action]],tbl_ResponseLikelihood[Employee Action],tbl_ResponseLikelihood[Likelihood Score])</f>
        <v>2</v>
      </c>
      <c r="L2182">
        <f>tbl_logs[[#This Row],[Impact Score]]*tbl_logs[[#This Row],[Response Multiplier]]</f>
        <v>6</v>
      </c>
      <c r="M2182" t="str" cm="1">
        <f t="array" ref="M2182">_xlfn.IFS(tbl_logs[[#This Row],[Total Score]]&lt;=4, "Low", tbl_logs[[#This Row],[Total Score]]&lt;=10, "Medium", tbl_logs[[#This Row],[Total Score]]&lt;=19, "High", tbl_logs[[#This Row],[Total Score]]&lt;=25, "Very High")</f>
        <v>Medium</v>
      </c>
      <c r="N2182" t="str" cm="1">
        <f t="array" ref="N2182">_xlfn.IFS(tbl_logs[[#This Row],[Total Score]]&lt;=4, "Low", tbl_logs[[#This Row],[Total Score]]&lt;=10, "Medium", tbl_logs[[#This Row],[Total Score]]&lt;=17, "High", tbl_logs[[#This Row],[Total Score]]&lt;=25, "Critical")</f>
        <v>Medium</v>
      </c>
    </row>
    <row r="2183" spans="1:14" x14ac:dyDescent="0.3">
      <c r="A2183" t="s">
        <v>4249</v>
      </c>
      <c r="B2183" s="1">
        <v>46063.079861111109</v>
      </c>
      <c r="C2183" t="s">
        <v>7</v>
      </c>
      <c r="D2183" t="s">
        <v>18</v>
      </c>
      <c r="E2183" t="s">
        <v>19</v>
      </c>
      <c r="F2183" t="s">
        <v>20</v>
      </c>
      <c r="G2183" s="2">
        <v>7.9861111111111105E-2</v>
      </c>
      <c r="H2183" s="3">
        <v>46063</v>
      </c>
      <c r="I2183">
        <v>2</v>
      </c>
      <c r="J2183">
        <f>_xlfn.XLOOKUP(tbl_logs[[#This Row],[Target_Department]],tbl_DeptWeight[Department], tbl_DeptWeight[Impact Score])</f>
        <v>3</v>
      </c>
      <c r="K2183">
        <f>_xlfn.XLOOKUP(tbl_logs[[#This Row],[Employee_Action]],tbl_ResponseLikelihood[Employee Action],tbl_ResponseLikelihood[Likelihood Score])</f>
        <v>2</v>
      </c>
      <c r="L2183">
        <f>tbl_logs[[#This Row],[Impact Score]]*tbl_logs[[#This Row],[Response Multiplier]]</f>
        <v>6</v>
      </c>
      <c r="M2183" t="str" cm="1">
        <f t="array" ref="M2183">_xlfn.IFS(tbl_logs[[#This Row],[Total Score]]&lt;=4, "Low", tbl_logs[[#This Row],[Total Score]]&lt;=10, "Medium", tbl_logs[[#This Row],[Total Score]]&lt;=19, "High", tbl_logs[[#This Row],[Total Score]]&lt;=25, "Very High")</f>
        <v>Medium</v>
      </c>
      <c r="N2183" t="str" cm="1">
        <f t="array" ref="N2183">_xlfn.IFS(tbl_logs[[#This Row],[Total Score]]&lt;=4, "Low", tbl_logs[[#This Row],[Total Score]]&lt;=10, "Medium", tbl_logs[[#This Row],[Total Score]]&lt;=17, "High", tbl_logs[[#This Row],[Total Score]]&lt;=25, "Critical")</f>
        <v>Medium</v>
      </c>
    </row>
    <row r="2184" spans="1:14" x14ac:dyDescent="0.3">
      <c r="A2184" t="s">
        <v>973</v>
      </c>
      <c r="B2184" s="1">
        <v>46063.114583333336</v>
      </c>
      <c r="C2184" t="s">
        <v>40</v>
      </c>
      <c r="D2184" t="s">
        <v>18</v>
      </c>
      <c r="E2184" t="s">
        <v>16</v>
      </c>
      <c r="F2184" t="s">
        <v>20</v>
      </c>
      <c r="G2184" s="2">
        <v>0.11458333333333333</v>
      </c>
      <c r="H2184" s="3">
        <v>46063</v>
      </c>
      <c r="I2184">
        <v>2</v>
      </c>
      <c r="J2184">
        <f>_xlfn.XLOOKUP(tbl_logs[[#This Row],[Target_Department]],tbl_DeptWeight[Department], tbl_DeptWeight[Impact Score])</f>
        <v>5</v>
      </c>
      <c r="K2184">
        <f>_xlfn.XLOOKUP(tbl_logs[[#This Row],[Employee_Action]],tbl_ResponseLikelihood[Employee Action],tbl_ResponseLikelihood[Likelihood Score])</f>
        <v>2</v>
      </c>
      <c r="L2184">
        <f>tbl_logs[[#This Row],[Impact Score]]*tbl_logs[[#This Row],[Response Multiplier]]</f>
        <v>10</v>
      </c>
      <c r="M2184" t="str" cm="1">
        <f t="array" ref="M2184">_xlfn.IFS(tbl_logs[[#This Row],[Total Score]]&lt;=4, "Low", tbl_logs[[#This Row],[Total Score]]&lt;=10, "Medium", tbl_logs[[#This Row],[Total Score]]&lt;=19, "High", tbl_logs[[#This Row],[Total Score]]&lt;=25, "Very High")</f>
        <v>Medium</v>
      </c>
      <c r="N2184" t="str" cm="1">
        <f t="array" ref="N2184">_xlfn.IFS(tbl_logs[[#This Row],[Total Score]]&lt;=4, "Low", tbl_logs[[#This Row],[Total Score]]&lt;=10, "Medium", tbl_logs[[#This Row],[Total Score]]&lt;=17, "High", tbl_logs[[#This Row],[Total Score]]&lt;=25, "Critical")</f>
        <v>Medium</v>
      </c>
    </row>
    <row r="2185" spans="1:14" x14ac:dyDescent="0.3">
      <c r="A2185" t="s">
        <v>3518</v>
      </c>
      <c r="B2185" s="1">
        <v>46063.125694444447</v>
      </c>
      <c r="C2185" t="s">
        <v>47</v>
      </c>
      <c r="D2185" t="s">
        <v>8</v>
      </c>
      <c r="E2185" t="s">
        <v>31</v>
      </c>
      <c r="F2185" t="s">
        <v>33</v>
      </c>
      <c r="G2185" s="2">
        <v>0.12569444444444444</v>
      </c>
      <c r="H2185" s="3">
        <v>46063</v>
      </c>
      <c r="I2185">
        <v>2</v>
      </c>
      <c r="J2185">
        <f>_xlfn.XLOOKUP(tbl_logs[[#This Row],[Target_Department]],tbl_DeptWeight[Department], tbl_DeptWeight[Impact Score])</f>
        <v>1</v>
      </c>
      <c r="K2185">
        <f>_xlfn.XLOOKUP(tbl_logs[[#This Row],[Employee_Action]],tbl_ResponseLikelihood[Employee Action],tbl_ResponseLikelihood[Likelihood Score])</f>
        <v>4</v>
      </c>
      <c r="L2185">
        <f>tbl_logs[[#This Row],[Impact Score]]*tbl_logs[[#This Row],[Response Multiplier]]</f>
        <v>4</v>
      </c>
      <c r="M2185" t="str" cm="1">
        <f t="array" ref="M2185">_xlfn.IFS(tbl_logs[[#This Row],[Total Score]]&lt;=4, "Low", tbl_logs[[#This Row],[Total Score]]&lt;=10, "Medium", tbl_logs[[#This Row],[Total Score]]&lt;=19, "High", tbl_logs[[#This Row],[Total Score]]&lt;=25, "Very High")</f>
        <v>Low</v>
      </c>
      <c r="N2185" t="str" cm="1">
        <f t="array" ref="N2185">_xlfn.IFS(tbl_logs[[#This Row],[Total Score]]&lt;=4, "Low", tbl_logs[[#This Row],[Total Score]]&lt;=10, "Medium", tbl_logs[[#This Row],[Total Score]]&lt;=17, "High", tbl_logs[[#This Row],[Total Score]]&lt;=25, "Critical")</f>
        <v>Low</v>
      </c>
    </row>
    <row r="2186" spans="1:14" x14ac:dyDescent="0.3">
      <c r="A2186" t="s">
        <v>4645</v>
      </c>
      <c r="B2186" s="1">
        <v>46063.222916666666</v>
      </c>
      <c r="C2186" t="s">
        <v>12</v>
      </c>
      <c r="D2186" t="s">
        <v>18</v>
      </c>
      <c r="E2186" t="s">
        <v>9</v>
      </c>
      <c r="F2186" t="s">
        <v>33</v>
      </c>
      <c r="G2186" s="2">
        <v>0.22291666666666668</v>
      </c>
      <c r="H2186" s="3">
        <v>46063</v>
      </c>
      <c r="I2186">
        <v>2</v>
      </c>
      <c r="J2186">
        <f>_xlfn.XLOOKUP(tbl_logs[[#This Row],[Target_Department]],tbl_DeptWeight[Department], tbl_DeptWeight[Impact Score])</f>
        <v>1</v>
      </c>
      <c r="K2186">
        <f>_xlfn.XLOOKUP(tbl_logs[[#This Row],[Employee_Action]],tbl_ResponseLikelihood[Employee Action],tbl_ResponseLikelihood[Likelihood Score])</f>
        <v>4</v>
      </c>
      <c r="L2186">
        <f>tbl_logs[[#This Row],[Impact Score]]*tbl_logs[[#This Row],[Response Multiplier]]</f>
        <v>4</v>
      </c>
      <c r="M2186" t="str" cm="1">
        <f t="array" ref="M2186">_xlfn.IFS(tbl_logs[[#This Row],[Total Score]]&lt;=4, "Low", tbl_logs[[#This Row],[Total Score]]&lt;=10, "Medium", tbl_logs[[#This Row],[Total Score]]&lt;=19, "High", tbl_logs[[#This Row],[Total Score]]&lt;=25, "Very High")</f>
        <v>Low</v>
      </c>
      <c r="N2186" t="str" cm="1">
        <f t="array" ref="N2186">_xlfn.IFS(tbl_logs[[#This Row],[Total Score]]&lt;=4, "Low", tbl_logs[[#This Row],[Total Score]]&lt;=10, "Medium", tbl_logs[[#This Row],[Total Score]]&lt;=17, "High", tbl_logs[[#This Row],[Total Score]]&lt;=25, "Critical")</f>
        <v>Low</v>
      </c>
    </row>
    <row r="2187" spans="1:14" x14ac:dyDescent="0.3">
      <c r="A2187" t="s">
        <v>4087</v>
      </c>
      <c r="B2187" s="1">
        <v>46063.238194444442</v>
      </c>
      <c r="C2187" t="s">
        <v>7</v>
      </c>
      <c r="D2187" t="s">
        <v>8</v>
      </c>
      <c r="E2187" t="s">
        <v>19</v>
      </c>
      <c r="F2187" t="s">
        <v>13</v>
      </c>
      <c r="G2187" s="2">
        <v>0.23819444444444443</v>
      </c>
      <c r="H2187" s="3">
        <v>46063</v>
      </c>
      <c r="I2187">
        <v>2</v>
      </c>
      <c r="J2187">
        <f>_xlfn.XLOOKUP(tbl_logs[[#This Row],[Target_Department]],tbl_DeptWeight[Department], tbl_DeptWeight[Impact Score])</f>
        <v>3</v>
      </c>
      <c r="K2187">
        <f>_xlfn.XLOOKUP(tbl_logs[[#This Row],[Employee_Action]],tbl_ResponseLikelihood[Employee Action],tbl_ResponseLikelihood[Likelihood Score])</f>
        <v>1</v>
      </c>
      <c r="L2187">
        <f>tbl_logs[[#This Row],[Impact Score]]*tbl_logs[[#This Row],[Response Multiplier]]</f>
        <v>3</v>
      </c>
      <c r="M2187" t="str" cm="1">
        <f t="array" ref="M2187">_xlfn.IFS(tbl_logs[[#This Row],[Total Score]]&lt;=4, "Low", tbl_logs[[#This Row],[Total Score]]&lt;=10, "Medium", tbl_logs[[#This Row],[Total Score]]&lt;=19, "High", tbl_logs[[#This Row],[Total Score]]&lt;=25, "Very High")</f>
        <v>Low</v>
      </c>
      <c r="N2187" t="str" cm="1">
        <f t="array" ref="N2187">_xlfn.IFS(tbl_logs[[#This Row],[Total Score]]&lt;=4, "Low", tbl_logs[[#This Row],[Total Score]]&lt;=10, "Medium", tbl_logs[[#This Row],[Total Score]]&lt;=17, "High", tbl_logs[[#This Row],[Total Score]]&lt;=25, "Critical")</f>
        <v>Low</v>
      </c>
    </row>
    <row r="2188" spans="1:14" x14ac:dyDescent="0.3">
      <c r="A2188" t="s">
        <v>4755</v>
      </c>
      <c r="B2188" s="1">
        <v>46063.26666666667</v>
      </c>
      <c r="C2188" t="s">
        <v>7</v>
      </c>
      <c r="D2188" t="s">
        <v>15</v>
      </c>
      <c r="E2188" t="s">
        <v>19</v>
      </c>
      <c r="F2188" t="s">
        <v>20</v>
      </c>
      <c r="G2188" s="2">
        <v>0.26666666666666666</v>
      </c>
      <c r="H2188" s="3">
        <v>46063</v>
      </c>
      <c r="I2188">
        <v>2</v>
      </c>
      <c r="J2188">
        <f>_xlfn.XLOOKUP(tbl_logs[[#This Row],[Target_Department]],tbl_DeptWeight[Department], tbl_DeptWeight[Impact Score])</f>
        <v>3</v>
      </c>
      <c r="K2188">
        <f>_xlfn.XLOOKUP(tbl_logs[[#This Row],[Employee_Action]],tbl_ResponseLikelihood[Employee Action],tbl_ResponseLikelihood[Likelihood Score])</f>
        <v>2</v>
      </c>
      <c r="L2188">
        <f>tbl_logs[[#This Row],[Impact Score]]*tbl_logs[[#This Row],[Response Multiplier]]</f>
        <v>6</v>
      </c>
      <c r="M2188" t="str" cm="1">
        <f t="array" ref="M2188">_xlfn.IFS(tbl_logs[[#This Row],[Total Score]]&lt;=4, "Low", tbl_logs[[#This Row],[Total Score]]&lt;=10, "Medium", tbl_logs[[#This Row],[Total Score]]&lt;=19, "High", tbl_logs[[#This Row],[Total Score]]&lt;=25, "Very High")</f>
        <v>Medium</v>
      </c>
      <c r="N2188" t="str" cm="1">
        <f t="array" ref="N2188">_xlfn.IFS(tbl_logs[[#This Row],[Total Score]]&lt;=4, "Low", tbl_logs[[#This Row],[Total Score]]&lt;=10, "Medium", tbl_logs[[#This Row],[Total Score]]&lt;=17, "High", tbl_logs[[#This Row],[Total Score]]&lt;=25, "Critical")</f>
        <v>Medium</v>
      </c>
    </row>
    <row r="2189" spans="1:14" x14ac:dyDescent="0.3">
      <c r="A2189" t="s">
        <v>1670</v>
      </c>
      <c r="B2189" s="1">
        <v>46063.283333333333</v>
      </c>
      <c r="C2189" t="s">
        <v>12</v>
      </c>
      <c r="D2189" t="s">
        <v>18</v>
      </c>
      <c r="E2189" t="s">
        <v>16</v>
      </c>
      <c r="F2189" t="s">
        <v>10</v>
      </c>
      <c r="G2189" s="2">
        <v>0.28333333333333333</v>
      </c>
      <c r="H2189" s="3">
        <v>46063</v>
      </c>
      <c r="I2189">
        <v>2</v>
      </c>
      <c r="J2189">
        <f>_xlfn.XLOOKUP(tbl_logs[[#This Row],[Target_Department]],tbl_DeptWeight[Department], tbl_DeptWeight[Impact Score])</f>
        <v>1</v>
      </c>
      <c r="K2189">
        <f>_xlfn.XLOOKUP(tbl_logs[[#This Row],[Employee_Action]],tbl_ResponseLikelihood[Employee Action],tbl_ResponseLikelihood[Likelihood Score])</f>
        <v>2</v>
      </c>
      <c r="L2189">
        <f>tbl_logs[[#This Row],[Impact Score]]*tbl_logs[[#This Row],[Response Multiplier]]</f>
        <v>2</v>
      </c>
      <c r="M2189" t="str" cm="1">
        <f t="array" ref="M2189">_xlfn.IFS(tbl_logs[[#This Row],[Total Score]]&lt;=4, "Low", tbl_logs[[#This Row],[Total Score]]&lt;=10, "Medium", tbl_logs[[#This Row],[Total Score]]&lt;=19, "High", tbl_logs[[#This Row],[Total Score]]&lt;=25, "Very High")</f>
        <v>Low</v>
      </c>
      <c r="N2189" t="str" cm="1">
        <f t="array" ref="N2189">_xlfn.IFS(tbl_logs[[#This Row],[Total Score]]&lt;=4, "Low", tbl_logs[[#This Row],[Total Score]]&lt;=10, "Medium", tbl_logs[[#This Row],[Total Score]]&lt;=17, "High", tbl_logs[[#This Row],[Total Score]]&lt;=25, "Critical")</f>
        <v>Low</v>
      </c>
    </row>
    <row r="2190" spans="1:14" x14ac:dyDescent="0.3">
      <c r="A2190" t="s">
        <v>3506</v>
      </c>
      <c r="B2190" s="1">
        <v>46063.287499999999</v>
      </c>
      <c r="C2190" t="s">
        <v>7</v>
      </c>
      <c r="D2190" t="s">
        <v>15</v>
      </c>
      <c r="E2190" t="s">
        <v>19</v>
      </c>
      <c r="F2190" t="s">
        <v>10</v>
      </c>
      <c r="G2190" s="2">
        <v>0.28749999999999998</v>
      </c>
      <c r="H2190" s="3">
        <v>46063</v>
      </c>
      <c r="I2190">
        <v>2</v>
      </c>
      <c r="J2190">
        <f>_xlfn.XLOOKUP(tbl_logs[[#This Row],[Target_Department]],tbl_DeptWeight[Department], tbl_DeptWeight[Impact Score])</f>
        <v>3</v>
      </c>
      <c r="K2190">
        <f>_xlfn.XLOOKUP(tbl_logs[[#This Row],[Employee_Action]],tbl_ResponseLikelihood[Employee Action],tbl_ResponseLikelihood[Likelihood Score])</f>
        <v>2</v>
      </c>
      <c r="L2190">
        <f>tbl_logs[[#This Row],[Impact Score]]*tbl_logs[[#This Row],[Response Multiplier]]</f>
        <v>6</v>
      </c>
      <c r="M2190" t="str" cm="1">
        <f t="array" ref="M2190">_xlfn.IFS(tbl_logs[[#This Row],[Total Score]]&lt;=4, "Low", tbl_logs[[#This Row],[Total Score]]&lt;=10, "Medium", tbl_logs[[#This Row],[Total Score]]&lt;=19, "High", tbl_logs[[#This Row],[Total Score]]&lt;=25, "Very High")</f>
        <v>Medium</v>
      </c>
      <c r="N2190" t="str" cm="1">
        <f t="array" ref="N2190">_xlfn.IFS(tbl_logs[[#This Row],[Total Score]]&lt;=4, "Low", tbl_logs[[#This Row],[Total Score]]&lt;=10, "Medium", tbl_logs[[#This Row],[Total Score]]&lt;=17, "High", tbl_logs[[#This Row],[Total Score]]&lt;=25, "Critical")</f>
        <v>Medium</v>
      </c>
    </row>
    <row r="2191" spans="1:14" x14ac:dyDescent="0.3">
      <c r="A2191" t="s">
        <v>3690</v>
      </c>
      <c r="B2191" s="1">
        <v>46063.296527777777</v>
      </c>
      <c r="C2191" t="s">
        <v>26</v>
      </c>
      <c r="D2191" t="s">
        <v>22</v>
      </c>
      <c r="E2191" t="s">
        <v>19</v>
      </c>
      <c r="F2191" t="s">
        <v>10</v>
      </c>
      <c r="G2191" s="2">
        <v>0.29652777777777778</v>
      </c>
      <c r="H2191" s="3">
        <v>46063</v>
      </c>
      <c r="I2191">
        <v>2</v>
      </c>
      <c r="J2191">
        <f>_xlfn.XLOOKUP(tbl_logs[[#This Row],[Target_Department]],tbl_DeptWeight[Department], tbl_DeptWeight[Impact Score])</f>
        <v>3</v>
      </c>
      <c r="K2191">
        <f>_xlfn.XLOOKUP(tbl_logs[[#This Row],[Employee_Action]],tbl_ResponseLikelihood[Employee Action],tbl_ResponseLikelihood[Likelihood Score])</f>
        <v>2</v>
      </c>
      <c r="L2191">
        <f>tbl_logs[[#This Row],[Impact Score]]*tbl_logs[[#This Row],[Response Multiplier]]</f>
        <v>6</v>
      </c>
      <c r="M2191" t="str" cm="1">
        <f t="array" ref="M2191">_xlfn.IFS(tbl_logs[[#This Row],[Total Score]]&lt;=4, "Low", tbl_logs[[#This Row],[Total Score]]&lt;=10, "Medium", tbl_logs[[#This Row],[Total Score]]&lt;=19, "High", tbl_logs[[#This Row],[Total Score]]&lt;=25, "Very High")</f>
        <v>Medium</v>
      </c>
      <c r="N2191" t="str" cm="1">
        <f t="array" ref="N2191">_xlfn.IFS(tbl_logs[[#This Row],[Total Score]]&lt;=4, "Low", tbl_logs[[#This Row],[Total Score]]&lt;=10, "Medium", tbl_logs[[#This Row],[Total Score]]&lt;=17, "High", tbl_logs[[#This Row],[Total Score]]&lt;=25, "Critical")</f>
        <v>Medium</v>
      </c>
    </row>
    <row r="2192" spans="1:14" x14ac:dyDescent="0.3">
      <c r="A2192" t="s">
        <v>3818</v>
      </c>
      <c r="B2192" s="1">
        <v>46063.299305555556</v>
      </c>
      <c r="C2192" t="s">
        <v>47</v>
      </c>
      <c r="D2192" t="s">
        <v>18</v>
      </c>
      <c r="E2192" t="s">
        <v>16</v>
      </c>
      <c r="F2192" t="s">
        <v>10</v>
      </c>
      <c r="G2192" s="2">
        <v>0.29930555555555555</v>
      </c>
      <c r="H2192" s="3">
        <v>46063</v>
      </c>
      <c r="I2192">
        <v>2</v>
      </c>
      <c r="J2192">
        <f>_xlfn.XLOOKUP(tbl_logs[[#This Row],[Target_Department]],tbl_DeptWeight[Department], tbl_DeptWeight[Impact Score])</f>
        <v>1</v>
      </c>
      <c r="K2192">
        <f>_xlfn.XLOOKUP(tbl_logs[[#This Row],[Employee_Action]],tbl_ResponseLikelihood[Employee Action],tbl_ResponseLikelihood[Likelihood Score])</f>
        <v>2</v>
      </c>
      <c r="L2192">
        <f>tbl_logs[[#This Row],[Impact Score]]*tbl_logs[[#This Row],[Response Multiplier]]</f>
        <v>2</v>
      </c>
      <c r="M2192" t="str" cm="1">
        <f t="array" ref="M2192">_xlfn.IFS(tbl_logs[[#This Row],[Total Score]]&lt;=4, "Low", tbl_logs[[#This Row],[Total Score]]&lt;=10, "Medium", tbl_logs[[#This Row],[Total Score]]&lt;=19, "High", tbl_logs[[#This Row],[Total Score]]&lt;=25, "Very High")</f>
        <v>Low</v>
      </c>
      <c r="N2192" t="str" cm="1">
        <f t="array" ref="N2192">_xlfn.IFS(tbl_logs[[#This Row],[Total Score]]&lt;=4, "Low", tbl_logs[[#This Row],[Total Score]]&lt;=10, "Medium", tbl_logs[[#This Row],[Total Score]]&lt;=17, "High", tbl_logs[[#This Row],[Total Score]]&lt;=25, "Critical")</f>
        <v>Low</v>
      </c>
    </row>
    <row r="2193" spans="1:14" x14ac:dyDescent="0.3">
      <c r="A2193" t="s">
        <v>1275</v>
      </c>
      <c r="B2193" s="1">
        <v>46063.304861111108</v>
      </c>
      <c r="C2193" t="s">
        <v>26</v>
      </c>
      <c r="D2193" t="s">
        <v>8</v>
      </c>
      <c r="E2193" t="s">
        <v>9</v>
      </c>
      <c r="F2193" t="s">
        <v>20</v>
      </c>
      <c r="G2193" s="2">
        <v>0.30486111111111114</v>
      </c>
      <c r="H2193" s="3">
        <v>46063</v>
      </c>
      <c r="I2193">
        <v>2</v>
      </c>
      <c r="J2193">
        <f>_xlfn.XLOOKUP(tbl_logs[[#This Row],[Target_Department]],tbl_DeptWeight[Department], tbl_DeptWeight[Impact Score])</f>
        <v>3</v>
      </c>
      <c r="K2193">
        <f>_xlfn.XLOOKUP(tbl_logs[[#This Row],[Employee_Action]],tbl_ResponseLikelihood[Employee Action],tbl_ResponseLikelihood[Likelihood Score])</f>
        <v>2</v>
      </c>
      <c r="L2193">
        <f>tbl_logs[[#This Row],[Impact Score]]*tbl_logs[[#This Row],[Response Multiplier]]</f>
        <v>6</v>
      </c>
      <c r="M2193" t="str" cm="1">
        <f t="array" ref="M2193">_xlfn.IFS(tbl_logs[[#This Row],[Total Score]]&lt;=4, "Low", tbl_logs[[#This Row],[Total Score]]&lt;=10, "Medium", tbl_logs[[#This Row],[Total Score]]&lt;=19, "High", tbl_logs[[#This Row],[Total Score]]&lt;=25, "Very High")</f>
        <v>Medium</v>
      </c>
      <c r="N2193" t="str" cm="1">
        <f t="array" ref="N2193">_xlfn.IFS(tbl_logs[[#This Row],[Total Score]]&lt;=4, "Low", tbl_logs[[#This Row],[Total Score]]&lt;=10, "Medium", tbl_logs[[#This Row],[Total Score]]&lt;=17, "High", tbl_logs[[#This Row],[Total Score]]&lt;=25, "Critical")</f>
        <v>Medium</v>
      </c>
    </row>
    <row r="2194" spans="1:14" x14ac:dyDescent="0.3">
      <c r="A2194" t="s">
        <v>3808</v>
      </c>
      <c r="B2194" s="1">
        <v>46063.32708333333</v>
      </c>
      <c r="C2194" t="s">
        <v>7</v>
      </c>
      <c r="D2194" t="s">
        <v>15</v>
      </c>
      <c r="E2194" t="s">
        <v>19</v>
      </c>
      <c r="F2194" t="s">
        <v>20</v>
      </c>
      <c r="G2194" s="2">
        <v>0.32708333333333334</v>
      </c>
      <c r="H2194" s="3">
        <v>46063</v>
      </c>
      <c r="I2194">
        <v>2</v>
      </c>
      <c r="J2194">
        <f>_xlfn.XLOOKUP(tbl_logs[[#This Row],[Target_Department]],tbl_DeptWeight[Department], tbl_DeptWeight[Impact Score])</f>
        <v>3</v>
      </c>
      <c r="K2194">
        <f>_xlfn.XLOOKUP(tbl_logs[[#This Row],[Employee_Action]],tbl_ResponseLikelihood[Employee Action],tbl_ResponseLikelihood[Likelihood Score])</f>
        <v>2</v>
      </c>
      <c r="L2194">
        <f>tbl_logs[[#This Row],[Impact Score]]*tbl_logs[[#This Row],[Response Multiplier]]</f>
        <v>6</v>
      </c>
      <c r="M2194" t="str" cm="1">
        <f t="array" ref="M2194">_xlfn.IFS(tbl_logs[[#This Row],[Total Score]]&lt;=4, "Low", tbl_logs[[#This Row],[Total Score]]&lt;=10, "Medium", tbl_logs[[#This Row],[Total Score]]&lt;=19, "High", tbl_logs[[#This Row],[Total Score]]&lt;=25, "Very High")</f>
        <v>Medium</v>
      </c>
      <c r="N2194" t="str" cm="1">
        <f t="array" ref="N2194">_xlfn.IFS(tbl_logs[[#This Row],[Total Score]]&lt;=4, "Low", tbl_logs[[#This Row],[Total Score]]&lt;=10, "Medium", tbl_logs[[#This Row],[Total Score]]&lt;=17, "High", tbl_logs[[#This Row],[Total Score]]&lt;=25, "Critical")</f>
        <v>Medium</v>
      </c>
    </row>
    <row r="2195" spans="1:14" x14ac:dyDescent="0.3">
      <c r="A2195" t="s">
        <v>1170</v>
      </c>
      <c r="B2195" s="1">
        <v>46063.351388888892</v>
      </c>
      <c r="C2195" t="s">
        <v>7</v>
      </c>
      <c r="D2195" t="s">
        <v>18</v>
      </c>
      <c r="E2195" t="s">
        <v>19</v>
      </c>
      <c r="F2195" t="s">
        <v>33</v>
      </c>
      <c r="G2195" s="2">
        <v>0.35138888888888886</v>
      </c>
      <c r="H2195" s="3">
        <v>46063</v>
      </c>
      <c r="I2195">
        <v>2</v>
      </c>
      <c r="J2195">
        <f>_xlfn.XLOOKUP(tbl_logs[[#This Row],[Target_Department]],tbl_DeptWeight[Department], tbl_DeptWeight[Impact Score])</f>
        <v>3</v>
      </c>
      <c r="K2195">
        <f>_xlfn.XLOOKUP(tbl_logs[[#This Row],[Employee_Action]],tbl_ResponseLikelihood[Employee Action],tbl_ResponseLikelihood[Likelihood Score])</f>
        <v>4</v>
      </c>
      <c r="L2195">
        <f>tbl_logs[[#This Row],[Impact Score]]*tbl_logs[[#This Row],[Response Multiplier]]</f>
        <v>12</v>
      </c>
      <c r="M2195" t="str" cm="1">
        <f t="array" ref="M2195">_xlfn.IFS(tbl_logs[[#This Row],[Total Score]]&lt;=4, "Low", tbl_logs[[#This Row],[Total Score]]&lt;=10, "Medium", tbl_logs[[#This Row],[Total Score]]&lt;=19, "High", tbl_logs[[#This Row],[Total Score]]&lt;=25, "Very High")</f>
        <v>High</v>
      </c>
      <c r="N2195" t="str" cm="1">
        <f t="array" ref="N2195">_xlfn.IFS(tbl_logs[[#This Row],[Total Score]]&lt;=4, "Low", tbl_logs[[#This Row],[Total Score]]&lt;=10, "Medium", tbl_logs[[#This Row],[Total Score]]&lt;=17, "High", tbl_logs[[#This Row],[Total Score]]&lt;=25, "Critical")</f>
        <v>High</v>
      </c>
    </row>
    <row r="2196" spans="1:14" x14ac:dyDescent="0.3">
      <c r="A2196" t="s">
        <v>11</v>
      </c>
      <c r="B2196" s="1">
        <v>46063.361805555556</v>
      </c>
      <c r="C2196" t="s">
        <v>12</v>
      </c>
      <c r="D2196" t="s">
        <v>8</v>
      </c>
      <c r="E2196" t="s">
        <v>9</v>
      </c>
      <c r="F2196" t="s">
        <v>13</v>
      </c>
      <c r="G2196" s="2">
        <v>0.36180555555555555</v>
      </c>
      <c r="H2196" s="3">
        <v>46063</v>
      </c>
      <c r="I2196">
        <v>2</v>
      </c>
      <c r="J2196">
        <f>_xlfn.XLOOKUP(tbl_logs[[#This Row],[Target_Department]],tbl_DeptWeight[Department], tbl_DeptWeight[Impact Score])</f>
        <v>1</v>
      </c>
      <c r="K2196">
        <f>_xlfn.XLOOKUP(tbl_logs[[#This Row],[Employee_Action]],tbl_ResponseLikelihood[Employee Action],tbl_ResponseLikelihood[Likelihood Score])</f>
        <v>1</v>
      </c>
      <c r="L2196">
        <f>tbl_logs[[#This Row],[Impact Score]]*tbl_logs[[#This Row],[Response Multiplier]]</f>
        <v>1</v>
      </c>
      <c r="M2196" t="str" cm="1">
        <f t="array" ref="M2196">_xlfn.IFS(tbl_logs[[#This Row],[Total Score]]&lt;=4, "Low", tbl_logs[[#This Row],[Total Score]]&lt;=10, "Medium", tbl_logs[[#This Row],[Total Score]]&lt;=19, "High", tbl_logs[[#This Row],[Total Score]]&lt;=25, "Very High")</f>
        <v>Low</v>
      </c>
      <c r="N2196" t="str" cm="1">
        <f t="array" ref="N2196">_xlfn.IFS(tbl_logs[[#This Row],[Total Score]]&lt;=4, "Low", tbl_logs[[#This Row],[Total Score]]&lt;=10, "Medium", tbl_logs[[#This Row],[Total Score]]&lt;=17, "High", tbl_logs[[#This Row],[Total Score]]&lt;=25, "Critical")</f>
        <v>Low</v>
      </c>
    </row>
    <row r="2197" spans="1:14" x14ac:dyDescent="0.3">
      <c r="A2197" t="s">
        <v>4991</v>
      </c>
      <c r="B2197" s="1">
        <v>46063.377083333333</v>
      </c>
      <c r="C2197" t="s">
        <v>7</v>
      </c>
      <c r="D2197" t="s">
        <v>8</v>
      </c>
      <c r="E2197" t="s">
        <v>19</v>
      </c>
      <c r="F2197" t="s">
        <v>10</v>
      </c>
      <c r="G2197" s="2">
        <v>0.37708333333333333</v>
      </c>
      <c r="H2197" s="3">
        <v>46063</v>
      </c>
      <c r="I2197">
        <v>2</v>
      </c>
      <c r="J2197">
        <f>_xlfn.XLOOKUP(tbl_logs[[#This Row],[Target_Department]],tbl_DeptWeight[Department], tbl_DeptWeight[Impact Score])</f>
        <v>3</v>
      </c>
      <c r="K2197">
        <f>_xlfn.XLOOKUP(tbl_logs[[#This Row],[Employee_Action]],tbl_ResponseLikelihood[Employee Action],tbl_ResponseLikelihood[Likelihood Score])</f>
        <v>2</v>
      </c>
      <c r="L2197">
        <f>tbl_logs[[#This Row],[Impact Score]]*tbl_logs[[#This Row],[Response Multiplier]]</f>
        <v>6</v>
      </c>
      <c r="M2197" t="str" cm="1">
        <f t="array" ref="M2197">_xlfn.IFS(tbl_logs[[#This Row],[Total Score]]&lt;=4, "Low", tbl_logs[[#This Row],[Total Score]]&lt;=10, "Medium", tbl_logs[[#This Row],[Total Score]]&lt;=19, "High", tbl_logs[[#This Row],[Total Score]]&lt;=25, "Very High")</f>
        <v>Medium</v>
      </c>
      <c r="N2197" t="str" cm="1">
        <f t="array" ref="N2197">_xlfn.IFS(tbl_logs[[#This Row],[Total Score]]&lt;=4, "Low", tbl_logs[[#This Row],[Total Score]]&lt;=10, "Medium", tbl_logs[[#This Row],[Total Score]]&lt;=17, "High", tbl_logs[[#This Row],[Total Score]]&lt;=25, "Critical")</f>
        <v>Medium</v>
      </c>
    </row>
    <row r="2198" spans="1:14" x14ac:dyDescent="0.3">
      <c r="A2198" t="s">
        <v>4530</v>
      </c>
      <c r="B2198" s="1">
        <v>46063.385416666664</v>
      </c>
      <c r="C2198" t="s">
        <v>40</v>
      </c>
      <c r="D2198" t="s">
        <v>22</v>
      </c>
      <c r="E2198" t="s">
        <v>16</v>
      </c>
      <c r="F2198" t="s">
        <v>10</v>
      </c>
      <c r="G2198" s="2">
        <v>0.38541666666666669</v>
      </c>
      <c r="H2198" s="3">
        <v>46063</v>
      </c>
      <c r="I2198">
        <v>2</v>
      </c>
      <c r="J2198">
        <f>_xlfn.XLOOKUP(tbl_logs[[#This Row],[Target_Department]],tbl_DeptWeight[Department], tbl_DeptWeight[Impact Score])</f>
        <v>5</v>
      </c>
      <c r="K2198">
        <f>_xlfn.XLOOKUP(tbl_logs[[#This Row],[Employee_Action]],tbl_ResponseLikelihood[Employee Action],tbl_ResponseLikelihood[Likelihood Score])</f>
        <v>2</v>
      </c>
      <c r="L2198">
        <f>tbl_logs[[#This Row],[Impact Score]]*tbl_logs[[#This Row],[Response Multiplier]]</f>
        <v>10</v>
      </c>
      <c r="M2198" t="str" cm="1">
        <f t="array" ref="M2198">_xlfn.IFS(tbl_logs[[#This Row],[Total Score]]&lt;=4, "Low", tbl_logs[[#This Row],[Total Score]]&lt;=10, "Medium", tbl_logs[[#This Row],[Total Score]]&lt;=19, "High", tbl_logs[[#This Row],[Total Score]]&lt;=25, "Very High")</f>
        <v>Medium</v>
      </c>
      <c r="N2198" t="str" cm="1">
        <f t="array" ref="N2198">_xlfn.IFS(tbl_logs[[#This Row],[Total Score]]&lt;=4, "Low", tbl_logs[[#This Row],[Total Score]]&lt;=10, "Medium", tbl_logs[[#This Row],[Total Score]]&lt;=17, "High", tbl_logs[[#This Row],[Total Score]]&lt;=25, "Critical")</f>
        <v>Medium</v>
      </c>
    </row>
    <row r="2199" spans="1:14" x14ac:dyDescent="0.3">
      <c r="A2199" t="s">
        <v>591</v>
      </c>
      <c r="B2199" s="1">
        <v>46063.397916666669</v>
      </c>
      <c r="C2199" t="s">
        <v>7</v>
      </c>
      <c r="D2199" t="s">
        <v>15</v>
      </c>
      <c r="E2199" t="s">
        <v>19</v>
      </c>
      <c r="F2199" t="s">
        <v>10</v>
      </c>
      <c r="G2199" s="2">
        <v>0.39791666666666664</v>
      </c>
      <c r="H2199" s="3">
        <v>46063</v>
      </c>
      <c r="I2199">
        <v>2</v>
      </c>
      <c r="J2199">
        <f>_xlfn.XLOOKUP(tbl_logs[[#This Row],[Target_Department]],tbl_DeptWeight[Department], tbl_DeptWeight[Impact Score])</f>
        <v>3</v>
      </c>
      <c r="K2199">
        <f>_xlfn.XLOOKUP(tbl_logs[[#This Row],[Employee_Action]],tbl_ResponseLikelihood[Employee Action],tbl_ResponseLikelihood[Likelihood Score])</f>
        <v>2</v>
      </c>
      <c r="L2199">
        <f>tbl_logs[[#This Row],[Impact Score]]*tbl_logs[[#This Row],[Response Multiplier]]</f>
        <v>6</v>
      </c>
      <c r="M2199" t="str" cm="1">
        <f t="array" ref="M2199">_xlfn.IFS(tbl_logs[[#This Row],[Total Score]]&lt;=4, "Low", tbl_logs[[#This Row],[Total Score]]&lt;=10, "Medium", tbl_logs[[#This Row],[Total Score]]&lt;=19, "High", tbl_logs[[#This Row],[Total Score]]&lt;=25, "Very High")</f>
        <v>Medium</v>
      </c>
      <c r="N2199" t="str" cm="1">
        <f t="array" ref="N2199">_xlfn.IFS(tbl_logs[[#This Row],[Total Score]]&lt;=4, "Low", tbl_logs[[#This Row],[Total Score]]&lt;=10, "Medium", tbl_logs[[#This Row],[Total Score]]&lt;=17, "High", tbl_logs[[#This Row],[Total Score]]&lt;=25, "Critical")</f>
        <v>Medium</v>
      </c>
    </row>
    <row r="2200" spans="1:14" x14ac:dyDescent="0.3">
      <c r="A2200" t="s">
        <v>3955</v>
      </c>
      <c r="B2200" s="1">
        <v>46063.440972222219</v>
      </c>
      <c r="C2200" t="s">
        <v>7</v>
      </c>
      <c r="D2200" t="s">
        <v>22</v>
      </c>
      <c r="E2200" t="s">
        <v>19</v>
      </c>
      <c r="F2200" t="s">
        <v>13</v>
      </c>
      <c r="G2200" s="2">
        <v>0.44097222222222221</v>
      </c>
      <c r="H2200" s="3">
        <v>46063</v>
      </c>
      <c r="I2200">
        <v>2</v>
      </c>
      <c r="J2200">
        <f>_xlfn.XLOOKUP(tbl_logs[[#This Row],[Target_Department]],tbl_DeptWeight[Department], tbl_DeptWeight[Impact Score])</f>
        <v>3</v>
      </c>
      <c r="K2200">
        <f>_xlfn.XLOOKUP(tbl_logs[[#This Row],[Employee_Action]],tbl_ResponseLikelihood[Employee Action],tbl_ResponseLikelihood[Likelihood Score])</f>
        <v>1</v>
      </c>
      <c r="L2200">
        <f>tbl_logs[[#This Row],[Impact Score]]*tbl_logs[[#This Row],[Response Multiplier]]</f>
        <v>3</v>
      </c>
      <c r="M2200" t="str" cm="1">
        <f t="array" ref="M2200">_xlfn.IFS(tbl_logs[[#This Row],[Total Score]]&lt;=4, "Low", tbl_logs[[#This Row],[Total Score]]&lt;=10, "Medium", tbl_logs[[#This Row],[Total Score]]&lt;=19, "High", tbl_logs[[#This Row],[Total Score]]&lt;=25, "Very High")</f>
        <v>Low</v>
      </c>
      <c r="N2200" t="str" cm="1">
        <f t="array" ref="N2200">_xlfn.IFS(tbl_logs[[#This Row],[Total Score]]&lt;=4, "Low", tbl_logs[[#This Row],[Total Score]]&lt;=10, "Medium", tbl_logs[[#This Row],[Total Score]]&lt;=17, "High", tbl_logs[[#This Row],[Total Score]]&lt;=25, "Critical")</f>
        <v>Low</v>
      </c>
    </row>
    <row r="2201" spans="1:14" x14ac:dyDescent="0.3">
      <c r="A2201" t="s">
        <v>1499</v>
      </c>
      <c r="B2201" s="1">
        <v>46063.446527777778</v>
      </c>
      <c r="C2201" t="s">
        <v>7</v>
      </c>
      <c r="D2201" t="s">
        <v>22</v>
      </c>
      <c r="E2201" t="s">
        <v>19</v>
      </c>
      <c r="F2201" t="s">
        <v>33</v>
      </c>
      <c r="G2201" s="2">
        <v>0.4465277777777778</v>
      </c>
      <c r="H2201" s="3">
        <v>46063</v>
      </c>
      <c r="I2201">
        <v>2</v>
      </c>
      <c r="J2201">
        <f>_xlfn.XLOOKUP(tbl_logs[[#This Row],[Target_Department]],tbl_DeptWeight[Department], tbl_DeptWeight[Impact Score])</f>
        <v>3</v>
      </c>
      <c r="K2201">
        <f>_xlfn.XLOOKUP(tbl_logs[[#This Row],[Employee_Action]],tbl_ResponseLikelihood[Employee Action],tbl_ResponseLikelihood[Likelihood Score])</f>
        <v>4</v>
      </c>
      <c r="L2201">
        <f>tbl_logs[[#This Row],[Impact Score]]*tbl_logs[[#This Row],[Response Multiplier]]</f>
        <v>12</v>
      </c>
      <c r="M2201" t="str" cm="1">
        <f t="array" ref="M2201">_xlfn.IFS(tbl_logs[[#This Row],[Total Score]]&lt;=4, "Low", tbl_logs[[#This Row],[Total Score]]&lt;=10, "Medium", tbl_logs[[#This Row],[Total Score]]&lt;=19, "High", tbl_logs[[#This Row],[Total Score]]&lt;=25, "Very High")</f>
        <v>High</v>
      </c>
      <c r="N2201" t="str" cm="1">
        <f t="array" ref="N2201">_xlfn.IFS(tbl_logs[[#This Row],[Total Score]]&lt;=4, "Low", tbl_logs[[#This Row],[Total Score]]&lt;=10, "Medium", tbl_logs[[#This Row],[Total Score]]&lt;=17, "High", tbl_logs[[#This Row],[Total Score]]&lt;=25, "Critical")</f>
        <v>High</v>
      </c>
    </row>
    <row r="2202" spans="1:14" x14ac:dyDescent="0.3">
      <c r="A2202" t="s">
        <v>907</v>
      </c>
      <c r="B2202" s="1">
        <v>46063.448611111111</v>
      </c>
      <c r="C2202" t="s">
        <v>26</v>
      </c>
      <c r="D2202" t="s">
        <v>8</v>
      </c>
      <c r="E2202" t="s">
        <v>16</v>
      </c>
      <c r="F2202" t="s">
        <v>13</v>
      </c>
      <c r="G2202" s="2">
        <v>0.44861111111111113</v>
      </c>
      <c r="H2202" s="3">
        <v>46063</v>
      </c>
      <c r="I2202">
        <v>2</v>
      </c>
      <c r="J2202">
        <f>_xlfn.XLOOKUP(tbl_logs[[#This Row],[Target_Department]],tbl_DeptWeight[Department], tbl_DeptWeight[Impact Score])</f>
        <v>3</v>
      </c>
      <c r="K2202">
        <f>_xlfn.XLOOKUP(tbl_logs[[#This Row],[Employee_Action]],tbl_ResponseLikelihood[Employee Action],tbl_ResponseLikelihood[Likelihood Score])</f>
        <v>1</v>
      </c>
      <c r="L2202">
        <f>tbl_logs[[#This Row],[Impact Score]]*tbl_logs[[#This Row],[Response Multiplier]]</f>
        <v>3</v>
      </c>
      <c r="M2202" t="str" cm="1">
        <f t="array" ref="M2202">_xlfn.IFS(tbl_logs[[#This Row],[Total Score]]&lt;=4, "Low", tbl_logs[[#This Row],[Total Score]]&lt;=10, "Medium", tbl_logs[[#This Row],[Total Score]]&lt;=19, "High", tbl_logs[[#This Row],[Total Score]]&lt;=25, "Very High")</f>
        <v>Low</v>
      </c>
      <c r="N2202" t="str" cm="1">
        <f t="array" ref="N2202">_xlfn.IFS(tbl_logs[[#This Row],[Total Score]]&lt;=4, "Low", tbl_logs[[#This Row],[Total Score]]&lt;=10, "Medium", tbl_logs[[#This Row],[Total Score]]&lt;=17, "High", tbl_logs[[#This Row],[Total Score]]&lt;=25, "Critical")</f>
        <v>Low</v>
      </c>
    </row>
    <row r="2203" spans="1:14" x14ac:dyDescent="0.3">
      <c r="A2203" t="s">
        <v>4813</v>
      </c>
      <c r="B2203" s="1">
        <v>46063.456250000003</v>
      </c>
      <c r="C2203" t="s">
        <v>40</v>
      </c>
      <c r="D2203" t="s">
        <v>18</v>
      </c>
      <c r="E2203" t="s">
        <v>16</v>
      </c>
      <c r="F2203" t="s">
        <v>10</v>
      </c>
      <c r="G2203" s="2">
        <v>0.45624999999999999</v>
      </c>
      <c r="H2203" s="3">
        <v>46063</v>
      </c>
      <c r="I2203">
        <v>2</v>
      </c>
      <c r="J2203">
        <f>_xlfn.XLOOKUP(tbl_logs[[#This Row],[Target_Department]],tbl_DeptWeight[Department], tbl_DeptWeight[Impact Score])</f>
        <v>5</v>
      </c>
      <c r="K2203">
        <f>_xlfn.XLOOKUP(tbl_logs[[#This Row],[Employee_Action]],tbl_ResponseLikelihood[Employee Action],tbl_ResponseLikelihood[Likelihood Score])</f>
        <v>2</v>
      </c>
      <c r="L2203">
        <f>tbl_logs[[#This Row],[Impact Score]]*tbl_logs[[#This Row],[Response Multiplier]]</f>
        <v>10</v>
      </c>
      <c r="M2203" t="str" cm="1">
        <f t="array" ref="M2203">_xlfn.IFS(tbl_logs[[#This Row],[Total Score]]&lt;=4, "Low", tbl_logs[[#This Row],[Total Score]]&lt;=10, "Medium", tbl_logs[[#This Row],[Total Score]]&lt;=19, "High", tbl_logs[[#This Row],[Total Score]]&lt;=25, "Very High")</f>
        <v>Medium</v>
      </c>
      <c r="N2203" t="str" cm="1">
        <f t="array" ref="N2203">_xlfn.IFS(tbl_logs[[#This Row],[Total Score]]&lt;=4, "Low", tbl_logs[[#This Row],[Total Score]]&lt;=10, "Medium", tbl_logs[[#This Row],[Total Score]]&lt;=17, "High", tbl_logs[[#This Row],[Total Score]]&lt;=25, "Critical")</f>
        <v>Medium</v>
      </c>
    </row>
    <row r="2204" spans="1:14" x14ac:dyDescent="0.3">
      <c r="A2204" t="s">
        <v>3488</v>
      </c>
      <c r="B2204" s="1">
        <v>46063.463888888888</v>
      </c>
      <c r="C2204" t="s">
        <v>26</v>
      </c>
      <c r="D2204" t="s">
        <v>22</v>
      </c>
      <c r="E2204" t="s">
        <v>31</v>
      </c>
      <c r="F2204" t="s">
        <v>10</v>
      </c>
      <c r="G2204" s="2">
        <v>0.46388888888888891</v>
      </c>
      <c r="H2204" s="3">
        <v>46063</v>
      </c>
      <c r="I2204">
        <v>2</v>
      </c>
      <c r="J2204">
        <f>_xlfn.XLOOKUP(tbl_logs[[#This Row],[Target_Department]],tbl_DeptWeight[Department], tbl_DeptWeight[Impact Score])</f>
        <v>3</v>
      </c>
      <c r="K2204">
        <f>_xlfn.XLOOKUP(tbl_logs[[#This Row],[Employee_Action]],tbl_ResponseLikelihood[Employee Action],tbl_ResponseLikelihood[Likelihood Score])</f>
        <v>2</v>
      </c>
      <c r="L2204">
        <f>tbl_logs[[#This Row],[Impact Score]]*tbl_logs[[#This Row],[Response Multiplier]]</f>
        <v>6</v>
      </c>
      <c r="M2204" t="str" cm="1">
        <f t="array" ref="M2204">_xlfn.IFS(tbl_logs[[#This Row],[Total Score]]&lt;=4, "Low", tbl_logs[[#This Row],[Total Score]]&lt;=10, "Medium", tbl_logs[[#This Row],[Total Score]]&lt;=19, "High", tbl_logs[[#This Row],[Total Score]]&lt;=25, "Very High")</f>
        <v>Medium</v>
      </c>
      <c r="N2204" t="str" cm="1">
        <f t="array" ref="N2204">_xlfn.IFS(tbl_logs[[#This Row],[Total Score]]&lt;=4, "Low", tbl_logs[[#This Row],[Total Score]]&lt;=10, "Medium", tbl_logs[[#This Row],[Total Score]]&lt;=17, "High", tbl_logs[[#This Row],[Total Score]]&lt;=25, "Critical")</f>
        <v>Medium</v>
      </c>
    </row>
    <row r="2205" spans="1:14" x14ac:dyDescent="0.3">
      <c r="A2205" t="s">
        <v>965</v>
      </c>
      <c r="B2205" s="1">
        <v>46063.474305555559</v>
      </c>
      <c r="C2205" t="s">
        <v>26</v>
      </c>
      <c r="D2205" t="s">
        <v>22</v>
      </c>
      <c r="E2205" t="s">
        <v>19</v>
      </c>
      <c r="F2205" t="s">
        <v>20</v>
      </c>
      <c r="G2205" s="2">
        <v>0.47430555555555554</v>
      </c>
      <c r="H2205" s="3">
        <v>46063</v>
      </c>
      <c r="I2205">
        <v>2</v>
      </c>
      <c r="J2205">
        <f>_xlfn.XLOOKUP(tbl_logs[[#This Row],[Target_Department]],tbl_DeptWeight[Department], tbl_DeptWeight[Impact Score])</f>
        <v>3</v>
      </c>
      <c r="K2205">
        <f>_xlfn.XLOOKUP(tbl_logs[[#This Row],[Employee_Action]],tbl_ResponseLikelihood[Employee Action],tbl_ResponseLikelihood[Likelihood Score])</f>
        <v>2</v>
      </c>
      <c r="L2205">
        <f>tbl_logs[[#This Row],[Impact Score]]*tbl_logs[[#This Row],[Response Multiplier]]</f>
        <v>6</v>
      </c>
      <c r="M2205" t="str" cm="1">
        <f t="array" ref="M2205">_xlfn.IFS(tbl_logs[[#This Row],[Total Score]]&lt;=4, "Low", tbl_logs[[#This Row],[Total Score]]&lt;=10, "Medium", tbl_logs[[#This Row],[Total Score]]&lt;=19, "High", tbl_logs[[#This Row],[Total Score]]&lt;=25, "Very High")</f>
        <v>Medium</v>
      </c>
      <c r="N2205" t="str" cm="1">
        <f t="array" ref="N2205">_xlfn.IFS(tbl_logs[[#This Row],[Total Score]]&lt;=4, "Low", tbl_logs[[#This Row],[Total Score]]&lt;=10, "Medium", tbl_logs[[#This Row],[Total Score]]&lt;=17, "High", tbl_logs[[#This Row],[Total Score]]&lt;=25, "Critical")</f>
        <v>Medium</v>
      </c>
    </row>
    <row r="2206" spans="1:14" x14ac:dyDescent="0.3">
      <c r="A2206" t="s">
        <v>3126</v>
      </c>
      <c r="B2206" s="1">
        <v>46063.474999999999</v>
      </c>
      <c r="C2206" t="s">
        <v>7</v>
      </c>
      <c r="D2206" t="s">
        <v>22</v>
      </c>
      <c r="E2206" t="s">
        <v>19</v>
      </c>
      <c r="F2206" t="s">
        <v>10</v>
      </c>
      <c r="G2206" s="2">
        <v>0.47499999999999998</v>
      </c>
      <c r="H2206" s="3">
        <v>46063</v>
      </c>
      <c r="I2206">
        <v>2</v>
      </c>
      <c r="J2206">
        <f>_xlfn.XLOOKUP(tbl_logs[[#This Row],[Target_Department]],tbl_DeptWeight[Department], tbl_DeptWeight[Impact Score])</f>
        <v>3</v>
      </c>
      <c r="K2206">
        <f>_xlfn.XLOOKUP(tbl_logs[[#This Row],[Employee_Action]],tbl_ResponseLikelihood[Employee Action],tbl_ResponseLikelihood[Likelihood Score])</f>
        <v>2</v>
      </c>
      <c r="L2206">
        <f>tbl_logs[[#This Row],[Impact Score]]*tbl_logs[[#This Row],[Response Multiplier]]</f>
        <v>6</v>
      </c>
      <c r="M2206" t="str" cm="1">
        <f t="array" ref="M2206">_xlfn.IFS(tbl_logs[[#This Row],[Total Score]]&lt;=4, "Low", tbl_logs[[#This Row],[Total Score]]&lt;=10, "Medium", tbl_logs[[#This Row],[Total Score]]&lt;=19, "High", tbl_logs[[#This Row],[Total Score]]&lt;=25, "Very High")</f>
        <v>Medium</v>
      </c>
      <c r="N2206" t="str" cm="1">
        <f t="array" ref="N2206">_xlfn.IFS(tbl_logs[[#This Row],[Total Score]]&lt;=4, "Low", tbl_logs[[#This Row],[Total Score]]&lt;=10, "Medium", tbl_logs[[#This Row],[Total Score]]&lt;=17, "High", tbl_logs[[#This Row],[Total Score]]&lt;=25, "Critical")</f>
        <v>Medium</v>
      </c>
    </row>
    <row r="2207" spans="1:14" x14ac:dyDescent="0.3">
      <c r="A2207" t="s">
        <v>3514</v>
      </c>
      <c r="B2207" s="1">
        <v>46063.479861111111</v>
      </c>
      <c r="C2207" t="s">
        <v>7</v>
      </c>
      <c r="D2207" t="s">
        <v>18</v>
      </c>
      <c r="E2207" t="s">
        <v>19</v>
      </c>
      <c r="F2207" t="s">
        <v>10</v>
      </c>
      <c r="G2207" s="2">
        <v>0.47986111111111113</v>
      </c>
      <c r="H2207" s="3">
        <v>46063</v>
      </c>
      <c r="I2207">
        <v>2</v>
      </c>
      <c r="J2207">
        <f>_xlfn.XLOOKUP(tbl_logs[[#This Row],[Target_Department]],tbl_DeptWeight[Department], tbl_DeptWeight[Impact Score])</f>
        <v>3</v>
      </c>
      <c r="K2207">
        <f>_xlfn.XLOOKUP(tbl_logs[[#This Row],[Employee_Action]],tbl_ResponseLikelihood[Employee Action],tbl_ResponseLikelihood[Likelihood Score])</f>
        <v>2</v>
      </c>
      <c r="L2207">
        <f>tbl_logs[[#This Row],[Impact Score]]*tbl_logs[[#This Row],[Response Multiplier]]</f>
        <v>6</v>
      </c>
      <c r="M2207" t="str" cm="1">
        <f t="array" ref="M2207">_xlfn.IFS(tbl_logs[[#This Row],[Total Score]]&lt;=4, "Low", tbl_logs[[#This Row],[Total Score]]&lt;=10, "Medium", tbl_logs[[#This Row],[Total Score]]&lt;=19, "High", tbl_logs[[#This Row],[Total Score]]&lt;=25, "Very High")</f>
        <v>Medium</v>
      </c>
      <c r="N2207" t="str" cm="1">
        <f t="array" ref="N2207">_xlfn.IFS(tbl_logs[[#This Row],[Total Score]]&lt;=4, "Low", tbl_logs[[#This Row],[Total Score]]&lt;=10, "Medium", tbl_logs[[#This Row],[Total Score]]&lt;=17, "High", tbl_logs[[#This Row],[Total Score]]&lt;=25, "Critical")</f>
        <v>Medium</v>
      </c>
    </row>
    <row r="2208" spans="1:14" x14ac:dyDescent="0.3">
      <c r="A2208" t="s">
        <v>3079</v>
      </c>
      <c r="B2208" s="1">
        <v>46063.493750000001</v>
      </c>
      <c r="C2208" t="s">
        <v>7</v>
      </c>
      <c r="D2208" t="s">
        <v>15</v>
      </c>
      <c r="E2208" t="s">
        <v>19</v>
      </c>
      <c r="F2208" t="s">
        <v>20</v>
      </c>
      <c r="G2208" s="2">
        <v>0.49375000000000002</v>
      </c>
      <c r="H2208" s="3">
        <v>46063</v>
      </c>
      <c r="I2208">
        <v>2</v>
      </c>
      <c r="J2208">
        <f>_xlfn.XLOOKUP(tbl_logs[[#This Row],[Target_Department]],tbl_DeptWeight[Department], tbl_DeptWeight[Impact Score])</f>
        <v>3</v>
      </c>
      <c r="K2208">
        <f>_xlfn.XLOOKUP(tbl_logs[[#This Row],[Employee_Action]],tbl_ResponseLikelihood[Employee Action],tbl_ResponseLikelihood[Likelihood Score])</f>
        <v>2</v>
      </c>
      <c r="L2208">
        <f>tbl_logs[[#This Row],[Impact Score]]*tbl_logs[[#This Row],[Response Multiplier]]</f>
        <v>6</v>
      </c>
      <c r="M2208" t="str" cm="1">
        <f t="array" ref="M2208">_xlfn.IFS(tbl_logs[[#This Row],[Total Score]]&lt;=4, "Low", tbl_logs[[#This Row],[Total Score]]&lt;=10, "Medium", tbl_logs[[#This Row],[Total Score]]&lt;=19, "High", tbl_logs[[#This Row],[Total Score]]&lt;=25, "Very High")</f>
        <v>Medium</v>
      </c>
      <c r="N2208" t="str" cm="1">
        <f t="array" ref="N2208">_xlfn.IFS(tbl_logs[[#This Row],[Total Score]]&lt;=4, "Low", tbl_logs[[#This Row],[Total Score]]&lt;=10, "Medium", tbl_logs[[#This Row],[Total Score]]&lt;=17, "High", tbl_logs[[#This Row],[Total Score]]&lt;=25, "Critical")</f>
        <v>Medium</v>
      </c>
    </row>
    <row r="2209" spans="1:14" x14ac:dyDescent="0.3">
      <c r="A2209" t="s">
        <v>783</v>
      </c>
      <c r="B2209" s="1">
        <v>46063.52847222222</v>
      </c>
      <c r="C2209" t="s">
        <v>7</v>
      </c>
      <c r="D2209" t="s">
        <v>18</v>
      </c>
      <c r="E2209" t="s">
        <v>19</v>
      </c>
      <c r="F2209" t="s">
        <v>20</v>
      </c>
      <c r="G2209" s="2">
        <v>0.52847222222222223</v>
      </c>
      <c r="H2209" s="3">
        <v>46063</v>
      </c>
      <c r="I2209">
        <v>2</v>
      </c>
      <c r="J2209">
        <f>_xlfn.XLOOKUP(tbl_logs[[#This Row],[Target_Department]],tbl_DeptWeight[Department], tbl_DeptWeight[Impact Score])</f>
        <v>3</v>
      </c>
      <c r="K2209">
        <f>_xlfn.XLOOKUP(tbl_logs[[#This Row],[Employee_Action]],tbl_ResponseLikelihood[Employee Action],tbl_ResponseLikelihood[Likelihood Score])</f>
        <v>2</v>
      </c>
      <c r="L2209">
        <f>tbl_logs[[#This Row],[Impact Score]]*tbl_logs[[#This Row],[Response Multiplier]]</f>
        <v>6</v>
      </c>
      <c r="M2209" t="str" cm="1">
        <f t="array" ref="M2209">_xlfn.IFS(tbl_logs[[#This Row],[Total Score]]&lt;=4, "Low", tbl_logs[[#This Row],[Total Score]]&lt;=10, "Medium", tbl_logs[[#This Row],[Total Score]]&lt;=19, "High", tbl_logs[[#This Row],[Total Score]]&lt;=25, "Very High")</f>
        <v>Medium</v>
      </c>
      <c r="N2209" t="str" cm="1">
        <f t="array" ref="N2209">_xlfn.IFS(tbl_logs[[#This Row],[Total Score]]&lt;=4, "Low", tbl_logs[[#This Row],[Total Score]]&lt;=10, "Medium", tbl_logs[[#This Row],[Total Score]]&lt;=17, "High", tbl_logs[[#This Row],[Total Score]]&lt;=25, "Critical")</f>
        <v>Medium</v>
      </c>
    </row>
    <row r="2210" spans="1:14" x14ac:dyDescent="0.3">
      <c r="A2210" t="s">
        <v>2415</v>
      </c>
      <c r="B2210" s="1">
        <v>46063.545138888891</v>
      </c>
      <c r="C2210" t="s">
        <v>7</v>
      </c>
      <c r="D2210" t="s">
        <v>8</v>
      </c>
      <c r="E2210" t="s">
        <v>19</v>
      </c>
      <c r="F2210" t="s">
        <v>20</v>
      </c>
      <c r="G2210" s="2">
        <v>0.54513888888888884</v>
      </c>
      <c r="H2210" s="3">
        <v>46063</v>
      </c>
      <c r="I2210">
        <v>2</v>
      </c>
      <c r="J2210">
        <f>_xlfn.XLOOKUP(tbl_logs[[#This Row],[Target_Department]],tbl_DeptWeight[Department], tbl_DeptWeight[Impact Score])</f>
        <v>3</v>
      </c>
      <c r="K2210">
        <f>_xlfn.XLOOKUP(tbl_logs[[#This Row],[Employee_Action]],tbl_ResponseLikelihood[Employee Action],tbl_ResponseLikelihood[Likelihood Score])</f>
        <v>2</v>
      </c>
      <c r="L2210">
        <f>tbl_logs[[#This Row],[Impact Score]]*tbl_logs[[#This Row],[Response Multiplier]]</f>
        <v>6</v>
      </c>
      <c r="M2210" t="str" cm="1">
        <f t="array" ref="M2210">_xlfn.IFS(tbl_logs[[#This Row],[Total Score]]&lt;=4, "Low", tbl_logs[[#This Row],[Total Score]]&lt;=10, "Medium", tbl_logs[[#This Row],[Total Score]]&lt;=19, "High", tbl_logs[[#This Row],[Total Score]]&lt;=25, "Very High")</f>
        <v>Medium</v>
      </c>
      <c r="N2210" t="str" cm="1">
        <f t="array" ref="N2210">_xlfn.IFS(tbl_logs[[#This Row],[Total Score]]&lt;=4, "Low", tbl_logs[[#This Row],[Total Score]]&lt;=10, "Medium", tbl_logs[[#This Row],[Total Score]]&lt;=17, "High", tbl_logs[[#This Row],[Total Score]]&lt;=25, "Critical")</f>
        <v>Medium</v>
      </c>
    </row>
    <row r="2211" spans="1:14" x14ac:dyDescent="0.3">
      <c r="A2211" t="s">
        <v>3560</v>
      </c>
      <c r="B2211" s="1">
        <v>46063.547222222223</v>
      </c>
      <c r="C2211" t="s">
        <v>40</v>
      </c>
      <c r="D2211" t="s">
        <v>18</v>
      </c>
      <c r="E2211" t="s">
        <v>16</v>
      </c>
      <c r="F2211" t="s">
        <v>20</v>
      </c>
      <c r="G2211" s="2">
        <v>0.54722222222222228</v>
      </c>
      <c r="H2211" s="3">
        <v>46063</v>
      </c>
      <c r="I2211">
        <v>2</v>
      </c>
      <c r="J2211">
        <f>_xlfn.XLOOKUP(tbl_logs[[#This Row],[Target_Department]],tbl_DeptWeight[Department], tbl_DeptWeight[Impact Score])</f>
        <v>5</v>
      </c>
      <c r="K2211">
        <f>_xlfn.XLOOKUP(tbl_logs[[#This Row],[Employee_Action]],tbl_ResponseLikelihood[Employee Action],tbl_ResponseLikelihood[Likelihood Score])</f>
        <v>2</v>
      </c>
      <c r="L2211">
        <f>tbl_logs[[#This Row],[Impact Score]]*tbl_logs[[#This Row],[Response Multiplier]]</f>
        <v>10</v>
      </c>
      <c r="M2211" t="str" cm="1">
        <f t="array" ref="M2211">_xlfn.IFS(tbl_logs[[#This Row],[Total Score]]&lt;=4, "Low", tbl_logs[[#This Row],[Total Score]]&lt;=10, "Medium", tbl_logs[[#This Row],[Total Score]]&lt;=19, "High", tbl_logs[[#This Row],[Total Score]]&lt;=25, "Very High")</f>
        <v>Medium</v>
      </c>
      <c r="N2211" t="str" cm="1">
        <f t="array" ref="N2211">_xlfn.IFS(tbl_logs[[#This Row],[Total Score]]&lt;=4, "Low", tbl_logs[[#This Row],[Total Score]]&lt;=10, "Medium", tbl_logs[[#This Row],[Total Score]]&lt;=17, "High", tbl_logs[[#This Row],[Total Score]]&lt;=25, "Critical")</f>
        <v>Medium</v>
      </c>
    </row>
    <row r="2212" spans="1:14" x14ac:dyDescent="0.3">
      <c r="A2212" t="s">
        <v>3534</v>
      </c>
      <c r="B2212" s="1">
        <v>46063.555555555555</v>
      </c>
      <c r="C2212" t="s">
        <v>7</v>
      </c>
      <c r="D2212" t="s">
        <v>18</v>
      </c>
      <c r="E2212" t="s">
        <v>19</v>
      </c>
      <c r="F2212" t="s">
        <v>10</v>
      </c>
      <c r="G2212" s="2">
        <v>0.55555555555555558</v>
      </c>
      <c r="H2212" s="3">
        <v>46063</v>
      </c>
      <c r="I2212">
        <v>2</v>
      </c>
      <c r="J2212">
        <f>_xlfn.XLOOKUP(tbl_logs[[#This Row],[Target_Department]],tbl_DeptWeight[Department], tbl_DeptWeight[Impact Score])</f>
        <v>3</v>
      </c>
      <c r="K2212">
        <f>_xlfn.XLOOKUP(tbl_logs[[#This Row],[Employee_Action]],tbl_ResponseLikelihood[Employee Action],tbl_ResponseLikelihood[Likelihood Score])</f>
        <v>2</v>
      </c>
      <c r="L2212">
        <f>tbl_logs[[#This Row],[Impact Score]]*tbl_logs[[#This Row],[Response Multiplier]]</f>
        <v>6</v>
      </c>
      <c r="M2212" t="str" cm="1">
        <f t="array" ref="M2212">_xlfn.IFS(tbl_logs[[#This Row],[Total Score]]&lt;=4, "Low", tbl_logs[[#This Row],[Total Score]]&lt;=10, "Medium", tbl_logs[[#This Row],[Total Score]]&lt;=19, "High", tbl_logs[[#This Row],[Total Score]]&lt;=25, "Very High")</f>
        <v>Medium</v>
      </c>
      <c r="N2212" t="str" cm="1">
        <f t="array" ref="N2212">_xlfn.IFS(tbl_logs[[#This Row],[Total Score]]&lt;=4, "Low", tbl_logs[[#This Row],[Total Score]]&lt;=10, "Medium", tbl_logs[[#This Row],[Total Score]]&lt;=17, "High", tbl_logs[[#This Row],[Total Score]]&lt;=25, "Critical")</f>
        <v>Medium</v>
      </c>
    </row>
    <row r="2213" spans="1:14" x14ac:dyDescent="0.3">
      <c r="A2213" t="s">
        <v>3296</v>
      </c>
      <c r="B2213" s="1">
        <v>46063.560416666667</v>
      </c>
      <c r="C2213" t="s">
        <v>47</v>
      </c>
      <c r="D2213" t="s">
        <v>22</v>
      </c>
      <c r="E2213" t="s">
        <v>9</v>
      </c>
      <c r="F2213" t="s">
        <v>13</v>
      </c>
      <c r="G2213" s="2">
        <v>0.56041666666666667</v>
      </c>
      <c r="H2213" s="3">
        <v>46063</v>
      </c>
      <c r="I2213">
        <v>2</v>
      </c>
      <c r="J2213">
        <f>_xlfn.XLOOKUP(tbl_logs[[#This Row],[Target_Department]],tbl_DeptWeight[Department], tbl_DeptWeight[Impact Score])</f>
        <v>1</v>
      </c>
      <c r="K2213">
        <f>_xlfn.XLOOKUP(tbl_logs[[#This Row],[Employee_Action]],tbl_ResponseLikelihood[Employee Action],tbl_ResponseLikelihood[Likelihood Score])</f>
        <v>1</v>
      </c>
      <c r="L2213">
        <f>tbl_logs[[#This Row],[Impact Score]]*tbl_logs[[#This Row],[Response Multiplier]]</f>
        <v>1</v>
      </c>
      <c r="M2213" t="str" cm="1">
        <f t="array" ref="M2213">_xlfn.IFS(tbl_logs[[#This Row],[Total Score]]&lt;=4, "Low", tbl_logs[[#This Row],[Total Score]]&lt;=10, "Medium", tbl_logs[[#This Row],[Total Score]]&lt;=19, "High", tbl_logs[[#This Row],[Total Score]]&lt;=25, "Very High")</f>
        <v>Low</v>
      </c>
      <c r="N2213" t="str" cm="1">
        <f t="array" ref="N2213">_xlfn.IFS(tbl_logs[[#This Row],[Total Score]]&lt;=4, "Low", tbl_logs[[#This Row],[Total Score]]&lt;=10, "Medium", tbl_logs[[#This Row],[Total Score]]&lt;=17, "High", tbl_logs[[#This Row],[Total Score]]&lt;=25, "Critical")</f>
        <v>Low</v>
      </c>
    </row>
    <row r="2214" spans="1:14" x14ac:dyDescent="0.3">
      <c r="A2214" t="s">
        <v>3821</v>
      </c>
      <c r="B2214" s="1">
        <v>46063.561111111114</v>
      </c>
      <c r="C2214" t="s">
        <v>26</v>
      </c>
      <c r="D2214" t="s">
        <v>8</v>
      </c>
      <c r="E2214" t="s">
        <v>16</v>
      </c>
      <c r="F2214" t="s">
        <v>10</v>
      </c>
      <c r="G2214" s="2">
        <v>0.56111111111111112</v>
      </c>
      <c r="H2214" s="3">
        <v>46063</v>
      </c>
      <c r="I2214">
        <v>2</v>
      </c>
      <c r="J2214">
        <f>_xlfn.XLOOKUP(tbl_logs[[#This Row],[Target_Department]],tbl_DeptWeight[Department], tbl_DeptWeight[Impact Score])</f>
        <v>3</v>
      </c>
      <c r="K2214">
        <f>_xlfn.XLOOKUP(tbl_logs[[#This Row],[Employee_Action]],tbl_ResponseLikelihood[Employee Action],tbl_ResponseLikelihood[Likelihood Score])</f>
        <v>2</v>
      </c>
      <c r="L2214">
        <f>tbl_logs[[#This Row],[Impact Score]]*tbl_logs[[#This Row],[Response Multiplier]]</f>
        <v>6</v>
      </c>
      <c r="M2214" t="str" cm="1">
        <f t="array" ref="M2214">_xlfn.IFS(tbl_logs[[#This Row],[Total Score]]&lt;=4, "Low", tbl_logs[[#This Row],[Total Score]]&lt;=10, "Medium", tbl_logs[[#This Row],[Total Score]]&lt;=19, "High", tbl_logs[[#This Row],[Total Score]]&lt;=25, "Very High")</f>
        <v>Medium</v>
      </c>
      <c r="N2214" t="str" cm="1">
        <f t="array" ref="N2214">_xlfn.IFS(tbl_logs[[#This Row],[Total Score]]&lt;=4, "Low", tbl_logs[[#This Row],[Total Score]]&lt;=10, "Medium", tbl_logs[[#This Row],[Total Score]]&lt;=17, "High", tbl_logs[[#This Row],[Total Score]]&lt;=25, "Critical")</f>
        <v>Medium</v>
      </c>
    </row>
    <row r="2215" spans="1:14" x14ac:dyDescent="0.3">
      <c r="A2215" t="s">
        <v>4632</v>
      </c>
      <c r="B2215" s="1">
        <v>46063.606944444444</v>
      </c>
      <c r="C2215" t="s">
        <v>7</v>
      </c>
      <c r="D2215" t="s">
        <v>18</v>
      </c>
      <c r="E2215" t="s">
        <v>19</v>
      </c>
      <c r="F2215" t="s">
        <v>33</v>
      </c>
      <c r="G2215" s="2">
        <v>0.6069444444444444</v>
      </c>
      <c r="H2215" s="3">
        <v>46063</v>
      </c>
      <c r="I2215">
        <v>2</v>
      </c>
      <c r="J2215">
        <f>_xlfn.XLOOKUP(tbl_logs[[#This Row],[Target_Department]],tbl_DeptWeight[Department], tbl_DeptWeight[Impact Score])</f>
        <v>3</v>
      </c>
      <c r="K2215">
        <f>_xlfn.XLOOKUP(tbl_logs[[#This Row],[Employee_Action]],tbl_ResponseLikelihood[Employee Action],tbl_ResponseLikelihood[Likelihood Score])</f>
        <v>4</v>
      </c>
      <c r="L2215">
        <f>tbl_logs[[#This Row],[Impact Score]]*tbl_logs[[#This Row],[Response Multiplier]]</f>
        <v>12</v>
      </c>
      <c r="M2215" t="str" cm="1">
        <f t="array" ref="M2215">_xlfn.IFS(tbl_logs[[#This Row],[Total Score]]&lt;=4, "Low", tbl_logs[[#This Row],[Total Score]]&lt;=10, "Medium", tbl_logs[[#This Row],[Total Score]]&lt;=19, "High", tbl_logs[[#This Row],[Total Score]]&lt;=25, "Very High")</f>
        <v>High</v>
      </c>
      <c r="N2215" t="str" cm="1">
        <f t="array" ref="N2215">_xlfn.IFS(tbl_logs[[#This Row],[Total Score]]&lt;=4, "Low", tbl_logs[[#This Row],[Total Score]]&lt;=10, "Medium", tbl_logs[[#This Row],[Total Score]]&lt;=17, "High", tbl_logs[[#This Row],[Total Score]]&lt;=25, "Critical")</f>
        <v>High</v>
      </c>
    </row>
    <row r="2216" spans="1:14" x14ac:dyDescent="0.3">
      <c r="A2216" t="s">
        <v>1296</v>
      </c>
      <c r="B2216" s="1">
        <v>46063.609722222223</v>
      </c>
      <c r="C2216" t="s">
        <v>40</v>
      </c>
      <c r="D2216" t="s">
        <v>22</v>
      </c>
      <c r="E2216" t="s">
        <v>16</v>
      </c>
      <c r="F2216" t="s">
        <v>10</v>
      </c>
      <c r="G2216" s="2">
        <v>0.60972222222222228</v>
      </c>
      <c r="H2216" s="3">
        <v>46063</v>
      </c>
      <c r="I2216">
        <v>2</v>
      </c>
      <c r="J2216">
        <f>_xlfn.XLOOKUP(tbl_logs[[#This Row],[Target_Department]],tbl_DeptWeight[Department], tbl_DeptWeight[Impact Score])</f>
        <v>5</v>
      </c>
      <c r="K2216">
        <f>_xlfn.XLOOKUP(tbl_logs[[#This Row],[Employee_Action]],tbl_ResponseLikelihood[Employee Action],tbl_ResponseLikelihood[Likelihood Score])</f>
        <v>2</v>
      </c>
      <c r="L2216">
        <f>tbl_logs[[#This Row],[Impact Score]]*tbl_logs[[#This Row],[Response Multiplier]]</f>
        <v>10</v>
      </c>
      <c r="M2216" t="str" cm="1">
        <f t="array" ref="M2216">_xlfn.IFS(tbl_logs[[#This Row],[Total Score]]&lt;=4, "Low", tbl_logs[[#This Row],[Total Score]]&lt;=10, "Medium", tbl_logs[[#This Row],[Total Score]]&lt;=19, "High", tbl_logs[[#This Row],[Total Score]]&lt;=25, "Very High")</f>
        <v>Medium</v>
      </c>
      <c r="N2216" t="str" cm="1">
        <f t="array" ref="N2216">_xlfn.IFS(tbl_logs[[#This Row],[Total Score]]&lt;=4, "Low", tbl_logs[[#This Row],[Total Score]]&lt;=10, "Medium", tbl_logs[[#This Row],[Total Score]]&lt;=17, "High", tbl_logs[[#This Row],[Total Score]]&lt;=25, "Critical")</f>
        <v>Medium</v>
      </c>
    </row>
    <row r="2217" spans="1:14" x14ac:dyDescent="0.3">
      <c r="A2217" t="s">
        <v>1141</v>
      </c>
      <c r="B2217" s="1">
        <v>46063.637499999997</v>
      </c>
      <c r="C2217" t="s">
        <v>7</v>
      </c>
      <c r="D2217" t="s">
        <v>15</v>
      </c>
      <c r="E2217" t="s">
        <v>19</v>
      </c>
      <c r="F2217" t="s">
        <v>10</v>
      </c>
      <c r="G2217" s="2">
        <v>0.63749999999999996</v>
      </c>
      <c r="H2217" s="3">
        <v>46063</v>
      </c>
      <c r="I2217">
        <v>2</v>
      </c>
      <c r="J2217">
        <f>_xlfn.XLOOKUP(tbl_logs[[#This Row],[Target_Department]],tbl_DeptWeight[Department], tbl_DeptWeight[Impact Score])</f>
        <v>3</v>
      </c>
      <c r="K2217">
        <f>_xlfn.XLOOKUP(tbl_logs[[#This Row],[Employee_Action]],tbl_ResponseLikelihood[Employee Action],tbl_ResponseLikelihood[Likelihood Score])</f>
        <v>2</v>
      </c>
      <c r="L2217">
        <f>tbl_logs[[#This Row],[Impact Score]]*tbl_logs[[#This Row],[Response Multiplier]]</f>
        <v>6</v>
      </c>
      <c r="M2217" t="str" cm="1">
        <f t="array" ref="M2217">_xlfn.IFS(tbl_logs[[#This Row],[Total Score]]&lt;=4, "Low", tbl_logs[[#This Row],[Total Score]]&lt;=10, "Medium", tbl_logs[[#This Row],[Total Score]]&lt;=19, "High", tbl_logs[[#This Row],[Total Score]]&lt;=25, "Very High")</f>
        <v>Medium</v>
      </c>
      <c r="N2217" t="str" cm="1">
        <f t="array" ref="N2217">_xlfn.IFS(tbl_logs[[#This Row],[Total Score]]&lt;=4, "Low", tbl_logs[[#This Row],[Total Score]]&lt;=10, "Medium", tbl_logs[[#This Row],[Total Score]]&lt;=17, "High", tbl_logs[[#This Row],[Total Score]]&lt;=25, "Critical")</f>
        <v>Medium</v>
      </c>
    </row>
    <row r="2218" spans="1:14" x14ac:dyDescent="0.3">
      <c r="A2218" t="s">
        <v>342</v>
      </c>
      <c r="B2218" s="1">
        <v>46063.643750000003</v>
      </c>
      <c r="C2218" t="s">
        <v>7</v>
      </c>
      <c r="D2218" t="s">
        <v>22</v>
      </c>
      <c r="E2218" t="s">
        <v>31</v>
      </c>
      <c r="F2218" t="s">
        <v>53</v>
      </c>
      <c r="G2218" s="2">
        <v>0.64375000000000004</v>
      </c>
      <c r="H2218" s="3">
        <v>46063</v>
      </c>
      <c r="I2218">
        <v>2</v>
      </c>
      <c r="J2218">
        <f>_xlfn.XLOOKUP(tbl_logs[[#This Row],[Target_Department]],tbl_DeptWeight[Department], tbl_DeptWeight[Impact Score])</f>
        <v>3</v>
      </c>
      <c r="K2218">
        <f>_xlfn.XLOOKUP(tbl_logs[[#This Row],[Employee_Action]],tbl_ResponseLikelihood[Employee Action],tbl_ResponseLikelihood[Likelihood Score])</f>
        <v>5</v>
      </c>
      <c r="L2218">
        <f>tbl_logs[[#This Row],[Impact Score]]*tbl_logs[[#This Row],[Response Multiplier]]</f>
        <v>15</v>
      </c>
      <c r="M2218" t="str" cm="1">
        <f t="array" ref="M2218">_xlfn.IFS(tbl_logs[[#This Row],[Total Score]]&lt;=4, "Low", tbl_logs[[#This Row],[Total Score]]&lt;=10, "Medium", tbl_logs[[#This Row],[Total Score]]&lt;=19, "High", tbl_logs[[#This Row],[Total Score]]&lt;=25, "Very High")</f>
        <v>High</v>
      </c>
      <c r="N2218" t="str" cm="1">
        <f t="array" ref="N2218">_xlfn.IFS(tbl_logs[[#This Row],[Total Score]]&lt;=4, "Low", tbl_logs[[#This Row],[Total Score]]&lt;=10, "Medium", tbl_logs[[#This Row],[Total Score]]&lt;=17, "High", tbl_logs[[#This Row],[Total Score]]&lt;=25, "Critical")</f>
        <v>High</v>
      </c>
    </row>
    <row r="2219" spans="1:14" x14ac:dyDescent="0.3">
      <c r="A2219" t="s">
        <v>4567</v>
      </c>
      <c r="B2219" s="1">
        <v>46063.697222222225</v>
      </c>
      <c r="C2219" t="s">
        <v>12</v>
      </c>
      <c r="D2219" t="s">
        <v>8</v>
      </c>
      <c r="E2219" t="s">
        <v>19</v>
      </c>
      <c r="F2219" t="s">
        <v>10</v>
      </c>
      <c r="G2219" s="2">
        <v>0.69722222222222219</v>
      </c>
      <c r="H2219" s="3">
        <v>46063</v>
      </c>
      <c r="I2219">
        <v>2</v>
      </c>
      <c r="J2219">
        <f>_xlfn.XLOOKUP(tbl_logs[[#This Row],[Target_Department]],tbl_DeptWeight[Department], tbl_DeptWeight[Impact Score])</f>
        <v>1</v>
      </c>
      <c r="K2219">
        <f>_xlfn.XLOOKUP(tbl_logs[[#This Row],[Employee_Action]],tbl_ResponseLikelihood[Employee Action],tbl_ResponseLikelihood[Likelihood Score])</f>
        <v>2</v>
      </c>
      <c r="L2219">
        <f>tbl_logs[[#This Row],[Impact Score]]*tbl_logs[[#This Row],[Response Multiplier]]</f>
        <v>2</v>
      </c>
      <c r="M2219" t="str" cm="1">
        <f t="array" ref="M2219">_xlfn.IFS(tbl_logs[[#This Row],[Total Score]]&lt;=4, "Low", tbl_logs[[#This Row],[Total Score]]&lt;=10, "Medium", tbl_logs[[#This Row],[Total Score]]&lt;=19, "High", tbl_logs[[#This Row],[Total Score]]&lt;=25, "Very High")</f>
        <v>Low</v>
      </c>
      <c r="N2219" t="str" cm="1">
        <f t="array" ref="N2219">_xlfn.IFS(tbl_logs[[#This Row],[Total Score]]&lt;=4, "Low", tbl_logs[[#This Row],[Total Score]]&lt;=10, "Medium", tbl_logs[[#This Row],[Total Score]]&lt;=17, "High", tbl_logs[[#This Row],[Total Score]]&lt;=25, "Critical")</f>
        <v>Low</v>
      </c>
    </row>
    <row r="2220" spans="1:14" x14ac:dyDescent="0.3">
      <c r="A2220" t="s">
        <v>2696</v>
      </c>
      <c r="B2220" s="1">
        <v>46063.713194444441</v>
      </c>
      <c r="C2220" t="s">
        <v>7</v>
      </c>
      <c r="D2220" t="s">
        <v>15</v>
      </c>
      <c r="E2220" t="s">
        <v>19</v>
      </c>
      <c r="F2220" t="s">
        <v>10</v>
      </c>
      <c r="G2220" s="2">
        <v>0.71319444444444446</v>
      </c>
      <c r="H2220" s="3">
        <v>46063</v>
      </c>
      <c r="I2220">
        <v>2</v>
      </c>
      <c r="J2220">
        <f>_xlfn.XLOOKUP(tbl_logs[[#This Row],[Target_Department]],tbl_DeptWeight[Department], tbl_DeptWeight[Impact Score])</f>
        <v>3</v>
      </c>
      <c r="K2220">
        <f>_xlfn.XLOOKUP(tbl_logs[[#This Row],[Employee_Action]],tbl_ResponseLikelihood[Employee Action],tbl_ResponseLikelihood[Likelihood Score])</f>
        <v>2</v>
      </c>
      <c r="L2220">
        <f>tbl_logs[[#This Row],[Impact Score]]*tbl_logs[[#This Row],[Response Multiplier]]</f>
        <v>6</v>
      </c>
      <c r="M2220" t="str" cm="1">
        <f t="array" ref="M2220">_xlfn.IFS(tbl_logs[[#This Row],[Total Score]]&lt;=4, "Low", tbl_logs[[#This Row],[Total Score]]&lt;=10, "Medium", tbl_logs[[#This Row],[Total Score]]&lt;=19, "High", tbl_logs[[#This Row],[Total Score]]&lt;=25, "Very High")</f>
        <v>Medium</v>
      </c>
      <c r="N2220" t="str" cm="1">
        <f t="array" ref="N2220">_xlfn.IFS(tbl_logs[[#This Row],[Total Score]]&lt;=4, "Low", tbl_logs[[#This Row],[Total Score]]&lt;=10, "Medium", tbl_logs[[#This Row],[Total Score]]&lt;=17, "High", tbl_logs[[#This Row],[Total Score]]&lt;=25, "Critical")</f>
        <v>Medium</v>
      </c>
    </row>
    <row r="2221" spans="1:14" x14ac:dyDescent="0.3">
      <c r="A2221" t="s">
        <v>2244</v>
      </c>
      <c r="B2221" s="1">
        <v>46063.75</v>
      </c>
      <c r="C2221" t="s">
        <v>7</v>
      </c>
      <c r="D2221" t="s">
        <v>8</v>
      </c>
      <c r="E2221" t="s">
        <v>19</v>
      </c>
      <c r="F2221" t="s">
        <v>20</v>
      </c>
      <c r="G2221" s="2">
        <v>0.75</v>
      </c>
      <c r="H2221" s="3">
        <v>46063</v>
      </c>
      <c r="I2221">
        <v>2</v>
      </c>
      <c r="J2221">
        <f>_xlfn.XLOOKUP(tbl_logs[[#This Row],[Target_Department]],tbl_DeptWeight[Department], tbl_DeptWeight[Impact Score])</f>
        <v>3</v>
      </c>
      <c r="K2221">
        <f>_xlfn.XLOOKUP(tbl_logs[[#This Row],[Employee_Action]],tbl_ResponseLikelihood[Employee Action],tbl_ResponseLikelihood[Likelihood Score])</f>
        <v>2</v>
      </c>
      <c r="L2221">
        <f>tbl_logs[[#This Row],[Impact Score]]*tbl_logs[[#This Row],[Response Multiplier]]</f>
        <v>6</v>
      </c>
      <c r="M2221" t="str" cm="1">
        <f t="array" ref="M2221">_xlfn.IFS(tbl_logs[[#This Row],[Total Score]]&lt;=4, "Low", tbl_logs[[#This Row],[Total Score]]&lt;=10, "Medium", tbl_logs[[#This Row],[Total Score]]&lt;=19, "High", tbl_logs[[#This Row],[Total Score]]&lt;=25, "Very High")</f>
        <v>Medium</v>
      </c>
      <c r="N2221" t="str" cm="1">
        <f t="array" ref="N2221">_xlfn.IFS(tbl_logs[[#This Row],[Total Score]]&lt;=4, "Low", tbl_logs[[#This Row],[Total Score]]&lt;=10, "Medium", tbl_logs[[#This Row],[Total Score]]&lt;=17, "High", tbl_logs[[#This Row],[Total Score]]&lt;=25, "Critical")</f>
        <v>Medium</v>
      </c>
    </row>
    <row r="2222" spans="1:14" x14ac:dyDescent="0.3">
      <c r="A2222" t="s">
        <v>603</v>
      </c>
      <c r="B2222" s="1">
        <v>46063.75277777778</v>
      </c>
      <c r="C2222" t="s">
        <v>26</v>
      </c>
      <c r="D2222" t="s">
        <v>8</v>
      </c>
      <c r="E2222" t="s">
        <v>9</v>
      </c>
      <c r="F2222" t="s">
        <v>10</v>
      </c>
      <c r="G2222" s="2">
        <v>0.75277777777777777</v>
      </c>
      <c r="H2222" s="3">
        <v>46063</v>
      </c>
      <c r="I2222">
        <v>2</v>
      </c>
      <c r="J2222">
        <f>_xlfn.XLOOKUP(tbl_logs[[#This Row],[Target_Department]],tbl_DeptWeight[Department], tbl_DeptWeight[Impact Score])</f>
        <v>3</v>
      </c>
      <c r="K2222">
        <f>_xlfn.XLOOKUP(tbl_logs[[#This Row],[Employee_Action]],tbl_ResponseLikelihood[Employee Action],tbl_ResponseLikelihood[Likelihood Score])</f>
        <v>2</v>
      </c>
      <c r="L2222">
        <f>tbl_logs[[#This Row],[Impact Score]]*tbl_logs[[#This Row],[Response Multiplier]]</f>
        <v>6</v>
      </c>
      <c r="M2222" t="str" cm="1">
        <f t="array" ref="M2222">_xlfn.IFS(tbl_logs[[#This Row],[Total Score]]&lt;=4, "Low", tbl_logs[[#This Row],[Total Score]]&lt;=10, "Medium", tbl_logs[[#This Row],[Total Score]]&lt;=19, "High", tbl_logs[[#This Row],[Total Score]]&lt;=25, "Very High")</f>
        <v>Medium</v>
      </c>
      <c r="N2222" t="str" cm="1">
        <f t="array" ref="N2222">_xlfn.IFS(tbl_logs[[#This Row],[Total Score]]&lt;=4, "Low", tbl_logs[[#This Row],[Total Score]]&lt;=10, "Medium", tbl_logs[[#This Row],[Total Score]]&lt;=17, "High", tbl_logs[[#This Row],[Total Score]]&lt;=25, "Critical")</f>
        <v>Medium</v>
      </c>
    </row>
    <row r="2223" spans="1:14" x14ac:dyDescent="0.3">
      <c r="A2223" t="s">
        <v>5008</v>
      </c>
      <c r="B2223" s="1">
        <v>46063.760416666664</v>
      </c>
      <c r="C2223" t="s">
        <v>7</v>
      </c>
      <c r="D2223" t="s">
        <v>22</v>
      </c>
      <c r="E2223" t="s">
        <v>19</v>
      </c>
      <c r="F2223" t="s">
        <v>33</v>
      </c>
      <c r="G2223" s="2">
        <v>0.76041666666666663</v>
      </c>
      <c r="H2223" s="3">
        <v>46063</v>
      </c>
      <c r="I2223">
        <v>2</v>
      </c>
      <c r="J2223">
        <f>_xlfn.XLOOKUP(tbl_logs[[#This Row],[Target_Department]],tbl_DeptWeight[Department], tbl_DeptWeight[Impact Score])</f>
        <v>3</v>
      </c>
      <c r="K2223">
        <f>_xlfn.XLOOKUP(tbl_logs[[#This Row],[Employee_Action]],tbl_ResponseLikelihood[Employee Action],tbl_ResponseLikelihood[Likelihood Score])</f>
        <v>4</v>
      </c>
      <c r="L2223">
        <f>tbl_logs[[#This Row],[Impact Score]]*tbl_logs[[#This Row],[Response Multiplier]]</f>
        <v>12</v>
      </c>
      <c r="M2223" t="str" cm="1">
        <f t="array" ref="M2223">_xlfn.IFS(tbl_logs[[#This Row],[Total Score]]&lt;=4, "Low", tbl_logs[[#This Row],[Total Score]]&lt;=10, "Medium", tbl_logs[[#This Row],[Total Score]]&lt;=19, "High", tbl_logs[[#This Row],[Total Score]]&lt;=25, "Very High")</f>
        <v>High</v>
      </c>
      <c r="N2223" t="str" cm="1">
        <f t="array" ref="N2223">_xlfn.IFS(tbl_logs[[#This Row],[Total Score]]&lt;=4, "Low", tbl_logs[[#This Row],[Total Score]]&lt;=10, "Medium", tbl_logs[[#This Row],[Total Score]]&lt;=17, "High", tbl_logs[[#This Row],[Total Score]]&lt;=25, "Critical")</f>
        <v>High</v>
      </c>
    </row>
    <row r="2224" spans="1:14" x14ac:dyDescent="0.3">
      <c r="A2224" t="s">
        <v>1672</v>
      </c>
      <c r="B2224" s="1">
        <v>46063.777777777781</v>
      </c>
      <c r="C2224" t="s">
        <v>12</v>
      </c>
      <c r="D2224" t="s">
        <v>15</v>
      </c>
      <c r="E2224" t="s">
        <v>19</v>
      </c>
      <c r="F2224" t="s">
        <v>13</v>
      </c>
      <c r="G2224" s="2">
        <v>0.77777777777777779</v>
      </c>
      <c r="H2224" s="3">
        <v>46063</v>
      </c>
      <c r="I2224">
        <v>2</v>
      </c>
      <c r="J2224">
        <f>_xlfn.XLOOKUP(tbl_logs[[#This Row],[Target_Department]],tbl_DeptWeight[Department], tbl_DeptWeight[Impact Score])</f>
        <v>1</v>
      </c>
      <c r="K2224">
        <f>_xlfn.XLOOKUP(tbl_logs[[#This Row],[Employee_Action]],tbl_ResponseLikelihood[Employee Action],tbl_ResponseLikelihood[Likelihood Score])</f>
        <v>1</v>
      </c>
      <c r="L2224">
        <f>tbl_logs[[#This Row],[Impact Score]]*tbl_logs[[#This Row],[Response Multiplier]]</f>
        <v>1</v>
      </c>
      <c r="M2224" t="str" cm="1">
        <f t="array" ref="M2224">_xlfn.IFS(tbl_logs[[#This Row],[Total Score]]&lt;=4, "Low", tbl_logs[[#This Row],[Total Score]]&lt;=10, "Medium", tbl_logs[[#This Row],[Total Score]]&lt;=19, "High", tbl_logs[[#This Row],[Total Score]]&lt;=25, "Very High")</f>
        <v>Low</v>
      </c>
      <c r="N2224" t="str" cm="1">
        <f t="array" ref="N2224">_xlfn.IFS(tbl_logs[[#This Row],[Total Score]]&lt;=4, "Low", tbl_logs[[#This Row],[Total Score]]&lt;=10, "Medium", tbl_logs[[#This Row],[Total Score]]&lt;=17, "High", tbl_logs[[#This Row],[Total Score]]&lt;=25, "Critical")</f>
        <v>Low</v>
      </c>
    </row>
    <row r="2225" spans="1:14" x14ac:dyDescent="0.3">
      <c r="A2225" t="s">
        <v>2212</v>
      </c>
      <c r="B2225" s="1">
        <v>46063.834722222222</v>
      </c>
      <c r="C2225" t="s">
        <v>7</v>
      </c>
      <c r="D2225" t="s">
        <v>22</v>
      </c>
      <c r="E2225" t="s">
        <v>19</v>
      </c>
      <c r="F2225" t="s">
        <v>20</v>
      </c>
      <c r="G2225" s="2">
        <v>0.83472222222222225</v>
      </c>
      <c r="H2225" s="3">
        <v>46063</v>
      </c>
      <c r="I2225">
        <v>2</v>
      </c>
      <c r="J2225">
        <f>_xlfn.XLOOKUP(tbl_logs[[#This Row],[Target_Department]],tbl_DeptWeight[Department], tbl_DeptWeight[Impact Score])</f>
        <v>3</v>
      </c>
      <c r="K2225">
        <f>_xlfn.XLOOKUP(tbl_logs[[#This Row],[Employee_Action]],tbl_ResponseLikelihood[Employee Action],tbl_ResponseLikelihood[Likelihood Score])</f>
        <v>2</v>
      </c>
      <c r="L2225">
        <f>tbl_logs[[#This Row],[Impact Score]]*tbl_logs[[#This Row],[Response Multiplier]]</f>
        <v>6</v>
      </c>
      <c r="M2225" t="str" cm="1">
        <f t="array" ref="M2225">_xlfn.IFS(tbl_logs[[#This Row],[Total Score]]&lt;=4, "Low", tbl_logs[[#This Row],[Total Score]]&lt;=10, "Medium", tbl_logs[[#This Row],[Total Score]]&lt;=19, "High", tbl_logs[[#This Row],[Total Score]]&lt;=25, "Very High")</f>
        <v>Medium</v>
      </c>
      <c r="N2225" t="str" cm="1">
        <f t="array" ref="N2225">_xlfn.IFS(tbl_logs[[#This Row],[Total Score]]&lt;=4, "Low", tbl_logs[[#This Row],[Total Score]]&lt;=10, "Medium", tbl_logs[[#This Row],[Total Score]]&lt;=17, "High", tbl_logs[[#This Row],[Total Score]]&lt;=25, "Critical")</f>
        <v>Medium</v>
      </c>
    </row>
    <row r="2226" spans="1:14" x14ac:dyDescent="0.3">
      <c r="A2226" t="s">
        <v>2728</v>
      </c>
      <c r="B2226" s="1">
        <v>46063.881944444445</v>
      </c>
      <c r="C2226" t="s">
        <v>12</v>
      </c>
      <c r="D2226" t="s">
        <v>18</v>
      </c>
      <c r="E2226" t="s">
        <v>9</v>
      </c>
      <c r="F2226" t="s">
        <v>10</v>
      </c>
      <c r="G2226" s="2">
        <v>0.88194444444444442</v>
      </c>
      <c r="H2226" s="3">
        <v>46063</v>
      </c>
      <c r="I2226">
        <v>2</v>
      </c>
      <c r="J2226">
        <f>_xlfn.XLOOKUP(tbl_logs[[#This Row],[Target_Department]],tbl_DeptWeight[Department], tbl_DeptWeight[Impact Score])</f>
        <v>1</v>
      </c>
      <c r="K2226">
        <f>_xlfn.XLOOKUP(tbl_logs[[#This Row],[Employee_Action]],tbl_ResponseLikelihood[Employee Action],tbl_ResponseLikelihood[Likelihood Score])</f>
        <v>2</v>
      </c>
      <c r="L2226">
        <f>tbl_logs[[#This Row],[Impact Score]]*tbl_logs[[#This Row],[Response Multiplier]]</f>
        <v>2</v>
      </c>
      <c r="M2226" t="str" cm="1">
        <f t="array" ref="M2226">_xlfn.IFS(tbl_logs[[#This Row],[Total Score]]&lt;=4, "Low", tbl_logs[[#This Row],[Total Score]]&lt;=10, "Medium", tbl_logs[[#This Row],[Total Score]]&lt;=19, "High", tbl_logs[[#This Row],[Total Score]]&lt;=25, "Very High")</f>
        <v>Low</v>
      </c>
      <c r="N2226" t="str" cm="1">
        <f t="array" ref="N2226">_xlfn.IFS(tbl_logs[[#This Row],[Total Score]]&lt;=4, "Low", tbl_logs[[#This Row],[Total Score]]&lt;=10, "Medium", tbl_logs[[#This Row],[Total Score]]&lt;=17, "High", tbl_logs[[#This Row],[Total Score]]&lt;=25, "Critical")</f>
        <v>Low</v>
      </c>
    </row>
    <row r="2227" spans="1:14" x14ac:dyDescent="0.3">
      <c r="A2227" t="s">
        <v>1169</v>
      </c>
      <c r="B2227" s="1">
        <v>46063.910416666666</v>
      </c>
      <c r="C2227" t="s">
        <v>12</v>
      </c>
      <c r="D2227" t="s">
        <v>15</v>
      </c>
      <c r="E2227" t="s">
        <v>9</v>
      </c>
      <c r="F2227" t="s">
        <v>10</v>
      </c>
      <c r="G2227" s="2">
        <v>0.91041666666666665</v>
      </c>
      <c r="H2227" s="3">
        <v>46063</v>
      </c>
      <c r="I2227">
        <v>2</v>
      </c>
      <c r="J2227">
        <f>_xlfn.XLOOKUP(tbl_logs[[#This Row],[Target_Department]],tbl_DeptWeight[Department], tbl_DeptWeight[Impact Score])</f>
        <v>1</v>
      </c>
      <c r="K2227">
        <f>_xlfn.XLOOKUP(tbl_logs[[#This Row],[Employee_Action]],tbl_ResponseLikelihood[Employee Action],tbl_ResponseLikelihood[Likelihood Score])</f>
        <v>2</v>
      </c>
      <c r="L2227">
        <f>tbl_logs[[#This Row],[Impact Score]]*tbl_logs[[#This Row],[Response Multiplier]]</f>
        <v>2</v>
      </c>
      <c r="M2227" t="str" cm="1">
        <f t="array" ref="M2227">_xlfn.IFS(tbl_logs[[#This Row],[Total Score]]&lt;=4, "Low", tbl_logs[[#This Row],[Total Score]]&lt;=10, "Medium", tbl_logs[[#This Row],[Total Score]]&lt;=19, "High", tbl_logs[[#This Row],[Total Score]]&lt;=25, "Very High")</f>
        <v>Low</v>
      </c>
      <c r="N2227" t="str" cm="1">
        <f t="array" ref="N2227">_xlfn.IFS(tbl_logs[[#This Row],[Total Score]]&lt;=4, "Low", tbl_logs[[#This Row],[Total Score]]&lt;=10, "Medium", tbl_logs[[#This Row],[Total Score]]&lt;=17, "High", tbl_logs[[#This Row],[Total Score]]&lt;=25, "Critical")</f>
        <v>Low</v>
      </c>
    </row>
    <row r="2228" spans="1:14" x14ac:dyDescent="0.3">
      <c r="A2228" t="s">
        <v>4907</v>
      </c>
      <c r="B2228" s="1">
        <v>46063.927083333336</v>
      </c>
      <c r="C2228" t="s">
        <v>35</v>
      </c>
      <c r="D2228" t="s">
        <v>8</v>
      </c>
      <c r="E2228" t="s">
        <v>9</v>
      </c>
      <c r="F2228" t="s">
        <v>13</v>
      </c>
      <c r="G2228" s="2">
        <v>0.92708333333333337</v>
      </c>
      <c r="H2228" s="3">
        <v>46063</v>
      </c>
      <c r="I2228">
        <v>2</v>
      </c>
      <c r="J2228">
        <f>_xlfn.XLOOKUP(tbl_logs[[#This Row],[Target_Department]],tbl_DeptWeight[Department], tbl_DeptWeight[Impact Score])</f>
        <v>1</v>
      </c>
      <c r="K2228">
        <f>_xlfn.XLOOKUP(tbl_logs[[#This Row],[Employee_Action]],tbl_ResponseLikelihood[Employee Action],tbl_ResponseLikelihood[Likelihood Score])</f>
        <v>1</v>
      </c>
      <c r="L2228">
        <f>tbl_logs[[#This Row],[Impact Score]]*tbl_logs[[#This Row],[Response Multiplier]]</f>
        <v>1</v>
      </c>
      <c r="M2228" t="str" cm="1">
        <f t="array" ref="M2228">_xlfn.IFS(tbl_logs[[#This Row],[Total Score]]&lt;=4, "Low", tbl_logs[[#This Row],[Total Score]]&lt;=10, "Medium", tbl_logs[[#This Row],[Total Score]]&lt;=19, "High", tbl_logs[[#This Row],[Total Score]]&lt;=25, "Very High")</f>
        <v>Low</v>
      </c>
      <c r="N2228" t="str" cm="1">
        <f t="array" ref="N2228">_xlfn.IFS(tbl_logs[[#This Row],[Total Score]]&lt;=4, "Low", tbl_logs[[#This Row],[Total Score]]&lt;=10, "Medium", tbl_logs[[#This Row],[Total Score]]&lt;=17, "High", tbl_logs[[#This Row],[Total Score]]&lt;=25, "Critical")</f>
        <v>Low</v>
      </c>
    </row>
    <row r="2229" spans="1:14" x14ac:dyDescent="0.3">
      <c r="A2229" t="s">
        <v>632</v>
      </c>
      <c r="B2229" s="1">
        <v>46063.936111111114</v>
      </c>
      <c r="C2229" t="s">
        <v>7</v>
      </c>
      <c r="D2229" t="s">
        <v>18</v>
      </c>
      <c r="E2229" t="s">
        <v>16</v>
      </c>
      <c r="F2229" t="s">
        <v>13</v>
      </c>
      <c r="G2229" s="2">
        <v>0.93611111111111112</v>
      </c>
      <c r="H2229" s="3">
        <v>46063</v>
      </c>
      <c r="I2229">
        <v>2</v>
      </c>
      <c r="J2229">
        <f>_xlfn.XLOOKUP(tbl_logs[[#This Row],[Target_Department]],tbl_DeptWeight[Department], tbl_DeptWeight[Impact Score])</f>
        <v>3</v>
      </c>
      <c r="K2229">
        <f>_xlfn.XLOOKUP(tbl_logs[[#This Row],[Employee_Action]],tbl_ResponseLikelihood[Employee Action],tbl_ResponseLikelihood[Likelihood Score])</f>
        <v>1</v>
      </c>
      <c r="L2229">
        <f>tbl_logs[[#This Row],[Impact Score]]*tbl_logs[[#This Row],[Response Multiplier]]</f>
        <v>3</v>
      </c>
      <c r="M2229" t="str" cm="1">
        <f t="array" ref="M2229">_xlfn.IFS(tbl_logs[[#This Row],[Total Score]]&lt;=4, "Low", tbl_logs[[#This Row],[Total Score]]&lt;=10, "Medium", tbl_logs[[#This Row],[Total Score]]&lt;=19, "High", tbl_logs[[#This Row],[Total Score]]&lt;=25, "Very High")</f>
        <v>Low</v>
      </c>
      <c r="N2229" t="str" cm="1">
        <f t="array" ref="N2229">_xlfn.IFS(tbl_logs[[#This Row],[Total Score]]&lt;=4, "Low", tbl_logs[[#This Row],[Total Score]]&lt;=10, "Medium", tbl_logs[[#This Row],[Total Score]]&lt;=17, "High", tbl_logs[[#This Row],[Total Score]]&lt;=25, "Critical")</f>
        <v>Low</v>
      </c>
    </row>
    <row r="2230" spans="1:14" x14ac:dyDescent="0.3">
      <c r="A2230" t="s">
        <v>3872</v>
      </c>
      <c r="B2230" s="1">
        <v>46063.956944444442</v>
      </c>
      <c r="C2230" t="s">
        <v>35</v>
      </c>
      <c r="D2230" t="s">
        <v>8</v>
      </c>
      <c r="E2230" t="s">
        <v>16</v>
      </c>
      <c r="F2230" t="s">
        <v>10</v>
      </c>
      <c r="G2230" s="2">
        <v>0.95694444444444449</v>
      </c>
      <c r="H2230" s="3">
        <v>46063</v>
      </c>
      <c r="I2230">
        <v>2</v>
      </c>
      <c r="J2230">
        <f>_xlfn.XLOOKUP(tbl_logs[[#This Row],[Target_Department]],tbl_DeptWeight[Department], tbl_DeptWeight[Impact Score])</f>
        <v>1</v>
      </c>
      <c r="K2230">
        <f>_xlfn.XLOOKUP(tbl_logs[[#This Row],[Employee_Action]],tbl_ResponseLikelihood[Employee Action],tbl_ResponseLikelihood[Likelihood Score])</f>
        <v>2</v>
      </c>
      <c r="L2230">
        <f>tbl_logs[[#This Row],[Impact Score]]*tbl_logs[[#This Row],[Response Multiplier]]</f>
        <v>2</v>
      </c>
      <c r="M2230" t="str" cm="1">
        <f t="array" ref="M2230">_xlfn.IFS(tbl_logs[[#This Row],[Total Score]]&lt;=4, "Low", tbl_logs[[#This Row],[Total Score]]&lt;=10, "Medium", tbl_logs[[#This Row],[Total Score]]&lt;=19, "High", tbl_logs[[#This Row],[Total Score]]&lt;=25, "Very High")</f>
        <v>Low</v>
      </c>
      <c r="N2230" t="str" cm="1">
        <f t="array" ref="N2230">_xlfn.IFS(tbl_logs[[#This Row],[Total Score]]&lt;=4, "Low", tbl_logs[[#This Row],[Total Score]]&lt;=10, "Medium", tbl_logs[[#This Row],[Total Score]]&lt;=17, "High", tbl_logs[[#This Row],[Total Score]]&lt;=25, "Critical")</f>
        <v>Low</v>
      </c>
    </row>
    <row r="2231" spans="1:14" x14ac:dyDescent="0.3">
      <c r="A2231" t="s">
        <v>3268</v>
      </c>
      <c r="B2231" s="1">
        <v>46063.977083333331</v>
      </c>
      <c r="C2231" t="s">
        <v>35</v>
      </c>
      <c r="D2231" t="s">
        <v>8</v>
      </c>
      <c r="E2231" t="s">
        <v>16</v>
      </c>
      <c r="F2231" t="s">
        <v>33</v>
      </c>
      <c r="G2231" s="2">
        <v>0.9770833333333333</v>
      </c>
      <c r="H2231" s="3">
        <v>46063</v>
      </c>
      <c r="I2231">
        <v>2</v>
      </c>
      <c r="J2231">
        <f>_xlfn.XLOOKUP(tbl_logs[[#This Row],[Target_Department]],tbl_DeptWeight[Department], tbl_DeptWeight[Impact Score])</f>
        <v>1</v>
      </c>
      <c r="K2231">
        <f>_xlfn.XLOOKUP(tbl_logs[[#This Row],[Employee_Action]],tbl_ResponseLikelihood[Employee Action],tbl_ResponseLikelihood[Likelihood Score])</f>
        <v>4</v>
      </c>
      <c r="L2231">
        <f>tbl_logs[[#This Row],[Impact Score]]*tbl_logs[[#This Row],[Response Multiplier]]</f>
        <v>4</v>
      </c>
      <c r="M2231" t="str" cm="1">
        <f t="array" ref="M2231">_xlfn.IFS(tbl_logs[[#This Row],[Total Score]]&lt;=4, "Low", tbl_logs[[#This Row],[Total Score]]&lt;=10, "Medium", tbl_logs[[#This Row],[Total Score]]&lt;=19, "High", tbl_logs[[#This Row],[Total Score]]&lt;=25, "Very High")</f>
        <v>Low</v>
      </c>
      <c r="N2231" t="str" cm="1">
        <f t="array" ref="N2231">_xlfn.IFS(tbl_logs[[#This Row],[Total Score]]&lt;=4, "Low", tbl_logs[[#This Row],[Total Score]]&lt;=10, "Medium", tbl_logs[[#This Row],[Total Score]]&lt;=17, "High", tbl_logs[[#This Row],[Total Score]]&lt;=25, "Critical")</f>
        <v>Low</v>
      </c>
    </row>
    <row r="2232" spans="1:14" x14ac:dyDescent="0.3">
      <c r="A2232" t="s">
        <v>1552</v>
      </c>
      <c r="B2232" s="1">
        <v>46063.98541666667</v>
      </c>
      <c r="C2232" t="s">
        <v>26</v>
      </c>
      <c r="D2232" t="s">
        <v>22</v>
      </c>
      <c r="E2232" t="s">
        <v>19</v>
      </c>
      <c r="F2232" t="s">
        <v>13</v>
      </c>
      <c r="G2232" s="2">
        <v>0.98541666666666672</v>
      </c>
      <c r="H2232" s="3">
        <v>46063</v>
      </c>
      <c r="I2232">
        <v>2</v>
      </c>
      <c r="J2232">
        <f>_xlfn.XLOOKUP(tbl_logs[[#This Row],[Target_Department]],tbl_DeptWeight[Department], tbl_DeptWeight[Impact Score])</f>
        <v>3</v>
      </c>
      <c r="K2232">
        <f>_xlfn.XLOOKUP(tbl_logs[[#This Row],[Employee_Action]],tbl_ResponseLikelihood[Employee Action],tbl_ResponseLikelihood[Likelihood Score])</f>
        <v>1</v>
      </c>
      <c r="L2232">
        <f>tbl_logs[[#This Row],[Impact Score]]*tbl_logs[[#This Row],[Response Multiplier]]</f>
        <v>3</v>
      </c>
      <c r="M2232" t="str" cm="1">
        <f t="array" ref="M2232">_xlfn.IFS(tbl_logs[[#This Row],[Total Score]]&lt;=4, "Low", tbl_logs[[#This Row],[Total Score]]&lt;=10, "Medium", tbl_logs[[#This Row],[Total Score]]&lt;=19, "High", tbl_logs[[#This Row],[Total Score]]&lt;=25, "Very High")</f>
        <v>Low</v>
      </c>
      <c r="N2232" t="str" cm="1">
        <f t="array" ref="N2232">_xlfn.IFS(tbl_logs[[#This Row],[Total Score]]&lt;=4, "Low", tbl_logs[[#This Row],[Total Score]]&lt;=10, "Medium", tbl_logs[[#This Row],[Total Score]]&lt;=17, "High", tbl_logs[[#This Row],[Total Score]]&lt;=25, "Critical")</f>
        <v>Low</v>
      </c>
    </row>
    <row r="2233" spans="1:14" x14ac:dyDescent="0.3">
      <c r="A2233" t="s">
        <v>615</v>
      </c>
      <c r="B2233" s="1">
        <v>46064.003472222219</v>
      </c>
      <c r="C2233" t="s">
        <v>12</v>
      </c>
      <c r="D2233" t="s">
        <v>22</v>
      </c>
      <c r="E2233" t="s">
        <v>16</v>
      </c>
      <c r="F2233" t="s">
        <v>10</v>
      </c>
      <c r="G2233" s="2">
        <v>3.472222222222222E-3</v>
      </c>
      <c r="H2233" s="3">
        <v>46064</v>
      </c>
      <c r="I2233">
        <v>2</v>
      </c>
      <c r="J2233">
        <f>_xlfn.XLOOKUP(tbl_logs[[#This Row],[Target_Department]],tbl_DeptWeight[Department], tbl_DeptWeight[Impact Score])</f>
        <v>1</v>
      </c>
      <c r="K2233">
        <f>_xlfn.XLOOKUP(tbl_logs[[#This Row],[Employee_Action]],tbl_ResponseLikelihood[Employee Action],tbl_ResponseLikelihood[Likelihood Score])</f>
        <v>2</v>
      </c>
      <c r="L2233">
        <f>tbl_logs[[#This Row],[Impact Score]]*tbl_logs[[#This Row],[Response Multiplier]]</f>
        <v>2</v>
      </c>
      <c r="M2233" t="str" cm="1">
        <f t="array" ref="M2233">_xlfn.IFS(tbl_logs[[#This Row],[Total Score]]&lt;=4, "Low", tbl_logs[[#This Row],[Total Score]]&lt;=10, "Medium", tbl_logs[[#This Row],[Total Score]]&lt;=19, "High", tbl_logs[[#This Row],[Total Score]]&lt;=25, "Very High")</f>
        <v>Low</v>
      </c>
      <c r="N2233" t="str" cm="1">
        <f t="array" ref="N2233">_xlfn.IFS(tbl_logs[[#This Row],[Total Score]]&lt;=4, "Low", tbl_logs[[#This Row],[Total Score]]&lt;=10, "Medium", tbl_logs[[#This Row],[Total Score]]&lt;=17, "High", tbl_logs[[#This Row],[Total Score]]&lt;=25, "Critical")</f>
        <v>Low</v>
      </c>
    </row>
    <row r="2234" spans="1:14" x14ac:dyDescent="0.3">
      <c r="A2234" t="s">
        <v>492</v>
      </c>
      <c r="B2234" s="1">
        <v>46064.030555555553</v>
      </c>
      <c r="C2234" t="s">
        <v>7</v>
      </c>
      <c r="D2234" t="s">
        <v>15</v>
      </c>
      <c r="E2234" t="s">
        <v>19</v>
      </c>
      <c r="F2234" t="s">
        <v>13</v>
      </c>
      <c r="G2234" s="2">
        <v>3.0555555555555555E-2</v>
      </c>
      <c r="H2234" s="3">
        <v>46064</v>
      </c>
      <c r="I2234">
        <v>2</v>
      </c>
      <c r="J2234">
        <f>_xlfn.XLOOKUP(tbl_logs[[#This Row],[Target_Department]],tbl_DeptWeight[Department], tbl_DeptWeight[Impact Score])</f>
        <v>3</v>
      </c>
      <c r="K2234">
        <f>_xlfn.XLOOKUP(tbl_logs[[#This Row],[Employee_Action]],tbl_ResponseLikelihood[Employee Action],tbl_ResponseLikelihood[Likelihood Score])</f>
        <v>1</v>
      </c>
      <c r="L2234">
        <f>tbl_logs[[#This Row],[Impact Score]]*tbl_logs[[#This Row],[Response Multiplier]]</f>
        <v>3</v>
      </c>
      <c r="M2234" t="str" cm="1">
        <f t="array" ref="M2234">_xlfn.IFS(tbl_logs[[#This Row],[Total Score]]&lt;=4, "Low", tbl_logs[[#This Row],[Total Score]]&lt;=10, "Medium", tbl_logs[[#This Row],[Total Score]]&lt;=19, "High", tbl_logs[[#This Row],[Total Score]]&lt;=25, "Very High")</f>
        <v>Low</v>
      </c>
      <c r="N2234" t="str" cm="1">
        <f t="array" ref="N2234">_xlfn.IFS(tbl_logs[[#This Row],[Total Score]]&lt;=4, "Low", tbl_logs[[#This Row],[Total Score]]&lt;=10, "Medium", tbl_logs[[#This Row],[Total Score]]&lt;=17, "High", tbl_logs[[#This Row],[Total Score]]&lt;=25, "Critical")</f>
        <v>Low</v>
      </c>
    </row>
    <row r="2235" spans="1:14" x14ac:dyDescent="0.3">
      <c r="A2235" t="s">
        <v>477</v>
      </c>
      <c r="B2235" s="1">
        <v>46064.043055555558</v>
      </c>
      <c r="C2235" t="s">
        <v>7</v>
      </c>
      <c r="D2235" t="s">
        <v>22</v>
      </c>
      <c r="E2235" t="s">
        <v>19</v>
      </c>
      <c r="F2235" t="s">
        <v>20</v>
      </c>
      <c r="G2235" s="2">
        <v>4.3055555555555555E-2</v>
      </c>
      <c r="H2235" s="3">
        <v>46064</v>
      </c>
      <c r="I2235">
        <v>2</v>
      </c>
      <c r="J2235">
        <f>_xlfn.XLOOKUP(tbl_logs[[#This Row],[Target_Department]],tbl_DeptWeight[Department], tbl_DeptWeight[Impact Score])</f>
        <v>3</v>
      </c>
      <c r="K2235">
        <f>_xlfn.XLOOKUP(tbl_logs[[#This Row],[Employee_Action]],tbl_ResponseLikelihood[Employee Action],tbl_ResponseLikelihood[Likelihood Score])</f>
        <v>2</v>
      </c>
      <c r="L2235">
        <f>tbl_logs[[#This Row],[Impact Score]]*tbl_logs[[#This Row],[Response Multiplier]]</f>
        <v>6</v>
      </c>
      <c r="M2235" t="str" cm="1">
        <f t="array" ref="M2235">_xlfn.IFS(tbl_logs[[#This Row],[Total Score]]&lt;=4, "Low", tbl_logs[[#This Row],[Total Score]]&lt;=10, "Medium", tbl_logs[[#This Row],[Total Score]]&lt;=19, "High", tbl_logs[[#This Row],[Total Score]]&lt;=25, "Very High")</f>
        <v>Medium</v>
      </c>
      <c r="N2235" t="str" cm="1">
        <f t="array" ref="N2235">_xlfn.IFS(tbl_logs[[#This Row],[Total Score]]&lt;=4, "Low", tbl_logs[[#This Row],[Total Score]]&lt;=10, "Medium", tbl_logs[[#This Row],[Total Score]]&lt;=17, "High", tbl_logs[[#This Row],[Total Score]]&lt;=25, "Critical")</f>
        <v>Medium</v>
      </c>
    </row>
    <row r="2236" spans="1:14" x14ac:dyDescent="0.3">
      <c r="A2236" t="s">
        <v>2091</v>
      </c>
      <c r="B2236" s="1">
        <v>46064.044444444444</v>
      </c>
      <c r="C2236" t="s">
        <v>7</v>
      </c>
      <c r="D2236" t="s">
        <v>8</v>
      </c>
      <c r="E2236" t="s">
        <v>16</v>
      </c>
      <c r="F2236" t="s">
        <v>53</v>
      </c>
      <c r="G2236" s="2">
        <v>4.4444444444444446E-2</v>
      </c>
      <c r="H2236" s="3">
        <v>46064</v>
      </c>
      <c r="I2236">
        <v>2</v>
      </c>
      <c r="J2236">
        <f>_xlfn.XLOOKUP(tbl_logs[[#This Row],[Target_Department]],tbl_DeptWeight[Department], tbl_DeptWeight[Impact Score])</f>
        <v>3</v>
      </c>
      <c r="K2236">
        <f>_xlfn.XLOOKUP(tbl_logs[[#This Row],[Employee_Action]],tbl_ResponseLikelihood[Employee Action],tbl_ResponseLikelihood[Likelihood Score])</f>
        <v>5</v>
      </c>
      <c r="L2236">
        <f>tbl_logs[[#This Row],[Impact Score]]*tbl_logs[[#This Row],[Response Multiplier]]</f>
        <v>15</v>
      </c>
      <c r="M2236" t="str" cm="1">
        <f t="array" ref="M2236">_xlfn.IFS(tbl_logs[[#This Row],[Total Score]]&lt;=4, "Low", tbl_logs[[#This Row],[Total Score]]&lt;=10, "Medium", tbl_logs[[#This Row],[Total Score]]&lt;=19, "High", tbl_logs[[#This Row],[Total Score]]&lt;=25, "Very High")</f>
        <v>High</v>
      </c>
      <c r="N2236" t="str" cm="1">
        <f t="array" ref="N2236">_xlfn.IFS(tbl_logs[[#This Row],[Total Score]]&lt;=4, "Low", tbl_logs[[#This Row],[Total Score]]&lt;=10, "Medium", tbl_logs[[#This Row],[Total Score]]&lt;=17, "High", tbl_logs[[#This Row],[Total Score]]&lt;=25, "Critical")</f>
        <v>High</v>
      </c>
    </row>
    <row r="2237" spans="1:14" x14ac:dyDescent="0.3">
      <c r="A2237" t="s">
        <v>1056</v>
      </c>
      <c r="B2237" s="1">
        <v>46064.050694444442</v>
      </c>
      <c r="C2237" t="s">
        <v>7</v>
      </c>
      <c r="D2237" t="s">
        <v>18</v>
      </c>
      <c r="E2237" t="s">
        <v>19</v>
      </c>
      <c r="F2237" t="s">
        <v>13</v>
      </c>
      <c r="G2237" s="2">
        <v>5.0694444444444445E-2</v>
      </c>
      <c r="H2237" s="3">
        <v>46064</v>
      </c>
      <c r="I2237">
        <v>2</v>
      </c>
      <c r="J2237">
        <f>_xlfn.XLOOKUP(tbl_logs[[#This Row],[Target_Department]],tbl_DeptWeight[Department], tbl_DeptWeight[Impact Score])</f>
        <v>3</v>
      </c>
      <c r="K2237">
        <f>_xlfn.XLOOKUP(tbl_logs[[#This Row],[Employee_Action]],tbl_ResponseLikelihood[Employee Action],tbl_ResponseLikelihood[Likelihood Score])</f>
        <v>1</v>
      </c>
      <c r="L2237">
        <f>tbl_logs[[#This Row],[Impact Score]]*tbl_logs[[#This Row],[Response Multiplier]]</f>
        <v>3</v>
      </c>
      <c r="M2237" t="str" cm="1">
        <f t="array" ref="M2237">_xlfn.IFS(tbl_logs[[#This Row],[Total Score]]&lt;=4, "Low", tbl_logs[[#This Row],[Total Score]]&lt;=10, "Medium", tbl_logs[[#This Row],[Total Score]]&lt;=19, "High", tbl_logs[[#This Row],[Total Score]]&lt;=25, "Very High")</f>
        <v>Low</v>
      </c>
      <c r="N2237" t="str" cm="1">
        <f t="array" ref="N2237">_xlfn.IFS(tbl_logs[[#This Row],[Total Score]]&lt;=4, "Low", tbl_logs[[#This Row],[Total Score]]&lt;=10, "Medium", tbl_logs[[#This Row],[Total Score]]&lt;=17, "High", tbl_logs[[#This Row],[Total Score]]&lt;=25, "Critical")</f>
        <v>Low</v>
      </c>
    </row>
    <row r="2238" spans="1:14" x14ac:dyDescent="0.3">
      <c r="A2238" t="s">
        <v>4386</v>
      </c>
      <c r="B2238" s="1">
        <v>46064.059027777781</v>
      </c>
      <c r="C2238" t="s">
        <v>40</v>
      </c>
      <c r="D2238" t="s">
        <v>8</v>
      </c>
      <c r="E2238" t="s">
        <v>16</v>
      </c>
      <c r="F2238" t="s">
        <v>20</v>
      </c>
      <c r="G2238" s="2">
        <v>5.9027777777777776E-2</v>
      </c>
      <c r="H2238" s="3">
        <v>46064</v>
      </c>
      <c r="I2238">
        <v>2</v>
      </c>
      <c r="J2238">
        <f>_xlfn.XLOOKUP(tbl_logs[[#This Row],[Target_Department]],tbl_DeptWeight[Department], tbl_DeptWeight[Impact Score])</f>
        <v>5</v>
      </c>
      <c r="K2238">
        <f>_xlfn.XLOOKUP(tbl_logs[[#This Row],[Employee_Action]],tbl_ResponseLikelihood[Employee Action],tbl_ResponseLikelihood[Likelihood Score])</f>
        <v>2</v>
      </c>
      <c r="L2238">
        <f>tbl_logs[[#This Row],[Impact Score]]*tbl_logs[[#This Row],[Response Multiplier]]</f>
        <v>10</v>
      </c>
      <c r="M2238" t="str" cm="1">
        <f t="array" ref="M2238">_xlfn.IFS(tbl_logs[[#This Row],[Total Score]]&lt;=4, "Low", tbl_logs[[#This Row],[Total Score]]&lt;=10, "Medium", tbl_logs[[#This Row],[Total Score]]&lt;=19, "High", tbl_logs[[#This Row],[Total Score]]&lt;=25, "Very High")</f>
        <v>Medium</v>
      </c>
      <c r="N2238" t="str" cm="1">
        <f t="array" ref="N2238">_xlfn.IFS(tbl_logs[[#This Row],[Total Score]]&lt;=4, "Low", tbl_logs[[#This Row],[Total Score]]&lt;=10, "Medium", tbl_logs[[#This Row],[Total Score]]&lt;=17, "High", tbl_logs[[#This Row],[Total Score]]&lt;=25, "Critical")</f>
        <v>Medium</v>
      </c>
    </row>
    <row r="2239" spans="1:14" x14ac:dyDescent="0.3">
      <c r="A2239" t="s">
        <v>2605</v>
      </c>
      <c r="B2239" s="1">
        <v>46064.069444444445</v>
      </c>
      <c r="C2239" t="s">
        <v>7</v>
      </c>
      <c r="D2239" t="s">
        <v>8</v>
      </c>
      <c r="E2239" t="s">
        <v>19</v>
      </c>
      <c r="F2239" t="s">
        <v>53</v>
      </c>
      <c r="G2239" s="2">
        <v>6.9444444444444448E-2</v>
      </c>
      <c r="H2239" s="3">
        <v>46064</v>
      </c>
      <c r="I2239">
        <v>2</v>
      </c>
      <c r="J2239">
        <f>_xlfn.XLOOKUP(tbl_logs[[#This Row],[Target_Department]],tbl_DeptWeight[Department], tbl_DeptWeight[Impact Score])</f>
        <v>3</v>
      </c>
      <c r="K2239">
        <f>_xlfn.XLOOKUP(tbl_logs[[#This Row],[Employee_Action]],tbl_ResponseLikelihood[Employee Action],tbl_ResponseLikelihood[Likelihood Score])</f>
        <v>5</v>
      </c>
      <c r="L2239">
        <f>tbl_logs[[#This Row],[Impact Score]]*tbl_logs[[#This Row],[Response Multiplier]]</f>
        <v>15</v>
      </c>
      <c r="M2239" t="str" cm="1">
        <f t="array" ref="M2239">_xlfn.IFS(tbl_logs[[#This Row],[Total Score]]&lt;=4, "Low", tbl_logs[[#This Row],[Total Score]]&lt;=10, "Medium", tbl_logs[[#This Row],[Total Score]]&lt;=19, "High", tbl_logs[[#This Row],[Total Score]]&lt;=25, "Very High")</f>
        <v>High</v>
      </c>
      <c r="N2239" t="str" cm="1">
        <f t="array" ref="N2239">_xlfn.IFS(tbl_logs[[#This Row],[Total Score]]&lt;=4, "Low", tbl_logs[[#This Row],[Total Score]]&lt;=10, "Medium", tbl_logs[[#This Row],[Total Score]]&lt;=17, "High", tbl_logs[[#This Row],[Total Score]]&lt;=25, "Critical")</f>
        <v>High</v>
      </c>
    </row>
    <row r="2240" spans="1:14" x14ac:dyDescent="0.3">
      <c r="A2240" t="s">
        <v>4753</v>
      </c>
      <c r="B2240" s="1">
        <v>46064.074999999997</v>
      </c>
      <c r="C2240" t="s">
        <v>7</v>
      </c>
      <c r="D2240" t="s">
        <v>8</v>
      </c>
      <c r="E2240" t="s">
        <v>19</v>
      </c>
      <c r="F2240" t="s">
        <v>53</v>
      </c>
      <c r="G2240" s="2">
        <v>7.4999999999999997E-2</v>
      </c>
      <c r="H2240" s="3">
        <v>46064</v>
      </c>
      <c r="I2240">
        <v>2</v>
      </c>
      <c r="J2240">
        <f>_xlfn.XLOOKUP(tbl_logs[[#This Row],[Target_Department]],tbl_DeptWeight[Department], tbl_DeptWeight[Impact Score])</f>
        <v>3</v>
      </c>
      <c r="K2240">
        <f>_xlfn.XLOOKUP(tbl_logs[[#This Row],[Employee_Action]],tbl_ResponseLikelihood[Employee Action],tbl_ResponseLikelihood[Likelihood Score])</f>
        <v>5</v>
      </c>
      <c r="L2240">
        <f>tbl_logs[[#This Row],[Impact Score]]*tbl_logs[[#This Row],[Response Multiplier]]</f>
        <v>15</v>
      </c>
      <c r="M2240" t="str" cm="1">
        <f t="array" ref="M2240">_xlfn.IFS(tbl_logs[[#This Row],[Total Score]]&lt;=4, "Low", tbl_logs[[#This Row],[Total Score]]&lt;=10, "Medium", tbl_logs[[#This Row],[Total Score]]&lt;=19, "High", tbl_logs[[#This Row],[Total Score]]&lt;=25, "Very High")</f>
        <v>High</v>
      </c>
      <c r="N2240" t="str" cm="1">
        <f t="array" ref="N2240">_xlfn.IFS(tbl_logs[[#This Row],[Total Score]]&lt;=4, "Low", tbl_logs[[#This Row],[Total Score]]&lt;=10, "Medium", tbl_logs[[#This Row],[Total Score]]&lt;=17, "High", tbl_logs[[#This Row],[Total Score]]&lt;=25, "Critical")</f>
        <v>High</v>
      </c>
    </row>
    <row r="2241" spans="1:14" x14ac:dyDescent="0.3">
      <c r="A2241" t="s">
        <v>707</v>
      </c>
      <c r="B2241" s="1">
        <v>46064.116666666669</v>
      </c>
      <c r="C2241" t="s">
        <v>47</v>
      </c>
      <c r="D2241" t="s">
        <v>22</v>
      </c>
      <c r="E2241" t="s">
        <v>31</v>
      </c>
      <c r="F2241" t="s">
        <v>13</v>
      </c>
      <c r="G2241" s="2">
        <v>0.11666666666666667</v>
      </c>
      <c r="H2241" s="3">
        <v>46064</v>
      </c>
      <c r="I2241">
        <v>2</v>
      </c>
      <c r="J2241">
        <f>_xlfn.XLOOKUP(tbl_logs[[#This Row],[Target_Department]],tbl_DeptWeight[Department], tbl_DeptWeight[Impact Score])</f>
        <v>1</v>
      </c>
      <c r="K2241">
        <f>_xlfn.XLOOKUP(tbl_logs[[#This Row],[Employee_Action]],tbl_ResponseLikelihood[Employee Action],tbl_ResponseLikelihood[Likelihood Score])</f>
        <v>1</v>
      </c>
      <c r="L2241">
        <f>tbl_logs[[#This Row],[Impact Score]]*tbl_logs[[#This Row],[Response Multiplier]]</f>
        <v>1</v>
      </c>
      <c r="M2241" t="str" cm="1">
        <f t="array" ref="M2241">_xlfn.IFS(tbl_logs[[#This Row],[Total Score]]&lt;=4, "Low", tbl_logs[[#This Row],[Total Score]]&lt;=10, "Medium", tbl_logs[[#This Row],[Total Score]]&lt;=19, "High", tbl_logs[[#This Row],[Total Score]]&lt;=25, "Very High")</f>
        <v>Low</v>
      </c>
      <c r="N2241" t="str" cm="1">
        <f t="array" ref="N2241">_xlfn.IFS(tbl_logs[[#This Row],[Total Score]]&lt;=4, "Low", tbl_logs[[#This Row],[Total Score]]&lt;=10, "Medium", tbl_logs[[#This Row],[Total Score]]&lt;=17, "High", tbl_logs[[#This Row],[Total Score]]&lt;=25, "Critical")</f>
        <v>Low</v>
      </c>
    </row>
    <row r="2242" spans="1:14" x14ac:dyDescent="0.3">
      <c r="A2242" t="s">
        <v>2094</v>
      </c>
      <c r="B2242" s="1">
        <v>46064.123611111114</v>
      </c>
      <c r="C2242" t="s">
        <v>7</v>
      </c>
      <c r="D2242" t="s">
        <v>22</v>
      </c>
      <c r="E2242" t="s">
        <v>19</v>
      </c>
      <c r="F2242" t="s">
        <v>10</v>
      </c>
      <c r="G2242" s="2">
        <v>0.12361111111111112</v>
      </c>
      <c r="H2242" s="3">
        <v>46064</v>
      </c>
      <c r="I2242">
        <v>2</v>
      </c>
      <c r="J2242">
        <f>_xlfn.XLOOKUP(tbl_logs[[#This Row],[Target_Department]],tbl_DeptWeight[Department], tbl_DeptWeight[Impact Score])</f>
        <v>3</v>
      </c>
      <c r="K2242">
        <f>_xlfn.XLOOKUP(tbl_logs[[#This Row],[Employee_Action]],tbl_ResponseLikelihood[Employee Action],tbl_ResponseLikelihood[Likelihood Score])</f>
        <v>2</v>
      </c>
      <c r="L2242">
        <f>tbl_logs[[#This Row],[Impact Score]]*tbl_logs[[#This Row],[Response Multiplier]]</f>
        <v>6</v>
      </c>
      <c r="M2242" t="str" cm="1">
        <f t="array" ref="M2242">_xlfn.IFS(tbl_logs[[#This Row],[Total Score]]&lt;=4, "Low", tbl_logs[[#This Row],[Total Score]]&lt;=10, "Medium", tbl_logs[[#This Row],[Total Score]]&lt;=19, "High", tbl_logs[[#This Row],[Total Score]]&lt;=25, "Very High")</f>
        <v>Medium</v>
      </c>
      <c r="N2242" t="str" cm="1">
        <f t="array" ref="N2242">_xlfn.IFS(tbl_logs[[#This Row],[Total Score]]&lt;=4, "Low", tbl_logs[[#This Row],[Total Score]]&lt;=10, "Medium", tbl_logs[[#This Row],[Total Score]]&lt;=17, "High", tbl_logs[[#This Row],[Total Score]]&lt;=25, "Critical")</f>
        <v>Medium</v>
      </c>
    </row>
    <row r="2243" spans="1:14" x14ac:dyDescent="0.3">
      <c r="A2243" t="s">
        <v>2634</v>
      </c>
      <c r="B2243" s="1">
        <v>46064.147222222222</v>
      </c>
      <c r="C2243" t="s">
        <v>26</v>
      </c>
      <c r="D2243" t="s">
        <v>22</v>
      </c>
      <c r="E2243" t="s">
        <v>16</v>
      </c>
      <c r="F2243" t="s">
        <v>20</v>
      </c>
      <c r="G2243" s="2">
        <v>0.14722222222222223</v>
      </c>
      <c r="H2243" s="3">
        <v>46064</v>
      </c>
      <c r="I2243">
        <v>2</v>
      </c>
      <c r="J2243">
        <f>_xlfn.XLOOKUP(tbl_logs[[#This Row],[Target_Department]],tbl_DeptWeight[Department], tbl_DeptWeight[Impact Score])</f>
        <v>3</v>
      </c>
      <c r="K2243">
        <f>_xlfn.XLOOKUP(tbl_logs[[#This Row],[Employee_Action]],tbl_ResponseLikelihood[Employee Action],tbl_ResponseLikelihood[Likelihood Score])</f>
        <v>2</v>
      </c>
      <c r="L2243">
        <f>tbl_logs[[#This Row],[Impact Score]]*tbl_logs[[#This Row],[Response Multiplier]]</f>
        <v>6</v>
      </c>
      <c r="M2243" t="str" cm="1">
        <f t="array" ref="M2243">_xlfn.IFS(tbl_logs[[#This Row],[Total Score]]&lt;=4, "Low", tbl_logs[[#This Row],[Total Score]]&lt;=10, "Medium", tbl_logs[[#This Row],[Total Score]]&lt;=19, "High", tbl_logs[[#This Row],[Total Score]]&lt;=25, "Very High")</f>
        <v>Medium</v>
      </c>
      <c r="N2243" t="str" cm="1">
        <f t="array" ref="N2243">_xlfn.IFS(tbl_logs[[#This Row],[Total Score]]&lt;=4, "Low", tbl_logs[[#This Row],[Total Score]]&lt;=10, "Medium", tbl_logs[[#This Row],[Total Score]]&lt;=17, "High", tbl_logs[[#This Row],[Total Score]]&lt;=25, "Critical")</f>
        <v>Medium</v>
      </c>
    </row>
    <row r="2244" spans="1:14" x14ac:dyDescent="0.3">
      <c r="A2244" t="s">
        <v>2990</v>
      </c>
      <c r="B2244" s="1">
        <v>46064.150694444441</v>
      </c>
      <c r="C2244" t="s">
        <v>7</v>
      </c>
      <c r="D2244" t="s">
        <v>15</v>
      </c>
      <c r="E2244" t="s">
        <v>31</v>
      </c>
      <c r="F2244" t="s">
        <v>10</v>
      </c>
      <c r="G2244" s="2">
        <v>0.15069444444444444</v>
      </c>
      <c r="H2244" s="3">
        <v>46064</v>
      </c>
      <c r="I2244">
        <v>2</v>
      </c>
      <c r="J2244">
        <f>_xlfn.XLOOKUP(tbl_logs[[#This Row],[Target_Department]],tbl_DeptWeight[Department], tbl_DeptWeight[Impact Score])</f>
        <v>3</v>
      </c>
      <c r="K2244">
        <f>_xlfn.XLOOKUP(tbl_logs[[#This Row],[Employee_Action]],tbl_ResponseLikelihood[Employee Action],tbl_ResponseLikelihood[Likelihood Score])</f>
        <v>2</v>
      </c>
      <c r="L2244">
        <f>tbl_logs[[#This Row],[Impact Score]]*tbl_logs[[#This Row],[Response Multiplier]]</f>
        <v>6</v>
      </c>
      <c r="M2244" t="str" cm="1">
        <f t="array" ref="M2244">_xlfn.IFS(tbl_logs[[#This Row],[Total Score]]&lt;=4, "Low", tbl_logs[[#This Row],[Total Score]]&lt;=10, "Medium", tbl_logs[[#This Row],[Total Score]]&lt;=19, "High", tbl_logs[[#This Row],[Total Score]]&lt;=25, "Very High")</f>
        <v>Medium</v>
      </c>
      <c r="N2244" t="str" cm="1">
        <f t="array" ref="N2244">_xlfn.IFS(tbl_logs[[#This Row],[Total Score]]&lt;=4, "Low", tbl_logs[[#This Row],[Total Score]]&lt;=10, "Medium", tbl_logs[[#This Row],[Total Score]]&lt;=17, "High", tbl_logs[[#This Row],[Total Score]]&lt;=25, "Critical")</f>
        <v>Medium</v>
      </c>
    </row>
    <row r="2245" spans="1:14" x14ac:dyDescent="0.3">
      <c r="A2245" t="s">
        <v>2648</v>
      </c>
      <c r="B2245" s="1">
        <v>46064.186805555553</v>
      </c>
      <c r="C2245" t="s">
        <v>7</v>
      </c>
      <c r="D2245" t="s">
        <v>18</v>
      </c>
      <c r="E2245" t="s">
        <v>19</v>
      </c>
      <c r="F2245" t="s">
        <v>53</v>
      </c>
      <c r="G2245" s="2">
        <v>0.18680555555555556</v>
      </c>
      <c r="H2245" s="3">
        <v>46064</v>
      </c>
      <c r="I2245">
        <v>2</v>
      </c>
      <c r="J2245">
        <f>_xlfn.XLOOKUP(tbl_logs[[#This Row],[Target_Department]],tbl_DeptWeight[Department], tbl_DeptWeight[Impact Score])</f>
        <v>3</v>
      </c>
      <c r="K2245">
        <f>_xlfn.XLOOKUP(tbl_logs[[#This Row],[Employee_Action]],tbl_ResponseLikelihood[Employee Action],tbl_ResponseLikelihood[Likelihood Score])</f>
        <v>5</v>
      </c>
      <c r="L2245">
        <f>tbl_logs[[#This Row],[Impact Score]]*tbl_logs[[#This Row],[Response Multiplier]]</f>
        <v>15</v>
      </c>
      <c r="M2245" t="str" cm="1">
        <f t="array" ref="M2245">_xlfn.IFS(tbl_logs[[#This Row],[Total Score]]&lt;=4, "Low", tbl_logs[[#This Row],[Total Score]]&lt;=10, "Medium", tbl_logs[[#This Row],[Total Score]]&lt;=19, "High", tbl_logs[[#This Row],[Total Score]]&lt;=25, "Very High")</f>
        <v>High</v>
      </c>
      <c r="N2245" t="str" cm="1">
        <f t="array" ref="N2245">_xlfn.IFS(tbl_logs[[#This Row],[Total Score]]&lt;=4, "Low", tbl_logs[[#This Row],[Total Score]]&lt;=10, "Medium", tbl_logs[[#This Row],[Total Score]]&lt;=17, "High", tbl_logs[[#This Row],[Total Score]]&lt;=25, "Critical")</f>
        <v>High</v>
      </c>
    </row>
    <row r="2246" spans="1:14" x14ac:dyDescent="0.3">
      <c r="A2246" t="s">
        <v>2896</v>
      </c>
      <c r="B2246" s="1">
        <v>46064.188888888886</v>
      </c>
      <c r="C2246" t="s">
        <v>40</v>
      </c>
      <c r="D2246" t="s">
        <v>22</v>
      </c>
      <c r="E2246" t="s">
        <v>16</v>
      </c>
      <c r="F2246" t="s">
        <v>53</v>
      </c>
      <c r="G2246" s="2">
        <v>0.18888888888888888</v>
      </c>
      <c r="H2246" s="3">
        <v>46064</v>
      </c>
      <c r="I2246">
        <v>2</v>
      </c>
      <c r="J2246">
        <f>_xlfn.XLOOKUP(tbl_logs[[#This Row],[Target_Department]],tbl_DeptWeight[Department], tbl_DeptWeight[Impact Score])</f>
        <v>5</v>
      </c>
      <c r="K2246">
        <f>_xlfn.XLOOKUP(tbl_logs[[#This Row],[Employee_Action]],tbl_ResponseLikelihood[Employee Action],tbl_ResponseLikelihood[Likelihood Score])</f>
        <v>5</v>
      </c>
      <c r="L2246">
        <f>tbl_logs[[#This Row],[Impact Score]]*tbl_logs[[#This Row],[Response Multiplier]]</f>
        <v>25</v>
      </c>
      <c r="M2246" t="str" cm="1">
        <f t="array" ref="M2246">_xlfn.IFS(tbl_logs[[#This Row],[Total Score]]&lt;=4, "Low", tbl_logs[[#This Row],[Total Score]]&lt;=10, "Medium", tbl_logs[[#This Row],[Total Score]]&lt;=19, "High", tbl_logs[[#This Row],[Total Score]]&lt;=25, "Very High")</f>
        <v>Very High</v>
      </c>
      <c r="N2246" t="str" cm="1">
        <f t="array" ref="N2246">_xlfn.IFS(tbl_logs[[#This Row],[Total Score]]&lt;=4, "Low", tbl_logs[[#This Row],[Total Score]]&lt;=10, "Medium", tbl_logs[[#This Row],[Total Score]]&lt;=17, "High", tbl_logs[[#This Row],[Total Score]]&lt;=25, "Critical")</f>
        <v>Critical</v>
      </c>
    </row>
    <row r="2247" spans="1:14" x14ac:dyDescent="0.3">
      <c r="A2247" t="s">
        <v>4791</v>
      </c>
      <c r="B2247" s="1">
        <v>46064.231944444444</v>
      </c>
      <c r="C2247" t="s">
        <v>7</v>
      </c>
      <c r="D2247" t="s">
        <v>8</v>
      </c>
      <c r="E2247" t="s">
        <v>19</v>
      </c>
      <c r="F2247" t="s">
        <v>10</v>
      </c>
      <c r="G2247" s="2">
        <v>0.23194444444444445</v>
      </c>
      <c r="H2247" s="3">
        <v>46064</v>
      </c>
      <c r="I2247">
        <v>2</v>
      </c>
      <c r="J2247">
        <f>_xlfn.XLOOKUP(tbl_logs[[#This Row],[Target_Department]],tbl_DeptWeight[Department], tbl_DeptWeight[Impact Score])</f>
        <v>3</v>
      </c>
      <c r="K2247">
        <f>_xlfn.XLOOKUP(tbl_logs[[#This Row],[Employee_Action]],tbl_ResponseLikelihood[Employee Action],tbl_ResponseLikelihood[Likelihood Score])</f>
        <v>2</v>
      </c>
      <c r="L2247">
        <f>tbl_logs[[#This Row],[Impact Score]]*tbl_logs[[#This Row],[Response Multiplier]]</f>
        <v>6</v>
      </c>
      <c r="M2247" t="str" cm="1">
        <f t="array" ref="M2247">_xlfn.IFS(tbl_logs[[#This Row],[Total Score]]&lt;=4, "Low", tbl_logs[[#This Row],[Total Score]]&lt;=10, "Medium", tbl_logs[[#This Row],[Total Score]]&lt;=19, "High", tbl_logs[[#This Row],[Total Score]]&lt;=25, "Very High")</f>
        <v>Medium</v>
      </c>
      <c r="N2247" t="str" cm="1">
        <f t="array" ref="N2247">_xlfn.IFS(tbl_logs[[#This Row],[Total Score]]&lt;=4, "Low", tbl_logs[[#This Row],[Total Score]]&lt;=10, "Medium", tbl_logs[[#This Row],[Total Score]]&lt;=17, "High", tbl_logs[[#This Row],[Total Score]]&lt;=25, "Critical")</f>
        <v>Medium</v>
      </c>
    </row>
    <row r="2248" spans="1:14" x14ac:dyDescent="0.3">
      <c r="A2248" t="s">
        <v>3018</v>
      </c>
      <c r="B2248" s="1">
        <v>46064.247916666667</v>
      </c>
      <c r="C2248" t="s">
        <v>35</v>
      </c>
      <c r="D2248" t="s">
        <v>15</v>
      </c>
      <c r="E2248" t="s">
        <v>19</v>
      </c>
      <c r="F2248" t="s">
        <v>20</v>
      </c>
      <c r="G2248" s="2">
        <v>0.24791666666666667</v>
      </c>
      <c r="H2248" s="3">
        <v>46064</v>
      </c>
      <c r="I2248">
        <v>2</v>
      </c>
      <c r="J2248">
        <f>_xlfn.XLOOKUP(tbl_logs[[#This Row],[Target_Department]],tbl_DeptWeight[Department], tbl_DeptWeight[Impact Score])</f>
        <v>1</v>
      </c>
      <c r="K2248">
        <f>_xlfn.XLOOKUP(tbl_logs[[#This Row],[Employee_Action]],tbl_ResponseLikelihood[Employee Action],tbl_ResponseLikelihood[Likelihood Score])</f>
        <v>2</v>
      </c>
      <c r="L2248">
        <f>tbl_logs[[#This Row],[Impact Score]]*tbl_logs[[#This Row],[Response Multiplier]]</f>
        <v>2</v>
      </c>
      <c r="M2248" t="str" cm="1">
        <f t="array" ref="M2248">_xlfn.IFS(tbl_logs[[#This Row],[Total Score]]&lt;=4, "Low", tbl_logs[[#This Row],[Total Score]]&lt;=10, "Medium", tbl_logs[[#This Row],[Total Score]]&lt;=19, "High", tbl_logs[[#This Row],[Total Score]]&lt;=25, "Very High")</f>
        <v>Low</v>
      </c>
      <c r="N2248" t="str" cm="1">
        <f t="array" ref="N2248">_xlfn.IFS(tbl_logs[[#This Row],[Total Score]]&lt;=4, "Low", tbl_logs[[#This Row],[Total Score]]&lt;=10, "Medium", tbl_logs[[#This Row],[Total Score]]&lt;=17, "High", tbl_logs[[#This Row],[Total Score]]&lt;=25, "Critical")</f>
        <v>Low</v>
      </c>
    </row>
    <row r="2249" spans="1:14" x14ac:dyDescent="0.3">
      <c r="A2249" t="s">
        <v>3893</v>
      </c>
      <c r="B2249" s="1">
        <v>46064.253472222219</v>
      </c>
      <c r="C2249" t="s">
        <v>7</v>
      </c>
      <c r="D2249" t="s">
        <v>22</v>
      </c>
      <c r="E2249" t="s">
        <v>19</v>
      </c>
      <c r="F2249" t="s">
        <v>10</v>
      </c>
      <c r="G2249" s="2">
        <v>0.25347222222222221</v>
      </c>
      <c r="H2249" s="3">
        <v>46064</v>
      </c>
      <c r="I2249">
        <v>2</v>
      </c>
      <c r="J2249">
        <f>_xlfn.XLOOKUP(tbl_logs[[#This Row],[Target_Department]],tbl_DeptWeight[Department], tbl_DeptWeight[Impact Score])</f>
        <v>3</v>
      </c>
      <c r="K2249">
        <f>_xlfn.XLOOKUP(tbl_logs[[#This Row],[Employee_Action]],tbl_ResponseLikelihood[Employee Action],tbl_ResponseLikelihood[Likelihood Score])</f>
        <v>2</v>
      </c>
      <c r="L2249">
        <f>tbl_logs[[#This Row],[Impact Score]]*tbl_logs[[#This Row],[Response Multiplier]]</f>
        <v>6</v>
      </c>
      <c r="M2249" t="str" cm="1">
        <f t="array" ref="M2249">_xlfn.IFS(tbl_logs[[#This Row],[Total Score]]&lt;=4, "Low", tbl_logs[[#This Row],[Total Score]]&lt;=10, "Medium", tbl_logs[[#This Row],[Total Score]]&lt;=19, "High", tbl_logs[[#This Row],[Total Score]]&lt;=25, "Very High")</f>
        <v>Medium</v>
      </c>
      <c r="N2249" t="str" cm="1">
        <f t="array" ref="N2249">_xlfn.IFS(tbl_logs[[#This Row],[Total Score]]&lt;=4, "Low", tbl_logs[[#This Row],[Total Score]]&lt;=10, "Medium", tbl_logs[[#This Row],[Total Score]]&lt;=17, "High", tbl_logs[[#This Row],[Total Score]]&lt;=25, "Critical")</f>
        <v>Medium</v>
      </c>
    </row>
    <row r="2250" spans="1:14" x14ac:dyDescent="0.3">
      <c r="A2250" t="s">
        <v>776</v>
      </c>
      <c r="B2250" s="1">
        <v>46064.263888888891</v>
      </c>
      <c r="C2250" t="s">
        <v>12</v>
      </c>
      <c r="D2250" t="s">
        <v>18</v>
      </c>
      <c r="E2250" t="s">
        <v>16</v>
      </c>
      <c r="F2250" t="s">
        <v>13</v>
      </c>
      <c r="G2250" s="2">
        <v>0.2638888888888889</v>
      </c>
      <c r="H2250" s="3">
        <v>46064</v>
      </c>
      <c r="I2250">
        <v>2</v>
      </c>
      <c r="J2250">
        <f>_xlfn.XLOOKUP(tbl_logs[[#This Row],[Target_Department]],tbl_DeptWeight[Department], tbl_DeptWeight[Impact Score])</f>
        <v>1</v>
      </c>
      <c r="K2250">
        <f>_xlfn.XLOOKUP(tbl_logs[[#This Row],[Employee_Action]],tbl_ResponseLikelihood[Employee Action],tbl_ResponseLikelihood[Likelihood Score])</f>
        <v>1</v>
      </c>
      <c r="L2250">
        <f>tbl_logs[[#This Row],[Impact Score]]*tbl_logs[[#This Row],[Response Multiplier]]</f>
        <v>1</v>
      </c>
      <c r="M2250" t="str" cm="1">
        <f t="array" ref="M2250">_xlfn.IFS(tbl_logs[[#This Row],[Total Score]]&lt;=4, "Low", tbl_logs[[#This Row],[Total Score]]&lt;=10, "Medium", tbl_logs[[#This Row],[Total Score]]&lt;=19, "High", tbl_logs[[#This Row],[Total Score]]&lt;=25, "Very High")</f>
        <v>Low</v>
      </c>
      <c r="N2250" t="str" cm="1">
        <f t="array" ref="N2250">_xlfn.IFS(tbl_logs[[#This Row],[Total Score]]&lt;=4, "Low", tbl_logs[[#This Row],[Total Score]]&lt;=10, "Medium", tbl_logs[[#This Row],[Total Score]]&lt;=17, "High", tbl_logs[[#This Row],[Total Score]]&lt;=25, "Critical")</f>
        <v>Low</v>
      </c>
    </row>
    <row r="2251" spans="1:14" x14ac:dyDescent="0.3">
      <c r="A2251" t="s">
        <v>1635</v>
      </c>
      <c r="B2251" s="1">
        <v>46064.345138888886</v>
      </c>
      <c r="C2251" t="s">
        <v>35</v>
      </c>
      <c r="D2251" t="s">
        <v>8</v>
      </c>
      <c r="E2251" t="s">
        <v>9</v>
      </c>
      <c r="F2251" t="s">
        <v>33</v>
      </c>
      <c r="G2251" s="2">
        <v>0.34513888888888888</v>
      </c>
      <c r="H2251" s="3">
        <v>46064</v>
      </c>
      <c r="I2251">
        <v>2</v>
      </c>
      <c r="J2251">
        <f>_xlfn.XLOOKUP(tbl_logs[[#This Row],[Target_Department]],tbl_DeptWeight[Department], tbl_DeptWeight[Impact Score])</f>
        <v>1</v>
      </c>
      <c r="K2251">
        <f>_xlfn.XLOOKUP(tbl_logs[[#This Row],[Employee_Action]],tbl_ResponseLikelihood[Employee Action],tbl_ResponseLikelihood[Likelihood Score])</f>
        <v>4</v>
      </c>
      <c r="L2251">
        <f>tbl_logs[[#This Row],[Impact Score]]*tbl_logs[[#This Row],[Response Multiplier]]</f>
        <v>4</v>
      </c>
      <c r="M2251" t="str" cm="1">
        <f t="array" ref="M2251">_xlfn.IFS(tbl_logs[[#This Row],[Total Score]]&lt;=4, "Low", tbl_logs[[#This Row],[Total Score]]&lt;=10, "Medium", tbl_logs[[#This Row],[Total Score]]&lt;=19, "High", tbl_logs[[#This Row],[Total Score]]&lt;=25, "Very High")</f>
        <v>Low</v>
      </c>
      <c r="N2251" t="str" cm="1">
        <f t="array" ref="N2251">_xlfn.IFS(tbl_logs[[#This Row],[Total Score]]&lt;=4, "Low", tbl_logs[[#This Row],[Total Score]]&lt;=10, "Medium", tbl_logs[[#This Row],[Total Score]]&lt;=17, "High", tbl_logs[[#This Row],[Total Score]]&lt;=25, "Critical")</f>
        <v>Low</v>
      </c>
    </row>
    <row r="2252" spans="1:14" x14ac:dyDescent="0.3">
      <c r="A2252" t="s">
        <v>879</v>
      </c>
      <c r="B2252" s="1">
        <v>46064.34652777778</v>
      </c>
      <c r="C2252" t="s">
        <v>35</v>
      </c>
      <c r="D2252" t="s">
        <v>22</v>
      </c>
      <c r="E2252" t="s">
        <v>31</v>
      </c>
      <c r="F2252" t="s">
        <v>20</v>
      </c>
      <c r="G2252" s="2">
        <v>0.34652777777777777</v>
      </c>
      <c r="H2252" s="3">
        <v>46064</v>
      </c>
      <c r="I2252">
        <v>2</v>
      </c>
      <c r="J2252">
        <f>_xlfn.XLOOKUP(tbl_logs[[#This Row],[Target_Department]],tbl_DeptWeight[Department], tbl_DeptWeight[Impact Score])</f>
        <v>1</v>
      </c>
      <c r="K2252">
        <f>_xlfn.XLOOKUP(tbl_logs[[#This Row],[Employee_Action]],tbl_ResponseLikelihood[Employee Action],tbl_ResponseLikelihood[Likelihood Score])</f>
        <v>2</v>
      </c>
      <c r="L2252">
        <f>tbl_logs[[#This Row],[Impact Score]]*tbl_logs[[#This Row],[Response Multiplier]]</f>
        <v>2</v>
      </c>
      <c r="M2252" t="str" cm="1">
        <f t="array" ref="M2252">_xlfn.IFS(tbl_logs[[#This Row],[Total Score]]&lt;=4, "Low", tbl_logs[[#This Row],[Total Score]]&lt;=10, "Medium", tbl_logs[[#This Row],[Total Score]]&lt;=19, "High", tbl_logs[[#This Row],[Total Score]]&lt;=25, "Very High")</f>
        <v>Low</v>
      </c>
      <c r="N2252" t="str" cm="1">
        <f t="array" ref="N2252">_xlfn.IFS(tbl_logs[[#This Row],[Total Score]]&lt;=4, "Low", tbl_logs[[#This Row],[Total Score]]&lt;=10, "Medium", tbl_logs[[#This Row],[Total Score]]&lt;=17, "High", tbl_logs[[#This Row],[Total Score]]&lt;=25, "Critical")</f>
        <v>Low</v>
      </c>
    </row>
    <row r="2253" spans="1:14" x14ac:dyDescent="0.3">
      <c r="A2253" t="s">
        <v>4015</v>
      </c>
      <c r="B2253" s="1">
        <v>46064.35833333333</v>
      </c>
      <c r="C2253" t="s">
        <v>7</v>
      </c>
      <c r="D2253" t="s">
        <v>15</v>
      </c>
      <c r="E2253" t="s">
        <v>19</v>
      </c>
      <c r="F2253" t="s">
        <v>10</v>
      </c>
      <c r="G2253" s="2">
        <v>0.35833333333333334</v>
      </c>
      <c r="H2253" s="3">
        <v>46064</v>
      </c>
      <c r="I2253">
        <v>2</v>
      </c>
      <c r="J2253">
        <f>_xlfn.XLOOKUP(tbl_logs[[#This Row],[Target_Department]],tbl_DeptWeight[Department], tbl_DeptWeight[Impact Score])</f>
        <v>3</v>
      </c>
      <c r="K2253">
        <f>_xlfn.XLOOKUP(tbl_logs[[#This Row],[Employee_Action]],tbl_ResponseLikelihood[Employee Action],tbl_ResponseLikelihood[Likelihood Score])</f>
        <v>2</v>
      </c>
      <c r="L2253">
        <f>tbl_logs[[#This Row],[Impact Score]]*tbl_logs[[#This Row],[Response Multiplier]]</f>
        <v>6</v>
      </c>
      <c r="M2253" t="str" cm="1">
        <f t="array" ref="M2253">_xlfn.IFS(tbl_logs[[#This Row],[Total Score]]&lt;=4, "Low", tbl_logs[[#This Row],[Total Score]]&lt;=10, "Medium", tbl_logs[[#This Row],[Total Score]]&lt;=19, "High", tbl_logs[[#This Row],[Total Score]]&lt;=25, "Very High")</f>
        <v>Medium</v>
      </c>
      <c r="N2253" t="str" cm="1">
        <f t="array" ref="N2253">_xlfn.IFS(tbl_logs[[#This Row],[Total Score]]&lt;=4, "Low", tbl_logs[[#This Row],[Total Score]]&lt;=10, "Medium", tbl_logs[[#This Row],[Total Score]]&lt;=17, "High", tbl_logs[[#This Row],[Total Score]]&lt;=25, "Critical")</f>
        <v>Medium</v>
      </c>
    </row>
    <row r="2254" spans="1:14" x14ac:dyDescent="0.3">
      <c r="A2254" t="s">
        <v>634</v>
      </c>
      <c r="B2254" s="1">
        <v>46064.370138888888</v>
      </c>
      <c r="C2254" t="s">
        <v>12</v>
      </c>
      <c r="D2254" t="s">
        <v>8</v>
      </c>
      <c r="E2254" t="s">
        <v>19</v>
      </c>
      <c r="F2254" t="s">
        <v>33</v>
      </c>
      <c r="G2254" s="2">
        <v>0.37013888888888891</v>
      </c>
      <c r="H2254" s="3">
        <v>46064</v>
      </c>
      <c r="I2254">
        <v>2</v>
      </c>
      <c r="J2254">
        <f>_xlfn.XLOOKUP(tbl_logs[[#This Row],[Target_Department]],tbl_DeptWeight[Department], tbl_DeptWeight[Impact Score])</f>
        <v>1</v>
      </c>
      <c r="K2254">
        <f>_xlfn.XLOOKUP(tbl_logs[[#This Row],[Employee_Action]],tbl_ResponseLikelihood[Employee Action],tbl_ResponseLikelihood[Likelihood Score])</f>
        <v>4</v>
      </c>
      <c r="L2254">
        <f>tbl_logs[[#This Row],[Impact Score]]*tbl_logs[[#This Row],[Response Multiplier]]</f>
        <v>4</v>
      </c>
      <c r="M2254" t="str" cm="1">
        <f t="array" ref="M2254">_xlfn.IFS(tbl_logs[[#This Row],[Total Score]]&lt;=4, "Low", tbl_logs[[#This Row],[Total Score]]&lt;=10, "Medium", tbl_logs[[#This Row],[Total Score]]&lt;=19, "High", tbl_logs[[#This Row],[Total Score]]&lt;=25, "Very High")</f>
        <v>Low</v>
      </c>
      <c r="N2254" t="str" cm="1">
        <f t="array" ref="N2254">_xlfn.IFS(tbl_logs[[#This Row],[Total Score]]&lt;=4, "Low", tbl_logs[[#This Row],[Total Score]]&lt;=10, "Medium", tbl_logs[[#This Row],[Total Score]]&lt;=17, "High", tbl_logs[[#This Row],[Total Score]]&lt;=25, "Critical")</f>
        <v>Low</v>
      </c>
    </row>
    <row r="2255" spans="1:14" x14ac:dyDescent="0.3">
      <c r="A2255" t="s">
        <v>3525</v>
      </c>
      <c r="B2255" s="1">
        <v>46064.377083333333</v>
      </c>
      <c r="C2255" t="s">
        <v>47</v>
      </c>
      <c r="D2255" t="s">
        <v>22</v>
      </c>
      <c r="E2255" t="s">
        <v>31</v>
      </c>
      <c r="F2255" t="s">
        <v>13</v>
      </c>
      <c r="G2255" s="2">
        <v>0.37708333333333333</v>
      </c>
      <c r="H2255" s="3">
        <v>46064</v>
      </c>
      <c r="I2255">
        <v>2</v>
      </c>
      <c r="J2255">
        <f>_xlfn.XLOOKUP(tbl_logs[[#This Row],[Target_Department]],tbl_DeptWeight[Department], tbl_DeptWeight[Impact Score])</f>
        <v>1</v>
      </c>
      <c r="K2255">
        <f>_xlfn.XLOOKUP(tbl_logs[[#This Row],[Employee_Action]],tbl_ResponseLikelihood[Employee Action],tbl_ResponseLikelihood[Likelihood Score])</f>
        <v>1</v>
      </c>
      <c r="L2255">
        <f>tbl_logs[[#This Row],[Impact Score]]*tbl_logs[[#This Row],[Response Multiplier]]</f>
        <v>1</v>
      </c>
      <c r="M2255" t="str" cm="1">
        <f t="array" ref="M2255">_xlfn.IFS(tbl_logs[[#This Row],[Total Score]]&lt;=4, "Low", tbl_logs[[#This Row],[Total Score]]&lt;=10, "Medium", tbl_logs[[#This Row],[Total Score]]&lt;=19, "High", tbl_logs[[#This Row],[Total Score]]&lt;=25, "Very High")</f>
        <v>Low</v>
      </c>
      <c r="N2255" t="str" cm="1">
        <f t="array" ref="N2255">_xlfn.IFS(tbl_logs[[#This Row],[Total Score]]&lt;=4, "Low", tbl_logs[[#This Row],[Total Score]]&lt;=10, "Medium", tbl_logs[[#This Row],[Total Score]]&lt;=17, "High", tbl_logs[[#This Row],[Total Score]]&lt;=25, "Critical")</f>
        <v>Low</v>
      </c>
    </row>
    <row r="2256" spans="1:14" x14ac:dyDescent="0.3">
      <c r="A2256" t="s">
        <v>1345</v>
      </c>
      <c r="B2256" s="1">
        <v>46064.379861111112</v>
      </c>
      <c r="C2256" t="s">
        <v>7</v>
      </c>
      <c r="D2256" t="s">
        <v>15</v>
      </c>
      <c r="E2256" t="s">
        <v>19</v>
      </c>
      <c r="F2256" t="s">
        <v>33</v>
      </c>
      <c r="G2256" s="2">
        <v>0.37986111111111109</v>
      </c>
      <c r="H2256" s="3">
        <v>46064</v>
      </c>
      <c r="I2256">
        <v>2</v>
      </c>
      <c r="J2256">
        <f>_xlfn.XLOOKUP(tbl_logs[[#This Row],[Target_Department]],tbl_DeptWeight[Department], tbl_DeptWeight[Impact Score])</f>
        <v>3</v>
      </c>
      <c r="K2256">
        <f>_xlfn.XLOOKUP(tbl_logs[[#This Row],[Employee_Action]],tbl_ResponseLikelihood[Employee Action],tbl_ResponseLikelihood[Likelihood Score])</f>
        <v>4</v>
      </c>
      <c r="L2256">
        <f>tbl_logs[[#This Row],[Impact Score]]*tbl_logs[[#This Row],[Response Multiplier]]</f>
        <v>12</v>
      </c>
      <c r="M2256" t="str" cm="1">
        <f t="array" ref="M2256">_xlfn.IFS(tbl_logs[[#This Row],[Total Score]]&lt;=4, "Low", tbl_logs[[#This Row],[Total Score]]&lt;=10, "Medium", tbl_logs[[#This Row],[Total Score]]&lt;=19, "High", tbl_logs[[#This Row],[Total Score]]&lt;=25, "Very High")</f>
        <v>High</v>
      </c>
      <c r="N2256" t="str" cm="1">
        <f t="array" ref="N2256">_xlfn.IFS(tbl_logs[[#This Row],[Total Score]]&lt;=4, "Low", tbl_logs[[#This Row],[Total Score]]&lt;=10, "Medium", tbl_logs[[#This Row],[Total Score]]&lt;=17, "High", tbl_logs[[#This Row],[Total Score]]&lt;=25, "Critical")</f>
        <v>High</v>
      </c>
    </row>
    <row r="2257" spans="1:14" x14ac:dyDescent="0.3">
      <c r="A2257" t="s">
        <v>2981</v>
      </c>
      <c r="B2257" s="1">
        <v>46064.441666666666</v>
      </c>
      <c r="C2257" t="s">
        <v>7</v>
      </c>
      <c r="D2257" t="s">
        <v>18</v>
      </c>
      <c r="E2257" t="s">
        <v>9</v>
      </c>
      <c r="F2257" t="s">
        <v>13</v>
      </c>
      <c r="G2257" s="2">
        <v>0.44166666666666665</v>
      </c>
      <c r="H2257" s="3">
        <v>46064</v>
      </c>
      <c r="I2257">
        <v>2</v>
      </c>
      <c r="J2257">
        <f>_xlfn.XLOOKUP(tbl_logs[[#This Row],[Target_Department]],tbl_DeptWeight[Department], tbl_DeptWeight[Impact Score])</f>
        <v>3</v>
      </c>
      <c r="K2257">
        <f>_xlfn.XLOOKUP(tbl_logs[[#This Row],[Employee_Action]],tbl_ResponseLikelihood[Employee Action],tbl_ResponseLikelihood[Likelihood Score])</f>
        <v>1</v>
      </c>
      <c r="L2257">
        <f>tbl_logs[[#This Row],[Impact Score]]*tbl_logs[[#This Row],[Response Multiplier]]</f>
        <v>3</v>
      </c>
      <c r="M2257" t="str" cm="1">
        <f t="array" ref="M2257">_xlfn.IFS(tbl_logs[[#This Row],[Total Score]]&lt;=4, "Low", tbl_logs[[#This Row],[Total Score]]&lt;=10, "Medium", tbl_logs[[#This Row],[Total Score]]&lt;=19, "High", tbl_logs[[#This Row],[Total Score]]&lt;=25, "Very High")</f>
        <v>Low</v>
      </c>
      <c r="N2257" t="str" cm="1">
        <f t="array" ref="N2257">_xlfn.IFS(tbl_logs[[#This Row],[Total Score]]&lt;=4, "Low", tbl_logs[[#This Row],[Total Score]]&lt;=10, "Medium", tbl_logs[[#This Row],[Total Score]]&lt;=17, "High", tbl_logs[[#This Row],[Total Score]]&lt;=25, "Critical")</f>
        <v>Low</v>
      </c>
    </row>
    <row r="2258" spans="1:14" x14ac:dyDescent="0.3">
      <c r="A2258" t="s">
        <v>5017</v>
      </c>
      <c r="B2258" s="1">
        <v>46064.463194444441</v>
      </c>
      <c r="C2258" t="s">
        <v>35</v>
      </c>
      <c r="D2258" t="s">
        <v>8</v>
      </c>
      <c r="E2258" t="s">
        <v>19</v>
      </c>
      <c r="F2258" t="s">
        <v>20</v>
      </c>
      <c r="G2258" s="2">
        <v>0.46319444444444446</v>
      </c>
      <c r="H2258" s="3">
        <v>46064</v>
      </c>
      <c r="I2258">
        <v>2</v>
      </c>
      <c r="J2258">
        <f>_xlfn.XLOOKUP(tbl_logs[[#This Row],[Target_Department]],tbl_DeptWeight[Department], tbl_DeptWeight[Impact Score])</f>
        <v>1</v>
      </c>
      <c r="K2258">
        <f>_xlfn.XLOOKUP(tbl_logs[[#This Row],[Employee_Action]],tbl_ResponseLikelihood[Employee Action],tbl_ResponseLikelihood[Likelihood Score])</f>
        <v>2</v>
      </c>
      <c r="L2258">
        <f>tbl_logs[[#This Row],[Impact Score]]*tbl_logs[[#This Row],[Response Multiplier]]</f>
        <v>2</v>
      </c>
      <c r="M2258" t="str" cm="1">
        <f t="array" ref="M2258">_xlfn.IFS(tbl_logs[[#This Row],[Total Score]]&lt;=4, "Low", tbl_logs[[#This Row],[Total Score]]&lt;=10, "Medium", tbl_logs[[#This Row],[Total Score]]&lt;=19, "High", tbl_logs[[#This Row],[Total Score]]&lt;=25, "Very High")</f>
        <v>Low</v>
      </c>
      <c r="N2258" t="str" cm="1">
        <f t="array" ref="N2258">_xlfn.IFS(tbl_logs[[#This Row],[Total Score]]&lt;=4, "Low", tbl_logs[[#This Row],[Total Score]]&lt;=10, "Medium", tbl_logs[[#This Row],[Total Score]]&lt;=17, "High", tbl_logs[[#This Row],[Total Score]]&lt;=25, "Critical")</f>
        <v>Low</v>
      </c>
    </row>
    <row r="2259" spans="1:14" x14ac:dyDescent="0.3">
      <c r="A2259" t="s">
        <v>3453</v>
      </c>
      <c r="B2259" s="1">
        <v>46064.472916666666</v>
      </c>
      <c r="C2259" t="s">
        <v>26</v>
      </c>
      <c r="D2259" t="s">
        <v>22</v>
      </c>
      <c r="E2259" t="s">
        <v>16</v>
      </c>
      <c r="F2259" t="s">
        <v>13</v>
      </c>
      <c r="G2259" s="2">
        <v>0.47291666666666665</v>
      </c>
      <c r="H2259" s="3">
        <v>46064</v>
      </c>
      <c r="I2259">
        <v>2</v>
      </c>
      <c r="J2259">
        <f>_xlfn.XLOOKUP(tbl_logs[[#This Row],[Target_Department]],tbl_DeptWeight[Department], tbl_DeptWeight[Impact Score])</f>
        <v>3</v>
      </c>
      <c r="K2259">
        <f>_xlfn.XLOOKUP(tbl_logs[[#This Row],[Employee_Action]],tbl_ResponseLikelihood[Employee Action],tbl_ResponseLikelihood[Likelihood Score])</f>
        <v>1</v>
      </c>
      <c r="L2259">
        <f>tbl_logs[[#This Row],[Impact Score]]*tbl_logs[[#This Row],[Response Multiplier]]</f>
        <v>3</v>
      </c>
      <c r="M2259" t="str" cm="1">
        <f t="array" ref="M2259">_xlfn.IFS(tbl_logs[[#This Row],[Total Score]]&lt;=4, "Low", tbl_logs[[#This Row],[Total Score]]&lt;=10, "Medium", tbl_logs[[#This Row],[Total Score]]&lt;=19, "High", tbl_logs[[#This Row],[Total Score]]&lt;=25, "Very High")</f>
        <v>Low</v>
      </c>
      <c r="N2259" t="str" cm="1">
        <f t="array" ref="N2259">_xlfn.IFS(tbl_logs[[#This Row],[Total Score]]&lt;=4, "Low", tbl_logs[[#This Row],[Total Score]]&lt;=10, "Medium", tbl_logs[[#This Row],[Total Score]]&lt;=17, "High", tbl_logs[[#This Row],[Total Score]]&lt;=25, "Critical")</f>
        <v>Low</v>
      </c>
    </row>
    <row r="2260" spans="1:14" x14ac:dyDescent="0.3">
      <c r="A2260" t="s">
        <v>683</v>
      </c>
      <c r="B2260" s="1">
        <v>46064.518055555556</v>
      </c>
      <c r="C2260" t="s">
        <v>7</v>
      </c>
      <c r="D2260" t="s">
        <v>18</v>
      </c>
      <c r="E2260" t="s">
        <v>19</v>
      </c>
      <c r="F2260" t="s">
        <v>13</v>
      </c>
      <c r="G2260" s="2">
        <v>0.5180555555555556</v>
      </c>
      <c r="H2260" s="3">
        <v>46064</v>
      </c>
      <c r="I2260">
        <v>2</v>
      </c>
      <c r="J2260">
        <f>_xlfn.XLOOKUP(tbl_logs[[#This Row],[Target_Department]],tbl_DeptWeight[Department], tbl_DeptWeight[Impact Score])</f>
        <v>3</v>
      </c>
      <c r="K2260">
        <f>_xlfn.XLOOKUP(tbl_logs[[#This Row],[Employee_Action]],tbl_ResponseLikelihood[Employee Action],tbl_ResponseLikelihood[Likelihood Score])</f>
        <v>1</v>
      </c>
      <c r="L2260">
        <f>tbl_logs[[#This Row],[Impact Score]]*tbl_logs[[#This Row],[Response Multiplier]]</f>
        <v>3</v>
      </c>
      <c r="M2260" t="str" cm="1">
        <f t="array" ref="M2260">_xlfn.IFS(tbl_logs[[#This Row],[Total Score]]&lt;=4, "Low", tbl_logs[[#This Row],[Total Score]]&lt;=10, "Medium", tbl_logs[[#This Row],[Total Score]]&lt;=19, "High", tbl_logs[[#This Row],[Total Score]]&lt;=25, "Very High")</f>
        <v>Low</v>
      </c>
      <c r="N2260" t="str" cm="1">
        <f t="array" ref="N2260">_xlfn.IFS(tbl_logs[[#This Row],[Total Score]]&lt;=4, "Low", tbl_logs[[#This Row],[Total Score]]&lt;=10, "Medium", tbl_logs[[#This Row],[Total Score]]&lt;=17, "High", tbl_logs[[#This Row],[Total Score]]&lt;=25, "Critical")</f>
        <v>Low</v>
      </c>
    </row>
    <row r="2261" spans="1:14" x14ac:dyDescent="0.3">
      <c r="A2261" t="s">
        <v>2680</v>
      </c>
      <c r="B2261" s="1">
        <v>46064.521527777775</v>
      </c>
      <c r="C2261" t="s">
        <v>7</v>
      </c>
      <c r="D2261" t="s">
        <v>15</v>
      </c>
      <c r="E2261" t="s">
        <v>19</v>
      </c>
      <c r="F2261" t="s">
        <v>10</v>
      </c>
      <c r="G2261" s="2">
        <v>0.52152777777777781</v>
      </c>
      <c r="H2261" s="3">
        <v>46064</v>
      </c>
      <c r="I2261">
        <v>2</v>
      </c>
      <c r="J2261">
        <f>_xlfn.XLOOKUP(tbl_logs[[#This Row],[Target_Department]],tbl_DeptWeight[Department], tbl_DeptWeight[Impact Score])</f>
        <v>3</v>
      </c>
      <c r="K2261">
        <f>_xlfn.XLOOKUP(tbl_logs[[#This Row],[Employee_Action]],tbl_ResponseLikelihood[Employee Action],tbl_ResponseLikelihood[Likelihood Score])</f>
        <v>2</v>
      </c>
      <c r="L2261">
        <f>tbl_logs[[#This Row],[Impact Score]]*tbl_logs[[#This Row],[Response Multiplier]]</f>
        <v>6</v>
      </c>
      <c r="M2261" t="str" cm="1">
        <f t="array" ref="M2261">_xlfn.IFS(tbl_logs[[#This Row],[Total Score]]&lt;=4, "Low", tbl_logs[[#This Row],[Total Score]]&lt;=10, "Medium", tbl_logs[[#This Row],[Total Score]]&lt;=19, "High", tbl_logs[[#This Row],[Total Score]]&lt;=25, "Very High")</f>
        <v>Medium</v>
      </c>
      <c r="N2261" t="str" cm="1">
        <f t="array" ref="N2261">_xlfn.IFS(tbl_logs[[#This Row],[Total Score]]&lt;=4, "Low", tbl_logs[[#This Row],[Total Score]]&lt;=10, "Medium", tbl_logs[[#This Row],[Total Score]]&lt;=17, "High", tbl_logs[[#This Row],[Total Score]]&lt;=25, "Critical")</f>
        <v>Medium</v>
      </c>
    </row>
    <row r="2262" spans="1:14" x14ac:dyDescent="0.3">
      <c r="A2262" t="s">
        <v>876</v>
      </c>
      <c r="B2262" s="1">
        <v>46064.534722222219</v>
      </c>
      <c r="C2262" t="s">
        <v>7</v>
      </c>
      <c r="D2262" t="s">
        <v>22</v>
      </c>
      <c r="E2262" t="s">
        <v>19</v>
      </c>
      <c r="F2262" t="s">
        <v>20</v>
      </c>
      <c r="G2262" s="2">
        <v>0.53472222222222221</v>
      </c>
      <c r="H2262" s="3">
        <v>46064</v>
      </c>
      <c r="I2262">
        <v>2</v>
      </c>
      <c r="J2262">
        <f>_xlfn.XLOOKUP(tbl_logs[[#This Row],[Target_Department]],tbl_DeptWeight[Department], tbl_DeptWeight[Impact Score])</f>
        <v>3</v>
      </c>
      <c r="K2262">
        <f>_xlfn.XLOOKUP(tbl_logs[[#This Row],[Employee_Action]],tbl_ResponseLikelihood[Employee Action],tbl_ResponseLikelihood[Likelihood Score])</f>
        <v>2</v>
      </c>
      <c r="L2262">
        <f>tbl_logs[[#This Row],[Impact Score]]*tbl_logs[[#This Row],[Response Multiplier]]</f>
        <v>6</v>
      </c>
      <c r="M2262" t="str" cm="1">
        <f t="array" ref="M2262">_xlfn.IFS(tbl_logs[[#This Row],[Total Score]]&lt;=4, "Low", tbl_logs[[#This Row],[Total Score]]&lt;=10, "Medium", tbl_logs[[#This Row],[Total Score]]&lt;=19, "High", tbl_logs[[#This Row],[Total Score]]&lt;=25, "Very High")</f>
        <v>Medium</v>
      </c>
      <c r="N2262" t="str" cm="1">
        <f t="array" ref="N2262">_xlfn.IFS(tbl_logs[[#This Row],[Total Score]]&lt;=4, "Low", tbl_logs[[#This Row],[Total Score]]&lt;=10, "Medium", tbl_logs[[#This Row],[Total Score]]&lt;=17, "High", tbl_logs[[#This Row],[Total Score]]&lt;=25, "Critical")</f>
        <v>Medium</v>
      </c>
    </row>
    <row r="2263" spans="1:14" x14ac:dyDescent="0.3">
      <c r="A2263" t="s">
        <v>1964</v>
      </c>
      <c r="B2263" s="1">
        <v>46064.537499999999</v>
      </c>
      <c r="C2263" t="s">
        <v>12</v>
      </c>
      <c r="D2263" t="s">
        <v>8</v>
      </c>
      <c r="E2263" t="s">
        <v>9</v>
      </c>
      <c r="F2263" t="s">
        <v>13</v>
      </c>
      <c r="G2263" s="2">
        <v>0.53749999999999998</v>
      </c>
      <c r="H2263" s="3">
        <v>46064</v>
      </c>
      <c r="I2263">
        <v>2</v>
      </c>
      <c r="J2263">
        <f>_xlfn.XLOOKUP(tbl_logs[[#This Row],[Target_Department]],tbl_DeptWeight[Department], tbl_DeptWeight[Impact Score])</f>
        <v>1</v>
      </c>
      <c r="K2263">
        <f>_xlfn.XLOOKUP(tbl_logs[[#This Row],[Employee_Action]],tbl_ResponseLikelihood[Employee Action],tbl_ResponseLikelihood[Likelihood Score])</f>
        <v>1</v>
      </c>
      <c r="L2263">
        <f>tbl_logs[[#This Row],[Impact Score]]*tbl_logs[[#This Row],[Response Multiplier]]</f>
        <v>1</v>
      </c>
      <c r="M2263" t="str" cm="1">
        <f t="array" ref="M2263">_xlfn.IFS(tbl_logs[[#This Row],[Total Score]]&lt;=4, "Low", tbl_logs[[#This Row],[Total Score]]&lt;=10, "Medium", tbl_logs[[#This Row],[Total Score]]&lt;=19, "High", tbl_logs[[#This Row],[Total Score]]&lt;=25, "Very High")</f>
        <v>Low</v>
      </c>
      <c r="N2263" t="str" cm="1">
        <f t="array" ref="N2263">_xlfn.IFS(tbl_logs[[#This Row],[Total Score]]&lt;=4, "Low", tbl_logs[[#This Row],[Total Score]]&lt;=10, "Medium", tbl_logs[[#This Row],[Total Score]]&lt;=17, "High", tbl_logs[[#This Row],[Total Score]]&lt;=25, "Critical")</f>
        <v>Low</v>
      </c>
    </row>
    <row r="2264" spans="1:14" x14ac:dyDescent="0.3">
      <c r="A2264" t="s">
        <v>2989</v>
      </c>
      <c r="B2264" s="1">
        <v>46064.54791666667</v>
      </c>
      <c r="C2264" t="s">
        <v>7</v>
      </c>
      <c r="D2264" t="s">
        <v>15</v>
      </c>
      <c r="E2264" t="s">
        <v>19</v>
      </c>
      <c r="F2264" t="s">
        <v>33</v>
      </c>
      <c r="G2264" s="2">
        <v>0.54791666666666672</v>
      </c>
      <c r="H2264" s="3">
        <v>46064</v>
      </c>
      <c r="I2264">
        <v>2</v>
      </c>
      <c r="J2264">
        <f>_xlfn.XLOOKUP(tbl_logs[[#This Row],[Target_Department]],tbl_DeptWeight[Department], tbl_DeptWeight[Impact Score])</f>
        <v>3</v>
      </c>
      <c r="K2264">
        <f>_xlfn.XLOOKUP(tbl_logs[[#This Row],[Employee_Action]],tbl_ResponseLikelihood[Employee Action],tbl_ResponseLikelihood[Likelihood Score])</f>
        <v>4</v>
      </c>
      <c r="L2264">
        <f>tbl_logs[[#This Row],[Impact Score]]*tbl_logs[[#This Row],[Response Multiplier]]</f>
        <v>12</v>
      </c>
      <c r="M2264" t="str" cm="1">
        <f t="array" ref="M2264">_xlfn.IFS(tbl_logs[[#This Row],[Total Score]]&lt;=4, "Low", tbl_logs[[#This Row],[Total Score]]&lt;=10, "Medium", tbl_logs[[#This Row],[Total Score]]&lt;=19, "High", tbl_logs[[#This Row],[Total Score]]&lt;=25, "Very High")</f>
        <v>High</v>
      </c>
      <c r="N2264" t="str" cm="1">
        <f t="array" ref="N2264">_xlfn.IFS(tbl_logs[[#This Row],[Total Score]]&lt;=4, "Low", tbl_logs[[#This Row],[Total Score]]&lt;=10, "Medium", tbl_logs[[#This Row],[Total Score]]&lt;=17, "High", tbl_logs[[#This Row],[Total Score]]&lt;=25, "Critical")</f>
        <v>High</v>
      </c>
    </row>
    <row r="2265" spans="1:14" x14ac:dyDescent="0.3">
      <c r="A2265" t="s">
        <v>3202</v>
      </c>
      <c r="B2265" s="1">
        <v>46064.565972222219</v>
      </c>
      <c r="C2265" t="s">
        <v>26</v>
      </c>
      <c r="D2265" t="s">
        <v>8</v>
      </c>
      <c r="E2265" t="s">
        <v>31</v>
      </c>
      <c r="F2265" t="s">
        <v>10</v>
      </c>
      <c r="G2265" s="2">
        <v>0.56597222222222221</v>
      </c>
      <c r="H2265" s="3">
        <v>46064</v>
      </c>
      <c r="I2265">
        <v>2</v>
      </c>
      <c r="J2265">
        <f>_xlfn.XLOOKUP(tbl_logs[[#This Row],[Target_Department]],tbl_DeptWeight[Department], tbl_DeptWeight[Impact Score])</f>
        <v>3</v>
      </c>
      <c r="K2265">
        <f>_xlfn.XLOOKUP(tbl_logs[[#This Row],[Employee_Action]],tbl_ResponseLikelihood[Employee Action],tbl_ResponseLikelihood[Likelihood Score])</f>
        <v>2</v>
      </c>
      <c r="L2265">
        <f>tbl_logs[[#This Row],[Impact Score]]*tbl_logs[[#This Row],[Response Multiplier]]</f>
        <v>6</v>
      </c>
      <c r="M2265" t="str" cm="1">
        <f t="array" ref="M2265">_xlfn.IFS(tbl_logs[[#This Row],[Total Score]]&lt;=4, "Low", tbl_logs[[#This Row],[Total Score]]&lt;=10, "Medium", tbl_logs[[#This Row],[Total Score]]&lt;=19, "High", tbl_logs[[#This Row],[Total Score]]&lt;=25, "Very High")</f>
        <v>Medium</v>
      </c>
      <c r="N2265" t="str" cm="1">
        <f t="array" ref="N2265">_xlfn.IFS(tbl_logs[[#This Row],[Total Score]]&lt;=4, "Low", tbl_logs[[#This Row],[Total Score]]&lt;=10, "Medium", tbl_logs[[#This Row],[Total Score]]&lt;=17, "High", tbl_logs[[#This Row],[Total Score]]&lt;=25, "Critical")</f>
        <v>Medium</v>
      </c>
    </row>
    <row r="2266" spans="1:14" x14ac:dyDescent="0.3">
      <c r="A2266" t="s">
        <v>4894</v>
      </c>
      <c r="B2266" s="1">
        <v>46064.568055555559</v>
      </c>
      <c r="C2266" t="s">
        <v>7</v>
      </c>
      <c r="D2266" t="s">
        <v>18</v>
      </c>
      <c r="E2266" t="s">
        <v>19</v>
      </c>
      <c r="F2266" t="s">
        <v>10</v>
      </c>
      <c r="G2266" s="2">
        <v>0.56805555555555554</v>
      </c>
      <c r="H2266" s="3">
        <v>46064</v>
      </c>
      <c r="I2266">
        <v>2</v>
      </c>
      <c r="J2266">
        <f>_xlfn.XLOOKUP(tbl_logs[[#This Row],[Target_Department]],tbl_DeptWeight[Department], tbl_DeptWeight[Impact Score])</f>
        <v>3</v>
      </c>
      <c r="K2266">
        <f>_xlfn.XLOOKUP(tbl_logs[[#This Row],[Employee_Action]],tbl_ResponseLikelihood[Employee Action],tbl_ResponseLikelihood[Likelihood Score])</f>
        <v>2</v>
      </c>
      <c r="L2266">
        <f>tbl_logs[[#This Row],[Impact Score]]*tbl_logs[[#This Row],[Response Multiplier]]</f>
        <v>6</v>
      </c>
      <c r="M2266" t="str" cm="1">
        <f t="array" ref="M2266">_xlfn.IFS(tbl_logs[[#This Row],[Total Score]]&lt;=4, "Low", tbl_logs[[#This Row],[Total Score]]&lt;=10, "Medium", tbl_logs[[#This Row],[Total Score]]&lt;=19, "High", tbl_logs[[#This Row],[Total Score]]&lt;=25, "Very High")</f>
        <v>Medium</v>
      </c>
      <c r="N2266" t="str" cm="1">
        <f t="array" ref="N2266">_xlfn.IFS(tbl_logs[[#This Row],[Total Score]]&lt;=4, "Low", tbl_logs[[#This Row],[Total Score]]&lt;=10, "Medium", tbl_logs[[#This Row],[Total Score]]&lt;=17, "High", tbl_logs[[#This Row],[Total Score]]&lt;=25, "Critical")</f>
        <v>Medium</v>
      </c>
    </row>
    <row r="2267" spans="1:14" x14ac:dyDescent="0.3">
      <c r="A2267" t="s">
        <v>2890</v>
      </c>
      <c r="B2267" s="1">
        <v>46064.603472222225</v>
      </c>
      <c r="C2267" t="s">
        <v>7</v>
      </c>
      <c r="D2267" t="s">
        <v>8</v>
      </c>
      <c r="E2267" t="s">
        <v>19</v>
      </c>
      <c r="F2267" t="s">
        <v>20</v>
      </c>
      <c r="G2267" s="2">
        <v>0.60347222222222219</v>
      </c>
      <c r="H2267" s="3">
        <v>46064</v>
      </c>
      <c r="I2267">
        <v>2</v>
      </c>
      <c r="J2267">
        <f>_xlfn.XLOOKUP(tbl_logs[[#This Row],[Target_Department]],tbl_DeptWeight[Department], tbl_DeptWeight[Impact Score])</f>
        <v>3</v>
      </c>
      <c r="K2267">
        <f>_xlfn.XLOOKUP(tbl_logs[[#This Row],[Employee_Action]],tbl_ResponseLikelihood[Employee Action],tbl_ResponseLikelihood[Likelihood Score])</f>
        <v>2</v>
      </c>
      <c r="L2267">
        <f>tbl_logs[[#This Row],[Impact Score]]*tbl_logs[[#This Row],[Response Multiplier]]</f>
        <v>6</v>
      </c>
      <c r="M2267" t="str" cm="1">
        <f t="array" ref="M2267">_xlfn.IFS(tbl_logs[[#This Row],[Total Score]]&lt;=4, "Low", tbl_logs[[#This Row],[Total Score]]&lt;=10, "Medium", tbl_logs[[#This Row],[Total Score]]&lt;=19, "High", tbl_logs[[#This Row],[Total Score]]&lt;=25, "Very High")</f>
        <v>Medium</v>
      </c>
      <c r="N2267" t="str" cm="1">
        <f t="array" ref="N2267">_xlfn.IFS(tbl_logs[[#This Row],[Total Score]]&lt;=4, "Low", tbl_logs[[#This Row],[Total Score]]&lt;=10, "Medium", tbl_logs[[#This Row],[Total Score]]&lt;=17, "High", tbl_logs[[#This Row],[Total Score]]&lt;=25, "Critical")</f>
        <v>Medium</v>
      </c>
    </row>
    <row r="2268" spans="1:14" x14ac:dyDescent="0.3">
      <c r="A2268" t="s">
        <v>44</v>
      </c>
      <c r="B2268" s="1">
        <v>46064.651388888888</v>
      </c>
      <c r="C2268" t="s">
        <v>40</v>
      </c>
      <c r="D2268" t="s">
        <v>22</v>
      </c>
      <c r="E2268" t="s">
        <v>16</v>
      </c>
      <c r="F2268" t="s">
        <v>10</v>
      </c>
      <c r="G2268" s="2">
        <v>0.65138888888888891</v>
      </c>
      <c r="H2268" s="3">
        <v>46064</v>
      </c>
      <c r="I2268">
        <v>2</v>
      </c>
      <c r="J2268">
        <f>_xlfn.XLOOKUP(tbl_logs[[#This Row],[Target_Department]],tbl_DeptWeight[Department], tbl_DeptWeight[Impact Score])</f>
        <v>5</v>
      </c>
      <c r="K2268">
        <f>_xlfn.XLOOKUP(tbl_logs[[#This Row],[Employee_Action]],tbl_ResponseLikelihood[Employee Action],tbl_ResponseLikelihood[Likelihood Score])</f>
        <v>2</v>
      </c>
      <c r="L2268">
        <f>tbl_logs[[#This Row],[Impact Score]]*tbl_logs[[#This Row],[Response Multiplier]]</f>
        <v>10</v>
      </c>
      <c r="M2268" t="str" cm="1">
        <f t="array" ref="M2268">_xlfn.IFS(tbl_logs[[#This Row],[Total Score]]&lt;=4, "Low", tbl_logs[[#This Row],[Total Score]]&lt;=10, "Medium", tbl_logs[[#This Row],[Total Score]]&lt;=19, "High", tbl_logs[[#This Row],[Total Score]]&lt;=25, "Very High")</f>
        <v>Medium</v>
      </c>
      <c r="N2268" t="str" cm="1">
        <f t="array" ref="N2268">_xlfn.IFS(tbl_logs[[#This Row],[Total Score]]&lt;=4, "Low", tbl_logs[[#This Row],[Total Score]]&lt;=10, "Medium", tbl_logs[[#This Row],[Total Score]]&lt;=17, "High", tbl_logs[[#This Row],[Total Score]]&lt;=25, "Critical")</f>
        <v>Medium</v>
      </c>
    </row>
    <row r="2269" spans="1:14" x14ac:dyDescent="0.3">
      <c r="A2269" t="s">
        <v>2153</v>
      </c>
      <c r="B2269" s="1">
        <v>46064.67291666667</v>
      </c>
      <c r="C2269" t="s">
        <v>47</v>
      </c>
      <c r="D2269" t="s">
        <v>15</v>
      </c>
      <c r="E2269" t="s">
        <v>31</v>
      </c>
      <c r="F2269" t="s">
        <v>20</v>
      </c>
      <c r="G2269" s="2">
        <v>0.67291666666666672</v>
      </c>
      <c r="H2269" s="3">
        <v>46064</v>
      </c>
      <c r="I2269">
        <v>2</v>
      </c>
      <c r="J2269">
        <f>_xlfn.XLOOKUP(tbl_logs[[#This Row],[Target_Department]],tbl_DeptWeight[Department], tbl_DeptWeight[Impact Score])</f>
        <v>1</v>
      </c>
      <c r="K2269">
        <f>_xlfn.XLOOKUP(tbl_logs[[#This Row],[Employee_Action]],tbl_ResponseLikelihood[Employee Action],tbl_ResponseLikelihood[Likelihood Score])</f>
        <v>2</v>
      </c>
      <c r="L2269">
        <f>tbl_logs[[#This Row],[Impact Score]]*tbl_logs[[#This Row],[Response Multiplier]]</f>
        <v>2</v>
      </c>
      <c r="M2269" t="str" cm="1">
        <f t="array" ref="M2269">_xlfn.IFS(tbl_logs[[#This Row],[Total Score]]&lt;=4, "Low", tbl_logs[[#This Row],[Total Score]]&lt;=10, "Medium", tbl_logs[[#This Row],[Total Score]]&lt;=19, "High", tbl_logs[[#This Row],[Total Score]]&lt;=25, "Very High")</f>
        <v>Low</v>
      </c>
      <c r="N2269" t="str" cm="1">
        <f t="array" ref="N2269">_xlfn.IFS(tbl_logs[[#This Row],[Total Score]]&lt;=4, "Low", tbl_logs[[#This Row],[Total Score]]&lt;=10, "Medium", tbl_logs[[#This Row],[Total Score]]&lt;=17, "High", tbl_logs[[#This Row],[Total Score]]&lt;=25, "Critical")</f>
        <v>Low</v>
      </c>
    </row>
    <row r="2270" spans="1:14" x14ac:dyDescent="0.3">
      <c r="A2270" t="s">
        <v>3271</v>
      </c>
      <c r="B2270" s="1">
        <v>46064.686111111114</v>
      </c>
      <c r="C2270" t="s">
        <v>47</v>
      </c>
      <c r="D2270" t="s">
        <v>22</v>
      </c>
      <c r="E2270" t="s">
        <v>16</v>
      </c>
      <c r="F2270" t="s">
        <v>20</v>
      </c>
      <c r="G2270" s="2">
        <v>0.68611111111111112</v>
      </c>
      <c r="H2270" s="3">
        <v>46064</v>
      </c>
      <c r="I2270">
        <v>2</v>
      </c>
      <c r="J2270">
        <f>_xlfn.XLOOKUP(tbl_logs[[#This Row],[Target_Department]],tbl_DeptWeight[Department], tbl_DeptWeight[Impact Score])</f>
        <v>1</v>
      </c>
      <c r="K2270">
        <f>_xlfn.XLOOKUP(tbl_logs[[#This Row],[Employee_Action]],tbl_ResponseLikelihood[Employee Action],tbl_ResponseLikelihood[Likelihood Score])</f>
        <v>2</v>
      </c>
      <c r="L2270">
        <f>tbl_logs[[#This Row],[Impact Score]]*tbl_logs[[#This Row],[Response Multiplier]]</f>
        <v>2</v>
      </c>
      <c r="M2270" t="str" cm="1">
        <f t="array" ref="M2270">_xlfn.IFS(tbl_logs[[#This Row],[Total Score]]&lt;=4, "Low", tbl_logs[[#This Row],[Total Score]]&lt;=10, "Medium", tbl_logs[[#This Row],[Total Score]]&lt;=19, "High", tbl_logs[[#This Row],[Total Score]]&lt;=25, "Very High")</f>
        <v>Low</v>
      </c>
      <c r="N2270" t="str" cm="1">
        <f t="array" ref="N2270">_xlfn.IFS(tbl_logs[[#This Row],[Total Score]]&lt;=4, "Low", tbl_logs[[#This Row],[Total Score]]&lt;=10, "Medium", tbl_logs[[#This Row],[Total Score]]&lt;=17, "High", tbl_logs[[#This Row],[Total Score]]&lt;=25, "Critical")</f>
        <v>Low</v>
      </c>
    </row>
    <row r="2271" spans="1:14" x14ac:dyDescent="0.3">
      <c r="A2271" t="s">
        <v>1510</v>
      </c>
      <c r="B2271" s="1">
        <v>46064.686805555553</v>
      </c>
      <c r="C2271" t="s">
        <v>7</v>
      </c>
      <c r="D2271" t="s">
        <v>8</v>
      </c>
      <c r="E2271" t="s">
        <v>19</v>
      </c>
      <c r="F2271" t="s">
        <v>13</v>
      </c>
      <c r="G2271" s="2">
        <v>0.68680555555555556</v>
      </c>
      <c r="H2271" s="3">
        <v>46064</v>
      </c>
      <c r="I2271">
        <v>2</v>
      </c>
      <c r="J2271">
        <f>_xlfn.XLOOKUP(tbl_logs[[#This Row],[Target_Department]],tbl_DeptWeight[Department], tbl_DeptWeight[Impact Score])</f>
        <v>3</v>
      </c>
      <c r="K2271">
        <f>_xlfn.XLOOKUP(tbl_logs[[#This Row],[Employee_Action]],tbl_ResponseLikelihood[Employee Action],tbl_ResponseLikelihood[Likelihood Score])</f>
        <v>1</v>
      </c>
      <c r="L2271">
        <f>tbl_logs[[#This Row],[Impact Score]]*tbl_logs[[#This Row],[Response Multiplier]]</f>
        <v>3</v>
      </c>
      <c r="M2271" t="str" cm="1">
        <f t="array" ref="M2271">_xlfn.IFS(tbl_logs[[#This Row],[Total Score]]&lt;=4, "Low", tbl_logs[[#This Row],[Total Score]]&lt;=10, "Medium", tbl_logs[[#This Row],[Total Score]]&lt;=19, "High", tbl_logs[[#This Row],[Total Score]]&lt;=25, "Very High")</f>
        <v>Low</v>
      </c>
      <c r="N2271" t="str" cm="1">
        <f t="array" ref="N2271">_xlfn.IFS(tbl_logs[[#This Row],[Total Score]]&lt;=4, "Low", tbl_logs[[#This Row],[Total Score]]&lt;=10, "Medium", tbl_logs[[#This Row],[Total Score]]&lt;=17, "High", tbl_logs[[#This Row],[Total Score]]&lt;=25, "Critical")</f>
        <v>Low</v>
      </c>
    </row>
    <row r="2272" spans="1:14" x14ac:dyDescent="0.3">
      <c r="A2272" t="s">
        <v>612</v>
      </c>
      <c r="B2272" s="1">
        <v>46064.696527777778</v>
      </c>
      <c r="C2272" t="s">
        <v>7</v>
      </c>
      <c r="D2272" t="s">
        <v>18</v>
      </c>
      <c r="E2272" t="s">
        <v>19</v>
      </c>
      <c r="F2272" t="s">
        <v>13</v>
      </c>
      <c r="G2272" s="2">
        <v>0.69652777777777775</v>
      </c>
      <c r="H2272" s="3">
        <v>46064</v>
      </c>
      <c r="I2272">
        <v>2</v>
      </c>
      <c r="J2272">
        <f>_xlfn.XLOOKUP(tbl_logs[[#This Row],[Target_Department]],tbl_DeptWeight[Department], tbl_DeptWeight[Impact Score])</f>
        <v>3</v>
      </c>
      <c r="K2272">
        <f>_xlfn.XLOOKUP(tbl_logs[[#This Row],[Employee_Action]],tbl_ResponseLikelihood[Employee Action],tbl_ResponseLikelihood[Likelihood Score])</f>
        <v>1</v>
      </c>
      <c r="L2272">
        <f>tbl_logs[[#This Row],[Impact Score]]*tbl_logs[[#This Row],[Response Multiplier]]</f>
        <v>3</v>
      </c>
      <c r="M2272" t="str" cm="1">
        <f t="array" ref="M2272">_xlfn.IFS(tbl_logs[[#This Row],[Total Score]]&lt;=4, "Low", tbl_logs[[#This Row],[Total Score]]&lt;=10, "Medium", tbl_logs[[#This Row],[Total Score]]&lt;=19, "High", tbl_logs[[#This Row],[Total Score]]&lt;=25, "Very High")</f>
        <v>Low</v>
      </c>
      <c r="N2272" t="str" cm="1">
        <f t="array" ref="N2272">_xlfn.IFS(tbl_logs[[#This Row],[Total Score]]&lt;=4, "Low", tbl_logs[[#This Row],[Total Score]]&lt;=10, "Medium", tbl_logs[[#This Row],[Total Score]]&lt;=17, "High", tbl_logs[[#This Row],[Total Score]]&lt;=25, "Critical")</f>
        <v>Low</v>
      </c>
    </row>
    <row r="2273" spans="1:14" x14ac:dyDescent="0.3">
      <c r="A2273" t="s">
        <v>2532</v>
      </c>
      <c r="B2273" s="1">
        <v>46064.727083333331</v>
      </c>
      <c r="C2273" t="s">
        <v>7</v>
      </c>
      <c r="D2273" t="s">
        <v>15</v>
      </c>
      <c r="E2273" t="s">
        <v>31</v>
      </c>
      <c r="F2273" t="s">
        <v>20</v>
      </c>
      <c r="G2273" s="2">
        <v>0.7270833333333333</v>
      </c>
      <c r="H2273" s="3">
        <v>46064</v>
      </c>
      <c r="I2273">
        <v>2</v>
      </c>
      <c r="J2273">
        <f>_xlfn.XLOOKUP(tbl_logs[[#This Row],[Target_Department]],tbl_DeptWeight[Department], tbl_DeptWeight[Impact Score])</f>
        <v>3</v>
      </c>
      <c r="K2273">
        <f>_xlfn.XLOOKUP(tbl_logs[[#This Row],[Employee_Action]],tbl_ResponseLikelihood[Employee Action],tbl_ResponseLikelihood[Likelihood Score])</f>
        <v>2</v>
      </c>
      <c r="L2273">
        <f>tbl_logs[[#This Row],[Impact Score]]*tbl_logs[[#This Row],[Response Multiplier]]</f>
        <v>6</v>
      </c>
      <c r="M2273" t="str" cm="1">
        <f t="array" ref="M2273">_xlfn.IFS(tbl_logs[[#This Row],[Total Score]]&lt;=4, "Low", tbl_logs[[#This Row],[Total Score]]&lt;=10, "Medium", tbl_logs[[#This Row],[Total Score]]&lt;=19, "High", tbl_logs[[#This Row],[Total Score]]&lt;=25, "Very High")</f>
        <v>Medium</v>
      </c>
      <c r="N2273" t="str" cm="1">
        <f t="array" ref="N2273">_xlfn.IFS(tbl_logs[[#This Row],[Total Score]]&lt;=4, "Low", tbl_logs[[#This Row],[Total Score]]&lt;=10, "Medium", tbl_logs[[#This Row],[Total Score]]&lt;=17, "High", tbl_logs[[#This Row],[Total Score]]&lt;=25, "Critical")</f>
        <v>Medium</v>
      </c>
    </row>
    <row r="2274" spans="1:14" x14ac:dyDescent="0.3">
      <c r="A2274" t="s">
        <v>4047</v>
      </c>
      <c r="B2274" s="1">
        <v>46064.731249999997</v>
      </c>
      <c r="C2274" t="s">
        <v>35</v>
      </c>
      <c r="D2274" t="s">
        <v>22</v>
      </c>
      <c r="E2274" t="s">
        <v>9</v>
      </c>
      <c r="F2274" t="s">
        <v>20</v>
      </c>
      <c r="G2274" s="2">
        <v>0.73124999999999996</v>
      </c>
      <c r="H2274" s="3">
        <v>46064</v>
      </c>
      <c r="I2274">
        <v>2</v>
      </c>
      <c r="J2274">
        <f>_xlfn.XLOOKUP(tbl_logs[[#This Row],[Target_Department]],tbl_DeptWeight[Department], tbl_DeptWeight[Impact Score])</f>
        <v>1</v>
      </c>
      <c r="K2274">
        <f>_xlfn.XLOOKUP(tbl_logs[[#This Row],[Employee_Action]],tbl_ResponseLikelihood[Employee Action],tbl_ResponseLikelihood[Likelihood Score])</f>
        <v>2</v>
      </c>
      <c r="L2274">
        <f>tbl_logs[[#This Row],[Impact Score]]*tbl_logs[[#This Row],[Response Multiplier]]</f>
        <v>2</v>
      </c>
      <c r="M2274" t="str" cm="1">
        <f t="array" ref="M2274">_xlfn.IFS(tbl_logs[[#This Row],[Total Score]]&lt;=4, "Low", tbl_logs[[#This Row],[Total Score]]&lt;=10, "Medium", tbl_logs[[#This Row],[Total Score]]&lt;=19, "High", tbl_logs[[#This Row],[Total Score]]&lt;=25, "Very High")</f>
        <v>Low</v>
      </c>
      <c r="N2274" t="str" cm="1">
        <f t="array" ref="N2274">_xlfn.IFS(tbl_logs[[#This Row],[Total Score]]&lt;=4, "Low", tbl_logs[[#This Row],[Total Score]]&lt;=10, "Medium", tbl_logs[[#This Row],[Total Score]]&lt;=17, "High", tbl_logs[[#This Row],[Total Score]]&lt;=25, "Critical")</f>
        <v>Low</v>
      </c>
    </row>
    <row r="2275" spans="1:14" x14ac:dyDescent="0.3">
      <c r="A2275" t="s">
        <v>4784</v>
      </c>
      <c r="B2275" s="1">
        <v>46064.743750000001</v>
      </c>
      <c r="C2275" t="s">
        <v>26</v>
      </c>
      <c r="D2275" t="s">
        <v>22</v>
      </c>
      <c r="E2275" t="s">
        <v>31</v>
      </c>
      <c r="F2275" t="s">
        <v>10</v>
      </c>
      <c r="G2275" s="2">
        <v>0.74375000000000002</v>
      </c>
      <c r="H2275" s="3">
        <v>46064</v>
      </c>
      <c r="I2275">
        <v>2</v>
      </c>
      <c r="J2275">
        <f>_xlfn.XLOOKUP(tbl_logs[[#This Row],[Target_Department]],tbl_DeptWeight[Department], tbl_DeptWeight[Impact Score])</f>
        <v>3</v>
      </c>
      <c r="K2275">
        <f>_xlfn.XLOOKUP(tbl_logs[[#This Row],[Employee_Action]],tbl_ResponseLikelihood[Employee Action],tbl_ResponseLikelihood[Likelihood Score])</f>
        <v>2</v>
      </c>
      <c r="L2275">
        <f>tbl_logs[[#This Row],[Impact Score]]*tbl_logs[[#This Row],[Response Multiplier]]</f>
        <v>6</v>
      </c>
      <c r="M2275" t="str" cm="1">
        <f t="array" ref="M2275">_xlfn.IFS(tbl_logs[[#This Row],[Total Score]]&lt;=4, "Low", tbl_logs[[#This Row],[Total Score]]&lt;=10, "Medium", tbl_logs[[#This Row],[Total Score]]&lt;=19, "High", tbl_logs[[#This Row],[Total Score]]&lt;=25, "Very High")</f>
        <v>Medium</v>
      </c>
      <c r="N2275" t="str" cm="1">
        <f t="array" ref="N2275">_xlfn.IFS(tbl_logs[[#This Row],[Total Score]]&lt;=4, "Low", tbl_logs[[#This Row],[Total Score]]&lt;=10, "Medium", tbl_logs[[#This Row],[Total Score]]&lt;=17, "High", tbl_logs[[#This Row],[Total Score]]&lt;=25, "Critical")</f>
        <v>Medium</v>
      </c>
    </row>
    <row r="2276" spans="1:14" x14ac:dyDescent="0.3">
      <c r="A2276" t="s">
        <v>925</v>
      </c>
      <c r="B2276" s="1">
        <v>46064.767361111109</v>
      </c>
      <c r="C2276" t="s">
        <v>47</v>
      </c>
      <c r="D2276" t="s">
        <v>22</v>
      </c>
      <c r="E2276" t="s">
        <v>31</v>
      </c>
      <c r="F2276" t="s">
        <v>33</v>
      </c>
      <c r="G2276" s="2">
        <v>0.76736111111111116</v>
      </c>
      <c r="H2276" s="3">
        <v>46064</v>
      </c>
      <c r="I2276">
        <v>2</v>
      </c>
      <c r="J2276">
        <f>_xlfn.XLOOKUP(tbl_logs[[#This Row],[Target_Department]],tbl_DeptWeight[Department], tbl_DeptWeight[Impact Score])</f>
        <v>1</v>
      </c>
      <c r="K2276">
        <f>_xlfn.XLOOKUP(tbl_logs[[#This Row],[Employee_Action]],tbl_ResponseLikelihood[Employee Action],tbl_ResponseLikelihood[Likelihood Score])</f>
        <v>4</v>
      </c>
      <c r="L2276">
        <f>tbl_logs[[#This Row],[Impact Score]]*tbl_logs[[#This Row],[Response Multiplier]]</f>
        <v>4</v>
      </c>
      <c r="M2276" t="str" cm="1">
        <f t="array" ref="M2276">_xlfn.IFS(tbl_logs[[#This Row],[Total Score]]&lt;=4, "Low", tbl_logs[[#This Row],[Total Score]]&lt;=10, "Medium", tbl_logs[[#This Row],[Total Score]]&lt;=19, "High", tbl_logs[[#This Row],[Total Score]]&lt;=25, "Very High")</f>
        <v>Low</v>
      </c>
      <c r="N2276" t="str" cm="1">
        <f t="array" ref="N2276">_xlfn.IFS(tbl_logs[[#This Row],[Total Score]]&lt;=4, "Low", tbl_logs[[#This Row],[Total Score]]&lt;=10, "Medium", tbl_logs[[#This Row],[Total Score]]&lt;=17, "High", tbl_logs[[#This Row],[Total Score]]&lt;=25, "Critical")</f>
        <v>Low</v>
      </c>
    </row>
    <row r="2277" spans="1:14" x14ac:dyDescent="0.3">
      <c r="A2277" t="s">
        <v>2609</v>
      </c>
      <c r="B2277" s="1">
        <v>46064.814583333333</v>
      </c>
      <c r="C2277" t="s">
        <v>7</v>
      </c>
      <c r="D2277" t="s">
        <v>15</v>
      </c>
      <c r="E2277" t="s">
        <v>19</v>
      </c>
      <c r="F2277" t="s">
        <v>10</v>
      </c>
      <c r="G2277" s="2">
        <v>0.81458333333333333</v>
      </c>
      <c r="H2277" s="3">
        <v>46064</v>
      </c>
      <c r="I2277">
        <v>2</v>
      </c>
      <c r="J2277">
        <f>_xlfn.XLOOKUP(tbl_logs[[#This Row],[Target_Department]],tbl_DeptWeight[Department], tbl_DeptWeight[Impact Score])</f>
        <v>3</v>
      </c>
      <c r="K2277">
        <f>_xlfn.XLOOKUP(tbl_logs[[#This Row],[Employee_Action]],tbl_ResponseLikelihood[Employee Action],tbl_ResponseLikelihood[Likelihood Score])</f>
        <v>2</v>
      </c>
      <c r="L2277">
        <f>tbl_logs[[#This Row],[Impact Score]]*tbl_logs[[#This Row],[Response Multiplier]]</f>
        <v>6</v>
      </c>
      <c r="M2277" t="str" cm="1">
        <f t="array" ref="M2277">_xlfn.IFS(tbl_logs[[#This Row],[Total Score]]&lt;=4, "Low", tbl_logs[[#This Row],[Total Score]]&lt;=10, "Medium", tbl_logs[[#This Row],[Total Score]]&lt;=19, "High", tbl_logs[[#This Row],[Total Score]]&lt;=25, "Very High")</f>
        <v>Medium</v>
      </c>
      <c r="N2277" t="str" cm="1">
        <f t="array" ref="N2277">_xlfn.IFS(tbl_logs[[#This Row],[Total Score]]&lt;=4, "Low", tbl_logs[[#This Row],[Total Score]]&lt;=10, "Medium", tbl_logs[[#This Row],[Total Score]]&lt;=17, "High", tbl_logs[[#This Row],[Total Score]]&lt;=25, "Critical")</f>
        <v>Medium</v>
      </c>
    </row>
    <row r="2278" spans="1:14" x14ac:dyDescent="0.3">
      <c r="A2278" t="s">
        <v>3847</v>
      </c>
      <c r="B2278" s="1">
        <v>46064.827777777777</v>
      </c>
      <c r="C2278" t="s">
        <v>40</v>
      </c>
      <c r="D2278" t="s">
        <v>15</v>
      </c>
      <c r="E2278" t="s">
        <v>16</v>
      </c>
      <c r="F2278" t="s">
        <v>13</v>
      </c>
      <c r="G2278" s="2">
        <v>0.82777777777777772</v>
      </c>
      <c r="H2278" s="3">
        <v>46064</v>
      </c>
      <c r="I2278">
        <v>2</v>
      </c>
      <c r="J2278">
        <f>_xlfn.XLOOKUP(tbl_logs[[#This Row],[Target_Department]],tbl_DeptWeight[Department], tbl_DeptWeight[Impact Score])</f>
        <v>5</v>
      </c>
      <c r="K2278">
        <f>_xlfn.XLOOKUP(tbl_logs[[#This Row],[Employee_Action]],tbl_ResponseLikelihood[Employee Action],tbl_ResponseLikelihood[Likelihood Score])</f>
        <v>1</v>
      </c>
      <c r="L2278">
        <f>tbl_logs[[#This Row],[Impact Score]]*tbl_logs[[#This Row],[Response Multiplier]]</f>
        <v>5</v>
      </c>
      <c r="M2278" t="str" cm="1">
        <f t="array" ref="M2278">_xlfn.IFS(tbl_logs[[#This Row],[Total Score]]&lt;=4, "Low", tbl_logs[[#This Row],[Total Score]]&lt;=10, "Medium", tbl_logs[[#This Row],[Total Score]]&lt;=19, "High", tbl_logs[[#This Row],[Total Score]]&lt;=25, "Very High")</f>
        <v>Medium</v>
      </c>
      <c r="N2278" t="str" cm="1">
        <f t="array" ref="N2278">_xlfn.IFS(tbl_logs[[#This Row],[Total Score]]&lt;=4, "Low", tbl_logs[[#This Row],[Total Score]]&lt;=10, "Medium", tbl_logs[[#This Row],[Total Score]]&lt;=17, "High", tbl_logs[[#This Row],[Total Score]]&lt;=25, "Critical")</f>
        <v>Medium</v>
      </c>
    </row>
    <row r="2279" spans="1:14" x14ac:dyDescent="0.3">
      <c r="A2279" t="s">
        <v>2670</v>
      </c>
      <c r="B2279" s="1">
        <v>46064.844444444447</v>
      </c>
      <c r="C2279" t="s">
        <v>7</v>
      </c>
      <c r="D2279" t="s">
        <v>15</v>
      </c>
      <c r="E2279" t="s">
        <v>19</v>
      </c>
      <c r="F2279" t="s">
        <v>20</v>
      </c>
      <c r="G2279" s="2">
        <v>0.84444444444444444</v>
      </c>
      <c r="H2279" s="3">
        <v>46064</v>
      </c>
      <c r="I2279">
        <v>2</v>
      </c>
      <c r="J2279">
        <f>_xlfn.XLOOKUP(tbl_logs[[#This Row],[Target_Department]],tbl_DeptWeight[Department], tbl_DeptWeight[Impact Score])</f>
        <v>3</v>
      </c>
      <c r="K2279">
        <f>_xlfn.XLOOKUP(tbl_logs[[#This Row],[Employee_Action]],tbl_ResponseLikelihood[Employee Action],tbl_ResponseLikelihood[Likelihood Score])</f>
        <v>2</v>
      </c>
      <c r="L2279">
        <f>tbl_logs[[#This Row],[Impact Score]]*tbl_logs[[#This Row],[Response Multiplier]]</f>
        <v>6</v>
      </c>
      <c r="M2279" t="str" cm="1">
        <f t="array" ref="M2279">_xlfn.IFS(tbl_logs[[#This Row],[Total Score]]&lt;=4, "Low", tbl_logs[[#This Row],[Total Score]]&lt;=10, "Medium", tbl_logs[[#This Row],[Total Score]]&lt;=19, "High", tbl_logs[[#This Row],[Total Score]]&lt;=25, "Very High")</f>
        <v>Medium</v>
      </c>
      <c r="N2279" t="str" cm="1">
        <f t="array" ref="N2279">_xlfn.IFS(tbl_logs[[#This Row],[Total Score]]&lt;=4, "Low", tbl_logs[[#This Row],[Total Score]]&lt;=10, "Medium", tbl_logs[[#This Row],[Total Score]]&lt;=17, "High", tbl_logs[[#This Row],[Total Score]]&lt;=25, "Critical")</f>
        <v>Medium</v>
      </c>
    </row>
    <row r="2280" spans="1:14" x14ac:dyDescent="0.3">
      <c r="A2280" t="s">
        <v>4964</v>
      </c>
      <c r="B2280" s="1">
        <v>46064.869444444441</v>
      </c>
      <c r="C2280" t="s">
        <v>7</v>
      </c>
      <c r="D2280" t="s">
        <v>15</v>
      </c>
      <c r="E2280" t="s">
        <v>19</v>
      </c>
      <c r="F2280" t="s">
        <v>10</v>
      </c>
      <c r="G2280" s="2">
        <v>0.86944444444444446</v>
      </c>
      <c r="H2280" s="3">
        <v>46064</v>
      </c>
      <c r="I2280">
        <v>2</v>
      </c>
      <c r="J2280">
        <f>_xlfn.XLOOKUP(tbl_logs[[#This Row],[Target_Department]],tbl_DeptWeight[Department], tbl_DeptWeight[Impact Score])</f>
        <v>3</v>
      </c>
      <c r="K2280">
        <f>_xlfn.XLOOKUP(tbl_logs[[#This Row],[Employee_Action]],tbl_ResponseLikelihood[Employee Action],tbl_ResponseLikelihood[Likelihood Score])</f>
        <v>2</v>
      </c>
      <c r="L2280">
        <f>tbl_logs[[#This Row],[Impact Score]]*tbl_logs[[#This Row],[Response Multiplier]]</f>
        <v>6</v>
      </c>
      <c r="M2280" t="str" cm="1">
        <f t="array" ref="M2280">_xlfn.IFS(tbl_logs[[#This Row],[Total Score]]&lt;=4, "Low", tbl_logs[[#This Row],[Total Score]]&lt;=10, "Medium", tbl_logs[[#This Row],[Total Score]]&lt;=19, "High", tbl_logs[[#This Row],[Total Score]]&lt;=25, "Very High")</f>
        <v>Medium</v>
      </c>
      <c r="N2280" t="str" cm="1">
        <f t="array" ref="N2280">_xlfn.IFS(tbl_logs[[#This Row],[Total Score]]&lt;=4, "Low", tbl_logs[[#This Row],[Total Score]]&lt;=10, "Medium", tbl_logs[[#This Row],[Total Score]]&lt;=17, "High", tbl_logs[[#This Row],[Total Score]]&lt;=25, "Critical")</f>
        <v>Medium</v>
      </c>
    </row>
    <row r="2281" spans="1:14" x14ac:dyDescent="0.3">
      <c r="A2281" t="s">
        <v>2665</v>
      </c>
      <c r="B2281" s="1">
        <v>46064.883333333331</v>
      </c>
      <c r="C2281" t="s">
        <v>26</v>
      </c>
      <c r="D2281" t="s">
        <v>22</v>
      </c>
      <c r="E2281" t="s">
        <v>19</v>
      </c>
      <c r="F2281" t="s">
        <v>10</v>
      </c>
      <c r="G2281" s="2">
        <v>0.8833333333333333</v>
      </c>
      <c r="H2281" s="3">
        <v>46064</v>
      </c>
      <c r="I2281">
        <v>2</v>
      </c>
      <c r="J2281">
        <f>_xlfn.XLOOKUP(tbl_logs[[#This Row],[Target_Department]],tbl_DeptWeight[Department], tbl_DeptWeight[Impact Score])</f>
        <v>3</v>
      </c>
      <c r="K2281">
        <f>_xlfn.XLOOKUP(tbl_logs[[#This Row],[Employee_Action]],tbl_ResponseLikelihood[Employee Action],tbl_ResponseLikelihood[Likelihood Score])</f>
        <v>2</v>
      </c>
      <c r="L2281">
        <f>tbl_logs[[#This Row],[Impact Score]]*tbl_logs[[#This Row],[Response Multiplier]]</f>
        <v>6</v>
      </c>
      <c r="M2281" t="str" cm="1">
        <f t="array" ref="M2281">_xlfn.IFS(tbl_logs[[#This Row],[Total Score]]&lt;=4, "Low", tbl_logs[[#This Row],[Total Score]]&lt;=10, "Medium", tbl_logs[[#This Row],[Total Score]]&lt;=19, "High", tbl_logs[[#This Row],[Total Score]]&lt;=25, "Very High")</f>
        <v>Medium</v>
      </c>
      <c r="N2281" t="str" cm="1">
        <f t="array" ref="N2281">_xlfn.IFS(tbl_logs[[#This Row],[Total Score]]&lt;=4, "Low", tbl_logs[[#This Row],[Total Score]]&lt;=10, "Medium", tbl_logs[[#This Row],[Total Score]]&lt;=17, "High", tbl_logs[[#This Row],[Total Score]]&lt;=25, "Critical")</f>
        <v>Medium</v>
      </c>
    </row>
    <row r="2282" spans="1:14" x14ac:dyDescent="0.3">
      <c r="A2282" t="s">
        <v>160</v>
      </c>
      <c r="B2282" s="1">
        <v>46064.95208333333</v>
      </c>
      <c r="C2282" t="s">
        <v>7</v>
      </c>
      <c r="D2282" t="s">
        <v>15</v>
      </c>
      <c r="E2282" t="s">
        <v>19</v>
      </c>
      <c r="F2282" t="s">
        <v>10</v>
      </c>
      <c r="G2282" s="2">
        <v>0.95208333333333328</v>
      </c>
      <c r="H2282" s="3">
        <v>46064</v>
      </c>
      <c r="I2282">
        <v>2</v>
      </c>
      <c r="J2282">
        <f>_xlfn.XLOOKUP(tbl_logs[[#This Row],[Target_Department]],tbl_DeptWeight[Department], tbl_DeptWeight[Impact Score])</f>
        <v>3</v>
      </c>
      <c r="K2282">
        <f>_xlfn.XLOOKUP(tbl_logs[[#This Row],[Employee_Action]],tbl_ResponseLikelihood[Employee Action],tbl_ResponseLikelihood[Likelihood Score])</f>
        <v>2</v>
      </c>
      <c r="L2282">
        <f>tbl_logs[[#This Row],[Impact Score]]*tbl_logs[[#This Row],[Response Multiplier]]</f>
        <v>6</v>
      </c>
      <c r="M2282" t="str" cm="1">
        <f t="array" ref="M2282">_xlfn.IFS(tbl_logs[[#This Row],[Total Score]]&lt;=4, "Low", tbl_logs[[#This Row],[Total Score]]&lt;=10, "Medium", tbl_logs[[#This Row],[Total Score]]&lt;=19, "High", tbl_logs[[#This Row],[Total Score]]&lt;=25, "Very High")</f>
        <v>Medium</v>
      </c>
      <c r="N2282" t="str" cm="1">
        <f t="array" ref="N2282">_xlfn.IFS(tbl_logs[[#This Row],[Total Score]]&lt;=4, "Low", tbl_logs[[#This Row],[Total Score]]&lt;=10, "Medium", tbl_logs[[#This Row],[Total Score]]&lt;=17, "High", tbl_logs[[#This Row],[Total Score]]&lt;=25, "Critical")</f>
        <v>Medium</v>
      </c>
    </row>
    <row r="2283" spans="1:14" x14ac:dyDescent="0.3">
      <c r="A2283" t="s">
        <v>1183</v>
      </c>
      <c r="B2283" s="1">
        <v>46064.961805555555</v>
      </c>
      <c r="C2283" t="s">
        <v>7</v>
      </c>
      <c r="D2283" t="s">
        <v>18</v>
      </c>
      <c r="E2283" t="s">
        <v>19</v>
      </c>
      <c r="F2283" t="s">
        <v>13</v>
      </c>
      <c r="G2283" s="2">
        <v>0.96180555555555558</v>
      </c>
      <c r="H2283" s="3">
        <v>46064</v>
      </c>
      <c r="I2283">
        <v>2</v>
      </c>
      <c r="J2283">
        <f>_xlfn.XLOOKUP(tbl_logs[[#This Row],[Target_Department]],tbl_DeptWeight[Department], tbl_DeptWeight[Impact Score])</f>
        <v>3</v>
      </c>
      <c r="K2283">
        <f>_xlfn.XLOOKUP(tbl_logs[[#This Row],[Employee_Action]],tbl_ResponseLikelihood[Employee Action],tbl_ResponseLikelihood[Likelihood Score])</f>
        <v>1</v>
      </c>
      <c r="L2283">
        <f>tbl_logs[[#This Row],[Impact Score]]*tbl_logs[[#This Row],[Response Multiplier]]</f>
        <v>3</v>
      </c>
      <c r="M2283" t="str" cm="1">
        <f t="array" ref="M2283">_xlfn.IFS(tbl_logs[[#This Row],[Total Score]]&lt;=4, "Low", tbl_logs[[#This Row],[Total Score]]&lt;=10, "Medium", tbl_logs[[#This Row],[Total Score]]&lt;=19, "High", tbl_logs[[#This Row],[Total Score]]&lt;=25, "Very High")</f>
        <v>Low</v>
      </c>
      <c r="N2283" t="str" cm="1">
        <f t="array" ref="N2283">_xlfn.IFS(tbl_logs[[#This Row],[Total Score]]&lt;=4, "Low", tbl_logs[[#This Row],[Total Score]]&lt;=10, "Medium", tbl_logs[[#This Row],[Total Score]]&lt;=17, "High", tbl_logs[[#This Row],[Total Score]]&lt;=25, "Critical")</f>
        <v>Low</v>
      </c>
    </row>
    <row r="2284" spans="1:14" x14ac:dyDescent="0.3">
      <c r="A2284" t="s">
        <v>3222</v>
      </c>
      <c r="B2284" s="1">
        <v>46064.96875</v>
      </c>
      <c r="C2284" t="s">
        <v>7</v>
      </c>
      <c r="D2284" t="s">
        <v>22</v>
      </c>
      <c r="E2284" t="s">
        <v>19</v>
      </c>
      <c r="F2284" t="s">
        <v>10</v>
      </c>
      <c r="G2284" s="2">
        <v>0.96875</v>
      </c>
      <c r="H2284" s="3">
        <v>46064</v>
      </c>
      <c r="I2284">
        <v>2</v>
      </c>
      <c r="J2284">
        <f>_xlfn.XLOOKUP(tbl_logs[[#This Row],[Target_Department]],tbl_DeptWeight[Department], tbl_DeptWeight[Impact Score])</f>
        <v>3</v>
      </c>
      <c r="K2284">
        <f>_xlfn.XLOOKUP(tbl_logs[[#This Row],[Employee_Action]],tbl_ResponseLikelihood[Employee Action],tbl_ResponseLikelihood[Likelihood Score])</f>
        <v>2</v>
      </c>
      <c r="L2284">
        <f>tbl_logs[[#This Row],[Impact Score]]*tbl_logs[[#This Row],[Response Multiplier]]</f>
        <v>6</v>
      </c>
      <c r="M2284" t="str" cm="1">
        <f t="array" ref="M2284">_xlfn.IFS(tbl_logs[[#This Row],[Total Score]]&lt;=4, "Low", tbl_logs[[#This Row],[Total Score]]&lt;=10, "Medium", tbl_logs[[#This Row],[Total Score]]&lt;=19, "High", tbl_logs[[#This Row],[Total Score]]&lt;=25, "Very High")</f>
        <v>Medium</v>
      </c>
      <c r="N2284" t="str" cm="1">
        <f t="array" ref="N2284">_xlfn.IFS(tbl_logs[[#This Row],[Total Score]]&lt;=4, "Low", tbl_logs[[#This Row],[Total Score]]&lt;=10, "Medium", tbl_logs[[#This Row],[Total Score]]&lt;=17, "High", tbl_logs[[#This Row],[Total Score]]&lt;=25, "Critical")</f>
        <v>Medium</v>
      </c>
    </row>
    <row r="2285" spans="1:14" x14ac:dyDescent="0.3">
      <c r="A2285" t="s">
        <v>3462</v>
      </c>
      <c r="B2285" s="1">
        <v>46064.988888888889</v>
      </c>
      <c r="C2285" t="s">
        <v>7</v>
      </c>
      <c r="D2285" t="s">
        <v>8</v>
      </c>
      <c r="E2285" t="s">
        <v>19</v>
      </c>
      <c r="F2285" t="s">
        <v>10</v>
      </c>
      <c r="G2285" s="2">
        <v>0.98888888888888893</v>
      </c>
      <c r="H2285" s="3">
        <v>46064</v>
      </c>
      <c r="I2285">
        <v>2</v>
      </c>
      <c r="J2285">
        <f>_xlfn.XLOOKUP(tbl_logs[[#This Row],[Target_Department]],tbl_DeptWeight[Department], tbl_DeptWeight[Impact Score])</f>
        <v>3</v>
      </c>
      <c r="K2285">
        <f>_xlfn.XLOOKUP(tbl_logs[[#This Row],[Employee_Action]],tbl_ResponseLikelihood[Employee Action],tbl_ResponseLikelihood[Likelihood Score])</f>
        <v>2</v>
      </c>
      <c r="L2285">
        <f>tbl_logs[[#This Row],[Impact Score]]*tbl_logs[[#This Row],[Response Multiplier]]</f>
        <v>6</v>
      </c>
      <c r="M2285" t="str" cm="1">
        <f t="array" ref="M2285">_xlfn.IFS(tbl_logs[[#This Row],[Total Score]]&lt;=4, "Low", tbl_logs[[#This Row],[Total Score]]&lt;=10, "Medium", tbl_logs[[#This Row],[Total Score]]&lt;=19, "High", tbl_logs[[#This Row],[Total Score]]&lt;=25, "Very High")</f>
        <v>Medium</v>
      </c>
      <c r="N2285" t="str" cm="1">
        <f t="array" ref="N2285">_xlfn.IFS(tbl_logs[[#This Row],[Total Score]]&lt;=4, "Low", tbl_logs[[#This Row],[Total Score]]&lt;=10, "Medium", tbl_logs[[#This Row],[Total Score]]&lt;=17, "High", tbl_logs[[#This Row],[Total Score]]&lt;=25, "Critical")</f>
        <v>Medium</v>
      </c>
    </row>
    <row r="2286" spans="1:14" x14ac:dyDescent="0.3">
      <c r="A2286" t="s">
        <v>1873</v>
      </c>
      <c r="B2286" s="1">
        <v>46065.01666666667</v>
      </c>
      <c r="C2286" t="s">
        <v>7</v>
      </c>
      <c r="D2286" t="s">
        <v>8</v>
      </c>
      <c r="E2286" t="s">
        <v>19</v>
      </c>
      <c r="F2286" t="s">
        <v>13</v>
      </c>
      <c r="G2286" s="2">
        <v>1.6666666666666666E-2</v>
      </c>
      <c r="H2286" s="3">
        <v>46065</v>
      </c>
      <c r="I2286">
        <v>2</v>
      </c>
      <c r="J2286">
        <f>_xlfn.XLOOKUP(tbl_logs[[#This Row],[Target_Department]],tbl_DeptWeight[Department], tbl_DeptWeight[Impact Score])</f>
        <v>3</v>
      </c>
      <c r="K2286">
        <f>_xlfn.XLOOKUP(tbl_logs[[#This Row],[Employee_Action]],tbl_ResponseLikelihood[Employee Action],tbl_ResponseLikelihood[Likelihood Score])</f>
        <v>1</v>
      </c>
      <c r="L2286">
        <f>tbl_logs[[#This Row],[Impact Score]]*tbl_logs[[#This Row],[Response Multiplier]]</f>
        <v>3</v>
      </c>
      <c r="M2286" t="str" cm="1">
        <f t="array" ref="M2286">_xlfn.IFS(tbl_logs[[#This Row],[Total Score]]&lt;=4, "Low", tbl_logs[[#This Row],[Total Score]]&lt;=10, "Medium", tbl_logs[[#This Row],[Total Score]]&lt;=19, "High", tbl_logs[[#This Row],[Total Score]]&lt;=25, "Very High")</f>
        <v>Low</v>
      </c>
      <c r="N2286" t="str" cm="1">
        <f t="array" ref="N2286">_xlfn.IFS(tbl_logs[[#This Row],[Total Score]]&lt;=4, "Low", tbl_logs[[#This Row],[Total Score]]&lt;=10, "Medium", tbl_logs[[#This Row],[Total Score]]&lt;=17, "High", tbl_logs[[#This Row],[Total Score]]&lt;=25, "Critical")</f>
        <v>Low</v>
      </c>
    </row>
    <row r="2287" spans="1:14" x14ac:dyDescent="0.3">
      <c r="A2287" t="s">
        <v>3704</v>
      </c>
      <c r="B2287" s="1">
        <v>46065.059027777781</v>
      </c>
      <c r="C2287" t="s">
        <v>7</v>
      </c>
      <c r="D2287" t="s">
        <v>18</v>
      </c>
      <c r="E2287" t="s">
        <v>19</v>
      </c>
      <c r="F2287" t="s">
        <v>10</v>
      </c>
      <c r="G2287" s="2">
        <v>5.9027777777777776E-2</v>
      </c>
      <c r="H2287" s="3">
        <v>46065</v>
      </c>
      <c r="I2287">
        <v>2</v>
      </c>
      <c r="J2287">
        <f>_xlfn.XLOOKUP(tbl_logs[[#This Row],[Target_Department]],tbl_DeptWeight[Department], tbl_DeptWeight[Impact Score])</f>
        <v>3</v>
      </c>
      <c r="K2287">
        <f>_xlfn.XLOOKUP(tbl_logs[[#This Row],[Employee_Action]],tbl_ResponseLikelihood[Employee Action],tbl_ResponseLikelihood[Likelihood Score])</f>
        <v>2</v>
      </c>
      <c r="L2287">
        <f>tbl_logs[[#This Row],[Impact Score]]*tbl_logs[[#This Row],[Response Multiplier]]</f>
        <v>6</v>
      </c>
      <c r="M2287" t="str" cm="1">
        <f t="array" ref="M2287">_xlfn.IFS(tbl_logs[[#This Row],[Total Score]]&lt;=4, "Low", tbl_logs[[#This Row],[Total Score]]&lt;=10, "Medium", tbl_logs[[#This Row],[Total Score]]&lt;=19, "High", tbl_logs[[#This Row],[Total Score]]&lt;=25, "Very High")</f>
        <v>Medium</v>
      </c>
      <c r="N2287" t="str" cm="1">
        <f t="array" ref="N2287">_xlfn.IFS(tbl_logs[[#This Row],[Total Score]]&lt;=4, "Low", tbl_logs[[#This Row],[Total Score]]&lt;=10, "Medium", tbl_logs[[#This Row],[Total Score]]&lt;=17, "High", tbl_logs[[#This Row],[Total Score]]&lt;=25, "Critical")</f>
        <v>Medium</v>
      </c>
    </row>
    <row r="2288" spans="1:14" x14ac:dyDescent="0.3">
      <c r="A2288" t="s">
        <v>4526</v>
      </c>
      <c r="B2288" s="1">
        <v>46065.084722222222</v>
      </c>
      <c r="C2288" t="s">
        <v>7</v>
      </c>
      <c r="D2288" t="s">
        <v>18</v>
      </c>
      <c r="E2288" t="s">
        <v>19</v>
      </c>
      <c r="F2288" t="s">
        <v>20</v>
      </c>
      <c r="G2288" s="2">
        <v>8.4722222222222227E-2</v>
      </c>
      <c r="H2288" s="3">
        <v>46065</v>
      </c>
      <c r="I2288">
        <v>2</v>
      </c>
      <c r="J2288">
        <f>_xlfn.XLOOKUP(tbl_logs[[#This Row],[Target_Department]],tbl_DeptWeight[Department], tbl_DeptWeight[Impact Score])</f>
        <v>3</v>
      </c>
      <c r="K2288">
        <f>_xlfn.XLOOKUP(tbl_logs[[#This Row],[Employee_Action]],tbl_ResponseLikelihood[Employee Action],tbl_ResponseLikelihood[Likelihood Score])</f>
        <v>2</v>
      </c>
      <c r="L2288">
        <f>tbl_logs[[#This Row],[Impact Score]]*tbl_logs[[#This Row],[Response Multiplier]]</f>
        <v>6</v>
      </c>
      <c r="M2288" t="str" cm="1">
        <f t="array" ref="M2288">_xlfn.IFS(tbl_logs[[#This Row],[Total Score]]&lt;=4, "Low", tbl_logs[[#This Row],[Total Score]]&lt;=10, "Medium", tbl_logs[[#This Row],[Total Score]]&lt;=19, "High", tbl_logs[[#This Row],[Total Score]]&lt;=25, "Very High")</f>
        <v>Medium</v>
      </c>
      <c r="N2288" t="str" cm="1">
        <f t="array" ref="N2288">_xlfn.IFS(tbl_logs[[#This Row],[Total Score]]&lt;=4, "Low", tbl_logs[[#This Row],[Total Score]]&lt;=10, "Medium", tbl_logs[[#This Row],[Total Score]]&lt;=17, "High", tbl_logs[[#This Row],[Total Score]]&lt;=25, "Critical")</f>
        <v>Medium</v>
      </c>
    </row>
    <row r="2289" spans="1:14" x14ac:dyDescent="0.3">
      <c r="A2289" t="s">
        <v>2538</v>
      </c>
      <c r="B2289" s="1">
        <v>46065.087500000001</v>
      </c>
      <c r="C2289" t="s">
        <v>7</v>
      </c>
      <c r="D2289" t="s">
        <v>18</v>
      </c>
      <c r="E2289" t="s">
        <v>19</v>
      </c>
      <c r="F2289" t="s">
        <v>13</v>
      </c>
      <c r="G2289" s="2">
        <v>8.7499999999999994E-2</v>
      </c>
      <c r="H2289" s="3">
        <v>46065</v>
      </c>
      <c r="I2289">
        <v>2</v>
      </c>
      <c r="J2289">
        <f>_xlfn.XLOOKUP(tbl_logs[[#This Row],[Target_Department]],tbl_DeptWeight[Department], tbl_DeptWeight[Impact Score])</f>
        <v>3</v>
      </c>
      <c r="K2289">
        <f>_xlfn.XLOOKUP(tbl_logs[[#This Row],[Employee_Action]],tbl_ResponseLikelihood[Employee Action],tbl_ResponseLikelihood[Likelihood Score])</f>
        <v>1</v>
      </c>
      <c r="L2289">
        <f>tbl_logs[[#This Row],[Impact Score]]*tbl_logs[[#This Row],[Response Multiplier]]</f>
        <v>3</v>
      </c>
      <c r="M2289" t="str" cm="1">
        <f t="array" ref="M2289">_xlfn.IFS(tbl_logs[[#This Row],[Total Score]]&lt;=4, "Low", tbl_logs[[#This Row],[Total Score]]&lt;=10, "Medium", tbl_logs[[#This Row],[Total Score]]&lt;=19, "High", tbl_logs[[#This Row],[Total Score]]&lt;=25, "Very High")</f>
        <v>Low</v>
      </c>
      <c r="N2289" t="str" cm="1">
        <f t="array" ref="N2289">_xlfn.IFS(tbl_logs[[#This Row],[Total Score]]&lt;=4, "Low", tbl_logs[[#This Row],[Total Score]]&lt;=10, "Medium", tbl_logs[[#This Row],[Total Score]]&lt;=17, "High", tbl_logs[[#This Row],[Total Score]]&lt;=25, "Critical")</f>
        <v>Low</v>
      </c>
    </row>
    <row r="2290" spans="1:14" x14ac:dyDescent="0.3">
      <c r="A2290" t="s">
        <v>1677</v>
      </c>
      <c r="B2290" s="1">
        <v>46065.105555555558</v>
      </c>
      <c r="C2290" t="s">
        <v>7</v>
      </c>
      <c r="D2290" t="s">
        <v>18</v>
      </c>
      <c r="E2290" t="s">
        <v>19</v>
      </c>
      <c r="F2290" t="s">
        <v>20</v>
      </c>
      <c r="G2290" s="2">
        <v>0.10555555555555556</v>
      </c>
      <c r="H2290" s="3">
        <v>46065</v>
      </c>
      <c r="I2290">
        <v>2</v>
      </c>
      <c r="J2290">
        <f>_xlfn.XLOOKUP(tbl_logs[[#This Row],[Target_Department]],tbl_DeptWeight[Department], tbl_DeptWeight[Impact Score])</f>
        <v>3</v>
      </c>
      <c r="K2290">
        <f>_xlfn.XLOOKUP(tbl_logs[[#This Row],[Employee_Action]],tbl_ResponseLikelihood[Employee Action],tbl_ResponseLikelihood[Likelihood Score])</f>
        <v>2</v>
      </c>
      <c r="L2290">
        <f>tbl_logs[[#This Row],[Impact Score]]*tbl_logs[[#This Row],[Response Multiplier]]</f>
        <v>6</v>
      </c>
      <c r="M2290" t="str" cm="1">
        <f t="array" ref="M2290">_xlfn.IFS(tbl_logs[[#This Row],[Total Score]]&lt;=4, "Low", tbl_logs[[#This Row],[Total Score]]&lt;=10, "Medium", tbl_logs[[#This Row],[Total Score]]&lt;=19, "High", tbl_logs[[#This Row],[Total Score]]&lt;=25, "Very High")</f>
        <v>Medium</v>
      </c>
      <c r="N2290" t="str" cm="1">
        <f t="array" ref="N2290">_xlfn.IFS(tbl_logs[[#This Row],[Total Score]]&lt;=4, "Low", tbl_logs[[#This Row],[Total Score]]&lt;=10, "Medium", tbl_logs[[#This Row],[Total Score]]&lt;=17, "High", tbl_logs[[#This Row],[Total Score]]&lt;=25, "Critical")</f>
        <v>Medium</v>
      </c>
    </row>
    <row r="2291" spans="1:14" x14ac:dyDescent="0.3">
      <c r="A2291" t="s">
        <v>1723</v>
      </c>
      <c r="B2291" s="1">
        <v>46065.10833333333</v>
      </c>
      <c r="C2291" t="s">
        <v>47</v>
      </c>
      <c r="D2291" t="s">
        <v>8</v>
      </c>
      <c r="E2291" t="s">
        <v>31</v>
      </c>
      <c r="F2291" t="s">
        <v>20</v>
      </c>
      <c r="G2291" s="2">
        <v>0.10833333333333334</v>
      </c>
      <c r="H2291" s="3">
        <v>46065</v>
      </c>
      <c r="I2291">
        <v>2</v>
      </c>
      <c r="J2291">
        <f>_xlfn.XLOOKUP(tbl_logs[[#This Row],[Target_Department]],tbl_DeptWeight[Department], tbl_DeptWeight[Impact Score])</f>
        <v>1</v>
      </c>
      <c r="K2291">
        <f>_xlfn.XLOOKUP(tbl_logs[[#This Row],[Employee_Action]],tbl_ResponseLikelihood[Employee Action],tbl_ResponseLikelihood[Likelihood Score])</f>
        <v>2</v>
      </c>
      <c r="L2291">
        <f>tbl_logs[[#This Row],[Impact Score]]*tbl_logs[[#This Row],[Response Multiplier]]</f>
        <v>2</v>
      </c>
      <c r="M2291" t="str" cm="1">
        <f t="array" ref="M2291">_xlfn.IFS(tbl_logs[[#This Row],[Total Score]]&lt;=4, "Low", tbl_logs[[#This Row],[Total Score]]&lt;=10, "Medium", tbl_logs[[#This Row],[Total Score]]&lt;=19, "High", tbl_logs[[#This Row],[Total Score]]&lt;=25, "Very High")</f>
        <v>Low</v>
      </c>
      <c r="N2291" t="str" cm="1">
        <f t="array" ref="N2291">_xlfn.IFS(tbl_logs[[#This Row],[Total Score]]&lt;=4, "Low", tbl_logs[[#This Row],[Total Score]]&lt;=10, "Medium", tbl_logs[[#This Row],[Total Score]]&lt;=17, "High", tbl_logs[[#This Row],[Total Score]]&lt;=25, "Critical")</f>
        <v>Low</v>
      </c>
    </row>
    <row r="2292" spans="1:14" x14ac:dyDescent="0.3">
      <c r="A2292" t="s">
        <v>4137</v>
      </c>
      <c r="B2292" s="1">
        <v>46065.111111111109</v>
      </c>
      <c r="C2292" t="s">
        <v>7</v>
      </c>
      <c r="D2292" t="s">
        <v>8</v>
      </c>
      <c r="E2292" t="s">
        <v>19</v>
      </c>
      <c r="F2292" t="s">
        <v>13</v>
      </c>
      <c r="G2292" s="2">
        <v>0.1111111111111111</v>
      </c>
      <c r="H2292" s="3">
        <v>46065</v>
      </c>
      <c r="I2292">
        <v>2</v>
      </c>
      <c r="J2292">
        <f>_xlfn.XLOOKUP(tbl_logs[[#This Row],[Target_Department]],tbl_DeptWeight[Department], tbl_DeptWeight[Impact Score])</f>
        <v>3</v>
      </c>
      <c r="K2292">
        <f>_xlfn.XLOOKUP(tbl_logs[[#This Row],[Employee_Action]],tbl_ResponseLikelihood[Employee Action],tbl_ResponseLikelihood[Likelihood Score])</f>
        <v>1</v>
      </c>
      <c r="L2292">
        <f>tbl_logs[[#This Row],[Impact Score]]*tbl_logs[[#This Row],[Response Multiplier]]</f>
        <v>3</v>
      </c>
      <c r="M2292" t="str" cm="1">
        <f t="array" ref="M2292">_xlfn.IFS(tbl_logs[[#This Row],[Total Score]]&lt;=4, "Low", tbl_logs[[#This Row],[Total Score]]&lt;=10, "Medium", tbl_logs[[#This Row],[Total Score]]&lt;=19, "High", tbl_logs[[#This Row],[Total Score]]&lt;=25, "Very High")</f>
        <v>Low</v>
      </c>
      <c r="N2292" t="str" cm="1">
        <f t="array" ref="N2292">_xlfn.IFS(tbl_logs[[#This Row],[Total Score]]&lt;=4, "Low", tbl_logs[[#This Row],[Total Score]]&lt;=10, "Medium", tbl_logs[[#This Row],[Total Score]]&lt;=17, "High", tbl_logs[[#This Row],[Total Score]]&lt;=25, "Critical")</f>
        <v>Low</v>
      </c>
    </row>
    <row r="2293" spans="1:14" x14ac:dyDescent="0.3">
      <c r="A2293" t="s">
        <v>2686</v>
      </c>
      <c r="B2293" s="1">
        <v>46065.120138888888</v>
      </c>
      <c r="C2293" t="s">
        <v>26</v>
      </c>
      <c r="D2293" t="s">
        <v>8</v>
      </c>
      <c r="E2293" t="s">
        <v>31</v>
      </c>
      <c r="F2293" t="s">
        <v>10</v>
      </c>
      <c r="G2293" s="2">
        <v>0.12013888888888889</v>
      </c>
      <c r="H2293" s="3">
        <v>46065</v>
      </c>
      <c r="I2293">
        <v>2</v>
      </c>
      <c r="J2293">
        <f>_xlfn.XLOOKUP(tbl_logs[[#This Row],[Target_Department]],tbl_DeptWeight[Department], tbl_DeptWeight[Impact Score])</f>
        <v>3</v>
      </c>
      <c r="K2293">
        <f>_xlfn.XLOOKUP(tbl_logs[[#This Row],[Employee_Action]],tbl_ResponseLikelihood[Employee Action],tbl_ResponseLikelihood[Likelihood Score])</f>
        <v>2</v>
      </c>
      <c r="L2293">
        <f>tbl_logs[[#This Row],[Impact Score]]*tbl_logs[[#This Row],[Response Multiplier]]</f>
        <v>6</v>
      </c>
      <c r="M2293" t="str" cm="1">
        <f t="array" ref="M2293">_xlfn.IFS(tbl_logs[[#This Row],[Total Score]]&lt;=4, "Low", tbl_logs[[#This Row],[Total Score]]&lt;=10, "Medium", tbl_logs[[#This Row],[Total Score]]&lt;=19, "High", tbl_logs[[#This Row],[Total Score]]&lt;=25, "Very High")</f>
        <v>Medium</v>
      </c>
      <c r="N2293" t="str" cm="1">
        <f t="array" ref="N2293">_xlfn.IFS(tbl_logs[[#This Row],[Total Score]]&lt;=4, "Low", tbl_logs[[#This Row],[Total Score]]&lt;=10, "Medium", tbl_logs[[#This Row],[Total Score]]&lt;=17, "High", tbl_logs[[#This Row],[Total Score]]&lt;=25, "Critical")</f>
        <v>Medium</v>
      </c>
    </row>
    <row r="2294" spans="1:14" x14ac:dyDescent="0.3">
      <c r="A2294" t="s">
        <v>462</v>
      </c>
      <c r="B2294" s="1">
        <v>46065.129166666666</v>
      </c>
      <c r="C2294" t="s">
        <v>47</v>
      </c>
      <c r="D2294" t="s">
        <v>8</v>
      </c>
      <c r="E2294" t="s">
        <v>19</v>
      </c>
      <c r="F2294" t="s">
        <v>10</v>
      </c>
      <c r="G2294" s="2">
        <v>0.12916666666666668</v>
      </c>
      <c r="H2294" s="3">
        <v>46065</v>
      </c>
      <c r="I2294">
        <v>2</v>
      </c>
      <c r="J2294">
        <f>_xlfn.XLOOKUP(tbl_logs[[#This Row],[Target_Department]],tbl_DeptWeight[Department], tbl_DeptWeight[Impact Score])</f>
        <v>1</v>
      </c>
      <c r="K2294">
        <f>_xlfn.XLOOKUP(tbl_logs[[#This Row],[Employee_Action]],tbl_ResponseLikelihood[Employee Action],tbl_ResponseLikelihood[Likelihood Score])</f>
        <v>2</v>
      </c>
      <c r="L2294">
        <f>tbl_logs[[#This Row],[Impact Score]]*tbl_logs[[#This Row],[Response Multiplier]]</f>
        <v>2</v>
      </c>
      <c r="M2294" t="str" cm="1">
        <f t="array" ref="M2294">_xlfn.IFS(tbl_logs[[#This Row],[Total Score]]&lt;=4, "Low", tbl_logs[[#This Row],[Total Score]]&lt;=10, "Medium", tbl_logs[[#This Row],[Total Score]]&lt;=19, "High", tbl_logs[[#This Row],[Total Score]]&lt;=25, "Very High")</f>
        <v>Low</v>
      </c>
      <c r="N2294" t="str" cm="1">
        <f t="array" ref="N2294">_xlfn.IFS(tbl_logs[[#This Row],[Total Score]]&lt;=4, "Low", tbl_logs[[#This Row],[Total Score]]&lt;=10, "Medium", tbl_logs[[#This Row],[Total Score]]&lt;=17, "High", tbl_logs[[#This Row],[Total Score]]&lt;=25, "Critical")</f>
        <v>Low</v>
      </c>
    </row>
    <row r="2295" spans="1:14" x14ac:dyDescent="0.3">
      <c r="A2295" t="s">
        <v>3256</v>
      </c>
      <c r="B2295" s="1">
        <v>46065.129166666666</v>
      </c>
      <c r="C2295" t="s">
        <v>7</v>
      </c>
      <c r="D2295" t="s">
        <v>15</v>
      </c>
      <c r="E2295" t="s">
        <v>19</v>
      </c>
      <c r="F2295" t="s">
        <v>20</v>
      </c>
      <c r="G2295" s="2">
        <v>0.12916666666666668</v>
      </c>
      <c r="H2295" s="3">
        <v>46065</v>
      </c>
      <c r="I2295">
        <v>2</v>
      </c>
      <c r="J2295">
        <f>_xlfn.XLOOKUP(tbl_logs[[#This Row],[Target_Department]],tbl_DeptWeight[Department], tbl_DeptWeight[Impact Score])</f>
        <v>3</v>
      </c>
      <c r="K2295">
        <f>_xlfn.XLOOKUP(tbl_logs[[#This Row],[Employee_Action]],tbl_ResponseLikelihood[Employee Action],tbl_ResponseLikelihood[Likelihood Score])</f>
        <v>2</v>
      </c>
      <c r="L2295">
        <f>tbl_logs[[#This Row],[Impact Score]]*tbl_logs[[#This Row],[Response Multiplier]]</f>
        <v>6</v>
      </c>
      <c r="M2295" t="str" cm="1">
        <f t="array" ref="M2295">_xlfn.IFS(tbl_logs[[#This Row],[Total Score]]&lt;=4, "Low", tbl_logs[[#This Row],[Total Score]]&lt;=10, "Medium", tbl_logs[[#This Row],[Total Score]]&lt;=19, "High", tbl_logs[[#This Row],[Total Score]]&lt;=25, "Very High")</f>
        <v>Medium</v>
      </c>
      <c r="N2295" t="str" cm="1">
        <f t="array" ref="N2295">_xlfn.IFS(tbl_logs[[#This Row],[Total Score]]&lt;=4, "Low", tbl_logs[[#This Row],[Total Score]]&lt;=10, "Medium", tbl_logs[[#This Row],[Total Score]]&lt;=17, "High", tbl_logs[[#This Row],[Total Score]]&lt;=25, "Critical")</f>
        <v>Medium</v>
      </c>
    </row>
    <row r="2296" spans="1:14" x14ac:dyDescent="0.3">
      <c r="A2296" t="s">
        <v>767</v>
      </c>
      <c r="B2296" s="1">
        <v>46065.138888888891</v>
      </c>
      <c r="C2296" t="s">
        <v>26</v>
      </c>
      <c r="D2296" t="s">
        <v>15</v>
      </c>
      <c r="E2296" t="s">
        <v>31</v>
      </c>
      <c r="F2296" t="s">
        <v>10</v>
      </c>
      <c r="G2296" s="2">
        <v>0.1388888888888889</v>
      </c>
      <c r="H2296" s="3">
        <v>46065</v>
      </c>
      <c r="I2296">
        <v>2</v>
      </c>
      <c r="J2296">
        <f>_xlfn.XLOOKUP(tbl_logs[[#This Row],[Target_Department]],tbl_DeptWeight[Department], tbl_DeptWeight[Impact Score])</f>
        <v>3</v>
      </c>
      <c r="K2296">
        <f>_xlfn.XLOOKUP(tbl_logs[[#This Row],[Employee_Action]],tbl_ResponseLikelihood[Employee Action],tbl_ResponseLikelihood[Likelihood Score])</f>
        <v>2</v>
      </c>
      <c r="L2296">
        <f>tbl_logs[[#This Row],[Impact Score]]*tbl_logs[[#This Row],[Response Multiplier]]</f>
        <v>6</v>
      </c>
      <c r="M2296" t="str" cm="1">
        <f t="array" ref="M2296">_xlfn.IFS(tbl_logs[[#This Row],[Total Score]]&lt;=4, "Low", tbl_logs[[#This Row],[Total Score]]&lt;=10, "Medium", tbl_logs[[#This Row],[Total Score]]&lt;=19, "High", tbl_logs[[#This Row],[Total Score]]&lt;=25, "Very High")</f>
        <v>Medium</v>
      </c>
      <c r="N2296" t="str" cm="1">
        <f t="array" ref="N2296">_xlfn.IFS(tbl_logs[[#This Row],[Total Score]]&lt;=4, "Low", tbl_logs[[#This Row],[Total Score]]&lt;=10, "Medium", tbl_logs[[#This Row],[Total Score]]&lt;=17, "High", tbl_logs[[#This Row],[Total Score]]&lt;=25, "Critical")</f>
        <v>Medium</v>
      </c>
    </row>
    <row r="2297" spans="1:14" x14ac:dyDescent="0.3">
      <c r="A2297" t="s">
        <v>3687</v>
      </c>
      <c r="B2297" s="1">
        <v>46065.154861111114</v>
      </c>
      <c r="C2297" t="s">
        <v>7</v>
      </c>
      <c r="D2297" t="s">
        <v>8</v>
      </c>
      <c r="E2297" t="s">
        <v>16</v>
      </c>
      <c r="F2297" t="s">
        <v>10</v>
      </c>
      <c r="G2297" s="2">
        <v>0.15486111111111112</v>
      </c>
      <c r="H2297" s="3">
        <v>46065</v>
      </c>
      <c r="I2297">
        <v>2</v>
      </c>
      <c r="J2297">
        <f>_xlfn.XLOOKUP(tbl_logs[[#This Row],[Target_Department]],tbl_DeptWeight[Department], tbl_DeptWeight[Impact Score])</f>
        <v>3</v>
      </c>
      <c r="K2297">
        <f>_xlfn.XLOOKUP(tbl_logs[[#This Row],[Employee_Action]],tbl_ResponseLikelihood[Employee Action],tbl_ResponseLikelihood[Likelihood Score])</f>
        <v>2</v>
      </c>
      <c r="L2297">
        <f>tbl_logs[[#This Row],[Impact Score]]*tbl_logs[[#This Row],[Response Multiplier]]</f>
        <v>6</v>
      </c>
      <c r="M2297" t="str" cm="1">
        <f t="array" ref="M2297">_xlfn.IFS(tbl_logs[[#This Row],[Total Score]]&lt;=4, "Low", tbl_logs[[#This Row],[Total Score]]&lt;=10, "Medium", tbl_logs[[#This Row],[Total Score]]&lt;=19, "High", tbl_logs[[#This Row],[Total Score]]&lt;=25, "Very High")</f>
        <v>Medium</v>
      </c>
      <c r="N2297" t="str" cm="1">
        <f t="array" ref="N2297">_xlfn.IFS(tbl_logs[[#This Row],[Total Score]]&lt;=4, "Low", tbl_logs[[#This Row],[Total Score]]&lt;=10, "Medium", tbl_logs[[#This Row],[Total Score]]&lt;=17, "High", tbl_logs[[#This Row],[Total Score]]&lt;=25, "Critical")</f>
        <v>Medium</v>
      </c>
    </row>
    <row r="2298" spans="1:14" x14ac:dyDescent="0.3">
      <c r="A2298" t="s">
        <v>418</v>
      </c>
      <c r="B2298" s="1">
        <v>46065.163194444445</v>
      </c>
      <c r="C2298" t="s">
        <v>35</v>
      </c>
      <c r="D2298" t="s">
        <v>8</v>
      </c>
      <c r="E2298" t="s">
        <v>19</v>
      </c>
      <c r="F2298" t="s">
        <v>13</v>
      </c>
      <c r="G2298" s="2">
        <v>0.16319444444444445</v>
      </c>
      <c r="H2298" s="3">
        <v>46065</v>
      </c>
      <c r="I2298">
        <v>2</v>
      </c>
      <c r="J2298">
        <f>_xlfn.XLOOKUP(tbl_logs[[#This Row],[Target_Department]],tbl_DeptWeight[Department], tbl_DeptWeight[Impact Score])</f>
        <v>1</v>
      </c>
      <c r="K2298">
        <f>_xlfn.XLOOKUP(tbl_logs[[#This Row],[Employee_Action]],tbl_ResponseLikelihood[Employee Action],tbl_ResponseLikelihood[Likelihood Score])</f>
        <v>1</v>
      </c>
      <c r="L2298">
        <f>tbl_logs[[#This Row],[Impact Score]]*tbl_logs[[#This Row],[Response Multiplier]]</f>
        <v>1</v>
      </c>
      <c r="M2298" t="str" cm="1">
        <f t="array" ref="M2298">_xlfn.IFS(tbl_logs[[#This Row],[Total Score]]&lt;=4, "Low", tbl_logs[[#This Row],[Total Score]]&lt;=10, "Medium", tbl_logs[[#This Row],[Total Score]]&lt;=19, "High", tbl_logs[[#This Row],[Total Score]]&lt;=25, "Very High")</f>
        <v>Low</v>
      </c>
      <c r="N2298" t="str" cm="1">
        <f t="array" ref="N2298">_xlfn.IFS(tbl_logs[[#This Row],[Total Score]]&lt;=4, "Low", tbl_logs[[#This Row],[Total Score]]&lt;=10, "Medium", tbl_logs[[#This Row],[Total Score]]&lt;=17, "High", tbl_logs[[#This Row],[Total Score]]&lt;=25, "Critical")</f>
        <v>Low</v>
      </c>
    </row>
    <row r="2299" spans="1:14" x14ac:dyDescent="0.3">
      <c r="A2299" t="s">
        <v>3260</v>
      </c>
      <c r="B2299" s="1">
        <v>46065.165972222225</v>
      </c>
      <c r="C2299" t="s">
        <v>40</v>
      </c>
      <c r="D2299" t="s">
        <v>18</v>
      </c>
      <c r="E2299" t="s">
        <v>16</v>
      </c>
      <c r="F2299" t="s">
        <v>20</v>
      </c>
      <c r="G2299" s="2">
        <v>0.16597222222222222</v>
      </c>
      <c r="H2299" s="3">
        <v>46065</v>
      </c>
      <c r="I2299">
        <v>2</v>
      </c>
      <c r="J2299">
        <f>_xlfn.XLOOKUP(tbl_logs[[#This Row],[Target_Department]],tbl_DeptWeight[Department], tbl_DeptWeight[Impact Score])</f>
        <v>5</v>
      </c>
      <c r="K2299">
        <f>_xlfn.XLOOKUP(tbl_logs[[#This Row],[Employee_Action]],tbl_ResponseLikelihood[Employee Action],tbl_ResponseLikelihood[Likelihood Score])</f>
        <v>2</v>
      </c>
      <c r="L2299">
        <f>tbl_logs[[#This Row],[Impact Score]]*tbl_logs[[#This Row],[Response Multiplier]]</f>
        <v>10</v>
      </c>
      <c r="M2299" t="str" cm="1">
        <f t="array" ref="M2299">_xlfn.IFS(tbl_logs[[#This Row],[Total Score]]&lt;=4, "Low", tbl_logs[[#This Row],[Total Score]]&lt;=10, "Medium", tbl_logs[[#This Row],[Total Score]]&lt;=19, "High", tbl_logs[[#This Row],[Total Score]]&lt;=25, "Very High")</f>
        <v>Medium</v>
      </c>
      <c r="N2299" t="str" cm="1">
        <f t="array" ref="N2299">_xlfn.IFS(tbl_logs[[#This Row],[Total Score]]&lt;=4, "Low", tbl_logs[[#This Row],[Total Score]]&lt;=10, "Medium", tbl_logs[[#This Row],[Total Score]]&lt;=17, "High", tbl_logs[[#This Row],[Total Score]]&lt;=25, "Critical")</f>
        <v>Medium</v>
      </c>
    </row>
    <row r="2300" spans="1:14" x14ac:dyDescent="0.3">
      <c r="A2300" t="s">
        <v>4809</v>
      </c>
      <c r="B2300" s="1">
        <v>46065.189583333333</v>
      </c>
      <c r="C2300" t="s">
        <v>12</v>
      </c>
      <c r="D2300" t="s">
        <v>15</v>
      </c>
      <c r="E2300" t="s">
        <v>31</v>
      </c>
      <c r="F2300" t="s">
        <v>13</v>
      </c>
      <c r="G2300" s="2">
        <v>0.18958333333333333</v>
      </c>
      <c r="H2300" s="3">
        <v>46065</v>
      </c>
      <c r="I2300">
        <v>2</v>
      </c>
      <c r="J2300">
        <f>_xlfn.XLOOKUP(tbl_logs[[#This Row],[Target_Department]],tbl_DeptWeight[Department], tbl_DeptWeight[Impact Score])</f>
        <v>1</v>
      </c>
      <c r="K2300">
        <f>_xlfn.XLOOKUP(tbl_logs[[#This Row],[Employee_Action]],tbl_ResponseLikelihood[Employee Action],tbl_ResponseLikelihood[Likelihood Score])</f>
        <v>1</v>
      </c>
      <c r="L2300">
        <f>tbl_logs[[#This Row],[Impact Score]]*tbl_logs[[#This Row],[Response Multiplier]]</f>
        <v>1</v>
      </c>
      <c r="M2300" t="str" cm="1">
        <f t="array" ref="M2300">_xlfn.IFS(tbl_logs[[#This Row],[Total Score]]&lt;=4, "Low", tbl_logs[[#This Row],[Total Score]]&lt;=10, "Medium", tbl_logs[[#This Row],[Total Score]]&lt;=19, "High", tbl_logs[[#This Row],[Total Score]]&lt;=25, "Very High")</f>
        <v>Low</v>
      </c>
      <c r="N2300" t="str" cm="1">
        <f t="array" ref="N2300">_xlfn.IFS(tbl_logs[[#This Row],[Total Score]]&lt;=4, "Low", tbl_logs[[#This Row],[Total Score]]&lt;=10, "Medium", tbl_logs[[#This Row],[Total Score]]&lt;=17, "High", tbl_logs[[#This Row],[Total Score]]&lt;=25, "Critical")</f>
        <v>Low</v>
      </c>
    </row>
    <row r="2301" spans="1:14" x14ac:dyDescent="0.3">
      <c r="A2301" t="s">
        <v>2997</v>
      </c>
      <c r="B2301" s="1">
        <v>46065.192361111112</v>
      </c>
      <c r="C2301" t="s">
        <v>7</v>
      </c>
      <c r="D2301" t="s">
        <v>22</v>
      </c>
      <c r="E2301" t="s">
        <v>19</v>
      </c>
      <c r="F2301" t="s">
        <v>10</v>
      </c>
      <c r="G2301" s="2">
        <v>0.19236111111111112</v>
      </c>
      <c r="H2301" s="3">
        <v>46065</v>
      </c>
      <c r="I2301">
        <v>2</v>
      </c>
      <c r="J2301">
        <f>_xlfn.XLOOKUP(tbl_logs[[#This Row],[Target_Department]],tbl_DeptWeight[Department], tbl_DeptWeight[Impact Score])</f>
        <v>3</v>
      </c>
      <c r="K2301">
        <f>_xlfn.XLOOKUP(tbl_logs[[#This Row],[Employee_Action]],tbl_ResponseLikelihood[Employee Action],tbl_ResponseLikelihood[Likelihood Score])</f>
        <v>2</v>
      </c>
      <c r="L2301">
        <f>tbl_logs[[#This Row],[Impact Score]]*tbl_logs[[#This Row],[Response Multiplier]]</f>
        <v>6</v>
      </c>
      <c r="M2301" t="str" cm="1">
        <f t="array" ref="M2301">_xlfn.IFS(tbl_logs[[#This Row],[Total Score]]&lt;=4, "Low", tbl_logs[[#This Row],[Total Score]]&lt;=10, "Medium", tbl_logs[[#This Row],[Total Score]]&lt;=19, "High", tbl_logs[[#This Row],[Total Score]]&lt;=25, "Very High")</f>
        <v>Medium</v>
      </c>
      <c r="N2301" t="str" cm="1">
        <f t="array" ref="N2301">_xlfn.IFS(tbl_logs[[#This Row],[Total Score]]&lt;=4, "Low", tbl_logs[[#This Row],[Total Score]]&lt;=10, "Medium", tbl_logs[[#This Row],[Total Score]]&lt;=17, "High", tbl_logs[[#This Row],[Total Score]]&lt;=25, "Critical")</f>
        <v>Medium</v>
      </c>
    </row>
    <row r="2302" spans="1:14" x14ac:dyDescent="0.3">
      <c r="A2302" t="s">
        <v>4881</v>
      </c>
      <c r="B2302" s="1">
        <v>46065.200694444444</v>
      </c>
      <c r="C2302" t="s">
        <v>40</v>
      </c>
      <c r="D2302" t="s">
        <v>22</v>
      </c>
      <c r="E2302" t="s">
        <v>16</v>
      </c>
      <c r="F2302" t="s">
        <v>20</v>
      </c>
      <c r="G2302" s="2">
        <v>0.20069444444444445</v>
      </c>
      <c r="H2302" s="3">
        <v>46065</v>
      </c>
      <c r="I2302">
        <v>2</v>
      </c>
      <c r="J2302">
        <f>_xlfn.XLOOKUP(tbl_logs[[#This Row],[Target_Department]],tbl_DeptWeight[Department], tbl_DeptWeight[Impact Score])</f>
        <v>5</v>
      </c>
      <c r="K2302">
        <f>_xlfn.XLOOKUP(tbl_logs[[#This Row],[Employee_Action]],tbl_ResponseLikelihood[Employee Action],tbl_ResponseLikelihood[Likelihood Score])</f>
        <v>2</v>
      </c>
      <c r="L2302">
        <f>tbl_logs[[#This Row],[Impact Score]]*tbl_logs[[#This Row],[Response Multiplier]]</f>
        <v>10</v>
      </c>
      <c r="M2302" t="str" cm="1">
        <f t="array" ref="M2302">_xlfn.IFS(tbl_logs[[#This Row],[Total Score]]&lt;=4, "Low", tbl_logs[[#This Row],[Total Score]]&lt;=10, "Medium", tbl_logs[[#This Row],[Total Score]]&lt;=19, "High", tbl_logs[[#This Row],[Total Score]]&lt;=25, "Very High")</f>
        <v>Medium</v>
      </c>
      <c r="N2302" t="str" cm="1">
        <f t="array" ref="N2302">_xlfn.IFS(tbl_logs[[#This Row],[Total Score]]&lt;=4, "Low", tbl_logs[[#This Row],[Total Score]]&lt;=10, "Medium", tbl_logs[[#This Row],[Total Score]]&lt;=17, "High", tbl_logs[[#This Row],[Total Score]]&lt;=25, "Critical")</f>
        <v>Medium</v>
      </c>
    </row>
    <row r="2303" spans="1:14" x14ac:dyDescent="0.3">
      <c r="A2303" t="s">
        <v>1408</v>
      </c>
      <c r="B2303" s="1">
        <v>46065.243055555555</v>
      </c>
      <c r="C2303" t="s">
        <v>7</v>
      </c>
      <c r="D2303" t="s">
        <v>15</v>
      </c>
      <c r="E2303" t="s">
        <v>19</v>
      </c>
      <c r="F2303" t="s">
        <v>10</v>
      </c>
      <c r="G2303" s="2">
        <v>0.24305555555555555</v>
      </c>
      <c r="H2303" s="3">
        <v>46065</v>
      </c>
      <c r="I2303">
        <v>2</v>
      </c>
      <c r="J2303">
        <f>_xlfn.XLOOKUP(tbl_logs[[#This Row],[Target_Department]],tbl_DeptWeight[Department], tbl_DeptWeight[Impact Score])</f>
        <v>3</v>
      </c>
      <c r="K2303">
        <f>_xlfn.XLOOKUP(tbl_logs[[#This Row],[Employee_Action]],tbl_ResponseLikelihood[Employee Action],tbl_ResponseLikelihood[Likelihood Score])</f>
        <v>2</v>
      </c>
      <c r="L2303">
        <f>tbl_logs[[#This Row],[Impact Score]]*tbl_logs[[#This Row],[Response Multiplier]]</f>
        <v>6</v>
      </c>
      <c r="M2303" t="str" cm="1">
        <f t="array" ref="M2303">_xlfn.IFS(tbl_logs[[#This Row],[Total Score]]&lt;=4, "Low", tbl_logs[[#This Row],[Total Score]]&lt;=10, "Medium", tbl_logs[[#This Row],[Total Score]]&lt;=19, "High", tbl_logs[[#This Row],[Total Score]]&lt;=25, "Very High")</f>
        <v>Medium</v>
      </c>
      <c r="N2303" t="str" cm="1">
        <f t="array" ref="N2303">_xlfn.IFS(tbl_logs[[#This Row],[Total Score]]&lt;=4, "Low", tbl_logs[[#This Row],[Total Score]]&lt;=10, "Medium", tbl_logs[[#This Row],[Total Score]]&lt;=17, "High", tbl_logs[[#This Row],[Total Score]]&lt;=25, "Critical")</f>
        <v>Medium</v>
      </c>
    </row>
    <row r="2304" spans="1:14" x14ac:dyDescent="0.3">
      <c r="A2304" t="s">
        <v>32</v>
      </c>
      <c r="B2304" s="1">
        <v>46065.25277777778</v>
      </c>
      <c r="C2304" t="s">
        <v>7</v>
      </c>
      <c r="D2304" t="s">
        <v>18</v>
      </c>
      <c r="E2304" t="s">
        <v>16</v>
      </c>
      <c r="F2304" t="s">
        <v>33</v>
      </c>
      <c r="G2304" s="2">
        <v>0.25277777777777777</v>
      </c>
      <c r="H2304" s="3">
        <v>46065</v>
      </c>
      <c r="I2304">
        <v>2</v>
      </c>
      <c r="J2304">
        <f>_xlfn.XLOOKUP(tbl_logs[[#This Row],[Target_Department]],tbl_DeptWeight[Department], tbl_DeptWeight[Impact Score])</f>
        <v>3</v>
      </c>
      <c r="K2304">
        <f>_xlfn.XLOOKUP(tbl_logs[[#This Row],[Employee_Action]],tbl_ResponseLikelihood[Employee Action],tbl_ResponseLikelihood[Likelihood Score])</f>
        <v>4</v>
      </c>
      <c r="L2304">
        <f>tbl_logs[[#This Row],[Impact Score]]*tbl_logs[[#This Row],[Response Multiplier]]</f>
        <v>12</v>
      </c>
      <c r="M2304" t="str" cm="1">
        <f t="array" ref="M2304">_xlfn.IFS(tbl_logs[[#This Row],[Total Score]]&lt;=4, "Low", tbl_logs[[#This Row],[Total Score]]&lt;=10, "Medium", tbl_logs[[#This Row],[Total Score]]&lt;=19, "High", tbl_logs[[#This Row],[Total Score]]&lt;=25, "Very High")</f>
        <v>High</v>
      </c>
      <c r="N2304" t="str" cm="1">
        <f t="array" ref="N2304">_xlfn.IFS(tbl_logs[[#This Row],[Total Score]]&lt;=4, "Low", tbl_logs[[#This Row],[Total Score]]&lt;=10, "Medium", tbl_logs[[#This Row],[Total Score]]&lt;=17, "High", tbl_logs[[#This Row],[Total Score]]&lt;=25, "Critical")</f>
        <v>High</v>
      </c>
    </row>
    <row r="2305" spans="1:14" x14ac:dyDescent="0.3">
      <c r="A2305" t="s">
        <v>1250</v>
      </c>
      <c r="B2305" s="1">
        <v>46065.268750000003</v>
      </c>
      <c r="C2305" t="s">
        <v>47</v>
      </c>
      <c r="D2305" t="s">
        <v>15</v>
      </c>
      <c r="E2305" t="s">
        <v>19</v>
      </c>
      <c r="F2305" t="s">
        <v>20</v>
      </c>
      <c r="G2305" s="2">
        <v>0.26874999999999999</v>
      </c>
      <c r="H2305" s="3">
        <v>46065</v>
      </c>
      <c r="I2305">
        <v>2</v>
      </c>
      <c r="J2305">
        <f>_xlfn.XLOOKUP(tbl_logs[[#This Row],[Target_Department]],tbl_DeptWeight[Department], tbl_DeptWeight[Impact Score])</f>
        <v>1</v>
      </c>
      <c r="K2305">
        <f>_xlfn.XLOOKUP(tbl_logs[[#This Row],[Employee_Action]],tbl_ResponseLikelihood[Employee Action],tbl_ResponseLikelihood[Likelihood Score])</f>
        <v>2</v>
      </c>
      <c r="L2305">
        <f>tbl_logs[[#This Row],[Impact Score]]*tbl_logs[[#This Row],[Response Multiplier]]</f>
        <v>2</v>
      </c>
      <c r="M2305" t="str" cm="1">
        <f t="array" ref="M2305">_xlfn.IFS(tbl_logs[[#This Row],[Total Score]]&lt;=4, "Low", tbl_logs[[#This Row],[Total Score]]&lt;=10, "Medium", tbl_logs[[#This Row],[Total Score]]&lt;=19, "High", tbl_logs[[#This Row],[Total Score]]&lt;=25, "Very High")</f>
        <v>Low</v>
      </c>
      <c r="N2305" t="str" cm="1">
        <f t="array" ref="N2305">_xlfn.IFS(tbl_logs[[#This Row],[Total Score]]&lt;=4, "Low", tbl_logs[[#This Row],[Total Score]]&lt;=10, "Medium", tbl_logs[[#This Row],[Total Score]]&lt;=17, "High", tbl_logs[[#This Row],[Total Score]]&lt;=25, "Critical")</f>
        <v>Low</v>
      </c>
    </row>
    <row r="2306" spans="1:14" x14ac:dyDescent="0.3">
      <c r="A2306" t="s">
        <v>4341</v>
      </c>
      <c r="B2306" s="1">
        <v>46065.281944444447</v>
      </c>
      <c r="C2306" t="s">
        <v>7</v>
      </c>
      <c r="D2306" t="s">
        <v>15</v>
      </c>
      <c r="E2306" t="s">
        <v>19</v>
      </c>
      <c r="F2306" t="s">
        <v>10</v>
      </c>
      <c r="G2306" s="2">
        <v>0.28194444444444444</v>
      </c>
      <c r="H2306" s="3">
        <v>46065</v>
      </c>
      <c r="I2306">
        <v>2</v>
      </c>
      <c r="J2306">
        <f>_xlfn.XLOOKUP(tbl_logs[[#This Row],[Target_Department]],tbl_DeptWeight[Department], tbl_DeptWeight[Impact Score])</f>
        <v>3</v>
      </c>
      <c r="K2306">
        <f>_xlfn.XLOOKUP(tbl_logs[[#This Row],[Employee_Action]],tbl_ResponseLikelihood[Employee Action],tbl_ResponseLikelihood[Likelihood Score])</f>
        <v>2</v>
      </c>
      <c r="L2306">
        <f>tbl_logs[[#This Row],[Impact Score]]*tbl_logs[[#This Row],[Response Multiplier]]</f>
        <v>6</v>
      </c>
      <c r="M2306" t="str" cm="1">
        <f t="array" ref="M2306">_xlfn.IFS(tbl_logs[[#This Row],[Total Score]]&lt;=4, "Low", tbl_logs[[#This Row],[Total Score]]&lt;=10, "Medium", tbl_logs[[#This Row],[Total Score]]&lt;=19, "High", tbl_logs[[#This Row],[Total Score]]&lt;=25, "Very High")</f>
        <v>Medium</v>
      </c>
      <c r="N2306" t="str" cm="1">
        <f t="array" ref="N2306">_xlfn.IFS(tbl_logs[[#This Row],[Total Score]]&lt;=4, "Low", tbl_logs[[#This Row],[Total Score]]&lt;=10, "Medium", tbl_logs[[#This Row],[Total Score]]&lt;=17, "High", tbl_logs[[#This Row],[Total Score]]&lt;=25, "Critical")</f>
        <v>Medium</v>
      </c>
    </row>
    <row r="2307" spans="1:14" x14ac:dyDescent="0.3">
      <c r="A2307" t="s">
        <v>3373</v>
      </c>
      <c r="B2307" s="1">
        <v>46065.293055555558</v>
      </c>
      <c r="C2307" t="s">
        <v>7</v>
      </c>
      <c r="D2307" t="s">
        <v>8</v>
      </c>
      <c r="E2307" t="s">
        <v>31</v>
      </c>
      <c r="F2307" t="s">
        <v>20</v>
      </c>
      <c r="G2307" s="2">
        <v>0.29305555555555557</v>
      </c>
      <c r="H2307" s="3">
        <v>46065</v>
      </c>
      <c r="I2307">
        <v>2</v>
      </c>
      <c r="J2307">
        <f>_xlfn.XLOOKUP(tbl_logs[[#This Row],[Target_Department]],tbl_DeptWeight[Department], tbl_DeptWeight[Impact Score])</f>
        <v>3</v>
      </c>
      <c r="K2307">
        <f>_xlfn.XLOOKUP(tbl_logs[[#This Row],[Employee_Action]],tbl_ResponseLikelihood[Employee Action],tbl_ResponseLikelihood[Likelihood Score])</f>
        <v>2</v>
      </c>
      <c r="L2307">
        <f>tbl_logs[[#This Row],[Impact Score]]*tbl_logs[[#This Row],[Response Multiplier]]</f>
        <v>6</v>
      </c>
      <c r="M2307" t="str" cm="1">
        <f t="array" ref="M2307">_xlfn.IFS(tbl_logs[[#This Row],[Total Score]]&lt;=4, "Low", tbl_logs[[#This Row],[Total Score]]&lt;=10, "Medium", tbl_logs[[#This Row],[Total Score]]&lt;=19, "High", tbl_logs[[#This Row],[Total Score]]&lt;=25, "Very High")</f>
        <v>Medium</v>
      </c>
      <c r="N2307" t="str" cm="1">
        <f t="array" ref="N2307">_xlfn.IFS(tbl_logs[[#This Row],[Total Score]]&lt;=4, "Low", tbl_logs[[#This Row],[Total Score]]&lt;=10, "Medium", tbl_logs[[#This Row],[Total Score]]&lt;=17, "High", tbl_logs[[#This Row],[Total Score]]&lt;=25, "Critical")</f>
        <v>Medium</v>
      </c>
    </row>
    <row r="2308" spans="1:14" x14ac:dyDescent="0.3">
      <c r="A2308" t="s">
        <v>463</v>
      </c>
      <c r="B2308" s="1">
        <v>46065.304861111108</v>
      </c>
      <c r="C2308" t="s">
        <v>40</v>
      </c>
      <c r="D2308" t="s">
        <v>15</v>
      </c>
      <c r="E2308" t="s">
        <v>16</v>
      </c>
      <c r="F2308" t="s">
        <v>10</v>
      </c>
      <c r="G2308" s="2">
        <v>0.30486111111111114</v>
      </c>
      <c r="H2308" s="3">
        <v>46065</v>
      </c>
      <c r="I2308">
        <v>2</v>
      </c>
      <c r="J2308">
        <f>_xlfn.XLOOKUP(tbl_logs[[#This Row],[Target_Department]],tbl_DeptWeight[Department], tbl_DeptWeight[Impact Score])</f>
        <v>5</v>
      </c>
      <c r="K2308">
        <f>_xlfn.XLOOKUP(tbl_logs[[#This Row],[Employee_Action]],tbl_ResponseLikelihood[Employee Action],tbl_ResponseLikelihood[Likelihood Score])</f>
        <v>2</v>
      </c>
      <c r="L2308">
        <f>tbl_logs[[#This Row],[Impact Score]]*tbl_logs[[#This Row],[Response Multiplier]]</f>
        <v>10</v>
      </c>
      <c r="M2308" t="str" cm="1">
        <f t="array" ref="M2308">_xlfn.IFS(tbl_logs[[#This Row],[Total Score]]&lt;=4, "Low", tbl_logs[[#This Row],[Total Score]]&lt;=10, "Medium", tbl_logs[[#This Row],[Total Score]]&lt;=19, "High", tbl_logs[[#This Row],[Total Score]]&lt;=25, "Very High")</f>
        <v>Medium</v>
      </c>
      <c r="N2308" t="str" cm="1">
        <f t="array" ref="N2308">_xlfn.IFS(tbl_logs[[#This Row],[Total Score]]&lt;=4, "Low", tbl_logs[[#This Row],[Total Score]]&lt;=10, "Medium", tbl_logs[[#This Row],[Total Score]]&lt;=17, "High", tbl_logs[[#This Row],[Total Score]]&lt;=25, "Critical")</f>
        <v>Medium</v>
      </c>
    </row>
    <row r="2309" spans="1:14" x14ac:dyDescent="0.3">
      <c r="A2309" t="s">
        <v>3108</v>
      </c>
      <c r="B2309" s="1">
        <v>46065.308333333334</v>
      </c>
      <c r="C2309" t="s">
        <v>26</v>
      </c>
      <c r="D2309" t="s">
        <v>18</v>
      </c>
      <c r="E2309" t="s">
        <v>16</v>
      </c>
      <c r="F2309" t="s">
        <v>20</v>
      </c>
      <c r="G2309" s="2">
        <v>0.30833333333333335</v>
      </c>
      <c r="H2309" s="3">
        <v>46065</v>
      </c>
      <c r="I2309">
        <v>2</v>
      </c>
      <c r="J2309">
        <f>_xlfn.XLOOKUP(tbl_logs[[#This Row],[Target_Department]],tbl_DeptWeight[Department], tbl_DeptWeight[Impact Score])</f>
        <v>3</v>
      </c>
      <c r="K2309">
        <f>_xlfn.XLOOKUP(tbl_logs[[#This Row],[Employee_Action]],tbl_ResponseLikelihood[Employee Action],tbl_ResponseLikelihood[Likelihood Score])</f>
        <v>2</v>
      </c>
      <c r="L2309">
        <f>tbl_logs[[#This Row],[Impact Score]]*tbl_logs[[#This Row],[Response Multiplier]]</f>
        <v>6</v>
      </c>
      <c r="M2309" t="str" cm="1">
        <f t="array" ref="M2309">_xlfn.IFS(tbl_logs[[#This Row],[Total Score]]&lt;=4, "Low", tbl_logs[[#This Row],[Total Score]]&lt;=10, "Medium", tbl_logs[[#This Row],[Total Score]]&lt;=19, "High", tbl_logs[[#This Row],[Total Score]]&lt;=25, "Very High")</f>
        <v>Medium</v>
      </c>
      <c r="N2309" t="str" cm="1">
        <f t="array" ref="N2309">_xlfn.IFS(tbl_logs[[#This Row],[Total Score]]&lt;=4, "Low", tbl_logs[[#This Row],[Total Score]]&lt;=10, "Medium", tbl_logs[[#This Row],[Total Score]]&lt;=17, "High", tbl_logs[[#This Row],[Total Score]]&lt;=25, "Critical")</f>
        <v>Medium</v>
      </c>
    </row>
    <row r="2310" spans="1:14" x14ac:dyDescent="0.3">
      <c r="A2310" t="s">
        <v>2330</v>
      </c>
      <c r="B2310" s="1">
        <v>46065.320833333331</v>
      </c>
      <c r="C2310" t="s">
        <v>7</v>
      </c>
      <c r="D2310" t="s">
        <v>15</v>
      </c>
      <c r="E2310" t="s">
        <v>19</v>
      </c>
      <c r="F2310" t="s">
        <v>10</v>
      </c>
      <c r="G2310" s="2">
        <v>0.32083333333333336</v>
      </c>
      <c r="H2310" s="3">
        <v>46065</v>
      </c>
      <c r="I2310">
        <v>2</v>
      </c>
      <c r="J2310">
        <f>_xlfn.XLOOKUP(tbl_logs[[#This Row],[Target_Department]],tbl_DeptWeight[Department], tbl_DeptWeight[Impact Score])</f>
        <v>3</v>
      </c>
      <c r="K2310">
        <f>_xlfn.XLOOKUP(tbl_logs[[#This Row],[Employee_Action]],tbl_ResponseLikelihood[Employee Action],tbl_ResponseLikelihood[Likelihood Score])</f>
        <v>2</v>
      </c>
      <c r="L2310">
        <f>tbl_logs[[#This Row],[Impact Score]]*tbl_logs[[#This Row],[Response Multiplier]]</f>
        <v>6</v>
      </c>
      <c r="M2310" t="str" cm="1">
        <f t="array" ref="M2310">_xlfn.IFS(tbl_logs[[#This Row],[Total Score]]&lt;=4, "Low", tbl_logs[[#This Row],[Total Score]]&lt;=10, "Medium", tbl_logs[[#This Row],[Total Score]]&lt;=19, "High", tbl_logs[[#This Row],[Total Score]]&lt;=25, "Very High")</f>
        <v>Medium</v>
      </c>
      <c r="N2310" t="str" cm="1">
        <f t="array" ref="N2310">_xlfn.IFS(tbl_logs[[#This Row],[Total Score]]&lt;=4, "Low", tbl_logs[[#This Row],[Total Score]]&lt;=10, "Medium", tbl_logs[[#This Row],[Total Score]]&lt;=17, "High", tbl_logs[[#This Row],[Total Score]]&lt;=25, "Critical")</f>
        <v>Medium</v>
      </c>
    </row>
    <row r="2311" spans="1:14" x14ac:dyDescent="0.3">
      <c r="A2311" t="s">
        <v>3898</v>
      </c>
      <c r="B2311" s="1">
        <v>46065.367361111108</v>
      </c>
      <c r="C2311" t="s">
        <v>7</v>
      </c>
      <c r="D2311" t="s">
        <v>22</v>
      </c>
      <c r="E2311" t="s">
        <v>19</v>
      </c>
      <c r="F2311" t="s">
        <v>20</v>
      </c>
      <c r="G2311" s="2">
        <v>0.36736111111111114</v>
      </c>
      <c r="H2311" s="3">
        <v>46065</v>
      </c>
      <c r="I2311">
        <v>2</v>
      </c>
      <c r="J2311">
        <f>_xlfn.XLOOKUP(tbl_logs[[#This Row],[Target_Department]],tbl_DeptWeight[Department], tbl_DeptWeight[Impact Score])</f>
        <v>3</v>
      </c>
      <c r="K2311">
        <f>_xlfn.XLOOKUP(tbl_logs[[#This Row],[Employee_Action]],tbl_ResponseLikelihood[Employee Action],tbl_ResponseLikelihood[Likelihood Score])</f>
        <v>2</v>
      </c>
      <c r="L2311">
        <f>tbl_logs[[#This Row],[Impact Score]]*tbl_logs[[#This Row],[Response Multiplier]]</f>
        <v>6</v>
      </c>
      <c r="M2311" t="str" cm="1">
        <f t="array" ref="M2311">_xlfn.IFS(tbl_logs[[#This Row],[Total Score]]&lt;=4, "Low", tbl_logs[[#This Row],[Total Score]]&lt;=10, "Medium", tbl_logs[[#This Row],[Total Score]]&lt;=19, "High", tbl_logs[[#This Row],[Total Score]]&lt;=25, "Very High")</f>
        <v>Medium</v>
      </c>
      <c r="N2311" t="str" cm="1">
        <f t="array" ref="N2311">_xlfn.IFS(tbl_logs[[#This Row],[Total Score]]&lt;=4, "Low", tbl_logs[[#This Row],[Total Score]]&lt;=10, "Medium", tbl_logs[[#This Row],[Total Score]]&lt;=17, "High", tbl_logs[[#This Row],[Total Score]]&lt;=25, "Critical")</f>
        <v>Medium</v>
      </c>
    </row>
    <row r="2312" spans="1:14" x14ac:dyDescent="0.3">
      <c r="A2312" t="s">
        <v>2833</v>
      </c>
      <c r="B2312" s="1">
        <v>46065.375</v>
      </c>
      <c r="C2312" t="s">
        <v>26</v>
      </c>
      <c r="D2312" t="s">
        <v>18</v>
      </c>
      <c r="E2312" t="s">
        <v>16</v>
      </c>
      <c r="F2312" t="s">
        <v>10</v>
      </c>
      <c r="G2312" s="2">
        <v>0.375</v>
      </c>
      <c r="H2312" s="3">
        <v>46065</v>
      </c>
      <c r="I2312">
        <v>2</v>
      </c>
      <c r="J2312">
        <f>_xlfn.XLOOKUP(tbl_logs[[#This Row],[Target_Department]],tbl_DeptWeight[Department], tbl_DeptWeight[Impact Score])</f>
        <v>3</v>
      </c>
      <c r="K2312">
        <f>_xlfn.XLOOKUP(tbl_logs[[#This Row],[Employee_Action]],tbl_ResponseLikelihood[Employee Action],tbl_ResponseLikelihood[Likelihood Score])</f>
        <v>2</v>
      </c>
      <c r="L2312">
        <f>tbl_logs[[#This Row],[Impact Score]]*tbl_logs[[#This Row],[Response Multiplier]]</f>
        <v>6</v>
      </c>
      <c r="M2312" t="str" cm="1">
        <f t="array" ref="M2312">_xlfn.IFS(tbl_logs[[#This Row],[Total Score]]&lt;=4, "Low", tbl_logs[[#This Row],[Total Score]]&lt;=10, "Medium", tbl_logs[[#This Row],[Total Score]]&lt;=19, "High", tbl_logs[[#This Row],[Total Score]]&lt;=25, "Very High")</f>
        <v>Medium</v>
      </c>
      <c r="N2312" t="str" cm="1">
        <f t="array" ref="N2312">_xlfn.IFS(tbl_logs[[#This Row],[Total Score]]&lt;=4, "Low", tbl_logs[[#This Row],[Total Score]]&lt;=10, "Medium", tbl_logs[[#This Row],[Total Score]]&lt;=17, "High", tbl_logs[[#This Row],[Total Score]]&lt;=25, "Critical")</f>
        <v>Medium</v>
      </c>
    </row>
    <row r="2313" spans="1:14" x14ac:dyDescent="0.3">
      <c r="A2313" t="s">
        <v>3809</v>
      </c>
      <c r="B2313" s="1">
        <v>46065.39166666667</v>
      </c>
      <c r="C2313" t="s">
        <v>12</v>
      </c>
      <c r="D2313" t="s">
        <v>15</v>
      </c>
      <c r="E2313" t="s">
        <v>9</v>
      </c>
      <c r="F2313" t="s">
        <v>33</v>
      </c>
      <c r="G2313" s="2">
        <v>0.39166666666666666</v>
      </c>
      <c r="H2313" s="3">
        <v>46065</v>
      </c>
      <c r="I2313">
        <v>2</v>
      </c>
      <c r="J2313">
        <f>_xlfn.XLOOKUP(tbl_logs[[#This Row],[Target_Department]],tbl_DeptWeight[Department], tbl_DeptWeight[Impact Score])</f>
        <v>1</v>
      </c>
      <c r="K2313">
        <f>_xlfn.XLOOKUP(tbl_logs[[#This Row],[Employee_Action]],tbl_ResponseLikelihood[Employee Action],tbl_ResponseLikelihood[Likelihood Score])</f>
        <v>4</v>
      </c>
      <c r="L2313">
        <f>tbl_logs[[#This Row],[Impact Score]]*tbl_logs[[#This Row],[Response Multiplier]]</f>
        <v>4</v>
      </c>
      <c r="M2313" t="str" cm="1">
        <f t="array" ref="M2313">_xlfn.IFS(tbl_logs[[#This Row],[Total Score]]&lt;=4, "Low", tbl_logs[[#This Row],[Total Score]]&lt;=10, "Medium", tbl_logs[[#This Row],[Total Score]]&lt;=19, "High", tbl_logs[[#This Row],[Total Score]]&lt;=25, "Very High")</f>
        <v>Low</v>
      </c>
      <c r="N2313" t="str" cm="1">
        <f t="array" ref="N2313">_xlfn.IFS(tbl_logs[[#This Row],[Total Score]]&lt;=4, "Low", tbl_logs[[#This Row],[Total Score]]&lt;=10, "Medium", tbl_logs[[#This Row],[Total Score]]&lt;=17, "High", tbl_logs[[#This Row],[Total Score]]&lt;=25, "Critical")</f>
        <v>Low</v>
      </c>
    </row>
    <row r="2314" spans="1:14" x14ac:dyDescent="0.3">
      <c r="A2314" t="s">
        <v>1058</v>
      </c>
      <c r="B2314" s="1">
        <v>46065.399305555555</v>
      </c>
      <c r="C2314" t="s">
        <v>7</v>
      </c>
      <c r="D2314" t="s">
        <v>22</v>
      </c>
      <c r="E2314" t="s">
        <v>19</v>
      </c>
      <c r="F2314" t="s">
        <v>53</v>
      </c>
      <c r="G2314" s="2">
        <v>0.39930555555555558</v>
      </c>
      <c r="H2314" s="3">
        <v>46065</v>
      </c>
      <c r="I2314">
        <v>2</v>
      </c>
      <c r="J2314">
        <f>_xlfn.XLOOKUP(tbl_logs[[#This Row],[Target_Department]],tbl_DeptWeight[Department], tbl_DeptWeight[Impact Score])</f>
        <v>3</v>
      </c>
      <c r="K2314">
        <f>_xlfn.XLOOKUP(tbl_logs[[#This Row],[Employee_Action]],tbl_ResponseLikelihood[Employee Action],tbl_ResponseLikelihood[Likelihood Score])</f>
        <v>5</v>
      </c>
      <c r="L2314">
        <f>tbl_logs[[#This Row],[Impact Score]]*tbl_logs[[#This Row],[Response Multiplier]]</f>
        <v>15</v>
      </c>
      <c r="M2314" t="str" cm="1">
        <f t="array" ref="M2314">_xlfn.IFS(tbl_logs[[#This Row],[Total Score]]&lt;=4, "Low", tbl_logs[[#This Row],[Total Score]]&lt;=10, "Medium", tbl_logs[[#This Row],[Total Score]]&lt;=19, "High", tbl_logs[[#This Row],[Total Score]]&lt;=25, "Very High")</f>
        <v>High</v>
      </c>
      <c r="N2314" t="str" cm="1">
        <f t="array" ref="N2314">_xlfn.IFS(tbl_logs[[#This Row],[Total Score]]&lt;=4, "Low", tbl_logs[[#This Row],[Total Score]]&lt;=10, "Medium", tbl_logs[[#This Row],[Total Score]]&lt;=17, "High", tbl_logs[[#This Row],[Total Score]]&lt;=25, "Critical")</f>
        <v>High</v>
      </c>
    </row>
    <row r="2315" spans="1:14" x14ac:dyDescent="0.3">
      <c r="A2315" t="s">
        <v>4157</v>
      </c>
      <c r="B2315" s="1">
        <v>46065.408333333333</v>
      </c>
      <c r="C2315" t="s">
        <v>47</v>
      </c>
      <c r="D2315" t="s">
        <v>22</v>
      </c>
      <c r="E2315" t="s">
        <v>19</v>
      </c>
      <c r="F2315" t="s">
        <v>10</v>
      </c>
      <c r="G2315" s="2">
        <v>0.40833333333333333</v>
      </c>
      <c r="H2315" s="3">
        <v>46065</v>
      </c>
      <c r="I2315">
        <v>2</v>
      </c>
      <c r="J2315">
        <f>_xlfn.XLOOKUP(tbl_logs[[#This Row],[Target_Department]],tbl_DeptWeight[Department], tbl_DeptWeight[Impact Score])</f>
        <v>1</v>
      </c>
      <c r="K2315">
        <f>_xlfn.XLOOKUP(tbl_logs[[#This Row],[Employee_Action]],tbl_ResponseLikelihood[Employee Action],tbl_ResponseLikelihood[Likelihood Score])</f>
        <v>2</v>
      </c>
      <c r="L2315">
        <f>tbl_logs[[#This Row],[Impact Score]]*tbl_logs[[#This Row],[Response Multiplier]]</f>
        <v>2</v>
      </c>
      <c r="M2315" t="str" cm="1">
        <f t="array" ref="M2315">_xlfn.IFS(tbl_logs[[#This Row],[Total Score]]&lt;=4, "Low", tbl_logs[[#This Row],[Total Score]]&lt;=10, "Medium", tbl_logs[[#This Row],[Total Score]]&lt;=19, "High", tbl_logs[[#This Row],[Total Score]]&lt;=25, "Very High")</f>
        <v>Low</v>
      </c>
      <c r="N2315" t="str" cm="1">
        <f t="array" ref="N2315">_xlfn.IFS(tbl_logs[[#This Row],[Total Score]]&lt;=4, "Low", tbl_logs[[#This Row],[Total Score]]&lt;=10, "Medium", tbl_logs[[#This Row],[Total Score]]&lt;=17, "High", tbl_logs[[#This Row],[Total Score]]&lt;=25, "Critical")</f>
        <v>Low</v>
      </c>
    </row>
    <row r="2316" spans="1:14" x14ac:dyDescent="0.3">
      <c r="A2316" t="s">
        <v>614</v>
      </c>
      <c r="B2316" s="1">
        <v>46065.422222222223</v>
      </c>
      <c r="C2316" t="s">
        <v>12</v>
      </c>
      <c r="D2316" t="s">
        <v>18</v>
      </c>
      <c r="E2316" t="s">
        <v>16</v>
      </c>
      <c r="F2316" t="s">
        <v>10</v>
      </c>
      <c r="G2316" s="2">
        <v>0.42222222222222222</v>
      </c>
      <c r="H2316" s="3">
        <v>46065</v>
      </c>
      <c r="I2316">
        <v>2</v>
      </c>
      <c r="J2316">
        <f>_xlfn.XLOOKUP(tbl_logs[[#This Row],[Target_Department]],tbl_DeptWeight[Department], tbl_DeptWeight[Impact Score])</f>
        <v>1</v>
      </c>
      <c r="K2316">
        <f>_xlfn.XLOOKUP(tbl_logs[[#This Row],[Employee_Action]],tbl_ResponseLikelihood[Employee Action],tbl_ResponseLikelihood[Likelihood Score])</f>
        <v>2</v>
      </c>
      <c r="L2316">
        <f>tbl_logs[[#This Row],[Impact Score]]*tbl_logs[[#This Row],[Response Multiplier]]</f>
        <v>2</v>
      </c>
      <c r="M2316" t="str" cm="1">
        <f t="array" ref="M2316">_xlfn.IFS(tbl_logs[[#This Row],[Total Score]]&lt;=4, "Low", tbl_logs[[#This Row],[Total Score]]&lt;=10, "Medium", tbl_logs[[#This Row],[Total Score]]&lt;=19, "High", tbl_logs[[#This Row],[Total Score]]&lt;=25, "Very High")</f>
        <v>Low</v>
      </c>
      <c r="N2316" t="str" cm="1">
        <f t="array" ref="N2316">_xlfn.IFS(tbl_logs[[#This Row],[Total Score]]&lt;=4, "Low", tbl_logs[[#This Row],[Total Score]]&lt;=10, "Medium", tbl_logs[[#This Row],[Total Score]]&lt;=17, "High", tbl_logs[[#This Row],[Total Score]]&lt;=25, "Critical")</f>
        <v>Low</v>
      </c>
    </row>
    <row r="2317" spans="1:14" x14ac:dyDescent="0.3">
      <c r="A2317" t="s">
        <v>3685</v>
      </c>
      <c r="B2317" s="1">
        <v>46065.476388888892</v>
      </c>
      <c r="C2317" t="s">
        <v>7</v>
      </c>
      <c r="D2317" t="s">
        <v>22</v>
      </c>
      <c r="E2317" t="s">
        <v>19</v>
      </c>
      <c r="F2317" t="s">
        <v>20</v>
      </c>
      <c r="G2317" s="2">
        <v>0.47638888888888886</v>
      </c>
      <c r="H2317" s="3">
        <v>46065</v>
      </c>
      <c r="I2317">
        <v>2</v>
      </c>
      <c r="J2317">
        <f>_xlfn.XLOOKUP(tbl_logs[[#This Row],[Target_Department]],tbl_DeptWeight[Department], tbl_DeptWeight[Impact Score])</f>
        <v>3</v>
      </c>
      <c r="K2317">
        <f>_xlfn.XLOOKUP(tbl_logs[[#This Row],[Employee_Action]],tbl_ResponseLikelihood[Employee Action],tbl_ResponseLikelihood[Likelihood Score])</f>
        <v>2</v>
      </c>
      <c r="L2317">
        <f>tbl_logs[[#This Row],[Impact Score]]*tbl_logs[[#This Row],[Response Multiplier]]</f>
        <v>6</v>
      </c>
      <c r="M2317" t="str" cm="1">
        <f t="array" ref="M2317">_xlfn.IFS(tbl_logs[[#This Row],[Total Score]]&lt;=4, "Low", tbl_logs[[#This Row],[Total Score]]&lt;=10, "Medium", tbl_logs[[#This Row],[Total Score]]&lt;=19, "High", tbl_logs[[#This Row],[Total Score]]&lt;=25, "Very High")</f>
        <v>Medium</v>
      </c>
      <c r="N2317" t="str" cm="1">
        <f t="array" ref="N2317">_xlfn.IFS(tbl_logs[[#This Row],[Total Score]]&lt;=4, "Low", tbl_logs[[#This Row],[Total Score]]&lt;=10, "Medium", tbl_logs[[#This Row],[Total Score]]&lt;=17, "High", tbl_logs[[#This Row],[Total Score]]&lt;=25, "Critical")</f>
        <v>Medium</v>
      </c>
    </row>
    <row r="2318" spans="1:14" x14ac:dyDescent="0.3">
      <c r="A2318" t="s">
        <v>2144</v>
      </c>
      <c r="B2318" s="1">
        <v>46065.479166666664</v>
      </c>
      <c r="C2318" t="s">
        <v>47</v>
      </c>
      <c r="D2318" t="s">
        <v>8</v>
      </c>
      <c r="E2318" t="s">
        <v>16</v>
      </c>
      <c r="F2318" t="s">
        <v>20</v>
      </c>
      <c r="G2318" s="2">
        <v>0.47916666666666669</v>
      </c>
      <c r="H2318" s="3">
        <v>46065</v>
      </c>
      <c r="I2318">
        <v>2</v>
      </c>
      <c r="J2318">
        <f>_xlfn.XLOOKUP(tbl_logs[[#This Row],[Target_Department]],tbl_DeptWeight[Department], tbl_DeptWeight[Impact Score])</f>
        <v>1</v>
      </c>
      <c r="K2318">
        <f>_xlfn.XLOOKUP(tbl_logs[[#This Row],[Employee_Action]],tbl_ResponseLikelihood[Employee Action],tbl_ResponseLikelihood[Likelihood Score])</f>
        <v>2</v>
      </c>
      <c r="L2318">
        <f>tbl_logs[[#This Row],[Impact Score]]*tbl_logs[[#This Row],[Response Multiplier]]</f>
        <v>2</v>
      </c>
      <c r="M2318" t="str" cm="1">
        <f t="array" ref="M2318">_xlfn.IFS(tbl_logs[[#This Row],[Total Score]]&lt;=4, "Low", tbl_logs[[#This Row],[Total Score]]&lt;=10, "Medium", tbl_logs[[#This Row],[Total Score]]&lt;=19, "High", tbl_logs[[#This Row],[Total Score]]&lt;=25, "Very High")</f>
        <v>Low</v>
      </c>
      <c r="N2318" t="str" cm="1">
        <f t="array" ref="N2318">_xlfn.IFS(tbl_logs[[#This Row],[Total Score]]&lt;=4, "Low", tbl_logs[[#This Row],[Total Score]]&lt;=10, "Medium", tbl_logs[[#This Row],[Total Score]]&lt;=17, "High", tbl_logs[[#This Row],[Total Score]]&lt;=25, "Critical")</f>
        <v>Low</v>
      </c>
    </row>
    <row r="2319" spans="1:14" x14ac:dyDescent="0.3">
      <c r="A2319" t="s">
        <v>896</v>
      </c>
      <c r="B2319" s="1">
        <v>46065.479861111111</v>
      </c>
      <c r="C2319" t="s">
        <v>12</v>
      </c>
      <c r="D2319" t="s">
        <v>15</v>
      </c>
      <c r="E2319" t="s">
        <v>19</v>
      </c>
      <c r="F2319" t="s">
        <v>13</v>
      </c>
      <c r="G2319" s="2">
        <v>0.47986111111111113</v>
      </c>
      <c r="H2319" s="3">
        <v>46065</v>
      </c>
      <c r="I2319">
        <v>2</v>
      </c>
      <c r="J2319">
        <f>_xlfn.XLOOKUP(tbl_logs[[#This Row],[Target_Department]],tbl_DeptWeight[Department], tbl_DeptWeight[Impact Score])</f>
        <v>1</v>
      </c>
      <c r="K2319">
        <f>_xlfn.XLOOKUP(tbl_logs[[#This Row],[Employee_Action]],tbl_ResponseLikelihood[Employee Action],tbl_ResponseLikelihood[Likelihood Score])</f>
        <v>1</v>
      </c>
      <c r="L2319">
        <f>tbl_logs[[#This Row],[Impact Score]]*tbl_logs[[#This Row],[Response Multiplier]]</f>
        <v>1</v>
      </c>
      <c r="M2319" t="str" cm="1">
        <f t="array" ref="M2319">_xlfn.IFS(tbl_logs[[#This Row],[Total Score]]&lt;=4, "Low", tbl_logs[[#This Row],[Total Score]]&lt;=10, "Medium", tbl_logs[[#This Row],[Total Score]]&lt;=19, "High", tbl_logs[[#This Row],[Total Score]]&lt;=25, "Very High")</f>
        <v>Low</v>
      </c>
      <c r="N2319" t="str" cm="1">
        <f t="array" ref="N2319">_xlfn.IFS(tbl_logs[[#This Row],[Total Score]]&lt;=4, "Low", tbl_logs[[#This Row],[Total Score]]&lt;=10, "Medium", tbl_logs[[#This Row],[Total Score]]&lt;=17, "High", tbl_logs[[#This Row],[Total Score]]&lt;=25, "Critical")</f>
        <v>Low</v>
      </c>
    </row>
    <row r="2320" spans="1:14" x14ac:dyDescent="0.3">
      <c r="A2320" t="s">
        <v>2807</v>
      </c>
      <c r="B2320" s="1">
        <v>46065.493750000001</v>
      </c>
      <c r="C2320" t="s">
        <v>26</v>
      </c>
      <c r="D2320" t="s">
        <v>22</v>
      </c>
      <c r="E2320" t="s">
        <v>19</v>
      </c>
      <c r="F2320" t="s">
        <v>10</v>
      </c>
      <c r="G2320" s="2">
        <v>0.49375000000000002</v>
      </c>
      <c r="H2320" s="3">
        <v>46065</v>
      </c>
      <c r="I2320">
        <v>2</v>
      </c>
      <c r="J2320">
        <f>_xlfn.XLOOKUP(tbl_logs[[#This Row],[Target_Department]],tbl_DeptWeight[Department], tbl_DeptWeight[Impact Score])</f>
        <v>3</v>
      </c>
      <c r="K2320">
        <f>_xlfn.XLOOKUP(tbl_logs[[#This Row],[Employee_Action]],tbl_ResponseLikelihood[Employee Action],tbl_ResponseLikelihood[Likelihood Score])</f>
        <v>2</v>
      </c>
      <c r="L2320">
        <f>tbl_logs[[#This Row],[Impact Score]]*tbl_logs[[#This Row],[Response Multiplier]]</f>
        <v>6</v>
      </c>
      <c r="M2320" t="str" cm="1">
        <f t="array" ref="M2320">_xlfn.IFS(tbl_logs[[#This Row],[Total Score]]&lt;=4, "Low", tbl_logs[[#This Row],[Total Score]]&lt;=10, "Medium", tbl_logs[[#This Row],[Total Score]]&lt;=19, "High", tbl_logs[[#This Row],[Total Score]]&lt;=25, "Very High")</f>
        <v>Medium</v>
      </c>
      <c r="N2320" t="str" cm="1">
        <f t="array" ref="N2320">_xlfn.IFS(tbl_logs[[#This Row],[Total Score]]&lt;=4, "Low", tbl_logs[[#This Row],[Total Score]]&lt;=10, "Medium", tbl_logs[[#This Row],[Total Score]]&lt;=17, "High", tbl_logs[[#This Row],[Total Score]]&lt;=25, "Critical")</f>
        <v>Medium</v>
      </c>
    </row>
    <row r="2321" spans="1:14" x14ac:dyDescent="0.3">
      <c r="A2321" t="s">
        <v>3385</v>
      </c>
      <c r="B2321" s="1">
        <v>46065.504861111112</v>
      </c>
      <c r="C2321" t="s">
        <v>35</v>
      </c>
      <c r="D2321" t="s">
        <v>15</v>
      </c>
      <c r="E2321" t="s">
        <v>19</v>
      </c>
      <c r="F2321" t="s">
        <v>10</v>
      </c>
      <c r="G2321" s="2">
        <v>0.50486111111111109</v>
      </c>
      <c r="H2321" s="3">
        <v>46065</v>
      </c>
      <c r="I2321">
        <v>2</v>
      </c>
      <c r="J2321">
        <f>_xlfn.XLOOKUP(tbl_logs[[#This Row],[Target_Department]],tbl_DeptWeight[Department], tbl_DeptWeight[Impact Score])</f>
        <v>1</v>
      </c>
      <c r="K2321">
        <f>_xlfn.XLOOKUP(tbl_logs[[#This Row],[Employee_Action]],tbl_ResponseLikelihood[Employee Action],tbl_ResponseLikelihood[Likelihood Score])</f>
        <v>2</v>
      </c>
      <c r="L2321">
        <f>tbl_logs[[#This Row],[Impact Score]]*tbl_logs[[#This Row],[Response Multiplier]]</f>
        <v>2</v>
      </c>
      <c r="M2321" t="str" cm="1">
        <f t="array" ref="M2321">_xlfn.IFS(tbl_logs[[#This Row],[Total Score]]&lt;=4, "Low", tbl_logs[[#This Row],[Total Score]]&lt;=10, "Medium", tbl_logs[[#This Row],[Total Score]]&lt;=19, "High", tbl_logs[[#This Row],[Total Score]]&lt;=25, "Very High")</f>
        <v>Low</v>
      </c>
      <c r="N2321" t="str" cm="1">
        <f t="array" ref="N2321">_xlfn.IFS(tbl_logs[[#This Row],[Total Score]]&lt;=4, "Low", tbl_logs[[#This Row],[Total Score]]&lt;=10, "Medium", tbl_logs[[#This Row],[Total Score]]&lt;=17, "High", tbl_logs[[#This Row],[Total Score]]&lt;=25, "Critical")</f>
        <v>Low</v>
      </c>
    </row>
    <row r="2322" spans="1:14" x14ac:dyDescent="0.3">
      <c r="A2322" t="s">
        <v>4655</v>
      </c>
      <c r="B2322" s="1">
        <v>46065.511111111111</v>
      </c>
      <c r="C2322" t="s">
        <v>35</v>
      </c>
      <c r="D2322" t="s">
        <v>22</v>
      </c>
      <c r="E2322" t="s">
        <v>16</v>
      </c>
      <c r="F2322" t="s">
        <v>20</v>
      </c>
      <c r="G2322" s="2">
        <v>0.51111111111111107</v>
      </c>
      <c r="H2322" s="3">
        <v>46065</v>
      </c>
      <c r="I2322">
        <v>2</v>
      </c>
      <c r="J2322">
        <f>_xlfn.XLOOKUP(tbl_logs[[#This Row],[Target_Department]],tbl_DeptWeight[Department], tbl_DeptWeight[Impact Score])</f>
        <v>1</v>
      </c>
      <c r="K2322">
        <f>_xlfn.XLOOKUP(tbl_logs[[#This Row],[Employee_Action]],tbl_ResponseLikelihood[Employee Action],tbl_ResponseLikelihood[Likelihood Score])</f>
        <v>2</v>
      </c>
      <c r="L2322">
        <f>tbl_logs[[#This Row],[Impact Score]]*tbl_logs[[#This Row],[Response Multiplier]]</f>
        <v>2</v>
      </c>
      <c r="M2322" t="str" cm="1">
        <f t="array" ref="M2322">_xlfn.IFS(tbl_logs[[#This Row],[Total Score]]&lt;=4, "Low", tbl_logs[[#This Row],[Total Score]]&lt;=10, "Medium", tbl_logs[[#This Row],[Total Score]]&lt;=19, "High", tbl_logs[[#This Row],[Total Score]]&lt;=25, "Very High")</f>
        <v>Low</v>
      </c>
      <c r="N2322" t="str" cm="1">
        <f t="array" ref="N2322">_xlfn.IFS(tbl_logs[[#This Row],[Total Score]]&lt;=4, "Low", tbl_logs[[#This Row],[Total Score]]&lt;=10, "Medium", tbl_logs[[#This Row],[Total Score]]&lt;=17, "High", tbl_logs[[#This Row],[Total Score]]&lt;=25, "Critical")</f>
        <v>Low</v>
      </c>
    </row>
    <row r="2323" spans="1:14" x14ac:dyDescent="0.3">
      <c r="A2323" t="s">
        <v>697</v>
      </c>
      <c r="B2323" s="1">
        <v>46065.536805555559</v>
      </c>
      <c r="C2323" t="s">
        <v>35</v>
      </c>
      <c r="D2323" t="s">
        <v>8</v>
      </c>
      <c r="E2323" t="s">
        <v>9</v>
      </c>
      <c r="F2323" t="s">
        <v>20</v>
      </c>
      <c r="G2323" s="2">
        <v>0.53680555555555554</v>
      </c>
      <c r="H2323" s="3">
        <v>46065</v>
      </c>
      <c r="I2323">
        <v>2</v>
      </c>
      <c r="J2323">
        <f>_xlfn.XLOOKUP(tbl_logs[[#This Row],[Target_Department]],tbl_DeptWeight[Department], tbl_DeptWeight[Impact Score])</f>
        <v>1</v>
      </c>
      <c r="K2323">
        <f>_xlfn.XLOOKUP(tbl_logs[[#This Row],[Employee_Action]],tbl_ResponseLikelihood[Employee Action],tbl_ResponseLikelihood[Likelihood Score])</f>
        <v>2</v>
      </c>
      <c r="L2323">
        <f>tbl_logs[[#This Row],[Impact Score]]*tbl_logs[[#This Row],[Response Multiplier]]</f>
        <v>2</v>
      </c>
      <c r="M2323" t="str" cm="1">
        <f t="array" ref="M2323">_xlfn.IFS(tbl_logs[[#This Row],[Total Score]]&lt;=4, "Low", tbl_logs[[#This Row],[Total Score]]&lt;=10, "Medium", tbl_logs[[#This Row],[Total Score]]&lt;=19, "High", tbl_logs[[#This Row],[Total Score]]&lt;=25, "Very High")</f>
        <v>Low</v>
      </c>
      <c r="N2323" t="str" cm="1">
        <f t="array" ref="N2323">_xlfn.IFS(tbl_logs[[#This Row],[Total Score]]&lt;=4, "Low", tbl_logs[[#This Row],[Total Score]]&lt;=10, "Medium", tbl_logs[[#This Row],[Total Score]]&lt;=17, "High", tbl_logs[[#This Row],[Total Score]]&lt;=25, "Critical")</f>
        <v>Low</v>
      </c>
    </row>
    <row r="2324" spans="1:14" x14ac:dyDescent="0.3">
      <c r="A2324" t="s">
        <v>1489</v>
      </c>
      <c r="B2324" s="1">
        <v>46065.549305555556</v>
      </c>
      <c r="C2324" t="s">
        <v>35</v>
      </c>
      <c r="D2324" t="s">
        <v>18</v>
      </c>
      <c r="E2324" t="s">
        <v>9</v>
      </c>
      <c r="F2324" t="s">
        <v>10</v>
      </c>
      <c r="G2324" s="2">
        <v>0.5493055555555556</v>
      </c>
      <c r="H2324" s="3">
        <v>46065</v>
      </c>
      <c r="I2324">
        <v>2</v>
      </c>
      <c r="J2324">
        <f>_xlfn.XLOOKUP(tbl_logs[[#This Row],[Target_Department]],tbl_DeptWeight[Department], tbl_DeptWeight[Impact Score])</f>
        <v>1</v>
      </c>
      <c r="K2324">
        <f>_xlfn.XLOOKUP(tbl_logs[[#This Row],[Employee_Action]],tbl_ResponseLikelihood[Employee Action],tbl_ResponseLikelihood[Likelihood Score])</f>
        <v>2</v>
      </c>
      <c r="L2324">
        <f>tbl_logs[[#This Row],[Impact Score]]*tbl_logs[[#This Row],[Response Multiplier]]</f>
        <v>2</v>
      </c>
      <c r="M2324" t="str" cm="1">
        <f t="array" ref="M2324">_xlfn.IFS(tbl_logs[[#This Row],[Total Score]]&lt;=4, "Low", tbl_logs[[#This Row],[Total Score]]&lt;=10, "Medium", tbl_logs[[#This Row],[Total Score]]&lt;=19, "High", tbl_logs[[#This Row],[Total Score]]&lt;=25, "Very High")</f>
        <v>Low</v>
      </c>
      <c r="N2324" t="str" cm="1">
        <f t="array" ref="N2324">_xlfn.IFS(tbl_logs[[#This Row],[Total Score]]&lt;=4, "Low", tbl_logs[[#This Row],[Total Score]]&lt;=10, "Medium", tbl_logs[[#This Row],[Total Score]]&lt;=17, "High", tbl_logs[[#This Row],[Total Score]]&lt;=25, "Critical")</f>
        <v>Low</v>
      </c>
    </row>
    <row r="2325" spans="1:14" x14ac:dyDescent="0.3">
      <c r="A2325" t="s">
        <v>4423</v>
      </c>
      <c r="B2325" s="1">
        <v>46065.558333333334</v>
      </c>
      <c r="C2325" t="s">
        <v>7</v>
      </c>
      <c r="D2325" t="s">
        <v>18</v>
      </c>
      <c r="E2325" t="s">
        <v>19</v>
      </c>
      <c r="F2325" t="s">
        <v>13</v>
      </c>
      <c r="G2325" s="2">
        <v>0.55833333333333335</v>
      </c>
      <c r="H2325" s="3">
        <v>46065</v>
      </c>
      <c r="I2325">
        <v>2</v>
      </c>
      <c r="J2325">
        <f>_xlfn.XLOOKUP(tbl_logs[[#This Row],[Target_Department]],tbl_DeptWeight[Department], tbl_DeptWeight[Impact Score])</f>
        <v>3</v>
      </c>
      <c r="K2325">
        <f>_xlfn.XLOOKUP(tbl_logs[[#This Row],[Employee_Action]],tbl_ResponseLikelihood[Employee Action],tbl_ResponseLikelihood[Likelihood Score])</f>
        <v>1</v>
      </c>
      <c r="L2325">
        <f>tbl_logs[[#This Row],[Impact Score]]*tbl_logs[[#This Row],[Response Multiplier]]</f>
        <v>3</v>
      </c>
      <c r="M2325" t="str" cm="1">
        <f t="array" ref="M2325">_xlfn.IFS(tbl_logs[[#This Row],[Total Score]]&lt;=4, "Low", tbl_logs[[#This Row],[Total Score]]&lt;=10, "Medium", tbl_logs[[#This Row],[Total Score]]&lt;=19, "High", tbl_logs[[#This Row],[Total Score]]&lt;=25, "Very High")</f>
        <v>Low</v>
      </c>
      <c r="N2325" t="str" cm="1">
        <f t="array" ref="N2325">_xlfn.IFS(tbl_logs[[#This Row],[Total Score]]&lt;=4, "Low", tbl_logs[[#This Row],[Total Score]]&lt;=10, "Medium", tbl_logs[[#This Row],[Total Score]]&lt;=17, "High", tbl_logs[[#This Row],[Total Score]]&lt;=25, "Critical")</f>
        <v>Low</v>
      </c>
    </row>
    <row r="2326" spans="1:14" x14ac:dyDescent="0.3">
      <c r="A2326" t="s">
        <v>2800</v>
      </c>
      <c r="B2326" s="1">
        <v>46065.559027777781</v>
      </c>
      <c r="C2326" t="s">
        <v>7</v>
      </c>
      <c r="D2326" t="s">
        <v>22</v>
      </c>
      <c r="E2326" t="s">
        <v>19</v>
      </c>
      <c r="F2326" t="s">
        <v>10</v>
      </c>
      <c r="G2326" s="2">
        <v>0.55902777777777779</v>
      </c>
      <c r="H2326" s="3">
        <v>46065</v>
      </c>
      <c r="I2326">
        <v>2</v>
      </c>
      <c r="J2326">
        <f>_xlfn.XLOOKUP(tbl_logs[[#This Row],[Target_Department]],tbl_DeptWeight[Department], tbl_DeptWeight[Impact Score])</f>
        <v>3</v>
      </c>
      <c r="K2326">
        <f>_xlfn.XLOOKUP(tbl_logs[[#This Row],[Employee_Action]],tbl_ResponseLikelihood[Employee Action],tbl_ResponseLikelihood[Likelihood Score])</f>
        <v>2</v>
      </c>
      <c r="L2326">
        <f>tbl_logs[[#This Row],[Impact Score]]*tbl_logs[[#This Row],[Response Multiplier]]</f>
        <v>6</v>
      </c>
      <c r="M2326" t="str" cm="1">
        <f t="array" ref="M2326">_xlfn.IFS(tbl_logs[[#This Row],[Total Score]]&lt;=4, "Low", tbl_logs[[#This Row],[Total Score]]&lt;=10, "Medium", tbl_logs[[#This Row],[Total Score]]&lt;=19, "High", tbl_logs[[#This Row],[Total Score]]&lt;=25, "Very High")</f>
        <v>Medium</v>
      </c>
      <c r="N2326" t="str" cm="1">
        <f t="array" ref="N2326">_xlfn.IFS(tbl_logs[[#This Row],[Total Score]]&lt;=4, "Low", tbl_logs[[#This Row],[Total Score]]&lt;=10, "Medium", tbl_logs[[#This Row],[Total Score]]&lt;=17, "High", tbl_logs[[#This Row],[Total Score]]&lt;=25, "Critical")</f>
        <v>Medium</v>
      </c>
    </row>
    <row r="2327" spans="1:14" x14ac:dyDescent="0.3">
      <c r="A2327" t="s">
        <v>3609</v>
      </c>
      <c r="B2327" s="1">
        <v>46065.561805555553</v>
      </c>
      <c r="C2327" t="s">
        <v>7</v>
      </c>
      <c r="D2327" t="s">
        <v>8</v>
      </c>
      <c r="E2327" t="s">
        <v>19</v>
      </c>
      <c r="F2327" t="s">
        <v>33</v>
      </c>
      <c r="G2327" s="2">
        <v>0.56180555555555556</v>
      </c>
      <c r="H2327" s="3">
        <v>46065</v>
      </c>
      <c r="I2327">
        <v>2</v>
      </c>
      <c r="J2327">
        <f>_xlfn.XLOOKUP(tbl_logs[[#This Row],[Target_Department]],tbl_DeptWeight[Department], tbl_DeptWeight[Impact Score])</f>
        <v>3</v>
      </c>
      <c r="K2327">
        <f>_xlfn.XLOOKUP(tbl_logs[[#This Row],[Employee_Action]],tbl_ResponseLikelihood[Employee Action],tbl_ResponseLikelihood[Likelihood Score])</f>
        <v>4</v>
      </c>
      <c r="L2327">
        <f>tbl_logs[[#This Row],[Impact Score]]*tbl_logs[[#This Row],[Response Multiplier]]</f>
        <v>12</v>
      </c>
      <c r="M2327" t="str" cm="1">
        <f t="array" ref="M2327">_xlfn.IFS(tbl_logs[[#This Row],[Total Score]]&lt;=4, "Low", tbl_logs[[#This Row],[Total Score]]&lt;=10, "Medium", tbl_logs[[#This Row],[Total Score]]&lt;=19, "High", tbl_logs[[#This Row],[Total Score]]&lt;=25, "Very High")</f>
        <v>High</v>
      </c>
      <c r="N2327" t="str" cm="1">
        <f t="array" ref="N2327">_xlfn.IFS(tbl_logs[[#This Row],[Total Score]]&lt;=4, "Low", tbl_logs[[#This Row],[Total Score]]&lt;=10, "Medium", tbl_logs[[#This Row],[Total Score]]&lt;=17, "High", tbl_logs[[#This Row],[Total Score]]&lt;=25, "Critical")</f>
        <v>High</v>
      </c>
    </row>
    <row r="2328" spans="1:14" x14ac:dyDescent="0.3">
      <c r="A2328" t="s">
        <v>491</v>
      </c>
      <c r="B2328" s="1">
        <v>46065.565972222219</v>
      </c>
      <c r="C2328" t="s">
        <v>12</v>
      </c>
      <c r="D2328" t="s">
        <v>22</v>
      </c>
      <c r="E2328" t="s">
        <v>16</v>
      </c>
      <c r="F2328" t="s">
        <v>33</v>
      </c>
      <c r="G2328" s="2">
        <v>0.56597222222222221</v>
      </c>
      <c r="H2328" s="3">
        <v>46065</v>
      </c>
      <c r="I2328">
        <v>2</v>
      </c>
      <c r="J2328">
        <f>_xlfn.XLOOKUP(tbl_logs[[#This Row],[Target_Department]],tbl_DeptWeight[Department], tbl_DeptWeight[Impact Score])</f>
        <v>1</v>
      </c>
      <c r="K2328">
        <f>_xlfn.XLOOKUP(tbl_logs[[#This Row],[Employee_Action]],tbl_ResponseLikelihood[Employee Action],tbl_ResponseLikelihood[Likelihood Score])</f>
        <v>4</v>
      </c>
      <c r="L2328">
        <f>tbl_logs[[#This Row],[Impact Score]]*tbl_logs[[#This Row],[Response Multiplier]]</f>
        <v>4</v>
      </c>
      <c r="M2328" t="str" cm="1">
        <f t="array" ref="M2328">_xlfn.IFS(tbl_logs[[#This Row],[Total Score]]&lt;=4, "Low", tbl_logs[[#This Row],[Total Score]]&lt;=10, "Medium", tbl_logs[[#This Row],[Total Score]]&lt;=19, "High", tbl_logs[[#This Row],[Total Score]]&lt;=25, "Very High")</f>
        <v>Low</v>
      </c>
      <c r="N2328" t="str" cm="1">
        <f t="array" ref="N2328">_xlfn.IFS(tbl_logs[[#This Row],[Total Score]]&lt;=4, "Low", tbl_logs[[#This Row],[Total Score]]&lt;=10, "Medium", tbl_logs[[#This Row],[Total Score]]&lt;=17, "High", tbl_logs[[#This Row],[Total Score]]&lt;=25, "Critical")</f>
        <v>Low</v>
      </c>
    </row>
    <row r="2329" spans="1:14" x14ac:dyDescent="0.3">
      <c r="A2329" t="s">
        <v>677</v>
      </c>
      <c r="B2329" s="1">
        <v>46065.567361111112</v>
      </c>
      <c r="C2329" t="s">
        <v>7</v>
      </c>
      <c r="D2329" t="s">
        <v>15</v>
      </c>
      <c r="E2329" t="s">
        <v>19</v>
      </c>
      <c r="F2329" t="s">
        <v>20</v>
      </c>
      <c r="G2329" s="2">
        <v>0.56736111111111109</v>
      </c>
      <c r="H2329" s="3">
        <v>46065</v>
      </c>
      <c r="I2329">
        <v>2</v>
      </c>
      <c r="J2329">
        <f>_xlfn.XLOOKUP(tbl_logs[[#This Row],[Target_Department]],tbl_DeptWeight[Department], tbl_DeptWeight[Impact Score])</f>
        <v>3</v>
      </c>
      <c r="K2329">
        <f>_xlfn.XLOOKUP(tbl_logs[[#This Row],[Employee_Action]],tbl_ResponseLikelihood[Employee Action],tbl_ResponseLikelihood[Likelihood Score])</f>
        <v>2</v>
      </c>
      <c r="L2329">
        <f>tbl_logs[[#This Row],[Impact Score]]*tbl_logs[[#This Row],[Response Multiplier]]</f>
        <v>6</v>
      </c>
      <c r="M2329" t="str" cm="1">
        <f t="array" ref="M2329">_xlfn.IFS(tbl_logs[[#This Row],[Total Score]]&lt;=4, "Low", tbl_logs[[#This Row],[Total Score]]&lt;=10, "Medium", tbl_logs[[#This Row],[Total Score]]&lt;=19, "High", tbl_logs[[#This Row],[Total Score]]&lt;=25, "Very High")</f>
        <v>Medium</v>
      </c>
      <c r="N2329" t="str" cm="1">
        <f t="array" ref="N2329">_xlfn.IFS(tbl_logs[[#This Row],[Total Score]]&lt;=4, "Low", tbl_logs[[#This Row],[Total Score]]&lt;=10, "Medium", tbl_logs[[#This Row],[Total Score]]&lt;=17, "High", tbl_logs[[#This Row],[Total Score]]&lt;=25, "Critical")</f>
        <v>Medium</v>
      </c>
    </row>
    <row r="2330" spans="1:14" x14ac:dyDescent="0.3">
      <c r="A2330" t="s">
        <v>1579</v>
      </c>
      <c r="B2330" s="1">
        <v>46065.62222222222</v>
      </c>
      <c r="C2330" t="s">
        <v>7</v>
      </c>
      <c r="D2330" t="s">
        <v>15</v>
      </c>
      <c r="E2330" t="s">
        <v>19</v>
      </c>
      <c r="F2330" t="s">
        <v>10</v>
      </c>
      <c r="G2330" s="2">
        <v>0.62222222222222223</v>
      </c>
      <c r="H2330" s="3">
        <v>46065</v>
      </c>
      <c r="I2330">
        <v>2</v>
      </c>
      <c r="J2330">
        <f>_xlfn.XLOOKUP(tbl_logs[[#This Row],[Target_Department]],tbl_DeptWeight[Department], tbl_DeptWeight[Impact Score])</f>
        <v>3</v>
      </c>
      <c r="K2330">
        <f>_xlfn.XLOOKUP(tbl_logs[[#This Row],[Employee_Action]],tbl_ResponseLikelihood[Employee Action],tbl_ResponseLikelihood[Likelihood Score])</f>
        <v>2</v>
      </c>
      <c r="L2330">
        <f>tbl_logs[[#This Row],[Impact Score]]*tbl_logs[[#This Row],[Response Multiplier]]</f>
        <v>6</v>
      </c>
      <c r="M2330" t="str" cm="1">
        <f t="array" ref="M2330">_xlfn.IFS(tbl_logs[[#This Row],[Total Score]]&lt;=4, "Low", tbl_logs[[#This Row],[Total Score]]&lt;=10, "Medium", tbl_logs[[#This Row],[Total Score]]&lt;=19, "High", tbl_logs[[#This Row],[Total Score]]&lt;=25, "Very High")</f>
        <v>Medium</v>
      </c>
      <c r="N2330" t="str" cm="1">
        <f t="array" ref="N2330">_xlfn.IFS(tbl_logs[[#This Row],[Total Score]]&lt;=4, "Low", tbl_logs[[#This Row],[Total Score]]&lt;=10, "Medium", tbl_logs[[#This Row],[Total Score]]&lt;=17, "High", tbl_logs[[#This Row],[Total Score]]&lt;=25, "Critical")</f>
        <v>Medium</v>
      </c>
    </row>
    <row r="2331" spans="1:14" x14ac:dyDescent="0.3">
      <c r="A2331" t="s">
        <v>1468</v>
      </c>
      <c r="B2331" s="1">
        <v>46065.679166666669</v>
      </c>
      <c r="C2331" t="s">
        <v>26</v>
      </c>
      <c r="D2331" t="s">
        <v>18</v>
      </c>
      <c r="E2331" t="s">
        <v>31</v>
      </c>
      <c r="F2331" t="s">
        <v>33</v>
      </c>
      <c r="G2331" s="2">
        <v>0.6791666666666667</v>
      </c>
      <c r="H2331" s="3">
        <v>46065</v>
      </c>
      <c r="I2331">
        <v>2</v>
      </c>
      <c r="J2331">
        <f>_xlfn.XLOOKUP(tbl_logs[[#This Row],[Target_Department]],tbl_DeptWeight[Department], tbl_DeptWeight[Impact Score])</f>
        <v>3</v>
      </c>
      <c r="K2331">
        <f>_xlfn.XLOOKUP(tbl_logs[[#This Row],[Employee_Action]],tbl_ResponseLikelihood[Employee Action],tbl_ResponseLikelihood[Likelihood Score])</f>
        <v>4</v>
      </c>
      <c r="L2331">
        <f>tbl_logs[[#This Row],[Impact Score]]*tbl_logs[[#This Row],[Response Multiplier]]</f>
        <v>12</v>
      </c>
      <c r="M2331" t="str" cm="1">
        <f t="array" ref="M2331">_xlfn.IFS(tbl_logs[[#This Row],[Total Score]]&lt;=4, "Low", tbl_logs[[#This Row],[Total Score]]&lt;=10, "Medium", tbl_logs[[#This Row],[Total Score]]&lt;=19, "High", tbl_logs[[#This Row],[Total Score]]&lt;=25, "Very High")</f>
        <v>High</v>
      </c>
      <c r="N2331" t="str" cm="1">
        <f t="array" ref="N2331">_xlfn.IFS(tbl_logs[[#This Row],[Total Score]]&lt;=4, "Low", tbl_logs[[#This Row],[Total Score]]&lt;=10, "Medium", tbl_logs[[#This Row],[Total Score]]&lt;=17, "High", tbl_logs[[#This Row],[Total Score]]&lt;=25, "Critical")</f>
        <v>High</v>
      </c>
    </row>
    <row r="2332" spans="1:14" x14ac:dyDescent="0.3">
      <c r="A2332" t="s">
        <v>3396</v>
      </c>
      <c r="B2332" s="1">
        <v>46065.70416666667</v>
      </c>
      <c r="C2332" t="s">
        <v>7</v>
      </c>
      <c r="D2332" t="s">
        <v>18</v>
      </c>
      <c r="E2332" t="s">
        <v>19</v>
      </c>
      <c r="F2332" t="s">
        <v>10</v>
      </c>
      <c r="G2332" s="2">
        <v>0.70416666666666672</v>
      </c>
      <c r="H2332" s="3">
        <v>46065</v>
      </c>
      <c r="I2332">
        <v>2</v>
      </c>
      <c r="J2332">
        <f>_xlfn.XLOOKUP(tbl_logs[[#This Row],[Target_Department]],tbl_DeptWeight[Department], tbl_DeptWeight[Impact Score])</f>
        <v>3</v>
      </c>
      <c r="K2332">
        <f>_xlfn.XLOOKUP(tbl_logs[[#This Row],[Employee_Action]],tbl_ResponseLikelihood[Employee Action],tbl_ResponseLikelihood[Likelihood Score])</f>
        <v>2</v>
      </c>
      <c r="L2332">
        <f>tbl_logs[[#This Row],[Impact Score]]*tbl_logs[[#This Row],[Response Multiplier]]</f>
        <v>6</v>
      </c>
      <c r="M2332" t="str" cm="1">
        <f t="array" ref="M2332">_xlfn.IFS(tbl_logs[[#This Row],[Total Score]]&lt;=4, "Low", tbl_logs[[#This Row],[Total Score]]&lt;=10, "Medium", tbl_logs[[#This Row],[Total Score]]&lt;=19, "High", tbl_logs[[#This Row],[Total Score]]&lt;=25, "Very High")</f>
        <v>Medium</v>
      </c>
      <c r="N2332" t="str" cm="1">
        <f t="array" ref="N2332">_xlfn.IFS(tbl_logs[[#This Row],[Total Score]]&lt;=4, "Low", tbl_logs[[#This Row],[Total Score]]&lt;=10, "Medium", tbl_logs[[#This Row],[Total Score]]&lt;=17, "High", tbl_logs[[#This Row],[Total Score]]&lt;=25, "Critical")</f>
        <v>Medium</v>
      </c>
    </row>
    <row r="2333" spans="1:14" x14ac:dyDescent="0.3">
      <c r="A2333" t="s">
        <v>1372</v>
      </c>
      <c r="B2333" s="1">
        <v>46065.781944444447</v>
      </c>
      <c r="C2333" t="s">
        <v>40</v>
      </c>
      <c r="D2333" t="s">
        <v>18</v>
      </c>
      <c r="E2333" t="s">
        <v>16</v>
      </c>
      <c r="F2333" t="s">
        <v>10</v>
      </c>
      <c r="G2333" s="2">
        <v>0.78194444444444444</v>
      </c>
      <c r="H2333" s="3">
        <v>46065</v>
      </c>
      <c r="I2333">
        <v>2</v>
      </c>
      <c r="J2333">
        <f>_xlfn.XLOOKUP(tbl_logs[[#This Row],[Target_Department]],tbl_DeptWeight[Department], tbl_DeptWeight[Impact Score])</f>
        <v>5</v>
      </c>
      <c r="K2333">
        <f>_xlfn.XLOOKUP(tbl_logs[[#This Row],[Employee_Action]],tbl_ResponseLikelihood[Employee Action],tbl_ResponseLikelihood[Likelihood Score])</f>
        <v>2</v>
      </c>
      <c r="L2333">
        <f>tbl_logs[[#This Row],[Impact Score]]*tbl_logs[[#This Row],[Response Multiplier]]</f>
        <v>10</v>
      </c>
      <c r="M2333" t="str" cm="1">
        <f t="array" ref="M2333">_xlfn.IFS(tbl_logs[[#This Row],[Total Score]]&lt;=4, "Low", tbl_logs[[#This Row],[Total Score]]&lt;=10, "Medium", tbl_logs[[#This Row],[Total Score]]&lt;=19, "High", tbl_logs[[#This Row],[Total Score]]&lt;=25, "Very High")</f>
        <v>Medium</v>
      </c>
      <c r="N2333" t="str" cm="1">
        <f t="array" ref="N2333">_xlfn.IFS(tbl_logs[[#This Row],[Total Score]]&lt;=4, "Low", tbl_logs[[#This Row],[Total Score]]&lt;=10, "Medium", tbl_logs[[#This Row],[Total Score]]&lt;=17, "High", tbl_logs[[#This Row],[Total Score]]&lt;=25, "Critical")</f>
        <v>Medium</v>
      </c>
    </row>
    <row r="2334" spans="1:14" x14ac:dyDescent="0.3">
      <c r="A2334" t="s">
        <v>1722</v>
      </c>
      <c r="B2334" s="1">
        <v>46065.795138888891</v>
      </c>
      <c r="C2334" t="s">
        <v>7</v>
      </c>
      <c r="D2334" t="s">
        <v>8</v>
      </c>
      <c r="E2334" t="s">
        <v>19</v>
      </c>
      <c r="F2334" t="s">
        <v>20</v>
      </c>
      <c r="G2334" s="2">
        <v>0.79513888888888884</v>
      </c>
      <c r="H2334" s="3">
        <v>46065</v>
      </c>
      <c r="I2334">
        <v>2</v>
      </c>
      <c r="J2334">
        <f>_xlfn.XLOOKUP(tbl_logs[[#This Row],[Target_Department]],tbl_DeptWeight[Department], tbl_DeptWeight[Impact Score])</f>
        <v>3</v>
      </c>
      <c r="K2334">
        <f>_xlfn.XLOOKUP(tbl_logs[[#This Row],[Employee_Action]],tbl_ResponseLikelihood[Employee Action],tbl_ResponseLikelihood[Likelihood Score])</f>
        <v>2</v>
      </c>
      <c r="L2334">
        <f>tbl_logs[[#This Row],[Impact Score]]*tbl_logs[[#This Row],[Response Multiplier]]</f>
        <v>6</v>
      </c>
      <c r="M2334" t="str" cm="1">
        <f t="array" ref="M2334">_xlfn.IFS(tbl_logs[[#This Row],[Total Score]]&lt;=4, "Low", tbl_logs[[#This Row],[Total Score]]&lt;=10, "Medium", tbl_logs[[#This Row],[Total Score]]&lt;=19, "High", tbl_logs[[#This Row],[Total Score]]&lt;=25, "Very High")</f>
        <v>Medium</v>
      </c>
      <c r="N2334" t="str" cm="1">
        <f t="array" ref="N2334">_xlfn.IFS(tbl_logs[[#This Row],[Total Score]]&lt;=4, "Low", tbl_logs[[#This Row],[Total Score]]&lt;=10, "Medium", tbl_logs[[#This Row],[Total Score]]&lt;=17, "High", tbl_logs[[#This Row],[Total Score]]&lt;=25, "Critical")</f>
        <v>Medium</v>
      </c>
    </row>
    <row r="2335" spans="1:14" x14ac:dyDescent="0.3">
      <c r="A2335" t="s">
        <v>303</v>
      </c>
      <c r="B2335" s="1">
        <v>46065.796527777777</v>
      </c>
      <c r="C2335" t="s">
        <v>47</v>
      </c>
      <c r="D2335" t="s">
        <v>15</v>
      </c>
      <c r="E2335" t="s">
        <v>19</v>
      </c>
      <c r="F2335" t="s">
        <v>20</v>
      </c>
      <c r="G2335" s="2">
        <v>0.79652777777777772</v>
      </c>
      <c r="H2335" s="3">
        <v>46065</v>
      </c>
      <c r="I2335">
        <v>2</v>
      </c>
      <c r="J2335">
        <f>_xlfn.XLOOKUP(tbl_logs[[#This Row],[Target_Department]],tbl_DeptWeight[Department], tbl_DeptWeight[Impact Score])</f>
        <v>1</v>
      </c>
      <c r="K2335">
        <f>_xlfn.XLOOKUP(tbl_logs[[#This Row],[Employee_Action]],tbl_ResponseLikelihood[Employee Action],tbl_ResponseLikelihood[Likelihood Score])</f>
        <v>2</v>
      </c>
      <c r="L2335">
        <f>tbl_logs[[#This Row],[Impact Score]]*tbl_logs[[#This Row],[Response Multiplier]]</f>
        <v>2</v>
      </c>
      <c r="M2335" t="str" cm="1">
        <f t="array" ref="M2335">_xlfn.IFS(tbl_logs[[#This Row],[Total Score]]&lt;=4, "Low", tbl_logs[[#This Row],[Total Score]]&lt;=10, "Medium", tbl_logs[[#This Row],[Total Score]]&lt;=19, "High", tbl_logs[[#This Row],[Total Score]]&lt;=25, "Very High")</f>
        <v>Low</v>
      </c>
      <c r="N2335" t="str" cm="1">
        <f t="array" ref="N2335">_xlfn.IFS(tbl_logs[[#This Row],[Total Score]]&lt;=4, "Low", tbl_logs[[#This Row],[Total Score]]&lt;=10, "Medium", tbl_logs[[#This Row],[Total Score]]&lt;=17, "High", tbl_logs[[#This Row],[Total Score]]&lt;=25, "Critical")</f>
        <v>Low</v>
      </c>
    </row>
    <row r="2336" spans="1:14" x14ac:dyDescent="0.3">
      <c r="A2336" t="s">
        <v>3620</v>
      </c>
      <c r="B2336" s="1">
        <v>46065.806944444441</v>
      </c>
      <c r="C2336" t="s">
        <v>47</v>
      </c>
      <c r="D2336" t="s">
        <v>18</v>
      </c>
      <c r="E2336" t="s">
        <v>16</v>
      </c>
      <c r="F2336" t="s">
        <v>33</v>
      </c>
      <c r="G2336" s="2">
        <v>0.80694444444444446</v>
      </c>
      <c r="H2336" s="3">
        <v>46065</v>
      </c>
      <c r="I2336">
        <v>2</v>
      </c>
      <c r="J2336">
        <f>_xlfn.XLOOKUP(tbl_logs[[#This Row],[Target_Department]],tbl_DeptWeight[Department], tbl_DeptWeight[Impact Score])</f>
        <v>1</v>
      </c>
      <c r="K2336">
        <f>_xlfn.XLOOKUP(tbl_logs[[#This Row],[Employee_Action]],tbl_ResponseLikelihood[Employee Action],tbl_ResponseLikelihood[Likelihood Score])</f>
        <v>4</v>
      </c>
      <c r="L2336">
        <f>tbl_logs[[#This Row],[Impact Score]]*tbl_logs[[#This Row],[Response Multiplier]]</f>
        <v>4</v>
      </c>
      <c r="M2336" t="str" cm="1">
        <f t="array" ref="M2336">_xlfn.IFS(tbl_logs[[#This Row],[Total Score]]&lt;=4, "Low", tbl_logs[[#This Row],[Total Score]]&lt;=10, "Medium", tbl_logs[[#This Row],[Total Score]]&lt;=19, "High", tbl_logs[[#This Row],[Total Score]]&lt;=25, "Very High")</f>
        <v>Low</v>
      </c>
      <c r="N2336" t="str" cm="1">
        <f t="array" ref="N2336">_xlfn.IFS(tbl_logs[[#This Row],[Total Score]]&lt;=4, "Low", tbl_logs[[#This Row],[Total Score]]&lt;=10, "Medium", tbl_logs[[#This Row],[Total Score]]&lt;=17, "High", tbl_logs[[#This Row],[Total Score]]&lt;=25, "Critical")</f>
        <v>Low</v>
      </c>
    </row>
    <row r="2337" spans="1:14" x14ac:dyDescent="0.3">
      <c r="A2337" t="s">
        <v>2647</v>
      </c>
      <c r="B2337" s="1">
        <v>46065.810416666667</v>
      </c>
      <c r="C2337" t="s">
        <v>40</v>
      </c>
      <c r="D2337" t="s">
        <v>15</v>
      </c>
      <c r="E2337" t="s">
        <v>16</v>
      </c>
      <c r="F2337" t="s">
        <v>10</v>
      </c>
      <c r="G2337" s="2">
        <v>0.81041666666666667</v>
      </c>
      <c r="H2337" s="3">
        <v>46065</v>
      </c>
      <c r="I2337">
        <v>2</v>
      </c>
      <c r="J2337">
        <f>_xlfn.XLOOKUP(tbl_logs[[#This Row],[Target_Department]],tbl_DeptWeight[Department], tbl_DeptWeight[Impact Score])</f>
        <v>5</v>
      </c>
      <c r="K2337">
        <f>_xlfn.XLOOKUP(tbl_logs[[#This Row],[Employee_Action]],tbl_ResponseLikelihood[Employee Action],tbl_ResponseLikelihood[Likelihood Score])</f>
        <v>2</v>
      </c>
      <c r="L2337">
        <f>tbl_logs[[#This Row],[Impact Score]]*tbl_logs[[#This Row],[Response Multiplier]]</f>
        <v>10</v>
      </c>
      <c r="M2337" t="str" cm="1">
        <f t="array" ref="M2337">_xlfn.IFS(tbl_logs[[#This Row],[Total Score]]&lt;=4, "Low", tbl_logs[[#This Row],[Total Score]]&lt;=10, "Medium", tbl_logs[[#This Row],[Total Score]]&lt;=19, "High", tbl_logs[[#This Row],[Total Score]]&lt;=25, "Very High")</f>
        <v>Medium</v>
      </c>
      <c r="N2337" t="str" cm="1">
        <f t="array" ref="N2337">_xlfn.IFS(tbl_logs[[#This Row],[Total Score]]&lt;=4, "Low", tbl_logs[[#This Row],[Total Score]]&lt;=10, "Medium", tbl_logs[[#This Row],[Total Score]]&lt;=17, "High", tbl_logs[[#This Row],[Total Score]]&lt;=25, "Critical")</f>
        <v>Medium</v>
      </c>
    </row>
    <row r="2338" spans="1:14" x14ac:dyDescent="0.3">
      <c r="A2338" t="s">
        <v>1759</v>
      </c>
      <c r="B2338" s="1">
        <v>46065.826388888891</v>
      </c>
      <c r="C2338" t="s">
        <v>12</v>
      </c>
      <c r="D2338" t="s">
        <v>22</v>
      </c>
      <c r="E2338" t="s">
        <v>16</v>
      </c>
      <c r="F2338" t="s">
        <v>13</v>
      </c>
      <c r="G2338" s="2">
        <v>0.82638888888888884</v>
      </c>
      <c r="H2338" s="3">
        <v>46065</v>
      </c>
      <c r="I2338">
        <v>2</v>
      </c>
      <c r="J2338">
        <f>_xlfn.XLOOKUP(tbl_logs[[#This Row],[Target_Department]],tbl_DeptWeight[Department], tbl_DeptWeight[Impact Score])</f>
        <v>1</v>
      </c>
      <c r="K2338">
        <f>_xlfn.XLOOKUP(tbl_logs[[#This Row],[Employee_Action]],tbl_ResponseLikelihood[Employee Action],tbl_ResponseLikelihood[Likelihood Score])</f>
        <v>1</v>
      </c>
      <c r="L2338">
        <f>tbl_logs[[#This Row],[Impact Score]]*tbl_logs[[#This Row],[Response Multiplier]]</f>
        <v>1</v>
      </c>
      <c r="M2338" t="str" cm="1">
        <f t="array" ref="M2338">_xlfn.IFS(tbl_logs[[#This Row],[Total Score]]&lt;=4, "Low", tbl_logs[[#This Row],[Total Score]]&lt;=10, "Medium", tbl_logs[[#This Row],[Total Score]]&lt;=19, "High", tbl_logs[[#This Row],[Total Score]]&lt;=25, "Very High")</f>
        <v>Low</v>
      </c>
      <c r="N2338" t="str" cm="1">
        <f t="array" ref="N2338">_xlfn.IFS(tbl_logs[[#This Row],[Total Score]]&lt;=4, "Low", tbl_logs[[#This Row],[Total Score]]&lt;=10, "Medium", tbl_logs[[#This Row],[Total Score]]&lt;=17, "High", tbl_logs[[#This Row],[Total Score]]&lt;=25, "Critical")</f>
        <v>Low</v>
      </c>
    </row>
    <row r="2339" spans="1:14" x14ac:dyDescent="0.3">
      <c r="A2339" t="s">
        <v>3419</v>
      </c>
      <c r="B2339" s="1">
        <v>46065.843055555553</v>
      </c>
      <c r="C2339" t="s">
        <v>7</v>
      </c>
      <c r="D2339" t="s">
        <v>8</v>
      </c>
      <c r="E2339" t="s">
        <v>19</v>
      </c>
      <c r="F2339" t="s">
        <v>20</v>
      </c>
      <c r="G2339" s="2">
        <v>0.84305555555555556</v>
      </c>
      <c r="H2339" s="3">
        <v>46065</v>
      </c>
      <c r="I2339">
        <v>2</v>
      </c>
      <c r="J2339">
        <f>_xlfn.XLOOKUP(tbl_logs[[#This Row],[Target_Department]],tbl_DeptWeight[Department], tbl_DeptWeight[Impact Score])</f>
        <v>3</v>
      </c>
      <c r="K2339">
        <f>_xlfn.XLOOKUP(tbl_logs[[#This Row],[Employee_Action]],tbl_ResponseLikelihood[Employee Action],tbl_ResponseLikelihood[Likelihood Score])</f>
        <v>2</v>
      </c>
      <c r="L2339">
        <f>tbl_logs[[#This Row],[Impact Score]]*tbl_logs[[#This Row],[Response Multiplier]]</f>
        <v>6</v>
      </c>
      <c r="M2339" t="str" cm="1">
        <f t="array" ref="M2339">_xlfn.IFS(tbl_logs[[#This Row],[Total Score]]&lt;=4, "Low", tbl_logs[[#This Row],[Total Score]]&lt;=10, "Medium", tbl_logs[[#This Row],[Total Score]]&lt;=19, "High", tbl_logs[[#This Row],[Total Score]]&lt;=25, "Very High")</f>
        <v>Medium</v>
      </c>
      <c r="N2339" t="str" cm="1">
        <f t="array" ref="N2339">_xlfn.IFS(tbl_logs[[#This Row],[Total Score]]&lt;=4, "Low", tbl_logs[[#This Row],[Total Score]]&lt;=10, "Medium", tbl_logs[[#This Row],[Total Score]]&lt;=17, "High", tbl_logs[[#This Row],[Total Score]]&lt;=25, "Critical")</f>
        <v>Medium</v>
      </c>
    </row>
    <row r="2340" spans="1:14" x14ac:dyDescent="0.3">
      <c r="A2340" t="s">
        <v>2476</v>
      </c>
      <c r="B2340" s="1">
        <v>46065.84652777778</v>
      </c>
      <c r="C2340" t="s">
        <v>40</v>
      </c>
      <c r="D2340" t="s">
        <v>18</v>
      </c>
      <c r="E2340" t="s">
        <v>16</v>
      </c>
      <c r="F2340" t="s">
        <v>13</v>
      </c>
      <c r="G2340" s="2">
        <v>0.84652777777777777</v>
      </c>
      <c r="H2340" s="3">
        <v>46065</v>
      </c>
      <c r="I2340">
        <v>2</v>
      </c>
      <c r="J2340">
        <f>_xlfn.XLOOKUP(tbl_logs[[#This Row],[Target_Department]],tbl_DeptWeight[Department], tbl_DeptWeight[Impact Score])</f>
        <v>5</v>
      </c>
      <c r="K2340">
        <f>_xlfn.XLOOKUP(tbl_logs[[#This Row],[Employee_Action]],tbl_ResponseLikelihood[Employee Action],tbl_ResponseLikelihood[Likelihood Score])</f>
        <v>1</v>
      </c>
      <c r="L2340">
        <f>tbl_logs[[#This Row],[Impact Score]]*tbl_logs[[#This Row],[Response Multiplier]]</f>
        <v>5</v>
      </c>
      <c r="M2340" t="str" cm="1">
        <f t="array" ref="M2340">_xlfn.IFS(tbl_logs[[#This Row],[Total Score]]&lt;=4, "Low", tbl_logs[[#This Row],[Total Score]]&lt;=10, "Medium", tbl_logs[[#This Row],[Total Score]]&lt;=19, "High", tbl_logs[[#This Row],[Total Score]]&lt;=25, "Very High")</f>
        <v>Medium</v>
      </c>
      <c r="N2340" t="str" cm="1">
        <f t="array" ref="N2340">_xlfn.IFS(tbl_logs[[#This Row],[Total Score]]&lt;=4, "Low", tbl_logs[[#This Row],[Total Score]]&lt;=10, "Medium", tbl_logs[[#This Row],[Total Score]]&lt;=17, "High", tbl_logs[[#This Row],[Total Score]]&lt;=25, "Critical")</f>
        <v>Medium</v>
      </c>
    </row>
    <row r="2341" spans="1:14" x14ac:dyDescent="0.3">
      <c r="A2341" t="s">
        <v>2795</v>
      </c>
      <c r="B2341" s="1">
        <v>46065.848611111112</v>
      </c>
      <c r="C2341" t="s">
        <v>35</v>
      </c>
      <c r="D2341" t="s">
        <v>22</v>
      </c>
      <c r="E2341" t="s">
        <v>19</v>
      </c>
      <c r="F2341" t="s">
        <v>10</v>
      </c>
      <c r="G2341" s="2">
        <v>0.84861111111111109</v>
      </c>
      <c r="H2341" s="3">
        <v>46065</v>
      </c>
      <c r="I2341">
        <v>2</v>
      </c>
      <c r="J2341">
        <f>_xlfn.XLOOKUP(tbl_logs[[#This Row],[Target_Department]],tbl_DeptWeight[Department], tbl_DeptWeight[Impact Score])</f>
        <v>1</v>
      </c>
      <c r="K2341">
        <f>_xlfn.XLOOKUP(tbl_logs[[#This Row],[Employee_Action]],tbl_ResponseLikelihood[Employee Action],tbl_ResponseLikelihood[Likelihood Score])</f>
        <v>2</v>
      </c>
      <c r="L2341">
        <f>tbl_logs[[#This Row],[Impact Score]]*tbl_logs[[#This Row],[Response Multiplier]]</f>
        <v>2</v>
      </c>
      <c r="M2341" t="str" cm="1">
        <f t="array" ref="M2341">_xlfn.IFS(tbl_logs[[#This Row],[Total Score]]&lt;=4, "Low", tbl_logs[[#This Row],[Total Score]]&lt;=10, "Medium", tbl_logs[[#This Row],[Total Score]]&lt;=19, "High", tbl_logs[[#This Row],[Total Score]]&lt;=25, "Very High")</f>
        <v>Low</v>
      </c>
      <c r="N2341" t="str" cm="1">
        <f t="array" ref="N2341">_xlfn.IFS(tbl_logs[[#This Row],[Total Score]]&lt;=4, "Low", tbl_logs[[#This Row],[Total Score]]&lt;=10, "Medium", tbl_logs[[#This Row],[Total Score]]&lt;=17, "High", tbl_logs[[#This Row],[Total Score]]&lt;=25, "Critical")</f>
        <v>Low</v>
      </c>
    </row>
    <row r="2342" spans="1:14" x14ac:dyDescent="0.3">
      <c r="A2342" t="s">
        <v>1054</v>
      </c>
      <c r="B2342" s="1">
        <v>46065.865277777775</v>
      </c>
      <c r="C2342" t="s">
        <v>35</v>
      </c>
      <c r="D2342" t="s">
        <v>18</v>
      </c>
      <c r="E2342" t="s">
        <v>9</v>
      </c>
      <c r="F2342" t="s">
        <v>20</v>
      </c>
      <c r="G2342" s="2">
        <v>0.86527777777777781</v>
      </c>
      <c r="H2342" s="3">
        <v>46065</v>
      </c>
      <c r="I2342">
        <v>2</v>
      </c>
      <c r="J2342">
        <f>_xlfn.XLOOKUP(tbl_logs[[#This Row],[Target_Department]],tbl_DeptWeight[Department], tbl_DeptWeight[Impact Score])</f>
        <v>1</v>
      </c>
      <c r="K2342">
        <f>_xlfn.XLOOKUP(tbl_logs[[#This Row],[Employee_Action]],tbl_ResponseLikelihood[Employee Action],tbl_ResponseLikelihood[Likelihood Score])</f>
        <v>2</v>
      </c>
      <c r="L2342">
        <f>tbl_logs[[#This Row],[Impact Score]]*tbl_logs[[#This Row],[Response Multiplier]]</f>
        <v>2</v>
      </c>
      <c r="M2342" t="str" cm="1">
        <f t="array" ref="M2342">_xlfn.IFS(tbl_logs[[#This Row],[Total Score]]&lt;=4, "Low", tbl_logs[[#This Row],[Total Score]]&lt;=10, "Medium", tbl_logs[[#This Row],[Total Score]]&lt;=19, "High", tbl_logs[[#This Row],[Total Score]]&lt;=25, "Very High")</f>
        <v>Low</v>
      </c>
      <c r="N2342" t="str" cm="1">
        <f t="array" ref="N2342">_xlfn.IFS(tbl_logs[[#This Row],[Total Score]]&lt;=4, "Low", tbl_logs[[#This Row],[Total Score]]&lt;=10, "Medium", tbl_logs[[#This Row],[Total Score]]&lt;=17, "High", tbl_logs[[#This Row],[Total Score]]&lt;=25, "Critical")</f>
        <v>Low</v>
      </c>
    </row>
    <row r="2343" spans="1:14" x14ac:dyDescent="0.3">
      <c r="A2343" t="s">
        <v>4566</v>
      </c>
      <c r="B2343" s="1">
        <v>46065.89166666667</v>
      </c>
      <c r="C2343" t="s">
        <v>7</v>
      </c>
      <c r="D2343" t="s">
        <v>22</v>
      </c>
      <c r="E2343" t="s">
        <v>19</v>
      </c>
      <c r="F2343" t="s">
        <v>20</v>
      </c>
      <c r="G2343" s="2">
        <v>0.89166666666666672</v>
      </c>
      <c r="H2343" s="3">
        <v>46065</v>
      </c>
      <c r="I2343">
        <v>2</v>
      </c>
      <c r="J2343">
        <f>_xlfn.XLOOKUP(tbl_logs[[#This Row],[Target_Department]],tbl_DeptWeight[Department], tbl_DeptWeight[Impact Score])</f>
        <v>3</v>
      </c>
      <c r="K2343">
        <f>_xlfn.XLOOKUP(tbl_logs[[#This Row],[Employee_Action]],tbl_ResponseLikelihood[Employee Action],tbl_ResponseLikelihood[Likelihood Score])</f>
        <v>2</v>
      </c>
      <c r="L2343">
        <f>tbl_logs[[#This Row],[Impact Score]]*tbl_logs[[#This Row],[Response Multiplier]]</f>
        <v>6</v>
      </c>
      <c r="M2343" t="str" cm="1">
        <f t="array" ref="M2343">_xlfn.IFS(tbl_logs[[#This Row],[Total Score]]&lt;=4, "Low", tbl_logs[[#This Row],[Total Score]]&lt;=10, "Medium", tbl_logs[[#This Row],[Total Score]]&lt;=19, "High", tbl_logs[[#This Row],[Total Score]]&lt;=25, "Very High")</f>
        <v>Medium</v>
      </c>
      <c r="N2343" t="str" cm="1">
        <f t="array" ref="N2343">_xlfn.IFS(tbl_logs[[#This Row],[Total Score]]&lt;=4, "Low", tbl_logs[[#This Row],[Total Score]]&lt;=10, "Medium", tbl_logs[[#This Row],[Total Score]]&lt;=17, "High", tbl_logs[[#This Row],[Total Score]]&lt;=25, "Critical")</f>
        <v>Medium</v>
      </c>
    </row>
    <row r="2344" spans="1:14" x14ac:dyDescent="0.3">
      <c r="A2344" t="s">
        <v>1204</v>
      </c>
      <c r="B2344" s="1">
        <v>46065.905555555553</v>
      </c>
      <c r="C2344" t="s">
        <v>35</v>
      </c>
      <c r="D2344" t="s">
        <v>18</v>
      </c>
      <c r="E2344" t="s">
        <v>31</v>
      </c>
      <c r="F2344" t="s">
        <v>33</v>
      </c>
      <c r="G2344" s="2">
        <v>0.90555555555555556</v>
      </c>
      <c r="H2344" s="3">
        <v>46065</v>
      </c>
      <c r="I2344">
        <v>2</v>
      </c>
      <c r="J2344">
        <f>_xlfn.XLOOKUP(tbl_logs[[#This Row],[Target_Department]],tbl_DeptWeight[Department], tbl_DeptWeight[Impact Score])</f>
        <v>1</v>
      </c>
      <c r="K2344">
        <f>_xlfn.XLOOKUP(tbl_logs[[#This Row],[Employee_Action]],tbl_ResponseLikelihood[Employee Action],tbl_ResponseLikelihood[Likelihood Score])</f>
        <v>4</v>
      </c>
      <c r="L2344">
        <f>tbl_logs[[#This Row],[Impact Score]]*tbl_logs[[#This Row],[Response Multiplier]]</f>
        <v>4</v>
      </c>
      <c r="M2344" t="str" cm="1">
        <f t="array" ref="M2344">_xlfn.IFS(tbl_logs[[#This Row],[Total Score]]&lt;=4, "Low", tbl_logs[[#This Row],[Total Score]]&lt;=10, "Medium", tbl_logs[[#This Row],[Total Score]]&lt;=19, "High", tbl_logs[[#This Row],[Total Score]]&lt;=25, "Very High")</f>
        <v>Low</v>
      </c>
      <c r="N2344" t="str" cm="1">
        <f t="array" ref="N2344">_xlfn.IFS(tbl_logs[[#This Row],[Total Score]]&lt;=4, "Low", tbl_logs[[#This Row],[Total Score]]&lt;=10, "Medium", tbl_logs[[#This Row],[Total Score]]&lt;=17, "High", tbl_logs[[#This Row],[Total Score]]&lt;=25, "Critical")</f>
        <v>Low</v>
      </c>
    </row>
    <row r="2345" spans="1:14" x14ac:dyDescent="0.3">
      <c r="A2345" t="s">
        <v>1599</v>
      </c>
      <c r="B2345" s="1">
        <v>46065.925000000003</v>
      </c>
      <c r="C2345" t="s">
        <v>7</v>
      </c>
      <c r="D2345" t="s">
        <v>8</v>
      </c>
      <c r="E2345" t="s">
        <v>19</v>
      </c>
      <c r="F2345" t="s">
        <v>13</v>
      </c>
      <c r="G2345" s="2">
        <v>0.92500000000000004</v>
      </c>
      <c r="H2345" s="3">
        <v>46065</v>
      </c>
      <c r="I2345">
        <v>2</v>
      </c>
      <c r="J2345">
        <f>_xlfn.XLOOKUP(tbl_logs[[#This Row],[Target_Department]],tbl_DeptWeight[Department], tbl_DeptWeight[Impact Score])</f>
        <v>3</v>
      </c>
      <c r="K2345">
        <f>_xlfn.XLOOKUP(tbl_logs[[#This Row],[Employee_Action]],tbl_ResponseLikelihood[Employee Action],tbl_ResponseLikelihood[Likelihood Score])</f>
        <v>1</v>
      </c>
      <c r="L2345">
        <f>tbl_logs[[#This Row],[Impact Score]]*tbl_logs[[#This Row],[Response Multiplier]]</f>
        <v>3</v>
      </c>
      <c r="M2345" t="str" cm="1">
        <f t="array" ref="M2345">_xlfn.IFS(tbl_logs[[#This Row],[Total Score]]&lt;=4, "Low", tbl_logs[[#This Row],[Total Score]]&lt;=10, "Medium", tbl_logs[[#This Row],[Total Score]]&lt;=19, "High", tbl_logs[[#This Row],[Total Score]]&lt;=25, "Very High")</f>
        <v>Low</v>
      </c>
      <c r="N2345" t="str" cm="1">
        <f t="array" ref="N2345">_xlfn.IFS(tbl_logs[[#This Row],[Total Score]]&lt;=4, "Low", tbl_logs[[#This Row],[Total Score]]&lt;=10, "Medium", tbl_logs[[#This Row],[Total Score]]&lt;=17, "High", tbl_logs[[#This Row],[Total Score]]&lt;=25, "Critical")</f>
        <v>Low</v>
      </c>
    </row>
    <row r="2346" spans="1:14" x14ac:dyDescent="0.3">
      <c r="A2346" t="s">
        <v>2757</v>
      </c>
      <c r="B2346" s="1">
        <v>46065.950694444444</v>
      </c>
      <c r="C2346" t="s">
        <v>26</v>
      </c>
      <c r="D2346" t="s">
        <v>22</v>
      </c>
      <c r="E2346" t="s">
        <v>9</v>
      </c>
      <c r="F2346" t="s">
        <v>10</v>
      </c>
      <c r="G2346" s="2">
        <v>0.9506944444444444</v>
      </c>
      <c r="H2346" s="3">
        <v>46065</v>
      </c>
      <c r="I2346">
        <v>2</v>
      </c>
      <c r="J2346">
        <f>_xlfn.XLOOKUP(tbl_logs[[#This Row],[Target_Department]],tbl_DeptWeight[Department], tbl_DeptWeight[Impact Score])</f>
        <v>3</v>
      </c>
      <c r="K2346">
        <f>_xlfn.XLOOKUP(tbl_logs[[#This Row],[Employee_Action]],tbl_ResponseLikelihood[Employee Action],tbl_ResponseLikelihood[Likelihood Score])</f>
        <v>2</v>
      </c>
      <c r="L2346">
        <f>tbl_logs[[#This Row],[Impact Score]]*tbl_logs[[#This Row],[Response Multiplier]]</f>
        <v>6</v>
      </c>
      <c r="M2346" t="str" cm="1">
        <f t="array" ref="M2346">_xlfn.IFS(tbl_logs[[#This Row],[Total Score]]&lt;=4, "Low", tbl_logs[[#This Row],[Total Score]]&lt;=10, "Medium", tbl_logs[[#This Row],[Total Score]]&lt;=19, "High", tbl_logs[[#This Row],[Total Score]]&lt;=25, "Very High")</f>
        <v>Medium</v>
      </c>
      <c r="N2346" t="str" cm="1">
        <f t="array" ref="N2346">_xlfn.IFS(tbl_logs[[#This Row],[Total Score]]&lt;=4, "Low", tbl_logs[[#This Row],[Total Score]]&lt;=10, "Medium", tbl_logs[[#This Row],[Total Score]]&lt;=17, "High", tbl_logs[[#This Row],[Total Score]]&lt;=25, "Critical")</f>
        <v>Medium</v>
      </c>
    </row>
    <row r="2347" spans="1:14" x14ac:dyDescent="0.3">
      <c r="A2347" t="s">
        <v>421</v>
      </c>
      <c r="B2347" s="1">
        <v>46065.95416666667</v>
      </c>
      <c r="C2347" t="s">
        <v>7</v>
      </c>
      <c r="D2347" t="s">
        <v>18</v>
      </c>
      <c r="E2347" t="s">
        <v>19</v>
      </c>
      <c r="F2347" t="s">
        <v>10</v>
      </c>
      <c r="G2347" s="2">
        <v>0.95416666666666672</v>
      </c>
      <c r="H2347" s="3">
        <v>46065</v>
      </c>
      <c r="I2347">
        <v>2</v>
      </c>
      <c r="J2347">
        <f>_xlfn.XLOOKUP(tbl_logs[[#This Row],[Target_Department]],tbl_DeptWeight[Department], tbl_DeptWeight[Impact Score])</f>
        <v>3</v>
      </c>
      <c r="K2347">
        <f>_xlfn.XLOOKUP(tbl_logs[[#This Row],[Employee_Action]],tbl_ResponseLikelihood[Employee Action],tbl_ResponseLikelihood[Likelihood Score])</f>
        <v>2</v>
      </c>
      <c r="L2347">
        <f>tbl_logs[[#This Row],[Impact Score]]*tbl_logs[[#This Row],[Response Multiplier]]</f>
        <v>6</v>
      </c>
      <c r="M2347" t="str" cm="1">
        <f t="array" ref="M2347">_xlfn.IFS(tbl_logs[[#This Row],[Total Score]]&lt;=4, "Low", tbl_logs[[#This Row],[Total Score]]&lt;=10, "Medium", tbl_logs[[#This Row],[Total Score]]&lt;=19, "High", tbl_logs[[#This Row],[Total Score]]&lt;=25, "Very High")</f>
        <v>Medium</v>
      </c>
      <c r="N2347" t="str" cm="1">
        <f t="array" ref="N2347">_xlfn.IFS(tbl_logs[[#This Row],[Total Score]]&lt;=4, "Low", tbl_logs[[#This Row],[Total Score]]&lt;=10, "Medium", tbl_logs[[#This Row],[Total Score]]&lt;=17, "High", tbl_logs[[#This Row],[Total Score]]&lt;=25, "Critical")</f>
        <v>Medium</v>
      </c>
    </row>
    <row r="2348" spans="1:14" x14ac:dyDescent="0.3">
      <c r="A2348" t="s">
        <v>3615</v>
      </c>
      <c r="B2348" s="1">
        <v>46065.964583333334</v>
      </c>
      <c r="C2348" t="s">
        <v>35</v>
      </c>
      <c r="D2348" t="s">
        <v>15</v>
      </c>
      <c r="E2348" t="s">
        <v>31</v>
      </c>
      <c r="F2348" t="s">
        <v>53</v>
      </c>
      <c r="G2348" s="2">
        <v>0.96458333333333335</v>
      </c>
      <c r="H2348" s="3">
        <v>46065</v>
      </c>
      <c r="I2348">
        <v>2</v>
      </c>
      <c r="J2348">
        <f>_xlfn.XLOOKUP(tbl_logs[[#This Row],[Target_Department]],tbl_DeptWeight[Department], tbl_DeptWeight[Impact Score])</f>
        <v>1</v>
      </c>
      <c r="K2348">
        <f>_xlfn.XLOOKUP(tbl_logs[[#This Row],[Employee_Action]],tbl_ResponseLikelihood[Employee Action],tbl_ResponseLikelihood[Likelihood Score])</f>
        <v>5</v>
      </c>
      <c r="L2348">
        <f>tbl_logs[[#This Row],[Impact Score]]*tbl_logs[[#This Row],[Response Multiplier]]</f>
        <v>5</v>
      </c>
      <c r="M2348" t="str" cm="1">
        <f t="array" ref="M2348">_xlfn.IFS(tbl_logs[[#This Row],[Total Score]]&lt;=4, "Low", tbl_logs[[#This Row],[Total Score]]&lt;=10, "Medium", tbl_logs[[#This Row],[Total Score]]&lt;=19, "High", tbl_logs[[#This Row],[Total Score]]&lt;=25, "Very High")</f>
        <v>Medium</v>
      </c>
      <c r="N2348" t="str" cm="1">
        <f t="array" ref="N2348">_xlfn.IFS(tbl_logs[[#This Row],[Total Score]]&lt;=4, "Low", tbl_logs[[#This Row],[Total Score]]&lt;=10, "Medium", tbl_logs[[#This Row],[Total Score]]&lt;=17, "High", tbl_logs[[#This Row],[Total Score]]&lt;=25, "Critical")</f>
        <v>Medium</v>
      </c>
    </row>
    <row r="2349" spans="1:14" x14ac:dyDescent="0.3">
      <c r="A2349" t="s">
        <v>3186</v>
      </c>
      <c r="B2349" s="1">
        <v>46065.977083333331</v>
      </c>
      <c r="C2349" t="s">
        <v>35</v>
      </c>
      <c r="D2349" t="s">
        <v>18</v>
      </c>
      <c r="E2349" t="s">
        <v>31</v>
      </c>
      <c r="F2349" t="s">
        <v>10</v>
      </c>
      <c r="G2349" s="2">
        <v>0.9770833333333333</v>
      </c>
      <c r="H2349" s="3">
        <v>46065</v>
      </c>
      <c r="I2349">
        <v>2</v>
      </c>
      <c r="J2349">
        <f>_xlfn.XLOOKUP(tbl_logs[[#This Row],[Target_Department]],tbl_DeptWeight[Department], tbl_DeptWeight[Impact Score])</f>
        <v>1</v>
      </c>
      <c r="K2349">
        <f>_xlfn.XLOOKUP(tbl_logs[[#This Row],[Employee_Action]],tbl_ResponseLikelihood[Employee Action],tbl_ResponseLikelihood[Likelihood Score])</f>
        <v>2</v>
      </c>
      <c r="L2349">
        <f>tbl_logs[[#This Row],[Impact Score]]*tbl_logs[[#This Row],[Response Multiplier]]</f>
        <v>2</v>
      </c>
      <c r="M2349" t="str" cm="1">
        <f t="array" ref="M2349">_xlfn.IFS(tbl_logs[[#This Row],[Total Score]]&lt;=4, "Low", tbl_logs[[#This Row],[Total Score]]&lt;=10, "Medium", tbl_logs[[#This Row],[Total Score]]&lt;=19, "High", tbl_logs[[#This Row],[Total Score]]&lt;=25, "Very High")</f>
        <v>Low</v>
      </c>
      <c r="N2349" t="str" cm="1">
        <f t="array" ref="N2349">_xlfn.IFS(tbl_logs[[#This Row],[Total Score]]&lt;=4, "Low", tbl_logs[[#This Row],[Total Score]]&lt;=10, "Medium", tbl_logs[[#This Row],[Total Score]]&lt;=17, "High", tbl_logs[[#This Row],[Total Score]]&lt;=25, "Critical")</f>
        <v>Low</v>
      </c>
    </row>
    <row r="2350" spans="1:14" x14ac:dyDescent="0.3">
      <c r="A2350" t="s">
        <v>2541</v>
      </c>
      <c r="B2350" s="1">
        <v>46066.051388888889</v>
      </c>
      <c r="C2350" t="s">
        <v>7</v>
      </c>
      <c r="D2350" t="s">
        <v>22</v>
      </c>
      <c r="E2350" t="s">
        <v>19</v>
      </c>
      <c r="F2350" t="s">
        <v>10</v>
      </c>
      <c r="G2350" s="2">
        <v>5.1388888888888887E-2</v>
      </c>
      <c r="H2350" s="3">
        <v>46066</v>
      </c>
      <c r="I2350">
        <v>2</v>
      </c>
      <c r="J2350">
        <f>_xlfn.XLOOKUP(tbl_logs[[#This Row],[Target_Department]],tbl_DeptWeight[Department], tbl_DeptWeight[Impact Score])</f>
        <v>3</v>
      </c>
      <c r="K2350">
        <f>_xlfn.XLOOKUP(tbl_logs[[#This Row],[Employee_Action]],tbl_ResponseLikelihood[Employee Action],tbl_ResponseLikelihood[Likelihood Score])</f>
        <v>2</v>
      </c>
      <c r="L2350">
        <f>tbl_logs[[#This Row],[Impact Score]]*tbl_logs[[#This Row],[Response Multiplier]]</f>
        <v>6</v>
      </c>
      <c r="M2350" t="str" cm="1">
        <f t="array" ref="M2350">_xlfn.IFS(tbl_logs[[#This Row],[Total Score]]&lt;=4, "Low", tbl_logs[[#This Row],[Total Score]]&lt;=10, "Medium", tbl_logs[[#This Row],[Total Score]]&lt;=19, "High", tbl_logs[[#This Row],[Total Score]]&lt;=25, "Very High")</f>
        <v>Medium</v>
      </c>
      <c r="N2350" t="str" cm="1">
        <f t="array" ref="N2350">_xlfn.IFS(tbl_logs[[#This Row],[Total Score]]&lt;=4, "Low", tbl_logs[[#This Row],[Total Score]]&lt;=10, "Medium", tbl_logs[[#This Row],[Total Score]]&lt;=17, "High", tbl_logs[[#This Row],[Total Score]]&lt;=25, "Critical")</f>
        <v>Medium</v>
      </c>
    </row>
    <row r="2351" spans="1:14" x14ac:dyDescent="0.3">
      <c r="A2351" t="s">
        <v>2889</v>
      </c>
      <c r="B2351" s="1">
        <v>46066.067361111112</v>
      </c>
      <c r="C2351" t="s">
        <v>40</v>
      </c>
      <c r="D2351" t="s">
        <v>15</v>
      </c>
      <c r="E2351" t="s">
        <v>16</v>
      </c>
      <c r="F2351" t="s">
        <v>20</v>
      </c>
      <c r="G2351" s="2">
        <v>6.7361111111111108E-2</v>
      </c>
      <c r="H2351" s="3">
        <v>46066</v>
      </c>
      <c r="I2351">
        <v>2</v>
      </c>
      <c r="J2351">
        <f>_xlfn.XLOOKUP(tbl_logs[[#This Row],[Target_Department]],tbl_DeptWeight[Department], tbl_DeptWeight[Impact Score])</f>
        <v>5</v>
      </c>
      <c r="K2351">
        <f>_xlfn.XLOOKUP(tbl_logs[[#This Row],[Employee_Action]],tbl_ResponseLikelihood[Employee Action],tbl_ResponseLikelihood[Likelihood Score])</f>
        <v>2</v>
      </c>
      <c r="L2351">
        <f>tbl_logs[[#This Row],[Impact Score]]*tbl_logs[[#This Row],[Response Multiplier]]</f>
        <v>10</v>
      </c>
      <c r="M2351" t="str" cm="1">
        <f t="array" ref="M2351">_xlfn.IFS(tbl_logs[[#This Row],[Total Score]]&lt;=4, "Low", tbl_logs[[#This Row],[Total Score]]&lt;=10, "Medium", tbl_logs[[#This Row],[Total Score]]&lt;=19, "High", tbl_logs[[#This Row],[Total Score]]&lt;=25, "Very High")</f>
        <v>Medium</v>
      </c>
      <c r="N2351" t="str" cm="1">
        <f t="array" ref="N2351">_xlfn.IFS(tbl_logs[[#This Row],[Total Score]]&lt;=4, "Low", tbl_logs[[#This Row],[Total Score]]&lt;=10, "Medium", tbl_logs[[#This Row],[Total Score]]&lt;=17, "High", tbl_logs[[#This Row],[Total Score]]&lt;=25, "Critical")</f>
        <v>Medium</v>
      </c>
    </row>
    <row r="2352" spans="1:14" x14ac:dyDescent="0.3">
      <c r="A2352" t="s">
        <v>316</v>
      </c>
      <c r="B2352" s="1">
        <v>46066.09097222222</v>
      </c>
      <c r="C2352" t="s">
        <v>12</v>
      </c>
      <c r="D2352" t="s">
        <v>15</v>
      </c>
      <c r="E2352" t="s">
        <v>16</v>
      </c>
      <c r="F2352" t="s">
        <v>10</v>
      </c>
      <c r="G2352" s="2">
        <v>9.0972222222222218E-2</v>
      </c>
      <c r="H2352" s="3">
        <v>46066</v>
      </c>
      <c r="I2352">
        <v>2</v>
      </c>
      <c r="J2352">
        <f>_xlfn.XLOOKUP(tbl_logs[[#This Row],[Target_Department]],tbl_DeptWeight[Department], tbl_DeptWeight[Impact Score])</f>
        <v>1</v>
      </c>
      <c r="K2352">
        <f>_xlfn.XLOOKUP(tbl_logs[[#This Row],[Employee_Action]],tbl_ResponseLikelihood[Employee Action],tbl_ResponseLikelihood[Likelihood Score])</f>
        <v>2</v>
      </c>
      <c r="L2352">
        <f>tbl_logs[[#This Row],[Impact Score]]*tbl_logs[[#This Row],[Response Multiplier]]</f>
        <v>2</v>
      </c>
      <c r="M2352" t="str" cm="1">
        <f t="array" ref="M2352">_xlfn.IFS(tbl_logs[[#This Row],[Total Score]]&lt;=4, "Low", tbl_logs[[#This Row],[Total Score]]&lt;=10, "Medium", tbl_logs[[#This Row],[Total Score]]&lt;=19, "High", tbl_logs[[#This Row],[Total Score]]&lt;=25, "Very High")</f>
        <v>Low</v>
      </c>
      <c r="N2352" t="str" cm="1">
        <f t="array" ref="N2352">_xlfn.IFS(tbl_logs[[#This Row],[Total Score]]&lt;=4, "Low", tbl_logs[[#This Row],[Total Score]]&lt;=10, "Medium", tbl_logs[[#This Row],[Total Score]]&lt;=17, "High", tbl_logs[[#This Row],[Total Score]]&lt;=25, "Critical")</f>
        <v>Low</v>
      </c>
    </row>
    <row r="2353" spans="1:14" x14ac:dyDescent="0.3">
      <c r="A2353" t="s">
        <v>1924</v>
      </c>
      <c r="B2353" s="1">
        <v>46066.138888888891</v>
      </c>
      <c r="C2353" t="s">
        <v>26</v>
      </c>
      <c r="D2353" t="s">
        <v>15</v>
      </c>
      <c r="E2353" t="s">
        <v>16</v>
      </c>
      <c r="F2353" t="s">
        <v>10</v>
      </c>
      <c r="G2353" s="2">
        <v>0.1388888888888889</v>
      </c>
      <c r="H2353" s="3">
        <v>46066</v>
      </c>
      <c r="I2353">
        <v>2</v>
      </c>
      <c r="J2353">
        <f>_xlfn.XLOOKUP(tbl_logs[[#This Row],[Target_Department]],tbl_DeptWeight[Department], tbl_DeptWeight[Impact Score])</f>
        <v>3</v>
      </c>
      <c r="K2353">
        <f>_xlfn.XLOOKUP(tbl_logs[[#This Row],[Employee_Action]],tbl_ResponseLikelihood[Employee Action],tbl_ResponseLikelihood[Likelihood Score])</f>
        <v>2</v>
      </c>
      <c r="L2353">
        <f>tbl_logs[[#This Row],[Impact Score]]*tbl_logs[[#This Row],[Response Multiplier]]</f>
        <v>6</v>
      </c>
      <c r="M2353" t="str" cm="1">
        <f t="array" ref="M2353">_xlfn.IFS(tbl_logs[[#This Row],[Total Score]]&lt;=4, "Low", tbl_logs[[#This Row],[Total Score]]&lt;=10, "Medium", tbl_logs[[#This Row],[Total Score]]&lt;=19, "High", tbl_logs[[#This Row],[Total Score]]&lt;=25, "Very High")</f>
        <v>Medium</v>
      </c>
      <c r="N2353" t="str" cm="1">
        <f t="array" ref="N2353">_xlfn.IFS(tbl_logs[[#This Row],[Total Score]]&lt;=4, "Low", tbl_logs[[#This Row],[Total Score]]&lt;=10, "Medium", tbl_logs[[#This Row],[Total Score]]&lt;=17, "High", tbl_logs[[#This Row],[Total Score]]&lt;=25, "Critical")</f>
        <v>Medium</v>
      </c>
    </row>
    <row r="2354" spans="1:14" x14ac:dyDescent="0.3">
      <c r="A2354" t="s">
        <v>1363</v>
      </c>
      <c r="B2354" s="1">
        <v>46066.182638888888</v>
      </c>
      <c r="C2354" t="s">
        <v>7</v>
      </c>
      <c r="D2354" t="s">
        <v>18</v>
      </c>
      <c r="E2354" t="s">
        <v>19</v>
      </c>
      <c r="F2354" t="s">
        <v>20</v>
      </c>
      <c r="G2354" s="2">
        <v>0.18263888888888888</v>
      </c>
      <c r="H2354" s="3">
        <v>46066</v>
      </c>
      <c r="I2354">
        <v>2</v>
      </c>
      <c r="J2354">
        <f>_xlfn.XLOOKUP(tbl_logs[[#This Row],[Target_Department]],tbl_DeptWeight[Department], tbl_DeptWeight[Impact Score])</f>
        <v>3</v>
      </c>
      <c r="K2354">
        <f>_xlfn.XLOOKUP(tbl_logs[[#This Row],[Employee_Action]],tbl_ResponseLikelihood[Employee Action],tbl_ResponseLikelihood[Likelihood Score])</f>
        <v>2</v>
      </c>
      <c r="L2354">
        <f>tbl_logs[[#This Row],[Impact Score]]*tbl_logs[[#This Row],[Response Multiplier]]</f>
        <v>6</v>
      </c>
      <c r="M2354" t="str" cm="1">
        <f t="array" ref="M2354">_xlfn.IFS(tbl_logs[[#This Row],[Total Score]]&lt;=4, "Low", tbl_logs[[#This Row],[Total Score]]&lt;=10, "Medium", tbl_logs[[#This Row],[Total Score]]&lt;=19, "High", tbl_logs[[#This Row],[Total Score]]&lt;=25, "Very High")</f>
        <v>Medium</v>
      </c>
      <c r="N2354" t="str" cm="1">
        <f t="array" ref="N2354">_xlfn.IFS(tbl_logs[[#This Row],[Total Score]]&lt;=4, "Low", tbl_logs[[#This Row],[Total Score]]&lt;=10, "Medium", tbl_logs[[#This Row],[Total Score]]&lt;=17, "High", tbl_logs[[#This Row],[Total Score]]&lt;=25, "Critical")</f>
        <v>Medium</v>
      </c>
    </row>
    <row r="2355" spans="1:14" x14ac:dyDescent="0.3">
      <c r="A2355" t="s">
        <v>1052</v>
      </c>
      <c r="B2355" s="1">
        <v>46066.201388888891</v>
      </c>
      <c r="C2355" t="s">
        <v>35</v>
      </c>
      <c r="D2355" t="s">
        <v>8</v>
      </c>
      <c r="E2355" t="s">
        <v>31</v>
      </c>
      <c r="F2355" t="s">
        <v>33</v>
      </c>
      <c r="G2355" s="2">
        <v>0.2013888888888889</v>
      </c>
      <c r="H2355" s="3">
        <v>46066</v>
      </c>
      <c r="I2355">
        <v>2</v>
      </c>
      <c r="J2355">
        <f>_xlfn.XLOOKUP(tbl_logs[[#This Row],[Target_Department]],tbl_DeptWeight[Department], tbl_DeptWeight[Impact Score])</f>
        <v>1</v>
      </c>
      <c r="K2355">
        <f>_xlfn.XLOOKUP(tbl_logs[[#This Row],[Employee_Action]],tbl_ResponseLikelihood[Employee Action],tbl_ResponseLikelihood[Likelihood Score])</f>
        <v>4</v>
      </c>
      <c r="L2355">
        <f>tbl_logs[[#This Row],[Impact Score]]*tbl_logs[[#This Row],[Response Multiplier]]</f>
        <v>4</v>
      </c>
      <c r="M2355" t="str" cm="1">
        <f t="array" ref="M2355">_xlfn.IFS(tbl_logs[[#This Row],[Total Score]]&lt;=4, "Low", tbl_logs[[#This Row],[Total Score]]&lt;=10, "Medium", tbl_logs[[#This Row],[Total Score]]&lt;=19, "High", tbl_logs[[#This Row],[Total Score]]&lt;=25, "Very High")</f>
        <v>Low</v>
      </c>
      <c r="N2355" t="str" cm="1">
        <f t="array" ref="N2355">_xlfn.IFS(tbl_logs[[#This Row],[Total Score]]&lt;=4, "Low", tbl_logs[[#This Row],[Total Score]]&lt;=10, "Medium", tbl_logs[[#This Row],[Total Score]]&lt;=17, "High", tbl_logs[[#This Row],[Total Score]]&lt;=25, "Critical")</f>
        <v>Low</v>
      </c>
    </row>
    <row r="2356" spans="1:14" x14ac:dyDescent="0.3">
      <c r="A2356" t="s">
        <v>4850</v>
      </c>
      <c r="B2356" s="1">
        <v>46066.243750000001</v>
      </c>
      <c r="C2356" t="s">
        <v>40</v>
      </c>
      <c r="D2356" t="s">
        <v>18</v>
      </c>
      <c r="E2356" t="s">
        <v>16</v>
      </c>
      <c r="F2356" t="s">
        <v>10</v>
      </c>
      <c r="G2356" s="2">
        <v>0.24374999999999999</v>
      </c>
      <c r="H2356" s="3">
        <v>46066</v>
      </c>
      <c r="I2356">
        <v>2</v>
      </c>
      <c r="J2356">
        <f>_xlfn.XLOOKUP(tbl_logs[[#This Row],[Target_Department]],tbl_DeptWeight[Department], tbl_DeptWeight[Impact Score])</f>
        <v>5</v>
      </c>
      <c r="K2356">
        <f>_xlfn.XLOOKUP(tbl_logs[[#This Row],[Employee_Action]],tbl_ResponseLikelihood[Employee Action],tbl_ResponseLikelihood[Likelihood Score])</f>
        <v>2</v>
      </c>
      <c r="L2356">
        <f>tbl_logs[[#This Row],[Impact Score]]*tbl_logs[[#This Row],[Response Multiplier]]</f>
        <v>10</v>
      </c>
      <c r="M2356" t="str" cm="1">
        <f t="array" ref="M2356">_xlfn.IFS(tbl_logs[[#This Row],[Total Score]]&lt;=4, "Low", tbl_logs[[#This Row],[Total Score]]&lt;=10, "Medium", tbl_logs[[#This Row],[Total Score]]&lt;=19, "High", tbl_logs[[#This Row],[Total Score]]&lt;=25, "Very High")</f>
        <v>Medium</v>
      </c>
      <c r="N2356" t="str" cm="1">
        <f t="array" ref="N2356">_xlfn.IFS(tbl_logs[[#This Row],[Total Score]]&lt;=4, "Low", tbl_logs[[#This Row],[Total Score]]&lt;=10, "Medium", tbl_logs[[#This Row],[Total Score]]&lt;=17, "High", tbl_logs[[#This Row],[Total Score]]&lt;=25, "Critical")</f>
        <v>Medium</v>
      </c>
    </row>
    <row r="2357" spans="1:14" x14ac:dyDescent="0.3">
      <c r="A2357" t="s">
        <v>3284</v>
      </c>
      <c r="B2357" s="1">
        <v>46066.268055555556</v>
      </c>
      <c r="C2357" t="s">
        <v>40</v>
      </c>
      <c r="D2357" t="s">
        <v>22</v>
      </c>
      <c r="E2357" t="s">
        <v>16</v>
      </c>
      <c r="F2357" t="s">
        <v>20</v>
      </c>
      <c r="G2357" s="2">
        <v>0.26805555555555555</v>
      </c>
      <c r="H2357" s="3">
        <v>46066</v>
      </c>
      <c r="I2357">
        <v>2</v>
      </c>
      <c r="J2357">
        <f>_xlfn.XLOOKUP(tbl_logs[[#This Row],[Target_Department]],tbl_DeptWeight[Department], tbl_DeptWeight[Impact Score])</f>
        <v>5</v>
      </c>
      <c r="K2357">
        <f>_xlfn.XLOOKUP(tbl_logs[[#This Row],[Employee_Action]],tbl_ResponseLikelihood[Employee Action],tbl_ResponseLikelihood[Likelihood Score])</f>
        <v>2</v>
      </c>
      <c r="L2357">
        <f>tbl_logs[[#This Row],[Impact Score]]*tbl_logs[[#This Row],[Response Multiplier]]</f>
        <v>10</v>
      </c>
      <c r="M2357" t="str" cm="1">
        <f t="array" ref="M2357">_xlfn.IFS(tbl_logs[[#This Row],[Total Score]]&lt;=4, "Low", tbl_logs[[#This Row],[Total Score]]&lt;=10, "Medium", tbl_logs[[#This Row],[Total Score]]&lt;=19, "High", tbl_logs[[#This Row],[Total Score]]&lt;=25, "Very High")</f>
        <v>Medium</v>
      </c>
      <c r="N2357" t="str" cm="1">
        <f t="array" ref="N2357">_xlfn.IFS(tbl_logs[[#This Row],[Total Score]]&lt;=4, "Low", tbl_logs[[#This Row],[Total Score]]&lt;=10, "Medium", tbl_logs[[#This Row],[Total Score]]&lt;=17, "High", tbl_logs[[#This Row],[Total Score]]&lt;=25, "Critical")</f>
        <v>Medium</v>
      </c>
    </row>
    <row r="2358" spans="1:14" x14ac:dyDescent="0.3">
      <c r="A2358" t="s">
        <v>1559</v>
      </c>
      <c r="B2358" s="1">
        <v>46066.283333333333</v>
      </c>
      <c r="C2358" t="s">
        <v>7</v>
      </c>
      <c r="D2358" t="s">
        <v>15</v>
      </c>
      <c r="E2358" t="s">
        <v>19</v>
      </c>
      <c r="F2358" t="s">
        <v>20</v>
      </c>
      <c r="G2358" s="2">
        <v>0.28333333333333333</v>
      </c>
      <c r="H2358" s="3">
        <v>46066</v>
      </c>
      <c r="I2358">
        <v>2</v>
      </c>
      <c r="J2358">
        <f>_xlfn.XLOOKUP(tbl_logs[[#This Row],[Target_Department]],tbl_DeptWeight[Department], tbl_DeptWeight[Impact Score])</f>
        <v>3</v>
      </c>
      <c r="K2358">
        <f>_xlfn.XLOOKUP(tbl_logs[[#This Row],[Employee_Action]],tbl_ResponseLikelihood[Employee Action],tbl_ResponseLikelihood[Likelihood Score])</f>
        <v>2</v>
      </c>
      <c r="L2358">
        <f>tbl_logs[[#This Row],[Impact Score]]*tbl_logs[[#This Row],[Response Multiplier]]</f>
        <v>6</v>
      </c>
      <c r="M2358" t="str" cm="1">
        <f t="array" ref="M2358">_xlfn.IFS(tbl_logs[[#This Row],[Total Score]]&lt;=4, "Low", tbl_logs[[#This Row],[Total Score]]&lt;=10, "Medium", tbl_logs[[#This Row],[Total Score]]&lt;=19, "High", tbl_logs[[#This Row],[Total Score]]&lt;=25, "Very High")</f>
        <v>Medium</v>
      </c>
      <c r="N2358" t="str" cm="1">
        <f t="array" ref="N2358">_xlfn.IFS(tbl_logs[[#This Row],[Total Score]]&lt;=4, "Low", tbl_logs[[#This Row],[Total Score]]&lt;=10, "Medium", tbl_logs[[#This Row],[Total Score]]&lt;=17, "High", tbl_logs[[#This Row],[Total Score]]&lt;=25, "Critical")</f>
        <v>Medium</v>
      </c>
    </row>
    <row r="2359" spans="1:14" x14ac:dyDescent="0.3">
      <c r="A2359" t="s">
        <v>2575</v>
      </c>
      <c r="B2359" s="1">
        <v>46066.296527777777</v>
      </c>
      <c r="C2359" t="s">
        <v>7</v>
      </c>
      <c r="D2359" t="s">
        <v>15</v>
      </c>
      <c r="E2359" t="s">
        <v>19</v>
      </c>
      <c r="F2359" t="s">
        <v>20</v>
      </c>
      <c r="G2359" s="2">
        <v>0.29652777777777778</v>
      </c>
      <c r="H2359" s="3">
        <v>46066</v>
      </c>
      <c r="I2359">
        <v>2</v>
      </c>
      <c r="J2359">
        <f>_xlfn.XLOOKUP(tbl_logs[[#This Row],[Target_Department]],tbl_DeptWeight[Department], tbl_DeptWeight[Impact Score])</f>
        <v>3</v>
      </c>
      <c r="K2359">
        <f>_xlfn.XLOOKUP(tbl_logs[[#This Row],[Employee_Action]],tbl_ResponseLikelihood[Employee Action],tbl_ResponseLikelihood[Likelihood Score])</f>
        <v>2</v>
      </c>
      <c r="L2359">
        <f>tbl_logs[[#This Row],[Impact Score]]*tbl_logs[[#This Row],[Response Multiplier]]</f>
        <v>6</v>
      </c>
      <c r="M2359" t="str" cm="1">
        <f t="array" ref="M2359">_xlfn.IFS(tbl_logs[[#This Row],[Total Score]]&lt;=4, "Low", tbl_logs[[#This Row],[Total Score]]&lt;=10, "Medium", tbl_logs[[#This Row],[Total Score]]&lt;=19, "High", tbl_logs[[#This Row],[Total Score]]&lt;=25, "Very High")</f>
        <v>Medium</v>
      </c>
      <c r="N2359" t="str" cm="1">
        <f t="array" ref="N2359">_xlfn.IFS(tbl_logs[[#This Row],[Total Score]]&lt;=4, "Low", tbl_logs[[#This Row],[Total Score]]&lt;=10, "Medium", tbl_logs[[#This Row],[Total Score]]&lt;=17, "High", tbl_logs[[#This Row],[Total Score]]&lt;=25, "Critical")</f>
        <v>Medium</v>
      </c>
    </row>
    <row r="2360" spans="1:14" x14ac:dyDescent="0.3">
      <c r="A2360" t="s">
        <v>3480</v>
      </c>
      <c r="B2360" s="1">
        <v>46066.316666666666</v>
      </c>
      <c r="C2360" t="s">
        <v>7</v>
      </c>
      <c r="D2360" t="s">
        <v>18</v>
      </c>
      <c r="E2360" t="s">
        <v>19</v>
      </c>
      <c r="F2360" t="s">
        <v>53</v>
      </c>
      <c r="G2360" s="2">
        <v>0.31666666666666665</v>
      </c>
      <c r="H2360" s="3">
        <v>46066</v>
      </c>
      <c r="I2360">
        <v>2</v>
      </c>
      <c r="J2360">
        <f>_xlfn.XLOOKUP(tbl_logs[[#This Row],[Target_Department]],tbl_DeptWeight[Department], tbl_DeptWeight[Impact Score])</f>
        <v>3</v>
      </c>
      <c r="K2360">
        <f>_xlfn.XLOOKUP(tbl_logs[[#This Row],[Employee_Action]],tbl_ResponseLikelihood[Employee Action],tbl_ResponseLikelihood[Likelihood Score])</f>
        <v>5</v>
      </c>
      <c r="L2360">
        <f>tbl_logs[[#This Row],[Impact Score]]*tbl_logs[[#This Row],[Response Multiplier]]</f>
        <v>15</v>
      </c>
      <c r="M2360" t="str" cm="1">
        <f t="array" ref="M2360">_xlfn.IFS(tbl_logs[[#This Row],[Total Score]]&lt;=4, "Low", tbl_logs[[#This Row],[Total Score]]&lt;=10, "Medium", tbl_logs[[#This Row],[Total Score]]&lt;=19, "High", tbl_logs[[#This Row],[Total Score]]&lt;=25, "Very High")</f>
        <v>High</v>
      </c>
      <c r="N2360" t="str" cm="1">
        <f t="array" ref="N2360">_xlfn.IFS(tbl_logs[[#This Row],[Total Score]]&lt;=4, "Low", tbl_logs[[#This Row],[Total Score]]&lt;=10, "Medium", tbl_logs[[#This Row],[Total Score]]&lt;=17, "High", tbl_logs[[#This Row],[Total Score]]&lt;=25, "Critical")</f>
        <v>High</v>
      </c>
    </row>
    <row r="2361" spans="1:14" x14ac:dyDescent="0.3">
      <c r="A2361" t="s">
        <v>1259</v>
      </c>
      <c r="B2361" s="1">
        <v>46066.325694444444</v>
      </c>
      <c r="C2361" t="s">
        <v>12</v>
      </c>
      <c r="D2361" t="s">
        <v>22</v>
      </c>
      <c r="E2361" t="s">
        <v>16</v>
      </c>
      <c r="F2361" t="s">
        <v>10</v>
      </c>
      <c r="G2361" s="2">
        <v>0.32569444444444445</v>
      </c>
      <c r="H2361" s="3">
        <v>46066</v>
      </c>
      <c r="I2361">
        <v>2</v>
      </c>
      <c r="J2361">
        <f>_xlfn.XLOOKUP(tbl_logs[[#This Row],[Target_Department]],tbl_DeptWeight[Department], tbl_DeptWeight[Impact Score])</f>
        <v>1</v>
      </c>
      <c r="K2361">
        <f>_xlfn.XLOOKUP(tbl_logs[[#This Row],[Employee_Action]],tbl_ResponseLikelihood[Employee Action],tbl_ResponseLikelihood[Likelihood Score])</f>
        <v>2</v>
      </c>
      <c r="L2361">
        <f>tbl_logs[[#This Row],[Impact Score]]*tbl_logs[[#This Row],[Response Multiplier]]</f>
        <v>2</v>
      </c>
      <c r="M2361" t="str" cm="1">
        <f t="array" ref="M2361">_xlfn.IFS(tbl_logs[[#This Row],[Total Score]]&lt;=4, "Low", tbl_logs[[#This Row],[Total Score]]&lt;=10, "Medium", tbl_logs[[#This Row],[Total Score]]&lt;=19, "High", tbl_logs[[#This Row],[Total Score]]&lt;=25, "Very High")</f>
        <v>Low</v>
      </c>
      <c r="N2361" t="str" cm="1">
        <f t="array" ref="N2361">_xlfn.IFS(tbl_logs[[#This Row],[Total Score]]&lt;=4, "Low", tbl_logs[[#This Row],[Total Score]]&lt;=10, "Medium", tbl_logs[[#This Row],[Total Score]]&lt;=17, "High", tbl_logs[[#This Row],[Total Score]]&lt;=25, "Critical")</f>
        <v>Low</v>
      </c>
    </row>
    <row r="2362" spans="1:14" x14ac:dyDescent="0.3">
      <c r="A2362" t="s">
        <v>77</v>
      </c>
      <c r="B2362" s="1">
        <v>46066.334027777775</v>
      </c>
      <c r="C2362" t="s">
        <v>47</v>
      </c>
      <c r="D2362" t="s">
        <v>8</v>
      </c>
      <c r="E2362" t="s">
        <v>31</v>
      </c>
      <c r="F2362" t="s">
        <v>20</v>
      </c>
      <c r="G2362" s="2">
        <v>0.33402777777777776</v>
      </c>
      <c r="H2362" s="3">
        <v>46066</v>
      </c>
      <c r="I2362">
        <v>2</v>
      </c>
      <c r="J2362">
        <f>_xlfn.XLOOKUP(tbl_logs[[#This Row],[Target_Department]],tbl_DeptWeight[Department], tbl_DeptWeight[Impact Score])</f>
        <v>1</v>
      </c>
      <c r="K2362">
        <f>_xlfn.XLOOKUP(tbl_logs[[#This Row],[Employee_Action]],tbl_ResponseLikelihood[Employee Action],tbl_ResponseLikelihood[Likelihood Score])</f>
        <v>2</v>
      </c>
      <c r="L2362">
        <f>tbl_logs[[#This Row],[Impact Score]]*tbl_logs[[#This Row],[Response Multiplier]]</f>
        <v>2</v>
      </c>
      <c r="M2362" t="str" cm="1">
        <f t="array" ref="M2362">_xlfn.IFS(tbl_logs[[#This Row],[Total Score]]&lt;=4, "Low", tbl_logs[[#This Row],[Total Score]]&lt;=10, "Medium", tbl_logs[[#This Row],[Total Score]]&lt;=19, "High", tbl_logs[[#This Row],[Total Score]]&lt;=25, "Very High")</f>
        <v>Low</v>
      </c>
      <c r="N2362" t="str" cm="1">
        <f t="array" ref="N2362">_xlfn.IFS(tbl_logs[[#This Row],[Total Score]]&lt;=4, "Low", tbl_logs[[#This Row],[Total Score]]&lt;=10, "Medium", tbl_logs[[#This Row],[Total Score]]&lt;=17, "High", tbl_logs[[#This Row],[Total Score]]&lt;=25, "Critical")</f>
        <v>Low</v>
      </c>
    </row>
    <row r="2363" spans="1:14" x14ac:dyDescent="0.3">
      <c r="A2363" t="s">
        <v>4114</v>
      </c>
      <c r="B2363" s="1">
        <v>46066.352083333331</v>
      </c>
      <c r="C2363" t="s">
        <v>40</v>
      </c>
      <c r="D2363" t="s">
        <v>18</v>
      </c>
      <c r="E2363" t="s">
        <v>16</v>
      </c>
      <c r="F2363" t="s">
        <v>10</v>
      </c>
      <c r="G2363" s="2">
        <v>0.35208333333333336</v>
      </c>
      <c r="H2363" s="3">
        <v>46066</v>
      </c>
      <c r="I2363">
        <v>2</v>
      </c>
      <c r="J2363">
        <f>_xlfn.XLOOKUP(tbl_logs[[#This Row],[Target_Department]],tbl_DeptWeight[Department], tbl_DeptWeight[Impact Score])</f>
        <v>5</v>
      </c>
      <c r="K2363">
        <f>_xlfn.XLOOKUP(tbl_logs[[#This Row],[Employee_Action]],tbl_ResponseLikelihood[Employee Action],tbl_ResponseLikelihood[Likelihood Score])</f>
        <v>2</v>
      </c>
      <c r="L2363">
        <f>tbl_logs[[#This Row],[Impact Score]]*tbl_logs[[#This Row],[Response Multiplier]]</f>
        <v>10</v>
      </c>
      <c r="M2363" t="str" cm="1">
        <f t="array" ref="M2363">_xlfn.IFS(tbl_logs[[#This Row],[Total Score]]&lt;=4, "Low", tbl_logs[[#This Row],[Total Score]]&lt;=10, "Medium", tbl_logs[[#This Row],[Total Score]]&lt;=19, "High", tbl_logs[[#This Row],[Total Score]]&lt;=25, "Very High")</f>
        <v>Medium</v>
      </c>
      <c r="N2363" t="str" cm="1">
        <f t="array" ref="N2363">_xlfn.IFS(tbl_logs[[#This Row],[Total Score]]&lt;=4, "Low", tbl_logs[[#This Row],[Total Score]]&lt;=10, "Medium", tbl_logs[[#This Row],[Total Score]]&lt;=17, "High", tbl_logs[[#This Row],[Total Score]]&lt;=25, "Critical")</f>
        <v>Medium</v>
      </c>
    </row>
    <row r="2364" spans="1:14" x14ac:dyDescent="0.3">
      <c r="A2364" t="s">
        <v>2715</v>
      </c>
      <c r="B2364" s="1">
        <v>46066.364583333336</v>
      </c>
      <c r="C2364" t="s">
        <v>7</v>
      </c>
      <c r="D2364" t="s">
        <v>15</v>
      </c>
      <c r="E2364" t="s">
        <v>9</v>
      </c>
      <c r="F2364" t="s">
        <v>10</v>
      </c>
      <c r="G2364" s="2">
        <v>0.36458333333333331</v>
      </c>
      <c r="H2364" s="3">
        <v>46066</v>
      </c>
      <c r="I2364">
        <v>2</v>
      </c>
      <c r="J2364">
        <f>_xlfn.XLOOKUP(tbl_logs[[#This Row],[Target_Department]],tbl_DeptWeight[Department], tbl_DeptWeight[Impact Score])</f>
        <v>3</v>
      </c>
      <c r="K2364">
        <f>_xlfn.XLOOKUP(tbl_logs[[#This Row],[Employee_Action]],tbl_ResponseLikelihood[Employee Action],tbl_ResponseLikelihood[Likelihood Score])</f>
        <v>2</v>
      </c>
      <c r="L2364">
        <f>tbl_logs[[#This Row],[Impact Score]]*tbl_logs[[#This Row],[Response Multiplier]]</f>
        <v>6</v>
      </c>
      <c r="M2364" t="str" cm="1">
        <f t="array" ref="M2364">_xlfn.IFS(tbl_logs[[#This Row],[Total Score]]&lt;=4, "Low", tbl_logs[[#This Row],[Total Score]]&lt;=10, "Medium", tbl_logs[[#This Row],[Total Score]]&lt;=19, "High", tbl_logs[[#This Row],[Total Score]]&lt;=25, "Very High")</f>
        <v>Medium</v>
      </c>
      <c r="N2364" t="str" cm="1">
        <f t="array" ref="N2364">_xlfn.IFS(tbl_logs[[#This Row],[Total Score]]&lt;=4, "Low", tbl_logs[[#This Row],[Total Score]]&lt;=10, "Medium", tbl_logs[[#This Row],[Total Score]]&lt;=17, "High", tbl_logs[[#This Row],[Total Score]]&lt;=25, "Critical")</f>
        <v>Medium</v>
      </c>
    </row>
    <row r="2365" spans="1:14" x14ac:dyDescent="0.3">
      <c r="A2365" t="s">
        <v>2113</v>
      </c>
      <c r="B2365" s="1">
        <v>46066.392361111109</v>
      </c>
      <c r="C2365" t="s">
        <v>7</v>
      </c>
      <c r="D2365" t="s">
        <v>22</v>
      </c>
      <c r="E2365" t="s">
        <v>19</v>
      </c>
      <c r="F2365" t="s">
        <v>10</v>
      </c>
      <c r="G2365" s="2">
        <v>0.3923611111111111</v>
      </c>
      <c r="H2365" s="3">
        <v>46066</v>
      </c>
      <c r="I2365">
        <v>2</v>
      </c>
      <c r="J2365">
        <f>_xlfn.XLOOKUP(tbl_logs[[#This Row],[Target_Department]],tbl_DeptWeight[Department], tbl_DeptWeight[Impact Score])</f>
        <v>3</v>
      </c>
      <c r="K2365">
        <f>_xlfn.XLOOKUP(tbl_logs[[#This Row],[Employee_Action]],tbl_ResponseLikelihood[Employee Action],tbl_ResponseLikelihood[Likelihood Score])</f>
        <v>2</v>
      </c>
      <c r="L2365">
        <f>tbl_logs[[#This Row],[Impact Score]]*tbl_logs[[#This Row],[Response Multiplier]]</f>
        <v>6</v>
      </c>
      <c r="M2365" t="str" cm="1">
        <f t="array" ref="M2365">_xlfn.IFS(tbl_logs[[#This Row],[Total Score]]&lt;=4, "Low", tbl_logs[[#This Row],[Total Score]]&lt;=10, "Medium", tbl_logs[[#This Row],[Total Score]]&lt;=19, "High", tbl_logs[[#This Row],[Total Score]]&lt;=25, "Very High")</f>
        <v>Medium</v>
      </c>
      <c r="N2365" t="str" cm="1">
        <f t="array" ref="N2365">_xlfn.IFS(tbl_logs[[#This Row],[Total Score]]&lt;=4, "Low", tbl_logs[[#This Row],[Total Score]]&lt;=10, "Medium", tbl_logs[[#This Row],[Total Score]]&lt;=17, "High", tbl_logs[[#This Row],[Total Score]]&lt;=25, "Critical")</f>
        <v>Medium</v>
      </c>
    </row>
    <row r="2366" spans="1:14" x14ac:dyDescent="0.3">
      <c r="A2366" t="s">
        <v>789</v>
      </c>
      <c r="B2366" s="1">
        <v>46066.424305555556</v>
      </c>
      <c r="C2366" t="s">
        <v>7</v>
      </c>
      <c r="D2366" t="s">
        <v>18</v>
      </c>
      <c r="E2366" t="s">
        <v>19</v>
      </c>
      <c r="F2366" t="s">
        <v>33</v>
      </c>
      <c r="G2366" s="2">
        <v>0.42430555555555555</v>
      </c>
      <c r="H2366" s="3">
        <v>46066</v>
      </c>
      <c r="I2366">
        <v>2</v>
      </c>
      <c r="J2366">
        <f>_xlfn.XLOOKUP(tbl_logs[[#This Row],[Target_Department]],tbl_DeptWeight[Department], tbl_DeptWeight[Impact Score])</f>
        <v>3</v>
      </c>
      <c r="K2366">
        <f>_xlfn.XLOOKUP(tbl_logs[[#This Row],[Employee_Action]],tbl_ResponseLikelihood[Employee Action],tbl_ResponseLikelihood[Likelihood Score])</f>
        <v>4</v>
      </c>
      <c r="L2366">
        <f>tbl_logs[[#This Row],[Impact Score]]*tbl_logs[[#This Row],[Response Multiplier]]</f>
        <v>12</v>
      </c>
      <c r="M2366" t="str" cm="1">
        <f t="array" ref="M2366">_xlfn.IFS(tbl_logs[[#This Row],[Total Score]]&lt;=4, "Low", tbl_logs[[#This Row],[Total Score]]&lt;=10, "Medium", tbl_logs[[#This Row],[Total Score]]&lt;=19, "High", tbl_logs[[#This Row],[Total Score]]&lt;=25, "Very High")</f>
        <v>High</v>
      </c>
      <c r="N2366" t="str" cm="1">
        <f t="array" ref="N2366">_xlfn.IFS(tbl_logs[[#This Row],[Total Score]]&lt;=4, "Low", tbl_logs[[#This Row],[Total Score]]&lt;=10, "Medium", tbl_logs[[#This Row],[Total Score]]&lt;=17, "High", tbl_logs[[#This Row],[Total Score]]&lt;=25, "Critical")</f>
        <v>High</v>
      </c>
    </row>
    <row r="2367" spans="1:14" x14ac:dyDescent="0.3">
      <c r="A2367" t="s">
        <v>2451</v>
      </c>
      <c r="B2367" s="1">
        <v>46066.445138888892</v>
      </c>
      <c r="C2367" t="s">
        <v>7</v>
      </c>
      <c r="D2367" t="s">
        <v>22</v>
      </c>
      <c r="E2367" t="s">
        <v>19</v>
      </c>
      <c r="F2367" t="s">
        <v>20</v>
      </c>
      <c r="G2367" s="2">
        <v>0.44513888888888886</v>
      </c>
      <c r="H2367" s="3">
        <v>46066</v>
      </c>
      <c r="I2367">
        <v>2</v>
      </c>
      <c r="J2367">
        <f>_xlfn.XLOOKUP(tbl_logs[[#This Row],[Target_Department]],tbl_DeptWeight[Department], tbl_DeptWeight[Impact Score])</f>
        <v>3</v>
      </c>
      <c r="K2367">
        <f>_xlfn.XLOOKUP(tbl_logs[[#This Row],[Employee_Action]],tbl_ResponseLikelihood[Employee Action],tbl_ResponseLikelihood[Likelihood Score])</f>
        <v>2</v>
      </c>
      <c r="L2367">
        <f>tbl_logs[[#This Row],[Impact Score]]*tbl_logs[[#This Row],[Response Multiplier]]</f>
        <v>6</v>
      </c>
      <c r="M2367" t="str" cm="1">
        <f t="array" ref="M2367">_xlfn.IFS(tbl_logs[[#This Row],[Total Score]]&lt;=4, "Low", tbl_logs[[#This Row],[Total Score]]&lt;=10, "Medium", tbl_logs[[#This Row],[Total Score]]&lt;=19, "High", tbl_logs[[#This Row],[Total Score]]&lt;=25, "Very High")</f>
        <v>Medium</v>
      </c>
      <c r="N2367" t="str" cm="1">
        <f t="array" ref="N2367">_xlfn.IFS(tbl_logs[[#This Row],[Total Score]]&lt;=4, "Low", tbl_logs[[#This Row],[Total Score]]&lt;=10, "Medium", tbl_logs[[#This Row],[Total Score]]&lt;=17, "High", tbl_logs[[#This Row],[Total Score]]&lt;=25, "Critical")</f>
        <v>Medium</v>
      </c>
    </row>
    <row r="2368" spans="1:14" x14ac:dyDescent="0.3">
      <c r="A2368" t="s">
        <v>3086</v>
      </c>
      <c r="B2368" s="1">
        <v>46066.446527777778</v>
      </c>
      <c r="C2368" t="s">
        <v>7</v>
      </c>
      <c r="D2368" t="s">
        <v>22</v>
      </c>
      <c r="E2368" t="s">
        <v>19</v>
      </c>
      <c r="F2368" t="s">
        <v>10</v>
      </c>
      <c r="G2368" s="2">
        <v>0.4465277777777778</v>
      </c>
      <c r="H2368" s="3">
        <v>46066</v>
      </c>
      <c r="I2368">
        <v>2</v>
      </c>
      <c r="J2368">
        <f>_xlfn.XLOOKUP(tbl_logs[[#This Row],[Target_Department]],tbl_DeptWeight[Department], tbl_DeptWeight[Impact Score])</f>
        <v>3</v>
      </c>
      <c r="K2368">
        <f>_xlfn.XLOOKUP(tbl_logs[[#This Row],[Employee_Action]],tbl_ResponseLikelihood[Employee Action],tbl_ResponseLikelihood[Likelihood Score])</f>
        <v>2</v>
      </c>
      <c r="L2368">
        <f>tbl_logs[[#This Row],[Impact Score]]*tbl_logs[[#This Row],[Response Multiplier]]</f>
        <v>6</v>
      </c>
      <c r="M2368" t="str" cm="1">
        <f t="array" ref="M2368">_xlfn.IFS(tbl_logs[[#This Row],[Total Score]]&lt;=4, "Low", tbl_logs[[#This Row],[Total Score]]&lt;=10, "Medium", tbl_logs[[#This Row],[Total Score]]&lt;=19, "High", tbl_logs[[#This Row],[Total Score]]&lt;=25, "Very High")</f>
        <v>Medium</v>
      </c>
      <c r="N2368" t="str" cm="1">
        <f t="array" ref="N2368">_xlfn.IFS(tbl_logs[[#This Row],[Total Score]]&lt;=4, "Low", tbl_logs[[#This Row],[Total Score]]&lt;=10, "Medium", tbl_logs[[#This Row],[Total Score]]&lt;=17, "High", tbl_logs[[#This Row],[Total Score]]&lt;=25, "Critical")</f>
        <v>Medium</v>
      </c>
    </row>
    <row r="2369" spans="1:14" x14ac:dyDescent="0.3">
      <c r="A2369" t="s">
        <v>1885</v>
      </c>
      <c r="B2369" s="1">
        <v>46066.466666666667</v>
      </c>
      <c r="C2369" t="s">
        <v>7</v>
      </c>
      <c r="D2369" t="s">
        <v>22</v>
      </c>
      <c r="E2369" t="s">
        <v>19</v>
      </c>
      <c r="F2369" t="s">
        <v>53</v>
      </c>
      <c r="G2369" s="2">
        <v>0.46666666666666667</v>
      </c>
      <c r="H2369" s="3">
        <v>46066</v>
      </c>
      <c r="I2369">
        <v>2</v>
      </c>
      <c r="J2369">
        <f>_xlfn.XLOOKUP(tbl_logs[[#This Row],[Target_Department]],tbl_DeptWeight[Department], tbl_DeptWeight[Impact Score])</f>
        <v>3</v>
      </c>
      <c r="K2369">
        <f>_xlfn.XLOOKUP(tbl_logs[[#This Row],[Employee_Action]],tbl_ResponseLikelihood[Employee Action],tbl_ResponseLikelihood[Likelihood Score])</f>
        <v>5</v>
      </c>
      <c r="L2369">
        <f>tbl_logs[[#This Row],[Impact Score]]*tbl_logs[[#This Row],[Response Multiplier]]</f>
        <v>15</v>
      </c>
      <c r="M2369" t="str" cm="1">
        <f t="array" ref="M2369">_xlfn.IFS(tbl_logs[[#This Row],[Total Score]]&lt;=4, "Low", tbl_logs[[#This Row],[Total Score]]&lt;=10, "Medium", tbl_logs[[#This Row],[Total Score]]&lt;=19, "High", tbl_logs[[#This Row],[Total Score]]&lt;=25, "Very High")</f>
        <v>High</v>
      </c>
      <c r="N2369" t="str" cm="1">
        <f t="array" ref="N2369">_xlfn.IFS(tbl_logs[[#This Row],[Total Score]]&lt;=4, "Low", tbl_logs[[#This Row],[Total Score]]&lt;=10, "Medium", tbl_logs[[#This Row],[Total Score]]&lt;=17, "High", tbl_logs[[#This Row],[Total Score]]&lt;=25, "Critical")</f>
        <v>High</v>
      </c>
    </row>
    <row r="2370" spans="1:14" x14ac:dyDescent="0.3">
      <c r="A2370" t="s">
        <v>1488</v>
      </c>
      <c r="B2370" s="1">
        <v>46066.469444444447</v>
      </c>
      <c r="C2370" t="s">
        <v>7</v>
      </c>
      <c r="D2370" t="s">
        <v>22</v>
      </c>
      <c r="E2370" t="s">
        <v>19</v>
      </c>
      <c r="F2370" t="s">
        <v>20</v>
      </c>
      <c r="G2370" s="2">
        <v>0.46944444444444444</v>
      </c>
      <c r="H2370" s="3">
        <v>46066</v>
      </c>
      <c r="I2370">
        <v>2</v>
      </c>
      <c r="J2370">
        <f>_xlfn.XLOOKUP(tbl_logs[[#This Row],[Target_Department]],tbl_DeptWeight[Department], tbl_DeptWeight[Impact Score])</f>
        <v>3</v>
      </c>
      <c r="K2370">
        <f>_xlfn.XLOOKUP(tbl_logs[[#This Row],[Employee_Action]],tbl_ResponseLikelihood[Employee Action],tbl_ResponseLikelihood[Likelihood Score])</f>
        <v>2</v>
      </c>
      <c r="L2370">
        <f>tbl_logs[[#This Row],[Impact Score]]*tbl_logs[[#This Row],[Response Multiplier]]</f>
        <v>6</v>
      </c>
      <c r="M2370" t="str" cm="1">
        <f t="array" ref="M2370">_xlfn.IFS(tbl_logs[[#This Row],[Total Score]]&lt;=4, "Low", tbl_logs[[#This Row],[Total Score]]&lt;=10, "Medium", tbl_logs[[#This Row],[Total Score]]&lt;=19, "High", tbl_logs[[#This Row],[Total Score]]&lt;=25, "Very High")</f>
        <v>Medium</v>
      </c>
      <c r="N2370" t="str" cm="1">
        <f t="array" ref="N2370">_xlfn.IFS(tbl_logs[[#This Row],[Total Score]]&lt;=4, "Low", tbl_logs[[#This Row],[Total Score]]&lt;=10, "Medium", tbl_logs[[#This Row],[Total Score]]&lt;=17, "High", tbl_logs[[#This Row],[Total Score]]&lt;=25, "Critical")</f>
        <v>Medium</v>
      </c>
    </row>
    <row r="2371" spans="1:14" x14ac:dyDescent="0.3">
      <c r="A2371" t="s">
        <v>3718</v>
      </c>
      <c r="B2371" s="1">
        <v>46066.480555555558</v>
      </c>
      <c r="C2371" t="s">
        <v>47</v>
      </c>
      <c r="D2371" t="s">
        <v>8</v>
      </c>
      <c r="E2371" t="s">
        <v>9</v>
      </c>
      <c r="F2371" t="s">
        <v>20</v>
      </c>
      <c r="G2371" s="2">
        <v>0.48055555555555557</v>
      </c>
      <c r="H2371" s="3">
        <v>46066</v>
      </c>
      <c r="I2371">
        <v>2</v>
      </c>
      <c r="J2371">
        <f>_xlfn.XLOOKUP(tbl_logs[[#This Row],[Target_Department]],tbl_DeptWeight[Department], tbl_DeptWeight[Impact Score])</f>
        <v>1</v>
      </c>
      <c r="K2371">
        <f>_xlfn.XLOOKUP(tbl_logs[[#This Row],[Employee_Action]],tbl_ResponseLikelihood[Employee Action],tbl_ResponseLikelihood[Likelihood Score])</f>
        <v>2</v>
      </c>
      <c r="L2371">
        <f>tbl_logs[[#This Row],[Impact Score]]*tbl_logs[[#This Row],[Response Multiplier]]</f>
        <v>2</v>
      </c>
      <c r="M2371" t="str" cm="1">
        <f t="array" ref="M2371">_xlfn.IFS(tbl_logs[[#This Row],[Total Score]]&lt;=4, "Low", tbl_logs[[#This Row],[Total Score]]&lt;=10, "Medium", tbl_logs[[#This Row],[Total Score]]&lt;=19, "High", tbl_logs[[#This Row],[Total Score]]&lt;=25, "Very High")</f>
        <v>Low</v>
      </c>
      <c r="N2371" t="str" cm="1">
        <f t="array" ref="N2371">_xlfn.IFS(tbl_logs[[#This Row],[Total Score]]&lt;=4, "Low", tbl_logs[[#This Row],[Total Score]]&lt;=10, "Medium", tbl_logs[[#This Row],[Total Score]]&lt;=17, "High", tbl_logs[[#This Row],[Total Score]]&lt;=25, "Critical")</f>
        <v>Low</v>
      </c>
    </row>
    <row r="2372" spans="1:14" x14ac:dyDescent="0.3">
      <c r="A2372" t="s">
        <v>101</v>
      </c>
      <c r="B2372" s="1">
        <v>46066.481944444444</v>
      </c>
      <c r="C2372" t="s">
        <v>7</v>
      </c>
      <c r="D2372" t="s">
        <v>22</v>
      </c>
      <c r="E2372" t="s">
        <v>19</v>
      </c>
      <c r="F2372" t="s">
        <v>10</v>
      </c>
      <c r="G2372" s="2">
        <v>0.48194444444444445</v>
      </c>
      <c r="H2372" s="3">
        <v>46066</v>
      </c>
      <c r="I2372">
        <v>2</v>
      </c>
      <c r="J2372">
        <f>_xlfn.XLOOKUP(tbl_logs[[#This Row],[Target_Department]],tbl_DeptWeight[Department], tbl_DeptWeight[Impact Score])</f>
        <v>3</v>
      </c>
      <c r="K2372">
        <f>_xlfn.XLOOKUP(tbl_logs[[#This Row],[Employee_Action]],tbl_ResponseLikelihood[Employee Action],tbl_ResponseLikelihood[Likelihood Score])</f>
        <v>2</v>
      </c>
      <c r="L2372">
        <f>tbl_logs[[#This Row],[Impact Score]]*tbl_logs[[#This Row],[Response Multiplier]]</f>
        <v>6</v>
      </c>
      <c r="M2372" t="str" cm="1">
        <f t="array" ref="M2372">_xlfn.IFS(tbl_logs[[#This Row],[Total Score]]&lt;=4, "Low", tbl_logs[[#This Row],[Total Score]]&lt;=10, "Medium", tbl_logs[[#This Row],[Total Score]]&lt;=19, "High", tbl_logs[[#This Row],[Total Score]]&lt;=25, "Very High")</f>
        <v>Medium</v>
      </c>
      <c r="N2372" t="str" cm="1">
        <f t="array" ref="N2372">_xlfn.IFS(tbl_logs[[#This Row],[Total Score]]&lt;=4, "Low", tbl_logs[[#This Row],[Total Score]]&lt;=10, "Medium", tbl_logs[[#This Row],[Total Score]]&lt;=17, "High", tbl_logs[[#This Row],[Total Score]]&lt;=25, "Critical")</f>
        <v>Medium</v>
      </c>
    </row>
    <row r="2373" spans="1:14" x14ac:dyDescent="0.3">
      <c r="A2373" t="s">
        <v>3773</v>
      </c>
      <c r="B2373" s="1">
        <v>46066.48333333333</v>
      </c>
      <c r="C2373" t="s">
        <v>12</v>
      </c>
      <c r="D2373" t="s">
        <v>8</v>
      </c>
      <c r="E2373" t="s">
        <v>16</v>
      </c>
      <c r="F2373" t="s">
        <v>33</v>
      </c>
      <c r="G2373" s="2">
        <v>0.48333333333333334</v>
      </c>
      <c r="H2373" s="3">
        <v>46066</v>
      </c>
      <c r="I2373">
        <v>2</v>
      </c>
      <c r="J2373">
        <f>_xlfn.XLOOKUP(tbl_logs[[#This Row],[Target_Department]],tbl_DeptWeight[Department], tbl_DeptWeight[Impact Score])</f>
        <v>1</v>
      </c>
      <c r="K2373">
        <f>_xlfn.XLOOKUP(tbl_logs[[#This Row],[Employee_Action]],tbl_ResponseLikelihood[Employee Action],tbl_ResponseLikelihood[Likelihood Score])</f>
        <v>4</v>
      </c>
      <c r="L2373">
        <f>tbl_logs[[#This Row],[Impact Score]]*tbl_logs[[#This Row],[Response Multiplier]]</f>
        <v>4</v>
      </c>
      <c r="M2373" t="str" cm="1">
        <f t="array" ref="M2373">_xlfn.IFS(tbl_logs[[#This Row],[Total Score]]&lt;=4, "Low", tbl_logs[[#This Row],[Total Score]]&lt;=10, "Medium", tbl_logs[[#This Row],[Total Score]]&lt;=19, "High", tbl_logs[[#This Row],[Total Score]]&lt;=25, "Very High")</f>
        <v>Low</v>
      </c>
      <c r="N2373" t="str" cm="1">
        <f t="array" ref="N2373">_xlfn.IFS(tbl_logs[[#This Row],[Total Score]]&lt;=4, "Low", tbl_logs[[#This Row],[Total Score]]&lt;=10, "Medium", tbl_logs[[#This Row],[Total Score]]&lt;=17, "High", tbl_logs[[#This Row],[Total Score]]&lt;=25, "Critical")</f>
        <v>Low</v>
      </c>
    </row>
    <row r="2374" spans="1:14" x14ac:dyDescent="0.3">
      <c r="A2374" t="s">
        <v>534</v>
      </c>
      <c r="B2374" s="1">
        <v>46066.496527777781</v>
      </c>
      <c r="C2374" t="s">
        <v>7</v>
      </c>
      <c r="D2374" t="s">
        <v>22</v>
      </c>
      <c r="E2374" t="s">
        <v>16</v>
      </c>
      <c r="F2374" t="s">
        <v>10</v>
      </c>
      <c r="G2374" s="2">
        <v>0.49652777777777779</v>
      </c>
      <c r="H2374" s="3">
        <v>46066</v>
      </c>
      <c r="I2374">
        <v>2</v>
      </c>
      <c r="J2374">
        <f>_xlfn.XLOOKUP(tbl_logs[[#This Row],[Target_Department]],tbl_DeptWeight[Department], tbl_DeptWeight[Impact Score])</f>
        <v>3</v>
      </c>
      <c r="K2374">
        <f>_xlfn.XLOOKUP(tbl_logs[[#This Row],[Employee_Action]],tbl_ResponseLikelihood[Employee Action],tbl_ResponseLikelihood[Likelihood Score])</f>
        <v>2</v>
      </c>
      <c r="L2374">
        <f>tbl_logs[[#This Row],[Impact Score]]*tbl_logs[[#This Row],[Response Multiplier]]</f>
        <v>6</v>
      </c>
      <c r="M2374" t="str" cm="1">
        <f t="array" ref="M2374">_xlfn.IFS(tbl_logs[[#This Row],[Total Score]]&lt;=4, "Low", tbl_logs[[#This Row],[Total Score]]&lt;=10, "Medium", tbl_logs[[#This Row],[Total Score]]&lt;=19, "High", tbl_logs[[#This Row],[Total Score]]&lt;=25, "Very High")</f>
        <v>Medium</v>
      </c>
      <c r="N2374" t="str" cm="1">
        <f t="array" ref="N2374">_xlfn.IFS(tbl_logs[[#This Row],[Total Score]]&lt;=4, "Low", tbl_logs[[#This Row],[Total Score]]&lt;=10, "Medium", tbl_logs[[#This Row],[Total Score]]&lt;=17, "High", tbl_logs[[#This Row],[Total Score]]&lt;=25, "Critical")</f>
        <v>Medium</v>
      </c>
    </row>
    <row r="2375" spans="1:14" x14ac:dyDescent="0.3">
      <c r="A2375" t="s">
        <v>4915</v>
      </c>
      <c r="B2375" s="1">
        <v>46066.5</v>
      </c>
      <c r="C2375" t="s">
        <v>47</v>
      </c>
      <c r="D2375" t="s">
        <v>18</v>
      </c>
      <c r="E2375" t="s">
        <v>19</v>
      </c>
      <c r="F2375" t="s">
        <v>10</v>
      </c>
      <c r="G2375" s="2">
        <v>0.5</v>
      </c>
      <c r="H2375" s="3">
        <v>46066</v>
      </c>
      <c r="I2375">
        <v>2</v>
      </c>
      <c r="J2375">
        <f>_xlfn.XLOOKUP(tbl_logs[[#This Row],[Target_Department]],tbl_DeptWeight[Department], tbl_DeptWeight[Impact Score])</f>
        <v>1</v>
      </c>
      <c r="K2375">
        <f>_xlfn.XLOOKUP(tbl_logs[[#This Row],[Employee_Action]],tbl_ResponseLikelihood[Employee Action],tbl_ResponseLikelihood[Likelihood Score])</f>
        <v>2</v>
      </c>
      <c r="L2375">
        <f>tbl_logs[[#This Row],[Impact Score]]*tbl_logs[[#This Row],[Response Multiplier]]</f>
        <v>2</v>
      </c>
      <c r="M2375" t="str" cm="1">
        <f t="array" ref="M2375">_xlfn.IFS(tbl_logs[[#This Row],[Total Score]]&lt;=4, "Low", tbl_logs[[#This Row],[Total Score]]&lt;=10, "Medium", tbl_logs[[#This Row],[Total Score]]&lt;=19, "High", tbl_logs[[#This Row],[Total Score]]&lt;=25, "Very High")</f>
        <v>Low</v>
      </c>
      <c r="N2375" t="str" cm="1">
        <f t="array" ref="N2375">_xlfn.IFS(tbl_logs[[#This Row],[Total Score]]&lt;=4, "Low", tbl_logs[[#This Row],[Total Score]]&lt;=10, "Medium", tbl_logs[[#This Row],[Total Score]]&lt;=17, "High", tbl_logs[[#This Row],[Total Score]]&lt;=25, "Critical")</f>
        <v>Low</v>
      </c>
    </row>
    <row r="2376" spans="1:14" x14ac:dyDescent="0.3">
      <c r="A2376" t="s">
        <v>702</v>
      </c>
      <c r="B2376" s="1">
        <v>46066.509027777778</v>
      </c>
      <c r="C2376" t="s">
        <v>7</v>
      </c>
      <c r="D2376" t="s">
        <v>8</v>
      </c>
      <c r="E2376" t="s">
        <v>19</v>
      </c>
      <c r="F2376" t="s">
        <v>20</v>
      </c>
      <c r="G2376" s="2">
        <v>0.50902777777777775</v>
      </c>
      <c r="H2376" s="3">
        <v>46066</v>
      </c>
      <c r="I2376">
        <v>2</v>
      </c>
      <c r="J2376">
        <f>_xlfn.XLOOKUP(tbl_logs[[#This Row],[Target_Department]],tbl_DeptWeight[Department], tbl_DeptWeight[Impact Score])</f>
        <v>3</v>
      </c>
      <c r="K2376">
        <f>_xlfn.XLOOKUP(tbl_logs[[#This Row],[Employee_Action]],tbl_ResponseLikelihood[Employee Action],tbl_ResponseLikelihood[Likelihood Score])</f>
        <v>2</v>
      </c>
      <c r="L2376">
        <f>tbl_logs[[#This Row],[Impact Score]]*tbl_logs[[#This Row],[Response Multiplier]]</f>
        <v>6</v>
      </c>
      <c r="M2376" t="str" cm="1">
        <f t="array" ref="M2376">_xlfn.IFS(tbl_logs[[#This Row],[Total Score]]&lt;=4, "Low", tbl_logs[[#This Row],[Total Score]]&lt;=10, "Medium", tbl_logs[[#This Row],[Total Score]]&lt;=19, "High", tbl_logs[[#This Row],[Total Score]]&lt;=25, "Very High")</f>
        <v>Medium</v>
      </c>
      <c r="N2376" t="str" cm="1">
        <f t="array" ref="N2376">_xlfn.IFS(tbl_logs[[#This Row],[Total Score]]&lt;=4, "Low", tbl_logs[[#This Row],[Total Score]]&lt;=10, "Medium", tbl_logs[[#This Row],[Total Score]]&lt;=17, "High", tbl_logs[[#This Row],[Total Score]]&lt;=25, "Critical")</f>
        <v>Medium</v>
      </c>
    </row>
    <row r="2377" spans="1:14" x14ac:dyDescent="0.3">
      <c r="A2377" t="s">
        <v>3517</v>
      </c>
      <c r="B2377" s="1">
        <v>46066.53402777778</v>
      </c>
      <c r="C2377" t="s">
        <v>7</v>
      </c>
      <c r="D2377" t="s">
        <v>18</v>
      </c>
      <c r="E2377" t="s">
        <v>19</v>
      </c>
      <c r="F2377" t="s">
        <v>10</v>
      </c>
      <c r="G2377" s="2">
        <v>0.53402777777777777</v>
      </c>
      <c r="H2377" s="3">
        <v>46066</v>
      </c>
      <c r="I2377">
        <v>2</v>
      </c>
      <c r="J2377">
        <f>_xlfn.XLOOKUP(tbl_logs[[#This Row],[Target_Department]],tbl_DeptWeight[Department], tbl_DeptWeight[Impact Score])</f>
        <v>3</v>
      </c>
      <c r="K2377">
        <f>_xlfn.XLOOKUP(tbl_logs[[#This Row],[Employee_Action]],tbl_ResponseLikelihood[Employee Action],tbl_ResponseLikelihood[Likelihood Score])</f>
        <v>2</v>
      </c>
      <c r="L2377">
        <f>tbl_logs[[#This Row],[Impact Score]]*tbl_logs[[#This Row],[Response Multiplier]]</f>
        <v>6</v>
      </c>
      <c r="M2377" t="str" cm="1">
        <f t="array" ref="M2377">_xlfn.IFS(tbl_logs[[#This Row],[Total Score]]&lt;=4, "Low", tbl_logs[[#This Row],[Total Score]]&lt;=10, "Medium", tbl_logs[[#This Row],[Total Score]]&lt;=19, "High", tbl_logs[[#This Row],[Total Score]]&lt;=25, "Very High")</f>
        <v>Medium</v>
      </c>
      <c r="N2377" t="str" cm="1">
        <f t="array" ref="N2377">_xlfn.IFS(tbl_logs[[#This Row],[Total Score]]&lt;=4, "Low", tbl_logs[[#This Row],[Total Score]]&lt;=10, "Medium", tbl_logs[[#This Row],[Total Score]]&lt;=17, "High", tbl_logs[[#This Row],[Total Score]]&lt;=25, "Critical")</f>
        <v>Medium</v>
      </c>
    </row>
    <row r="2378" spans="1:14" x14ac:dyDescent="0.3">
      <c r="A2378" t="s">
        <v>3305</v>
      </c>
      <c r="B2378" s="1">
        <v>46066.560416666667</v>
      </c>
      <c r="C2378" t="s">
        <v>47</v>
      </c>
      <c r="D2378" t="s">
        <v>18</v>
      </c>
      <c r="E2378" t="s">
        <v>31</v>
      </c>
      <c r="F2378" t="s">
        <v>10</v>
      </c>
      <c r="G2378" s="2">
        <v>0.56041666666666667</v>
      </c>
      <c r="H2378" s="3">
        <v>46066</v>
      </c>
      <c r="I2378">
        <v>2</v>
      </c>
      <c r="J2378">
        <f>_xlfn.XLOOKUP(tbl_logs[[#This Row],[Target_Department]],tbl_DeptWeight[Department], tbl_DeptWeight[Impact Score])</f>
        <v>1</v>
      </c>
      <c r="K2378">
        <f>_xlfn.XLOOKUP(tbl_logs[[#This Row],[Employee_Action]],tbl_ResponseLikelihood[Employee Action],tbl_ResponseLikelihood[Likelihood Score])</f>
        <v>2</v>
      </c>
      <c r="L2378">
        <f>tbl_logs[[#This Row],[Impact Score]]*tbl_logs[[#This Row],[Response Multiplier]]</f>
        <v>2</v>
      </c>
      <c r="M2378" t="str" cm="1">
        <f t="array" ref="M2378">_xlfn.IFS(tbl_logs[[#This Row],[Total Score]]&lt;=4, "Low", tbl_logs[[#This Row],[Total Score]]&lt;=10, "Medium", tbl_logs[[#This Row],[Total Score]]&lt;=19, "High", tbl_logs[[#This Row],[Total Score]]&lt;=25, "Very High")</f>
        <v>Low</v>
      </c>
      <c r="N2378" t="str" cm="1">
        <f t="array" ref="N2378">_xlfn.IFS(tbl_logs[[#This Row],[Total Score]]&lt;=4, "Low", tbl_logs[[#This Row],[Total Score]]&lt;=10, "Medium", tbl_logs[[#This Row],[Total Score]]&lt;=17, "High", tbl_logs[[#This Row],[Total Score]]&lt;=25, "Critical")</f>
        <v>Low</v>
      </c>
    </row>
    <row r="2379" spans="1:14" x14ac:dyDescent="0.3">
      <c r="A2379" t="s">
        <v>1718</v>
      </c>
      <c r="B2379" s="1">
        <v>46066.574305555558</v>
      </c>
      <c r="C2379" t="s">
        <v>7</v>
      </c>
      <c r="D2379" t="s">
        <v>22</v>
      </c>
      <c r="E2379" t="s">
        <v>31</v>
      </c>
      <c r="F2379" t="s">
        <v>10</v>
      </c>
      <c r="G2379" s="2">
        <v>0.57430555555555551</v>
      </c>
      <c r="H2379" s="3">
        <v>46066</v>
      </c>
      <c r="I2379">
        <v>2</v>
      </c>
      <c r="J2379">
        <f>_xlfn.XLOOKUP(tbl_logs[[#This Row],[Target_Department]],tbl_DeptWeight[Department], tbl_DeptWeight[Impact Score])</f>
        <v>3</v>
      </c>
      <c r="K2379">
        <f>_xlfn.XLOOKUP(tbl_logs[[#This Row],[Employee_Action]],tbl_ResponseLikelihood[Employee Action],tbl_ResponseLikelihood[Likelihood Score])</f>
        <v>2</v>
      </c>
      <c r="L2379">
        <f>tbl_logs[[#This Row],[Impact Score]]*tbl_logs[[#This Row],[Response Multiplier]]</f>
        <v>6</v>
      </c>
      <c r="M2379" t="str" cm="1">
        <f t="array" ref="M2379">_xlfn.IFS(tbl_logs[[#This Row],[Total Score]]&lt;=4, "Low", tbl_logs[[#This Row],[Total Score]]&lt;=10, "Medium", tbl_logs[[#This Row],[Total Score]]&lt;=19, "High", tbl_logs[[#This Row],[Total Score]]&lt;=25, "Very High")</f>
        <v>Medium</v>
      </c>
      <c r="N2379" t="str" cm="1">
        <f t="array" ref="N2379">_xlfn.IFS(tbl_logs[[#This Row],[Total Score]]&lt;=4, "Low", tbl_logs[[#This Row],[Total Score]]&lt;=10, "Medium", tbl_logs[[#This Row],[Total Score]]&lt;=17, "High", tbl_logs[[#This Row],[Total Score]]&lt;=25, "Critical")</f>
        <v>Medium</v>
      </c>
    </row>
    <row r="2380" spans="1:14" x14ac:dyDescent="0.3">
      <c r="A2380" t="s">
        <v>2274</v>
      </c>
      <c r="B2380" s="1">
        <v>46066.602083333331</v>
      </c>
      <c r="C2380" t="s">
        <v>7</v>
      </c>
      <c r="D2380" t="s">
        <v>18</v>
      </c>
      <c r="E2380" t="s">
        <v>19</v>
      </c>
      <c r="F2380" t="s">
        <v>13</v>
      </c>
      <c r="G2380" s="2">
        <v>0.6020833333333333</v>
      </c>
      <c r="H2380" s="3">
        <v>46066</v>
      </c>
      <c r="I2380">
        <v>2</v>
      </c>
      <c r="J2380">
        <f>_xlfn.XLOOKUP(tbl_logs[[#This Row],[Target_Department]],tbl_DeptWeight[Department], tbl_DeptWeight[Impact Score])</f>
        <v>3</v>
      </c>
      <c r="K2380">
        <f>_xlfn.XLOOKUP(tbl_logs[[#This Row],[Employee_Action]],tbl_ResponseLikelihood[Employee Action],tbl_ResponseLikelihood[Likelihood Score])</f>
        <v>1</v>
      </c>
      <c r="L2380">
        <f>tbl_logs[[#This Row],[Impact Score]]*tbl_logs[[#This Row],[Response Multiplier]]</f>
        <v>3</v>
      </c>
      <c r="M2380" t="str" cm="1">
        <f t="array" ref="M2380">_xlfn.IFS(tbl_logs[[#This Row],[Total Score]]&lt;=4, "Low", tbl_logs[[#This Row],[Total Score]]&lt;=10, "Medium", tbl_logs[[#This Row],[Total Score]]&lt;=19, "High", tbl_logs[[#This Row],[Total Score]]&lt;=25, "Very High")</f>
        <v>Low</v>
      </c>
      <c r="N2380" t="str" cm="1">
        <f t="array" ref="N2380">_xlfn.IFS(tbl_logs[[#This Row],[Total Score]]&lt;=4, "Low", tbl_logs[[#This Row],[Total Score]]&lt;=10, "Medium", tbl_logs[[#This Row],[Total Score]]&lt;=17, "High", tbl_logs[[#This Row],[Total Score]]&lt;=25, "Critical")</f>
        <v>Low</v>
      </c>
    </row>
    <row r="2381" spans="1:14" x14ac:dyDescent="0.3">
      <c r="A2381" t="s">
        <v>3852</v>
      </c>
      <c r="B2381" s="1">
        <v>46066.648611111108</v>
      </c>
      <c r="C2381" t="s">
        <v>35</v>
      </c>
      <c r="D2381" t="s">
        <v>8</v>
      </c>
      <c r="E2381" t="s">
        <v>31</v>
      </c>
      <c r="F2381" t="s">
        <v>10</v>
      </c>
      <c r="G2381" s="2">
        <v>0.64861111111111114</v>
      </c>
      <c r="H2381" s="3">
        <v>46066</v>
      </c>
      <c r="I2381">
        <v>2</v>
      </c>
      <c r="J2381">
        <f>_xlfn.XLOOKUP(tbl_logs[[#This Row],[Target_Department]],tbl_DeptWeight[Department], tbl_DeptWeight[Impact Score])</f>
        <v>1</v>
      </c>
      <c r="K2381">
        <f>_xlfn.XLOOKUP(tbl_logs[[#This Row],[Employee_Action]],tbl_ResponseLikelihood[Employee Action],tbl_ResponseLikelihood[Likelihood Score])</f>
        <v>2</v>
      </c>
      <c r="L2381">
        <f>tbl_logs[[#This Row],[Impact Score]]*tbl_logs[[#This Row],[Response Multiplier]]</f>
        <v>2</v>
      </c>
      <c r="M2381" t="str" cm="1">
        <f t="array" ref="M2381">_xlfn.IFS(tbl_logs[[#This Row],[Total Score]]&lt;=4, "Low", tbl_logs[[#This Row],[Total Score]]&lt;=10, "Medium", tbl_logs[[#This Row],[Total Score]]&lt;=19, "High", tbl_logs[[#This Row],[Total Score]]&lt;=25, "Very High")</f>
        <v>Low</v>
      </c>
      <c r="N2381" t="str" cm="1">
        <f t="array" ref="N2381">_xlfn.IFS(tbl_logs[[#This Row],[Total Score]]&lt;=4, "Low", tbl_logs[[#This Row],[Total Score]]&lt;=10, "Medium", tbl_logs[[#This Row],[Total Score]]&lt;=17, "High", tbl_logs[[#This Row],[Total Score]]&lt;=25, "Critical")</f>
        <v>Low</v>
      </c>
    </row>
    <row r="2382" spans="1:14" x14ac:dyDescent="0.3">
      <c r="A2382" t="s">
        <v>892</v>
      </c>
      <c r="B2382" s="1">
        <v>46066.729166666664</v>
      </c>
      <c r="C2382" t="s">
        <v>26</v>
      </c>
      <c r="D2382" t="s">
        <v>22</v>
      </c>
      <c r="E2382" t="s">
        <v>16</v>
      </c>
      <c r="F2382" t="s">
        <v>20</v>
      </c>
      <c r="G2382" s="2">
        <v>0.72916666666666663</v>
      </c>
      <c r="H2382" s="3">
        <v>46066</v>
      </c>
      <c r="I2382">
        <v>2</v>
      </c>
      <c r="J2382">
        <f>_xlfn.XLOOKUP(tbl_logs[[#This Row],[Target_Department]],tbl_DeptWeight[Department], tbl_DeptWeight[Impact Score])</f>
        <v>3</v>
      </c>
      <c r="K2382">
        <f>_xlfn.XLOOKUP(tbl_logs[[#This Row],[Employee_Action]],tbl_ResponseLikelihood[Employee Action],tbl_ResponseLikelihood[Likelihood Score])</f>
        <v>2</v>
      </c>
      <c r="L2382">
        <f>tbl_logs[[#This Row],[Impact Score]]*tbl_logs[[#This Row],[Response Multiplier]]</f>
        <v>6</v>
      </c>
      <c r="M2382" t="str" cm="1">
        <f t="array" ref="M2382">_xlfn.IFS(tbl_logs[[#This Row],[Total Score]]&lt;=4, "Low", tbl_logs[[#This Row],[Total Score]]&lt;=10, "Medium", tbl_logs[[#This Row],[Total Score]]&lt;=19, "High", tbl_logs[[#This Row],[Total Score]]&lt;=25, "Very High")</f>
        <v>Medium</v>
      </c>
      <c r="N2382" t="str" cm="1">
        <f t="array" ref="N2382">_xlfn.IFS(tbl_logs[[#This Row],[Total Score]]&lt;=4, "Low", tbl_logs[[#This Row],[Total Score]]&lt;=10, "Medium", tbl_logs[[#This Row],[Total Score]]&lt;=17, "High", tbl_logs[[#This Row],[Total Score]]&lt;=25, "Critical")</f>
        <v>Medium</v>
      </c>
    </row>
    <row r="2383" spans="1:14" x14ac:dyDescent="0.3">
      <c r="A2383" t="s">
        <v>4375</v>
      </c>
      <c r="B2383" s="1">
        <v>46066.734722222223</v>
      </c>
      <c r="C2383" t="s">
        <v>47</v>
      </c>
      <c r="D2383" t="s">
        <v>15</v>
      </c>
      <c r="E2383" t="s">
        <v>9</v>
      </c>
      <c r="F2383" t="s">
        <v>10</v>
      </c>
      <c r="G2383" s="2">
        <v>0.73472222222222228</v>
      </c>
      <c r="H2383" s="3">
        <v>46066</v>
      </c>
      <c r="I2383">
        <v>2</v>
      </c>
      <c r="J2383">
        <f>_xlfn.XLOOKUP(tbl_logs[[#This Row],[Target_Department]],tbl_DeptWeight[Department], tbl_DeptWeight[Impact Score])</f>
        <v>1</v>
      </c>
      <c r="K2383">
        <f>_xlfn.XLOOKUP(tbl_logs[[#This Row],[Employee_Action]],tbl_ResponseLikelihood[Employee Action],tbl_ResponseLikelihood[Likelihood Score])</f>
        <v>2</v>
      </c>
      <c r="L2383">
        <f>tbl_logs[[#This Row],[Impact Score]]*tbl_logs[[#This Row],[Response Multiplier]]</f>
        <v>2</v>
      </c>
      <c r="M2383" t="str" cm="1">
        <f t="array" ref="M2383">_xlfn.IFS(tbl_logs[[#This Row],[Total Score]]&lt;=4, "Low", tbl_logs[[#This Row],[Total Score]]&lt;=10, "Medium", tbl_logs[[#This Row],[Total Score]]&lt;=19, "High", tbl_logs[[#This Row],[Total Score]]&lt;=25, "Very High")</f>
        <v>Low</v>
      </c>
      <c r="N2383" t="str" cm="1">
        <f t="array" ref="N2383">_xlfn.IFS(tbl_logs[[#This Row],[Total Score]]&lt;=4, "Low", tbl_logs[[#This Row],[Total Score]]&lt;=10, "Medium", tbl_logs[[#This Row],[Total Score]]&lt;=17, "High", tbl_logs[[#This Row],[Total Score]]&lt;=25, "Critical")</f>
        <v>Low</v>
      </c>
    </row>
    <row r="2384" spans="1:14" x14ac:dyDescent="0.3">
      <c r="A2384" t="s">
        <v>3407</v>
      </c>
      <c r="B2384" s="1">
        <v>46066.739583333336</v>
      </c>
      <c r="C2384" t="s">
        <v>7</v>
      </c>
      <c r="D2384" t="s">
        <v>18</v>
      </c>
      <c r="E2384" t="s">
        <v>19</v>
      </c>
      <c r="F2384" t="s">
        <v>33</v>
      </c>
      <c r="G2384" s="2">
        <v>0.73958333333333337</v>
      </c>
      <c r="H2384" s="3">
        <v>46066</v>
      </c>
      <c r="I2384">
        <v>2</v>
      </c>
      <c r="J2384">
        <f>_xlfn.XLOOKUP(tbl_logs[[#This Row],[Target_Department]],tbl_DeptWeight[Department], tbl_DeptWeight[Impact Score])</f>
        <v>3</v>
      </c>
      <c r="K2384">
        <f>_xlfn.XLOOKUP(tbl_logs[[#This Row],[Employee_Action]],tbl_ResponseLikelihood[Employee Action],tbl_ResponseLikelihood[Likelihood Score])</f>
        <v>4</v>
      </c>
      <c r="L2384">
        <f>tbl_logs[[#This Row],[Impact Score]]*tbl_logs[[#This Row],[Response Multiplier]]</f>
        <v>12</v>
      </c>
      <c r="M2384" t="str" cm="1">
        <f t="array" ref="M2384">_xlfn.IFS(tbl_logs[[#This Row],[Total Score]]&lt;=4, "Low", tbl_logs[[#This Row],[Total Score]]&lt;=10, "Medium", tbl_logs[[#This Row],[Total Score]]&lt;=19, "High", tbl_logs[[#This Row],[Total Score]]&lt;=25, "Very High")</f>
        <v>High</v>
      </c>
      <c r="N2384" t="str" cm="1">
        <f t="array" ref="N2384">_xlfn.IFS(tbl_logs[[#This Row],[Total Score]]&lt;=4, "Low", tbl_logs[[#This Row],[Total Score]]&lt;=10, "Medium", tbl_logs[[#This Row],[Total Score]]&lt;=17, "High", tbl_logs[[#This Row],[Total Score]]&lt;=25, "Critical")</f>
        <v>High</v>
      </c>
    </row>
    <row r="2385" spans="1:14" x14ac:dyDescent="0.3">
      <c r="A2385" t="s">
        <v>1950</v>
      </c>
      <c r="B2385" s="1">
        <v>46066.739583333336</v>
      </c>
      <c r="C2385" t="s">
        <v>7</v>
      </c>
      <c r="D2385" t="s">
        <v>18</v>
      </c>
      <c r="E2385" t="s">
        <v>19</v>
      </c>
      <c r="F2385" t="s">
        <v>10</v>
      </c>
      <c r="G2385" s="2">
        <v>0.73958333333333337</v>
      </c>
      <c r="H2385" s="3">
        <v>46066</v>
      </c>
      <c r="I2385">
        <v>2</v>
      </c>
      <c r="J2385">
        <f>_xlfn.XLOOKUP(tbl_logs[[#This Row],[Target_Department]],tbl_DeptWeight[Department], tbl_DeptWeight[Impact Score])</f>
        <v>3</v>
      </c>
      <c r="K2385">
        <f>_xlfn.XLOOKUP(tbl_logs[[#This Row],[Employee_Action]],tbl_ResponseLikelihood[Employee Action],tbl_ResponseLikelihood[Likelihood Score])</f>
        <v>2</v>
      </c>
      <c r="L2385">
        <f>tbl_logs[[#This Row],[Impact Score]]*tbl_logs[[#This Row],[Response Multiplier]]</f>
        <v>6</v>
      </c>
      <c r="M2385" t="str" cm="1">
        <f t="array" ref="M2385">_xlfn.IFS(tbl_logs[[#This Row],[Total Score]]&lt;=4, "Low", tbl_logs[[#This Row],[Total Score]]&lt;=10, "Medium", tbl_logs[[#This Row],[Total Score]]&lt;=19, "High", tbl_logs[[#This Row],[Total Score]]&lt;=25, "Very High")</f>
        <v>Medium</v>
      </c>
      <c r="N2385" t="str" cm="1">
        <f t="array" ref="N2385">_xlfn.IFS(tbl_logs[[#This Row],[Total Score]]&lt;=4, "Low", tbl_logs[[#This Row],[Total Score]]&lt;=10, "Medium", tbl_logs[[#This Row],[Total Score]]&lt;=17, "High", tbl_logs[[#This Row],[Total Score]]&lt;=25, "Critical")</f>
        <v>Medium</v>
      </c>
    </row>
    <row r="2386" spans="1:14" x14ac:dyDescent="0.3">
      <c r="A2386" t="s">
        <v>756</v>
      </c>
      <c r="B2386" s="1">
        <v>46066.754166666666</v>
      </c>
      <c r="C2386" t="s">
        <v>35</v>
      </c>
      <c r="D2386" t="s">
        <v>22</v>
      </c>
      <c r="E2386" t="s">
        <v>16</v>
      </c>
      <c r="F2386" t="s">
        <v>10</v>
      </c>
      <c r="G2386" s="2">
        <v>0.75416666666666665</v>
      </c>
      <c r="H2386" s="3">
        <v>46066</v>
      </c>
      <c r="I2386">
        <v>2</v>
      </c>
      <c r="J2386">
        <f>_xlfn.XLOOKUP(tbl_logs[[#This Row],[Target_Department]],tbl_DeptWeight[Department], tbl_DeptWeight[Impact Score])</f>
        <v>1</v>
      </c>
      <c r="K2386">
        <f>_xlfn.XLOOKUP(tbl_logs[[#This Row],[Employee_Action]],tbl_ResponseLikelihood[Employee Action],tbl_ResponseLikelihood[Likelihood Score])</f>
        <v>2</v>
      </c>
      <c r="L2386">
        <f>tbl_logs[[#This Row],[Impact Score]]*tbl_logs[[#This Row],[Response Multiplier]]</f>
        <v>2</v>
      </c>
      <c r="M2386" t="str" cm="1">
        <f t="array" ref="M2386">_xlfn.IFS(tbl_logs[[#This Row],[Total Score]]&lt;=4, "Low", tbl_logs[[#This Row],[Total Score]]&lt;=10, "Medium", tbl_logs[[#This Row],[Total Score]]&lt;=19, "High", tbl_logs[[#This Row],[Total Score]]&lt;=25, "Very High")</f>
        <v>Low</v>
      </c>
      <c r="N2386" t="str" cm="1">
        <f t="array" ref="N2386">_xlfn.IFS(tbl_logs[[#This Row],[Total Score]]&lt;=4, "Low", tbl_logs[[#This Row],[Total Score]]&lt;=10, "Medium", tbl_logs[[#This Row],[Total Score]]&lt;=17, "High", tbl_logs[[#This Row],[Total Score]]&lt;=25, "Critical")</f>
        <v>Low</v>
      </c>
    </row>
    <row r="2387" spans="1:14" x14ac:dyDescent="0.3">
      <c r="A2387" t="s">
        <v>4291</v>
      </c>
      <c r="B2387" s="1">
        <v>46066.768055555556</v>
      </c>
      <c r="C2387" t="s">
        <v>12</v>
      </c>
      <c r="D2387" t="s">
        <v>15</v>
      </c>
      <c r="E2387" t="s">
        <v>31</v>
      </c>
      <c r="F2387" t="s">
        <v>13</v>
      </c>
      <c r="G2387" s="2">
        <v>0.7680555555555556</v>
      </c>
      <c r="H2387" s="3">
        <v>46066</v>
      </c>
      <c r="I2387">
        <v>2</v>
      </c>
      <c r="J2387">
        <f>_xlfn.XLOOKUP(tbl_logs[[#This Row],[Target_Department]],tbl_DeptWeight[Department], tbl_DeptWeight[Impact Score])</f>
        <v>1</v>
      </c>
      <c r="K2387">
        <f>_xlfn.XLOOKUP(tbl_logs[[#This Row],[Employee_Action]],tbl_ResponseLikelihood[Employee Action],tbl_ResponseLikelihood[Likelihood Score])</f>
        <v>1</v>
      </c>
      <c r="L2387">
        <f>tbl_logs[[#This Row],[Impact Score]]*tbl_logs[[#This Row],[Response Multiplier]]</f>
        <v>1</v>
      </c>
      <c r="M2387" t="str" cm="1">
        <f t="array" ref="M2387">_xlfn.IFS(tbl_logs[[#This Row],[Total Score]]&lt;=4, "Low", tbl_logs[[#This Row],[Total Score]]&lt;=10, "Medium", tbl_logs[[#This Row],[Total Score]]&lt;=19, "High", tbl_logs[[#This Row],[Total Score]]&lt;=25, "Very High")</f>
        <v>Low</v>
      </c>
      <c r="N2387" t="str" cm="1">
        <f t="array" ref="N2387">_xlfn.IFS(tbl_logs[[#This Row],[Total Score]]&lt;=4, "Low", tbl_logs[[#This Row],[Total Score]]&lt;=10, "Medium", tbl_logs[[#This Row],[Total Score]]&lt;=17, "High", tbl_logs[[#This Row],[Total Score]]&lt;=25, "Critical")</f>
        <v>Low</v>
      </c>
    </row>
    <row r="2388" spans="1:14" x14ac:dyDescent="0.3">
      <c r="A2388" t="s">
        <v>923</v>
      </c>
      <c r="B2388" s="1">
        <v>46066.788194444445</v>
      </c>
      <c r="C2388" t="s">
        <v>47</v>
      </c>
      <c r="D2388" t="s">
        <v>18</v>
      </c>
      <c r="E2388" t="s">
        <v>31</v>
      </c>
      <c r="F2388" t="s">
        <v>10</v>
      </c>
      <c r="G2388" s="2">
        <v>0.78819444444444442</v>
      </c>
      <c r="H2388" s="3">
        <v>46066</v>
      </c>
      <c r="I2388">
        <v>2</v>
      </c>
      <c r="J2388">
        <f>_xlfn.XLOOKUP(tbl_logs[[#This Row],[Target_Department]],tbl_DeptWeight[Department], tbl_DeptWeight[Impact Score])</f>
        <v>1</v>
      </c>
      <c r="K2388">
        <f>_xlfn.XLOOKUP(tbl_logs[[#This Row],[Employee_Action]],tbl_ResponseLikelihood[Employee Action],tbl_ResponseLikelihood[Likelihood Score])</f>
        <v>2</v>
      </c>
      <c r="L2388">
        <f>tbl_logs[[#This Row],[Impact Score]]*tbl_logs[[#This Row],[Response Multiplier]]</f>
        <v>2</v>
      </c>
      <c r="M2388" t="str" cm="1">
        <f t="array" ref="M2388">_xlfn.IFS(tbl_logs[[#This Row],[Total Score]]&lt;=4, "Low", tbl_logs[[#This Row],[Total Score]]&lt;=10, "Medium", tbl_logs[[#This Row],[Total Score]]&lt;=19, "High", tbl_logs[[#This Row],[Total Score]]&lt;=25, "Very High")</f>
        <v>Low</v>
      </c>
      <c r="N2388" t="str" cm="1">
        <f t="array" ref="N2388">_xlfn.IFS(tbl_logs[[#This Row],[Total Score]]&lt;=4, "Low", tbl_logs[[#This Row],[Total Score]]&lt;=10, "Medium", tbl_logs[[#This Row],[Total Score]]&lt;=17, "High", tbl_logs[[#This Row],[Total Score]]&lt;=25, "Critical")</f>
        <v>Low</v>
      </c>
    </row>
    <row r="2389" spans="1:14" x14ac:dyDescent="0.3">
      <c r="A2389" t="s">
        <v>2423</v>
      </c>
      <c r="B2389" s="1">
        <v>46066.80972222222</v>
      </c>
      <c r="C2389" t="s">
        <v>7</v>
      </c>
      <c r="D2389" t="s">
        <v>18</v>
      </c>
      <c r="E2389" t="s">
        <v>19</v>
      </c>
      <c r="F2389" t="s">
        <v>10</v>
      </c>
      <c r="G2389" s="2">
        <v>0.80972222222222223</v>
      </c>
      <c r="H2389" s="3">
        <v>46066</v>
      </c>
      <c r="I2389">
        <v>2</v>
      </c>
      <c r="J2389">
        <f>_xlfn.XLOOKUP(tbl_logs[[#This Row],[Target_Department]],tbl_DeptWeight[Department], tbl_DeptWeight[Impact Score])</f>
        <v>3</v>
      </c>
      <c r="K2389">
        <f>_xlfn.XLOOKUP(tbl_logs[[#This Row],[Employee_Action]],tbl_ResponseLikelihood[Employee Action],tbl_ResponseLikelihood[Likelihood Score])</f>
        <v>2</v>
      </c>
      <c r="L2389">
        <f>tbl_logs[[#This Row],[Impact Score]]*tbl_logs[[#This Row],[Response Multiplier]]</f>
        <v>6</v>
      </c>
      <c r="M2389" t="str" cm="1">
        <f t="array" ref="M2389">_xlfn.IFS(tbl_logs[[#This Row],[Total Score]]&lt;=4, "Low", tbl_logs[[#This Row],[Total Score]]&lt;=10, "Medium", tbl_logs[[#This Row],[Total Score]]&lt;=19, "High", tbl_logs[[#This Row],[Total Score]]&lt;=25, "Very High")</f>
        <v>Medium</v>
      </c>
      <c r="N2389" t="str" cm="1">
        <f t="array" ref="N2389">_xlfn.IFS(tbl_logs[[#This Row],[Total Score]]&lt;=4, "Low", tbl_logs[[#This Row],[Total Score]]&lt;=10, "Medium", tbl_logs[[#This Row],[Total Score]]&lt;=17, "High", tbl_logs[[#This Row],[Total Score]]&lt;=25, "Critical")</f>
        <v>Medium</v>
      </c>
    </row>
    <row r="2390" spans="1:14" x14ac:dyDescent="0.3">
      <c r="A2390" t="s">
        <v>4836</v>
      </c>
      <c r="B2390" s="1">
        <v>46066.852083333331</v>
      </c>
      <c r="C2390" t="s">
        <v>7</v>
      </c>
      <c r="D2390" t="s">
        <v>8</v>
      </c>
      <c r="E2390" t="s">
        <v>16</v>
      </c>
      <c r="F2390" t="s">
        <v>20</v>
      </c>
      <c r="G2390" s="2">
        <v>0.8520833333333333</v>
      </c>
      <c r="H2390" s="3">
        <v>46066</v>
      </c>
      <c r="I2390">
        <v>2</v>
      </c>
      <c r="J2390">
        <f>_xlfn.XLOOKUP(tbl_logs[[#This Row],[Target_Department]],tbl_DeptWeight[Department], tbl_DeptWeight[Impact Score])</f>
        <v>3</v>
      </c>
      <c r="K2390">
        <f>_xlfn.XLOOKUP(tbl_logs[[#This Row],[Employee_Action]],tbl_ResponseLikelihood[Employee Action],tbl_ResponseLikelihood[Likelihood Score])</f>
        <v>2</v>
      </c>
      <c r="L2390">
        <f>tbl_logs[[#This Row],[Impact Score]]*tbl_logs[[#This Row],[Response Multiplier]]</f>
        <v>6</v>
      </c>
      <c r="M2390" t="str" cm="1">
        <f t="array" ref="M2390">_xlfn.IFS(tbl_logs[[#This Row],[Total Score]]&lt;=4, "Low", tbl_logs[[#This Row],[Total Score]]&lt;=10, "Medium", tbl_logs[[#This Row],[Total Score]]&lt;=19, "High", tbl_logs[[#This Row],[Total Score]]&lt;=25, "Very High")</f>
        <v>Medium</v>
      </c>
      <c r="N2390" t="str" cm="1">
        <f t="array" ref="N2390">_xlfn.IFS(tbl_logs[[#This Row],[Total Score]]&lt;=4, "Low", tbl_logs[[#This Row],[Total Score]]&lt;=10, "Medium", tbl_logs[[#This Row],[Total Score]]&lt;=17, "High", tbl_logs[[#This Row],[Total Score]]&lt;=25, "Critical")</f>
        <v>Medium</v>
      </c>
    </row>
    <row r="2391" spans="1:14" x14ac:dyDescent="0.3">
      <c r="A2391" t="s">
        <v>3414</v>
      </c>
      <c r="B2391" s="1">
        <v>46066.859027777777</v>
      </c>
      <c r="C2391" t="s">
        <v>35</v>
      </c>
      <c r="D2391" t="s">
        <v>15</v>
      </c>
      <c r="E2391" t="s">
        <v>16</v>
      </c>
      <c r="F2391" t="s">
        <v>13</v>
      </c>
      <c r="G2391" s="2">
        <v>0.85902777777777772</v>
      </c>
      <c r="H2391" s="3">
        <v>46066</v>
      </c>
      <c r="I2391">
        <v>2</v>
      </c>
      <c r="J2391">
        <f>_xlfn.XLOOKUP(tbl_logs[[#This Row],[Target_Department]],tbl_DeptWeight[Department], tbl_DeptWeight[Impact Score])</f>
        <v>1</v>
      </c>
      <c r="K2391">
        <f>_xlfn.XLOOKUP(tbl_logs[[#This Row],[Employee_Action]],tbl_ResponseLikelihood[Employee Action],tbl_ResponseLikelihood[Likelihood Score])</f>
        <v>1</v>
      </c>
      <c r="L2391">
        <f>tbl_logs[[#This Row],[Impact Score]]*tbl_logs[[#This Row],[Response Multiplier]]</f>
        <v>1</v>
      </c>
      <c r="M2391" t="str" cm="1">
        <f t="array" ref="M2391">_xlfn.IFS(tbl_logs[[#This Row],[Total Score]]&lt;=4, "Low", tbl_logs[[#This Row],[Total Score]]&lt;=10, "Medium", tbl_logs[[#This Row],[Total Score]]&lt;=19, "High", tbl_logs[[#This Row],[Total Score]]&lt;=25, "Very High")</f>
        <v>Low</v>
      </c>
      <c r="N2391" t="str" cm="1">
        <f t="array" ref="N2391">_xlfn.IFS(tbl_logs[[#This Row],[Total Score]]&lt;=4, "Low", tbl_logs[[#This Row],[Total Score]]&lt;=10, "Medium", tbl_logs[[#This Row],[Total Score]]&lt;=17, "High", tbl_logs[[#This Row],[Total Score]]&lt;=25, "Critical")</f>
        <v>Low</v>
      </c>
    </row>
    <row r="2392" spans="1:14" x14ac:dyDescent="0.3">
      <c r="A2392" t="s">
        <v>4303</v>
      </c>
      <c r="B2392" s="1">
        <v>46066.863194444442</v>
      </c>
      <c r="C2392" t="s">
        <v>7</v>
      </c>
      <c r="D2392" t="s">
        <v>22</v>
      </c>
      <c r="E2392" t="s">
        <v>19</v>
      </c>
      <c r="F2392" t="s">
        <v>53</v>
      </c>
      <c r="G2392" s="2">
        <v>0.86319444444444449</v>
      </c>
      <c r="H2392" s="3">
        <v>46066</v>
      </c>
      <c r="I2392">
        <v>2</v>
      </c>
      <c r="J2392">
        <f>_xlfn.XLOOKUP(tbl_logs[[#This Row],[Target_Department]],tbl_DeptWeight[Department], tbl_DeptWeight[Impact Score])</f>
        <v>3</v>
      </c>
      <c r="K2392">
        <f>_xlfn.XLOOKUP(tbl_logs[[#This Row],[Employee_Action]],tbl_ResponseLikelihood[Employee Action],tbl_ResponseLikelihood[Likelihood Score])</f>
        <v>5</v>
      </c>
      <c r="L2392">
        <f>tbl_logs[[#This Row],[Impact Score]]*tbl_logs[[#This Row],[Response Multiplier]]</f>
        <v>15</v>
      </c>
      <c r="M2392" t="str" cm="1">
        <f t="array" ref="M2392">_xlfn.IFS(tbl_logs[[#This Row],[Total Score]]&lt;=4, "Low", tbl_logs[[#This Row],[Total Score]]&lt;=10, "Medium", tbl_logs[[#This Row],[Total Score]]&lt;=19, "High", tbl_logs[[#This Row],[Total Score]]&lt;=25, "Very High")</f>
        <v>High</v>
      </c>
      <c r="N2392" t="str" cm="1">
        <f t="array" ref="N2392">_xlfn.IFS(tbl_logs[[#This Row],[Total Score]]&lt;=4, "Low", tbl_logs[[#This Row],[Total Score]]&lt;=10, "Medium", tbl_logs[[#This Row],[Total Score]]&lt;=17, "High", tbl_logs[[#This Row],[Total Score]]&lt;=25, "Critical")</f>
        <v>High</v>
      </c>
    </row>
    <row r="2393" spans="1:14" x14ac:dyDescent="0.3">
      <c r="A2393" t="s">
        <v>453</v>
      </c>
      <c r="B2393" s="1">
        <v>46066.893750000003</v>
      </c>
      <c r="C2393" t="s">
        <v>40</v>
      </c>
      <c r="D2393" t="s">
        <v>18</v>
      </c>
      <c r="E2393" t="s">
        <v>16</v>
      </c>
      <c r="F2393" t="s">
        <v>10</v>
      </c>
      <c r="G2393" s="2">
        <v>0.89375000000000004</v>
      </c>
      <c r="H2393" s="3">
        <v>46066</v>
      </c>
      <c r="I2393">
        <v>2</v>
      </c>
      <c r="J2393">
        <f>_xlfn.XLOOKUP(tbl_logs[[#This Row],[Target_Department]],tbl_DeptWeight[Department], tbl_DeptWeight[Impact Score])</f>
        <v>5</v>
      </c>
      <c r="K2393">
        <f>_xlfn.XLOOKUP(tbl_logs[[#This Row],[Employee_Action]],tbl_ResponseLikelihood[Employee Action],tbl_ResponseLikelihood[Likelihood Score])</f>
        <v>2</v>
      </c>
      <c r="L2393">
        <f>tbl_logs[[#This Row],[Impact Score]]*tbl_logs[[#This Row],[Response Multiplier]]</f>
        <v>10</v>
      </c>
      <c r="M2393" t="str" cm="1">
        <f t="array" ref="M2393">_xlfn.IFS(tbl_logs[[#This Row],[Total Score]]&lt;=4, "Low", tbl_logs[[#This Row],[Total Score]]&lt;=10, "Medium", tbl_logs[[#This Row],[Total Score]]&lt;=19, "High", tbl_logs[[#This Row],[Total Score]]&lt;=25, "Very High")</f>
        <v>Medium</v>
      </c>
      <c r="N2393" t="str" cm="1">
        <f t="array" ref="N2393">_xlfn.IFS(tbl_logs[[#This Row],[Total Score]]&lt;=4, "Low", tbl_logs[[#This Row],[Total Score]]&lt;=10, "Medium", tbl_logs[[#This Row],[Total Score]]&lt;=17, "High", tbl_logs[[#This Row],[Total Score]]&lt;=25, "Critical")</f>
        <v>Medium</v>
      </c>
    </row>
    <row r="2394" spans="1:14" x14ac:dyDescent="0.3">
      <c r="A2394" t="s">
        <v>2299</v>
      </c>
      <c r="B2394" s="1">
        <v>46066.9</v>
      </c>
      <c r="C2394" t="s">
        <v>7</v>
      </c>
      <c r="D2394" t="s">
        <v>22</v>
      </c>
      <c r="E2394" t="s">
        <v>19</v>
      </c>
      <c r="F2394" t="s">
        <v>20</v>
      </c>
      <c r="G2394" s="2">
        <v>0.9</v>
      </c>
      <c r="H2394" s="3">
        <v>46066</v>
      </c>
      <c r="I2394">
        <v>2</v>
      </c>
      <c r="J2394">
        <f>_xlfn.XLOOKUP(tbl_logs[[#This Row],[Target_Department]],tbl_DeptWeight[Department], tbl_DeptWeight[Impact Score])</f>
        <v>3</v>
      </c>
      <c r="K2394">
        <f>_xlfn.XLOOKUP(tbl_logs[[#This Row],[Employee_Action]],tbl_ResponseLikelihood[Employee Action],tbl_ResponseLikelihood[Likelihood Score])</f>
        <v>2</v>
      </c>
      <c r="L2394">
        <f>tbl_logs[[#This Row],[Impact Score]]*tbl_logs[[#This Row],[Response Multiplier]]</f>
        <v>6</v>
      </c>
      <c r="M2394" t="str" cm="1">
        <f t="array" ref="M2394">_xlfn.IFS(tbl_logs[[#This Row],[Total Score]]&lt;=4, "Low", tbl_logs[[#This Row],[Total Score]]&lt;=10, "Medium", tbl_logs[[#This Row],[Total Score]]&lt;=19, "High", tbl_logs[[#This Row],[Total Score]]&lt;=25, "Very High")</f>
        <v>Medium</v>
      </c>
      <c r="N2394" t="str" cm="1">
        <f t="array" ref="N2394">_xlfn.IFS(tbl_logs[[#This Row],[Total Score]]&lt;=4, "Low", tbl_logs[[#This Row],[Total Score]]&lt;=10, "Medium", tbl_logs[[#This Row],[Total Score]]&lt;=17, "High", tbl_logs[[#This Row],[Total Score]]&lt;=25, "Critical")</f>
        <v>Medium</v>
      </c>
    </row>
    <row r="2395" spans="1:14" x14ac:dyDescent="0.3">
      <c r="A2395" t="s">
        <v>3240</v>
      </c>
      <c r="B2395" s="1">
        <v>46066.9</v>
      </c>
      <c r="C2395" t="s">
        <v>7</v>
      </c>
      <c r="D2395" t="s">
        <v>15</v>
      </c>
      <c r="E2395" t="s">
        <v>19</v>
      </c>
      <c r="F2395" t="s">
        <v>33</v>
      </c>
      <c r="G2395" s="2">
        <v>0.9</v>
      </c>
      <c r="H2395" s="3">
        <v>46066</v>
      </c>
      <c r="I2395">
        <v>2</v>
      </c>
      <c r="J2395">
        <f>_xlfn.XLOOKUP(tbl_logs[[#This Row],[Target_Department]],tbl_DeptWeight[Department], tbl_DeptWeight[Impact Score])</f>
        <v>3</v>
      </c>
      <c r="K2395">
        <f>_xlfn.XLOOKUP(tbl_logs[[#This Row],[Employee_Action]],tbl_ResponseLikelihood[Employee Action],tbl_ResponseLikelihood[Likelihood Score])</f>
        <v>4</v>
      </c>
      <c r="L2395">
        <f>tbl_logs[[#This Row],[Impact Score]]*tbl_logs[[#This Row],[Response Multiplier]]</f>
        <v>12</v>
      </c>
      <c r="M2395" t="str" cm="1">
        <f t="array" ref="M2395">_xlfn.IFS(tbl_logs[[#This Row],[Total Score]]&lt;=4, "Low", tbl_logs[[#This Row],[Total Score]]&lt;=10, "Medium", tbl_logs[[#This Row],[Total Score]]&lt;=19, "High", tbl_logs[[#This Row],[Total Score]]&lt;=25, "Very High")</f>
        <v>High</v>
      </c>
      <c r="N2395" t="str" cm="1">
        <f t="array" ref="N2395">_xlfn.IFS(tbl_logs[[#This Row],[Total Score]]&lt;=4, "Low", tbl_logs[[#This Row],[Total Score]]&lt;=10, "Medium", tbl_logs[[#This Row],[Total Score]]&lt;=17, "High", tbl_logs[[#This Row],[Total Score]]&lt;=25, "Critical")</f>
        <v>High</v>
      </c>
    </row>
    <row r="2396" spans="1:14" x14ac:dyDescent="0.3">
      <c r="A2396" t="s">
        <v>130</v>
      </c>
      <c r="B2396" s="1">
        <v>46066.964583333334</v>
      </c>
      <c r="C2396" t="s">
        <v>7</v>
      </c>
      <c r="D2396" t="s">
        <v>22</v>
      </c>
      <c r="E2396" t="s">
        <v>19</v>
      </c>
      <c r="F2396" t="s">
        <v>10</v>
      </c>
      <c r="G2396" s="2">
        <v>0.96458333333333335</v>
      </c>
      <c r="H2396" s="3">
        <v>46066</v>
      </c>
      <c r="I2396">
        <v>2</v>
      </c>
      <c r="J2396">
        <f>_xlfn.XLOOKUP(tbl_logs[[#This Row],[Target_Department]],tbl_DeptWeight[Department], tbl_DeptWeight[Impact Score])</f>
        <v>3</v>
      </c>
      <c r="K2396">
        <f>_xlfn.XLOOKUP(tbl_logs[[#This Row],[Employee_Action]],tbl_ResponseLikelihood[Employee Action],tbl_ResponseLikelihood[Likelihood Score])</f>
        <v>2</v>
      </c>
      <c r="L2396">
        <f>tbl_logs[[#This Row],[Impact Score]]*tbl_logs[[#This Row],[Response Multiplier]]</f>
        <v>6</v>
      </c>
      <c r="M2396" t="str" cm="1">
        <f t="array" ref="M2396">_xlfn.IFS(tbl_logs[[#This Row],[Total Score]]&lt;=4, "Low", tbl_logs[[#This Row],[Total Score]]&lt;=10, "Medium", tbl_logs[[#This Row],[Total Score]]&lt;=19, "High", tbl_logs[[#This Row],[Total Score]]&lt;=25, "Very High")</f>
        <v>Medium</v>
      </c>
      <c r="N2396" t="str" cm="1">
        <f t="array" ref="N2396">_xlfn.IFS(tbl_logs[[#This Row],[Total Score]]&lt;=4, "Low", tbl_logs[[#This Row],[Total Score]]&lt;=10, "Medium", tbl_logs[[#This Row],[Total Score]]&lt;=17, "High", tbl_logs[[#This Row],[Total Score]]&lt;=25, "Critical")</f>
        <v>Medium</v>
      </c>
    </row>
    <row r="2397" spans="1:14" x14ac:dyDescent="0.3">
      <c r="A2397" t="s">
        <v>4553</v>
      </c>
      <c r="B2397" s="1">
        <v>46066.966666666667</v>
      </c>
      <c r="C2397" t="s">
        <v>7</v>
      </c>
      <c r="D2397" t="s">
        <v>15</v>
      </c>
      <c r="E2397" t="s">
        <v>19</v>
      </c>
      <c r="F2397" t="s">
        <v>20</v>
      </c>
      <c r="G2397" s="2">
        <v>0.96666666666666667</v>
      </c>
      <c r="H2397" s="3">
        <v>46066</v>
      </c>
      <c r="I2397">
        <v>2</v>
      </c>
      <c r="J2397">
        <f>_xlfn.XLOOKUP(tbl_logs[[#This Row],[Target_Department]],tbl_DeptWeight[Department], tbl_DeptWeight[Impact Score])</f>
        <v>3</v>
      </c>
      <c r="K2397">
        <f>_xlfn.XLOOKUP(tbl_logs[[#This Row],[Employee_Action]],tbl_ResponseLikelihood[Employee Action],tbl_ResponseLikelihood[Likelihood Score])</f>
        <v>2</v>
      </c>
      <c r="L2397">
        <f>tbl_logs[[#This Row],[Impact Score]]*tbl_logs[[#This Row],[Response Multiplier]]</f>
        <v>6</v>
      </c>
      <c r="M2397" t="str" cm="1">
        <f t="array" ref="M2397">_xlfn.IFS(tbl_logs[[#This Row],[Total Score]]&lt;=4, "Low", tbl_logs[[#This Row],[Total Score]]&lt;=10, "Medium", tbl_logs[[#This Row],[Total Score]]&lt;=19, "High", tbl_logs[[#This Row],[Total Score]]&lt;=25, "Very High")</f>
        <v>Medium</v>
      </c>
      <c r="N2397" t="str" cm="1">
        <f t="array" ref="N2397">_xlfn.IFS(tbl_logs[[#This Row],[Total Score]]&lt;=4, "Low", tbl_logs[[#This Row],[Total Score]]&lt;=10, "Medium", tbl_logs[[#This Row],[Total Score]]&lt;=17, "High", tbl_logs[[#This Row],[Total Score]]&lt;=25, "Critical")</f>
        <v>Medium</v>
      </c>
    </row>
    <row r="2398" spans="1:14" x14ac:dyDescent="0.3">
      <c r="A2398" t="s">
        <v>1163</v>
      </c>
      <c r="B2398" s="1">
        <v>46066.986111111109</v>
      </c>
      <c r="C2398" t="s">
        <v>7</v>
      </c>
      <c r="D2398" t="s">
        <v>22</v>
      </c>
      <c r="E2398" t="s">
        <v>19</v>
      </c>
      <c r="F2398" t="s">
        <v>20</v>
      </c>
      <c r="G2398" s="2">
        <v>0.98611111111111116</v>
      </c>
      <c r="H2398" s="3">
        <v>46066</v>
      </c>
      <c r="I2398">
        <v>2</v>
      </c>
      <c r="J2398">
        <f>_xlfn.XLOOKUP(tbl_logs[[#This Row],[Target_Department]],tbl_DeptWeight[Department], tbl_DeptWeight[Impact Score])</f>
        <v>3</v>
      </c>
      <c r="K2398">
        <f>_xlfn.XLOOKUP(tbl_logs[[#This Row],[Employee_Action]],tbl_ResponseLikelihood[Employee Action],tbl_ResponseLikelihood[Likelihood Score])</f>
        <v>2</v>
      </c>
      <c r="L2398">
        <f>tbl_logs[[#This Row],[Impact Score]]*tbl_logs[[#This Row],[Response Multiplier]]</f>
        <v>6</v>
      </c>
      <c r="M2398" t="str" cm="1">
        <f t="array" ref="M2398">_xlfn.IFS(tbl_logs[[#This Row],[Total Score]]&lt;=4, "Low", tbl_logs[[#This Row],[Total Score]]&lt;=10, "Medium", tbl_logs[[#This Row],[Total Score]]&lt;=19, "High", tbl_logs[[#This Row],[Total Score]]&lt;=25, "Very High")</f>
        <v>Medium</v>
      </c>
      <c r="N2398" t="str" cm="1">
        <f t="array" ref="N2398">_xlfn.IFS(tbl_logs[[#This Row],[Total Score]]&lt;=4, "Low", tbl_logs[[#This Row],[Total Score]]&lt;=10, "Medium", tbl_logs[[#This Row],[Total Score]]&lt;=17, "High", tbl_logs[[#This Row],[Total Score]]&lt;=25, "Critical")</f>
        <v>Medium</v>
      </c>
    </row>
    <row r="2399" spans="1:14" x14ac:dyDescent="0.3">
      <c r="A2399" t="s">
        <v>2625</v>
      </c>
      <c r="B2399" s="1">
        <v>46066.989583333336</v>
      </c>
      <c r="C2399" t="s">
        <v>7</v>
      </c>
      <c r="D2399" t="s">
        <v>8</v>
      </c>
      <c r="E2399" t="s">
        <v>19</v>
      </c>
      <c r="F2399" t="s">
        <v>20</v>
      </c>
      <c r="G2399" s="2">
        <v>0.98958333333333337</v>
      </c>
      <c r="H2399" s="3">
        <v>46066</v>
      </c>
      <c r="I2399">
        <v>2</v>
      </c>
      <c r="J2399">
        <f>_xlfn.XLOOKUP(tbl_logs[[#This Row],[Target_Department]],tbl_DeptWeight[Department], tbl_DeptWeight[Impact Score])</f>
        <v>3</v>
      </c>
      <c r="K2399">
        <f>_xlfn.XLOOKUP(tbl_logs[[#This Row],[Employee_Action]],tbl_ResponseLikelihood[Employee Action],tbl_ResponseLikelihood[Likelihood Score])</f>
        <v>2</v>
      </c>
      <c r="L2399">
        <f>tbl_logs[[#This Row],[Impact Score]]*tbl_logs[[#This Row],[Response Multiplier]]</f>
        <v>6</v>
      </c>
      <c r="M2399" t="str" cm="1">
        <f t="array" ref="M2399">_xlfn.IFS(tbl_logs[[#This Row],[Total Score]]&lt;=4, "Low", tbl_logs[[#This Row],[Total Score]]&lt;=10, "Medium", tbl_logs[[#This Row],[Total Score]]&lt;=19, "High", tbl_logs[[#This Row],[Total Score]]&lt;=25, "Very High")</f>
        <v>Medium</v>
      </c>
      <c r="N2399" t="str" cm="1">
        <f t="array" ref="N2399">_xlfn.IFS(tbl_logs[[#This Row],[Total Score]]&lt;=4, "Low", tbl_logs[[#This Row],[Total Score]]&lt;=10, "Medium", tbl_logs[[#This Row],[Total Score]]&lt;=17, "High", tbl_logs[[#This Row],[Total Score]]&lt;=25, "Critical")</f>
        <v>Medium</v>
      </c>
    </row>
    <row r="2400" spans="1:14" x14ac:dyDescent="0.3">
      <c r="A2400" t="s">
        <v>2810</v>
      </c>
      <c r="B2400" s="1">
        <v>46067</v>
      </c>
      <c r="C2400" t="s">
        <v>7</v>
      </c>
      <c r="D2400" t="s">
        <v>22</v>
      </c>
      <c r="E2400" t="s">
        <v>9</v>
      </c>
      <c r="F2400" t="s">
        <v>13</v>
      </c>
      <c r="G2400" s="2">
        <v>0</v>
      </c>
      <c r="H2400" s="3">
        <v>46067</v>
      </c>
      <c r="I2400">
        <v>2</v>
      </c>
      <c r="J2400">
        <f>_xlfn.XLOOKUP(tbl_logs[[#This Row],[Target_Department]],tbl_DeptWeight[Department], tbl_DeptWeight[Impact Score])</f>
        <v>3</v>
      </c>
      <c r="K2400">
        <f>_xlfn.XLOOKUP(tbl_logs[[#This Row],[Employee_Action]],tbl_ResponseLikelihood[Employee Action],tbl_ResponseLikelihood[Likelihood Score])</f>
        <v>1</v>
      </c>
      <c r="L2400">
        <f>tbl_logs[[#This Row],[Impact Score]]*tbl_logs[[#This Row],[Response Multiplier]]</f>
        <v>3</v>
      </c>
      <c r="M2400" t="str" cm="1">
        <f t="array" ref="M2400">_xlfn.IFS(tbl_logs[[#This Row],[Total Score]]&lt;=4, "Low", tbl_logs[[#This Row],[Total Score]]&lt;=10, "Medium", tbl_logs[[#This Row],[Total Score]]&lt;=19, "High", tbl_logs[[#This Row],[Total Score]]&lt;=25, "Very High")</f>
        <v>Low</v>
      </c>
      <c r="N2400" t="str" cm="1">
        <f t="array" ref="N2400">_xlfn.IFS(tbl_logs[[#This Row],[Total Score]]&lt;=4, "Low", tbl_logs[[#This Row],[Total Score]]&lt;=10, "Medium", tbl_logs[[#This Row],[Total Score]]&lt;=17, "High", tbl_logs[[#This Row],[Total Score]]&lt;=25, "Critical")</f>
        <v>Low</v>
      </c>
    </row>
    <row r="2401" spans="1:14" x14ac:dyDescent="0.3">
      <c r="A2401" t="s">
        <v>3019</v>
      </c>
      <c r="B2401" s="1">
        <v>46067.019444444442</v>
      </c>
      <c r="C2401" t="s">
        <v>7</v>
      </c>
      <c r="D2401" t="s">
        <v>8</v>
      </c>
      <c r="E2401" t="s">
        <v>19</v>
      </c>
      <c r="F2401" t="s">
        <v>20</v>
      </c>
      <c r="G2401" s="2">
        <v>1.9444444444444445E-2</v>
      </c>
      <c r="H2401" s="3">
        <v>46067</v>
      </c>
      <c r="I2401">
        <v>2</v>
      </c>
      <c r="J2401">
        <f>_xlfn.XLOOKUP(tbl_logs[[#This Row],[Target_Department]],tbl_DeptWeight[Department], tbl_DeptWeight[Impact Score])</f>
        <v>3</v>
      </c>
      <c r="K2401">
        <f>_xlfn.XLOOKUP(tbl_logs[[#This Row],[Employee_Action]],tbl_ResponseLikelihood[Employee Action],tbl_ResponseLikelihood[Likelihood Score])</f>
        <v>2</v>
      </c>
      <c r="L2401">
        <f>tbl_logs[[#This Row],[Impact Score]]*tbl_logs[[#This Row],[Response Multiplier]]</f>
        <v>6</v>
      </c>
      <c r="M2401" t="str" cm="1">
        <f t="array" ref="M2401">_xlfn.IFS(tbl_logs[[#This Row],[Total Score]]&lt;=4, "Low", tbl_logs[[#This Row],[Total Score]]&lt;=10, "Medium", tbl_logs[[#This Row],[Total Score]]&lt;=19, "High", tbl_logs[[#This Row],[Total Score]]&lt;=25, "Very High")</f>
        <v>Medium</v>
      </c>
      <c r="N2401" t="str" cm="1">
        <f t="array" ref="N2401">_xlfn.IFS(tbl_logs[[#This Row],[Total Score]]&lt;=4, "Low", tbl_logs[[#This Row],[Total Score]]&lt;=10, "Medium", tbl_logs[[#This Row],[Total Score]]&lt;=17, "High", tbl_logs[[#This Row],[Total Score]]&lt;=25, "Critical")</f>
        <v>Medium</v>
      </c>
    </row>
    <row r="2402" spans="1:14" x14ac:dyDescent="0.3">
      <c r="A2402" t="s">
        <v>4427</v>
      </c>
      <c r="B2402" s="1">
        <v>46067.020833333336</v>
      </c>
      <c r="C2402" t="s">
        <v>47</v>
      </c>
      <c r="D2402" t="s">
        <v>22</v>
      </c>
      <c r="E2402" t="s">
        <v>31</v>
      </c>
      <c r="F2402" t="s">
        <v>10</v>
      </c>
      <c r="G2402" s="2">
        <v>2.0833333333333332E-2</v>
      </c>
      <c r="H2402" s="3">
        <v>46067</v>
      </c>
      <c r="I2402">
        <v>2</v>
      </c>
      <c r="J2402">
        <f>_xlfn.XLOOKUP(tbl_logs[[#This Row],[Target_Department]],tbl_DeptWeight[Department], tbl_DeptWeight[Impact Score])</f>
        <v>1</v>
      </c>
      <c r="K2402">
        <f>_xlfn.XLOOKUP(tbl_logs[[#This Row],[Employee_Action]],tbl_ResponseLikelihood[Employee Action],tbl_ResponseLikelihood[Likelihood Score])</f>
        <v>2</v>
      </c>
      <c r="L2402">
        <f>tbl_logs[[#This Row],[Impact Score]]*tbl_logs[[#This Row],[Response Multiplier]]</f>
        <v>2</v>
      </c>
      <c r="M2402" t="str" cm="1">
        <f t="array" ref="M2402">_xlfn.IFS(tbl_logs[[#This Row],[Total Score]]&lt;=4, "Low", tbl_logs[[#This Row],[Total Score]]&lt;=10, "Medium", tbl_logs[[#This Row],[Total Score]]&lt;=19, "High", tbl_logs[[#This Row],[Total Score]]&lt;=25, "Very High")</f>
        <v>Low</v>
      </c>
      <c r="N2402" t="str" cm="1">
        <f t="array" ref="N2402">_xlfn.IFS(tbl_logs[[#This Row],[Total Score]]&lt;=4, "Low", tbl_logs[[#This Row],[Total Score]]&lt;=10, "Medium", tbl_logs[[#This Row],[Total Score]]&lt;=17, "High", tbl_logs[[#This Row],[Total Score]]&lt;=25, "Critical")</f>
        <v>Low</v>
      </c>
    </row>
    <row r="2403" spans="1:14" x14ac:dyDescent="0.3">
      <c r="A2403" t="s">
        <v>2970</v>
      </c>
      <c r="B2403" s="1">
        <v>46067.027777777781</v>
      </c>
      <c r="C2403" t="s">
        <v>7</v>
      </c>
      <c r="D2403" t="s">
        <v>22</v>
      </c>
      <c r="E2403" t="s">
        <v>19</v>
      </c>
      <c r="F2403" t="s">
        <v>10</v>
      </c>
      <c r="G2403" s="2">
        <v>2.7777777777777776E-2</v>
      </c>
      <c r="H2403" s="3">
        <v>46067</v>
      </c>
      <c r="I2403">
        <v>2</v>
      </c>
      <c r="J2403">
        <f>_xlfn.XLOOKUP(tbl_logs[[#This Row],[Target_Department]],tbl_DeptWeight[Department], tbl_DeptWeight[Impact Score])</f>
        <v>3</v>
      </c>
      <c r="K2403">
        <f>_xlfn.XLOOKUP(tbl_logs[[#This Row],[Employee_Action]],tbl_ResponseLikelihood[Employee Action],tbl_ResponseLikelihood[Likelihood Score])</f>
        <v>2</v>
      </c>
      <c r="L2403">
        <f>tbl_logs[[#This Row],[Impact Score]]*tbl_logs[[#This Row],[Response Multiplier]]</f>
        <v>6</v>
      </c>
      <c r="M2403" t="str" cm="1">
        <f t="array" ref="M2403">_xlfn.IFS(tbl_logs[[#This Row],[Total Score]]&lt;=4, "Low", tbl_logs[[#This Row],[Total Score]]&lt;=10, "Medium", tbl_logs[[#This Row],[Total Score]]&lt;=19, "High", tbl_logs[[#This Row],[Total Score]]&lt;=25, "Very High")</f>
        <v>Medium</v>
      </c>
      <c r="N2403" t="str" cm="1">
        <f t="array" ref="N2403">_xlfn.IFS(tbl_logs[[#This Row],[Total Score]]&lt;=4, "Low", tbl_logs[[#This Row],[Total Score]]&lt;=10, "Medium", tbl_logs[[#This Row],[Total Score]]&lt;=17, "High", tbl_logs[[#This Row],[Total Score]]&lt;=25, "Critical")</f>
        <v>Medium</v>
      </c>
    </row>
    <row r="2404" spans="1:14" x14ac:dyDescent="0.3">
      <c r="A2404" t="s">
        <v>4683</v>
      </c>
      <c r="B2404" s="1">
        <v>46067.02847222222</v>
      </c>
      <c r="C2404" t="s">
        <v>26</v>
      </c>
      <c r="D2404" t="s">
        <v>18</v>
      </c>
      <c r="E2404" t="s">
        <v>31</v>
      </c>
      <c r="F2404" t="s">
        <v>20</v>
      </c>
      <c r="G2404" s="2">
        <v>2.8472222222222222E-2</v>
      </c>
      <c r="H2404" s="3">
        <v>46067</v>
      </c>
      <c r="I2404">
        <v>2</v>
      </c>
      <c r="J2404">
        <f>_xlfn.XLOOKUP(tbl_logs[[#This Row],[Target_Department]],tbl_DeptWeight[Department], tbl_DeptWeight[Impact Score])</f>
        <v>3</v>
      </c>
      <c r="K2404">
        <f>_xlfn.XLOOKUP(tbl_logs[[#This Row],[Employee_Action]],tbl_ResponseLikelihood[Employee Action],tbl_ResponseLikelihood[Likelihood Score])</f>
        <v>2</v>
      </c>
      <c r="L2404">
        <f>tbl_logs[[#This Row],[Impact Score]]*tbl_logs[[#This Row],[Response Multiplier]]</f>
        <v>6</v>
      </c>
      <c r="M2404" t="str" cm="1">
        <f t="array" ref="M2404">_xlfn.IFS(tbl_logs[[#This Row],[Total Score]]&lt;=4, "Low", tbl_logs[[#This Row],[Total Score]]&lt;=10, "Medium", tbl_logs[[#This Row],[Total Score]]&lt;=19, "High", tbl_logs[[#This Row],[Total Score]]&lt;=25, "Very High")</f>
        <v>Medium</v>
      </c>
      <c r="N2404" t="str" cm="1">
        <f t="array" ref="N2404">_xlfn.IFS(tbl_logs[[#This Row],[Total Score]]&lt;=4, "Low", tbl_logs[[#This Row],[Total Score]]&lt;=10, "Medium", tbl_logs[[#This Row],[Total Score]]&lt;=17, "High", tbl_logs[[#This Row],[Total Score]]&lt;=25, "Critical")</f>
        <v>Medium</v>
      </c>
    </row>
    <row r="2405" spans="1:14" x14ac:dyDescent="0.3">
      <c r="A2405" t="s">
        <v>781</v>
      </c>
      <c r="B2405" s="1">
        <v>46067.040277777778</v>
      </c>
      <c r="C2405" t="s">
        <v>35</v>
      </c>
      <c r="D2405" t="s">
        <v>18</v>
      </c>
      <c r="E2405" t="s">
        <v>31</v>
      </c>
      <c r="F2405" t="s">
        <v>13</v>
      </c>
      <c r="G2405" s="2">
        <v>4.027777777777778E-2</v>
      </c>
      <c r="H2405" s="3">
        <v>46067</v>
      </c>
      <c r="I2405">
        <v>2</v>
      </c>
      <c r="J2405">
        <f>_xlfn.XLOOKUP(tbl_logs[[#This Row],[Target_Department]],tbl_DeptWeight[Department], tbl_DeptWeight[Impact Score])</f>
        <v>1</v>
      </c>
      <c r="K2405">
        <f>_xlfn.XLOOKUP(tbl_logs[[#This Row],[Employee_Action]],tbl_ResponseLikelihood[Employee Action],tbl_ResponseLikelihood[Likelihood Score])</f>
        <v>1</v>
      </c>
      <c r="L2405">
        <f>tbl_logs[[#This Row],[Impact Score]]*tbl_logs[[#This Row],[Response Multiplier]]</f>
        <v>1</v>
      </c>
      <c r="M2405" t="str" cm="1">
        <f t="array" ref="M2405">_xlfn.IFS(tbl_logs[[#This Row],[Total Score]]&lt;=4, "Low", tbl_logs[[#This Row],[Total Score]]&lt;=10, "Medium", tbl_logs[[#This Row],[Total Score]]&lt;=19, "High", tbl_logs[[#This Row],[Total Score]]&lt;=25, "Very High")</f>
        <v>Low</v>
      </c>
      <c r="N2405" t="str" cm="1">
        <f t="array" ref="N2405">_xlfn.IFS(tbl_logs[[#This Row],[Total Score]]&lt;=4, "Low", tbl_logs[[#This Row],[Total Score]]&lt;=10, "Medium", tbl_logs[[#This Row],[Total Score]]&lt;=17, "High", tbl_logs[[#This Row],[Total Score]]&lt;=25, "Critical")</f>
        <v>Low</v>
      </c>
    </row>
    <row r="2406" spans="1:14" x14ac:dyDescent="0.3">
      <c r="A2406" t="s">
        <v>1820</v>
      </c>
      <c r="B2406" s="1">
        <v>46067.042361111111</v>
      </c>
      <c r="C2406" t="s">
        <v>7</v>
      </c>
      <c r="D2406" t="s">
        <v>8</v>
      </c>
      <c r="E2406" t="s">
        <v>19</v>
      </c>
      <c r="F2406" t="s">
        <v>33</v>
      </c>
      <c r="G2406" s="2">
        <v>4.2361111111111113E-2</v>
      </c>
      <c r="H2406" s="3">
        <v>46067</v>
      </c>
      <c r="I2406">
        <v>2</v>
      </c>
      <c r="J2406">
        <f>_xlfn.XLOOKUP(tbl_logs[[#This Row],[Target_Department]],tbl_DeptWeight[Department], tbl_DeptWeight[Impact Score])</f>
        <v>3</v>
      </c>
      <c r="K2406">
        <f>_xlfn.XLOOKUP(tbl_logs[[#This Row],[Employee_Action]],tbl_ResponseLikelihood[Employee Action],tbl_ResponseLikelihood[Likelihood Score])</f>
        <v>4</v>
      </c>
      <c r="L2406">
        <f>tbl_logs[[#This Row],[Impact Score]]*tbl_logs[[#This Row],[Response Multiplier]]</f>
        <v>12</v>
      </c>
      <c r="M2406" t="str" cm="1">
        <f t="array" ref="M2406">_xlfn.IFS(tbl_logs[[#This Row],[Total Score]]&lt;=4, "Low", tbl_logs[[#This Row],[Total Score]]&lt;=10, "Medium", tbl_logs[[#This Row],[Total Score]]&lt;=19, "High", tbl_logs[[#This Row],[Total Score]]&lt;=25, "Very High")</f>
        <v>High</v>
      </c>
      <c r="N2406" t="str" cm="1">
        <f t="array" ref="N2406">_xlfn.IFS(tbl_logs[[#This Row],[Total Score]]&lt;=4, "Low", tbl_logs[[#This Row],[Total Score]]&lt;=10, "Medium", tbl_logs[[#This Row],[Total Score]]&lt;=17, "High", tbl_logs[[#This Row],[Total Score]]&lt;=25, "Critical")</f>
        <v>High</v>
      </c>
    </row>
    <row r="2407" spans="1:14" x14ac:dyDescent="0.3">
      <c r="A2407" t="s">
        <v>1835</v>
      </c>
      <c r="B2407" s="1">
        <v>46067.059027777781</v>
      </c>
      <c r="C2407" t="s">
        <v>7</v>
      </c>
      <c r="D2407" t="s">
        <v>22</v>
      </c>
      <c r="E2407" t="s">
        <v>9</v>
      </c>
      <c r="F2407" t="s">
        <v>20</v>
      </c>
      <c r="G2407" s="2">
        <v>5.9027777777777776E-2</v>
      </c>
      <c r="H2407" s="3">
        <v>46067</v>
      </c>
      <c r="I2407">
        <v>2</v>
      </c>
      <c r="J2407">
        <f>_xlfn.XLOOKUP(tbl_logs[[#This Row],[Target_Department]],tbl_DeptWeight[Department], tbl_DeptWeight[Impact Score])</f>
        <v>3</v>
      </c>
      <c r="K2407">
        <f>_xlfn.XLOOKUP(tbl_logs[[#This Row],[Employee_Action]],tbl_ResponseLikelihood[Employee Action],tbl_ResponseLikelihood[Likelihood Score])</f>
        <v>2</v>
      </c>
      <c r="L2407">
        <f>tbl_logs[[#This Row],[Impact Score]]*tbl_logs[[#This Row],[Response Multiplier]]</f>
        <v>6</v>
      </c>
      <c r="M2407" t="str" cm="1">
        <f t="array" ref="M2407">_xlfn.IFS(tbl_logs[[#This Row],[Total Score]]&lt;=4, "Low", tbl_logs[[#This Row],[Total Score]]&lt;=10, "Medium", tbl_logs[[#This Row],[Total Score]]&lt;=19, "High", tbl_logs[[#This Row],[Total Score]]&lt;=25, "Very High")</f>
        <v>Medium</v>
      </c>
      <c r="N2407" t="str" cm="1">
        <f t="array" ref="N2407">_xlfn.IFS(tbl_logs[[#This Row],[Total Score]]&lt;=4, "Low", tbl_logs[[#This Row],[Total Score]]&lt;=10, "Medium", tbl_logs[[#This Row],[Total Score]]&lt;=17, "High", tbl_logs[[#This Row],[Total Score]]&lt;=25, "Critical")</f>
        <v>Medium</v>
      </c>
    </row>
    <row r="2408" spans="1:14" x14ac:dyDescent="0.3">
      <c r="A2408" t="s">
        <v>4933</v>
      </c>
      <c r="B2408" s="1">
        <v>46067.068749999999</v>
      </c>
      <c r="C2408" t="s">
        <v>12</v>
      </c>
      <c r="D2408" t="s">
        <v>18</v>
      </c>
      <c r="E2408" t="s">
        <v>19</v>
      </c>
      <c r="F2408" t="s">
        <v>33</v>
      </c>
      <c r="G2408" s="2">
        <v>6.8750000000000006E-2</v>
      </c>
      <c r="H2408" s="3">
        <v>46067</v>
      </c>
      <c r="I2408">
        <v>2</v>
      </c>
      <c r="J2408">
        <f>_xlfn.XLOOKUP(tbl_logs[[#This Row],[Target_Department]],tbl_DeptWeight[Department], tbl_DeptWeight[Impact Score])</f>
        <v>1</v>
      </c>
      <c r="K2408">
        <f>_xlfn.XLOOKUP(tbl_logs[[#This Row],[Employee_Action]],tbl_ResponseLikelihood[Employee Action],tbl_ResponseLikelihood[Likelihood Score])</f>
        <v>4</v>
      </c>
      <c r="L2408">
        <f>tbl_logs[[#This Row],[Impact Score]]*tbl_logs[[#This Row],[Response Multiplier]]</f>
        <v>4</v>
      </c>
      <c r="M2408" t="str" cm="1">
        <f t="array" ref="M2408">_xlfn.IFS(tbl_logs[[#This Row],[Total Score]]&lt;=4, "Low", tbl_logs[[#This Row],[Total Score]]&lt;=10, "Medium", tbl_logs[[#This Row],[Total Score]]&lt;=19, "High", tbl_logs[[#This Row],[Total Score]]&lt;=25, "Very High")</f>
        <v>Low</v>
      </c>
      <c r="N2408" t="str" cm="1">
        <f t="array" ref="N2408">_xlfn.IFS(tbl_logs[[#This Row],[Total Score]]&lt;=4, "Low", tbl_logs[[#This Row],[Total Score]]&lt;=10, "Medium", tbl_logs[[#This Row],[Total Score]]&lt;=17, "High", tbl_logs[[#This Row],[Total Score]]&lt;=25, "Critical")</f>
        <v>Low</v>
      </c>
    </row>
    <row r="2409" spans="1:14" x14ac:dyDescent="0.3">
      <c r="A2409" t="s">
        <v>681</v>
      </c>
      <c r="B2409" s="1">
        <v>46067.086111111108</v>
      </c>
      <c r="C2409" t="s">
        <v>7</v>
      </c>
      <c r="D2409" t="s">
        <v>22</v>
      </c>
      <c r="E2409" t="s">
        <v>19</v>
      </c>
      <c r="F2409" t="s">
        <v>20</v>
      </c>
      <c r="G2409" s="2">
        <v>8.611111111111111E-2</v>
      </c>
      <c r="H2409" s="3">
        <v>46067</v>
      </c>
      <c r="I2409">
        <v>2</v>
      </c>
      <c r="J2409">
        <f>_xlfn.XLOOKUP(tbl_logs[[#This Row],[Target_Department]],tbl_DeptWeight[Department], tbl_DeptWeight[Impact Score])</f>
        <v>3</v>
      </c>
      <c r="K2409">
        <f>_xlfn.XLOOKUP(tbl_logs[[#This Row],[Employee_Action]],tbl_ResponseLikelihood[Employee Action],tbl_ResponseLikelihood[Likelihood Score])</f>
        <v>2</v>
      </c>
      <c r="L2409">
        <f>tbl_logs[[#This Row],[Impact Score]]*tbl_logs[[#This Row],[Response Multiplier]]</f>
        <v>6</v>
      </c>
      <c r="M2409" t="str" cm="1">
        <f t="array" ref="M2409">_xlfn.IFS(tbl_logs[[#This Row],[Total Score]]&lt;=4, "Low", tbl_logs[[#This Row],[Total Score]]&lt;=10, "Medium", tbl_logs[[#This Row],[Total Score]]&lt;=19, "High", tbl_logs[[#This Row],[Total Score]]&lt;=25, "Very High")</f>
        <v>Medium</v>
      </c>
      <c r="N2409" t="str" cm="1">
        <f t="array" ref="N2409">_xlfn.IFS(tbl_logs[[#This Row],[Total Score]]&lt;=4, "Low", tbl_logs[[#This Row],[Total Score]]&lt;=10, "Medium", tbl_logs[[#This Row],[Total Score]]&lt;=17, "High", tbl_logs[[#This Row],[Total Score]]&lt;=25, "Critical")</f>
        <v>Medium</v>
      </c>
    </row>
    <row r="2410" spans="1:14" x14ac:dyDescent="0.3">
      <c r="A2410" t="s">
        <v>2709</v>
      </c>
      <c r="B2410" s="1">
        <v>46067.087500000001</v>
      </c>
      <c r="C2410" t="s">
        <v>12</v>
      </c>
      <c r="D2410" t="s">
        <v>8</v>
      </c>
      <c r="E2410" t="s">
        <v>9</v>
      </c>
      <c r="F2410" t="s">
        <v>10</v>
      </c>
      <c r="G2410" s="2">
        <v>8.7499999999999994E-2</v>
      </c>
      <c r="H2410" s="3">
        <v>46067</v>
      </c>
      <c r="I2410">
        <v>2</v>
      </c>
      <c r="J2410">
        <f>_xlfn.XLOOKUP(tbl_logs[[#This Row],[Target_Department]],tbl_DeptWeight[Department], tbl_DeptWeight[Impact Score])</f>
        <v>1</v>
      </c>
      <c r="K2410">
        <f>_xlfn.XLOOKUP(tbl_logs[[#This Row],[Employee_Action]],tbl_ResponseLikelihood[Employee Action],tbl_ResponseLikelihood[Likelihood Score])</f>
        <v>2</v>
      </c>
      <c r="L2410">
        <f>tbl_logs[[#This Row],[Impact Score]]*tbl_logs[[#This Row],[Response Multiplier]]</f>
        <v>2</v>
      </c>
      <c r="M2410" t="str" cm="1">
        <f t="array" ref="M2410">_xlfn.IFS(tbl_logs[[#This Row],[Total Score]]&lt;=4, "Low", tbl_logs[[#This Row],[Total Score]]&lt;=10, "Medium", tbl_logs[[#This Row],[Total Score]]&lt;=19, "High", tbl_logs[[#This Row],[Total Score]]&lt;=25, "Very High")</f>
        <v>Low</v>
      </c>
      <c r="N2410" t="str" cm="1">
        <f t="array" ref="N2410">_xlfn.IFS(tbl_logs[[#This Row],[Total Score]]&lt;=4, "Low", tbl_logs[[#This Row],[Total Score]]&lt;=10, "Medium", tbl_logs[[#This Row],[Total Score]]&lt;=17, "High", tbl_logs[[#This Row],[Total Score]]&lt;=25, "Critical")</f>
        <v>Low</v>
      </c>
    </row>
    <row r="2411" spans="1:14" x14ac:dyDescent="0.3">
      <c r="A2411" t="s">
        <v>3336</v>
      </c>
      <c r="B2411" s="1">
        <v>46067.117361111108</v>
      </c>
      <c r="C2411" t="s">
        <v>7</v>
      </c>
      <c r="D2411" t="s">
        <v>15</v>
      </c>
      <c r="E2411" t="s">
        <v>19</v>
      </c>
      <c r="F2411" t="s">
        <v>20</v>
      </c>
      <c r="G2411" s="2">
        <v>0.11736111111111111</v>
      </c>
      <c r="H2411" s="3">
        <v>46067</v>
      </c>
      <c r="I2411">
        <v>2</v>
      </c>
      <c r="J2411">
        <f>_xlfn.XLOOKUP(tbl_logs[[#This Row],[Target_Department]],tbl_DeptWeight[Department], tbl_DeptWeight[Impact Score])</f>
        <v>3</v>
      </c>
      <c r="K2411">
        <f>_xlfn.XLOOKUP(tbl_logs[[#This Row],[Employee_Action]],tbl_ResponseLikelihood[Employee Action],tbl_ResponseLikelihood[Likelihood Score])</f>
        <v>2</v>
      </c>
      <c r="L2411">
        <f>tbl_logs[[#This Row],[Impact Score]]*tbl_logs[[#This Row],[Response Multiplier]]</f>
        <v>6</v>
      </c>
      <c r="M2411" t="str" cm="1">
        <f t="array" ref="M2411">_xlfn.IFS(tbl_logs[[#This Row],[Total Score]]&lt;=4, "Low", tbl_logs[[#This Row],[Total Score]]&lt;=10, "Medium", tbl_logs[[#This Row],[Total Score]]&lt;=19, "High", tbl_logs[[#This Row],[Total Score]]&lt;=25, "Very High")</f>
        <v>Medium</v>
      </c>
      <c r="N2411" t="str" cm="1">
        <f t="array" ref="N2411">_xlfn.IFS(tbl_logs[[#This Row],[Total Score]]&lt;=4, "Low", tbl_logs[[#This Row],[Total Score]]&lt;=10, "Medium", tbl_logs[[#This Row],[Total Score]]&lt;=17, "High", tbl_logs[[#This Row],[Total Score]]&lt;=25, "Critical")</f>
        <v>Medium</v>
      </c>
    </row>
    <row r="2412" spans="1:14" x14ac:dyDescent="0.3">
      <c r="A2412" t="s">
        <v>522</v>
      </c>
      <c r="B2412" s="1">
        <v>46067.125694444447</v>
      </c>
      <c r="C2412" t="s">
        <v>7</v>
      </c>
      <c r="D2412" t="s">
        <v>8</v>
      </c>
      <c r="E2412" t="s">
        <v>31</v>
      </c>
      <c r="F2412" t="s">
        <v>13</v>
      </c>
      <c r="G2412" s="2">
        <v>0.12569444444444444</v>
      </c>
      <c r="H2412" s="3">
        <v>46067</v>
      </c>
      <c r="I2412">
        <v>2</v>
      </c>
      <c r="J2412">
        <f>_xlfn.XLOOKUP(tbl_logs[[#This Row],[Target_Department]],tbl_DeptWeight[Department], tbl_DeptWeight[Impact Score])</f>
        <v>3</v>
      </c>
      <c r="K2412">
        <f>_xlfn.XLOOKUP(tbl_logs[[#This Row],[Employee_Action]],tbl_ResponseLikelihood[Employee Action],tbl_ResponseLikelihood[Likelihood Score])</f>
        <v>1</v>
      </c>
      <c r="L2412">
        <f>tbl_logs[[#This Row],[Impact Score]]*tbl_logs[[#This Row],[Response Multiplier]]</f>
        <v>3</v>
      </c>
      <c r="M2412" t="str" cm="1">
        <f t="array" ref="M2412">_xlfn.IFS(tbl_logs[[#This Row],[Total Score]]&lt;=4, "Low", tbl_logs[[#This Row],[Total Score]]&lt;=10, "Medium", tbl_logs[[#This Row],[Total Score]]&lt;=19, "High", tbl_logs[[#This Row],[Total Score]]&lt;=25, "Very High")</f>
        <v>Low</v>
      </c>
      <c r="N2412" t="str" cm="1">
        <f t="array" ref="N2412">_xlfn.IFS(tbl_logs[[#This Row],[Total Score]]&lt;=4, "Low", tbl_logs[[#This Row],[Total Score]]&lt;=10, "Medium", tbl_logs[[#This Row],[Total Score]]&lt;=17, "High", tbl_logs[[#This Row],[Total Score]]&lt;=25, "Critical")</f>
        <v>Low</v>
      </c>
    </row>
    <row r="2413" spans="1:14" x14ac:dyDescent="0.3">
      <c r="A2413" t="s">
        <v>3846</v>
      </c>
      <c r="B2413" s="1">
        <v>46067.140277777777</v>
      </c>
      <c r="C2413" t="s">
        <v>7</v>
      </c>
      <c r="D2413" t="s">
        <v>15</v>
      </c>
      <c r="E2413" t="s">
        <v>19</v>
      </c>
      <c r="F2413" t="s">
        <v>10</v>
      </c>
      <c r="G2413" s="2">
        <v>0.14027777777777778</v>
      </c>
      <c r="H2413" s="3">
        <v>46067</v>
      </c>
      <c r="I2413">
        <v>2</v>
      </c>
      <c r="J2413">
        <f>_xlfn.XLOOKUP(tbl_logs[[#This Row],[Target_Department]],tbl_DeptWeight[Department], tbl_DeptWeight[Impact Score])</f>
        <v>3</v>
      </c>
      <c r="K2413">
        <f>_xlfn.XLOOKUP(tbl_logs[[#This Row],[Employee_Action]],tbl_ResponseLikelihood[Employee Action],tbl_ResponseLikelihood[Likelihood Score])</f>
        <v>2</v>
      </c>
      <c r="L2413">
        <f>tbl_logs[[#This Row],[Impact Score]]*tbl_logs[[#This Row],[Response Multiplier]]</f>
        <v>6</v>
      </c>
      <c r="M2413" t="str" cm="1">
        <f t="array" ref="M2413">_xlfn.IFS(tbl_logs[[#This Row],[Total Score]]&lt;=4, "Low", tbl_logs[[#This Row],[Total Score]]&lt;=10, "Medium", tbl_logs[[#This Row],[Total Score]]&lt;=19, "High", tbl_logs[[#This Row],[Total Score]]&lt;=25, "Very High")</f>
        <v>Medium</v>
      </c>
      <c r="N2413" t="str" cm="1">
        <f t="array" ref="N2413">_xlfn.IFS(tbl_logs[[#This Row],[Total Score]]&lt;=4, "Low", tbl_logs[[#This Row],[Total Score]]&lt;=10, "Medium", tbl_logs[[#This Row],[Total Score]]&lt;=17, "High", tbl_logs[[#This Row],[Total Score]]&lt;=25, "Critical")</f>
        <v>Medium</v>
      </c>
    </row>
    <row r="2414" spans="1:14" x14ac:dyDescent="0.3">
      <c r="A2414" t="s">
        <v>700</v>
      </c>
      <c r="B2414" s="1">
        <v>46067.149305555555</v>
      </c>
      <c r="C2414" t="s">
        <v>47</v>
      </c>
      <c r="D2414" t="s">
        <v>15</v>
      </c>
      <c r="E2414" t="s">
        <v>31</v>
      </c>
      <c r="F2414" t="s">
        <v>10</v>
      </c>
      <c r="G2414" s="2">
        <v>0.14930555555555555</v>
      </c>
      <c r="H2414" s="3">
        <v>46067</v>
      </c>
      <c r="I2414">
        <v>2</v>
      </c>
      <c r="J2414">
        <f>_xlfn.XLOOKUP(tbl_logs[[#This Row],[Target_Department]],tbl_DeptWeight[Department], tbl_DeptWeight[Impact Score])</f>
        <v>1</v>
      </c>
      <c r="K2414">
        <f>_xlfn.XLOOKUP(tbl_logs[[#This Row],[Employee_Action]],tbl_ResponseLikelihood[Employee Action],tbl_ResponseLikelihood[Likelihood Score])</f>
        <v>2</v>
      </c>
      <c r="L2414">
        <f>tbl_logs[[#This Row],[Impact Score]]*tbl_logs[[#This Row],[Response Multiplier]]</f>
        <v>2</v>
      </c>
      <c r="M2414" t="str" cm="1">
        <f t="array" ref="M2414">_xlfn.IFS(tbl_logs[[#This Row],[Total Score]]&lt;=4, "Low", tbl_logs[[#This Row],[Total Score]]&lt;=10, "Medium", tbl_logs[[#This Row],[Total Score]]&lt;=19, "High", tbl_logs[[#This Row],[Total Score]]&lt;=25, "Very High")</f>
        <v>Low</v>
      </c>
      <c r="N2414" t="str" cm="1">
        <f t="array" ref="N2414">_xlfn.IFS(tbl_logs[[#This Row],[Total Score]]&lt;=4, "Low", tbl_logs[[#This Row],[Total Score]]&lt;=10, "Medium", tbl_logs[[#This Row],[Total Score]]&lt;=17, "High", tbl_logs[[#This Row],[Total Score]]&lt;=25, "Critical")</f>
        <v>Low</v>
      </c>
    </row>
    <row r="2415" spans="1:14" x14ac:dyDescent="0.3">
      <c r="A2415" t="s">
        <v>1062</v>
      </c>
      <c r="B2415" s="1">
        <v>46067.15625</v>
      </c>
      <c r="C2415" t="s">
        <v>12</v>
      </c>
      <c r="D2415" t="s">
        <v>15</v>
      </c>
      <c r="E2415" t="s">
        <v>9</v>
      </c>
      <c r="F2415" t="s">
        <v>33</v>
      </c>
      <c r="G2415" s="2">
        <v>0.15625</v>
      </c>
      <c r="H2415" s="3">
        <v>46067</v>
      </c>
      <c r="I2415">
        <v>2</v>
      </c>
      <c r="J2415">
        <f>_xlfn.XLOOKUP(tbl_logs[[#This Row],[Target_Department]],tbl_DeptWeight[Department], tbl_DeptWeight[Impact Score])</f>
        <v>1</v>
      </c>
      <c r="K2415">
        <f>_xlfn.XLOOKUP(tbl_logs[[#This Row],[Employee_Action]],tbl_ResponseLikelihood[Employee Action],tbl_ResponseLikelihood[Likelihood Score])</f>
        <v>4</v>
      </c>
      <c r="L2415">
        <f>tbl_logs[[#This Row],[Impact Score]]*tbl_logs[[#This Row],[Response Multiplier]]</f>
        <v>4</v>
      </c>
      <c r="M2415" t="str" cm="1">
        <f t="array" ref="M2415">_xlfn.IFS(tbl_logs[[#This Row],[Total Score]]&lt;=4, "Low", tbl_logs[[#This Row],[Total Score]]&lt;=10, "Medium", tbl_logs[[#This Row],[Total Score]]&lt;=19, "High", tbl_logs[[#This Row],[Total Score]]&lt;=25, "Very High")</f>
        <v>Low</v>
      </c>
      <c r="N2415" t="str" cm="1">
        <f t="array" ref="N2415">_xlfn.IFS(tbl_logs[[#This Row],[Total Score]]&lt;=4, "Low", tbl_logs[[#This Row],[Total Score]]&lt;=10, "Medium", tbl_logs[[#This Row],[Total Score]]&lt;=17, "High", tbl_logs[[#This Row],[Total Score]]&lt;=25, "Critical")</f>
        <v>Low</v>
      </c>
    </row>
    <row r="2416" spans="1:14" x14ac:dyDescent="0.3">
      <c r="A2416" t="s">
        <v>592</v>
      </c>
      <c r="B2416" s="1">
        <v>46067.176388888889</v>
      </c>
      <c r="C2416" t="s">
        <v>40</v>
      </c>
      <c r="D2416" t="s">
        <v>22</v>
      </c>
      <c r="E2416" t="s">
        <v>16</v>
      </c>
      <c r="F2416" t="s">
        <v>20</v>
      </c>
      <c r="G2416" s="2">
        <v>0.1763888888888889</v>
      </c>
      <c r="H2416" s="3">
        <v>46067</v>
      </c>
      <c r="I2416">
        <v>2</v>
      </c>
      <c r="J2416">
        <f>_xlfn.XLOOKUP(tbl_logs[[#This Row],[Target_Department]],tbl_DeptWeight[Department], tbl_DeptWeight[Impact Score])</f>
        <v>5</v>
      </c>
      <c r="K2416">
        <f>_xlfn.XLOOKUP(tbl_logs[[#This Row],[Employee_Action]],tbl_ResponseLikelihood[Employee Action],tbl_ResponseLikelihood[Likelihood Score])</f>
        <v>2</v>
      </c>
      <c r="L2416">
        <f>tbl_logs[[#This Row],[Impact Score]]*tbl_logs[[#This Row],[Response Multiplier]]</f>
        <v>10</v>
      </c>
      <c r="M2416" t="str" cm="1">
        <f t="array" ref="M2416">_xlfn.IFS(tbl_logs[[#This Row],[Total Score]]&lt;=4, "Low", tbl_logs[[#This Row],[Total Score]]&lt;=10, "Medium", tbl_logs[[#This Row],[Total Score]]&lt;=19, "High", tbl_logs[[#This Row],[Total Score]]&lt;=25, "Very High")</f>
        <v>Medium</v>
      </c>
      <c r="N2416" t="str" cm="1">
        <f t="array" ref="N2416">_xlfn.IFS(tbl_logs[[#This Row],[Total Score]]&lt;=4, "Low", tbl_logs[[#This Row],[Total Score]]&lt;=10, "Medium", tbl_logs[[#This Row],[Total Score]]&lt;=17, "High", tbl_logs[[#This Row],[Total Score]]&lt;=25, "Critical")</f>
        <v>Medium</v>
      </c>
    </row>
    <row r="2417" spans="1:14" x14ac:dyDescent="0.3">
      <c r="A2417" t="s">
        <v>1841</v>
      </c>
      <c r="B2417" s="1">
        <v>46067.177083333336</v>
      </c>
      <c r="C2417" t="s">
        <v>35</v>
      </c>
      <c r="D2417" t="s">
        <v>15</v>
      </c>
      <c r="E2417" t="s">
        <v>19</v>
      </c>
      <c r="F2417" t="s">
        <v>20</v>
      </c>
      <c r="G2417" s="2">
        <v>0.17708333333333334</v>
      </c>
      <c r="H2417" s="3">
        <v>46067</v>
      </c>
      <c r="I2417">
        <v>2</v>
      </c>
      <c r="J2417">
        <f>_xlfn.XLOOKUP(tbl_logs[[#This Row],[Target_Department]],tbl_DeptWeight[Department], tbl_DeptWeight[Impact Score])</f>
        <v>1</v>
      </c>
      <c r="K2417">
        <f>_xlfn.XLOOKUP(tbl_logs[[#This Row],[Employee_Action]],tbl_ResponseLikelihood[Employee Action],tbl_ResponseLikelihood[Likelihood Score])</f>
        <v>2</v>
      </c>
      <c r="L2417">
        <f>tbl_logs[[#This Row],[Impact Score]]*tbl_logs[[#This Row],[Response Multiplier]]</f>
        <v>2</v>
      </c>
      <c r="M2417" t="str" cm="1">
        <f t="array" ref="M2417">_xlfn.IFS(tbl_logs[[#This Row],[Total Score]]&lt;=4, "Low", tbl_logs[[#This Row],[Total Score]]&lt;=10, "Medium", tbl_logs[[#This Row],[Total Score]]&lt;=19, "High", tbl_logs[[#This Row],[Total Score]]&lt;=25, "Very High")</f>
        <v>Low</v>
      </c>
      <c r="N2417" t="str" cm="1">
        <f t="array" ref="N2417">_xlfn.IFS(tbl_logs[[#This Row],[Total Score]]&lt;=4, "Low", tbl_logs[[#This Row],[Total Score]]&lt;=10, "Medium", tbl_logs[[#This Row],[Total Score]]&lt;=17, "High", tbl_logs[[#This Row],[Total Score]]&lt;=25, "Critical")</f>
        <v>Low</v>
      </c>
    </row>
    <row r="2418" spans="1:14" x14ac:dyDescent="0.3">
      <c r="A2418" t="s">
        <v>3289</v>
      </c>
      <c r="B2418" s="1">
        <v>46067.189583333333</v>
      </c>
      <c r="C2418" t="s">
        <v>7</v>
      </c>
      <c r="D2418" t="s">
        <v>8</v>
      </c>
      <c r="E2418" t="s">
        <v>19</v>
      </c>
      <c r="F2418" t="s">
        <v>10</v>
      </c>
      <c r="G2418" s="2">
        <v>0.18958333333333333</v>
      </c>
      <c r="H2418" s="3">
        <v>46067</v>
      </c>
      <c r="I2418">
        <v>2</v>
      </c>
      <c r="J2418">
        <f>_xlfn.XLOOKUP(tbl_logs[[#This Row],[Target_Department]],tbl_DeptWeight[Department], tbl_DeptWeight[Impact Score])</f>
        <v>3</v>
      </c>
      <c r="K2418">
        <f>_xlfn.XLOOKUP(tbl_logs[[#This Row],[Employee_Action]],tbl_ResponseLikelihood[Employee Action],tbl_ResponseLikelihood[Likelihood Score])</f>
        <v>2</v>
      </c>
      <c r="L2418">
        <f>tbl_logs[[#This Row],[Impact Score]]*tbl_logs[[#This Row],[Response Multiplier]]</f>
        <v>6</v>
      </c>
      <c r="M2418" t="str" cm="1">
        <f t="array" ref="M2418">_xlfn.IFS(tbl_logs[[#This Row],[Total Score]]&lt;=4, "Low", tbl_logs[[#This Row],[Total Score]]&lt;=10, "Medium", tbl_logs[[#This Row],[Total Score]]&lt;=19, "High", tbl_logs[[#This Row],[Total Score]]&lt;=25, "Very High")</f>
        <v>Medium</v>
      </c>
      <c r="N2418" t="str" cm="1">
        <f t="array" ref="N2418">_xlfn.IFS(tbl_logs[[#This Row],[Total Score]]&lt;=4, "Low", tbl_logs[[#This Row],[Total Score]]&lt;=10, "Medium", tbl_logs[[#This Row],[Total Score]]&lt;=17, "High", tbl_logs[[#This Row],[Total Score]]&lt;=25, "Critical")</f>
        <v>Medium</v>
      </c>
    </row>
    <row r="2419" spans="1:14" x14ac:dyDescent="0.3">
      <c r="A2419" t="s">
        <v>2248</v>
      </c>
      <c r="B2419" s="1">
        <v>46067.195138888892</v>
      </c>
      <c r="C2419" t="s">
        <v>7</v>
      </c>
      <c r="D2419" t="s">
        <v>8</v>
      </c>
      <c r="E2419" t="s">
        <v>9</v>
      </c>
      <c r="F2419" t="s">
        <v>13</v>
      </c>
      <c r="G2419" s="2">
        <v>0.19513888888888889</v>
      </c>
      <c r="H2419" s="3">
        <v>46067</v>
      </c>
      <c r="I2419">
        <v>2</v>
      </c>
      <c r="J2419">
        <f>_xlfn.XLOOKUP(tbl_logs[[#This Row],[Target_Department]],tbl_DeptWeight[Department], tbl_DeptWeight[Impact Score])</f>
        <v>3</v>
      </c>
      <c r="K2419">
        <f>_xlfn.XLOOKUP(tbl_logs[[#This Row],[Employee_Action]],tbl_ResponseLikelihood[Employee Action],tbl_ResponseLikelihood[Likelihood Score])</f>
        <v>1</v>
      </c>
      <c r="L2419">
        <f>tbl_logs[[#This Row],[Impact Score]]*tbl_logs[[#This Row],[Response Multiplier]]</f>
        <v>3</v>
      </c>
      <c r="M2419" t="str" cm="1">
        <f t="array" ref="M2419">_xlfn.IFS(tbl_logs[[#This Row],[Total Score]]&lt;=4, "Low", tbl_logs[[#This Row],[Total Score]]&lt;=10, "Medium", tbl_logs[[#This Row],[Total Score]]&lt;=19, "High", tbl_logs[[#This Row],[Total Score]]&lt;=25, "Very High")</f>
        <v>Low</v>
      </c>
      <c r="N2419" t="str" cm="1">
        <f t="array" ref="N2419">_xlfn.IFS(tbl_logs[[#This Row],[Total Score]]&lt;=4, "Low", tbl_logs[[#This Row],[Total Score]]&lt;=10, "Medium", tbl_logs[[#This Row],[Total Score]]&lt;=17, "High", tbl_logs[[#This Row],[Total Score]]&lt;=25, "Critical")</f>
        <v>Low</v>
      </c>
    </row>
    <row r="2420" spans="1:14" x14ac:dyDescent="0.3">
      <c r="A2420" t="s">
        <v>4822</v>
      </c>
      <c r="B2420" s="1">
        <v>46067.203472222223</v>
      </c>
      <c r="C2420" t="s">
        <v>12</v>
      </c>
      <c r="D2420" t="s">
        <v>8</v>
      </c>
      <c r="E2420" t="s">
        <v>16</v>
      </c>
      <c r="F2420" t="s">
        <v>10</v>
      </c>
      <c r="G2420" s="2">
        <v>0.20347222222222222</v>
      </c>
      <c r="H2420" s="3">
        <v>46067</v>
      </c>
      <c r="I2420">
        <v>2</v>
      </c>
      <c r="J2420">
        <f>_xlfn.XLOOKUP(tbl_logs[[#This Row],[Target_Department]],tbl_DeptWeight[Department], tbl_DeptWeight[Impact Score])</f>
        <v>1</v>
      </c>
      <c r="K2420">
        <f>_xlfn.XLOOKUP(tbl_logs[[#This Row],[Employee_Action]],tbl_ResponseLikelihood[Employee Action],tbl_ResponseLikelihood[Likelihood Score])</f>
        <v>2</v>
      </c>
      <c r="L2420">
        <f>tbl_logs[[#This Row],[Impact Score]]*tbl_logs[[#This Row],[Response Multiplier]]</f>
        <v>2</v>
      </c>
      <c r="M2420" t="str" cm="1">
        <f t="array" ref="M2420">_xlfn.IFS(tbl_logs[[#This Row],[Total Score]]&lt;=4, "Low", tbl_logs[[#This Row],[Total Score]]&lt;=10, "Medium", tbl_logs[[#This Row],[Total Score]]&lt;=19, "High", tbl_logs[[#This Row],[Total Score]]&lt;=25, "Very High")</f>
        <v>Low</v>
      </c>
      <c r="N2420" t="str" cm="1">
        <f t="array" ref="N2420">_xlfn.IFS(tbl_logs[[#This Row],[Total Score]]&lt;=4, "Low", tbl_logs[[#This Row],[Total Score]]&lt;=10, "Medium", tbl_logs[[#This Row],[Total Score]]&lt;=17, "High", tbl_logs[[#This Row],[Total Score]]&lt;=25, "Critical")</f>
        <v>Low</v>
      </c>
    </row>
    <row r="2421" spans="1:14" x14ac:dyDescent="0.3">
      <c r="A2421" t="s">
        <v>111</v>
      </c>
      <c r="B2421" s="1">
        <v>46067.23541666667</v>
      </c>
      <c r="C2421" t="s">
        <v>40</v>
      </c>
      <c r="D2421" t="s">
        <v>8</v>
      </c>
      <c r="E2421" t="s">
        <v>16</v>
      </c>
      <c r="F2421" t="s">
        <v>10</v>
      </c>
      <c r="G2421" s="2">
        <v>0.23541666666666666</v>
      </c>
      <c r="H2421" s="3">
        <v>46067</v>
      </c>
      <c r="I2421">
        <v>2</v>
      </c>
      <c r="J2421">
        <f>_xlfn.XLOOKUP(tbl_logs[[#This Row],[Target_Department]],tbl_DeptWeight[Department], tbl_DeptWeight[Impact Score])</f>
        <v>5</v>
      </c>
      <c r="K2421">
        <f>_xlfn.XLOOKUP(tbl_logs[[#This Row],[Employee_Action]],tbl_ResponseLikelihood[Employee Action],tbl_ResponseLikelihood[Likelihood Score])</f>
        <v>2</v>
      </c>
      <c r="L2421">
        <f>tbl_logs[[#This Row],[Impact Score]]*tbl_logs[[#This Row],[Response Multiplier]]</f>
        <v>10</v>
      </c>
      <c r="M2421" t="str" cm="1">
        <f t="array" ref="M2421">_xlfn.IFS(tbl_logs[[#This Row],[Total Score]]&lt;=4, "Low", tbl_logs[[#This Row],[Total Score]]&lt;=10, "Medium", tbl_logs[[#This Row],[Total Score]]&lt;=19, "High", tbl_logs[[#This Row],[Total Score]]&lt;=25, "Very High")</f>
        <v>Medium</v>
      </c>
      <c r="N2421" t="str" cm="1">
        <f t="array" ref="N2421">_xlfn.IFS(tbl_logs[[#This Row],[Total Score]]&lt;=4, "Low", tbl_logs[[#This Row],[Total Score]]&lt;=10, "Medium", tbl_logs[[#This Row],[Total Score]]&lt;=17, "High", tbl_logs[[#This Row],[Total Score]]&lt;=25, "Critical")</f>
        <v>Medium</v>
      </c>
    </row>
    <row r="2422" spans="1:14" x14ac:dyDescent="0.3">
      <c r="A2422" t="s">
        <v>4104</v>
      </c>
      <c r="B2422" s="1">
        <v>46067.236111111109</v>
      </c>
      <c r="C2422" t="s">
        <v>40</v>
      </c>
      <c r="D2422" t="s">
        <v>15</v>
      </c>
      <c r="E2422" t="s">
        <v>16</v>
      </c>
      <c r="F2422" t="s">
        <v>10</v>
      </c>
      <c r="G2422" s="2">
        <v>0.2361111111111111</v>
      </c>
      <c r="H2422" s="3">
        <v>46067</v>
      </c>
      <c r="I2422">
        <v>2</v>
      </c>
      <c r="J2422">
        <f>_xlfn.XLOOKUP(tbl_logs[[#This Row],[Target_Department]],tbl_DeptWeight[Department], tbl_DeptWeight[Impact Score])</f>
        <v>5</v>
      </c>
      <c r="K2422">
        <f>_xlfn.XLOOKUP(tbl_logs[[#This Row],[Employee_Action]],tbl_ResponseLikelihood[Employee Action],tbl_ResponseLikelihood[Likelihood Score])</f>
        <v>2</v>
      </c>
      <c r="L2422">
        <f>tbl_logs[[#This Row],[Impact Score]]*tbl_logs[[#This Row],[Response Multiplier]]</f>
        <v>10</v>
      </c>
      <c r="M2422" t="str" cm="1">
        <f t="array" ref="M2422">_xlfn.IFS(tbl_logs[[#This Row],[Total Score]]&lt;=4, "Low", tbl_logs[[#This Row],[Total Score]]&lt;=10, "Medium", tbl_logs[[#This Row],[Total Score]]&lt;=19, "High", tbl_logs[[#This Row],[Total Score]]&lt;=25, "Very High")</f>
        <v>Medium</v>
      </c>
      <c r="N2422" t="str" cm="1">
        <f t="array" ref="N2422">_xlfn.IFS(tbl_logs[[#This Row],[Total Score]]&lt;=4, "Low", tbl_logs[[#This Row],[Total Score]]&lt;=10, "Medium", tbl_logs[[#This Row],[Total Score]]&lt;=17, "High", tbl_logs[[#This Row],[Total Score]]&lt;=25, "Critical")</f>
        <v>Medium</v>
      </c>
    </row>
    <row r="2423" spans="1:14" x14ac:dyDescent="0.3">
      <c r="A2423" t="s">
        <v>1379</v>
      </c>
      <c r="B2423" s="1">
        <v>46067.268750000003</v>
      </c>
      <c r="C2423" t="s">
        <v>40</v>
      </c>
      <c r="D2423" t="s">
        <v>18</v>
      </c>
      <c r="E2423" t="s">
        <v>16</v>
      </c>
      <c r="F2423" t="s">
        <v>33</v>
      </c>
      <c r="G2423" s="2">
        <v>0.26874999999999999</v>
      </c>
      <c r="H2423" s="3">
        <v>46067</v>
      </c>
      <c r="I2423">
        <v>2</v>
      </c>
      <c r="J2423">
        <f>_xlfn.XLOOKUP(tbl_logs[[#This Row],[Target_Department]],tbl_DeptWeight[Department], tbl_DeptWeight[Impact Score])</f>
        <v>5</v>
      </c>
      <c r="K2423">
        <f>_xlfn.XLOOKUP(tbl_logs[[#This Row],[Employee_Action]],tbl_ResponseLikelihood[Employee Action],tbl_ResponseLikelihood[Likelihood Score])</f>
        <v>4</v>
      </c>
      <c r="L2423">
        <f>tbl_logs[[#This Row],[Impact Score]]*tbl_logs[[#This Row],[Response Multiplier]]</f>
        <v>20</v>
      </c>
      <c r="M2423" t="str" cm="1">
        <f t="array" ref="M2423">_xlfn.IFS(tbl_logs[[#This Row],[Total Score]]&lt;=4, "Low", tbl_logs[[#This Row],[Total Score]]&lt;=10, "Medium", tbl_logs[[#This Row],[Total Score]]&lt;=19, "High", tbl_logs[[#This Row],[Total Score]]&lt;=25, "Very High")</f>
        <v>Very High</v>
      </c>
      <c r="N2423" t="str" cm="1">
        <f t="array" ref="N2423">_xlfn.IFS(tbl_logs[[#This Row],[Total Score]]&lt;=4, "Low", tbl_logs[[#This Row],[Total Score]]&lt;=10, "Medium", tbl_logs[[#This Row],[Total Score]]&lt;=17, "High", tbl_logs[[#This Row],[Total Score]]&lt;=25, "Critical")</f>
        <v>Critical</v>
      </c>
    </row>
    <row r="2424" spans="1:14" x14ac:dyDescent="0.3">
      <c r="A2424" t="s">
        <v>2662</v>
      </c>
      <c r="B2424" s="1">
        <v>46067.276388888888</v>
      </c>
      <c r="C2424" t="s">
        <v>47</v>
      </c>
      <c r="D2424" t="s">
        <v>22</v>
      </c>
      <c r="E2424" t="s">
        <v>9</v>
      </c>
      <c r="F2424" t="s">
        <v>10</v>
      </c>
      <c r="G2424" s="2">
        <v>0.27638888888888891</v>
      </c>
      <c r="H2424" s="3">
        <v>46067</v>
      </c>
      <c r="I2424">
        <v>2</v>
      </c>
      <c r="J2424">
        <f>_xlfn.XLOOKUP(tbl_logs[[#This Row],[Target_Department]],tbl_DeptWeight[Department], tbl_DeptWeight[Impact Score])</f>
        <v>1</v>
      </c>
      <c r="K2424">
        <f>_xlfn.XLOOKUP(tbl_logs[[#This Row],[Employee_Action]],tbl_ResponseLikelihood[Employee Action],tbl_ResponseLikelihood[Likelihood Score])</f>
        <v>2</v>
      </c>
      <c r="L2424">
        <f>tbl_logs[[#This Row],[Impact Score]]*tbl_logs[[#This Row],[Response Multiplier]]</f>
        <v>2</v>
      </c>
      <c r="M2424" t="str" cm="1">
        <f t="array" ref="M2424">_xlfn.IFS(tbl_logs[[#This Row],[Total Score]]&lt;=4, "Low", tbl_logs[[#This Row],[Total Score]]&lt;=10, "Medium", tbl_logs[[#This Row],[Total Score]]&lt;=19, "High", tbl_logs[[#This Row],[Total Score]]&lt;=25, "Very High")</f>
        <v>Low</v>
      </c>
      <c r="N2424" t="str" cm="1">
        <f t="array" ref="N2424">_xlfn.IFS(tbl_logs[[#This Row],[Total Score]]&lt;=4, "Low", tbl_logs[[#This Row],[Total Score]]&lt;=10, "Medium", tbl_logs[[#This Row],[Total Score]]&lt;=17, "High", tbl_logs[[#This Row],[Total Score]]&lt;=25, "Critical")</f>
        <v>Low</v>
      </c>
    </row>
    <row r="2425" spans="1:14" x14ac:dyDescent="0.3">
      <c r="A2425" t="s">
        <v>1383</v>
      </c>
      <c r="B2425" s="1">
        <v>46067.28402777778</v>
      </c>
      <c r="C2425" t="s">
        <v>7</v>
      </c>
      <c r="D2425" t="s">
        <v>8</v>
      </c>
      <c r="E2425" t="s">
        <v>19</v>
      </c>
      <c r="F2425" t="s">
        <v>10</v>
      </c>
      <c r="G2425" s="2">
        <v>0.28402777777777777</v>
      </c>
      <c r="H2425" s="3">
        <v>46067</v>
      </c>
      <c r="I2425">
        <v>2</v>
      </c>
      <c r="J2425">
        <f>_xlfn.XLOOKUP(tbl_logs[[#This Row],[Target_Department]],tbl_DeptWeight[Department], tbl_DeptWeight[Impact Score])</f>
        <v>3</v>
      </c>
      <c r="K2425">
        <f>_xlfn.XLOOKUP(tbl_logs[[#This Row],[Employee_Action]],tbl_ResponseLikelihood[Employee Action],tbl_ResponseLikelihood[Likelihood Score])</f>
        <v>2</v>
      </c>
      <c r="L2425">
        <f>tbl_logs[[#This Row],[Impact Score]]*tbl_logs[[#This Row],[Response Multiplier]]</f>
        <v>6</v>
      </c>
      <c r="M2425" t="str" cm="1">
        <f t="array" ref="M2425">_xlfn.IFS(tbl_logs[[#This Row],[Total Score]]&lt;=4, "Low", tbl_logs[[#This Row],[Total Score]]&lt;=10, "Medium", tbl_logs[[#This Row],[Total Score]]&lt;=19, "High", tbl_logs[[#This Row],[Total Score]]&lt;=25, "Very High")</f>
        <v>Medium</v>
      </c>
      <c r="N2425" t="str" cm="1">
        <f t="array" ref="N2425">_xlfn.IFS(tbl_logs[[#This Row],[Total Score]]&lt;=4, "Low", tbl_logs[[#This Row],[Total Score]]&lt;=10, "Medium", tbl_logs[[#This Row],[Total Score]]&lt;=17, "High", tbl_logs[[#This Row],[Total Score]]&lt;=25, "Critical")</f>
        <v>Medium</v>
      </c>
    </row>
    <row r="2426" spans="1:14" x14ac:dyDescent="0.3">
      <c r="A2426" t="s">
        <v>1918</v>
      </c>
      <c r="B2426" s="1">
        <v>46067.287499999999</v>
      </c>
      <c r="C2426" t="s">
        <v>7</v>
      </c>
      <c r="D2426" t="s">
        <v>22</v>
      </c>
      <c r="E2426" t="s">
        <v>9</v>
      </c>
      <c r="F2426" t="s">
        <v>10</v>
      </c>
      <c r="G2426" s="2">
        <v>0.28749999999999998</v>
      </c>
      <c r="H2426" s="3">
        <v>46067</v>
      </c>
      <c r="I2426">
        <v>2</v>
      </c>
      <c r="J2426">
        <f>_xlfn.XLOOKUP(tbl_logs[[#This Row],[Target_Department]],tbl_DeptWeight[Department], tbl_DeptWeight[Impact Score])</f>
        <v>3</v>
      </c>
      <c r="K2426">
        <f>_xlfn.XLOOKUP(tbl_logs[[#This Row],[Employee_Action]],tbl_ResponseLikelihood[Employee Action],tbl_ResponseLikelihood[Likelihood Score])</f>
        <v>2</v>
      </c>
      <c r="L2426">
        <f>tbl_logs[[#This Row],[Impact Score]]*tbl_logs[[#This Row],[Response Multiplier]]</f>
        <v>6</v>
      </c>
      <c r="M2426" t="str" cm="1">
        <f t="array" ref="M2426">_xlfn.IFS(tbl_logs[[#This Row],[Total Score]]&lt;=4, "Low", tbl_logs[[#This Row],[Total Score]]&lt;=10, "Medium", tbl_logs[[#This Row],[Total Score]]&lt;=19, "High", tbl_logs[[#This Row],[Total Score]]&lt;=25, "Very High")</f>
        <v>Medium</v>
      </c>
      <c r="N2426" t="str" cm="1">
        <f t="array" ref="N2426">_xlfn.IFS(tbl_logs[[#This Row],[Total Score]]&lt;=4, "Low", tbl_logs[[#This Row],[Total Score]]&lt;=10, "Medium", tbl_logs[[#This Row],[Total Score]]&lt;=17, "High", tbl_logs[[#This Row],[Total Score]]&lt;=25, "Critical")</f>
        <v>Medium</v>
      </c>
    </row>
    <row r="2427" spans="1:14" x14ac:dyDescent="0.3">
      <c r="A2427" t="s">
        <v>543</v>
      </c>
      <c r="B2427" s="1">
        <v>46067.299305555556</v>
      </c>
      <c r="C2427" t="s">
        <v>12</v>
      </c>
      <c r="D2427" t="s">
        <v>8</v>
      </c>
      <c r="E2427" t="s">
        <v>9</v>
      </c>
      <c r="F2427" t="s">
        <v>13</v>
      </c>
      <c r="G2427" s="2">
        <v>0.29930555555555555</v>
      </c>
      <c r="H2427" s="3">
        <v>46067</v>
      </c>
      <c r="I2427">
        <v>2</v>
      </c>
      <c r="J2427">
        <f>_xlfn.XLOOKUP(tbl_logs[[#This Row],[Target_Department]],tbl_DeptWeight[Department], tbl_DeptWeight[Impact Score])</f>
        <v>1</v>
      </c>
      <c r="K2427">
        <f>_xlfn.XLOOKUP(tbl_logs[[#This Row],[Employee_Action]],tbl_ResponseLikelihood[Employee Action],tbl_ResponseLikelihood[Likelihood Score])</f>
        <v>1</v>
      </c>
      <c r="L2427">
        <f>tbl_logs[[#This Row],[Impact Score]]*tbl_logs[[#This Row],[Response Multiplier]]</f>
        <v>1</v>
      </c>
      <c r="M2427" t="str" cm="1">
        <f t="array" ref="M2427">_xlfn.IFS(tbl_logs[[#This Row],[Total Score]]&lt;=4, "Low", tbl_logs[[#This Row],[Total Score]]&lt;=10, "Medium", tbl_logs[[#This Row],[Total Score]]&lt;=19, "High", tbl_logs[[#This Row],[Total Score]]&lt;=25, "Very High")</f>
        <v>Low</v>
      </c>
      <c r="N2427" t="str" cm="1">
        <f t="array" ref="N2427">_xlfn.IFS(tbl_logs[[#This Row],[Total Score]]&lt;=4, "Low", tbl_logs[[#This Row],[Total Score]]&lt;=10, "Medium", tbl_logs[[#This Row],[Total Score]]&lt;=17, "High", tbl_logs[[#This Row],[Total Score]]&lt;=25, "Critical")</f>
        <v>Low</v>
      </c>
    </row>
    <row r="2428" spans="1:14" x14ac:dyDescent="0.3">
      <c r="A2428" t="s">
        <v>3929</v>
      </c>
      <c r="B2428" s="1">
        <v>46067.322222222225</v>
      </c>
      <c r="C2428" t="s">
        <v>35</v>
      </c>
      <c r="D2428" t="s">
        <v>22</v>
      </c>
      <c r="E2428" t="s">
        <v>31</v>
      </c>
      <c r="F2428" t="s">
        <v>20</v>
      </c>
      <c r="G2428" s="2">
        <v>0.32222222222222224</v>
      </c>
      <c r="H2428" s="3">
        <v>46067</v>
      </c>
      <c r="I2428">
        <v>2</v>
      </c>
      <c r="J2428">
        <f>_xlfn.XLOOKUP(tbl_logs[[#This Row],[Target_Department]],tbl_DeptWeight[Department], tbl_DeptWeight[Impact Score])</f>
        <v>1</v>
      </c>
      <c r="K2428">
        <f>_xlfn.XLOOKUP(tbl_logs[[#This Row],[Employee_Action]],tbl_ResponseLikelihood[Employee Action],tbl_ResponseLikelihood[Likelihood Score])</f>
        <v>2</v>
      </c>
      <c r="L2428">
        <f>tbl_logs[[#This Row],[Impact Score]]*tbl_logs[[#This Row],[Response Multiplier]]</f>
        <v>2</v>
      </c>
      <c r="M2428" t="str" cm="1">
        <f t="array" ref="M2428">_xlfn.IFS(tbl_logs[[#This Row],[Total Score]]&lt;=4, "Low", tbl_logs[[#This Row],[Total Score]]&lt;=10, "Medium", tbl_logs[[#This Row],[Total Score]]&lt;=19, "High", tbl_logs[[#This Row],[Total Score]]&lt;=25, "Very High")</f>
        <v>Low</v>
      </c>
      <c r="N2428" t="str" cm="1">
        <f t="array" ref="N2428">_xlfn.IFS(tbl_logs[[#This Row],[Total Score]]&lt;=4, "Low", tbl_logs[[#This Row],[Total Score]]&lt;=10, "Medium", tbl_logs[[#This Row],[Total Score]]&lt;=17, "High", tbl_logs[[#This Row],[Total Score]]&lt;=25, "Critical")</f>
        <v>Low</v>
      </c>
    </row>
    <row r="2429" spans="1:14" x14ac:dyDescent="0.3">
      <c r="A2429" t="s">
        <v>1674</v>
      </c>
      <c r="B2429" s="1">
        <v>46067.324999999997</v>
      </c>
      <c r="C2429" t="s">
        <v>7</v>
      </c>
      <c r="D2429" t="s">
        <v>18</v>
      </c>
      <c r="E2429" t="s">
        <v>19</v>
      </c>
      <c r="F2429" t="s">
        <v>10</v>
      </c>
      <c r="G2429" s="2">
        <v>0.32500000000000001</v>
      </c>
      <c r="H2429" s="3">
        <v>46067</v>
      </c>
      <c r="I2429">
        <v>2</v>
      </c>
      <c r="J2429">
        <f>_xlfn.XLOOKUP(tbl_logs[[#This Row],[Target_Department]],tbl_DeptWeight[Department], tbl_DeptWeight[Impact Score])</f>
        <v>3</v>
      </c>
      <c r="K2429">
        <f>_xlfn.XLOOKUP(tbl_logs[[#This Row],[Employee_Action]],tbl_ResponseLikelihood[Employee Action],tbl_ResponseLikelihood[Likelihood Score])</f>
        <v>2</v>
      </c>
      <c r="L2429">
        <f>tbl_logs[[#This Row],[Impact Score]]*tbl_logs[[#This Row],[Response Multiplier]]</f>
        <v>6</v>
      </c>
      <c r="M2429" t="str" cm="1">
        <f t="array" ref="M2429">_xlfn.IFS(tbl_logs[[#This Row],[Total Score]]&lt;=4, "Low", tbl_logs[[#This Row],[Total Score]]&lt;=10, "Medium", tbl_logs[[#This Row],[Total Score]]&lt;=19, "High", tbl_logs[[#This Row],[Total Score]]&lt;=25, "Very High")</f>
        <v>Medium</v>
      </c>
      <c r="N2429" t="str" cm="1">
        <f t="array" ref="N2429">_xlfn.IFS(tbl_logs[[#This Row],[Total Score]]&lt;=4, "Low", tbl_logs[[#This Row],[Total Score]]&lt;=10, "Medium", tbl_logs[[#This Row],[Total Score]]&lt;=17, "High", tbl_logs[[#This Row],[Total Score]]&lt;=25, "Critical")</f>
        <v>Medium</v>
      </c>
    </row>
    <row r="2430" spans="1:14" x14ac:dyDescent="0.3">
      <c r="A2430" t="s">
        <v>1797</v>
      </c>
      <c r="B2430" s="1">
        <v>46067.336111111108</v>
      </c>
      <c r="C2430" t="s">
        <v>7</v>
      </c>
      <c r="D2430" t="s">
        <v>18</v>
      </c>
      <c r="E2430" t="s">
        <v>19</v>
      </c>
      <c r="F2430" t="s">
        <v>10</v>
      </c>
      <c r="G2430" s="2">
        <v>0.33611111111111114</v>
      </c>
      <c r="H2430" s="3">
        <v>46067</v>
      </c>
      <c r="I2430">
        <v>2</v>
      </c>
      <c r="J2430">
        <f>_xlfn.XLOOKUP(tbl_logs[[#This Row],[Target_Department]],tbl_DeptWeight[Department], tbl_DeptWeight[Impact Score])</f>
        <v>3</v>
      </c>
      <c r="K2430">
        <f>_xlfn.XLOOKUP(tbl_logs[[#This Row],[Employee_Action]],tbl_ResponseLikelihood[Employee Action],tbl_ResponseLikelihood[Likelihood Score])</f>
        <v>2</v>
      </c>
      <c r="L2430">
        <f>tbl_logs[[#This Row],[Impact Score]]*tbl_logs[[#This Row],[Response Multiplier]]</f>
        <v>6</v>
      </c>
      <c r="M2430" t="str" cm="1">
        <f t="array" ref="M2430">_xlfn.IFS(tbl_logs[[#This Row],[Total Score]]&lt;=4, "Low", tbl_logs[[#This Row],[Total Score]]&lt;=10, "Medium", tbl_logs[[#This Row],[Total Score]]&lt;=19, "High", tbl_logs[[#This Row],[Total Score]]&lt;=25, "Very High")</f>
        <v>Medium</v>
      </c>
      <c r="N2430" t="str" cm="1">
        <f t="array" ref="N2430">_xlfn.IFS(tbl_logs[[#This Row],[Total Score]]&lt;=4, "Low", tbl_logs[[#This Row],[Total Score]]&lt;=10, "Medium", tbl_logs[[#This Row],[Total Score]]&lt;=17, "High", tbl_logs[[#This Row],[Total Score]]&lt;=25, "Critical")</f>
        <v>Medium</v>
      </c>
    </row>
    <row r="2431" spans="1:14" x14ac:dyDescent="0.3">
      <c r="A2431" t="s">
        <v>2073</v>
      </c>
      <c r="B2431" s="1">
        <v>46067.352777777778</v>
      </c>
      <c r="C2431" t="s">
        <v>7</v>
      </c>
      <c r="D2431" t="s">
        <v>15</v>
      </c>
      <c r="E2431" t="s">
        <v>9</v>
      </c>
      <c r="F2431" t="s">
        <v>20</v>
      </c>
      <c r="G2431" s="2">
        <v>0.3527777777777778</v>
      </c>
      <c r="H2431" s="3">
        <v>46067</v>
      </c>
      <c r="I2431">
        <v>2</v>
      </c>
      <c r="J2431">
        <f>_xlfn.XLOOKUP(tbl_logs[[#This Row],[Target_Department]],tbl_DeptWeight[Department], tbl_DeptWeight[Impact Score])</f>
        <v>3</v>
      </c>
      <c r="K2431">
        <f>_xlfn.XLOOKUP(tbl_logs[[#This Row],[Employee_Action]],tbl_ResponseLikelihood[Employee Action],tbl_ResponseLikelihood[Likelihood Score])</f>
        <v>2</v>
      </c>
      <c r="L2431">
        <f>tbl_logs[[#This Row],[Impact Score]]*tbl_logs[[#This Row],[Response Multiplier]]</f>
        <v>6</v>
      </c>
      <c r="M2431" t="str" cm="1">
        <f t="array" ref="M2431">_xlfn.IFS(tbl_logs[[#This Row],[Total Score]]&lt;=4, "Low", tbl_logs[[#This Row],[Total Score]]&lt;=10, "Medium", tbl_logs[[#This Row],[Total Score]]&lt;=19, "High", tbl_logs[[#This Row],[Total Score]]&lt;=25, "Very High")</f>
        <v>Medium</v>
      </c>
      <c r="N2431" t="str" cm="1">
        <f t="array" ref="N2431">_xlfn.IFS(tbl_logs[[#This Row],[Total Score]]&lt;=4, "Low", tbl_logs[[#This Row],[Total Score]]&lt;=10, "Medium", tbl_logs[[#This Row],[Total Score]]&lt;=17, "High", tbl_logs[[#This Row],[Total Score]]&lt;=25, "Critical")</f>
        <v>Medium</v>
      </c>
    </row>
    <row r="2432" spans="1:14" x14ac:dyDescent="0.3">
      <c r="A2432" t="s">
        <v>1766</v>
      </c>
      <c r="B2432" s="1">
        <v>46067.39166666667</v>
      </c>
      <c r="C2432" t="s">
        <v>12</v>
      </c>
      <c r="D2432" t="s">
        <v>22</v>
      </c>
      <c r="E2432" t="s">
        <v>9</v>
      </c>
      <c r="F2432" t="s">
        <v>33</v>
      </c>
      <c r="G2432" s="2">
        <v>0.39166666666666666</v>
      </c>
      <c r="H2432" s="3">
        <v>46067</v>
      </c>
      <c r="I2432">
        <v>2</v>
      </c>
      <c r="J2432">
        <f>_xlfn.XLOOKUP(tbl_logs[[#This Row],[Target_Department]],tbl_DeptWeight[Department], tbl_DeptWeight[Impact Score])</f>
        <v>1</v>
      </c>
      <c r="K2432">
        <f>_xlfn.XLOOKUP(tbl_logs[[#This Row],[Employee_Action]],tbl_ResponseLikelihood[Employee Action],tbl_ResponseLikelihood[Likelihood Score])</f>
        <v>4</v>
      </c>
      <c r="L2432">
        <f>tbl_logs[[#This Row],[Impact Score]]*tbl_logs[[#This Row],[Response Multiplier]]</f>
        <v>4</v>
      </c>
      <c r="M2432" t="str" cm="1">
        <f t="array" ref="M2432">_xlfn.IFS(tbl_logs[[#This Row],[Total Score]]&lt;=4, "Low", tbl_logs[[#This Row],[Total Score]]&lt;=10, "Medium", tbl_logs[[#This Row],[Total Score]]&lt;=19, "High", tbl_logs[[#This Row],[Total Score]]&lt;=25, "Very High")</f>
        <v>Low</v>
      </c>
      <c r="N2432" t="str" cm="1">
        <f t="array" ref="N2432">_xlfn.IFS(tbl_logs[[#This Row],[Total Score]]&lt;=4, "Low", tbl_logs[[#This Row],[Total Score]]&lt;=10, "Medium", tbl_logs[[#This Row],[Total Score]]&lt;=17, "High", tbl_logs[[#This Row],[Total Score]]&lt;=25, "Critical")</f>
        <v>Low</v>
      </c>
    </row>
    <row r="2433" spans="1:14" x14ac:dyDescent="0.3">
      <c r="A2433" t="s">
        <v>432</v>
      </c>
      <c r="B2433" s="1">
        <v>46067.40625</v>
      </c>
      <c r="C2433" t="s">
        <v>40</v>
      </c>
      <c r="D2433" t="s">
        <v>18</v>
      </c>
      <c r="E2433" t="s">
        <v>16</v>
      </c>
      <c r="F2433" t="s">
        <v>20</v>
      </c>
      <c r="G2433" s="2">
        <v>0.40625</v>
      </c>
      <c r="H2433" s="3">
        <v>46067</v>
      </c>
      <c r="I2433">
        <v>2</v>
      </c>
      <c r="J2433">
        <f>_xlfn.XLOOKUP(tbl_logs[[#This Row],[Target_Department]],tbl_DeptWeight[Department], tbl_DeptWeight[Impact Score])</f>
        <v>5</v>
      </c>
      <c r="K2433">
        <f>_xlfn.XLOOKUP(tbl_logs[[#This Row],[Employee_Action]],tbl_ResponseLikelihood[Employee Action],tbl_ResponseLikelihood[Likelihood Score])</f>
        <v>2</v>
      </c>
      <c r="L2433">
        <f>tbl_logs[[#This Row],[Impact Score]]*tbl_logs[[#This Row],[Response Multiplier]]</f>
        <v>10</v>
      </c>
      <c r="M2433" t="str" cm="1">
        <f t="array" ref="M2433">_xlfn.IFS(tbl_logs[[#This Row],[Total Score]]&lt;=4, "Low", tbl_logs[[#This Row],[Total Score]]&lt;=10, "Medium", tbl_logs[[#This Row],[Total Score]]&lt;=19, "High", tbl_logs[[#This Row],[Total Score]]&lt;=25, "Very High")</f>
        <v>Medium</v>
      </c>
      <c r="N2433" t="str" cm="1">
        <f t="array" ref="N2433">_xlfn.IFS(tbl_logs[[#This Row],[Total Score]]&lt;=4, "Low", tbl_logs[[#This Row],[Total Score]]&lt;=10, "Medium", tbl_logs[[#This Row],[Total Score]]&lt;=17, "High", tbl_logs[[#This Row],[Total Score]]&lt;=25, "Critical")</f>
        <v>Medium</v>
      </c>
    </row>
    <row r="2434" spans="1:14" x14ac:dyDescent="0.3">
      <c r="A2434" t="s">
        <v>1365</v>
      </c>
      <c r="B2434" s="1">
        <v>46067.415972222225</v>
      </c>
      <c r="C2434" t="s">
        <v>7</v>
      </c>
      <c r="D2434" t="s">
        <v>8</v>
      </c>
      <c r="E2434" t="s">
        <v>19</v>
      </c>
      <c r="F2434" t="s">
        <v>10</v>
      </c>
      <c r="G2434" s="2">
        <v>0.41597222222222224</v>
      </c>
      <c r="H2434" s="3">
        <v>46067</v>
      </c>
      <c r="I2434">
        <v>2</v>
      </c>
      <c r="J2434">
        <f>_xlfn.XLOOKUP(tbl_logs[[#This Row],[Target_Department]],tbl_DeptWeight[Department], tbl_DeptWeight[Impact Score])</f>
        <v>3</v>
      </c>
      <c r="K2434">
        <f>_xlfn.XLOOKUP(tbl_logs[[#This Row],[Employee_Action]],tbl_ResponseLikelihood[Employee Action],tbl_ResponseLikelihood[Likelihood Score])</f>
        <v>2</v>
      </c>
      <c r="L2434">
        <f>tbl_logs[[#This Row],[Impact Score]]*tbl_logs[[#This Row],[Response Multiplier]]</f>
        <v>6</v>
      </c>
      <c r="M2434" t="str" cm="1">
        <f t="array" ref="M2434">_xlfn.IFS(tbl_logs[[#This Row],[Total Score]]&lt;=4, "Low", tbl_logs[[#This Row],[Total Score]]&lt;=10, "Medium", tbl_logs[[#This Row],[Total Score]]&lt;=19, "High", tbl_logs[[#This Row],[Total Score]]&lt;=25, "Very High")</f>
        <v>Medium</v>
      </c>
      <c r="N2434" t="str" cm="1">
        <f t="array" ref="N2434">_xlfn.IFS(tbl_logs[[#This Row],[Total Score]]&lt;=4, "Low", tbl_logs[[#This Row],[Total Score]]&lt;=10, "Medium", tbl_logs[[#This Row],[Total Score]]&lt;=17, "High", tbl_logs[[#This Row],[Total Score]]&lt;=25, "Critical")</f>
        <v>Medium</v>
      </c>
    </row>
    <row r="2435" spans="1:14" x14ac:dyDescent="0.3">
      <c r="A2435" t="s">
        <v>1711</v>
      </c>
      <c r="B2435" s="1">
        <v>46067.417361111111</v>
      </c>
      <c r="C2435" t="s">
        <v>26</v>
      </c>
      <c r="D2435" t="s">
        <v>22</v>
      </c>
      <c r="E2435" t="s">
        <v>16</v>
      </c>
      <c r="F2435" t="s">
        <v>10</v>
      </c>
      <c r="G2435" s="2">
        <v>0.41736111111111113</v>
      </c>
      <c r="H2435" s="3">
        <v>46067</v>
      </c>
      <c r="I2435">
        <v>2</v>
      </c>
      <c r="J2435">
        <f>_xlfn.XLOOKUP(tbl_logs[[#This Row],[Target_Department]],tbl_DeptWeight[Department], tbl_DeptWeight[Impact Score])</f>
        <v>3</v>
      </c>
      <c r="K2435">
        <f>_xlfn.XLOOKUP(tbl_logs[[#This Row],[Employee_Action]],tbl_ResponseLikelihood[Employee Action],tbl_ResponseLikelihood[Likelihood Score])</f>
        <v>2</v>
      </c>
      <c r="L2435">
        <f>tbl_logs[[#This Row],[Impact Score]]*tbl_logs[[#This Row],[Response Multiplier]]</f>
        <v>6</v>
      </c>
      <c r="M2435" t="str" cm="1">
        <f t="array" ref="M2435">_xlfn.IFS(tbl_logs[[#This Row],[Total Score]]&lt;=4, "Low", tbl_logs[[#This Row],[Total Score]]&lt;=10, "Medium", tbl_logs[[#This Row],[Total Score]]&lt;=19, "High", tbl_logs[[#This Row],[Total Score]]&lt;=25, "Very High")</f>
        <v>Medium</v>
      </c>
      <c r="N2435" t="str" cm="1">
        <f t="array" ref="N2435">_xlfn.IFS(tbl_logs[[#This Row],[Total Score]]&lt;=4, "Low", tbl_logs[[#This Row],[Total Score]]&lt;=10, "Medium", tbl_logs[[#This Row],[Total Score]]&lt;=17, "High", tbl_logs[[#This Row],[Total Score]]&lt;=25, "Critical")</f>
        <v>Medium</v>
      </c>
    </row>
    <row r="2436" spans="1:14" x14ac:dyDescent="0.3">
      <c r="A2436" t="s">
        <v>1444</v>
      </c>
      <c r="B2436" s="1">
        <v>46067.425694444442</v>
      </c>
      <c r="C2436" t="s">
        <v>7</v>
      </c>
      <c r="D2436" t="s">
        <v>8</v>
      </c>
      <c r="E2436" t="s">
        <v>19</v>
      </c>
      <c r="F2436" t="s">
        <v>10</v>
      </c>
      <c r="G2436" s="2">
        <v>0.42569444444444443</v>
      </c>
      <c r="H2436" s="3">
        <v>46067</v>
      </c>
      <c r="I2436">
        <v>2</v>
      </c>
      <c r="J2436">
        <f>_xlfn.XLOOKUP(tbl_logs[[#This Row],[Target_Department]],tbl_DeptWeight[Department], tbl_DeptWeight[Impact Score])</f>
        <v>3</v>
      </c>
      <c r="K2436">
        <f>_xlfn.XLOOKUP(tbl_logs[[#This Row],[Employee_Action]],tbl_ResponseLikelihood[Employee Action],tbl_ResponseLikelihood[Likelihood Score])</f>
        <v>2</v>
      </c>
      <c r="L2436">
        <f>tbl_logs[[#This Row],[Impact Score]]*tbl_logs[[#This Row],[Response Multiplier]]</f>
        <v>6</v>
      </c>
      <c r="M2436" t="str" cm="1">
        <f t="array" ref="M2436">_xlfn.IFS(tbl_logs[[#This Row],[Total Score]]&lt;=4, "Low", tbl_logs[[#This Row],[Total Score]]&lt;=10, "Medium", tbl_logs[[#This Row],[Total Score]]&lt;=19, "High", tbl_logs[[#This Row],[Total Score]]&lt;=25, "Very High")</f>
        <v>Medium</v>
      </c>
      <c r="N2436" t="str" cm="1">
        <f t="array" ref="N2436">_xlfn.IFS(tbl_logs[[#This Row],[Total Score]]&lt;=4, "Low", tbl_logs[[#This Row],[Total Score]]&lt;=10, "Medium", tbl_logs[[#This Row],[Total Score]]&lt;=17, "High", tbl_logs[[#This Row],[Total Score]]&lt;=25, "Critical")</f>
        <v>Medium</v>
      </c>
    </row>
    <row r="2437" spans="1:14" x14ac:dyDescent="0.3">
      <c r="A2437" t="s">
        <v>3709</v>
      </c>
      <c r="B2437" s="1">
        <v>46067.433333333334</v>
      </c>
      <c r="C2437" t="s">
        <v>35</v>
      </c>
      <c r="D2437" t="s">
        <v>15</v>
      </c>
      <c r="E2437" t="s">
        <v>9</v>
      </c>
      <c r="F2437" t="s">
        <v>10</v>
      </c>
      <c r="G2437" s="2">
        <v>0.43333333333333335</v>
      </c>
      <c r="H2437" s="3">
        <v>46067</v>
      </c>
      <c r="I2437">
        <v>2</v>
      </c>
      <c r="J2437">
        <f>_xlfn.XLOOKUP(tbl_logs[[#This Row],[Target_Department]],tbl_DeptWeight[Department], tbl_DeptWeight[Impact Score])</f>
        <v>1</v>
      </c>
      <c r="K2437">
        <f>_xlfn.XLOOKUP(tbl_logs[[#This Row],[Employee_Action]],tbl_ResponseLikelihood[Employee Action],tbl_ResponseLikelihood[Likelihood Score])</f>
        <v>2</v>
      </c>
      <c r="L2437">
        <f>tbl_logs[[#This Row],[Impact Score]]*tbl_logs[[#This Row],[Response Multiplier]]</f>
        <v>2</v>
      </c>
      <c r="M2437" t="str" cm="1">
        <f t="array" ref="M2437">_xlfn.IFS(tbl_logs[[#This Row],[Total Score]]&lt;=4, "Low", tbl_logs[[#This Row],[Total Score]]&lt;=10, "Medium", tbl_logs[[#This Row],[Total Score]]&lt;=19, "High", tbl_logs[[#This Row],[Total Score]]&lt;=25, "Very High")</f>
        <v>Low</v>
      </c>
      <c r="N2437" t="str" cm="1">
        <f t="array" ref="N2437">_xlfn.IFS(tbl_logs[[#This Row],[Total Score]]&lt;=4, "Low", tbl_logs[[#This Row],[Total Score]]&lt;=10, "Medium", tbl_logs[[#This Row],[Total Score]]&lt;=17, "High", tbl_logs[[#This Row],[Total Score]]&lt;=25, "Critical")</f>
        <v>Low</v>
      </c>
    </row>
    <row r="2438" spans="1:14" x14ac:dyDescent="0.3">
      <c r="A2438" t="s">
        <v>2848</v>
      </c>
      <c r="B2438" s="1">
        <v>46067.449305555558</v>
      </c>
      <c r="C2438" t="s">
        <v>7</v>
      </c>
      <c r="D2438" t="s">
        <v>15</v>
      </c>
      <c r="E2438" t="s">
        <v>19</v>
      </c>
      <c r="F2438" t="s">
        <v>10</v>
      </c>
      <c r="G2438" s="2">
        <v>0.44930555555555557</v>
      </c>
      <c r="H2438" s="3">
        <v>46067</v>
      </c>
      <c r="I2438">
        <v>2</v>
      </c>
      <c r="J2438">
        <f>_xlfn.XLOOKUP(tbl_logs[[#This Row],[Target_Department]],tbl_DeptWeight[Department], tbl_DeptWeight[Impact Score])</f>
        <v>3</v>
      </c>
      <c r="K2438">
        <f>_xlfn.XLOOKUP(tbl_logs[[#This Row],[Employee_Action]],tbl_ResponseLikelihood[Employee Action],tbl_ResponseLikelihood[Likelihood Score])</f>
        <v>2</v>
      </c>
      <c r="L2438">
        <f>tbl_logs[[#This Row],[Impact Score]]*tbl_logs[[#This Row],[Response Multiplier]]</f>
        <v>6</v>
      </c>
      <c r="M2438" t="str" cm="1">
        <f t="array" ref="M2438">_xlfn.IFS(tbl_logs[[#This Row],[Total Score]]&lt;=4, "Low", tbl_logs[[#This Row],[Total Score]]&lt;=10, "Medium", tbl_logs[[#This Row],[Total Score]]&lt;=19, "High", tbl_logs[[#This Row],[Total Score]]&lt;=25, "Very High")</f>
        <v>Medium</v>
      </c>
      <c r="N2438" t="str" cm="1">
        <f t="array" ref="N2438">_xlfn.IFS(tbl_logs[[#This Row],[Total Score]]&lt;=4, "Low", tbl_logs[[#This Row],[Total Score]]&lt;=10, "Medium", tbl_logs[[#This Row],[Total Score]]&lt;=17, "High", tbl_logs[[#This Row],[Total Score]]&lt;=25, "Critical")</f>
        <v>Medium</v>
      </c>
    </row>
    <row r="2439" spans="1:14" x14ac:dyDescent="0.3">
      <c r="A2439" t="s">
        <v>2315</v>
      </c>
      <c r="B2439" s="1">
        <v>46067.463194444441</v>
      </c>
      <c r="C2439" t="s">
        <v>35</v>
      </c>
      <c r="D2439" t="s">
        <v>15</v>
      </c>
      <c r="E2439" t="s">
        <v>19</v>
      </c>
      <c r="F2439" t="s">
        <v>10</v>
      </c>
      <c r="G2439" s="2">
        <v>0.46319444444444446</v>
      </c>
      <c r="H2439" s="3">
        <v>46067</v>
      </c>
      <c r="I2439">
        <v>2</v>
      </c>
      <c r="J2439">
        <f>_xlfn.XLOOKUP(tbl_logs[[#This Row],[Target_Department]],tbl_DeptWeight[Department], tbl_DeptWeight[Impact Score])</f>
        <v>1</v>
      </c>
      <c r="K2439">
        <f>_xlfn.XLOOKUP(tbl_logs[[#This Row],[Employee_Action]],tbl_ResponseLikelihood[Employee Action],tbl_ResponseLikelihood[Likelihood Score])</f>
        <v>2</v>
      </c>
      <c r="L2439">
        <f>tbl_logs[[#This Row],[Impact Score]]*tbl_logs[[#This Row],[Response Multiplier]]</f>
        <v>2</v>
      </c>
      <c r="M2439" t="str" cm="1">
        <f t="array" ref="M2439">_xlfn.IFS(tbl_logs[[#This Row],[Total Score]]&lt;=4, "Low", tbl_logs[[#This Row],[Total Score]]&lt;=10, "Medium", tbl_logs[[#This Row],[Total Score]]&lt;=19, "High", tbl_logs[[#This Row],[Total Score]]&lt;=25, "Very High")</f>
        <v>Low</v>
      </c>
      <c r="N2439" t="str" cm="1">
        <f t="array" ref="N2439">_xlfn.IFS(tbl_logs[[#This Row],[Total Score]]&lt;=4, "Low", tbl_logs[[#This Row],[Total Score]]&lt;=10, "Medium", tbl_logs[[#This Row],[Total Score]]&lt;=17, "High", tbl_logs[[#This Row],[Total Score]]&lt;=25, "Critical")</f>
        <v>Low</v>
      </c>
    </row>
    <row r="2440" spans="1:14" x14ac:dyDescent="0.3">
      <c r="A2440" t="s">
        <v>1780</v>
      </c>
      <c r="B2440" s="1">
        <v>46067.482638888891</v>
      </c>
      <c r="C2440" t="s">
        <v>40</v>
      </c>
      <c r="D2440" t="s">
        <v>18</v>
      </c>
      <c r="E2440" t="s">
        <v>16</v>
      </c>
      <c r="F2440" t="s">
        <v>10</v>
      </c>
      <c r="G2440" s="2">
        <v>0.4826388888888889</v>
      </c>
      <c r="H2440" s="3">
        <v>46067</v>
      </c>
      <c r="I2440">
        <v>2</v>
      </c>
      <c r="J2440">
        <f>_xlfn.XLOOKUP(tbl_logs[[#This Row],[Target_Department]],tbl_DeptWeight[Department], tbl_DeptWeight[Impact Score])</f>
        <v>5</v>
      </c>
      <c r="K2440">
        <f>_xlfn.XLOOKUP(tbl_logs[[#This Row],[Employee_Action]],tbl_ResponseLikelihood[Employee Action],tbl_ResponseLikelihood[Likelihood Score])</f>
        <v>2</v>
      </c>
      <c r="L2440">
        <f>tbl_logs[[#This Row],[Impact Score]]*tbl_logs[[#This Row],[Response Multiplier]]</f>
        <v>10</v>
      </c>
      <c r="M2440" t="str" cm="1">
        <f t="array" ref="M2440">_xlfn.IFS(tbl_logs[[#This Row],[Total Score]]&lt;=4, "Low", tbl_logs[[#This Row],[Total Score]]&lt;=10, "Medium", tbl_logs[[#This Row],[Total Score]]&lt;=19, "High", tbl_logs[[#This Row],[Total Score]]&lt;=25, "Very High")</f>
        <v>Medium</v>
      </c>
      <c r="N2440" t="str" cm="1">
        <f t="array" ref="N2440">_xlfn.IFS(tbl_logs[[#This Row],[Total Score]]&lt;=4, "Low", tbl_logs[[#This Row],[Total Score]]&lt;=10, "Medium", tbl_logs[[#This Row],[Total Score]]&lt;=17, "High", tbl_logs[[#This Row],[Total Score]]&lt;=25, "Critical")</f>
        <v>Medium</v>
      </c>
    </row>
    <row r="2441" spans="1:14" x14ac:dyDescent="0.3">
      <c r="A2441" t="s">
        <v>4912</v>
      </c>
      <c r="B2441" s="1">
        <v>46067.62777777778</v>
      </c>
      <c r="C2441" t="s">
        <v>7</v>
      </c>
      <c r="D2441" t="s">
        <v>15</v>
      </c>
      <c r="E2441" t="s">
        <v>19</v>
      </c>
      <c r="F2441" t="s">
        <v>20</v>
      </c>
      <c r="G2441" s="2">
        <v>0.62777777777777777</v>
      </c>
      <c r="H2441" s="3">
        <v>46067</v>
      </c>
      <c r="I2441">
        <v>2</v>
      </c>
      <c r="J2441">
        <f>_xlfn.XLOOKUP(tbl_logs[[#This Row],[Target_Department]],tbl_DeptWeight[Department], tbl_DeptWeight[Impact Score])</f>
        <v>3</v>
      </c>
      <c r="K2441">
        <f>_xlfn.XLOOKUP(tbl_logs[[#This Row],[Employee_Action]],tbl_ResponseLikelihood[Employee Action],tbl_ResponseLikelihood[Likelihood Score])</f>
        <v>2</v>
      </c>
      <c r="L2441">
        <f>tbl_logs[[#This Row],[Impact Score]]*tbl_logs[[#This Row],[Response Multiplier]]</f>
        <v>6</v>
      </c>
      <c r="M2441" t="str" cm="1">
        <f t="array" ref="M2441">_xlfn.IFS(tbl_logs[[#This Row],[Total Score]]&lt;=4, "Low", tbl_logs[[#This Row],[Total Score]]&lt;=10, "Medium", tbl_logs[[#This Row],[Total Score]]&lt;=19, "High", tbl_logs[[#This Row],[Total Score]]&lt;=25, "Very High")</f>
        <v>Medium</v>
      </c>
      <c r="N2441" t="str" cm="1">
        <f t="array" ref="N2441">_xlfn.IFS(tbl_logs[[#This Row],[Total Score]]&lt;=4, "Low", tbl_logs[[#This Row],[Total Score]]&lt;=10, "Medium", tbl_logs[[#This Row],[Total Score]]&lt;=17, "High", tbl_logs[[#This Row],[Total Score]]&lt;=25, "Critical")</f>
        <v>Medium</v>
      </c>
    </row>
    <row r="2442" spans="1:14" x14ac:dyDescent="0.3">
      <c r="A2442" t="s">
        <v>4847</v>
      </c>
      <c r="B2442" s="1">
        <v>46067.636111111111</v>
      </c>
      <c r="C2442" t="s">
        <v>26</v>
      </c>
      <c r="D2442" t="s">
        <v>18</v>
      </c>
      <c r="E2442" t="s">
        <v>19</v>
      </c>
      <c r="F2442" t="s">
        <v>10</v>
      </c>
      <c r="G2442" s="2">
        <v>0.63611111111111107</v>
      </c>
      <c r="H2442" s="3">
        <v>46067</v>
      </c>
      <c r="I2442">
        <v>2</v>
      </c>
      <c r="J2442">
        <f>_xlfn.XLOOKUP(tbl_logs[[#This Row],[Target_Department]],tbl_DeptWeight[Department], tbl_DeptWeight[Impact Score])</f>
        <v>3</v>
      </c>
      <c r="K2442">
        <f>_xlfn.XLOOKUP(tbl_logs[[#This Row],[Employee_Action]],tbl_ResponseLikelihood[Employee Action],tbl_ResponseLikelihood[Likelihood Score])</f>
        <v>2</v>
      </c>
      <c r="L2442">
        <f>tbl_logs[[#This Row],[Impact Score]]*tbl_logs[[#This Row],[Response Multiplier]]</f>
        <v>6</v>
      </c>
      <c r="M2442" t="str" cm="1">
        <f t="array" ref="M2442">_xlfn.IFS(tbl_logs[[#This Row],[Total Score]]&lt;=4, "Low", tbl_logs[[#This Row],[Total Score]]&lt;=10, "Medium", tbl_logs[[#This Row],[Total Score]]&lt;=19, "High", tbl_logs[[#This Row],[Total Score]]&lt;=25, "Very High")</f>
        <v>Medium</v>
      </c>
      <c r="N2442" t="str" cm="1">
        <f t="array" ref="N2442">_xlfn.IFS(tbl_logs[[#This Row],[Total Score]]&lt;=4, "Low", tbl_logs[[#This Row],[Total Score]]&lt;=10, "Medium", tbl_logs[[#This Row],[Total Score]]&lt;=17, "High", tbl_logs[[#This Row],[Total Score]]&lt;=25, "Critical")</f>
        <v>Medium</v>
      </c>
    </row>
    <row r="2443" spans="1:14" x14ac:dyDescent="0.3">
      <c r="A2443" t="s">
        <v>4487</v>
      </c>
      <c r="B2443" s="1">
        <v>46067.637499999997</v>
      </c>
      <c r="C2443" t="s">
        <v>26</v>
      </c>
      <c r="D2443" t="s">
        <v>15</v>
      </c>
      <c r="E2443" t="s">
        <v>19</v>
      </c>
      <c r="F2443" t="s">
        <v>13</v>
      </c>
      <c r="G2443" s="2">
        <v>0.63749999999999996</v>
      </c>
      <c r="H2443" s="3">
        <v>46067</v>
      </c>
      <c r="I2443">
        <v>2</v>
      </c>
      <c r="J2443">
        <f>_xlfn.XLOOKUP(tbl_logs[[#This Row],[Target_Department]],tbl_DeptWeight[Department], tbl_DeptWeight[Impact Score])</f>
        <v>3</v>
      </c>
      <c r="K2443">
        <f>_xlfn.XLOOKUP(tbl_logs[[#This Row],[Employee_Action]],tbl_ResponseLikelihood[Employee Action],tbl_ResponseLikelihood[Likelihood Score])</f>
        <v>1</v>
      </c>
      <c r="L2443">
        <f>tbl_logs[[#This Row],[Impact Score]]*tbl_logs[[#This Row],[Response Multiplier]]</f>
        <v>3</v>
      </c>
      <c r="M2443" t="str" cm="1">
        <f t="array" ref="M2443">_xlfn.IFS(tbl_logs[[#This Row],[Total Score]]&lt;=4, "Low", tbl_logs[[#This Row],[Total Score]]&lt;=10, "Medium", tbl_logs[[#This Row],[Total Score]]&lt;=19, "High", tbl_logs[[#This Row],[Total Score]]&lt;=25, "Very High")</f>
        <v>Low</v>
      </c>
      <c r="N2443" t="str" cm="1">
        <f t="array" ref="N2443">_xlfn.IFS(tbl_logs[[#This Row],[Total Score]]&lt;=4, "Low", tbl_logs[[#This Row],[Total Score]]&lt;=10, "Medium", tbl_logs[[#This Row],[Total Score]]&lt;=17, "High", tbl_logs[[#This Row],[Total Score]]&lt;=25, "Critical")</f>
        <v>Low</v>
      </c>
    </row>
    <row r="2444" spans="1:14" x14ac:dyDescent="0.3">
      <c r="A2444" t="s">
        <v>779</v>
      </c>
      <c r="B2444" s="1">
        <v>46067.647916666669</v>
      </c>
      <c r="C2444" t="s">
        <v>7</v>
      </c>
      <c r="D2444" t="s">
        <v>18</v>
      </c>
      <c r="E2444" t="s">
        <v>19</v>
      </c>
      <c r="F2444" t="s">
        <v>10</v>
      </c>
      <c r="G2444" s="2">
        <v>0.6479166666666667</v>
      </c>
      <c r="H2444" s="3">
        <v>46067</v>
      </c>
      <c r="I2444">
        <v>2</v>
      </c>
      <c r="J2444">
        <f>_xlfn.XLOOKUP(tbl_logs[[#This Row],[Target_Department]],tbl_DeptWeight[Department], tbl_DeptWeight[Impact Score])</f>
        <v>3</v>
      </c>
      <c r="K2444">
        <f>_xlfn.XLOOKUP(tbl_logs[[#This Row],[Employee_Action]],tbl_ResponseLikelihood[Employee Action],tbl_ResponseLikelihood[Likelihood Score])</f>
        <v>2</v>
      </c>
      <c r="L2444">
        <f>tbl_logs[[#This Row],[Impact Score]]*tbl_logs[[#This Row],[Response Multiplier]]</f>
        <v>6</v>
      </c>
      <c r="M2444" t="str" cm="1">
        <f t="array" ref="M2444">_xlfn.IFS(tbl_logs[[#This Row],[Total Score]]&lt;=4, "Low", tbl_logs[[#This Row],[Total Score]]&lt;=10, "Medium", tbl_logs[[#This Row],[Total Score]]&lt;=19, "High", tbl_logs[[#This Row],[Total Score]]&lt;=25, "Very High")</f>
        <v>Medium</v>
      </c>
      <c r="N2444" t="str" cm="1">
        <f t="array" ref="N2444">_xlfn.IFS(tbl_logs[[#This Row],[Total Score]]&lt;=4, "Low", tbl_logs[[#This Row],[Total Score]]&lt;=10, "Medium", tbl_logs[[#This Row],[Total Score]]&lt;=17, "High", tbl_logs[[#This Row],[Total Score]]&lt;=25, "Critical")</f>
        <v>Medium</v>
      </c>
    </row>
    <row r="2445" spans="1:14" x14ac:dyDescent="0.3">
      <c r="A2445" t="s">
        <v>2727</v>
      </c>
      <c r="B2445" s="1">
        <v>46067.688888888886</v>
      </c>
      <c r="C2445" t="s">
        <v>26</v>
      </c>
      <c r="D2445" t="s">
        <v>18</v>
      </c>
      <c r="E2445" t="s">
        <v>31</v>
      </c>
      <c r="F2445" t="s">
        <v>20</v>
      </c>
      <c r="G2445" s="2">
        <v>0.68888888888888888</v>
      </c>
      <c r="H2445" s="3">
        <v>46067</v>
      </c>
      <c r="I2445">
        <v>2</v>
      </c>
      <c r="J2445">
        <f>_xlfn.XLOOKUP(tbl_logs[[#This Row],[Target_Department]],tbl_DeptWeight[Department], tbl_DeptWeight[Impact Score])</f>
        <v>3</v>
      </c>
      <c r="K2445">
        <f>_xlfn.XLOOKUP(tbl_logs[[#This Row],[Employee_Action]],tbl_ResponseLikelihood[Employee Action],tbl_ResponseLikelihood[Likelihood Score])</f>
        <v>2</v>
      </c>
      <c r="L2445">
        <f>tbl_logs[[#This Row],[Impact Score]]*tbl_logs[[#This Row],[Response Multiplier]]</f>
        <v>6</v>
      </c>
      <c r="M2445" t="str" cm="1">
        <f t="array" ref="M2445">_xlfn.IFS(tbl_logs[[#This Row],[Total Score]]&lt;=4, "Low", tbl_logs[[#This Row],[Total Score]]&lt;=10, "Medium", tbl_logs[[#This Row],[Total Score]]&lt;=19, "High", tbl_logs[[#This Row],[Total Score]]&lt;=25, "Very High")</f>
        <v>Medium</v>
      </c>
      <c r="N2445" t="str" cm="1">
        <f t="array" ref="N2445">_xlfn.IFS(tbl_logs[[#This Row],[Total Score]]&lt;=4, "Low", tbl_logs[[#This Row],[Total Score]]&lt;=10, "Medium", tbl_logs[[#This Row],[Total Score]]&lt;=17, "High", tbl_logs[[#This Row],[Total Score]]&lt;=25, "Critical")</f>
        <v>Medium</v>
      </c>
    </row>
    <row r="2446" spans="1:14" x14ac:dyDescent="0.3">
      <c r="A2446" t="s">
        <v>1624</v>
      </c>
      <c r="B2446" s="1">
        <v>46067.69027777778</v>
      </c>
      <c r="C2446" t="s">
        <v>12</v>
      </c>
      <c r="D2446" t="s">
        <v>15</v>
      </c>
      <c r="E2446" t="s">
        <v>16</v>
      </c>
      <c r="F2446" t="s">
        <v>33</v>
      </c>
      <c r="G2446" s="2">
        <v>0.69027777777777777</v>
      </c>
      <c r="H2446" s="3">
        <v>46067</v>
      </c>
      <c r="I2446">
        <v>2</v>
      </c>
      <c r="J2446">
        <f>_xlfn.XLOOKUP(tbl_logs[[#This Row],[Target_Department]],tbl_DeptWeight[Department], tbl_DeptWeight[Impact Score])</f>
        <v>1</v>
      </c>
      <c r="K2446">
        <f>_xlfn.XLOOKUP(tbl_logs[[#This Row],[Employee_Action]],tbl_ResponseLikelihood[Employee Action],tbl_ResponseLikelihood[Likelihood Score])</f>
        <v>4</v>
      </c>
      <c r="L2446">
        <f>tbl_logs[[#This Row],[Impact Score]]*tbl_logs[[#This Row],[Response Multiplier]]</f>
        <v>4</v>
      </c>
      <c r="M2446" t="str" cm="1">
        <f t="array" ref="M2446">_xlfn.IFS(tbl_logs[[#This Row],[Total Score]]&lt;=4, "Low", tbl_logs[[#This Row],[Total Score]]&lt;=10, "Medium", tbl_logs[[#This Row],[Total Score]]&lt;=19, "High", tbl_logs[[#This Row],[Total Score]]&lt;=25, "Very High")</f>
        <v>Low</v>
      </c>
      <c r="N2446" t="str" cm="1">
        <f t="array" ref="N2446">_xlfn.IFS(tbl_logs[[#This Row],[Total Score]]&lt;=4, "Low", tbl_logs[[#This Row],[Total Score]]&lt;=10, "Medium", tbl_logs[[#This Row],[Total Score]]&lt;=17, "High", tbl_logs[[#This Row],[Total Score]]&lt;=25, "Critical")</f>
        <v>Low</v>
      </c>
    </row>
    <row r="2447" spans="1:14" x14ac:dyDescent="0.3">
      <c r="A2447" t="s">
        <v>1953</v>
      </c>
      <c r="B2447" s="1">
        <v>46067.711805555555</v>
      </c>
      <c r="C2447" t="s">
        <v>35</v>
      </c>
      <c r="D2447" t="s">
        <v>22</v>
      </c>
      <c r="E2447" t="s">
        <v>16</v>
      </c>
      <c r="F2447" t="s">
        <v>10</v>
      </c>
      <c r="G2447" s="2">
        <v>0.71180555555555558</v>
      </c>
      <c r="H2447" s="3">
        <v>46067</v>
      </c>
      <c r="I2447">
        <v>2</v>
      </c>
      <c r="J2447">
        <f>_xlfn.XLOOKUP(tbl_logs[[#This Row],[Target_Department]],tbl_DeptWeight[Department], tbl_DeptWeight[Impact Score])</f>
        <v>1</v>
      </c>
      <c r="K2447">
        <f>_xlfn.XLOOKUP(tbl_logs[[#This Row],[Employee_Action]],tbl_ResponseLikelihood[Employee Action],tbl_ResponseLikelihood[Likelihood Score])</f>
        <v>2</v>
      </c>
      <c r="L2447">
        <f>tbl_logs[[#This Row],[Impact Score]]*tbl_logs[[#This Row],[Response Multiplier]]</f>
        <v>2</v>
      </c>
      <c r="M2447" t="str" cm="1">
        <f t="array" ref="M2447">_xlfn.IFS(tbl_logs[[#This Row],[Total Score]]&lt;=4, "Low", tbl_logs[[#This Row],[Total Score]]&lt;=10, "Medium", tbl_logs[[#This Row],[Total Score]]&lt;=19, "High", tbl_logs[[#This Row],[Total Score]]&lt;=25, "Very High")</f>
        <v>Low</v>
      </c>
      <c r="N2447" t="str" cm="1">
        <f t="array" ref="N2447">_xlfn.IFS(tbl_logs[[#This Row],[Total Score]]&lt;=4, "Low", tbl_logs[[#This Row],[Total Score]]&lt;=10, "Medium", tbl_logs[[#This Row],[Total Score]]&lt;=17, "High", tbl_logs[[#This Row],[Total Score]]&lt;=25, "Critical")</f>
        <v>Low</v>
      </c>
    </row>
    <row r="2448" spans="1:14" x14ac:dyDescent="0.3">
      <c r="A2448" t="s">
        <v>3621</v>
      </c>
      <c r="B2448" s="1">
        <v>46067.730555555558</v>
      </c>
      <c r="C2448" t="s">
        <v>7</v>
      </c>
      <c r="D2448" t="s">
        <v>8</v>
      </c>
      <c r="E2448" t="s">
        <v>19</v>
      </c>
      <c r="F2448" t="s">
        <v>20</v>
      </c>
      <c r="G2448" s="2">
        <v>0.73055555555555551</v>
      </c>
      <c r="H2448" s="3">
        <v>46067</v>
      </c>
      <c r="I2448">
        <v>2</v>
      </c>
      <c r="J2448">
        <f>_xlfn.XLOOKUP(tbl_logs[[#This Row],[Target_Department]],tbl_DeptWeight[Department], tbl_DeptWeight[Impact Score])</f>
        <v>3</v>
      </c>
      <c r="K2448">
        <f>_xlfn.XLOOKUP(tbl_logs[[#This Row],[Employee_Action]],tbl_ResponseLikelihood[Employee Action],tbl_ResponseLikelihood[Likelihood Score])</f>
        <v>2</v>
      </c>
      <c r="L2448">
        <f>tbl_logs[[#This Row],[Impact Score]]*tbl_logs[[#This Row],[Response Multiplier]]</f>
        <v>6</v>
      </c>
      <c r="M2448" t="str" cm="1">
        <f t="array" ref="M2448">_xlfn.IFS(tbl_logs[[#This Row],[Total Score]]&lt;=4, "Low", tbl_logs[[#This Row],[Total Score]]&lt;=10, "Medium", tbl_logs[[#This Row],[Total Score]]&lt;=19, "High", tbl_logs[[#This Row],[Total Score]]&lt;=25, "Very High")</f>
        <v>Medium</v>
      </c>
      <c r="N2448" t="str" cm="1">
        <f t="array" ref="N2448">_xlfn.IFS(tbl_logs[[#This Row],[Total Score]]&lt;=4, "Low", tbl_logs[[#This Row],[Total Score]]&lt;=10, "Medium", tbl_logs[[#This Row],[Total Score]]&lt;=17, "High", tbl_logs[[#This Row],[Total Score]]&lt;=25, "Critical")</f>
        <v>Medium</v>
      </c>
    </row>
    <row r="2449" spans="1:14" x14ac:dyDescent="0.3">
      <c r="A2449" t="s">
        <v>2127</v>
      </c>
      <c r="B2449" s="1">
        <v>46067.758333333331</v>
      </c>
      <c r="C2449" t="s">
        <v>12</v>
      </c>
      <c r="D2449" t="s">
        <v>22</v>
      </c>
      <c r="E2449" t="s">
        <v>9</v>
      </c>
      <c r="F2449" t="s">
        <v>13</v>
      </c>
      <c r="G2449" s="2">
        <v>0.7583333333333333</v>
      </c>
      <c r="H2449" s="3">
        <v>46067</v>
      </c>
      <c r="I2449">
        <v>2</v>
      </c>
      <c r="J2449">
        <f>_xlfn.XLOOKUP(tbl_logs[[#This Row],[Target_Department]],tbl_DeptWeight[Department], tbl_DeptWeight[Impact Score])</f>
        <v>1</v>
      </c>
      <c r="K2449">
        <f>_xlfn.XLOOKUP(tbl_logs[[#This Row],[Employee_Action]],tbl_ResponseLikelihood[Employee Action],tbl_ResponseLikelihood[Likelihood Score])</f>
        <v>1</v>
      </c>
      <c r="L2449">
        <f>tbl_logs[[#This Row],[Impact Score]]*tbl_logs[[#This Row],[Response Multiplier]]</f>
        <v>1</v>
      </c>
      <c r="M2449" t="str" cm="1">
        <f t="array" ref="M2449">_xlfn.IFS(tbl_logs[[#This Row],[Total Score]]&lt;=4, "Low", tbl_logs[[#This Row],[Total Score]]&lt;=10, "Medium", tbl_logs[[#This Row],[Total Score]]&lt;=19, "High", tbl_logs[[#This Row],[Total Score]]&lt;=25, "Very High")</f>
        <v>Low</v>
      </c>
      <c r="N2449" t="str" cm="1">
        <f t="array" ref="N2449">_xlfn.IFS(tbl_logs[[#This Row],[Total Score]]&lt;=4, "Low", tbl_logs[[#This Row],[Total Score]]&lt;=10, "Medium", tbl_logs[[#This Row],[Total Score]]&lt;=17, "High", tbl_logs[[#This Row],[Total Score]]&lt;=25, "Critical")</f>
        <v>Low</v>
      </c>
    </row>
    <row r="2450" spans="1:14" x14ac:dyDescent="0.3">
      <c r="A2450" t="s">
        <v>2341</v>
      </c>
      <c r="B2450" s="1">
        <v>46067.761111111111</v>
      </c>
      <c r="C2450" t="s">
        <v>12</v>
      </c>
      <c r="D2450" t="s">
        <v>22</v>
      </c>
      <c r="E2450" t="s">
        <v>19</v>
      </c>
      <c r="F2450" t="s">
        <v>33</v>
      </c>
      <c r="G2450" s="2">
        <v>0.76111111111111107</v>
      </c>
      <c r="H2450" s="3">
        <v>46067</v>
      </c>
      <c r="I2450">
        <v>2</v>
      </c>
      <c r="J2450">
        <f>_xlfn.XLOOKUP(tbl_logs[[#This Row],[Target_Department]],tbl_DeptWeight[Department], tbl_DeptWeight[Impact Score])</f>
        <v>1</v>
      </c>
      <c r="K2450">
        <f>_xlfn.XLOOKUP(tbl_logs[[#This Row],[Employee_Action]],tbl_ResponseLikelihood[Employee Action],tbl_ResponseLikelihood[Likelihood Score])</f>
        <v>4</v>
      </c>
      <c r="L2450">
        <f>tbl_logs[[#This Row],[Impact Score]]*tbl_logs[[#This Row],[Response Multiplier]]</f>
        <v>4</v>
      </c>
      <c r="M2450" t="str" cm="1">
        <f t="array" ref="M2450">_xlfn.IFS(tbl_logs[[#This Row],[Total Score]]&lt;=4, "Low", tbl_logs[[#This Row],[Total Score]]&lt;=10, "Medium", tbl_logs[[#This Row],[Total Score]]&lt;=19, "High", tbl_logs[[#This Row],[Total Score]]&lt;=25, "Very High")</f>
        <v>Low</v>
      </c>
      <c r="N2450" t="str" cm="1">
        <f t="array" ref="N2450">_xlfn.IFS(tbl_logs[[#This Row],[Total Score]]&lt;=4, "Low", tbl_logs[[#This Row],[Total Score]]&lt;=10, "Medium", tbl_logs[[#This Row],[Total Score]]&lt;=17, "High", tbl_logs[[#This Row],[Total Score]]&lt;=25, "Critical")</f>
        <v>Low</v>
      </c>
    </row>
    <row r="2451" spans="1:14" x14ac:dyDescent="0.3">
      <c r="A2451" t="s">
        <v>207</v>
      </c>
      <c r="B2451" s="1">
        <v>46067.775000000001</v>
      </c>
      <c r="C2451" t="s">
        <v>7</v>
      </c>
      <c r="D2451" t="s">
        <v>8</v>
      </c>
      <c r="E2451" t="s">
        <v>19</v>
      </c>
      <c r="F2451" t="s">
        <v>20</v>
      </c>
      <c r="G2451" s="2">
        <v>0.77500000000000002</v>
      </c>
      <c r="H2451" s="3">
        <v>46067</v>
      </c>
      <c r="I2451">
        <v>2</v>
      </c>
      <c r="J2451">
        <f>_xlfn.XLOOKUP(tbl_logs[[#This Row],[Target_Department]],tbl_DeptWeight[Department], tbl_DeptWeight[Impact Score])</f>
        <v>3</v>
      </c>
      <c r="K2451">
        <f>_xlfn.XLOOKUP(tbl_logs[[#This Row],[Employee_Action]],tbl_ResponseLikelihood[Employee Action],tbl_ResponseLikelihood[Likelihood Score])</f>
        <v>2</v>
      </c>
      <c r="L2451">
        <f>tbl_logs[[#This Row],[Impact Score]]*tbl_logs[[#This Row],[Response Multiplier]]</f>
        <v>6</v>
      </c>
      <c r="M2451" t="str" cm="1">
        <f t="array" ref="M2451">_xlfn.IFS(tbl_logs[[#This Row],[Total Score]]&lt;=4, "Low", tbl_logs[[#This Row],[Total Score]]&lt;=10, "Medium", tbl_logs[[#This Row],[Total Score]]&lt;=19, "High", tbl_logs[[#This Row],[Total Score]]&lt;=25, "Very High")</f>
        <v>Medium</v>
      </c>
      <c r="N2451" t="str" cm="1">
        <f t="array" ref="N2451">_xlfn.IFS(tbl_logs[[#This Row],[Total Score]]&lt;=4, "Low", tbl_logs[[#This Row],[Total Score]]&lt;=10, "Medium", tbl_logs[[#This Row],[Total Score]]&lt;=17, "High", tbl_logs[[#This Row],[Total Score]]&lt;=25, "Critical")</f>
        <v>Medium</v>
      </c>
    </row>
    <row r="2452" spans="1:14" x14ac:dyDescent="0.3">
      <c r="A2452" t="s">
        <v>3118</v>
      </c>
      <c r="B2452" s="1">
        <v>46067.780555555553</v>
      </c>
      <c r="C2452" t="s">
        <v>7</v>
      </c>
      <c r="D2452" t="s">
        <v>8</v>
      </c>
      <c r="E2452" t="s">
        <v>19</v>
      </c>
      <c r="F2452" t="s">
        <v>10</v>
      </c>
      <c r="G2452" s="2">
        <v>0.78055555555555556</v>
      </c>
      <c r="H2452" s="3">
        <v>46067</v>
      </c>
      <c r="I2452">
        <v>2</v>
      </c>
      <c r="J2452">
        <f>_xlfn.XLOOKUP(tbl_logs[[#This Row],[Target_Department]],tbl_DeptWeight[Department], tbl_DeptWeight[Impact Score])</f>
        <v>3</v>
      </c>
      <c r="K2452">
        <f>_xlfn.XLOOKUP(tbl_logs[[#This Row],[Employee_Action]],tbl_ResponseLikelihood[Employee Action],tbl_ResponseLikelihood[Likelihood Score])</f>
        <v>2</v>
      </c>
      <c r="L2452">
        <f>tbl_logs[[#This Row],[Impact Score]]*tbl_logs[[#This Row],[Response Multiplier]]</f>
        <v>6</v>
      </c>
      <c r="M2452" t="str" cm="1">
        <f t="array" ref="M2452">_xlfn.IFS(tbl_logs[[#This Row],[Total Score]]&lt;=4, "Low", tbl_logs[[#This Row],[Total Score]]&lt;=10, "Medium", tbl_logs[[#This Row],[Total Score]]&lt;=19, "High", tbl_logs[[#This Row],[Total Score]]&lt;=25, "Very High")</f>
        <v>Medium</v>
      </c>
      <c r="N2452" t="str" cm="1">
        <f t="array" ref="N2452">_xlfn.IFS(tbl_logs[[#This Row],[Total Score]]&lt;=4, "Low", tbl_logs[[#This Row],[Total Score]]&lt;=10, "Medium", tbl_logs[[#This Row],[Total Score]]&lt;=17, "High", tbl_logs[[#This Row],[Total Score]]&lt;=25, "Critical")</f>
        <v>Medium</v>
      </c>
    </row>
    <row r="2453" spans="1:14" x14ac:dyDescent="0.3">
      <c r="A2453" t="s">
        <v>2076</v>
      </c>
      <c r="B2453" s="1">
        <v>46067.78125</v>
      </c>
      <c r="C2453" t="s">
        <v>7</v>
      </c>
      <c r="D2453" t="s">
        <v>22</v>
      </c>
      <c r="E2453" t="s">
        <v>19</v>
      </c>
      <c r="F2453" t="s">
        <v>33</v>
      </c>
      <c r="G2453" s="2">
        <v>0.78125</v>
      </c>
      <c r="H2453" s="3">
        <v>46067</v>
      </c>
      <c r="I2453">
        <v>2</v>
      </c>
      <c r="J2453">
        <f>_xlfn.XLOOKUP(tbl_logs[[#This Row],[Target_Department]],tbl_DeptWeight[Department], tbl_DeptWeight[Impact Score])</f>
        <v>3</v>
      </c>
      <c r="K2453">
        <f>_xlfn.XLOOKUP(tbl_logs[[#This Row],[Employee_Action]],tbl_ResponseLikelihood[Employee Action],tbl_ResponseLikelihood[Likelihood Score])</f>
        <v>4</v>
      </c>
      <c r="L2453">
        <f>tbl_logs[[#This Row],[Impact Score]]*tbl_logs[[#This Row],[Response Multiplier]]</f>
        <v>12</v>
      </c>
      <c r="M2453" t="str" cm="1">
        <f t="array" ref="M2453">_xlfn.IFS(tbl_logs[[#This Row],[Total Score]]&lt;=4, "Low", tbl_logs[[#This Row],[Total Score]]&lt;=10, "Medium", tbl_logs[[#This Row],[Total Score]]&lt;=19, "High", tbl_logs[[#This Row],[Total Score]]&lt;=25, "Very High")</f>
        <v>High</v>
      </c>
      <c r="N2453" t="str" cm="1">
        <f t="array" ref="N2453">_xlfn.IFS(tbl_logs[[#This Row],[Total Score]]&lt;=4, "Low", tbl_logs[[#This Row],[Total Score]]&lt;=10, "Medium", tbl_logs[[#This Row],[Total Score]]&lt;=17, "High", tbl_logs[[#This Row],[Total Score]]&lt;=25, "Critical")</f>
        <v>High</v>
      </c>
    </row>
    <row r="2454" spans="1:14" x14ac:dyDescent="0.3">
      <c r="A2454" t="s">
        <v>4782</v>
      </c>
      <c r="B2454" s="1">
        <v>46067.784722222219</v>
      </c>
      <c r="C2454" t="s">
        <v>7</v>
      </c>
      <c r="D2454" t="s">
        <v>8</v>
      </c>
      <c r="E2454" t="s">
        <v>16</v>
      </c>
      <c r="F2454" t="s">
        <v>10</v>
      </c>
      <c r="G2454" s="2">
        <v>0.78472222222222221</v>
      </c>
      <c r="H2454" s="3">
        <v>46067</v>
      </c>
      <c r="I2454">
        <v>2</v>
      </c>
      <c r="J2454">
        <f>_xlfn.XLOOKUP(tbl_logs[[#This Row],[Target_Department]],tbl_DeptWeight[Department], tbl_DeptWeight[Impact Score])</f>
        <v>3</v>
      </c>
      <c r="K2454">
        <f>_xlfn.XLOOKUP(tbl_logs[[#This Row],[Employee_Action]],tbl_ResponseLikelihood[Employee Action],tbl_ResponseLikelihood[Likelihood Score])</f>
        <v>2</v>
      </c>
      <c r="L2454">
        <f>tbl_logs[[#This Row],[Impact Score]]*tbl_logs[[#This Row],[Response Multiplier]]</f>
        <v>6</v>
      </c>
      <c r="M2454" t="str" cm="1">
        <f t="array" ref="M2454">_xlfn.IFS(tbl_logs[[#This Row],[Total Score]]&lt;=4, "Low", tbl_logs[[#This Row],[Total Score]]&lt;=10, "Medium", tbl_logs[[#This Row],[Total Score]]&lt;=19, "High", tbl_logs[[#This Row],[Total Score]]&lt;=25, "Very High")</f>
        <v>Medium</v>
      </c>
      <c r="N2454" t="str" cm="1">
        <f t="array" ref="N2454">_xlfn.IFS(tbl_logs[[#This Row],[Total Score]]&lt;=4, "Low", tbl_logs[[#This Row],[Total Score]]&lt;=10, "Medium", tbl_logs[[#This Row],[Total Score]]&lt;=17, "High", tbl_logs[[#This Row],[Total Score]]&lt;=25, "Critical")</f>
        <v>Medium</v>
      </c>
    </row>
    <row r="2455" spans="1:14" x14ac:dyDescent="0.3">
      <c r="A2455" t="s">
        <v>1413</v>
      </c>
      <c r="B2455" s="1">
        <v>46067.859722222223</v>
      </c>
      <c r="C2455" t="s">
        <v>26</v>
      </c>
      <c r="D2455" t="s">
        <v>15</v>
      </c>
      <c r="E2455" t="s">
        <v>9</v>
      </c>
      <c r="F2455" t="s">
        <v>10</v>
      </c>
      <c r="G2455" s="2">
        <v>0.85972222222222228</v>
      </c>
      <c r="H2455" s="3">
        <v>46067</v>
      </c>
      <c r="I2455">
        <v>2</v>
      </c>
      <c r="J2455">
        <f>_xlfn.XLOOKUP(tbl_logs[[#This Row],[Target_Department]],tbl_DeptWeight[Department], tbl_DeptWeight[Impact Score])</f>
        <v>3</v>
      </c>
      <c r="K2455">
        <f>_xlfn.XLOOKUP(tbl_logs[[#This Row],[Employee_Action]],tbl_ResponseLikelihood[Employee Action],tbl_ResponseLikelihood[Likelihood Score])</f>
        <v>2</v>
      </c>
      <c r="L2455">
        <f>tbl_logs[[#This Row],[Impact Score]]*tbl_logs[[#This Row],[Response Multiplier]]</f>
        <v>6</v>
      </c>
      <c r="M2455" t="str" cm="1">
        <f t="array" ref="M2455">_xlfn.IFS(tbl_logs[[#This Row],[Total Score]]&lt;=4, "Low", tbl_logs[[#This Row],[Total Score]]&lt;=10, "Medium", tbl_logs[[#This Row],[Total Score]]&lt;=19, "High", tbl_logs[[#This Row],[Total Score]]&lt;=25, "Very High")</f>
        <v>Medium</v>
      </c>
      <c r="N2455" t="str" cm="1">
        <f t="array" ref="N2455">_xlfn.IFS(tbl_logs[[#This Row],[Total Score]]&lt;=4, "Low", tbl_logs[[#This Row],[Total Score]]&lt;=10, "Medium", tbl_logs[[#This Row],[Total Score]]&lt;=17, "High", tbl_logs[[#This Row],[Total Score]]&lt;=25, "Critical")</f>
        <v>Medium</v>
      </c>
    </row>
    <row r="2456" spans="1:14" x14ac:dyDescent="0.3">
      <c r="A2456" t="s">
        <v>4876</v>
      </c>
      <c r="B2456" s="1">
        <v>46067.895833333336</v>
      </c>
      <c r="C2456" t="s">
        <v>7</v>
      </c>
      <c r="D2456" t="s">
        <v>18</v>
      </c>
      <c r="E2456" t="s">
        <v>19</v>
      </c>
      <c r="F2456" t="s">
        <v>33</v>
      </c>
      <c r="G2456" s="2">
        <v>0.89583333333333337</v>
      </c>
      <c r="H2456" s="3">
        <v>46067</v>
      </c>
      <c r="I2456">
        <v>2</v>
      </c>
      <c r="J2456">
        <f>_xlfn.XLOOKUP(tbl_logs[[#This Row],[Target_Department]],tbl_DeptWeight[Department], tbl_DeptWeight[Impact Score])</f>
        <v>3</v>
      </c>
      <c r="K2456">
        <f>_xlfn.XLOOKUP(tbl_logs[[#This Row],[Employee_Action]],tbl_ResponseLikelihood[Employee Action],tbl_ResponseLikelihood[Likelihood Score])</f>
        <v>4</v>
      </c>
      <c r="L2456">
        <f>tbl_logs[[#This Row],[Impact Score]]*tbl_logs[[#This Row],[Response Multiplier]]</f>
        <v>12</v>
      </c>
      <c r="M2456" t="str" cm="1">
        <f t="array" ref="M2456">_xlfn.IFS(tbl_logs[[#This Row],[Total Score]]&lt;=4, "Low", tbl_logs[[#This Row],[Total Score]]&lt;=10, "Medium", tbl_logs[[#This Row],[Total Score]]&lt;=19, "High", tbl_logs[[#This Row],[Total Score]]&lt;=25, "Very High")</f>
        <v>High</v>
      </c>
      <c r="N2456" t="str" cm="1">
        <f t="array" ref="N2456">_xlfn.IFS(tbl_logs[[#This Row],[Total Score]]&lt;=4, "Low", tbl_logs[[#This Row],[Total Score]]&lt;=10, "Medium", tbl_logs[[#This Row],[Total Score]]&lt;=17, "High", tbl_logs[[#This Row],[Total Score]]&lt;=25, "Critical")</f>
        <v>High</v>
      </c>
    </row>
    <row r="2457" spans="1:14" x14ac:dyDescent="0.3">
      <c r="A2457" t="s">
        <v>2915</v>
      </c>
      <c r="B2457" s="1">
        <v>46067.896527777775</v>
      </c>
      <c r="C2457" t="s">
        <v>35</v>
      </c>
      <c r="D2457" t="s">
        <v>18</v>
      </c>
      <c r="E2457" t="s">
        <v>9</v>
      </c>
      <c r="F2457" t="s">
        <v>13</v>
      </c>
      <c r="G2457" s="2">
        <v>0.89652777777777781</v>
      </c>
      <c r="H2457" s="3">
        <v>46067</v>
      </c>
      <c r="I2457">
        <v>2</v>
      </c>
      <c r="J2457">
        <f>_xlfn.XLOOKUP(tbl_logs[[#This Row],[Target_Department]],tbl_DeptWeight[Department], tbl_DeptWeight[Impact Score])</f>
        <v>1</v>
      </c>
      <c r="K2457">
        <f>_xlfn.XLOOKUP(tbl_logs[[#This Row],[Employee_Action]],tbl_ResponseLikelihood[Employee Action],tbl_ResponseLikelihood[Likelihood Score])</f>
        <v>1</v>
      </c>
      <c r="L2457">
        <f>tbl_logs[[#This Row],[Impact Score]]*tbl_logs[[#This Row],[Response Multiplier]]</f>
        <v>1</v>
      </c>
      <c r="M2457" t="str" cm="1">
        <f t="array" ref="M2457">_xlfn.IFS(tbl_logs[[#This Row],[Total Score]]&lt;=4, "Low", tbl_logs[[#This Row],[Total Score]]&lt;=10, "Medium", tbl_logs[[#This Row],[Total Score]]&lt;=19, "High", tbl_logs[[#This Row],[Total Score]]&lt;=25, "Very High")</f>
        <v>Low</v>
      </c>
      <c r="N2457" t="str" cm="1">
        <f t="array" ref="N2457">_xlfn.IFS(tbl_logs[[#This Row],[Total Score]]&lt;=4, "Low", tbl_logs[[#This Row],[Total Score]]&lt;=10, "Medium", tbl_logs[[#This Row],[Total Score]]&lt;=17, "High", tbl_logs[[#This Row],[Total Score]]&lt;=25, "Critical")</f>
        <v>Low</v>
      </c>
    </row>
    <row r="2458" spans="1:14" x14ac:dyDescent="0.3">
      <c r="A2458" t="s">
        <v>847</v>
      </c>
      <c r="B2458" s="1">
        <v>46067.897916666669</v>
      </c>
      <c r="C2458" t="s">
        <v>7</v>
      </c>
      <c r="D2458" t="s">
        <v>15</v>
      </c>
      <c r="E2458" t="s">
        <v>19</v>
      </c>
      <c r="F2458" t="s">
        <v>20</v>
      </c>
      <c r="G2458" s="2">
        <v>0.8979166666666667</v>
      </c>
      <c r="H2458" s="3">
        <v>46067</v>
      </c>
      <c r="I2458">
        <v>2</v>
      </c>
      <c r="J2458">
        <f>_xlfn.XLOOKUP(tbl_logs[[#This Row],[Target_Department]],tbl_DeptWeight[Department], tbl_DeptWeight[Impact Score])</f>
        <v>3</v>
      </c>
      <c r="K2458">
        <f>_xlfn.XLOOKUP(tbl_logs[[#This Row],[Employee_Action]],tbl_ResponseLikelihood[Employee Action],tbl_ResponseLikelihood[Likelihood Score])</f>
        <v>2</v>
      </c>
      <c r="L2458">
        <f>tbl_logs[[#This Row],[Impact Score]]*tbl_logs[[#This Row],[Response Multiplier]]</f>
        <v>6</v>
      </c>
      <c r="M2458" t="str" cm="1">
        <f t="array" ref="M2458">_xlfn.IFS(tbl_logs[[#This Row],[Total Score]]&lt;=4, "Low", tbl_logs[[#This Row],[Total Score]]&lt;=10, "Medium", tbl_logs[[#This Row],[Total Score]]&lt;=19, "High", tbl_logs[[#This Row],[Total Score]]&lt;=25, "Very High")</f>
        <v>Medium</v>
      </c>
      <c r="N2458" t="str" cm="1">
        <f t="array" ref="N2458">_xlfn.IFS(tbl_logs[[#This Row],[Total Score]]&lt;=4, "Low", tbl_logs[[#This Row],[Total Score]]&lt;=10, "Medium", tbl_logs[[#This Row],[Total Score]]&lt;=17, "High", tbl_logs[[#This Row],[Total Score]]&lt;=25, "Critical")</f>
        <v>Medium</v>
      </c>
    </row>
    <row r="2459" spans="1:14" x14ac:dyDescent="0.3">
      <c r="A2459" t="s">
        <v>2843</v>
      </c>
      <c r="B2459" s="1">
        <v>46067.897916666669</v>
      </c>
      <c r="C2459" t="s">
        <v>7</v>
      </c>
      <c r="D2459" t="s">
        <v>18</v>
      </c>
      <c r="E2459" t="s">
        <v>19</v>
      </c>
      <c r="F2459" t="s">
        <v>10</v>
      </c>
      <c r="G2459" s="2">
        <v>0.8979166666666667</v>
      </c>
      <c r="H2459" s="3">
        <v>46067</v>
      </c>
      <c r="I2459">
        <v>2</v>
      </c>
      <c r="J2459">
        <f>_xlfn.XLOOKUP(tbl_logs[[#This Row],[Target_Department]],tbl_DeptWeight[Department], tbl_DeptWeight[Impact Score])</f>
        <v>3</v>
      </c>
      <c r="K2459">
        <f>_xlfn.XLOOKUP(tbl_logs[[#This Row],[Employee_Action]],tbl_ResponseLikelihood[Employee Action],tbl_ResponseLikelihood[Likelihood Score])</f>
        <v>2</v>
      </c>
      <c r="L2459">
        <f>tbl_logs[[#This Row],[Impact Score]]*tbl_logs[[#This Row],[Response Multiplier]]</f>
        <v>6</v>
      </c>
      <c r="M2459" t="str" cm="1">
        <f t="array" ref="M2459">_xlfn.IFS(tbl_logs[[#This Row],[Total Score]]&lt;=4, "Low", tbl_logs[[#This Row],[Total Score]]&lt;=10, "Medium", tbl_logs[[#This Row],[Total Score]]&lt;=19, "High", tbl_logs[[#This Row],[Total Score]]&lt;=25, "Very High")</f>
        <v>Medium</v>
      </c>
      <c r="N2459" t="str" cm="1">
        <f t="array" ref="N2459">_xlfn.IFS(tbl_logs[[#This Row],[Total Score]]&lt;=4, "Low", tbl_logs[[#This Row],[Total Score]]&lt;=10, "Medium", tbl_logs[[#This Row],[Total Score]]&lt;=17, "High", tbl_logs[[#This Row],[Total Score]]&lt;=25, "Critical")</f>
        <v>Medium</v>
      </c>
    </row>
    <row r="2460" spans="1:14" x14ac:dyDescent="0.3">
      <c r="A2460" t="s">
        <v>3916</v>
      </c>
      <c r="B2460" s="1">
        <v>46067.898611111108</v>
      </c>
      <c r="C2460" t="s">
        <v>12</v>
      </c>
      <c r="D2460" t="s">
        <v>22</v>
      </c>
      <c r="E2460" t="s">
        <v>19</v>
      </c>
      <c r="F2460" t="s">
        <v>13</v>
      </c>
      <c r="G2460" s="2">
        <v>0.89861111111111114</v>
      </c>
      <c r="H2460" s="3">
        <v>46067</v>
      </c>
      <c r="I2460">
        <v>2</v>
      </c>
      <c r="J2460">
        <f>_xlfn.XLOOKUP(tbl_logs[[#This Row],[Target_Department]],tbl_DeptWeight[Department], tbl_DeptWeight[Impact Score])</f>
        <v>1</v>
      </c>
      <c r="K2460">
        <f>_xlfn.XLOOKUP(tbl_logs[[#This Row],[Employee_Action]],tbl_ResponseLikelihood[Employee Action],tbl_ResponseLikelihood[Likelihood Score])</f>
        <v>1</v>
      </c>
      <c r="L2460">
        <f>tbl_logs[[#This Row],[Impact Score]]*tbl_logs[[#This Row],[Response Multiplier]]</f>
        <v>1</v>
      </c>
      <c r="M2460" t="str" cm="1">
        <f t="array" ref="M2460">_xlfn.IFS(tbl_logs[[#This Row],[Total Score]]&lt;=4, "Low", tbl_logs[[#This Row],[Total Score]]&lt;=10, "Medium", tbl_logs[[#This Row],[Total Score]]&lt;=19, "High", tbl_logs[[#This Row],[Total Score]]&lt;=25, "Very High")</f>
        <v>Low</v>
      </c>
      <c r="N2460" t="str" cm="1">
        <f t="array" ref="N2460">_xlfn.IFS(tbl_logs[[#This Row],[Total Score]]&lt;=4, "Low", tbl_logs[[#This Row],[Total Score]]&lt;=10, "Medium", tbl_logs[[#This Row],[Total Score]]&lt;=17, "High", tbl_logs[[#This Row],[Total Score]]&lt;=25, "Critical")</f>
        <v>Low</v>
      </c>
    </row>
    <row r="2461" spans="1:14" x14ac:dyDescent="0.3">
      <c r="A2461" t="s">
        <v>42</v>
      </c>
      <c r="B2461" s="1">
        <v>46067.911111111112</v>
      </c>
      <c r="C2461" t="s">
        <v>7</v>
      </c>
      <c r="D2461" t="s">
        <v>15</v>
      </c>
      <c r="E2461" t="s">
        <v>19</v>
      </c>
      <c r="F2461" t="s">
        <v>13</v>
      </c>
      <c r="G2461" s="2">
        <v>0.91111111111111109</v>
      </c>
      <c r="H2461" s="3">
        <v>46067</v>
      </c>
      <c r="I2461">
        <v>2</v>
      </c>
      <c r="J2461">
        <f>_xlfn.XLOOKUP(tbl_logs[[#This Row],[Target_Department]],tbl_DeptWeight[Department], tbl_DeptWeight[Impact Score])</f>
        <v>3</v>
      </c>
      <c r="K2461">
        <f>_xlfn.XLOOKUP(tbl_logs[[#This Row],[Employee_Action]],tbl_ResponseLikelihood[Employee Action],tbl_ResponseLikelihood[Likelihood Score])</f>
        <v>1</v>
      </c>
      <c r="L2461">
        <f>tbl_logs[[#This Row],[Impact Score]]*tbl_logs[[#This Row],[Response Multiplier]]</f>
        <v>3</v>
      </c>
      <c r="M2461" t="str" cm="1">
        <f t="array" ref="M2461">_xlfn.IFS(tbl_logs[[#This Row],[Total Score]]&lt;=4, "Low", tbl_logs[[#This Row],[Total Score]]&lt;=10, "Medium", tbl_logs[[#This Row],[Total Score]]&lt;=19, "High", tbl_logs[[#This Row],[Total Score]]&lt;=25, "Very High")</f>
        <v>Low</v>
      </c>
      <c r="N2461" t="str" cm="1">
        <f t="array" ref="N2461">_xlfn.IFS(tbl_logs[[#This Row],[Total Score]]&lt;=4, "Low", tbl_logs[[#This Row],[Total Score]]&lt;=10, "Medium", tbl_logs[[#This Row],[Total Score]]&lt;=17, "High", tbl_logs[[#This Row],[Total Score]]&lt;=25, "Critical")</f>
        <v>Low</v>
      </c>
    </row>
    <row r="2462" spans="1:14" x14ac:dyDescent="0.3">
      <c r="A2462" t="s">
        <v>2691</v>
      </c>
      <c r="B2462" s="1">
        <v>46067.952777777777</v>
      </c>
      <c r="C2462" t="s">
        <v>47</v>
      </c>
      <c r="D2462" t="s">
        <v>18</v>
      </c>
      <c r="E2462" t="s">
        <v>16</v>
      </c>
      <c r="F2462" t="s">
        <v>10</v>
      </c>
      <c r="G2462" s="2">
        <v>0.95277777777777772</v>
      </c>
      <c r="H2462" s="3">
        <v>46067</v>
      </c>
      <c r="I2462">
        <v>2</v>
      </c>
      <c r="J2462">
        <f>_xlfn.XLOOKUP(tbl_logs[[#This Row],[Target_Department]],tbl_DeptWeight[Department], tbl_DeptWeight[Impact Score])</f>
        <v>1</v>
      </c>
      <c r="K2462">
        <f>_xlfn.XLOOKUP(tbl_logs[[#This Row],[Employee_Action]],tbl_ResponseLikelihood[Employee Action],tbl_ResponseLikelihood[Likelihood Score])</f>
        <v>2</v>
      </c>
      <c r="L2462">
        <f>tbl_logs[[#This Row],[Impact Score]]*tbl_logs[[#This Row],[Response Multiplier]]</f>
        <v>2</v>
      </c>
      <c r="M2462" t="str" cm="1">
        <f t="array" ref="M2462">_xlfn.IFS(tbl_logs[[#This Row],[Total Score]]&lt;=4, "Low", tbl_logs[[#This Row],[Total Score]]&lt;=10, "Medium", tbl_logs[[#This Row],[Total Score]]&lt;=19, "High", tbl_logs[[#This Row],[Total Score]]&lt;=25, "Very High")</f>
        <v>Low</v>
      </c>
      <c r="N2462" t="str" cm="1">
        <f t="array" ref="N2462">_xlfn.IFS(tbl_logs[[#This Row],[Total Score]]&lt;=4, "Low", tbl_logs[[#This Row],[Total Score]]&lt;=10, "Medium", tbl_logs[[#This Row],[Total Score]]&lt;=17, "High", tbl_logs[[#This Row],[Total Score]]&lt;=25, "Critical")</f>
        <v>Low</v>
      </c>
    </row>
    <row r="2463" spans="1:14" x14ac:dyDescent="0.3">
      <c r="A2463" t="s">
        <v>3672</v>
      </c>
      <c r="B2463" s="1">
        <v>46068.038888888892</v>
      </c>
      <c r="C2463" t="s">
        <v>47</v>
      </c>
      <c r="D2463" t="s">
        <v>15</v>
      </c>
      <c r="E2463" t="s">
        <v>19</v>
      </c>
      <c r="F2463" t="s">
        <v>10</v>
      </c>
      <c r="G2463" s="2">
        <v>3.888888888888889E-2</v>
      </c>
      <c r="H2463" s="3">
        <v>46068</v>
      </c>
      <c r="I2463">
        <v>2</v>
      </c>
      <c r="J2463">
        <f>_xlfn.XLOOKUP(tbl_logs[[#This Row],[Target_Department]],tbl_DeptWeight[Department], tbl_DeptWeight[Impact Score])</f>
        <v>1</v>
      </c>
      <c r="K2463">
        <f>_xlfn.XLOOKUP(tbl_logs[[#This Row],[Employee_Action]],tbl_ResponseLikelihood[Employee Action],tbl_ResponseLikelihood[Likelihood Score])</f>
        <v>2</v>
      </c>
      <c r="L2463">
        <f>tbl_logs[[#This Row],[Impact Score]]*tbl_logs[[#This Row],[Response Multiplier]]</f>
        <v>2</v>
      </c>
      <c r="M2463" t="str" cm="1">
        <f t="array" ref="M2463">_xlfn.IFS(tbl_logs[[#This Row],[Total Score]]&lt;=4, "Low", tbl_logs[[#This Row],[Total Score]]&lt;=10, "Medium", tbl_logs[[#This Row],[Total Score]]&lt;=19, "High", tbl_logs[[#This Row],[Total Score]]&lt;=25, "Very High")</f>
        <v>Low</v>
      </c>
      <c r="N2463" t="str" cm="1">
        <f t="array" ref="N2463">_xlfn.IFS(tbl_logs[[#This Row],[Total Score]]&lt;=4, "Low", tbl_logs[[#This Row],[Total Score]]&lt;=10, "Medium", tbl_logs[[#This Row],[Total Score]]&lt;=17, "High", tbl_logs[[#This Row],[Total Score]]&lt;=25, "Critical")</f>
        <v>Low</v>
      </c>
    </row>
    <row r="2464" spans="1:14" x14ac:dyDescent="0.3">
      <c r="A2464" t="s">
        <v>1872</v>
      </c>
      <c r="B2464" s="1">
        <v>46068.040972222225</v>
      </c>
      <c r="C2464" t="s">
        <v>12</v>
      </c>
      <c r="D2464" t="s">
        <v>8</v>
      </c>
      <c r="E2464" t="s">
        <v>19</v>
      </c>
      <c r="F2464" t="s">
        <v>10</v>
      </c>
      <c r="G2464" s="2">
        <v>4.0972222222222222E-2</v>
      </c>
      <c r="H2464" s="3">
        <v>46068</v>
      </c>
      <c r="I2464">
        <v>2</v>
      </c>
      <c r="J2464">
        <f>_xlfn.XLOOKUP(tbl_logs[[#This Row],[Target_Department]],tbl_DeptWeight[Department], tbl_DeptWeight[Impact Score])</f>
        <v>1</v>
      </c>
      <c r="K2464">
        <f>_xlfn.XLOOKUP(tbl_logs[[#This Row],[Employee_Action]],tbl_ResponseLikelihood[Employee Action],tbl_ResponseLikelihood[Likelihood Score])</f>
        <v>2</v>
      </c>
      <c r="L2464">
        <f>tbl_logs[[#This Row],[Impact Score]]*tbl_logs[[#This Row],[Response Multiplier]]</f>
        <v>2</v>
      </c>
      <c r="M2464" t="str" cm="1">
        <f t="array" ref="M2464">_xlfn.IFS(tbl_logs[[#This Row],[Total Score]]&lt;=4, "Low", tbl_logs[[#This Row],[Total Score]]&lt;=10, "Medium", tbl_logs[[#This Row],[Total Score]]&lt;=19, "High", tbl_logs[[#This Row],[Total Score]]&lt;=25, "Very High")</f>
        <v>Low</v>
      </c>
      <c r="N2464" t="str" cm="1">
        <f t="array" ref="N2464">_xlfn.IFS(tbl_logs[[#This Row],[Total Score]]&lt;=4, "Low", tbl_logs[[#This Row],[Total Score]]&lt;=10, "Medium", tbl_logs[[#This Row],[Total Score]]&lt;=17, "High", tbl_logs[[#This Row],[Total Score]]&lt;=25, "Critical")</f>
        <v>Low</v>
      </c>
    </row>
    <row r="2465" spans="1:14" x14ac:dyDescent="0.3">
      <c r="A2465" t="s">
        <v>3006</v>
      </c>
      <c r="B2465" s="1">
        <v>46068.040972222225</v>
      </c>
      <c r="C2465" t="s">
        <v>12</v>
      </c>
      <c r="D2465" t="s">
        <v>18</v>
      </c>
      <c r="E2465" t="s">
        <v>31</v>
      </c>
      <c r="F2465" t="s">
        <v>13</v>
      </c>
      <c r="G2465" s="2">
        <v>4.0972222222222222E-2</v>
      </c>
      <c r="H2465" s="3">
        <v>46068</v>
      </c>
      <c r="I2465">
        <v>2</v>
      </c>
      <c r="J2465">
        <f>_xlfn.XLOOKUP(tbl_logs[[#This Row],[Target_Department]],tbl_DeptWeight[Department], tbl_DeptWeight[Impact Score])</f>
        <v>1</v>
      </c>
      <c r="K2465">
        <f>_xlfn.XLOOKUP(tbl_logs[[#This Row],[Employee_Action]],tbl_ResponseLikelihood[Employee Action],tbl_ResponseLikelihood[Likelihood Score])</f>
        <v>1</v>
      </c>
      <c r="L2465">
        <f>tbl_logs[[#This Row],[Impact Score]]*tbl_logs[[#This Row],[Response Multiplier]]</f>
        <v>1</v>
      </c>
      <c r="M2465" t="str" cm="1">
        <f t="array" ref="M2465">_xlfn.IFS(tbl_logs[[#This Row],[Total Score]]&lt;=4, "Low", tbl_logs[[#This Row],[Total Score]]&lt;=10, "Medium", tbl_logs[[#This Row],[Total Score]]&lt;=19, "High", tbl_logs[[#This Row],[Total Score]]&lt;=25, "Very High")</f>
        <v>Low</v>
      </c>
      <c r="N2465" t="str" cm="1">
        <f t="array" ref="N2465">_xlfn.IFS(tbl_logs[[#This Row],[Total Score]]&lt;=4, "Low", tbl_logs[[#This Row],[Total Score]]&lt;=10, "Medium", tbl_logs[[#This Row],[Total Score]]&lt;=17, "High", tbl_logs[[#This Row],[Total Score]]&lt;=25, "Critical")</f>
        <v>Low</v>
      </c>
    </row>
    <row r="2466" spans="1:14" x14ac:dyDescent="0.3">
      <c r="A2466" t="s">
        <v>3880</v>
      </c>
      <c r="B2466" s="1">
        <v>46068.111111111109</v>
      </c>
      <c r="C2466" t="s">
        <v>26</v>
      </c>
      <c r="D2466" t="s">
        <v>18</v>
      </c>
      <c r="E2466" t="s">
        <v>19</v>
      </c>
      <c r="F2466" t="s">
        <v>10</v>
      </c>
      <c r="G2466" s="2">
        <v>0.1111111111111111</v>
      </c>
      <c r="H2466" s="3">
        <v>46068</v>
      </c>
      <c r="I2466">
        <v>2</v>
      </c>
      <c r="J2466">
        <f>_xlfn.XLOOKUP(tbl_logs[[#This Row],[Target_Department]],tbl_DeptWeight[Department], tbl_DeptWeight[Impact Score])</f>
        <v>3</v>
      </c>
      <c r="K2466">
        <f>_xlfn.XLOOKUP(tbl_logs[[#This Row],[Employee_Action]],tbl_ResponseLikelihood[Employee Action],tbl_ResponseLikelihood[Likelihood Score])</f>
        <v>2</v>
      </c>
      <c r="L2466">
        <f>tbl_logs[[#This Row],[Impact Score]]*tbl_logs[[#This Row],[Response Multiplier]]</f>
        <v>6</v>
      </c>
      <c r="M2466" t="str" cm="1">
        <f t="array" ref="M2466">_xlfn.IFS(tbl_logs[[#This Row],[Total Score]]&lt;=4, "Low", tbl_logs[[#This Row],[Total Score]]&lt;=10, "Medium", tbl_logs[[#This Row],[Total Score]]&lt;=19, "High", tbl_logs[[#This Row],[Total Score]]&lt;=25, "Very High")</f>
        <v>Medium</v>
      </c>
      <c r="N2466" t="str" cm="1">
        <f t="array" ref="N2466">_xlfn.IFS(tbl_logs[[#This Row],[Total Score]]&lt;=4, "Low", tbl_logs[[#This Row],[Total Score]]&lt;=10, "Medium", tbl_logs[[#This Row],[Total Score]]&lt;=17, "High", tbl_logs[[#This Row],[Total Score]]&lt;=25, "Critical")</f>
        <v>Medium</v>
      </c>
    </row>
    <row r="2467" spans="1:14" x14ac:dyDescent="0.3">
      <c r="A2467" t="s">
        <v>622</v>
      </c>
      <c r="B2467" s="1">
        <v>46068.140972222223</v>
      </c>
      <c r="C2467" t="s">
        <v>47</v>
      </c>
      <c r="D2467" t="s">
        <v>22</v>
      </c>
      <c r="E2467" t="s">
        <v>9</v>
      </c>
      <c r="F2467" t="s">
        <v>20</v>
      </c>
      <c r="G2467" s="2">
        <v>0.14097222222222222</v>
      </c>
      <c r="H2467" s="3">
        <v>46068</v>
      </c>
      <c r="I2467">
        <v>2</v>
      </c>
      <c r="J2467">
        <f>_xlfn.XLOOKUP(tbl_logs[[#This Row],[Target_Department]],tbl_DeptWeight[Department], tbl_DeptWeight[Impact Score])</f>
        <v>1</v>
      </c>
      <c r="K2467">
        <f>_xlfn.XLOOKUP(tbl_logs[[#This Row],[Employee_Action]],tbl_ResponseLikelihood[Employee Action],tbl_ResponseLikelihood[Likelihood Score])</f>
        <v>2</v>
      </c>
      <c r="L2467">
        <f>tbl_logs[[#This Row],[Impact Score]]*tbl_logs[[#This Row],[Response Multiplier]]</f>
        <v>2</v>
      </c>
      <c r="M2467" t="str" cm="1">
        <f t="array" ref="M2467">_xlfn.IFS(tbl_logs[[#This Row],[Total Score]]&lt;=4, "Low", tbl_logs[[#This Row],[Total Score]]&lt;=10, "Medium", tbl_logs[[#This Row],[Total Score]]&lt;=19, "High", tbl_logs[[#This Row],[Total Score]]&lt;=25, "Very High")</f>
        <v>Low</v>
      </c>
      <c r="N2467" t="str" cm="1">
        <f t="array" ref="N2467">_xlfn.IFS(tbl_logs[[#This Row],[Total Score]]&lt;=4, "Low", tbl_logs[[#This Row],[Total Score]]&lt;=10, "Medium", tbl_logs[[#This Row],[Total Score]]&lt;=17, "High", tbl_logs[[#This Row],[Total Score]]&lt;=25, "Critical")</f>
        <v>Low</v>
      </c>
    </row>
    <row r="2468" spans="1:14" x14ac:dyDescent="0.3">
      <c r="A2468" t="s">
        <v>2706</v>
      </c>
      <c r="B2468" s="1">
        <v>46068.145833333336</v>
      </c>
      <c r="C2468" t="s">
        <v>7</v>
      </c>
      <c r="D2468" t="s">
        <v>8</v>
      </c>
      <c r="E2468" t="s">
        <v>19</v>
      </c>
      <c r="F2468" t="s">
        <v>10</v>
      </c>
      <c r="G2468" s="2">
        <v>0.14583333333333334</v>
      </c>
      <c r="H2468" s="3">
        <v>46068</v>
      </c>
      <c r="I2468">
        <v>2</v>
      </c>
      <c r="J2468">
        <f>_xlfn.XLOOKUP(tbl_logs[[#This Row],[Target_Department]],tbl_DeptWeight[Department], tbl_DeptWeight[Impact Score])</f>
        <v>3</v>
      </c>
      <c r="K2468">
        <f>_xlfn.XLOOKUP(tbl_logs[[#This Row],[Employee_Action]],tbl_ResponseLikelihood[Employee Action],tbl_ResponseLikelihood[Likelihood Score])</f>
        <v>2</v>
      </c>
      <c r="L2468">
        <f>tbl_logs[[#This Row],[Impact Score]]*tbl_logs[[#This Row],[Response Multiplier]]</f>
        <v>6</v>
      </c>
      <c r="M2468" t="str" cm="1">
        <f t="array" ref="M2468">_xlfn.IFS(tbl_logs[[#This Row],[Total Score]]&lt;=4, "Low", tbl_logs[[#This Row],[Total Score]]&lt;=10, "Medium", tbl_logs[[#This Row],[Total Score]]&lt;=19, "High", tbl_logs[[#This Row],[Total Score]]&lt;=25, "Very High")</f>
        <v>Medium</v>
      </c>
      <c r="N2468" t="str" cm="1">
        <f t="array" ref="N2468">_xlfn.IFS(tbl_logs[[#This Row],[Total Score]]&lt;=4, "Low", tbl_logs[[#This Row],[Total Score]]&lt;=10, "Medium", tbl_logs[[#This Row],[Total Score]]&lt;=17, "High", tbl_logs[[#This Row],[Total Score]]&lt;=25, "Critical")</f>
        <v>Medium</v>
      </c>
    </row>
    <row r="2469" spans="1:14" x14ac:dyDescent="0.3">
      <c r="A2469" t="s">
        <v>1346</v>
      </c>
      <c r="B2469" s="1">
        <v>46068.164583333331</v>
      </c>
      <c r="C2469" t="s">
        <v>12</v>
      </c>
      <c r="D2469" t="s">
        <v>22</v>
      </c>
      <c r="E2469" t="s">
        <v>9</v>
      </c>
      <c r="F2469" t="s">
        <v>13</v>
      </c>
      <c r="G2469" s="2">
        <v>0.16458333333333333</v>
      </c>
      <c r="H2469" s="3">
        <v>46068</v>
      </c>
      <c r="I2469">
        <v>2</v>
      </c>
      <c r="J2469">
        <f>_xlfn.XLOOKUP(tbl_logs[[#This Row],[Target_Department]],tbl_DeptWeight[Department], tbl_DeptWeight[Impact Score])</f>
        <v>1</v>
      </c>
      <c r="K2469">
        <f>_xlfn.XLOOKUP(tbl_logs[[#This Row],[Employee_Action]],tbl_ResponseLikelihood[Employee Action],tbl_ResponseLikelihood[Likelihood Score])</f>
        <v>1</v>
      </c>
      <c r="L2469">
        <f>tbl_logs[[#This Row],[Impact Score]]*tbl_logs[[#This Row],[Response Multiplier]]</f>
        <v>1</v>
      </c>
      <c r="M2469" t="str" cm="1">
        <f t="array" ref="M2469">_xlfn.IFS(tbl_logs[[#This Row],[Total Score]]&lt;=4, "Low", tbl_logs[[#This Row],[Total Score]]&lt;=10, "Medium", tbl_logs[[#This Row],[Total Score]]&lt;=19, "High", tbl_logs[[#This Row],[Total Score]]&lt;=25, "Very High")</f>
        <v>Low</v>
      </c>
      <c r="N2469" t="str" cm="1">
        <f t="array" ref="N2469">_xlfn.IFS(tbl_logs[[#This Row],[Total Score]]&lt;=4, "Low", tbl_logs[[#This Row],[Total Score]]&lt;=10, "Medium", tbl_logs[[#This Row],[Total Score]]&lt;=17, "High", tbl_logs[[#This Row],[Total Score]]&lt;=25, "Critical")</f>
        <v>Low</v>
      </c>
    </row>
    <row r="2470" spans="1:14" x14ac:dyDescent="0.3">
      <c r="A2470" t="s">
        <v>4359</v>
      </c>
      <c r="B2470" s="1">
        <v>46068.177083333336</v>
      </c>
      <c r="C2470" t="s">
        <v>7</v>
      </c>
      <c r="D2470" t="s">
        <v>22</v>
      </c>
      <c r="E2470" t="s">
        <v>19</v>
      </c>
      <c r="F2470" t="s">
        <v>10</v>
      </c>
      <c r="G2470" s="2">
        <v>0.17708333333333334</v>
      </c>
      <c r="H2470" s="3">
        <v>46068</v>
      </c>
      <c r="I2470">
        <v>2</v>
      </c>
      <c r="J2470">
        <f>_xlfn.XLOOKUP(tbl_logs[[#This Row],[Target_Department]],tbl_DeptWeight[Department], tbl_DeptWeight[Impact Score])</f>
        <v>3</v>
      </c>
      <c r="K2470">
        <f>_xlfn.XLOOKUP(tbl_logs[[#This Row],[Employee_Action]],tbl_ResponseLikelihood[Employee Action],tbl_ResponseLikelihood[Likelihood Score])</f>
        <v>2</v>
      </c>
      <c r="L2470">
        <f>tbl_logs[[#This Row],[Impact Score]]*tbl_logs[[#This Row],[Response Multiplier]]</f>
        <v>6</v>
      </c>
      <c r="M2470" t="str" cm="1">
        <f t="array" ref="M2470">_xlfn.IFS(tbl_logs[[#This Row],[Total Score]]&lt;=4, "Low", tbl_logs[[#This Row],[Total Score]]&lt;=10, "Medium", tbl_logs[[#This Row],[Total Score]]&lt;=19, "High", tbl_logs[[#This Row],[Total Score]]&lt;=25, "Very High")</f>
        <v>Medium</v>
      </c>
      <c r="N2470" t="str" cm="1">
        <f t="array" ref="N2470">_xlfn.IFS(tbl_logs[[#This Row],[Total Score]]&lt;=4, "Low", tbl_logs[[#This Row],[Total Score]]&lt;=10, "Medium", tbl_logs[[#This Row],[Total Score]]&lt;=17, "High", tbl_logs[[#This Row],[Total Score]]&lt;=25, "Critical")</f>
        <v>Medium</v>
      </c>
    </row>
    <row r="2471" spans="1:14" x14ac:dyDescent="0.3">
      <c r="A2471" t="s">
        <v>880</v>
      </c>
      <c r="B2471" s="1">
        <v>46068.177777777775</v>
      </c>
      <c r="C2471" t="s">
        <v>7</v>
      </c>
      <c r="D2471" t="s">
        <v>22</v>
      </c>
      <c r="E2471" t="s">
        <v>16</v>
      </c>
      <c r="F2471" t="s">
        <v>13</v>
      </c>
      <c r="G2471" s="2">
        <v>0.17777777777777778</v>
      </c>
      <c r="H2471" s="3">
        <v>46068</v>
      </c>
      <c r="I2471">
        <v>2</v>
      </c>
      <c r="J2471">
        <f>_xlfn.XLOOKUP(tbl_logs[[#This Row],[Target_Department]],tbl_DeptWeight[Department], tbl_DeptWeight[Impact Score])</f>
        <v>3</v>
      </c>
      <c r="K2471">
        <f>_xlfn.XLOOKUP(tbl_logs[[#This Row],[Employee_Action]],tbl_ResponseLikelihood[Employee Action],tbl_ResponseLikelihood[Likelihood Score])</f>
        <v>1</v>
      </c>
      <c r="L2471">
        <f>tbl_logs[[#This Row],[Impact Score]]*tbl_logs[[#This Row],[Response Multiplier]]</f>
        <v>3</v>
      </c>
      <c r="M2471" t="str" cm="1">
        <f t="array" ref="M2471">_xlfn.IFS(tbl_logs[[#This Row],[Total Score]]&lt;=4, "Low", tbl_logs[[#This Row],[Total Score]]&lt;=10, "Medium", tbl_logs[[#This Row],[Total Score]]&lt;=19, "High", tbl_logs[[#This Row],[Total Score]]&lt;=25, "Very High")</f>
        <v>Low</v>
      </c>
      <c r="N2471" t="str" cm="1">
        <f t="array" ref="N2471">_xlfn.IFS(tbl_logs[[#This Row],[Total Score]]&lt;=4, "Low", tbl_logs[[#This Row],[Total Score]]&lt;=10, "Medium", tbl_logs[[#This Row],[Total Score]]&lt;=17, "High", tbl_logs[[#This Row],[Total Score]]&lt;=25, "Critical")</f>
        <v>Low</v>
      </c>
    </row>
    <row r="2472" spans="1:14" x14ac:dyDescent="0.3">
      <c r="A2472" t="s">
        <v>3415</v>
      </c>
      <c r="B2472" s="1">
        <v>46068.188194444447</v>
      </c>
      <c r="C2472" t="s">
        <v>40</v>
      </c>
      <c r="D2472" t="s">
        <v>22</v>
      </c>
      <c r="E2472" t="s">
        <v>16</v>
      </c>
      <c r="F2472" t="s">
        <v>20</v>
      </c>
      <c r="G2472" s="2">
        <v>0.18819444444444444</v>
      </c>
      <c r="H2472" s="3">
        <v>46068</v>
      </c>
      <c r="I2472">
        <v>2</v>
      </c>
      <c r="J2472">
        <f>_xlfn.XLOOKUP(tbl_logs[[#This Row],[Target_Department]],tbl_DeptWeight[Department], tbl_DeptWeight[Impact Score])</f>
        <v>5</v>
      </c>
      <c r="K2472">
        <f>_xlfn.XLOOKUP(tbl_logs[[#This Row],[Employee_Action]],tbl_ResponseLikelihood[Employee Action],tbl_ResponseLikelihood[Likelihood Score])</f>
        <v>2</v>
      </c>
      <c r="L2472">
        <f>tbl_logs[[#This Row],[Impact Score]]*tbl_logs[[#This Row],[Response Multiplier]]</f>
        <v>10</v>
      </c>
      <c r="M2472" t="str" cm="1">
        <f t="array" ref="M2472">_xlfn.IFS(tbl_logs[[#This Row],[Total Score]]&lt;=4, "Low", tbl_logs[[#This Row],[Total Score]]&lt;=10, "Medium", tbl_logs[[#This Row],[Total Score]]&lt;=19, "High", tbl_logs[[#This Row],[Total Score]]&lt;=25, "Very High")</f>
        <v>Medium</v>
      </c>
      <c r="N2472" t="str" cm="1">
        <f t="array" ref="N2472">_xlfn.IFS(tbl_logs[[#This Row],[Total Score]]&lt;=4, "Low", tbl_logs[[#This Row],[Total Score]]&lt;=10, "Medium", tbl_logs[[#This Row],[Total Score]]&lt;=17, "High", tbl_logs[[#This Row],[Total Score]]&lt;=25, "Critical")</f>
        <v>Medium</v>
      </c>
    </row>
    <row r="2473" spans="1:14" x14ac:dyDescent="0.3">
      <c r="A2473" t="s">
        <v>179</v>
      </c>
      <c r="B2473" s="1">
        <v>46068.21597222222</v>
      </c>
      <c r="C2473" t="s">
        <v>47</v>
      </c>
      <c r="D2473" t="s">
        <v>22</v>
      </c>
      <c r="E2473" t="s">
        <v>9</v>
      </c>
      <c r="F2473" t="s">
        <v>10</v>
      </c>
      <c r="G2473" s="2">
        <v>0.21597222222222223</v>
      </c>
      <c r="H2473" s="3">
        <v>46068</v>
      </c>
      <c r="I2473">
        <v>2</v>
      </c>
      <c r="J2473">
        <f>_xlfn.XLOOKUP(tbl_logs[[#This Row],[Target_Department]],tbl_DeptWeight[Department], tbl_DeptWeight[Impact Score])</f>
        <v>1</v>
      </c>
      <c r="K2473">
        <f>_xlfn.XLOOKUP(tbl_logs[[#This Row],[Employee_Action]],tbl_ResponseLikelihood[Employee Action],tbl_ResponseLikelihood[Likelihood Score])</f>
        <v>2</v>
      </c>
      <c r="L2473">
        <f>tbl_logs[[#This Row],[Impact Score]]*tbl_logs[[#This Row],[Response Multiplier]]</f>
        <v>2</v>
      </c>
      <c r="M2473" t="str" cm="1">
        <f t="array" ref="M2473">_xlfn.IFS(tbl_logs[[#This Row],[Total Score]]&lt;=4, "Low", tbl_logs[[#This Row],[Total Score]]&lt;=10, "Medium", tbl_logs[[#This Row],[Total Score]]&lt;=19, "High", tbl_logs[[#This Row],[Total Score]]&lt;=25, "Very High")</f>
        <v>Low</v>
      </c>
      <c r="N2473" t="str" cm="1">
        <f t="array" ref="N2473">_xlfn.IFS(tbl_logs[[#This Row],[Total Score]]&lt;=4, "Low", tbl_logs[[#This Row],[Total Score]]&lt;=10, "Medium", tbl_logs[[#This Row],[Total Score]]&lt;=17, "High", tbl_logs[[#This Row],[Total Score]]&lt;=25, "Critical")</f>
        <v>Low</v>
      </c>
    </row>
    <row r="2474" spans="1:14" x14ac:dyDescent="0.3">
      <c r="A2474" t="s">
        <v>396</v>
      </c>
      <c r="B2474" s="1">
        <v>46068.216666666667</v>
      </c>
      <c r="C2474" t="s">
        <v>7</v>
      </c>
      <c r="D2474" t="s">
        <v>18</v>
      </c>
      <c r="E2474" t="s">
        <v>19</v>
      </c>
      <c r="F2474" t="s">
        <v>10</v>
      </c>
      <c r="G2474" s="2">
        <v>0.21666666666666667</v>
      </c>
      <c r="H2474" s="3">
        <v>46068</v>
      </c>
      <c r="I2474">
        <v>2</v>
      </c>
      <c r="J2474">
        <f>_xlfn.XLOOKUP(tbl_logs[[#This Row],[Target_Department]],tbl_DeptWeight[Department], tbl_DeptWeight[Impact Score])</f>
        <v>3</v>
      </c>
      <c r="K2474">
        <f>_xlfn.XLOOKUP(tbl_logs[[#This Row],[Employee_Action]],tbl_ResponseLikelihood[Employee Action],tbl_ResponseLikelihood[Likelihood Score])</f>
        <v>2</v>
      </c>
      <c r="L2474">
        <f>tbl_logs[[#This Row],[Impact Score]]*tbl_logs[[#This Row],[Response Multiplier]]</f>
        <v>6</v>
      </c>
      <c r="M2474" t="str" cm="1">
        <f t="array" ref="M2474">_xlfn.IFS(tbl_logs[[#This Row],[Total Score]]&lt;=4, "Low", tbl_logs[[#This Row],[Total Score]]&lt;=10, "Medium", tbl_logs[[#This Row],[Total Score]]&lt;=19, "High", tbl_logs[[#This Row],[Total Score]]&lt;=25, "Very High")</f>
        <v>Medium</v>
      </c>
      <c r="N2474" t="str" cm="1">
        <f t="array" ref="N2474">_xlfn.IFS(tbl_logs[[#This Row],[Total Score]]&lt;=4, "Low", tbl_logs[[#This Row],[Total Score]]&lt;=10, "Medium", tbl_logs[[#This Row],[Total Score]]&lt;=17, "High", tbl_logs[[#This Row],[Total Score]]&lt;=25, "Critical")</f>
        <v>Medium</v>
      </c>
    </row>
    <row r="2475" spans="1:14" x14ac:dyDescent="0.3">
      <c r="A2475" t="s">
        <v>193</v>
      </c>
      <c r="B2475" s="1">
        <v>46068.256944444445</v>
      </c>
      <c r="C2475" t="s">
        <v>7</v>
      </c>
      <c r="D2475" t="s">
        <v>18</v>
      </c>
      <c r="E2475" t="s">
        <v>19</v>
      </c>
      <c r="F2475" t="s">
        <v>10</v>
      </c>
      <c r="G2475" s="2">
        <v>0.25694444444444442</v>
      </c>
      <c r="H2475" s="3">
        <v>46068</v>
      </c>
      <c r="I2475">
        <v>2</v>
      </c>
      <c r="J2475">
        <f>_xlfn.XLOOKUP(tbl_logs[[#This Row],[Target_Department]],tbl_DeptWeight[Department], tbl_DeptWeight[Impact Score])</f>
        <v>3</v>
      </c>
      <c r="K2475">
        <f>_xlfn.XLOOKUP(tbl_logs[[#This Row],[Employee_Action]],tbl_ResponseLikelihood[Employee Action],tbl_ResponseLikelihood[Likelihood Score])</f>
        <v>2</v>
      </c>
      <c r="L2475">
        <f>tbl_logs[[#This Row],[Impact Score]]*tbl_logs[[#This Row],[Response Multiplier]]</f>
        <v>6</v>
      </c>
      <c r="M2475" t="str" cm="1">
        <f t="array" ref="M2475">_xlfn.IFS(tbl_logs[[#This Row],[Total Score]]&lt;=4, "Low", tbl_logs[[#This Row],[Total Score]]&lt;=10, "Medium", tbl_logs[[#This Row],[Total Score]]&lt;=19, "High", tbl_logs[[#This Row],[Total Score]]&lt;=25, "Very High")</f>
        <v>Medium</v>
      </c>
      <c r="N2475" t="str" cm="1">
        <f t="array" ref="N2475">_xlfn.IFS(tbl_logs[[#This Row],[Total Score]]&lt;=4, "Low", tbl_logs[[#This Row],[Total Score]]&lt;=10, "Medium", tbl_logs[[#This Row],[Total Score]]&lt;=17, "High", tbl_logs[[#This Row],[Total Score]]&lt;=25, "Critical")</f>
        <v>Medium</v>
      </c>
    </row>
    <row r="2476" spans="1:14" x14ac:dyDescent="0.3">
      <c r="A2476" t="s">
        <v>2966</v>
      </c>
      <c r="B2476" s="1">
        <v>46068.265277777777</v>
      </c>
      <c r="C2476" t="s">
        <v>40</v>
      </c>
      <c r="D2476" t="s">
        <v>18</v>
      </c>
      <c r="E2476" t="s">
        <v>16</v>
      </c>
      <c r="F2476" t="s">
        <v>10</v>
      </c>
      <c r="G2476" s="2">
        <v>0.26527777777777778</v>
      </c>
      <c r="H2476" s="3">
        <v>46068</v>
      </c>
      <c r="I2476">
        <v>2</v>
      </c>
      <c r="J2476">
        <f>_xlfn.XLOOKUP(tbl_logs[[#This Row],[Target_Department]],tbl_DeptWeight[Department], tbl_DeptWeight[Impact Score])</f>
        <v>5</v>
      </c>
      <c r="K2476">
        <f>_xlfn.XLOOKUP(tbl_logs[[#This Row],[Employee_Action]],tbl_ResponseLikelihood[Employee Action],tbl_ResponseLikelihood[Likelihood Score])</f>
        <v>2</v>
      </c>
      <c r="L2476">
        <f>tbl_logs[[#This Row],[Impact Score]]*tbl_logs[[#This Row],[Response Multiplier]]</f>
        <v>10</v>
      </c>
      <c r="M2476" t="str" cm="1">
        <f t="array" ref="M2476">_xlfn.IFS(tbl_logs[[#This Row],[Total Score]]&lt;=4, "Low", tbl_logs[[#This Row],[Total Score]]&lt;=10, "Medium", tbl_logs[[#This Row],[Total Score]]&lt;=19, "High", tbl_logs[[#This Row],[Total Score]]&lt;=25, "Very High")</f>
        <v>Medium</v>
      </c>
      <c r="N2476" t="str" cm="1">
        <f t="array" ref="N2476">_xlfn.IFS(tbl_logs[[#This Row],[Total Score]]&lt;=4, "Low", tbl_logs[[#This Row],[Total Score]]&lt;=10, "Medium", tbl_logs[[#This Row],[Total Score]]&lt;=17, "High", tbl_logs[[#This Row],[Total Score]]&lt;=25, "Critical")</f>
        <v>Medium</v>
      </c>
    </row>
    <row r="2477" spans="1:14" x14ac:dyDescent="0.3">
      <c r="A2477" t="s">
        <v>2797</v>
      </c>
      <c r="B2477" s="1">
        <v>46068.295138888891</v>
      </c>
      <c r="C2477" t="s">
        <v>7</v>
      </c>
      <c r="D2477" t="s">
        <v>15</v>
      </c>
      <c r="E2477" t="s">
        <v>19</v>
      </c>
      <c r="F2477" t="s">
        <v>33</v>
      </c>
      <c r="G2477" s="2">
        <v>0.2951388888888889</v>
      </c>
      <c r="H2477" s="3">
        <v>46068</v>
      </c>
      <c r="I2477">
        <v>2</v>
      </c>
      <c r="J2477">
        <f>_xlfn.XLOOKUP(tbl_logs[[#This Row],[Target_Department]],tbl_DeptWeight[Department], tbl_DeptWeight[Impact Score])</f>
        <v>3</v>
      </c>
      <c r="K2477">
        <f>_xlfn.XLOOKUP(tbl_logs[[#This Row],[Employee_Action]],tbl_ResponseLikelihood[Employee Action],tbl_ResponseLikelihood[Likelihood Score])</f>
        <v>4</v>
      </c>
      <c r="L2477">
        <f>tbl_logs[[#This Row],[Impact Score]]*tbl_logs[[#This Row],[Response Multiplier]]</f>
        <v>12</v>
      </c>
      <c r="M2477" t="str" cm="1">
        <f t="array" ref="M2477">_xlfn.IFS(tbl_logs[[#This Row],[Total Score]]&lt;=4, "Low", tbl_logs[[#This Row],[Total Score]]&lt;=10, "Medium", tbl_logs[[#This Row],[Total Score]]&lt;=19, "High", tbl_logs[[#This Row],[Total Score]]&lt;=25, "Very High")</f>
        <v>High</v>
      </c>
      <c r="N2477" t="str" cm="1">
        <f t="array" ref="N2477">_xlfn.IFS(tbl_logs[[#This Row],[Total Score]]&lt;=4, "Low", tbl_logs[[#This Row],[Total Score]]&lt;=10, "Medium", tbl_logs[[#This Row],[Total Score]]&lt;=17, "High", tbl_logs[[#This Row],[Total Score]]&lt;=25, "Critical")</f>
        <v>High</v>
      </c>
    </row>
    <row r="2478" spans="1:14" x14ac:dyDescent="0.3">
      <c r="A2478" t="s">
        <v>1531</v>
      </c>
      <c r="B2478" s="1">
        <v>46068.3</v>
      </c>
      <c r="C2478" t="s">
        <v>12</v>
      </c>
      <c r="D2478" t="s">
        <v>18</v>
      </c>
      <c r="E2478" t="s">
        <v>9</v>
      </c>
      <c r="F2478" t="s">
        <v>13</v>
      </c>
      <c r="G2478" s="2">
        <v>0.3</v>
      </c>
      <c r="H2478" s="3">
        <v>46068</v>
      </c>
      <c r="I2478">
        <v>2</v>
      </c>
      <c r="J2478">
        <f>_xlfn.XLOOKUP(tbl_logs[[#This Row],[Target_Department]],tbl_DeptWeight[Department], tbl_DeptWeight[Impact Score])</f>
        <v>1</v>
      </c>
      <c r="K2478">
        <f>_xlfn.XLOOKUP(tbl_logs[[#This Row],[Employee_Action]],tbl_ResponseLikelihood[Employee Action],tbl_ResponseLikelihood[Likelihood Score])</f>
        <v>1</v>
      </c>
      <c r="L2478">
        <f>tbl_logs[[#This Row],[Impact Score]]*tbl_logs[[#This Row],[Response Multiplier]]</f>
        <v>1</v>
      </c>
      <c r="M2478" t="str" cm="1">
        <f t="array" ref="M2478">_xlfn.IFS(tbl_logs[[#This Row],[Total Score]]&lt;=4, "Low", tbl_logs[[#This Row],[Total Score]]&lt;=10, "Medium", tbl_logs[[#This Row],[Total Score]]&lt;=19, "High", tbl_logs[[#This Row],[Total Score]]&lt;=25, "Very High")</f>
        <v>Low</v>
      </c>
      <c r="N2478" t="str" cm="1">
        <f t="array" ref="N2478">_xlfn.IFS(tbl_logs[[#This Row],[Total Score]]&lt;=4, "Low", tbl_logs[[#This Row],[Total Score]]&lt;=10, "Medium", tbl_logs[[#This Row],[Total Score]]&lt;=17, "High", tbl_logs[[#This Row],[Total Score]]&lt;=25, "Critical")</f>
        <v>Low</v>
      </c>
    </row>
    <row r="2479" spans="1:14" x14ac:dyDescent="0.3">
      <c r="A2479" t="s">
        <v>2018</v>
      </c>
      <c r="B2479" s="1">
        <v>46068.300694444442</v>
      </c>
      <c r="C2479" t="s">
        <v>7</v>
      </c>
      <c r="D2479" t="s">
        <v>22</v>
      </c>
      <c r="E2479" t="s">
        <v>19</v>
      </c>
      <c r="F2479" t="s">
        <v>33</v>
      </c>
      <c r="G2479" s="2">
        <v>0.30069444444444443</v>
      </c>
      <c r="H2479" s="3">
        <v>46068</v>
      </c>
      <c r="I2479">
        <v>2</v>
      </c>
      <c r="J2479">
        <f>_xlfn.XLOOKUP(tbl_logs[[#This Row],[Target_Department]],tbl_DeptWeight[Department], tbl_DeptWeight[Impact Score])</f>
        <v>3</v>
      </c>
      <c r="K2479">
        <f>_xlfn.XLOOKUP(tbl_logs[[#This Row],[Employee_Action]],tbl_ResponseLikelihood[Employee Action],tbl_ResponseLikelihood[Likelihood Score])</f>
        <v>4</v>
      </c>
      <c r="L2479">
        <f>tbl_logs[[#This Row],[Impact Score]]*tbl_logs[[#This Row],[Response Multiplier]]</f>
        <v>12</v>
      </c>
      <c r="M2479" t="str" cm="1">
        <f t="array" ref="M2479">_xlfn.IFS(tbl_logs[[#This Row],[Total Score]]&lt;=4, "Low", tbl_logs[[#This Row],[Total Score]]&lt;=10, "Medium", tbl_logs[[#This Row],[Total Score]]&lt;=19, "High", tbl_logs[[#This Row],[Total Score]]&lt;=25, "Very High")</f>
        <v>High</v>
      </c>
      <c r="N2479" t="str" cm="1">
        <f t="array" ref="N2479">_xlfn.IFS(tbl_logs[[#This Row],[Total Score]]&lt;=4, "Low", tbl_logs[[#This Row],[Total Score]]&lt;=10, "Medium", tbl_logs[[#This Row],[Total Score]]&lt;=17, "High", tbl_logs[[#This Row],[Total Score]]&lt;=25, "Critical")</f>
        <v>High</v>
      </c>
    </row>
    <row r="2480" spans="1:14" x14ac:dyDescent="0.3">
      <c r="A2480" t="s">
        <v>3593</v>
      </c>
      <c r="B2480" s="1">
        <v>46068.310416666667</v>
      </c>
      <c r="C2480" t="s">
        <v>26</v>
      </c>
      <c r="D2480" t="s">
        <v>15</v>
      </c>
      <c r="E2480" t="s">
        <v>19</v>
      </c>
      <c r="F2480" t="s">
        <v>13</v>
      </c>
      <c r="G2480" s="2">
        <v>0.31041666666666667</v>
      </c>
      <c r="H2480" s="3">
        <v>46068</v>
      </c>
      <c r="I2480">
        <v>2</v>
      </c>
      <c r="J2480">
        <f>_xlfn.XLOOKUP(tbl_logs[[#This Row],[Target_Department]],tbl_DeptWeight[Department], tbl_DeptWeight[Impact Score])</f>
        <v>3</v>
      </c>
      <c r="K2480">
        <f>_xlfn.XLOOKUP(tbl_logs[[#This Row],[Employee_Action]],tbl_ResponseLikelihood[Employee Action],tbl_ResponseLikelihood[Likelihood Score])</f>
        <v>1</v>
      </c>
      <c r="L2480">
        <f>tbl_logs[[#This Row],[Impact Score]]*tbl_logs[[#This Row],[Response Multiplier]]</f>
        <v>3</v>
      </c>
      <c r="M2480" t="str" cm="1">
        <f t="array" ref="M2480">_xlfn.IFS(tbl_logs[[#This Row],[Total Score]]&lt;=4, "Low", tbl_logs[[#This Row],[Total Score]]&lt;=10, "Medium", tbl_logs[[#This Row],[Total Score]]&lt;=19, "High", tbl_logs[[#This Row],[Total Score]]&lt;=25, "Very High")</f>
        <v>Low</v>
      </c>
      <c r="N2480" t="str" cm="1">
        <f t="array" ref="N2480">_xlfn.IFS(tbl_logs[[#This Row],[Total Score]]&lt;=4, "Low", tbl_logs[[#This Row],[Total Score]]&lt;=10, "Medium", tbl_logs[[#This Row],[Total Score]]&lt;=17, "High", tbl_logs[[#This Row],[Total Score]]&lt;=25, "Critical")</f>
        <v>Low</v>
      </c>
    </row>
    <row r="2481" spans="1:14" x14ac:dyDescent="0.3">
      <c r="A2481" t="s">
        <v>3422</v>
      </c>
      <c r="B2481" s="1">
        <v>46068.339583333334</v>
      </c>
      <c r="C2481" t="s">
        <v>26</v>
      </c>
      <c r="D2481" t="s">
        <v>15</v>
      </c>
      <c r="E2481" t="s">
        <v>31</v>
      </c>
      <c r="F2481" t="s">
        <v>10</v>
      </c>
      <c r="G2481" s="2">
        <v>0.33958333333333335</v>
      </c>
      <c r="H2481" s="3">
        <v>46068</v>
      </c>
      <c r="I2481">
        <v>2</v>
      </c>
      <c r="J2481">
        <f>_xlfn.XLOOKUP(tbl_logs[[#This Row],[Target_Department]],tbl_DeptWeight[Department], tbl_DeptWeight[Impact Score])</f>
        <v>3</v>
      </c>
      <c r="K2481">
        <f>_xlfn.XLOOKUP(tbl_logs[[#This Row],[Employee_Action]],tbl_ResponseLikelihood[Employee Action],tbl_ResponseLikelihood[Likelihood Score])</f>
        <v>2</v>
      </c>
      <c r="L2481">
        <f>tbl_logs[[#This Row],[Impact Score]]*tbl_logs[[#This Row],[Response Multiplier]]</f>
        <v>6</v>
      </c>
      <c r="M2481" t="str" cm="1">
        <f t="array" ref="M2481">_xlfn.IFS(tbl_logs[[#This Row],[Total Score]]&lt;=4, "Low", tbl_logs[[#This Row],[Total Score]]&lt;=10, "Medium", tbl_logs[[#This Row],[Total Score]]&lt;=19, "High", tbl_logs[[#This Row],[Total Score]]&lt;=25, "Very High")</f>
        <v>Medium</v>
      </c>
      <c r="N2481" t="str" cm="1">
        <f t="array" ref="N2481">_xlfn.IFS(tbl_logs[[#This Row],[Total Score]]&lt;=4, "Low", tbl_logs[[#This Row],[Total Score]]&lt;=10, "Medium", tbl_logs[[#This Row],[Total Score]]&lt;=17, "High", tbl_logs[[#This Row],[Total Score]]&lt;=25, "Critical")</f>
        <v>Medium</v>
      </c>
    </row>
    <row r="2482" spans="1:14" x14ac:dyDescent="0.3">
      <c r="A2482" t="s">
        <v>1812</v>
      </c>
      <c r="B2482" s="1">
        <v>46068.347222222219</v>
      </c>
      <c r="C2482" t="s">
        <v>47</v>
      </c>
      <c r="D2482" t="s">
        <v>18</v>
      </c>
      <c r="E2482" t="s">
        <v>31</v>
      </c>
      <c r="F2482" t="s">
        <v>53</v>
      </c>
      <c r="G2482" s="2">
        <v>0.34722222222222221</v>
      </c>
      <c r="H2482" s="3">
        <v>46068</v>
      </c>
      <c r="I2482">
        <v>2</v>
      </c>
      <c r="J2482">
        <f>_xlfn.XLOOKUP(tbl_logs[[#This Row],[Target_Department]],tbl_DeptWeight[Department], tbl_DeptWeight[Impact Score])</f>
        <v>1</v>
      </c>
      <c r="K2482">
        <f>_xlfn.XLOOKUP(tbl_logs[[#This Row],[Employee_Action]],tbl_ResponseLikelihood[Employee Action],tbl_ResponseLikelihood[Likelihood Score])</f>
        <v>5</v>
      </c>
      <c r="L2482">
        <f>tbl_logs[[#This Row],[Impact Score]]*tbl_logs[[#This Row],[Response Multiplier]]</f>
        <v>5</v>
      </c>
      <c r="M2482" t="str" cm="1">
        <f t="array" ref="M2482">_xlfn.IFS(tbl_logs[[#This Row],[Total Score]]&lt;=4, "Low", tbl_logs[[#This Row],[Total Score]]&lt;=10, "Medium", tbl_logs[[#This Row],[Total Score]]&lt;=19, "High", tbl_logs[[#This Row],[Total Score]]&lt;=25, "Very High")</f>
        <v>Medium</v>
      </c>
      <c r="N2482" t="str" cm="1">
        <f t="array" ref="N2482">_xlfn.IFS(tbl_logs[[#This Row],[Total Score]]&lt;=4, "Low", tbl_logs[[#This Row],[Total Score]]&lt;=10, "Medium", tbl_logs[[#This Row],[Total Score]]&lt;=17, "High", tbl_logs[[#This Row],[Total Score]]&lt;=25, "Critical")</f>
        <v>Medium</v>
      </c>
    </row>
    <row r="2483" spans="1:14" x14ac:dyDescent="0.3">
      <c r="A2483" t="s">
        <v>2745</v>
      </c>
      <c r="B2483" s="1">
        <v>46068.365972222222</v>
      </c>
      <c r="C2483" t="s">
        <v>7</v>
      </c>
      <c r="D2483" t="s">
        <v>15</v>
      </c>
      <c r="E2483" t="s">
        <v>19</v>
      </c>
      <c r="F2483" t="s">
        <v>13</v>
      </c>
      <c r="G2483" s="2">
        <v>0.3659722222222222</v>
      </c>
      <c r="H2483" s="3">
        <v>46068</v>
      </c>
      <c r="I2483">
        <v>2</v>
      </c>
      <c r="J2483">
        <f>_xlfn.XLOOKUP(tbl_logs[[#This Row],[Target_Department]],tbl_DeptWeight[Department], tbl_DeptWeight[Impact Score])</f>
        <v>3</v>
      </c>
      <c r="K2483">
        <f>_xlfn.XLOOKUP(tbl_logs[[#This Row],[Employee_Action]],tbl_ResponseLikelihood[Employee Action],tbl_ResponseLikelihood[Likelihood Score])</f>
        <v>1</v>
      </c>
      <c r="L2483">
        <f>tbl_logs[[#This Row],[Impact Score]]*tbl_logs[[#This Row],[Response Multiplier]]</f>
        <v>3</v>
      </c>
      <c r="M2483" t="str" cm="1">
        <f t="array" ref="M2483">_xlfn.IFS(tbl_logs[[#This Row],[Total Score]]&lt;=4, "Low", tbl_logs[[#This Row],[Total Score]]&lt;=10, "Medium", tbl_logs[[#This Row],[Total Score]]&lt;=19, "High", tbl_logs[[#This Row],[Total Score]]&lt;=25, "Very High")</f>
        <v>Low</v>
      </c>
      <c r="N2483" t="str" cm="1">
        <f t="array" ref="N2483">_xlfn.IFS(tbl_logs[[#This Row],[Total Score]]&lt;=4, "Low", tbl_logs[[#This Row],[Total Score]]&lt;=10, "Medium", tbl_logs[[#This Row],[Total Score]]&lt;=17, "High", tbl_logs[[#This Row],[Total Score]]&lt;=25, "Critical")</f>
        <v>Low</v>
      </c>
    </row>
    <row r="2484" spans="1:14" x14ac:dyDescent="0.3">
      <c r="A2484" t="s">
        <v>516</v>
      </c>
      <c r="B2484" s="1">
        <v>46068.379166666666</v>
      </c>
      <c r="C2484" t="s">
        <v>26</v>
      </c>
      <c r="D2484" t="s">
        <v>15</v>
      </c>
      <c r="E2484" t="s">
        <v>9</v>
      </c>
      <c r="F2484" t="s">
        <v>20</v>
      </c>
      <c r="G2484" s="2">
        <v>0.37916666666666665</v>
      </c>
      <c r="H2484" s="3">
        <v>46068</v>
      </c>
      <c r="I2484">
        <v>2</v>
      </c>
      <c r="J2484">
        <f>_xlfn.XLOOKUP(tbl_logs[[#This Row],[Target_Department]],tbl_DeptWeight[Department], tbl_DeptWeight[Impact Score])</f>
        <v>3</v>
      </c>
      <c r="K2484">
        <f>_xlfn.XLOOKUP(tbl_logs[[#This Row],[Employee_Action]],tbl_ResponseLikelihood[Employee Action],tbl_ResponseLikelihood[Likelihood Score])</f>
        <v>2</v>
      </c>
      <c r="L2484">
        <f>tbl_logs[[#This Row],[Impact Score]]*tbl_logs[[#This Row],[Response Multiplier]]</f>
        <v>6</v>
      </c>
      <c r="M2484" t="str" cm="1">
        <f t="array" ref="M2484">_xlfn.IFS(tbl_logs[[#This Row],[Total Score]]&lt;=4, "Low", tbl_logs[[#This Row],[Total Score]]&lt;=10, "Medium", tbl_logs[[#This Row],[Total Score]]&lt;=19, "High", tbl_logs[[#This Row],[Total Score]]&lt;=25, "Very High")</f>
        <v>Medium</v>
      </c>
      <c r="N2484" t="str" cm="1">
        <f t="array" ref="N2484">_xlfn.IFS(tbl_logs[[#This Row],[Total Score]]&lt;=4, "Low", tbl_logs[[#This Row],[Total Score]]&lt;=10, "Medium", tbl_logs[[#This Row],[Total Score]]&lt;=17, "High", tbl_logs[[#This Row],[Total Score]]&lt;=25, "Critical")</f>
        <v>Medium</v>
      </c>
    </row>
    <row r="2485" spans="1:14" x14ac:dyDescent="0.3">
      <c r="A2485" t="s">
        <v>2610</v>
      </c>
      <c r="B2485" s="1">
        <v>46068.395833333336</v>
      </c>
      <c r="C2485" t="s">
        <v>40</v>
      </c>
      <c r="D2485" t="s">
        <v>15</v>
      </c>
      <c r="E2485" t="s">
        <v>16</v>
      </c>
      <c r="F2485" t="s">
        <v>10</v>
      </c>
      <c r="G2485" s="2">
        <v>0.39583333333333331</v>
      </c>
      <c r="H2485" s="3">
        <v>46068</v>
      </c>
      <c r="I2485">
        <v>2</v>
      </c>
      <c r="J2485">
        <f>_xlfn.XLOOKUP(tbl_logs[[#This Row],[Target_Department]],tbl_DeptWeight[Department], tbl_DeptWeight[Impact Score])</f>
        <v>5</v>
      </c>
      <c r="K2485">
        <f>_xlfn.XLOOKUP(tbl_logs[[#This Row],[Employee_Action]],tbl_ResponseLikelihood[Employee Action],tbl_ResponseLikelihood[Likelihood Score])</f>
        <v>2</v>
      </c>
      <c r="L2485">
        <f>tbl_logs[[#This Row],[Impact Score]]*tbl_logs[[#This Row],[Response Multiplier]]</f>
        <v>10</v>
      </c>
      <c r="M2485" t="str" cm="1">
        <f t="array" ref="M2485">_xlfn.IFS(tbl_logs[[#This Row],[Total Score]]&lt;=4, "Low", tbl_logs[[#This Row],[Total Score]]&lt;=10, "Medium", tbl_logs[[#This Row],[Total Score]]&lt;=19, "High", tbl_logs[[#This Row],[Total Score]]&lt;=25, "Very High")</f>
        <v>Medium</v>
      </c>
      <c r="N2485" t="str" cm="1">
        <f t="array" ref="N2485">_xlfn.IFS(tbl_logs[[#This Row],[Total Score]]&lt;=4, "Low", tbl_logs[[#This Row],[Total Score]]&lt;=10, "Medium", tbl_logs[[#This Row],[Total Score]]&lt;=17, "High", tbl_logs[[#This Row],[Total Score]]&lt;=25, "Critical")</f>
        <v>Medium</v>
      </c>
    </row>
    <row r="2486" spans="1:14" x14ac:dyDescent="0.3">
      <c r="A2486" t="s">
        <v>4712</v>
      </c>
      <c r="B2486" s="1">
        <v>46068.416666666664</v>
      </c>
      <c r="C2486" t="s">
        <v>7</v>
      </c>
      <c r="D2486" t="s">
        <v>18</v>
      </c>
      <c r="E2486" t="s">
        <v>19</v>
      </c>
      <c r="F2486" t="s">
        <v>53</v>
      </c>
      <c r="G2486" s="2">
        <v>0.41666666666666669</v>
      </c>
      <c r="H2486" s="3">
        <v>46068</v>
      </c>
      <c r="I2486">
        <v>2</v>
      </c>
      <c r="J2486">
        <f>_xlfn.XLOOKUP(tbl_logs[[#This Row],[Target_Department]],tbl_DeptWeight[Department], tbl_DeptWeight[Impact Score])</f>
        <v>3</v>
      </c>
      <c r="K2486">
        <f>_xlfn.XLOOKUP(tbl_logs[[#This Row],[Employee_Action]],tbl_ResponseLikelihood[Employee Action],tbl_ResponseLikelihood[Likelihood Score])</f>
        <v>5</v>
      </c>
      <c r="L2486">
        <f>tbl_logs[[#This Row],[Impact Score]]*tbl_logs[[#This Row],[Response Multiplier]]</f>
        <v>15</v>
      </c>
      <c r="M2486" t="str" cm="1">
        <f t="array" ref="M2486">_xlfn.IFS(tbl_logs[[#This Row],[Total Score]]&lt;=4, "Low", tbl_logs[[#This Row],[Total Score]]&lt;=10, "Medium", tbl_logs[[#This Row],[Total Score]]&lt;=19, "High", tbl_logs[[#This Row],[Total Score]]&lt;=25, "Very High")</f>
        <v>High</v>
      </c>
      <c r="N2486" t="str" cm="1">
        <f t="array" ref="N2486">_xlfn.IFS(tbl_logs[[#This Row],[Total Score]]&lt;=4, "Low", tbl_logs[[#This Row],[Total Score]]&lt;=10, "Medium", tbl_logs[[#This Row],[Total Score]]&lt;=17, "High", tbl_logs[[#This Row],[Total Score]]&lt;=25, "Critical")</f>
        <v>High</v>
      </c>
    </row>
    <row r="2487" spans="1:14" x14ac:dyDescent="0.3">
      <c r="A2487" t="s">
        <v>2079</v>
      </c>
      <c r="B2487" s="1">
        <v>46068.491666666669</v>
      </c>
      <c r="C2487" t="s">
        <v>12</v>
      </c>
      <c r="D2487" t="s">
        <v>22</v>
      </c>
      <c r="E2487" t="s">
        <v>31</v>
      </c>
      <c r="F2487" t="s">
        <v>33</v>
      </c>
      <c r="G2487" s="2">
        <v>0.49166666666666664</v>
      </c>
      <c r="H2487" s="3">
        <v>46068</v>
      </c>
      <c r="I2487">
        <v>2</v>
      </c>
      <c r="J2487">
        <f>_xlfn.XLOOKUP(tbl_logs[[#This Row],[Target_Department]],tbl_DeptWeight[Department], tbl_DeptWeight[Impact Score])</f>
        <v>1</v>
      </c>
      <c r="K2487">
        <f>_xlfn.XLOOKUP(tbl_logs[[#This Row],[Employee_Action]],tbl_ResponseLikelihood[Employee Action],tbl_ResponseLikelihood[Likelihood Score])</f>
        <v>4</v>
      </c>
      <c r="L2487">
        <f>tbl_logs[[#This Row],[Impact Score]]*tbl_logs[[#This Row],[Response Multiplier]]</f>
        <v>4</v>
      </c>
      <c r="M2487" t="str" cm="1">
        <f t="array" ref="M2487">_xlfn.IFS(tbl_logs[[#This Row],[Total Score]]&lt;=4, "Low", tbl_logs[[#This Row],[Total Score]]&lt;=10, "Medium", tbl_logs[[#This Row],[Total Score]]&lt;=19, "High", tbl_logs[[#This Row],[Total Score]]&lt;=25, "Very High")</f>
        <v>Low</v>
      </c>
      <c r="N2487" t="str" cm="1">
        <f t="array" ref="N2487">_xlfn.IFS(tbl_logs[[#This Row],[Total Score]]&lt;=4, "Low", tbl_logs[[#This Row],[Total Score]]&lt;=10, "Medium", tbl_logs[[#This Row],[Total Score]]&lt;=17, "High", tbl_logs[[#This Row],[Total Score]]&lt;=25, "Critical")</f>
        <v>Low</v>
      </c>
    </row>
    <row r="2488" spans="1:14" x14ac:dyDescent="0.3">
      <c r="A2488" t="s">
        <v>4297</v>
      </c>
      <c r="B2488" s="1">
        <v>46068.495138888888</v>
      </c>
      <c r="C2488" t="s">
        <v>7</v>
      </c>
      <c r="D2488" t="s">
        <v>18</v>
      </c>
      <c r="E2488" t="s">
        <v>19</v>
      </c>
      <c r="F2488" t="s">
        <v>10</v>
      </c>
      <c r="G2488" s="2">
        <v>0.49513888888888891</v>
      </c>
      <c r="H2488" s="3">
        <v>46068</v>
      </c>
      <c r="I2488">
        <v>2</v>
      </c>
      <c r="J2488">
        <f>_xlfn.XLOOKUP(tbl_logs[[#This Row],[Target_Department]],tbl_DeptWeight[Department], tbl_DeptWeight[Impact Score])</f>
        <v>3</v>
      </c>
      <c r="K2488">
        <f>_xlfn.XLOOKUP(tbl_logs[[#This Row],[Employee_Action]],tbl_ResponseLikelihood[Employee Action],tbl_ResponseLikelihood[Likelihood Score])</f>
        <v>2</v>
      </c>
      <c r="L2488">
        <f>tbl_logs[[#This Row],[Impact Score]]*tbl_logs[[#This Row],[Response Multiplier]]</f>
        <v>6</v>
      </c>
      <c r="M2488" t="str" cm="1">
        <f t="array" ref="M2488">_xlfn.IFS(tbl_logs[[#This Row],[Total Score]]&lt;=4, "Low", tbl_logs[[#This Row],[Total Score]]&lt;=10, "Medium", tbl_logs[[#This Row],[Total Score]]&lt;=19, "High", tbl_logs[[#This Row],[Total Score]]&lt;=25, "Very High")</f>
        <v>Medium</v>
      </c>
      <c r="N2488" t="str" cm="1">
        <f t="array" ref="N2488">_xlfn.IFS(tbl_logs[[#This Row],[Total Score]]&lt;=4, "Low", tbl_logs[[#This Row],[Total Score]]&lt;=10, "Medium", tbl_logs[[#This Row],[Total Score]]&lt;=17, "High", tbl_logs[[#This Row],[Total Score]]&lt;=25, "Critical")</f>
        <v>Medium</v>
      </c>
    </row>
    <row r="2489" spans="1:14" x14ac:dyDescent="0.3">
      <c r="A2489" t="s">
        <v>1478</v>
      </c>
      <c r="B2489" s="1">
        <v>46068.49722222222</v>
      </c>
      <c r="C2489" t="s">
        <v>7</v>
      </c>
      <c r="D2489" t="s">
        <v>8</v>
      </c>
      <c r="E2489" t="s">
        <v>19</v>
      </c>
      <c r="F2489" t="s">
        <v>10</v>
      </c>
      <c r="G2489" s="2">
        <v>0.49722222222222223</v>
      </c>
      <c r="H2489" s="3">
        <v>46068</v>
      </c>
      <c r="I2489">
        <v>2</v>
      </c>
      <c r="J2489">
        <f>_xlfn.XLOOKUP(tbl_logs[[#This Row],[Target_Department]],tbl_DeptWeight[Department], tbl_DeptWeight[Impact Score])</f>
        <v>3</v>
      </c>
      <c r="K2489">
        <f>_xlfn.XLOOKUP(tbl_logs[[#This Row],[Employee_Action]],tbl_ResponseLikelihood[Employee Action],tbl_ResponseLikelihood[Likelihood Score])</f>
        <v>2</v>
      </c>
      <c r="L2489">
        <f>tbl_logs[[#This Row],[Impact Score]]*tbl_logs[[#This Row],[Response Multiplier]]</f>
        <v>6</v>
      </c>
      <c r="M2489" t="str" cm="1">
        <f t="array" ref="M2489">_xlfn.IFS(tbl_logs[[#This Row],[Total Score]]&lt;=4, "Low", tbl_logs[[#This Row],[Total Score]]&lt;=10, "Medium", tbl_logs[[#This Row],[Total Score]]&lt;=19, "High", tbl_logs[[#This Row],[Total Score]]&lt;=25, "Very High")</f>
        <v>Medium</v>
      </c>
      <c r="N2489" t="str" cm="1">
        <f t="array" ref="N2489">_xlfn.IFS(tbl_logs[[#This Row],[Total Score]]&lt;=4, "Low", tbl_logs[[#This Row],[Total Score]]&lt;=10, "Medium", tbl_logs[[#This Row],[Total Score]]&lt;=17, "High", tbl_logs[[#This Row],[Total Score]]&lt;=25, "Critical")</f>
        <v>Medium</v>
      </c>
    </row>
    <row r="2490" spans="1:14" x14ac:dyDescent="0.3">
      <c r="A2490" t="s">
        <v>439</v>
      </c>
      <c r="B2490" s="1">
        <v>46068.505555555559</v>
      </c>
      <c r="C2490" t="s">
        <v>7</v>
      </c>
      <c r="D2490" t="s">
        <v>15</v>
      </c>
      <c r="E2490" t="s">
        <v>19</v>
      </c>
      <c r="F2490" t="s">
        <v>20</v>
      </c>
      <c r="G2490" s="2">
        <v>0.50555555555555554</v>
      </c>
      <c r="H2490" s="3">
        <v>46068</v>
      </c>
      <c r="I2490">
        <v>2</v>
      </c>
      <c r="J2490">
        <f>_xlfn.XLOOKUP(tbl_logs[[#This Row],[Target_Department]],tbl_DeptWeight[Department], tbl_DeptWeight[Impact Score])</f>
        <v>3</v>
      </c>
      <c r="K2490">
        <f>_xlfn.XLOOKUP(tbl_logs[[#This Row],[Employee_Action]],tbl_ResponseLikelihood[Employee Action],tbl_ResponseLikelihood[Likelihood Score])</f>
        <v>2</v>
      </c>
      <c r="L2490">
        <f>tbl_logs[[#This Row],[Impact Score]]*tbl_logs[[#This Row],[Response Multiplier]]</f>
        <v>6</v>
      </c>
      <c r="M2490" t="str" cm="1">
        <f t="array" ref="M2490">_xlfn.IFS(tbl_logs[[#This Row],[Total Score]]&lt;=4, "Low", tbl_logs[[#This Row],[Total Score]]&lt;=10, "Medium", tbl_logs[[#This Row],[Total Score]]&lt;=19, "High", tbl_logs[[#This Row],[Total Score]]&lt;=25, "Very High")</f>
        <v>Medium</v>
      </c>
      <c r="N2490" t="str" cm="1">
        <f t="array" ref="N2490">_xlfn.IFS(tbl_logs[[#This Row],[Total Score]]&lt;=4, "Low", tbl_logs[[#This Row],[Total Score]]&lt;=10, "Medium", tbl_logs[[#This Row],[Total Score]]&lt;=17, "High", tbl_logs[[#This Row],[Total Score]]&lt;=25, "Critical")</f>
        <v>Medium</v>
      </c>
    </row>
    <row r="2491" spans="1:14" x14ac:dyDescent="0.3">
      <c r="A2491" t="s">
        <v>164</v>
      </c>
      <c r="B2491" s="1">
        <v>46068.518750000003</v>
      </c>
      <c r="C2491" t="s">
        <v>7</v>
      </c>
      <c r="D2491" t="s">
        <v>22</v>
      </c>
      <c r="E2491" t="s">
        <v>19</v>
      </c>
      <c r="F2491" t="s">
        <v>53</v>
      </c>
      <c r="G2491" s="2">
        <v>0.51875000000000004</v>
      </c>
      <c r="H2491" s="3">
        <v>46068</v>
      </c>
      <c r="I2491">
        <v>2</v>
      </c>
      <c r="J2491">
        <f>_xlfn.XLOOKUP(tbl_logs[[#This Row],[Target_Department]],tbl_DeptWeight[Department], tbl_DeptWeight[Impact Score])</f>
        <v>3</v>
      </c>
      <c r="K2491">
        <f>_xlfn.XLOOKUP(tbl_logs[[#This Row],[Employee_Action]],tbl_ResponseLikelihood[Employee Action],tbl_ResponseLikelihood[Likelihood Score])</f>
        <v>5</v>
      </c>
      <c r="L2491">
        <f>tbl_logs[[#This Row],[Impact Score]]*tbl_logs[[#This Row],[Response Multiplier]]</f>
        <v>15</v>
      </c>
      <c r="M2491" t="str" cm="1">
        <f t="array" ref="M2491">_xlfn.IFS(tbl_logs[[#This Row],[Total Score]]&lt;=4, "Low", tbl_logs[[#This Row],[Total Score]]&lt;=10, "Medium", tbl_logs[[#This Row],[Total Score]]&lt;=19, "High", tbl_logs[[#This Row],[Total Score]]&lt;=25, "Very High")</f>
        <v>High</v>
      </c>
      <c r="N2491" t="str" cm="1">
        <f t="array" ref="N2491">_xlfn.IFS(tbl_logs[[#This Row],[Total Score]]&lt;=4, "Low", tbl_logs[[#This Row],[Total Score]]&lt;=10, "Medium", tbl_logs[[#This Row],[Total Score]]&lt;=17, "High", tbl_logs[[#This Row],[Total Score]]&lt;=25, "Critical")</f>
        <v>High</v>
      </c>
    </row>
    <row r="2492" spans="1:14" x14ac:dyDescent="0.3">
      <c r="A2492" t="s">
        <v>4016</v>
      </c>
      <c r="B2492" s="1">
        <v>46068.526388888888</v>
      </c>
      <c r="C2492" t="s">
        <v>40</v>
      </c>
      <c r="D2492" t="s">
        <v>18</v>
      </c>
      <c r="E2492" t="s">
        <v>16</v>
      </c>
      <c r="F2492" t="s">
        <v>10</v>
      </c>
      <c r="G2492" s="2">
        <v>0.52638888888888891</v>
      </c>
      <c r="H2492" s="3">
        <v>46068</v>
      </c>
      <c r="I2492">
        <v>2</v>
      </c>
      <c r="J2492">
        <f>_xlfn.XLOOKUP(tbl_logs[[#This Row],[Target_Department]],tbl_DeptWeight[Department], tbl_DeptWeight[Impact Score])</f>
        <v>5</v>
      </c>
      <c r="K2492">
        <f>_xlfn.XLOOKUP(tbl_logs[[#This Row],[Employee_Action]],tbl_ResponseLikelihood[Employee Action],tbl_ResponseLikelihood[Likelihood Score])</f>
        <v>2</v>
      </c>
      <c r="L2492">
        <f>tbl_logs[[#This Row],[Impact Score]]*tbl_logs[[#This Row],[Response Multiplier]]</f>
        <v>10</v>
      </c>
      <c r="M2492" t="str" cm="1">
        <f t="array" ref="M2492">_xlfn.IFS(tbl_logs[[#This Row],[Total Score]]&lt;=4, "Low", tbl_logs[[#This Row],[Total Score]]&lt;=10, "Medium", tbl_logs[[#This Row],[Total Score]]&lt;=19, "High", tbl_logs[[#This Row],[Total Score]]&lt;=25, "Very High")</f>
        <v>Medium</v>
      </c>
      <c r="N2492" t="str" cm="1">
        <f t="array" ref="N2492">_xlfn.IFS(tbl_logs[[#This Row],[Total Score]]&lt;=4, "Low", tbl_logs[[#This Row],[Total Score]]&lt;=10, "Medium", tbl_logs[[#This Row],[Total Score]]&lt;=17, "High", tbl_logs[[#This Row],[Total Score]]&lt;=25, "Critical")</f>
        <v>Medium</v>
      </c>
    </row>
    <row r="2493" spans="1:14" x14ac:dyDescent="0.3">
      <c r="A2493" t="s">
        <v>1392</v>
      </c>
      <c r="B2493" s="1">
        <v>46068.542361111111</v>
      </c>
      <c r="C2493" t="s">
        <v>7</v>
      </c>
      <c r="D2493" t="s">
        <v>8</v>
      </c>
      <c r="E2493" t="s">
        <v>19</v>
      </c>
      <c r="F2493" t="s">
        <v>33</v>
      </c>
      <c r="G2493" s="2">
        <v>0.54236111111111107</v>
      </c>
      <c r="H2493" s="3">
        <v>46068</v>
      </c>
      <c r="I2493">
        <v>2</v>
      </c>
      <c r="J2493">
        <f>_xlfn.XLOOKUP(tbl_logs[[#This Row],[Target_Department]],tbl_DeptWeight[Department], tbl_DeptWeight[Impact Score])</f>
        <v>3</v>
      </c>
      <c r="K2493">
        <f>_xlfn.XLOOKUP(tbl_logs[[#This Row],[Employee_Action]],tbl_ResponseLikelihood[Employee Action],tbl_ResponseLikelihood[Likelihood Score])</f>
        <v>4</v>
      </c>
      <c r="L2493">
        <f>tbl_logs[[#This Row],[Impact Score]]*tbl_logs[[#This Row],[Response Multiplier]]</f>
        <v>12</v>
      </c>
      <c r="M2493" t="str" cm="1">
        <f t="array" ref="M2493">_xlfn.IFS(tbl_logs[[#This Row],[Total Score]]&lt;=4, "Low", tbl_logs[[#This Row],[Total Score]]&lt;=10, "Medium", tbl_logs[[#This Row],[Total Score]]&lt;=19, "High", tbl_logs[[#This Row],[Total Score]]&lt;=25, "Very High")</f>
        <v>High</v>
      </c>
      <c r="N2493" t="str" cm="1">
        <f t="array" ref="N2493">_xlfn.IFS(tbl_logs[[#This Row],[Total Score]]&lt;=4, "Low", tbl_logs[[#This Row],[Total Score]]&lt;=10, "Medium", tbl_logs[[#This Row],[Total Score]]&lt;=17, "High", tbl_logs[[#This Row],[Total Score]]&lt;=25, "Critical")</f>
        <v>High</v>
      </c>
    </row>
    <row r="2494" spans="1:14" x14ac:dyDescent="0.3">
      <c r="A2494" t="s">
        <v>2698</v>
      </c>
      <c r="B2494" s="1">
        <v>46068.614583333336</v>
      </c>
      <c r="C2494" t="s">
        <v>12</v>
      </c>
      <c r="D2494" t="s">
        <v>18</v>
      </c>
      <c r="E2494" t="s">
        <v>16</v>
      </c>
      <c r="F2494" t="s">
        <v>10</v>
      </c>
      <c r="G2494" s="2">
        <v>0.61458333333333337</v>
      </c>
      <c r="H2494" s="3">
        <v>46068</v>
      </c>
      <c r="I2494">
        <v>2</v>
      </c>
      <c r="J2494">
        <f>_xlfn.XLOOKUP(tbl_logs[[#This Row],[Target_Department]],tbl_DeptWeight[Department], tbl_DeptWeight[Impact Score])</f>
        <v>1</v>
      </c>
      <c r="K2494">
        <f>_xlfn.XLOOKUP(tbl_logs[[#This Row],[Employee_Action]],tbl_ResponseLikelihood[Employee Action],tbl_ResponseLikelihood[Likelihood Score])</f>
        <v>2</v>
      </c>
      <c r="L2494">
        <f>tbl_logs[[#This Row],[Impact Score]]*tbl_logs[[#This Row],[Response Multiplier]]</f>
        <v>2</v>
      </c>
      <c r="M2494" t="str" cm="1">
        <f t="array" ref="M2494">_xlfn.IFS(tbl_logs[[#This Row],[Total Score]]&lt;=4, "Low", tbl_logs[[#This Row],[Total Score]]&lt;=10, "Medium", tbl_logs[[#This Row],[Total Score]]&lt;=19, "High", tbl_logs[[#This Row],[Total Score]]&lt;=25, "Very High")</f>
        <v>Low</v>
      </c>
      <c r="N2494" t="str" cm="1">
        <f t="array" ref="N2494">_xlfn.IFS(tbl_logs[[#This Row],[Total Score]]&lt;=4, "Low", tbl_logs[[#This Row],[Total Score]]&lt;=10, "Medium", tbl_logs[[#This Row],[Total Score]]&lt;=17, "High", tbl_logs[[#This Row],[Total Score]]&lt;=25, "Critical")</f>
        <v>Low</v>
      </c>
    </row>
    <row r="2495" spans="1:14" x14ac:dyDescent="0.3">
      <c r="A2495" t="s">
        <v>3253</v>
      </c>
      <c r="B2495" s="1">
        <v>46068.652777777781</v>
      </c>
      <c r="C2495" t="s">
        <v>7</v>
      </c>
      <c r="D2495" t="s">
        <v>18</v>
      </c>
      <c r="E2495" t="s">
        <v>19</v>
      </c>
      <c r="F2495" t="s">
        <v>20</v>
      </c>
      <c r="G2495" s="2">
        <v>0.65277777777777779</v>
      </c>
      <c r="H2495" s="3">
        <v>46068</v>
      </c>
      <c r="I2495">
        <v>2</v>
      </c>
      <c r="J2495">
        <f>_xlfn.XLOOKUP(tbl_logs[[#This Row],[Target_Department]],tbl_DeptWeight[Department], tbl_DeptWeight[Impact Score])</f>
        <v>3</v>
      </c>
      <c r="K2495">
        <f>_xlfn.XLOOKUP(tbl_logs[[#This Row],[Employee_Action]],tbl_ResponseLikelihood[Employee Action],tbl_ResponseLikelihood[Likelihood Score])</f>
        <v>2</v>
      </c>
      <c r="L2495">
        <f>tbl_logs[[#This Row],[Impact Score]]*tbl_logs[[#This Row],[Response Multiplier]]</f>
        <v>6</v>
      </c>
      <c r="M2495" t="str" cm="1">
        <f t="array" ref="M2495">_xlfn.IFS(tbl_logs[[#This Row],[Total Score]]&lt;=4, "Low", tbl_logs[[#This Row],[Total Score]]&lt;=10, "Medium", tbl_logs[[#This Row],[Total Score]]&lt;=19, "High", tbl_logs[[#This Row],[Total Score]]&lt;=25, "Very High")</f>
        <v>Medium</v>
      </c>
      <c r="N2495" t="str" cm="1">
        <f t="array" ref="N2495">_xlfn.IFS(tbl_logs[[#This Row],[Total Score]]&lt;=4, "Low", tbl_logs[[#This Row],[Total Score]]&lt;=10, "Medium", tbl_logs[[#This Row],[Total Score]]&lt;=17, "High", tbl_logs[[#This Row],[Total Score]]&lt;=25, "Critical")</f>
        <v>Medium</v>
      </c>
    </row>
    <row r="2496" spans="1:14" x14ac:dyDescent="0.3">
      <c r="A2496" t="s">
        <v>3450</v>
      </c>
      <c r="B2496" s="1">
        <v>46068.728472222225</v>
      </c>
      <c r="C2496" t="s">
        <v>7</v>
      </c>
      <c r="D2496" t="s">
        <v>15</v>
      </c>
      <c r="E2496" t="s">
        <v>19</v>
      </c>
      <c r="F2496" t="s">
        <v>13</v>
      </c>
      <c r="G2496" s="2">
        <v>0.72847222222222219</v>
      </c>
      <c r="H2496" s="3">
        <v>46068</v>
      </c>
      <c r="I2496">
        <v>2</v>
      </c>
      <c r="J2496">
        <f>_xlfn.XLOOKUP(tbl_logs[[#This Row],[Target_Department]],tbl_DeptWeight[Department], tbl_DeptWeight[Impact Score])</f>
        <v>3</v>
      </c>
      <c r="K2496">
        <f>_xlfn.XLOOKUP(tbl_logs[[#This Row],[Employee_Action]],tbl_ResponseLikelihood[Employee Action],tbl_ResponseLikelihood[Likelihood Score])</f>
        <v>1</v>
      </c>
      <c r="L2496">
        <f>tbl_logs[[#This Row],[Impact Score]]*tbl_logs[[#This Row],[Response Multiplier]]</f>
        <v>3</v>
      </c>
      <c r="M2496" t="str" cm="1">
        <f t="array" ref="M2496">_xlfn.IFS(tbl_logs[[#This Row],[Total Score]]&lt;=4, "Low", tbl_logs[[#This Row],[Total Score]]&lt;=10, "Medium", tbl_logs[[#This Row],[Total Score]]&lt;=19, "High", tbl_logs[[#This Row],[Total Score]]&lt;=25, "Very High")</f>
        <v>Low</v>
      </c>
      <c r="N2496" t="str" cm="1">
        <f t="array" ref="N2496">_xlfn.IFS(tbl_logs[[#This Row],[Total Score]]&lt;=4, "Low", tbl_logs[[#This Row],[Total Score]]&lt;=10, "Medium", tbl_logs[[#This Row],[Total Score]]&lt;=17, "High", tbl_logs[[#This Row],[Total Score]]&lt;=25, "Critical")</f>
        <v>Low</v>
      </c>
    </row>
    <row r="2497" spans="1:14" x14ac:dyDescent="0.3">
      <c r="A2497" t="s">
        <v>1823</v>
      </c>
      <c r="B2497" s="1">
        <v>46068.734722222223</v>
      </c>
      <c r="C2497" t="s">
        <v>12</v>
      </c>
      <c r="D2497" t="s">
        <v>8</v>
      </c>
      <c r="E2497" t="s">
        <v>16</v>
      </c>
      <c r="F2497" t="s">
        <v>13</v>
      </c>
      <c r="G2497" s="2">
        <v>0.73472222222222228</v>
      </c>
      <c r="H2497" s="3">
        <v>46068</v>
      </c>
      <c r="I2497">
        <v>2</v>
      </c>
      <c r="J2497">
        <f>_xlfn.XLOOKUP(tbl_logs[[#This Row],[Target_Department]],tbl_DeptWeight[Department], tbl_DeptWeight[Impact Score])</f>
        <v>1</v>
      </c>
      <c r="K2497">
        <f>_xlfn.XLOOKUP(tbl_logs[[#This Row],[Employee_Action]],tbl_ResponseLikelihood[Employee Action],tbl_ResponseLikelihood[Likelihood Score])</f>
        <v>1</v>
      </c>
      <c r="L2497">
        <f>tbl_logs[[#This Row],[Impact Score]]*tbl_logs[[#This Row],[Response Multiplier]]</f>
        <v>1</v>
      </c>
      <c r="M2497" t="str" cm="1">
        <f t="array" ref="M2497">_xlfn.IFS(tbl_logs[[#This Row],[Total Score]]&lt;=4, "Low", tbl_logs[[#This Row],[Total Score]]&lt;=10, "Medium", tbl_logs[[#This Row],[Total Score]]&lt;=19, "High", tbl_logs[[#This Row],[Total Score]]&lt;=25, "Very High")</f>
        <v>Low</v>
      </c>
      <c r="N2497" t="str" cm="1">
        <f t="array" ref="N2497">_xlfn.IFS(tbl_logs[[#This Row],[Total Score]]&lt;=4, "Low", tbl_logs[[#This Row],[Total Score]]&lt;=10, "Medium", tbl_logs[[#This Row],[Total Score]]&lt;=17, "High", tbl_logs[[#This Row],[Total Score]]&lt;=25, "Critical")</f>
        <v>Low</v>
      </c>
    </row>
    <row r="2498" spans="1:14" x14ac:dyDescent="0.3">
      <c r="A2498" t="s">
        <v>4579</v>
      </c>
      <c r="B2498" s="1">
        <v>46068.746527777781</v>
      </c>
      <c r="C2498" t="s">
        <v>12</v>
      </c>
      <c r="D2498" t="s">
        <v>15</v>
      </c>
      <c r="E2498" t="s">
        <v>19</v>
      </c>
      <c r="F2498" t="s">
        <v>10</v>
      </c>
      <c r="G2498" s="2">
        <v>0.74652777777777779</v>
      </c>
      <c r="H2498" s="3">
        <v>46068</v>
      </c>
      <c r="I2498">
        <v>2</v>
      </c>
      <c r="J2498">
        <f>_xlfn.XLOOKUP(tbl_logs[[#This Row],[Target_Department]],tbl_DeptWeight[Department], tbl_DeptWeight[Impact Score])</f>
        <v>1</v>
      </c>
      <c r="K2498">
        <f>_xlfn.XLOOKUP(tbl_logs[[#This Row],[Employee_Action]],tbl_ResponseLikelihood[Employee Action],tbl_ResponseLikelihood[Likelihood Score])</f>
        <v>2</v>
      </c>
      <c r="L2498">
        <f>tbl_logs[[#This Row],[Impact Score]]*tbl_logs[[#This Row],[Response Multiplier]]</f>
        <v>2</v>
      </c>
      <c r="M2498" t="str" cm="1">
        <f t="array" ref="M2498">_xlfn.IFS(tbl_logs[[#This Row],[Total Score]]&lt;=4, "Low", tbl_logs[[#This Row],[Total Score]]&lt;=10, "Medium", tbl_logs[[#This Row],[Total Score]]&lt;=19, "High", tbl_logs[[#This Row],[Total Score]]&lt;=25, "Very High")</f>
        <v>Low</v>
      </c>
      <c r="N2498" t="str" cm="1">
        <f t="array" ref="N2498">_xlfn.IFS(tbl_logs[[#This Row],[Total Score]]&lt;=4, "Low", tbl_logs[[#This Row],[Total Score]]&lt;=10, "Medium", tbl_logs[[#This Row],[Total Score]]&lt;=17, "High", tbl_logs[[#This Row],[Total Score]]&lt;=25, "Critical")</f>
        <v>Low</v>
      </c>
    </row>
    <row r="2499" spans="1:14" x14ac:dyDescent="0.3">
      <c r="A2499" t="s">
        <v>3134</v>
      </c>
      <c r="B2499" s="1">
        <v>46068.761805555558</v>
      </c>
      <c r="C2499" t="s">
        <v>35</v>
      </c>
      <c r="D2499" t="s">
        <v>15</v>
      </c>
      <c r="E2499" t="s">
        <v>19</v>
      </c>
      <c r="F2499" t="s">
        <v>10</v>
      </c>
      <c r="G2499" s="2">
        <v>0.76180555555555551</v>
      </c>
      <c r="H2499" s="3">
        <v>46068</v>
      </c>
      <c r="I2499">
        <v>2</v>
      </c>
      <c r="J2499">
        <f>_xlfn.XLOOKUP(tbl_logs[[#This Row],[Target_Department]],tbl_DeptWeight[Department], tbl_DeptWeight[Impact Score])</f>
        <v>1</v>
      </c>
      <c r="K2499">
        <f>_xlfn.XLOOKUP(tbl_logs[[#This Row],[Employee_Action]],tbl_ResponseLikelihood[Employee Action],tbl_ResponseLikelihood[Likelihood Score])</f>
        <v>2</v>
      </c>
      <c r="L2499">
        <f>tbl_logs[[#This Row],[Impact Score]]*tbl_logs[[#This Row],[Response Multiplier]]</f>
        <v>2</v>
      </c>
      <c r="M2499" t="str" cm="1">
        <f t="array" ref="M2499">_xlfn.IFS(tbl_logs[[#This Row],[Total Score]]&lt;=4, "Low", tbl_logs[[#This Row],[Total Score]]&lt;=10, "Medium", tbl_logs[[#This Row],[Total Score]]&lt;=19, "High", tbl_logs[[#This Row],[Total Score]]&lt;=25, "Very High")</f>
        <v>Low</v>
      </c>
      <c r="N2499" t="str" cm="1">
        <f t="array" ref="N2499">_xlfn.IFS(tbl_logs[[#This Row],[Total Score]]&lt;=4, "Low", tbl_logs[[#This Row],[Total Score]]&lt;=10, "Medium", tbl_logs[[#This Row],[Total Score]]&lt;=17, "High", tbl_logs[[#This Row],[Total Score]]&lt;=25, "Critical")</f>
        <v>Low</v>
      </c>
    </row>
    <row r="2500" spans="1:14" x14ac:dyDescent="0.3">
      <c r="A2500" t="s">
        <v>2806</v>
      </c>
      <c r="B2500" s="1">
        <v>46068.777777777781</v>
      </c>
      <c r="C2500" t="s">
        <v>7</v>
      </c>
      <c r="D2500" t="s">
        <v>8</v>
      </c>
      <c r="E2500" t="s">
        <v>19</v>
      </c>
      <c r="F2500" t="s">
        <v>20</v>
      </c>
      <c r="G2500" s="2">
        <v>0.77777777777777779</v>
      </c>
      <c r="H2500" s="3">
        <v>46068</v>
      </c>
      <c r="I2500">
        <v>2</v>
      </c>
      <c r="J2500">
        <f>_xlfn.XLOOKUP(tbl_logs[[#This Row],[Target_Department]],tbl_DeptWeight[Department], tbl_DeptWeight[Impact Score])</f>
        <v>3</v>
      </c>
      <c r="K2500">
        <f>_xlfn.XLOOKUP(tbl_logs[[#This Row],[Employee_Action]],tbl_ResponseLikelihood[Employee Action],tbl_ResponseLikelihood[Likelihood Score])</f>
        <v>2</v>
      </c>
      <c r="L2500">
        <f>tbl_logs[[#This Row],[Impact Score]]*tbl_logs[[#This Row],[Response Multiplier]]</f>
        <v>6</v>
      </c>
      <c r="M2500" t="str" cm="1">
        <f t="array" ref="M2500">_xlfn.IFS(tbl_logs[[#This Row],[Total Score]]&lt;=4, "Low", tbl_logs[[#This Row],[Total Score]]&lt;=10, "Medium", tbl_logs[[#This Row],[Total Score]]&lt;=19, "High", tbl_logs[[#This Row],[Total Score]]&lt;=25, "Very High")</f>
        <v>Medium</v>
      </c>
      <c r="N2500" t="str" cm="1">
        <f t="array" ref="N2500">_xlfn.IFS(tbl_logs[[#This Row],[Total Score]]&lt;=4, "Low", tbl_logs[[#This Row],[Total Score]]&lt;=10, "Medium", tbl_logs[[#This Row],[Total Score]]&lt;=17, "High", tbl_logs[[#This Row],[Total Score]]&lt;=25, "Critical")</f>
        <v>Medium</v>
      </c>
    </row>
    <row r="2501" spans="1:14" x14ac:dyDescent="0.3">
      <c r="A2501" t="s">
        <v>3851</v>
      </c>
      <c r="B2501" s="1">
        <v>46068.79791666667</v>
      </c>
      <c r="C2501" t="s">
        <v>47</v>
      </c>
      <c r="D2501" t="s">
        <v>18</v>
      </c>
      <c r="E2501" t="s">
        <v>16</v>
      </c>
      <c r="F2501" t="s">
        <v>33</v>
      </c>
      <c r="G2501" s="2">
        <v>0.79791666666666672</v>
      </c>
      <c r="H2501" s="3">
        <v>46068</v>
      </c>
      <c r="I2501">
        <v>2</v>
      </c>
      <c r="J2501">
        <f>_xlfn.XLOOKUP(tbl_logs[[#This Row],[Target_Department]],tbl_DeptWeight[Department], tbl_DeptWeight[Impact Score])</f>
        <v>1</v>
      </c>
      <c r="K2501">
        <f>_xlfn.XLOOKUP(tbl_logs[[#This Row],[Employee_Action]],tbl_ResponseLikelihood[Employee Action],tbl_ResponseLikelihood[Likelihood Score])</f>
        <v>4</v>
      </c>
      <c r="L2501">
        <f>tbl_logs[[#This Row],[Impact Score]]*tbl_logs[[#This Row],[Response Multiplier]]</f>
        <v>4</v>
      </c>
      <c r="M2501" t="str" cm="1">
        <f t="array" ref="M2501">_xlfn.IFS(tbl_logs[[#This Row],[Total Score]]&lt;=4, "Low", tbl_logs[[#This Row],[Total Score]]&lt;=10, "Medium", tbl_logs[[#This Row],[Total Score]]&lt;=19, "High", tbl_logs[[#This Row],[Total Score]]&lt;=25, "Very High")</f>
        <v>Low</v>
      </c>
      <c r="N2501" t="str" cm="1">
        <f t="array" ref="N2501">_xlfn.IFS(tbl_logs[[#This Row],[Total Score]]&lt;=4, "Low", tbl_logs[[#This Row],[Total Score]]&lt;=10, "Medium", tbl_logs[[#This Row],[Total Score]]&lt;=17, "High", tbl_logs[[#This Row],[Total Score]]&lt;=25, "Critical")</f>
        <v>Low</v>
      </c>
    </row>
    <row r="2502" spans="1:14" x14ac:dyDescent="0.3">
      <c r="A2502" t="s">
        <v>2131</v>
      </c>
      <c r="B2502" s="1">
        <v>46068.798611111109</v>
      </c>
      <c r="C2502" t="s">
        <v>40</v>
      </c>
      <c r="D2502" t="s">
        <v>15</v>
      </c>
      <c r="E2502" t="s">
        <v>16</v>
      </c>
      <c r="F2502" t="s">
        <v>20</v>
      </c>
      <c r="G2502" s="2">
        <v>0.79861111111111116</v>
      </c>
      <c r="H2502" s="3">
        <v>46068</v>
      </c>
      <c r="I2502">
        <v>2</v>
      </c>
      <c r="J2502">
        <f>_xlfn.XLOOKUP(tbl_logs[[#This Row],[Target_Department]],tbl_DeptWeight[Department], tbl_DeptWeight[Impact Score])</f>
        <v>5</v>
      </c>
      <c r="K2502">
        <f>_xlfn.XLOOKUP(tbl_logs[[#This Row],[Employee_Action]],tbl_ResponseLikelihood[Employee Action],tbl_ResponseLikelihood[Likelihood Score])</f>
        <v>2</v>
      </c>
      <c r="L2502">
        <f>tbl_logs[[#This Row],[Impact Score]]*tbl_logs[[#This Row],[Response Multiplier]]</f>
        <v>10</v>
      </c>
      <c r="M2502" t="str" cm="1">
        <f t="array" ref="M2502">_xlfn.IFS(tbl_logs[[#This Row],[Total Score]]&lt;=4, "Low", tbl_logs[[#This Row],[Total Score]]&lt;=10, "Medium", tbl_logs[[#This Row],[Total Score]]&lt;=19, "High", tbl_logs[[#This Row],[Total Score]]&lt;=25, "Very High")</f>
        <v>Medium</v>
      </c>
      <c r="N2502" t="str" cm="1">
        <f t="array" ref="N2502">_xlfn.IFS(tbl_logs[[#This Row],[Total Score]]&lt;=4, "Low", tbl_logs[[#This Row],[Total Score]]&lt;=10, "Medium", tbl_logs[[#This Row],[Total Score]]&lt;=17, "High", tbl_logs[[#This Row],[Total Score]]&lt;=25, "Critical")</f>
        <v>Medium</v>
      </c>
    </row>
    <row r="2503" spans="1:14" x14ac:dyDescent="0.3">
      <c r="A2503" t="s">
        <v>1382</v>
      </c>
      <c r="B2503" s="1">
        <v>46068.804861111108</v>
      </c>
      <c r="C2503" t="s">
        <v>7</v>
      </c>
      <c r="D2503" t="s">
        <v>15</v>
      </c>
      <c r="E2503" t="s">
        <v>19</v>
      </c>
      <c r="F2503" t="s">
        <v>10</v>
      </c>
      <c r="G2503" s="2">
        <v>0.80486111111111114</v>
      </c>
      <c r="H2503" s="3">
        <v>46068</v>
      </c>
      <c r="I2503">
        <v>2</v>
      </c>
      <c r="J2503">
        <f>_xlfn.XLOOKUP(tbl_logs[[#This Row],[Target_Department]],tbl_DeptWeight[Department], tbl_DeptWeight[Impact Score])</f>
        <v>3</v>
      </c>
      <c r="K2503">
        <f>_xlfn.XLOOKUP(tbl_logs[[#This Row],[Employee_Action]],tbl_ResponseLikelihood[Employee Action],tbl_ResponseLikelihood[Likelihood Score])</f>
        <v>2</v>
      </c>
      <c r="L2503">
        <f>tbl_logs[[#This Row],[Impact Score]]*tbl_logs[[#This Row],[Response Multiplier]]</f>
        <v>6</v>
      </c>
      <c r="M2503" t="str" cm="1">
        <f t="array" ref="M2503">_xlfn.IFS(tbl_logs[[#This Row],[Total Score]]&lt;=4, "Low", tbl_logs[[#This Row],[Total Score]]&lt;=10, "Medium", tbl_logs[[#This Row],[Total Score]]&lt;=19, "High", tbl_logs[[#This Row],[Total Score]]&lt;=25, "Very High")</f>
        <v>Medium</v>
      </c>
      <c r="N2503" t="str" cm="1">
        <f t="array" ref="N2503">_xlfn.IFS(tbl_logs[[#This Row],[Total Score]]&lt;=4, "Low", tbl_logs[[#This Row],[Total Score]]&lt;=10, "Medium", tbl_logs[[#This Row],[Total Score]]&lt;=17, "High", tbl_logs[[#This Row],[Total Score]]&lt;=25, "Critical")</f>
        <v>Medium</v>
      </c>
    </row>
    <row r="2504" spans="1:14" x14ac:dyDescent="0.3">
      <c r="A2504" t="s">
        <v>3081</v>
      </c>
      <c r="B2504" s="1">
        <v>46068.810416666667</v>
      </c>
      <c r="C2504" t="s">
        <v>40</v>
      </c>
      <c r="D2504" t="s">
        <v>18</v>
      </c>
      <c r="E2504" t="s">
        <v>16</v>
      </c>
      <c r="F2504" t="s">
        <v>20</v>
      </c>
      <c r="G2504" s="2">
        <v>0.81041666666666667</v>
      </c>
      <c r="H2504" s="3">
        <v>46068</v>
      </c>
      <c r="I2504">
        <v>2</v>
      </c>
      <c r="J2504">
        <f>_xlfn.XLOOKUP(tbl_logs[[#This Row],[Target_Department]],tbl_DeptWeight[Department], tbl_DeptWeight[Impact Score])</f>
        <v>5</v>
      </c>
      <c r="K2504">
        <f>_xlfn.XLOOKUP(tbl_logs[[#This Row],[Employee_Action]],tbl_ResponseLikelihood[Employee Action],tbl_ResponseLikelihood[Likelihood Score])</f>
        <v>2</v>
      </c>
      <c r="L2504">
        <f>tbl_logs[[#This Row],[Impact Score]]*tbl_logs[[#This Row],[Response Multiplier]]</f>
        <v>10</v>
      </c>
      <c r="M2504" t="str" cm="1">
        <f t="array" ref="M2504">_xlfn.IFS(tbl_logs[[#This Row],[Total Score]]&lt;=4, "Low", tbl_logs[[#This Row],[Total Score]]&lt;=10, "Medium", tbl_logs[[#This Row],[Total Score]]&lt;=19, "High", tbl_logs[[#This Row],[Total Score]]&lt;=25, "Very High")</f>
        <v>Medium</v>
      </c>
      <c r="N2504" t="str" cm="1">
        <f t="array" ref="N2504">_xlfn.IFS(tbl_logs[[#This Row],[Total Score]]&lt;=4, "Low", tbl_logs[[#This Row],[Total Score]]&lt;=10, "Medium", tbl_logs[[#This Row],[Total Score]]&lt;=17, "High", tbl_logs[[#This Row],[Total Score]]&lt;=25, "Critical")</f>
        <v>Medium</v>
      </c>
    </row>
    <row r="2505" spans="1:14" x14ac:dyDescent="0.3">
      <c r="A2505" t="s">
        <v>4101</v>
      </c>
      <c r="B2505" s="1">
        <v>46068.817361111112</v>
      </c>
      <c r="C2505" t="s">
        <v>7</v>
      </c>
      <c r="D2505" t="s">
        <v>18</v>
      </c>
      <c r="E2505" t="s">
        <v>16</v>
      </c>
      <c r="F2505" t="s">
        <v>20</v>
      </c>
      <c r="G2505" s="2">
        <v>0.81736111111111109</v>
      </c>
      <c r="H2505" s="3">
        <v>46068</v>
      </c>
      <c r="I2505">
        <v>2</v>
      </c>
      <c r="J2505">
        <f>_xlfn.XLOOKUP(tbl_logs[[#This Row],[Target_Department]],tbl_DeptWeight[Department], tbl_DeptWeight[Impact Score])</f>
        <v>3</v>
      </c>
      <c r="K2505">
        <f>_xlfn.XLOOKUP(tbl_logs[[#This Row],[Employee_Action]],tbl_ResponseLikelihood[Employee Action],tbl_ResponseLikelihood[Likelihood Score])</f>
        <v>2</v>
      </c>
      <c r="L2505">
        <f>tbl_logs[[#This Row],[Impact Score]]*tbl_logs[[#This Row],[Response Multiplier]]</f>
        <v>6</v>
      </c>
      <c r="M2505" t="str" cm="1">
        <f t="array" ref="M2505">_xlfn.IFS(tbl_logs[[#This Row],[Total Score]]&lt;=4, "Low", tbl_logs[[#This Row],[Total Score]]&lt;=10, "Medium", tbl_logs[[#This Row],[Total Score]]&lt;=19, "High", tbl_logs[[#This Row],[Total Score]]&lt;=25, "Very High")</f>
        <v>Medium</v>
      </c>
      <c r="N2505" t="str" cm="1">
        <f t="array" ref="N2505">_xlfn.IFS(tbl_logs[[#This Row],[Total Score]]&lt;=4, "Low", tbl_logs[[#This Row],[Total Score]]&lt;=10, "Medium", tbl_logs[[#This Row],[Total Score]]&lt;=17, "High", tbl_logs[[#This Row],[Total Score]]&lt;=25, "Critical")</f>
        <v>Medium</v>
      </c>
    </row>
    <row r="2506" spans="1:14" x14ac:dyDescent="0.3">
      <c r="A2506" t="s">
        <v>484</v>
      </c>
      <c r="B2506" s="1">
        <v>46068.836805555555</v>
      </c>
      <c r="C2506" t="s">
        <v>47</v>
      </c>
      <c r="D2506" t="s">
        <v>22</v>
      </c>
      <c r="E2506" t="s">
        <v>16</v>
      </c>
      <c r="F2506" t="s">
        <v>10</v>
      </c>
      <c r="G2506" s="2">
        <v>0.83680555555555558</v>
      </c>
      <c r="H2506" s="3">
        <v>46068</v>
      </c>
      <c r="I2506">
        <v>2</v>
      </c>
      <c r="J2506">
        <f>_xlfn.XLOOKUP(tbl_logs[[#This Row],[Target_Department]],tbl_DeptWeight[Department], tbl_DeptWeight[Impact Score])</f>
        <v>1</v>
      </c>
      <c r="K2506">
        <f>_xlfn.XLOOKUP(tbl_logs[[#This Row],[Employee_Action]],tbl_ResponseLikelihood[Employee Action],tbl_ResponseLikelihood[Likelihood Score])</f>
        <v>2</v>
      </c>
      <c r="L2506">
        <f>tbl_logs[[#This Row],[Impact Score]]*tbl_logs[[#This Row],[Response Multiplier]]</f>
        <v>2</v>
      </c>
      <c r="M2506" t="str" cm="1">
        <f t="array" ref="M2506">_xlfn.IFS(tbl_logs[[#This Row],[Total Score]]&lt;=4, "Low", tbl_logs[[#This Row],[Total Score]]&lt;=10, "Medium", tbl_logs[[#This Row],[Total Score]]&lt;=19, "High", tbl_logs[[#This Row],[Total Score]]&lt;=25, "Very High")</f>
        <v>Low</v>
      </c>
      <c r="N2506" t="str" cm="1">
        <f t="array" ref="N2506">_xlfn.IFS(tbl_logs[[#This Row],[Total Score]]&lt;=4, "Low", tbl_logs[[#This Row],[Total Score]]&lt;=10, "Medium", tbl_logs[[#This Row],[Total Score]]&lt;=17, "High", tbl_logs[[#This Row],[Total Score]]&lt;=25, "Critical")</f>
        <v>Low</v>
      </c>
    </row>
    <row r="2507" spans="1:14" x14ac:dyDescent="0.3">
      <c r="A2507" t="s">
        <v>4563</v>
      </c>
      <c r="B2507" s="1">
        <v>46068.859027777777</v>
      </c>
      <c r="C2507" t="s">
        <v>7</v>
      </c>
      <c r="D2507" t="s">
        <v>22</v>
      </c>
      <c r="E2507" t="s">
        <v>19</v>
      </c>
      <c r="F2507" t="s">
        <v>10</v>
      </c>
      <c r="G2507" s="2">
        <v>0.85902777777777772</v>
      </c>
      <c r="H2507" s="3">
        <v>46068</v>
      </c>
      <c r="I2507">
        <v>2</v>
      </c>
      <c r="J2507">
        <f>_xlfn.XLOOKUP(tbl_logs[[#This Row],[Target_Department]],tbl_DeptWeight[Department], tbl_DeptWeight[Impact Score])</f>
        <v>3</v>
      </c>
      <c r="K2507">
        <f>_xlfn.XLOOKUP(tbl_logs[[#This Row],[Employee_Action]],tbl_ResponseLikelihood[Employee Action],tbl_ResponseLikelihood[Likelihood Score])</f>
        <v>2</v>
      </c>
      <c r="L2507">
        <f>tbl_logs[[#This Row],[Impact Score]]*tbl_logs[[#This Row],[Response Multiplier]]</f>
        <v>6</v>
      </c>
      <c r="M2507" t="str" cm="1">
        <f t="array" ref="M2507">_xlfn.IFS(tbl_logs[[#This Row],[Total Score]]&lt;=4, "Low", tbl_logs[[#This Row],[Total Score]]&lt;=10, "Medium", tbl_logs[[#This Row],[Total Score]]&lt;=19, "High", tbl_logs[[#This Row],[Total Score]]&lt;=25, "Very High")</f>
        <v>Medium</v>
      </c>
      <c r="N2507" t="str" cm="1">
        <f t="array" ref="N2507">_xlfn.IFS(tbl_logs[[#This Row],[Total Score]]&lt;=4, "Low", tbl_logs[[#This Row],[Total Score]]&lt;=10, "Medium", tbl_logs[[#This Row],[Total Score]]&lt;=17, "High", tbl_logs[[#This Row],[Total Score]]&lt;=25, "Critical")</f>
        <v>Medium</v>
      </c>
    </row>
    <row r="2508" spans="1:14" x14ac:dyDescent="0.3">
      <c r="A2508" t="s">
        <v>4287</v>
      </c>
      <c r="B2508" s="1">
        <v>46068.884722222225</v>
      </c>
      <c r="C2508" t="s">
        <v>12</v>
      </c>
      <c r="D2508" t="s">
        <v>8</v>
      </c>
      <c r="E2508" t="s">
        <v>31</v>
      </c>
      <c r="F2508" t="s">
        <v>33</v>
      </c>
      <c r="G2508" s="2">
        <v>0.88472222222222219</v>
      </c>
      <c r="H2508" s="3">
        <v>46068</v>
      </c>
      <c r="I2508">
        <v>2</v>
      </c>
      <c r="J2508">
        <f>_xlfn.XLOOKUP(tbl_logs[[#This Row],[Target_Department]],tbl_DeptWeight[Department], tbl_DeptWeight[Impact Score])</f>
        <v>1</v>
      </c>
      <c r="K2508">
        <f>_xlfn.XLOOKUP(tbl_logs[[#This Row],[Employee_Action]],tbl_ResponseLikelihood[Employee Action],tbl_ResponseLikelihood[Likelihood Score])</f>
        <v>4</v>
      </c>
      <c r="L2508">
        <f>tbl_logs[[#This Row],[Impact Score]]*tbl_logs[[#This Row],[Response Multiplier]]</f>
        <v>4</v>
      </c>
      <c r="M2508" t="str" cm="1">
        <f t="array" ref="M2508">_xlfn.IFS(tbl_logs[[#This Row],[Total Score]]&lt;=4, "Low", tbl_logs[[#This Row],[Total Score]]&lt;=10, "Medium", tbl_logs[[#This Row],[Total Score]]&lt;=19, "High", tbl_logs[[#This Row],[Total Score]]&lt;=25, "Very High")</f>
        <v>Low</v>
      </c>
      <c r="N2508" t="str" cm="1">
        <f t="array" ref="N2508">_xlfn.IFS(tbl_logs[[#This Row],[Total Score]]&lt;=4, "Low", tbl_logs[[#This Row],[Total Score]]&lt;=10, "Medium", tbl_logs[[#This Row],[Total Score]]&lt;=17, "High", tbl_logs[[#This Row],[Total Score]]&lt;=25, "Critical")</f>
        <v>Low</v>
      </c>
    </row>
    <row r="2509" spans="1:14" x14ac:dyDescent="0.3">
      <c r="A2509" t="s">
        <v>3885</v>
      </c>
      <c r="B2509" s="1">
        <v>46068.895138888889</v>
      </c>
      <c r="C2509" t="s">
        <v>7</v>
      </c>
      <c r="D2509" t="s">
        <v>8</v>
      </c>
      <c r="E2509" t="s">
        <v>19</v>
      </c>
      <c r="F2509" t="s">
        <v>13</v>
      </c>
      <c r="G2509" s="2">
        <v>0.89513888888888893</v>
      </c>
      <c r="H2509" s="3">
        <v>46068</v>
      </c>
      <c r="I2509">
        <v>2</v>
      </c>
      <c r="J2509">
        <f>_xlfn.XLOOKUP(tbl_logs[[#This Row],[Target_Department]],tbl_DeptWeight[Department], tbl_DeptWeight[Impact Score])</f>
        <v>3</v>
      </c>
      <c r="K2509">
        <f>_xlfn.XLOOKUP(tbl_logs[[#This Row],[Employee_Action]],tbl_ResponseLikelihood[Employee Action],tbl_ResponseLikelihood[Likelihood Score])</f>
        <v>1</v>
      </c>
      <c r="L2509">
        <f>tbl_logs[[#This Row],[Impact Score]]*tbl_logs[[#This Row],[Response Multiplier]]</f>
        <v>3</v>
      </c>
      <c r="M2509" t="str" cm="1">
        <f t="array" ref="M2509">_xlfn.IFS(tbl_logs[[#This Row],[Total Score]]&lt;=4, "Low", tbl_logs[[#This Row],[Total Score]]&lt;=10, "Medium", tbl_logs[[#This Row],[Total Score]]&lt;=19, "High", tbl_logs[[#This Row],[Total Score]]&lt;=25, "Very High")</f>
        <v>Low</v>
      </c>
      <c r="N2509" t="str" cm="1">
        <f t="array" ref="N2509">_xlfn.IFS(tbl_logs[[#This Row],[Total Score]]&lt;=4, "Low", tbl_logs[[#This Row],[Total Score]]&lt;=10, "Medium", tbl_logs[[#This Row],[Total Score]]&lt;=17, "High", tbl_logs[[#This Row],[Total Score]]&lt;=25, "Critical")</f>
        <v>Low</v>
      </c>
    </row>
    <row r="2510" spans="1:14" x14ac:dyDescent="0.3">
      <c r="A2510" t="s">
        <v>1025</v>
      </c>
      <c r="B2510" s="1">
        <v>46068.900694444441</v>
      </c>
      <c r="C2510" t="s">
        <v>47</v>
      </c>
      <c r="D2510" t="s">
        <v>22</v>
      </c>
      <c r="E2510" t="s">
        <v>9</v>
      </c>
      <c r="F2510" t="s">
        <v>20</v>
      </c>
      <c r="G2510" s="2">
        <v>0.90069444444444446</v>
      </c>
      <c r="H2510" s="3">
        <v>46068</v>
      </c>
      <c r="I2510">
        <v>2</v>
      </c>
      <c r="J2510">
        <f>_xlfn.XLOOKUP(tbl_logs[[#This Row],[Target_Department]],tbl_DeptWeight[Department], tbl_DeptWeight[Impact Score])</f>
        <v>1</v>
      </c>
      <c r="K2510">
        <f>_xlfn.XLOOKUP(tbl_logs[[#This Row],[Employee_Action]],tbl_ResponseLikelihood[Employee Action],tbl_ResponseLikelihood[Likelihood Score])</f>
        <v>2</v>
      </c>
      <c r="L2510">
        <f>tbl_logs[[#This Row],[Impact Score]]*tbl_logs[[#This Row],[Response Multiplier]]</f>
        <v>2</v>
      </c>
      <c r="M2510" t="str" cm="1">
        <f t="array" ref="M2510">_xlfn.IFS(tbl_logs[[#This Row],[Total Score]]&lt;=4, "Low", tbl_logs[[#This Row],[Total Score]]&lt;=10, "Medium", tbl_logs[[#This Row],[Total Score]]&lt;=19, "High", tbl_logs[[#This Row],[Total Score]]&lt;=25, "Very High")</f>
        <v>Low</v>
      </c>
      <c r="N2510" t="str" cm="1">
        <f t="array" ref="N2510">_xlfn.IFS(tbl_logs[[#This Row],[Total Score]]&lt;=4, "Low", tbl_logs[[#This Row],[Total Score]]&lt;=10, "Medium", tbl_logs[[#This Row],[Total Score]]&lt;=17, "High", tbl_logs[[#This Row],[Total Score]]&lt;=25, "Critical")</f>
        <v>Low</v>
      </c>
    </row>
    <row r="2511" spans="1:14" x14ac:dyDescent="0.3">
      <c r="A2511" t="s">
        <v>4556</v>
      </c>
      <c r="B2511" s="1">
        <v>46068.900694444441</v>
      </c>
      <c r="C2511" t="s">
        <v>7</v>
      </c>
      <c r="D2511" t="s">
        <v>15</v>
      </c>
      <c r="E2511" t="s">
        <v>16</v>
      </c>
      <c r="F2511" t="s">
        <v>20</v>
      </c>
      <c r="G2511" s="2">
        <v>0.90069444444444446</v>
      </c>
      <c r="H2511" s="3">
        <v>46068</v>
      </c>
      <c r="I2511">
        <v>2</v>
      </c>
      <c r="J2511">
        <f>_xlfn.XLOOKUP(tbl_logs[[#This Row],[Target_Department]],tbl_DeptWeight[Department], tbl_DeptWeight[Impact Score])</f>
        <v>3</v>
      </c>
      <c r="K2511">
        <f>_xlfn.XLOOKUP(tbl_logs[[#This Row],[Employee_Action]],tbl_ResponseLikelihood[Employee Action],tbl_ResponseLikelihood[Likelihood Score])</f>
        <v>2</v>
      </c>
      <c r="L2511">
        <f>tbl_logs[[#This Row],[Impact Score]]*tbl_logs[[#This Row],[Response Multiplier]]</f>
        <v>6</v>
      </c>
      <c r="M2511" t="str" cm="1">
        <f t="array" ref="M2511">_xlfn.IFS(tbl_logs[[#This Row],[Total Score]]&lt;=4, "Low", tbl_logs[[#This Row],[Total Score]]&lt;=10, "Medium", tbl_logs[[#This Row],[Total Score]]&lt;=19, "High", tbl_logs[[#This Row],[Total Score]]&lt;=25, "Very High")</f>
        <v>Medium</v>
      </c>
      <c r="N2511" t="str" cm="1">
        <f t="array" ref="N2511">_xlfn.IFS(tbl_logs[[#This Row],[Total Score]]&lt;=4, "Low", tbl_logs[[#This Row],[Total Score]]&lt;=10, "Medium", tbl_logs[[#This Row],[Total Score]]&lt;=17, "High", tbl_logs[[#This Row],[Total Score]]&lt;=25, "Critical")</f>
        <v>Medium</v>
      </c>
    </row>
    <row r="2512" spans="1:14" x14ac:dyDescent="0.3">
      <c r="A2512" t="s">
        <v>180</v>
      </c>
      <c r="B2512" s="1">
        <v>46068.911111111112</v>
      </c>
      <c r="C2512" t="s">
        <v>7</v>
      </c>
      <c r="D2512" t="s">
        <v>22</v>
      </c>
      <c r="E2512" t="s">
        <v>19</v>
      </c>
      <c r="F2512" t="s">
        <v>10</v>
      </c>
      <c r="G2512" s="2">
        <v>0.91111111111111109</v>
      </c>
      <c r="H2512" s="3">
        <v>46068</v>
      </c>
      <c r="I2512">
        <v>2</v>
      </c>
      <c r="J2512">
        <f>_xlfn.XLOOKUP(tbl_logs[[#This Row],[Target_Department]],tbl_DeptWeight[Department], tbl_DeptWeight[Impact Score])</f>
        <v>3</v>
      </c>
      <c r="K2512">
        <f>_xlfn.XLOOKUP(tbl_logs[[#This Row],[Employee_Action]],tbl_ResponseLikelihood[Employee Action],tbl_ResponseLikelihood[Likelihood Score])</f>
        <v>2</v>
      </c>
      <c r="L2512">
        <f>tbl_logs[[#This Row],[Impact Score]]*tbl_logs[[#This Row],[Response Multiplier]]</f>
        <v>6</v>
      </c>
      <c r="M2512" t="str" cm="1">
        <f t="array" ref="M2512">_xlfn.IFS(tbl_logs[[#This Row],[Total Score]]&lt;=4, "Low", tbl_logs[[#This Row],[Total Score]]&lt;=10, "Medium", tbl_logs[[#This Row],[Total Score]]&lt;=19, "High", tbl_logs[[#This Row],[Total Score]]&lt;=25, "Very High")</f>
        <v>Medium</v>
      </c>
      <c r="N2512" t="str" cm="1">
        <f t="array" ref="N2512">_xlfn.IFS(tbl_logs[[#This Row],[Total Score]]&lt;=4, "Low", tbl_logs[[#This Row],[Total Score]]&lt;=10, "Medium", tbl_logs[[#This Row],[Total Score]]&lt;=17, "High", tbl_logs[[#This Row],[Total Score]]&lt;=25, "Critical")</f>
        <v>Medium</v>
      </c>
    </row>
    <row r="2513" spans="1:14" x14ac:dyDescent="0.3">
      <c r="A2513" t="s">
        <v>1215</v>
      </c>
      <c r="B2513" s="1">
        <v>46068.958333333336</v>
      </c>
      <c r="C2513" t="s">
        <v>35</v>
      </c>
      <c r="D2513" t="s">
        <v>22</v>
      </c>
      <c r="E2513" t="s">
        <v>19</v>
      </c>
      <c r="F2513" t="s">
        <v>10</v>
      </c>
      <c r="G2513" s="2">
        <v>0.95833333333333337</v>
      </c>
      <c r="H2513" s="3">
        <v>46068</v>
      </c>
      <c r="I2513">
        <v>2</v>
      </c>
      <c r="J2513">
        <f>_xlfn.XLOOKUP(tbl_logs[[#This Row],[Target_Department]],tbl_DeptWeight[Department], tbl_DeptWeight[Impact Score])</f>
        <v>1</v>
      </c>
      <c r="K2513">
        <f>_xlfn.XLOOKUP(tbl_logs[[#This Row],[Employee_Action]],tbl_ResponseLikelihood[Employee Action],tbl_ResponseLikelihood[Likelihood Score])</f>
        <v>2</v>
      </c>
      <c r="L2513">
        <f>tbl_logs[[#This Row],[Impact Score]]*tbl_logs[[#This Row],[Response Multiplier]]</f>
        <v>2</v>
      </c>
      <c r="M2513" t="str" cm="1">
        <f t="array" ref="M2513">_xlfn.IFS(tbl_logs[[#This Row],[Total Score]]&lt;=4, "Low", tbl_logs[[#This Row],[Total Score]]&lt;=10, "Medium", tbl_logs[[#This Row],[Total Score]]&lt;=19, "High", tbl_logs[[#This Row],[Total Score]]&lt;=25, "Very High")</f>
        <v>Low</v>
      </c>
      <c r="N2513" t="str" cm="1">
        <f t="array" ref="N2513">_xlfn.IFS(tbl_logs[[#This Row],[Total Score]]&lt;=4, "Low", tbl_logs[[#This Row],[Total Score]]&lt;=10, "Medium", tbl_logs[[#This Row],[Total Score]]&lt;=17, "High", tbl_logs[[#This Row],[Total Score]]&lt;=25, "Critical")</f>
        <v>Low</v>
      </c>
    </row>
    <row r="2514" spans="1:14" x14ac:dyDescent="0.3">
      <c r="A2514" t="s">
        <v>3154</v>
      </c>
      <c r="B2514" s="1">
        <v>46068.965277777781</v>
      </c>
      <c r="C2514" t="s">
        <v>7</v>
      </c>
      <c r="D2514" t="s">
        <v>22</v>
      </c>
      <c r="E2514" t="s">
        <v>19</v>
      </c>
      <c r="F2514" t="s">
        <v>20</v>
      </c>
      <c r="G2514" s="2">
        <v>0.96527777777777779</v>
      </c>
      <c r="H2514" s="3">
        <v>46068</v>
      </c>
      <c r="I2514">
        <v>2</v>
      </c>
      <c r="J2514">
        <f>_xlfn.XLOOKUP(tbl_logs[[#This Row],[Target_Department]],tbl_DeptWeight[Department], tbl_DeptWeight[Impact Score])</f>
        <v>3</v>
      </c>
      <c r="K2514">
        <f>_xlfn.XLOOKUP(tbl_logs[[#This Row],[Employee_Action]],tbl_ResponseLikelihood[Employee Action],tbl_ResponseLikelihood[Likelihood Score])</f>
        <v>2</v>
      </c>
      <c r="L2514">
        <f>tbl_logs[[#This Row],[Impact Score]]*tbl_logs[[#This Row],[Response Multiplier]]</f>
        <v>6</v>
      </c>
      <c r="M2514" t="str" cm="1">
        <f t="array" ref="M2514">_xlfn.IFS(tbl_logs[[#This Row],[Total Score]]&lt;=4, "Low", tbl_logs[[#This Row],[Total Score]]&lt;=10, "Medium", tbl_logs[[#This Row],[Total Score]]&lt;=19, "High", tbl_logs[[#This Row],[Total Score]]&lt;=25, "Very High")</f>
        <v>Medium</v>
      </c>
      <c r="N2514" t="str" cm="1">
        <f t="array" ref="N2514">_xlfn.IFS(tbl_logs[[#This Row],[Total Score]]&lt;=4, "Low", tbl_logs[[#This Row],[Total Score]]&lt;=10, "Medium", tbl_logs[[#This Row],[Total Score]]&lt;=17, "High", tbl_logs[[#This Row],[Total Score]]&lt;=25, "Critical")</f>
        <v>Medium</v>
      </c>
    </row>
    <row r="2515" spans="1:14" x14ac:dyDescent="0.3">
      <c r="A2515" t="s">
        <v>1666</v>
      </c>
      <c r="B2515" s="1">
        <v>46068.96875</v>
      </c>
      <c r="C2515" t="s">
        <v>7</v>
      </c>
      <c r="D2515" t="s">
        <v>15</v>
      </c>
      <c r="E2515" t="s">
        <v>19</v>
      </c>
      <c r="F2515" t="s">
        <v>10</v>
      </c>
      <c r="G2515" s="2">
        <v>0.96875</v>
      </c>
      <c r="H2515" s="3">
        <v>46068</v>
      </c>
      <c r="I2515">
        <v>2</v>
      </c>
      <c r="J2515">
        <f>_xlfn.XLOOKUP(tbl_logs[[#This Row],[Target_Department]],tbl_DeptWeight[Department], tbl_DeptWeight[Impact Score])</f>
        <v>3</v>
      </c>
      <c r="K2515">
        <f>_xlfn.XLOOKUP(tbl_logs[[#This Row],[Employee_Action]],tbl_ResponseLikelihood[Employee Action],tbl_ResponseLikelihood[Likelihood Score])</f>
        <v>2</v>
      </c>
      <c r="L2515">
        <f>tbl_logs[[#This Row],[Impact Score]]*tbl_logs[[#This Row],[Response Multiplier]]</f>
        <v>6</v>
      </c>
      <c r="M2515" t="str" cm="1">
        <f t="array" ref="M2515">_xlfn.IFS(tbl_logs[[#This Row],[Total Score]]&lt;=4, "Low", tbl_logs[[#This Row],[Total Score]]&lt;=10, "Medium", tbl_logs[[#This Row],[Total Score]]&lt;=19, "High", tbl_logs[[#This Row],[Total Score]]&lt;=25, "Very High")</f>
        <v>Medium</v>
      </c>
      <c r="N2515" t="str" cm="1">
        <f t="array" ref="N2515">_xlfn.IFS(tbl_logs[[#This Row],[Total Score]]&lt;=4, "Low", tbl_logs[[#This Row],[Total Score]]&lt;=10, "Medium", tbl_logs[[#This Row],[Total Score]]&lt;=17, "High", tbl_logs[[#This Row],[Total Score]]&lt;=25, "Critical")</f>
        <v>Medium</v>
      </c>
    </row>
    <row r="2516" spans="1:14" x14ac:dyDescent="0.3">
      <c r="A2516" t="s">
        <v>5013</v>
      </c>
      <c r="B2516" s="1">
        <v>46068.970138888886</v>
      </c>
      <c r="C2516" t="s">
        <v>35</v>
      </c>
      <c r="D2516" t="s">
        <v>18</v>
      </c>
      <c r="E2516" t="s">
        <v>16</v>
      </c>
      <c r="F2516" t="s">
        <v>10</v>
      </c>
      <c r="G2516" s="2">
        <v>0.97013888888888888</v>
      </c>
      <c r="H2516" s="3">
        <v>46068</v>
      </c>
      <c r="I2516">
        <v>2</v>
      </c>
      <c r="J2516">
        <f>_xlfn.XLOOKUP(tbl_logs[[#This Row],[Target_Department]],tbl_DeptWeight[Department], tbl_DeptWeight[Impact Score])</f>
        <v>1</v>
      </c>
      <c r="K2516">
        <f>_xlfn.XLOOKUP(tbl_logs[[#This Row],[Employee_Action]],tbl_ResponseLikelihood[Employee Action],tbl_ResponseLikelihood[Likelihood Score])</f>
        <v>2</v>
      </c>
      <c r="L2516">
        <f>tbl_logs[[#This Row],[Impact Score]]*tbl_logs[[#This Row],[Response Multiplier]]</f>
        <v>2</v>
      </c>
      <c r="M2516" t="str" cm="1">
        <f t="array" ref="M2516">_xlfn.IFS(tbl_logs[[#This Row],[Total Score]]&lt;=4, "Low", tbl_logs[[#This Row],[Total Score]]&lt;=10, "Medium", tbl_logs[[#This Row],[Total Score]]&lt;=19, "High", tbl_logs[[#This Row],[Total Score]]&lt;=25, "Very High")</f>
        <v>Low</v>
      </c>
      <c r="N2516" t="str" cm="1">
        <f t="array" ref="N2516">_xlfn.IFS(tbl_logs[[#This Row],[Total Score]]&lt;=4, "Low", tbl_logs[[#This Row],[Total Score]]&lt;=10, "Medium", tbl_logs[[#This Row],[Total Score]]&lt;=17, "High", tbl_logs[[#This Row],[Total Score]]&lt;=25, "Critical")</f>
        <v>Low</v>
      </c>
    </row>
    <row r="2517" spans="1:14" x14ac:dyDescent="0.3">
      <c r="A2517" t="s">
        <v>2794</v>
      </c>
      <c r="B2517" s="1">
        <v>46068.973611111112</v>
      </c>
      <c r="C2517" t="s">
        <v>7</v>
      </c>
      <c r="D2517" t="s">
        <v>22</v>
      </c>
      <c r="E2517" t="s">
        <v>19</v>
      </c>
      <c r="F2517" t="s">
        <v>10</v>
      </c>
      <c r="G2517" s="2">
        <v>0.97361111111111109</v>
      </c>
      <c r="H2517" s="3">
        <v>46068</v>
      </c>
      <c r="I2517">
        <v>2</v>
      </c>
      <c r="J2517">
        <f>_xlfn.XLOOKUP(tbl_logs[[#This Row],[Target_Department]],tbl_DeptWeight[Department], tbl_DeptWeight[Impact Score])</f>
        <v>3</v>
      </c>
      <c r="K2517">
        <f>_xlfn.XLOOKUP(tbl_logs[[#This Row],[Employee_Action]],tbl_ResponseLikelihood[Employee Action],tbl_ResponseLikelihood[Likelihood Score])</f>
        <v>2</v>
      </c>
      <c r="L2517">
        <f>tbl_logs[[#This Row],[Impact Score]]*tbl_logs[[#This Row],[Response Multiplier]]</f>
        <v>6</v>
      </c>
      <c r="M2517" t="str" cm="1">
        <f t="array" ref="M2517">_xlfn.IFS(tbl_logs[[#This Row],[Total Score]]&lt;=4, "Low", tbl_logs[[#This Row],[Total Score]]&lt;=10, "Medium", tbl_logs[[#This Row],[Total Score]]&lt;=19, "High", tbl_logs[[#This Row],[Total Score]]&lt;=25, "Very High")</f>
        <v>Medium</v>
      </c>
      <c r="N2517" t="str" cm="1">
        <f t="array" ref="N2517">_xlfn.IFS(tbl_logs[[#This Row],[Total Score]]&lt;=4, "Low", tbl_logs[[#This Row],[Total Score]]&lt;=10, "Medium", tbl_logs[[#This Row],[Total Score]]&lt;=17, "High", tbl_logs[[#This Row],[Total Score]]&lt;=25, "Critical")</f>
        <v>Medium</v>
      </c>
    </row>
    <row r="2518" spans="1:14" x14ac:dyDescent="0.3">
      <c r="A2518" t="s">
        <v>4180</v>
      </c>
      <c r="B2518" s="1">
        <v>46068.990972222222</v>
      </c>
      <c r="C2518" t="s">
        <v>7</v>
      </c>
      <c r="D2518" t="s">
        <v>22</v>
      </c>
      <c r="E2518" t="s">
        <v>19</v>
      </c>
      <c r="F2518" t="s">
        <v>33</v>
      </c>
      <c r="G2518" s="2">
        <v>0.99097222222222225</v>
      </c>
      <c r="H2518" s="3">
        <v>46068</v>
      </c>
      <c r="I2518">
        <v>2</v>
      </c>
      <c r="J2518">
        <f>_xlfn.XLOOKUP(tbl_logs[[#This Row],[Target_Department]],tbl_DeptWeight[Department], tbl_DeptWeight[Impact Score])</f>
        <v>3</v>
      </c>
      <c r="K2518">
        <f>_xlfn.XLOOKUP(tbl_logs[[#This Row],[Employee_Action]],tbl_ResponseLikelihood[Employee Action],tbl_ResponseLikelihood[Likelihood Score])</f>
        <v>4</v>
      </c>
      <c r="L2518">
        <f>tbl_logs[[#This Row],[Impact Score]]*tbl_logs[[#This Row],[Response Multiplier]]</f>
        <v>12</v>
      </c>
      <c r="M2518" t="str" cm="1">
        <f t="array" ref="M2518">_xlfn.IFS(tbl_logs[[#This Row],[Total Score]]&lt;=4, "Low", tbl_logs[[#This Row],[Total Score]]&lt;=10, "Medium", tbl_logs[[#This Row],[Total Score]]&lt;=19, "High", tbl_logs[[#This Row],[Total Score]]&lt;=25, "Very High")</f>
        <v>High</v>
      </c>
      <c r="N2518" t="str" cm="1">
        <f t="array" ref="N2518">_xlfn.IFS(tbl_logs[[#This Row],[Total Score]]&lt;=4, "Low", tbl_logs[[#This Row],[Total Score]]&lt;=10, "Medium", tbl_logs[[#This Row],[Total Score]]&lt;=17, "High", tbl_logs[[#This Row],[Total Score]]&lt;=25, "Critical")</f>
        <v>High</v>
      </c>
    </row>
    <row r="2519" spans="1:14" x14ac:dyDescent="0.3">
      <c r="A2519" t="s">
        <v>3479</v>
      </c>
      <c r="B2519" s="1">
        <v>46068.993750000001</v>
      </c>
      <c r="C2519" t="s">
        <v>7</v>
      </c>
      <c r="D2519" t="s">
        <v>18</v>
      </c>
      <c r="E2519" t="s">
        <v>19</v>
      </c>
      <c r="F2519" t="s">
        <v>10</v>
      </c>
      <c r="G2519" s="2">
        <v>0.99375000000000002</v>
      </c>
      <c r="H2519" s="3">
        <v>46068</v>
      </c>
      <c r="I2519">
        <v>2</v>
      </c>
      <c r="J2519">
        <f>_xlfn.XLOOKUP(tbl_logs[[#This Row],[Target_Department]],tbl_DeptWeight[Department], tbl_DeptWeight[Impact Score])</f>
        <v>3</v>
      </c>
      <c r="K2519">
        <f>_xlfn.XLOOKUP(tbl_logs[[#This Row],[Employee_Action]],tbl_ResponseLikelihood[Employee Action],tbl_ResponseLikelihood[Likelihood Score])</f>
        <v>2</v>
      </c>
      <c r="L2519">
        <f>tbl_logs[[#This Row],[Impact Score]]*tbl_logs[[#This Row],[Response Multiplier]]</f>
        <v>6</v>
      </c>
      <c r="M2519" t="str" cm="1">
        <f t="array" ref="M2519">_xlfn.IFS(tbl_logs[[#This Row],[Total Score]]&lt;=4, "Low", tbl_logs[[#This Row],[Total Score]]&lt;=10, "Medium", tbl_logs[[#This Row],[Total Score]]&lt;=19, "High", tbl_logs[[#This Row],[Total Score]]&lt;=25, "Very High")</f>
        <v>Medium</v>
      </c>
      <c r="N2519" t="str" cm="1">
        <f t="array" ref="N2519">_xlfn.IFS(tbl_logs[[#This Row],[Total Score]]&lt;=4, "Low", tbl_logs[[#This Row],[Total Score]]&lt;=10, "Medium", tbl_logs[[#This Row],[Total Score]]&lt;=17, "High", tbl_logs[[#This Row],[Total Score]]&lt;=25, "Critical")</f>
        <v>Medium</v>
      </c>
    </row>
    <row r="2520" spans="1:14" x14ac:dyDescent="0.3">
      <c r="A2520" t="s">
        <v>1647</v>
      </c>
      <c r="B2520" s="1">
        <v>46068.997916666667</v>
      </c>
      <c r="C2520" t="s">
        <v>7</v>
      </c>
      <c r="D2520" t="s">
        <v>22</v>
      </c>
      <c r="E2520" t="s">
        <v>19</v>
      </c>
      <c r="F2520" t="s">
        <v>10</v>
      </c>
      <c r="G2520" s="2">
        <v>0.99791666666666667</v>
      </c>
      <c r="H2520" s="3">
        <v>46068</v>
      </c>
      <c r="I2520">
        <v>2</v>
      </c>
      <c r="J2520">
        <f>_xlfn.XLOOKUP(tbl_logs[[#This Row],[Target_Department]],tbl_DeptWeight[Department], tbl_DeptWeight[Impact Score])</f>
        <v>3</v>
      </c>
      <c r="K2520">
        <f>_xlfn.XLOOKUP(tbl_logs[[#This Row],[Employee_Action]],tbl_ResponseLikelihood[Employee Action],tbl_ResponseLikelihood[Likelihood Score])</f>
        <v>2</v>
      </c>
      <c r="L2520">
        <f>tbl_logs[[#This Row],[Impact Score]]*tbl_logs[[#This Row],[Response Multiplier]]</f>
        <v>6</v>
      </c>
      <c r="M2520" t="str" cm="1">
        <f t="array" ref="M2520">_xlfn.IFS(tbl_logs[[#This Row],[Total Score]]&lt;=4, "Low", tbl_logs[[#This Row],[Total Score]]&lt;=10, "Medium", tbl_logs[[#This Row],[Total Score]]&lt;=19, "High", tbl_logs[[#This Row],[Total Score]]&lt;=25, "Very High")</f>
        <v>Medium</v>
      </c>
      <c r="N2520" t="str" cm="1">
        <f t="array" ref="N2520">_xlfn.IFS(tbl_logs[[#This Row],[Total Score]]&lt;=4, "Low", tbl_logs[[#This Row],[Total Score]]&lt;=10, "Medium", tbl_logs[[#This Row],[Total Score]]&lt;=17, "High", tbl_logs[[#This Row],[Total Score]]&lt;=25, "Critical")</f>
        <v>Medium</v>
      </c>
    </row>
    <row r="2521" spans="1:14" x14ac:dyDescent="0.3">
      <c r="A2521" t="s">
        <v>4724</v>
      </c>
      <c r="B2521" s="1">
        <v>46069.009722222225</v>
      </c>
      <c r="C2521" t="s">
        <v>40</v>
      </c>
      <c r="D2521" t="s">
        <v>8</v>
      </c>
      <c r="E2521" t="s">
        <v>16</v>
      </c>
      <c r="F2521" t="s">
        <v>10</v>
      </c>
      <c r="G2521" s="2">
        <v>9.7222222222222224E-3</v>
      </c>
      <c r="H2521" s="3">
        <v>46069</v>
      </c>
      <c r="I2521">
        <v>2</v>
      </c>
      <c r="J2521">
        <f>_xlfn.XLOOKUP(tbl_logs[[#This Row],[Target_Department]],tbl_DeptWeight[Department], tbl_DeptWeight[Impact Score])</f>
        <v>5</v>
      </c>
      <c r="K2521">
        <f>_xlfn.XLOOKUP(tbl_logs[[#This Row],[Employee_Action]],tbl_ResponseLikelihood[Employee Action],tbl_ResponseLikelihood[Likelihood Score])</f>
        <v>2</v>
      </c>
      <c r="L2521">
        <f>tbl_logs[[#This Row],[Impact Score]]*tbl_logs[[#This Row],[Response Multiplier]]</f>
        <v>10</v>
      </c>
      <c r="M2521" t="str" cm="1">
        <f t="array" ref="M2521">_xlfn.IFS(tbl_logs[[#This Row],[Total Score]]&lt;=4, "Low", tbl_logs[[#This Row],[Total Score]]&lt;=10, "Medium", tbl_logs[[#This Row],[Total Score]]&lt;=19, "High", tbl_logs[[#This Row],[Total Score]]&lt;=25, "Very High")</f>
        <v>Medium</v>
      </c>
      <c r="N2521" t="str" cm="1">
        <f t="array" ref="N2521">_xlfn.IFS(tbl_logs[[#This Row],[Total Score]]&lt;=4, "Low", tbl_logs[[#This Row],[Total Score]]&lt;=10, "Medium", tbl_logs[[#This Row],[Total Score]]&lt;=17, "High", tbl_logs[[#This Row],[Total Score]]&lt;=25, "Critical")</f>
        <v>Medium</v>
      </c>
    </row>
    <row r="2522" spans="1:14" x14ac:dyDescent="0.3">
      <c r="A2522" t="s">
        <v>2791</v>
      </c>
      <c r="B2522" s="1">
        <v>46069.011111111111</v>
      </c>
      <c r="C2522" t="s">
        <v>7</v>
      </c>
      <c r="D2522" t="s">
        <v>15</v>
      </c>
      <c r="E2522" t="s">
        <v>19</v>
      </c>
      <c r="F2522" t="s">
        <v>10</v>
      </c>
      <c r="G2522" s="2">
        <v>1.1111111111111112E-2</v>
      </c>
      <c r="H2522" s="3">
        <v>46069</v>
      </c>
      <c r="I2522">
        <v>2</v>
      </c>
      <c r="J2522">
        <f>_xlfn.XLOOKUP(tbl_logs[[#This Row],[Target_Department]],tbl_DeptWeight[Department], tbl_DeptWeight[Impact Score])</f>
        <v>3</v>
      </c>
      <c r="K2522">
        <f>_xlfn.XLOOKUP(tbl_logs[[#This Row],[Employee_Action]],tbl_ResponseLikelihood[Employee Action],tbl_ResponseLikelihood[Likelihood Score])</f>
        <v>2</v>
      </c>
      <c r="L2522">
        <f>tbl_logs[[#This Row],[Impact Score]]*tbl_logs[[#This Row],[Response Multiplier]]</f>
        <v>6</v>
      </c>
      <c r="M2522" t="str" cm="1">
        <f t="array" ref="M2522">_xlfn.IFS(tbl_logs[[#This Row],[Total Score]]&lt;=4, "Low", tbl_logs[[#This Row],[Total Score]]&lt;=10, "Medium", tbl_logs[[#This Row],[Total Score]]&lt;=19, "High", tbl_logs[[#This Row],[Total Score]]&lt;=25, "Very High")</f>
        <v>Medium</v>
      </c>
      <c r="N2522" t="str" cm="1">
        <f t="array" ref="N2522">_xlfn.IFS(tbl_logs[[#This Row],[Total Score]]&lt;=4, "Low", tbl_logs[[#This Row],[Total Score]]&lt;=10, "Medium", tbl_logs[[#This Row],[Total Score]]&lt;=17, "High", tbl_logs[[#This Row],[Total Score]]&lt;=25, "Critical")</f>
        <v>Medium</v>
      </c>
    </row>
    <row r="2523" spans="1:14" x14ac:dyDescent="0.3">
      <c r="A2523" t="s">
        <v>1291</v>
      </c>
      <c r="B2523" s="1">
        <v>46069.018055555556</v>
      </c>
      <c r="C2523" t="s">
        <v>7</v>
      </c>
      <c r="D2523" t="s">
        <v>22</v>
      </c>
      <c r="E2523" t="s">
        <v>31</v>
      </c>
      <c r="F2523" t="s">
        <v>10</v>
      </c>
      <c r="G2523" s="2">
        <v>1.8055555555555554E-2</v>
      </c>
      <c r="H2523" s="3">
        <v>46069</v>
      </c>
      <c r="I2523">
        <v>2</v>
      </c>
      <c r="J2523">
        <f>_xlfn.XLOOKUP(tbl_logs[[#This Row],[Target_Department]],tbl_DeptWeight[Department], tbl_DeptWeight[Impact Score])</f>
        <v>3</v>
      </c>
      <c r="K2523">
        <f>_xlfn.XLOOKUP(tbl_logs[[#This Row],[Employee_Action]],tbl_ResponseLikelihood[Employee Action],tbl_ResponseLikelihood[Likelihood Score])</f>
        <v>2</v>
      </c>
      <c r="L2523">
        <f>tbl_logs[[#This Row],[Impact Score]]*tbl_logs[[#This Row],[Response Multiplier]]</f>
        <v>6</v>
      </c>
      <c r="M2523" t="str" cm="1">
        <f t="array" ref="M2523">_xlfn.IFS(tbl_logs[[#This Row],[Total Score]]&lt;=4, "Low", tbl_logs[[#This Row],[Total Score]]&lt;=10, "Medium", tbl_logs[[#This Row],[Total Score]]&lt;=19, "High", tbl_logs[[#This Row],[Total Score]]&lt;=25, "Very High")</f>
        <v>Medium</v>
      </c>
      <c r="N2523" t="str" cm="1">
        <f t="array" ref="N2523">_xlfn.IFS(tbl_logs[[#This Row],[Total Score]]&lt;=4, "Low", tbl_logs[[#This Row],[Total Score]]&lt;=10, "Medium", tbl_logs[[#This Row],[Total Score]]&lt;=17, "High", tbl_logs[[#This Row],[Total Score]]&lt;=25, "Critical")</f>
        <v>Medium</v>
      </c>
    </row>
    <row r="2524" spans="1:14" x14ac:dyDescent="0.3">
      <c r="A2524" t="s">
        <v>3061</v>
      </c>
      <c r="B2524" s="1">
        <v>46069.018750000003</v>
      </c>
      <c r="C2524" t="s">
        <v>7</v>
      </c>
      <c r="D2524" t="s">
        <v>18</v>
      </c>
      <c r="E2524" t="s">
        <v>19</v>
      </c>
      <c r="F2524" t="s">
        <v>10</v>
      </c>
      <c r="G2524" s="2">
        <v>1.8749999999999999E-2</v>
      </c>
      <c r="H2524" s="3">
        <v>46069</v>
      </c>
      <c r="I2524">
        <v>2</v>
      </c>
      <c r="J2524">
        <f>_xlfn.XLOOKUP(tbl_logs[[#This Row],[Target_Department]],tbl_DeptWeight[Department], tbl_DeptWeight[Impact Score])</f>
        <v>3</v>
      </c>
      <c r="K2524">
        <f>_xlfn.XLOOKUP(tbl_logs[[#This Row],[Employee_Action]],tbl_ResponseLikelihood[Employee Action],tbl_ResponseLikelihood[Likelihood Score])</f>
        <v>2</v>
      </c>
      <c r="L2524">
        <f>tbl_logs[[#This Row],[Impact Score]]*tbl_logs[[#This Row],[Response Multiplier]]</f>
        <v>6</v>
      </c>
      <c r="M2524" t="str" cm="1">
        <f t="array" ref="M2524">_xlfn.IFS(tbl_logs[[#This Row],[Total Score]]&lt;=4, "Low", tbl_logs[[#This Row],[Total Score]]&lt;=10, "Medium", tbl_logs[[#This Row],[Total Score]]&lt;=19, "High", tbl_logs[[#This Row],[Total Score]]&lt;=25, "Very High")</f>
        <v>Medium</v>
      </c>
      <c r="N2524" t="str" cm="1">
        <f t="array" ref="N2524">_xlfn.IFS(tbl_logs[[#This Row],[Total Score]]&lt;=4, "Low", tbl_logs[[#This Row],[Total Score]]&lt;=10, "Medium", tbl_logs[[#This Row],[Total Score]]&lt;=17, "High", tbl_logs[[#This Row],[Total Score]]&lt;=25, "Critical")</f>
        <v>Medium</v>
      </c>
    </row>
    <row r="2525" spans="1:14" x14ac:dyDescent="0.3">
      <c r="A2525" t="s">
        <v>355</v>
      </c>
      <c r="B2525" s="1">
        <v>46069.038194444445</v>
      </c>
      <c r="C2525" t="s">
        <v>7</v>
      </c>
      <c r="D2525" t="s">
        <v>18</v>
      </c>
      <c r="E2525" t="s">
        <v>19</v>
      </c>
      <c r="F2525" t="s">
        <v>13</v>
      </c>
      <c r="G2525" s="2">
        <v>3.8194444444444448E-2</v>
      </c>
      <c r="H2525" s="3">
        <v>46069</v>
      </c>
      <c r="I2525">
        <v>2</v>
      </c>
      <c r="J2525">
        <f>_xlfn.XLOOKUP(tbl_logs[[#This Row],[Target_Department]],tbl_DeptWeight[Department], tbl_DeptWeight[Impact Score])</f>
        <v>3</v>
      </c>
      <c r="K2525">
        <f>_xlfn.XLOOKUP(tbl_logs[[#This Row],[Employee_Action]],tbl_ResponseLikelihood[Employee Action],tbl_ResponseLikelihood[Likelihood Score])</f>
        <v>1</v>
      </c>
      <c r="L2525">
        <f>tbl_logs[[#This Row],[Impact Score]]*tbl_logs[[#This Row],[Response Multiplier]]</f>
        <v>3</v>
      </c>
      <c r="M2525" t="str" cm="1">
        <f t="array" ref="M2525">_xlfn.IFS(tbl_logs[[#This Row],[Total Score]]&lt;=4, "Low", tbl_logs[[#This Row],[Total Score]]&lt;=10, "Medium", tbl_logs[[#This Row],[Total Score]]&lt;=19, "High", tbl_logs[[#This Row],[Total Score]]&lt;=25, "Very High")</f>
        <v>Low</v>
      </c>
      <c r="N2525" t="str" cm="1">
        <f t="array" ref="N2525">_xlfn.IFS(tbl_logs[[#This Row],[Total Score]]&lt;=4, "Low", tbl_logs[[#This Row],[Total Score]]&lt;=10, "Medium", tbl_logs[[#This Row],[Total Score]]&lt;=17, "High", tbl_logs[[#This Row],[Total Score]]&lt;=25, "Critical")</f>
        <v>Low</v>
      </c>
    </row>
    <row r="2526" spans="1:14" x14ac:dyDescent="0.3">
      <c r="A2526" t="s">
        <v>2032</v>
      </c>
      <c r="B2526" s="1">
        <v>46069.043055555558</v>
      </c>
      <c r="C2526" t="s">
        <v>7</v>
      </c>
      <c r="D2526" t="s">
        <v>22</v>
      </c>
      <c r="E2526" t="s">
        <v>19</v>
      </c>
      <c r="F2526" t="s">
        <v>10</v>
      </c>
      <c r="G2526" s="2">
        <v>4.3055555555555555E-2</v>
      </c>
      <c r="H2526" s="3">
        <v>46069</v>
      </c>
      <c r="I2526">
        <v>2</v>
      </c>
      <c r="J2526">
        <f>_xlfn.XLOOKUP(tbl_logs[[#This Row],[Target_Department]],tbl_DeptWeight[Department], tbl_DeptWeight[Impact Score])</f>
        <v>3</v>
      </c>
      <c r="K2526">
        <f>_xlfn.XLOOKUP(tbl_logs[[#This Row],[Employee_Action]],tbl_ResponseLikelihood[Employee Action],tbl_ResponseLikelihood[Likelihood Score])</f>
        <v>2</v>
      </c>
      <c r="L2526">
        <f>tbl_logs[[#This Row],[Impact Score]]*tbl_logs[[#This Row],[Response Multiplier]]</f>
        <v>6</v>
      </c>
      <c r="M2526" t="str" cm="1">
        <f t="array" ref="M2526">_xlfn.IFS(tbl_logs[[#This Row],[Total Score]]&lt;=4, "Low", tbl_logs[[#This Row],[Total Score]]&lt;=10, "Medium", tbl_logs[[#This Row],[Total Score]]&lt;=19, "High", tbl_logs[[#This Row],[Total Score]]&lt;=25, "Very High")</f>
        <v>Medium</v>
      </c>
      <c r="N2526" t="str" cm="1">
        <f t="array" ref="N2526">_xlfn.IFS(tbl_logs[[#This Row],[Total Score]]&lt;=4, "Low", tbl_logs[[#This Row],[Total Score]]&lt;=10, "Medium", tbl_logs[[#This Row],[Total Score]]&lt;=17, "High", tbl_logs[[#This Row],[Total Score]]&lt;=25, "Critical")</f>
        <v>Medium</v>
      </c>
    </row>
    <row r="2527" spans="1:14" x14ac:dyDescent="0.3">
      <c r="A2527" t="s">
        <v>4201</v>
      </c>
      <c r="B2527" s="1">
        <v>46069.04791666667</v>
      </c>
      <c r="C2527" t="s">
        <v>35</v>
      </c>
      <c r="D2527" t="s">
        <v>22</v>
      </c>
      <c r="E2527" t="s">
        <v>9</v>
      </c>
      <c r="F2527" t="s">
        <v>20</v>
      </c>
      <c r="G2527" s="2">
        <v>4.791666666666667E-2</v>
      </c>
      <c r="H2527" s="3">
        <v>46069</v>
      </c>
      <c r="I2527">
        <v>2</v>
      </c>
      <c r="J2527">
        <f>_xlfn.XLOOKUP(tbl_logs[[#This Row],[Target_Department]],tbl_DeptWeight[Department], tbl_DeptWeight[Impact Score])</f>
        <v>1</v>
      </c>
      <c r="K2527">
        <f>_xlfn.XLOOKUP(tbl_logs[[#This Row],[Employee_Action]],tbl_ResponseLikelihood[Employee Action],tbl_ResponseLikelihood[Likelihood Score])</f>
        <v>2</v>
      </c>
      <c r="L2527">
        <f>tbl_logs[[#This Row],[Impact Score]]*tbl_logs[[#This Row],[Response Multiplier]]</f>
        <v>2</v>
      </c>
      <c r="M2527" t="str" cm="1">
        <f t="array" ref="M2527">_xlfn.IFS(tbl_logs[[#This Row],[Total Score]]&lt;=4, "Low", tbl_logs[[#This Row],[Total Score]]&lt;=10, "Medium", tbl_logs[[#This Row],[Total Score]]&lt;=19, "High", tbl_logs[[#This Row],[Total Score]]&lt;=25, "Very High")</f>
        <v>Low</v>
      </c>
      <c r="N2527" t="str" cm="1">
        <f t="array" ref="N2527">_xlfn.IFS(tbl_logs[[#This Row],[Total Score]]&lt;=4, "Low", tbl_logs[[#This Row],[Total Score]]&lt;=10, "Medium", tbl_logs[[#This Row],[Total Score]]&lt;=17, "High", tbl_logs[[#This Row],[Total Score]]&lt;=25, "Critical")</f>
        <v>Low</v>
      </c>
    </row>
    <row r="2528" spans="1:14" x14ac:dyDescent="0.3">
      <c r="A2528" t="s">
        <v>149</v>
      </c>
      <c r="B2528" s="1">
        <v>46069.061805555553</v>
      </c>
      <c r="C2528" t="s">
        <v>26</v>
      </c>
      <c r="D2528" t="s">
        <v>8</v>
      </c>
      <c r="E2528" t="s">
        <v>31</v>
      </c>
      <c r="F2528" t="s">
        <v>13</v>
      </c>
      <c r="G2528" s="2">
        <v>6.1805555555555558E-2</v>
      </c>
      <c r="H2528" s="3">
        <v>46069</v>
      </c>
      <c r="I2528">
        <v>2</v>
      </c>
      <c r="J2528">
        <f>_xlfn.XLOOKUP(tbl_logs[[#This Row],[Target_Department]],tbl_DeptWeight[Department], tbl_DeptWeight[Impact Score])</f>
        <v>3</v>
      </c>
      <c r="K2528">
        <f>_xlfn.XLOOKUP(tbl_logs[[#This Row],[Employee_Action]],tbl_ResponseLikelihood[Employee Action],tbl_ResponseLikelihood[Likelihood Score])</f>
        <v>1</v>
      </c>
      <c r="L2528">
        <f>tbl_logs[[#This Row],[Impact Score]]*tbl_logs[[#This Row],[Response Multiplier]]</f>
        <v>3</v>
      </c>
      <c r="M2528" t="str" cm="1">
        <f t="array" ref="M2528">_xlfn.IFS(tbl_logs[[#This Row],[Total Score]]&lt;=4, "Low", tbl_logs[[#This Row],[Total Score]]&lt;=10, "Medium", tbl_logs[[#This Row],[Total Score]]&lt;=19, "High", tbl_logs[[#This Row],[Total Score]]&lt;=25, "Very High")</f>
        <v>Low</v>
      </c>
      <c r="N2528" t="str" cm="1">
        <f t="array" ref="N2528">_xlfn.IFS(tbl_logs[[#This Row],[Total Score]]&lt;=4, "Low", tbl_logs[[#This Row],[Total Score]]&lt;=10, "Medium", tbl_logs[[#This Row],[Total Score]]&lt;=17, "High", tbl_logs[[#This Row],[Total Score]]&lt;=25, "Critical")</f>
        <v>Low</v>
      </c>
    </row>
    <row r="2529" spans="1:14" x14ac:dyDescent="0.3">
      <c r="A2529" t="s">
        <v>2935</v>
      </c>
      <c r="B2529" s="1">
        <v>46069.065972222219</v>
      </c>
      <c r="C2529" t="s">
        <v>26</v>
      </c>
      <c r="D2529" t="s">
        <v>8</v>
      </c>
      <c r="E2529" t="s">
        <v>19</v>
      </c>
      <c r="F2529" t="s">
        <v>10</v>
      </c>
      <c r="G2529" s="2">
        <v>6.5972222222222224E-2</v>
      </c>
      <c r="H2529" s="3">
        <v>46069</v>
      </c>
      <c r="I2529">
        <v>2</v>
      </c>
      <c r="J2529">
        <f>_xlfn.XLOOKUP(tbl_logs[[#This Row],[Target_Department]],tbl_DeptWeight[Department], tbl_DeptWeight[Impact Score])</f>
        <v>3</v>
      </c>
      <c r="K2529">
        <f>_xlfn.XLOOKUP(tbl_logs[[#This Row],[Employee_Action]],tbl_ResponseLikelihood[Employee Action],tbl_ResponseLikelihood[Likelihood Score])</f>
        <v>2</v>
      </c>
      <c r="L2529">
        <f>tbl_logs[[#This Row],[Impact Score]]*tbl_logs[[#This Row],[Response Multiplier]]</f>
        <v>6</v>
      </c>
      <c r="M2529" t="str" cm="1">
        <f t="array" ref="M2529">_xlfn.IFS(tbl_logs[[#This Row],[Total Score]]&lt;=4, "Low", tbl_logs[[#This Row],[Total Score]]&lt;=10, "Medium", tbl_logs[[#This Row],[Total Score]]&lt;=19, "High", tbl_logs[[#This Row],[Total Score]]&lt;=25, "Very High")</f>
        <v>Medium</v>
      </c>
      <c r="N2529" t="str" cm="1">
        <f t="array" ref="N2529">_xlfn.IFS(tbl_logs[[#This Row],[Total Score]]&lt;=4, "Low", tbl_logs[[#This Row],[Total Score]]&lt;=10, "Medium", tbl_logs[[#This Row],[Total Score]]&lt;=17, "High", tbl_logs[[#This Row],[Total Score]]&lt;=25, "Critical")</f>
        <v>Medium</v>
      </c>
    </row>
    <row r="2530" spans="1:14" x14ac:dyDescent="0.3">
      <c r="A2530" t="s">
        <v>825</v>
      </c>
      <c r="B2530" s="1">
        <v>46069.07708333333</v>
      </c>
      <c r="C2530" t="s">
        <v>7</v>
      </c>
      <c r="D2530" t="s">
        <v>18</v>
      </c>
      <c r="E2530" t="s">
        <v>19</v>
      </c>
      <c r="F2530" t="s">
        <v>10</v>
      </c>
      <c r="G2530" s="2">
        <v>7.7083333333333337E-2</v>
      </c>
      <c r="H2530" s="3">
        <v>46069</v>
      </c>
      <c r="I2530">
        <v>2</v>
      </c>
      <c r="J2530">
        <f>_xlfn.XLOOKUP(tbl_logs[[#This Row],[Target_Department]],tbl_DeptWeight[Department], tbl_DeptWeight[Impact Score])</f>
        <v>3</v>
      </c>
      <c r="K2530">
        <f>_xlfn.XLOOKUP(tbl_logs[[#This Row],[Employee_Action]],tbl_ResponseLikelihood[Employee Action],tbl_ResponseLikelihood[Likelihood Score])</f>
        <v>2</v>
      </c>
      <c r="L2530">
        <f>tbl_logs[[#This Row],[Impact Score]]*tbl_logs[[#This Row],[Response Multiplier]]</f>
        <v>6</v>
      </c>
      <c r="M2530" t="str" cm="1">
        <f t="array" ref="M2530">_xlfn.IFS(tbl_logs[[#This Row],[Total Score]]&lt;=4, "Low", tbl_logs[[#This Row],[Total Score]]&lt;=10, "Medium", tbl_logs[[#This Row],[Total Score]]&lt;=19, "High", tbl_logs[[#This Row],[Total Score]]&lt;=25, "Very High")</f>
        <v>Medium</v>
      </c>
      <c r="N2530" t="str" cm="1">
        <f t="array" ref="N2530">_xlfn.IFS(tbl_logs[[#This Row],[Total Score]]&lt;=4, "Low", tbl_logs[[#This Row],[Total Score]]&lt;=10, "Medium", tbl_logs[[#This Row],[Total Score]]&lt;=17, "High", tbl_logs[[#This Row],[Total Score]]&lt;=25, "Critical")</f>
        <v>Medium</v>
      </c>
    </row>
    <row r="2531" spans="1:14" x14ac:dyDescent="0.3">
      <c r="A2531" t="s">
        <v>2273</v>
      </c>
      <c r="B2531" s="1">
        <v>46069.105555555558</v>
      </c>
      <c r="C2531" t="s">
        <v>35</v>
      </c>
      <c r="D2531" t="s">
        <v>18</v>
      </c>
      <c r="E2531" t="s">
        <v>16</v>
      </c>
      <c r="F2531" t="s">
        <v>10</v>
      </c>
      <c r="G2531" s="2">
        <v>0.10555555555555556</v>
      </c>
      <c r="H2531" s="3">
        <v>46069</v>
      </c>
      <c r="I2531">
        <v>2</v>
      </c>
      <c r="J2531">
        <f>_xlfn.XLOOKUP(tbl_logs[[#This Row],[Target_Department]],tbl_DeptWeight[Department], tbl_DeptWeight[Impact Score])</f>
        <v>1</v>
      </c>
      <c r="K2531">
        <f>_xlfn.XLOOKUP(tbl_logs[[#This Row],[Employee_Action]],tbl_ResponseLikelihood[Employee Action],tbl_ResponseLikelihood[Likelihood Score])</f>
        <v>2</v>
      </c>
      <c r="L2531">
        <f>tbl_logs[[#This Row],[Impact Score]]*tbl_logs[[#This Row],[Response Multiplier]]</f>
        <v>2</v>
      </c>
      <c r="M2531" t="str" cm="1">
        <f t="array" ref="M2531">_xlfn.IFS(tbl_logs[[#This Row],[Total Score]]&lt;=4, "Low", tbl_logs[[#This Row],[Total Score]]&lt;=10, "Medium", tbl_logs[[#This Row],[Total Score]]&lt;=19, "High", tbl_logs[[#This Row],[Total Score]]&lt;=25, "Very High")</f>
        <v>Low</v>
      </c>
      <c r="N2531" t="str" cm="1">
        <f t="array" ref="N2531">_xlfn.IFS(tbl_logs[[#This Row],[Total Score]]&lt;=4, "Low", tbl_logs[[#This Row],[Total Score]]&lt;=10, "Medium", tbl_logs[[#This Row],[Total Score]]&lt;=17, "High", tbl_logs[[#This Row],[Total Score]]&lt;=25, "Critical")</f>
        <v>Low</v>
      </c>
    </row>
    <row r="2532" spans="1:14" x14ac:dyDescent="0.3">
      <c r="A2532" t="s">
        <v>2823</v>
      </c>
      <c r="B2532" s="1">
        <v>46069.113194444442</v>
      </c>
      <c r="C2532" t="s">
        <v>7</v>
      </c>
      <c r="D2532" t="s">
        <v>18</v>
      </c>
      <c r="E2532" t="s">
        <v>19</v>
      </c>
      <c r="F2532" t="s">
        <v>20</v>
      </c>
      <c r="G2532" s="2">
        <v>0.11319444444444444</v>
      </c>
      <c r="H2532" s="3">
        <v>46069</v>
      </c>
      <c r="I2532">
        <v>2</v>
      </c>
      <c r="J2532">
        <f>_xlfn.XLOOKUP(tbl_logs[[#This Row],[Target_Department]],tbl_DeptWeight[Department], tbl_DeptWeight[Impact Score])</f>
        <v>3</v>
      </c>
      <c r="K2532">
        <f>_xlfn.XLOOKUP(tbl_logs[[#This Row],[Employee_Action]],tbl_ResponseLikelihood[Employee Action],tbl_ResponseLikelihood[Likelihood Score])</f>
        <v>2</v>
      </c>
      <c r="L2532">
        <f>tbl_logs[[#This Row],[Impact Score]]*tbl_logs[[#This Row],[Response Multiplier]]</f>
        <v>6</v>
      </c>
      <c r="M2532" t="str" cm="1">
        <f t="array" ref="M2532">_xlfn.IFS(tbl_logs[[#This Row],[Total Score]]&lt;=4, "Low", tbl_logs[[#This Row],[Total Score]]&lt;=10, "Medium", tbl_logs[[#This Row],[Total Score]]&lt;=19, "High", tbl_logs[[#This Row],[Total Score]]&lt;=25, "Very High")</f>
        <v>Medium</v>
      </c>
      <c r="N2532" t="str" cm="1">
        <f t="array" ref="N2532">_xlfn.IFS(tbl_logs[[#This Row],[Total Score]]&lt;=4, "Low", tbl_logs[[#This Row],[Total Score]]&lt;=10, "Medium", tbl_logs[[#This Row],[Total Score]]&lt;=17, "High", tbl_logs[[#This Row],[Total Score]]&lt;=25, "Critical")</f>
        <v>Medium</v>
      </c>
    </row>
    <row r="2533" spans="1:14" x14ac:dyDescent="0.3">
      <c r="A2533" t="s">
        <v>4055</v>
      </c>
      <c r="B2533" s="1">
        <v>46069.184027777781</v>
      </c>
      <c r="C2533" t="s">
        <v>47</v>
      </c>
      <c r="D2533" t="s">
        <v>8</v>
      </c>
      <c r="E2533" t="s">
        <v>9</v>
      </c>
      <c r="F2533" t="s">
        <v>53</v>
      </c>
      <c r="G2533" s="2">
        <v>0.18402777777777779</v>
      </c>
      <c r="H2533" s="3">
        <v>46069</v>
      </c>
      <c r="I2533">
        <v>2</v>
      </c>
      <c r="J2533">
        <f>_xlfn.XLOOKUP(tbl_logs[[#This Row],[Target_Department]],tbl_DeptWeight[Department], tbl_DeptWeight[Impact Score])</f>
        <v>1</v>
      </c>
      <c r="K2533">
        <f>_xlfn.XLOOKUP(tbl_logs[[#This Row],[Employee_Action]],tbl_ResponseLikelihood[Employee Action],tbl_ResponseLikelihood[Likelihood Score])</f>
        <v>5</v>
      </c>
      <c r="L2533">
        <f>tbl_logs[[#This Row],[Impact Score]]*tbl_logs[[#This Row],[Response Multiplier]]</f>
        <v>5</v>
      </c>
      <c r="M2533" t="str" cm="1">
        <f t="array" ref="M2533">_xlfn.IFS(tbl_logs[[#This Row],[Total Score]]&lt;=4, "Low", tbl_logs[[#This Row],[Total Score]]&lt;=10, "Medium", tbl_logs[[#This Row],[Total Score]]&lt;=19, "High", tbl_logs[[#This Row],[Total Score]]&lt;=25, "Very High")</f>
        <v>Medium</v>
      </c>
      <c r="N2533" t="str" cm="1">
        <f t="array" ref="N2533">_xlfn.IFS(tbl_logs[[#This Row],[Total Score]]&lt;=4, "Low", tbl_logs[[#This Row],[Total Score]]&lt;=10, "Medium", tbl_logs[[#This Row],[Total Score]]&lt;=17, "High", tbl_logs[[#This Row],[Total Score]]&lt;=25, "Critical")</f>
        <v>Medium</v>
      </c>
    </row>
    <row r="2534" spans="1:14" x14ac:dyDescent="0.3">
      <c r="A2534" t="s">
        <v>51</v>
      </c>
      <c r="B2534" s="1">
        <v>46069.204861111109</v>
      </c>
      <c r="C2534" t="s">
        <v>7</v>
      </c>
      <c r="D2534" t="s">
        <v>22</v>
      </c>
      <c r="E2534" t="s">
        <v>19</v>
      </c>
      <c r="F2534" t="s">
        <v>20</v>
      </c>
      <c r="G2534" s="2">
        <v>0.2048611111111111</v>
      </c>
      <c r="H2534" s="3">
        <v>46069</v>
      </c>
      <c r="I2534">
        <v>2</v>
      </c>
      <c r="J2534">
        <f>_xlfn.XLOOKUP(tbl_logs[[#This Row],[Target_Department]],tbl_DeptWeight[Department], tbl_DeptWeight[Impact Score])</f>
        <v>3</v>
      </c>
      <c r="K2534">
        <f>_xlfn.XLOOKUP(tbl_logs[[#This Row],[Employee_Action]],tbl_ResponseLikelihood[Employee Action],tbl_ResponseLikelihood[Likelihood Score])</f>
        <v>2</v>
      </c>
      <c r="L2534">
        <f>tbl_logs[[#This Row],[Impact Score]]*tbl_logs[[#This Row],[Response Multiplier]]</f>
        <v>6</v>
      </c>
      <c r="M2534" t="str" cm="1">
        <f t="array" ref="M2534">_xlfn.IFS(tbl_logs[[#This Row],[Total Score]]&lt;=4, "Low", tbl_logs[[#This Row],[Total Score]]&lt;=10, "Medium", tbl_logs[[#This Row],[Total Score]]&lt;=19, "High", tbl_logs[[#This Row],[Total Score]]&lt;=25, "Very High")</f>
        <v>Medium</v>
      </c>
      <c r="N2534" t="str" cm="1">
        <f t="array" ref="N2534">_xlfn.IFS(tbl_logs[[#This Row],[Total Score]]&lt;=4, "Low", tbl_logs[[#This Row],[Total Score]]&lt;=10, "Medium", tbl_logs[[#This Row],[Total Score]]&lt;=17, "High", tbl_logs[[#This Row],[Total Score]]&lt;=25, "Critical")</f>
        <v>Medium</v>
      </c>
    </row>
    <row r="2535" spans="1:14" x14ac:dyDescent="0.3">
      <c r="A2535" t="s">
        <v>2114</v>
      </c>
      <c r="B2535" s="1">
        <v>46069.253472222219</v>
      </c>
      <c r="C2535" t="s">
        <v>7</v>
      </c>
      <c r="D2535" t="s">
        <v>22</v>
      </c>
      <c r="E2535" t="s">
        <v>19</v>
      </c>
      <c r="F2535" t="s">
        <v>10</v>
      </c>
      <c r="G2535" s="2">
        <v>0.25347222222222221</v>
      </c>
      <c r="H2535" s="3">
        <v>46069</v>
      </c>
      <c r="I2535">
        <v>2</v>
      </c>
      <c r="J2535">
        <f>_xlfn.XLOOKUP(tbl_logs[[#This Row],[Target_Department]],tbl_DeptWeight[Department], tbl_DeptWeight[Impact Score])</f>
        <v>3</v>
      </c>
      <c r="K2535">
        <f>_xlfn.XLOOKUP(tbl_logs[[#This Row],[Employee_Action]],tbl_ResponseLikelihood[Employee Action],tbl_ResponseLikelihood[Likelihood Score])</f>
        <v>2</v>
      </c>
      <c r="L2535">
        <f>tbl_logs[[#This Row],[Impact Score]]*tbl_logs[[#This Row],[Response Multiplier]]</f>
        <v>6</v>
      </c>
      <c r="M2535" t="str" cm="1">
        <f t="array" ref="M2535">_xlfn.IFS(tbl_logs[[#This Row],[Total Score]]&lt;=4, "Low", tbl_logs[[#This Row],[Total Score]]&lt;=10, "Medium", tbl_logs[[#This Row],[Total Score]]&lt;=19, "High", tbl_logs[[#This Row],[Total Score]]&lt;=25, "Very High")</f>
        <v>Medium</v>
      </c>
      <c r="N2535" t="str" cm="1">
        <f t="array" ref="N2535">_xlfn.IFS(tbl_logs[[#This Row],[Total Score]]&lt;=4, "Low", tbl_logs[[#This Row],[Total Score]]&lt;=10, "Medium", tbl_logs[[#This Row],[Total Score]]&lt;=17, "High", tbl_logs[[#This Row],[Total Score]]&lt;=25, "Critical")</f>
        <v>Medium</v>
      </c>
    </row>
    <row r="2536" spans="1:14" x14ac:dyDescent="0.3">
      <c r="A2536" t="s">
        <v>1752</v>
      </c>
      <c r="B2536" s="1">
        <v>46069.254861111112</v>
      </c>
      <c r="C2536" t="s">
        <v>35</v>
      </c>
      <c r="D2536" t="s">
        <v>15</v>
      </c>
      <c r="E2536" t="s">
        <v>9</v>
      </c>
      <c r="F2536" t="s">
        <v>13</v>
      </c>
      <c r="G2536" s="2">
        <v>0.25486111111111109</v>
      </c>
      <c r="H2536" s="3">
        <v>46069</v>
      </c>
      <c r="I2536">
        <v>2</v>
      </c>
      <c r="J2536">
        <f>_xlfn.XLOOKUP(tbl_logs[[#This Row],[Target_Department]],tbl_DeptWeight[Department], tbl_DeptWeight[Impact Score])</f>
        <v>1</v>
      </c>
      <c r="K2536">
        <f>_xlfn.XLOOKUP(tbl_logs[[#This Row],[Employee_Action]],tbl_ResponseLikelihood[Employee Action],tbl_ResponseLikelihood[Likelihood Score])</f>
        <v>1</v>
      </c>
      <c r="L2536">
        <f>tbl_logs[[#This Row],[Impact Score]]*tbl_logs[[#This Row],[Response Multiplier]]</f>
        <v>1</v>
      </c>
      <c r="M2536" t="str" cm="1">
        <f t="array" ref="M2536">_xlfn.IFS(tbl_logs[[#This Row],[Total Score]]&lt;=4, "Low", tbl_logs[[#This Row],[Total Score]]&lt;=10, "Medium", tbl_logs[[#This Row],[Total Score]]&lt;=19, "High", tbl_logs[[#This Row],[Total Score]]&lt;=25, "Very High")</f>
        <v>Low</v>
      </c>
      <c r="N2536" t="str" cm="1">
        <f t="array" ref="N2536">_xlfn.IFS(tbl_logs[[#This Row],[Total Score]]&lt;=4, "Low", tbl_logs[[#This Row],[Total Score]]&lt;=10, "Medium", tbl_logs[[#This Row],[Total Score]]&lt;=17, "High", tbl_logs[[#This Row],[Total Score]]&lt;=25, "Critical")</f>
        <v>Low</v>
      </c>
    </row>
    <row r="2537" spans="1:14" x14ac:dyDescent="0.3">
      <c r="A2537" t="s">
        <v>2888</v>
      </c>
      <c r="B2537" s="1">
        <v>46069.269444444442</v>
      </c>
      <c r="C2537" t="s">
        <v>7</v>
      </c>
      <c r="D2537" t="s">
        <v>18</v>
      </c>
      <c r="E2537" t="s">
        <v>9</v>
      </c>
      <c r="F2537" t="s">
        <v>13</v>
      </c>
      <c r="G2537" s="2">
        <v>0.26944444444444443</v>
      </c>
      <c r="H2537" s="3">
        <v>46069</v>
      </c>
      <c r="I2537">
        <v>2</v>
      </c>
      <c r="J2537">
        <f>_xlfn.XLOOKUP(tbl_logs[[#This Row],[Target_Department]],tbl_DeptWeight[Department], tbl_DeptWeight[Impact Score])</f>
        <v>3</v>
      </c>
      <c r="K2537">
        <f>_xlfn.XLOOKUP(tbl_logs[[#This Row],[Employee_Action]],tbl_ResponseLikelihood[Employee Action],tbl_ResponseLikelihood[Likelihood Score])</f>
        <v>1</v>
      </c>
      <c r="L2537">
        <f>tbl_logs[[#This Row],[Impact Score]]*tbl_logs[[#This Row],[Response Multiplier]]</f>
        <v>3</v>
      </c>
      <c r="M2537" t="str" cm="1">
        <f t="array" ref="M2537">_xlfn.IFS(tbl_logs[[#This Row],[Total Score]]&lt;=4, "Low", tbl_logs[[#This Row],[Total Score]]&lt;=10, "Medium", tbl_logs[[#This Row],[Total Score]]&lt;=19, "High", tbl_logs[[#This Row],[Total Score]]&lt;=25, "Very High")</f>
        <v>Low</v>
      </c>
      <c r="N2537" t="str" cm="1">
        <f t="array" ref="N2537">_xlfn.IFS(tbl_logs[[#This Row],[Total Score]]&lt;=4, "Low", tbl_logs[[#This Row],[Total Score]]&lt;=10, "Medium", tbl_logs[[#This Row],[Total Score]]&lt;=17, "High", tbl_logs[[#This Row],[Total Score]]&lt;=25, "Critical")</f>
        <v>Low</v>
      </c>
    </row>
    <row r="2538" spans="1:14" x14ac:dyDescent="0.3">
      <c r="A2538" t="s">
        <v>1035</v>
      </c>
      <c r="B2538" s="1">
        <v>46069.27847222222</v>
      </c>
      <c r="C2538" t="s">
        <v>7</v>
      </c>
      <c r="D2538" t="s">
        <v>15</v>
      </c>
      <c r="E2538" t="s">
        <v>19</v>
      </c>
      <c r="F2538" t="s">
        <v>33</v>
      </c>
      <c r="G2538" s="2">
        <v>0.27847222222222223</v>
      </c>
      <c r="H2538" s="3">
        <v>46069</v>
      </c>
      <c r="I2538">
        <v>2</v>
      </c>
      <c r="J2538">
        <f>_xlfn.XLOOKUP(tbl_logs[[#This Row],[Target_Department]],tbl_DeptWeight[Department], tbl_DeptWeight[Impact Score])</f>
        <v>3</v>
      </c>
      <c r="K2538">
        <f>_xlfn.XLOOKUP(tbl_logs[[#This Row],[Employee_Action]],tbl_ResponseLikelihood[Employee Action],tbl_ResponseLikelihood[Likelihood Score])</f>
        <v>4</v>
      </c>
      <c r="L2538">
        <f>tbl_logs[[#This Row],[Impact Score]]*tbl_logs[[#This Row],[Response Multiplier]]</f>
        <v>12</v>
      </c>
      <c r="M2538" t="str" cm="1">
        <f t="array" ref="M2538">_xlfn.IFS(tbl_logs[[#This Row],[Total Score]]&lt;=4, "Low", tbl_logs[[#This Row],[Total Score]]&lt;=10, "Medium", tbl_logs[[#This Row],[Total Score]]&lt;=19, "High", tbl_logs[[#This Row],[Total Score]]&lt;=25, "Very High")</f>
        <v>High</v>
      </c>
      <c r="N2538" t="str" cm="1">
        <f t="array" ref="N2538">_xlfn.IFS(tbl_logs[[#This Row],[Total Score]]&lt;=4, "Low", tbl_logs[[#This Row],[Total Score]]&lt;=10, "Medium", tbl_logs[[#This Row],[Total Score]]&lt;=17, "High", tbl_logs[[#This Row],[Total Score]]&lt;=25, "Critical")</f>
        <v>High</v>
      </c>
    </row>
    <row r="2539" spans="1:14" x14ac:dyDescent="0.3">
      <c r="A2539" t="s">
        <v>4053</v>
      </c>
      <c r="B2539" s="1">
        <v>46069.311111111114</v>
      </c>
      <c r="C2539" t="s">
        <v>35</v>
      </c>
      <c r="D2539" t="s">
        <v>22</v>
      </c>
      <c r="E2539" t="s">
        <v>16</v>
      </c>
      <c r="F2539" t="s">
        <v>10</v>
      </c>
      <c r="G2539" s="2">
        <v>0.31111111111111112</v>
      </c>
      <c r="H2539" s="3">
        <v>46069</v>
      </c>
      <c r="I2539">
        <v>2</v>
      </c>
      <c r="J2539">
        <f>_xlfn.XLOOKUP(tbl_logs[[#This Row],[Target_Department]],tbl_DeptWeight[Department], tbl_DeptWeight[Impact Score])</f>
        <v>1</v>
      </c>
      <c r="K2539">
        <f>_xlfn.XLOOKUP(tbl_logs[[#This Row],[Employee_Action]],tbl_ResponseLikelihood[Employee Action],tbl_ResponseLikelihood[Likelihood Score])</f>
        <v>2</v>
      </c>
      <c r="L2539">
        <f>tbl_logs[[#This Row],[Impact Score]]*tbl_logs[[#This Row],[Response Multiplier]]</f>
        <v>2</v>
      </c>
      <c r="M2539" t="str" cm="1">
        <f t="array" ref="M2539">_xlfn.IFS(tbl_logs[[#This Row],[Total Score]]&lt;=4, "Low", tbl_logs[[#This Row],[Total Score]]&lt;=10, "Medium", tbl_logs[[#This Row],[Total Score]]&lt;=19, "High", tbl_logs[[#This Row],[Total Score]]&lt;=25, "Very High")</f>
        <v>Low</v>
      </c>
      <c r="N2539" t="str" cm="1">
        <f t="array" ref="N2539">_xlfn.IFS(tbl_logs[[#This Row],[Total Score]]&lt;=4, "Low", tbl_logs[[#This Row],[Total Score]]&lt;=10, "Medium", tbl_logs[[#This Row],[Total Score]]&lt;=17, "High", tbl_logs[[#This Row],[Total Score]]&lt;=25, "Critical")</f>
        <v>Low</v>
      </c>
    </row>
    <row r="2540" spans="1:14" x14ac:dyDescent="0.3">
      <c r="A2540" t="s">
        <v>2504</v>
      </c>
      <c r="B2540" s="1">
        <v>46069.326388888891</v>
      </c>
      <c r="C2540" t="s">
        <v>7</v>
      </c>
      <c r="D2540" t="s">
        <v>22</v>
      </c>
      <c r="E2540" t="s">
        <v>19</v>
      </c>
      <c r="F2540" t="s">
        <v>20</v>
      </c>
      <c r="G2540" s="2">
        <v>0.3263888888888889</v>
      </c>
      <c r="H2540" s="3">
        <v>46069</v>
      </c>
      <c r="I2540">
        <v>2</v>
      </c>
      <c r="J2540">
        <f>_xlfn.XLOOKUP(tbl_logs[[#This Row],[Target_Department]],tbl_DeptWeight[Department], tbl_DeptWeight[Impact Score])</f>
        <v>3</v>
      </c>
      <c r="K2540">
        <f>_xlfn.XLOOKUP(tbl_logs[[#This Row],[Employee_Action]],tbl_ResponseLikelihood[Employee Action],tbl_ResponseLikelihood[Likelihood Score])</f>
        <v>2</v>
      </c>
      <c r="L2540">
        <f>tbl_logs[[#This Row],[Impact Score]]*tbl_logs[[#This Row],[Response Multiplier]]</f>
        <v>6</v>
      </c>
      <c r="M2540" t="str" cm="1">
        <f t="array" ref="M2540">_xlfn.IFS(tbl_logs[[#This Row],[Total Score]]&lt;=4, "Low", tbl_logs[[#This Row],[Total Score]]&lt;=10, "Medium", tbl_logs[[#This Row],[Total Score]]&lt;=19, "High", tbl_logs[[#This Row],[Total Score]]&lt;=25, "Very High")</f>
        <v>Medium</v>
      </c>
      <c r="N2540" t="str" cm="1">
        <f t="array" ref="N2540">_xlfn.IFS(tbl_logs[[#This Row],[Total Score]]&lt;=4, "Low", tbl_logs[[#This Row],[Total Score]]&lt;=10, "Medium", tbl_logs[[#This Row],[Total Score]]&lt;=17, "High", tbl_logs[[#This Row],[Total Score]]&lt;=25, "Critical")</f>
        <v>Medium</v>
      </c>
    </row>
    <row r="2541" spans="1:14" x14ac:dyDescent="0.3">
      <c r="A2541" t="s">
        <v>1403</v>
      </c>
      <c r="B2541" s="1">
        <v>46069.334722222222</v>
      </c>
      <c r="C2541" t="s">
        <v>47</v>
      </c>
      <c r="D2541" t="s">
        <v>15</v>
      </c>
      <c r="E2541" t="s">
        <v>19</v>
      </c>
      <c r="F2541" t="s">
        <v>20</v>
      </c>
      <c r="G2541" s="2">
        <v>0.3347222222222222</v>
      </c>
      <c r="H2541" s="3">
        <v>46069</v>
      </c>
      <c r="I2541">
        <v>2</v>
      </c>
      <c r="J2541">
        <f>_xlfn.XLOOKUP(tbl_logs[[#This Row],[Target_Department]],tbl_DeptWeight[Department], tbl_DeptWeight[Impact Score])</f>
        <v>1</v>
      </c>
      <c r="K2541">
        <f>_xlfn.XLOOKUP(tbl_logs[[#This Row],[Employee_Action]],tbl_ResponseLikelihood[Employee Action],tbl_ResponseLikelihood[Likelihood Score])</f>
        <v>2</v>
      </c>
      <c r="L2541">
        <f>tbl_logs[[#This Row],[Impact Score]]*tbl_logs[[#This Row],[Response Multiplier]]</f>
        <v>2</v>
      </c>
      <c r="M2541" t="str" cm="1">
        <f t="array" ref="M2541">_xlfn.IFS(tbl_logs[[#This Row],[Total Score]]&lt;=4, "Low", tbl_logs[[#This Row],[Total Score]]&lt;=10, "Medium", tbl_logs[[#This Row],[Total Score]]&lt;=19, "High", tbl_logs[[#This Row],[Total Score]]&lt;=25, "Very High")</f>
        <v>Low</v>
      </c>
      <c r="N2541" t="str" cm="1">
        <f t="array" ref="N2541">_xlfn.IFS(tbl_logs[[#This Row],[Total Score]]&lt;=4, "Low", tbl_logs[[#This Row],[Total Score]]&lt;=10, "Medium", tbl_logs[[#This Row],[Total Score]]&lt;=17, "High", tbl_logs[[#This Row],[Total Score]]&lt;=25, "Critical")</f>
        <v>Low</v>
      </c>
    </row>
    <row r="2542" spans="1:14" x14ac:dyDescent="0.3">
      <c r="A2542" t="s">
        <v>4559</v>
      </c>
      <c r="B2542" s="1">
        <v>46069.393055555556</v>
      </c>
      <c r="C2542" t="s">
        <v>47</v>
      </c>
      <c r="D2542" t="s">
        <v>18</v>
      </c>
      <c r="E2542" t="s">
        <v>31</v>
      </c>
      <c r="F2542" t="s">
        <v>13</v>
      </c>
      <c r="G2542" s="2">
        <v>0.39305555555555555</v>
      </c>
      <c r="H2542" s="3">
        <v>46069</v>
      </c>
      <c r="I2542">
        <v>2</v>
      </c>
      <c r="J2542">
        <f>_xlfn.XLOOKUP(tbl_logs[[#This Row],[Target_Department]],tbl_DeptWeight[Department], tbl_DeptWeight[Impact Score])</f>
        <v>1</v>
      </c>
      <c r="K2542">
        <f>_xlfn.XLOOKUP(tbl_logs[[#This Row],[Employee_Action]],tbl_ResponseLikelihood[Employee Action],tbl_ResponseLikelihood[Likelihood Score])</f>
        <v>1</v>
      </c>
      <c r="L2542">
        <f>tbl_logs[[#This Row],[Impact Score]]*tbl_logs[[#This Row],[Response Multiplier]]</f>
        <v>1</v>
      </c>
      <c r="M2542" t="str" cm="1">
        <f t="array" ref="M2542">_xlfn.IFS(tbl_logs[[#This Row],[Total Score]]&lt;=4, "Low", tbl_logs[[#This Row],[Total Score]]&lt;=10, "Medium", tbl_logs[[#This Row],[Total Score]]&lt;=19, "High", tbl_logs[[#This Row],[Total Score]]&lt;=25, "Very High")</f>
        <v>Low</v>
      </c>
      <c r="N2542" t="str" cm="1">
        <f t="array" ref="N2542">_xlfn.IFS(tbl_logs[[#This Row],[Total Score]]&lt;=4, "Low", tbl_logs[[#This Row],[Total Score]]&lt;=10, "Medium", tbl_logs[[#This Row],[Total Score]]&lt;=17, "High", tbl_logs[[#This Row],[Total Score]]&lt;=25, "Critical")</f>
        <v>Low</v>
      </c>
    </row>
    <row r="2543" spans="1:14" x14ac:dyDescent="0.3">
      <c r="A2543" t="s">
        <v>165</v>
      </c>
      <c r="B2543" s="1">
        <v>46069.40347222222</v>
      </c>
      <c r="C2543" t="s">
        <v>7</v>
      </c>
      <c r="D2543" t="s">
        <v>22</v>
      </c>
      <c r="E2543" t="s">
        <v>31</v>
      </c>
      <c r="F2543" t="s">
        <v>13</v>
      </c>
      <c r="G2543" s="2">
        <v>0.40347222222222223</v>
      </c>
      <c r="H2543" s="3">
        <v>46069</v>
      </c>
      <c r="I2543">
        <v>2</v>
      </c>
      <c r="J2543">
        <f>_xlfn.XLOOKUP(tbl_logs[[#This Row],[Target_Department]],tbl_DeptWeight[Department], tbl_DeptWeight[Impact Score])</f>
        <v>3</v>
      </c>
      <c r="K2543">
        <f>_xlfn.XLOOKUP(tbl_logs[[#This Row],[Employee_Action]],tbl_ResponseLikelihood[Employee Action],tbl_ResponseLikelihood[Likelihood Score])</f>
        <v>1</v>
      </c>
      <c r="L2543">
        <f>tbl_logs[[#This Row],[Impact Score]]*tbl_logs[[#This Row],[Response Multiplier]]</f>
        <v>3</v>
      </c>
      <c r="M2543" t="str" cm="1">
        <f t="array" ref="M2543">_xlfn.IFS(tbl_logs[[#This Row],[Total Score]]&lt;=4, "Low", tbl_logs[[#This Row],[Total Score]]&lt;=10, "Medium", tbl_logs[[#This Row],[Total Score]]&lt;=19, "High", tbl_logs[[#This Row],[Total Score]]&lt;=25, "Very High")</f>
        <v>Low</v>
      </c>
      <c r="N2543" t="str" cm="1">
        <f t="array" ref="N2543">_xlfn.IFS(tbl_logs[[#This Row],[Total Score]]&lt;=4, "Low", tbl_logs[[#This Row],[Total Score]]&lt;=10, "Medium", tbl_logs[[#This Row],[Total Score]]&lt;=17, "High", tbl_logs[[#This Row],[Total Score]]&lt;=25, "Critical")</f>
        <v>Low</v>
      </c>
    </row>
    <row r="2544" spans="1:14" x14ac:dyDescent="0.3">
      <c r="A2544" t="s">
        <v>3099</v>
      </c>
      <c r="B2544" s="1">
        <v>46069.429166666669</v>
      </c>
      <c r="C2544" t="s">
        <v>7</v>
      </c>
      <c r="D2544" t="s">
        <v>15</v>
      </c>
      <c r="E2544" t="s">
        <v>19</v>
      </c>
      <c r="F2544" t="s">
        <v>13</v>
      </c>
      <c r="G2544" s="2">
        <v>0.42916666666666664</v>
      </c>
      <c r="H2544" s="3">
        <v>46069</v>
      </c>
      <c r="I2544">
        <v>2</v>
      </c>
      <c r="J2544">
        <f>_xlfn.XLOOKUP(tbl_logs[[#This Row],[Target_Department]],tbl_DeptWeight[Department], tbl_DeptWeight[Impact Score])</f>
        <v>3</v>
      </c>
      <c r="K2544">
        <f>_xlfn.XLOOKUP(tbl_logs[[#This Row],[Employee_Action]],tbl_ResponseLikelihood[Employee Action],tbl_ResponseLikelihood[Likelihood Score])</f>
        <v>1</v>
      </c>
      <c r="L2544">
        <f>tbl_logs[[#This Row],[Impact Score]]*tbl_logs[[#This Row],[Response Multiplier]]</f>
        <v>3</v>
      </c>
      <c r="M2544" t="str" cm="1">
        <f t="array" ref="M2544">_xlfn.IFS(tbl_logs[[#This Row],[Total Score]]&lt;=4, "Low", tbl_logs[[#This Row],[Total Score]]&lt;=10, "Medium", tbl_logs[[#This Row],[Total Score]]&lt;=19, "High", tbl_logs[[#This Row],[Total Score]]&lt;=25, "Very High")</f>
        <v>Low</v>
      </c>
      <c r="N2544" t="str" cm="1">
        <f t="array" ref="N2544">_xlfn.IFS(tbl_logs[[#This Row],[Total Score]]&lt;=4, "Low", tbl_logs[[#This Row],[Total Score]]&lt;=10, "Medium", tbl_logs[[#This Row],[Total Score]]&lt;=17, "High", tbl_logs[[#This Row],[Total Score]]&lt;=25, "Critical")</f>
        <v>Low</v>
      </c>
    </row>
    <row r="2545" spans="1:14" x14ac:dyDescent="0.3">
      <c r="A2545" t="s">
        <v>3673</v>
      </c>
      <c r="B2545" s="1">
        <v>46069.456944444442</v>
      </c>
      <c r="C2545" t="s">
        <v>35</v>
      </c>
      <c r="D2545" t="s">
        <v>8</v>
      </c>
      <c r="E2545" t="s">
        <v>19</v>
      </c>
      <c r="F2545" t="s">
        <v>10</v>
      </c>
      <c r="G2545" s="2">
        <v>0.45694444444444443</v>
      </c>
      <c r="H2545" s="3">
        <v>46069</v>
      </c>
      <c r="I2545">
        <v>2</v>
      </c>
      <c r="J2545">
        <f>_xlfn.XLOOKUP(tbl_logs[[#This Row],[Target_Department]],tbl_DeptWeight[Department], tbl_DeptWeight[Impact Score])</f>
        <v>1</v>
      </c>
      <c r="K2545">
        <f>_xlfn.XLOOKUP(tbl_logs[[#This Row],[Employee_Action]],tbl_ResponseLikelihood[Employee Action],tbl_ResponseLikelihood[Likelihood Score])</f>
        <v>2</v>
      </c>
      <c r="L2545">
        <f>tbl_logs[[#This Row],[Impact Score]]*tbl_logs[[#This Row],[Response Multiplier]]</f>
        <v>2</v>
      </c>
      <c r="M2545" t="str" cm="1">
        <f t="array" ref="M2545">_xlfn.IFS(tbl_logs[[#This Row],[Total Score]]&lt;=4, "Low", tbl_logs[[#This Row],[Total Score]]&lt;=10, "Medium", tbl_logs[[#This Row],[Total Score]]&lt;=19, "High", tbl_logs[[#This Row],[Total Score]]&lt;=25, "Very High")</f>
        <v>Low</v>
      </c>
      <c r="N2545" t="str" cm="1">
        <f t="array" ref="N2545">_xlfn.IFS(tbl_logs[[#This Row],[Total Score]]&lt;=4, "Low", tbl_logs[[#This Row],[Total Score]]&lt;=10, "Medium", tbl_logs[[#This Row],[Total Score]]&lt;=17, "High", tbl_logs[[#This Row],[Total Score]]&lt;=25, "Critical")</f>
        <v>Low</v>
      </c>
    </row>
    <row r="2546" spans="1:14" x14ac:dyDescent="0.3">
      <c r="A2546" t="s">
        <v>2313</v>
      </c>
      <c r="B2546" s="1">
        <v>46069.464583333334</v>
      </c>
      <c r="C2546" t="s">
        <v>35</v>
      </c>
      <c r="D2546" t="s">
        <v>8</v>
      </c>
      <c r="E2546" t="s">
        <v>19</v>
      </c>
      <c r="F2546" t="s">
        <v>10</v>
      </c>
      <c r="G2546" s="2">
        <v>0.46458333333333335</v>
      </c>
      <c r="H2546" s="3">
        <v>46069</v>
      </c>
      <c r="I2546">
        <v>2</v>
      </c>
      <c r="J2546">
        <f>_xlfn.XLOOKUP(tbl_logs[[#This Row],[Target_Department]],tbl_DeptWeight[Department], tbl_DeptWeight[Impact Score])</f>
        <v>1</v>
      </c>
      <c r="K2546">
        <f>_xlfn.XLOOKUP(tbl_logs[[#This Row],[Employee_Action]],tbl_ResponseLikelihood[Employee Action],tbl_ResponseLikelihood[Likelihood Score])</f>
        <v>2</v>
      </c>
      <c r="L2546">
        <f>tbl_logs[[#This Row],[Impact Score]]*tbl_logs[[#This Row],[Response Multiplier]]</f>
        <v>2</v>
      </c>
      <c r="M2546" t="str" cm="1">
        <f t="array" ref="M2546">_xlfn.IFS(tbl_logs[[#This Row],[Total Score]]&lt;=4, "Low", tbl_logs[[#This Row],[Total Score]]&lt;=10, "Medium", tbl_logs[[#This Row],[Total Score]]&lt;=19, "High", tbl_logs[[#This Row],[Total Score]]&lt;=25, "Very High")</f>
        <v>Low</v>
      </c>
      <c r="N2546" t="str" cm="1">
        <f t="array" ref="N2546">_xlfn.IFS(tbl_logs[[#This Row],[Total Score]]&lt;=4, "Low", tbl_logs[[#This Row],[Total Score]]&lt;=10, "Medium", tbl_logs[[#This Row],[Total Score]]&lt;=17, "High", tbl_logs[[#This Row],[Total Score]]&lt;=25, "Critical")</f>
        <v>Low</v>
      </c>
    </row>
    <row r="2547" spans="1:14" x14ac:dyDescent="0.3">
      <c r="A2547" t="s">
        <v>1560</v>
      </c>
      <c r="B2547" s="1">
        <v>46069.512499999997</v>
      </c>
      <c r="C2547" t="s">
        <v>12</v>
      </c>
      <c r="D2547" t="s">
        <v>22</v>
      </c>
      <c r="E2547" t="s">
        <v>19</v>
      </c>
      <c r="F2547" t="s">
        <v>13</v>
      </c>
      <c r="G2547" s="2">
        <v>0.51249999999999996</v>
      </c>
      <c r="H2547" s="3">
        <v>46069</v>
      </c>
      <c r="I2547">
        <v>2</v>
      </c>
      <c r="J2547">
        <f>_xlfn.XLOOKUP(tbl_logs[[#This Row],[Target_Department]],tbl_DeptWeight[Department], tbl_DeptWeight[Impact Score])</f>
        <v>1</v>
      </c>
      <c r="K2547">
        <f>_xlfn.XLOOKUP(tbl_logs[[#This Row],[Employee_Action]],tbl_ResponseLikelihood[Employee Action],tbl_ResponseLikelihood[Likelihood Score])</f>
        <v>1</v>
      </c>
      <c r="L2547">
        <f>tbl_logs[[#This Row],[Impact Score]]*tbl_logs[[#This Row],[Response Multiplier]]</f>
        <v>1</v>
      </c>
      <c r="M2547" t="str" cm="1">
        <f t="array" ref="M2547">_xlfn.IFS(tbl_logs[[#This Row],[Total Score]]&lt;=4, "Low", tbl_logs[[#This Row],[Total Score]]&lt;=10, "Medium", tbl_logs[[#This Row],[Total Score]]&lt;=19, "High", tbl_logs[[#This Row],[Total Score]]&lt;=25, "Very High")</f>
        <v>Low</v>
      </c>
      <c r="N2547" t="str" cm="1">
        <f t="array" ref="N2547">_xlfn.IFS(tbl_logs[[#This Row],[Total Score]]&lt;=4, "Low", tbl_logs[[#This Row],[Total Score]]&lt;=10, "Medium", tbl_logs[[#This Row],[Total Score]]&lt;=17, "High", tbl_logs[[#This Row],[Total Score]]&lt;=25, "Critical")</f>
        <v>Low</v>
      </c>
    </row>
    <row r="2548" spans="1:14" x14ac:dyDescent="0.3">
      <c r="A2548" t="s">
        <v>2519</v>
      </c>
      <c r="B2548" s="1">
        <v>46069.547222222223</v>
      </c>
      <c r="C2548" t="s">
        <v>40</v>
      </c>
      <c r="D2548" t="s">
        <v>18</v>
      </c>
      <c r="E2548" t="s">
        <v>16</v>
      </c>
      <c r="F2548" t="s">
        <v>10</v>
      </c>
      <c r="G2548" s="2">
        <v>0.54722222222222228</v>
      </c>
      <c r="H2548" s="3">
        <v>46069</v>
      </c>
      <c r="I2548">
        <v>2</v>
      </c>
      <c r="J2548">
        <f>_xlfn.XLOOKUP(tbl_logs[[#This Row],[Target_Department]],tbl_DeptWeight[Department], tbl_DeptWeight[Impact Score])</f>
        <v>5</v>
      </c>
      <c r="K2548">
        <f>_xlfn.XLOOKUP(tbl_logs[[#This Row],[Employee_Action]],tbl_ResponseLikelihood[Employee Action],tbl_ResponseLikelihood[Likelihood Score])</f>
        <v>2</v>
      </c>
      <c r="L2548">
        <f>tbl_logs[[#This Row],[Impact Score]]*tbl_logs[[#This Row],[Response Multiplier]]</f>
        <v>10</v>
      </c>
      <c r="M2548" t="str" cm="1">
        <f t="array" ref="M2548">_xlfn.IFS(tbl_logs[[#This Row],[Total Score]]&lt;=4, "Low", tbl_logs[[#This Row],[Total Score]]&lt;=10, "Medium", tbl_logs[[#This Row],[Total Score]]&lt;=19, "High", tbl_logs[[#This Row],[Total Score]]&lt;=25, "Very High")</f>
        <v>Medium</v>
      </c>
      <c r="N2548" t="str" cm="1">
        <f t="array" ref="N2548">_xlfn.IFS(tbl_logs[[#This Row],[Total Score]]&lt;=4, "Low", tbl_logs[[#This Row],[Total Score]]&lt;=10, "Medium", tbl_logs[[#This Row],[Total Score]]&lt;=17, "High", tbl_logs[[#This Row],[Total Score]]&lt;=25, "Critical")</f>
        <v>Medium</v>
      </c>
    </row>
    <row r="2549" spans="1:14" x14ac:dyDescent="0.3">
      <c r="A2549" t="s">
        <v>4116</v>
      </c>
      <c r="B2549" s="1">
        <v>46069.631249999999</v>
      </c>
      <c r="C2549" t="s">
        <v>40</v>
      </c>
      <c r="D2549" t="s">
        <v>22</v>
      </c>
      <c r="E2549" t="s">
        <v>16</v>
      </c>
      <c r="F2549" t="s">
        <v>20</v>
      </c>
      <c r="G2549" s="2">
        <v>0.63124999999999998</v>
      </c>
      <c r="H2549" s="3">
        <v>46069</v>
      </c>
      <c r="I2549">
        <v>2</v>
      </c>
      <c r="J2549">
        <f>_xlfn.XLOOKUP(tbl_logs[[#This Row],[Target_Department]],tbl_DeptWeight[Department], tbl_DeptWeight[Impact Score])</f>
        <v>5</v>
      </c>
      <c r="K2549">
        <f>_xlfn.XLOOKUP(tbl_logs[[#This Row],[Employee_Action]],tbl_ResponseLikelihood[Employee Action],tbl_ResponseLikelihood[Likelihood Score])</f>
        <v>2</v>
      </c>
      <c r="L2549">
        <f>tbl_logs[[#This Row],[Impact Score]]*tbl_logs[[#This Row],[Response Multiplier]]</f>
        <v>10</v>
      </c>
      <c r="M2549" t="str" cm="1">
        <f t="array" ref="M2549">_xlfn.IFS(tbl_logs[[#This Row],[Total Score]]&lt;=4, "Low", tbl_logs[[#This Row],[Total Score]]&lt;=10, "Medium", tbl_logs[[#This Row],[Total Score]]&lt;=19, "High", tbl_logs[[#This Row],[Total Score]]&lt;=25, "Very High")</f>
        <v>Medium</v>
      </c>
      <c r="N2549" t="str" cm="1">
        <f t="array" ref="N2549">_xlfn.IFS(tbl_logs[[#This Row],[Total Score]]&lt;=4, "Low", tbl_logs[[#This Row],[Total Score]]&lt;=10, "Medium", tbl_logs[[#This Row],[Total Score]]&lt;=17, "High", tbl_logs[[#This Row],[Total Score]]&lt;=25, "Critical")</f>
        <v>Medium</v>
      </c>
    </row>
    <row r="2550" spans="1:14" x14ac:dyDescent="0.3">
      <c r="A2550" t="s">
        <v>2522</v>
      </c>
      <c r="B2550" s="1">
        <v>46069.634722222225</v>
      </c>
      <c r="C2550" t="s">
        <v>7</v>
      </c>
      <c r="D2550" t="s">
        <v>18</v>
      </c>
      <c r="E2550" t="s">
        <v>19</v>
      </c>
      <c r="F2550" t="s">
        <v>10</v>
      </c>
      <c r="G2550" s="2">
        <v>0.63472222222222219</v>
      </c>
      <c r="H2550" s="3">
        <v>46069</v>
      </c>
      <c r="I2550">
        <v>2</v>
      </c>
      <c r="J2550">
        <f>_xlfn.XLOOKUP(tbl_logs[[#This Row],[Target_Department]],tbl_DeptWeight[Department], tbl_DeptWeight[Impact Score])</f>
        <v>3</v>
      </c>
      <c r="K2550">
        <f>_xlfn.XLOOKUP(tbl_logs[[#This Row],[Employee_Action]],tbl_ResponseLikelihood[Employee Action],tbl_ResponseLikelihood[Likelihood Score])</f>
        <v>2</v>
      </c>
      <c r="L2550">
        <f>tbl_logs[[#This Row],[Impact Score]]*tbl_logs[[#This Row],[Response Multiplier]]</f>
        <v>6</v>
      </c>
      <c r="M2550" t="str" cm="1">
        <f t="array" ref="M2550">_xlfn.IFS(tbl_logs[[#This Row],[Total Score]]&lt;=4, "Low", tbl_logs[[#This Row],[Total Score]]&lt;=10, "Medium", tbl_logs[[#This Row],[Total Score]]&lt;=19, "High", tbl_logs[[#This Row],[Total Score]]&lt;=25, "Very High")</f>
        <v>Medium</v>
      </c>
      <c r="N2550" t="str" cm="1">
        <f t="array" ref="N2550">_xlfn.IFS(tbl_logs[[#This Row],[Total Score]]&lt;=4, "Low", tbl_logs[[#This Row],[Total Score]]&lt;=10, "Medium", tbl_logs[[#This Row],[Total Score]]&lt;=17, "High", tbl_logs[[#This Row],[Total Score]]&lt;=25, "Critical")</f>
        <v>Medium</v>
      </c>
    </row>
    <row r="2551" spans="1:14" x14ac:dyDescent="0.3">
      <c r="A2551" t="s">
        <v>1105</v>
      </c>
      <c r="B2551" s="1">
        <v>46069.635416666664</v>
      </c>
      <c r="C2551" t="s">
        <v>7</v>
      </c>
      <c r="D2551" t="s">
        <v>18</v>
      </c>
      <c r="E2551" t="s">
        <v>19</v>
      </c>
      <c r="F2551" t="s">
        <v>10</v>
      </c>
      <c r="G2551" s="2">
        <v>0.63541666666666663</v>
      </c>
      <c r="H2551" s="3">
        <v>46069</v>
      </c>
      <c r="I2551">
        <v>2</v>
      </c>
      <c r="J2551">
        <f>_xlfn.XLOOKUP(tbl_logs[[#This Row],[Target_Department]],tbl_DeptWeight[Department], tbl_DeptWeight[Impact Score])</f>
        <v>3</v>
      </c>
      <c r="K2551">
        <f>_xlfn.XLOOKUP(tbl_logs[[#This Row],[Employee_Action]],tbl_ResponseLikelihood[Employee Action],tbl_ResponseLikelihood[Likelihood Score])</f>
        <v>2</v>
      </c>
      <c r="L2551">
        <f>tbl_logs[[#This Row],[Impact Score]]*tbl_logs[[#This Row],[Response Multiplier]]</f>
        <v>6</v>
      </c>
      <c r="M2551" t="str" cm="1">
        <f t="array" ref="M2551">_xlfn.IFS(tbl_logs[[#This Row],[Total Score]]&lt;=4, "Low", tbl_logs[[#This Row],[Total Score]]&lt;=10, "Medium", tbl_logs[[#This Row],[Total Score]]&lt;=19, "High", tbl_logs[[#This Row],[Total Score]]&lt;=25, "Very High")</f>
        <v>Medium</v>
      </c>
      <c r="N2551" t="str" cm="1">
        <f t="array" ref="N2551">_xlfn.IFS(tbl_logs[[#This Row],[Total Score]]&lt;=4, "Low", tbl_logs[[#This Row],[Total Score]]&lt;=10, "Medium", tbl_logs[[#This Row],[Total Score]]&lt;=17, "High", tbl_logs[[#This Row],[Total Score]]&lt;=25, "Critical")</f>
        <v>Medium</v>
      </c>
    </row>
    <row r="2552" spans="1:14" x14ac:dyDescent="0.3">
      <c r="A2552" t="s">
        <v>2326</v>
      </c>
      <c r="B2552" s="1">
        <v>46069.643750000003</v>
      </c>
      <c r="C2552" t="s">
        <v>7</v>
      </c>
      <c r="D2552" t="s">
        <v>18</v>
      </c>
      <c r="E2552" t="s">
        <v>19</v>
      </c>
      <c r="F2552" t="s">
        <v>13</v>
      </c>
      <c r="G2552" s="2">
        <v>0.64375000000000004</v>
      </c>
      <c r="H2552" s="3">
        <v>46069</v>
      </c>
      <c r="I2552">
        <v>2</v>
      </c>
      <c r="J2552">
        <f>_xlfn.XLOOKUP(tbl_logs[[#This Row],[Target_Department]],tbl_DeptWeight[Department], tbl_DeptWeight[Impact Score])</f>
        <v>3</v>
      </c>
      <c r="K2552">
        <f>_xlfn.XLOOKUP(tbl_logs[[#This Row],[Employee_Action]],tbl_ResponseLikelihood[Employee Action],tbl_ResponseLikelihood[Likelihood Score])</f>
        <v>1</v>
      </c>
      <c r="L2552">
        <f>tbl_logs[[#This Row],[Impact Score]]*tbl_logs[[#This Row],[Response Multiplier]]</f>
        <v>3</v>
      </c>
      <c r="M2552" t="str" cm="1">
        <f t="array" ref="M2552">_xlfn.IFS(tbl_logs[[#This Row],[Total Score]]&lt;=4, "Low", tbl_logs[[#This Row],[Total Score]]&lt;=10, "Medium", tbl_logs[[#This Row],[Total Score]]&lt;=19, "High", tbl_logs[[#This Row],[Total Score]]&lt;=25, "Very High")</f>
        <v>Low</v>
      </c>
      <c r="N2552" t="str" cm="1">
        <f t="array" ref="N2552">_xlfn.IFS(tbl_logs[[#This Row],[Total Score]]&lt;=4, "Low", tbl_logs[[#This Row],[Total Score]]&lt;=10, "Medium", tbl_logs[[#This Row],[Total Score]]&lt;=17, "High", tbl_logs[[#This Row],[Total Score]]&lt;=25, "Critical")</f>
        <v>Low</v>
      </c>
    </row>
    <row r="2553" spans="1:14" x14ac:dyDescent="0.3">
      <c r="A2553" t="s">
        <v>565</v>
      </c>
      <c r="B2553" s="1">
        <v>46069.679166666669</v>
      </c>
      <c r="C2553" t="s">
        <v>47</v>
      </c>
      <c r="D2553" t="s">
        <v>22</v>
      </c>
      <c r="E2553" t="s">
        <v>16</v>
      </c>
      <c r="F2553" t="s">
        <v>13</v>
      </c>
      <c r="G2553" s="2">
        <v>0.6791666666666667</v>
      </c>
      <c r="H2553" s="3">
        <v>46069</v>
      </c>
      <c r="I2553">
        <v>2</v>
      </c>
      <c r="J2553">
        <f>_xlfn.XLOOKUP(tbl_logs[[#This Row],[Target_Department]],tbl_DeptWeight[Department], tbl_DeptWeight[Impact Score])</f>
        <v>1</v>
      </c>
      <c r="K2553">
        <f>_xlfn.XLOOKUP(tbl_logs[[#This Row],[Employee_Action]],tbl_ResponseLikelihood[Employee Action],tbl_ResponseLikelihood[Likelihood Score])</f>
        <v>1</v>
      </c>
      <c r="L2553">
        <f>tbl_logs[[#This Row],[Impact Score]]*tbl_logs[[#This Row],[Response Multiplier]]</f>
        <v>1</v>
      </c>
      <c r="M2553" t="str" cm="1">
        <f t="array" ref="M2553">_xlfn.IFS(tbl_logs[[#This Row],[Total Score]]&lt;=4, "Low", tbl_logs[[#This Row],[Total Score]]&lt;=10, "Medium", tbl_logs[[#This Row],[Total Score]]&lt;=19, "High", tbl_logs[[#This Row],[Total Score]]&lt;=25, "Very High")</f>
        <v>Low</v>
      </c>
      <c r="N2553" t="str" cm="1">
        <f t="array" ref="N2553">_xlfn.IFS(tbl_logs[[#This Row],[Total Score]]&lt;=4, "Low", tbl_logs[[#This Row],[Total Score]]&lt;=10, "Medium", tbl_logs[[#This Row],[Total Score]]&lt;=17, "High", tbl_logs[[#This Row],[Total Score]]&lt;=25, "Critical")</f>
        <v>Low</v>
      </c>
    </row>
    <row r="2554" spans="1:14" x14ac:dyDescent="0.3">
      <c r="A2554" t="s">
        <v>4543</v>
      </c>
      <c r="B2554" s="1">
        <v>46069.689583333333</v>
      </c>
      <c r="C2554" t="s">
        <v>35</v>
      </c>
      <c r="D2554" t="s">
        <v>22</v>
      </c>
      <c r="E2554" t="s">
        <v>9</v>
      </c>
      <c r="F2554" t="s">
        <v>20</v>
      </c>
      <c r="G2554" s="2">
        <v>0.68958333333333333</v>
      </c>
      <c r="H2554" s="3">
        <v>46069</v>
      </c>
      <c r="I2554">
        <v>2</v>
      </c>
      <c r="J2554">
        <f>_xlfn.XLOOKUP(tbl_logs[[#This Row],[Target_Department]],tbl_DeptWeight[Department], tbl_DeptWeight[Impact Score])</f>
        <v>1</v>
      </c>
      <c r="K2554">
        <f>_xlfn.XLOOKUP(tbl_logs[[#This Row],[Employee_Action]],tbl_ResponseLikelihood[Employee Action],tbl_ResponseLikelihood[Likelihood Score])</f>
        <v>2</v>
      </c>
      <c r="L2554">
        <f>tbl_logs[[#This Row],[Impact Score]]*tbl_logs[[#This Row],[Response Multiplier]]</f>
        <v>2</v>
      </c>
      <c r="M2554" t="str" cm="1">
        <f t="array" ref="M2554">_xlfn.IFS(tbl_logs[[#This Row],[Total Score]]&lt;=4, "Low", tbl_logs[[#This Row],[Total Score]]&lt;=10, "Medium", tbl_logs[[#This Row],[Total Score]]&lt;=19, "High", tbl_logs[[#This Row],[Total Score]]&lt;=25, "Very High")</f>
        <v>Low</v>
      </c>
      <c r="N2554" t="str" cm="1">
        <f t="array" ref="N2554">_xlfn.IFS(tbl_logs[[#This Row],[Total Score]]&lt;=4, "Low", tbl_logs[[#This Row],[Total Score]]&lt;=10, "Medium", tbl_logs[[#This Row],[Total Score]]&lt;=17, "High", tbl_logs[[#This Row],[Total Score]]&lt;=25, "Critical")</f>
        <v>Low</v>
      </c>
    </row>
    <row r="2555" spans="1:14" x14ac:dyDescent="0.3">
      <c r="A2555" t="s">
        <v>2422</v>
      </c>
      <c r="B2555" s="1">
        <v>46069.699305555558</v>
      </c>
      <c r="C2555" t="s">
        <v>35</v>
      </c>
      <c r="D2555" t="s">
        <v>8</v>
      </c>
      <c r="E2555" t="s">
        <v>9</v>
      </c>
      <c r="F2555" t="s">
        <v>10</v>
      </c>
      <c r="G2555" s="2">
        <v>0.69930555555555551</v>
      </c>
      <c r="H2555" s="3">
        <v>46069</v>
      </c>
      <c r="I2555">
        <v>2</v>
      </c>
      <c r="J2555">
        <f>_xlfn.XLOOKUP(tbl_logs[[#This Row],[Target_Department]],tbl_DeptWeight[Department], tbl_DeptWeight[Impact Score])</f>
        <v>1</v>
      </c>
      <c r="K2555">
        <f>_xlfn.XLOOKUP(tbl_logs[[#This Row],[Employee_Action]],tbl_ResponseLikelihood[Employee Action],tbl_ResponseLikelihood[Likelihood Score])</f>
        <v>2</v>
      </c>
      <c r="L2555">
        <f>tbl_logs[[#This Row],[Impact Score]]*tbl_logs[[#This Row],[Response Multiplier]]</f>
        <v>2</v>
      </c>
      <c r="M2555" t="str" cm="1">
        <f t="array" ref="M2555">_xlfn.IFS(tbl_logs[[#This Row],[Total Score]]&lt;=4, "Low", tbl_logs[[#This Row],[Total Score]]&lt;=10, "Medium", tbl_logs[[#This Row],[Total Score]]&lt;=19, "High", tbl_logs[[#This Row],[Total Score]]&lt;=25, "Very High")</f>
        <v>Low</v>
      </c>
      <c r="N2555" t="str" cm="1">
        <f t="array" ref="N2555">_xlfn.IFS(tbl_logs[[#This Row],[Total Score]]&lt;=4, "Low", tbl_logs[[#This Row],[Total Score]]&lt;=10, "Medium", tbl_logs[[#This Row],[Total Score]]&lt;=17, "High", tbl_logs[[#This Row],[Total Score]]&lt;=25, "Critical")</f>
        <v>Low</v>
      </c>
    </row>
    <row r="2556" spans="1:14" x14ac:dyDescent="0.3">
      <c r="A2556" t="s">
        <v>2003</v>
      </c>
      <c r="B2556" s="1">
        <v>46069.707638888889</v>
      </c>
      <c r="C2556" t="s">
        <v>26</v>
      </c>
      <c r="D2556" t="s">
        <v>15</v>
      </c>
      <c r="E2556" t="s">
        <v>19</v>
      </c>
      <c r="F2556" t="s">
        <v>20</v>
      </c>
      <c r="G2556" s="2">
        <v>0.70763888888888893</v>
      </c>
      <c r="H2556" s="3">
        <v>46069</v>
      </c>
      <c r="I2556">
        <v>2</v>
      </c>
      <c r="J2556">
        <f>_xlfn.XLOOKUP(tbl_logs[[#This Row],[Target_Department]],tbl_DeptWeight[Department], tbl_DeptWeight[Impact Score])</f>
        <v>3</v>
      </c>
      <c r="K2556">
        <f>_xlfn.XLOOKUP(tbl_logs[[#This Row],[Employee_Action]],tbl_ResponseLikelihood[Employee Action],tbl_ResponseLikelihood[Likelihood Score])</f>
        <v>2</v>
      </c>
      <c r="L2556">
        <f>tbl_logs[[#This Row],[Impact Score]]*tbl_logs[[#This Row],[Response Multiplier]]</f>
        <v>6</v>
      </c>
      <c r="M2556" t="str" cm="1">
        <f t="array" ref="M2556">_xlfn.IFS(tbl_logs[[#This Row],[Total Score]]&lt;=4, "Low", tbl_logs[[#This Row],[Total Score]]&lt;=10, "Medium", tbl_logs[[#This Row],[Total Score]]&lt;=19, "High", tbl_logs[[#This Row],[Total Score]]&lt;=25, "Very High")</f>
        <v>Medium</v>
      </c>
      <c r="N2556" t="str" cm="1">
        <f t="array" ref="N2556">_xlfn.IFS(tbl_logs[[#This Row],[Total Score]]&lt;=4, "Low", tbl_logs[[#This Row],[Total Score]]&lt;=10, "Medium", tbl_logs[[#This Row],[Total Score]]&lt;=17, "High", tbl_logs[[#This Row],[Total Score]]&lt;=25, "Critical")</f>
        <v>Medium</v>
      </c>
    </row>
    <row r="2557" spans="1:14" x14ac:dyDescent="0.3">
      <c r="A2557" t="s">
        <v>3464</v>
      </c>
      <c r="B2557" s="1">
        <v>46069.712500000001</v>
      </c>
      <c r="C2557" t="s">
        <v>7</v>
      </c>
      <c r="D2557" t="s">
        <v>18</v>
      </c>
      <c r="E2557" t="s">
        <v>19</v>
      </c>
      <c r="F2557" t="s">
        <v>20</v>
      </c>
      <c r="G2557" s="2">
        <v>0.71250000000000002</v>
      </c>
      <c r="H2557" s="3">
        <v>46069</v>
      </c>
      <c r="I2557">
        <v>2</v>
      </c>
      <c r="J2557">
        <f>_xlfn.XLOOKUP(tbl_logs[[#This Row],[Target_Department]],tbl_DeptWeight[Department], tbl_DeptWeight[Impact Score])</f>
        <v>3</v>
      </c>
      <c r="K2557">
        <f>_xlfn.XLOOKUP(tbl_logs[[#This Row],[Employee_Action]],tbl_ResponseLikelihood[Employee Action],tbl_ResponseLikelihood[Likelihood Score])</f>
        <v>2</v>
      </c>
      <c r="L2557">
        <f>tbl_logs[[#This Row],[Impact Score]]*tbl_logs[[#This Row],[Response Multiplier]]</f>
        <v>6</v>
      </c>
      <c r="M2557" t="str" cm="1">
        <f t="array" ref="M2557">_xlfn.IFS(tbl_logs[[#This Row],[Total Score]]&lt;=4, "Low", tbl_logs[[#This Row],[Total Score]]&lt;=10, "Medium", tbl_logs[[#This Row],[Total Score]]&lt;=19, "High", tbl_logs[[#This Row],[Total Score]]&lt;=25, "Very High")</f>
        <v>Medium</v>
      </c>
      <c r="N2557" t="str" cm="1">
        <f t="array" ref="N2557">_xlfn.IFS(tbl_logs[[#This Row],[Total Score]]&lt;=4, "Low", tbl_logs[[#This Row],[Total Score]]&lt;=10, "Medium", tbl_logs[[#This Row],[Total Score]]&lt;=17, "High", tbl_logs[[#This Row],[Total Score]]&lt;=25, "Critical")</f>
        <v>Medium</v>
      </c>
    </row>
    <row r="2558" spans="1:14" x14ac:dyDescent="0.3">
      <c r="A2558" t="s">
        <v>4454</v>
      </c>
      <c r="B2558" s="1">
        <v>46069.731944444444</v>
      </c>
      <c r="C2558" t="s">
        <v>40</v>
      </c>
      <c r="D2558" t="s">
        <v>15</v>
      </c>
      <c r="E2558" t="s">
        <v>16</v>
      </c>
      <c r="F2558" t="s">
        <v>10</v>
      </c>
      <c r="G2558" s="2">
        <v>0.7319444444444444</v>
      </c>
      <c r="H2558" s="3">
        <v>46069</v>
      </c>
      <c r="I2558">
        <v>2</v>
      </c>
      <c r="J2558">
        <f>_xlfn.XLOOKUP(tbl_logs[[#This Row],[Target_Department]],tbl_DeptWeight[Department], tbl_DeptWeight[Impact Score])</f>
        <v>5</v>
      </c>
      <c r="K2558">
        <f>_xlfn.XLOOKUP(tbl_logs[[#This Row],[Employee_Action]],tbl_ResponseLikelihood[Employee Action],tbl_ResponseLikelihood[Likelihood Score])</f>
        <v>2</v>
      </c>
      <c r="L2558">
        <f>tbl_logs[[#This Row],[Impact Score]]*tbl_logs[[#This Row],[Response Multiplier]]</f>
        <v>10</v>
      </c>
      <c r="M2558" t="str" cm="1">
        <f t="array" ref="M2558">_xlfn.IFS(tbl_logs[[#This Row],[Total Score]]&lt;=4, "Low", tbl_logs[[#This Row],[Total Score]]&lt;=10, "Medium", tbl_logs[[#This Row],[Total Score]]&lt;=19, "High", tbl_logs[[#This Row],[Total Score]]&lt;=25, "Very High")</f>
        <v>Medium</v>
      </c>
      <c r="N2558" t="str" cm="1">
        <f t="array" ref="N2558">_xlfn.IFS(tbl_logs[[#This Row],[Total Score]]&lt;=4, "Low", tbl_logs[[#This Row],[Total Score]]&lt;=10, "Medium", tbl_logs[[#This Row],[Total Score]]&lt;=17, "High", tbl_logs[[#This Row],[Total Score]]&lt;=25, "Critical")</f>
        <v>Medium</v>
      </c>
    </row>
    <row r="2559" spans="1:14" x14ac:dyDescent="0.3">
      <c r="A2559" t="s">
        <v>630</v>
      </c>
      <c r="B2559" s="1">
        <v>46069.734027777777</v>
      </c>
      <c r="C2559" t="s">
        <v>35</v>
      </c>
      <c r="D2559" t="s">
        <v>15</v>
      </c>
      <c r="E2559" t="s">
        <v>19</v>
      </c>
      <c r="F2559" t="s">
        <v>10</v>
      </c>
      <c r="G2559" s="2">
        <v>0.73402777777777772</v>
      </c>
      <c r="H2559" s="3">
        <v>46069</v>
      </c>
      <c r="I2559">
        <v>2</v>
      </c>
      <c r="J2559">
        <f>_xlfn.XLOOKUP(tbl_logs[[#This Row],[Target_Department]],tbl_DeptWeight[Department], tbl_DeptWeight[Impact Score])</f>
        <v>1</v>
      </c>
      <c r="K2559">
        <f>_xlfn.XLOOKUP(tbl_logs[[#This Row],[Employee_Action]],tbl_ResponseLikelihood[Employee Action],tbl_ResponseLikelihood[Likelihood Score])</f>
        <v>2</v>
      </c>
      <c r="L2559">
        <f>tbl_logs[[#This Row],[Impact Score]]*tbl_logs[[#This Row],[Response Multiplier]]</f>
        <v>2</v>
      </c>
      <c r="M2559" t="str" cm="1">
        <f t="array" ref="M2559">_xlfn.IFS(tbl_logs[[#This Row],[Total Score]]&lt;=4, "Low", tbl_logs[[#This Row],[Total Score]]&lt;=10, "Medium", tbl_logs[[#This Row],[Total Score]]&lt;=19, "High", tbl_logs[[#This Row],[Total Score]]&lt;=25, "Very High")</f>
        <v>Low</v>
      </c>
      <c r="N2559" t="str" cm="1">
        <f t="array" ref="N2559">_xlfn.IFS(tbl_logs[[#This Row],[Total Score]]&lt;=4, "Low", tbl_logs[[#This Row],[Total Score]]&lt;=10, "Medium", tbl_logs[[#This Row],[Total Score]]&lt;=17, "High", tbl_logs[[#This Row],[Total Score]]&lt;=25, "Critical")</f>
        <v>Low</v>
      </c>
    </row>
    <row r="2560" spans="1:14" x14ac:dyDescent="0.3">
      <c r="A2560" t="s">
        <v>4883</v>
      </c>
      <c r="B2560" s="1">
        <v>46069.755555555559</v>
      </c>
      <c r="C2560" t="s">
        <v>12</v>
      </c>
      <c r="D2560" t="s">
        <v>8</v>
      </c>
      <c r="E2560" t="s">
        <v>9</v>
      </c>
      <c r="F2560" t="s">
        <v>13</v>
      </c>
      <c r="G2560" s="2">
        <v>0.75555555555555554</v>
      </c>
      <c r="H2560" s="3">
        <v>46069</v>
      </c>
      <c r="I2560">
        <v>2</v>
      </c>
      <c r="J2560">
        <f>_xlfn.XLOOKUP(tbl_logs[[#This Row],[Target_Department]],tbl_DeptWeight[Department], tbl_DeptWeight[Impact Score])</f>
        <v>1</v>
      </c>
      <c r="K2560">
        <f>_xlfn.XLOOKUP(tbl_logs[[#This Row],[Employee_Action]],tbl_ResponseLikelihood[Employee Action],tbl_ResponseLikelihood[Likelihood Score])</f>
        <v>1</v>
      </c>
      <c r="L2560">
        <f>tbl_logs[[#This Row],[Impact Score]]*tbl_logs[[#This Row],[Response Multiplier]]</f>
        <v>1</v>
      </c>
      <c r="M2560" t="str" cm="1">
        <f t="array" ref="M2560">_xlfn.IFS(tbl_logs[[#This Row],[Total Score]]&lt;=4, "Low", tbl_logs[[#This Row],[Total Score]]&lt;=10, "Medium", tbl_logs[[#This Row],[Total Score]]&lt;=19, "High", tbl_logs[[#This Row],[Total Score]]&lt;=25, "Very High")</f>
        <v>Low</v>
      </c>
      <c r="N2560" t="str" cm="1">
        <f t="array" ref="N2560">_xlfn.IFS(tbl_logs[[#This Row],[Total Score]]&lt;=4, "Low", tbl_logs[[#This Row],[Total Score]]&lt;=10, "Medium", tbl_logs[[#This Row],[Total Score]]&lt;=17, "High", tbl_logs[[#This Row],[Total Score]]&lt;=25, "Critical")</f>
        <v>Low</v>
      </c>
    </row>
    <row r="2561" spans="1:14" x14ac:dyDescent="0.3">
      <c r="A2561" t="s">
        <v>2719</v>
      </c>
      <c r="B2561" s="1">
        <v>46069.758333333331</v>
      </c>
      <c r="C2561" t="s">
        <v>7</v>
      </c>
      <c r="D2561" t="s">
        <v>15</v>
      </c>
      <c r="E2561" t="s">
        <v>19</v>
      </c>
      <c r="F2561" t="s">
        <v>10</v>
      </c>
      <c r="G2561" s="2">
        <v>0.7583333333333333</v>
      </c>
      <c r="H2561" s="3">
        <v>46069</v>
      </c>
      <c r="I2561">
        <v>2</v>
      </c>
      <c r="J2561">
        <f>_xlfn.XLOOKUP(tbl_logs[[#This Row],[Target_Department]],tbl_DeptWeight[Department], tbl_DeptWeight[Impact Score])</f>
        <v>3</v>
      </c>
      <c r="K2561">
        <f>_xlfn.XLOOKUP(tbl_logs[[#This Row],[Employee_Action]],tbl_ResponseLikelihood[Employee Action],tbl_ResponseLikelihood[Likelihood Score])</f>
        <v>2</v>
      </c>
      <c r="L2561">
        <f>tbl_logs[[#This Row],[Impact Score]]*tbl_logs[[#This Row],[Response Multiplier]]</f>
        <v>6</v>
      </c>
      <c r="M2561" t="str" cm="1">
        <f t="array" ref="M2561">_xlfn.IFS(tbl_logs[[#This Row],[Total Score]]&lt;=4, "Low", tbl_logs[[#This Row],[Total Score]]&lt;=10, "Medium", tbl_logs[[#This Row],[Total Score]]&lt;=19, "High", tbl_logs[[#This Row],[Total Score]]&lt;=25, "Very High")</f>
        <v>Medium</v>
      </c>
      <c r="N2561" t="str" cm="1">
        <f t="array" ref="N2561">_xlfn.IFS(tbl_logs[[#This Row],[Total Score]]&lt;=4, "Low", tbl_logs[[#This Row],[Total Score]]&lt;=10, "Medium", tbl_logs[[#This Row],[Total Score]]&lt;=17, "High", tbl_logs[[#This Row],[Total Score]]&lt;=25, "Critical")</f>
        <v>Medium</v>
      </c>
    </row>
    <row r="2562" spans="1:14" x14ac:dyDescent="0.3">
      <c r="A2562" t="s">
        <v>1566</v>
      </c>
      <c r="B2562" s="1">
        <v>46069.840277777781</v>
      </c>
      <c r="C2562" t="s">
        <v>7</v>
      </c>
      <c r="D2562" t="s">
        <v>8</v>
      </c>
      <c r="E2562" t="s">
        <v>19</v>
      </c>
      <c r="F2562" t="s">
        <v>10</v>
      </c>
      <c r="G2562" s="2">
        <v>0.84027777777777779</v>
      </c>
      <c r="H2562" s="3">
        <v>46069</v>
      </c>
      <c r="I2562">
        <v>2</v>
      </c>
      <c r="J2562">
        <f>_xlfn.XLOOKUP(tbl_logs[[#This Row],[Target_Department]],tbl_DeptWeight[Department], tbl_DeptWeight[Impact Score])</f>
        <v>3</v>
      </c>
      <c r="K2562">
        <f>_xlfn.XLOOKUP(tbl_logs[[#This Row],[Employee_Action]],tbl_ResponseLikelihood[Employee Action],tbl_ResponseLikelihood[Likelihood Score])</f>
        <v>2</v>
      </c>
      <c r="L2562">
        <f>tbl_logs[[#This Row],[Impact Score]]*tbl_logs[[#This Row],[Response Multiplier]]</f>
        <v>6</v>
      </c>
      <c r="M2562" t="str" cm="1">
        <f t="array" ref="M2562">_xlfn.IFS(tbl_logs[[#This Row],[Total Score]]&lt;=4, "Low", tbl_logs[[#This Row],[Total Score]]&lt;=10, "Medium", tbl_logs[[#This Row],[Total Score]]&lt;=19, "High", tbl_logs[[#This Row],[Total Score]]&lt;=25, "Very High")</f>
        <v>Medium</v>
      </c>
      <c r="N2562" t="str" cm="1">
        <f t="array" ref="N2562">_xlfn.IFS(tbl_logs[[#This Row],[Total Score]]&lt;=4, "Low", tbl_logs[[#This Row],[Total Score]]&lt;=10, "Medium", tbl_logs[[#This Row],[Total Score]]&lt;=17, "High", tbl_logs[[#This Row],[Total Score]]&lt;=25, "Critical")</f>
        <v>Medium</v>
      </c>
    </row>
    <row r="2563" spans="1:14" x14ac:dyDescent="0.3">
      <c r="A2563" t="s">
        <v>4644</v>
      </c>
      <c r="B2563" s="1">
        <v>46069.859722222223</v>
      </c>
      <c r="C2563" t="s">
        <v>7</v>
      </c>
      <c r="D2563" t="s">
        <v>22</v>
      </c>
      <c r="E2563" t="s">
        <v>31</v>
      </c>
      <c r="F2563" t="s">
        <v>10</v>
      </c>
      <c r="G2563" s="2">
        <v>0.85972222222222228</v>
      </c>
      <c r="H2563" s="3">
        <v>46069</v>
      </c>
      <c r="I2563">
        <v>2</v>
      </c>
      <c r="J2563">
        <f>_xlfn.XLOOKUP(tbl_logs[[#This Row],[Target_Department]],tbl_DeptWeight[Department], tbl_DeptWeight[Impact Score])</f>
        <v>3</v>
      </c>
      <c r="K2563">
        <f>_xlfn.XLOOKUP(tbl_logs[[#This Row],[Employee_Action]],tbl_ResponseLikelihood[Employee Action],tbl_ResponseLikelihood[Likelihood Score])</f>
        <v>2</v>
      </c>
      <c r="L2563">
        <f>tbl_logs[[#This Row],[Impact Score]]*tbl_logs[[#This Row],[Response Multiplier]]</f>
        <v>6</v>
      </c>
      <c r="M2563" t="str" cm="1">
        <f t="array" ref="M2563">_xlfn.IFS(tbl_logs[[#This Row],[Total Score]]&lt;=4, "Low", tbl_logs[[#This Row],[Total Score]]&lt;=10, "Medium", tbl_logs[[#This Row],[Total Score]]&lt;=19, "High", tbl_logs[[#This Row],[Total Score]]&lt;=25, "Very High")</f>
        <v>Medium</v>
      </c>
      <c r="N2563" t="str" cm="1">
        <f t="array" ref="N2563">_xlfn.IFS(tbl_logs[[#This Row],[Total Score]]&lt;=4, "Low", tbl_logs[[#This Row],[Total Score]]&lt;=10, "Medium", tbl_logs[[#This Row],[Total Score]]&lt;=17, "High", tbl_logs[[#This Row],[Total Score]]&lt;=25, "Critical")</f>
        <v>Medium</v>
      </c>
    </row>
    <row r="2564" spans="1:14" x14ac:dyDescent="0.3">
      <c r="A2564" t="s">
        <v>4307</v>
      </c>
      <c r="B2564" s="1">
        <v>46069.872916666667</v>
      </c>
      <c r="C2564" t="s">
        <v>7</v>
      </c>
      <c r="D2564" t="s">
        <v>22</v>
      </c>
      <c r="E2564" t="s">
        <v>19</v>
      </c>
      <c r="F2564" t="s">
        <v>33</v>
      </c>
      <c r="G2564" s="2">
        <v>0.87291666666666667</v>
      </c>
      <c r="H2564" s="3">
        <v>46069</v>
      </c>
      <c r="I2564">
        <v>2</v>
      </c>
      <c r="J2564">
        <f>_xlfn.XLOOKUP(tbl_logs[[#This Row],[Target_Department]],tbl_DeptWeight[Department], tbl_DeptWeight[Impact Score])</f>
        <v>3</v>
      </c>
      <c r="K2564">
        <f>_xlfn.XLOOKUP(tbl_logs[[#This Row],[Employee_Action]],tbl_ResponseLikelihood[Employee Action],tbl_ResponseLikelihood[Likelihood Score])</f>
        <v>4</v>
      </c>
      <c r="L2564">
        <f>tbl_logs[[#This Row],[Impact Score]]*tbl_logs[[#This Row],[Response Multiplier]]</f>
        <v>12</v>
      </c>
      <c r="M2564" t="str" cm="1">
        <f t="array" ref="M2564">_xlfn.IFS(tbl_logs[[#This Row],[Total Score]]&lt;=4, "Low", tbl_logs[[#This Row],[Total Score]]&lt;=10, "Medium", tbl_logs[[#This Row],[Total Score]]&lt;=19, "High", tbl_logs[[#This Row],[Total Score]]&lt;=25, "Very High")</f>
        <v>High</v>
      </c>
      <c r="N2564" t="str" cm="1">
        <f t="array" ref="N2564">_xlfn.IFS(tbl_logs[[#This Row],[Total Score]]&lt;=4, "Low", tbl_logs[[#This Row],[Total Score]]&lt;=10, "Medium", tbl_logs[[#This Row],[Total Score]]&lt;=17, "High", tbl_logs[[#This Row],[Total Score]]&lt;=25, "Critical")</f>
        <v>High</v>
      </c>
    </row>
    <row r="2565" spans="1:14" x14ac:dyDescent="0.3">
      <c r="A2565" t="s">
        <v>4667</v>
      </c>
      <c r="B2565" s="1">
        <v>46069.879166666666</v>
      </c>
      <c r="C2565" t="s">
        <v>7</v>
      </c>
      <c r="D2565" t="s">
        <v>22</v>
      </c>
      <c r="E2565" t="s">
        <v>19</v>
      </c>
      <c r="F2565" t="s">
        <v>53</v>
      </c>
      <c r="G2565" s="2">
        <v>0.87916666666666665</v>
      </c>
      <c r="H2565" s="3">
        <v>46069</v>
      </c>
      <c r="I2565">
        <v>2</v>
      </c>
      <c r="J2565">
        <f>_xlfn.XLOOKUP(tbl_logs[[#This Row],[Target_Department]],tbl_DeptWeight[Department], tbl_DeptWeight[Impact Score])</f>
        <v>3</v>
      </c>
      <c r="K2565">
        <f>_xlfn.XLOOKUP(tbl_logs[[#This Row],[Employee_Action]],tbl_ResponseLikelihood[Employee Action],tbl_ResponseLikelihood[Likelihood Score])</f>
        <v>5</v>
      </c>
      <c r="L2565">
        <f>tbl_logs[[#This Row],[Impact Score]]*tbl_logs[[#This Row],[Response Multiplier]]</f>
        <v>15</v>
      </c>
      <c r="M2565" t="str" cm="1">
        <f t="array" ref="M2565">_xlfn.IFS(tbl_logs[[#This Row],[Total Score]]&lt;=4, "Low", tbl_logs[[#This Row],[Total Score]]&lt;=10, "Medium", tbl_logs[[#This Row],[Total Score]]&lt;=19, "High", tbl_logs[[#This Row],[Total Score]]&lt;=25, "Very High")</f>
        <v>High</v>
      </c>
      <c r="N2565" t="str" cm="1">
        <f t="array" ref="N2565">_xlfn.IFS(tbl_logs[[#This Row],[Total Score]]&lt;=4, "Low", tbl_logs[[#This Row],[Total Score]]&lt;=10, "Medium", tbl_logs[[#This Row],[Total Score]]&lt;=17, "High", tbl_logs[[#This Row],[Total Score]]&lt;=25, "Critical")</f>
        <v>High</v>
      </c>
    </row>
    <row r="2566" spans="1:14" x14ac:dyDescent="0.3">
      <c r="A2566" t="s">
        <v>4764</v>
      </c>
      <c r="B2566" s="1">
        <v>46069.89166666667</v>
      </c>
      <c r="C2566" t="s">
        <v>7</v>
      </c>
      <c r="D2566" t="s">
        <v>8</v>
      </c>
      <c r="E2566" t="s">
        <v>19</v>
      </c>
      <c r="F2566" t="s">
        <v>33</v>
      </c>
      <c r="G2566" s="2">
        <v>0.89166666666666672</v>
      </c>
      <c r="H2566" s="3">
        <v>46069</v>
      </c>
      <c r="I2566">
        <v>2</v>
      </c>
      <c r="J2566">
        <f>_xlfn.XLOOKUP(tbl_logs[[#This Row],[Target_Department]],tbl_DeptWeight[Department], tbl_DeptWeight[Impact Score])</f>
        <v>3</v>
      </c>
      <c r="K2566">
        <f>_xlfn.XLOOKUP(tbl_logs[[#This Row],[Employee_Action]],tbl_ResponseLikelihood[Employee Action],tbl_ResponseLikelihood[Likelihood Score])</f>
        <v>4</v>
      </c>
      <c r="L2566">
        <f>tbl_logs[[#This Row],[Impact Score]]*tbl_logs[[#This Row],[Response Multiplier]]</f>
        <v>12</v>
      </c>
      <c r="M2566" t="str" cm="1">
        <f t="array" ref="M2566">_xlfn.IFS(tbl_logs[[#This Row],[Total Score]]&lt;=4, "Low", tbl_logs[[#This Row],[Total Score]]&lt;=10, "Medium", tbl_logs[[#This Row],[Total Score]]&lt;=19, "High", tbl_logs[[#This Row],[Total Score]]&lt;=25, "Very High")</f>
        <v>High</v>
      </c>
      <c r="N2566" t="str" cm="1">
        <f t="array" ref="N2566">_xlfn.IFS(tbl_logs[[#This Row],[Total Score]]&lt;=4, "Low", tbl_logs[[#This Row],[Total Score]]&lt;=10, "Medium", tbl_logs[[#This Row],[Total Score]]&lt;=17, "High", tbl_logs[[#This Row],[Total Score]]&lt;=25, "Critical")</f>
        <v>High</v>
      </c>
    </row>
    <row r="2567" spans="1:14" x14ac:dyDescent="0.3">
      <c r="A2567" t="s">
        <v>314</v>
      </c>
      <c r="B2567" s="1">
        <v>46069.906944444447</v>
      </c>
      <c r="C2567" t="s">
        <v>26</v>
      </c>
      <c r="D2567" t="s">
        <v>15</v>
      </c>
      <c r="E2567" t="s">
        <v>31</v>
      </c>
      <c r="F2567" t="s">
        <v>10</v>
      </c>
      <c r="G2567" s="2">
        <v>0.90694444444444444</v>
      </c>
      <c r="H2567" s="3">
        <v>46069</v>
      </c>
      <c r="I2567">
        <v>2</v>
      </c>
      <c r="J2567">
        <f>_xlfn.XLOOKUP(tbl_logs[[#This Row],[Target_Department]],tbl_DeptWeight[Department], tbl_DeptWeight[Impact Score])</f>
        <v>3</v>
      </c>
      <c r="K2567">
        <f>_xlfn.XLOOKUP(tbl_logs[[#This Row],[Employee_Action]],tbl_ResponseLikelihood[Employee Action],tbl_ResponseLikelihood[Likelihood Score])</f>
        <v>2</v>
      </c>
      <c r="L2567">
        <f>tbl_logs[[#This Row],[Impact Score]]*tbl_logs[[#This Row],[Response Multiplier]]</f>
        <v>6</v>
      </c>
      <c r="M2567" t="str" cm="1">
        <f t="array" ref="M2567">_xlfn.IFS(tbl_logs[[#This Row],[Total Score]]&lt;=4, "Low", tbl_logs[[#This Row],[Total Score]]&lt;=10, "Medium", tbl_logs[[#This Row],[Total Score]]&lt;=19, "High", tbl_logs[[#This Row],[Total Score]]&lt;=25, "Very High")</f>
        <v>Medium</v>
      </c>
      <c r="N2567" t="str" cm="1">
        <f t="array" ref="N2567">_xlfn.IFS(tbl_logs[[#This Row],[Total Score]]&lt;=4, "Low", tbl_logs[[#This Row],[Total Score]]&lt;=10, "Medium", tbl_logs[[#This Row],[Total Score]]&lt;=17, "High", tbl_logs[[#This Row],[Total Score]]&lt;=25, "Critical")</f>
        <v>Medium</v>
      </c>
    </row>
    <row r="2568" spans="1:14" x14ac:dyDescent="0.3">
      <c r="A2568" t="s">
        <v>2999</v>
      </c>
      <c r="B2568" s="1">
        <v>46069.920138888891</v>
      </c>
      <c r="C2568" t="s">
        <v>7</v>
      </c>
      <c r="D2568" t="s">
        <v>22</v>
      </c>
      <c r="E2568" t="s">
        <v>19</v>
      </c>
      <c r="F2568" t="s">
        <v>13</v>
      </c>
      <c r="G2568" s="2">
        <v>0.92013888888888884</v>
      </c>
      <c r="H2568" s="3">
        <v>46069</v>
      </c>
      <c r="I2568">
        <v>2</v>
      </c>
      <c r="J2568">
        <f>_xlfn.XLOOKUP(tbl_logs[[#This Row],[Target_Department]],tbl_DeptWeight[Department], tbl_DeptWeight[Impact Score])</f>
        <v>3</v>
      </c>
      <c r="K2568">
        <f>_xlfn.XLOOKUP(tbl_logs[[#This Row],[Employee_Action]],tbl_ResponseLikelihood[Employee Action],tbl_ResponseLikelihood[Likelihood Score])</f>
        <v>1</v>
      </c>
      <c r="L2568">
        <f>tbl_logs[[#This Row],[Impact Score]]*tbl_logs[[#This Row],[Response Multiplier]]</f>
        <v>3</v>
      </c>
      <c r="M2568" t="str" cm="1">
        <f t="array" ref="M2568">_xlfn.IFS(tbl_logs[[#This Row],[Total Score]]&lt;=4, "Low", tbl_logs[[#This Row],[Total Score]]&lt;=10, "Medium", tbl_logs[[#This Row],[Total Score]]&lt;=19, "High", tbl_logs[[#This Row],[Total Score]]&lt;=25, "Very High")</f>
        <v>Low</v>
      </c>
      <c r="N2568" t="str" cm="1">
        <f t="array" ref="N2568">_xlfn.IFS(tbl_logs[[#This Row],[Total Score]]&lt;=4, "Low", tbl_logs[[#This Row],[Total Score]]&lt;=10, "Medium", tbl_logs[[#This Row],[Total Score]]&lt;=17, "High", tbl_logs[[#This Row],[Total Score]]&lt;=25, "Critical")</f>
        <v>Low</v>
      </c>
    </row>
    <row r="2569" spans="1:14" x14ac:dyDescent="0.3">
      <c r="A2569" t="s">
        <v>1315</v>
      </c>
      <c r="B2569" s="1">
        <v>46069.929861111108</v>
      </c>
      <c r="C2569" t="s">
        <v>7</v>
      </c>
      <c r="D2569" t="s">
        <v>22</v>
      </c>
      <c r="E2569" t="s">
        <v>19</v>
      </c>
      <c r="F2569" t="s">
        <v>10</v>
      </c>
      <c r="G2569" s="2">
        <v>0.92986111111111114</v>
      </c>
      <c r="H2569" s="3">
        <v>46069</v>
      </c>
      <c r="I2569">
        <v>2</v>
      </c>
      <c r="J2569">
        <f>_xlfn.XLOOKUP(tbl_logs[[#This Row],[Target_Department]],tbl_DeptWeight[Department], tbl_DeptWeight[Impact Score])</f>
        <v>3</v>
      </c>
      <c r="K2569">
        <f>_xlfn.XLOOKUP(tbl_logs[[#This Row],[Employee_Action]],tbl_ResponseLikelihood[Employee Action],tbl_ResponseLikelihood[Likelihood Score])</f>
        <v>2</v>
      </c>
      <c r="L2569">
        <f>tbl_logs[[#This Row],[Impact Score]]*tbl_logs[[#This Row],[Response Multiplier]]</f>
        <v>6</v>
      </c>
      <c r="M2569" t="str" cm="1">
        <f t="array" ref="M2569">_xlfn.IFS(tbl_logs[[#This Row],[Total Score]]&lt;=4, "Low", tbl_logs[[#This Row],[Total Score]]&lt;=10, "Medium", tbl_logs[[#This Row],[Total Score]]&lt;=19, "High", tbl_logs[[#This Row],[Total Score]]&lt;=25, "Very High")</f>
        <v>Medium</v>
      </c>
      <c r="N2569" t="str" cm="1">
        <f t="array" ref="N2569">_xlfn.IFS(tbl_logs[[#This Row],[Total Score]]&lt;=4, "Low", tbl_logs[[#This Row],[Total Score]]&lt;=10, "Medium", tbl_logs[[#This Row],[Total Score]]&lt;=17, "High", tbl_logs[[#This Row],[Total Score]]&lt;=25, "Critical")</f>
        <v>Medium</v>
      </c>
    </row>
    <row r="2570" spans="1:14" x14ac:dyDescent="0.3">
      <c r="A2570" t="s">
        <v>1150</v>
      </c>
      <c r="B2570" s="1">
        <v>46069.931944444441</v>
      </c>
      <c r="C2570" t="s">
        <v>26</v>
      </c>
      <c r="D2570" t="s">
        <v>18</v>
      </c>
      <c r="E2570" t="s">
        <v>19</v>
      </c>
      <c r="F2570" t="s">
        <v>10</v>
      </c>
      <c r="G2570" s="2">
        <v>0.93194444444444446</v>
      </c>
      <c r="H2570" s="3">
        <v>46069</v>
      </c>
      <c r="I2570">
        <v>2</v>
      </c>
      <c r="J2570">
        <f>_xlfn.XLOOKUP(tbl_logs[[#This Row],[Target_Department]],tbl_DeptWeight[Department], tbl_DeptWeight[Impact Score])</f>
        <v>3</v>
      </c>
      <c r="K2570">
        <f>_xlfn.XLOOKUP(tbl_logs[[#This Row],[Employee_Action]],tbl_ResponseLikelihood[Employee Action],tbl_ResponseLikelihood[Likelihood Score])</f>
        <v>2</v>
      </c>
      <c r="L2570">
        <f>tbl_logs[[#This Row],[Impact Score]]*tbl_logs[[#This Row],[Response Multiplier]]</f>
        <v>6</v>
      </c>
      <c r="M2570" t="str" cm="1">
        <f t="array" ref="M2570">_xlfn.IFS(tbl_logs[[#This Row],[Total Score]]&lt;=4, "Low", tbl_logs[[#This Row],[Total Score]]&lt;=10, "Medium", tbl_logs[[#This Row],[Total Score]]&lt;=19, "High", tbl_logs[[#This Row],[Total Score]]&lt;=25, "Very High")</f>
        <v>Medium</v>
      </c>
      <c r="N2570" t="str" cm="1">
        <f t="array" ref="N2570">_xlfn.IFS(tbl_logs[[#This Row],[Total Score]]&lt;=4, "Low", tbl_logs[[#This Row],[Total Score]]&lt;=10, "Medium", tbl_logs[[#This Row],[Total Score]]&lt;=17, "High", tbl_logs[[#This Row],[Total Score]]&lt;=25, "Critical")</f>
        <v>Medium</v>
      </c>
    </row>
    <row r="2571" spans="1:14" x14ac:dyDescent="0.3">
      <c r="A2571" t="s">
        <v>1804</v>
      </c>
      <c r="B2571" s="1">
        <v>46069.945833333331</v>
      </c>
      <c r="C2571" t="s">
        <v>7</v>
      </c>
      <c r="D2571" t="s">
        <v>22</v>
      </c>
      <c r="E2571" t="s">
        <v>19</v>
      </c>
      <c r="F2571" t="s">
        <v>13</v>
      </c>
      <c r="G2571" s="2">
        <v>0.9458333333333333</v>
      </c>
      <c r="H2571" s="3">
        <v>46069</v>
      </c>
      <c r="I2571">
        <v>2</v>
      </c>
      <c r="J2571">
        <f>_xlfn.XLOOKUP(tbl_logs[[#This Row],[Target_Department]],tbl_DeptWeight[Department], tbl_DeptWeight[Impact Score])</f>
        <v>3</v>
      </c>
      <c r="K2571">
        <f>_xlfn.XLOOKUP(tbl_logs[[#This Row],[Employee_Action]],tbl_ResponseLikelihood[Employee Action],tbl_ResponseLikelihood[Likelihood Score])</f>
        <v>1</v>
      </c>
      <c r="L2571">
        <f>tbl_logs[[#This Row],[Impact Score]]*tbl_logs[[#This Row],[Response Multiplier]]</f>
        <v>3</v>
      </c>
      <c r="M2571" t="str" cm="1">
        <f t="array" ref="M2571">_xlfn.IFS(tbl_logs[[#This Row],[Total Score]]&lt;=4, "Low", tbl_logs[[#This Row],[Total Score]]&lt;=10, "Medium", tbl_logs[[#This Row],[Total Score]]&lt;=19, "High", tbl_logs[[#This Row],[Total Score]]&lt;=25, "Very High")</f>
        <v>Low</v>
      </c>
      <c r="N2571" t="str" cm="1">
        <f t="array" ref="N2571">_xlfn.IFS(tbl_logs[[#This Row],[Total Score]]&lt;=4, "Low", tbl_logs[[#This Row],[Total Score]]&lt;=10, "Medium", tbl_logs[[#This Row],[Total Score]]&lt;=17, "High", tbl_logs[[#This Row],[Total Score]]&lt;=25, "Critical")</f>
        <v>Low</v>
      </c>
    </row>
    <row r="2572" spans="1:14" x14ac:dyDescent="0.3">
      <c r="A2572" t="s">
        <v>721</v>
      </c>
      <c r="B2572" s="1">
        <v>46069.972222222219</v>
      </c>
      <c r="C2572" t="s">
        <v>7</v>
      </c>
      <c r="D2572" t="s">
        <v>8</v>
      </c>
      <c r="E2572" t="s">
        <v>19</v>
      </c>
      <c r="F2572" t="s">
        <v>33</v>
      </c>
      <c r="G2572" s="2">
        <v>0.97222222222222221</v>
      </c>
      <c r="H2572" s="3">
        <v>46069</v>
      </c>
      <c r="I2572">
        <v>2</v>
      </c>
      <c r="J2572">
        <f>_xlfn.XLOOKUP(tbl_logs[[#This Row],[Target_Department]],tbl_DeptWeight[Department], tbl_DeptWeight[Impact Score])</f>
        <v>3</v>
      </c>
      <c r="K2572">
        <f>_xlfn.XLOOKUP(tbl_logs[[#This Row],[Employee_Action]],tbl_ResponseLikelihood[Employee Action],tbl_ResponseLikelihood[Likelihood Score])</f>
        <v>4</v>
      </c>
      <c r="L2572">
        <f>tbl_logs[[#This Row],[Impact Score]]*tbl_logs[[#This Row],[Response Multiplier]]</f>
        <v>12</v>
      </c>
      <c r="M2572" t="str" cm="1">
        <f t="array" ref="M2572">_xlfn.IFS(tbl_logs[[#This Row],[Total Score]]&lt;=4, "Low", tbl_logs[[#This Row],[Total Score]]&lt;=10, "Medium", tbl_logs[[#This Row],[Total Score]]&lt;=19, "High", tbl_logs[[#This Row],[Total Score]]&lt;=25, "Very High")</f>
        <v>High</v>
      </c>
      <c r="N2572" t="str" cm="1">
        <f t="array" ref="N2572">_xlfn.IFS(tbl_logs[[#This Row],[Total Score]]&lt;=4, "Low", tbl_logs[[#This Row],[Total Score]]&lt;=10, "Medium", tbl_logs[[#This Row],[Total Score]]&lt;=17, "High", tbl_logs[[#This Row],[Total Score]]&lt;=25, "Critical")</f>
        <v>High</v>
      </c>
    </row>
    <row r="2573" spans="1:14" x14ac:dyDescent="0.3">
      <c r="A2573" t="s">
        <v>2087</v>
      </c>
      <c r="B2573" s="1">
        <v>46069.990277777775</v>
      </c>
      <c r="C2573" t="s">
        <v>7</v>
      </c>
      <c r="D2573" t="s">
        <v>18</v>
      </c>
      <c r="E2573" t="s">
        <v>19</v>
      </c>
      <c r="F2573" t="s">
        <v>13</v>
      </c>
      <c r="G2573" s="2">
        <v>0.99027777777777781</v>
      </c>
      <c r="H2573" s="3">
        <v>46069</v>
      </c>
      <c r="I2573">
        <v>2</v>
      </c>
      <c r="J2573">
        <f>_xlfn.XLOOKUP(tbl_logs[[#This Row],[Target_Department]],tbl_DeptWeight[Department], tbl_DeptWeight[Impact Score])</f>
        <v>3</v>
      </c>
      <c r="K2573">
        <f>_xlfn.XLOOKUP(tbl_logs[[#This Row],[Employee_Action]],tbl_ResponseLikelihood[Employee Action],tbl_ResponseLikelihood[Likelihood Score])</f>
        <v>1</v>
      </c>
      <c r="L2573">
        <f>tbl_logs[[#This Row],[Impact Score]]*tbl_logs[[#This Row],[Response Multiplier]]</f>
        <v>3</v>
      </c>
      <c r="M2573" t="str" cm="1">
        <f t="array" ref="M2573">_xlfn.IFS(tbl_logs[[#This Row],[Total Score]]&lt;=4, "Low", tbl_logs[[#This Row],[Total Score]]&lt;=10, "Medium", tbl_logs[[#This Row],[Total Score]]&lt;=19, "High", tbl_logs[[#This Row],[Total Score]]&lt;=25, "Very High")</f>
        <v>Low</v>
      </c>
      <c r="N2573" t="str" cm="1">
        <f t="array" ref="N2573">_xlfn.IFS(tbl_logs[[#This Row],[Total Score]]&lt;=4, "Low", tbl_logs[[#This Row],[Total Score]]&lt;=10, "Medium", tbl_logs[[#This Row],[Total Score]]&lt;=17, "High", tbl_logs[[#This Row],[Total Score]]&lt;=25, "Critical")</f>
        <v>Low</v>
      </c>
    </row>
    <row r="2574" spans="1:14" x14ac:dyDescent="0.3">
      <c r="A2574" t="s">
        <v>4112</v>
      </c>
      <c r="B2574" s="1">
        <v>46070.038888888892</v>
      </c>
      <c r="C2574" t="s">
        <v>26</v>
      </c>
      <c r="D2574" t="s">
        <v>18</v>
      </c>
      <c r="E2574" t="s">
        <v>16</v>
      </c>
      <c r="F2574" t="s">
        <v>20</v>
      </c>
      <c r="G2574" s="2">
        <v>3.888888888888889E-2</v>
      </c>
      <c r="H2574" s="3">
        <v>46070</v>
      </c>
      <c r="I2574">
        <v>2</v>
      </c>
      <c r="J2574">
        <f>_xlfn.XLOOKUP(tbl_logs[[#This Row],[Target_Department]],tbl_DeptWeight[Department], tbl_DeptWeight[Impact Score])</f>
        <v>3</v>
      </c>
      <c r="K2574">
        <f>_xlfn.XLOOKUP(tbl_logs[[#This Row],[Employee_Action]],tbl_ResponseLikelihood[Employee Action],tbl_ResponseLikelihood[Likelihood Score])</f>
        <v>2</v>
      </c>
      <c r="L2574">
        <f>tbl_logs[[#This Row],[Impact Score]]*tbl_logs[[#This Row],[Response Multiplier]]</f>
        <v>6</v>
      </c>
      <c r="M2574" t="str" cm="1">
        <f t="array" ref="M2574">_xlfn.IFS(tbl_logs[[#This Row],[Total Score]]&lt;=4, "Low", tbl_logs[[#This Row],[Total Score]]&lt;=10, "Medium", tbl_logs[[#This Row],[Total Score]]&lt;=19, "High", tbl_logs[[#This Row],[Total Score]]&lt;=25, "Very High")</f>
        <v>Medium</v>
      </c>
      <c r="N2574" t="str" cm="1">
        <f t="array" ref="N2574">_xlfn.IFS(tbl_logs[[#This Row],[Total Score]]&lt;=4, "Low", tbl_logs[[#This Row],[Total Score]]&lt;=10, "Medium", tbl_logs[[#This Row],[Total Score]]&lt;=17, "High", tbl_logs[[#This Row],[Total Score]]&lt;=25, "Critical")</f>
        <v>Medium</v>
      </c>
    </row>
    <row r="2575" spans="1:14" x14ac:dyDescent="0.3">
      <c r="A2575" t="s">
        <v>1406</v>
      </c>
      <c r="B2575" s="1">
        <v>46070.041666666664</v>
      </c>
      <c r="C2575" t="s">
        <v>12</v>
      </c>
      <c r="D2575" t="s">
        <v>22</v>
      </c>
      <c r="E2575" t="s">
        <v>16</v>
      </c>
      <c r="F2575" t="s">
        <v>13</v>
      </c>
      <c r="G2575" s="2">
        <v>4.1666666666666664E-2</v>
      </c>
      <c r="H2575" s="3">
        <v>46070</v>
      </c>
      <c r="I2575">
        <v>2</v>
      </c>
      <c r="J2575">
        <f>_xlfn.XLOOKUP(tbl_logs[[#This Row],[Target_Department]],tbl_DeptWeight[Department], tbl_DeptWeight[Impact Score])</f>
        <v>1</v>
      </c>
      <c r="K2575">
        <f>_xlfn.XLOOKUP(tbl_logs[[#This Row],[Employee_Action]],tbl_ResponseLikelihood[Employee Action],tbl_ResponseLikelihood[Likelihood Score])</f>
        <v>1</v>
      </c>
      <c r="L2575">
        <f>tbl_logs[[#This Row],[Impact Score]]*tbl_logs[[#This Row],[Response Multiplier]]</f>
        <v>1</v>
      </c>
      <c r="M2575" t="str" cm="1">
        <f t="array" ref="M2575">_xlfn.IFS(tbl_logs[[#This Row],[Total Score]]&lt;=4, "Low", tbl_logs[[#This Row],[Total Score]]&lt;=10, "Medium", tbl_logs[[#This Row],[Total Score]]&lt;=19, "High", tbl_logs[[#This Row],[Total Score]]&lt;=25, "Very High")</f>
        <v>Low</v>
      </c>
      <c r="N2575" t="str" cm="1">
        <f t="array" ref="N2575">_xlfn.IFS(tbl_logs[[#This Row],[Total Score]]&lt;=4, "Low", tbl_logs[[#This Row],[Total Score]]&lt;=10, "Medium", tbl_logs[[#This Row],[Total Score]]&lt;=17, "High", tbl_logs[[#This Row],[Total Score]]&lt;=25, "Critical")</f>
        <v>Low</v>
      </c>
    </row>
    <row r="2576" spans="1:14" x14ac:dyDescent="0.3">
      <c r="A2576" t="s">
        <v>139</v>
      </c>
      <c r="B2576" s="1">
        <v>46070.077777777777</v>
      </c>
      <c r="C2576" t="s">
        <v>7</v>
      </c>
      <c r="D2576" t="s">
        <v>18</v>
      </c>
      <c r="E2576" t="s">
        <v>16</v>
      </c>
      <c r="F2576" t="s">
        <v>20</v>
      </c>
      <c r="G2576" s="2">
        <v>7.7777777777777779E-2</v>
      </c>
      <c r="H2576" s="3">
        <v>46070</v>
      </c>
      <c r="I2576">
        <v>2</v>
      </c>
      <c r="J2576">
        <f>_xlfn.XLOOKUP(tbl_logs[[#This Row],[Target_Department]],tbl_DeptWeight[Department], tbl_DeptWeight[Impact Score])</f>
        <v>3</v>
      </c>
      <c r="K2576">
        <f>_xlfn.XLOOKUP(tbl_logs[[#This Row],[Employee_Action]],tbl_ResponseLikelihood[Employee Action],tbl_ResponseLikelihood[Likelihood Score])</f>
        <v>2</v>
      </c>
      <c r="L2576">
        <f>tbl_logs[[#This Row],[Impact Score]]*tbl_logs[[#This Row],[Response Multiplier]]</f>
        <v>6</v>
      </c>
      <c r="M2576" t="str" cm="1">
        <f t="array" ref="M2576">_xlfn.IFS(tbl_logs[[#This Row],[Total Score]]&lt;=4, "Low", tbl_logs[[#This Row],[Total Score]]&lt;=10, "Medium", tbl_logs[[#This Row],[Total Score]]&lt;=19, "High", tbl_logs[[#This Row],[Total Score]]&lt;=25, "Very High")</f>
        <v>Medium</v>
      </c>
      <c r="N2576" t="str" cm="1">
        <f t="array" ref="N2576">_xlfn.IFS(tbl_logs[[#This Row],[Total Score]]&lt;=4, "Low", tbl_logs[[#This Row],[Total Score]]&lt;=10, "Medium", tbl_logs[[#This Row],[Total Score]]&lt;=17, "High", tbl_logs[[#This Row],[Total Score]]&lt;=25, "Critical")</f>
        <v>Medium</v>
      </c>
    </row>
    <row r="2577" spans="1:14" x14ac:dyDescent="0.3">
      <c r="A2577" t="s">
        <v>3493</v>
      </c>
      <c r="B2577" s="1">
        <v>46070.088888888888</v>
      </c>
      <c r="C2577" t="s">
        <v>7</v>
      </c>
      <c r="D2577" t="s">
        <v>22</v>
      </c>
      <c r="E2577" t="s">
        <v>19</v>
      </c>
      <c r="F2577" t="s">
        <v>20</v>
      </c>
      <c r="G2577" s="2">
        <v>8.8888888888888892E-2</v>
      </c>
      <c r="H2577" s="3">
        <v>46070</v>
      </c>
      <c r="I2577">
        <v>2</v>
      </c>
      <c r="J2577">
        <f>_xlfn.XLOOKUP(tbl_logs[[#This Row],[Target_Department]],tbl_DeptWeight[Department], tbl_DeptWeight[Impact Score])</f>
        <v>3</v>
      </c>
      <c r="K2577">
        <f>_xlfn.XLOOKUP(tbl_logs[[#This Row],[Employee_Action]],tbl_ResponseLikelihood[Employee Action],tbl_ResponseLikelihood[Likelihood Score])</f>
        <v>2</v>
      </c>
      <c r="L2577">
        <f>tbl_logs[[#This Row],[Impact Score]]*tbl_logs[[#This Row],[Response Multiplier]]</f>
        <v>6</v>
      </c>
      <c r="M2577" t="str" cm="1">
        <f t="array" ref="M2577">_xlfn.IFS(tbl_logs[[#This Row],[Total Score]]&lt;=4, "Low", tbl_logs[[#This Row],[Total Score]]&lt;=10, "Medium", tbl_logs[[#This Row],[Total Score]]&lt;=19, "High", tbl_logs[[#This Row],[Total Score]]&lt;=25, "Very High")</f>
        <v>Medium</v>
      </c>
      <c r="N2577" t="str" cm="1">
        <f t="array" ref="N2577">_xlfn.IFS(tbl_logs[[#This Row],[Total Score]]&lt;=4, "Low", tbl_logs[[#This Row],[Total Score]]&lt;=10, "Medium", tbl_logs[[#This Row],[Total Score]]&lt;=17, "High", tbl_logs[[#This Row],[Total Score]]&lt;=25, "Critical")</f>
        <v>Medium</v>
      </c>
    </row>
    <row r="2578" spans="1:14" x14ac:dyDescent="0.3">
      <c r="A2578" t="s">
        <v>3547</v>
      </c>
      <c r="B2578" s="1">
        <v>46070.103472222225</v>
      </c>
      <c r="C2578" t="s">
        <v>7</v>
      </c>
      <c r="D2578" t="s">
        <v>22</v>
      </c>
      <c r="E2578" t="s">
        <v>19</v>
      </c>
      <c r="F2578" t="s">
        <v>20</v>
      </c>
      <c r="G2578" s="2">
        <v>0.10347222222222222</v>
      </c>
      <c r="H2578" s="3">
        <v>46070</v>
      </c>
      <c r="I2578">
        <v>2</v>
      </c>
      <c r="J2578">
        <f>_xlfn.XLOOKUP(tbl_logs[[#This Row],[Target_Department]],tbl_DeptWeight[Department], tbl_DeptWeight[Impact Score])</f>
        <v>3</v>
      </c>
      <c r="K2578">
        <f>_xlfn.XLOOKUP(tbl_logs[[#This Row],[Employee_Action]],tbl_ResponseLikelihood[Employee Action],tbl_ResponseLikelihood[Likelihood Score])</f>
        <v>2</v>
      </c>
      <c r="L2578">
        <f>tbl_logs[[#This Row],[Impact Score]]*tbl_logs[[#This Row],[Response Multiplier]]</f>
        <v>6</v>
      </c>
      <c r="M2578" t="str" cm="1">
        <f t="array" ref="M2578">_xlfn.IFS(tbl_logs[[#This Row],[Total Score]]&lt;=4, "Low", tbl_logs[[#This Row],[Total Score]]&lt;=10, "Medium", tbl_logs[[#This Row],[Total Score]]&lt;=19, "High", tbl_logs[[#This Row],[Total Score]]&lt;=25, "Very High")</f>
        <v>Medium</v>
      </c>
      <c r="N2578" t="str" cm="1">
        <f t="array" ref="N2578">_xlfn.IFS(tbl_logs[[#This Row],[Total Score]]&lt;=4, "Low", tbl_logs[[#This Row],[Total Score]]&lt;=10, "Medium", tbl_logs[[#This Row],[Total Score]]&lt;=17, "High", tbl_logs[[#This Row],[Total Score]]&lt;=25, "Critical")</f>
        <v>Medium</v>
      </c>
    </row>
    <row r="2579" spans="1:14" x14ac:dyDescent="0.3">
      <c r="A2579" t="s">
        <v>2863</v>
      </c>
      <c r="B2579" s="1">
        <v>46070.13958333333</v>
      </c>
      <c r="C2579" t="s">
        <v>7</v>
      </c>
      <c r="D2579" t="s">
        <v>8</v>
      </c>
      <c r="E2579" t="s">
        <v>19</v>
      </c>
      <c r="F2579" t="s">
        <v>53</v>
      </c>
      <c r="G2579" s="2">
        <v>0.13958333333333334</v>
      </c>
      <c r="H2579" s="3">
        <v>46070</v>
      </c>
      <c r="I2579">
        <v>2</v>
      </c>
      <c r="J2579">
        <f>_xlfn.XLOOKUP(tbl_logs[[#This Row],[Target_Department]],tbl_DeptWeight[Department], tbl_DeptWeight[Impact Score])</f>
        <v>3</v>
      </c>
      <c r="K2579">
        <f>_xlfn.XLOOKUP(tbl_logs[[#This Row],[Employee_Action]],tbl_ResponseLikelihood[Employee Action],tbl_ResponseLikelihood[Likelihood Score])</f>
        <v>5</v>
      </c>
      <c r="L2579">
        <f>tbl_logs[[#This Row],[Impact Score]]*tbl_logs[[#This Row],[Response Multiplier]]</f>
        <v>15</v>
      </c>
      <c r="M2579" t="str" cm="1">
        <f t="array" ref="M2579">_xlfn.IFS(tbl_logs[[#This Row],[Total Score]]&lt;=4, "Low", tbl_logs[[#This Row],[Total Score]]&lt;=10, "Medium", tbl_logs[[#This Row],[Total Score]]&lt;=19, "High", tbl_logs[[#This Row],[Total Score]]&lt;=25, "Very High")</f>
        <v>High</v>
      </c>
      <c r="N2579" t="str" cm="1">
        <f t="array" ref="N2579">_xlfn.IFS(tbl_logs[[#This Row],[Total Score]]&lt;=4, "Low", tbl_logs[[#This Row],[Total Score]]&lt;=10, "Medium", tbl_logs[[#This Row],[Total Score]]&lt;=17, "High", tbl_logs[[#This Row],[Total Score]]&lt;=25, "Critical")</f>
        <v>High</v>
      </c>
    </row>
    <row r="2580" spans="1:14" x14ac:dyDescent="0.3">
      <c r="A2580" t="s">
        <v>1787</v>
      </c>
      <c r="B2580" s="1">
        <v>46070.146527777775</v>
      </c>
      <c r="C2580" t="s">
        <v>40</v>
      </c>
      <c r="D2580" t="s">
        <v>22</v>
      </c>
      <c r="E2580" t="s">
        <v>16</v>
      </c>
      <c r="F2580" t="s">
        <v>20</v>
      </c>
      <c r="G2580" s="2">
        <v>0.14652777777777778</v>
      </c>
      <c r="H2580" s="3">
        <v>46070</v>
      </c>
      <c r="I2580">
        <v>2</v>
      </c>
      <c r="J2580">
        <f>_xlfn.XLOOKUP(tbl_logs[[#This Row],[Target_Department]],tbl_DeptWeight[Department], tbl_DeptWeight[Impact Score])</f>
        <v>5</v>
      </c>
      <c r="K2580">
        <f>_xlfn.XLOOKUP(tbl_logs[[#This Row],[Employee_Action]],tbl_ResponseLikelihood[Employee Action],tbl_ResponseLikelihood[Likelihood Score])</f>
        <v>2</v>
      </c>
      <c r="L2580">
        <f>tbl_logs[[#This Row],[Impact Score]]*tbl_logs[[#This Row],[Response Multiplier]]</f>
        <v>10</v>
      </c>
      <c r="M2580" t="str" cm="1">
        <f t="array" ref="M2580">_xlfn.IFS(tbl_logs[[#This Row],[Total Score]]&lt;=4, "Low", tbl_logs[[#This Row],[Total Score]]&lt;=10, "Medium", tbl_logs[[#This Row],[Total Score]]&lt;=19, "High", tbl_logs[[#This Row],[Total Score]]&lt;=25, "Very High")</f>
        <v>Medium</v>
      </c>
      <c r="N2580" t="str" cm="1">
        <f t="array" ref="N2580">_xlfn.IFS(tbl_logs[[#This Row],[Total Score]]&lt;=4, "Low", tbl_logs[[#This Row],[Total Score]]&lt;=10, "Medium", tbl_logs[[#This Row],[Total Score]]&lt;=17, "High", tbl_logs[[#This Row],[Total Score]]&lt;=25, "Critical")</f>
        <v>Medium</v>
      </c>
    </row>
    <row r="2581" spans="1:14" x14ac:dyDescent="0.3">
      <c r="A2581" t="s">
        <v>1607</v>
      </c>
      <c r="B2581" s="1">
        <v>46070.186805555553</v>
      </c>
      <c r="C2581" t="s">
        <v>7</v>
      </c>
      <c r="D2581" t="s">
        <v>18</v>
      </c>
      <c r="E2581" t="s">
        <v>9</v>
      </c>
      <c r="F2581" t="s">
        <v>20</v>
      </c>
      <c r="G2581" s="2">
        <v>0.18680555555555556</v>
      </c>
      <c r="H2581" s="3">
        <v>46070</v>
      </c>
      <c r="I2581">
        <v>2</v>
      </c>
      <c r="J2581">
        <f>_xlfn.XLOOKUP(tbl_logs[[#This Row],[Target_Department]],tbl_DeptWeight[Department], tbl_DeptWeight[Impact Score])</f>
        <v>3</v>
      </c>
      <c r="K2581">
        <f>_xlfn.XLOOKUP(tbl_logs[[#This Row],[Employee_Action]],tbl_ResponseLikelihood[Employee Action],tbl_ResponseLikelihood[Likelihood Score])</f>
        <v>2</v>
      </c>
      <c r="L2581">
        <f>tbl_logs[[#This Row],[Impact Score]]*tbl_logs[[#This Row],[Response Multiplier]]</f>
        <v>6</v>
      </c>
      <c r="M2581" t="str" cm="1">
        <f t="array" ref="M2581">_xlfn.IFS(tbl_logs[[#This Row],[Total Score]]&lt;=4, "Low", tbl_logs[[#This Row],[Total Score]]&lt;=10, "Medium", tbl_logs[[#This Row],[Total Score]]&lt;=19, "High", tbl_logs[[#This Row],[Total Score]]&lt;=25, "Very High")</f>
        <v>Medium</v>
      </c>
      <c r="N2581" t="str" cm="1">
        <f t="array" ref="N2581">_xlfn.IFS(tbl_logs[[#This Row],[Total Score]]&lt;=4, "Low", tbl_logs[[#This Row],[Total Score]]&lt;=10, "Medium", tbl_logs[[#This Row],[Total Score]]&lt;=17, "High", tbl_logs[[#This Row],[Total Score]]&lt;=25, "Critical")</f>
        <v>Medium</v>
      </c>
    </row>
    <row r="2582" spans="1:14" x14ac:dyDescent="0.3">
      <c r="A2582" t="s">
        <v>3282</v>
      </c>
      <c r="B2582" s="1">
        <v>46070.224305555559</v>
      </c>
      <c r="C2582" t="s">
        <v>12</v>
      </c>
      <c r="D2582" t="s">
        <v>18</v>
      </c>
      <c r="E2582" t="s">
        <v>9</v>
      </c>
      <c r="F2582" t="s">
        <v>10</v>
      </c>
      <c r="G2582" s="2">
        <v>0.22430555555555556</v>
      </c>
      <c r="H2582" s="3">
        <v>46070</v>
      </c>
      <c r="I2582">
        <v>2</v>
      </c>
      <c r="J2582">
        <f>_xlfn.XLOOKUP(tbl_logs[[#This Row],[Target_Department]],tbl_DeptWeight[Department], tbl_DeptWeight[Impact Score])</f>
        <v>1</v>
      </c>
      <c r="K2582">
        <f>_xlfn.XLOOKUP(tbl_logs[[#This Row],[Employee_Action]],tbl_ResponseLikelihood[Employee Action],tbl_ResponseLikelihood[Likelihood Score])</f>
        <v>2</v>
      </c>
      <c r="L2582">
        <f>tbl_logs[[#This Row],[Impact Score]]*tbl_logs[[#This Row],[Response Multiplier]]</f>
        <v>2</v>
      </c>
      <c r="M2582" t="str" cm="1">
        <f t="array" ref="M2582">_xlfn.IFS(tbl_logs[[#This Row],[Total Score]]&lt;=4, "Low", tbl_logs[[#This Row],[Total Score]]&lt;=10, "Medium", tbl_logs[[#This Row],[Total Score]]&lt;=19, "High", tbl_logs[[#This Row],[Total Score]]&lt;=25, "Very High")</f>
        <v>Low</v>
      </c>
      <c r="N2582" t="str" cm="1">
        <f t="array" ref="N2582">_xlfn.IFS(tbl_logs[[#This Row],[Total Score]]&lt;=4, "Low", tbl_logs[[#This Row],[Total Score]]&lt;=10, "Medium", tbl_logs[[#This Row],[Total Score]]&lt;=17, "High", tbl_logs[[#This Row],[Total Score]]&lt;=25, "Critical")</f>
        <v>Low</v>
      </c>
    </row>
    <row r="2583" spans="1:14" x14ac:dyDescent="0.3">
      <c r="A2583" t="s">
        <v>3902</v>
      </c>
      <c r="B2583" s="1">
        <v>46070.230555555558</v>
      </c>
      <c r="C2583" t="s">
        <v>7</v>
      </c>
      <c r="D2583" t="s">
        <v>15</v>
      </c>
      <c r="E2583" t="s">
        <v>19</v>
      </c>
      <c r="F2583" t="s">
        <v>10</v>
      </c>
      <c r="G2583" s="2">
        <v>0.23055555555555557</v>
      </c>
      <c r="H2583" s="3">
        <v>46070</v>
      </c>
      <c r="I2583">
        <v>2</v>
      </c>
      <c r="J2583">
        <f>_xlfn.XLOOKUP(tbl_logs[[#This Row],[Target_Department]],tbl_DeptWeight[Department], tbl_DeptWeight[Impact Score])</f>
        <v>3</v>
      </c>
      <c r="K2583">
        <f>_xlfn.XLOOKUP(tbl_logs[[#This Row],[Employee_Action]],tbl_ResponseLikelihood[Employee Action],tbl_ResponseLikelihood[Likelihood Score])</f>
        <v>2</v>
      </c>
      <c r="L2583">
        <f>tbl_logs[[#This Row],[Impact Score]]*tbl_logs[[#This Row],[Response Multiplier]]</f>
        <v>6</v>
      </c>
      <c r="M2583" t="str" cm="1">
        <f t="array" ref="M2583">_xlfn.IFS(tbl_logs[[#This Row],[Total Score]]&lt;=4, "Low", tbl_logs[[#This Row],[Total Score]]&lt;=10, "Medium", tbl_logs[[#This Row],[Total Score]]&lt;=19, "High", tbl_logs[[#This Row],[Total Score]]&lt;=25, "Very High")</f>
        <v>Medium</v>
      </c>
      <c r="N2583" t="str" cm="1">
        <f t="array" ref="N2583">_xlfn.IFS(tbl_logs[[#This Row],[Total Score]]&lt;=4, "Low", tbl_logs[[#This Row],[Total Score]]&lt;=10, "Medium", tbl_logs[[#This Row],[Total Score]]&lt;=17, "High", tbl_logs[[#This Row],[Total Score]]&lt;=25, "Critical")</f>
        <v>Medium</v>
      </c>
    </row>
    <row r="2584" spans="1:14" x14ac:dyDescent="0.3">
      <c r="A2584" t="s">
        <v>1144</v>
      </c>
      <c r="B2584" s="1">
        <v>46070.234027777777</v>
      </c>
      <c r="C2584" t="s">
        <v>7</v>
      </c>
      <c r="D2584" t="s">
        <v>15</v>
      </c>
      <c r="E2584" t="s">
        <v>19</v>
      </c>
      <c r="F2584" t="s">
        <v>13</v>
      </c>
      <c r="G2584" s="2">
        <v>0.23402777777777778</v>
      </c>
      <c r="H2584" s="3">
        <v>46070</v>
      </c>
      <c r="I2584">
        <v>2</v>
      </c>
      <c r="J2584">
        <f>_xlfn.XLOOKUP(tbl_logs[[#This Row],[Target_Department]],tbl_DeptWeight[Department], tbl_DeptWeight[Impact Score])</f>
        <v>3</v>
      </c>
      <c r="K2584">
        <f>_xlfn.XLOOKUP(tbl_logs[[#This Row],[Employee_Action]],tbl_ResponseLikelihood[Employee Action],tbl_ResponseLikelihood[Likelihood Score])</f>
        <v>1</v>
      </c>
      <c r="L2584">
        <f>tbl_logs[[#This Row],[Impact Score]]*tbl_logs[[#This Row],[Response Multiplier]]</f>
        <v>3</v>
      </c>
      <c r="M2584" t="str" cm="1">
        <f t="array" ref="M2584">_xlfn.IFS(tbl_logs[[#This Row],[Total Score]]&lt;=4, "Low", tbl_logs[[#This Row],[Total Score]]&lt;=10, "Medium", tbl_logs[[#This Row],[Total Score]]&lt;=19, "High", tbl_logs[[#This Row],[Total Score]]&lt;=25, "Very High")</f>
        <v>Low</v>
      </c>
      <c r="N2584" t="str" cm="1">
        <f t="array" ref="N2584">_xlfn.IFS(tbl_logs[[#This Row],[Total Score]]&lt;=4, "Low", tbl_logs[[#This Row],[Total Score]]&lt;=10, "Medium", tbl_logs[[#This Row],[Total Score]]&lt;=17, "High", tbl_logs[[#This Row],[Total Score]]&lt;=25, "Critical")</f>
        <v>Low</v>
      </c>
    </row>
    <row r="2585" spans="1:14" x14ac:dyDescent="0.3">
      <c r="A2585" t="s">
        <v>2796</v>
      </c>
      <c r="B2585" s="1">
        <v>46070.239583333336</v>
      </c>
      <c r="C2585" t="s">
        <v>7</v>
      </c>
      <c r="D2585" t="s">
        <v>22</v>
      </c>
      <c r="E2585" t="s">
        <v>19</v>
      </c>
      <c r="F2585" t="s">
        <v>10</v>
      </c>
      <c r="G2585" s="2">
        <v>0.23958333333333334</v>
      </c>
      <c r="H2585" s="3">
        <v>46070</v>
      </c>
      <c r="I2585">
        <v>2</v>
      </c>
      <c r="J2585">
        <f>_xlfn.XLOOKUP(tbl_logs[[#This Row],[Target_Department]],tbl_DeptWeight[Department], tbl_DeptWeight[Impact Score])</f>
        <v>3</v>
      </c>
      <c r="K2585">
        <f>_xlfn.XLOOKUP(tbl_logs[[#This Row],[Employee_Action]],tbl_ResponseLikelihood[Employee Action],tbl_ResponseLikelihood[Likelihood Score])</f>
        <v>2</v>
      </c>
      <c r="L2585">
        <f>tbl_logs[[#This Row],[Impact Score]]*tbl_logs[[#This Row],[Response Multiplier]]</f>
        <v>6</v>
      </c>
      <c r="M2585" t="str" cm="1">
        <f t="array" ref="M2585">_xlfn.IFS(tbl_logs[[#This Row],[Total Score]]&lt;=4, "Low", tbl_logs[[#This Row],[Total Score]]&lt;=10, "Medium", tbl_logs[[#This Row],[Total Score]]&lt;=19, "High", tbl_logs[[#This Row],[Total Score]]&lt;=25, "Very High")</f>
        <v>Medium</v>
      </c>
      <c r="N2585" t="str" cm="1">
        <f t="array" ref="N2585">_xlfn.IFS(tbl_logs[[#This Row],[Total Score]]&lt;=4, "Low", tbl_logs[[#This Row],[Total Score]]&lt;=10, "Medium", tbl_logs[[#This Row],[Total Score]]&lt;=17, "High", tbl_logs[[#This Row],[Total Score]]&lt;=25, "Critical")</f>
        <v>Medium</v>
      </c>
    </row>
    <row r="2586" spans="1:14" x14ac:dyDescent="0.3">
      <c r="A2586" t="s">
        <v>4127</v>
      </c>
      <c r="B2586" s="1">
        <v>46070.243055555555</v>
      </c>
      <c r="C2586" t="s">
        <v>40</v>
      </c>
      <c r="D2586" t="s">
        <v>18</v>
      </c>
      <c r="E2586" t="s">
        <v>16</v>
      </c>
      <c r="F2586" t="s">
        <v>13</v>
      </c>
      <c r="G2586" s="2">
        <v>0.24305555555555555</v>
      </c>
      <c r="H2586" s="3">
        <v>46070</v>
      </c>
      <c r="I2586">
        <v>2</v>
      </c>
      <c r="J2586">
        <f>_xlfn.XLOOKUP(tbl_logs[[#This Row],[Target_Department]],tbl_DeptWeight[Department], tbl_DeptWeight[Impact Score])</f>
        <v>5</v>
      </c>
      <c r="K2586">
        <f>_xlfn.XLOOKUP(tbl_logs[[#This Row],[Employee_Action]],tbl_ResponseLikelihood[Employee Action],tbl_ResponseLikelihood[Likelihood Score])</f>
        <v>1</v>
      </c>
      <c r="L2586">
        <f>tbl_logs[[#This Row],[Impact Score]]*tbl_logs[[#This Row],[Response Multiplier]]</f>
        <v>5</v>
      </c>
      <c r="M2586" t="str" cm="1">
        <f t="array" ref="M2586">_xlfn.IFS(tbl_logs[[#This Row],[Total Score]]&lt;=4, "Low", tbl_logs[[#This Row],[Total Score]]&lt;=10, "Medium", tbl_logs[[#This Row],[Total Score]]&lt;=19, "High", tbl_logs[[#This Row],[Total Score]]&lt;=25, "Very High")</f>
        <v>Medium</v>
      </c>
      <c r="N2586" t="str" cm="1">
        <f t="array" ref="N2586">_xlfn.IFS(tbl_logs[[#This Row],[Total Score]]&lt;=4, "Low", tbl_logs[[#This Row],[Total Score]]&lt;=10, "Medium", tbl_logs[[#This Row],[Total Score]]&lt;=17, "High", tbl_logs[[#This Row],[Total Score]]&lt;=25, "Critical")</f>
        <v>Medium</v>
      </c>
    </row>
    <row r="2587" spans="1:14" x14ac:dyDescent="0.3">
      <c r="A2587" t="s">
        <v>4788</v>
      </c>
      <c r="B2587" s="1">
        <v>46070.279166666667</v>
      </c>
      <c r="C2587" t="s">
        <v>7</v>
      </c>
      <c r="D2587" t="s">
        <v>18</v>
      </c>
      <c r="E2587" t="s">
        <v>19</v>
      </c>
      <c r="F2587" t="s">
        <v>20</v>
      </c>
      <c r="G2587" s="2">
        <v>0.27916666666666667</v>
      </c>
      <c r="H2587" s="3">
        <v>46070</v>
      </c>
      <c r="I2587">
        <v>2</v>
      </c>
      <c r="J2587">
        <f>_xlfn.XLOOKUP(tbl_logs[[#This Row],[Target_Department]],tbl_DeptWeight[Department], tbl_DeptWeight[Impact Score])</f>
        <v>3</v>
      </c>
      <c r="K2587">
        <f>_xlfn.XLOOKUP(tbl_logs[[#This Row],[Employee_Action]],tbl_ResponseLikelihood[Employee Action],tbl_ResponseLikelihood[Likelihood Score])</f>
        <v>2</v>
      </c>
      <c r="L2587">
        <f>tbl_logs[[#This Row],[Impact Score]]*tbl_logs[[#This Row],[Response Multiplier]]</f>
        <v>6</v>
      </c>
      <c r="M2587" t="str" cm="1">
        <f t="array" ref="M2587">_xlfn.IFS(tbl_logs[[#This Row],[Total Score]]&lt;=4, "Low", tbl_logs[[#This Row],[Total Score]]&lt;=10, "Medium", tbl_logs[[#This Row],[Total Score]]&lt;=19, "High", tbl_logs[[#This Row],[Total Score]]&lt;=25, "Very High")</f>
        <v>Medium</v>
      </c>
      <c r="N2587" t="str" cm="1">
        <f t="array" ref="N2587">_xlfn.IFS(tbl_logs[[#This Row],[Total Score]]&lt;=4, "Low", tbl_logs[[#This Row],[Total Score]]&lt;=10, "Medium", tbl_logs[[#This Row],[Total Score]]&lt;=17, "High", tbl_logs[[#This Row],[Total Score]]&lt;=25, "Critical")</f>
        <v>Medium</v>
      </c>
    </row>
    <row r="2588" spans="1:14" x14ac:dyDescent="0.3">
      <c r="A2588" t="s">
        <v>3834</v>
      </c>
      <c r="B2588" s="1">
        <v>46070.286111111112</v>
      </c>
      <c r="C2588" t="s">
        <v>7</v>
      </c>
      <c r="D2588" t="s">
        <v>15</v>
      </c>
      <c r="E2588" t="s">
        <v>19</v>
      </c>
      <c r="F2588" t="s">
        <v>20</v>
      </c>
      <c r="G2588" s="2">
        <v>0.28611111111111109</v>
      </c>
      <c r="H2588" s="3">
        <v>46070</v>
      </c>
      <c r="I2588">
        <v>2</v>
      </c>
      <c r="J2588">
        <f>_xlfn.XLOOKUP(tbl_logs[[#This Row],[Target_Department]],tbl_DeptWeight[Department], tbl_DeptWeight[Impact Score])</f>
        <v>3</v>
      </c>
      <c r="K2588">
        <f>_xlfn.XLOOKUP(tbl_logs[[#This Row],[Employee_Action]],tbl_ResponseLikelihood[Employee Action],tbl_ResponseLikelihood[Likelihood Score])</f>
        <v>2</v>
      </c>
      <c r="L2588">
        <f>tbl_logs[[#This Row],[Impact Score]]*tbl_logs[[#This Row],[Response Multiplier]]</f>
        <v>6</v>
      </c>
      <c r="M2588" t="str" cm="1">
        <f t="array" ref="M2588">_xlfn.IFS(tbl_logs[[#This Row],[Total Score]]&lt;=4, "Low", tbl_logs[[#This Row],[Total Score]]&lt;=10, "Medium", tbl_logs[[#This Row],[Total Score]]&lt;=19, "High", tbl_logs[[#This Row],[Total Score]]&lt;=25, "Very High")</f>
        <v>Medium</v>
      </c>
      <c r="N2588" t="str" cm="1">
        <f t="array" ref="N2588">_xlfn.IFS(tbl_logs[[#This Row],[Total Score]]&lt;=4, "Low", tbl_logs[[#This Row],[Total Score]]&lt;=10, "Medium", tbl_logs[[#This Row],[Total Score]]&lt;=17, "High", tbl_logs[[#This Row],[Total Score]]&lt;=25, "Critical")</f>
        <v>Medium</v>
      </c>
    </row>
    <row r="2589" spans="1:14" x14ac:dyDescent="0.3">
      <c r="A2589" t="s">
        <v>3470</v>
      </c>
      <c r="B2589" s="1">
        <v>46070.289583333331</v>
      </c>
      <c r="C2589" t="s">
        <v>12</v>
      </c>
      <c r="D2589" t="s">
        <v>22</v>
      </c>
      <c r="E2589" t="s">
        <v>19</v>
      </c>
      <c r="F2589" t="s">
        <v>10</v>
      </c>
      <c r="G2589" s="2">
        <v>0.28958333333333336</v>
      </c>
      <c r="H2589" s="3">
        <v>46070</v>
      </c>
      <c r="I2589">
        <v>2</v>
      </c>
      <c r="J2589">
        <f>_xlfn.XLOOKUP(tbl_logs[[#This Row],[Target_Department]],tbl_DeptWeight[Department], tbl_DeptWeight[Impact Score])</f>
        <v>1</v>
      </c>
      <c r="K2589">
        <f>_xlfn.XLOOKUP(tbl_logs[[#This Row],[Employee_Action]],tbl_ResponseLikelihood[Employee Action],tbl_ResponseLikelihood[Likelihood Score])</f>
        <v>2</v>
      </c>
      <c r="L2589">
        <f>tbl_logs[[#This Row],[Impact Score]]*tbl_logs[[#This Row],[Response Multiplier]]</f>
        <v>2</v>
      </c>
      <c r="M2589" t="str" cm="1">
        <f t="array" ref="M2589">_xlfn.IFS(tbl_logs[[#This Row],[Total Score]]&lt;=4, "Low", tbl_logs[[#This Row],[Total Score]]&lt;=10, "Medium", tbl_logs[[#This Row],[Total Score]]&lt;=19, "High", tbl_logs[[#This Row],[Total Score]]&lt;=25, "Very High")</f>
        <v>Low</v>
      </c>
      <c r="N2589" t="str" cm="1">
        <f t="array" ref="N2589">_xlfn.IFS(tbl_logs[[#This Row],[Total Score]]&lt;=4, "Low", tbl_logs[[#This Row],[Total Score]]&lt;=10, "Medium", tbl_logs[[#This Row],[Total Score]]&lt;=17, "High", tbl_logs[[#This Row],[Total Score]]&lt;=25, "Critical")</f>
        <v>Low</v>
      </c>
    </row>
    <row r="2590" spans="1:14" x14ac:dyDescent="0.3">
      <c r="A2590" t="s">
        <v>122</v>
      </c>
      <c r="B2590" s="1">
        <v>46070.293055555558</v>
      </c>
      <c r="C2590" t="s">
        <v>7</v>
      </c>
      <c r="D2590" t="s">
        <v>8</v>
      </c>
      <c r="E2590" t="s">
        <v>19</v>
      </c>
      <c r="F2590" t="s">
        <v>20</v>
      </c>
      <c r="G2590" s="2">
        <v>0.29305555555555557</v>
      </c>
      <c r="H2590" s="3">
        <v>46070</v>
      </c>
      <c r="I2590">
        <v>2</v>
      </c>
      <c r="J2590">
        <f>_xlfn.XLOOKUP(tbl_logs[[#This Row],[Target_Department]],tbl_DeptWeight[Department], tbl_DeptWeight[Impact Score])</f>
        <v>3</v>
      </c>
      <c r="K2590">
        <f>_xlfn.XLOOKUP(tbl_logs[[#This Row],[Employee_Action]],tbl_ResponseLikelihood[Employee Action],tbl_ResponseLikelihood[Likelihood Score])</f>
        <v>2</v>
      </c>
      <c r="L2590">
        <f>tbl_logs[[#This Row],[Impact Score]]*tbl_logs[[#This Row],[Response Multiplier]]</f>
        <v>6</v>
      </c>
      <c r="M2590" t="str" cm="1">
        <f t="array" ref="M2590">_xlfn.IFS(tbl_logs[[#This Row],[Total Score]]&lt;=4, "Low", tbl_logs[[#This Row],[Total Score]]&lt;=10, "Medium", tbl_logs[[#This Row],[Total Score]]&lt;=19, "High", tbl_logs[[#This Row],[Total Score]]&lt;=25, "Very High")</f>
        <v>Medium</v>
      </c>
      <c r="N2590" t="str" cm="1">
        <f t="array" ref="N2590">_xlfn.IFS(tbl_logs[[#This Row],[Total Score]]&lt;=4, "Low", tbl_logs[[#This Row],[Total Score]]&lt;=10, "Medium", tbl_logs[[#This Row],[Total Score]]&lt;=17, "High", tbl_logs[[#This Row],[Total Score]]&lt;=25, "Critical")</f>
        <v>Medium</v>
      </c>
    </row>
    <row r="2591" spans="1:14" x14ac:dyDescent="0.3">
      <c r="A2591" t="s">
        <v>2309</v>
      </c>
      <c r="B2591" s="1">
        <v>46070.301388888889</v>
      </c>
      <c r="C2591" t="s">
        <v>12</v>
      </c>
      <c r="D2591" t="s">
        <v>15</v>
      </c>
      <c r="E2591" t="s">
        <v>16</v>
      </c>
      <c r="F2591" t="s">
        <v>10</v>
      </c>
      <c r="G2591" s="2">
        <v>0.30138888888888887</v>
      </c>
      <c r="H2591" s="3">
        <v>46070</v>
      </c>
      <c r="I2591">
        <v>2</v>
      </c>
      <c r="J2591">
        <f>_xlfn.XLOOKUP(tbl_logs[[#This Row],[Target_Department]],tbl_DeptWeight[Department], tbl_DeptWeight[Impact Score])</f>
        <v>1</v>
      </c>
      <c r="K2591">
        <f>_xlfn.XLOOKUP(tbl_logs[[#This Row],[Employee_Action]],tbl_ResponseLikelihood[Employee Action],tbl_ResponseLikelihood[Likelihood Score])</f>
        <v>2</v>
      </c>
      <c r="L2591">
        <f>tbl_logs[[#This Row],[Impact Score]]*tbl_logs[[#This Row],[Response Multiplier]]</f>
        <v>2</v>
      </c>
      <c r="M2591" t="str" cm="1">
        <f t="array" ref="M2591">_xlfn.IFS(tbl_logs[[#This Row],[Total Score]]&lt;=4, "Low", tbl_logs[[#This Row],[Total Score]]&lt;=10, "Medium", tbl_logs[[#This Row],[Total Score]]&lt;=19, "High", tbl_logs[[#This Row],[Total Score]]&lt;=25, "Very High")</f>
        <v>Low</v>
      </c>
      <c r="N2591" t="str" cm="1">
        <f t="array" ref="N2591">_xlfn.IFS(tbl_logs[[#This Row],[Total Score]]&lt;=4, "Low", tbl_logs[[#This Row],[Total Score]]&lt;=10, "Medium", tbl_logs[[#This Row],[Total Score]]&lt;=17, "High", tbl_logs[[#This Row],[Total Score]]&lt;=25, "Critical")</f>
        <v>Low</v>
      </c>
    </row>
    <row r="2592" spans="1:14" x14ac:dyDescent="0.3">
      <c r="A2592" t="s">
        <v>1803</v>
      </c>
      <c r="B2592" s="1">
        <v>46070.413194444445</v>
      </c>
      <c r="C2592" t="s">
        <v>7</v>
      </c>
      <c r="D2592" t="s">
        <v>8</v>
      </c>
      <c r="E2592" t="s">
        <v>9</v>
      </c>
      <c r="F2592" t="s">
        <v>10</v>
      </c>
      <c r="G2592" s="2">
        <v>0.41319444444444442</v>
      </c>
      <c r="H2592" s="3">
        <v>46070</v>
      </c>
      <c r="I2592">
        <v>2</v>
      </c>
      <c r="J2592">
        <f>_xlfn.XLOOKUP(tbl_logs[[#This Row],[Target_Department]],tbl_DeptWeight[Department], tbl_DeptWeight[Impact Score])</f>
        <v>3</v>
      </c>
      <c r="K2592">
        <f>_xlfn.XLOOKUP(tbl_logs[[#This Row],[Employee_Action]],tbl_ResponseLikelihood[Employee Action],tbl_ResponseLikelihood[Likelihood Score])</f>
        <v>2</v>
      </c>
      <c r="L2592">
        <f>tbl_logs[[#This Row],[Impact Score]]*tbl_logs[[#This Row],[Response Multiplier]]</f>
        <v>6</v>
      </c>
      <c r="M2592" t="str" cm="1">
        <f t="array" ref="M2592">_xlfn.IFS(tbl_logs[[#This Row],[Total Score]]&lt;=4, "Low", tbl_logs[[#This Row],[Total Score]]&lt;=10, "Medium", tbl_logs[[#This Row],[Total Score]]&lt;=19, "High", tbl_logs[[#This Row],[Total Score]]&lt;=25, "Very High")</f>
        <v>Medium</v>
      </c>
      <c r="N2592" t="str" cm="1">
        <f t="array" ref="N2592">_xlfn.IFS(tbl_logs[[#This Row],[Total Score]]&lt;=4, "Low", tbl_logs[[#This Row],[Total Score]]&lt;=10, "Medium", tbl_logs[[#This Row],[Total Score]]&lt;=17, "High", tbl_logs[[#This Row],[Total Score]]&lt;=25, "Critical")</f>
        <v>Medium</v>
      </c>
    </row>
    <row r="2593" spans="1:14" x14ac:dyDescent="0.3">
      <c r="A2593" t="s">
        <v>4328</v>
      </c>
      <c r="B2593" s="1">
        <v>46070.418055555558</v>
      </c>
      <c r="C2593" t="s">
        <v>7</v>
      </c>
      <c r="D2593" t="s">
        <v>18</v>
      </c>
      <c r="E2593" t="s">
        <v>19</v>
      </c>
      <c r="F2593" t="s">
        <v>13</v>
      </c>
      <c r="G2593" s="2">
        <v>0.41805555555555557</v>
      </c>
      <c r="H2593" s="3">
        <v>46070</v>
      </c>
      <c r="I2593">
        <v>2</v>
      </c>
      <c r="J2593">
        <f>_xlfn.XLOOKUP(tbl_logs[[#This Row],[Target_Department]],tbl_DeptWeight[Department], tbl_DeptWeight[Impact Score])</f>
        <v>3</v>
      </c>
      <c r="K2593">
        <f>_xlfn.XLOOKUP(tbl_logs[[#This Row],[Employee_Action]],tbl_ResponseLikelihood[Employee Action],tbl_ResponseLikelihood[Likelihood Score])</f>
        <v>1</v>
      </c>
      <c r="L2593">
        <f>tbl_logs[[#This Row],[Impact Score]]*tbl_logs[[#This Row],[Response Multiplier]]</f>
        <v>3</v>
      </c>
      <c r="M2593" t="str" cm="1">
        <f t="array" ref="M2593">_xlfn.IFS(tbl_logs[[#This Row],[Total Score]]&lt;=4, "Low", tbl_logs[[#This Row],[Total Score]]&lt;=10, "Medium", tbl_logs[[#This Row],[Total Score]]&lt;=19, "High", tbl_logs[[#This Row],[Total Score]]&lt;=25, "Very High")</f>
        <v>Low</v>
      </c>
      <c r="N2593" t="str" cm="1">
        <f t="array" ref="N2593">_xlfn.IFS(tbl_logs[[#This Row],[Total Score]]&lt;=4, "Low", tbl_logs[[#This Row],[Total Score]]&lt;=10, "Medium", tbl_logs[[#This Row],[Total Score]]&lt;=17, "High", tbl_logs[[#This Row],[Total Score]]&lt;=25, "Critical")</f>
        <v>Low</v>
      </c>
    </row>
    <row r="2594" spans="1:14" x14ac:dyDescent="0.3">
      <c r="A2594" t="s">
        <v>90</v>
      </c>
      <c r="B2594" s="1">
        <v>46070.479861111111</v>
      </c>
      <c r="C2594" t="s">
        <v>47</v>
      </c>
      <c r="D2594" t="s">
        <v>18</v>
      </c>
      <c r="E2594" t="s">
        <v>9</v>
      </c>
      <c r="F2594" t="s">
        <v>10</v>
      </c>
      <c r="G2594" s="2">
        <v>0.47986111111111113</v>
      </c>
      <c r="H2594" s="3">
        <v>46070</v>
      </c>
      <c r="I2594">
        <v>2</v>
      </c>
      <c r="J2594">
        <f>_xlfn.XLOOKUP(tbl_logs[[#This Row],[Target_Department]],tbl_DeptWeight[Department], tbl_DeptWeight[Impact Score])</f>
        <v>1</v>
      </c>
      <c r="K2594">
        <f>_xlfn.XLOOKUP(tbl_logs[[#This Row],[Employee_Action]],tbl_ResponseLikelihood[Employee Action],tbl_ResponseLikelihood[Likelihood Score])</f>
        <v>2</v>
      </c>
      <c r="L2594">
        <f>tbl_logs[[#This Row],[Impact Score]]*tbl_logs[[#This Row],[Response Multiplier]]</f>
        <v>2</v>
      </c>
      <c r="M2594" t="str" cm="1">
        <f t="array" ref="M2594">_xlfn.IFS(tbl_logs[[#This Row],[Total Score]]&lt;=4, "Low", tbl_logs[[#This Row],[Total Score]]&lt;=10, "Medium", tbl_logs[[#This Row],[Total Score]]&lt;=19, "High", tbl_logs[[#This Row],[Total Score]]&lt;=25, "Very High")</f>
        <v>Low</v>
      </c>
      <c r="N2594" t="str" cm="1">
        <f t="array" ref="N2594">_xlfn.IFS(tbl_logs[[#This Row],[Total Score]]&lt;=4, "Low", tbl_logs[[#This Row],[Total Score]]&lt;=10, "Medium", tbl_logs[[#This Row],[Total Score]]&lt;=17, "High", tbl_logs[[#This Row],[Total Score]]&lt;=25, "Critical")</f>
        <v>Low</v>
      </c>
    </row>
    <row r="2595" spans="1:14" x14ac:dyDescent="0.3">
      <c r="A2595" t="s">
        <v>2516</v>
      </c>
      <c r="B2595" s="1">
        <v>46070.489583333336</v>
      </c>
      <c r="C2595" t="s">
        <v>7</v>
      </c>
      <c r="D2595" t="s">
        <v>15</v>
      </c>
      <c r="E2595" t="s">
        <v>19</v>
      </c>
      <c r="F2595" t="s">
        <v>20</v>
      </c>
      <c r="G2595" s="2">
        <v>0.48958333333333331</v>
      </c>
      <c r="H2595" s="3">
        <v>46070</v>
      </c>
      <c r="I2595">
        <v>2</v>
      </c>
      <c r="J2595">
        <f>_xlfn.XLOOKUP(tbl_logs[[#This Row],[Target_Department]],tbl_DeptWeight[Department], tbl_DeptWeight[Impact Score])</f>
        <v>3</v>
      </c>
      <c r="K2595">
        <f>_xlfn.XLOOKUP(tbl_logs[[#This Row],[Employee_Action]],tbl_ResponseLikelihood[Employee Action],tbl_ResponseLikelihood[Likelihood Score])</f>
        <v>2</v>
      </c>
      <c r="L2595">
        <f>tbl_logs[[#This Row],[Impact Score]]*tbl_logs[[#This Row],[Response Multiplier]]</f>
        <v>6</v>
      </c>
      <c r="M2595" t="str" cm="1">
        <f t="array" ref="M2595">_xlfn.IFS(tbl_logs[[#This Row],[Total Score]]&lt;=4, "Low", tbl_logs[[#This Row],[Total Score]]&lt;=10, "Medium", tbl_logs[[#This Row],[Total Score]]&lt;=19, "High", tbl_logs[[#This Row],[Total Score]]&lt;=25, "Very High")</f>
        <v>Medium</v>
      </c>
      <c r="N2595" t="str" cm="1">
        <f t="array" ref="N2595">_xlfn.IFS(tbl_logs[[#This Row],[Total Score]]&lt;=4, "Low", tbl_logs[[#This Row],[Total Score]]&lt;=10, "Medium", tbl_logs[[#This Row],[Total Score]]&lt;=17, "High", tbl_logs[[#This Row],[Total Score]]&lt;=25, "Critical")</f>
        <v>Medium</v>
      </c>
    </row>
    <row r="2596" spans="1:14" x14ac:dyDescent="0.3">
      <c r="A2596" t="s">
        <v>2149</v>
      </c>
      <c r="B2596" s="1">
        <v>46070.491666666669</v>
      </c>
      <c r="C2596" t="s">
        <v>7</v>
      </c>
      <c r="D2596" t="s">
        <v>8</v>
      </c>
      <c r="E2596" t="s">
        <v>19</v>
      </c>
      <c r="F2596" t="s">
        <v>20</v>
      </c>
      <c r="G2596" s="2">
        <v>0.49166666666666664</v>
      </c>
      <c r="H2596" s="3">
        <v>46070</v>
      </c>
      <c r="I2596">
        <v>2</v>
      </c>
      <c r="J2596">
        <f>_xlfn.XLOOKUP(tbl_logs[[#This Row],[Target_Department]],tbl_DeptWeight[Department], tbl_DeptWeight[Impact Score])</f>
        <v>3</v>
      </c>
      <c r="K2596">
        <f>_xlfn.XLOOKUP(tbl_logs[[#This Row],[Employee_Action]],tbl_ResponseLikelihood[Employee Action],tbl_ResponseLikelihood[Likelihood Score])</f>
        <v>2</v>
      </c>
      <c r="L2596">
        <f>tbl_logs[[#This Row],[Impact Score]]*tbl_logs[[#This Row],[Response Multiplier]]</f>
        <v>6</v>
      </c>
      <c r="M2596" t="str" cm="1">
        <f t="array" ref="M2596">_xlfn.IFS(tbl_logs[[#This Row],[Total Score]]&lt;=4, "Low", tbl_logs[[#This Row],[Total Score]]&lt;=10, "Medium", tbl_logs[[#This Row],[Total Score]]&lt;=19, "High", tbl_logs[[#This Row],[Total Score]]&lt;=25, "Very High")</f>
        <v>Medium</v>
      </c>
      <c r="N2596" t="str" cm="1">
        <f t="array" ref="N2596">_xlfn.IFS(tbl_logs[[#This Row],[Total Score]]&lt;=4, "Low", tbl_logs[[#This Row],[Total Score]]&lt;=10, "Medium", tbl_logs[[#This Row],[Total Score]]&lt;=17, "High", tbl_logs[[#This Row],[Total Score]]&lt;=25, "Critical")</f>
        <v>Medium</v>
      </c>
    </row>
    <row r="2597" spans="1:14" x14ac:dyDescent="0.3">
      <c r="A2597" t="s">
        <v>426</v>
      </c>
      <c r="B2597" s="1">
        <v>46070.509722222225</v>
      </c>
      <c r="C2597" t="s">
        <v>7</v>
      </c>
      <c r="D2597" t="s">
        <v>22</v>
      </c>
      <c r="E2597" t="s">
        <v>16</v>
      </c>
      <c r="F2597" t="s">
        <v>13</v>
      </c>
      <c r="G2597" s="2">
        <v>0.50972222222222219</v>
      </c>
      <c r="H2597" s="3">
        <v>46070</v>
      </c>
      <c r="I2597">
        <v>2</v>
      </c>
      <c r="J2597">
        <f>_xlfn.XLOOKUP(tbl_logs[[#This Row],[Target_Department]],tbl_DeptWeight[Department], tbl_DeptWeight[Impact Score])</f>
        <v>3</v>
      </c>
      <c r="K2597">
        <f>_xlfn.XLOOKUP(tbl_logs[[#This Row],[Employee_Action]],tbl_ResponseLikelihood[Employee Action],tbl_ResponseLikelihood[Likelihood Score])</f>
        <v>1</v>
      </c>
      <c r="L2597">
        <f>tbl_logs[[#This Row],[Impact Score]]*tbl_logs[[#This Row],[Response Multiplier]]</f>
        <v>3</v>
      </c>
      <c r="M2597" t="str" cm="1">
        <f t="array" ref="M2597">_xlfn.IFS(tbl_logs[[#This Row],[Total Score]]&lt;=4, "Low", tbl_logs[[#This Row],[Total Score]]&lt;=10, "Medium", tbl_logs[[#This Row],[Total Score]]&lt;=19, "High", tbl_logs[[#This Row],[Total Score]]&lt;=25, "Very High")</f>
        <v>Low</v>
      </c>
      <c r="N2597" t="str" cm="1">
        <f t="array" ref="N2597">_xlfn.IFS(tbl_logs[[#This Row],[Total Score]]&lt;=4, "Low", tbl_logs[[#This Row],[Total Score]]&lt;=10, "Medium", tbl_logs[[#This Row],[Total Score]]&lt;=17, "High", tbl_logs[[#This Row],[Total Score]]&lt;=25, "Critical")</f>
        <v>Low</v>
      </c>
    </row>
    <row r="2598" spans="1:14" x14ac:dyDescent="0.3">
      <c r="A2598" t="s">
        <v>2874</v>
      </c>
      <c r="B2598" s="1">
        <v>46070.519444444442</v>
      </c>
      <c r="C2598" t="s">
        <v>26</v>
      </c>
      <c r="D2598" t="s">
        <v>15</v>
      </c>
      <c r="E2598" t="s">
        <v>19</v>
      </c>
      <c r="F2598" t="s">
        <v>10</v>
      </c>
      <c r="G2598" s="2">
        <v>0.51944444444444449</v>
      </c>
      <c r="H2598" s="3">
        <v>46070</v>
      </c>
      <c r="I2598">
        <v>2</v>
      </c>
      <c r="J2598">
        <f>_xlfn.XLOOKUP(tbl_logs[[#This Row],[Target_Department]],tbl_DeptWeight[Department], tbl_DeptWeight[Impact Score])</f>
        <v>3</v>
      </c>
      <c r="K2598">
        <f>_xlfn.XLOOKUP(tbl_logs[[#This Row],[Employee_Action]],tbl_ResponseLikelihood[Employee Action],tbl_ResponseLikelihood[Likelihood Score])</f>
        <v>2</v>
      </c>
      <c r="L2598">
        <f>tbl_logs[[#This Row],[Impact Score]]*tbl_logs[[#This Row],[Response Multiplier]]</f>
        <v>6</v>
      </c>
      <c r="M2598" t="str" cm="1">
        <f t="array" ref="M2598">_xlfn.IFS(tbl_logs[[#This Row],[Total Score]]&lt;=4, "Low", tbl_logs[[#This Row],[Total Score]]&lt;=10, "Medium", tbl_logs[[#This Row],[Total Score]]&lt;=19, "High", tbl_logs[[#This Row],[Total Score]]&lt;=25, "Very High")</f>
        <v>Medium</v>
      </c>
      <c r="N2598" t="str" cm="1">
        <f t="array" ref="N2598">_xlfn.IFS(tbl_logs[[#This Row],[Total Score]]&lt;=4, "Low", tbl_logs[[#This Row],[Total Score]]&lt;=10, "Medium", tbl_logs[[#This Row],[Total Score]]&lt;=17, "High", tbl_logs[[#This Row],[Total Score]]&lt;=25, "Critical")</f>
        <v>Medium</v>
      </c>
    </row>
    <row r="2599" spans="1:14" x14ac:dyDescent="0.3">
      <c r="A2599" t="s">
        <v>1648</v>
      </c>
      <c r="B2599" s="1">
        <v>46070.539583333331</v>
      </c>
      <c r="C2599" t="s">
        <v>12</v>
      </c>
      <c r="D2599" t="s">
        <v>22</v>
      </c>
      <c r="E2599" t="s">
        <v>16</v>
      </c>
      <c r="F2599" t="s">
        <v>10</v>
      </c>
      <c r="G2599" s="2">
        <v>0.5395833333333333</v>
      </c>
      <c r="H2599" s="3">
        <v>46070</v>
      </c>
      <c r="I2599">
        <v>2</v>
      </c>
      <c r="J2599">
        <f>_xlfn.XLOOKUP(tbl_logs[[#This Row],[Target_Department]],tbl_DeptWeight[Department], tbl_DeptWeight[Impact Score])</f>
        <v>1</v>
      </c>
      <c r="K2599">
        <f>_xlfn.XLOOKUP(tbl_logs[[#This Row],[Employee_Action]],tbl_ResponseLikelihood[Employee Action],tbl_ResponseLikelihood[Likelihood Score])</f>
        <v>2</v>
      </c>
      <c r="L2599">
        <f>tbl_logs[[#This Row],[Impact Score]]*tbl_logs[[#This Row],[Response Multiplier]]</f>
        <v>2</v>
      </c>
      <c r="M2599" t="str" cm="1">
        <f t="array" ref="M2599">_xlfn.IFS(tbl_logs[[#This Row],[Total Score]]&lt;=4, "Low", tbl_logs[[#This Row],[Total Score]]&lt;=10, "Medium", tbl_logs[[#This Row],[Total Score]]&lt;=19, "High", tbl_logs[[#This Row],[Total Score]]&lt;=25, "Very High")</f>
        <v>Low</v>
      </c>
      <c r="N2599" t="str" cm="1">
        <f t="array" ref="N2599">_xlfn.IFS(tbl_logs[[#This Row],[Total Score]]&lt;=4, "Low", tbl_logs[[#This Row],[Total Score]]&lt;=10, "Medium", tbl_logs[[#This Row],[Total Score]]&lt;=17, "High", tbl_logs[[#This Row],[Total Score]]&lt;=25, "Critical")</f>
        <v>Low</v>
      </c>
    </row>
    <row r="2600" spans="1:14" x14ac:dyDescent="0.3">
      <c r="A2600" t="s">
        <v>223</v>
      </c>
      <c r="B2600" s="1">
        <v>46070.542361111111</v>
      </c>
      <c r="C2600" t="s">
        <v>12</v>
      </c>
      <c r="D2600" t="s">
        <v>22</v>
      </c>
      <c r="E2600" t="s">
        <v>16</v>
      </c>
      <c r="F2600" t="s">
        <v>13</v>
      </c>
      <c r="G2600" s="2">
        <v>0.54236111111111107</v>
      </c>
      <c r="H2600" s="3">
        <v>46070</v>
      </c>
      <c r="I2600">
        <v>2</v>
      </c>
      <c r="J2600">
        <f>_xlfn.XLOOKUP(tbl_logs[[#This Row],[Target_Department]],tbl_DeptWeight[Department], tbl_DeptWeight[Impact Score])</f>
        <v>1</v>
      </c>
      <c r="K2600">
        <f>_xlfn.XLOOKUP(tbl_logs[[#This Row],[Employee_Action]],tbl_ResponseLikelihood[Employee Action],tbl_ResponseLikelihood[Likelihood Score])</f>
        <v>1</v>
      </c>
      <c r="L2600">
        <f>tbl_logs[[#This Row],[Impact Score]]*tbl_logs[[#This Row],[Response Multiplier]]</f>
        <v>1</v>
      </c>
      <c r="M2600" t="str" cm="1">
        <f t="array" ref="M2600">_xlfn.IFS(tbl_logs[[#This Row],[Total Score]]&lt;=4, "Low", tbl_logs[[#This Row],[Total Score]]&lt;=10, "Medium", tbl_logs[[#This Row],[Total Score]]&lt;=19, "High", tbl_logs[[#This Row],[Total Score]]&lt;=25, "Very High")</f>
        <v>Low</v>
      </c>
      <c r="N2600" t="str" cm="1">
        <f t="array" ref="N2600">_xlfn.IFS(tbl_logs[[#This Row],[Total Score]]&lt;=4, "Low", tbl_logs[[#This Row],[Total Score]]&lt;=10, "Medium", tbl_logs[[#This Row],[Total Score]]&lt;=17, "High", tbl_logs[[#This Row],[Total Score]]&lt;=25, "Critical")</f>
        <v>Low</v>
      </c>
    </row>
    <row r="2601" spans="1:14" x14ac:dyDescent="0.3">
      <c r="A2601" t="s">
        <v>1380</v>
      </c>
      <c r="B2601" s="1">
        <v>46070.626388888886</v>
      </c>
      <c r="C2601" t="s">
        <v>7</v>
      </c>
      <c r="D2601" t="s">
        <v>22</v>
      </c>
      <c r="E2601" t="s">
        <v>19</v>
      </c>
      <c r="F2601" t="s">
        <v>13</v>
      </c>
      <c r="G2601" s="2">
        <v>0.62638888888888888</v>
      </c>
      <c r="H2601" s="3">
        <v>46070</v>
      </c>
      <c r="I2601">
        <v>2</v>
      </c>
      <c r="J2601">
        <f>_xlfn.XLOOKUP(tbl_logs[[#This Row],[Target_Department]],tbl_DeptWeight[Department], tbl_DeptWeight[Impact Score])</f>
        <v>3</v>
      </c>
      <c r="K2601">
        <f>_xlfn.XLOOKUP(tbl_logs[[#This Row],[Employee_Action]],tbl_ResponseLikelihood[Employee Action],tbl_ResponseLikelihood[Likelihood Score])</f>
        <v>1</v>
      </c>
      <c r="L2601">
        <f>tbl_logs[[#This Row],[Impact Score]]*tbl_logs[[#This Row],[Response Multiplier]]</f>
        <v>3</v>
      </c>
      <c r="M2601" t="str" cm="1">
        <f t="array" ref="M2601">_xlfn.IFS(tbl_logs[[#This Row],[Total Score]]&lt;=4, "Low", tbl_logs[[#This Row],[Total Score]]&lt;=10, "Medium", tbl_logs[[#This Row],[Total Score]]&lt;=19, "High", tbl_logs[[#This Row],[Total Score]]&lt;=25, "Very High")</f>
        <v>Low</v>
      </c>
      <c r="N2601" t="str" cm="1">
        <f t="array" ref="N2601">_xlfn.IFS(tbl_logs[[#This Row],[Total Score]]&lt;=4, "Low", tbl_logs[[#This Row],[Total Score]]&lt;=10, "Medium", tbl_logs[[#This Row],[Total Score]]&lt;=17, "High", tbl_logs[[#This Row],[Total Score]]&lt;=25, "Critical")</f>
        <v>Low</v>
      </c>
    </row>
    <row r="2602" spans="1:14" x14ac:dyDescent="0.3">
      <c r="A2602" t="s">
        <v>2146</v>
      </c>
      <c r="B2602" s="1">
        <v>46070.629166666666</v>
      </c>
      <c r="C2602" t="s">
        <v>7</v>
      </c>
      <c r="D2602" t="s">
        <v>8</v>
      </c>
      <c r="E2602" t="s">
        <v>19</v>
      </c>
      <c r="F2602" t="s">
        <v>10</v>
      </c>
      <c r="G2602" s="2">
        <v>0.62916666666666665</v>
      </c>
      <c r="H2602" s="3">
        <v>46070</v>
      </c>
      <c r="I2602">
        <v>2</v>
      </c>
      <c r="J2602">
        <f>_xlfn.XLOOKUP(tbl_logs[[#This Row],[Target_Department]],tbl_DeptWeight[Department], tbl_DeptWeight[Impact Score])</f>
        <v>3</v>
      </c>
      <c r="K2602">
        <f>_xlfn.XLOOKUP(tbl_logs[[#This Row],[Employee_Action]],tbl_ResponseLikelihood[Employee Action],tbl_ResponseLikelihood[Likelihood Score])</f>
        <v>2</v>
      </c>
      <c r="L2602">
        <f>tbl_logs[[#This Row],[Impact Score]]*tbl_logs[[#This Row],[Response Multiplier]]</f>
        <v>6</v>
      </c>
      <c r="M2602" t="str" cm="1">
        <f t="array" ref="M2602">_xlfn.IFS(tbl_logs[[#This Row],[Total Score]]&lt;=4, "Low", tbl_logs[[#This Row],[Total Score]]&lt;=10, "Medium", tbl_logs[[#This Row],[Total Score]]&lt;=19, "High", tbl_logs[[#This Row],[Total Score]]&lt;=25, "Very High")</f>
        <v>Medium</v>
      </c>
      <c r="N2602" t="str" cm="1">
        <f t="array" ref="N2602">_xlfn.IFS(tbl_logs[[#This Row],[Total Score]]&lt;=4, "Low", tbl_logs[[#This Row],[Total Score]]&lt;=10, "Medium", tbl_logs[[#This Row],[Total Score]]&lt;=17, "High", tbl_logs[[#This Row],[Total Score]]&lt;=25, "Critical")</f>
        <v>Medium</v>
      </c>
    </row>
    <row r="2603" spans="1:14" x14ac:dyDescent="0.3">
      <c r="A2603" t="s">
        <v>1003</v>
      </c>
      <c r="B2603" s="1">
        <v>46070.631249999999</v>
      </c>
      <c r="C2603" t="s">
        <v>26</v>
      </c>
      <c r="D2603" t="s">
        <v>15</v>
      </c>
      <c r="E2603" t="s">
        <v>31</v>
      </c>
      <c r="F2603" t="s">
        <v>33</v>
      </c>
      <c r="G2603" s="2">
        <v>0.63124999999999998</v>
      </c>
      <c r="H2603" s="3">
        <v>46070</v>
      </c>
      <c r="I2603">
        <v>2</v>
      </c>
      <c r="J2603">
        <f>_xlfn.XLOOKUP(tbl_logs[[#This Row],[Target_Department]],tbl_DeptWeight[Department], tbl_DeptWeight[Impact Score])</f>
        <v>3</v>
      </c>
      <c r="K2603">
        <f>_xlfn.XLOOKUP(tbl_logs[[#This Row],[Employee_Action]],tbl_ResponseLikelihood[Employee Action],tbl_ResponseLikelihood[Likelihood Score])</f>
        <v>4</v>
      </c>
      <c r="L2603">
        <f>tbl_logs[[#This Row],[Impact Score]]*tbl_logs[[#This Row],[Response Multiplier]]</f>
        <v>12</v>
      </c>
      <c r="M2603" t="str" cm="1">
        <f t="array" ref="M2603">_xlfn.IFS(tbl_logs[[#This Row],[Total Score]]&lt;=4, "Low", tbl_logs[[#This Row],[Total Score]]&lt;=10, "Medium", tbl_logs[[#This Row],[Total Score]]&lt;=19, "High", tbl_logs[[#This Row],[Total Score]]&lt;=25, "Very High")</f>
        <v>High</v>
      </c>
      <c r="N2603" t="str" cm="1">
        <f t="array" ref="N2603">_xlfn.IFS(tbl_logs[[#This Row],[Total Score]]&lt;=4, "Low", tbl_logs[[#This Row],[Total Score]]&lt;=10, "Medium", tbl_logs[[#This Row],[Total Score]]&lt;=17, "High", tbl_logs[[#This Row],[Total Score]]&lt;=25, "Critical")</f>
        <v>High</v>
      </c>
    </row>
    <row r="2604" spans="1:14" x14ac:dyDescent="0.3">
      <c r="A2604" t="s">
        <v>2377</v>
      </c>
      <c r="B2604" s="1">
        <v>46070.65</v>
      </c>
      <c r="C2604" t="s">
        <v>26</v>
      </c>
      <c r="D2604" t="s">
        <v>18</v>
      </c>
      <c r="E2604" t="s">
        <v>16</v>
      </c>
      <c r="F2604" t="s">
        <v>10</v>
      </c>
      <c r="G2604" s="2">
        <v>0.65</v>
      </c>
      <c r="H2604" s="3">
        <v>46070</v>
      </c>
      <c r="I2604">
        <v>2</v>
      </c>
      <c r="J2604">
        <f>_xlfn.XLOOKUP(tbl_logs[[#This Row],[Target_Department]],tbl_DeptWeight[Department], tbl_DeptWeight[Impact Score])</f>
        <v>3</v>
      </c>
      <c r="K2604">
        <f>_xlfn.XLOOKUP(tbl_logs[[#This Row],[Employee_Action]],tbl_ResponseLikelihood[Employee Action],tbl_ResponseLikelihood[Likelihood Score])</f>
        <v>2</v>
      </c>
      <c r="L2604">
        <f>tbl_logs[[#This Row],[Impact Score]]*tbl_logs[[#This Row],[Response Multiplier]]</f>
        <v>6</v>
      </c>
      <c r="M2604" t="str" cm="1">
        <f t="array" ref="M2604">_xlfn.IFS(tbl_logs[[#This Row],[Total Score]]&lt;=4, "Low", tbl_logs[[#This Row],[Total Score]]&lt;=10, "Medium", tbl_logs[[#This Row],[Total Score]]&lt;=19, "High", tbl_logs[[#This Row],[Total Score]]&lt;=25, "Very High")</f>
        <v>Medium</v>
      </c>
      <c r="N2604" t="str" cm="1">
        <f t="array" ref="N2604">_xlfn.IFS(tbl_logs[[#This Row],[Total Score]]&lt;=4, "Low", tbl_logs[[#This Row],[Total Score]]&lt;=10, "Medium", tbl_logs[[#This Row],[Total Score]]&lt;=17, "High", tbl_logs[[#This Row],[Total Score]]&lt;=25, "Critical")</f>
        <v>Medium</v>
      </c>
    </row>
    <row r="2605" spans="1:14" x14ac:dyDescent="0.3">
      <c r="A2605" t="s">
        <v>3731</v>
      </c>
      <c r="B2605" s="1">
        <v>46070.668055555558</v>
      </c>
      <c r="C2605" t="s">
        <v>7</v>
      </c>
      <c r="D2605" t="s">
        <v>18</v>
      </c>
      <c r="E2605" t="s">
        <v>19</v>
      </c>
      <c r="F2605" t="s">
        <v>13</v>
      </c>
      <c r="G2605" s="2">
        <v>0.66805555555555551</v>
      </c>
      <c r="H2605" s="3">
        <v>46070</v>
      </c>
      <c r="I2605">
        <v>2</v>
      </c>
      <c r="J2605">
        <f>_xlfn.XLOOKUP(tbl_logs[[#This Row],[Target_Department]],tbl_DeptWeight[Department], tbl_DeptWeight[Impact Score])</f>
        <v>3</v>
      </c>
      <c r="K2605">
        <f>_xlfn.XLOOKUP(tbl_logs[[#This Row],[Employee_Action]],tbl_ResponseLikelihood[Employee Action],tbl_ResponseLikelihood[Likelihood Score])</f>
        <v>1</v>
      </c>
      <c r="L2605">
        <f>tbl_logs[[#This Row],[Impact Score]]*tbl_logs[[#This Row],[Response Multiplier]]</f>
        <v>3</v>
      </c>
      <c r="M2605" t="str" cm="1">
        <f t="array" ref="M2605">_xlfn.IFS(tbl_logs[[#This Row],[Total Score]]&lt;=4, "Low", tbl_logs[[#This Row],[Total Score]]&lt;=10, "Medium", tbl_logs[[#This Row],[Total Score]]&lt;=19, "High", tbl_logs[[#This Row],[Total Score]]&lt;=25, "Very High")</f>
        <v>Low</v>
      </c>
      <c r="N2605" t="str" cm="1">
        <f t="array" ref="N2605">_xlfn.IFS(tbl_logs[[#This Row],[Total Score]]&lt;=4, "Low", tbl_logs[[#This Row],[Total Score]]&lt;=10, "Medium", tbl_logs[[#This Row],[Total Score]]&lt;=17, "High", tbl_logs[[#This Row],[Total Score]]&lt;=25, "Critical")</f>
        <v>Low</v>
      </c>
    </row>
    <row r="2606" spans="1:14" x14ac:dyDescent="0.3">
      <c r="A2606" t="s">
        <v>227</v>
      </c>
      <c r="B2606" s="1">
        <v>46070.67291666667</v>
      </c>
      <c r="C2606" t="s">
        <v>7</v>
      </c>
      <c r="D2606" t="s">
        <v>22</v>
      </c>
      <c r="E2606" t="s">
        <v>19</v>
      </c>
      <c r="F2606" t="s">
        <v>13</v>
      </c>
      <c r="G2606" s="2">
        <v>0.67291666666666672</v>
      </c>
      <c r="H2606" s="3">
        <v>46070</v>
      </c>
      <c r="I2606">
        <v>2</v>
      </c>
      <c r="J2606">
        <f>_xlfn.XLOOKUP(tbl_logs[[#This Row],[Target_Department]],tbl_DeptWeight[Department], tbl_DeptWeight[Impact Score])</f>
        <v>3</v>
      </c>
      <c r="K2606">
        <f>_xlfn.XLOOKUP(tbl_logs[[#This Row],[Employee_Action]],tbl_ResponseLikelihood[Employee Action],tbl_ResponseLikelihood[Likelihood Score])</f>
        <v>1</v>
      </c>
      <c r="L2606">
        <f>tbl_logs[[#This Row],[Impact Score]]*tbl_logs[[#This Row],[Response Multiplier]]</f>
        <v>3</v>
      </c>
      <c r="M2606" t="str" cm="1">
        <f t="array" ref="M2606">_xlfn.IFS(tbl_logs[[#This Row],[Total Score]]&lt;=4, "Low", tbl_logs[[#This Row],[Total Score]]&lt;=10, "Medium", tbl_logs[[#This Row],[Total Score]]&lt;=19, "High", tbl_logs[[#This Row],[Total Score]]&lt;=25, "Very High")</f>
        <v>Low</v>
      </c>
      <c r="N2606" t="str" cm="1">
        <f t="array" ref="N2606">_xlfn.IFS(tbl_logs[[#This Row],[Total Score]]&lt;=4, "Low", tbl_logs[[#This Row],[Total Score]]&lt;=10, "Medium", tbl_logs[[#This Row],[Total Score]]&lt;=17, "High", tbl_logs[[#This Row],[Total Score]]&lt;=25, "Critical")</f>
        <v>Low</v>
      </c>
    </row>
    <row r="2607" spans="1:14" x14ac:dyDescent="0.3">
      <c r="A2607" t="s">
        <v>3850</v>
      </c>
      <c r="B2607" s="1">
        <v>46070.674305555556</v>
      </c>
      <c r="C2607" t="s">
        <v>47</v>
      </c>
      <c r="D2607" t="s">
        <v>15</v>
      </c>
      <c r="E2607" t="s">
        <v>9</v>
      </c>
      <c r="F2607" t="s">
        <v>20</v>
      </c>
      <c r="G2607" s="2">
        <v>0.6743055555555556</v>
      </c>
      <c r="H2607" s="3">
        <v>46070</v>
      </c>
      <c r="I2607">
        <v>2</v>
      </c>
      <c r="J2607">
        <f>_xlfn.XLOOKUP(tbl_logs[[#This Row],[Target_Department]],tbl_DeptWeight[Department], tbl_DeptWeight[Impact Score])</f>
        <v>1</v>
      </c>
      <c r="K2607">
        <f>_xlfn.XLOOKUP(tbl_logs[[#This Row],[Employee_Action]],tbl_ResponseLikelihood[Employee Action],tbl_ResponseLikelihood[Likelihood Score])</f>
        <v>2</v>
      </c>
      <c r="L2607">
        <f>tbl_logs[[#This Row],[Impact Score]]*tbl_logs[[#This Row],[Response Multiplier]]</f>
        <v>2</v>
      </c>
      <c r="M2607" t="str" cm="1">
        <f t="array" ref="M2607">_xlfn.IFS(tbl_logs[[#This Row],[Total Score]]&lt;=4, "Low", tbl_logs[[#This Row],[Total Score]]&lt;=10, "Medium", tbl_logs[[#This Row],[Total Score]]&lt;=19, "High", tbl_logs[[#This Row],[Total Score]]&lt;=25, "Very High")</f>
        <v>Low</v>
      </c>
      <c r="N2607" t="str" cm="1">
        <f t="array" ref="N2607">_xlfn.IFS(tbl_logs[[#This Row],[Total Score]]&lt;=4, "Low", tbl_logs[[#This Row],[Total Score]]&lt;=10, "Medium", tbl_logs[[#This Row],[Total Score]]&lt;=17, "High", tbl_logs[[#This Row],[Total Score]]&lt;=25, "Critical")</f>
        <v>Low</v>
      </c>
    </row>
    <row r="2608" spans="1:14" x14ac:dyDescent="0.3">
      <c r="A2608" t="s">
        <v>2460</v>
      </c>
      <c r="B2608" s="1">
        <v>46070.693055555559</v>
      </c>
      <c r="C2608" t="s">
        <v>40</v>
      </c>
      <c r="D2608" t="s">
        <v>15</v>
      </c>
      <c r="E2608" t="s">
        <v>16</v>
      </c>
      <c r="F2608" t="s">
        <v>20</v>
      </c>
      <c r="G2608" s="2">
        <v>0.69305555555555554</v>
      </c>
      <c r="H2608" s="3">
        <v>46070</v>
      </c>
      <c r="I2608">
        <v>2</v>
      </c>
      <c r="J2608">
        <f>_xlfn.XLOOKUP(tbl_logs[[#This Row],[Target_Department]],tbl_DeptWeight[Department], tbl_DeptWeight[Impact Score])</f>
        <v>5</v>
      </c>
      <c r="K2608">
        <f>_xlfn.XLOOKUP(tbl_logs[[#This Row],[Employee_Action]],tbl_ResponseLikelihood[Employee Action],tbl_ResponseLikelihood[Likelihood Score])</f>
        <v>2</v>
      </c>
      <c r="L2608">
        <f>tbl_logs[[#This Row],[Impact Score]]*tbl_logs[[#This Row],[Response Multiplier]]</f>
        <v>10</v>
      </c>
      <c r="M2608" t="str" cm="1">
        <f t="array" ref="M2608">_xlfn.IFS(tbl_logs[[#This Row],[Total Score]]&lt;=4, "Low", tbl_logs[[#This Row],[Total Score]]&lt;=10, "Medium", tbl_logs[[#This Row],[Total Score]]&lt;=19, "High", tbl_logs[[#This Row],[Total Score]]&lt;=25, "Very High")</f>
        <v>Medium</v>
      </c>
      <c r="N2608" t="str" cm="1">
        <f t="array" ref="N2608">_xlfn.IFS(tbl_logs[[#This Row],[Total Score]]&lt;=4, "Low", tbl_logs[[#This Row],[Total Score]]&lt;=10, "Medium", tbl_logs[[#This Row],[Total Score]]&lt;=17, "High", tbl_logs[[#This Row],[Total Score]]&lt;=25, "Critical")</f>
        <v>Medium</v>
      </c>
    </row>
    <row r="2609" spans="1:14" x14ac:dyDescent="0.3">
      <c r="A2609" t="s">
        <v>4721</v>
      </c>
      <c r="B2609" s="1">
        <v>46070.697916666664</v>
      </c>
      <c r="C2609" t="s">
        <v>7</v>
      </c>
      <c r="D2609" t="s">
        <v>8</v>
      </c>
      <c r="E2609" t="s">
        <v>19</v>
      </c>
      <c r="F2609" t="s">
        <v>20</v>
      </c>
      <c r="G2609" s="2">
        <v>0.69791666666666663</v>
      </c>
      <c r="H2609" s="3">
        <v>46070</v>
      </c>
      <c r="I2609">
        <v>2</v>
      </c>
      <c r="J2609">
        <f>_xlfn.XLOOKUP(tbl_logs[[#This Row],[Target_Department]],tbl_DeptWeight[Department], tbl_DeptWeight[Impact Score])</f>
        <v>3</v>
      </c>
      <c r="K2609">
        <f>_xlfn.XLOOKUP(tbl_logs[[#This Row],[Employee_Action]],tbl_ResponseLikelihood[Employee Action],tbl_ResponseLikelihood[Likelihood Score])</f>
        <v>2</v>
      </c>
      <c r="L2609">
        <f>tbl_logs[[#This Row],[Impact Score]]*tbl_logs[[#This Row],[Response Multiplier]]</f>
        <v>6</v>
      </c>
      <c r="M2609" t="str" cm="1">
        <f t="array" ref="M2609">_xlfn.IFS(tbl_logs[[#This Row],[Total Score]]&lt;=4, "Low", tbl_logs[[#This Row],[Total Score]]&lt;=10, "Medium", tbl_logs[[#This Row],[Total Score]]&lt;=19, "High", tbl_logs[[#This Row],[Total Score]]&lt;=25, "Very High")</f>
        <v>Medium</v>
      </c>
      <c r="N2609" t="str" cm="1">
        <f t="array" ref="N2609">_xlfn.IFS(tbl_logs[[#This Row],[Total Score]]&lt;=4, "Low", tbl_logs[[#This Row],[Total Score]]&lt;=10, "Medium", tbl_logs[[#This Row],[Total Score]]&lt;=17, "High", tbl_logs[[#This Row],[Total Score]]&lt;=25, "Critical")</f>
        <v>Medium</v>
      </c>
    </row>
    <row r="2610" spans="1:14" x14ac:dyDescent="0.3">
      <c r="A2610" t="s">
        <v>3944</v>
      </c>
      <c r="B2610" s="1">
        <v>46070.708333333336</v>
      </c>
      <c r="C2610" t="s">
        <v>26</v>
      </c>
      <c r="D2610" t="s">
        <v>8</v>
      </c>
      <c r="E2610" t="s">
        <v>16</v>
      </c>
      <c r="F2610" t="s">
        <v>10</v>
      </c>
      <c r="G2610" s="2">
        <v>0.70833333333333337</v>
      </c>
      <c r="H2610" s="3">
        <v>46070</v>
      </c>
      <c r="I2610">
        <v>2</v>
      </c>
      <c r="J2610">
        <f>_xlfn.XLOOKUP(tbl_logs[[#This Row],[Target_Department]],tbl_DeptWeight[Department], tbl_DeptWeight[Impact Score])</f>
        <v>3</v>
      </c>
      <c r="K2610">
        <f>_xlfn.XLOOKUP(tbl_logs[[#This Row],[Employee_Action]],tbl_ResponseLikelihood[Employee Action],tbl_ResponseLikelihood[Likelihood Score])</f>
        <v>2</v>
      </c>
      <c r="L2610">
        <f>tbl_logs[[#This Row],[Impact Score]]*tbl_logs[[#This Row],[Response Multiplier]]</f>
        <v>6</v>
      </c>
      <c r="M2610" t="str" cm="1">
        <f t="array" ref="M2610">_xlfn.IFS(tbl_logs[[#This Row],[Total Score]]&lt;=4, "Low", tbl_logs[[#This Row],[Total Score]]&lt;=10, "Medium", tbl_logs[[#This Row],[Total Score]]&lt;=19, "High", tbl_logs[[#This Row],[Total Score]]&lt;=25, "Very High")</f>
        <v>Medium</v>
      </c>
      <c r="N2610" t="str" cm="1">
        <f t="array" ref="N2610">_xlfn.IFS(tbl_logs[[#This Row],[Total Score]]&lt;=4, "Low", tbl_logs[[#This Row],[Total Score]]&lt;=10, "Medium", tbl_logs[[#This Row],[Total Score]]&lt;=17, "High", tbl_logs[[#This Row],[Total Score]]&lt;=25, "Critical")</f>
        <v>Medium</v>
      </c>
    </row>
    <row r="2611" spans="1:14" x14ac:dyDescent="0.3">
      <c r="A2611" t="s">
        <v>3218</v>
      </c>
      <c r="B2611" s="1">
        <v>46070.741666666669</v>
      </c>
      <c r="C2611" t="s">
        <v>7</v>
      </c>
      <c r="D2611" t="s">
        <v>15</v>
      </c>
      <c r="E2611" t="s">
        <v>19</v>
      </c>
      <c r="F2611" t="s">
        <v>33</v>
      </c>
      <c r="G2611" s="2">
        <v>0.7416666666666667</v>
      </c>
      <c r="H2611" s="3">
        <v>46070</v>
      </c>
      <c r="I2611">
        <v>2</v>
      </c>
      <c r="J2611">
        <f>_xlfn.XLOOKUP(tbl_logs[[#This Row],[Target_Department]],tbl_DeptWeight[Department], tbl_DeptWeight[Impact Score])</f>
        <v>3</v>
      </c>
      <c r="K2611">
        <f>_xlfn.XLOOKUP(tbl_logs[[#This Row],[Employee_Action]],tbl_ResponseLikelihood[Employee Action],tbl_ResponseLikelihood[Likelihood Score])</f>
        <v>4</v>
      </c>
      <c r="L2611">
        <f>tbl_logs[[#This Row],[Impact Score]]*tbl_logs[[#This Row],[Response Multiplier]]</f>
        <v>12</v>
      </c>
      <c r="M2611" t="str" cm="1">
        <f t="array" ref="M2611">_xlfn.IFS(tbl_logs[[#This Row],[Total Score]]&lt;=4, "Low", tbl_logs[[#This Row],[Total Score]]&lt;=10, "Medium", tbl_logs[[#This Row],[Total Score]]&lt;=19, "High", tbl_logs[[#This Row],[Total Score]]&lt;=25, "Very High")</f>
        <v>High</v>
      </c>
      <c r="N2611" t="str" cm="1">
        <f t="array" ref="N2611">_xlfn.IFS(tbl_logs[[#This Row],[Total Score]]&lt;=4, "Low", tbl_logs[[#This Row],[Total Score]]&lt;=10, "Medium", tbl_logs[[#This Row],[Total Score]]&lt;=17, "High", tbl_logs[[#This Row],[Total Score]]&lt;=25, "Critical")</f>
        <v>High</v>
      </c>
    </row>
    <row r="2612" spans="1:14" x14ac:dyDescent="0.3">
      <c r="A2612" t="s">
        <v>2565</v>
      </c>
      <c r="B2612" s="1">
        <v>46070.745833333334</v>
      </c>
      <c r="C2612" t="s">
        <v>26</v>
      </c>
      <c r="D2612" t="s">
        <v>8</v>
      </c>
      <c r="E2612" t="s">
        <v>19</v>
      </c>
      <c r="F2612" t="s">
        <v>10</v>
      </c>
      <c r="G2612" s="2">
        <v>0.74583333333333335</v>
      </c>
      <c r="H2612" s="3">
        <v>46070</v>
      </c>
      <c r="I2612">
        <v>2</v>
      </c>
      <c r="J2612">
        <f>_xlfn.XLOOKUP(tbl_logs[[#This Row],[Target_Department]],tbl_DeptWeight[Department], tbl_DeptWeight[Impact Score])</f>
        <v>3</v>
      </c>
      <c r="K2612">
        <f>_xlfn.XLOOKUP(tbl_logs[[#This Row],[Employee_Action]],tbl_ResponseLikelihood[Employee Action],tbl_ResponseLikelihood[Likelihood Score])</f>
        <v>2</v>
      </c>
      <c r="L2612">
        <f>tbl_logs[[#This Row],[Impact Score]]*tbl_logs[[#This Row],[Response Multiplier]]</f>
        <v>6</v>
      </c>
      <c r="M2612" t="str" cm="1">
        <f t="array" ref="M2612">_xlfn.IFS(tbl_logs[[#This Row],[Total Score]]&lt;=4, "Low", tbl_logs[[#This Row],[Total Score]]&lt;=10, "Medium", tbl_logs[[#This Row],[Total Score]]&lt;=19, "High", tbl_logs[[#This Row],[Total Score]]&lt;=25, "Very High")</f>
        <v>Medium</v>
      </c>
      <c r="N2612" t="str" cm="1">
        <f t="array" ref="N2612">_xlfn.IFS(tbl_logs[[#This Row],[Total Score]]&lt;=4, "Low", tbl_logs[[#This Row],[Total Score]]&lt;=10, "Medium", tbl_logs[[#This Row],[Total Score]]&lt;=17, "High", tbl_logs[[#This Row],[Total Score]]&lt;=25, "Critical")</f>
        <v>Medium</v>
      </c>
    </row>
    <row r="2613" spans="1:14" x14ac:dyDescent="0.3">
      <c r="A2613" t="s">
        <v>3922</v>
      </c>
      <c r="B2613" s="1">
        <v>46070.807638888888</v>
      </c>
      <c r="C2613" t="s">
        <v>26</v>
      </c>
      <c r="D2613" t="s">
        <v>22</v>
      </c>
      <c r="E2613" t="s">
        <v>9</v>
      </c>
      <c r="F2613" t="s">
        <v>10</v>
      </c>
      <c r="G2613" s="2">
        <v>0.80763888888888891</v>
      </c>
      <c r="H2613" s="3">
        <v>46070</v>
      </c>
      <c r="I2613">
        <v>2</v>
      </c>
      <c r="J2613">
        <f>_xlfn.XLOOKUP(tbl_logs[[#This Row],[Target_Department]],tbl_DeptWeight[Department], tbl_DeptWeight[Impact Score])</f>
        <v>3</v>
      </c>
      <c r="K2613">
        <f>_xlfn.XLOOKUP(tbl_logs[[#This Row],[Employee_Action]],tbl_ResponseLikelihood[Employee Action],tbl_ResponseLikelihood[Likelihood Score])</f>
        <v>2</v>
      </c>
      <c r="L2613">
        <f>tbl_logs[[#This Row],[Impact Score]]*tbl_logs[[#This Row],[Response Multiplier]]</f>
        <v>6</v>
      </c>
      <c r="M2613" t="str" cm="1">
        <f t="array" ref="M2613">_xlfn.IFS(tbl_logs[[#This Row],[Total Score]]&lt;=4, "Low", tbl_logs[[#This Row],[Total Score]]&lt;=10, "Medium", tbl_logs[[#This Row],[Total Score]]&lt;=19, "High", tbl_logs[[#This Row],[Total Score]]&lt;=25, "Very High")</f>
        <v>Medium</v>
      </c>
      <c r="N2613" t="str" cm="1">
        <f t="array" ref="N2613">_xlfn.IFS(tbl_logs[[#This Row],[Total Score]]&lt;=4, "Low", tbl_logs[[#This Row],[Total Score]]&lt;=10, "Medium", tbl_logs[[#This Row],[Total Score]]&lt;=17, "High", tbl_logs[[#This Row],[Total Score]]&lt;=25, "Critical")</f>
        <v>Medium</v>
      </c>
    </row>
    <row r="2614" spans="1:14" x14ac:dyDescent="0.3">
      <c r="A2614" t="s">
        <v>995</v>
      </c>
      <c r="B2614" s="1">
        <v>46070.814583333333</v>
      </c>
      <c r="C2614" t="s">
        <v>7</v>
      </c>
      <c r="D2614" t="s">
        <v>15</v>
      </c>
      <c r="E2614" t="s">
        <v>19</v>
      </c>
      <c r="F2614" t="s">
        <v>10</v>
      </c>
      <c r="G2614" s="2">
        <v>0.81458333333333333</v>
      </c>
      <c r="H2614" s="3">
        <v>46070</v>
      </c>
      <c r="I2614">
        <v>2</v>
      </c>
      <c r="J2614">
        <f>_xlfn.XLOOKUP(tbl_logs[[#This Row],[Target_Department]],tbl_DeptWeight[Department], tbl_DeptWeight[Impact Score])</f>
        <v>3</v>
      </c>
      <c r="K2614">
        <f>_xlfn.XLOOKUP(tbl_logs[[#This Row],[Employee_Action]],tbl_ResponseLikelihood[Employee Action],tbl_ResponseLikelihood[Likelihood Score])</f>
        <v>2</v>
      </c>
      <c r="L2614">
        <f>tbl_logs[[#This Row],[Impact Score]]*tbl_logs[[#This Row],[Response Multiplier]]</f>
        <v>6</v>
      </c>
      <c r="M2614" t="str" cm="1">
        <f t="array" ref="M2614">_xlfn.IFS(tbl_logs[[#This Row],[Total Score]]&lt;=4, "Low", tbl_logs[[#This Row],[Total Score]]&lt;=10, "Medium", tbl_logs[[#This Row],[Total Score]]&lt;=19, "High", tbl_logs[[#This Row],[Total Score]]&lt;=25, "Very High")</f>
        <v>Medium</v>
      </c>
      <c r="N2614" t="str" cm="1">
        <f t="array" ref="N2614">_xlfn.IFS(tbl_logs[[#This Row],[Total Score]]&lt;=4, "Low", tbl_logs[[#This Row],[Total Score]]&lt;=10, "Medium", tbl_logs[[#This Row],[Total Score]]&lt;=17, "High", tbl_logs[[#This Row],[Total Score]]&lt;=25, "Critical")</f>
        <v>Medium</v>
      </c>
    </row>
    <row r="2615" spans="1:14" x14ac:dyDescent="0.3">
      <c r="A2615" t="s">
        <v>3100</v>
      </c>
      <c r="B2615" s="1">
        <v>46070.822222222225</v>
      </c>
      <c r="C2615" t="s">
        <v>47</v>
      </c>
      <c r="D2615" t="s">
        <v>22</v>
      </c>
      <c r="E2615" t="s">
        <v>31</v>
      </c>
      <c r="F2615" t="s">
        <v>10</v>
      </c>
      <c r="G2615" s="2">
        <v>0.82222222222222219</v>
      </c>
      <c r="H2615" s="3">
        <v>46070</v>
      </c>
      <c r="I2615">
        <v>2</v>
      </c>
      <c r="J2615">
        <f>_xlfn.XLOOKUP(tbl_logs[[#This Row],[Target_Department]],tbl_DeptWeight[Department], tbl_DeptWeight[Impact Score])</f>
        <v>1</v>
      </c>
      <c r="K2615">
        <f>_xlfn.XLOOKUP(tbl_logs[[#This Row],[Employee_Action]],tbl_ResponseLikelihood[Employee Action],tbl_ResponseLikelihood[Likelihood Score])</f>
        <v>2</v>
      </c>
      <c r="L2615">
        <f>tbl_logs[[#This Row],[Impact Score]]*tbl_logs[[#This Row],[Response Multiplier]]</f>
        <v>2</v>
      </c>
      <c r="M2615" t="str" cm="1">
        <f t="array" ref="M2615">_xlfn.IFS(tbl_logs[[#This Row],[Total Score]]&lt;=4, "Low", tbl_logs[[#This Row],[Total Score]]&lt;=10, "Medium", tbl_logs[[#This Row],[Total Score]]&lt;=19, "High", tbl_logs[[#This Row],[Total Score]]&lt;=25, "Very High")</f>
        <v>Low</v>
      </c>
      <c r="N2615" t="str" cm="1">
        <f t="array" ref="N2615">_xlfn.IFS(tbl_logs[[#This Row],[Total Score]]&lt;=4, "Low", tbl_logs[[#This Row],[Total Score]]&lt;=10, "Medium", tbl_logs[[#This Row],[Total Score]]&lt;=17, "High", tbl_logs[[#This Row],[Total Score]]&lt;=25, "Critical")</f>
        <v>Low</v>
      </c>
    </row>
    <row r="2616" spans="1:14" x14ac:dyDescent="0.3">
      <c r="A2616" t="s">
        <v>2739</v>
      </c>
      <c r="B2616" s="1">
        <v>46070.862500000003</v>
      </c>
      <c r="C2616" t="s">
        <v>7</v>
      </c>
      <c r="D2616" t="s">
        <v>18</v>
      </c>
      <c r="E2616" t="s">
        <v>19</v>
      </c>
      <c r="F2616" t="s">
        <v>10</v>
      </c>
      <c r="G2616" s="2">
        <v>0.86250000000000004</v>
      </c>
      <c r="H2616" s="3">
        <v>46070</v>
      </c>
      <c r="I2616">
        <v>2</v>
      </c>
      <c r="J2616">
        <f>_xlfn.XLOOKUP(tbl_logs[[#This Row],[Target_Department]],tbl_DeptWeight[Department], tbl_DeptWeight[Impact Score])</f>
        <v>3</v>
      </c>
      <c r="K2616">
        <f>_xlfn.XLOOKUP(tbl_logs[[#This Row],[Employee_Action]],tbl_ResponseLikelihood[Employee Action],tbl_ResponseLikelihood[Likelihood Score])</f>
        <v>2</v>
      </c>
      <c r="L2616">
        <f>tbl_logs[[#This Row],[Impact Score]]*tbl_logs[[#This Row],[Response Multiplier]]</f>
        <v>6</v>
      </c>
      <c r="M2616" t="str" cm="1">
        <f t="array" ref="M2616">_xlfn.IFS(tbl_logs[[#This Row],[Total Score]]&lt;=4, "Low", tbl_logs[[#This Row],[Total Score]]&lt;=10, "Medium", tbl_logs[[#This Row],[Total Score]]&lt;=19, "High", tbl_logs[[#This Row],[Total Score]]&lt;=25, "Very High")</f>
        <v>Medium</v>
      </c>
      <c r="N2616" t="str" cm="1">
        <f t="array" ref="N2616">_xlfn.IFS(tbl_logs[[#This Row],[Total Score]]&lt;=4, "Low", tbl_logs[[#This Row],[Total Score]]&lt;=10, "Medium", tbl_logs[[#This Row],[Total Score]]&lt;=17, "High", tbl_logs[[#This Row],[Total Score]]&lt;=25, "Critical")</f>
        <v>Medium</v>
      </c>
    </row>
    <row r="2617" spans="1:14" x14ac:dyDescent="0.3">
      <c r="A2617" t="s">
        <v>2582</v>
      </c>
      <c r="B2617" s="1">
        <v>46070.87222222222</v>
      </c>
      <c r="C2617" t="s">
        <v>7</v>
      </c>
      <c r="D2617" t="s">
        <v>22</v>
      </c>
      <c r="E2617" t="s">
        <v>19</v>
      </c>
      <c r="F2617" t="s">
        <v>20</v>
      </c>
      <c r="G2617" s="2">
        <v>0.87222222222222223</v>
      </c>
      <c r="H2617" s="3">
        <v>46070</v>
      </c>
      <c r="I2617">
        <v>2</v>
      </c>
      <c r="J2617">
        <f>_xlfn.XLOOKUP(tbl_logs[[#This Row],[Target_Department]],tbl_DeptWeight[Department], tbl_DeptWeight[Impact Score])</f>
        <v>3</v>
      </c>
      <c r="K2617">
        <f>_xlfn.XLOOKUP(tbl_logs[[#This Row],[Employee_Action]],tbl_ResponseLikelihood[Employee Action],tbl_ResponseLikelihood[Likelihood Score])</f>
        <v>2</v>
      </c>
      <c r="L2617">
        <f>tbl_logs[[#This Row],[Impact Score]]*tbl_logs[[#This Row],[Response Multiplier]]</f>
        <v>6</v>
      </c>
      <c r="M2617" t="str" cm="1">
        <f t="array" ref="M2617">_xlfn.IFS(tbl_logs[[#This Row],[Total Score]]&lt;=4, "Low", tbl_logs[[#This Row],[Total Score]]&lt;=10, "Medium", tbl_logs[[#This Row],[Total Score]]&lt;=19, "High", tbl_logs[[#This Row],[Total Score]]&lt;=25, "Very High")</f>
        <v>Medium</v>
      </c>
      <c r="N2617" t="str" cm="1">
        <f t="array" ref="N2617">_xlfn.IFS(tbl_logs[[#This Row],[Total Score]]&lt;=4, "Low", tbl_logs[[#This Row],[Total Score]]&lt;=10, "Medium", tbl_logs[[#This Row],[Total Score]]&lt;=17, "High", tbl_logs[[#This Row],[Total Score]]&lt;=25, "Critical")</f>
        <v>Medium</v>
      </c>
    </row>
    <row r="2618" spans="1:14" x14ac:dyDescent="0.3">
      <c r="A2618" t="s">
        <v>4592</v>
      </c>
      <c r="B2618" s="1">
        <v>46070.884722222225</v>
      </c>
      <c r="C2618" t="s">
        <v>7</v>
      </c>
      <c r="D2618" t="s">
        <v>22</v>
      </c>
      <c r="E2618" t="s">
        <v>19</v>
      </c>
      <c r="F2618" t="s">
        <v>13</v>
      </c>
      <c r="G2618" s="2">
        <v>0.88472222222222219</v>
      </c>
      <c r="H2618" s="3">
        <v>46070</v>
      </c>
      <c r="I2618">
        <v>2</v>
      </c>
      <c r="J2618">
        <f>_xlfn.XLOOKUP(tbl_logs[[#This Row],[Target_Department]],tbl_DeptWeight[Department], tbl_DeptWeight[Impact Score])</f>
        <v>3</v>
      </c>
      <c r="K2618">
        <f>_xlfn.XLOOKUP(tbl_logs[[#This Row],[Employee_Action]],tbl_ResponseLikelihood[Employee Action],tbl_ResponseLikelihood[Likelihood Score])</f>
        <v>1</v>
      </c>
      <c r="L2618">
        <f>tbl_logs[[#This Row],[Impact Score]]*tbl_logs[[#This Row],[Response Multiplier]]</f>
        <v>3</v>
      </c>
      <c r="M2618" t="str" cm="1">
        <f t="array" ref="M2618">_xlfn.IFS(tbl_logs[[#This Row],[Total Score]]&lt;=4, "Low", tbl_logs[[#This Row],[Total Score]]&lt;=10, "Medium", tbl_logs[[#This Row],[Total Score]]&lt;=19, "High", tbl_logs[[#This Row],[Total Score]]&lt;=25, "Very High")</f>
        <v>Low</v>
      </c>
      <c r="N2618" t="str" cm="1">
        <f t="array" ref="N2618">_xlfn.IFS(tbl_logs[[#This Row],[Total Score]]&lt;=4, "Low", tbl_logs[[#This Row],[Total Score]]&lt;=10, "Medium", tbl_logs[[#This Row],[Total Score]]&lt;=17, "High", tbl_logs[[#This Row],[Total Score]]&lt;=25, "Critical")</f>
        <v>Low</v>
      </c>
    </row>
    <row r="2619" spans="1:14" x14ac:dyDescent="0.3">
      <c r="A2619" t="s">
        <v>3961</v>
      </c>
      <c r="B2619" s="1">
        <v>46070.9</v>
      </c>
      <c r="C2619" t="s">
        <v>7</v>
      </c>
      <c r="D2619" t="s">
        <v>15</v>
      </c>
      <c r="E2619" t="s">
        <v>19</v>
      </c>
      <c r="F2619" t="s">
        <v>10</v>
      </c>
      <c r="G2619" s="2">
        <v>0.9</v>
      </c>
      <c r="H2619" s="3">
        <v>46070</v>
      </c>
      <c r="I2619">
        <v>2</v>
      </c>
      <c r="J2619">
        <f>_xlfn.XLOOKUP(tbl_logs[[#This Row],[Target_Department]],tbl_DeptWeight[Department], tbl_DeptWeight[Impact Score])</f>
        <v>3</v>
      </c>
      <c r="K2619">
        <f>_xlfn.XLOOKUP(tbl_logs[[#This Row],[Employee_Action]],tbl_ResponseLikelihood[Employee Action],tbl_ResponseLikelihood[Likelihood Score])</f>
        <v>2</v>
      </c>
      <c r="L2619">
        <f>tbl_logs[[#This Row],[Impact Score]]*tbl_logs[[#This Row],[Response Multiplier]]</f>
        <v>6</v>
      </c>
      <c r="M2619" t="str" cm="1">
        <f t="array" ref="M2619">_xlfn.IFS(tbl_logs[[#This Row],[Total Score]]&lt;=4, "Low", tbl_logs[[#This Row],[Total Score]]&lt;=10, "Medium", tbl_logs[[#This Row],[Total Score]]&lt;=19, "High", tbl_logs[[#This Row],[Total Score]]&lt;=25, "Very High")</f>
        <v>Medium</v>
      </c>
      <c r="N2619" t="str" cm="1">
        <f t="array" ref="N2619">_xlfn.IFS(tbl_logs[[#This Row],[Total Score]]&lt;=4, "Low", tbl_logs[[#This Row],[Total Score]]&lt;=10, "Medium", tbl_logs[[#This Row],[Total Score]]&lt;=17, "High", tbl_logs[[#This Row],[Total Score]]&lt;=25, "Critical")</f>
        <v>Medium</v>
      </c>
    </row>
    <row r="2620" spans="1:14" x14ac:dyDescent="0.3">
      <c r="A2620" t="s">
        <v>4237</v>
      </c>
      <c r="B2620" s="1">
        <v>46070.923611111109</v>
      </c>
      <c r="C2620" t="s">
        <v>7</v>
      </c>
      <c r="D2620" t="s">
        <v>8</v>
      </c>
      <c r="E2620" t="s">
        <v>19</v>
      </c>
      <c r="F2620" t="s">
        <v>20</v>
      </c>
      <c r="G2620" s="2">
        <v>0.92361111111111116</v>
      </c>
      <c r="H2620" s="3">
        <v>46070</v>
      </c>
      <c r="I2620">
        <v>2</v>
      </c>
      <c r="J2620">
        <f>_xlfn.XLOOKUP(tbl_logs[[#This Row],[Target_Department]],tbl_DeptWeight[Department], tbl_DeptWeight[Impact Score])</f>
        <v>3</v>
      </c>
      <c r="K2620">
        <f>_xlfn.XLOOKUP(tbl_logs[[#This Row],[Employee_Action]],tbl_ResponseLikelihood[Employee Action],tbl_ResponseLikelihood[Likelihood Score])</f>
        <v>2</v>
      </c>
      <c r="L2620">
        <f>tbl_logs[[#This Row],[Impact Score]]*tbl_logs[[#This Row],[Response Multiplier]]</f>
        <v>6</v>
      </c>
      <c r="M2620" t="str" cm="1">
        <f t="array" ref="M2620">_xlfn.IFS(tbl_logs[[#This Row],[Total Score]]&lt;=4, "Low", tbl_logs[[#This Row],[Total Score]]&lt;=10, "Medium", tbl_logs[[#This Row],[Total Score]]&lt;=19, "High", tbl_logs[[#This Row],[Total Score]]&lt;=25, "Very High")</f>
        <v>Medium</v>
      </c>
      <c r="N2620" t="str" cm="1">
        <f t="array" ref="N2620">_xlfn.IFS(tbl_logs[[#This Row],[Total Score]]&lt;=4, "Low", tbl_logs[[#This Row],[Total Score]]&lt;=10, "Medium", tbl_logs[[#This Row],[Total Score]]&lt;=17, "High", tbl_logs[[#This Row],[Total Score]]&lt;=25, "Critical")</f>
        <v>Medium</v>
      </c>
    </row>
    <row r="2621" spans="1:14" x14ac:dyDescent="0.3">
      <c r="A2621" t="s">
        <v>1206</v>
      </c>
      <c r="B2621" s="1">
        <v>46070.927083333336</v>
      </c>
      <c r="C2621" t="s">
        <v>7</v>
      </c>
      <c r="D2621" t="s">
        <v>8</v>
      </c>
      <c r="E2621" t="s">
        <v>9</v>
      </c>
      <c r="F2621" t="s">
        <v>10</v>
      </c>
      <c r="G2621" s="2">
        <v>0.92708333333333337</v>
      </c>
      <c r="H2621" s="3">
        <v>46070</v>
      </c>
      <c r="I2621">
        <v>2</v>
      </c>
      <c r="J2621">
        <f>_xlfn.XLOOKUP(tbl_logs[[#This Row],[Target_Department]],tbl_DeptWeight[Department], tbl_DeptWeight[Impact Score])</f>
        <v>3</v>
      </c>
      <c r="K2621">
        <f>_xlfn.XLOOKUP(tbl_logs[[#This Row],[Employee_Action]],tbl_ResponseLikelihood[Employee Action],tbl_ResponseLikelihood[Likelihood Score])</f>
        <v>2</v>
      </c>
      <c r="L2621">
        <f>tbl_logs[[#This Row],[Impact Score]]*tbl_logs[[#This Row],[Response Multiplier]]</f>
        <v>6</v>
      </c>
      <c r="M2621" t="str" cm="1">
        <f t="array" ref="M2621">_xlfn.IFS(tbl_logs[[#This Row],[Total Score]]&lt;=4, "Low", tbl_logs[[#This Row],[Total Score]]&lt;=10, "Medium", tbl_logs[[#This Row],[Total Score]]&lt;=19, "High", tbl_logs[[#This Row],[Total Score]]&lt;=25, "Very High")</f>
        <v>Medium</v>
      </c>
      <c r="N2621" t="str" cm="1">
        <f t="array" ref="N2621">_xlfn.IFS(tbl_logs[[#This Row],[Total Score]]&lt;=4, "Low", tbl_logs[[#This Row],[Total Score]]&lt;=10, "Medium", tbl_logs[[#This Row],[Total Score]]&lt;=17, "High", tbl_logs[[#This Row],[Total Score]]&lt;=25, "Critical")</f>
        <v>Medium</v>
      </c>
    </row>
    <row r="2622" spans="1:14" x14ac:dyDescent="0.3">
      <c r="A2622" t="s">
        <v>4970</v>
      </c>
      <c r="B2622" s="1">
        <v>46070.9375</v>
      </c>
      <c r="C2622" t="s">
        <v>7</v>
      </c>
      <c r="D2622" t="s">
        <v>22</v>
      </c>
      <c r="E2622" t="s">
        <v>19</v>
      </c>
      <c r="F2622" t="s">
        <v>20</v>
      </c>
      <c r="G2622" s="2">
        <v>0.9375</v>
      </c>
      <c r="H2622" s="3">
        <v>46070</v>
      </c>
      <c r="I2622">
        <v>2</v>
      </c>
      <c r="J2622">
        <f>_xlfn.XLOOKUP(tbl_logs[[#This Row],[Target_Department]],tbl_DeptWeight[Department], tbl_DeptWeight[Impact Score])</f>
        <v>3</v>
      </c>
      <c r="K2622">
        <f>_xlfn.XLOOKUP(tbl_logs[[#This Row],[Employee_Action]],tbl_ResponseLikelihood[Employee Action],tbl_ResponseLikelihood[Likelihood Score])</f>
        <v>2</v>
      </c>
      <c r="L2622">
        <f>tbl_logs[[#This Row],[Impact Score]]*tbl_logs[[#This Row],[Response Multiplier]]</f>
        <v>6</v>
      </c>
      <c r="M2622" t="str" cm="1">
        <f t="array" ref="M2622">_xlfn.IFS(tbl_logs[[#This Row],[Total Score]]&lt;=4, "Low", tbl_logs[[#This Row],[Total Score]]&lt;=10, "Medium", tbl_logs[[#This Row],[Total Score]]&lt;=19, "High", tbl_logs[[#This Row],[Total Score]]&lt;=25, "Very High")</f>
        <v>Medium</v>
      </c>
      <c r="N2622" t="str" cm="1">
        <f t="array" ref="N2622">_xlfn.IFS(tbl_logs[[#This Row],[Total Score]]&lt;=4, "Low", tbl_logs[[#This Row],[Total Score]]&lt;=10, "Medium", tbl_logs[[#This Row],[Total Score]]&lt;=17, "High", tbl_logs[[#This Row],[Total Score]]&lt;=25, "Critical")</f>
        <v>Medium</v>
      </c>
    </row>
    <row r="2623" spans="1:14" x14ac:dyDescent="0.3">
      <c r="A2623" t="s">
        <v>4778</v>
      </c>
      <c r="B2623" s="1">
        <v>46070.940972222219</v>
      </c>
      <c r="C2623" t="s">
        <v>7</v>
      </c>
      <c r="D2623" t="s">
        <v>8</v>
      </c>
      <c r="E2623" t="s">
        <v>19</v>
      </c>
      <c r="F2623" t="s">
        <v>53</v>
      </c>
      <c r="G2623" s="2">
        <v>0.94097222222222221</v>
      </c>
      <c r="H2623" s="3">
        <v>46070</v>
      </c>
      <c r="I2623">
        <v>2</v>
      </c>
      <c r="J2623">
        <f>_xlfn.XLOOKUP(tbl_logs[[#This Row],[Target_Department]],tbl_DeptWeight[Department], tbl_DeptWeight[Impact Score])</f>
        <v>3</v>
      </c>
      <c r="K2623">
        <f>_xlfn.XLOOKUP(tbl_logs[[#This Row],[Employee_Action]],tbl_ResponseLikelihood[Employee Action],tbl_ResponseLikelihood[Likelihood Score])</f>
        <v>5</v>
      </c>
      <c r="L2623">
        <f>tbl_logs[[#This Row],[Impact Score]]*tbl_logs[[#This Row],[Response Multiplier]]</f>
        <v>15</v>
      </c>
      <c r="M2623" t="str" cm="1">
        <f t="array" ref="M2623">_xlfn.IFS(tbl_logs[[#This Row],[Total Score]]&lt;=4, "Low", tbl_logs[[#This Row],[Total Score]]&lt;=10, "Medium", tbl_logs[[#This Row],[Total Score]]&lt;=19, "High", tbl_logs[[#This Row],[Total Score]]&lt;=25, "Very High")</f>
        <v>High</v>
      </c>
      <c r="N2623" t="str" cm="1">
        <f t="array" ref="N2623">_xlfn.IFS(tbl_logs[[#This Row],[Total Score]]&lt;=4, "Low", tbl_logs[[#This Row],[Total Score]]&lt;=10, "Medium", tbl_logs[[#This Row],[Total Score]]&lt;=17, "High", tbl_logs[[#This Row],[Total Score]]&lt;=25, "Critical")</f>
        <v>High</v>
      </c>
    </row>
    <row r="2624" spans="1:14" x14ac:dyDescent="0.3">
      <c r="A2624" t="s">
        <v>1010</v>
      </c>
      <c r="B2624" s="1">
        <v>46070.977083333331</v>
      </c>
      <c r="C2624" t="s">
        <v>47</v>
      </c>
      <c r="D2624" t="s">
        <v>18</v>
      </c>
      <c r="E2624" t="s">
        <v>16</v>
      </c>
      <c r="F2624" t="s">
        <v>10</v>
      </c>
      <c r="G2624" s="2">
        <v>0.9770833333333333</v>
      </c>
      <c r="H2624" s="3">
        <v>46070</v>
      </c>
      <c r="I2624">
        <v>2</v>
      </c>
      <c r="J2624">
        <f>_xlfn.XLOOKUP(tbl_logs[[#This Row],[Target_Department]],tbl_DeptWeight[Department], tbl_DeptWeight[Impact Score])</f>
        <v>1</v>
      </c>
      <c r="K2624">
        <f>_xlfn.XLOOKUP(tbl_logs[[#This Row],[Employee_Action]],tbl_ResponseLikelihood[Employee Action],tbl_ResponseLikelihood[Likelihood Score])</f>
        <v>2</v>
      </c>
      <c r="L2624">
        <f>tbl_logs[[#This Row],[Impact Score]]*tbl_logs[[#This Row],[Response Multiplier]]</f>
        <v>2</v>
      </c>
      <c r="M2624" t="str" cm="1">
        <f t="array" ref="M2624">_xlfn.IFS(tbl_logs[[#This Row],[Total Score]]&lt;=4, "Low", tbl_logs[[#This Row],[Total Score]]&lt;=10, "Medium", tbl_logs[[#This Row],[Total Score]]&lt;=19, "High", tbl_logs[[#This Row],[Total Score]]&lt;=25, "Very High")</f>
        <v>Low</v>
      </c>
      <c r="N2624" t="str" cm="1">
        <f t="array" ref="N2624">_xlfn.IFS(tbl_logs[[#This Row],[Total Score]]&lt;=4, "Low", tbl_logs[[#This Row],[Total Score]]&lt;=10, "Medium", tbl_logs[[#This Row],[Total Score]]&lt;=17, "High", tbl_logs[[#This Row],[Total Score]]&lt;=25, "Critical")</f>
        <v>Low</v>
      </c>
    </row>
    <row r="2625" spans="1:14" x14ac:dyDescent="0.3">
      <c r="A2625" t="s">
        <v>394</v>
      </c>
      <c r="B2625" s="1">
        <v>46070.995833333334</v>
      </c>
      <c r="C2625" t="s">
        <v>26</v>
      </c>
      <c r="D2625" t="s">
        <v>15</v>
      </c>
      <c r="E2625" t="s">
        <v>9</v>
      </c>
      <c r="F2625" t="s">
        <v>20</v>
      </c>
      <c r="G2625" s="2">
        <v>0.99583333333333335</v>
      </c>
      <c r="H2625" s="3">
        <v>46070</v>
      </c>
      <c r="I2625">
        <v>2</v>
      </c>
      <c r="J2625">
        <f>_xlfn.XLOOKUP(tbl_logs[[#This Row],[Target_Department]],tbl_DeptWeight[Department], tbl_DeptWeight[Impact Score])</f>
        <v>3</v>
      </c>
      <c r="K2625">
        <f>_xlfn.XLOOKUP(tbl_logs[[#This Row],[Employee_Action]],tbl_ResponseLikelihood[Employee Action],tbl_ResponseLikelihood[Likelihood Score])</f>
        <v>2</v>
      </c>
      <c r="L2625">
        <f>tbl_logs[[#This Row],[Impact Score]]*tbl_logs[[#This Row],[Response Multiplier]]</f>
        <v>6</v>
      </c>
      <c r="M2625" t="str" cm="1">
        <f t="array" ref="M2625">_xlfn.IFS(tbl_logs[[#This Row],[Total Score]]&lt;=4, "Low", tbl_logs[[#This Row],[Total Score]]&lt;=10, "Medium", tbl_logs[[#This Row],[Total Score]]&lt;=19, "High", tbl_logs[[#This Row],[Total Score]]&lt;=25, "Very High")</f>
        <v>Medium</v>
      </c>
      <c r="N2625" t="str" cm="1">
        <f t="array" ref="N2625">_xlfn.IFS(tbl_logs[[#This Row],[Total Score]]&lt;=4, "Low", tbl_logs[[#This Row],[Total Score]]&lt;=10, "Medium", tbl_logs[[#This Row],[Total Score]]&lt;=17, "High", tbl_logs[[#This Row],[Total Score]]&lt;=25, "Critical")</f>
        <v>Medium</v>
      </c>
    </row>
    <row r="2626" spans="1:14" x14ac:dyDescent="0.3">
      <c r="A2626" t="s">
        <v>1026</v>
      </c>
      <c r="B2626" s="1">
        <v>46071.006944444445</v>
      </c>
      <c r="C2626" t="s">
        <v>7</v>
      </c>
      <c r="D2626" t="s">
        <v>18</v>
      </c>
      <c r="E2626" t="s">
        <v>19</v>
      </c>
      <c r="F2626" t="s">
        <v>20</v>
      </c>
      <c r="G2626" s="2">
        <v>6.9444444444444441E-3</v>
      </c>
      <c r="H2626" s="3">
        <v>46071</v>
      </c>
      <c r="I2626">
        <v>2</v>
      </c>
      <c r="J2626">
        <f>_xlfn.XLOOKUP(tbl_logs[[#This Row],[Target_Department]],tbl_DeptWeight[Department], tbl_DeptWeight[Impact Score])</f>
        <v>3</v>
      </c>
      <c r="K2626">
        <f>_xlfn.XLOOKUP(tbl_logs[[#This Row],[Employee_Action]],tbl_ResponseLikelihood[Employee Action],tbl_ResponseLikelihood[Likelihood Score])</f>
        <v>2</v>
      </c>
      <c r="L2626">
        <f>tbl_logs[[#This Row],[Impact Score]]*tbl_logs[[#This Row],[Response Multiplier]]</f>
        <v>6</v>
      </c>
      <c r="M2626" t="str" cm="1">
        <f t="array" ref="M2626">_xlfn.IFS(tbl_logs[[#This Row],[Total Score]]&lt;=4, "Low", tbl_logs[[#This Row],[Total Score]]&lt;=10, "Medium", tbl_logs[[#This Row],[Total Score]]&lt;=19, "High", tbl_logs[[#This Row],[Total Score]]&lt;=25, "Very High")</f>
        <v>Medium</v>
      </c>
      <c r="N2626" t="str" cm="1">
        <f t="array" ref="N2626">_xlfn.IFS(tbl_logs[[#This Row],[Total Score]]&lt;=4, "Low", tbl_logs[[#This Row],[Total Score]]&lt;=10, "Medium", tbl_logs[[#This Row],[Total Score]]&lt;=17, "High", tbl_logs[[#This Row],[Total Score]]&lt;=25, "Critical")</f>
        <v>Medium</v>
      </c>
    </row>
    <row r="2627" spans="1:14" x14ac:dyDescent="0.3">
      <c r="A2627" t="s">
        <v>4188</v>
      </c>
      <c r="B2627" s="1">
        <v>46071.01458333333</v>
      </c>
      <c r="C2627" t="s">
        <v>40</v>
      </c>
      <c r="D2627" t="s">
        <v>8</v>
      </c>
      <c r="E2627" t="s">
        <v>16</v>
      </c>
      <c r="F2627" t="s">
        <v>13</v>
      </c>
      <c r="G2627" s="2">
        <v>1.4583333333333334E-2</v>
      </c>
      <c r="H2627" s="3">
        <v>46071</v>
      </c>
      <c r="I2627">
        <v>2</v>
      </c>
      <c r="J2627">
        <f>_xlfn.XLOOKUP(tbl_logs[[#This Row],[Target_Department]],tbl_DeptWeight[Department], tbl_DeptWeight[Impact Score])</f>
        <v>5</v>
      </c>
      <c r="K2627">
        <f>_xlfn.XLOOKUP(tbl_logs[[#This Row],[Employee_Action]],tbl_ResponseLikelihood[Employee Action],tbl_ResponseLikelihood[Likelihood Score])</f>
        <v>1</v>
      </c>
      <c r="L2627">
        <f>tbl_logs[[#This Row],[Impact Score]]*tbl_logs[[#This Row],[Response Multiplier]]</f>
        <v>5</v>
      </c>
      <c r="M2627" t="str" cm="1">
        <f t="array" ref="M2627">_xlfn.IFS(tbl_logs[[#This Row],[Total Score]]&lt;=4, "Low", tbl_logs[[#This Row],[Total Score]]&lt;=10, "Medium", tbl_logs[[#This Row],[Total Score]]&lt;=19, "High", tbl_logs[[#This Row],[Total Score]]&lt;=25, "Very High")</f>
        <v>Medium</v>
      </c>
      <c r="N2627" t="str" cm="1">
        <f t="array" ref="N2627">_xlfn.IFS(tbl_logs[[#This Row],[Total Score]]&lt;=4, "Low", tbl_logs[[#This Row],[Total Score]]&lt;=10, "Medium", tbl_logs[[#This Row],[Total Score]]&lt;=17, "High", tbl_logs[[#This Row],[Total Score]]&lt;=25, "Critical")</f>
        <v>Medium</v>
      </c>
    </row>
    <row r="2628" spans="1:14" x14ac:dyDescent="0.3">
      <c r="A2628" t="s">
        <v>79</v>
      </c>
      <c r="B2628" s="1">
        <v>46071.019444444442</v>
      </c>
      <c r="C2628" t="s">
        <v>40</v>
      </c>
      <c r="D2628" t="s">
        <v>18</v>
      </c>
      <c r="E2628" t="s">
        <v>16</v>
      </c>
      <c r="F2628" t="s">
        <v>20</v>
      </c>
      <c r="G2628" s="2">
        <v>1.9444444444444445E-2</v>
      </c>
      <c r="H2628" s="3">
        <v>46071</v>
      </c>
      <c r="I2628">
        <v>2</v>
      </c>
      <c r="J2628">
        <f>_xlfn.XLOOKUP(tbl_logs[[#This Row],[Target_Department]],tbl_DeptWeight[Department], tbl_DeptWeight[Impact Score])</f>
        <v>5</v>
      </c>
      <c r="K2628">
        <f>_xlfn.XLOOKUP(tbl_logs[[#This Row],[Employee_Action]],tbl_ResponseLikelihood[Employee Action],tbl_ResponseLikelihood[Likelihood Score])</f>
        <v>2</v>
      </c>
      <c r="L2628">
        <f>tbl_logs[[#This Row],[Impact Score]]*tbl_logs[[#This Row],[Response Multiplier]]</f>
        <v>10</v>
      </c>
      <c r="M2628" t="str" cm="1">
        <f t="array" ref="M2628">_xlfn.IFS(tbl_logs[[#This Row],[Total Score]]&lt;=4, "Low", tbl_logs[[#This Row],[Total Score]]&lt;=10, "Medium", tbl_logs[[#This Row],[Total Score]]&lt;=19, "High", tbl_logs[[#This Row],[Total Score]]&lt;=25, "Very High")</f>
        <v>Medium</v>
      </c>
      <c r="N2628" t="str" cm="1">
        <f t="array" ref="N2628">_xlfn.IFS(tbl_logs[[#This Row],[Total Score]]&lt;=4, "Low", tbl_logs[[#This Row],[Total Score]]&lt;=10, "Medium", tbl_logs[[#This Row],[Total Score]]&lt;=17, "High", tbl_logs[[#This Row],[Total Score]]&lt;=25, "Critical")</f>
        <v>Medium</v>
      </c>
    </row>
    <row r="2629" spans="1:14" x14ac:dyDescent="0.3">
      <c r="A2629" t="s">
        <v>119</v>
      </c>
      <c r="B2629" s="1">
        <v>46071.030555555553</v>
      </c>
      <c r="C2629" t="s">
        <v>26</v>
      </c>
      <c r="D2629" t="s">
        <v>8</v>
      </c>
      <c r="E2629" t="s">
        <v>19</v>
      </c>
      <c r="F2629" t="s">
        <v>10</v>
      </c>
      <c r="G2629" s="2">
        <v>3.0555555555555555E-2</v>
      </c>
      <c r="H2629" s="3">
        <v>46071</v>
      </c>
      <c r="I2629">
        <v>2</v>
      </c>
      <c r="J2629">
        <f>_xlfn.XLOOKUP(tbl_logs[[#This Row],[Target_Department]],tbl_DeptWeight[Department], tbl_DeptWeight[Impact Score])</f>
        <v>3</v>
      </c>
      <c r="K2629">
        <f>_xlfn.XLOOKUP(tbl_logs[[#This Row],[Employee_Action]],tbl_ResponseLikelihood[Employee Action],tbl_ResponseLikelihood[Likelihood Score])</f>
        <v>2</v>
      </c>
      <c r="L2629">
        <f>tbl_logs[[#This Row],[Impact Score]]*tbl_logs[[#This Row],[Response Multiplier]]</f>
        <v>6</v>
      </c>
      <c r="M2629" t="str" cm="1">
        <f t="array" ref="M2629">_xlfn.IFS(tbl_logs[[#This Row],[Total Score]]&lt;=4, "Low", tbl_logs[[#This Row],[Total Score]]&lt;=10, "Medium", tbl_logs[[#This Row],[Total Score]]&lt;=19, "High", tbl_logs[[#This Row],[Total Score]]&lt;=25, "Very High")</f>
        <v>Medium</v>
      </c>
      <c r="N2629" t="str" cm="1">
        <f t="array" ref="N2629">_xlfn.IFS(tbl_logs[[#This Row],[Total Score]]&lt;=4, "Low", tbl_logs[[#This Row],[Total Score]]&lt;=10, "Medium", tbl_logs[[#This Row],[Total Score]]&lt;=17, "High", tbl_logs[[#This Row],[Total Score]]&lt;=25, "Critical")</f>
        <v>Medium</v>
      </c>
    </row>
    <row r="2630" spans="1:14" x14ac:dyDescent="0.3">
      <c r="A2630" t="s">
        <v>4779</v>
      </c>
      <c r="B2630" s="1">
        <v>46071.038194444445</v>
      </c>
      <c r="C2630" t="s">
        <v>26</v>
      </c>
      <c r="D2630" t="s">
        <v>15</v>
      </c>
      <c r="E2630" t="s">
        <v>9</v>
      </c>
      <c r="F2630" t="s">
        <v>20</v>
      </c>
      <c r="G2630" s="2">
        <v>3.8194444444444448E-2</v>
      </c>
      <c r="H2630" s="3">
        <v>46071</v>
      </c>
      <c r="I2630">
        <v>2</v>
      </c>
      <c r="J2630">
        <f>_xlfn.XLOOKUP(tbl_logs[[#This Row],[Target_Department]],tbl_DeptWeight[Department], tbl_DeptWeight[Impact Score])</f>
        <v>3</v>
      </c>
      <c r="K2630">
        <f>_xlfn.XLOOKUP(tbl_logs[[#This Row],[Employee_Action]],tbl_ResponseLikelihood[Employee Action],tbl_ResponseLikelihood[Likelihood Score])</f>
        <v>2</v>
      </c>
      <c r="L2630">
        <f>tbl_logs[[#This Row],[Impact Score]]*tbl_logs[[#This Row],[Response Multiplier]]</f>
        <v>6</v>
      </c>
      <c r="M2630" t="str" cm="1">
        <f t="array" ref="M2630">_xlfn.IFS(tbl_logs[[#This Row],[Total Score]]&lt;=4, "Low", tbl_logs[[#This Row],[Total Score]]&lt;=10, "Medium", tbl_logs[[#This Row],[Total Score]]&lt;=19, "High", tbl_logs[[#This Row],[Total Score]]&lt;=25, "Very High")</f>
        <v>Medium</v>
      </c>
      <c r="N2630" t="str" cm="1">
        <f t="array" ref="N2630">_xlfn.IFS(tbl_logs[[#This Row],[Total Score]]&lt;=4, "Low", tbl_logs[[#This Row],[Total Score]]&lt;=10, "Medium", tbl_logs[[#This Row],[Total Score]]&lt;=17, "High", tbl_logs[[#This Row],[Total Score]]&lt;=25, "Critical")</f>
        <v>Medium</v>
      </c>
    </row>
    <row r="2631" spans="1:14" x14ac:dyDescent="0.3">
      <c r="A2631" t="s">
        <v>2991</v>
      </c>
      <c r="B2631" s="1">
        <v>46071.111111111109</v>
      </c>
      <c r="C2631" t="s">
        <v>35</v>
      </c>
      <c r="D2631" t="s">
        <v>18</v>
      </c>
      <c r="E2631" t="s">
        <v>31</v>
      </c>
      <c r="F2631" t="s">
        <v>10</v>
      </c>
      <c r="G2631" s="2">
        <v>0.1111111111111111</v>
      </c>
      <c r="H2631" s="3">
        <v>46071</v>
      </c>
      <c r="I2631">
        <v>2</v>
      </c>
      <c r="J2631">
        <f>_xlfn.XLOOKUP(tbl_logs[[#This Row],[Target_Department]],tbl_DeptWeight[Department], tbl_DeptWeight[Impact Score])</f>
        <v>1</v>
      </c>
      <c r="K2631">
        <f>_xlfn.XLOOKUP(tbl_logs[[#This Row],[Employee_Action]],tbl_ResponseLikelihood[Employee Action],tbl_ResponseLikelihood[Likelihood Score])</f>
        <v>2</v>
      </c>
      <c r="L2631">
        <f>tbl_logs[[#This Row],[Impact Score]]*tbl_logs[[#This Row],[Response Multiplier]]</f>
        <v>2</v>
      </c>
      <c r="M2631" t="str" cm="1">
        <f t="array" ref="M2631">_xlfn.IFS(tbl_logs[[#This Row],[Total Score]]&lt;=4, "Low", tbl_logs[[#This Row],[Total Score]]&lt;=10, "Medium", tbl_logs[[#This Row],[Total Score]]&lt;=19, "High", tbl_logs[[#This Row],[Total Score]]&lt;=25, "Very High")</f>
        <v>Low</v>
      </c>
      <c r="N2631" t="str" cm="1">
        <f t="array" ref="N2631">_xlfn.IFS(tbl_logs[[#This Row],[Total Score]]&lt;=4, "Low", tbl_logs[[#This Row],[Total Score]]&lt;=10, "Medium", tbl_logs[[#This Row],[Total Score]]&lt;=17, "High", tbl_logs[[#This Row],[Total Score]]&lt;=25, "Critical")</f>
        <v>Low</v>
      </c>
    </row>
    <row r="2632" spans="1:14" x14ac:dyDescent="0.3">
      <c r="A2632" t="s">
        <v>294</v>
      </c>
      <c r="B2632" s="1">
        <v>46071.131249999999</v>
      </c>
      <c r="C2632" t="s">
        <v>7</v>
      </c>
      <c r="D2632" t="s">
        <v>18</v>
      </c>
      <c r="E2632" t="s">
        <v>19</v>
      </c>
      <c r="F2632" t="s">
        <v>13</v>
      </c>
      <c r="G2632" s="2">
        <v>0.13125000000000001</v>
      </c>
      <c r="H2632" s="3">
        <v>46071</v>
      </c>
      <c r="I2632">
        <v>2</v>
      </c>
      <c r="J2632">
        <f>_xlfn.XLOOKUP(tbl_logs[[#This Row],[Target_Department]],tbl_DeptWeight[Department], tbl_DeptWeight[Impact Score])</f>
        <v>3</v>
      </c>
      <c r="K2632">
        <f>_xlfn.XLOOKUP(tbl_logs[[#This Row],[Employee_Action]],tbl_ResponseLikelihood[Employee Action],tbl_ResponseLikelihood[Likelihood Score])</f>
        <v>1</v>
      </c>
      <c r="L2632">
        <f>tbl_logs[[#This Row],[Impact Score]]*tbl_logs[[#This Row],[Response Multiplier]]</f>
        <v>3</v>
      </c>
      <c r="M2632" t="str" cm="1">
        <f t="array" ref="M2632">_xlfn.IFS(tbl_logs[[#This Row],[Total Score]]&lt;=4, "Low", tbl_logs[[#This Row],[Total Score]]&lt;=10, "Medium", tbl_logs[[#This Row],[Total Score]]&lt;=19, "High", tbl_logs[[#This Row],[Total Score]]&lt;=25, "Very High")</f>
        <v>Low</v>
      </c>
      <c r="N2632" t="str" cm="1">
        <f t="array" ref="N2632">_xlfn.IFS(tbl_logs[[#This Row],[Total Score]]&lt;=4, "Low", tbl_logs[[#This Row],[Total Score]]&lt;=10, "Medium", tbl_logs[[#This Row],[Total Score]]&lt;=17, "High", tbl_logs[[#This Row],[Total Score]]&lt;=25, "Critical")</f>
        <v>Low</v>
      </c>
    </row>
    <row r="2633" spans="1:14" x14ac:dyDescent="0.3">
      <c r="A2633" t="s">
        <v>2568</v>
      </c>
      <c r="B2633" s="1">
        <v>46071.145138888889</v>
      </c>
      <c r="C2633" t="s">
        <v>7</v>
      </c>
      <c r="D2633" t="s">
        <v>8</v>
      </c>
      <c r="E2633" t="s">
        <v>19</v>
      </c>
      <c r="F2633" t="s">
        <v>33</v>
      </c>
      <c r="G2633" s="2">
        <v>0.1451388888888889</v>
      </c>
      <c r="H2633" s="3">
        <v>46071</v>
      </c>
      <c r="I2633">
        <v>2</v>
      </c>
      <c r="J2633">
        <f>_xlfn.XLOOKUP(tbl_logs[[#This Row],[Target_Department]],tbl_DeptWeight[Department], tbl_DeptWeight[Impact Score])</f>
        <v>3</v>
      </c>
      <c r="K2633">
        <f>_xlfn.XLOOKUP(tbl_logs[[#This Row],[Employee_Action]],tbl_ResponseLikelihood[Employee Action],tbl_ResponseLikelihood[Likelihood Score])</f>
        <v>4</v>
      </c>
      <c r="L2633">
        <f>tbl_logs[[#This Row],[Impact Score]]*tbl_logs[[#This Row],[Response Multiplier]]</f>
        <v>12</v>
      </c>
      <c r="M2633" t="str" cm="1">
        <f t="array" ref="M2633">_xlfn.IFS(tbl_logs[[#This Row],[Total Score]]&lt;=4, "Low", tbl_logs[[#This Row],[Total Score]]&lt;=10, "Medium", tbl_logs[[#This Row],[Total Score]]&lt;=19, "High", tbl_logs[[#This Row],[Total Score]]&lt;=25, "Very High")</f>
        <v>High</v>
      </c>
      <c r="N2633" t="str" cm="1">
        <f t="array" ref="N2633">_xlfn.IFS(tbl_logs[[#This Row],[Total Score]]&lt;=4, "Low", tbl_logs[[#This Row],[Total Score]]&lt;=10, "Medium", tbl_logs[[#This Row],[Total Score]]&lt;=17, "High", tbl_logs[[#This Row],[Total Score]]&lt;=25, "Critical")</f>
        <v>High</v>
      </c>
    </row>
    <row r="2634" spans="1:14" x14ac:dyDescent="0.3">
      <c r="A2634" t="s">
        <v>1576</v>
      </c>
      <c r="B2634" s="1">
        <v>46071.193055555559</v>
      </c>
      <c r="C2634" t="s">
        <v>7</v>
      </c>
      <c r="D2634" t="s">
        <v>18</v>
      </c>
      <c r="E2634" t="s">
        <v>19</v>
      </c>
      <c r="F2634" t="s">
        <v>20</v>
      </c>
      <c r="G2634" s="2">
        <v>0.19305555555555556</v>
      </c>
      <c r="H2634" s="3">
        <v>46071</v>
      </c>
      <c r="I2634">
        <v>2</v>
      </c>
      <c r="J2634">
        <f>_xlfn.XLOOKUP(tbl_logs[[#This Row],[Target_Department]],tbl_DeptWeight[Department], tbl_DeptWeight[Impact Score])</f>
        <v>3</v>
      </c>
      <c r="K2634">
        <f>_xlfn.XLOOKUP(tbl_logs[[#This Row],[Employee_Action]],tbl_ResponseLikelihood[Employee Action],tbl_ResponseLikelihood[Likelihood Score])</f>
        <v>2</v>
      </c>
      <c r="L2634">
        <f>tbl_logs[[#This Row],[Impact Score]]*tbl_logs[[#This Row],[Response Multiplier]]</f>
        <v>6</v>
      </c>
      <c r="M2634" t="str" cm="1">
        <f t="array" ref="M2634">_xlfn.IFS(tbl_logs[[#This Row],[Total Score]]&lt;=4, "Low", tbl_logs[[#This Row],[Total Score]]&lt;=10, "Medium", tbl_logs[[#This Row],[Total Score]]&lt;=19, "High", tbl_logs[[#This Row],[Total Score]]&lt;=25, "Very High")</f>
        <v>Medium</v>
      </c>
      <c r="N2634" t="str" cm="1">
        <f t="array" ref="N2634">_xlfn.IFS(tbl_logs[[#This Row],[Total Score]]&lt;=4, "Low", tbl_logs[[#This Row],[Total Score]]&lt;=10, "Medium", tbl_logs[[#This Row],[Total Score]]&lt;=17, "High", tbl_logs[[#This Row],[Total Score]]&lt;=25, "Critical")</f>
        <v>Medium</v>
      </c>
    </row>
    <row r="2635" spans="1:14" x14ac:dyDescent="0.3">
      <c r="A2635" t="s">
        <v>3565</v>
      </c>
      <c r="B2635" s="1">
        <v>46071.195833333331</v>
      </c>
      <c r="C2635" t="s">
        <v>7</v>
      </c>
      <c r="D2635" t="s">
        <v>15</v>
      </c>
      <c r="E2635" t="s">
        <v>19</v>
      </c>
      <c r="F2635" t="s">
        <v>10</v>
      </c>
      <c r="G2635" s="2">
        <v>0.19583333333333333</v>
      </c>
      <c r="H2635" s="3">
        <v>46071</v>
      </c>
      <c r="I2635">
        <v>2</v>
      </c>
      <c r="J2635">
        <f>_xlfn.XLOOKUP(tbl_logs[[#This Row],[Target_Department]],tbl_DeptWeight[Department], tbl_DeptWeight[Impact Score])</f>
        <v>3</v>
      </c>
      <c r="K2635">
        <f>_xlfn.XLOOKUP(tbl_logs[[#This Row],[Employee_Action]],tbl_ResponseLikelihood[Employee Action],tbl_ResponseLikelihood[Likelihood Score])</f>
        <v>2</v>
      </c>
      <c r="L2635">
        <f>tbl_logs[[#This Row],[Impact Score]]*tbl_logs[[#This Row],[Response Multiplier]]</f>
        <v>6</v>
      </c>
      <c r="M2635" t="str" cm="1">
        <f t="array" ref="M2635">_xlfn.IFS(tbl_logs[[#This Row],[Total Score]]&lt;=4, "Low", tbl_logs[[#This Row],[Total Score]]&lt;=10, "Medium", tbl_logs[[#This Row],[Total Score]]&lt;=19, "High", tbl_logs[[#This Row],[Total Score]]&lt;=25, "Very High")</f>
        <v>Medium</v>
      </c>
      <c r="N2635" t="str" cm="1">
        <f t="array" ref="N2635">_xlfn.IFS(tbl_logs[[#This Row],[Total Score]]&lt;=4, "Low", tbl_logs[[#This Row],[Total Score]]&lt;=10, "Medium", tbl_logs[[#This Row],[Total Score]]&lt;=17, "High", tbl_logs[[#This Row],[Total Score]]&lt;=25, "Critical")</f>
        <v>Medium</v>
      </c>
    </row>
    <row r="2636" spans="1:14" x14ac:dyDescent="0.3">
      <c r="A2636" t="s">
        <v>4945</v>
      </c>
      <c r="B2636" s="1">
        <v>46071.254166666666</v>
      </c>
      <c r="C2636" t="s">
        <v>7</v>
      </c>
      <c r="D2636" t="s">
        <v>8</v>
      </c>
      <c r="E2636" t="s">
        <v>19</v>
      </c>
      <c r="F2636" t="s">
        <v>10</v>
      </c>
      <c r="G2636" s="2">
        <v>0.25416666666666665</v>
      </c>
      <c r="H2636" s="3">
        <v>46071</v>
      </c>
      <c r="I2636">
        <v>2</v>
      </c>
      <c r="J2636">
        <f>_xlfn.XLOOKUP(tbl_logs[[#This Row],[Target_Department]],tbl_DeptWeight[Department], tbl_DeptWeight[Impact Score])</f>
        <v>3</v>
      </c>
      <c r="K2636">
        <f>_xlfn.XLOOKUP(tbl_logs[[#This Row],[Employee_Action]],tbl_ResponseLikelihood[Employee Action],tbl_ResponseLikelihood[Likelihood Score])</f>
        <v>2</v>
      </c>
      <c r="L2636">
        <f>tbl_logs[[#This Row],[Impact Score]]*tbl_logs[[#This Row],[Response Multiplier]]</f>
        <v>6</v>
      </c>
      <c r="M2636" t="str" cm="1">
        <f t="array" ref="M2636">_xlfn.IFS(tbl_logs[[#This Row],[Total Score]]&lt;=4, "Low", tbl_logs[[#This Row],[Total Score]]&lt;=10, "Medium", tbl_logs[[#This Row],[Total Score]]&lt;=19, "High", tbl_logs[[#This Row],[Total Score]]&lt;=25, "Very High")</f>
        <v>Medium</v>
      </c>
      <c r="N2636" t="str" cm="1">
        <f t="array" ref="N2636">_xlfn.IFS(tbl_logs[[#This Row],[Total Score]]&lt;=4, "Low", tbl_logs[[#This Row],[Total Score]]&lt;=10, "Medium", tbl_logs[[#This Row],[Total Score]]&lt;=17, "High", tbl_logs[[#This Row],[Total Score]]&lt;=25, "Critical")</f>
        <v>Medium</v>
      </c>
    </row>
    <row r="2637" spans="1:14" x14ac:dyDescent="0.3">
      <c r="A2637" t="s">
        <v>800</v>
      </c>
      <c r="B2637" s="1">
        <v>46071.263194444444</v>
      </c>
      <c r="C2637" t="s">
        <v>26</v>
      </c>
      <c r="D2637" t="s">
        <v>8</v>
      </c>
      <c r="E2637" t="s">
        <v>16</v>
      </c>
      <c r="F2637" t="s">
        <v>10</v>
      </c>
      <c r="G2637" s="2">
        <v>0.26319444444444445</v>
      </c>
      <c r="H2637" s="3">
        <v>46071</v>
      </c>
      <c r="I2637">
        <v>2</v>
      </c>
      <c r="J2637">
        <f>_xlfn.XLOOKUP(tbl_logs[[#This Row],[Target_Department]],tbl_DeptWeight[Department], tbl_DeptWeight[Impact Score])</f>
        <v>3</v>
      </c>
      <c r="K2637">
        <f>_xlfn.XLOOKUP(tbl_logs[[#This Row],[Employee_Action]],tbl_ResponseLikelihood[Employee Action],tbl_ResponseLikelihood[Likelihood Score])</f>
        <v>2</v>
      </c>
      <c r="L2637">
        <f>tbl_logs[[#This Row],[Impact Score]]*tbl_logs[[#This Row],[Response Multiplier]]</f>
        <v>6</v>
      </c>
      <c r="M2637" t="str" cm="1">
        <f t="array" ref="M2637">_xlfn.IFS(tbl_logs[[#This Row],[Total Score]]&lt;=4, "Low", tbl_logs[[#This Row],[Total Score]]&lt;=10, "Medium", tbl_logs[[#This Row],[Total Score]]&lt;=19, "High", tbl_logs[[#This Row],[Total Score]]&lt;=25, "Very High")</f>
        <v>Medium</v>
      </c>
      <c r="N2637" t="str" cm="1">
        <f t="array" ref="N2637">_xlfn.IFS(tbl_logs[[#This Row],[Total Score]]&lt;=4, "Low", tbl_logs[[#This Row],[Total Score]]&lt;=10, "Medium", tbl_logs[[#This Row],[Total Score]]&lt;=17, "High", tbl_logs[[#This Row],[Total Score]]&lt;=25, "Critical")</f>
        <v>Medium</v>
      </c>
    </row>
    <row r="2638" spans="1:14" x14ac:dyDescent="0.3">
      <c r="A2638" t="s">
        <v>2740</v>
      </c>
      <c r="B2638" s="1">
        <v>46071.27847222222</v>
      </c>
      <c r="C2638" t="s">
        <v>7</v>
      </c>
      <c r="D2638" t="s">
        <v>18</v>
      </c>
      <c r="E2638" t="s">
        <v>19</v>
      </c>
      <c r="F2638" t="s">
        <v>13</v>
      </c>
      <c r="G2638" s="2">
        <v>0.27847222222222223</v>
      </c>
      <c r="H2638" s="3">
        <v>46071</v>
      </c>
      <c r="I2638">
        <v>2</v>
      </c>
      <c r="J2638">
        <f>_xlfn.XLOOKUP(tbl_logs[[#This Row],[Target_Department]],tbl_DeptWeight[Department], tbl_DeptWeight[Impact Score])</f>
        <v>3</v>
      </c>
      <c r="K2638">
        <f>_xlfn.XLOOKUP(tbl_logs[[#This Row],[Employee_Action]],tbl_ResponseLikelihood[Employee Action],tbl_ResponseLikelihood[Likelihood Score])</f>
        <v>1</v>
      </c>
      <c r="L2638">
        <f>tbl_logs[[#This Row],[Impact Score]]*tbl_logs[[#This Row],[Response Multiplier]]</f>
        <v>3</v>
      </c>
      <c r="M2638" t="str" cm="1">
        <f t="array" ref="M2638">_xlfn.IFS(tbl_logs[[#This Row],[Total Score]]&lt;=4, "Low", tbl_logs[[#This Row],[Total Score]]&lt;=10, "Medium", tbl_logs[[#This Row],[Total Score]]&lt;=19, "High", tbl_logs[[#This Row],[Total Score]]&lt;=25, "Very High")</f>
        <v>Low</v>
      </c>
      <c r="N2638" t="str" cm="1">
        <f t="array" ref="N2638">_xlfn.IFS(tbl_logs[[#This Row],[Total Score]]&lt;=4, "Low", tbl_logs[[#This Row],[Total Score]]&lt;=10, "Medium", tbl_logs[[#This Row],[Total Score]]&lt;=17, "High", tbl_logs[[#This Row],[Total Score]]&lt;=25, "Critical")</f>
        <v>Low</v>
      </c>
    </row>
    <row r="2639" spans="1:14" x14ac:dyDescent="0.3">
      <c r="A2639" t="s">
        <v>4238</v>
      </c>
      <c r="B2639" s="1">
        <v>46071.292361111111</v>
      </c>
      <c r="C2639" t="s">
        <v>7</v>
      </c>
      <c r="D2639" t="s">
        <v>15</v>
      </c>
      <c r="E2639" t="s">
        <v>19</v>
      </c>
      <c r="F2639" t="s">
        <v>20</v>
      </c>
      <c r="G2639" s="2">
        <v>0.29236111111111113</v>
      </c>
      <c r="H2639" s="3">
        <v>46071</v>
      </c>
      <c r="I2639">
        <v>2</v>
      </c>
      <c r="J2639">
        <f>_xlfn.XLOOKUP(tbl_logs[[#This Row],[Target_Department]],tbl_DeptWeight[Department], tbl_DeptWeight[Impact Score])</f>
        <v>3</v>
      </c>
      <c r="K2639">
        <f>_xlfn.XLOOKUP(tbl_logs[[#This Row],[Employee_Action]],tbl_ResponseLikelihood[Employee Action],tbl_ResponseLikelihood[Likelihood Score])</f>
        <v>2</v>
      </c>
      <c r="L2639">
        <f>tbl_logs[[#This Row],[Impact Score]]*tbl_logs[[#This Row],[Response Multiplier]]</f>
        <v>6</v>
      </c>
      <c r="M2639" t="str" cm="1">
        <f t="array" ref="M2639">_xlfn.IFS(tbl_logs[[#This Row],[Total Score]]&lt;=4, "Low", tbl_logs[[#This Row],[Total Score]]&lt;=10, "Medium", tbl_logs[[#This Row],[Total Score]]&lt;=19, "High", tbl_logs[[#This Row],[Total Score]]&lt;=25, "Very High")</f>
        <v>Medium</v>
      </c>
      <c r="N2639" t="str" cm="1">
        <f t="array" ref="N2639">_xlfn.IFS(tbl_logs[[#This Row],[Total Score]]&lt;=4, "Low", tbl_logs[[#This Row],[Total Score]]&lt;=10, "Medium", tbl_logs[[#This Row],[Total Score]]&lt;=17, "High", tbl_logs[[#This Row],[Total Score]]&lt;=25, "Critical")</f>
        <v>Medium</v>
      </c>
    </row>
    <row r="2640" spans="1:14" x14ac:dyDescent="0.3">
      <c r="A2640" t="s">
        <v>945</v>
      </c>
      <c r="B2640" s="1">
        <v>46071.305555555555</v>
      </c>
      <c r="C2640" t="s">
        <v>7</v>
      </c>
      <c r="D2640" t="s">
        <v>22</v>
      </c>
      <c r="E2640" t="s">
        <v>19</v>
      </c>
      <c r="F2640" t="s">
        <v>10</v>
      </c>
      <c r="G2640" s="2">
        <v>0.30555555555555558</v>
      </c>
      <c r="H2640" s="3">
        <v>46071</v>
      </c>
      <c r="I2640">
        <v>2</v>
      </c>
      <c r="J2640">
        <f>_xlfn.XLOOKUP(tbl_logs[[#This Row],[Target_Department]],tbl_DeptWeight[Department], tbl_DeptWeight[Impact Score])</f>
        <v>3</v>
      </c>
      <c r="K2640">
        <f>_xlfn.XLOOKUP(tbl_logs[[#This Row],[Employee_Action]],tbl_ResponseLikelihood[Employee Action],tbl_ResponseLikelihood[Likelihood Score])</f>
        <v>2</v>
      </c>
      <c r="L2640">
        <f>tbl_logs[[#This Row],[Impact Score]]*tbl_logs[[#This Row],[Response Multiplier]]</f>
        <v>6</v>
      </c>
      <c r="M2640" t="str" cm="1">
        <f t="array" ref="M2640">_xlfn.IFS(tbl_logs[[#This Row],[Total Score]]&lt;=4, "Low", tbl_logs[[#This Row],[Total Score]]&lt;=10, "Medium", tbl_logs[[#This Row],[Total Score]]&lt;=19, "High", tbl_logs[[#This Row],[Total Score]]&lt;=25, "Very High")</f>
        <v>Medium</v>
      </c>
      <c r="N2640" t="str" cm="1">
        <f t="array" ref="N2640">_xlfn.IFS(tbl_logs[[#This Row],[Total Score]]&lt;=4, "Low", tbl_logs[[#This Row],[Total Score]]&lt;=10, "Medium", tbl_logs[[#This Row],[Total Score]]&lt;=17, "High", tbl_logs[[#This Row],[Total Score]]&lt;=25, "Critical")</f>
        <v>Medium</v>
      </c>
    </row>
    <row r="2641" spans="1:14" x14ac:dyDescent="0.3">
      <c r="A2641" t="s">
        <v>4735</v>
      </c>
      <c r="B2641" s="1">
        <v>46071.313888888886</v>
      </c>
      <c r="C2641" t="s">
        <v>7</v>
      </c>
      <c r="D2641" t="s">
        <v>15</v>
      </c>
      <c r="E2641" t="s">
        <v>19</v>
      </c>
      <c r="F2641" t="s">
        <v>13</v>
      </c>
      <c r="G2641" s="2">
        <v>0.31388888888888888</v>
      </c>
      <c r="H2641" s="3">
        <v>46071</v>
      </c>
      <c r="I2641">
        <v>2</v>
      </c>
      <c r="J2641">
        <f>_xlfn.XLOOKUP(tbl_logs[[#This Row],[Target_Department]],tbl_DeptWeight[Department], tbl_DeptWeight[Impact Score])</f>
        <v>3</v>
      </c>
      <c r="K2641">
        <f>_xlfn.XLOOKUP(tbl_logs[[#This Row],[Employee_Action]],tbl_ResponseLikelihood[Employee Action],tbl_ResponseLikelihood[Likelihood Score])</f>
        <v>1</v>
      </c>
      <c r="L2641">
        <f>tbl_logs[[#This Row],[Impact Score]]*tbl_logs[[#This Row],[Response Multiplier]]</f>
        <v>3</v>
      </c>
      <c r="M2641" t="str" cm="1">
        <f t="array" ref="M2641">_xlfn.IFS(tbl_logs[[#This Row],[Total Score]]&lt;=4, "Low", tbl_logs[[#This Row],[Total Score]]&lt;=10, "Medium", tbl_logs[[#This Row],[Total Score]]&lt;=19, "High", tbl_logs[[#This Row],[Total Score]]&lt;=25, "Very High")</f>
        <v>Low</v>
      </c>
      <c r="N2641" t="str" cm="1">
        <f t="array" ref="N2641">_xlfn.IFS(tbl_logs[[#This Row],[Total Score]]&lt;=4, "Low", tbl_logs[[#This Row],[Total Score]]&lt;=10, "Medium", tbl_logs[[#This Row],[Total Score]]&lt;=17, "High", tbl_logs[[#This Row],[Total Score]]&lt;=25, "Critical")</f>
        <v>Low</v>
      </c>
    </row>
    <row r="2642" spans="1:14" x14ac:dyDescent="0.3">
      <c r="A2642" t="s">
        <v>808</v>
      </c>
      <c r="B2642" s="1">
        <v>46071.378472222219</v>
      </c>
      <c r="C2642" t="s">
        <v>7</v>
      </c>
      <c r="D2642" t="s">
        <v>15</v>
      </c>
      <c r="E2642" t="s">
        <v>19</v>
      </c>
      <c r="F2642" t="s">
        <v>10</v>
      </c>
      <c r="G2642" s="2">
        <v>0.37847222222222221</v>
      </c>
      <c r="H2642" s="3">
        <v>46071</v>
      </c>
      <c r="I2642">
        <v>2</v>
      </c>
      <c r="J2642">
        <f>_xlfn.XLOOKUP(tbl_logs[[#This Row],[Target_Department]],tbl_DeptWeight[Department], tbl_DeptWeight[Impact Score])</f>
        <v>3</v>
      </c>
      <c r="K2642">
        <f>_xlfn.XLOOKUP(tbl_logs[[#This Row],[Employee_Action]],tbl_ResponseLikelihood[Employee Action],tbl_ResponseLikelihood[Likelihood Score])</f>
        <v>2</v>
      </c>
      <c r="L2642">
        <f>tbl_logs[[#This Row],[Impact Score]]*tbl_logs[[#This Row],[Response Multiplier]]</f>
        <v>6</v>
      </c>
      <c r="M2642" t="str" cm="1">
        <f t="array" ref="M2642">_xlfn.IFS(tbl_logs[[#This Row],[Total Score]]&lt;=4, "Low", tbl_logs[[#This Row],[Total Score]]&lt;=10, "Medium", tbl_logs[[#This Row],[Total Score]]&lt;=19, "High", tbl_logs[[#This Row],[Total Score]]&lt;=25, "Very High")</f>
        <v>Medium</v>
      </c>
      <c r="N2642" t="str" cm="1">
        <f t="array" ref="N2642">_xlfn.IFS(tbl_logs[[#This Row],[Total Score]]&lt;=4, "Low", tbl_logs[[#This Row],[Total Score]]&lt;=10, "Medium", tbl_logs[[#This Row],[Total Score]]&lt;=17, "High", tbl_logs[[#This Row],[Total Score]]&lt;=25, "Critical")</f>
        <v>Medium</v>
      </c>
    </row>
    <row r="2643" spans="1:14" x14ac:dyDescent="0.3">
      <c r="A2643" t="s">
        <v>944</v>
      </c>
      <c r="B2643" s="1">
        <v>46071.38958333333</v>
      </c>
      <c r="C2643" t="s">
        <v>35</v>
      </c>
      <c r="D2643" t="s">
        <v>18</v>
      </c>
      <c r="E2643" t="s">
        <v>19</v>
      </c>
      <c r="F2643" t="s">
        <v>20</v>
      </c>
      <c r="G2643" s="2">
        <v>0.38958333333333334</v>
      </c>
      <c r="H2643" s="3">
        <v>46071</v>
      </c>
      <c r="I2643">
        <v>2</v>
      </c>
      <c r="J2643">
        <f>_xlfn.XLOOKUP(tbl_logs[[#This Row],[Target_Department]],tbl_DeptWeight[Department], tbl_DeptWeight[Impact Score])</f>
        <v>1</v>
      </c>
      <c r="K2643">
        <f>_xlfn.XLOOKUP(tbl_logs[[#This Row],[Employee_Action]],tbl_ResponseLikelihood[Employee Action],tbl_ResponseLikelihood[Likelihood Score])</f>
        <v>2</v>
      </c>
      <c r="L2643">
        <f>tbl_logs[[#This Row],[Impact Score]]*tbl_logs[[#This Row],[Response Multiplier]]</f>
        <v>2</v>
      </c>
      <c r="M2643" t="str" cm="1">
        <f t="array" ref="M2643">_xlfn.IFS(tbl_logs[[#This Row],[Total Score]]&lt;=4, "Low", tbl_logs[[#This Row],[Total Score]]&lt;=10, "Medium", tbl_logs[[#This Row],[Total Score]]&lt;=19, "High", tbl_logs[[#This Row],[Total Score]]&lt;=25, "Very High")</f>
        <v>Low</v>
      </c>
      <c r="N2643" t="str" cm="1">
        <f t="array" ref="N2643">_xlfn.IFS(tbl_logs[[#This Row],[Total Score]]&lt;=4, "Low", tbl_logs[[#This Row],[Total Score]]&lt;=10, "Medium", tbl_logs[[#This Row],[Total Score]]&lt;=17, "High", tbl_logs[[#This Row],[Total Score]]&lt;=25, "Critical")</f>
        <v>Low</v>
      </c>
    </row>
    <row r="2644" spans="1:14" x14ac:dyDescent="0.3">
      <c r="A2644" t="s">
        <v>276</v>
      </c>
      <c r="B2644" s="1">
        <v>46071.475694444445</v>
      </c>
      <c r="C2644" t="s">
        <v>47</v>
      </c>
      <c r="D2644" t="s">
        <v>22</v>
      </c>
      <c r="E2644" t="s">
        <v>16</v>
      </c>
      <c r="F2644" t="s">
        <v>10</v>
      </c>
      <c r="G2644" s="2">
        <v>0.47569444444444442</v>
      </c>
      <c r="H2644" s="3">
        <v>46071</v>
      </c>
      <c r="I2644">
        <v>2</v>
      </c>
      <c r="J2644">
        <f>_xlfn.XLOOKUP(tbl_logs[[#This Row],[Target_Department]],tbl_DeptWeight[Department], tbl_DeptWeight[Impact Score])</f>
        <v>1</v>
      </c>
      <c r="K2644">
        <f>_xlfn.XLOOKUP(tbl_logs[[#This Row],[Employee_Action]],tbl_ResponseLikelihood[Employee Action],tbl_ResponseLikelihood[Likelihood Score])</f>
        <v>2</v>
      </c>
      <c r="L2644">
        <f>tbl_logs[[#This Row],[Impact Score]]*tbl_logs[[#This Row],[Response Multiplier]]</f>
        <v>2</v>
      </c>
      <c r="M2644" t="str" cm="1">
        <f t="array" ref="M2644">_xlfn.IFS(tbl_logs[[#This Row],[Total Score]]&lt;=4, "Low", tbl_logs[[#This Row],[Total Score]]&lt;=10, "Medium", tbl_logs[[#This Row],[Total Score]]&lt;=19, "High", tbl_logs[[#This Row],[Total Score]]&lt;=25, "Very High")</f>
        <v>Low</v>
      </c>
      <c r="N2644" t="str" cm="1">
        <f t="array" ref="N2644">_xlfn.IFS(tbl_logs[[#This Row],[Total Score]]&lt;=4, "Low", tbl_logs[[#This Row],[Total Score]]&lt;=10, "Medium", tbl_logs[[#This Row],[Total Score]]&lt;=17, "High", tbl_logs[[#This Row],[Total Score]]&lt;=25, "Critical")</f>
        <v>Low</v>
      </c>
    </row>
    <row r="2645" spans="1:14" x14ac:dyDescent="0.3">
      <c r="A2645" t="s">
        <v>4591</v>
      </c>
      <c r="B2645" s="1">
        <v>46071.498611111114</v>
      </c>
      <c r="C2645" t="s">
        <v>7</v>
      </c>
      <c r="D2645" t="s">
        <v>22</v>
      </c>
      <c r="E2645" t="s">
        <v>19</v>
      </c>
      <c r="F2645" t="s">
        <v>20</v>
      </c>
      <c r="G2645" s="2">
        <v>0.49861111111111112</v>
      </c>
      <c r="H2645" s="3">
        <v>46071</v>
      </c>
      <c r="I2645">
        <v>2</v>
      </c>
      <c r="J2645">
        <f>_xlfn.XLOOKUP(tbl_logs[[#This Row],[Target_Department]],tbl_DeptWeight[Department], tbl_DeptWeight[Impact Score])</f>
        <v>3</v>
      </c>
      <c r="K2645">
        <f>_xlfn.XLOOKUP(tbl_logs[[#This Row],[Employee_Action]],tbl_ResponseLikelihood[Employee Action],tbl_ResponseLikelihood[Likelihood Score])</f>
        <v>2</v>
      </c>
      <c r="L2645">
        <f>tbl_logs[[#This Row],[Impact Score]]*tbl_logs[[#This Row],[Response Multiplier]]</f>
        <v>6</v>
      </c>
      <c r="M2645" t="str" cm="1">
        <f t="array" ref="M2645">_xlfn.IFS(tbl_logs[[#This Row],[Total Score]]&lt;=4, "Low", tbl_logs[[#This Row],[Total Score]]&lt;=10, "Medium", tbl_logs[[#This Row],[Total Score]]&lt;=19, "High", tbl_logs[[#This Row],[Total Score]]&lt;=25, "Very High")</f>
        <v>Medium</v>
      </c>
      <c r="N2645" t="str" cm="1">
        <f t="array" ref="N2645">_xlfn.IFS(tbl_logs[[#This Row],[Total Score]]&lt;=4, "Low", tbl_logs[[#This Row],[Total Score]]&lt;=10, "Medium", tbl_logs[[#This Row],[Total Score]]&lt;=17, "High", tbl_logs[[#This Row],[Total Score]]&lt;=25, "Critical")</f>
        <v>Medium</v>
      </c>
    </row>
    <row r="2646" spans="1:14" x14ac:dyDescent="0.3">
      <c r="A2646" t="s">
        <v>3956</v>
      </c>
      <c r="B2646" s="1">
        <v>46071.499305555553</v>
      </c>
      <c r="C2646" t="s">
        <v>47</v>
      </c>
      <c r="D2646" t="s">
        <v>22</v>
      </c>
      <c r="E2646" t="s">
        <v>19</v>
      </c>
      <c r="F2646" t="s">
        <v>33</v>
      </c>
      <c r="G2646" s="2">
        <v>0.49930555555555556</v>
      </c>
      <c r="H2646" s="3">
        <v>46071</v>
      </c>
      <c r="I2646">
        <v>2</v>
      </c>
      <c r="J2646">
        <f>_xlfn.XLOOKUP(tbl_logs[[#This Row],[Target_Department]],tbl_DeptWeight[Department], tbl_DeptWeight[Impact Score])</f>
        <v>1</v>
      </c>
      <c r="K2646">
        <f>_xlfn.XLOOKUP(tbl_logs[[#This Row],[Employee_Action]],tbl_ResponseLikelihood[Employee Action],tbl_ResponseLikelihood[Likelihood Score])</f>
        <v>4</v>
      </c>
      <c r="L2646">
        <f>tbl_logs[[#This Row],[Impact Score]]*tbl_logs[[#This Row],[Response Multiplier]]</f>
        <v>4</v>
      </c>
      <c r="M2646" t="str" cm="1">
        <f t="array" ref="M2646">_xlfn.IFS(tbl_logs[[#This Row],[Total Score]]&lt;=4, "Low", tbl_logs[[#This Row],[Total Score]]&lt;=10, "Medium", tbl_logs[[#This Row],[Total Score]]&lt;=19, "High", tbl_logs[[#This Row],[Total Score]]&lt;=25, "Very High")</f>
        <v>Low</v>
      </c>
      <c r="N2646" t="str" cm="1">
        <f t="array" ref="N2646">_xlfn.IFS(tbl_logs[[#This Row],[Total Score]]&lt;=4, "Low", tbl_logs[[#This Row],[Total Score]]&lt;=10, "Medium", tbl_logs[[#This Row],[Total Score]]&lt;=17, "High", tbl_logs[[#This Row],[Total Score]]&lt;=25, "Critical")</f>
        <v>Low</v>
      </c>
    </row>
    <row r="2647" spans="1:14" x14ac:dyDescent="0.3">
      <c r="A2647" t="s">
        <v>2410</v>
      </c>
      <c r="B2647" s="1">
        <v>46071.504861111112</v>
      </c>
      <c r="C2647" t="s">
        <v>7</v>
      </c>
      <c r="D2647" t="s">
        <v>15</v>
      </c>
      <c r="E2647" t="s">
        <v>19</v>
      </c>
      <c r="F2647" t="s">
        <v>10</v>
      </c>
      <c r="G2647" s="2">
        <v>0.50486111111111109</v>
      </c>
      <c r="H2647" s="3">
        <v>46071</v>
      </c>
      <c r="I2647">
        <v>2</v>
      </c>
      <c r="J2647">
        <f>_xlfn.XLOOKUP(tbl_logs[[#This Row],[Target_Department]],tbl_DeptWeight[Department], tbl_DeptWeight[Impact Score])</f>
        <v>3</v>
      </c>
      <c r="K2647">
        <f>_xlfn.XLOOKUP(tbl_logs[[#This Row],[Employee_Action]],tbl_ResponseLikelihood[Employee Action],tbl_ResponseLikelihood[Likelihood Score])</f>
        <v>2</v>
      </c>
      <c r="L2647">
        <f>tbl_logs[[#This Row],[Impact Score]]*tbl_logs[[#This Row],[Response Multiplier]]</f>
        <v>6</v>
      </c>
      <c r="M2647" t="str" cm="1">
        <f t="array" ref="M2647">_xlfn.IFS(tbl_logs[[#This Row],[Total Score]]&lt;=4, "Low", tbl_logs[[#This Row],[Total Score]]&lt;=10, "Medium", tbl_logs[[#This Row],[Total Score]]&lt;=19, "High", tbl_logs[[#This Row],[Total Score]]&lt;=25, "Very High")</f>
        <v>Medium</v>
      </c>
      <c r="N2647" t="str" cm="1">
        <f t="array" ref="N2647">_xlfn.IFS(tbl_logs[[#This Row],[Total Score]]&lt;=4, "Low", tbl_logs[[#This Row],[Total Score]]&lt;=10, "Medium", tbl_logs[[#This Row],[Total Score]]&lt;=17, "High", tbl_logs[[#This Row],[Total Score]]&lt;=25, "Critical")</f>
        <v>Medium</v>
      </c>
    </row>
    <row r="2648" spans="1:14" x14ac:dyDescent="0.3">
      <c r="A2648" t="s">
        <v>427</v>
      </c>
      <c r="B2648" s="1">
        <v>46071.515972222223</v>
      </c>
      <c r="C2648" t="s">
        <v>7</v>
      </c>
      <c r="D2648" t="s">
        <v>22</v>
      </c>
      <c r="E2648" t="s">
        <v>19</v>
      </c>
      <c r="F2648" t="s">
        <v>20</v>
      </c>
      <c r="G2648" s="2">
        <v>0.51597222222222228</v>
      </c>
      <c r="H2648" s="3">
        <v>46071</v>
      </c>
      <c r="I2648">
        <v>2</v>
      </c>
      <c r="J2648">
        <f>_xlfn.XLOOKUP(tbl_logs[[#This Row],[Target_Department]],tbl_DeptWeight[Department], tbl_DeptWeight[Impact Score])</f>
        <v>3</v>
      </c>
      <c r="K2648">
        <f>_xlfn.XLOOKUP(tbl_logs[[#This Row],[Employee_Action]],tbl_ResponseLikelihood[Employee Action],tbl_ResponseLikelihood[Likelihood Score])</f>
        <v>2</v>
      </c>
      <c r="L2648">
        <f>tbl_logs[[#This Row],[Impact Score]]*tbl_logs[[#This Row],[Response Multiplier]]</f>
        <v>6</v>
      </c>
      <c r="M2648" t="str" cm="1">
        <f t="array" ref="M2648">_xlfn.IFS(tbl_logs[[#This Row],[Total Score]]&lt;=4, "Low", tbl_logs[[#This Row],[Total Score]]&lt;=10, "Medium", tbl_logs[[#This Row],[Total Score]]&lt;=19, "High", tbl_logs[[#This Row],[Total Score]]&lt;=25, "Very High")</f>
        <v>Medium</v>
      </c>
      <c r="N2648" t="str" cm="1">
        <f t="array" ref="N2648">_xlfn.IFS(tbl_logs[[#This Row],[Total Score]]&lt;=4, "Low", tbl_logs[[#This Row],[Total Score]]&lt;=10, "Medium", tbl_logs[[#This Row],[Total Score]]&lt;=17, "High", tbl_logs[[#This Row],[Total Score]]&lt;=25, "Critical")</f>
        <v>Medium</v>
      </c>
    </row>
    <row r="2649" spans="1:14" x14ac:dyDescent="0.3">
      <c r="A2649" t="s">
        <v>1409</v>
      </c>
      <c r="B2649" s="1">
        <v>46071.571527777778</v>
      </c>
      <c r="C2649" t="s">
        <v>7</v>
      </c>
      <c r="D2649" t="s">
        <v>18</v>
      </c>
      <c r="E2649" t="s">
        <v>9</v>
      </c>
      <c r="F2649" t="s">
        <v>13</v>
      </c>
      <c r="G2649" s="2">
        <v>0.57152777777777775</v>
      </c>
      <c r="H2649" s="3">
        <v>46071</v>
      </c>
      <c r="I2649">
        <v>2</v>
      </c>
      <c r="J2649">
        <f>_xlfn.XLOOKUP(tbl_logs[[#This Row],[Target_Department]],tbl_DeptWeight[Department], tbl_DeptWeight[Impact Score])</f>
        <v>3</v>
      </c>
      <c r="K2649">
        <f>_xlfn.XLOOKUP(tbl_logs[[#This Row],[Employee_Action]],tbl_ResponseLikelihood[Employee Action],tbl_ResponseLikelihood[Likelihood Score])</f>
        <v>1</v>
      </c>
      <c r="L2649">
        <f>tbl_logs[[#This Row],[Impact Score]]*tbl_logs[[#This Row],[Response Multiplier]]</f>
        <v>3</v>
      </c>
      <c r="M2649" t="str" cm="1">
        <f t="array" ref="M2649">_xlfn.IFS(tbl_logs[[#This Row],[Total Score]]&lt;=4, "Low", tbl_logs[[#This Row],[Total Score]]&lt;=10, "Medium", tbl_logs[[#This Row],[Total Score]]&lt;=19, "High", tbl_logs[[#This Row],[Total Score]]&lt;=25, "Very High")</f>
        <v>Low</v>
      </c>
      <c r="N2649" t="str" cm="1">
        <f t="array" ref="N2649">_xlfn.IFS(tbl_logs[[#This Row],[Total Score]]&lt;=4, "Low", tbl_logs[[#This Row],[Total Score]]&lt;=10, "Medium", tbl_logs[[#This Row],[Total Score]]&lt;=17, "High", tbl_logs[[#This Row],[Total Score]]&lt;=25, "Critical")</f>
        <v>Low</v>
      </c>
    </row>
    <row r="2650" spans="1:14" x14ac:dyDescent="0.3">
      <c r="A2650" t="s">
        <v>1362</v>
      </c>
      <c r="B2650" s="1">
        <v>46071.572222222225</v>
      </c>
      <c r="C2650" t="s">
        <v>7</v>
      </c>
      <c r="D2650" t="s">
        <v>15</v>
      </c>
      <c r="E2650" t="s">
        <v>19</v>
      </c>
      <c r="F2650" t="s">
        <v>10</v>
      </c>
      <c r="G2650" s="2">
        <v>0.57222222222222219</v>
      </c>
      <c r="H2650" s="3">
        <v>46071</v>
      </c>
      <c r="I2650">
        <v>2</v>
      </c>
      <c r="J2650">
        <f>_xlfn.XLOOKUP(tbl_logs[[#This Row],[Target_Department]],tbl_DeptWeight[Department], tbl_DeptWeight[Impact Score])</f>
        <v>3</v>
      </c>
      <c r="K2650">
        <f>_xlfn.XLOOKUP(tbl_logs[[#This Row],[Employee_Action]],tbl_ResponseLikelihood[Employee Action],tbl_ResponseLikelihood[Likelihood Score])</f>
        <v>2</v>
      </c>
      <c r="L2650">
        <f>tbl_logs[[#This Row],[Impact Score]]*tbl_logs[[#This Row],[Response Multiplier]]</f>
        <v>6</v>
      </c>
      <c r="M2650" t="str" cm="1">
        <f t="array" ref="M2650">_xlfn.IFS(tbl_logs[[#This Row],[Total Score]]&lt;=4, "Low", tbl_logs[[#This Row],[Total Score]]&lt;=10, "Medium", tbl_logs[[#This Row],[Total Score]]&lt;=19, "High", tbl_logs[[#This Row],[Total Score]]&lt;=25, "Very High")</f>
        <v>Medium</v>
      </c>
      <c r="N2650" t="str" cm="1">
        <f t="array" ref="N2650">_xlfn.IFS(tbl_logs[[#This Row],[Total Score]]&lt;=4, "Low", tbl_logs[[#This Row],[Total Score]]&lt;=10, "Medium", tbl_logs[[#This Row],[Total Score]]&lt;=17, "High", tbl_logs[[#This Row],[Total Score]]&lt;=25, "Critical")</f>
        <v>Medium</v>
      </c>
    </row>
    <row r="2651" spans="1:14" x14ac:dyDescent="0.3">
      <c r="A2651" t="s">
        <v>3432</v>
      </c>
      <c r="B2651" s="1">
        <v>46071.621527777781</v>
      </c>
      <c r="C2651" t="s">
        <v>12</v>
      </c>
      <c r="D2651" t="s">
        <v>22</v>
      </c>
      <c r="E2651" t="s">
        <v>9</v>
      </c>
      <c r="F2651" t="s">
        <v>10</v>
      </c>
      <c r="G2651" s="2">
        <v>0.62152777777777779</v>
      </c>
      <c r="H2651" s="3">
        <v>46071</v>
      </c>
      <c r="I2651">
        <v>2</v>
      </c>
      <c r="J2651">
        <f>_xlfn.XLOOKUP(tbl_logs[[#This Row],[Target_Department]],tbl_DeptWeight[Department], tbl_DeptWeight[Impact Score])</f>
        <v>1</v>
      </c>
      <c r="K2651">
        <f>_xlfn.XLOOKUP(tbl_logs[[#This Row],[Employee_Action]],tbl_ResponseLikelihood[Employee Action],tbl_ResponseLikelihood[Likelihood Score])</f>
        <v>2</v>
      </c>
      <c r="L2651">
        <f>tbl_logs[[#This Row],[Impact Score]]*tbl_logs[[#This Row],[Response Multiplier]]</f>
        <v>2</v>
      </c>
      <c r="M2651" t="str" cm="1">
        <f t="array" ref="M2651">_xlfn.IFS(tbl_logs[[#This Row],[Total Score]]&lt;=4, "Low", tbl_logs[[#This Row],[Total Score]]&lt;=10, "Medium", tbl_logs[[#This Row],[Total Score]]&lt;=19, "High", tbl_logs[[#This Row],[Total Score]]&lt;=25, "Very High")</f>
        <v>Low</v>
      </c>
      <c r="N2651" t="str" cm="1">
        <f t="array" ref="N2651">_xlfn.IFS(tbl_logs[[#This Row],[Total Score]]&lt;=4, "Low", tbl_logs[[#This Row],[Total Score]]&lt;=10, "Medium", tbl_logs[[#This Row],[Total Score]]&lt;=17, "High", tbl_logs[[#This Row],[Total Score]]&lt;=25, "Critical")</f>
        <v>Low</v>
      </c>
    </row>
    <row r="2652" spans="1:14" x14ac:dyDescent="0.3">
      <c r="A2652" t="s">
        <v>215</v>
      </c>
      <c r="B2652" s="1">
        <v>46071.625</v>
      </c>
      <c r="C2652" t="s">
        <v>7</v>
      </c>
      <c r="D2652" t="s">
        <v>22</v>
      </c>
      <c r="E2652" t="s">
        <v>19</v>
      </c>
      <c r="F2652" t="s">
        <v>10</v>
      </c>
      <c r="G2652" s="2">
        <v>0.625</v>
      </c>
      <c r="H2652" s="3">
        <v>46071</v>
      </c>
      <c r="I2652">
        <v>2</v>
      </c>
      <c r="J2652">
        <f>_xlfn.XLOOKUP(tbl_logs[[#This Row],[Target_Department]],tbl_DeptWeight[Department], tbl_DeptWeight[Impact Score])</f>
        <v>3</v>
      </c>
      <c r="K2652">
        <f>_xlfn.XLOOKUP(tbl_logs[[#This Row],[Employee_Action]],tbl_ResponseLikelihood[Employee Action],tbl_ResponseLikelihood[Likelihood Score])</f>
        <v>2</v>
      </c>
      <c r="L2652">
        <f>tbl_logs[[#This Row],[Impact Score]]*tbl_logs[[#This Row],[Response Multiplier]]</f>
        <v>6</v>
      </c>
      <c r="M2652" t="str" cm="1">
        <f t="array" ref="M2652">_xlfn.IFS(tbl_logs[[#This Row],[Total Score]]&lt;=4, "Low", tbl_logs[[#This Row],[Total Score]]&lt;=10, "Medium", tbl_logs[[#This Row],[Total Score]]&lt;=19, "High", tbl_logs[[#This Row],[Total Score]]&lt;=25, "Very High")</f>
        <v>Medium</v>
      </c>
      <c r="N2652" t="str" cm="1">
        <f t="array" ref="N2652">_xlfn.IFS(tbl_logs[[#This Row],[Total Score]]&lt;=4, "Low", tbl_logs[[#This Row],[Total Score]]&lt;=10, "Medium", tbl_logs[[#This Row],[Total Score]]&lt;=17, "High", tbl_logs[[#This Row],[Total Score]]&lt;=25, "Critical")</f>
        <v>Medium</v>
      </c>
    </row>
    <row r="2653" spans="1:14" x14ac:dyDescent="0.3">
      <c r="A2653" t="s">
        <v>2992</v>
      </c>
      <c r="B2653" s="1">
        <v>46071.636805555558</v>
      </c>
      <c r="C2653" t="s">
        <v>7</v>
      </c>
      <c r="D2653" t="s">
        <v>22</v>
      </c>
      <c r="E2653" t="s">
        <v>19</v>
      </c>
      <c r="F2653" t="s">
        <v>53</v>
      </c>
      <c r="G2653" s="2">
        <v>0.63680555555555551</v>
      </c>
      <c r="H2653" s="3">
        <v>46071</v>
      </c>
      <c r="I2653">
        <v>2</v>
      </c>
      <c r="J2653">
        <f>_xlfn.XLOOKUP(tbl_logs[[#This Row],[Target_Department]],tbl_DeptWeight[Department], tbl_DeptWeight[Impact Score])</f>
        <v>3</v>
      </c>
      <c r="K2653">
        <f>_xlfn.XLOOKUP(tbl_logs[[#This Row],[Employee_Action]],tbl_ResponseLikelihood[Employee Action],tbl_ResponseLikelihood[Likelihood Score])</f>
        <v>5</v>
      </c>
      <c r="L2653">
        <f>tbl_logs[[#This Row],[Impact Score]]*tbl_logs[[#This Row],[Response Multiplier]]</f>
        <v>15</v>
      </c>
      <c r="M2653" t="str" cm="1">
        <f t="array" ref="M2653">_xlfn.IFS(tbl_logs[[#This Row],[Total Score]]&lt;=4, "Low", tbl_logs[[#This Row],[Total Score]]&lt;=10, "Medium", tbl_logs[[#This Row],[Total Score]]&lt;=19, "High", tbl_logs[[#This Row],[Total Score]]&lt;=25, "Very High")</f>
        <v>High</v>
      </c>
      <c r="N2653" t="str" cm="1">
        <f t="array" ref="N2653">_xlfn.IFS(tbl_logs[[#This Row],[Total Score]]&lt;=4, "Low", tbl_logs[[#This Row],[Total Score]]&lt;=10, "Medium", tbl_logs[[#This Row],[Total Score]]&lt;=17, "High", tbl_logs[[#This Row],[Total Score]]&lt;=25, "Critical")</f>
        <v>High</v>
      </c>
    </row>
    <row r="2654" spans="1:14" x14ac:dyDescent="0.3">
      <c r="A2654" t="s">
        <v>1668</v>
      </c>
      <c r="B2654" s="1">
        <v>46071.702777777777</v>
      </c>
      <c r="C2654" t="s">
        <v>35</v>
      </c>
      <c r="D2654" t="s">
        <v>18</v>
      </c>
      <c r="E2654" t="s">
        <v>16</v>
      </c>
      <c r="F2654" t="s">
        <v>10</v>
      </c>
      <c r="G2654" s="2">
        <v>0.70277777777777772</v>
      </c>
      <c r="H2654" s="3">
        <v>46071</v>
      </c>
      <c r="I2654">
        <v>2</v>
      </c>
      <c r="J2654">
        <f>_xlfn.XLOOKUP(tbl_logs[[#This Row],[Target_Department]],tbl_DeptWeight[Department], tbl_DeptWeight[Impact Score])</f>
        <v>1</v>
      </c>
      <c r="K2654">
        <f>_xlfn.XLOOKUP(tbl_logs[[#This Row],[Employee_Action]],tbl_ResponseLikelihood[Employee Action],tbl_ResponseLikelihood[Likelihood Score])</f>
        <v>2</v>
      </c>
      <c r="L2654">
        <f>tbl_logs[[#This Row],[Impact Score]]*tbl_logs[[#This Row],[Response Multiplier]]</f>
        <v>2</v>
      </c>
      <c r="M2654" t="str" cm="1">
        <f t="array" ref="M2654">_xlfn.IFS(tbl_logs[[#This Row],[Total Score]]&lt;=4, "Low", tbl_logs[[#This Row],[Total Score]]&lt;=10, "Medium", tbl_logs[[#This Row],[Total Score]]&lt;=19, "High", tbl_logs[[#This Row],[Total Score]]&lt;=25, "Very High")</f>
        <v>Low</v>
      </c>
      <c r="N2654" t="str" cm="1">
        <f t="array" ref="N2654">_xlfn.IFS(tbl_logs[[#This Row],[Total Score]]&lt;=4, "Low", tbl_logs[[#This Row],[Total Score]]&lt;=10, "Medium", tbl_logs[[#This Row],[Total Score]]&lt;=17, "High", tbl_logs[[#This Row],[Total Score]]&lt;=25, "Critical")</f>
        <v>Low</v>
      </c>
    </row>
    <row r="2655" spans="1:14" x14ac:dyDescent="0.3">
      <c r="A2655" t="s">
        <v>430</v>
      </c>
      <c r="B2655" s="1">
        <v>46071.703472222223</v>
      </c>
      <c r="C2655" t="s">
        <v>35</v>
      </c>
      <c r="D2655" t="s">
        <v>18</v>
      </c>
      <c r="E2655" t="s">
        <v>9</v>
      </c>
      <c r="F2655" t="s">
        <v>20</v>
      </c>
      <c r="G2655" s="2">
        <v>0.70347222222222228</v>
      </c>
      <c r="H2655" s="3">
        <v>46071</v>
      </c>
      <c r="I2655">
        <v>2</v>
      </c>
      <c r="J2655">
        <f>_xlfn.XLOOKUP(tbl_logs[[#This Row],[Target_Department]],tbl_DeptWeight[Department], tbl_DeptWeight[Impact Score])</f>
        <v>1</v>
      </c>
      <c r="K2655">
        <f>_xlfn.XLOOKUP(tbl_logs[[#This Row],[Employee_Action]],tbl_ResponseLikelihood[Employee Action],tbl_ResponseLikelihood[Likelihood Score])</f>
        <v>2</v>
      </c>
      <c r="L2655">
        <f>tbl_logs[[#This Row],[Impact Score]]*tbl_logs[[#This Row],[Response Multiplier]]</f>
        <v>2</v>
      </c>
      <c r="M2655" t="str" cm="1">
        <f t="array" ref="M2655">_xlfn.IFS(tbl_logs[[#This Row],[Total Score]]&lt;=4, "Low", tbl_logs[[#This Row],[Total Score]]&lt;=10, "Medium", tbl_logs[[#This Row],[Total Score]]&lt;=19, "High", tbl_logs[[#This Row],[Total Score]]&lt;=25, "Very High")</f>
        <v>Low</v>
      </c>
      <c r="N2655" t="str" cm="1">
        <f t="array" ref="N2655">_xlfn.IFS(tbl_logs[[#This Row],[Total Score]]&lt;=4, "Low", tbl_logs[[#This Row],[Total Score]]&lt;=10, "Medium", tbl_logs[[#This Row],[Total Score]]&lt;=17, "High", tbl_logs[[#This Row],[Total Score]]&lt;=25, "Critical")</f>
        <v>Low</v>
      </c>
    </row>
    <row r="2656" spans="1:14" x14ac:dyDescent="0.3">
      <c r="A2656" t="s">
        <v>2485</v>
      </c>
      <c r="B2656" s="1">
        <v>46071.717361111114</v>
      </c>
      <c r="C2656" t="s">
        <v>7</v>
      </c>
      <c r="D2656" t="s">
        <v>15</v>
      </c>
      <c r="E2656" t="s">
        <v>16</v>
      </c>
      <c r="F2656" t="s">
        <v>10</v>
      </c>
      <c r="G2656" s="2">
        <v>0.71736111111111112</v>
      </c>
      <c r="H2656" s="3">
        <v>46071</v>
      </c>
      <c r="I2656">
        <v>2</v>
      </c>
      <c r="J2656">
        <f>_xlfn.XLOOKUP(tbl_logs[[#This Row],[Target_Department]],tbl_DeptWeight[Department], tbl_DeptWeight[Impact Score])</f>
        <v>3</v>
      </c>
      <c r="K2656">
        <f>_xlfn.XLOOKUP(tbl_logs[[#This Row],[Employee_Action]],tbl_ResponseLikelihood[Employee Action],tbl_ResponseLikelihood[Likelihood Score])</f>
        <v>2</v>
      </c>
      <c r="L2656">
        <f>tbl_logs[[#This Row],[Impact Score]]*tbl_logs[[#This Row],[Response Multiplier]]</f>
        <v>6</v>
      </c>
      <c r="M2656" t="str" cm="1">
        <f t="array" ref="M2656">_xlfn.IFS(tbl_logs[[#This Row],[Total Score]]&lt;=4, "Low", tbl_logs[[#This Row],[Total Score]]&lt;=10, "Medium", tbl_logs[[#This Row],[Total Score]]&lt;=19, "High", tbl_logs[[#This Row],[Total Score]]&lt;=25, "Very High")</f>
        <v>Medium</v>
      </c>
      <c r="N2656" t="str" cm="1">
        <f t="array" ref="N2656">_xlfn.IFS(tbl_logs[[#This Row],[Total Score]]&lt;=4, "Low", tbl_logs[[#This Row],[Total Score]]&lt;=10, "Medium", tbl_logs[[#This Row],[Total Score]]&lt;=17, "High", tbl_logs[[#This Row],[Total Score]]&lt;=25, "Critical")</f>
        <v>Medium</v>
      </c>
    </row>
    <row r="2657" spans="1:14" x14ac:dyDescent="0.3">
      <c r="A2657" t="s">
        <v>2865</v>
      </c>
      <c r="B2657" s="1">
        <v>46071.726388888892</v>
      </c>
      <c r="C2657" t="s">
        <v>7</v>
      </c>
      <c r="D2657" t="s">
        <v>8</v>
      </c>
      <c r="E2657" t="s">
        <v>31</v>
      </c>
      <c r="F2657" t="s">
        <v>20</v>
      </c>
      <c r="G2657" s="2">
        <v>0.72638888888888886</v>
      </c>
      <c r="H2657" s="3">
        <v>46071</v>
      </c>
      <c r="I2657">
        <v>2</v>
      </c>
      <c r="J2657">
        <f>_xlfn.XLOOKUP(tbl_logs[[#This Row],[Target_Department]],tbl_DeptWeight[Department], tbl_DeptWeight[Impact Score])</f>
        <v>3</v>
      </c>
      <c r="K2657">
        <f>_xlfn.XLOOKUP(tbl_logs[[#This Row],[Employee_Action]],tbl_ResponseLikelihood[Employee Action],tbl_ResponseLikelihood[Likelihood Score])</f>
        <v>2</v>
      </c>
      <c r="L2657">
        <f>tbl_logs[[#This Row],[Impact Score]]*tbl_logs[[#This Row],[Response Multiplier]]</f>
        <v>6</v>
      </c>
      <c r="M2657" t="str" cm="1">
        <f t="array" ref="M2657">_xlfn.IFS(tbl_logs[[#This Row],[Total Score]]&lt;=4, "Low", tbl_logs[[#This Row],[Total Score]]&lt;=10, "Medium", tbl_logs[[#This Row],[Total Score]]&lt;=19, "High", tbl_logs[[#This Row],[Total Score]]&lt;=25, "Very High")</f>
        <v>Medium</v>
      </c>
      <c r="N2657" t="str" cm="1">
        <f t="array" ref="N2657">_xlfn.IFS(tbl_logs[[#This Row],[Total Score]]&lt;=4, "Low", tbl_logs[[#This Row],[Total Score]]&lt;=10, "Medium", tbl_logs[[#This Row],[Total Score]]&lt;=17, "High", tbl_logs[[#This Row],[Total Score]]&lt;=25, "Critical")</f>
        <v>Medium</v>
      </c>
    </row>
    <row r="2658" spans="1:14" x14ac:dyDescent="0.3">
      <c r="A2658" t="s">
        <v>4875</v>
      </c>
      <c r="B2658" s="1">
        <v>46071.748611111114</v>
      </c>
      <c r="C2658" t="s">
        <v>35</v>
      </c>
      <c r="D2658" t="s">
        <v>8</v>
      </c>
      <c r="E2658" t="s">
        <v>19</v>
      </c>
      <c r="F2658" t="s">
        <v>10</v>
      </c>
      <c r="G2658" s="2">
        <v>0.74861111111111112</v>
      </c>
      <c r="H2658" s="3">
        <v>46071</v>
      </c>
      <c r="I2658">
        <v>2</v>
      </c>
      <c r="J2658">
        <f>_xlfn.XLOOKUP(tbl_logs[[#This Row],[Target_Department]],tbl_DeptWeight[Department], tbl_DeptWeight[Impact Score])</f>
        <v>1</v>
      </c>
      <c r="K2658">
        <f>_xlfn.XLOOKUP(tbl_logs[[#This Row],[Employee_Action]],tbl_ResponseLikelihood[Employee Action],tbl_ResponseLikelihood[Likelihood Score])</f>
        <v>2</v>
      </c>
      <c r="L2658">
        <f>tbl_logs[[#This Row],[Impact Score]]*tbl_logs[[#This Row],[Response Multiplier]]</f>
        <v>2</v>
      </c>
      <c r="M2658" t="str" cm="1">
        <f t="array" ref="M2658">_xlfn.IFS(tbl_logs[[#This Row],[Total Score]]&lt;=4, "Low", tbl_logs[[#This Row],[Total Score]]&lt;=10, "Medium", tbl_logs[[#This Row],[Total Score]]&lt;=19, "High", tbl_logs[[#This Row],[Total Score]]&lt;=25, "Very High")</f>
        <v>Low</v>
      </c>
      <c r="N2658" t="str" cm="1">
        <f t="array" ref="N2658">_xlfn.IFS(tbl_logs[[#This Row],[Total Score]]&lt;=4, "Low", tbl_logs[[#This Row],[Total Score]]&lt;=10, "Medium", tbl_logs[[#This Row],[Total Score]]&lt;=17, "High", tbl_logs[[#This Row],[Total Score]]&lt;=25, "Critical")</f>
        <v>Low</v>
      </c>
    </row>
    <row r="2659" spans="1:14" x14ac:dyDescent="0.3">
      <c r="A2659" t="s">
        <v>3600</v>
      </c>
      <c r="B2659" s="1">
        <v>46071.751388888886</v>
      </c>
      <c r="C2659" t="s">
        <v>40</v>
      </c>
      <c r="D2659" t="s">
        <v>8</v>
      </c>
      <c r="E2659" t="s">
        <v>16</v>
      </c>
      <c r="F2659" t="s">
        <v>20</v>
      </c>
      <c r="G2659" s="2">
        <v>0.75138888888888888</v>
      </c>
      <c r="H2659" s="3">
        <v>46071</v>
      </c>
      <c r="I2659">
        <v>2</v>
      </c>
      <c r="J2659">
        <f>_xlfn.XLOOKUP(tbl_logs[[#This Row],[Target_Department]],tbl_DeptWeight[Department], tbl_DeptWeight[Impact Score])</f>
        <v>5</v>
      </c>
      <c r="K2659">
        <f>_xlfn.XLOOKUP(tbl_logs[[#This Row],[Employee_Action]],tbl_ResponseLikelihood[Employee Action],tbl_ResponseLikelihood[Likelihood Score])</f>
        <v>2</v>
      </c>
      <c r="L2659">
        <f>tbl_logs[[#This Row],[Impact Score]]*tbl_logs[[#This Row],[Response Multiplier]]</f>
        <v>10</v>
      </c>
      <c r="M2659" t="str" cm="1">
        <f t="array" ref="M2659">_xlfn.IFS(tbl_logs[[#This Row],[Total Score]]&lt;=4, "Low", tbl_logs[[#This Row],[Total Score]]&lt;=10, "Medium", tbl_logs[[#This Row],[Total Score]]&lt;=19, "High", tbl_logs[[#This Row],[Total Score]]&lt;=25, "Very High")</f>
        <v>Medium</v>
      </c>
      <c r="N2659" t="str" cm="1">
        <f t="array" ref="N2659">_xlfn.IFS(tbl_logs[[#This Row],[Total Score]]&lt;=4, "Low", tbl_logs[[#This Row],[Total Score]]&lt;=10, "Medium", tbl_logs[[#This Row],[Total Score]]&lt;=17, "High", tbl_logs[[#This Row],[Total Score]]&lt;=25, "Critical")</f>
        <v>Medium</v>
      </c>
    </row>
    <row r="2660" spans="1:14" x14ac:dyDescent="0.3">
      <c r="A2660" t="s">
        <v>2251</v>
      </c>
      <c r="B2660" s="1">
        <v>46071.76458333333</v>
      </c>
      <c r="C2660" t="s">
        <v>7</v>
      </c>
      <c r="D2660" t="s">
        <v>22</v>
      </c>
      <c r="E2660" t="s">
        <v>31</v>
      </c>
      <c r="F2660" t="s">
        <v>10</v>
      </c>
      <c r="G2660" s="2">
        <v>0.76458333333333328</v>
      </c>
      <c r="H2660" s="3">
        <v>46071</v>
      </c>
      <c r="I2660">
        <v>2</v>
      </c>
      <c r="J2660">
        <f>_xlfn.XLOOKUP(tbl_logs[[#This Row],[Target_Department]],tbl_DeptWeight[Department], tbl_DeptWeight[Impact Score])</f>
        <v>3</v>
      </c>
      <c r="K2660">
        <f>_xlfn.XLOOKUP(tbl_logs[[#This Row],[Employee_Action]],tbl_ResponseLikelihood[Employee Action],tbl_ResponseLikelihood[Likelihood Score])</f>
        <v>2</v>
      </c>
      <c r="L2660">
        <f>tbl_logs[[#This Row],[Impact Score]]*tbl_logs[[#This Row],[Response Multiplier]]</f>
        <v>6</v>
      </c>
      <c r="M2660" t="str" cm="1">
        <f t="array" ref="M2660">_xlfn.IFS(tbl_logs[[#This Row],[Total Score]]&lt;=4, "Low", tbl_logs[[#This Row],[Total Score]]&lt;=10, "Medium", tbl_logs[[#This Row],[Total Score]]&lt;=19, "High", tbl_logs[[#This Row],[Total Score]]&lt;=25, "Very High")</f>
        <v>Medium</v>
      </c>
      <c r="N2660" t="str" cm="1">
        <f t="array" ref="N2660">_xlfn.IFS(tbl_logs[[#This Row],[Total Score]]&lt;=4, "Low", tbl_logs[[#This Row],[Total Score]]&lt;=10, "Medium", tbl_logs[[#This Row],[Total Score]]&lt;=17, "High", tbl_logs[[#This Row],[Total Score]]&lt;=25, "Critical")</f>
        <v>Medium</v>
      </c>
    </row>
    <row r="2661" spans="1:14" x14ac:dyDescent="0.3">
      <c r="A2661" t="s">
        <v>2364</v>
      </c>
      <c r="B2661" s="1">
        <v>46071.779861111114</v>
      </c>
      <c r="C2661" t="s">
        <v>7</v>
      </c>
      <c r="D2661" t="s">
        <v>22</v>
      </c>
      <c r="E2661" t="s">
        <v>19</v>
      </c>
      <c r="F2661" t="s">
        <v>13</v>
      </c>
      <c r="G2661" s="2">
        <v>0.77986111111111112</v>
      </c>
      <c r="H2661" s="3">
        <v>46071</v>
      </c>
      <c r="I2661">
        <v>2</v>
      </c>
      <c r="J2661">
        <f>_xlfn.XLOOKUP(tbl_logs[[#This Row],[Target_Department]],tbl_DeptWeight[Department], tbl_DeptWeight[Impact Score])</f>
        <v>3</v>
      </c>
      <c r="K2661">
        <f>_xlfn.XLOOKUP(tbl_logs[[#This Row],[Employee_Action]],tbl_ResponseLikelihood[Employee Action],tbl_ResponseLikelihood[Likelihood Score])</f>
        <v>1</v>
      </c>
      <c r="L2661">
        <f>tbl_logs[[#This Row],[Impact Score]]*tbl_logs[[#This Row],[Response Multiplier]]</f>
        <v>3</v>
      </c>
      <c r="M2661" t="str" cm="1">
        <f t="array" ref="M2661">_xlfn.IFS(tbl_logs[[#This Row],[Total Score]]&lt;=4, "Low", tbl_logs[[#This Row],[Total Score]]&lt;=10, "Medium", tbl_logs[[#This Row],[Total Score]]&lt;=19, "High", tbl_logs[[#This Row],[Total Score]]&lt;=25, "Very High")</f>
        <v>Low</v>
      </c>
      <c r="N2661" t="str" cm="1">
        <f t="array" ref="N2661">_xlfn.IFS(tbl_logs[[#This Row],[Total Score]]&lt;=4, "Low", tbl_logs[[#This Row],[Total Score]]&lt;=10, "Medium", tbl_logs[[#This Row],[Total Score]]&lt;=17, "High", tbl_logs[[#This Row],[Total Score]]&lt;=25, "Critical")</f>
        <v>Low</v>
      </c>
    </row>
    <row r="2662" spans="1:14" x14ac:dyDescent="0.3">
      <c r="A2662" t="s">
        <v>1505</v>
      </c>
      <c r="B2662" s="1">
        <v>46071.786111111112</v>
      </c>
      <c r="C2662" t="s">
        <v>26</v>
      </c>
      <c r="D2662" t="s">
        <v>18</v>
      </c>
      <c r="E2662" t="s">
        <v>19</v>
      </c>
      <c r="F2662" t="s">
        <v>10</v>
      </c>
      <c r="G2662" s="2">
        <v>0.78611111111111109</v>
      </c>
      <c r="H2662" s="3">
        <v>46071</v>
      </c>
      <c r="I2662">
        <v>2</v>
      </c>
      <c r="J2662">
        <f>_xlfn.XLOOKUP(tbl_logs[[#This Row],[Target_Department]],tbl_DeptWeight[Department], tbl_DeptWeight[Impact Score])</f>
        <v>3</v>
      </c>
      <c r="K2662">
        <f>_xlfn.XLOOKUP(tbl_logs[[#This Row],[Employee_Action]],tbl_ResponseLikelihood[Employee Action],tbl_ResponseLikelihood[Likelihood Score])</f>
        <v>2</v>
      </c>
      <c r="L2662">
        <f>tbl_logs[[#This Row],[Impact Score]]*tbl_logs[[#This Row],[Response Multiplier]]</f>
        <v>6</v>
      </c>
      <c r="M2662" t="str" cm="1">
        <f t="array" ref="M2662">_xlfn.IFS(tbl_logs[[#This Row],[Total Score]]&lt;=4, "Low", tbl_logs[[#This Row],[Total Score]]&lt;=10, "Medium", tbl_logs[[#This Row],[Total Score]]&lt;=19, "High", tbl_logs[[#This Row],[Total Score]]&lt;=25, "Very High")</f>
        <v>Medium</v>
      </c>
      <c r="N2662" t="str" cm="1">
        <f t="array" ref="N2662">_xlfn.IFS(tbl_logs[[#This Row],[Total Score]]&lt;=4, "Low", tbl_logs[[#This Row],[Total Score]]&lt;=10, "Medium", tbl_logs[[#This Row],[Total Score]]&lt;=17, "High", tbl_logs[[#This Row],[Total Score]]&lt;=25, "Critical")</f>
        <v>Medium</v>
      </c>
    </row>
    <row r="2663" spans="1:14" x14ac:dyDescent="0.3">
      <c r="A2663" t="s">
        <v>3443</v>
      </c>
      <c r="B2663" s="1">
        <v>46071.805555555555</v>
      </c>
      <c r="C2663" t="s">
        <v>7</v>
      </c>
      <c r="D2663" t="s">
        <v>8</v>
      </c>
      <c r="E2663" t="s">
        <v>19</v>
      </c>
      <c r="F2663" t="s">
        <v>10</v>
      </c>
      <c r="G2663" s="2">
        <v>0.80555555555555558</v>
      </c>
      <c r="H2663" s="3">
        <v>46071</v>
      </c>
      <c r="I2663">
        <v>2</v>
      </c>
      <c r="J2663">
        <f>_xlfn.XLOOKUP(tbl_logs[[#This Row],[Target_Department]],tbl_DeptWeight[Department], tbl_DeptWeight[Impact Score])</f>
        <v>3</v>
      </c>
      <c r="K2663">
        <f>_xlfn.XLOOKUP(tbl_logs[[#This Row],[Employee_Action]],tbl_ResponseLikelihood[Employee Action],tbl_ResponseLikelihood[Likelihood Score])</f>
        <v>2</v>
      </c>
      <c r="L2663">
        <f>tbl_logs[[#This Row],[Impact Score]]*tbl_logs[[#This Row],[Response Multiplier]]</f>
        <v>6</v>
      </c>
      <c r="M2663" t="str" cm="1">
        <f t="array" ref="M2663">_xlfn.IFS(tbl_logs[[#This Row],[Total Score]]&lt;=4, "Low", tbl_logs[[#This Row],[Total Score]]&lt;=10, "Medium", tbl_logs[[#This Row],[Total Score]]&lt;=19, "High", tbl_logs[[#This Row],[Total Score]]&lt;=25, "Very High")</f>
        <v>Medium</v>
      </c>
      <c r="N2663" t="str" cm="1">
        <f t="array" ref="N2663">_xlfn.IFS(tbl_logs[[#This Row],[Total Score]]&lt;=4, "Low", tbl_logs[[#This Row],[Total Score]]&lt;=10, "Medium", tbl_logs[[#This Row],[Total Score]]&lt;=17, "High", tbl_logs[[#This Row],[Total Score]]&lt;=25, "Critical")</f>
        <v>Medium</v>
      </c>
    </row>
    <row r="2664" spans="1:14" x14ac:dyDescent="0.3">
      <c r="A2664" t="s">
        <v>655</v>
      </c>
      <c r="B2664" s="1">
        <v>46071.805555555555</v>
      </c>
      <c r="C2664" t="s">
        <v>12</v>
      </c>
      <c r="D2664" t="s">
        <v>18</v>
      </c>
      <c r="E2664" t="s">
        <v>31</v>
      </c>
      <c r="F2664" t="s">
        <v>33</v>
      </c>
      <c r="G2664" s="2">
        <v>0.80555555555555558</v>
      </c>
      <c r="H2664" s="3">
        <v>46071</v>
      </c>
      <c r="I2664">
        <v>2</v>
      </c>
      <c r="J2664">
        <f>_xlfn.XLOOKUP(tbl_logs[[#This Row],[Target_Department]],tbl_DeptWeight[Department], tbl_DeptWeight[Impact Score])</f>
        <v>1</v>
      </c>
      <c r="K2664">
        <f>_xlfn.XLOOKUP(tbl_logs[[#This Row],[Employee_Action]],tbl_ResponseLikelihood[Employee Action],tbl_ResponseLikelihood[Likelihood Score])</f>
        <v>4</v>
      </c>
      <c r="L2664">
        <f>tbl_logs[[#This Row],[Impact Score]]*tbl_logs[[#This Row],[Response Multiplier]]</f>
        <v>4</v>
      </c>
      <c r="M2664" t="str" cm="1">
        <f t="array" ref="M2664">_xlfn.IFS(tbl_logs[[#This Row],[Total Score]]&lt;=4, "Low", tbl_logs[[#This Row],[Total Score]]&lt;=10, "Medium", tbl_logs[[#This Row],[Total Score]]&lt;=19, "High", tbl_logs[[#This Row],[Total Score]]&lt;=25, "Very High")</f>
        <v>Low</v>
      </c>
      <c r="N2664" t="str" cm="1">
        <f t="array" ref="N2664">_xlfn.IFS(tbl_logs[[#This Row],[Total Score]]&lt;=4, "Low", tbl_logs[[#This Row],[Total Score]]&lt;=10, "Medium", tbl_logs[[#This Row],[Total Score]]&lt;=17, "High", tbl_logs[[#This Row],[Total Score]]&lt;=25, "Critical")</f>
        <v>Low</v>
      </c>
    </row>
    <row r="2665" spans="1:14" x14ac:dyDescent="0.3">
      <c r="A2665" t="s">
        <v>838</v>
      </c>
      <c r="B2665" s="1">
        <v>46071.809027777781</v>
      </c>
      <c r="C2665" t="s">
        <v>7</v>
      </c>
      <c r="D2665" t="s">
        <v>22</v>
      </c>
      <c r="E2665" t="s">
        <v>19</v>
      </c>
      <c r="F2665" t="s">
        <v>10</v>
      </c>
      <c r="G2665" s="2">
        <v>0.80902777777777779</v>
      </c>
      <c r="H2665" s="3">
        <v>46071</v>
      </c>
      <c r="I2665">
        <v>2</v>
      </c>
      <c r="J2665">
        <f>_xlfn.XLOOKUP(tbl_logs[[#This Row],[Target_Department]],tbl_DeptWeight[Department], tbl_DeptWeight[Impact Score])</f>
        <v>3</v>
      </c>
      <c r="K2665">
        <f>_xlfn.XLOOKUP(tbl_logs[[#This Row],[Employee_Action]],tbl_ResponseLikelihood[Employee Action],tbl_ResponseLikelihood[Likelihood Score])</f>
        <v>2</v>
      </c>
      <c r="L2665">
        <f>tbl_logs[[#This Row],[Impact Score]]*tbl_logs[[#This Row],[Response Multiplier]]</f>
        <v>6</v>
      </c>
      <c r="M2665" t="str" cm="1">
        <f t="array" ref="M2665">_xlfn.IFS(tbl_logs[[#This Row],[Total Score]]&lt;=4, "Low", tbl_logs[[#This Row],[Total Score]]&lt;=10, "Medium", tbl_logs[[#This Row],[Total Score]]&lt;=19, "High", tbl_logs[[#This Row],[Total Score]]&lt;=25, "Very High")</f>
        <v>Medium</v>
      </c>
      <c r="N2665" t="str" cm="1">
        <f t="array" ref="N2665">_xlfn.IFS(tbl_logs[[#This Row],[Total Score]]&lt;=4, "Low", tbl_logs[[#This Row],[Total Score]]&lt;=10, "Medium", tbl_logs[[#This Row],[Total Score]]&lt;=17, "High", tbl_logs[[#This Row],[Total Score]]&lt;=25, "Critical")</f>
        <v>Medium</v>
      </c>
    </row>
    <row r="2666" spans="1:14" x14ac:dyDescent="0.3">
      <c r="A2666" t="s">
        <v>714</v>
      </c>
      <c r="B2666" s="1">
        <v>46071.815972222219</v>
      </c>
      <c r="C2666" t="s">
        <v>7</v>
      </c>
      <c r="D2666" t="s">
        <v>22</v>
      </c>
      <c r="E2666" t="s">
        <v>19</v>
      </c>
      <c r="F2666" t="s">
        <v>10</v>
      </c>
      <c r="G2666" s="2">
        <v>0.81597222222222221</v>
      </c>
      <c r="H2666" s="3">
        <v>46071</v>
      </c>
      <c r="I2666">
        <v>2</v>
      </c>
      <c r="J2666">
        <f>_xlfn.XLOOKUP(tbl_logs[[#This Row],[Target_Department]],tbl_DeptWeight[Department], tbl_DeptWeight[Impact Score])</f>
        <v>3</v>
      </c>
      <c r="K2666">
        <f>_xlfn.XLOOKUP(tbl_logs[[#This Row],[Employee_Action]],tbl_ResponseLikelihood[Employee Action],tbl_ResponseLikelihood[Likelihood Score])</f>
        <v>2</v>
      </c>
      <c r="L2666">
        <f>tbl_logs[[#This Row],[Impact Score]]*tbl_logs[[#This Row],[Response Multiplier]]</f>
        <v>6</v>
      </c>
      <c r="M2666" t="str" cm="1">
        <f t="array" ref="M2666">_xlfn.IFS(tbl_logs[[#This Row],[Total Score]]&lt;=4, "Low", tbl_logs[[#This Row],[Total Score]]&lt;=10, "Medium", tbl_logs[[#This Row],[Total Score]]&lt;=19, "High", tbl_logs[[#This Row],[Total Score]]&lt;=25, "Very High")</f>
        <v>Medium</v>
      </c>
      <c r="N2666" t="str" cm="1">
        <f t="array" ref="N2666">_xlfn.IFS(tbl_logs[[#This Row],[Total Score]]&lt;=4, "Low", tbl_logs[[#This Row],[Total Score]]&lt;=10, "Medium", tbl_logs[[#This Row],[Total Score]]&lt;=17, "High", tbl_logs[[#This Row],[Total Score]]&lt;=25, "Critical")</f>
        <v>Medium</v>
      </c>
    </row>
    <row r="2667" spans="1:14" x14ac:dyDescent="0.3">
      <c r="A2667" t="s">
        <v>4283</v>
      </c>
      <c r="B2667" s="1">
        <v>46071.854861111111</v>
      </c>
      <c r="C2667" t="s">
        <v>7</v>
      </c>
      <c r="D2667" t="s">
        <v>15</v>
      </c>
      <c r="E2667" t="s">
        <v>19</v>
      </c>
      <c r="F2667" t="s">
        <v>20</v>
      </c>
      <c r="G2667" s="2">
        <v>0.85486111111111107</v>
      </c>
      <c r="H2667" s="3">
        <v>46071</v>
      </c>
      <c r="I2667">
        <v>2</v>
      </c>
      <c r="J2667">
        <f>_xlfn.XLOOKUP(tbl_logs[[#This Row],[Target_Department]],tbl_DeptWeight[Department], tbl_DeptWeight[Impact Score])</f>
        <v>3</v>
      </c>
      <c r="K2667">
        <f>_xlfn.XLOOKUP(tbl_logs[[#This Row],[Employee_Action]],tbl_ResponseLikelihood[Employee Action],tbl_ResponseLikelihood[Likelihood Score])</f>
        <v>2</v>
      </c>
      <c r="L2667">
        <f>tbl_logs[[#This Row],[Impact Score]]*tbl_logs[[#This Row],[Response Multiplier]]</f>
        <v>6</v>
      </c>
      <c r="M2667" t="str" cm="1">
        <f t="array" ref="M2667">_xlfn.IFS(tbl_logs[[#This Row],[Total Score]]&lt;=4, "Low", tbl_logs[[#This Row],[Total Score]]&lt;=10, "Medium", tbl_logs[[#This Row],[Total Score]]&lt;=19, "High", tbl_logs[[#This Row],[Total Score]]&lt;=25, "Very High")</f>
        <v>Medium</v>
      </c>
      <c r="N2667" t="str" cm="1">
        <f t="array" ref="N2667">_xlfn.IFS(tbl_logs[[#This Row],[Total Score]]&lt;=4, "Low", tbl_logs[[#This Row],[Total Score]]&lt;=10, "Medium", tbl_logs[[#This Row],[Total Score]]&lt;=17, "High", tbl_logs[[#This Row],[Total Score]]&lt;=25, "Critical")</f>
        <v>Medium</v>
      </c>
    </row>
    <row r="2668" spans="1:14" x14ac:dyDescent="0.3">
      <c r="A2668" t="s">
        <v>4701</v>
      </c>
      <c r="B2668" s="1">
        <v>46071.854861111111</v>
      </c>
      <c r="C2668" t="s">
        <v>35</v>
      </c>
      <c r="D2668" t="s">
        <v>15</v>
      </c>
      <c r="E2668" t="s">
        <v>31</v>
      </c>
      <c r="F2668" t="s">
        <v>10</v>
      </c>
      <c r="G2668" s="2">
        <v>0.85486111111111107</v>
      </c>
      <c r="H2668" s="3">
        <v>46071</v>
      </c>
      <c r="I2668">
        <v>2</v>
      </c>
      <c r="J2668">
        <f>_xlfn.XLOOKUP(tbl_logs[[#This Row],[Target_Department]],tbl_DeptWeight[Department], tbl_DeptWeight[Impact Score])</f>
        <v>1</v>
      </c>
      <c r="K2668">
        <f>_xlfn.XLOOKUP(tbl_logs[[#This Row],[Employee_Action]],tbl_ResponseLikelihood[Employee Action],tbl_ResponseLikelihood[Likelihood Score])</f>
        <v>2</v>
      </c>
      <c r="L2668">
        <f>tbl_logs[[#This Row],[Impact Score]]*tbl_logs[[#This Row],[Response Multiplier]]</f>
        <v>2</v>
      </c>
      <c r="M2668" t="str" cm="1">
        <f t="array" ref="M2668">_xlfn.IFS(tbl_logs[[#This Row],[Total Score]]&lt;=4, "Low", tbl_logs[[#This Row],[Total Score]]&lt;=10, "Medium", tbl_logs[[#This Row],[Total Score]]&lt;=19, "High", tbl_logs[[#This Row],[Total Score]]&lt;=25, "Very High")</f>
        <v>Low</v>
      </c>
      <c r="N2668" t="str" cm="1">
        <f t="array" ref="N2668">_xlfn.IFS(tbl_logs[[#This Row],[Total Score]]&lt;=4, "Low", tbl_logs[[#This Row],[Total Score]]&lt;=10, "Medium", tbl_logs[[#This Row],[Total Score]]&lt;=17, "High", tbl_logs[[#This Row],[Total Score]]&lt;=25, "Critical")</f>
        <v>Low</v>
      </c>
    </row>
    <row r="2669" spans="1:14" x14ac:dyDescent="0.3">
      <c r="A2669" t="s">
        <v>4152</v>
      </c>
      <c r="B2669" s="1">
        <v>46071.861805555556</v>
      </c>
      <c r="C2669" t="s">
        <v>7</v>
      </c>
      <c r="D2669" t="s">
        <v>22</v>
      </c>
      <c r="E2669" t="s">
        <v>19</v>
      </c>
      <c r="F2669" t="s">
        <v>20</v>
      </c>
      <c r="G2669" s="2">
        <v>0.8618055555555556</v>
      </c>
      <c r="H2669" s="3">
        <v>46071</v>
      </c>
      <c r="I2669">
        <v>2</v>
      </c>
      <c r="J2669">
        <f>_xlfn.XLOOKUP(tbl_logs[[#This Row],[Target_Department]],tbl_DeptWeight[Department], tbl_DeptWeight[Impact Score])</f>
        <v>3</v>
      </c>
      <c r="K2669">
        <f>_xlfn.XLOOKUP(tbl_logs[[#This Row],[Employee_Action]],tbl_ResponseLikelihood[Employee Action],tbl_ResponseLikelihood[Likelihood Score])</f>
        <v>2</v>
      </c>
      <c r="L2669">
        <f>tbl_logs[[#This Row],[Impact Score]]*tbl_logs[[#This Row],[Response Multiplier]]</f>
        <v>6</v>
      </c>
      <c r="M2669" t="str" cm="1">
        <f t="array" ref="M2669">_xlfn.IFS(tbl_logs[[#This Row],[Total Score]]&lt;=4, "Low", tbl_logs[[#This Row],[Total Score]]&lt;=10, "Medium", tbl_logs[[#This Row],[Total Score]]&lt;=19, "High", tbl_logs[[#This Row],[Total Score]]&lt;=25, "Very High")</f>
        <v>Medium</v>
      </c>
      <c r="N2669" t="str" cm="1">
        <f t="array" ref="N2669">_xlfn.IFS(tbl_logs[[#This Row],[Total Score]]&lt;=4, "Low", tbl_logs[[#This Row],[Total Score]]&lt;=10, "Medium", tbl_logs[[#This Row],[Total Score]]&lt;=17, "High", tbl_logs[[#This Row],[Total Score]]&lt;=25, "Critical")</f>
        <v>Medium</v>
      </c>
    </row>
    <row r="2670" spans="1:14" x14ac:dyDescent="0.3">
      <c r="A2670" t="s">
        <v>1441</v>
      </c>
      <c r="B2670" s="1">
        <v>46071.870138888888</v>
      </c>
      <c r="C2670" t="s">
        <v>7</v>
      </c>
      <c r="D2670" t="s">
        <v>18</v>
      </c>
      <c r="E2670" t="s">
        <v>19</v>
      </c>
      <c r="F2670" t="s">
        <v>33</v>
      </c>
      <c r="G2670" s="2">
        <v>0.87013888888888891</v>
      </c>
      <c r="H2670" s="3">
        <v>46071</v>
      </c>
      <c r="I2670">
        <v>2</v>
      </c>
      <c r="J2670">
        <f>_xlfn.XLOOKUP(tbl_logs[[#This Row],[Target_Department]],tbl_DeptWeight[Department], tbl_DeptWeight[Impact Score])</f>
        <v>3</v>
      </c>
      <c r="K2670">
        <f>_xlfn.XLOOKUP(tbl_logs[[#This Row],[Employee_Action]],tbl_ResponseLikelihood[Employee Action],tbl_ResponseLikelihood[Likelihood Score])</f>
        <v>4</v>
      </c>
      <c r="L2670">
        <f>tbl_logs[[#This Row],[Impact Score]]*tbl_logs[[#This Row],[Response Multiplier]]</f>
        <v>12</v>
      </c>
      <c r="M2670" t="str" cm="1">
        <f t="array" ref="M2670">_xlfn.IFS(tbl_logs[[#This Row],[Total Score]]&lt;=4, "Low", tbl_logs[[#This Row],[Total Score]]&lt;=10, "Medium", tbl_logs[[#This Row],[Total Score]]&lt;=19, "High", tbl_logs[[#This Row],[Total Score]]&lt;=25, "Very High")</f>
        <v>High</v>
      </c>
      <c r="N2670" t="str" cm="1">
        <f t="array" ref="N2670">_xlfn.IFS(tbl_logs[[#This Row],[Total Score]]&lt;=4, "Low", tbl_logs[[#This Row],[Total Score]]&lt;=10, "Medium", tbl_logs[[#This Row],[Total Score]]&lt;=17, "High", tbl_logs[[#This Row],[Total Score]]&lt;=25, "Critical")</f>
        <v>High</v>
      </c>
    </row>
    <row r="2671" spans="1:14" x14ac:dyDescent="0.3">
      <c r="A2671" t="s">
        <v>974</v>
      </c>
      <c r="B2671" s="1">
        <v>46071.876388888886</v>
      </c>
      <c r="C2671" t="s">
        <v>40</v>
      </c>
      <c r="D2671" t="s">
        <v>18</v>
      </c>
      <c r="E2671" t="s">
        <v>16</v>
      </c>
      <c r="F2671" t="s">
        <v>20</v>
      </c>
      <c r="G2671" s="2">
        <v>0.87638888888888888</v>
      </c>
      <c r="H2671" s="3">
        <v>46071</v>
      </c>
      <c r="I2671">
        <v>2</v>
      </c>
      <c r="J2671">
        <f>_xlfn.XLOOKUP(tbl_logs[[#This Row],[Target_Department]],tbl_DeptWeight[Department], tbl_DeptWeight[Impact Score])</f>
        <v>5</v>
      </c>
      <c r="K2671">
        <f>_xlfn.XLOOKUP(tbl_logs[[#This Row],[Employee_Action]],tbl_ResponseLikelihood[Employee Action],tbl_ResponseLikelihood[Likelihood Score])</f>
        <v>2</v>
      </c>
      <c r="L2671">
        <f>tbl_logs[[#This Row],[Impact Score]]*tbl_logs[[#This Row],[Response Multiplier]]</f>
        <v>10</v>
      </c>
      <c r="M2671" t="str" cm="1">
        <f t="array" ref="M2671">_xlfn.IFS(tbl_logs[[#This Row],[Total Score]]&lt;=4, "Low", tbl_logs[[#This Row],[Total Score]]&lt;=10, "Medium", tbl_logs[[#This Row],[Total Score]]&lt;=19, "High", tbl_logs[[#This Row],[Total Score]]&lt;=25, "Very High")</f>
        <v>Medium</v>
      </c>
      <c r="N2671" t="str" cm="1">
        <f t="array" ref="N2671">_xlfn.IFS(tbl_logs[[#This Row],[Total Score]]&lt;=4, "Low", tbl_logs[[#This Row],[Total Score]]&lt;=10, "Medium", tbl_logs[[#This Row],[Total Score]]&lt;=17, "High", tbl_logs[[#This Row],[Total Score]]&lt;=25, "Critical")</f>
        <v>Medium</v>
      </c>
    </row>
    <row r="2672" spans="1:14" x14ac:dyDescent="0.3">
      <c r="A2672" t="s">
        <v>2595</v>
      </c>
      <c r="B2672" s="1">
        <v>46071.886111111111</v>
      </c>
      <c r="C2672" t="s">
        <v>26</v>
      </c>
      <c r="D2672" t="s">
        <v>8</v>
      </c>
      <c r="E2672" t="s">
        <v>9</v>
      </c>
      <c r="F2672" t="s">
        <v>20</v>
      </c>
      <c r="G2672" s="2">
        <v>0.88611111111111107</v>
      </c>
      <c r="H2672" s="3">
        <v>46071</v>
      </c>
      <c r="I2672">
        <v>2</v>
      </c>
      <c r="J2672">
        <f>_xlfn.XLOOKUP(tbl_logs[[#This Row],[Target_Department]],tbl_DeptWeight[Department], tbl_DeptWeight[Impact Score])</f>
        <v>3</v>
      </c>
      <c r="K2672">
        <f>_xlfn.XLOOKUP(tbl_logs[[#This Row],[Employee_Action]],tbl_ResponseLikelihood[Employee Action],tbl_ResponseLikelihood[Likelihood Score])</f>
        <v>2</v>
      </c>
      <c r="L2672">
        <f>tbl_logs[[#This Row],[Impact Score]]*tbl_logs[[#This Row],[Response Multiplier]]</f>
        <v>6</v>
      </c>
      <c r="M2672" t="str" cm="1">
        <f t="array" ref="M2672">_xlfn.IFS(tbl_logs[[#This Row],[Total Score]]&lt;=4, "Low", tbl_logs[[#This Row],[Total Score]]&lt;=10, "Medium", tbl_logs[[#This Row],[Total Score]]&lt;=19, "High", tbl_logs[[#This Row],[Total Score]]&lt;=25, "Very High")</f>
        <v>Medium</v>
      </c>
      <c r="N2672" t="str" cm="1">
        <f t="array" ref="N2672">_xlfn.IFS(tbl_logs[[#This Row],[Total Score]]&lt;=4, "Low", tbl_logs[[#This Row],[Total Score]]&lt;=10, "Medium", tbl_logs[[#This Row],[Total Score]]&lt;=17, "High", tbl_logs[[#This Row],[Total Score]]&lt;=25, "Critical")</f>
        <v>Medium</v>
      </c>
    </row>
    <row r="2673" spans="1:14" x14ac:dyDescent="0.3">
      <c r="A2673" t="s">
        <v>3530</v>
      </c>
      <c r="B2673" s="1">
        <v>46071.96875</v>
      </c>
      <c r="C2673" t="s">
        <v>7</v>
      </c>
      <c r="D2673" t="s">
        <v>22</v>
      </c>
      <c r="E2673" t="s">
        <v>19</v>
      </c>
      <c r="F2673" t="s">
        <v>20</v>
      </c>
      <c r="G2673" s="2">
        <v>0.96875</v>
      </c>
      <c r="H2673" s="3">
        <v>46071</v>
      </c>
      <c r="I2673">
        <v>2</v>
      </c>
      <c r="J2673">
        <f>_xlfn.XLOOKUP(tbl_logs[[#This Row],[Target_Department]],tbl_DeptWeight[Department], tbl_DeptWeight[Impact Score])</f>
        <v>3</v>
      </c>
      <c r="K2673">
        <f>_xlfn.XLOOKUP(tbl_logs[[#This Row],[Employee_Action]],tbl_ResponseLikelihood[Employee Action],tbl_ResponseLikelihood[Likelihood Score])</f>
        <v>2</v>
      </c>
      <c r="L2673">
        <f>tbl_logs[[#This Row],[Impact Score]]*tbl_logs[[#This Row],[Response Multiplier]]</f>
        <v>6</v>
      </c>
      <c r="M2673" t="str" cm="1">
        <f t="array" ref="M2673">_xlfn.IFS(tbl_logs[[#This Row],[Total Score]]&lt;=4, "Low", tbl_logs[[#This Row],[Total Score]]&lt;=10, "Medium", tbl_logs[[#This Row],[Total Score]]&lt;=19, "High", tbl_logs[[#This Row],[Total Score]]&lt;=25, "Very High")</f>
        <v>Medium</v>
      </c>
      <c r="N2673" t="str" cm="1">
        <f t="array" ref="N2673">_xlfn.IFS(tbl_logs[[#This Row],[Total Score]]&lt;=4, "Low", tbl_logs[[#This Row],[Total Score]]&lt;=10, "Medium", tbl_logs[[#This Row],[Total Score]]&lt;=17, "High", tbl_logs[[#This Row],[Total Score]]&lt;=25, "Critical")</f>
        <v>Medium</v>
      </c>
    </row>
    <row r="2674" spans="1:14" x14ac:dyDescent="0.3">
      <c r="A2674" t="s">
        <v>2501</v>
      </c>
      <c r="B2674" s="1">
        <v>46071.993750000001</v>
      </c>
      <c r="C2674" t="s">
        <v>7</v>
      </c>
      <c r="D2674" t="s">
        <v>22</v>
      </c>
      <c r="E2674" t="s">
        <v>16</v>
      </c>
      <c r="F2674" t="s">
        <v>53</v>
      </c>
      <c r="G2674" s="2">
        <v>0.99375000000000002</v>
      </c>
      <c r="H2674" s="3">
        <v>46071</v>
      </c>
      <c r="I2674">
        <v>2</v>
      </c>
      <c r="J2674">
        <f>_xlfn.XLOOKUP(tbl_logs[[#This Row],[Target_Department]],tbl_DeptWeight[Department], tbl_DeptWeight[Impact Score])</f>
        <v>3</v>
      </c>
      <c r="K2674">
        <f>_xlfn.XLOOKUP(tbl_logs[[#This Row],[Employee_Action]],tbl_ResponseLikelihood[Employee Action],tbl_ResponseLikelihood[Likelihood Score])</f>
        <v>5</v>
      </c>
      <c r="L2674">
        <f>tbl_logs[[#This Row],[Impact Score]]*tbl_logs[[#This Row],[Response Multiplier]]</f>
        <v>15</v>
      </c>
      <c r="M2674" t="str" cm="1">
        <f t="array" ref="M2674">_xlfn.IFS(tbl_logs[[#This Row],[Total Score]]&lt;=4, "Low", tbl_logs[[#This Row],[Total Score]]&lt;=10, "Medium", tbl_logs[[#This Row],[Total Score]]&lt;=19, "High", tbl_logs[[#This Row],[Total Score]]&lt;=25, "Very High")</f>
        <v>High</v>
      </c>
      <c r="N2674" t="str" cm="1">
        <f t="array" ref="N2674">_xlfn.IFS(tbl_logs[[#This Row],[Total Score]]&lt;=4, "Low", tbl_logs[[#This Row],[Total Score]]&lt;=10, "Medium", tbl_logs[[#This Row],[Total Score]]&lt;=17, "High", tbl_logs[[#This Row],[Total Score]]&lt;=25, "Critical")</f>
        <v>High</v>
      </c>
    </row>
    <row r="2675" spans="1:14" x14ac:dyDescent="0.3">
      <c r="A2675" t="s">
        <v>407</v>
      </c>
      <c r="B2675" s="1">
        <v>46071.994444444441</v>
      </c>
      <c r="C2675" t="s">
        <v>47</v>
      </c>
      <c r="D2675" t="s">
        <v>18</v>
      </c>
      <c r="E2675" t="s">
        <v>31</v>
      </c>
      <c r="F2675" t="s">
        <v>13</v>
      </c>
      <c r="G2675" s="2">
        <v>0.99444444444444446</v>
      </c>
      <c r="H2675" s="3">
        <v>46071</v>
      </c>
      <c r="I2675">
        <v>2</v>
      </c>
      <c r="J2675">
        <f>_xlfn.XLOOKUP(tbl_logs[[#This Row],[Target_Department]],tbl_DeptWeight[Department], tbl_DeptWeight[Impact Score])</f>
        <v>1</v>
      </c>
      <c r="K2675">
        <f>_xlfn.XLOOKUP(tbl_logs[[#This Row],[Employee_Action]],tbl_ResponseLikelihood[Employee Action],tbl_ResponseLikelihood[Likelihood Score])</f>
        <v>1</v>
      </c>
      <c r="L2675">
        <f>tbl_logs[[#This Row],[Impact Score]]*tbl_logs[[#This Row],[Response Multiplier]]</f>
        <v>1</v>
      </c>
      <c r="M2675" t="str" cm="1">
        <f t="array" ref="M2675">_xlfn.IFS(tbl_logs[[#This Row],[Total Score]]&lt;=4, "Low", tbl_logs[[#This Row],[Total Score]]&lt;=10, "Medium", tbl_logs[[#This Row],[Total Score]]&lt;=19, "High", tbl_logs[[#This Row],[Total Score]]&lt;=25, "Very High")</f>
        <v>Low</v>
      </c>
      <c r="N2675" t="str" cm="1">
        <f t="array" ref="N2675">_xlfn.IFS(tbl_logs[[#This Row],[Total Score]]&lt;=4, "Low", tbl_logs[[#This Row],[Total Score]]&lt;=10, "Medium", tbl_logs[[#This Row],[Total Score]]&lt;=17, "High", tbl_logs[[#This Row],[Total Score]]&lt;=25, "Critical")</f>
        <v>Low</v>
      </c>
    </row>
    <row r="2676" spans="1:14" x14ac:dyDescent="0.3">
      <c r="A2676" t="s">
        <v>4672</v>
      </c>
      <c r="B2676" s="1">
        <v>46072.006944444445</v>
      </c>
      <c r="C2676" t="s">
        <v>47</v>
      </c>
      <c r="D2676" t="s">
        <v>8</v>
      </c>
      <c r="E2676" t="s">
        <v>31</v>
      </c>
      <c r="F2676" t="s">
        <v>20</v>
      </c>
      <c r="G2676" s="2">
        <v>6.9444444444444441E-3</v>
      </c>
      <c r="H2676" s="3">
        <v>46072</v>
      </c>
      <c r="I2676">
        <v>2</v>
      </c>
      <c r="J2676">
        <f>_xlfn.XLOOKUP(tbl_logs[[#This Row],[Target_Department]],tbl_DeptWeight[Department], tbl_DeptWeight[Impact Score])</f>
        <v>1</v>
      </c>
      <c r="K2676">
        <f>_xlfn.XLOOKUP(tbl_logs[[#This Row],[Employee_Action]],tbl_ResponseLikelihood[Employee Action],tbl_ResponseLikelihood[Likelihood Score])</f>
        <v>2</v>
      </c>
      <c r="L2676">
        <f>tbl_logs[[#This Row],[Impact Score]]*tbl_logs[[#This Row],[Response Multiplier]]</f>
        <v>2</v>
      </c>
      <c r="M2676" t="str" cm="1">
        <f t="array" ref="M2676">_xlfn.IFS(tbl_logs[[#This Row],[Total Score]]&lt;=4, "Low", tbl_logs[[#This Row],[Total Score]]&lt;=10, "Medium", tbl_logs[[#This Row],[Total Score]]&lt;=19, "High", tbl_logs[[#This Row],[Total Score]]&lt;=25, "Very High")</f>
        <v>Low</v>
      </c>
      <c r="N2676" t="str" cm="1">
        <f t="array" ref="N2676">_xlfn.IFS(tbl_logs[[#This Row],[Total Score]]&lt;=4, "Low", tbl_logs[[#This Row],[Total Score]]&lt;=10, "Medium", tbl_logs[[#This Row],[Total Score]]&lt;=17, "High", tbl_logs[[#This Row],[Total Score]]&lt;=25, "Critical")</f>
        <v>Low</v>
      </c>
    </row>
    <row r="2677" spans="1:14" x14ac:dyDescent="0.3">
      <c r="A2677" t="s">
        <v>81</v>
      </c>
      <c r="B2677" s="1">
        <v>46072.039583333331</v>
      </c>
      <c r="C2677" t="s">
        <v>40</v>
      </c>
      <c r="D2677" t="s">
        <v>22</v>
      </c>
      <c r="E2677" t="s">
        <v>16</v>
      </c>
      <c r="F2677" t="s">
        <v>33</v>
      </c>
      <c r="G2677" s="2">
        <v>3.9583333333333331E-2</v>
      </c>
      <c r="H2677" s="3">
        <v>46072</v>
      </c>
      <c r="I2677">
        <v>2</v>
      </c>
      <c r="J2677">
        <f>_xlfn.XLOOKUP(tbl_logs[[#This Row],[Target_Department]],tbl_DeptWeight[Department], tbl_DeptWeight[Impact Score])</f>
        <v>5</v>
      </c>
      <c r="K2677">
        <f>_xlfn.XLOOKUP(tbl_logs[[#This Row],[Employee_Action]],tbl_ResponseLikelihood[Employee Action],tbl_ResponseLikelihood[Likelihood Score])</f>
        <v>4</v>
      </c>
      <c r="L2677">
        <f>tbl_logs[[#This Row],[Impact Score]]*tbl_logs[[#This Row],[Response Multiplier]]</f>
        <v>20</v>
      </c>
      <c r="M2677" t="str" cm="1">
        <f t="array" ref="M2677">_xlfn.IFS(tbl_logs[[#This Row],[Total Score]]&lt;=4, "Low", tbl_logs[[#This Row],[Total Score]]&lt;=10, "Medium", tbl_logs[[#This Row],[Total Score]]&lt;=19, "High", tbl_logs[[#This Row],[Total Score]]&lt;=25, "Very High")</f>
        <v>Very High</v>
      </c>
      <c r="N2677" t="str" cm="1">
        <f t="array" ref="N2677">_xlfn.IFS(tbl_logs[[#This Row],[Total Score]]&lt;=4, "Low", tbl_logs[[#This Row],[Total Score]]&lt;=10, "Medium", tbl_logs[[#This Row],[Total Score]]&lt;=17, "High", tbl_logs[[#This Row],[Total Score]]&lt;=25, "Critical")</f>
        <v>Critical</v>
      </c>
    </row>
    <row r="2678" spans="1:14" x14ac:dyDescent="0.3">
      <c r="A2678" t="s">
        <v>2619</v>
      </c>
      <c r="B2678" s="1">
        <v>46072.068055555559</v>
      </c>
      <c r="C2678" t="s">
        <v>7</v>
      </c>
      <c r="D2678" t="s">
        <v>18</v>
      </c>
      <c r="E2678" t="s">
        <v>16</v>
      </c>
      <c r="F2678" t="s">
        <v>13</v>
      </c>
      <c r="G2678" s="2">
        <v>6.805555555555555E-2</v>
      </c>
      <c r="H2678" s="3">
        <v>46072</v>
      </c>
      <c r="I2678">
        <v>2</v>
      </c>
      <c r="J2678">
        <f>_xlfn.XLOOKUP(tbl_logs[[#This Row],[Target_Department]],tbl_DeptWeight[Department], tbl_DeptWeight[Impact Score])</f>
        <v>3</v>
      </c>
      <c r="K2678">
        <f>_xlfn.XLOOKUP(tbl_logs[[#This Row],[Employee_Action]],tbl_ResponseLikelihood[Employee Action],tbl_ResponseLikelihood[Likelihood Score])</f>
        <v>1</v>
      </c>
      <c r="L2678">
        <f>tbl_logs[[#This Row],[Impact Score]]*tbl_logs[[#This Row],[Response Multiplier]]</f>
        <v>3</v>
      </c>
      <c r="M2678" t="str" cm="1">
        <f t="array" ref="M2678">_xlfn.IFS(tbl_logs[[#This Row],[Total Score]]&lt;=4, "Low", tbl_logs[[#This Row],[Total Score]]&lt;=10, "Medium", tbl_logs[[#This Row],[Total Score]]&lt;=19, "High", tbl_logs[[#This Row],[Total Score]]&lt;=25, "Very High")</f>
        <v>Low</v>
      </c>
      <c r="N2678" t="str" cm="1">
        <f t="array" ref="N2678">_xlfn.IFS(tbl_logs[[#This Row],[Total Score]]&lt;=4, "Low", tbl_logs[[#This Row],[Total Score]]&lt;=10, "Medium", tbl_logs[[#This Row],[Total Score]]&lt;=17, "High", tbl_logs[[#This Row],[Total Score]]&lt;=25, "Critical")</f>
        <v>Low</v>
      </c>
    </row>
    <row r="2679" spans="1:14" x14ac:dyDescent="0.3">
      <c r="A2679" t="s">
        <v>1888</v>
      </c>
      <c r="B2679" s="1">
        <v>46072.102777777778</v>
      </c>
      <c r="C2679" t="s">
        <v>47</v>
      </c>
      <c r="D2679" t="s">
        <v>18</v>
      </c>
      <c r="E2679" t="s">
        <v>9</v>
      </c>
      <c r="F2679" t="s">
        <v>10</v>
      </c>
      <c r="G2679" s="2">
        <v>0.10277777777777777</v>
      </c>
      <c r="H2679" s="3">
        <v>46072</v>
      </c>
      <c r="I2679">
        <v>2</v>
      </c>
      <c r="J2679">
        <f>_xlfn.XLOOKUP(tbl_logs[[#This Row],[Target_Department]],tbl_DeptWeight[Department], tbl_DeptWeight[Impact Score])</f>
        <v>1</v>
      </c>
      <c r="K2679">
        <f>_xlfn.XLOOKUP(tbl_logs[[#This Row],[Employee_Action]],tbl_ResponseLikelihood[Employee Action],tbl_ResponseLikelihood[Likelihood Score])</f>
        <v>2</v>
      </c>
      <c r="L2679">
        <f>tbl_logs[[#This Row],[Impact Score]]*tbl_logs[[#This Row],[Response Multiplier]]</f>
        <v>2</v>
      </c>
      <c r="M2679" t="str" cm="1">
        <f t="array" ref="M2679">_xlfn.IFS(tbl_logs[[#This Row],[Total Score]]&lt;=4, "Low", tbl_logs[[#This Row],[Total Score]]&lt;=10, "Medium", tbl_logs[[#This Row],[Total Score]]&lt;=19, "High", tbl_logs[[#This Row],[Total Score]]&lt;=25, "Very High")</f>
        <v>Low</v>
      </c>
      <c r="N2679" t="str" cm="1">
        <f t="array" ref="N2679">_xlfn.IFS(tbl_logs[[#This Row],[Total Score]]&lt;=4, "Low", tbl_logs[[#This Row],[Total Score]]&lt;=10, "Medium", tbl_logs[[#This Row],[Total Score]]&lt;=17, "High", tbl_logs[[#This Row],[Total Score]]&lt;=25, "Critical")</f>
        <v>Low</v>
      </c>
    </row>
    <row r="2680" spans="1:14" x14ac:dyDescent="0.3">
      <c r="A2680" t="s">
        <v>3285</v>
      </c>
      <c r="B2680" s="1">
        <v>46072.118750000001</v>
      </c>
      <c r="C2680" t="s">
        <v>7</v>
      </c>
      <c r="D2680" t="s">
        <v>22</v>
      </c>
      <c r="E2680" t="s">
        <v>9</v>
      </c>
      <c r="F2680" t="s">
        <v>10</v>
      </c>
      <c r="G2680" s="2">
        <v>0.11874999999999999</v>
      </c>
      <c r="H2680" s="3">
        <v>46072</v>
      </c>
      <c r="I2680">
        <v>2</v>
      </c>
      <c r="J2680">
        <f>_xlfn.XLOOKUP(tbl_logs[[#This Row],[Target_Department]],tbl_DeptWeight[Department], tbl_DeptWeight[Impact Score])</f>
        <v>3</v>
      </c>
      <c r="K2680">
        <f>_xlfn.XLOOKUP(tbl_logs[[#This Row],[Employee_Action]],tbl_ResponseLikelihood[Employee Action],tbl_ResponseLikelihood[Likelihood Score])</f>
        <v>2</v>
      </c>
      <c r="L2680">
        <f>tbl_logs[[#This Row],[Impact Score]]*tbl_logs[[#This Row],[Response Multiplier]]</f>
        <v>6</v>
      </c>
      <c r="M2680" t="str" cm="1">
        <f t="array" ref="M2680">_xlfn.IFS(tbl_logs[[#This Row],[Total Score]]&lt;=4, "Low", tbl_logs[[#This Row],[Total Score]]&lt;=10, "Medium", tbl_logs[[#This Row],[Total Score]]&lt;=19, "High", tbl_logs[[#This Row],[Total Score]]&lt;=25, "Very High")</f>
        <v>Medium</v>
      </c>
      <c r="N2680" t="str" cm="1">
        <f t="array" ref="N2680">_xlfn.IFS(tbl_logs[[#This Row],[Total Score]]&lt;=4, "Low", tbl_logs[[#This Row],[Total Score]]&lt;=10, "Medium", tbl_logs[[#This Row],[Total Score]]&lt;=17, "High", tbl_logs[[#This Row],[Total Score]]&lt;=25, "Critical")</f>
        <v>Medium</v>
      </c>
    </row>
    <row r="2681" spans="1:14" x14ac:dyDescent="0.3">
      <c r="A2681" t="s">
        <v>3410</v>
      </c>
      <c r="B2681" s="1">
        <v>46072.136805555558</v>
      </c>
      <c r="C2681" t="s">
        <v>7</v>
      </c>
      <c r="D2681" t="s">
        <v>8</v>
      </c>
      <c r="E2681" t="s">
        <v>19</v>
      </c>
      <c r="F2681" t="s">
        <v>10</v>
      </c>
      <c r="G2681" s="2">
        <v>0.13680555555555557</v>
      </c>
      <c r="H2681" s="3">
        <v>46072</v>
      </c>
      <c r="I2681">
        <v>2</v>
      </c>
      <c r="J2681">
        <f>_xlfn.XLOOKUP(tbl_logs[[#This Row],[Target_Department]],tbl_DeptWeight[Department], tbl_DeptWeight[Impact Score])</f>
        <v>3</v>
      </c>
      <c r="K2681">
        <f>_xlfn.XLOOKUP(tbl_logs[[#This Row],[Employee_Action]],tbl_ResponseLikelihood[Employee Action],tbl_ResponseLikelihood[Likelihood Score])</f>
        <v>2</v>
      </c>
      <c r="L2681">
        <f>tbl_logs[[#This Row],[Impact Score]]*tbl_logs[[#This Row],[Response Multiplier]]</f>
        <v>6</v>
      </c>
      <c r="M2681" t="str" cm="1">
        <f t="array" ref="M2681">_xlfn.IFS(tbl_logs[[#This Row],[Total Score]]&lt;=4, "Low", tbl_logs[[#This Row],[Total Score]]&lt;=10, "Medium", tbl_logs[[#This Row],[Total Score]]&lt;=19, "High", tbl_logs[[#This Row],[Total Score]]&lt;=25, "Very High")</f>
        <v>Medium</v>
      </c>
      <c r="N2681" t="str" cm="1">
        <f t="array" ref="N2681">_xlfn.IFS(tbl_logs[[#This Row],[Total Score]]&lt;=4, "Low", tbl_logs[[#This Row],[Total Score]]&lt;=10, "Medium", tbl_logs[[#This Row],[Total Score]]&lt;=17, "High", tbl_logs[[#This Row],[Total Score]]&lt;=25, "Critical")</f>
        <v>Medium</v>
      </c>
    </row>
    <row r="2682" spans="1:14" x14ac:dyDescent="0.3">
      <c r="A2682" t="s">
        <v>1947</v>
      </c>
      <c r="B2682" s="1">
        <v>46072.137499999997</v>
      </c>
      <c r="C2682" t="s">
        <v>26</v>
      </c>
      <c r="D2682" t="s">
        <v>22</v>
      </c>
      <c r="E2682" t="s">
        <v>16</v>
      </c>
      <c r="F2682" t="s">
        <v>20</v>
      </c>
      <c r="G2682" s="2">
        <v>0.13750000000000001</v>
      </c>
      <c r="H2682" s="3">
        <v>46072</v>
      </c>
      <c r="I2682">
        <v>2</v>
      </c>
      <c r="J2682">
        <f>_xlfn.XLOOKUP(tbl_logs[[#This Row],[Target_Department]],tbl_DeptWeight[Department], tbl_DeptWeight[Impact Score])</f>
        <v>3</v>
      </c>
      <c r="K2682">
        <f>_xlfn.XLOOKUP(tbl_logs[[#This Row],[Employee_Action]],tbl_ResponseLikelihood[Employee Action],tbl_ResponseLikelihood[Likelihood Score])</f>
        <v>2</v>
      </c>
      <c r="L2682">
        <f>tbl_logs[[#This Row],[Impact Score]]*tbl_logs[[#This Row],[Response Multiplier]]</f>
        <v>6</v>
      </c>
      <c r="M2682" t="str" cm="1">
        <f t="array" ref="M2682">_xlfn.IFS(tbl_logs[[#This Row],[Total Score]]&lt;=4, "Low", tbl_logs[[#This Row],[Total Score]]&lt;=10, "Medium", tbl_logs[[#This Row],[Total Score]]&lt;=19, "High", tbl_logs[[#This Row],[Total Score]]&lt;=25, "Very High")</f>
        <v>Medium</v>
      </c>
      <c r="N2682" t="str" cm="1">
        <f t="array" ref="N2682">_xlfn.IFS(tbl_logs[[#This Row],[Total Score]]&lt;=4, "Low", tbl_logs[[#This Row],[Total Score]]&lt;=10, "Medium", tbl_logs[[#This Row],[Total Score]]&lt;=17, "High", tbl_logs[[#This Row],[Total Score]]&lt;=25, "Critical")</f>
        <v>Medium</v>
      </c>
    </row>
    <row r="2683" spans="1:14" x14ac:dyDescent="0.3">
      <c r="A2683" t="s">
        <v>1661</v>
      </c>
      <c r="B2683" s="1">
        <v>46072.142361111109</v>
      </c>
      <c r="C2683" t="s">
        <v>40</v>
      </c>
      <c r="D2683" t="s">
        <v>15</v>
      </c>
      <c r="E2683" t="s">
        <v>16</v>
      </c>
      <c r="F2683" t="s">
        <v>10</v>
      </c>
      <c r="G2683" s="2">
        <v>0.1423611111111111</v>
      </c>
      <c r="H2683" s="3">
        <v>46072</v>
      </c>
      <c r="I2683">
        <v>2</v>
      </c>
      <c r="J2683">
        <f>_xlfn.XLOOKUP(tbl_logs[[#This Row],[Target_Department]],tbl_DeptWeight[Department], tbl_DeptWeight[Impact Score])</f>
        <v>5</v>
      </c>
      <c r="K2683">
        <f>_xlfn.XLOOKUP(tbl_logs[[#This Row],[Employee_Action]],tbl_ResponseLikelihood[Employee Action],tbl_ResponseLikelihood[Likelihood Score])</f>
        <v>2</v>
      </c>
      <c r="L2683">
        <f>tbl_logs[[#This Row],[Impact Score]]*tbl_logs[[#This Row],[Response Multiplier]]</f>
        <v>10</v>
      </c>
      <c r="M2683" t="str" cm="1">
        <f t="array" ref="M2683">_xlfn.IFS(tbl_logs[[#This Row],[Total Score]]&lt;=4, "Low", tbl_logs[[#This Row],[Total Score]]&lt;=10, "Medium", tbl_logs[[#This Row],[Total Score]]&lt;=19, "High", tbl_logs[[#This Row],[Total Score]]&lt;=25, "Very High")</f>
        <v>Medium</v>
      </c>
      <c r="N2683" t="str" cm="1">
        <f t="array" ref="N2683">_xlfn.IFS(tbl_logs[[#This Row],[Total Score]]&lt;=4, "Low", tbl_logs[[#This Row],[Total Score]]&lt;=10, "Medium", tbl_logs[[#This Row],[Total Score]]&lt;=17, "High", tbl_logs[[#This Row],[Total Score]]&lt;=25, "Critical")</f>
        <v>Medium</v>
      </c>
    </row>
    <row r="2684" spans="1:14" x14ac:dyDescent="0.3">
      <c r="A2684" t="s">
        <v>538</v>
      </c>
      <c r="B2684" s="1">
        <v>46072.148611111108</v>
      </c>
      <c r="C2684" t="s">
        <v>7</v>
      </c>
      <c r="D2684" t="s">
        <v>15</v>
      </c>
      <c r="E2684" t="s">
        <v>19</v>
      </c>
      <c r="F2684" t="s">
        <v>10</v>
      </c>
      <c r="G2684" s="2">
        <v>0.14861111111111111</v>
      </c>
      <c r="H2684" s="3">
        <v>46072</v>
      </c>
      <c r="I2684">
        <v>2</v>
      </c>
      <c r="J2684">
        <f>_xlfn.XLOOKUP(tbl_logs[[#This Row],[Target_Department]],tbl_DeptWeight[Department], tbl_DeptWeight[Impact Score])</f>
        <v>3</v>
      </c>
      <c r="K2684">
        <f>_xlfn.XLOOKUP(tbl_logs[[#This Row],[Employee_Action]],tbl_ResponseLikelihood[Employee Action],tbl_ResponseLikelihood[Likelihood Score])</f>
        <v>2</v>
      </c>
      <c r="L2684">
        <f>tbl_logs[[#This Row],[Impact Score]]*tbl_logs[[#This Row],[Response Multiplier]]</f>
        <v>6</v>
      </c>
      <c r="M2684" t="str" cm="1">
        <f t="array" ref="M2684">_xlfn.IFS(tbl_logs[[#This Row],[Total Score]]&lt;=4, "Low", tbl_logs[[#This Row],[Total Score]]&lt;=10, "Medium", tbl_logs[[#This Row],[Total Score]]&lt;=19, "High", tbl_logs[[#This Row],[Total Score]]&lt;=25, "Very High")</f>
        <v>Medium</v>
      </c>
      <c r="N2684" t="str" cm="1">
        <f t="array" ref="N2684">_xlfn.IFS(tbl_logs[[#This Row],[Total Score]]&lt;=4, "Low", tbl_logs[[#This Row],[Total Score]]&lt;=10, "Medium", tbl_logs[[#This Row],[Total Score]]&lt;=17, "High", tbl_logs[[#This Row],[Total Score]]&lt;=25, "Critical")</f>
        <v>Medium</v>
      </c>
    </row>
    <row r="2685" spans="1:14" x14ac:dyDescent="0.3">
      <c r="A2685" t="s">
        <v>4191</v>
      </c>
      <c r="B2685" s="1">
        <v>46072.19027777778</v>
      </c>
      <c r="C2685" t="s">
        <v>7</v>
      </c>
      <c r="D2685" t="s">
        <v>15</v>
      </c>
      <c r="E2685" t="s">
        <v>19</v>
      </c>
      <c r="F2685" t="s">
        <v>33</v>
      </c>
      <c r="G2685" s="2">
        <v>0.19027777777777777</v>
      </c>
      <c r="H2685" s="3">
        <v>46072</v>
      </c>
      <c r="I2685">
        <v>2</v>
      </c>
      <c r="J2685">
        <f>_xlfn.XLOOKUP(tbl_logs[[#This Row],[Target_Department]],tbl_DeptWeight[Department], tbl_DeptWeight[Impact Score])</f>
        <v>3</v>
      </c>
      <c r="K2685">
        <f>_xlfn.XLOOKUP(tbl_logs[[#This Row],[Employee_Action]],tbl_ResponseLikelihood[Employee Action],tbl_ResponseLikelihood[Likelihood Score])</f>
        <v>4</v>
      </c>
      <c r="L2685">
        <f>tbl_logs[[#This Row],[Impact Score]]*tbl_logs[[#This Row],[Response Multiplier]]</f>
        <v>12</v>
      </c>
      <c r="M2685" t="str" cm="1">
        <f t="array" ref="M2685">_xlfn.IFS(tbl_logs[[#This Row],[Total Score]]&lt;=4, "Low", tbl_logs[[#This Row],[Total Score]]&lt;=10, "Medium", tbl_logs[[#This Row],[Total Score]]&lt;=19, "High", tbl_logs[[#This Row],[Total Score]]&lt;=25, "Very High")</f>
        <v>High</v>
      </c>
      <c r="N2685" t="str" cm="1">
        <f t="array" ref="N2685">_xlfn.IFS(tbl_logs[[#This Row],[Total Score]]&lt;=4, "Low", tbl_logs[[#This Row],[Total Score]]&lt;=10, "Medium", tbl_logs[[#This Row],[Total Score]]&lt;=17, "High", tbl_logs[[#This Row],[Total Score]]&lt;=25, "Critical")</f>
        <v>High</v>
      </c>
    </row>
    <row r="2686" spans="1:14" x14ac:dyDescent="0.3">
      <c r="A2686" t="s">
        <v>4866</v>
      </c>
      <c r="B2686" s="1">
        <v>46072.193749999999</v>
      </c>
      <c r="C2686" t="s">
        <v>12</v>
      </c>
      <c r="D2686" t="s">
        <v>8</v>
      </c>
      <c r="E2686" t="s">
        <v>16</v>
      </c>
      <c r="F2686" t="s">
        <v>13</v>
      </c>
      <c r="G2686" s="2">
        <v>0.19375000000000001</v>
      </c>
      <c r="H2686" s="3">
        <v>46072</v>
      </c>
      <c r="I2686">
        <v>2</v>
      </c>
      <c r="J2686">
        <f>_xlfn.XLOOKUP(tbl_logs[[#This Row],[Target_Department]],tbl_DeptWeight[Department], tbl_DeptWeight[Impact Score])</f>
        <v>1</v>
      </c>
      <c r="K2686">
        <f>_xlfn.XLOOKUP(tbl_logs[[#This Row],[Employee_Action]],tbl_ResponseLikelihood[Employee Action],tbl_ResponseLikelihood[Likelihood Score])</f>
        <v>1</v>
      </c>
      <c r="L2686">
        <f>tbl_logs[[#This Row],[Impact Score]]*tbl_logs[[#This Row],[Response Multiplier]]</f>
        <v>1</v>
      </c>
      <c r="M2686" t="str" cm="1">
        <f t="array" ref="M2686">_xlfn.IFS(tbl_logs[[#This Row],[Total Score]]&lt;=4, "Low", tbl_logs[[#This Row],[Total Score]]&lt;=10, "Medium", tbl_logs[[#This Row],[Total Score]]&lt;=19, "High", tbl_logs[[#This Row],[Total Score]]&lt;=25, "Very High")</f>
        <v>Low</v>
      </c>
      <c r="N2686" t="str" cm="1">
        <f t="array" ref="N2686">_xlfn.IFS(tbl_logs[[#This Row],[Total Score]]&lt;=4, "Low", tbl_logs[[#This Row],[Total Score]]&lt;=10, "Medium", tbl_logs[[#This Row],[Total Score]]&lt;=17, "High", tbl_logs[[#This Row],[Total Score]]&lt;=25, "Critical")</f>
        <v>Low</v>
      </c>
    </row>
    <row r="2687" spans="1:14" x14ac:dyDescent="0.3">
      <c r="A2687" t="s">
        <v>1435</v>
      </c>
      <c r="B2687" s="1">
        <v>46072.204861111109</v>
      </c>
      <c r="C2687" t="s">
        <v>7</v>
      </c>
      <c r="D2687" t="s">
        <v>8</v>
      </c>
      <c r="E2687" t="s">
        <v>19</v>
      </c>
      <c r="F2687" t="s">
        <v>20</v>
      </c>
      <c r="G2687" s="2">
        <v>0.2048611111111111</v>
      </c>
      <c r="H2687" s="3">
        <v>46072</v>
      </c>
      <c r="I2687">
        <v>2</v>
      </c>
      <c r="J2687">
        <f>_xlfn.XLOOKUP(tbl_logs[[#This Row],[Target_Department]],tbl_DeptWeight[Department], tbl_DeptWeight[Impact Score])</f>
        <v>3</v>
      </c>
      <c r="K2687">
        <f>_xlfn.XLOOKUP(tbl_logs[[#This Row],[Employee_Action]],tbl_ResponseLikelihood[Employee Action],tbl_ResponseLikelihood[Likelihood Score])</f>
        <v>2</v>
      </c>
      <c r="L2687">
        <f>tbl_logs[[#This Row],[Impact Score]]*tbl_logs[[#This Row],[Response Multiplier]]</f>
        <v>6</v>
      </c>
      <c r="M2687" t="str" cm="1">
        <f t="array" ref="M2687">_xlfn.IFS(tbl_logs[[#This Row],[Total Score]]&lt;=4, "Low", tbl_logs[[#This Row],[Total Score]]&lt;=10, "Medium", tbl_logs[[#This Row],[Total Score]]&lt;=19, "High", tbl_logs[[#This Row],[Total Score]]&lt;=25, "Very High")</f>
        <v>Medium</v>
      </c>
      <c r="N2687" t="str" cm="1">
        <f t="array" ref="N2687">_xlfn.IFS(tbl_logs[[#This Row],[Total Score]]&lt;=4, "Low", tbl_logs[[#This Row],[Total Score]]&lt;=10, "Medium", tbl_logs[[#This Row],[Total Score]]&lt;=17, "High", tbl_logs[[#This Row],[Total Score]]&lt;=25, "Critical")</f>
        <v>Medium</v>
      </c>
    </row>
    <row r="2688" spans="1:14" x14ac:dyDescent="0.3">
      <c r="A2688" t="s">
        <v>2747</v>
      </c>
      <c r="B2688" s="1">
        <v>46072.218055555553</v>
      </c>
      <c r="C2688" t="s">
        <v>7</v>
      </c>
      <c r="D2688" t="s">
        <v>15</v>
      </c>
      <c r="E2688" t="s">
        <v>16</v>
      </c>
      <c r="F2688" t="s">
        <v>20</v>
      </c>
      <c r="G2688" s="2">
        <v>0.21805555555555556</v>
      </c>
      <c r="H2688" s="3">
        <v>46072</v>
      </c>
      <c r="I2688">
        <v>2</v>
      </c>
      <c r="J2688">
        <f>_xlfn.XLOOKUP(tbl_logs[[#This Row],[Target_Department]],tbl_DeptWeight[Department], tbl_DeptWeight[Impact Score])</f>
        <v>3</v>
      </c>
      <c r="K2688">
        <f>_xlfn.XLOOKUP(tbl_logs[[#This Row],[Employee_Action]],tbl_ResponseLikelihood[Employee Action],tbl_ResponseLikelihood[Likelihood Score])</f>
        <v>2</v>
      </c>
      <c r="L2688">
        <f>tbl_logs[[#This Row],[Impact Score]]*tbl_logs[[#This Row],[Response Multiplier]]</f>
        <v>6</v>
      </c>
      <c r="M2688" t="str" cm="1">
        <f t="array" ref="M2688">_xlfn.IFS(tbl_logs[[#This Row],[Total Score]]&lt;=4, "Low", tbl_logs[[#This Row],[Total Score]]&lt;=10, "Medium", tbl_logs[[#This Row],[Total Score]]&lt;=19, "High", tbl_logs[[#This Row],[Total Score]]&lt;=25, "Very High")</f>
        <v>Medium</v>
      </c>
      <c r="N2688" t="str" cm="1">
        <f t="array" ref="N2688">_xlfn.IFS(tbl_logs[[#This Row],[Total Score]]&lt;=4, "Low", tbl_logs[[#This Row],[Total Score]]&lt;=10, "Medium", tbl_logs[[#This Row],[Total Score]]&lt;=17, "High", tbl_logs[[#This Row],[Total Score]]&lt;=25, "Critical")</f>
        <v>Medium</v>
      </c>
    </row>
    <row r="2689" spans="1:14" x14ac:dyDescent="0.3">
      <c r="A2689" t="s">
        <v>4967</v>
      </c>
      <c r="B2689" s="1">
        <v>46072.23333333333</v>
      </c>
      <c r="C2689" t="s">
        <v>7</v>
      </c>
      <c r="D2689" t="s">
        <v>18</v>
      </c>
      <c r="E2689" t="s">
        <v>19</v>
      </c>
      <c r="F2689" t="s">
        <v>10</v>
      </c>
      <c r="G2689" s="2">
        <v>0.23333333333333334</v>
      </c>
      <c r="H2689" s="3">
        <v>46072</v>
      </c>
      <c r="I2689">
        <v>2</v>
      </c>
      <c r="J2689">
        <f>_xlfn.XLOOKUP(tbl_logs[[#This Row],[Target_Department]],tbl_DeptWeight[Department], tbl_DeptWeight[Impact Score])</f>
        <v>3</v>
      </c>
      <c r="K2689">
        <f>_xlfn.XLOOKUP(tbl_logs[[#This Row],[Employee_Action]],tbl_ResponseLikelihood[Employee Action],tbl_ResponseLikelihood[Likelihood Score])</f>
        <v>2</v>
      </c>
      <c r="L2689">
        <f>tbl_logs[[#This Row],[Impact Score]]*tbl_logs[[#This Row],[Response Multiplier]]</f>
        <v>6</v>
      </c>
      <c r="M2689" t="str" cm="1">
        <f t="array" ref="M2689">_xlfn.IFS(tbl_logs[[#This Row],[Total Score]]&lt;=4, "Low", tbl_logs[[#This Row],[Total Score]]&lt;=10, "Medium", tbl_logs[[#This Row],[Total Score]]&lt;=19, "High", tbl_logs[[#This Row],[Total Score]]&lt;=25, "Very High")</f>
        <v>Medium</v>
      </c>
      <c r="N2689" t="str" cm="1">
        <f t="array" ref="N2689">_xlfn.IFS(tbl_logs[[#This Row],[Total Score]]&lt;=4, "Low", tbl_logs[[#This Row],[Total Score]]&lt;=10, "Medium", tbl_logs[[#This Row],[Total Score]]&lt;=17, "High", tbl_logs[[#This Row],[Total Score]]&lt;=25, "Critical")</f>
        <v>Medium</v>
      </c>
    </row>
    <row r="2690" spans="1:14" x14ac:dyDescent="0.3">
      <c r="A2690" t="s">
        <v>68</v>
      </c>
      <c r="B2690" s="1">
        <v>46072.288888888892</v>
      </c>
      <c r="C2690" t="s">
        <v>12</v>
      </c>
      <c r="D2690" t="s">
        <v>8</v>
      </c>
      <c r="E2690" t="s">
        <v>31</v>
      </c>
      <c r="F2690" t="s">
        <v>33</v>
      </c>
      <c r="G2690" s="2">
        <v>0.28888888888888886</v>
      </c>
      <c r="H2690" s="3">
        <v>46072</v>
      </c>
      <c r="I2690">
        <v>2</v>
      </c>
      <c r="J2690">
        <f>_xlfn.XLOOKUP(tbl_logs[[#This Row],[Target_Department]],tbl_DeptWeight[Department], tbl_DeptWeight[Impact Score])</f>
        <v>1</v>
      </c>
      <c r="K2690">
        <f>_xlfn.XLOOKUP(tbl_logs[[#This Row],[Employee_Action]],tbl_ResponseLikelihood[Employee Action],tbl_ResponseLikelihood[Likelihood Score])</f>
        <v>4</v>
      </c>
      <c r="L2690">
        <f>tbl_logs[[#This Row],[Impact Score]]*tbl_logs[[#This Row],[Response Multiplier]]</f>
        <v>4</v>
      </c>
      <c r="M2690" t="str" cm="1">
        <f t="array" ref="M2690">_xlfn.IFS(tbl_logs[[#This Row],[Total Score]]&lt;=4, "Low", tbl_logs[[#This Row],[Total Score]]&lt;=10, "Medium", tbl_logs[[#This Row],[Total Score]]&lt;=19, "High", tbl_logs[[#This Row],[Total Score]]&lt;=25, "Very High")</f>
        <v>Low</v>
      </c>
      <c r="N2690" t="str" cm="1">
        <f t="array" ref="N2690">_xlfn.IFS(tbl_logs[[#This Row],[Total Score]]&lt;=4, "Low", tbl_logs[[#This Row],[Total Score]]&lt;=10, "Medium", tbl_logs[[#This Row],[Total Score]]&lt;=17, "High", tbl_logs[[#This Row],[Total Score]]&lt;=25, "Critical")</f>
        <v>Low</v>
      </c>
    </row>
    <row r="2691" spans="1:14" x14ac:dyDescent="0.3">
      <c r="A2691" t="s">
        <v>1214</v>
      </c>
      <c r="B2691" s="1">
        <v>46072.292361111111</v>
      </c>
      <c r="C2691" t="s">
        <v>40</v>
      </c>
      <c r="D2691" t="s">
        <v>22</v>
      </c>
      <c r="E2691" t="s">
        <v>16</v>
      </c>
      <c r="F2691" t="s">
        <v>20</v>
      </c>
      <c r="G2691" s="2">
        <v>0.29236111111111113</v>
      </c>
      <c r="H2691" s="3">
        <v>46072</v>
      </c>
      <c r="I2691">
        <v>2</v>
      </c>
      <c r="J2691">
        <f>_xlfn.XLOOKUP(tbl_logs[[#This Row],[Target_Department]],tbl_DeptWeight[Department], tbl_DeptWeight[Impact Score])</f>
        <v>5</v>
      </c>
      <c r="K2691">
        <f>_xlfn.XLOOKUP(tbl_logs[[#This Row],[Employee_Action]],tbl_ResponseLikelihood[Employee Action],tbl_ResponseLikelihood[Likelihood Score])</f>
        <v>2</v>
      </c>
      <c r="L2691">
        <f>tbl_logs[[#This Row],[Impact Score]]*tbl_logs[[#This Row],[Response Multiplier]]</f>
        <v>10</v>
      </c>
      <c r="M2691" t="str" cm="1">
        <f t="array" ref="M2691">_xlfn.IFS(tbl_logs[[#This Row],[Total Score]]&lt;=4, "Low", tbl_logs[[#This Row],[Total Score]]&lt;=10, "Medium", tbl_logs[[#This Row],[Total Score]]&lt;=19, "High", tbl_logs[[#This Row],[Total Score]]&lt;=25, "Very High")</f>
        <v>Medium</v>
      </c>
      <c r="N2691" t="str" cm="1">
        <f t="array" ref="N2691">_xlfn.IFS(tbl_logs[[#This Row],[Total Score]]&lt;=4, "Low", tbl_logs[[#This Row],[Total Score]]&lt;=10, "Medium", tbl_logs[[#This Row],[Total Score]]&lt;=17, "High", tbl_logs[[#This Row],[Total Score]]&lt;=25, "Critical")</f>
        <v>Medium</v>
      </c>
    </row>
    <row r="2692" spans="1:14" x14ac:dyDescent="0.3">
      <c r="A2692" t="s">
        <v>4132</v>
      </c>
      <c r="B2692" s="1">
        <v>46072.293749999997</v>
      </c>
      <c r="C2692" t="s">
        <v>47</v>
      </c>
      <c r="D2692" t="s">
        <v>18</v>
      </c>
      <c r="E2692" t="s">
        <v>19</v>
      </c>
      <c r="F2692" t="s">
        <v>10</v>
      </c>
      <c r="G2692" s="2">
        <v>0.29375000000000001</v>
      </c>
      <c r="H2692" s="3">
        <v>46072</v>
      </c>
      <c r="I2692">
        <v>2</v>
      </c>
      <c r="J2692">
        <f>_xlfn.XLOOKUP(tbl_logs[[#This Row],[Target_Department]],tbl_DeptWeight[Department], tbl_DeptWeight[Impact Score])</f>
        <v>1</v>
      </c>
      <c r="K2692">
        <f>_xlfn.XLOOKUP(tbl_logs[[#This Row],[Employee_Action]],tbl_ResponseLikelihood[Employee Action],tbl_ResponseLikelihood[Likelihood Score])</f>
        <v>2</v>
      </c>
      <c r="L2692">
        <f>tbl_logs[[#This Row],[Impact Score]]*tbl_logs[[#This Row],[Response Multiplier]]</f>
        <v>2</v>
      </c>
      <c r="M2692" t="str" cm="1">
        <f t="array" ref="M2692">_xlfn.IFS(tbl_logs[[#This Row],[Total Score]]&lt;=4, "Low", tbl_logs[[#This Row],[Total Score]]&lt;=10, "Medium", tbl_logs[[#This Row],[Total Score]]&lt;=19, "High", tbl_logs[[#This Row],[Total Score]]&lt;=25, "Very High")</f>
        <v>Low</v>
      </c>
      <c r="N2692" t="str" cm="1">
        <f t="array" ref="N2692">_xlfn.IFS(tbl_logs[[#This Row],[Total Score]]&lt;=4, "Low", tbl_logs[[#This Row],[Total Score]]&lt;=10, "Medium", tbl_logs[[#This Row],[Total Score]]&lt;=17, "High", tbl_logs[[#This Row],[Total Score]]&lt;=25, "Critical")</f>
        <v>Low</v>
      </c>
    </row>
    <row r="2693" spans="1:14" x14ac:dyDescent="0.3">
      <c r="A2693" t="s">
        <v>871</v>
      </c>
      <c r="B2693" s="1">
        <v>46072.303472222222</v>
      </c>
      <c r="C2693" t="s">
        <v>26</v>
      </c>
      <c r="D2693" t="s">
        <v>22</v>
      </c>
      <c r="E2693" t="s">
        <v>19</v>
      </c>
      <c r="F2693" t="s">
        <v>10</v>
      </c>
      <c r="G2693" s="2">
        <v>0.3034722222222222</v>
      </c>
      <c r="H2693" s="3">
        <v>46072</v>
      </c>
      <c r="I2693">
        <v>2</v>
      </c>
      <c r="J2693">
        <f>_xlfn.XLOOKUP(tbl_logs[[#This Row],[Target_Department]],tbl_DeptWeight[Department], tbl_DeptWeight[Impact Score])</f>
        <v>3</v>
      </c>
      <c r="K2693">
        <f>_xlfn.XLOOKUP(tbl_logs[[#This Row],[Employee_Action]],tbl_ResponseLikelihood[Employee Action],tbl_ResponseLikelihood[Likelihood Score])</f>
        <v>2</v>
      </c>
      <c r="L2693">
        <f>tbl_logs[[#This Row],[Impact Score]]*tbl_logs[[#This Row],[Response Multiplier]]</f>
        <v>6</v>
      </c>
      <c r="M2693" t="str" cm="1">
        <f t="array" ref="M2693">_xlfn.IFS(tbl_logs[[#This Row],[Total Score]]&lt;=4, "Low", tbl_logs[[#This Row],[Total Score]]&lt;=10, "Medium", tbl_logs[[#This Row],[Total Score]]&lt;=19, "High", tbl_logs[[#This Row],[Total Score]]&lt;=25, "Very High")</f>
        <v>Medium</v>
      </c>
      <c r="N2693" t="str" cm="1">
        <f t="array" ref="N2693">_xlfn.IFS(tbl_logs[[#This Row],[Total Score]]&lt;=4, "Low", tbl_logs[[#This Row],[Total Score]]&lt;=10, "Medium", tbl_logs[[#This Row],[Total Score]]&lt;=17, "High", tbl_logs[[#This Row],[Total Score]]&lt;=25, "Critical")</f>
        <v>Medium</v>
      </c>
    </row>
    <row r="2694" spans="1:14" x14ac:dyDescent="0.3">
      <c r="A2694" t="s">
        <v>1157</v>
      </c>
      <c r="B2694" s="1">
        <v>46072.329861111109</v>
      </c>
      <c r="C2694" t="s">
        <v>26</v>
      </c>
      <c r="D2694" t="s">
        <v>22</v>
      </c>
      <c r="E2694" t="s">
        <v>19</v>
      </c>
      <c r="F2694" t="s">
        <v>53</v>
      </c>
      <c r="G2694" s="2">
        <v>0.3298611111111111</v>
      </c>
      <c r="H2694" s="3">
        <v>46072</v>
      </c>
      <c r="I2694">
        <v>2</v>
      </c>
      <c r="J2694">
        <f>_xlfn.XLOOKUP(tbl_logs[[#This Row],[Target_Department]],tbl_DeptWeight[Department], tbl_DeptWeight[Impact Score])</f>
        <v>3</v>
      </c>
      <c r="K2694">
        <f>_xlfn.XLOOKUP(tbl_logs[[#This Row],[Employee_Action]],tbl_ResponseLikelihood[Employee Action],tbl_ResponseLikelihood[Likelihood Score])</f>
        <v>5</v>
      </c>
      <c r="L2694">
        <f>tbl_logs[[#This Row],[Impact Score]]*tbl_logs[[#This Row],[Response Multiplier]]</f>
        <v>15</v>
      </c>
      <c r="M2694" t="str" cm="1">
        <f t="array" ref="M2694">_xlfn.IFS(tbl_logs[[#This Row],[Total Score]]&lt;=4, "Low", tbl_logs[[#This Row],[Total Score]]&lt;=10, "Medium", tbl_logs[[#This Row],[Total Score]]&lt;=19, "High", tbl_logs[[#This Row],[Total Score]]&lt;=25, "Very High")</f>
        <v>High</v>
      </c>
      <c r="N2694" t="str" cm="1">
        <f t="array" ref="N2694">_xlfn.IFS(tbl_logs[[#This Row],[Total Score]]&lt;=4, "Low", tbl_logs[[#This Row],[Total Score]]&lt;=10, "Medium", tbl_logs[[#This Row],[Total Score]]&lt;=17, "High", tbl_logs[[#This Row],[Total Score]]&lt;=25, "Critical")</f>
        <v>High</v>
      </c>
    </row>
    <row r="2695" spans="1:14" x14ac:dyDescent="0.3">
      <c r="A2695" t="s">
        <v>3598</v>
      </c>
      <c r="B2695" s="1">
        <v>46072.411805555559</v>
      </c>
      <c r="C2695" t="s">
        <v>35</v>
      </c>
      <c r="D2695" t="s">
        <v>15</v>
      </c>
      <c r="E2695" t="s">
        <v>16</v>
      </c>
      <c r="F2695" t="s">
        <v>20</v>
      </c>
      <c r="G2695" s="2">
        <v>0.41180555555555554</v>
      </c>
      <c r="H2695" s="3">
        <v>46072</v>
      </c>
      <c r="I2695">
        <v>2</v>
      </c>
      <c r="J2695">
        <f>_xlfn.XLOOKUP(tbl_logs[[#This Row],[Target_Department]],tbl_DeptWeight[Department], tbl_DeptWeight[Impact Score])</f>
        <v>1</v>
      </c>
      <c r="K2695">
        <f>_xlfn.XLOOKUP(tbl_logs[[#This Row],[Employee_Action]],tbl_ResponseLikelihood[Employee Action],tbl_ResponseLikelihood[Likelihood Score])</f>
        <v>2</v>
      </c>
      <c r="L2695">
        <f>tbl_logs[[#This Row],[Impact Score]]*tbl_logs[[#This Row],[Response Multiplier]]</f>
        <v>2</v>
      </c>
      <c r="M2695" t="str" cm="1">
        <f t="array" ref="M2695">_xlfn.IFS(tbl_logs[[#This Row],[Total Score]]&lt;=4, "Low", tbl_logs[[#This Row],[Total Score]]&lt;=10, "Medium", tbl_logs[[#This Row],[Total Score]]&lt;=19, "High", tbl_logs[[#This Row],[Total Score]]&lt;=25, "Very High")</f>
        <v>Low</v>
      </c>
      <c r="N2695" t="str" cm="1">
        <f t="array" ref="N2695">_xlfn.IFS(tbl_logs[[#This Row],[Total Score]]&lt;=4, "Low", tbl_logs[[#This Row],[Total Score]]&lt;=10, "Medium", tbl_logs[[#This Row],[Total Score]]&lt;=17, "High", tbl_logs[[#This Row],[Total Score]]&lt;=25, "Critical")</f>
        <v>Low</v>
      </c>
    </row>
    <row r="2696" spans="1:14" x14ac:dyDescent="0.3">
      <c r="A2696" t="s">
        <v>3625</v>
      </c>
      <c r="B2696" s="1">
        <v>46072.44027777778</v>
      </c>
      <c r="C2696" t="s">
        <v>26</v>
      </c>
      <c r="D2696" t="s">
        <v>8</v>
      </c>
      <c r="E2696" t="s">
        <v>9</v>
      </c>
      <c r="F2696" t="s">
        <v>20</v>
      </c>
      <c r="G2696" s="2">
        <v>0.44027777777777777</v>
      </c>
      <c r="H2696" s="3">
        <v>46072</v>
      </c>
      <c r="I2696">
        <v>2</v>
      </c>
      <c r="J2696">
        <f>_xlfn.XLOOKUP(tbl_logs[[#This Row],[Target_Department]],tbl_DeptWeight[Department], tbl_DeptWeight[Impact Score])</f>
        <v>3</v>
      </c>
      <c r="K2696">
        <f>_xlfn.XLOOKUP(tbl_logs[[#This Row],[Employee_Action]],tbl_ResponseLikelihood[Employee Action],tbl_ResponseLikelihood[Likelihood Score])</f>
        <v>2</v>
      </c>
      <c r="L2696">
        <f>tbl_logs[[#This Row],[Impact Score]]*tbl_logs[[#This Row],[Response Multiplier]]</f>
        <v>6</v>
      </c>
      <c r="M2696" t="str" cm="1">
        <f t="array" ref="M2696">_xlfn.IFS(tbl_logs[[#This Row],[Total Score]]&lt;=4, "Low", tbl_logs[[#This Row],[Total Score]]&lt;=10, "Medium", tbl_logs[[#This Row],[Total Score]]&lt;=19, "High", tbl_logs[[#This Row],[Total Score]]&lt;=25, "Very High")</f>
        <v>Medium</v>
      </c>
      <c r="N2696" t="str" cm="1">
        <f t="array" ref="N2696">_xlfn.IFS(tbl_logs[[#This Row],[Total Score]]&lt;=4, "Low", tbl_logs[[#This Row],[Total Score]]&lt;=10, "Medium", tbl_logs[[#This Row],[Total Score]]&lt;=17, "High", tbl_logs[[#This Row],[Total Score]]&lt;=25, "Critical")</f>
        <v>Medium</v>
      </c>
    </row>
    <row r="2697" spans="1:14" x14ac:dyDescent="0.3">
      <c r="A2697" t="s">
        <v>2813</v>
      </c>
      <c r="B2697" s="1">
        <v>46072.453472222223</v>
      </c>
      <c r="C2697" t="s">
        <v>7</v>
      </c>
      <c r="D2697" t="s">
        <v>15</v>
      </c>
      <c r="E2697" t="s">
        <v>31</v>
      </c>
      <c r="F2697" t="s">
        <v>53</v>
      </c>
      <c r="G2697" s="2">
        <v>0.45347222222222222</v>
      </c>
      <c r="H2697" s="3">
        <v>46072</v>
      </c>
      <c r="I2697">
        <v>2</v>
      </c>
      <c r="J2697">
        <f>_xlfn.XLOOKUP(tbl_logs[[#This Row],[Target_Department]],tbl_DeptWeight[Department], tbl_DeptWeight[Impact Score])</f>
        <v>3</v>
      </c>
      <c r="K2697">
        <f>_xlfn.XLOOKUP(tbl_logs[[#This Row],[Employee_Action]],tbl_ResponseLikelihood[Employee Action],tbl_ResponseLikelihood[Likelihood Score])</f>
        <v>5</v>
      </c>
      <c r="L2697">
        <f>tbl_logs[[#This Row],[Impact Score]]*tbl_logs[[#This Row],[Response Multiplier]]</f>
        <v>15</v>
      </c>
      <c r="M2697" t="str" cm="1">
        <f t="array" ref="M2697">_xlfn.IFS(tbl_logs[[#This Row],[Total Score]]&lt;=4, "Low", tbl_logs[[#This Row],[Total Score]]&lt;=10, "Medium", tbl_logs[[#This Row],[Total Score]]&lt;=19, "High", tbl_logs[[#This Row],[Total Score]]&lt;=25, "Very High")</f>
        <v>High</v>
      </c>
      <c r="N2697" t="str" cm="1">
        <f t="array" ref="N2697">_xlfn.IFS(tbl_logs[[#This Row],[Total Score]]&lt;=4, "Low", tbl_logs[[#This Row],[Total Score]]&lt;=10, "Medium", tbl_logs[[#This Row],[Total Score]]&lt;=17, "High", tbl_logs[[#This Row],[Total Score]]&lt;=25, "Critical")</f>
        <v>High</v>
      </c>
    </row>
    <row r="2698" spans="1:14" x14ac:dyDescent="0.3">
      <c r="A2698" t="s">
        <v>3360</v>
      </c>
      <c r="B2698" s="1">
        <v>46072.460416666669</v>
      </c>
      <c r="C2698" t="s">
        <v>12</v>
      </c>
      <c r="D2698" t="s">
        <v>8</v>
      </c>
      <c r="E2698" t="s">
        <v>19</v>
      </c>
      <c r="F2698" t="s">
        <v>10</v>
      </c>
      <c r="G2698" s="2">
        <v>0.46041666666666664</v>
      </c>
      <c r="H2698" s="3">
        <v>46072</v>
      </c>
      <c r="I2698">
        <v>2</v>
      </c>
      <c r="J2698">
        <f>_xlfn.XLOOKUP(tbl_logs[[#This Row],[Target_Department]],tbl_DeptWeight[Department], tbl_DeptWeight[Impact Score])</f>
        <v>1</v>
      </c>
      <c r="K2698">
        <f>_xlfn.XLOOKUP(tbl_logs[[#This Row],[Employee_Action]],tbl_ResponseLikelihood[Employee Action],tbl_ResponseLikelihood[Likelihood Score])</f>
        <v>2</v>
      </c>
      <c r="L2698">
        <f>tbl_logs[[#This Row],[Impact Score]]*tbl_logs[[#This Row],[Response Multiplier]]</f>
        <v>2</v>
      </c>
      <c r="M2698" t="str" cm="1">
        <f t="array" ref="M2698">_xlfn.IFS(tbl_logs[[#This Row],[Total Score]]&lt;=4, "Low", tbl_logs[[#This Row],[Total Score]]&lt;=10, "Medium", tbl_logs[[#This Row],[Total Score]]&lt;=19, "High", tbl_logs[[#This Row],[Total Score]]&lt;=25, "Very High")</f>
        <v>Low</v>
      </c>
      <c r="N2698" t="str" cm="1">
        <f t="array" ref="N2698">_xlfn.IFS(tbl_logs[[#This Row],[Total Score]]&lt;=4, "Low", tbl_logs[[#This Row],[Total Score]]&lt;=10, "Medium", tbl_logs[[#This Row],[Total Score]]&lt;=17, "High", tbl_logs[[#This Row],[Total Score]]&lt;=25, "Critical")</f>
        <v>Low</v>
      </c>
    </row>
    <row r="2699" spans="1:14" x14ac:dyDescent="0.3">
      <c r="A2699" t="s">
        <v>64</v>
      </c>
      <c r="B2699" s="1">
        <v>46072.484722222223</v>
      </c>
      <c r="C2699" t="s">
        <v>26</v>
      </c>
      <c r="D2699" t="s">
        <v>22</v>
      </c>
      <c r="E2699" t="s">
        <v>9</v>
      </c>
      <c r="F2699" t="s">
        <v>20</v>
      </c>
      <c r="G2699" s="2">
        <v>0.48472222222222222</v>
      </c>
      <c r="H2699" s="3">
        <v>46072</v>
      </c>
      <c r="I2699">
        <v>2</v>
      </c>
      <c r="J2699">
        <f>_xlfn.XLOOKUP(tbl_logs[[#This Row],[Target_Department]],tbl_DeptWeight[Department], tbl_DeptWeight[Impact Score])</f>
        <v>3</v>
      </c>
      <c r="K2699">
        <f>_xlfn.XLOOKUP(tbl_logs[[#This Row],[Employee_Action]],tbl_ResponseLikelihood[Employee Action],tbl_ResponseLikelihood[Likelihood Score])</f>
        <v>2</v>
      </c>
      <c r="L2699">
        <f>tbl_logs[[#This Row],[Impact Score]]*tbl_logs[[#This Row],[Response Multiplier]]</f>
        <v>6</v>
      </c>
      <c r="M2699" t="str" cm="1">
        <f t="array" ref="M2699">_xlfn.IFS(tbl_logs[[#This Row],[Total Score]]&lt;=4, "Low", tbl_logs[[#This Row],[Total Score]]&lt;=10, "Medium", tbl_logs[[#This Row],[Total Score]]&lt;=19, "High", tbl_logs[[#This Row],[Total Score]]&lt;=25, "Very High")</f>
        <v>Medium</v>
      </c>
      <c r="N2699" t="str" cm="1">
        <f t="array" ref="N2699">_xlfn.IFS(tbl_logs[[#This Row],[Total Score]]&lt;=4, "Low", tbl_logs[[#This Row],[Total Score]]&lt;=10, "Medium", tbl_logs[[#This Row],[Total Score]]&lt;=17, "High", tbl_logs[[#This Row],[Total Score]]&lt;=25, "Critical")</f>
        <v>Medium</v>
      </c>
    </row>
    <row r="2700" spans="1:14" x14ac:dyDescent="0.3">
      <c r="A2700" t="s">
        <v>1321</v>
      </c>
      <c r="B2700" s="1">
        <v>46072.497916666667</v>
      </c>
      <c r="C2700" t="s">
        <v>35</v>
      </c>
      <c r="D2700" t="s">
        <v>18</v>
      </c>
      <c r="E2700" t="s">
        <v>9</v>
      </c>
      <c r="F2700" t="s">
        <v>13</v>
      </c>
      <c r="G2700" s="2">
        <v>0.49791666666666667</v>
      </c>
      <c r="H2700" s="3">
        <v>46072</v>
      </c>
      <c r="I2700">
        <v>2</v>
      </c>
      <c r="J2700">
        <f>_xlfn.XLOOKUP(tbl_logs[[#This Row],[Target_Department]],tbl_DeptWeight[Department], tbl_DeptWeight[Impact Score])</f>
        <v>1</v>
      </c>
      <c r="K2700">
        <f>_xlfn.XLOOKUP(tbl_logs[[#This Row],[Employee_Action]],tbl_ResponseLikelihood[Employee Action],tbl_ResponseLikelihood[Likelihood Score])</f>
        <v>1</v>
      </c>
      <c r="L2700">
        <f>tbl_logs[[#This Row],[Impact Score]]*tbl_logs[[#This Row],[Response Multiplier]]</f>
        <v>1</v>
      </c>
      <c r="M2700" t="str" cm="1">
        <f t="array" ref="M2700">_xlfn.IFS(tbl_logs[[#This Row],[Total Score]]&lt;=4, "Low", tbl_logs[[#This Row],[Total Score]]&lt;=10, "Medium", tbl_logs[[#This Row],[Total Score]]&lt;=19, "High", tbl_logs[[#This Row],[Total Score]]&lt;=25, "Very High")</f>
        <v>Low</v>
      </c>
      <c r="N2700" t="str" cm="1">
        <f t="array" ref="N2700">_xlfn.IFS(tbl_logs[[#This Row],[Total Score]]&lt;=4, "Low", tbl_logs[[#This Row],[Total Score]]&lt;=10, "Medium", tbl_logs[[#This Row],[Total Score]]&lt;=17, "High", tbl_logs[[#This Row],[Total Score]]&lt;=25, "Critical")</f>
        <v>Low</v>
      </c>
    </row>
    <row r="2701" spans="1:14" x14ac:dyDescent="0.3">
      <c r="A2701" t="s">
        <v>2975</v>
      </c>
      <c r="B2701" s="1">
        <v>46072.499305555553</v>
      </c>
      <c r="C2701" t="s">
        <v>47</v>
      </c>
      <c r="D2701" t="s">
        <v>15</v>
      </c>
      <c r="E2701" t="s">
        <v>19</v>
      </c>
      <c r="F2701" t="s">
        <v>10</v>
      </c>
      <c r="G2701" s="2">
        <v>0.49930555555555556</v>
      </c>
      <c r="H2701" s="3">
        <v>46072</v>
      </c>
      <c r="I2701">
        <v>2</v>
      </c>
      <c r="J2701">
        <f>_xlfn.XLOOKUP(tbl_logs[[#This Row],[Target_Department]],tbl_DeptWeight[Department], tbl_DeptWeight[Impact Score])</f>
        <v>1</v>
      </c>
      <c r="K2701">
        <f>_xlfn.XLOOKUP(tbl_logs[[#This Row],[Employee_Action]],tbl_ResponseLikelihood[Employee Action],tbl_ResponseLikelihood[Likelihood Score])</f>
        <v>2</v>
      </c>
      <c r="L2701">
        <f>tbl_logs[[#This Row],[Impact Score]]*tbl_logs[[#This Row],[Response Multiplier]]</f>
        <v>2</v>
      </c>
      <c r="M2701" t="str" cm="1">
        <f t="array" ref="M2701">_xlfn.IFS(tbl_logs[[#This Row],[Total Score]]&lt;=4, "Low", tbl_logs[[#This Row],[Total Score]]&lt;=10, "Medium", tbl_logs[[#This Row],[Total Score]]&lt;=19, "High", tbl_logs[[#This Row],[Total Score]]&lt;=25, "Very High")</f>
        <v>Low</v>
      </c>
      <c r="N2701" t="str" cm="1">
        <f t="array" ref="N2701">_xlfn.IFS(tbl_logs[[#This Row],[Total Score]]&lt;=4, "Low", tbl_logs[[#This Row],[Total Score]]&lt;=10, "Medium", tbl_logs[[#This Row],[Total Score]]&lt;=17, "High", tbl_logs[[#This Row],[Total Score]]&lt;=25, "Critical")</f>
        <v>Low</v>
      </c>
    </row>
    <row r="2702" spans="1:14" x14ac:dyDescent="0.3">
      <c r="A2702" t="s">
        <v>1827</v>
      </c>
      <c r="B2702" s="1">
        <v>46072.5625</v>
      </c>
      <c r="C2702" t="s">
        <v>7</v>
      </c>
      <c r="D2702" t="s">
        <v>8</v>
      </c>
      <c r="E2702" t="s">
        <v>19</v>
      </c>
      <c r="F2702" t="s">
        <v>20</v>
      </c>
      <c r="G2702" s="2">
        <v>0.5625</v>
      </c>
      <c r="H2702" s="3">
        <v>46072</v>
      </c>
      <c r="I2702">
        <v>2</v>
      </c>
      <c r="J2702">
        <f>_xlfn.XLOOKUP(tbl_logs[[#This Row],[Target_Department]],tbl_DeptWeight[Department], tbl_DeptWeight[Impact Score])</f>
        <v>3</v>
      </c>
      <c r="K2702">
        <f>_xlfn.XLOOKUP(tbl_logs[[#This Row],[Employee_Action]],tbl_ResponseLikelihood[Employee Action],tbl_ResponseLikelihood[Likelihood Score])</f>
        <v>2</v>
      </c>
      <c r="L2702">
        <f>tbl_logs[[#This Row],[Impact Score]]*tbl_logs[[#This Row],[Response Multiplier]]</f>
        <v>6</v>
      </c>
      <c r="M2702" t="str" cm="1">
        <f t="array" ref="M2702">_xlfn.IFS(tbl_logs[[#This Row],[Total Score]]&lt;=4, "Low", tbl_logs[[#This Row],[Total Score]]&lt;=10, "Medium", tbl_logs[[#This Row],[Total Score]]&lt;=19, "High", tbl_logs[[#This Row],[Total Score]]&lt;=25, "Very High")</f>
        <v>Medium</v>
      </c>
      <c r="N2702" t="str" cm="1">
        <f t="array" ref="N2702">_xlfn.IFS(tbl_logs[[#This Row],[Total Score]]&lt;=4, "Low", tbl_logs[[#This Row],[Total Score]]&lt;=10, "Medium", tbl_logs[[#This Row],[Total Score]]&lt;=17, "High", tbl_logs[[#This Row],[Total Score]]&lt;=25, "Critical")</f>
        <v>Medium</v>
      </c>
    </row>
    <row r="2703" spans="1:14" x14ac:dyDescent="0.3">
      <c r="A2703" t="s">
        <v>84</v>
      </c>
      <c r="B2703" s="1">
        <v>46072.563888888886</v>
      </c>
      <c r="C2703" t="s">
        <v>7</v>
      </c>
      <c r="D2703" t="s">
        <v>22</v>
      </c>
      <c r="E2703" t="s">
        <v>19</v>
      </c>
      <c r="F2703" t="s">
        <v>20</v>
      </c>
      <c r="G2703" s="2">
        <v>0.56388888888888888</v>
      </c>
      <c r="H2703" s="3">
        <v>46072</v>
      </c>
      <c r="I2703">
        <v>2</v>
      </c>
      <c r="J2703">
        <f>_xlfn.XLOOKUP(tbl_logs[[#This Row],[Target_Department]],tbl_DeptWeight[Department], tbl_DeptWeight[Impact Score])</f>
        <v>3</v>
      </c>
      <c r="K2703">
        <f>_xlfn.XLOOKUP(tbl_logs[[#This Row],[Employee_Action]],tbl_ResponseLikelihood[Employee Action],tbl_ResponseLikelihood[Likelihood Score])</f>
        <v>2</v>
      </c>
      <c r="L2703">
        <f>tbl_logs[[#This Row],[Impact Score]]*tbl_logs[[#This Row],[Response Multiplier]]</f>
        <v>6</v>
      </c>
      <c r="M2703" t="str" cm="1">
        <f t="array" ref="M2703">_xlfn.IFS(tbl_logs[[#This Row],[Total Score]]&lt;=4, "Low", tbl_logs[[#This Row],[Total Score]]&lt;=10, "Medium", tbl_logs[[#This Row],[Total Score]]&lt;=19, "High", tbl_logs[[#This Row],[Total Score]]&lt;=25, "Very High")</f>
        <v>Medium</v>
      </c>
      <c r="N2703" t="str" cm="1">
        <f t="array" ref="N2703">_xlfn.IFS(tbl_logs[[#This Row],[Total Score]]&lt;=4, "Low", tbl_logs[[#This Row],[Total Score]]&lt;=10, "Medium", tbl_logs[[#This Row],[Total Score]]&lt;=17, "High", tbl_logs[[#This Row],[Total Score]]&lt;=25, "Critical")</f>
        <v>Medium</v>
      </c>
    </row>
    <row r="2704" spans="1:14" x14ac:dyDescent="0.3">
      <c r="A2704" t="s">
        <v>1274</v>
      </c>
      <c r="B2704" s="1">
        <v>46072.611111111109</v>
      </c>
      <c r="C2704" t="s">
        <v>47</v>
      </c>
      <c r="D2704" t="s">
        <v>15</v>
      </c>
      <c r="E2704" t="s">
        <v>31</v>
      </c>
      <c r="F2704" t="s">
        <v>20</v>
      </c>
      <c r="G2704" s="2">
        <v>0.61111111111111116</v>
      </c>
      <c r="H2704" s="3">
        <v>46072</v>
      </c>
      <c r="I2704">
        <v>2</v>
      </c>
      <c r="J2704">
        <f>_xlfn.XLOOKUP(tbl_logs[[#This Row],[Target_Department]],tbl_DeptWeight[Department], tbl_DeptWeight[Impact Score])</f>
        <v>1</v>
      </c>
      <c r="K2704">
        <f>_xlfn.XLOOKUP(tbl_logs[[#This Row],[Employee_Action]],tbl_ResponseLikelihood[Employee Action],tbl_ResponseLikelihood[Likelihood Score])</f>
        <v>2</v>
      </c>
      <c r="L2704">
        <f>tbl_logs[[#This Row],[Impact Score]]*tbl_logs[[#This Row],[Response Multiplier]]</f>
        <v>2</v>
      </c>
      <c r="M2704" t="str" cm="1">
        <f t="array" ref="M2704">_xlfn.IFS(tbl_logs[[#This Row],[Total Score]]&lt;=4, "Low", tbl_logs[[#This Row],[Total Score]]&lt;=10, "Medium", tbl_logs[[#This Row],[Total Score]]&lt;=19, "High", tbl_logs[[#This Row],[Total Score]]&lt;=25, "Very High")</f>
        <v>Low</v>
      </c>
      <c r="N2704" t="str" cm="1">
        <f t="array" ref="N2704">_xlfn.IFS(tbl_logs[[#This Row],[Total Score]]&lt;=4, "Low", tbl_logs[[#This Row],[Total Score]]&lt;=10, "Medium", tbl_logs[[#This Row],[Total Score]]&lt;=17, "High", tbl_logs[[#This Row],[Total Score]]&lt;=25, "Critical")</f>
        <v>Low</v>
      </c>
    </row>
    <row r="2705" spans="1:14" x14ac:dyDescent="0.3">
      <c r="A2705" t="s">
        <v>4562</v>
      </c>
      <c r="B2705" s="1">
        <v>46072.613888888889</v>
      </c>
      <c r="C2705" t="s">
        <v>7</v>
      </c>
      <c r="D2705" t="s">
        <v>8</v>
      </c>
      <c r="E2705" t="s">
        <v>19</v>
      </c>
      <c r="F2705" t="s">
        <v>10</v>
      </c>
      <c r="G2705" s="2">
        <v>0.61388888888888893</v>
      </c>
      <c r="H2705" s="3">
        <v>46072</v>
      </c>
      <c r="I2705">
        <v>2</v>
      </c>
      <c r="J2705">
        <f>_xlfn.XLOOKUP(tbl_logs[[#This Row],[Target_Department]],tbl_DeptWeight[Department], tbl_DeptWeight[Impact Score])</f>
        <v>3</v>
      </c>
      <c r="K2705">
        <f>_xlfn.XLOOKUP(tbl_logs[[#This Row],[Employee_Action]],tbl_ResponseLikelihood[Employee Action],tbl_ResponseLikelihood[Likelihood Score])</f>
        <v>2</v>
      </c>
      <c r="L2705">
        <f>tbl_logs[[#This Row],[Impact Score]]*tbl_logs[[#This Row],[Response Multiplier]]</f>
        <v>6</v>
      </c>
      <c r="M2705" t="str" cm="1">
        <f t="array" ref="M2705">_xlfn.IFS(tbl_logs[[#This Row],[Total Score]]&lt;=4, "Low", tbl_logs[[#This Row],[Total Score]]&lt;=10, "Medium", tbl_logs[[#This Row],[Total Score]]&lt;=19, "High", tbl_logs[[#This Row],[Total Score]]&lt;=25, "Very High")</f>
        <v>Medium</v>
      </c>
      <c r="N2705" t="str" cm="1">
        <f t="array" ref="N2705">_xlfn.IFS(tbl_logs[[#This Row],[Total Score]]&lt;=4, "Low", tbl_logs[[#This Row],[Total Score]]&lt;=10, "Medium", tbl_logs[[#This Row],[Total Score]]&lt;=17, "High", tbl_logs[[#This Row],[Total Score]]&lt;=25, "Critical")</f>
        <v>Medium</v>
      </c>
    </row>
    <row r="2706" spans="1:14" x14ac:dyDescent="0.3">
      <c r="A2706" t="s">
        <v>4496</v>
      </c>
      <c r="B2706" s="1">
        <v>46072.621527777781</v>
      </c>
      <c r="C2706" t="s">
        <v>40</v>
      </c>
      <c r="D2706" t="s">
        <v>15</v>
      </c>
      <c r="E2706" t="s">
        <v>16</v>
      </c>
      <c r="F2706" t="s">
        <v>10</v>
      </c>
      <c r="G2706" s="2">
        <v>0.62152777777777779</v>
      </c>
      <c r="H2706" s="3">
        <v>46072</v>
      </c>
      <c r="I2706">
        <v>2</v>
      </c>
      <c r="J2706">
        <f>_xlfn.XLOOKUP(tbl_logs[[#This Row],[Target_Department]],tbl_DeptWeight[Department], tbl_DeptWeight[Impact Score])</f>
        <v>5</v>
      </c>
      <c r="K2706">
        <f>_xlfn.XLOOKUP(tbl_logs[[#This Row],[Employee_Action]],tbl_ResponseLikelihood[Employee Action],tbl_ResponseLikelihood[Likelihood Score])</f>
        <v>2</v>
      </c>
      <c r="L2706">
        <f>tbl_logs[[#This Row],[Impact Score]]*tbl_logs[[#This Row],[Response Multiplier]]</f>
        <v>10</v>
      </c>
      <c r="M2706" t="str" cm="1">
        <f t="array" ref="M2706">_xlfn.IFS(tbl_logs[[#This Row],[Total Score]]&lt;=4, "Low", tbl_logs[[#This Row],[Total Score]]&lt;=10, "Medium", tbl_logs[[#This Row],[Total Score]]&lt;=19, "High", tbl_logs[[#This Row],[Total Score]]&lt;=25, "Very High")</f>
        <v>Medium</v>
      </c>
      <c r="N2706" t="str" cm="1">
        <f t="array" ref="N2706">_xlfn.IFS(tbl_logs[[#This Row],[Total Score]]&lt;=4, "Low", tbl_logs[[#This Row],[Total Score]]&lt;=10, "Medium", tbl_logs[[#This Row],[Total Score]]&lt;=17, "High", tbl_logs[[#This Row],[Total Score]]&lt;=25, "Critical")</f>
        <v>Medium</v>
      </c>
    </row>
    <row r="2707" spans="1:14" x14ac:dyDescent="0.3">
      <c r="A2707" t="s">
        <v>3888</v>
      </c>
      <c r="B2707" s="1">
        <v>46072.62222222222</v>
      </c>
      <c r="C2707" t="s">
        <v>47</v>
      </c>
      <c r="D2707" t="s">
        <v>15</v>
      </c>
      <c r="E2707" t="s">
        <v>9</v>
      </c>
      <c r="F2707" t="s">
        <v>10</v>
      </c>
      <c r="G2707" s="2">
        <v>0.62222222222222223</v>
      </c>
      <c r="H2707" s="3">
        <v>46072</v>
      </c>
      <c r="I2707">
        <v>2</v>
      </c>
      <c r="J2707">
        <f>_xlfn.XLOOKUP(tbl_logs[[#This Row],[Target_Department]],tbl_DeptWeight[Department], tbl_DeptWeight[Impact Score])</f>
        <v>1</v>
      </c>
      <c r="K2707">
        <f>_xlfn.XLOOKUP(tbl_logs[[#This Row],[Employee_Action]],tbl_ResponseLikelihood[Employee Action],tbl_ResponseLikelihood[Likelihood Score])</f>
        <v>2</v>
      </c>
      <c r="L2707">
        <f>tbl_logs[[#This Row],[Impact Score]]*tbl_logs[[#This Row],[Response Multiplier]]</f>
        <v>2</v>
      </c>
      <c r="M2707" t="str" cm="1">
        <f t="array" ref="M2707">_xlfn.IFS(tbl_logs[[#This Row],[Total Score]]&lt;=4, "Low", tbl_logs[[#This Row],[Total Score]]&lt;=10, "Medium", tbl_logs[[#This Row],[Total Score]]&lt;=19, "High", tbl_logs[[#This Row],[Total Score]]&lt;=25, "Very High")</f>
        <v>Low</v>
      </c>
      <c r="N2707" t="str" cm="1">
        <f t="array" ref="N2707">_xlfn.IFS(tbl_logs[[#This Row],[Total Score]]&lt;=4, "Low", tbl_logs[[#This Row],[Total Score]]&lt;=10, "Medium", tbl_logs[[#This Row],[Total Score]]&lt;=17, "High", tbl_logs[[#This Row],[Total Score]]&lt;=25, "Critical")</f>
        <v>Low</v>
      </c>
    </row>
    <row r="2708" spans="1:14" x14ac:dyDescent="0.3">
      <c r="A2708" t="s">
        <v>1019</v>
      </c>
      <c r="B2708" s="1">
        <v>46072.628472222219</v>
      </c>
      <c r="C2708" t="s">
        <v>7</v>
      </c>
      <c r="D2708" t="s">
        <v>15</v>
      </c>
      <c r="E2708" t="s">
        <v>9</v>
      </c>
      <c r="F2708" t="s">
        <v>20</v>
      </c>
      <c r="G2708" s="2">
        <v>0.62847222222222221</v>
      </c>
      <c r="H2708" s="3">
        <v>46072</v>
      </c>
      <c r="I2708">
        <v>2</v>
      </c>
      <c r="J2708">
        <f>_xlfn.XLOOKUP(tbl_logs[[#This Row],[Target_Department]],tbl_DeptWeight[Department], tbl_DeptWeight[Impact Score])</f>
        <v>3</v>
      </c>
      <c r="K2708">
        <f>_xlfn.XLOOKUP(tbl_logs[[#This Row],[Employee_Action]],tbl_ResponseLikelihood[Employee Action],tbl_ResponseLikelihood[Likelihood Score])</f>
        <v>2</v>
      </c>
      <c r="L2708">
        <f>tbl_logs[[#This Row],[Impact Score]]*tbl_logs[[#This Row],[Response Multiplier]]</f>
        <v>6</v>
      </c>
      <c r="M2708" t="str" cm="1">
        <f t="array" ref="M2708">_xlfn.IFS(tbl_logs[[#This Row],[Total Score]]&lt;=4, "Low", tbl_logs[[#This Row],[Total Score]]&lt;=10, "Medium", tbl_logs[[#This Row],[Total Score]]&lt;=19, "High", tbl_logs[[#This Row],[Total Score]]&lt;=25, "Very High")</f>
        <v>Medium</v>
      </c>
      <c r="N2708" t="str" cm="1">
        <f t="array" ref="N2708">_xlfn.IFS(tbl_logs[[#This Row],[Total Score]]&lt;=4, "Low", tbl_logs[[#This Row],[Total Score]]&lt;=10, "Medium", tbl_logs[[#This Row],[Total Score]]&lt;=17, "High", tbl_logs[[#This Row],[Total Score]]&lt;=25, "Critical")</f>
        <v>Medium</v>
      </c>
    </row>
    <row r="2709" spans="1:14" x14ac:dyDescent="0.3">
      <c r="A2709" t="s">
        <v>3475</v>
      </c>
      <c r="B2709" s="1">
        <v>46072.719444444447</v>
      </c>
      <c r="C2709" t="s">
        <v>35</v>
      </c>
      <c r="D2709" t="s">
        <v>15</v>
      </c>
      <c r="E2709" t="s">
        <v>16</v>
      </c>
      <c r="F2709" t="s">
        <v>10</v>
      </c>
      <c r="G2709" s="2">
        <v>0.71944444444444444</v>
      </c>
      <c r="H2709" s="3">
        <v>46072</v>
      </c>
      <c r="I2709">
        <v>2</v>
      </c>
      <c r="J2709">
        <f>_xlfn.XLOOKUP(tbl_logs[[#This Row],[Target_Department]],tbl_DeptWeight[Department], tbl_DeptWeight[Impact Score])</f>
        <v>1</v>
      </c>
      <c r="K2709">
        <f>_xlfn.XLOOKUP(tbl_logs[[#This Row],[Employee_Action]],tbl_ResponseLikelihood[Employee Action],tbl_ResponseLikelihood[Likelihood Score])</f>
        <v>2</v>
      </c>
      <c r="L2709">
        <f>tbl_logs[[#This Row],[Impact Score]]*tbl_logs[[#This Row],[Response Multiplier]]</f>
        <v>2</v>
      </c>
      <c r="M2709" t="str" cm="1">
        <f t="array" ref="M2709">_xlfn.IFS(tbl_logs[[#This Row],[Total Score]]&lt;=4, "Low", tbl_logs[[#This Row],[Total Score]]&lt;=10, "Medium", tbl_logs[[#This Row],[Total Score]]&lt;=19, "High", tbl_logs[[#This Row],[Total Score]]&lt;=25, "Very High")</f>
        <v>Low</v>
      </c>
      <c r="N2709" t="str" cm="1">
        <f t="array" ref="N2709">_xlfn.IFS(tbl_logs[[#This Row],[Total Score]]&lt;=4, "Low", tbl_logs[[#This Row],[Total Score]]&lt;=10, "Medium", tbl_logs[[#This Row],[Total Score]]&lt;=17, "High", tbl_logs[[#This Row],[Total Score]]&lt;=25, "Critical")</f>
        <v>Low</v>
      </c>
    </row>
    <row r="2710" spans="1:14" x14ac:dyDescent="0.3">
      <c r="A2710" t="s">
        <v>932</v>
      </c>
      <c r="B2710" s="1">
        <v>46072.720138888886</v>
      </c>
      <c r="C2710" t="s">
        <v>26</v>
      </c>
      <c r="D2710" t="s">
        <v>22</v>
      </c>
      <c r="E2710" t="s">
        <v>31</v>
      </c>
      <c r="F2710" t="s">
        <v>20</v>
      </c>
      <c r="G2710" s="2">
        <v>0.72013888888888888</v>
      </c>
      <c r="H2710" s="3">
        <v>46072</v>
      </c>
      <c r="I2710">
        <v>2</v>
      </c>
      <c r="J2710">
        <f>_xlfn.XLOOKUP(tbl_logs[[#This Row],[Target_Department]],tbl_DeptWeight[Department], tbl_DeptWeight[Impact Score])</f>
        <v>3</v>
      </c>
      <c r="K2710">
        <f>_xlfn.XLOOKUP(tbl_logs[[#This Row],[Employee_Action]],tbl_ResponseLikelihood[Employee Action],tbl_ResponseLikelihood[Likelihood Score])</f>
        <v>2</v>
      </c>
      <c r="L2710">
        <f>tbl_logs[[#This Row],[Impact Score]]*tbl_logs[[#This Row],[Response Multiplier]]</f>
        <v>6</v>
      </c>
      <c r="M2710" t="str" cm="1">
        <f t="array" ref="M2710">_xlfn.IFS(tbl_logs[[#This Row],[Total Score]]&lt;=4, "Low", tbl_logs[[#This Row],[Total Score]]&lt;=10, "Medium", tbl_logs[[#This Row],[Total Score]]&lt;=19, "High", tbl_logs[[#This Row],[Total Score]]&lt;=25, "Very High")</f>
        <v>Medium</v>
      </c>
      <c r="N2710" t="str" cm="1">
        <f t="array" ref="N2710">_xlfn.IFS(tbl_logs[[#This Row],[Total Score]]&lt;=4, "Low", tbl_logs[[#This Row],[Total Score]]&lt;=10, "Medium", tbl_logs[[#This Row],[Total Score]]&lt;=17, "High", tbl_logs[[#This Row],[Total Score]]&lt;=25, "Critical")</f>
        <v>Medium</v>
      </c>
    </row>
    <row r="2711" spans="1:14" x14ac:dyDescent="0.3">
      <c r="A2711" t="s">
        <v>4681</v>
      </c>
      <c r="B2711" s="1">
        <v>46072.724999999999</v>
      </c>
      <c r="C2711" t="s">
        <v>47</v>
      </c>
      <c r="D2711" t="s">
        <v>15</v>
      </c>
      <c r="E2711" t="s">
        <v>16</v>
      </c>
      <c r="F2711" t="s">
        <v>20</v>
      </c>
      <c r="G2711" s="2">
        <v>0.72499999999999998</v>
      </c>
      <c r="H2711" s="3">
        <v>46072</v>
      </c>
      <c r="I2711">
        <v>2</v>
      </c>
      <c r="J2711">
        <f>_xlfn.XLOOKUP(tbl_logs[[#This Row],[Target_Department]],tbl_DeptWeight[Department], tbl_DeptWeight[Impact Score])</f>
        <v>1</v>
      </c>
      <c r="K2711">
        <f>_xlfn.XLOOKUP(tbl_logs[[#This Row],[Employee_Action]],tbl_ResponseLikelihood[Employee Action],tbl_ResponseLikelihood[Likelihood Score])</f>
        <v>2</v>
      </c>
      <c r="L2711">
        <f>tbl_logs[[#This Row],[Impact Score]]*tbl_logs[[#This Row],[Response Multiplier]]</f>
        <v>2</v>
      </c>
      <c r="M2711" t="str" cm="1">
        <f t="array" ref="M2711">_xlfn.IFS(tbl_logs[[#This Row],[Total Score]]&lt;=4, "Low", tbl_logs[[#This Row],[Total Score]]&lt;=10, "Medium", tbl_logs[[#This Row],[Total Score]]&lt;=19, "High", tbl_logs[[#This Row],[Total Score]]&lt;=25, "Very High")</f>
        <v>Low</v>
      </c>
      <c r="N2711" t="str" cm="1">
        <f t="array" ref="N2711">_xlfn.IFS(tbl_logs[[#This Row],[Total Score]]&lt;=4, "Low", tbl_logs[[#This Row],[Total Score]]&lt;=10, "Medium", tbl_logs[[#This Row],[Total Score]]&lt;=17, "High", tbl_logs[[#This Row],[Total Score]]&lt;=25, "Critical")</f>
        <v>Low</v>
      </c>
    </row>
    <row r="2712" spans="1:14" x14ac:dyDescent="0.3">
      <c r="A2712" t="s">
        <v>4665</v>
      </c>
      <c r="B2712" s="1">
        <v>46072.73541666667</v>
      </c>
      <c r="C2712" t="s">
        <v>7</v>
      </c>
      <c r="D2712" t="s">
        <v>22</v>
      </c>
      <c r="E2712" t="s">
        <v>19</v>
      </c>
      <c r="F2712" t="s">
        <v>10</v>
      </c>
      <c r="G2712" s="2">
        <v>0.73541666666666672</v>
      </c>
      <c r="H2712" s="3">
        <v>46072</v>
      </c>
      <c r="I2712">
        <v>2</v>
      </c>
      <c r="J2712">
        <f>_xlfn.XLOOKUP(tbl_logs[[#This Row],[Target_Department]],tbl_DeptWeight[Department], tbl_DeptWeight[Impact Score])</f>
        <v>3</v>
      </c>
      <c r="K2712">
        <f>_xlfn.XLOOKUP(tbl_logs[[#This Row],[Employee_Action]],tbl_ResponseLikelihood[Employee Action],tbl_ResponseLikelihood[Likelihood Score])</f>
        <v>2</v>
      </c>
      <c r="L2712">
        <f>tbl_logs[[#This Row],[Impact Score]]*tbl_logs[[#This Row],[Response Multiplier]]</f>
        <v>6</v>
      </c>
      <c r="M2712" t="str" cm="1">
        <f t="array" ref="M2712">_xlfn.IFS(tbl_logs[[#This Row],[Total Score]]&lt;=4, "Low", tbl_logs[[#This Row],[Total Score]]&lt;=10, "Medium", tbl_logs[[#This Row],[Total Score]]&lt;=19, "High", tbl_logs[[#This Row],[Total Score]]&lt;=25, "Very High")</f>
        <v>Medium</v>
      </c>
      <c r="N2712" t="str" cm="1">
        <f t="array" ref="N2712">_xlfn.IFS(tbl_logs[[#This Row],[Total Score]]&lt;=4, "Low", tbl_logs[[#This Row],[Total Score]]&lt;=10, "Medium", tbl_logs[[#This Row],[Total Score]]&lt;=17, "High", tbl_logs[[#This Row],[Total Score]]&lt;=25, "Critical")</f>
        <v>Medium</v>
      </c>
    </row>
    <row r="2713" spans="1:14" x14ac:dyDescent="0.3">
      <c r="A2713" t="s">
        <v>169</v>
      </c>
      <c r="B2713" s="1">
        <v>46072.742361111108</v>
      </c>
      <c r="C2713" t="s">
        <v>7</v>
      </c>
      <c r="D2713" t="s">
        <v>15</v>
      </c>
      <c r="E2713" t="s">
        <v>19</v>
      </c>
      <c r="F2713" t="s">
        <v>20</v>
      </c>
      <c r="G2713" s="2">
        <v>0.74236111111111114</v>
      </c>
      <c r="H2713" s="3">
        <v>46072</v>
      </c>
      <c r="I2713">
        <v>2</v>
      </c>
      <c r="J2713">
        <f>_xlfn.XLOOKUP(tbl_logs[[#This Row],[Target_Department]],tbl_DeptWeight[Department], tbl_DeptWeight[Impact Score])</f>
        <v>3</v>
      </c>
      <c r="K2713">
        <f>_xlfn.XLOOKUP(tbl_logs[[#This Row],[Employee_Action]],tbl_ResponseLikelihood[Employee Action],tbl_ResponseLikelihood[Likelihood Score])</f>
        <v>2</v>
      </c>
      <c r="L2713">
        <f>tbl_logs[[#This Row],[Impact Score]]*tbl_logs[[#This Row],[Response Multiplier]]</f>
        <v>6</v>
      </c>
      <c r="M2713" t="str" cm="1">
        <f t="array" ref="M2713">_xlfn.IFS(tbl_logs[[#This Row],[Total Score]]&lt;=4, "Low", tbl_logs[[#This Row],[Total Score]]&lt;=10, "Medium", tbl_logs[[#This Row],[Total Score]]&lt;=19, "High", tbl_logs[[#This Row],[Total Score]]&lt;=25, "Very High")</f>
        <v>Medium</v>
      </c>
      <c r="N2713" t="str" cm="1">
        <f t="array" ref="N2713">_xlfn.IFS(tbl_logs[[#This Row],[Total Score]]&lt;=4, "Low", tbl_logs[[#This Row],[Total Score]]&lt;=10, "Medium", tbl_logs[[#This Row],[Total Score]]&lt;=17, "High", tbl_logs[[#This Row],[Total Score]]&lt;=25, "Critical")</f>
        <v>Medium</v>
      </c>
    </row>
    <row r="2714" spans="1:14" x14ac:dyDescent="0.3">
      <c r="A2714" t="s">
        <v>478</v>
      </c>
      <c r="B2714" s="1">
        <v>46072.768055555556</v>
      </c>
      <c r="C2714" t="s">
        <v>7</v>
      </c>
      <c r="D2714" t="s">
        <v>18</v>
      </c>
      <c r="E2714" t="s">
        <v>19</v>
      </c>
      <c r="F2714" t="s">
        <v>20</v>
      </c>
      <c r="G2714" s="2">
        <v>0.7680555555555556</v>
      </c>
      <c r="H2714" s="3">
        <v>46072</v>
      </c>
      <c r="I2714">
        <v>2</v>
      </c>
      <c r="J2714">
        <f>_xlfn.XLOOKUP(tbl_logs[[#This Row],[Target_Department]],tbl_DeptWeight[Department], tbl_DeptWeight[Impact Score])</f>
        <v>3</v>
      </c>
      <c r="K2714">
        <f>_xlfn.XLOOKUP(tbl_logs[[#This Row],[Employee_Action]],tbl_ResponseLikelihood[Employee Action],tbl_ResponseLikelihood[Likelihood Score])</f>
        <v>2</v>
      </c>
      <c r="L2714">
        <f>tbl_logs[[#This Row],[Impact Score]]*tbl_logs[[#This Row],[Response Multiplier]]</f>
        <v>6</v>
      </c>
      <c r="M2714" t="str" cm="1">
        <f t="array" ref="M2714">_xlfn.IFS(tbl_logs[[#This Row],[Total Score]]&lt;=4, "Low", tbl_logs[[#This Row],[Total Score]]&lt;=10, "Medium", tbl_logs[[#This Row],[Total Score]]&lt;=19, "High", tbl_logs[[#This Row],[Total Score]]&lt;=25, "Very High")</f>
        <v>Medium</v>
      </c>
      <c r="N2714" t="str" cm="1">
        <f t="array" ref="N2714">_xlfn.IFS(tbl_logs[[#This Row],[Total Score]]&lt;=4, "Low", tbl_logs[[#This Row],[Total Score]]&lt;=10, "Medium", tbl_logs[[#This Row],[Total Score]]&lt;=17, "High", tbl_logs[[#This Row],[Total Score]]&lt;=25, "Critical")</f>
        <v>Medium</v>
      </c>
    </row>
    <row r="2715" spans="1:14" x14ac:dyDescent="0.3">
      <c r="A2715" t="s">
        <v>4366</v>
      </c>
      <c r="B2715" s="1">
        <v>46072.82708333333</v>
      </c>
      <c r="C2715" t="s">
        <v>7</v>
      </c>
      <c r="D2715" t="s">
        <v>8</v>
      </c>
      <c r="E2715" t="s">
        <v>19</v>
      </c>
      <c r="F2715" t="s">
        <v>20</v>
      </c>
      <c r="G2715" s="2">
        <v>0.82708333333333328</v>
      </c>
      <c r="H2715" s="3">
        <v>46072</v>
      </c>
      <c r="I2715">
        <v>2</v>
      </c>
      <c r="J2715">
        <f>_xlfn.XLOOKUP(tbl_logs[[#This Row],[Target_Department]],tbl_DeptWeight[Department], tbl_DeptWeight[Impact Score])</f>
        <v>3</v>
      </c>
      <c r="K2715">
        <f>_xlfn.XLOOKUP(tbl_logs[[#This Row],[Employee_Action]],tbl_ResponseLikelihood[Employee Action],tbl_ResponseLikelihood[Likelihood Score])</f>
        <v>2</v>
      </c>
      <c r="L2715">
        <f>tbl_logs[[#This Row],[Impact Score]]*tbl_logs[[#This Row],[Response Multiplier]]</f>
        <v>6</v>
      </c>
      <c r="M2715" t="str" cm="1">
        <f t="array" ref="M2715">_xlfn.IFS(tbl_logs[[#This Row],[Total Score]]&lt;=4, "Low", tbl_logs[[#This Row],[Total Score]]&lt;=10, "Medium", tbl_logs[[#This Row],[Total Score]]&lt;=19, "High", tbl_logs[[#This Row],[Total Score]]&lt;=25, "Very High")</f>
        <v>Medium</v>
      </c>
      <c r="N2715" t="str" cm="1">
        <f t="array" ref="N2715">_xlfn.IFS(tbl_logs[[#This Row],[Total Score]]&lt;=4, "Low", tbl_logs[[#This Row],[Total Score]]&lt;=10, "Medium", tbl_logs[[#This Row],[Total Score]]&lt;=17, "High", tbl_logs[[#This Row],[Total Score]]&lt;=25, "Critical")</f>
        <v>Medium</v>
      </c>
    </row>
    <row r="2716" spans="1:14" x14ac:dyDescent="0.3">
      <c r="A2716" t="s">
        <v>735</v>
      </c>
      <c r="B2716" s="1">
        <v>46072.828472222223</v>
      </c>
      <c r="C2716" t="s">
        <v>7</v>
      </c>
      <c r="D2716" t="s">
        <v>15</v>
      </c>
      <c r="E2716" t="s">
        <v>19</v>
      </c>
      <c r="F2716" t="s">
        <v>20</v>
      </c>
      <c r="G2716" s="2">
        <v>0.82847222222222228</v>
      </c>
      <c r="H2716" s="3">
        <v>46072</v>
      </c>
      <c r="I2716">
        <v>2</v>
      </c>
      <c r="J2716">
        <f>_xlfn.XLOOKUP(tbl_logs[[#This Row],[Target_Department]],tbl_DeptWeight[Department], tbl_DeptWeight[Impact Score])</f>
        <v>3</v>
      </c>
      <c r="K2716">
        <f>_xlfn.XLOOKUP(tbl_logs[[#This Row],[Employee_Action]],tbl_ResponseLikelihood[Employee Action],tbl_ResponseLikelihood[Likelihood Score])</f>
        <v>2</v>
      </c>
      <c r="L2716">
        <f>tbl_logs[[#This Row],[Impact Score]]*tbl_logs[[#This Row],[Response Multiplier]]</f>
        <v>6</v>
      </c>
      <c r="M2716" t="str" cm="1">
        <f t="array" ref="M2716">_xlfn.IFS(tbl_logs[[#This Row],[Total Score]]&lt;=4, "Low", tbl_logs[[#This Row],[Total Score]]&lt;=10, "Medium", tbl_logs[[#This Row],[Total Score]]&lt;=19, "High", tbl_logs[[#This Row],[Total Score]]&lt;=25, "Very High")</f>
        <v>Medium</v>
      </c>
      <c r="N2716" t="str" cm="1">
        <f t="array" ref="N2716">_xlfn.IFS(tbl_logs[[#This Row],[Total Score]]&lt;=4, "Low", tbl_logs[[#This Row],[Total Score]]&lt;=10, "Medium", tbl_logs[[#This Row],[Total Score]]&lt;=17, "High", tbl_logs[[#This Row],[Total Score]]&lt;=25, "Critical")</f>
        <v>Medium</v>
      </c>
    </row>
    <row r="2717" spans="1:14" x14ac:dyDescent="0.3">
      <c r="A2717" t="s">
        <v>2200</v>
      </c>
      <c r="B2717" s="1">
        <v>46072.831944444442</v>
      </c>
      <c r="C2717" t="s">
        <v>12</v>
      </c>
      <c r="D2717" t="s">
        <v>8</v>
      </c>
      <c r="E2717" t="s">
        <v>9</v>
      </c>
      <c r="F2717" t="s">
        <v>33</v>
      </c>
      <c r="G2717" s="2">
        <v>0.83194444444444449</v>
      </c>
      <c r="H2717" s="3">
        <v>46072</v>
      </c>
      <c r="I2717">
        <v>2</v>
      </c>
      <c r="J2717">
        <f>_xlfn.XLOOKUP(tbl_logs[[#This Row],[Target_Department]],tbl_DeptWeight[Department], tbl_DeptWeight[Impact Score])</f>
        <v>1</v>
      </c>
      <c r="K2717">
        <f>_xlfn.XLOOKUP(tbl_logs[[#This Row],[Employee_Action]],tbl_ResponseLikelihood[Employee Action],tbl_ResponseLikelihood[Likelihood Score])</f>
        <v>4</v>
      </c>
      <c r="L2717">
        <f>tbl_logs[[#This Row],[Impact Score]]*tbl_logs[[#This Row],[Response Multiplier]]</f>
        <v>4</v>
      </c>
      <c r="M2717" t="str" cm="1">
        <f t="array" ref="M2717">_xlfn.IFS(tbl_logs[[#This Row],[Total Score]]&lt;=4, "Low", tbl_logs[[#This Row],[Total Score]]&lt;=10, "Medium", tbl_logs[[#This Row],[Total Score]]&lt;=19, "High", tbl_logs[[#This Row],[Total Score]]&lt;=25, "Very High")</f>
        <v>Low</v>
      </c>
      <c r="N2717" t="str" cm="1">
        <f t="array" ref="N2717">_xlfn.IFS(tbl_logs[[#This Row],[Total Score]]&lt;=4, "Low", tbl_logs[[#This Row],[Total Score]]&lt;=10, "Medium", tbl_logs[[#This Row],[Total Score]]&lt;=17, "High", tbl_logs[[#This Row],[Total Score]]&lt;=25, "Critical")</f>
        <v>Low</v>
      </c>
    </row>
    <row r="2718" spans="1:14" x14ac:dyDescent="0.3">
      <c r="A2718" t="s">
        <v>909</v>
      </c>
      <c r="B2718" s="1">
        <v>46072.84375</v>
      </c>
      <c r="C2718" t="s">
        <v>26</v>
      </c>
      <c r="D2718" t="s">
        <v>22</v>
      </c>
      <c r="E2718" t="s">
        <v>16</v>
      </c>
      <c r="F2718" t="s">
        <v>10</v>
      </c>
      <c r="G2718" s="2">
        <v>0.84375</v>
      </c>
      <c r="H2718" s="3">
        <v>46072</v>
      </c>
      <c r="I2718">
        <v>2</v>
      </c>
      <c r="J2718">
        <f>_xlfn.XLOOKUP(tbl_logs[[#This Row],[Target_Department]],tbl_DeptWeight[Department], tbl_DeptWeight[Impact Score])</f>
        <v>3</v>
      </c>
      <c r="K2718">
        <f>_xlfn.XLOOKUP(tbl_logs[[#This Row],[Employee_Action]],tbl_ResponseLikelihood[Employee Action],tbl_ResponseLikelihood[Likelihood Score])</f>
        <v>2</v>
      </c>
      <c r="L2718">
        <f>tbl_logs[[#This Row],[Impact Score]]*tbl_logs[[#This Row],[Response Multiplier]]</f>
        <v>6</v>
      </c>
      <c r="M2718" t="str" cm="1">
        <f t="array" ref="M2718">_xlfn.IFS(tbl_logs[[#This Row],[Total Score]]&lt;=4, "Low", tbl_logs[[#This Row],[Total Score]]&lt;=10, "Medium", tbl_logs[[#This Row],[Total Score]]&lt;=19, "High", tbl_logs[[#This Row],[Total Score]]&lt;=25, "Very High")</f>
        <v>Medium</v>
      </c>
      <c r="N2718" t="str" cm="1">
        <f t="array" ref="N2718">_xlfn.IFS(tbl_logs[[#This Row],[Total Score]]&lt;=4, "Low", tbl_logs[[#This Row],[Total Score]]&lt;=10, "Medium", tbl_logs[[#This Row],[Total Score]]&lt;=17, "High", tbl_logs[[#This Row],[Total Score]]&lt;=25, "Critical")</f>
        <v>Medium</v>
      </c>
    </row>
    <row r="2719" spans="1:14" x14ac:dyDescent="0.3">
      <c r="A2719" t="s">
        <v>243</v>
      </c>
      <c r="B2719" s="1">
        <v>46072.845138888886</v>
      </c>
      <c r="C2719" t="s">
        <v>35</v>
      </c>
      <c r="D2719" t="s">
        <v>22</v>
      </c>
      <c r="E2719" t="s">
        <v>16</v>
      </c>
      <c r="F2719" t="s">
        <v>20</v>
      </c>
      <c r="G2719" s="2">
        <v>0.84513888888888888</v>
      </c>
      <c r="H2719" s="3">
        <v>46072</v>
      </c>
      <c r="I2719">
        <v>2</v>
      </c>
      <c r="J2719">
        <f>_xlfn.XLOOKUP(tbl_logs[[#This Row],[Target_Department]],tbl_DeptWeight[Department], tbl_DeptWeight[Impact Score])</f>
        <v>1</v>
      </c>
      <c r="K2719">
        <f>_xlfn.XLOOKUP(tbl_logs[[#This Row],[Employee_Action]],tbl_ResponseLikelihood[Employee Action],tbl_ResponseLikelihood[Likelihood Score])</f>
        <v>2</v>
      </c>
      <c r="L2719">
        <f>tbl_logs[[#This Row],[Impact Score]]*tbl_logs[[#This Row],[Response Multiplier]]</f>
        <v>2</v>
      </c>
      <c r="M2719" t="str" cm="1">
        <f t="array" ref="M2719">_xlfn.IFS(tbl_logs[[#This Row],[Total Score]]&lt;=4, "Low", tbl_logs[[#This Row],[Total Score]]&lt;=10, "Medium", tbl_logs[[#This Row],[Total Score]]&lt;=19, "High", tbl_logs[[#This Row],[Total Score]]&lt;=25, "Very High")</f>
        <v>Low</v>
      </c>
      <c r="N2719" t="str" cm="1">
        <f t="array" ref="N2719">_xlfn.IFS(tbl_logs[[#This Row],[Total Score]]&lt;=4, "Low", tbl_logs[[#This Row],[Total Score]]&lt;=10, "Medium", tbl_logs[[#This Row],[Total Score]]&lt;=17, "High", tbl_logs[[#This Row],[Total Score]]&lt;=25, "Critical")</f>
        <v>Low</v>
      </c>
    </row>
    <row r="2720" spans="1:14" x14ac:dyDescent="0.3">
      <c r="A2720" t="s">
        <v>3272</v>
      </c>
      <c r="B2720" s="1">
        <v>46072.848611111112</v>
      </c>
      <c r="C2720" t="s">
        <v>7</v>
      </c>
      <c r="D2720" t="s">
        <v>15</v>
      </c>
      <c r="E2720" t="s">
        <v>19</v>
      </c>
      <c r="F2720" t="s">
        <v>10</v>
      </c>
      <c r="G2720" s="2">
        <v>0.84861111111111109</v>
      </c>
      <c r="H2720" s="3">
        <v>46072</v>
      </c>
      <c r="I2720">
        <v>2</v>
      </c>
      <c r="J2720">
        <f>_xlfn.XLOOKUP(tbl_logs[[#This Row],[Target_Department]],tbl_DeptWeight[Department], tbl_DeptWeight[Impact Score])</f>
        <v>3</v>
      </c>
      <c r="K2720">
        <f>_xlfn.XLOOKUP(tbl_logs[[#This Row],[Employee_Action]],tbl_ResponseLikelihood[Employee Action],tbl_ResponseLikelihood[Likelihood Score])</f>
        <v>2</v>
      </c>
      <c r="L2720">
        <f>tbl_logs[[#This Row],[Impact Score]]*tbl_logs[[#This Row],[Response Multiplier]]</f>
        <v>6</v>
      </c>
      <c r="M2720" t="str" cm="1">
        <f t="array" ref="M2720">_xlfn.IFS(tbl_logs[[#This Row],[Total Score]]&lt;=4, "Low", tbl_logs[[#This Row],[Total Score]]&lt;=10, "Medium", tbl_logs[[#This Row],[Total Score]]&lt;=19, "High", tbl_logs[[#This Row],[Total Score]]&lt;=25, "Very High")</f>
        <v>Medium</v>
      </c>
      <c r="N2720" t="str" cm="1">
        <f t="array" ref="N2720">_xlfn.IFS(tbl_logs[[#This Row],[Total Score]]&lt;=4, "Low", tbl_logs[[#This Row],[Total Score]]&lt;=10, "Medium", tbl_logs[[#This Row],[Total Score]]&lt;=17, "High", tbl_logs[[#This Row],[Total Score]]&lt;=25, "Critical")</f>
        <v>Medium</v>
      </c>
    </row>
    <row r="2721" spans="1:14" x14ac:dyDescent="0.3">
      <c r="A2721" t="s">
        <v>2961</v>
      </c>
      <c r="B2721" s="1">
        <v>46072.875</v>
      </c>
      <c r="C2721" t="s">
        <v>12</v>
      </c>
      <c r="D2721" t="s">
        <v>15</v>
      </c>
      <c r="E2721" t="s">
        <v>31</v>
      </c>
      <c r="F2721" t="s">
        <v>33</v>
      </c>
      <c r="G2721" s="2">
        <v>0.875</v>
      </c>
      <c r="H2721" s="3">
        <v>46072</v>
      </c>
      <c r="I2721">
        <v>2</v>
      </c>
      <c r="J2721">
        <f>_xlfn.XLOOKUP(tbl_logs[[#This Row],[Target_Department]],tbl_DeptWeight[Department], tbl_DeptWeight[Impact Score])</f>
        <v>1</v>
      </c>
      <c r="K2721">
        <f>_xlfn.XLOOKUP(tbl_logs[[#This Row],[Employee_Action]],tbl_ResponseLikelihood[Employee Action],tbl_ResponseLikelihood[Likelihood Score])</f>
        <v>4</v>
      </c>
      <c r="L2721">
        <f>tbl_logs[[#This Row],[Impact Score]]*tbl_logs[[#This Row],[Response Multiplier]]</f>
        <v>4</v>
      </c>
      <c r="M2721" t="str" cm="1">
        <f t="array" ref="M2721">_xlfn.IFS(tbl_logs[[#This Row],[Total Score]]&lt;=4, "Low", tbl_logs[[#This Row],[Total Score]]&lt;=10, "Medium", tbl_logs[[#This Row],[Total Score]]&lt;=19, "High", tbl_logs[[#This Row],[Total Score]]&lt;=25, "Very High")</f>
        <v>Low</v>
      </c>
      <c r="N2721" t="str" cm="1">
        <f t="array" ref="N2721">_xlfn.IFS(tbl_logs[[#This Row],[Total Score]]&lt;=4, "Low", tbl_logs[[#This Row],[Total Score]]&lt;=10, "Medium", tbl_logs[[#This Row],[Total Score]]&lt;=17, "High", tbl_logs[[#This Row],[Total Score]]&lt;=25, "Critical")</f>
        <v>Low</v>
      </c>
    </row>
    <row r="2722" spans="1:14" x14ac:dyDescent="0.3">
      <c r="A2722" t="s">
        <v>1503</v>
      </c>
      <c r="B2722" s="1">
        <v>46072.878472222219</v>
      </c>
      <c r="C2722" t="s">
        <v>7</v>
      </c>
      <c r="D2722" t="s">
        <v>22</v>
      </c>
      <c r="E2722" t="s">
        <v>19</v>
      </c>
      <c r="F2722" t="s">
        <v>20</v>
      </c>
      <c r="G2722" s="2">
        <v>0.87847222222222221</v>
      </c>
      <c r="H2722" s="3">
        <v>46072</v>
      </c>
      <c r="I2722">
        <v>2</v>
      </c>
      <c r="J2722">
        <f>_xlfn.XLOOKUP(tbl_logs[[#This Row],[Target_Department]],tbl_DeptWeight[Department], tbl_DeptWeight[Impact Score])</f>
        <v>3</v>
      </c>
      <c r="K2722">
        <f>_xlfn.XLOOKUP(tbl_logs[[#This Row],[Employee_Action]],tbl_ResponseLikelihood[Employee Action],tbl_ResponseLikelihood[Likelihood Score])</f>
        <v>2</v>
      </c>
      <c r="L2722">
        <f>tbl_logs[[#This Row],[Impact Score]]*tbl_logs[[#This Row],[Response Multiplier]]</f>
        <v>6</v>
      </c>
      <c r="M2722" t="str" cm="1">
        <f t="array" ref="M2722">_xlfn.IFS(tbl_logs[[#This Row],[Total Score]]&lt;=4, "Low", tbl_logs[[#This Row],[Total Score]]&lt;=10, "Medium", tbl_logs[[#This Row],[Total Score]]&lt;=19, "High", tbl_logs[[#This Row],[Total Score]]&lt;=25, "Very High")</f>
        <v>Medium</v>
      </c>
      <c r="N2722" t="str" cm="1">
        <f t="array" ref="N2722">_xlfn.IFS(tbl_logs[[#This Row],[Total Score]]&lt;=4, "Low", tbl_logs[[#This Row],[Total Score]]&lt;=10, "Medium", tbl_logs[[#This Row],[Total Score]]&lt;=17, "High", tbl_logs[[#This Row],[Total Score]]&lt;=25, "Critical")</f>
        <v>Medium</v>
      </c>
    </row>
    <row r="2723" spans="1:14" x14ac:dyDescent="0.3">
      <c r="A2723" t="s">
        <v>126</v>
      </c>
      <c r="B2723" s="1">
        <v>46072.90347222222</v>
      </c>
      <c r="C2723" t="s">
        <v>47</v>
      </c>
      <c r="D2723" t="s">
        <v>18</v>
      </c>
      <c r="E2723" t="s">
        <v>16</v>
      </c>
      <c r="F2723" t="s">
        <v>10</v>
      </c>
      <c r="G2723" s="2">
        <v>0.90347222222222223</v>
      </c>
      <c r="H2723" s="3">
        <v>46072</v>
      </c>
      <c r="I2723">
        <v>2</v>
      </c>
      <c r="J2723">
        <f>_xlfn.XLOOKUP(tbl_logs[[#This Row],[Target_Department]],tbl_DeptWeight[Department], tbl_DeptWeight[Impact Score])</f>
        <v>1</v>
      </c>
      <c r="K2723">
        <f>_xlfn.XLOOKUP(tbl_logs[[#This Row],[Employee_Action]],tbl_ResponseLikelihood[Employee Action],tbl_ResponseLikelihood[Likelihood Score])</f>
        <v>2</v>
      </c>
      <c r="L2723">
        <f>tbl_logs[[#This Row],[Impact Score]]*tbl_logs[[#This Row],[Response Multiplier]]</f>
        <v>2</v>
      </c>
      <c r="M2723" t="str" cm="1">
        <f t="array" ref="M2723">_xlfn.IFS(tbl_logs[[#This Row],[Total Score]]&lt;=4, "Low", tbl_logs[[#This Row],[Total Score]]&lt;=10, "Medium", tbl_logs[[#This Row],[Total Score]]&lt;=19, "High", tbl_logs[[#This Row],[Total Score]]&lt;=25, "Very High")</f>
        <v>Low</v>
      </c>
      <c r="N2723" t="str" cm="1">
        <f t="array" ref="N2723">_xlfn.IFS(tbl_logs[[#This Row],[Total Score]]&lt;=4, "Low", tbl_logs[[#This Row],[Total Score]]&lt;=10, "Medium", tbl_logs[[#This Row],[Total Score]]&lt;=17, "High", tbl_logs[[#This Row],[Total Score]]&lt;=25, "Critical")</f>
        <v>Low</v>
      </c>
    </row>
    <row r="2724" spans="1:14" x14ac:dyDescent="0.3">
      <c r="A2724" t="s">
        <v>3038</v>
      </c>
      <c r="B2724" s="1">
        <v>46072.926388888889</v>
      </c>
      <c r="C2724" t="s">
        <v>7</v>
      </c>
      <c r="D2724" t="s">
        <v>15</v>
      </c>
      <c r="E2724" t="s">
        <v>19</v>
      </c>
      <c r="F2724" t="s">
        <v>33</v>
      </c>
      <c r="G2724" s="2">
        <v>0.92638888888888893</v>
      </c>
      <c r="H2724" s="3">
        <v>46072</v>
      </c>
      <c r="I2724">
        <v>2</v>
      </c>
      <c r="J2724">
        <f>_xlfn.XLOOKUP(tbl_logs[[#This Row],[Target_Department]],tbl_DeptWeight[Department], tbl_DeptWeight[Impact Score])</f>
        <v>3</v>
      </c>
      <c r="K2724">
        <f>_xlfn.XLOOKUP(tbl_logs[[#This Row],[Employee_Action]],tbl_ResponseLikelihood[Employee Action],tbl_ResponseLikelihood[Likelihood Score])</f>
        <v>4</v>
      </c>
      <c r="L2724">
        <f>tbl_logs[[#This Row],[Impact Score]]*tbl_logs[[#This Row],[Response Multiplier]]</f>
        <v>12</v>
      </c>
      <c r="M2724" t="str" cm="1">
        <f t="array" ref="M2724">_xlfn.IFS(tbl_logs[[#This Row],[Total Score]]&lt;=4, "Low", tbl_logs[[#This Row],[Total Score]]&lt;=10, "Medium", tbl_logs[[#This Row],[Total Score]]&lt;=19, "High", tbl_logs[[#This Row],[Total Score]]&lt;=25, "Very High")</f>
        <v>High</v>
      </c>
      <c r="N2724" t="str" cm="1">
        <f t="array" ref="N2724">_xlfn.IFS(tbl_logs[[#This Row],[Total Score]]&lt;=4, "Low", tbl_logs[[#This Row],[Total Score]]&lt;=10, "Medium", tbl_logs[[#This Row],[Total Score]]&lt;=17, "High", tbl_logs[[#This Row],[Total Score]]&lt;=25, "Critical")</f>
        <v>High</v>
      </c>
    </row>
    <row r="2725" spans="1:14" x14ac:dyDescent="0.3">
      <c r="A2725" t="s">
        <v>859</v>
      </c>
      <c r="B2725" s="1">
        <v>46072.978472222225</v>
      </c>
      <c r="C2725" t="s">
        <v>7</v>
      </c>
      <c r="D2725" t="s">
        <v>18</v>
      </c>
      <c r="E2725" t="s">
        <v>19</v>
      </c>
      <c r="F2725" t="s">
        <v>20</v>
      </c>
      <c r="G2725" s="2">
        <v>0.97847222222222219</v>
      </c>
      <c r="H2725" s="3">
        <v>46072</v>
      </c>
      <c r="I2725">
        <v>2</v>
      </c>
      <c r="J2725">
        <f>_xlfn.XLOOKUP(tbl_logs[[#This Row],[Target_Department]],tbl_DeptWeight[Department], tbl_DeptWeight[Impact Score])</f>
        <v>3</v>
      </c>
      <c r="K2725">
        <f>_xlfn.XLOOKUP(tbl_logs[[#This Row],[Employee_Action]],tbl_ResponseLikelihood[Employee Action],tbl_ResponseLikelihood[Likelihood Score])</f>
        <v>2</v>
      </c>
      <c r="L2725">
        <f>tbl_logs[[#This Row],[Impact Score]]*tbl_logs[[#This Row],[Response Multiplier]]</f>
        <v>6</v>
      </c>
      <c r="M2725" t="str" cm="1">
        <f t="array" ref="M2725">_xlfn.IFS(tbl_logs[[#This Row],[Total Score]]&lt;=4, "Low", tbl_logs[[#This Row],[Total Score]]&lt;=10, "Medium", tbl_logs[[#This Row],[Total Score]]&lt;=19, "High", tbl_logs[[#This Row],[Total Score]]&lt;=25, "Very High")</f>
        <v>Medium</v>
      </c>
      <c r="N2725" t="str" cm="1">
        <f t="array" ref="N2725">_xlfn.IFS(tbl_logs[[#This Row],[Total Score]]&lt;=4, "Low", tbl_logs[[#This Row],[Total Score]]&lt;=10, "Medium", tbl_logs[[#This Row],[Total Score]]&lt;=17, "High", tbl_logs[[#This Row],[Total Score]]&lt;=25, "Critical")</f>
        <v>Medium</v>
      </c>
    </row>
    <row r="2726" spans="1:14" x14ac:dyDescent="0.3">
      <c r="A2726" t="s">
        <v>3676</v>
      </c>
      <c r="B2726" s="1">
        <v>46073.036805555559</v>
      </c>
      <c r="C2726" t="s">
        <v>7</v>
      </c>
      <c r="D2726" t="s">
        <v>18</v>
      </c>
      <c r="E2726" t="s">
        <v>19</v>
      </c>
      <c r="F2726" t="s">
        <v>10</v>
      </c>
      <c r="G2726" s="2">
        <v>3.6805555555555557E-2</v>
      </c>
      <c r="H2726" s="3">
        <v>46073</v>
      </c>
      <c r="I2726">
        <v>2</v>
      </c>
      <c r="J2726">
        <f>_xlfn.XLOOKUP(tbl_logs[[#This Row],[Target_Department]],tbl_DeptWeight[Department], tbl_DeptWeight[Impact Score])</f>
        <v>3</v>
      </c>
      <c r="K2726">
        <f>_xlfn.XLOOKUP(tbl_logs[[#This Row],[Employee_Action]],tbl_ResponseLikelihood[Employee Action],tbl_ResponseLikelihood[Likelihood Score])</f>
        <v>2</v>
      </c>
      <c r="L2726">
        <f>tbl_logs[[#This Row],[Impact Score]]*tbl_logs[[#This Row],[Response Multiplier]]</f>
        <v>6</v>
      </c>
      <c r="M2726" t="str" cm="1">
        <f t="array" ref="M2726">_xlfn.IFS(tbl_logs[[#This Row],[Total Score]]&lt;=4, "Low", tbl_logs[[#This Row],[Total Score]]&lt;=10, "Medium", tbl_logs[[#This Row],[Total Score]]&lt;=19, "High", tbl_logs[[#This Row],[Total Score]]&lt;=25, "Very High")</f>
        <v>Medium</v>
      </c>
      <c r="N2726" t="str" cm="1">
        <f t="array" ref="N2726">_xlfn.IFS(tbl_logs[[#This Row],[Total Score]]&lt;=4, "Low", tbl_logs[[#This Row],[Total Score]]&lt;=10, "Medium", tbl_logs[[#This Row],[Total Score]]&lt;=17, "High", tbl_logs[[#This Row],[Total Score]]&lt;=25, "Critical")</f>
        <v>Medium</v>
      </c>
    </row>
    <row r="2727" spans="1:14" x14ac:dyDescent="0.3">
      <c r="A2727" t="s">
        <v>3795</v>
      </c>
      <c r="B2727" s="1">
        <v>46073.058333333334</v>
      </c>
      <c r="C2727" t="s">
        <v>7</v>
      </c>
      <c r="D2727" t="s">
        <v>22</v>
      </c>
      <c r="E2727" t="s">
        <v>19</v>
      </c>
      <c r="F2727" t="s">
        <v>10</v>
      </c>
      <c r="G2727" s="2">
        <v>5.8333333333333334E-2</v>
      </c>
      <c r="H2727" s="3">
        <v>46073</v>
      </c>
      <c r="I2727">
        <v>2</v>
      </c>
      <c r="J2727">
        <f>_xlfn.XLOOKUP(tbl_logs[[#This Row],[Target_Department]],tbl_DeptWeight[Department], tbl_DeptWeight[Impact Score])</f>
        <v>3</v>
      </c>
      <c r="K2727">
        <f>_xlfn.XLOOKUP(tbl_logs[[#This Row],[Employee_Action]],tbl_ResponseLikelihood[Employee Action],tbl_ResponseLikelihood[Likelihood Score])</f>
        <v>2</v>
      </c>
      <c r="L2727">
        <f>tbl_logs[[#This Row],[Impact Score]]*tbl_logs[[#This Row],[Response Multiplier]]</f>
        <v>6</v>
      </c>
      <c r="M2727" t="str" cm="1">
        <f t="array" ref="M2727">_xlfn.IFS(tbl_logs[[#This Row],[Total Score]]&lt;=4, "Low", tbl_logs[[#This Row],[Total Score]]&lt;=10, "Medium", tbl_logs[[#This Row],[Total Score]]&lt;=19, "High", tbl_logs[[#This Row],[Total Score]]&lt;=25, "Very High")</f>
        <v>Medium</v>
      </c>
      <c r="N2727" t="str" cm="1">
        <f t="array" ref="N2727">_xlfn.IFS(tbl_logs[[#This Row],[Total Score]]&lt;=4, "Low", tbl_logs[[#This Row],[Total Score]]&lt;=10, "Medium", tbl_logs[[#This Row],[Total Score]]&lt;=17, "High", tbl_logs[[#This Row],[Total Score]]&lt;=25, "Critical")</f>
        <v>Medium</v>
      </c>
    </row>
    <row r="2728" spans="1:14" x14ac:dyDescent="0.3">
      <c r="A2728" t="s">
        <v>2222</v>
      </c>
      <c r="B2728" s="1">
        <v>46073.071527777778</v>
      </c>
      <c r="C2728" t="s">
        <v>7</v>
      </c>
      <c r="D2728" t="s">
        <v>15</v>
      </c>
      <c r="E2728" t="s">
        <v>19</v>
      </c>
      <c r="F2728" t="s">
        <v>20</v>
      </c>
      <c r="G2728" s="2">
        <v>7.1527777777777773E-2</v>
      </c>
      <c r="H2728" s="3">
        <v>46073</v>
      </c>
      <c r="I2728">
        <v>2</v>
      </c>
      <c r="J2728">
        <f>_xlfn.XLOOKUP(tbl_logs[[#This Row],[Target_Department]],tbl_DeptWeight[Department], tbl_DeptWeight[Impact Score])</f>
        <v>3</v>
      </c>
      <c r="K2728">
        <f>_xlfn.XLOOKUP(tbl_logs[[#This Row],[Employee_Action]],tbl_ResponseLikelihood[Employee Action],tbl_ResponseLikelihood[Likelihood Score])</f>
        <v>2</v>
      </c>
      <c r="L2728">
        <f>tbl_logs[[#This Row],[Impact Score]]*tbl_logs[[#This Row],[Response Multiplier]]</f>
        <v>6</v>
      </c>
      <c r="M2728" t="str" cm="1">
        <f t="array" ref="M2728">_xlfn.IFS(tbl_logs[[#This Row],[Total Score]]&lt;=4, "Low", tbl_logs[[#This Row],[Total Score]]&lt;=10, "Medium", tbl_logs[[#This Row],[Total Score]]&lt;=19, "High", tbl_logs[[#This Row],[Total Score]]&lt;=25, "Very High")</f>
        <v>Medium</v>
      </c>
      <c r="N2728" t="str" cm="1">
        <f t="array" ref="N2728">_xlfn.IFS(tbl_logs[[#This Row],[Total Score]]&lt;=4, "Low", tbl_logs[[#This Row],[Total Score]]&lt;=10, "Medium", tbl_logs[[#This Row],[Total Score]]&lt;=17, "High", tbl_logs[[#This Row],[Total Score]]&lt;=25, "Critical")</f>
        <v>Medium</v>
      </c>
    </row>
    <row r="2729" spans="1:14" x14ac:dyDescent="0.3">
      <c r="A2729" t="s">
        <v>1096</v>
      </c>
      <c r="B2729" s="1">
        <v>46073.074305555558</v>
      </c>
      <c r="C2729" t="s">
        <v>7</v>
      </c>
      <c r="D2729" t="s">
        <v>8</v>
      </c>
      <c r="E2729" t="s">
        <v>19</v>
      </c>
      <c r="F2729" t="s">
        <v>10</v>
      </c>
      <c r="G2729" s="2">
        <v>7.4305555555555555E-2</v>
      </c>
      <c r="H2729" s="3">
        <v>46073</v>
      </c>
      <c r="I2729">
        <v>2</v>
      </c>
      <c r="J2729">
        <f>_xlfn.XLOOKUP(tbl_logs[[#This Row],[Target_Department]],tbl_DeptWeight[Department], tbl_DeptWeight[Impact Score])</f>
        <v>3</v>
      </c>
      <c r="K2729">
        <f>_xlfn.XLOOKUP(tbl_logs[[#This Row],[Employee_Action]],tbl_ResponseLikelihood[Employee Action],tbl_ResponseLikelihood[Likelihood Score])</f>
        <v>2</v>
      </c>
      <c r="L2729">
        <f>tbl_logs[[#This Row],[Impact Score]]*tbl_logs[[#This Row],[Response Multiplier]]</f>
        <v>6</v>
      </c>
      <c r="M2729" t="str" cm="1">
        <f t="array" ref="M2729">_xlfn.IFS(tbl_logs[[#This Row],[Total Score]]&lt;=4, "Low", tbl_logs[[#This Row],[Total Score]]&lt;=10, "Medium", tbl_logs[[#This Row],[Total Score]]&lt;=19, "High", tbl_logs[[#This Row],[Total Score]]&lt;=25, "Very High")</f>
        <v>Medium</v>
      </c>
      <c r="N2729" t="str" cm="1">
        <f t="array" ref="N2729">_xlfn.IFS(tbl_logs[[#This Row],[Total Score]]&lt;=4, "Low", tbl_logs[[#This Row],[Total Score]]&lt;=10, "Medium", tbl_logs[[#This Row],[Total Score]]&lt;=17, "High", tbl_logs[[#This Row],[Total Score]]&lt;=25, "Critical")</f>
        <v>Medium</v>
      </c>
    </row>
    <row r="2730" spans="1:14" x14ac:dyDescent="0.3">
      <c r="A2730" t="s">
        <v>1538</v>
      </c>
      <c r="B2730" s="1">
        <v>46073.095138888886</v>
      </c>
      <c r="C2730" t="s">
        <v>7</v>
      </c>
      <c r="D2730" t="s">
        <v>22</v>
      </c>
      <c r="E2730" t="s">
        <v>19</v>
      </c>
      <c r="F2730" t="s">
        <v>10</v>
      </c>
      <c r="G2730" s="2">
        <v>9.5138888888888884E-2</v>
      </c>
      <c r="H2730" s="3">
        <v>46073</v>
      </c>
      <c r="I2730">
        <v>2</v>
      </c>
      <c r="J2730">
        <f>_xlfn.XLOOKUP(tbl_logs[[#This Row],[Target_Department]],tbl_DeptWeight[Department], tbl_DeptWeight[Impact Score])</f>
        <v>3</v>
      </c>
      <c r="K2730">
        <f>_xlfn.XLOOKUP(tbl_logs[[#This Row],[Employee_Action]],tbl_ResponseLikelihood[Employee Action],tbl_ResponseLikelihood[Likelihood Score])</f>
        <v>2</v>
      </c>
      <c r="L2730">
        <f>tbl_logs[[#This Row],[Impact Score]]*tbl_logs[[#This Row],[Response Multiplier]]</f>
        <v>6</v>
      </c>
      <c r="M2730" t="str" cm="1">
        <f t="array" ref="M2730">_xlfn.IFS(tbl_logs[[#This Row],[Total Score]]&lt;=4, "Low", tbl_logs[[#This Row],[Total Score]]&lt;=10, "Medium", tbl_logs[[#This Row],[Total Score]]&lt;=19, "High", tbl_logs[[#This Row],[Total Score]]&lt;=25, "Very High")</f>
        <v>Medium</v>
      </c>
      <c r="N2730" t="str" cm="1">
        <f t="array" ref="N2730">_xlfn.IFS(tbl_logs[[#This Row],[Total Score]]&lt;=4, "Low", tbl_logs[[#This Row],[Total Score]]&lt;=10, "Medium", tbl_logs[[#This Row],[Total Score]]&lt;=17, "High", tbl_logs[[#This Row],[Total Score]]&lt;=25, "Critical")</f>
        <v>Medium</v>
      </c>
    </row>
    <row r="2731" spans="1:14" x14ac:dyDescent="0.3">
      <c r="A2731" t="s">
        <v>2173</v>
      </c>
      <c r="B2731" s="1">
        <v>46073.104166666664</v>
      </c>
      <c r="C2731" t="s">
        <v>26</v>
      </c>
      <c r="D2731" t="s">
        <v>22</v>
      </c>
      <c r="E2731" t="s">
        <v>16</v>
      </c>
      <c r="F2731" t="s">
        <v>10</v>
      </c>
      <c r="G2731" s="2">
        <v>0.10416666666666667</v>
      </c>
      <c r="H2731" s="3">
        <v>46073</v>
      </c>
      <c r="I2731">
        <v>2</v>
      </c>
      <c r="J2731">
        <f>_xlfn.XLOOKUP(tbl_logs[[#This Row],[Target_Department]],tbl_DeptWeight[Department], tbl_DeptWeight[Impact Score])</f>
        <v>3</v>
      </c>
      <c r="K2731">
        <f>_xlfn.XLOOKUP(tbl_logs[[#This Row],[Employee_Action]],tbl_ResponseLikelihood[Employee Action],tbl_ResponseLikelihood[Likelihood Score])</f>
        <v>2</v>
      </c>
      <c r="L2731">
        <f>tbl_logs[[#This Row],[Impact Score]]*tbl_logs[[#This Row],[Response Multiplier]]</f>
        <v>6</v>
      </c>
      <c r="M2731" t="str" cm="1">
        <f t="array" ref="M2731">_xlfn.IFS(tbl_logs[[#This Row],[Total Score]]&lt;=4, "Low", tbl_logs[[#This Row],[Total Score]]&lt;=10, "Medium", tbl_logs[[#This Row],[Total Score]]&lt;=19, "High", tbl_logs[[#This Row],[Total Score]]&lt;=25, "Very High")</f>
        <v>Medium</v>
      </c>
      <c r="N2731" t="str" cm="1">
        <f t="array" ref="N2731">_xlfn.IFS(tbl_logs[[#This Row],[Total Score]]&lt;=4, "Low", tbl_logs[[#This Row],[Total Score]]&lt;=10, "Medium", tbl_logs[[#This Row],[Total Score]]&lt;=17, "High", tbl_logs[[#This Row],[Total Score]]&lt;=25, "Critical")</f>
        <v>Medium</v>
      </c>
    </row>
    <row r="2732" spans="1:14" x14ac:dyDescent="0.3">
      <c r="A2732" t="s">
        <v>4730</v>
      </c>
      <c r="B2732" s="1">
        <v>46073.119444444441</v>
      </c>
      <c r="C2732" t="s">
        <v>7</v>
      </c>
      <c r="D2732" t="s">
        <v>18</v>
      </c>
      <c r="E2732" t="s">
        <v>19</v>
      </c>
      <c r="F2732" t="s">
        <v>20</v>
      </c>
      <c r="G2732" s="2">
        <v>0.11944444444444445</v>
      </c>
      <c r="H2732" s="3">
        <v>46073</v>
      </c>
      <c r="I2732">
        <v>2</v>
      </c>
      <c r="J2732">
        <f>_xlfn.XLOOKUP(tbl_logs[[#This Row],[Target_Department]],tbl_DeptWeight[Department], tbl_DeptWeight[Impact Score])</f>
        <v>3</v>
      </c>
      <c r="K2732">
        <f>_xlfn.XLOOKUP(tbl_logs[[#This Row],[Employee_Action]],tbl_ResponseLikelihood[Employee Action],tbl_ResponseLikelihood[Likelihood Score])</f>
        <v>2</v>
      </c>
      <c r="L2732">
        <f>tbl_logs[[#This Row],[Impact Score]]*tbl_logs[[#This Row],[Response Multiplier]]</f>
        <v>6</v>
      </c>
      <c r="M2732" t="str" cm="1">
        <f t="array" ref="M2732">_xlfn.IFS(tbl_logs[[#This Row],[Total Score]]&lt;=4, "Low", tbl_logs[[#This Row],[Total Score]]&lt;=10, "Medium", tbl_logs[[#This Row],[Total Score]]&lt;=19, "High", tbl_logs[[#This Row],[Total Score]]&lt;=25, "Very High")</f>
        <v>Medium</v>
      </c>
      <c r="N2732" t="str" cm="1">
        <f t="array" ref="N2732">_xlfn.IFS(tbl_logs[[#This Row],[Total Score]]&lt;=4, "Low", tbl_logs[[#This Row],[Total Score]]&lt;=10, "Medium", tbl_logs[[#This Row],[Total Score]]&lt;=17, "High", tbl_logs[[#This Row],[Total Score]]&lt;=25, "Critical")</f>
        <v>Medium</v>
      </c>
    </row>
    <row r="2733" spans="1:14" x14ac:dyDescent="0.3">
      <c r="A2733" t="s">
        <v>4479</v>
      </c>
      <c r="B2733" s="1">
        <v>46073.147222222222</v>
      </c>
      <c r="C2733" t="s">
        <v>35</v>
      </c>
      <c r="D2733" t="s">
        <v>18</v>
      </c>
      <c r="E2733" t="s">
        <v>9</v>
      </c>
      <c r="F2733" t="s">
        <v>10</v>
      </c>
      <c r="G2733" s="2">
        <v>0.14722222222222223</v>
      </c>
      <c r="H2733" s="3">
        <v>46073</v>
      </c>
      <c r="I2733">
        <v>2</v>
      </c>
      <c r="J2733">
        <f>_xlfn.XLOOKUP(tbl_logs[[#This Row],[Target_Department]],tbl_DeptWeight[Department], tbl_DeptWeight[Impact Score])</f>
        <v>1</v>
      </c>
      <c r="K2733">
        <f>_xlfn.XLOOKUP(tbl_logs[[#This Row],[Employee_Action]],tbl_ResponseLikelihood[Employee Action],tbl_ResponseLikelihood[Likelihood Score])</f>
        <v>2</v>
      </c>
      <c r="L2733">
        <f>tbl_logs[[#This Row],[Impact Score]]*tbl_logs[[#This Row],[Response Multiplier]]</f>
        <v>2</v>
      </c>
      <c r="M2733" t="str" cm="1">
        <f t="array" ref="M2733">_xlfn.IFS(tbl_logs[[#This Row],[Total Score]]&lt;=4, "Low", tbl_logs[[#This Row],[Total Score]]&lt;=10, "Medium", tbl_logs[[#This Row],[Total Score]]&lt;=19, "High", tbl_logs[[#This Row],[Total Score]]&lt;=25, "Very High")</f>
        <v>Low</v>
      </c>
      <c r="N2733" t="str" cm="1">
        <f t="array" ref="N2733">_xlfn.IFS(tbl_logs[[#This Row],[Total Score]]&lt;=4, "Low", tbl_logs[[#This Row],[Total Score]]&lt;=10, "Medium", tbl_logs[[#This Row],[Total Score]]&lt;=17, "High", tbl_logs[[#This Row],[Total Score]]&lt;=25, "Critical")</f>
        <v>Low</v>
      </c>
    </row>
    <row r="2734" spans="1:14" x14ac:dyDescent="0.3">
      <c r="A2734" t="s">
        <v>1190</v>
      </c>
      <c r="B2734" s="1">
        <v>46073.161111111112</v>
      </c>
      <c r="C2734" t="s">
        <v>7</v>
      </c>
      <c r="D2734" t="s">
        <v>18</v>
      </c>
      <c r="E2734" t="s">
        <v>31</v>
      </c>
      <c r="F2734" t="s">
        <v>33</v>
      </c>
      <c r="G2734" s="2">
        <v>0.16111111111111112</v>
      </c>
      <c r="H2734" s="3">
        <v>46073</v>
      </c>
      <c r="I2734">
        <v>2</v>
      </c>
      <c r="J2734">
        <f>_xlfn.XLOOKUP(tbl_logs[[#This Row],[Target_Department]],tbl_DeptWeight[Department], tbl_DeptWeight[Impact Score])</f>
        <v>3</v>
      </c>
      <c r="K2734">
        <f>_xlfn.XLOOKUP(tbl_logs[[#This Row],[Employee_Action]],tbl_ResponseLikelihood[Employee Action],tbl_ResponseLikelihood[Likelihood Score])</f>
        <v>4</v>
      </c>
      <c r="L2734">
        <f>tbl_logs[[#This Row],[Impact Score]]*tbl_logs[[#This Row],[Response Multiplier]]</f>
        <v>12</v>
      </c>
      <c r="M2734" t="str" cm="1">
        <f t="array" ref="M2734">_xlfn.IFS(tbl_logs[[#This Row],[Total Score]]&lt;=4, "Low", tbl_logs[[#This Row],[Total Score]]&lt;=10, "Medium", tbl_logs[[#This Row],[Total Score]]&lt;=19, "High", tbl_logs[[#This Row],[Total Score]]&lt;=25, "Very High")</f>
        <v>High</v>
      </c>
      <c r="N2734" t="str" cm="1">
        <f t="array" ref="N2734">_xlfn.IFS(tbl_logs[[#This Row],[Total Score]]&lt;=4, "Low", tbl_logs[[#This Row],[Total Score]]&lt;=10, "Medium", tbl_logs[[#This Row],[Total Score]]&lt;=17, "High", tbl_logs[[#This Row],[Total Score]]&lt;=25, "Critical")</f>
        <v>High</v>
      </c>
    </row>
    <row r="2735" spans="1:14" x14ac:dyDescent="0.3">
      <c r="A2735" t="s">
        <v>1926</v>
      </c>
      <c r="B2735" s="1">
        <v>46073.164583333331</v>
      </c>
      <c r="C2735" t="s">
        <v>7</v>
      </c>
      <c r="D2735" t="s">
        <v>15</v>
      </c>
      <c r="E2735" t="s">
        <v>19</v>
      </c>
      <c r="F2735" t="s">
        <v>10</v>
      </c>
      <c r="G2735" s="2">
        <v>0.16458333333333333</v>
      </c>
      <c r="H2735" s="3">
        <v>46073</v>
      </c>
      <c r="I2735">
        <v>2</v>
      </c>
      <c r="J2735">
        <f>_xlfn.XLOOKUP(tbl_logs[[#This Row],[Target_Department]],tbl_DeptWeight[Department], tbl_DeptWeight[Impact Score])</f>
        <v>3</v>
      </c>
      <c r="K2735">
        <f>_xlfn.XLOOKUP(tbl_logs[[#This Row],[Employee_Action]],tbl_ResponseLikelihood[Employee Action],tbl_ResponseLikelihood[Likelihood Score])</f>
        <v>2</v>
      </c>
      <c r="L2735">
        <f>tbl_logs[[#This Row],[Impact Score]]*tbl_logs[[#This Row],[Response Multiplier]]</f>
        <v>6</v>
      </c>
      <c r="M2735" t="str" cm="1">
        <f t="array" ref="M2735">_xlfn.IFS(tbl_logs[[#This Row],[Total Score]]&lt;=4, "Low", tbl_logs[[#This Row],[Total Score]]&lt;=10, "Medium", tbl_logs[[#This Row],[Total Score]]&lt;=19, "High", tbl_logs[[#This Row],[Total Score]]&lt;=25, "Very High")</f>
        <v>Medium</v>
      </c>
      <c r="N2735" t="str" cm="1">
        <f t="array" ref="N2735">_xlfn.IFS(tbl_logs[[#This Row],[Total Score]]&lt;=4, "Low", tbl_logs[[#This Row],[Total Score]]&lt;=10, "Medium", tbl_logs[[#This Row],[Total Score]]&lt;=17, "High", tbl_logs[[#This Row],[Total Score]]&lt;=25, "Critical")</f>
        <v>Medium</v>
      </c>
    </row>
    <row r="2736" spans="1:14" x14ac:dyDescent="0.3">
      <c r="A2736" t="s">
        <v>3783</v>
      </c>
      <c r="B2736" s="1">
        <v>46073.168055555558</v>
      </c>
      <c r="C2736" t="s">
        <v>35</v>
      </c>
      <c r="D2736" t="s">
        <v>15</v>
      </c>
      <c r="E2736" t="s">
        <v>19</v>
      </c>
      <c r="F2736" t="s">
        <v>33</v>
      </c>
      <c r="G2736" s="2">
        <v>0.16805555555555557</v>
      </c>
      <c r="H2736" s="3">
        <v>46073</v>
      </c>
      <c r="I2736">
        <v>2</v>
      </c>
      <c r="J2736">
        <f>_xlfn.XLOOKUP(tbl_logs[[#This Row],[Target_Department]],tbl_DeptWeight[Department], tbl_DeptWeight[Impact Score])</f>
        <v>1</v>
      </c>
      <c r="K2736">
        <f>_xlfn.XLOOKUP(tbl_logs[[#This Row],[Employee_Action]],tbl_ResponseLikelihood[Employee Action],tbl_ResponseLikelihood[Likelihood Score])</f>
        <v>4</v>
      </c>
      <c r="L2736">
        <f>tbl_logs[[#This Row],[Impact Score]]*tbl_logs[[#This Row],[Response Multiplier]]</f>
        <v>4</v>
      </c>
      <c r="M2736" t="str" cm="1">
        <f t="array" ref="M2736">_xlfn.IFS(tbl_logs[[#This Row],[Total Score]]&lt;=4, "Low", tbl_logs[[#This Row],[Total Score]]&lt;=10, "Medium", tbl_logs[[#This Row],[Total Score]]&lt;=19, "High", tbl_logs[[#This Row],[Total Score]]&lt;=25, "Very High")</f>
        <v>Low</v>
      </c>
      <c r="N2736" t="str" cm="1">
        <f t="array" ref="N2736">_xlfn.IFS(tbl_logs[[#This Row],[Total Score]]&lt;=4, "Low", tbl_logs[[#This Row],[Total Score]]&lt;=10, "Medium", tbl_logs[[#This Row],[Total Score]]&lt;=17, "High", tbl_logs[[#This Row],[Total Score]]&lt;=25, "Critical")</f>
        <v>Low</v>
      </c>
    </row>
    <row r="2737" spans="1:14" x14ac:dyDescent="0.3">
      <c r="A2737" t="s">
        <v>3386</v>
      </c>
      <c r="B2737" s="1">
        <v>46073.186805555553</v>
      </c>
      <c r="C2737" t="s">
        <v>7</v>
      </c>
      <c r="D2737" t="s">
        <v>18</v>
      </c>
      <c r="E2737" t="s">
        <v>9</v>
      </c>
      <c r="F2737" t="s">
        <v>10</v>
      </c>
      <c r="G2737" s="2">
        <v>0.18680555555555556</v>
      </c>
      <c r="H2737" s="3">
        <v>46073</v>
      </c>
      <c r="I2737">
        <v>2</v>
      </c>
      <c r="J2737">
        <f>_xlfn.XLOOKUP(tbl_logs[[#This Row],[Target_Department]],tbl_DeptWeight[Department], tbl_DeptWeight[Impact Score])</f>
        <v>3</v>
      </c>
      <c r="K2737">
        <f>_xlfn.XLOOKUP(tbl_logs[[#This Row],[Employee_Action]],tbl_ResponseLikelihood[Employee Action],tbl_ResponseLikelihood[Likelihood Score])</f>
        <v>2</v>
      </c>
      <c r="L2737">
        <f>tbl_logs[[#This Row],[Impact Score]]*tbl_logs[[#This Row],[Response Multiplier]]</f>
        <v>6</v>
      </c>
      <c r="M2737" t="str" cm="1">
        <f t="array" ref="M2737">_xlfn.IFS(tbl_logs[[#This Row],[Total Score]]&lt;=4, "Low", tbl_logs[[#This Row],[Total Score]]&lt;=10, "Medium", tbl_logs[[#This Row],[Total Score]]&lt;=19, "High", tbl_logs[[#This Row],[Total Score]]&lt;=25, "Very High")</f>
        <v>Medium</v>
      </c>
      <c r="N2737" t="str" cm="1">
        <f t="array" ref="N2737">_xlfn.IFS(tbl_logs[[#This Row],[Total Score]]&lt;=4, "Low", tbl_logs[[#This Row],[Total Score]]&lt;=10, "Medium", tbl_logs[[#This Row],[Total Score]]&lt;=17, "High", tbl_logs[[#This Row],[Total Score]]&lt;=25, "Critical")</f>
        <v>Medium</v>
      </c>
    </row>
    <row r="2738" spans="1:14" x14ac:dyDescent="0.3">
      <c r="A2738" t="s">
        <v>220</v>
      </c>
      <c r="B2738" s="1">
        <v>46073.194444444445</v>
      </c>
      <c r="C2738" t="s">
        <v>26</v>
      </c>
      <c r="D2738" t="s">
        <v>15</v>
      </c>
      <c r="E2738" t="s">
        <v>9</v>
      </c>
      <c r="F2738" t="s">
        <v>13</v>
      </c>
      <c r="G2738" s="2">
        <v>0.19444444444444445</v>
      </c>
      <c r="H2738" s="3">
        <v>46073</v>
      </c>
      <c r="I2738">
        <v>2</v>
      </c>
      <c r="J2738">
        <f>_xlfn.XLOOKUP(tbl_logs[[#This Row],[Target_Department]],tbl_DeptWeight[Department], tbl_DeptWeight[Impact Score])</f>
        <v>3</v>
      </c>
      <c r="K2738">
        <f>_xlfn.XLOOKUP(tbl_logs[[#This Row],[Employee_Action]],tbl_ResponseLikelihood[Employee Action],tbl_ResponseLikelihood[Likelihood Score])</f>
        <v>1</v>
      </c>
      <c r="L2738">
        <f>tbl_logs[[#This Row],[Impact Score]]*tbl_logs[[#This Row],[Response Multiplier]]</f>
        <v>3</v>
      </c>
      <c r="M2738" t="str" cm="1">
        <f t="array" ref="M2738">_xlfn.IFS(tbl_logs[[#This Row],[Total Score]]&lt;=4, "Low", tbl_logs[[#This Row],[Total Score]]&lt;=10, "Medium", tbl_logs[[#This Row],[Total Score]]&lt;=19, "High", tbl_logs[[#This Row],[Total Score]]&lt;=25, "Very High")</f>
        <v>Low</v>
      </c>
      <c r="N2738" t="str" cm="1">
        <f t="array" ref="N2738">_xlfn.IFS(tbl_logs[[#This Row],[Total Score]]&lt;=4, "Low", tbl_logs[[#This Row],[Total Score]]&lt;=10, "Medium", tbl_logs[[#This Row],[Total Score]]&lt;=17, "High", tbl_logs[[#This Row],[Total Score]]&lt;=25, "Critical")</f>
        <v>Low</v>
      </c>
    </row>
    <row r="2739" spans="1:14" x14ac:dyDescent="0.3">
      <c r="A2739" t="s">
        <v>2881</v>
      </c>
      <c r="B2739" s="1">
        <v>46073.243750000001</v>
      </c>
      <c r="C2739" t="s">
        <v>35</v>
      </c>
      <c r="D2739" t="s">
        <v>15</v>
      </c>
      <c r="E2739" t="s">
        <v>31</v>
      </c>
      <c r="F2739" t="s">
        <v>10</v>
      </c>
      <c r="G2739" s="2">
        <v>0.24374999999999999</v>
      </c>
      <c r="H2739" s="3">
        <v>46073</v>
      </c>
      <c r="I2739">
        <v>2</v>
      </c>
      <c r="J2739">
        <f>_xlfn.XLOOKUP(tbl_logs[[#This Row],[Target_Department]],tbl_DeptWeight[Department], tbl_DeptWeight[Impact Score])</f>
        <v>1</v>
      </c>
      <c r="K2739">
        <f>_xlfn.XLOOKUP(tbl_logs[[#This Row],[Employee_Action]],tbl_ResponseLikelihood[Employee Action],tbl_ResponseLikelihood[Likelihood Score])</f>
        <v>2</v>
      </c>
      <c r="L2739">
        <f>tbl_logs[[#This Row],[Impact Score]]*tbl_logs[[#This Row],[Response Multiplier]]</f>
        <v>2</v>
      </c>
      <c r="M2739" t="str" cm="1">
        <f t="array" ref="M2739">_xlfn.IFS(tbl_logs[[#This Row],[Total Score]]&lt;=4, "Low", tbl_logs[[#This Row],[Total Score]]&lt;=10, "Medium", tbl_logs[[#This Row],[Total Score]]&lt;=19, "High", tbl_logs[[#This Row],[Total Score]]&lt;=25, "Very High")</f>
        <v>Low</v>
      </c>
      <c r="N2739" t="str" cm="1">
        <f t="array" ref="N2739">_xlfn.IFS(tbl_logs[[#This Row],[Total Score]]&lt;=4, "Low", tbl_logs[[#This Row],[Total Score]]&lt;=10, "Medium", tbl_logs[[#This Row],[Total Score]]&lt;=17, "High", tbl_logs[[#This Row],[Total Score]]&lt;=25, "Critical")</f>
        <v>Low</v>
      </c>
    </row>
    <row r="2740" spans="1:14" x14ac:dyDescent="0.3">
      <c r="A2740" t="s">
        <v>3455</v>
      </c>
      <c r="B2740" s="1">
        <v>46073.259722222225</v>
      </c>
      <c r="C2740" t="s">
        <v>7</v>
      </c>
      <c r="D2740" t="s">
        <v>15</v>
      </c>
      <c r="E2740" t="s">
        <v>19</v>
      </c>
      <c r="F2740" t="s">
        <v>20</v>
      </c>
      <c r="G2740" s="2">
        <v>0.25972222222222224</v>
      </c>
      <c r="H2740" s="3">
        <v>46073</v>
      </c>
      <c r="I2740">
        <v>2</v>
      </c>
      <c r="J2740">
        <f>_xlfn.XLOOKUP(tbl_logs[[#This Row],[Target_Department]],tbl_DeptWeight[Department], tbl_DeptWeight[Impact Score])</f>
        <v>3</v>
      </c>
      <c r="K2740">
        <f>_xlfn.XLOOKUP(tbl_logs[[#This Row],[Employee_Action]],tbl_ResponseLikelihood[Employee Action],tbl_ResponseLikelihood[Likelihood Score])</f>
        <v>2</v>
      </c>
      <c r="L2740">
        <f>tbl_logs[[#This Row],[Impact Score]]*tbl_logs[[#This Row],[Response Multiplier]]</f>
        <v>6</v>
      </c>
      <c r="M2740" t="str" cm="1">
        <f t="array" ref="M2740">_xlfn.IFS(tbl_logs[[#This Row],[Total Score]]&lt;=4, "Low", tbl_logs[[#This Row],[Total Score]]&lt;=10, "Medium", tbl_logs[[#This Row],[Total Score]]&lt;=19, "High", tbl_logs[[#This Row],[Total Score]]&lt;=25, "Very High")</f>
        <v>Medium</v>
      </c>
      <c r="N2740" t="str" cm="1">
        <f t="array" ref="N2740">_xlfn.IFS(tbl_logs[[#This Row],[Total Score]]&lt;=4, "Low", tbl_logs[[#This Row],[Total Score]]&lt;=10, "Medium", tbl_logs[[#This Row],[Total Score]]&lt;=17, "High", tbl_logs[[#This Row],[Total Score]]&lt;=25, "Critical")</f>
        <v>Medium</v>
      </c>
    </row>
    <row r="2741" spans="1:14" x14ac:dyDescent="0.3">
      <c r="A2741" t="s">
        <v>1805</v>
      </c>
      <c r="B2741" s="1">
        <v>46073.282638888886</v>
      </c>
      <c r="C2741" t="s">
        <v>7</v>
      </c>
      <c r="D2741" t="s">
        <v>15</v>
      </c>
      <c r="E2741" t="s">
        <v>19</v>
      </c>
      <c r="F2741" t="s">
        <v>20</v>
      </c>
      <c r="G2741" s="2">
        <v>0.28263888888888888</v>
      </c>
      <c r="H2741" s="3">
        <v>46073</v>
      </c>
      <c r="I2741">
        <v>2</v>
      </c>
      <c r="J2741">
        <f>_xlfn.XLOOKUP(tbl_logs[[#This Row],[Target_Department]],tbl_DeptWeight[Department], tbl_DeptWeight[Impact Score])</f>
        <v>3</v>
      </c>
      <c r="K2741">
        <f>_xlfn.XLOOKUP(tbl_logs[[#This Row],[Employee_Action]],tbl_ResponseLikelihood[Employee Action],tbl_ResponseLikelihood[Likelihood Score])</f>
        <v>2</v>
      </c>
      <c r="L2741">
        <f>tbl_logs[[#This Row],[Impact Score]]*tbl_logs[[#This Row],[Response Multiplier]]</f>
        <v>6</v>
      </c>
      <c r="M2741" t="str" cm="1">
        <f t="array" ref="M2741">_xlfn.IFS(tbl_logs[[#This Row],[Total Score]]&lt;=4, "Low", tbl_logs[[#This Row],[Total Score]]&lt;=10, "Medium", tbl_logs[[#This Row],[Total Score]]&lt;=19, "High", tbl_logs[[#This Row],[Total Score]]&lt;=25, "Very High")</f>
        <v>Medium</v>
      </c>
      <c r="N2741" t="str" cm="1">
        <f t="array" ref="N2741">_xlfn.IFS(tbl_logs[[#This Row],[Total Score]]&lt;=4, "Low", tbl_logs[[#This Row],[Total Score]]&lt;=10, "Medium", tbl_logs[[#This Row],[Total Score]]&lt;=17, "High", tbl_logs[[#This Row],[Total Score]]&lt;=25, "Critical")</f>
        <v>Medium</v>
      </c>
    </row>
    <row r="2742" spans="1:14" x14ac:dyDescent="0.3">
      <c r="A2742" t="s">
        <v>720</v>
      </c>
      <c r="B2742" s="1">
        <v>46073.287499999999</v>
      </c>
      <c r="C2742" t="s">
        <v>7</v>
      </c>
      <c r="D2742" t="s">
        <v>15</v>
      </c>
      <c r="E2742" t="s">
        <v>19</v>
      </c>
      <c r="F2742" t="s">
        <v>10</v>
      </c>
      <c r="G2742" s="2">
        <v>0.28749999999999998</v>
      </c>
      <c r="H2742" s="3">
        <v>46073</v>
      </c>
      <c r="I2742">
        <v>2</v>
      </c>
      <c r="J2742">
        <f>_xlfn.XLOOKUP(tbl_logs[[#This Row],[Target_Department]],tbl_DeptWeight[Department], tbl_DeptWeight[Impact Score])</f>
        <v>3</v>
      </c>
      <c r="K2742">
        <f>_xlfn.XLOOKUP(tbl_logs[[#This Row],[Employee_Action]],tbl_ResponseLikelihood[Employee Action],tbl_ResponseLikelihood[Likelihood Score])</f>
        <v>2</v>
      </c>
      <c r="L2742">
        <f>tbl_logs[[#This Row],[Impact Score]]*tbl_logs[[#This Row],[Response Multiplier]]</f>
        <v>6</v>
      </c>
      <c r="M2742" t="str" cm="1">
        <f t="array" ref="M2742">_xlfn.IFS(tbl_logs[[#This Row],[Total Score]]&lt;=4, "Low", tbl_logs[[#This Row],[Total Score]]&lt;=10, "Medium", tbl_logs[[#This Row],[Total Score]]&lt;=19, "High", tbl_logs[[#This Row],[Total Score]]&lt;=25, "Very High")</f>
        <v>Medium</v>
      </c>
      <c r="N2742" t="str" cm="1">
        <f t="array" ref="N2742">_xlfn.IFS(tbl_logs[[#This Row],[Total Score]]&lt;=4, "Low", tbl_logs[[#This Row],[Total Score]]&lt;=10, "Medium", tbl_logs[[#This Row],[Total Score]]&lt;=17, "High", tbl_logs[[#This Row],[Total Score]]&lt;=25, "Critical")</f>
        <v>Medium</v>
      </c>
    </row>
    <row r="2743" spans="1:14" x14ac:dyDescent="0.3">
      <c r="A2743" t="s">
        <v>204</v>
      </c>
      <c r="B2743" s="1">
        <v>46073.345833333333</v>
      </c>
      <c r="C2743" t="s">
        <v>12</v>
      </c>
      <c r="D2743" t="s">
        <v>15</v>
      </c>
      <c r="E2743" t="s">
        <v>31</v>
      </c>
      <c r="F2743" t="s">
        <v>33</v>
      </c>
      <c r="G2743" s="2">
        <v>0.34583333333333333</v>
      </c>
      <c r="H2743" s="3">
        <v>46073</v>
      </c>
      <c r="I2743">
        <v>2</v>
      </c>
      <c r="J2743">
        <f>_xlfn.XLOOKUP(tbl_logs[[#This Row],[Target_Department]],tbl_DeptWeight[Department], tbl_DeptWeight[Impact Score])</f>
        <v>1</v>
      </c>
      <c r="K2743">
        <f>_xlfn.XLOOKUP(tbl_logs[[#This Row],[Employee_Action]],tbl_ResponseLikelihood[Employee Action],tbl_ResponseLikelihood[Likelihood Score])</f>
        <v>4</v>
      </c>
      <c r="L2743">
        <f>tbl_logs[[#This Row],[Impact Score]]*tbl_logs[[#This Row],[Response Multiplier]]</f>
        <v>4</v>
      </c>
      <c r="M2743" t="str" cm="1">
        <f t="array" ref="M2743">_xlfn.IFS(tbl_logs[[#This Row],[Total Score]]&lt;=4, "Low", tbl_logs[[#This Row],[Total Score]]&lt;=10, "Medium", tbl_logs[[#This Row],[Total Score]]&lt;=19, "High", tbl_logs[[#This Row],[Total Score]]&lt;=25, "Very High")</f>
        <v>Low</v>
      </c>
      <c r="N2743" t="str" cm="1">
        <f t="array" ref="N2743">_xlfn.IFS(tbl_logs[[#This Row],[Total Score]]&lt;=4, "Low", tbl_logs[[#This Row],[Total Score]]&lt;=10, "Medium", tbl_logs[[#This Row],[Total Score]]&lt;=17, "High", tbl_logs[[#This Row],[Total Score]]&lt;=25, "Critical")</f>
        <v>Low</v>
      </c>
    </row>
    <row r="2744" spans="1:14" x14ac:dyDescent="0.3">
      <c r="A2744" t="s">
        <v>3986</v>
      </c>
      <c r="B2744" s="1">
        <v>46073.347916666666</v>
      </c>
      <c r="C2744" t="s">
        <v>40</v>
      </c>
      <c r="D2744" t="s">
        <v>18</v>
      </c>
      <c r="E2744" t="s">
        <v>16</v>
      </c>
      <c r="F2744" t="s">
        <v>53</v>
      </c>
      <c r="G2744" s="2">
        <v>0.34791666666666665</v>
      </c>
      <c r="H2744" s="3">
        <v>46073</v>
      </c>
      <c r="I2744">
        <v>2</v>
      </c>
      <c r="J2744">
        <f>_xlfn.XLOOKUP(tbl_logs[[#This Row],[Target_Department]],tbl_DeptWeight[Department], tbl_DeptWeight[Impact Score])</f>
        <v>5</v>
      </c>
      <c r="K2744">
        <f>_xlfn.XLOOKUP(tbl_logs[[#This Row],[Employee_Action]],tbl_ResponseLikelihood[Employee Action],tbl_ResponseLikelihood[Likelihood Score])</f>
        <v>5</v>
      </c>
      <c r="L2744">
        <f>tbl_logs[[#This Row],[Impact Score]]*tbl_logs[[#This Row],[Response Multiplier]]</f>
        <v>25</v>
      </c>
      <c r="M2744" t="str" cm="1">
        <f t="array" ref="M2744">_xlfn.IFS(tbl_logs[[#This Row],[Total Score]]&lt;=4, "Low", tbl_logs[[#This Row],[Total Score]]&lt;=10, "Medium", tbl_logs[[#This Row],[Total Score]]&lt;=19, "High", tbl_logs[[#This Row],[Total Score]]&lt;=25, "Very High")</f>
        <v>Very High</v>
      </c>
      <c r="N2744" t="str" cm="1">
        <f t="array" ref="N2744">_xlfn.IFS(tbl_logs[[#This Row],[Total Score]]&lt;=4, "Low", tbl_logs[[#This Row],[Total Score]]&lt;=10, "Medium", tbl_logs[[#This Row],[Total Score]]&lt;=17, "High", tbl_logs[[#This Row],[Total Score]]&lt;=25, "Critical")</f>
        <v>Critical</v>
      </c>
    </row>
    <row r="2745" spans="1:14" x14ac:dyDescent="0.3">
      <c r="A2745" t="s">
        <v>2195</v>
      </c>
      <c r="B2745" s="1">
        <v>46073.351388888892</v>
      </c>
      <c r="C2745" t="s">
        <v>7</v>
      </c>
      <c r="D2745" t="s">
        <v>22</v>
      </c>
      <c r="E2745" t="s">
        <v>19</v>
      </c>
      <c r="F2745" t="s">
        <v>20</v>
      </c>
      <c r="G2745" s="2">
        <v>0.35138888888888886</v>
      </c>
      <c r="H2745" s="3">
        <v>46073</v>
      </c>
      <c r="I2745">
        <v>2</v>
      </c>
      <c r="J2745">
        <f>_xlfn.XLOOKUP(tbl_logs[[#This Row],[Target_Department]],tbl_DeptWeight[Department], tbl_DeptWeight[Impact Score])</f>
        <v>3</v>
      </c>
      <c r="K2745">
        <f>_xlfn.XLOOKUP(tbl_logs[[#This Row],[Employee_Action]],tbl_ResponseLikelihood[Employee Action],tbl_ResponseLikelihood[Likelihood Score])</f>
        <v>2</v>
      </c>
      <c r="L2745">
        <f>tbl_logs[[#This Row],[Impact Score]]*tbl_logs[[#This Row],[Response Multiplier]]</f>
        <v>6</v>
      </c>
      <c r="M2745" t="str" cm="1">
        <f t="array" ref="M2745">_xlfn.IFS(tbl_logs[[#This Row],[Total Score]]&lt;=4, "Low", tbl_logs[[#This Row],[Total Score]]&lt;=10, "Medium", tbl_logs[[#This Row],[Total Score]]&lt;=19, "High", tbl_logs[[#This Row],[Total Score]]&lt;=25, "Very High")</f>
        <v>Medium</v>
      </c>
      <c r="N2745" t="str" cm="1">
        <f t="array" ref="N2745">_xlfn.IFS(tbl_logs[[#This Row],[Total Score]]&lt;=4, "Low", tbl_logs[[#This Row],[Total Score]]&lt;=10, "Medium", tbl_logs[[#This Row],[Total Score]]&lt;=17, "High", tbl_logs[[#This Row],[Total Score]]&lt;=25, "Critical")</f>
        <v>Medium</v>
      </c>
    </row>
    <row r="2746" spans="1:14" x14ac:dyDescent="0.3">
      <c r="A2746" t="s">
        <v>1351</v>
      </c>
      <c r="B2746" s="1">
        <v>46073.388194444444</v>
      </c>
      <c r="C2746" t="s">
        <v>35</v>
      </c>
      <c r="D2746" t="s">
        <v>8</v>
      </c>
      <c r="E2746" t="s">
        <v>19</v>
      </c>
      <c r="F2746" t="s">
        <v>10</v>
      </c>
      <c r="G2746" s="2">
        <v>0.38819444444444445</v>
      </c>
      <c r="H2746" s="3">
        <v>46073</v>
      </c>
      <c r="I2746">
        <v>2</v>
      </c>
      <c r="J2746">
        <f>_xlfn.XLOOKUP(tbl_logs[[#This Row],[Target_Department]],tbl_DeptWeight[Department], tbl_DeptWeight[Impact Score])</f>
        <v>1</v>
      </c>
      <c r="K2746">
        <f>_xlfn.XLOOKUP(tbl_logs[[#This Row],[Employee_Action]],tbl_ResponseLikelihood[Employee Action],tbl_ResponseLikelihood[Likelihood Score])</f>
        <v>2</v>
      </c>
      <c r="L2746">
        <f>tbl_logs[[#This Row],[Impact Score]]*tbl_logs[[#This Row],[Response Multiplier]]</f>
        <v>2</v>
      </c>
      <c r="M2746" t="str" cm="1">
        <f t="array" ref="M2746">_xlfn.IFS(tbl_logs[[#This Row],[Total Score]]&lt;=4, "Low", tbl_logs[[#This Row],[Total Score]]&lt;=10, "Medium", tbl_logs[[#This Row],[Total Score]]&lt;=19, "High", tbl_logs[[#This Row],[Total Score]]&lt;=25, "Very High")</f>
        <v>Low</v>
      </c>
      <c r="N2746" t="str" cm="1">
        <f t="array" ref="N2746">_xlfn.IFS(tbl_logs[[#This Row],[Total Score]]&lt;=4, "Low", tbl_logs[[#This Row],[Total Score]]&lt;=10, "Medium", tbl_logs[[#This Row],[Total Score]]&lt;=17, "High", tbl_logs[[#This Row],[Total Score]]&lt;=25, "Critical")</f>
        <v>Low</v>
      </c>
    </row>
    <row r="2747" spans="1:14" x14ac:dyDescent="0.3">
      <c r="A2747" t="s">
        <v>723</v>
      </c>
      <c r="B2747" s="1">
        <v>46073.399305555555</v>
      </c>
      <c r="C2747" t="s">
        <v>40</v>
      </c>
      <c r="D2747" t="s">
        <v>18</v>
      </c>
      <c r="E2747" t="s">
        <v>16</v>
      </c>
      <c r="F2747" t="s">
        <v>10</v>
      </c>
      <c r="G2747" s="2">
        <v>0.39930555555555558</v>
      </c>
      <c r="H2747" s="3">
        <v>46073</v>
      </c>
      <c r="I2747">
        <v>2</v>
      </c>
      <c r="J2747">
        <f>_xlfn.XLOOKUP(tbl_logs[[#This Row],[Target_Department]],tbl_DeptWeight[Department], tbl_DeptWeight[Impact Score])</f>
        <v>5</v>
      </c>
      <c r="K2747">
        <f>_xlfn.XLOOKUP(tbl_logs[[#This Row],[Employee_Action]],tbl_ResponseLikelihood[Employee Action],tbl_ResponseLikelihood[Likelihood Score])</f>
        <v>2</v>
      </c>
      <c r="L2747">
        <f>tbl_logs[[#This Row],[Impact Score]]*tbl_logs[[#This Row],[Response Multiplier]]</f>
        <v>10</v>
      </c>
      <c r="M2747" t="str" cm="1">
        <f t="array" ref="M2747">_xlfn.IFS(tbl_logs[[#This Row],[Total Score]]&lt;=4, "Low", tbl_logs[[#This Row],[Total Score]]&lt;=10, "Medium", tbl_logs[[#This Row],[Total Score]]&lt;=19, "High", tbl_logs[[#This Row],[Total Score]]&lt;=25, "Very High")</f>
        <v>Medium</v>
      </c>
      <c r="N2747" t="str" cm="1">
        <f t="array" ref="N2747">_xlfn.IFS(tbl_logs[[#This Row],[Total Score]]&lt;=4, "Low", tbl_logs[[#This Row],[Total Score]]&lt;=10, "Medium", tbl_logs[[#This Row],[Total Score]]&lt;=17, "High", tbl_logs[[#This Row],[Total Score]]&lt;=25, "Critical")</f>
        <v>Medium</v>
      </c>
    </row>
    <row r="2748" spans="1:14" x14ac:dyDescent="0.3">
      <c r="A2748" t="s">
        <v>1298</v>
      </c>
      <c r="B2748" s="1">
        <v>46073.475694444445</v>
      </c>
      <c r="C2748" t="s">
        <v>26</v>
      </c>
      <c r="D2748" t="s">
        <v>22</v>
      </c>
      <c r="E2748" t="s">
        <v>19</v>
      </c>
      <c r="F2748" t="s">
        <v>20</v>
      </c>
      <c r="G2748" s="2">
        <v>0.47569444444444442</v>
      </c>
      <c r="H2748" s="3">
        <v>46073</v>
      </c>
      <c r="I2748">
        <v>2</v>
      </c>
      <c r="J2748">
        <f>_xlfn.XLOOKUP(tbl_logs[[#This Row],[Target_Department]],tbl_DeptWeight[Department], tbl_DeptWeight[Impact Score])</f>
        <v>3</v>
      </c>
      <c r="K2748">
        <f>_xlfn.XLOOKUP(tbl_logs[[#This Row],[Employee_Action]],tbl_ResponseLikelihood[Employee Action],tbl_ResponseLikelihood[Likelihood Score])</f>
        <v>2</v>
      </c>
      <c r="L2748">
        <f>tbl_logs[[#This Row],[Impact Score]]*tbl_logs[[#This Row],[Response Multiplier]]</f>
        <v>6</v>
      </c>
      <c r="M2748" t="str" cm="1">
        <f t="array" ref="M2748">_xlfn.IFS(tbl_logs[[#This Row],[Total Score]]&lt;=4, "Low", tbl_logs[[#This Row],[Total Score]]&lt;=10, "Medium", tbl_logs[[#This Row],[Total Score]]&lt;=19, "High", tbl_logs[[#This Row],[Total Score]]&lt;=25, "Very High")</f>
        <v>Medium</v>
      </c>
      <c r="N2748" t="str" cm="1">
        <f t="array" ref="N2748">_xlfn.IFS(tbl_logs[[#This Row],[Total Score]]&lt;=4, "Low", tbl_logs[[#This Row],[Total Score]]&lt;=10, "Medium", tbl_logs[[#This Row],[Total Score]]&lt;=17, "High", tbl_logs[[#This Row],[Total Score]]&lt;=25, "Critical")</f>
        <v>Medium</v>
      </c>
    </row>
    <row r="2749" spans="1:14" x14ac:dyDescent="0.3">
      <c r="A2749" t="s">
        <v>1086</v>
      </c>
      <c r="B2749" s="1">
        <v>46073.490972222222</v>
      </c>
      <c r="C2749" t="s">
        <v>7</v>
      </c>
      <c r="D2749" t="s">
        <v>18</v>
      </c>
      <c r="E2749" t="s">
        <v>19</v>
      </c>
      <c r="F2749" t="s">
        <v>10</v>
      </c>
      <c r="G2749" s="2">
        <v>0.4909722222222222</v>
      </c>
      <c r="H2749" s="3">
        <v>46073</v>
      </c>
      <c r="I2749">
        <v>2</v>
      </c>
      <c r="J2749">
        <f>_xlfn.XLOOKUP(tbl_logs[[#This Row],[Target_Department]],tbl_DeptWeight[Department], tbl_DeptWeight[Impact Score])</f>
        <v>3</v>
      </c>
      <c r="K2749">
        <f>_xlfn.XLOOKUP(tbl_logs[[#This Row],[Employee_Action]],tbl_ResponseLikelihood[Employee Action],tbl_ResponseLikelihood[Likelihood Score])</f>
        <v>2</v>
      </c>
      <c r="L2749">
        <f>tbl_logs[[#This Row],[Impact Score]]*tbl_logs[[#This Row],[Response Multiplier]]</f>
        <v>6</v>
      </c>
      <c r="M2749" t="str" cm="1">
        <f t="array" ref="M2749">_xlfn.IFS(tbl_logs[[#This Row],[Total Score]]&lt;=4, "Low", tbl_logs[[#This Row],[Total Score]]&lt;=10, "Medium", tbl_logs[[#This Row],[Total Score]]&lt;=19, "High", tbl_logs[[#This Row],[Total Score]]&lt;=25, "Very High")</f>
        <v>Medium</v>
      </c>
      <c r="N2749" t="str" cm="1">
        <f t="array" ref="N2749">_xlfn.IFS(tbl_logs[[#This Row],[Total Score]]&lt;=4, "Low", tbl_logs[[#This Row],[Total Score]]&lt;=10, "Medium", tbl_logs[[#This Row],[Total Score]]&lt;=17, "High", tbl_logs[[#This Row],[Total Score]]&lt;=25, "Critical")</f>
        <v>Medium</v>
      </c>
    </row>
    <row r="2750" spans="1:14" x14ac:dyDescent="0.3">
      <c r="A2750" t="s">
        <v>2824</v>
      </c>
      <c r="B2750" s="1">
        <v>46073.521527777775</v>
      </c>
      <c r="C2750" t="s">
        <v>7</v>
      </c>
      <c r="D2750" t="s">
        <v>8</v>
      </c>
      <c r="E2750" t="s">
        <v>19</v>
      </c>
      <c r="F2750" t="s">
        <v>13</v>
      </c>
      <c r="G2750" s="2">
        <v>0.52152777777777781</v>
      </c>
      <c r="H2750" s="3">
        <v>46073</v>
      </c>
      <c r="I2750">
        <v>2</v>
      </c>
      <c r="J2750">
        <f>_xlfn.XLOOKUP(tbl_logs[[#This Row],[Target_Department]],tbl_DeptWeight[Department], tbl_DeptWeight[Impact Score])</f>
        <v>3</v>
      </c>
      <c r="K2750">
        <f>_xlfn.XLOOKUP(tbl_logs[[#This Row],[Employee_Action]],tbl_ResponseLikelihood[Employee Action],tbl_ResponseLikelihood[Likelihood Score])</f>
        <v>1</v>
      </c>
      <c r="L2750">
        <f>tbl_logs[[#This Row],[Impact Score]]*tbl_logs[[#This Row],[Response Multiplier]]</f>
        <v>3</v>
      </c>
      <c r="M2750" t="str" cm="1">
        <f t="array" ref="M2750">_xlfn.IFS(tbl_logs[[#This Row],[Total Score]]&lt;=4, "Low", tbl_logs[[#This Row],[Total Score]]&lt;=10, "Medium", tbl_logs[[#This Row],[Total Score]]&lt;=19, "High", tbl_logs[[#This Row],[Total Score]]&lt;=25, "Very High")</f>
        <v>Low</v>
      </c>
      <c r="N2750" t="str" cm="1">
        <f t="array" ref="N2750">_xlfn.IFS(tbl_logs[[#This Row],[Total Score]]&lt;=4, "Low", tbl_logs[[#This Row],[Total Score]]&lt;=10, "Medium", tbl_logs[[#This Row],[Total Score]]&lt;=17, "High", tbl_logs[[#This Row],[Total Score]]&lt;=25, "Critical")</f>
        <v>Low</v>
      </c>
    </row>
    <row r="2751" spans="1:14" x14ac:dyDescent="0.3">
      <c r="A2751" t="s">
        <v>3871</v>
      </c>
      <c r="B2751" s="1">
        <v>46073.550694444442</v>
      </c>
      <c r="C2751" t="s">
        <v>7</v>
      </c>
      <c r="D2751" t="s">
        <v>8</v>
      </c>
      <c r="E2751" t="s">
        <v>19</v>
      </c>
      <c r="F2751" t="s">
        <v>33</v>
      </c>
      <c r="G2751" s="2">
        <v>0.55069444444444449</v>
      </c>
      <c r="H2751" s="3">
        <v>46073</v>
      </c>
      <c r="I2751">
        <v>2</v>
      </c>
      <c r="J2751">
        <f>_xlfn.XLOOKUP(tbl_logs[[#This Row],[Target_Department]],tbl_DeptWeight[Department], tbl_DeptWeight[Impact Score])</f>
        <v>3</v>
      </c>
      <c r="K2751">
        <f>_xlfn.XLOOKUP(tbl_logs[[#This Row],[Employee_Action]],tbl_ResponseLikelihood[Employee Action],tbl_ResponseLikelihood[Likelihood Score])</f>
        <v>4</v>
      </c>
      <c r="L2751">
        <f>tbl_logs[[#This Row],[Impact Score]]*tbl_logs[[#This Row],[Response Multiplier]]</f>
        <v>12</v>
      </c>
      <c r="M2751" t="str" cm="1">
        <f t="array" ref="M2751">_xlfn.IFS(tbl_logs[[#This Row],[Total Score]]&lt;=4, "Low", tbl_logs[[#This Row],[Total Score]]&lt;=10, "Medium", tbl_logs[[#This Row],[Total Score]]&lt;=19, "High", tbl_logs[[#This Row],[Total Score]]&lt;=25, "Very High")</f>
        <v>High</v>
      </c>
      <c r="N2751" t="str" cm="1">
        <f t="array" ref="N2751">_xlfn.IFS(tbl_logs[[#This Row],[Total Score]]&lt;=4, "Low", tbl_logs[[#This Row],[Total Score]]&lt;=10, "Medium", tbl_logs[[#This Row],[Total Score]]&lt;=17, "High", tbl_logs[[#This Row],[Total Score]]&lt;=25, "Critical")</f>
        <v>High</v>
      </c>
    </row>
    <row r="2752" spans="1:14" x14ac:dyDescent="0.3">
      <c r="A2752" t="s">
        <v>4541</v>
      </c>
      <c r="B2752" s="1">
        <v>46073.560416666667</v>
      </c>
      <c r="C2752" t="s">
        <v>47</v>
      </c>
      <c r="D2752" t="s">
        <v>22</v>
      </c>
      <c r="E2752" t="s">
        <v>16</v>
      </c>
      <c r="F2752" t="s">
        <v>13</v>
      </c>
      <c r="G2752" s="2">
        <v>0.56041666666666667</v>
      </c>
      <c r="H2752" s="3">
        <v>46073</v>
      </c>
      <c r="I2752">
        <v>2</v>
      </c>
      <c r="J2752">
        <f>_xlfn.XLOOKUP(tbl_logs[[#This Row],[Target_Department]],tbl_DeptWeight[Department], tbl_DeptWeight[Impact Score])</f>
        <v>1</v>
      </c>
      <c r="K2752">
        <f>_xlfn.XLOOKUP(tbl_logs[[#This Row],[Employee_Action]],tbl_ResponseLikelihood[Employee Action],tbl_ResponseLikelihood[Likelihood Score])</f>
        <v>1</v>
      </c>
      <c r="L2752">
        <f>tbl_logs[[#This Row],[Impact Score]]*tbl_logs[[#This Row],[Response Multiplier]]</f>
        <v>1</v>
      </c>
      <c r="M2752" t="str" cm="1">
        <f t="array" ref="M2752">_xlfn.IFS(tbl_logs[[#This Row],[Total Score]]&lt;=4, "Low", tbl_logs[[#This Row],[Total Score]]&lt;=10, "Medium", tbl_logs[[#This Row],[Total Score]]&lt;=19, "High", tbl_logs[[#This Row],[Total Score]]&lt;=25, "Very High")</f>
        <v>Low</v>
      </c>
      <c r="N2752" t="str" cm="1">
        <f t="array" ref="N2752">_xlfn.IFS(tbl_logs[[#This Row],[Total Score]]&lt;=4, "Low", tbl_logs[[#This Row],[Total Score]]&lt;=10, "Medium", tbl_logs[[#This Row],[Total Score]]&lt;=17, "High", tbl_logs[[#This Row],[Total Score]]&lt;=25, "Critical")</f>
        <v>Low</v>
      </c>
    </row>
    <row r="2753" spans="1:14" x14ac:dyDescent="0.3">
      <c r="A2753" t="s">
        <v>444</v>
      </c>
      <c r="B2753" s="1">
        <v>46073.560416666667</v>
      </c>
      <c r="C2753" t="s">
        <v>26</v>
      </c>
      <c r="D2753" t="s">
        <v>18</v>
      </c>
      <c r="E2753" t="s">
        <v>31</v>
      </c>
      <c r="F2753" t="s">
        <v>20</v>
      </c>
      <c r="G2753" s="2">
        <v>0.56041666666666667</v>
      </c>
      <c r="H2753" s="3">
        <v>46073</v>
      </c>
      <c r="I2753">
        <v>2</v>
      </c>
      <c r="J2753">
        <f>_xlfn.XLOOKUP(tbl_logs[[#This Row],[Target_Department]],tbl_DeptWeight[Department], tbl_DeptWeight[Impact Score])</f>
        <v>3</v>
      </c>
      <c r="K2753">
        <f>_xlfn.XLOOKUP(tbl_logs[[#This Row],[Employee_Action]],tbl_ResponseLikelihood[Employee Action],tbl_ResponseLikelihood[Likelihood Score])</f>
        <v>2</v>
      </c>
      <c r="L2753">
        <f>tbl_logs[[#This Row],[Impact Score]]*tbl_logs[[#This Row],[Response Multiplier]]</f>
        <v>6</v>
      </c>
      <c r="M2753" t="str" cm="1">
        <f t="array" ref="M2753">_xlfn.IFS(tbl_logs[[#This Row],[Total Score]]&lt;=4, "Low", tbl_logs[[#This Row],[Total Score]]&lt;=10, "Medium", tbl_logs[[#This Row],[Total Score]]&lt;=19, "High", tbl_logs[[#This Row],[Total Score]]&lt;=25, "Very High")</f>
        <v>Medium</v>
      </c>
      <c r="N2753" t="str" cm="1">
        <f t="array" ref="N2753">_xlfn.IFS(tbl_logs[[#This Row],[Total Score]]&lt;=4, "Low", tbl_logs[[#This Row],[Total Score]]&lt;=10, "Medium", tbl_logs[[#This Row],[Total Score]]&lt;=17, "High", tbl_logs[[#This Row],[Total Score]]&lt;=25, "Critical")</f>
        <v>Medium</v>
      </c>
    </row>
    <row r="2754" spans="1:14" x14ac:dyDescent="0.3">
      <c r="A2754" t="s">
        <v>2801</v>
      </c>
      <c r="B2754" s="1">
        <v>46073.5625</v>
      </c>
      <c r="C2754" t="s">
        <v>12</v>
      </c>
      <c r="D2754" t="s">
        <v>8</v>
      </c>
      <c r="E2754" t="s">
        <v>19</v>
      </c>
      <c r="F2754" t="s">
        <v>33</v>
      </c>
      <c r="G2754" s="2">
        <v>0.5625</v>
      </c>
      <c r="H2754" s="3">
        <v>46073</v>
      </c>
      <c r="I2754">
        <v>2</v>
      </c>
      <c r="J2754">
        <f>_xlfn.XLOOKUP(tbl_logs[[#This Row],[Target_Department]],tbl_DeptWeight[Department], tbl_DeptWeight[Impact Score])</f>
        <v>1</v>
      </c>
      <c r="K2754">
        <f>_xlfn.XLOOKUP(tbl_logs[[#This Row],[Employee_Action]],tbl_ResponseLikelihood[Employee Action],tbl_ResponseLikelihood[Likelihood Score])</f>
        <v>4</v>
      </c>
      <c r="L2754">
        <f>tbl_logs[[#This Row],[Impact Score]]*tbl_logs[[#This Row],[Response Multiplier]]</f>
        <v>4</v>
      </c>
      <c r="M2754" t="str" cm="1">
        <f t="array" ref="M2754">_xlfn.IFS(tbl_logs[[#This Row],[Total Score]]&lt;=4, "Low", tbl_logs[[#This Row],[Total Score]]&lt;=10, "Medium", tbl_logs[[#This Row],[Total Score]]&lt;=19, "High", tbl_logs[[#This Row],[Total Score]]&lt;=25, "Very High")</f>
        <v>Low</v>
      </c>
      <c r="N2754" t="str" cm="1">
        <f t="array" ref="N2754">_xlfn.IFS(tbl_logs[[#This Row],[Total Score]]&lt;=4, "Low", tbl_logs[[#This Row],[Total Score]]&lt;=10, "Medium", tbl_logs[[#This Row],[Total Score]]&lt;=17, "High", tbl_logs[[#This Row],[Total Score]]&lt;=25, "Critical")</f>
        <v>Low</v>
      </c>
    </row>
    <row r="2755" spans="1:14" x14ac:dyDescent="0.3">
      <c r="A2755" t="s">
        <v>4638</v>
      </c>
      <c r="B2755" s="1">
        <v>46073.609722222223</v>
      </c>
      <c r="C2755" t="s">
        <v>40</v>
      </c>
      <c r="D2755" t="s">
        <v>18</v>
      </c>
      <c r="E2755" t="s">
        <v>16</v>
      </c>
      <c r="F2755" t="s">
        <v>20</v>
      </c>
      <c r="G2755" s="2">
        <v>0.60972222222222228</v>
      </c>
      <c r="H2755" s="3">
        <v>46073</v>
      </c>
      <c r="I2755">
        <v>2</v>
      </c>
      <c r="J2755">
        <f>_xlfn.XLOOKUP(tbl_logs[[#This Row],[Target_Department]],tbl_DeptWeight[Department], tbl_DeptWeight[Impact Score])</f>
        <v>5</v>
      </c>
      <c r="K2755">
        <f>_xlfn.XLOOKUP(tbl_logs[[#This Row],[Employee_Action]],tbl_ResponseLikelihood[Employee Action],tbl_ResponseLikelihood[Likelihood Score])</f>
        <v>2</v>
      </c>
      <c r="L2755">
        <f>tbl_logs[[#This Row],[Impact Score]]*tbl_logs[[#This Row],[Response Multiplier]]</f>
        <v>10</v>
      </c>
      <c r="M2755" t="str" cm="1">
        <f t="array" ref="M2755">_xlfn.IFS(tbl_logs[[#This Row],[Total Score]]&lt;=4, "Low", tbl_logs[[#This Row],[Total Score]]&lt;=10, "Medium", tbl_logs[[#This Row],[Total Score]]&lt;=19, "High", tbl_logs[[#This Row],[Total Score]]&lt;=25, "Very High")</f>
        <v>Medium</v>
      </c>
      <c r="N2755" t="str" cm="1">
        <f t="array" ref="N2755">_xlfn.IFS(tbl_logs[[#This Row],[Total Score]]&lt;=4, "Low", tbl_logs[[#This Row],[Total Score]]&lt;=10, "Medium", tbl_logs[[#This Row],[Total Score]]&lt;=17, "High", tbl_logs[[#This Row],[Total Score]]&lt;=25, "Critical")</f>
        <v>Medium</v>
      </c>
    </row>
    <row r="2756" spans="1:14" x14ac:dyDescent="0.3">
      <c r="A2756" t="s">
        <v>3595</v>
      </c>
      <c r="B2756" s="1">
        <v>46073.614583333336</v>
      </c>
      <c r="C2756" t="s">
        <v>7</v>
      </c>
      <c r="D2756" t="s">
        <v>15</v>
      </c>
      <c r="E2756" t="s">
        <v>19</v>
      </c>
      <c r="F2756" t="s">
        <v>10</v>
      </c>
      <c r="G2756" s="2">
        <v>0.61458333333333337</v>
      </c>
      <c r="H2756" s="3">
        <v>46073</v>
      </c>
      <c r="I2756">
        <v>2</v>
      </c>
      <c r="J2756">
        <f>_xlfn.XLOOKUP(tbl_logs[[#This Row],[Target_Department]],tbl_DeptWeight[Department], tbl_DeptWeight[Impact Score])</f>
        <v>3</v>
      </c>
      <c r="K2756">
        <f>_xlfn.XLOOKUP(tbl_logs[[#This Row],[Employee_Action]],tbl_ResponseLikelihood[Employee Action],tbl_ResponseLikelihood[Likelihood Score])</f>
        <v>2</v>
      </c>
      <c r="L2756">
        <f>tbl_logs[[#This Row],[Impact Score]]*tbl_logs[[#This Row],[Response Multiplier]]</f>
        <v>6</v>
      </c>
      <c r="M2756" t="str" cm="1">
        <f t="array" ref="M2756">_xlfn.IFS(tbl_logs[[#This Row],[Total Score]]&lt;=4, "Low", tbl_logs[[#This Row],[Total Score]]&lt;=10, "Medium", tbl_logs[[#This Row],[Total Score]]&lt;=19, "High", tbl_logs[[#This Row],[Total Score]]&lt;=25, "Very High")</f>
        <v>Medium</v>
      </c>
      <c r="N2756" t="str" cm="1">
        <f t="array" ref="N2756">_xlfn.IFS(tbl_logs[[#This Row],[Total Score]]&lt;=4, "Low", tbl_logs[[#This Row],[Total Score]]&lt;=10, "Medium", tbl_logs[[#This Row],[Total Score]]&lt;=17, "High", tbl_logs[[#This Row],[Total Score]]&lt;=25, "Critical")</f>
        <v>Medium</v>
      </c>
    </row>
    <row r="2757" spans="1:14" x14ac:dyDescent="0.3">
      <c r="A2757" t="s">
        <v>731</v>
      </c>
      <c r="B2757" s="1">
        <v>46073.63958333333</v>
      </c>
      <c r="C2757" t="s">
        <v>47</v>
      </c>
      <c r="D2757" t="s">
        <v>22</v>
      </c>
      <c r="E2757" t="s">
        <v>19</v>
      </c>
      <c r="F2757" t="s">
        <v>20</v>
      </c>
      <c r="G2757" s="2">
        <v>0.63958333333333328</v>
      </c>
      <c r="H2757" s="3">
        <v>46073</v>
      </c>
      <c r="I2757">
        <v>2</v>
      </c>
      <c r="J2757">
        <f>_xlfn.XLOOKUP(tbl_logs[[#This Row],[Target_Department]],tbl_DeptWeight[Department], tbl_DeptWeight[Impact Score])</f>
        <v>1</v>
      </c>
      <c r="K2757">
        <f>_xlfn.XLOOKUP(tbl_logs[[#This Row],[Employee_Action]],tbl_ResponseLikelihood[Employee Action],tbl_ResponseLikelihood[Likelihood Score])</f>
        <v>2</v>
      </c>
      <c r="L2757">
        <f>tbl_logs[[#This Row],[Impact Score]]*tbl_logs[[#This Row],[Response Multiplier]]</f>
        <v>2</v>
      </c>
      <c r="M2757" t="str" cm="1">
        <f t="array" ref="M2757">_xlfn.IFS(tbl_logs[[#This Row],[Total Score]]&lt;=4, "Low", tbl_logs[[#This Row],[Total Score]]&lt;=10, "Medium", tbl_logs[[#This Row],[Total Score]]&lt;=19, "High", tbl_logs[[#This Row],[Total Score]]&lt;=25, "Very High")</f>
        <v>Low</v>
      </c>
      <c r="N2757" t="str" cm="1">
        <f t="array" ref="N2757">_xlfn.IFS(tbl_logs[[#This Row],[Total Score]]&lt;=4, "Low", tbl_logs[[#This Row],[Total Score]]&lt;=10, "Medium", tbl_logs[[#This Row],[Total Score]]&lt;=17, "High", tbl_logs[[#This Row],[Total Score]]&lt;=25, "Critical")</f>
        <v>Low</v>
      </c>
    </row>
    <row r="2758" spans="1:14" x14ac:dyDescent="0.3">
      <c r="A2758" t="s">
        <v>1567</v>
      </c>
      <c r="B2758" s="1">
        <v>46073.643055555556</v>
      </c>
      <c r="C2758" t="s">
        <v>47</v>
      </c>
      <c r="D2758" t="s">
        <v>8</v>
      </c>
      <c r="E2758" t="s">
        <v>19</v>
      </c>
      <c r="F2758" t="s">
        <v>33</v>
      </c>
      <c r="G2758" s="2">
        <v>0.6430555555555556</v>
      </c>
      <c r="H2758" s="3">
        <v>46073</v>
      </c>
      <c r="I2758">
        <v>2</v>
      </c>
      <c r="J2758">
        <f>_xlfn.XLOOKUP(tbl_logs[[#This Row],[Target_Department]],tbl_DeptWeight[Department], tbl_DeptWeight[Impact Score])</f>
        <v>1</v>
      </c>
      <c r="K2758">
        <f>_xlfn.XLOOKUP(tbl_logs[[#This Row],[Employee_Action]],tbl_ResponseLikelihood[Employee Action],tbl_ResponseLikelihood[Likelihood Score])</f>
        <v>4</v>
      </c>
      <c r="L2758">
        <f>tbl_logs[[#This Row],[Impact Score]]*tbl_logs[[#This Row],[Response Multiplier]]</f>
        <v>4</v>
      </c>
      <c r="M2758" t="str" cm="1">
        <f t="array" ref="M2758">_xlfn.IFS(tbl_logs[[#This Row],[Total Score]]&lt;=4, "Low", tbl_logs[[#This Row],[Total Score]]&lt;=10, "Medium", tbl_logs[[#This Row],[Total Score]]&lt;=19, "High", tbl_logs[[#This Row],[Total Score]]&lt;=25, "Very High")</f>
        <v>Low</v>
      </c>
      <c r="N2758" t="str" cm="1">
        <f t="array" ref="N2758">_xlfn.IFS(tbl_logs[[#This Row],[Total Score]]&lt;=4, "Low", tbl_logs[[#This Row],[Total Score]]&lt;=10, "Medium", tbl_logs[[#This Row],[Total Score]]&lt;=17, "High", tbl_logs[[#This Row],[Total Score]]&lt;=25, "Critical")</f>
        <v>Low</v>
      </c>
    </row>
    <row r="2759" spans="1:14" x14ac:dyDescent="0.3">
      <c r="A2759" t="s">
        <v>4593</v>
      </c>
      <c r="B2759" s="1">
        <v>46073.668055555558</v>
      </c>
      <c r="C2759" t="s">
        <v>35</v>
      </c>
      <c r="D2759" t="s">
        <v>18</v>
      </c>
      <c r="E2759" t="s">
        <v>9</v>
      </c>
      <c r="F2759" t="s">
        <v>53</v>
      </c>
      <c r="G2759" s="2">
        <v>0.66805555555555551</v>
      </c>
      <c r="H2759" s="3">
        <v>46073</v>
      </c>
      <c r="I2759">
        <v>2</v>
      </c>
      <c r="J2759">
        <f>_xlfn.XLOOKUP(tbl_logs[[#This Row],[Target_Department]],tbl_DeptWeight[Department], tbl_DeptWeight[Impact Score])</f>
        <v>1</v>
      </c>
      <c r="K2759">
        <f>_xlfn.XLOOKUP(tbl_logs[[#This Row],[Employee_Action]],tbl_ResponseLikelihood[Employee Action],tbl_ResponseLikelihood[Likelihood Score])</f>
        <v>5</v>
      </c>
      <c r="L2759">
        <f>tbl_logs[[#This Row],[Impact Score]]*tbl_logs[[#This Row],[Response Multiplier]]</f>
        <v>5</v>
      </c>
      <c r="M2759" t="str" cm="1">
        <f t="array" ref="M2759">_xlfn.IFS(tbl_logs[[#This Row],[Total Score]]&lt;=4, "Low", tbl_logs[[#This Row],[Total Score]]&lt;=10, "Medium", tbl_logs[[#This Row],[Total Score]]&lt;=19, "High", tbl_logs[[#This Row],[Total Score]]&lt;=25, "Very High")</f>
        <v>Medium</v>
      </c>
      <c r="N2759" t="str" cm="1">
        <f t="array" ref="N2759">_xlfn.IFS(tbl_logs[[#This Row],[Total Score]]&lt;=4, "Low", tbl_logs[[#This Row],[Total Score]]&lt;=10, "Medium", tbl_logs[[#This Row],[Total Score]]&lt;=17, "High", tbl_logs[[#This Row],[Total Score]]&lt;=25, "Critical")</f>
        <v>Medium</v>
      </c>
    </row>
    <row r="2760" spans="1:14" x14ac:dyDescent="0.3">
      <c r="A2760" t="s">
        <v>703</v>
      </c>
      <c r="B2760" s="1">
        <v>46073.67291666667</v>
      </c>
      <c r="C2760" t="s">
        <v>40</v>
      </c>
      <c r="D2760" t="s">
        <v>18</v>
      </c>
      <c r="E2760" t="s">
        <v>16</v>
      </c>
      <c r="F2760" t="s">
        <v>20</v>
      </c>
      <c r="G2760" s="2">
        <v>0.67291666666666672</v>
      </c>
      <c r="H2760" s="3">
        <v>46073</v>
      </c>
      <c r="I2760">
        <v>2</v>
      </c>
      <c r="J2760">
        <f>_xlfn.XLOOKUP(tbl_logs[[#This Row],[Target_Department]],tbl_DeptWeight[Department], tbl_DeptWeight[Impact Score])</f>
        <v>5</v>
      </c>
      <c r="K2760">
        <f>_xlfn.XLOOKUP(tbl_logs[[#This Row],[Employee_Action]],tbl_ResponseLikelihood[Employee Action],tbl_ResponseLikelihood[Likelihood Score])</f>
        <v>2</v>
      </c>
      <c r="L2760">
        <f>tbl_logs[[#This Row],[Impact Score]]*tbl_logs[[#This Row],[Response Multiplier]]</f>
        <v>10</v>
      </c>
      <c r="M2760" t="str" cm="1">
        <f t="array" ref="M2760">_xlfn.IFS(tbl_logs[[#This Row],[Total Score]]&lt;=4, "Low", tbl_logs[[#This Row],[Total Score]]&lt;=10, "Medium", tbl_logs[[#This Row],[Total Score]]&lt;=19, "High", tbl_logs[[#This Row],[Total Score]]&lt;=25, "Very High")</f>
        <v>Medium</v>
      </c>
      <c r="N2760" t="str" cm="1">
        <f t="array" ref="N2760">_xlfn.IFS(tbl_logs[[#This Row],[Total Score]]&lt;=4, "Low", tbl_logs[[#This Row],[Total Score]]&lt;=10, "Medium", tbl_logs[[#This Row],[Total Score]]&lt;=17, "High", tbl_logs[[#This Row],[Total Score]]&lt;=25, "Critical")</f>
        <v>Medium</v>
      </c>
    </row>
    <row r="2761" spans="1:14" x14ac:dyDescent="0.3">
      <c r="A2761" t="s">
        <v>4982</v>
      </c>
      <c r="B2761" s="1">
        <v>46073.681250000001</v>
      </c>
      <c r="C2761" t="s">
        <v>7</v>
      </c>
      <c r="D2761" t="s">
        <v>18</v>
      </c>
      <c r="E2761" t="s">
        <v>19</v>
      </c>
      <c r="F2761" t="s">
        <v>13</v>
      </c>
      <c r="G2761" s="2">
        <v>0.68125000000000002</v>
      </c>
      <c r="H2761" s="3">
        <v>46073</v>
      </c>
      <c r="I2761">
        <v>2</v>
      </c>
      <c r="J2761">
        <f>_xlfn.XLOOKUP(tbl_logs[[#This Row],[Target_Department]],tbl_DeptWeight[Department], tbl_DeptWeight[Impact Score])</f>
        <v>3</v>
      </c>
      <c r="K2761">
        <f>_xlfn.XLOOKUP(tbl_logs[[#This Row],[Employee_Action]],tbl_ResponseLikelihood[Employee Action],tbl_ResponseLikelihood[Likelihood Score])</f>
        <v>1</v>
      </c>
      <c r="L2761">
        <f>tbl_logs[[#This Row],[Impact Score]]*tbl_logs[[#This Row],[Response Multiplier]]</f>
        <v>3</v>
      </c>
      <c r="M2761" t="str" cm="1">
        <f t="array" ref="M2761">_xlfn.IFS(tbl_logs[[#This Row],[Total Score]]&lt;=4, "Low", tbl_logs[[#This Row],[Total Score]]&lt;=10, "Medium", tbl_logs[[#This Row],[Total Score]]&lt;=19, "High", tbl_logs[[#This Row],[Total Score]]&lt;=25, "Very High")</f>
        <v>Low</v>
      </c>
      <c r="N2761" t="str" cm="1">
        <f t="array" ref="N2761">_xlfn.IFS(tbl_logs[[#This Row],[Total Score]]&lt;=4, "Low", tbl_logs[[#This Row],[Total Score]]&lt;=10, "Medium", tbl_logs[[#This Row],[Total Score]]&lt;=17, "High", tbl_logs[[#This Row],[Total Score]]&lt;=25, "Critical")</f>
        <v>Low</v>
      </c>
    </row>
    <row r="2762" spans="1:14" x14ac:dyDescent="0.3">
      <c r="A2762" t="s">
        <v>2288</v>
      </c>
      <c r="B2762" s="1">
        <v>46073.702777777777</v>
      </c>
      <c r="C2762" t="s">
        <v>40</v>
      </c>
      <c r="D2762" t="s">
        <v>18</v>
      </c>
      <c r="E2762" t="s">
        <v>16</v>
      </c>
      <c r="F2762" t="s">
        <v>20</v>
      </c>
      <c r="G2762" s="2">
        <v>0.70277777777777772</v>
      </c>
      <c r="H2762" s="3">
        <v>46073</v>
      </c>
      <c r="I2762">
        <v>2</v>
      </c>
      <c r="J2762">
        <f>_xlfn.XLOOKUP(tbl_logs[[#This Row],[Target_Department]],tbl_DeptWeight[Department], tbl_DeptWeight[Impact Score])</f>
        <v>5</v>
      </c>
      <c r="K2762">
        <f>_xlfn.XLOOKUP(tbl_logs[[#This Row],[Employee_Action]],tbl_ResponseLikelihood[Employee Action],tbl_ResponseLikelihood[Likelihood Score])</f>
        <v>2</v>
      </c>
      <c r="L2762">
        <f>tbl_logs[[#This Row],[Impact Score]]*tbl_logs[[#This Row],[Response Multiplier]]</f>
        <v>10</v>
      </c>
      <c r="M2762" t="str" cm="1">
        <f t="array" ref="M2762">_xlfn.IFS(tbl_logs[[#This Row],[Total Score]]&lt;=4, "Low", tbl_logs[[#This Row],[Total Score]]&lt;=10, "Medium", tbl_logs[[#This Row],[Total Score]]&lt;=19, "High", tbl_logs[[#This Row],[Total Score]]&lt;=25, "Very High")</f>
        <v>Medium</v>
      </c>
      <c r="N2762" t="str" cm="1">
        <f t="array" ref="N2762">_xlfn.IFS(tbl_logs[[#This Row],[Total Score]]&lt;=4, "Low", tbl_logs[[#This Row],[Total Score]]&lt;=10, "Medium", tbl_logs[[#This Row],[Total Score]]&lt;=17, "High", tbl_logs[[#This Row],[Total Score]]&lt;=25, "Critical")</f>
        <v>Medium</v>
      </c>
    </row>
    <row r="2763" spans="1:14" x14ac:dyDescent="0.3">
      <c r="A2763" t="s">
        <v>1971</v>
      </c>
      <c r="B2763" s="1">
        <v>46073.712500000001</v>
      </c>
      <c r="C2763" t="s">
        <v>7</v>
      </c>
      <c r="D2763" t="s">
        <v>22</v>
      </c>
      <c r="E2763" t="s">
        <v>19</v>
      </c>
      <c r="F2763" t="s">
        <v>10</v>
      </c>
      <c r="G2763" s="2">
        <v>0.71250000000000002</v>
      </c>
      <c r="H2763" s="3">
        <v>46073</v>
      </c>
      <c r="I2763">
        <v>2</v>
      </c>
      <c r="J2763">
        <f>_xlfn.XLOOKUP(tbl_logs[[#This Row],[Target_Department]],tbl_DeptWeight[Department], tbl_DeptWeight[Impact Score])</f>
        <v>3</v>
      </c>
      <c r="K2763">
        <f>_xlfn.XLOOKUP(tbl_logs[[#This Row],[Employee_Action]],tbl_ResponseLikelihood[Employee Action],tbl_ResponseLikelihood[Likelihood Score])</f>
        <v>2</v>
      </c>
      <c r="L2763">
        <f>tbl_logs[[#This Row],[Impact Score]]*tbl_logs[[#This Row],[Response Multiplier]]</f>
        <v>6</v>
      </c>
      <c r="M2763" t="str" cm="1">
        <f t="array" ref="M2763">_xlfn.IFS(tbl_logs[[#This Row],[Total Score]]&lt;=4, "Low", tbl_logs[[#This Row],[Total Score]]&lt;=10, "Medium", tbl_logs[[#This Row],[Total Score]]&lt;=19, "High", tbl_logs[[#This Row],[Total Score]]&lt;=25, "Very High")</f>
        <v>Medium</v>
      </c>
      <c r="N2763" t="str" cm="1">
        <f t="array" ref="N2763">_xlfn.IFS(tbl_logs[[#This Row],[Total Score]]&lt;=4, "Low", tbl_logs[[#This Row],[Total Score]]&lt;=10, "Medium", tbl_logs[[#This Row],[Total Score]]&lt;=17, "High", tbl_logs[[#This Row],[Total Score]]&lt;=25, "Critical")</f>
        <v>Medium</v>
      </c>
    </row>
    <row r="2764" spans="1:14" x14ac:dyDescent="0.3">
      <c r="A2764" t="s">
        <v>4428</v>
      </c>
      <c r="B2764" s="1">
        <v>46073.752083333333</v>
      </c>
      <c r="C2764" t="s">
        <v>40</v>
      </c>
      <c r="D2764" t="s">
        <v>8</v>
      </c>
      <c r="E2764" t="s">
        <v>16</v>
      </c>
      <c r="F2764" t="s">
        <v>13</v>
      </c>
      <c r="G2764" s="2">
        <v>0.75208333333333333</v>
      </c>
      <c r="H2764" s="3">
        <v>46073</v>
      </c>
      <c r="I2764">
        <v>2</v>
      </c>
      <c r="J2764">
        <f>_xlfn.XLOOKUP(tbl_logs[[#This Row],[Target_Department]],tbl_DeptWeight[Department], tbl_DeptWeight[Impact Score])</f>
        <v>5</v>
      </c>
      <c r="K2764">
        <f>_xlfn.XLOOKUP(tbl_logs[[#This Row],[Employee_Action]],tbl_ResponseLikelihood[Employee Action],tbl_ResponseLikelihood[Likelihood Score])</f>
        <v>1</v>
      </c>
      <c r="L2764">
        <f>tbl_logs[[#This Row],[Impact Score]]*tbl_logs[[#This Row],[Response Multiplier]]</f>
        <v>5</v>
      </c>
      <c r="M2764" t="str" cm="1">
        <f t="array" ref="M2764">_xlfn.IFS(tbl_logs[[#This Row],[Total Score]]&lt;=4, "Low", tbl_logs[[#This Row],[Total Score]]&lt;=10, "Medium", tbl_logs[[#This Row],[Total Score]]&lt;=19, "High", tbl_logs[[#This Row],[Total Score]]&lt;=25, "Very High")</f>
        <v>Medium</v>
      </c>
      <c r="N2764" t="str" cm="1">
        <f t="array" ref="N2764">_xlfn.IFS(tbl_logs[[#This Row],[Total Score]]&lt;=4, "Low", tbl_logs[[#This Row],[Total Score]]&lt;=10, "Medium", tbl_logs[[#This Row],[Total Score]]&lt;=17, "High", tbl_logs[[#This Row],[Total Score]]&lt;=25, "Critical")</f>
        <v>Medium</v>
      </c>
    </row>
    <row r="2765" spans="1:14" x14ac:dyDescent="0.3">
      <c r="A2765" t="s">
        <v>4989</v>
      </c>
      <c r="B2765" s="1">
        <v>46073.761111111111</v>
      </c>
      <c r="C2765" t="s">
        <v>35</v>
      </c>
      <c r="D2765" t="s">
        <v>22</v>
      </c>
      <c r="E2765" t="s">
        <v>19</v>
      </c>
      <c r="F2765" t="s">
        <v>10</v>
      </c>
      <c r="G2765" s="2">
        <v>0.76111111111111107</v>
      </c>
      <c r="H2765" s="3">
        <v>46073</v>
      </c>
      <c r="I2765">
        <v>2</v>
      </c>
      <c r="J2765">
        <f>_xlfn.XLOOKUP(tbl_logs[[#This Row],[Target_Department]],tbl_DeptWeight[Department], tbl_DeptWeight[Impact Score])</f>
        <v>1</v>
      </c>
      <c r="K2765">
        <f>_xlfn.XLOOKUP(tbl_logs[[#This Row],[Employee_Action]],tbl_ResponseLikelihood[Employee Action],tbl_ResponseLikelihood[Likelihood Score])</f>
        <v>2</v>
      </c>
      <c r="L2765">
        <f>tbl_logs[[#This Row],[Impact Score]]*tbl_logs[[#This Row],[Response Multiplier]]</f>
        <v>2</v>
      </c>
      <c r="M2765" t="str" cm="1">
        <f t="array" ref="M2765">_xlfn.IFS(tbl_logs[[#This Row],[Total Score]]&lt;=4, "Low", tbl_logs[[#This Row],[Total Score]]&lt;=10, "Medium", tbl_logs[[#This Row],[Total Score]]&lt;=19, "High", tbl_logs[[#This Row],[Total Score]]&lt;=25, "Very High")</f>
        <v>Low</v>
      </c>
      <c r="N2765" t="str" cm="1">
        <f t="array" ref="N2765">_xlfn.IFS(tbl_logs[[#This Row],[Total Score]]&lt;=4, "Low", tbl_logs[[#This Row],[Total Score]]&lt;=10, "Medium", tbl_logs[[#This Row],[Total Score]]&lt;=17, "High", tbl_logs[[#This Row],[Total Score]]&lt;=25, "Critical")</f>
        <v>Low</v>
      </c>
    </row>
    <row r="2766" spans="1:14" x14ac:dyDescent="0.3">
      <c r="A2766" t="s">
        <v>1794</v>
      </c>
      <c r="B2766" s="1">
        <v>46073.772916666669</v>
      </c>
      <c r="C2766" t="s">
        <v>12</v>
      </c>
      <c r="D2766" t="s">
        <v>8</v>
      </c>
      <c r="E2766" t="s">
        <v>9</v>
      </c>
      <c r="F2766" t="s">
        <v>13</v>
      </c>
      <c r="G2766" s="2">
        <v>0.7729166666666667</v>
      </c>
      <c r="H2766" s="3">
        <v>46073</v>
      </c>
      <c r="I2766">
        <v>2</v>
      </c>
      <c r="J2766">
        <f>_xlfn.XLOOKUP(tbl_logs[[#This Row],[Target_Department]],tbl_DeptWeight[Department], tbl_DeptWeight[Impact Score])</f>
        <v>1</v>
      </c>
      <c r="K2766">
        <f>_xlfn.XLOOKUP(tbl_logs[[#This Row],[Employee_Action]],tbl_ResponseLikelihood[Employee Action],tbl_ResponseLikelihood[Likelihood Score])</f>
        <v>1</v>
      </c>
      <c r="L2766">
        <f>tbl_logs[[#This Row],[Impact Score]]*tbl_logs[[#This Row],[Response Multiplier]]</f>
        <v>1</v>
      </c>
      <c r="M2766" t="str" cm="1">
        <f t="array" ref="M2766">_xlfn.IFS(tbl_logs[[#This Row],[Total Score]]&lt;=4, "Low", tbl_logs[[#This Row],[Total Score]]&lt;=10, "Medium", tbl_logs[[#This Row],[Total Score]]&lt;=19, "High", tbl_logs[[#This Row],[Total Score]]&lt;=25, "Very High")</f>
        <v>Low</v>
      </c>
      <c r="N2766" t="str" cm="1">
        <f t="array" ref="N2766">_xlfn.IFS(tbl_logs[[#This Row],[Total Score]]&lt;=4, "Low", tbl_logs[[#This Row],[Total Score]]&lt;=10, "Medium", tbl_logs[[#This Row],[Total Score]]&lt;=17, "High", tbl_logs[[#This Row],[Total Score]]&lt;=25, "Critical")</f>
        <v>Low</v>
      </c>
    </row>
    <row r="2767" spans="1:14" x14ac:dyDescent="0.3">
      <c r="A2767" t="s">
        <v>4535</v>
      </c>
      <c r="B2767" s="1">
        <v>46073.788194444445</v>
      </c>
      <c r="C2767" t="s">
        <v>7</v>
      </c>
      <c r="D2767" t="s">
        <v>22</v>
      </c>
      <c r="E2767" t="s">
        <v>19</v>
      </c>
      <c r="F2767" t="s">
        <v>20</v>
      </c>
      <c r="G2767" s="2">
        <v>0.78819444444444442</v>
      </c>
      <c r="H2767" s="3">
        <v>46073</v>
      </c>
      <c r="I2767">
        <v>2</v>
      </c>
      <c r="J2767">
        <f>_xlfn.XLOOKUP(tbl_logs[[#This Row],[Target_Department]],tbl_DeptWeight[Department], tbl_DeptWeight[Impact Score])</f>
        <v>3</v>
      </c>
      <c r="K2767">
        <f>_xlfn.XLOOKUP(tbl_logs[[#This Row],[Employee_Action]],tbl_ResponseLikelihood[Employee Action],tbl_ResponseLikelihood[Likelihood Score])</f>
        <v>2</v>
      </c>
      <c r="L2767">
        <f>tbl_logs[[#This Row],[Impact Score]]*tbl_logs[[#This Row],[Response Multiplier]]</f>
        <v>6</v>
      </c>
      <c r="M2767" t="str" cm="1">
        <f t="array" ref="M2767">_xlfn.IFS(tbl_logs[[#This Row],[Total Score]]&lt;=4, "Low", tbl_logs[[#This Row],[Total Score]]&lt;=10, "Medium", tbl_logs[[#This Row],[Total Score]]&lt;=19, "High", tbl_logs[[#This Row],[Total Score]]&lt;=25, "Very High")</f>
        <v>Medium</v>
      </c>
      <c r="N2767" t="str" cm="1">
        <f t="array" ref="N2767">_xlfn.IFS(tbl_logs[[#This Row],[Total Score]]&lt;=4, "Low", tbl_logs[[#This Row],[Total Score]]&lt;=10, "Medium", tbl_logs[[#This Row],[Total Score]]&lt;=17, "High", tbl_logs[[#This Row],[Total Score]]&lt;=25, "Critical")</f>
        <v>Medium</v>
      </c>
    </row>
    <row r="2768" spans="1:14" x14ac:dyDescent="0.3">
      <c r="A2768" t="s">
        <v>4220</v>
      </c>
      <c r="B2768" s="1">
        <v>46073.793055555558</v>
      </c>
      <c r="C2768" t="s">
        <v>40</v>
      </c>
      <c r="D2768" t="s">
        <v>22</v>
      </c>
      <c r="E2768" t="s">
        <v>16</v>
      </c>
      <c r="F2768" t="s">
        <v>10</v>
      </c>
      <c r="G2768" s="2">
        <v>0.79305555555555551</v>
      </c>
      <c r="H2768" s="3">
        <v>46073</v>
      </c>
      <c r="I2768">
        <v>2</v>
      </c>
      <c r="J2768">
        <f>_xlfn.XLOOKUP(tbl_logs[[#This Row],[Target_Department]],tbl_DeptWeight[Department], tbl_DeptWeight[Impact Score])</f>
        <v>5</v>
      </c>
      <c r="K2768">
        <f>_xlfn.XLOOKUP(tbl_logs[[#This Row],[Employee_Action]],tbl_ResponseLikelihood[Employee Action],tbl_ResponseLikelihood[Likelihood Score])</f>
        <v>2</v>
      </c>
      <c r="L2768">
        <f>tbl_logs[[#This Row],[Impact Score]]*tbl_logs[[#This Row],[Response Multiplier]]</f>
        <v>10</v>
      </c>
      <c r="M2768" t="str" cm="1">
        <f t="array" ref="M2768">_xlfn.IFS(tbl_logs[[#This Row],[Total Score]]&lt;=4, "Low", tbl_logs[[#This Row],[Total Score]]&lt;=10, "Medium", tbl_logs[[#This Row],[Total Score]]&lt;=19, "High", tbl_logs[[#This Row],[Total Score]]&lt;=25, "Very High")</f>
        <v>Medium</v>
      </c>
      <c r="N2768" t="str" cm="1">
        <f t="array" ref="N2768">_xlfn.IFS(tbl_logs[[#This Row],[Total Score]]&lt;=4, "Low", tbl_logs[[#This Row],[Total Score]]&lt;=10, "Medium", tbl_logs[[#This Row],[Total Score]]&lt;=17, "High", tbl_logs[[#This Row],[Total Score]]&lt;=25, "Critical")</f>
        <v>Medium</v>
      </c>
    </row>
    <row r="2769" spans="1:14" x14ac:dyDescent="0.3">
      <c r="A2769" t="s">
        <v>4628</v>
      </c>
      <c r="B2769" s="1">
        <v>46073.818749999999</v>
      </c>
      <c r="C2769" t="s">
        <v>7</v>
      </c>
      <c r="D2769" t="s">
        <v>22</v>
      </c>
      <c r="E2769" t="s">
        <v>19</v>
      </c>
      <c r="F2769" t="s">
        <v>20</v>
      </c>
      <c r="G2769" s="2">
        <v>0.81874999999999998</v>
      </c>
      <c r="H2769" s="3">
        <v>46073</v>
      </c>
      <c r="I2769">
        <v>2</v>
      </c>
      <c r="J2769">
        <f>_xlfn.XLOOKUP(tbl_logs[[#This Row],[Target_Department]],tbl_DeptWeight[Department], tbl_DeptWeight[Impact Score])</f>
        <v>3</v>
      </c>
      <c r="K2769">
        <f>_xlfn.XLOOKUP(tbl_logs[[#This Row],[Employee_Action]],tbl_ResponseLikelihood[Employee Action],tbl_ResponseLikelihood[Likelihood Score])</f>
        <v>2</v>
      </c>
      <c r="L2769">
        <f>tbl_logs[[#This Row],[Impact Score]]*tbl_logs[[#This Row],[Response Multiplier]]</f>
        <v>6</v>
      </c>
      <c r="M2769" t="str" cm="1">
        <f t="array" ref="M2769">_xlfn.IFS(tbl_logs[[#This Row],[Total Score]]&lt;=4, "Low", tbl_logs[[#This Row],[Total Score]]&lt;=10, "Medium", tbl_logs[[#This Row],[Total Score]]&lt;=19, "High", tbl_logs[[#This Row],[Total Score]]&lt;=25, "Very High")</f>
        <v>Medium</v>
      </c>
      <c r="N2769" t="str" cm="1">
        <f t="array" ref="N2769">_xlfn.IFS(tbl_logs[[#This Row],[Total Score]]&lt;=4, "Low", tbl_logs[[#This Row],[Total Score]]&lt;=10, "Medium", tbl_logs[[#This Row],[Total Score]]&lt;=17, "High", tbl_logs[[#This Row],[Total Score]]&lt;=25, "Critical")</f>
        <v>Medium</v>
      </c>
    </row>
    <row r="2770" spans="1:14" x14ac:dyDescent="0.3">
      <c r="A2770" t="s">
        <v>3691</v>
      </c>
      <c r="B2770" s="1">
        <v>46073.828472222223</v>
      </c>
      <c r="C2770" t="s">
        <v>7</v>
      </c>
      <c r="D2770" t="s">
        <v>18</v>
      </c>
      <c r="E2770" t="s">
        <v>19</v>
      </c>
      <c r="F2770" t="s">
        <v>20</v>
      </c>
      <c r="G2770" s="2">
        <v>0.82847222222222228</v>
      </c>
      <c r="H2770" s="3">
        <v>46073</v>
      </c>
      <c r="I2770">
        <v>2</v>
      </c>
      <c r="J2770">
        <f>_xlfn.XLOOKUP(tbl_logs[[#This Row],[Target_Department]],tbl_DeptWeight[Department], tbl_DeptWeight[Impact Score])</f>
        <v>3</v>
      </c>
      <c r="K2770">
        <f>_xlfn.XLOOKUP(tbl_logs[[#This Row],[Employee_Action]],tbl_ResponseLikelihood[Employee Action],tbl_ResponseLikelihood[Likelihood Score])</f>
        <v>2</v>
      </c>
      <c r="L2770">
        <f>tbl_logs[[#This Row],[Impact Score]]*tbl_logs[[#This Row],[Response Multiplier]]</f>
        <v>6</v>
      </c>
      <c r="M2770" t="str" cm="1">
        <f t="array" ref="M2770">_xlfn.IFS(tbl_logs[[#This Row],[Total Score]]&lt;=4, "Low", tbl_logs[[#This Row],[Total Score]]&lt;=10, "Medium", tbl_logs[[#This Row],[Total Score]]&lt;=19, "High", tbl_logs[[#This Row],[Total Score]]&lt;=25, "Very High")</f>
        <v>Medium</v>
      </c>
      <c r="N2770" t="str" cm="1">
        <f t="array" ref="N2770">_xlfn.IFS(tbl_logs[[#This Row],[Total Score]]&lt;=4, "Low", tbl_logs[[#This Row],[Total Score]]&lt;=10, "Medium", tbl_logs[[#This Row],[Total Score]]&lt;=17, "High", tbl_logs[[#This Row],[Total Score]]&lt;=25, "Critical")</f>
        <v>Medium</v>
      </c>
    </row>
    <row r="2771" spans="1:14" x14ac:dyDescent="0.3">
      <c r="A2771" t="s">
        <v>3077</v>
      </c>
      <c r="B2771" s="1">
        <v>46073.854861111111</v>
      </c>
      <c r="C2771" t="s">
        <v>7</v>
      </c>
      <c r="D2771" t="s">
        <v>18</v>
      </c>
      <c r="E2771" t="s">
        <v>16</v>
      </c>
      <c r="F2771" t="s">
        <v>10</v>
      </c>
      <c r="G2771" s="2">
        <v>0.85486111111111107</v>
      </c>
      <c r="H2771" s="3">
        <v>46073</v>
      </c>
      <c r="I2771">
        <v>2</v>
      </c>
      <c r="J2771">
        <f>_xlfn.XLOOKUP(tbl_logs[[#This Row],[Target_Department]],tbl_DeptWeight[Department], tbl_DeptWeight[Impact Score])</f>
        <v>3</v>
      </c>
      <c r="K2771">
        <f>_xlfn.XLOOKUP(tbl_logs[[#This Row],[Employee_Action]],tbl_ResponseLikelihood[Employee Action],tbl_ResponseLikelihood[Likelihood Score])</f>
        <v>2</v>
      </c>
      <c r="L2771">
        <f>tbl_logs[[#This Row],[Impact Score]]*tbl_logs[[#This Row],[Response Multiplier]]</f>
        <v>6</v>
      </c>
      <c r="M2771" t="str" cm="1">
        <f t="array" ref="M2771">_xlfn.IFS(tbl_logs[[#This Row],[Total Score]]&lt;=4, "Low", tbl_logs[[#This Row],[Total Score]]&lt;=10, "Medium", tbl_logs[[#This Row],[Total Score]]&lt;=19, "High", tbl_logs[[#This Row],[Total Score]]&lt;=25, "Very High")</f>
        <v>Medium</v>
      </c>
      <c r="N2771" t="str" cm="1">
        <f t="array" ref="N2771">_xlfn.IFS(tbl_logs[[#This Row],[Total Score]]&lt;=4, "Low", tbl_logs[[#This Row],[Total Score]]&lt;=10, "Medium", tbl_logs[[#This Row],[Total Score]]&lt;=17, "High", tbl_logs[[#This Row],[Total Score]]&lt;=25, "Critical")</f>
        <v>Medium</v>
      </c>
    </row>
    <row r="2772" spans="1:14" x14ac:dyDescent="0.3">
      <c r="A2772" t="s">
        <v>4682</v>
      </c>
      <c r="B2772" s="1">
        <v>46073.86041666667</v>
      </c>
      <c r="C2772" t="s">
        <v>7</v>
      </c>
      <c r="D2772" t="s">
        <v>8</v>
      </c>
      <c r="E2772" t="s">
        <v>19</v>
      </c>
      <c r="F2772" t="s">
        <v>10</v>
      </c>
      <c r="G2772" s="2">
        <v>0.86041666666666672</v>
      </c>
      <c r="H2772" s="3">
        <v>46073</v>
      </c>
      <c r="I2772">
        <v>2</v>
      </c>
      <c r="J2772">
        <f>_xlfn.XLOOKUP(tbl_logs[[#This Row],[Target_Department]],tbl_DeptWeight[Department], tbl_DeptWeight[Impact Score])</f>
        <v>3</v>
      </c>
      <c r="K2772">
        <f>_xlfn.XLOOKUP(tbl_logs[[#This Row],[Employee_Action]],tbl_ResponseLikelihood[Employee Action],tbl_ResponseLikelihood[Likelihood Score])</f>
        <v>2</v>
      </c>
      <c r="L2772">
        <f>tbl_logs[[#This Row],[Impact Score]]*tbl_logs[[#This Row],[Response Multiplier]]</f>
        <v>6</v>
      </c>
      <c r="M2772" t="str" cm="1">
        <f t="array" ref="M2772">_xlfn.IFS(tbl_logs[[#This Row],[Total Score]]&lt;=4, "Low", tbl_logs[[#This Row],[Total Score]]&lt;=10, "Medium", tbl_logs[[#This Row],[Total Score]]&lt;=19, "High", tbl_logs[[#This Row],[Total Score]]&lt;=25, "Very High")</f>
        <v>Medium</v>
      </c>
      <c r="N2772" t="str" cm="1">
        <f t="array" ref="N2772">_xlfn.IFS(tbl_logs[[#This Row],[Total Score]]&lt;=4, "Low", tbl_logs[[#This Row],[Total Score]]&lt;=10, "Medium", tbl_logs[[#This Row],[Total Score]]&lt;=17, "High", tbl_logs[[#This Row],[Total Score]]&lt;=25, "Critical")</f>
        <v>Medium</v>
      </c>
    </row>
    <row r="2773" spans="1:14" x14ac:dyDescent="0.3">
      <c r="A2773" t="s">
        <v>3333</v>
      </c>
      <c r="B2773" s="1">
        <v>46073.936111111114</v>
      </c>
      <c r="C2773" t="s">
        <v>12</v>
      </c>
      <c r="D2773" t="s">
        <v>15</v>
      </c>
      <c r="E2773" t="s">
        <v>9</v>
      </c>
      <c r="F2773" t="s">
        <v>10</v>
      </c>
      <c r="G2773" s="2">
        <v>0.93611111111111112</v>
      </c>
      <c r="H2773" s="3">
        <v>46073</v>
      </c>
      <c r="I2773">
        <v>2</v>
      </c>
      <c r="J2773">
        <f>_xlfn.XLOOKUP(tbl_logs[[#This Row],[Target_Department]],tbl_DeptWeight[Department], tbl_DeptWeight[Impact Score])</f>
        <v>1</v>
      </c>
      <c r="K2773">
        <f>_xlfn.XLOOKUP(tbl_logs[[#This Row],[Employee_Action]],tbl_ResponseLikelihood[Employee Action],tbl_ResponseLikelihood[Likelihood Score])</f>
        <v>2</v>
      </c>
      <c r="L2773">
        <f>tbl_logs[[#This Row],[Impact Score]]*tbl_logs[[#This Row],[Response Multiplier]]</f>
        <v>2</v>
      </c>
      <c r="M2773" t="str" cm="1">
        <f t="array" ref="M2773">_xlfn.IFS(tbl_logs[[#This Row],[Total Score]]&lt;=4, "Low", tbl_logs[[#This Row],[Total Score]]&lt;=10, "Medium", tbl_logs[[#This Row],[Total Score]]&lt;=19, "High", tbl_logs[[#This Row],[Total Score]]&lt;=25, "Very High")</f>
        <v>Low</v>
      </c>
      <c r="N2773" t="str" cm="1">
        <f t="array" ref="N2773">_xlfn.IFS(tbl_logs[[#This Row],[Total Score]]&lt;=4, "Low", tbl_logs[[#This Row],[Total Score]]&lt;=10, "Medium", tbl_logs[[#This Row],[Total Score]]&lt;=17, "High", tbl_logs[[#This Row],[Total Score]]&lt;=25, "Critical")</f>
        <v>Low</v>
      </c>
    </row>
    <row r="2774" spans="1:14" x14ac:dyDescent="0.3">
      <c r="A2774" t="s">
        <v>777</v>
      </c>
      <c r="B2774" s="1">
        <v>46073.946527777778</v>
      </c>
      <c r="C2774" t="s">
        <v>12</v>
      </c>
      <c r="D2774" t="s">
        <v>15</v>
      </c>
      <c r="E2774" t="s">
        <v>9</v>
      </c>
      <c r="F2774" t="s">
        <v>10</v>
      </c>
      <c r="G2774" s="2">
        <v>0.94652777777777775</v>
      </c>
      <c r="H2774" s="3">
        <v>46073</v>
      </c>
      <c r="I2774">
        <v>2</v>
      </c>
      <c r="J2774">
        <f>_xlfn.XLOOKUP(tbl_logs[[#This Row],[Target_Department]],tbl_DeptWeight[Department], tbl_DeptWeight[Impact Score])</f>
        <v>1</v>
      </c>
      <c r="K2774">
        <f>_xlfn.XLOOKUP(tbl_logs[[#This Row],[Employee_Action]],tbl_ResponseLikelihood[Employee Action],tbl_ResponseLikelihood[Likelihood Score])</f>
        <v>2</v>
      </c>
      <c r="L2774">
        <f>tbl_logs[[#This Row],[Impact Score]]*tbl_logs[[#This Row],[Response Multiplier]]</f>
        <v>2</v>
      </c>
      <c r="M2774" t="str" cm="1">
        <f t="array" ref="M2774">_xlfn.IFS(tbl_logs[[#This Row],[Total Score]]&lt;=4, "Low", tbl_logs[[#This Row],[Total Score]]&lt;=10, "Medium", tbl_logs[[#This Row],[Total Score]]&lt;=19, "High", tbl_logs[[#This Row],[Total Score]]&lt;=25, "Very High")</f>
        <v>Low</v>
      </c>
      <c r="N2774" t="str" cm="1">
        <f t="array" ref="N2774">_xlfn.IFS(tbl_logs[[#This Row],[Total Score]]&lt;=4, "Low", tbl_logs[[#This Row],[Total Score]]&lt;=10, "Medium", tbl_logs[[#This Row],[Total Score]]&lt;=17, "High", tbl_logs[[#This Row],[Total Score]]&lt;=25, "Critical")</f>
        <v>Low</v>
      </c>
    </row>
    <row r="2775" spans="1:14" x14ac:dyDescent="0.3">
      <c r="A2775" t="s">
        <v>1663</v>
      </c>
      <c r="B2775" s="1">
        <v>46073.968055555553</v>
      </c>
      <c r="C2775" t="s">
        <v>12</v>
      </c>
      <c r="D2775" t="s">
        <v>22</v>
      </c>
      <c r="E2775" t="s">
        <v>9</v>
      </c>
      <c r="F2775" t="s">
        <v>13</v>
      </c>
      <c r="G2775" s="2">
        <v>0.96805555555555556</v>
      </c>
      <c r="H2775" s="3">
        <v>46073</v>
      </c>
      <c r="I2775">
        <v>2</v>
      </c>
      <c r="J2775">
        <f>_xlfn.XLOOKUP(tbl_logs[[#This Row],[Target_Department]],tbl_DeptWeight[Department], tbl_DeptWeight[Impact Score])</f>
        <v>1</v>
      </c>
      <c r="K2775">
        <f>_xlfn.XLOOKUP(tbl_logs[[#This Row],[Employee_Action]],tbl_ResponseLikelihood[Employee Action],tbl_ResponseLikelihood[Likelihood Score])</f>
        <v>1</v>
      </c>
      <c r="L2775">
        <f>tbl_logs[[#This Row],[Impact Score]]*tbl_logs[[#This Row],[Response Multiplier]]</f>
        <v>1</v>
      </c>
      <c r="M2775" t="str" cm="1">
        <f t="array" ref="M2775">_xlfn.IFS(tbl_logs[[#This Row],[Total Score]]&lt;=4, "Low", tbl_logs[[#This Row],[Total Score]]&lt;=10, "Medium", tbl_logs[[#This Row],[Total Score]]&lt;=19, "High", tbl_logs[[#This Row],[Total Score]]&lt;=25, "Very High")</f>
        <v>Low</v>
      </c>
      <c r="N2775" t="str" cm="1">
        <f t="array" ref="N2775">_xlfn.IFS(tbl_logs[[#This Row],[Total Score]]&lt;=4, "Low", tbl_logs[[#This Row],[Total Score]]&lt;=10, "Medium", tbl_logs[[#This Row],[Total Score]]&lt;=17, "High", tbl_logs[[#This Row],[Total Score]]&lt;=25, "Critical")</f>
        <v>Low</v>
      </c>
    </row>
    <row r="2776" spans="1:14" x14ac:dyDescent="0.3">
      <c r="A2776" t="s">
        <v>2550</v>
      </c>
      <c r="B2776" s="1">
        <v>46073.981249999997</v>
      </c>
      <c r="C2776" t="s">
        <v>12</v>
      </c>
      <c r="D2776" t="s">
        <v>18</v>
      </c>
      <c r="E2776" t="s">
        <v>9</v>
      </c>
      <c r="F2776" t="s">
        <v>10</v>
      </c>
      <c r="G2776" s="2">
        <v>0.98124999999999996</v>
      </c>
      <c r="H2776" s="3">
        <v>46073</v>
      </c>
      <c r="I2776">
        <v>2</v>
      </c>
      <c r="J2776">
        <f>_xlfn.XLOOKUP(tbl_logs[[#This Row],[Target_Department]],tbl_DeptWeight[Department], tbl_DeptWeight[Impact Score])</f>
        <v>1</v>
      </c>
      <c r="K2776">
        <f>_xlfn.XLOOKUP(tbl_logs[[#This Row],[Employee_Action]],tbl_ResponseLikelihood[Employee Action],tbl_ResponseLikelihood[Likelihood Score])</f>
        <v>2</v>
      </c>
      <c r="L2776">
        <f>tbl_logs[[#This Row],[Impact Score]]*tbl_logs[[#This Row],[Response Multiplier]]</f>
        <v>2</v>
      </c>
      <c r="M2776" t="str" cm="1">
        <f t="array" ref="M2776">_xlfn.IFS(tbl_logs[[#This Row],[Total Score]]&lt;=4, "Low", tbl_logs[[#This Row],[Total Score]]&lt;=10, "Medium", tbl_logs[[#This Row],[Total Score]]&lt;=19, "High", tbl_logs[[#This Row],[Total Score]]&lt;=25, "Very High")</f>
        <v>Low</v>
      </c>
      <c r="N2776" t="str" cm="1">
        <f t="array" ref="N2776">_xlfn.IFS(tbl_logs[[#This Row],[Total Score]]&lt;=4, "Low", tbl_logs[[#This Row],[Total Score]]&lt;=10, "Medium", tbl_logs[[#This Row],[Total Score]]&lt;=17, "High", tbl_logs[[#This Row],[Total Score]]&lt;=25, "Critical")</f>
        <v>Low</v>
      </c>
    </row>
    <row r="2777" spans="1:14" x14ac:dyDescent="0.3">
      <c r="A2777" t="s">
        <v>321</v>
      </c>
      <c r="B2777" s="1">
        <v>46074.019444444442</v>
      </c>
      <c r="C2777" t="s">
        <v>35</v>
      </c>
      <c r="D2777" t="s">
        <v>15</v>
      </c>
      <c r="E2777" t="s">
        <v>19</v>
      </c>
      <c r="F2777" t="s">
        <v>13</v>
      </c>
      <c r="G2777" s="2">
        <v>1.9444444444444445E-2</v>
      </c>
      <c r="H2777" s="3">
        <v>46074</v>
      </c>
      <c r="I2777">
        <v>2</v>
      </c>
      <c r="J2777">
        <f>_xlfn.XLOOKUP(tbl_logs[[#This Row],[Target_Department]],tbl_DeptWeight[Department], tbl_DeptWeight[Impact Score])</f>
        <v>1</v>
      </c>
      <c r="K2777">
        <f>_xlfn.XLOOKUP(tbl_logs[[#This Row],[Employee_Action]],tbl_ResponseLikelihood[Employee Action],tbl_ResponseLikelihood[Likelihood Score])</f>
        <v>1</v>
      </c>
      <c r="L2777">
        <f>tbl_logs[[#This Row],[Impact Score]]*tbl_logs[[#This Row],[Response Multiplier]]</f>
        <v>1</v>
      </c>
      <c r="M2777" t="str" cm="1">
        <f t="array" ref="M2777">_xlfn.IFS(tbl_logs[[#This Row],[Total Score]]&lt;=4, "Low", tbl_logs[[#This Row],[Total Score]]&lt;=10, "Medium", tbl_logs[[#This Row],[Total Score]]&lt;=19, "High", tbl_logs[[#This Row],[Total Score]]&lt;=25, "Very High")</f>
        <v>Low</v>
      </c>
      <c r="N2777" t="str" cm="1">
        <f t="array" ref="N2777">_xlfn.IFS(tbl_logs[[#This Row],[Total Score]]&lt;=4, "Low", tbl_logs[[#This Row],[Total Score]]&lt;=10, "Medium", tbl_logs[[#This Row],[Total Score]]&lt;=17, "High", tbl_logs[[#This Row],[Total Score]]&lt;=25, "Critical")</f>
        <v>Low</v>
      </c>
    </row>
    <row r="2778" spans="1:14" x14ac:dyDescent="0.3">
      <c r="A2778" t="s">
        <v>2588</v>
      </c>
      <c r="B2778" s="1">
        <v>46074.029166666667</v>
      </c>
      <c r="C2778" t="s">
        <v>7</v>
      </c>
      <c r="D2778" t="s">
        <v>18</v>
      </c>
      <c r="E2778" t="s">
        <v>31</v>
      </c>
      <c r="F2778" t="s">
        <v>33</v>
      </c>
      <c r="G2778" s="2">
        <v>2.9166666666666667E-2</v>
      </c>
      <c r="H2778" s="3">
        <v>46074</v>
      </c>
      <c r="I2778">
        <v>2</v>
      </c>
      <c r="J2778">
        <f>_xlfn.XLOOKUP(tbl_logs[[#This Row],[Target_Department]],tbl_DeptWeight[Department], tbl_DeptWeight[Impact Score])</f>
        <v>3</v>
      </c>
      <c r="K2778">
        <f>_xlfn.XLOOKUP(tbl_logs[[#This Row],[Employee_Action]],tbl_ResponseLikelihood[Employee Action],tbl_ResponseLikelihood[Likelihood Score])</f>
        <v>4</v>
      </c>
      <c r="L2778">
        <f>tbl_logs[[#This Row],[Impact Score]]*tbl_logs[[#This Row],[Response Multiplier]]</f>
        <v>12</v>
      </c>
      <c r="M2778" t="str" cm="1">
        <f t="array" ref="M2778">_xlfn.IFS(tbl_logs[[#This Row],[Total Score]]&lt;=4, "Low", tbl_logs[[#This Row],[Total Score]]&lt;=10, "Medium", tbl_logs[[#This Row],[Total Score]]&lt;=19, "High", tbl_logs[[#This Row],[Total Score]]&lt;=25, "Very High")</f>
        <v>High</v>
      </c>
      <c r="N2778" t="str" cm="1">
        <f t="array" ref="N2778">_xlfn.IFS(tbl_logs[[#This Row],[Total Score]]&lt;=4, "Low", tbl_logs[[#This Row],[Total Score]]&lt;=10, "Medium", tbl_logs[[#This Row],[Total Score]]&lt;=17, "High", tbl_logs[[#This Row],[Total Score]]&lt;=25, "Critical")</f>
        <v>High</v>
      </c>
    </row>
    <row r="2779" spans="1:14" x14ac:dyDescent="0.3">
      <c r="A2779" t="s">
        <v>500</v>
      </c>
      <c r="B2779" s="1">
        <v>46074.03125</v>
      </c>
      <c r="C2779" t="s">
        <v>7</v>
      </c>
      <c r="D2779" t="s">
        <v>18</v>
      </c>
      <c r="E2779" t="s">
        <v>19</v>
      </c>
      <c r="F2779" t="s">
        <v>33</v>
      </c>
      <c r="G2779" s="2">
        <v>3.125E-2</v>
      </c>
      <c r="H2779" s="3">
        <v>46074</v>
      </c>
      <c r="I2779">
        <v>2</v>
      </c>
      <c r="J2779">
        <f>_xlfn.XLOOKUP(tbl_logs[[#This Row],[Target_Department]],tbl_DeptWeight[Department], tbl_DeptWeight[Impact Score])</f>
        <v>3</v>
      </c>
      <c r="K2779">
        <f>_xlfn.XLOOKUP(tbl_logs[[#This Row],[Employee_Action]],tbl_ResponseLikelihood[Employee Action],tbl_ResponseLikelihood[Likelihood Score])</f>
        <v>4</v>
      </c>
      <c r="L2779">
        <f>tbl_logs[[#This Row],[Impact Score]]*tbl_logs[[#This Row],[Response Multiplier]]</f>
        <v>12</v>
      </c>
      <c r="M2779" t="str" cm="1">
        <f t="array" ref="M2779">_xlfn.IFS(tbl_logs[[#This Row],[Total Score]]&lt;=4, "Low", tbl_logs[[#This Row],[Total Score]]&lt;=10, "Medium", tbl_logs[[#This Row],[Total Score]]&lt;=19, "High", tbl_logs[[#This Row],[Total Score]]&lt;=25, "Very High")</f>
        <v>High</v>
      </c>
      <c r="N2779" t="str" cm="1">
        <f t="array" ref="N2779">_xlfn.IFS(tbl_logs[[#This Row],[Total Score]]&lt;=4, "Low", tbl_logs[[#This Row],[Total Score]]&lt;=10, "Medium", tbl_logs[[#This Row],[Total Score]]&lt;=17, "High", tbl_logs[[#This Row],[Total Score]]&lt;=25, "Critical")</f>
        <v>High</v>
      </c>
    </row>
    <row r="2780" spans="1:14" x14ac:dyDescent="0.3">
      <c r="A2780" t="s">
        <v>1148</v>
      </c>
      <c r="B2780" s="1">
        <v>46074.047222222223</v>
      </c>
      <c r="C2780" t="s">
        <v>7</v>
      </c>
      <c r="D2780" t="s">
        <v>18</v>
      </c>
      <c r="E2780" t="s">
        <v>9</v>
      </c>
      <c r="F2780" t="s">
        <v>10</v>
      </c>
      <c r="G2780" s="2">
        <v>4.7222222222222221E-2</v>
      </c>
      <c r="H2780" s="3">
        <v>46074</v>
      </c>
      <c r="I2780">
        <v>2</v>
      </c>
      <c r="J2780">
        <f>_xlfn.XLOOKUP(tbl_logs[[#This Row],[Target_Department]],tbl_DeptWeight[Department], tbl_DeptWeight[Impact Score])</f>
        <v>3</v>
      </c>
      <c r="K2780">
        <f>_xlfn.XLOOKUP(tbl_logs[[#This Row],[Employee_Action]],tbl_ResponseLikelihood[Employee Action],tbl_ResponseLikelihood[Likelihood Score])</f>
        <v>2</v>
      </c>
      <c r="L2780">
        <f>tbl_logs[[#This Row],[Impact Score]]*tbl_logs[[#This Row],[Response Multiplier]]</f>
        <v>6</v>
      </c>
      <c r="M2780" t="str" cm="1">
        <f t="array" ref="M2780">_xlfn.IFS(tbl_logs[[#This Row],[Total Score]]&lt;=4, "Low", tbl_logs[[#This Row],[Total Score]]&lt;=10, "Medium", tbl_logs[[#This Row],[Total Score]]&lt;=19, "High", tbl_logs[[#This Row],[Total Score]]&lt;=25, "Very High")</f>
        <v>Medium</v>
      </c>
      <c r="N2780" t="str" cm="1">
        <f t="array" ref="N2780">_xlfn.IFS(tbl_logs[[#This Row],[Total Score]]&lt;=4, "Low", tbl_logs[[#This Row],[Total Score]]&lt;=10, "Medium", tbl_logs[[#This Row],[Total Score]]&lt;=17, "High", tbl_logs[[#This Row],[Total Score]]&lt;=25, "Critical")</f>
        <v>Medium</v>
      </c>
    </row>
    <row r="2781" spans="1:14" x14ac:dyDescent="0.3">
      <c r="A2781" t="s">
        <v>4226</v>
      </c>
      <c r="B2781" s="1">
        <v>46074.060416666667</v>
      </c>
      <c r="C2781" t="s">
        <v>7</v>
      </c>
      <c r="D2781" t="s">
        <v>15</v>
      </c>
      <c r="E2781" t="s">
        <v>19</v>
      </c>
      <c r="F2781" t="s">
        <v>13</v>
      </c>
      <c r="G2781" s="2">
        <v>6.0416666666666667E-2</v>
      </c>
      <c r="H2781" s="3">
        <v>46074</v>
      </c>
      <c r="I2781">
        <v>2</v>
      </c>
      <c r="J2781">
        <f>_xlfn.XLOOKUP(tbl_logs[[#This Row],[Target_Department]],tbl_DeptWeight[Department], tbl_DeptWeight[Impact Score])</f>
        <v>3</v>
      </c>
      <c r="K2781">
        <f>_xlfn.XLOOKUP(tbl_logs[[#This Row],[Employee_Action]],tbl_ResponseLikelihood[Employee Action],tbl_ResponseLikelihood[Likelihood Score])</f>
        <v>1</v>
      </c>
      <c r="L2781">
        <f>tbl_logs[[#This Row],[Impact Score]]*tbl_logs[[#This Row],[Response Multiplier]]</f>
        <v>3</v>
      </c>
      <c r="M2781" t="str" cm="1">
        <f t="array" ref="M2781">_xlfn.IFS(tbl_logs[[#This Row],[Total Score]]&lt;=4, "Low", tbl_logs[[#This Row],[Total Score]]&lt;=10, "Medium", tbl_logs[[#This Row],[Total Score]]&lt;=19, "High", tbl_logs[[#This Row],[Total Score]]&lt;=25, "Very High")</f>
        <v>Low</v>
      </c>
      <c r="N2781" t="str" cm="1">
        <f t="array" ref="N2781">_xlfn.IFS(tbl_logs[[#This Row],[Total Score]]&lt;=4, "Low", tbl_logs[[#This Row],[Total Score]]&lt;=10, "Medium", tbl_logs[[#This Row],[Total Score]]&lt;=17, "High", tbl_logs[[#This Row],[Total Score]]&lt;=25, "Critical")</f>
        <v>Low</v>
      </c>
    </row>
    <row r="2782" spans="1:14" x14ac:dyDescent="0.3">
      <c r="A2782" t="s">
        <v>2525</v>
      </c>
      <c r="B2782" s="1">
        <v>46074.075694444444</v>
      </c>
      <c r="C2782" t="s">
        <v>47</v>
      </c>
      <c r="D2782" t="s">
        <v>18</v>
      </c>
      <c r="E2782" t="s">
        <v>31</v>
      </c>
      <c r="F2782" t="s">
        <v>10</v>
      </c>
      <c r="G2782" s="2">
        <v>7.5694444444444439E-2</v>
      </c>
      <c r="H2782" s="3">
        <v>46074</v>
      </c>
      <c r="I2782">
        <v>2</v>
      </c>
      <c r="J2782">
        <f>_xlfn.XLOOKUP(tbl_logs[[#This Row],[Target_Department]],tbl_DeptWeight[Department], tbl_DeptWeight[Impact Score])</f>
        <v>1</v>
      </c>
      <c r="K2782">
        <f>_xlfn.XLOOKUP(tbl_logs[[#This Row],[Employee_Action]],tbl_ResponseLikelihood[Employee Action],tbl_ResponseLikelihood[Likelihood Score])</f>
        <v>2</v>
      </c>
      <c r="L2782">
        <f>tbl_logs[[#This Row],[Impact Score]]*tbl_logs[[#This Row],[Response Multiplier]]</f>
        <v>2</v>
      </c>
      <c r="M2782" t="str" cm="1">
        <f t="array" ref="M2782">_xlfn.IFS(tbl_logs[[#This Row],[Total Score]]&lt;=4, "Low", tbl_logs[[#This Row],[Total Score]]&lt;=10, "Medium", tbl_logs[[#This Row],[Total Score]]&lt;=19, "High", tbl_logs[[#This Row],[Total Score]]&lt;=25, "Very High")</f>
        <v>Low</v>
      </c>
      <c r="N2782" t="str" cm="1">
        <f t="array" ref="N2782">_xlfn.IFS(tbl_logs[[#This Row],[Total Score]]&lt;=4, "Low", tbl_logs[[#This Row],[Total Score]]&lt;=10, "Medium", tbl_logs[[#This Row],[Total Score]]&lt;=17, "High", tbl_logs[[#This Row],[Total Score]]&lt;=25, "Critical")</f>
        <v>Low</v>
      </c>
    </row>
    <row r="2783" spans="1:14" x14ac:dyDescent="0.3">
      <c r="A2783" t="s">
        <v>366</v>
      </c>
      <c r="B2783" s="1">
        <v>46074.086111111108</v>
      </c>
      <c r="C2783" t="s">
        <v>35</v>
      </c>
      <c r="D2783" t="s">
        <v>8</v>
      </c>
      <c r="E2783" t="s">
        <v>31</v>
      </c>
      <c r="F2783" t="s">
        <v>33</v>
      </c>
      <c r="G2783" s="2">
        <v>8.611111111111111E-2</v>
      </c>
      <c r="H2783" s="3">
        <v>46074</v>
      </c>
      <c r="I2783">
        <v>2</v>
      </c>
      <c r="J2783">
        <f>_xlfn.XLOOKUP(tbl_logs[[#This Row],[Target_Department]],tbl_DeptWeight[Department], tbl_DeptWeight[Impact Score])</f>
        <v>1</v>
      </c>
      <c r="K2783">
        <f>_xlfn.XLOOKUP(tbl_logs[[#This Row],[Employee_Action]],tbl_ResponseLikelihood[Employee Action],tbl_ResponseLikelihood[Likelihood Score])</f>
        <v>4</v>
      </c>
      <c r="L2783">
        <f>tbl_logs[[#This Row],[Impact Score]]*tbl_logs[[#This Row],[Response Multiplier]]</f>
        <v>4</v>
      </c>
      <c r="M2783" t="str" cm="1">
        <f t="array" ref="M2783">_xlfn.IFS(tbl_logs[[#This Row],[Total Score]]&lt;=4, "Low", tbl_logs[[#This Row],[Total Score]]&lt;=10, "Medium", tbl_logs[[#This Row],[Total Score]]&lt;=19, "High", tbl_logs[[#This Row],[Total Score]]&lt;=25, "Very High")</f>
        <v>Low</v>
      </c>
      <c r="N2783" t="str" cm="1">
        <f t="array" ref="N2783">_xlfn.IFS(tbl_logs[[#This Row],[Total Score]]&lt;=4, "Low", tbl_logs[[#This Row],[Total Score]]&lt;=10, "Medium", tbl_logs[[#This Row],[Total Score]]&lt;=17, "High", tbl_logs[[#This Row],[Total Score]]&lt;=25, "Critical")</f>
        <v>Low</v>
      </c>
    </row>
    <row r="2784" spans="1:14" x14ac:dyDescent="0.3">
      <c r="A2784" t="s">
        <v>4653</v>
      </c>
      <c r="B2784" s="1">
        <v>46074.106249999997</v>
      </c>
      <c r="C2784" t="s">
        <v>7</v>
      </c>
      <c r="D2784" t="s">
        <v>15</v>
      </c>
      <c r="E2784" t="s">
        <v>19</v>
      </c>
      <c r="F2784" t="s">
        <v>10</v>
      </c>
      <c r="G2784" s="2">
        <v>0.10625</v>
      </c>
      <c r="H2784" s="3">
        <v>46074</v>
      </c>
      <c r="I2784">
        <v>2</v>
      </c>
      <c r="J2784">
        <f>_xlfn.XLOOKUP(tbl_logs[[#This Row],[Target_Department]],tbl_DeptWeight[Department], tbl_DeptWeight[Impact Score])</f>
        <v>3</v>
      </c>
      <c r="K2784">
        <f>_xlfn.XLOOKUP(tbl_logs[[#This Row],[Employee_Action]],tbl_ResponseLikelihood[Employee Action],tbl_ResponseLikelihood[Likelihood Score])</f>
        <v>2</v>
      </c>
      <c r="L2784">
        <f>tbl_logs[[#This Row],[Impact Score]]*tbl_logs[[#This Row],[Response Multiplier]]</f>
        <v>6</v>
      </c>
      <c r="M2784" t="str" cm="1">
        <f t="array" ref="M2784">_xlfn.IFS(tbl_logs[[#This Row],[Total Score]]&lt;=4, "Low", tbl_logs[[#This Row],[Total Score]]&lt;=10, "Medium", tbl_logs[[#This Row],[Total Score]]&lt;=19, "High", tbl_logs[[#This Row],[Total Score]]&lt;=25, "Very High")</f>
        <v>Medium</v>
      </c>
      <c r="N2784" t="str" cm="1">
        <f t="array" ref="N2784">_xlfn.IFS(tbl_logs[[#This Row],[Total Score]]&lt;=4, "Low", tbl_logs[[#This Row],[Total Score]]&lt;=10, "Medium", tbl_logs[[#This Row],[Total Score]]&lt;=17, "High", tbl_logs[[#This Row],[Total Score]]&lt;=25, "Critical")</f>
        <v>Medium</v>
      </c>
    </row>
    <row r="2785" spans="1:14" x14ac:dyDescent="0.3">
      <c r="A2785" t="s">
        <v>1520</v>
      </c>
      <c r="B2785" s="1">
        <v>46074.164583333331</v>
      </c>
      <c r="C2785" t="s">
        <v>40</v>
      </c>
      <c r="D2785" t="s">
        <v>18</v>
      </c>
      <c r="E2785" t="s">
        <v>16</v>
      </c>
      <c r="F2785" t="s">
        <v>20</v>
      </c>
      <c r="G2785" s="2">
        <v>0.16458333333333333</v>
      </c>
      <c r="H2785" s="3">
        <v>46074</v>
      </c>
      <c r="I2785">
        <v>2</v>
      </c>
      <c r="J2785">
        <f>_xlfn.XLOOKUP(tbl_logs[[#This Row],[Target_Department]],tbl_DeptWeight[Department], tbl_DeptWeight[Impact Score])</f>
        <v>5</v>
      </c>
      <c r="K2785">
        <f>_xlfn.XLOOKUP(tbl_logs[[#This Row],[Employee_Action]],tbl_ResponseLikelihood[Employee Action],tbl_ResponseLikelihood[Likelihood Score])</f>
        <v>2</v>
      </c>
      <c r="L2785">
        <f>tbl_logs[[#This Row],[Impact Score]]*tbl_logs[[#This Row],[Response Multiplier]]</f>
        <v>10</v>
      </c>
      <c r="M2785" t="str" cm="1">
        <f t="array" ref="M2785">_xlfn.IFS(tbl_logs[[#This Row],[Total Score]]&lt;=4, "Low", tbl_logs[[#This Row],[Total Score]]&lt;=10, "Medium", tbl_logs[[#This Row],[Total Score]]&lt;=19, "High", tbl_logs[[#This Row],[Total Score]]&lt;=25, "Very High")</f>
        <v>Medium</v>
      </c>
      <c r="N2785" t="str" cm="1">
        <f t="array" ref="N2785">_xlfn.IFS(tbl_logs[[#This Row],[Total Score]]&lt;=4, "Low", tbl_logs[[#This Row],[Total Score]]&lt;=10, "Medium", tbl_logs[[#This Row],[Total Score]]&lt;=17, "High", tbl_logs[[#This Row],[Total Score]]&lt;=25, "Critical")</f>
        <v>Medium</v>
      </c>
    </row>
    <row r="2786" spans="1:14" x14ac:dyDescent="0.3">
      <c r="A2786" t="s">
        <v>4275</v>
      </c>
      <c r="B2786" s="1">
        <v>46074.197222222225</v>
      </c>
      <c r="C2786" t="s">
        <v>40</v>
      </c>
      <c r="D2786" t="s">
        <v>18</v>
      </c>
      <c r="E2786" t="s">
        <v>16</v>
      </c>
      <c r="F2786" t="s">
        <v>10</v>
      </c>
      <c r="G2786" s="2">
        <v>0.19722222222222222</v>
      </c>
      <c r="H2786" s="3">
        <v>46074</v>
      </c>
      <c r="I2786">
        <v>2</v>
      </c>
      <c r="J2786">
        <f>_xlfn.XLOOKUP(tbl_logs[[#This Row],[Target_Department]],tbl_DeptWeight[Department], tbl_DeptWeight[Impact Score])</f>
        <v>5</v>
      </c>
      <c r="K2786">
        <f>_xlfn.XLOOKUP(tbl_logs[[#This Row],[Employee_Action]],tbl_ResponseLikelihood[Employee Action],tbl_ResponseLikelihood[Likelihood Score])</f>
        <v>2</v>
      </c>
      <c r="L2786">
        <f>tbl_logs[[#This Row],[Impact Score]]*tbl_logs[[#This Row],[Response Multiplier]]</f>
        <v>10</v>
      </c>
      <c r="M2786" t="str" cm="1">
        <f t="array" ref="M2786">_xlfn.IFS(tbl_logs[[#This Row],[Total Score]]&lt;=4, "Low", tbl_logs[[#This Row],[Total Score]]&lt;=10, "Medium", tbl_logs[[#This Row],[Total Score]]&lt;=19, "High", tbl_logs[[#This Row],[Total Score]]&lt;=25, "Very High")</f>
        <v>Medium</v>
      </c>
      <c r="N2786" t="str" cm="1">
        <f t="array" ref="N2786">_xlfn.IFS(tbl_logs[[#This Row],[Total Score]]&lt;=4, "Low", tbl_logs[[#This Row],[Total Score]]&lt;=10, "Medium", tbl_logs[[#This Row],[Total Score]]&lt;=17, "High", tbl_logs[[#This Row],[Total Score]]&lt;=25, "Critical")</f>
        <v>Medium</v>
      </c>
    </row>
    <row r="2787" spans="1:14" x14ac:dyDescent="0.3">
      <c r="A2787" t="s">
        <v>268</v>
      </c>
      <c r="B2787" s="1">
        <v>46074.220833333333</v>
      </c>
      <c r="C2787" t="s">
        <v>26</v>
      </c>
      <c r="D2787" t="s">
        <v>15</v>
      </c>
      <c r="E2787" t="s">
        <v>16</v>
      </c>
      <c r="F2787" t="s">
        <v>10</v>
      </c>
      <c r="G2787" s="2">
        <v>0.22083333333333333</v>
      </c>
      <c r="H2787" s="3">
        <v>46074</v>
      </c>
      <c r="I2787">
        <v>2</v>
      </c>
      <c r="J2787">
        <f>_xlfn.XLOOKUP(tbl_logs[[#This Row],[Target_Department]],tbl_DeptWeight[Department], tbl_DeptWeight[Impact Score])</f>
        <v>3</v>
      </c>
      <c r="K2787">
        <f>_xlfn.XLOOKUP(tbl_logs[[#This Row],[Employee_Action]],tbl_ResponseLikelihood[Employee Action],tbl_ResponseLikelihood[Likelihood Score])</f>
        <v>2</v>
      </c>
      <c r="L2787">
        <f>tbl_logs[[#This Row],[Impact Score]]*tbl_logs[[#This Row],[Response Multiplier]]</f>
        <v>6</v>
      </c>
      <c r="M2787" t="str" cm="1">
        <f t="array" ref="M2787">_xlfn.IFS(tbl_logs[[#This Row],[Total Score]]&lt;=4, "Low", tbl_logs[[#This Row],[Total Score]]&lt;=10, "Medium", tbl_logs[[#This Row],[Total Score]]&lt;=19, "High", tbl_logs[[#This Row],[Total Score]]&lt;=25, "Very High")</f>
        <v>Medium</v>
      </c>
      <c r="N2787" t="str" cm="1">
        <f t="array" ref="N2787">_xlfn.IFS(tbl_logs[[#This Row],[Total Score]]&lt;=4, "Low", tbl_logs[[#This Row],[Total Score]]&lt;=10, "Medium", tbl_logs[[#This Row],[Total Score]]&lt;=17, "High", tbl_logs[[#This Row],[Total Score]]&lt;=25, "Critical")</f>
        <v>Medium</v>
      </c>
    </row>
    <row r="2788" spans="1:14" x14ac:dyDescent="0.3">
      <c r="A2788" t="s">
        <v>3689</v>
      </c>
      <c r="B2788" s="1">
        <v>46074.245833333334</v>
      </c>
      <c r="C2788" t="s">
        <v>26</v>
      </c>
      <c r="D2788" t="s">
        <v>22</v>
      </c>
      <c r="E2788" t="s">
        <v>19</v>
      </c>
      <c r="F2788" t="s">
        <v>10</v>
      </c>
      <c r="G2788" s="2">
        <v>0.24583333333333332</v>
      </c>
      <c r="H2788" s="3">
        <v>46074</v>
      </c>
      <c r="I2788">
        <v>2</v>
      </c>
      <c r="J2788">
        <f>_xlfn.XLOOKUP(tbl_logs[[#This Row],[Target_Department]],tbl_DeptWeight[Department], tbl_DeptWeight[Impact Score])</f>
        <v>3</v>
      </c>
      <c r="K2788">
        <f>_xlfn.XLOOKUP(tbl_logs[[#This Row],[Employee_Action]],tbl_ResponseLikelihood[Employee Action],tbl_ResponseLikelihood[Likelihood Score])</f>
        <v>2</v>
      </c>
      <c r="L2788">
        <f>tbl_logs[[#This Row],[Impact Score]]*tbl_logs[[#This Row],[Response Multiplier]]</f>
        <v>6</v>
      </c>
      <c r="M2788" t="str" cm="1">
        <f t="array" ref="M2788">_xlfn.IFS(tbl_logs[[#This Row],[Total Score]]&lt;=4, "Low", tbl_logs[[#This Row],[Total Score]]&lt;=10, "Medium", tbl_logs[[#This Row],[Total Score]]&lt;=19, "High", tbl_logs[[#This Row],[Total Score]]&lt;=25, "Very High")</f>
        <v>Medium</v>
      </c>
      <c r="N2788" t="str" cm="1">
        <f t="array" ref="N2788">_xlfn.IFS(tbl_logs[[#This Row],[Total Score]]&lt;=4, "Low", tbl_logs[[#This Row],[Total Score]]&lt;=10, "Medium", tbl_logs[[#This Row],[Total Score]]&lt;=17, "High", tbl_logs[[#This Row],[Total Score]]&lt;=25, "Critical")</f>
        <v>Medium</v>
      </c>
    </row>
    <row r="2789" spans="1:14" x14ac:dyDescent="0.3">
      <c r="A2789" t="s">
        <v>2075</v>
      </c>
      <c r="B2789" s="1">
        <v>46074.246527777781</v>
      </c>
      <c r="C2789" t="s">
        <v>40</v>
      </c>
      <c r="D2789" t="s">
        <v>8</v>
      </c>
      <c r="E2789" t="s">
        <v>16</v>
      </c>
      <c r="F2789" t="s">
        <v>13</v>
      </c>
      <c r="G2789" s="2">
        <v>0.24652777777777779</v>
      </c>
      <c r="H2789" s="3">
        <v>46074</v>
      </c>
      <c r="I2789">
        <v>2</v>
      </c>
      <c r="J2789">
        <f>_xlfn.XLOOKUP(tbl_logs[[#This Row],[Target_Department]],tbl_DeptWeight[Department], tbl_DeptWeight[Impact Score])</f>
        <v>5</v>
      </c>
      <c r="K2789">
        <f>_xlfn.XLOOKUP(tbl_logs[[#This Row],[Employee_Action]],tbl_ResponseLikelihood[Employee Action],tbl_ResponseLikelihood[Likelihood Score])</f>
        <v>1</v>
      </c>
      <c r="L2789">
        <f>tbl_logs[[#This Row],[Impact Score]]*tbl_logs[[#This Row],[Response Multiplier]]</f>
        <v>5</v>
      </c>
      <c r="M2789" t="str" cm="1">
        <f t="array" ref="M2789">_xlfn.IFS(tbl_logs[[#This Row],[Total Score]]&lt;=4, "Low", tbl_logs[[#This Row],[Total Score]]&lt;=10, "Medium", tbl_logs[[#This Row],[Total Score]]&lt;=19, "High", tbl_logs[[#This Row],[Total Score]]&lt;=25, "Very High")</f>
        <v>Medium</v>
      </c>
      <c r="N2789" t="str" cm="1">
        <f t="array" ref="N2789">_xlfn.IFS(tbl_logs[[#This Row],[Total Score]]&lt;=4, "Low", tbl_logs[[#This Row],[Total Score]]&lt;=10, "Medium", tbl_logs[[#This Row],[Total Score]]&lt;=17, "High", tbl_logs[[#This Row],[Total Score]]&lt;=25, "Critical")</f>
        <v>Medium</v>
      </c>
    </row>
    <row r="2790" spans="1:14" x14ac:dyDescent="0.3">
      <c r="A2790" t="s">
        <v>2928</v>
      </c>
      <c r="B2790" s="1">
        <v>46074.249305555553</v>
      </c>
      <c r="C2790" t="s">
        <v>7</v>
      </c>
      <c r="D2790" t="s">
        <v>8</v>
      </c>
      <c r="E2790" t="s">
        <v>19</v>
      </c>
      <c r="F2790" t="s">
        <v>53</v>
      </c>
      <c r="G2790" s="2">
        <v>0.24930555555555556</v>
      </c>
      <c r="H2790" s="3">
        <v>46074</v>
      </c>
      <c r="I2790">
        <v>2</v>
      </c>
      <c r="J2790">
        <f>_xlfn.XLOOKUP(tbl_logs[[#This Row],[Target_Department]],tbl_DeptWeight[Department], tbl_DeptWeight[Impact Score])</f>
        <v>3</v>
      </c>
      <c r="K2790">
        <f>_xlfn.XLOOKUP(tbl_logs[[#This Row],[Employee_Action]],tbl_ResponseLikelihood[Employee Action],tbl_ResponseLikelihood[Likelihood Score])</f>
        <v>5</v>
      </c>
      <c r="L2790">
        <f>tbl_logs[[#This Row],[Impact Score]]*tbl_logs[[#This Row],[Response Multiplier]]</f>
        <v>15</v>
      </c>
      <c r="M2790" t="str" cm="1">
        <f t="array" ref="M2790">_xlfn.IFS(tbl_logs[[#This Row],[Total Score]]&lt;=4, "Low", tbl_logs[[#This Row],[Total Score]]&lt;=10, "Medium", tbl_logs[[#This Row],[Total Score]]&lt;=19, "High", tbl_logs[[#This Row],[Total Score]]&lt;=25, "Very High")</f>
        <v>High</v>
      </c>
      <c r="N2790" t="str" cm="1">
        <f t="array" ref="N2790">_xlfn.IFS(tbl_logs[[#This Row],[Total Score]]&lt;=4, "Low", tbl_logs[[#This Row],[Total Score]]&lt;=10, "Medium", tbl_logs[[#This Row],[Total Score]]&lt;=17, "High", tbl_logs[[#This Row],[Total Score]]&lt;=25, "Critical")</f>
        <v>High</v>
      </c>
    </row>
    <row r="2791" spans="1:14" x14ac:dyDescent="0.3">
      <c r="A2791" t="s">
        <v>4138</v>
      </c>
      <c r="B2791" s="1">
        <v>46074.303472222222</v>
      </c>
      <c r="C2791" t="s">
        <v>7</v>
      </c>
      <c r="D2791" t="s">
        <v>8</v>
      </c>
      <c r="E2791" t="s">
        <v>19</v>
      </c>
      <c r="F2791" t="s">
        <v>33</v>
      </c>
      <c r="G2791" s="2">
        <v>0.3034722222222222</v>
      </c>
      <c r="H2791" s="3">
        <v>46074</v>
      </c>
      <c r="I2791">
        <v>2</v>
      </c>
      <c r="J2791">
        <f>_xlfn.XLOOKUP(tbl_logs[[#This Row],[Target_Department]],tbl_DeptWeight[Department], tbl_DeptWeight[Impact Score])</f>
        <v>3</v>
      </c>
      <c r="K2791">
        <f>_xlfn.XLOOKUP(tbl_logs[[#This Row],[Employee_Action]],tbl_ResponseLikelihood[Employee Action],tbl_ResponseLikelihood[Likelihood Score])</f>
        <v>4</v>
      </c>
      <c r="L2791">
        <f>tbl_logs[[#This Row],[Impact Score]]*tbl_logs[[#This Row],[Response Multiplier]]</f>
        <v>12</v>
      </c>
      <c r="M2791" t="str" cm="1">
        <f t="array" ref="M2791">_xlfn.IFS(tbl_logs[[#This Row],[Total Score]]&lt;=4, "Low", tbl_logs[[#This Row],[Total Score]]&lt;=10, "Medium", tbl_logs[[#This Row],[Total Score]]&lt;=19, "High", tbl_logs[[#This Row],[Total Score]]&lt;=25, "Very High")</f>
        <v>High</v>
      </c>
      <c r="N2791" t="str" cm="1">
        <f t="array" ref="N2791">_xlfn.IFS(tbl_logs[[#This Row],[Total Score]]&lt;=4, "Low", tbl_logs[[#This Row],[Total Score]]&lt;=10, "Medium", tbl_logs[[#This Row],[Total Score]]&lt;=17, "High", tbl_logs[[#This Row],[Total Score]]&lt;=25, "Critical")</f>
        <v>High</v>
      </c>
    </row>
    <row r="2792" spans="1:14" x14ac:dyDescent="0.3">
      <c r="A2792" t="s">
        <v>1152</v>
      </c>
      <c r="B2792" s="1">
        <v>46074.322916666664</v>
      </c>
      <c r="C2792" t="s">
        <v>12</v>
      </c>
      <c r="D2792" t="s">
        <v>15</v>
      </c>
      <c r="E2792" t="s">
        <v>16</v>
      </c>
      <c r="F2792" t="s">
        <v>33</v>
      </c>
      <c r="G2792" s="2">
        <v>0.32291666666666669</v>
      </c>
      <c r="H2792" s="3">
        <v>46074</v>
      </c>
      <c r="I2792">
        <v>2</v>
      </c>
      <c r="J2792">
        <f>_xlfn.XLOOKUP(tbl_logs[[#This Row],[Target_Department]],tbl_DeptWeight[Department], tbl_DeptWeight[Impact Score])</f>
        <v>1</v>
      </c>
      <c r="K2792">
        <f>_xlfn.XLOOKUP(tbl_logs[[#This Row],[Employee_Action]],tbl_ResponseLikelihood[Employee Action],tbl_ResponseLikelihood[Likelihood Score])</f>
        <v>4</v>
      </c>
      <c r="L2792">
        <f>tbl_logs[[#This Row],[Impact Score]]*tbl_logs[[#This Row],[Response Multiplier]]</f>
        <v>4</v>
      </c>
      <c r="M2792" t="str" cm="1">
        <f t="array" ref="M2792">_xlfn.IFS(tbl_logs[[#This Row],[Total Score]]&lt;=4, "Low", tbl_logs[[#This Row],[Total Score]]&lt;=10, "Medium", tbl_logs[[#This Row],[Total Score]]&lt;=19, "High", tbl_logs[[#This Row],[Total Score]]&lt;=25, "Very High")</f>
        <v>Low</v>
      </c>
      <c r="N2792" t="str" cm="1">
        <f t="array" ref="N2792">_xlfn.IFS(tbl_logs[[#This Row],[Total Score]]&lt;=4, "Low", tbl_logs[[#This Row],[Total Score]]&lt;=10, "Medium", tbl_logs[[#This Row],[Total Score]]&lt;=17, "High", tbl_logs[[#This Row],[Total Score]]&lt;=25, "Critical")</f>
        <v>Low</v>
      </c>
    </row>
    <row r="2793" spans="1:14" x14ac:dyDescent="0.3">
      <c r="A2793" t="s">
        <v>1427</v>
      </c>
      <c r="B2793" s="1">
        <v>46074.335416666669</v>
      </c>
      <c r="C2793" t="s">
        <v>26</v>
      </c>
      <c r="D2793" t="s">
        <v>22</v>
      </c>
      <c r="E2793" t="s">
        <v>31</v>
      </c>
      <c r="F2793" t="s">
        <v>10</v>
      </c>
      <c r="G2793" s="2">
        <v>0.33541666666666664</v>
      </c>
      <c r="H2793" s="3">
        <v>46074</v>
      </c>
      <c r="I2793">
        <v>2</v>
      </c>
      <c r="J2793">
        <f>_xlfn.XLOOKUP(tbl_logs[[#This Row],[Target_Department]],tbl_DeptWeight[Department], tbl_DeptWeight[Impact Score])</f>
        <v>3</v>
      </c>
      <c r="K2793">
        <f>_xlfn.XLOOKUP(tbl_logs[[#This Row],[Employee_Action]],tbl_ResponseLikelihood[Employee Action],tbl_ResponseLikelihood[Likelihood Score])</f>
        <v>2</v>
      </c>
      <c r="L2793">
        <f>tbl_logs[[#This Row],[Impact Score]]*tbl_logs[[#This Row],[Response Multiplier]]</f>
        <v>6</v>
      </c>
      <c r="M2793" t="str" cm="1">
        <f t="array" ref="M2793">_xlfn.IFS(tbl_logs[[#This Row],[Total Score]]&lt;=4, "Low", tbl_logs[[#This Row],[Total Score]]&lt;=10, "Medium", tbl_logs[[#This Row],[Total Score]]&lt;=19, "High", tbl_logs[[#This Row],[Total Score]]&lt;=25, "Very High")</f>
        <v>Medium</v>
      </c>
      <c r="N2793" t="str" cm="1">
        <f t="array" ref="N2793">_xlfn.IFS(tbl_logs[[#This Row],[Total Score]]&lt;=4, "Low", tbl_logs[[#This Row],[Total Score]]&lt;=10, "Medium", tbl_logs[[#This Row],[Total Score]]&lt;=17, "High", tbl_logs[[#This Row],[Total Score]]&lt;=25, "Critical")</f>
        <v>Medium</v>
      </c>
    </row>
    <row r="2794" spans="1:14" x14ac:dyDescent="0.3">
      <c r="A2794" t="s">
        <v>790</v>
      </c>
      <c r="B2794" s="1">
        <v>46074.347916666666</v>
      </c>
      <c r="C2794" t="s">
        <v>47</v>
      </c>
      <c r="D2794" t="s">
        <v>15</v>
      </c>
      <c r="E2794" t="s">
        <v>19</v>
      </c>
      <c r="F2794" t="s">
        <v>20</v>
      </c>
      <c r="G2794" s="2">
        <v>0.34791666666666665</v>
      </c>
      <c r="H2794" s="3">
        <v>46074</v>
      </c>
      <c r="I2794">
        <v>2</v>
      </c>
      <c r="J2794">
        <f>_xlfn.XLOOKUP(tbl_logs[[#This Row],[Target_Department]],tbl_DeptWeight[Department], tbl_DeptWeight[Impact Score])</f>
        <v>1</v>
      </c>
      <c r="K2794">
        <f>_xlfn.XLOOKUP(tbl_logs[[#This Row],[Employee_Action]],tbl_ResponseLikelihood[Employee Action],tbl_ResponseLikelihood[Likelihood Score])</f>
        <v>2</v>
      </c>
      <c r="L2794">
        <f>tbl_logs[[#This Row],[Impact Score]]*tbl_logs[[#This Row],[Response Multiplier]]</f>
        <v>2</v>
      </c>
      <c r="M2794" t="str" cm="1">
        <f t="array" ref="M2794">_xlfn.IFS(tbl_logs[[#This Row],[Total Score]]&lt;=4, "Low", tbl_logs[[#This Row],[Total Score]]&lt;=10, "Medium", tbl_logs[[#This Row],[Total Score]]&lt;=19, "High", tbl_logs[[#This Row],[Total Score]]&lt;=25, "Very High")</f>
        <v>Low</v>
      </c>
      <c r="N2794" t="str" cm="1">
        <f t="array" ref="N2794">_xlfn.IFS(tbl_logs[[#This Row],[Total Score]]&lt;=4, "Low", tbl_logs[[#This Row],[Total Score]]&lt;=10, "Medium", tbl_logs[[#This Row],[Total Score]]&lt;=17, "High", tbl_logs[[#This Row],[Total Score]]&lt;=25, "Critical")</f>
        <v>Low</v>
      </c>
    </row>
    <row r="2795" spans="1:14" x14ac:dyDescent="0.3">
      <c r="A2795" t="s">
        <v>1627</v>
      </c>
      <c r="B2795" s="1">
        <v>46074.359722222223</v>
      </c>
      <c r="C2795" t="s">
        <v>12</v>
      </c>
      <c r="D2795" t="s">
        <v>15</v>
      </c>
      <c r="E2795" t="s">
        <v>9</v>
      </c>
      <c r="F2795" t="s">
        <v>33</v>
      </c>
      <c r="G2795" s="2">
        <v>0.35972222222222222</v>
      </c>
      <c r="H2795" s="3">
        <v>46074</v>
      </c>
      <c r="I2795">
        <v>2</v>
      </c>
      <c r="J2795">
        <f>_xlfn.XLOOKUP(tbl_logs[[#This Row],[Target_Department]],tbl_DeptWeight[Department], tbl_DeptWeight[Impact Score])</f>
        <v>1</v>
      </c>
      <c r="K2795">
        <f>_xlfn.XLOOKUP(tbl_logs[[#This Row],[Employee_Action]],tbl_ResponseLikelihood[Employee Action],tbl_ResponseLikelihood[Likelihood Score])</f>
        <v>4</v>
      </c>
      <c r="L2795">
        <f>tbl_logs[[#This Row],[Impact Score]]*tbl_logs[[#This Row],[Response Multiplier]]</f>
        <v>4</v>
      </c>
      <c r="M2795" t="str" cm="1">
        <f t="array" ref="M2795">_xlfn.IFS(tbl_logs[[#This Row],[Total Score]]&lt;=4, "Low", tbl_logs[[#This Row],[Total Score]]&lt;=10, "Medium", tbl_logs[[#This Row],[Total Score]]&lt;=19, "High", tbl_logs[[#This Row],[Total Score]]&lt;=25, "Very High")</f>
        <v>Low</v>
      </c>
      <c r="N2795" t="str" cm="1">
        <f t="array" ref="N2795">_xlfn.IFS(tbl_logs[[#This Row],[Total Score]]&lt;=4, "Low", tbl_logs[[#This Row],[Total Score]]&lt;=10, "Medium", tbl_logs[[#This Row],[Total Score]]&lt;=17, "High", tbl_logs[[#This Row],[Total Score]]&lt;=25, "Critical")</f>
        <v>Low</v>
      </c>
    </row>
    <row r="2796" spans="1:14" x14ac:dyDescent="0.3">
      <c r="A2796" t="s">
        <v>3522</v>
      </c>
      <c r="B2796" s="1">
        <v>46074.373611111114</v>
      </c>
      <c r="C2796" t="s">
        <v>47</v>
      </c>
      <c r="D2796" t="s">
        <v>15</v>
      </c>
      <c r="E2796" t="s">
        <v>31</v>
      </c>
      <c r="F2796" t="s">
        <v>10</v>
      </c>
      <c r="G2796" s="2">
        <v>0.37361111111111112</v>
      </c>
      <c r="H2796" s="3">
        <v>46074</v>
      </c>
      <c r="I2796">
        <v>2</v>
      </c>
      <c r="J2796">
        <f>_xlfn.XLOOKUP(tbl_logs[[#This Row],[Target_Department]],tbl_DeptWeight[Department], tbl_DeptWeight[Impact Score])</f>
        <v>1</v>
      </c>
      <c r="K2796">
        <f>_xlfn.XLOOKUP(tbl_logs[[#This Row],[Employee_Action]],tbl_ResponseLikelihood[Employee Action],tbl_ResponseLikelihood[Likelihood Score])</f>
        <v>2</v>
      </c>
      <c r="L2796">
        <f>tbl_logs[[#This Row],[Impact Score]]*tbl_logs[[#This Row],[Response Multiplier]]</f>
        <v>2</v>
      </c>
      <c r="M2796" t="str" cm="1">
        <f t="array" ref="M2796">_xlfn.IFS(tbl_logs[[#This Row],[Total Score]]&lt;=4, "Low", tbl_logs[[#This Row],[Total Score]]&lt;=10, "Medium", tbl_logs[[#This Row],[Total Score]]&lt;=19, "High", tbl_logs[[#This Row],[Total Score]]&lt;=25, "Very High")</f>
        <v>Low</v>
      </c>
      <c r="N2796" t="str" cm="1">
        <f t="array" ref="N2796">_xlfn.IFS(tbl_logs[[#This Row],[Total Score]]&lt;=4, "Low", tbl_logs[[#This Row],[Total Score]]&lt;=10, "Medium", tbl_logs[[#This Row],[Total Score]]&lt;=17, "High", tbl_logs[[#This Row],[Total Score]]&lt;=25, "Critical")</f>
        <v>Low</v>
      </c>
    </row>
    <row r="2797" spans="1:14" x14ac:dyDescent="0.3">
      <c r="A2797" t="s">
        <v>812</v>
      </c>
      <c r="B2797" s="1">
        <v>46074.377083333333</v>
      </c>
      <c r="C2797" t="s">
        <v>7</v>
      </c>
      <c r="D2797" t="s">
        <v>22</v>
      </c>
      <c r="E2797" t="s">
        <v>19</v>
      </c>
      <c r="F2797" t="s">
        <v>20</v>
      </c>
      <c r="G2797" s="2">
        <v>0.37708333333333333</v>
      </c>
      <c r="H2797" s="3">
        <v>46074</v>
      </c>
      <c r="I2797">
        <v>2</v>
      </c>
      <c r="J2797">
        <f>_xlfn.XLOOKUP(tbl_logs[[#This Row],[Target_Department]],tbl_DeptWeight[Department], tbl_DeptWeight[Impact Score])</f>
        <v>3</v>
      </c>
      <c r="K2797">
        <f>_xlfn.XLOOKUP(tbl_logs[[#This Row],[Employee_Action]],tbl_ResponseLikelihood[Employee Action],tbl_ResponseLikelihood[Likelihood Score])</f>
        <v>2</v>
      </c>
      <c r="L2797">
        <f>tbl_logs[[#This Row],[Impact Score]]*tbl_logs[[#This Row],[Response Multiplier]]</f>
        <v>6</v>
      </c>
      <c r="M2797" t="str" cm="1">
        <f t="array" ref="M2797">_xlfn.IFS(tbl_logs[[#This Row],[Total Score]]&lt;=4, "Low", tbl_logs[[#This Row],[Total Score]]&lt;=10, "Medium", tbl_logs[[#This Row],[Total Score]]&lt;=19, "High", tbl_logs[[#This Row],[Total Score]]&lt;=25, "Very High")</f>
        <v>Medium</v>
      </c>
      <c r="N2797" t="str" cm="1">
        <f t="array" ref="N2797">_xlfn.IFS(tbl_logs[[#This Row],[Total Score]]&lt;=4, "Low", tbl_logs[[#This Row],[Total Score]]&lt;=10, "Medium", tbl_logs[[#This Row],[Total Score]]&lt;=17, "High", tbl_logs[[#This Row],[Total Score]]&lt;=25, "Critical")</f>
        <v>Medium</v>
      </c>
    </row>
    <row r="2798" spans="1:14" x14ac:dyDescent="0.3">
      <c r="A2798" t="s">
        <v>1128</v>
      </c>
      <c r="B2798" s="1">
        <v>46074.380555555559</v>
      </c>
      <c r="C2798" t="s">
        <v>40</v>
      </c>
      <c r="D2798" t="s">
        <v>8</v>
      </c>
      <c r="E2798" t="s">
        <v>16</v>
      </c>
      <c r="F2798" t="s">
        <v>20</v>
      </c>
      <c r="G2798" s="2">
        <v>0.38055555555555554</v>
      </c>
      <c r="H2798" s="3">
        <v>46074</v>
      </c>
      <c r="I2798">
        <v>2</v>
      </c>
      <c r="J2798">
        <f>_xlfn.XLOOKUP(tbl_logs[[#This Row],[Target_Department]],tbl_DeptWeight[Department], tbl_DeptWeight[Impact Score])</f>
        <v>5</v>
      </c>
      <c r="K2798">
        <f>_xlfn.XLOOKUP(tbl_logs[[#This Row],[Employee_Action]],tbl_ResponseLikelihood[Employee Action],tbl_ResponseLikelihood[Likelihood Score])</f>
        <v>2</v>
      </c>
      <c r="L2798">
        <f>tbl_logs[[#This Row],[Impact Score]]*tbl_logs[[#This Row],[Response Multiplier]]</f>
        <v>10</v>
      </c>
      <c r="M2798" t="str" cm="1">
        <f t="array" ref="M2798">_xlfn.IFS(tbl_logs[[#This Row],[Total Score]]&lt;=4, "Low", tbl_logs[[#This Row],[Total Score]]&lt;=10, "Medium", tbl_logs[[#This Row],[Total Score]]&lt;=19, "High", tbl_logs[[#This Row],[Total Score]]&lt;=25, "Very High")</f>
        <v>Medium</v>
      </c>
      <c r="N2798" t="str" cm="1">
        <f t="array" ref="N2798">_xlfn.IFS(tbl_logs[[#This Row],[Total Score]]&lt;=4, "Low", tbl_logs[[#This Row],[Total Score]]&lt;=10, "Medium", tbl_logs[[#This Row],[Total Score]]&lt;=17, "High", tbl_logs[[#This Row],[Total Score]]&lt;=25, "Critical")</f>
        <v>Medium</v>
      </c>
    </row>
    <row r="2799" spans="1:14" x14ac:dyDescent="0.3">
      <c r="A2799" t="s">
        <v>661</v>
      </c>
      <c r="B2799" s="1">
        <v>46074.428472222222</v>
      </c>
      <c r="C2799" t="s">
        <v>47</v>
      </c>
      <c r="D2799" t="s">
        <v>8</v>
      </c>
      <c r="E2799" t="s">
        <v>19</v>
      </c>
      <c r="F2799" t="s">
        <v>20</v>
      </c>
      <c r="G2799" s="2">
        <v>0.4284722222222222</v>
      </c>
      <c r="H2799" s="3">
        <v>46074</v>
      </c>
      <c r="I2799">
        <v>2</v>
      </c>
      <c r="J2799">
        <f>_xlfn.XLOOKUP(tbl_logs[[#This Row],[Target_Department]],tbl_DeptWeight[Department], tbl_DeptWeight[Impact Score])</f>
        <v>1</v>
      </c>
      <c r="K2799">
        <f>_xlfn.XLOOKUP(tbl_logs[[#This Row],[Employee_Action]],tbl_ResponseLikelihood[Employee Action],tbl_ResponseLikelihood[Likelihood Score])</f>
        <v>2</v>
      </c>
      <c r="L2799">
        <f>tbl_logs[[#This Row],[Impact Score]]*tbl_logs[[#This Row],[Response Multiplier]]</f>
        <v>2</v>
      </c>
      <c r="M2799" t="str" cm="1">
        <f t="array" ref="M2799">_xlfn.IFS(tbl_logs[[#This Row],[Total Score]]&lt;=4, "Low", tbl_logs[[#This Row],[Total Score]]&lt;=10, "Medium", tbl_logs[[#This Row],[Total Score]]&lt;=19, "High", tbl_logs[[#This Row],[Total Score]]&lt;=25, "Very High")</f>
        <v>Low</v>
      </c>
      <c r="N2799" t="str" cm="1">
        <f t="array" ref="N2799">_xlfn.IFS(tbl_logs[[#This Row],[Total Score]]&lt;=4, "Low", tbl_logs[[#This Row],[Total Score]]&lt;=10, "Medium", tbl_logs[[#This Row],[Total Score]]&lt;=17, "High", tbl_logs[[#This Row],[Total Score]]&lt;=25, "Critical")</f>
        <v>Low</v>
      </c>
    </row>
    <row r="2800" spans="1:14" x14ac:dyDescent="0.3">
      <c r="A2800" t="s">
        <v>3561</v>
      </c>
      <c r="B2800" s="1">
        <v>46074.442361111112</v>
      </c>
      <c r="C2800" t="s">
        <v>7</v>
      </c>
      <c r="D2800" t="s">
        <v>8</v>
      </c>
      <c r="E2800" t="s">
        <v>19</v>
      </c>
      <c r="F2800" t="s">
        <v>20</v>
      </c>
      <c r="G2800" s="2">
        <v>0.44236111111111109</v>
      </c>
      <c r="H2800" s="3">
        <v>46074</v>
      </c>
      <c r="I2800">
        <v>2</v>
      </c>
      <c r="J2800">
        <f>_xlfn.XLOOKUP(tbl_logs[[#This Row],[Target_Department]],tbl_DeptWeight[Department], tbl_DeptWeight[Impact Score])</f>
        <v>3</v>
      </c>
      <c r="K2800">
        <f>_xlfn.XLOOKUP(tbl_logs[[#This Row],[Employee_Action]],tbl_ResponseLikelihood[Employee Action],tbl_ResponseLikelihood[Likelihood Score])</f>
        <v>2</v>
      </c>
      <c r="L2800">
        <f>tbl_logs[[#This Row],[Impact Score]]*tbl_logs[[#This Row],[Response Multiplier]]</f>
        <v>6</v>
      </c>
      <c r="M2800" t="str" cm="1">
        <f t="array" ref="M2800">_xlfn.IFS(tbl_logs[[#This Row],[Total Score]]&lt;=4, "Low", tbl_logs[[#This Row],[Total Score]]&lt;=10, "Medium", tbl_logs[[#This Row],[Total Score]]&lt;=19, "High", tbl_logs[[#This Row],[Total Score]]&lt;=25, "Very High")</f>
        <v>Medium</v>
      </c>
      <c r="N2800" t="str" cm="1">
        <f t="array" ref="N2800">_xlfn.IFS(tbl_logs[[#This Row],[Total Score]]&lt;=4, "Low", tbl_logs[[#This Row],[Total Score]]&lt;=10, "Medium", tbl_logs[[#This Row],[Total Score]]&lt;=17, "High", tbl_logs[[#This Row],[Total Score]]&lt;=25, "Critical")</f>
        <v>Medium</v>
      </c>
    </row>
    <row r="2801" spans="1:14" x14ac:dyDescent="0.3">
      <c r="A2801" t="s">
        <v>1777</v>
      </c>
      <c r="B2801" s="1">
        <v>46074.444444444445</v>
      </c>
      <c r="C2801" t="s">
        <v>12</v>
      </c>
      <c r="D2801" t="s">
        <v>22</v>
      </c>
      <c r="E2801" t="s">
        <v>16</v>
      </c>
      <c r="F2801" t="s">
        <v>10</v>
      </c>
      <c r="G2801" s="2">
        <v>0.44444444444444442</v>
      </c>
      <c r="H2801" s="3">
        <v>46074</v>
      </c>
      <c r="I2801">
        <v>2</v>
      </c>
      <c r="J2801">
        <f>_xlfn.XLOOKUP(tbl_logs[[#This Row],[Target_Department]],tbl_DeptWeight[Department], tbl_DeptWeight[Impact Score])</f>
        <v>1</v>
      </c>
      <c r="K2801">
        <f>_xlfn.XLOOKUP(tbl_logs[[#This Row],[Employee_Action]],tbl_ResponseLikelihood[Employee Action],tbl_ResponseLikelihood[Likelihood Score])</f>
        <v>2</v>
      </c>
      <c r="L2801">
        <f>tbl_logs[[#This Row],[Impact Score]]*tbl_logs[[#This Row],[Response Multiplier]]</f>
        <v>2</v>
      </c>
      <c r="M2801" t="str" cm="1">
        <f t="array" ref="M2801">_xlfn.IFS(tbl_logs[[#This Row],[Total Score]]&lt;=4, "Low", tbl_logs[[#This Row],[Total Score]]&lt;=10, "Medium", tbl_logs[[#This Row],[Total Score]]&lt;=19, "High", tbl_logs[[#This Row],[Total Score]]&lt;=25, "Very High")</f>
        <v>Low</v>
      </c>
      <c r="N2801" t="str" cm="1">
        <f t="array" ref="N2801">_xlfn.IFS(tbl_logs[[#This Row],[Total Score]]&lt;=4, "Low", tbl_logs[[#This Row],[Total Score]]&lt;=10, "Medium", tbl_logs[[#This Row],[Total Score]]&lt;=17, "High", tbl_logs[[#This Row],[Total Score]]&lt;=25, "Critical")</f>
        <v>Low</v>
      </c>
    </row>
    <row r="2802" spans="1:14" x14ac:dyDescent="0.3">
      <c r="A2802" t="s">
        <v>4106</v>
      </c>
      <c r="B2802" s="1">
        <v>46074.463194444441</v>
      </c>
      <c r="C2802" t="s">
        <v>40</v>
      </c>
      <c r="D2802" t="s">
        <v>22</v>
      </c>
      <c r="E2802" t="s">
        <v>16</v>
      </c>
      <c r="F2802" t="s">
        <v>20</v>
      </c>
      <c r="G2802" s="2">
        <v>0.46319444444444446</v>
      </c>
      <c r="H2802" s="3">
        <v>46074</v>
      </c>
      <c r="I2802">
        <v>2</v>
      </c>
      <c r="J2802">
        <f>_xlfn.XLOOKUP(tbl_logs[[#This Row],[Target_Department]],tbl_DeptWeight[Department], tbl_DeptWeight[Impact Score])</f>
        <v>5</v>
      </c>
      <c r="K2802">
        <f>_xlfn.XLOOKUP(tbl_logs[[#This Row],[Employee_Action]],tbl_ResponseLikelihood[Employee Action],tbl_ResponseLikelihood[Likelihood Score])</f>
        <v>2</v>
      </c>
      <c r="L2802">
        <f>tbl_logs[[#This Row],[Impact Score]]*tbl_logs[[#This Row],[Response Multiplier]]</f>
        <v>10</v>
      </c>
      <c r="M2802" t="str" cm="1">
        <f t="array" ref="M2802">_xlfn.IFS(tbl_logs[[#This Row],[Total Score]]&lt;=4, "Low", tbl_logs[[#This Row],[Total Score]]&lt;=10, "Medium", tbl_logs[[#This Row],[Total Score]]&lt;=19, "High", tbl_logs[[#This Row],[Total Score]]&lt;=25, "Very High")</f>
        <v>Medium</v>
      </c>
      <c r="N2802" t="str" cm="1">
        <f t="array" ref="N2802">_xlfn.IFS(tbl_logs[[#This Row],[Total Score]]&lt;=4, "Low", tbl_logs[[#This Row],[Total Score]]&lt;=10, "Medium", tbl_logs[[#This Row],[Total Score]]&lt;=17, "High", tbl_logs[[#This Row],[Total Score]]&lt;=25, "Critical")</f>
        <v>Medium</v>
      </c>
    </row>
    <row r="2803" spans="1:14" x14ac:dyDescent="0.3">
      <c r="A2803" t="s">
        <v>1257</v>
      </c>
      <c r="B2803" s="1">
        <v>46074.496527777781</v>
      </c>
      <c r="C2803" t="s">
        <v>7</v>
      </c>
      <c r="D2803" t="s">
        <v>15</v>
      </c>
      <c r="E2803" t="s">
        <v>19</v>
      </c>
      <c r="F2803" t="s">
        <v>13</v>
      </c>
      <c r="G2803" s="2">
        <v>0.49652777777777779</v>
      </c>
      <c r="H2803" s="3">
        <v>46074</v>
      </c>
      <c r="I2803">
        <v>2</v>
      </c>
      <c r="J2803">
        <f>_xlfn.XLOOKUP(tbl_logs[[#This Row],[Target_Department]],tbl_DeptWeight[Department], tbl_DeptWeight[Impact Score])</f>
        <v>3</v>
      </c>
      <c r="K2803">
        <f>_xlfn.XLOOKUP(tbl_logs[[#This Row],[Employee_Action]],tbl_ResponseLikelihood[Employee Action],tbl_ResponseLikelihood[Likelihood Score])</f>
        <v>1</v>
      </c>
      <c r="L2803">
        <f>tbl_logs[[#This Row],[Impact Score]]*tbl_logs[[#This Row],[Response Multiplier]]</f>
        <v>3</v>
      </c>
      <c r="M2803" t="str" cm="1">
        <f t="array" ref="M2803">_xlfn.IFS(tbl_logs[[#This Row],[Total Score]]&lt;=4, "Low", tbl_logs[[#This Row],[Total Score]]&lt;=10, "Medium", tbl_logs[[#This Row],[Total Score]]&lt;=19, "High", tbl_logs[[#This Row],[Total Score]]&lt;=25, "Very High")</f>
        <v>Low</v>
      </c>
      <c r="N2803" t="str" cm="1">
        <f t="array" ref="N2803">_xlfn.IFS(tbl_logs[[#This Row],[Total Score]]&lt;=4, "Low", tbl_logs[[#This Row],[Total Score]]&lt;=10, "Medium", tbl_logs[[#This Row],[Total Score]]&lt;=17, "High", tbl_logs[[#This Row],[Total Score]]&lt;=25, "Critical")</f>
        <v>Low</v>
      </c>
    </row>
    <row r="2804" spans="1:14" x14ac:dyDescent="0.3">
      <c r="A2804" t="s">
        <v>3231</v>
      </c>
      <c r="B2804" s="1">
        <v>46074.498611111114</v>
      </c>
      <c r="C2804" t="s">
        <v>26</v>
      </c>
      <c r="D2804" t="s">
        <v>15</v>
      </c>
      <c r="E2804" t="s">
        <v>19</v>
      </c>
      <c r="F2804" t="s">
        <v>20</v>
      </c>
      <c r="G2804" s="2">
        <v>0.49861111111111112</v>
      </c>
      <c r="H2804" s="3">
        <v>46074</v>
      </c>
      <c r="I2804">
        <v>2</v>
      </c>
      <c r="J2804">
        <f>_xlfn.XLOOKUP(tbl_logs[[#This Row],[Target_Department]],tbl_DeptWeight[Department], tbl_DeptWeight[Impact Score])</f>
        <v>3</v>
      </c>
      <c r="K2804">
        <f>_xlfn.XLOOKUP(tbl_logs[[#This Row],[Employee_Action]],tbl_ResponseLikelihood[Employee Action],tbl_ResponseLikelihood[Likelihood Score])</f>
        <v>2</v>
      </c>
      <c r="L2804">
        <f>tbl_logs[[#This Row],[Impact Score]]*tbl_logs[[#This Row],[Response Multiplier]]</f>
        <v>6</v>
      </c>
      <c r="M2804" t="str" cm="1">
        <f t="array" ref="M2804">_xlfn.IFS(tbl_logs[[#This Row],[Total Score]]&lt;=4, "Low", tbl_logs[[#This Row],[Total Score]]&lt;=10, "Medium", tbl_logs[[#This Row],[Total Score]]&lt;=19, "High", tbl_logs[[#This Row],[Total Score]]&lt;=25, "Very High")</f>
        <v>Medium</v>
      </c>
      <c r="N2804" t="str" cm="1">
        <f t="array" ref="N2804">_xlfn.IFS(tbl_logs[[#This Row],[Total Score]]&lt;=4, "Low", tbl_logs[[#This Row],[Total Score]]&lt;=10, "Medium", tbl_logs[[#This Row],[Total Score]]&lt;=17, "High", tbl_logs[[#This Row],[Total Score]]&lt;=25, "Critical")</f>
        <v>Medium</v>
      </c>
    </row>
    <row r="2805" spans="1:14" x14ac:dyDescent="0.3">
      <c r="A2805" t="s">
        <v>4969</v>
      </c>
      <c r="B2805" s="1">
        <v>46074.499305555553</v>
      </c>
      <c r="C2805" t="s">
        <v>7</v>
      </c>
      <c r="D2805" t="s">
        <v>8</v>
      </c>
      <c r="E2805" t="s">
        <v>19</v>
      </c>
      <c r="F2805" t="s">
        <v>13</v>
      </c>
      <c r="G2805" s="2">
        <v>0.49930555555555556</v>
      </c>
      <c r="H2805" s="3">
        <v>46074</v>
      </c>
      <c r="I2805">
        <v>2</v>
      </c>
      <c r="J2805">
        <f>_xlfn.XLOOKUP(tbl_logs[[#This Row],[Target_Department]],tbl_DeptWeight[Department], tbl_DeptWeight[Impact Score])</f>
        <v>3</v>
      </c>
      <c r="K2805">
        <f>_xlfn.XLOOKUP(tbl_logs[[#This Row],[Employee_Action]],tbl_ResponseLikelihood[Employee Action],tbl_ResponseLikelihood[Likelihood Score])</f>
        <v>1</v>
      </c>
      <c r="L2805">
        <f>tbl_logs[[#This Row],[Impact Score]]*tbl_logs[[#This Row],[Response Multiplier]]</f>
        <v>3</v>
      </c>
      <c r="M2805" t="str" cm="1">
        <f t="array" ref="M2805">_xlfn.IFS(tbl_logs[[#This Row],[Total Score]]&lt;=4, "Low", tbl_logs[[#This Row],[Total Score]]&lt;=10, "Medium", tbl_logs[[#This Row],[Total Score]]&lt;=19, "High", tbl_logs[[#This Row],[Total Score]]&lt;=25, "Very High")</f>
        <v>Low</v>
      </c>
      <c r="N2805" t="str" cm="1">
        <f t="array" ref="N2805">_xlfn.IFS(tbl_logs[[#This Row],[Total Score]]&lt;=4, "Low", tbl_logs[[#This Row],[Total Score]]&lt;=10, "Medium", tbl_logs[[#This Row],[Total Score]]&lt;=17, "High", tbl_logs[[#This Row],[Total Score]]&lt;=25, "Critical")</f>
        <v>Low</v>
      </c>
    </row>
    <row r="2806" spans="1:14" x14ac:dyDescent="0.3">
      <c r="A2806" t="s">
        <v>4460</v>
      </c>
      <c r="B2806" s="1">
        <v>46074.53125</v>
      </c>
      <c r="C2806" t="s">
        <v>7</v>
      </c>
      <c r="D2806" t="s">
        <v>22</v>
      </c>
      <c r="E2806" t="s">
        <v>19</v>
      </c>
      <c r="F2806" t="s">
        <v>10</v>
      </c>
      <c r="G2806" s="2">
        <v>0.53125</v>
      </c>
      <c r="H2806" s="3">
        <v>46074</v>
      </c>
      <c r="I2806">
        <v>2</v>
      </c>
      <c r="J2806">
        <f>_xlfn.XLOOKUP(tbl_logs[[#This Row],[Target_Department]],tbl_DeptWeight[Department], tbl_DeptWeight[Impact Score])</f>
        <v>3</v>
      </c>
      <c r="K2806">
        <f>_xlfn.XLOOKUP(tbl_logs[[#This Row],[Employee_Action]],tbl_ResponseLikelihood[Employee Action],tbl_ResponseLikelihood[Likelihood Score])</f>
        <v>2</v>
      </c>
      <c r="L2806">
        <f>tbl_logs[[#This Row],[Impact Score]]*tbl_logs[[#This Row],[Response Multiplier]]</f>
        <v>6</v>
      </c>
      <c r="M2806" t="str" cm="1">
        <f t="array" ref="M2806">_xlfn.IFS(tbl_logs[[#This Row],[Total Score]]&lt;=4, "Low", tbl_logs[[#This Row],[Total Score]]&lt;=10, "Medium", tbl_logs[[#This Row],[Total Score]]&lt;=19, "High", tbl_logs[[#This Row],[Total Score]]&lt;=25, "Very High")</f>
        <v>Medium</v>
      </c>
      <c r="N2806" t="str" cm="1">
        <f t="array" ref="N2806">_xlfn.IFS(tbl_logs[[#This Row],[Total Score]]&lt;=4, "Low", tbl_logs[[#This Row],[Total Score]]&lt;=10, "Medium", tbl_logs[[#This Row],[Total Score]]&lt;=17, "High", tbl_logs[[#This Row],[Total Score]]&lt;=25, "Critical")</f>
        <v>Medium</v>
      </c>
    </row>
    <row r="2807" spans="1:14" x14ac:dyDescent="0.3">
      <c r="A2807" t="s">
        <v>4523</v>
      </c>
      <c r="B2807" s="1">
        <v>46074.532638888886</v>
      </c>
      <c r="C2807" t="s">
        <v>40</v>
      </c>
      <c r="D2807" t="s">
        <v>22</v>
      </c>
      <c r="E2807" t="s">
        <v>16</v>
      </c>
      <c r="F2807" t="s">
        <v>10</v>
      </c>
      <c r="G2807" s="2">
        <v>0.53263888888888888</v>
      </c>
      <c r="H2807" s="3">
        <v>46074</v>
      </c>
      <c r="I2807">
        <v>2</v>
      </c>
      <c r="J2807">
        <f>_xlfn.XLOOKUP(tbl_logs[[#This Row],[Target_Department]],tbl_DeptWeight[Department], tbl_DeptWeight[Impact Score])</f>
        <v>5</v>
      </c>
      <c r="K2807">
        <f>_xlfn.XLOOKUP(tbl_logs[[#This Row],[Employee_Action]],tbl_ResponseLikelihood[Employee Action],tbl_ResponseLikelihood[Likelihood Score])</f>
        <v>2</v>
      </c>
      <c r="L2807">
        <f>tbl_logs[[#This Row],[Impact Score]]*tbl_logs[[#This Row],[Response Multiplier]]</f>
        <v>10</v>
      </c>
      <c r="M2807" t="str" cm="1">
        <f t="array" ref="M2807">_xlfn.IFS(tbl_logs[[#This Row],[Total Score]]&lt;=4, "Low", tbl_logs[[#This Row],[Total Score]]&lt;=10, "Medium", tbl_logs[[#This Row],[Total Score]]&lt;=19, "High", tbl_logs[[#This Row],[Total Score]]&lt;=25, "Very High")</f>
        <v>Medium</v>
      </c>
      <c r="N2807" t="str" cm="1">
        <f t="array" ref="N2807">_xlfn.IFS(tbl_logs[[#This Row],[Total Score]]&lt;=4, "Low", tbl_logs[[#This Row],[Total Score]]&lt;=10, "Medium", tbl_logs[[#This Row],[Total Score]]&lt;=17, "High", tbl_logs[[#This Row],[Total Score]]&lt;=25, "Critical")</f>
        <v>Medium</v>
      </c>
    </row>
    <row r="2808" spans="1:14" x14ac:dyDescent="0.3">
      <c r="A2808" t="s">
        <v>4549</v>
      </c>
      <c r="B2808" s="1">
        <v>46074.561111111114</v>
      </c>
      <c r="C2808" t="s">
        <v>7</v>
      </c>
      <c r="D2808" t="s">
        <v>8</v>
      </c>
      <c r="E2808" t="s">
        <v>19</v>
      </c>
      <c r="F2808" t="s">
        <v>10</v>
      </c>
      <c r="G2808" s="2">
        <v>0.56111111111111112</v>
      </c>
      <c r="H2808" s="3">
        <v>46074</v>
      </c>
      <c r="I2808">
        <v>2</v>
      </c>
      <c r="J2808">
        <f>_xlfn.XLOOKUP(tbl_logs[[#This Row],[Target_Department]],tbl_DeptWeight[Department], tbl_DeptWeight[Impact Score])</f>
        <v>3</v>
      </c>
      <c r="K2808">
        <f>_xlfn.XLOOKUP(tbl_logs[[#This Row],[Employee_Action]],tbl_ResponseLikelihood[Employee Action],tbl_ResponseLikelihood[Likelihood Score])</f>
        <v>2</v>
      </c>
      <c r="L2808">
        <f>tbl_logs[[#This Row],[Impact Score]]*tbl_logs[[#This Row],[Response Multiplier]]</f>
        <v>6</v>
      </c>
      <c r="M2808" t="str" cm="1">
        <f t="array" ref="M2808">_xlfn.IFS(tbl_logs[[#This Row],[Total Score]]&lt;=4, "Low", tbl_logs[[#This Row],[Total Score]]&lt;=10, "Medium", tbl_logs[[#This Row],[Total Score]]&lt;=19, "High", tbl_logs[[#This Row],[Total Score]]&lt;=25, "Very High")</f>
        <v>Medium</v>
      </c>
      <c r="N2808" t="str" cm="1">
        <f t="array" ref="N2808">_xlfn.IFS(tbl_logs[[#This Row],[Total Score]]&lt;=4, "Low", tbl_logs[[#This Row],[Total Score]]&lt;=10, "Medium", tbl_logs[[#This Row],[Total Score]]&lt;=17, "High", tbl_logs[[#This Row],[Total Score]]&lt;=25, "Critical")</f>
        <v>Medium</v>
      </c>
    </row>
    <row r="2809" spans="1:14" x14ac:dyDescent="0.3">
      <c r="A2809" t="s">
        <v>2914</v>
      </c>
      <c r="B2809" s="1">
        <v>46074.590277777781</v>
      </c>
      <c r="C2809" t="s">
        <v>40</v>
      </c>
      <c r="D2809" t="s">
        <v>22</v>
      </c>
      <c r="E2809" t="s">
        <v>16</v>
      </c>
      <c r="F2809" t="s">
        <v>33</v>
      </c>
      <c r="G2809" s="2">
        <v>0.59027777777777779</v>
      </c>
      <c r="H2809" s="3">
        <v>46074</v>
      </c>
      <c r="I2809">
        <v>2</v>
      </c>
      <c r="J2809">
        <f>_xlfn.XLOOKUP(tbl_logs[[#This Row],[Target_Department]],tbl_DeptWeight[Department], tbl_DeptWeight[Impact Score])</f>
        <v>5</v>
      </c>
      <c r="K2809">
        <f>_xlfn.XLOOKUP(tbl_logs[[#This Row],[Employee_Action]],tbl_ResponseLikelihood[Employee Action],tbl_ResponseLikelihood[Likelihood Score])</f>
        <v>4</v>
      </c>
      <c r="L2809">
        <f>tbl_logs[[#This Row],[Impact Score]]*tbl_logs[[#This Row],[Response Multiplier]]</f>
        <v>20</v>
      </c>
      <c r="M2809" t="str" cm="1">
        <f t="array" ref="M2809">_xlfn.IFS(tbl_logs[[#This Row],[Total Score]]&lt;=4, "Low", tbl_logs[[#This Row],[Total Score]]&lt;=10, "Medium", tbl_logs[[#This Row],[Total Score]]&lt;=19, "High", tbl_logs[[#This Row],[Total Score]]&lt;=25, "Very High")</f>
        <v>Very High</v>
      </c>
      <c r="N2809" t="str" cm="1">
        <f t="array" ref="N2809">_xlfn.IFS(tbl_logs[[#This Row],[Total Score]]&lt;=4, "Low", tbl_logs[[#This Row],[Total Score]]&lt;=10, "Medium", tbl_logs[[#This Row],[Total Score]]&lt;=17, "High", tbl_logs[[#This Row],[Total Score]]&lt;=25, "Critical")</f>
        <v>Critical</v>
      </c>
    </row>
    <row r="2810" spans="1:14" x14ac:dyDescent="0.3">
      <c r="A2810" t="s">
        <v>1493</v>
      </c>
      <c r="B2810" s="1">
        <v>46074.6</v>
      </c>
      <c r="C2810" t="s">
        <v>7</v>
      </c>
      <c r="D2810" t="s">
        <v>8</v>
      </c>
      <c r="E2810" t="s">
        <v>19</v>
      </c>
      <c r="F2810" t="s">
        <v>20</v>
      </c>
      <c r="G2810" s="2">
        <v>0.6</v>
      </c>
      <c r="H2810" s="3">
        <v>46074</v>
      </c>
      <c r="I2810">
        <v>2</v>
      </c>
      <c r="J2810">
        <f>_xlfn.XLOOKUP(tbl_logs[[#This Row],[Target_Department]],tbl_DeptWeight[Department], tbl_DeptWeight[Impact Score])</f>
        <v>3</v>
      </c>
      <c r="K2810">
        <f>_xlfn.XLOOKUP(tbl_logs[[#This Row],[Employee_Action]],tbl_ResponseLikelihood[Employee Action],tbl_ResponseLikelihood[Likelihood Score])</f>
        <v>2</v>
      </c>
      <c r="L2810">
        <f>tbl_logs[[#This Row],[Impact Score]]*tbl_logs[[#This Row],[Response Multiplier]]</f>
        <v>6</v>
      </c>
      <c r="M2810" t="str" cm="1">
        <f t="array" ref="M2810">_xlfn.IFS(tbl_logs[[#This Row],[Total Score]]&lt;=4, "Low", tbl_logs[[#This Row],[Total Score]]&lt;=10, "Medium", tbl_logs[[#This Row],[Total Score]]&lt;=19, "High", tbl_logs[[#This Row],[Total Score]]&lt;=25, "Very High")</f>
        <v>Medium</v>
      </c>
      <c r="N2810" t="str" cm="1">
        <f t="array" ref="N2810">_xlfn.IFS(tbl_logs[[#This Row],[Total Score]]&lt;=4, "Low", tbl_logs[[#This Row],[Total Score]]&lt;=10, "Medium", tbl_logs[[#This Row],[Total Score]]&lt;=17, "High", tbl_logs[[#This Row],[Total Score]]&lt;=25, "Critical")</f>
        <v>Medium</v>
      </c>
    </row>
    <row r="2811" spans="1:14" x14ac:dyDescent="0.3">
      <c r="A2811" t="s">
        <v>1750</v>
      </c>
      <c r="B2811" s="1">
        <v>46074.647916666669</v>
      </c>
      <c r="C2811" t="s">
        <v>35</v>
      </c>
      <c r="D2811" t="s">
        <v>22</v>
      </c>
      <c r="E2811" t="s">
        <v>31</v>
      </c>
      <c r="F2811" t="s">
        <v>10</v>
      </c>
      <c r="G2811" s="2">
        <v>0.6479166666666667</v>
      </c>
      <c r="H2811" s="3">
        <v>46074</v>
      </c>
      <c r="I2811">
        <v>2</v>
      </c>
      <c r="J2811">
        <f>_xlfn.XLOOKUP(tbl_logs[[#This Row],[Target_Department]],tbl_DeptWeight[Department], tbl_DeptWeight[Impact Score])</f>
        <v>1</v>
      </c>
      <c r="K2811">
        <f>_xlfn.XLOOKUP(tbl_logs[[#This Row],[Employee_Action]],tbl_ResponseLikelihood[Employee Action],tbl_ResponseLikelihood[Likelihood Score])</f>
        <v>2</v>
      </c>
      <c r="L2811">
        <f>tbl_logs[[#This Row],[Impact Score]]*tbl_logs[[#This Row],[Response Multiplier]]</f>
        <v>2</v>
      </c>
      <c r="M2811" t="str" cm="1">
        <f t="array" ref="M2811">_xlfn.IFS(tbl_logs[[#This Row],[Total Score]]&lt;=4, "Low", tbl_logs[[#This Row],[Total Score]]&lt;=10, "Medium", tbl_logs[[#This Row],[Total Score]]&lt;=19, "High", tbl_logs[[#This Row],[Total Score]]&lt;=25, "Very High")</f>
        <v>Low</v>
      </c>
      <c r="N2811" t="str" cm="1">
        <f t="array" ref="N2811">_xlfn.IFS(tbl_logs[[#This Row],[Total Score]]&lt;=4, "Low", tbl_logs[[#This Row],[Total Score]]&lt;=10, "Medium", tbl_logs[[#This Row],[Total Score]]&lt;=17, "High", tbl_logs[[#This Row],[Total Score]]&lt;=25, "Critical")</f>
        <v>Low</v>
      </c>
    </row>
    <row r="2812" spans="1:14" x14ac:dyDescent="0.3">
      <c r="A2812" t="s">
        <v>3083</v>
      </c>
      <c r="B2812" s="1">
        <v>46074.71597222222</v>
      </c>
      <c r="C2812" t="s">
        <v>7</v>
      </c>
      <c r="D2812" t="s">
        <v>22</v>
      </c>
      <c r="E2812" t="s">
        <v>19</v>
      </c>
      <c r="F2812" t="s">
        <v>20</v>
      </c>
      <c r="G2812" s="2">
        <v>0.71597222222222223</v>
      </c>
      <c r="H2812" s="3">
        <v>46074</v>
      </c>
      <c r="I2812">
        <v>2</v>
      </c>
      <c r="J2812">
        <f>_xlfn.XLOOKUP(tbl_logs[[#This Row],[Target_Department]],tbl_DeptWeight[Department], tbl_DeptWeight[Impact Score])</f>
        <v>3</v>
      </c>
      <c r="K2812">
        <f>_xlfn.XLOOKUP(tbl_logs[[#This Row],[Employee_Action]],tbl_ResponseLikelihood[Employee Action],tbl_ResponseLikelihood[Likelihood Score])</f>
        <v>2</v>
      </c>
      <c r="L2812">
        <f>tbl_logs[[#This Row],[Impact Score]]*tbl_logs[[#This Row],[Response Multiplier]]</f>
        <v>6</v>
      </c>
      <c r="M2812" t="str" cm="1">
        <f t="array" ref="M2812">_xlfn.IFS(tbl_logs[[#This Row],[Total Score]]&lt;=4, "Low", tbl_logs[[#This Row],[Total Score]]&lt;=10, "Medium", tbl_logs[[#This Row],[Total Score]]&lt;=19, "High", tbl_logs[[#This Row],[Total Score]]&lt;=25, "Very High")</f>
        <v>Medium</v>
      </c>
      <c r="N2812" t="str" cm="1">
        <f t="array" ref="N2812">_xlfn.IFS(tbl_logs[[#This Row],[Total Score]]&lt;=4, "Low", tbl_logs[[#This Row],[Total Score]]&lt;=10, "Medium", tbl_logs[[#This Row],[Total Score]]&lt;=17, "High", tbl_logs[[#This Row],[Total Score]]&lt;=25, "Critical")</f>
        <v>Medium</v>
      </c>
    </row>
    <row r="2813" spans="1:14" x14ac:dyDescent="0.3">
      <c r="A2813" t="s">
        <v>1768</v>
      </c>
      <c r="B2813" s="1">
        <v>46074.727083333331</v>
      </c>
      <c r="C2813" t="s">
        <v>40</v>
      </c>
      <c r="D2813" t="s">
        <v>22</v>
      </c>
      <c r="E2813" t="s">
        <v>16</v>
      </c>
      <c r="F2813" t="s">
        <v>20</v>
      </c>
      <c r="G2813" s="2">
        <v>0.7270833333333333</v>
      </c>
      <c r="H2813" s="3">
        <v>46074</v>
      </c>
      <c r="I2813">
        <v>2</v>
      </c>
      <c r="J2813">
        <f>_xlfn.XLOOKUP(tbl_logs[[#This Row],[Target_Department]],tbl_DeptWeight[Department], tbl_DeptWeight[Impact Score])</f>
        <v>5</v>
      </c>
      <c r="K2813">
        <f>_xlfn.XLOOKUP(tbl_logs[[#This Row],[Employee_Action]],tbl_ResponseLikelihood[Employee Action],tbl_ResponseLikelihood[Likelihood Score])</f>
        <v>2</v>
      </c>
      <c r="L2813">
        <f>tbl_logs[[#This Row],[Impact Score]]*tbl_logs[[#This Row],[Response Multiplier]]</f>
        <v>10</v>
      </c>
      <c r="M2813" t="str" cm="1">
        <f t="array" ref="M2813">_xlfn.IFS(tbl_logs[[#This Row],[Total Score]]&lt;=4, "Low", tbl_logs[[#This Row],[Total Score]]&lt;=10, "Medium", tbl_logs[[#This Row],[Total Score]]&lt;=19, "High", tbl_logs[[#This Row],[Total Score]]&lt;=25, "Very High")</f>
        <v>Medium</v>
      </c>
      <c r="N2813" t="str" cm="1">
        <f t="array" ref="N2813">_xlfn.IFS(tbl_logs[[#This Row],[Total Score]]&lt;=4, "Low", tbl_logs[[#This Row],[Total Score]]&lt;=10, "Medium", tbl_logs[[#This Row],[Total Score]]&lt;=17, "High", tbl_logs[[#This Row],[Total Score]]&lt;=25, "Critical")</f>
        <v>Medium</v>
      </c>
    </row>
    <row r="2814" spans="1:14" x14ac:dyDescent="0.3">
      <c r="A2814" t="s">
        <v>1367</v>
      </c>
      <c r="B2814" s="1">
        <v>46074.727083333331</v>
      </c>
      <c r="C2814" t="s">
        <v>47</v>
      </c>
      <c r="D2814" t="s">
        <v>18</v>
      </c>
      <c r="E2814" t="s">
        <v>9</v>
      </c>
      <c r="F2814" t="s">
        <v>10</v>
      </c>
      <c r="G2814" s="2">
        <v>0.7270833333333333</v>
      </c>
      <c r="H2814" s="3">
        <v>46074</v>
      </c>
      <c r="I2814">
        <v>2</v>
      </c>
      <c r="J2814">
        <f>_xlfn.XLOOKUP(tbl_logs[[#This Row],[Target_Department]],tbl_DeptWeight[Department], tbl_DeptWeight[Impact Score])</f>
        <v>1</v>
      </c>
      <c r="K2814">
        <f>_xlfn.XLOOKUP(tbl_logs[[#This Row],[Employee_Action]],tbl_ResponseLikelihood[Employee Action],tbl_ResponseLikelihood[Likelihood Score])</f>
        <v>2</v>
      </c>
      <c r="L2814">
        <f>tbl_logs[[#This Row],[Impact Score]]*tbl_logs[[#This Row],[Response Multiplier]]</f>
        <v>2</v>
      </c>
      <c r="M2814" t="str" cm="1">
        <f t="array" ref="M2814">_xlfn.IFS(tbl_logs[[#This Row],[Total Score]]&lt;=4, "Low", tbl_logs[[#This Row],[Total Score]]&lt;=10, "Medium", tbl_logs[[#This Row],[Total Score]]&lt;=19, "High", tbl_logs[[#This Row],[Total Score]]&lt;=25, "Very High")</f>
        <v>Low</v>
      </c>
      <c r="N2814" t="str" cm="1">
        <f t="array" ref="N2814">_xlfn.IFS(tbl_logs[[#This Row],[Total Score]]&lt;=4, "Low", tbl_logs[[#This Row],[Total Score]]&lt;=10, "Medium", tbl_logs[[#This Row],[Total Score]]&lt;=17, "High", tbl_logs[[#This Row],[Total Score]]&lt;=25, "Critical")</f>
        <v>Low</v>
      </c>
    </row>
    <row r="2815" spans="1:14" x14ac:dyDescent="0.3">
      <c r="A2815" t="s">
        <v>3377</v>
      </c>
      <c r="B2815" s="1">
        <v>46074.734027777777</v>
      </c>
      <c r="C2815" t="s">
        <v>7</v>
      </c>
      <c r="D2815" t="s">
        <v>22</v>
      </c>
      <c r="E2815" t="s">
        <v>16</v>
      </c>
      <c r="F2815" t="s">
        <v>10</v>
      </c>
      <c r="G2815" s="2">
        <v>0.73402777777777772</v>
      </c>
      <c r="H2815" s="3">
        <v>46074</v>
      </c>
      <c r="I2815">
        <v>2</v>
      </c>
      <c r="J2815">
        <f>_xlfn.XLOOKUP(tbl_logs[[#This Row],[Target_Department]],tbl_DeptWeight[Department], tbl_DeptWeight[Impact Score])</f>
        <v>3</v>
      </c>
      <c r="K2815">
        <f>_xlfn.XLOOKUP(tbl_logs[[#This Row],[Employee_Action]],tbl_ResponseLikelihood[Employee Action],tbl_ResponseLikelihood[Likelihood Score])</f>
        <v>2</v>
      </c>
      <c r="L2815">
        <f>tbl_logs[[#This Row],[Impact Score]]*tbl_logs[[#This Row],[Response Multiplier]]</f>
        <v>6</v>
      </c>
      <c r="M2815" t="str" cm="1">
        <f t="array" ref="M2815">_xlfn.IFS(tbl_logs[[#This Row],[Total Score]]&lt;=4, "Low", tbl_logs[[#This Row],[Total Score]]&lt;=10, "Medium", tbl_logs[[#This Row],[Total Score]]&lt;=19, "High", tbl_logs[[#This Row],[Total Score]]&lt;=25, "Very High")</f>
        <v>Medium</v>
      </c>
      <c r="N2815" t="str" cm="1">
        <f t="array" ref="N2815">_xlfn.IFS(tbl_logs[[#This Row],[Total Score]]&lt;=4, "Low", tbl_logs[[#This Row],[Total Score]]&lt;=10, "Medium", tbl_logs[[#This Row],[Total Score]]&lt;=17, "High", tbl_logs[[#This Row],[Total Score]]&lt;=25, "Critical")</f>
        <v>Medium</v>
      </c>
    </row>
    <row r="2816" spans="1:14" x14ac:dyDescent="0.3">
      <c r="A2816" t="s">
        <v>1319</v>
      </c>
      <c r="B2816" s="1">
        <v>46074.743750000001</v>
      </c>
      <c r="C2816" t="s">
        <v>12</v>
      </c>
      <c r="D2816" t="s">
        <v>8</v>
      </c>
      <c r="E2816" t="s">
        <v>9</v>
      </c>
      <c r="F2816" t="s">
        <v>33</v>
      </c>
      <c r="G2816" s="2">
        <v>0.74375000000000002</v>
      </c>
      <c r="H2816" s="3">
        <v>46074</v>
      </c>
      <c r="I2816">
        <v>2</v>
      </c>
      <c r="J2816">
        <f>_xlfn.XLOOKUP(tbl_logs[[#This Row],[Target_Department]],tbl_DeptWeight[Department], tbl_DeptWeight[Impact Score])</f>
        <v>1</v>
      </c>
      <c r="K2816">
        <f>_xlfn.XLOOKUP(tbl_logs[[#This Row],[Employee_Action]],tbl_ResponseLikelihood[Employee Action],tbl_ResponseLikelihood[Likelihood Score])</f>
        <v>4</v>
      </c>
      <c r="L2816">
        <f>tbl_logs[[#This Row],[Impact Score]]*tbl_logs[[#This Row],[Response Multiplier]]</f>
        <v>4</v>
      </c>
      <c r="M2816" t="str" cm="1">
        <f t="array" ref="M2816">_xlfn.IFS(tbl_logs[[#This Row],[Total Score]]&lt;=4, "Low", tbl_logs[[#This Row],[Total Score]]&lt;=10, "Medium", tbl_logs[[#This Row],[Total Score]]&lt;=19, "High", tbl_logs[[#This Row],[Total Score]]&lt;=25, "Very High")</f>
        <v>Low</v>
      </c>
      <c r="N2816" t="str" cm="1">
        <f t="array" ref="N2816">_xlfn.IFS(tbl_logs[[#This Row],[Total Score]]&lt;=4, "Low", tbl_logs[[#This Row],[Total Score]]&lt;=10, "Medium", tbl_logs[[#This Row],[Total Score]]&lt;=17, "High", tbl_logs[[#This Row],[Total Score]]&lt;=25, "Critical")</f>
        <v>Low</v>
      </c>
    </row>
    <row r="2817" spans="1:14" x14ac:dyDescent="0.3">
      <c r="A2817" t="s">
        <v>2363</v>
      </c>
      <c r="B2817" s="1">
        <v>46074.747916666667</v>
      </c>
      <c r="C2817" t="s">
        <v>7</v>
      </c>
      <c r="D2817" t="s">
        <v>22</v>
      </c>
      <c r="E2817" t="s">
        <v>19</v>
      </c>
      <c r="F2817" t="s">
        <v>10</v>
      </c>
      <c r="G2817" s="2">
        <v>0.74791666666666667</v>
      </c>
      <c r="H2817" s="3">
        <v>46074</v>
      </c>
      <c r="I2817">
        <v>2</v>
      </c>
      <c r="J2817">
        <f>_xlfn.XLOOKUP(tbl_logs[[#This Row],[Target_Department]],tbl_DeptWeight[Department], tbl_DeptWeight[Impact Score])</f>
        <v>3</v>
      </c>
      <c r="K2817">
        <f>_xlfn.XLOOKUP(tbl_logs[[#This Row],[Employee_Action]],tbl_ResponseLikelihood[Employee Action],tbl_ResponseLikelihood[Likelihood Score])</f>
        <v>2</v>
      </c>
      <c r="L2817">
        <f>tbl_logs[[#This Row],[Impact Score]]*tbl_logs[[#This Row],[Response Multiplier]]</f>
        <v>6</v>
      </c>
      <c r="M2817" t="str" cm="1">
        <f t="array" ref="M2817">_xlfn.IFS(tbl_logs[[#This Row],[Total Score]]&lt;=4, "Low", tbl_logs[[#This Row],[Total Score]]&lt;=10, "Medium", tbl_logs[[#This Row],[Total Score]]&lt;=19, "High", tbl_logs[[#This Row],[Total Score]]&lt;=25, "Very High")</f>
        <v>Medium</v>
      </c>
      <c r="N2817" t="str" cm="1">
        <f t="array" ref="N2817">_xlfn.IFS(tbl_logs[[#This Row],[Total Score]]&lt;=4, "Low", tbl_logs[[#This Row],[Total Score]]&lt;=10, "Medium", tbl_logs[[#This Row],[Total Score]]&lt;=17, "High", tbl_logs[[#This Row],[Total Score]]&lt;=25, "Critical")</f>
        <v>Medium</v>
      </c>
    </row>
    <row r="2818" spans="1:14" x14ac:dyDescent="0.3">
      <c r="A2818" t="s">
        <v>1471</v>
      </c>
      <c r="B2818" s="1">
        <v>46074.754861111112</v>
      </c>
      <c r="C2818" t="s">
        <v>7</v>
      </c>
      <c r="D2818" t="s">
        <v>15</v>
      </c>
      <c r="E2818" t="s">
        <v>19</v>
      </c>
      <c r="F2818" t="s">
        <v>13</v>
      </c>
      <c r="G2818" s="2">
        <v>0.75486111111111109</v>
      </c>
      <c r="H2818" s="3">
        <v>46074</v>
      </c>
      <c r="I2818">
        <v>2</v>
      </c>
      <c r="J2818">
        <f>_xlfn.XLOOKUP(tbl_logs[[#This Row],[Target_Department]],tbl_DeptWeight[Department], tbl_DeptWeight[Impact Score])</f>
        <v>3</v>
      </c>
      <c r="K2818">
        <f>_xlfn.XLOOKUP(tbl_logs[[#This Row],[Employee_Action]],tbl_ResponseLikelihood[Employee Action],tbl_ResponseLikelihood[Likelihood Score])</f>
        <v>1</v>
      </c>
      <c r="L2818">
        <f>tbl_logs[[#This Row],[Impact Score]]*tbl_logs[[#This Row],[Response Multiplier]]</f>
        <v>3</v>
      </c>
      <c r="M2818" t="str" cm="1">
        <f t="array" ref="M2818">_xlfn.IFS(tbl_logs[[#This Row],[Total Score]]&lt;=4, "Low", tbl_logs[[#This Row],[Total Score]]&lt;=10, "Medium", tbl_logs[[#This Row],[Total Score]]&lt;=19, "High", tbl_logs[[#This Row],[Total Score]]&lt;=25, "Very High")</f>
        <v>Low</v>
      </c>
      <c r="N2818" t="str" cm="1">
        <f t="array" ref="N2818">_xlfn.IFS(tbl_logs[[#This Row],[Total Score]]&lt;=4, "Low", tbl_logs[[#This Row],[Total Score]]&lt;=10, "Medium", tbl_logs[[#This Row],[Total Score]]&lt;=17, "High", tbl_logs[[#This Row],[Total Score]]&lt;=25, "Critical")</f>
        <v>Low</v>
      </c>
    </row>
    <row r="2819" spans="1:14" x14ac:dyDescent="0.3">
      <c r="A2819" t="s">
        <v>4080</v>
      </c>
      <c r="B2819" s="1">
        <v>46074.772222222222</v>
      </c>
      <c r="C2819" t="s">
        <v>26</v>
      </c>
      <c r="D2819" t="s">
        <v>8</v>
      </c>
      <c r="E2819" t="s">
        <v>19</v>
      </c>
      <c r="F2819" t="s">
        <v>20</v>
      </c>
      <c r="G2819" s="2">
        <v>0.77222222222222225</v>
      </c>
      <c r="H2819" s="3">
        <v>46074</v>
      </c>
      <c r="I2819">
        <v>2</v>
      </c>
      <c r="J2819">
        <f>_xlfn.XLOOKUP(tbl_logs[[#This Row],[Target_Department]],tbl_DeptWeight[Department], tbl_DeptWeight[Impact Score])</f>
        <v>3</v>
      </c>
      <c r="K2819">
        <f>_xlfn.XLOOKUP(tbl_logs[[#This Row],[Employee_Action]],tbl_ResponseLikelihood[Employee Action],tbl_ResponseLikelihood[Likelihood Score])</f>
        <v>2</v>
      </c>
      <c r="L2819">
        <f>tbl_logs[[#This Row],[Impact Score]]*tbl_logs[[#This Row],[Response Multiplier]]</f>
        <v>6</v>
      </c>
      <c r="M2819" t="str" cm="1">
        <f t="array" ref="M2819">_xlfn.IFS(tbl_logs[[#This Row],[Total Score]]&lt;=4, "Low", tbl_logs[[#This Row],[Total Score]]&lt;=10, "Medium", tbl_logs[[#This Row],[Total Score]]&lt;=19, "High", tbl_logs[[#This Row],[Total Score]]&lt;=25, "Very High")</f>
        <v>Medium</v>
      </c>
      <c r="N2819" t="str" cm="1">
        <f t="array" ref="N2819">_xlfn.IFS(tbl_logs[[#This Row],[Total Score]]&lt;=4, "Low", tbl_logs[[#This Row],[Total Score]]&lt;=10, "Medium", tbl_logs[[#This Row],[Total Score]]&lt;=17, "High", tbl_logs[[#This Row],[Total Score]]&lt;=25, "Critical")</f>
        <v>Medium</v>
      </c>
    </row>
    <row r="2820" spans="1:14" x14ac:dyDescent="0.3">
      <c r="A2820" t="s">
        <v>4920</v>
      </c>
      <c r="B2820" s="1">
        <v>46074.779861111114</v>
      </c>
      <c r="C2820" t="s">
        <v>26</v>
      </c>
      <c r="D2820" t="s">
        <v>15</v>
      </c>
      <c r="E2820" t="s">
        <v>19</v>
      </c>
      <c r="F2820" t="s">
        <v>10</v>
      </c>
      <c r="G2820" s="2">
        <v>0.77986111111111112</v>
      </c>
      <c r="H2820" s="3">
        <v>46074</v>
      </c>
      <c r="I2820">
        <v>2</v>
      </c>
      <c r="J2820">
        <f>_xlfn.XLOOKUP(tbl_logs[[#This Row],[Target_Department]],tbl_DeptWeight[Department], tbl_DeptWeight[Impact Score])</f>
        <v>3</v>
      </c>
      <c r="K2820">
        <f>_xlfn.XLOOKUP(tbl_logs[[#This Row],[Employee_Action]],tbl_ResponseLikelihood[Employee Action],tbl_ResponseLikelihood[Likelihood Score])</f>
        <v>2</v>
      </c>
      <c r="L2820">
        <f>tbl_logs[[#This Row],[Impact Score]]*tbl_logs[[#This Row],[Response Multiplier]]</f>
        <v>6</v>
      </c>
      <c r="M2820" t="str" cm="1">
        <f t="array" ref="M2820">_xlfn.IFS(tbl_logs[[#This Row],[Total Score]]&lt;=4, "Low", tbl_logs[[#This Row],[Total Score]]&lt;=10, "Medium", tbl_logs[[#This Row],[Total Score]]&lt;=19, "High", tbl_logs[[#This Row],[Total Score]]&lt;=25, "Very High")</f>
        <v>Medium</v>
      </c>
      <c r="N2820" t="str" cm="1">
        <f t="array" ref="N2820">_xlfn.IFS(tbl_logs[[#This Row],[Total Score]]&lt;=4, "Low", tbl_logs[[#This Row],[Total Score]]&lt;=10, "Medium", tbl_logs[[#This Row],[Total Score]]&lt;=17, "High", tbl_logs[[#This Row],[Total Score]]&lt;=25, "Critical")</f>
        <v>Medium</v>
      </c>
    </row>
    <row r="2821" spans="1:14" x14ac:dyDescent="0.3">
      <c r="A2821" t="s">
        <v>3115</v>
      </c>
      <c r="B2821" s="1">
        <v>46074.781944444447</v>
      </c>
      <c r="C2821" t="s">
        <v>26</v>
      </c>
      <c r="D2821" t="s">
        <v>15</v>
      </c>
      <c r="E2821" t="s">
        <v>9</v>
      </c>
      <c r="F2821" t="s">
        <v>10</v>
      </c>
      <c r="G2821" s="2">
        <v>0.78194444444444444</v>
      </c>
      <c r="H2821" s="3">
        <v>46074</v>
      </c>
      <c r="I2821">
        <v>2</v>
      </c>
      <c r="J2821">
        <f>_xlfn.XLOOKUP(tbl_logs[[#This Row],[Target_Department]],tbl_DeptWeight[Department], tbl_DeptWeight[Impact Score])</f>
        <v>3</v>
      </c>
      <c r="K2821">
        <f>_xlfn.XLOOKUP(tbl_logs[[#This Row],[Employee_Action]],tbl_ResponseLikelihood[Employee Action],tbl_ResponseLikelihood[Likelihood Score])</f>
        <v>2</v>
      </c>
      <c r="L2821">
        <f>tbl_logs[[#This Row],[Impact Score]]*tbl_logs[[#This Row],[Response Multiplier]]</f>
        <v>6</v>
      </c>
      <c r="M2821" t="str" cm="1">
        <f t="array" ref="M2821">_xlfn.IFS(tbl_logs[[#This Row],[Total Score]]&lt;=4, "Low", tbl_logs[[#This Row],[Total Score]]&lt;=10, "Medium", tbl_logs[[#This Row],[Total Score]]&lt;=19, "High", tbl_logs[[#This Row],[Total Score]]&lt;=25, "Very High")</f>
        <v>Medium</v>
      </c>
      <c r="N2821" t="str" cm="1">
        <f t="array" ref="N2821">_xlfn.IFS(tbl_logs[[#This Row],[Total Score]]&lt;=4, "Low", tbl_logs[[#This Row],[Total Score]]&lt;=10, "Medium", tbl_logs[[#This Row],[Total Score]]&lt;=17, "High", tbl_logs[[#This Row],[Total Score]]&lt;=25, "Critical")</f>
        <v>Medium</v>
      </c>
    </row>
    <row r="2822" spans="1:14" x14ac:dyDescent="0.3">
      <c r="A2822" t="s">
        <v>674</v>
      </c>
      <c r="B2822" s="1">
        <v>46074.794444444444</v>
      </c>
      <c r="C2822" t="s">
        <v>7</v>
      </c>
      <c r="D2822" t="s">
        <v>22</v>
      </c>
      <c r="E2822" t="s">
        <v>19</v>
      </c>
      <c r="F2822" t="s">
        <v>20</v>
      </c>
      <c r="G2822" s="2">
        <v>0.7944444444444444</v>
      </c>
      <c r="H2822" s="3">
        <v>46074</v>
      </c>
      <c r="I2822">
        <v>2</v>
      </c>
      <c r="J2822">
        <f>_xlfn.XLOOKUP(tbl_logs[[#This Row],[Target_Department]],tbl_DeptWeight[Department], tbl_DeptWeight[Impact Score])</f>
        <v>3</v>
      </c>
      <c r="K2822">
        <f>_xlfn.XLOOKUP(tbl_logs[[#This Row],[Employee_Action]],tbl_ResponseLikelihood[Employee Action],tbl_ResponseLikelihood[Likelihood Score])</f>
        <v>2</v>
      </c>
      <c r="L2822">
        <f>tbl_logs[[#This Row],[Impact Score]]*tbl_logs[[#This Row],[Response Multiplier]]</f>
        <v>6</v>
      </c>
      <c r="M2822" t="str" cm="1">
        <f t="array" ref="M2822">_xlfn.IFS(tbl_logs[[#This Row],[Total Score]]&lt;=4, "Low", tbl_logs[[#This Row],[Total Score]]&lt;=10, "Medium", tbl_logs[[#This Row],[Total Score]]&lt;=19, "High", tbl_logs[[#This Row],[Total Score]]&lt;=25, "Very High")</f>
        <v>Medium</v>
      </c>
      <c r="N2822" t="str" cm="1">
        <f t="array" ref="N2822">_xlfn.IFS(tbl_logs[[#This Row],[Total Score]]&lt;=4, "Low", tbl_logs[[#This Row],[Total Score]]&lt;=10, "Medium", tbl_logs[[#This Row],[Total Score]]&lt;=17, "High", tbl_logs[[#This Row],[Total Score]]&lt;=25, "Critical")</f>
        <v>Medium</v>
      </c>
    </row>
    <row r="2823" spans="1:14" x14ac:dyDescent="0.3">
      <c r="A2823" t="s">
        <v>3938</v>
      </c>
      <c r="B2823" s="1">
        <v>46074.804166666669</v>
      </c>
      <c r="C2823" t="s">
        <v>12</v>
      </c>
      <c r="D2823" t="s">
        <v>15</v>
      </c>
      <c r="E2823" t="s">
        <v>16</v>
      </c>
      <c r="F2823" t="s">
        <v>13</v>
      </c>
      <c r="G2823" s="2">
        <v>0.8041666666666667</v>
      </c>
      <c r="H2823" s="3">
        <v>46074</v>
      </c>
      <c r="I2823">
        <v>2</v>
      </c>
      <c r="J2823">
        <f>_xlfn.XLOOKUP(tbl_logs[[#This Row],[Target_Department]],tbl_DeptWeight[Department], tbl_DeptWeight[Impact Score])</f>
        <v>1</v>
      </c>
      <c r="K2823">
        <f>_xlfn.XLOOKUP(tbl_logs[[#This Row],[Employee_Action]],tbl_ResponseLikelihood[Employee Action],tbl_ResponseLikelihood[Likelihood Score])</f>
        <v>1</v>
      </c>
      <c r="L2823">
        <f>tbl_logs[[#This Row],[Impact Score]]*tbl_logs[[#This Row],[Response Multiplier]]</f>
        <v>1</v>
      </c>
      <c r="M2823" t="str" cm="1">
        <f t="array" ref="M2823">_xlfn.IFS(tbl_logs[[#This Row],[Total Score]]&lt;=4, "Low", tbl_logs[[#This Row],[Total Score]]&lt;=10, "Medium", tbl_logs[[#This Row],[Total Score]]&lt;=19, "High", tbl_logs[[#This Row],[Total Score]]&lt;=25, "Very High")</f>
        <v>Low</v>
      </c>
      <c r="N2823" t="str" cm="1">
        <f t="array" ref="N2823">_xlfn.IFS(tbl_logs[[#This Row],[Total Score]]&lt;=4, "Low", tbl_logs[[#This Row],[Total Score]]&lt;=10, "Medium", tbl_logs[[#This Row],[Total Score]]&lt;=17, "High", tbl_logs[[#This Row],[Total Score]]&lt;=25, "Critical")</f>
        <v>Low</v>
      </c>
    </row>
    <row r="2824" spans="1:14" x14ac:dyDescent="0.3">
      <c r="A2824" t="s">
        <v>280</v>
      </c>
      <c r="B2824" s="1">
        <v>46074.805555555555</v>
      </c>
      <c r="C2824" t="s">
        <v>40</v>
      </c>
      <c r="D2824" t="s">
        <v>22</v>
      </c>
      <c r="E2824" t="s">
        <v>16</v>
      </c>
      <c r="F2824" t="s">
        <v>33</v>
      </c>
      <c r="G2824" s="2">
        <v>0.80555555555555558</v>
      </c>
      <c r="H2824" s="3">
        <v>46074</v>
      </c>
      <c r="I2824">
        <v>2</v>
      </c>
      <c r="J2824">
        <f>_xlfn.XLOOKUP(tbl_logs[[#This Row],[Target_Department]],tbl_DeptWeight[Department], tbl_DeptWeight[Impact Score])</f>
        <v>5</v>
      </c>
      <c r="K2824">
        <f>_xlfn.XLOOKUP(tbl_logs[[#This Row],[Employee_Action]],tbl_ResponseLikelihood[Employee Action],tbl_ResponseLikelihood[Likelihood Score])</f>
        <v>4</v>
      </c>
      <c r="L2824">
        <f>tbl_logs[[#This Row],[Impact Score]]*tbl_logs[[#This Row],[Response Multiplier]]</f>
        <v>20</v>
      </c>
      <c r="M2824" t="str" cm="1">
        <f t="array" ref="M2824">_xlfn.IFS(tbl_logs[[#This Row],[Total Score]]&lt;=4, "Low", tbl_logs[[#This Row],[Total Score]]&lt;=10, "Medium", tbl_logs[[#This Row],[Total Score]]&lt;=19, "High", tbl_logs[[#This Row],[Total Score]]&lt;=25, "Very High")</f>
        <v>Very High</v>
      </c>
      <c r="N2824" t="str" cm="1">
        <f t="array" ref="N2824">_xlfn.IFS(tbl_logs[[#This Row],[Total Score]]&lt;=4, "Low", tbl_logs[[#This Row],[Total Score]]&lt;=10, "Medium", tbl_logs[[#This Row],[Total Score]]&lt;=17, "High", tbl_logs[[#This Row],[Total Score]]&lt;=25, "Critical")</f>
        <v>Critical</v>
      </c>
    </row>
    <row r="2825" spans="1:14" x14ac:dyDescent="0.3">
      <c r="A2825" t="s">
        <v>964</v>
      </c>
      <c r="B2825" s="1">
        <v>46074.808333333334</v>
      </c>
      <c r="C2825" t="s">
        <v>7</v>
      </c>
      <c r="D2825" t="s">
        <v>22</v>
      </c>
      <c r="E2825" t="s">
        <v>19</v>
      </c>
      <c r="F2825" t="s">
        <v>10</v>
      </c>
      <c r="G2825" s="2">
        <v>0.80833333333333335</v>
      </c>
      <c r="H2825" s="3">
        <v>46074</v>
      </c>
      <c r="I2825">
        <v>2</v>
      </c>
      <c r="J2825">
        <f>_xlfn.XLOOKUP(tbl_logs[[#This Row],[Target_Department]],tbl_DeptWeight[Department], tbl_DeptWeight[Impact Score])</f>
        <v>3</v>
      </c>
      <c r="K2825">
        <f>_xlfn.XLOOKUP(tbl_logs[[#This Row],[Employee_Action]],tbl_ResponseLikelihood[Employee Action],tbl_ResponseLikelihood[Likelihood Score])</f>
        <v>2</v>
      </c>
      <c r="L2825">
        <f>tbl_logs[[#This Row],[Impact Score]]*tbl_logs[[#This Row],[Response Multiplier]]</f>
        <v>6</v>
      </c>
      <c r="M2825" t="str" cm="1">
        <f t="array" ref="M2825">_xlfn.IFS(tbl_logs[[#This Row],[Total Score]]&lt;=4, "Low", tbl_logs[[#This Row],[Total Score]]&lt;=10, "Medium", tbl_logs[[#This Row],[Total Score]]&lt;=19, "High", tbl_logs[[#This Row],[Total Score]]&lt;=25, "Very High")</f>
        <v>Medium</v>
      </c>
      <c r="N2825" t="str" cm="1">
        <f t="array" ref="N2825">_xlfn.IFS(tbl_logs[[#This Row],[Total Score]]&lt;=4, "Low", tbl_logs[[#This Row],[Total Score]]&lt;=10, "Medium", tbl_logs[[#This Row],[Total Score]]&lt;=17, "High", tbl_logs[[#This Row],[Total Score]]&lt;=25, "Critical")</f>
        <v>Medium</v>
      </c>
    </row>
    <row r="2826" spans="1:14" x14ac:dyDescent="0.3">
      <c r="A2826" t="s">
        <v>1643</v>
      </c>
      <c r="B2826" s="1">
        <v>46074.831250000003</v>
      </c>
      <c r="C2826" t="s">
        <v>12</v>
      </c>
      <c r="D2826" t="s">
        <v>18</v>
      </c>
      <c r="E2826" t="s">
        <v>31</v>
      </c>
      <c r="F2826" t="s">
        <v>13</v>
      </c>
      <c r="G2826" s="2">
        <v>0.83125000000000004</v>
      </c>
      <c r="H2826" s="3">
        <v>46074</v>
      </c>
      <c r="I2826">
        <v>2</v>
      </c>
      <c r="J2826">
        <f>_xlfn.XLOOKUP(tbl_logs[[#This Row],[Target_Department]],tbl_DeptWeight[Department], tbl_DeptWeight[Impact Score])</f>
        <v>1</v>
      </c>
      <c r="K2826">
        <f>_xlfn.XLOOKUP(tbl_logs[[#This Row],[Employee_Action]],tbl_ResponseLikelihood[Employee Action],tbl_ResponseLikelihood[Likelihood Score])</f>
        <v>1</v>
      </c>
      <c r="L2826">
        <f>tbl_logs[[#This Row],[Impact Score]]*tbl_logs[[#This Row],[Response Multiplier]]</f>
        <v>1</v>
      </c>
      <c r="M2826" t="str" cm="1">
        <f t="array" ref="M2826">_xlfn.IFS(tbl_logs[[#This Row],[Total Score]]&lt;=4, "Low", tbl_logs[[#This Row],[Total Score]]&lt;=10, "Medium", tbl_logs[[#This Row],[Total Score]]&lt;=19, "High", tbl_logs[[#This Row],[Total Score]]&lt;=25, "Very High")</f>
        <v>Low</v>
      </c>
      <c r="N2826" t="str" cm="1">
        <f t="array" ref="N2826">_xlfn.IFS(tbl_logs[[#This Row],[Total Score]]&lt;=4, "Low", tbl_logs[[#This Row],[Total Score]]&lt;=10, "Medium", tbl_logs[[#This Row],[Total Score]]&lt;=17, "High", tbl_logs[[#This Row],[Total Score]]&lt;=25, "Critical")</f>
        <v>Low</v>
      </c>
    </row>
    <row r="2827" spans="1:14" x14ac:dyDescent="0.3">
      <c r="A2827" t="s">
        <v>1653</v>
      </c>
      <c r="B2827" s="1">
        <v>46074.838194444441</v>
      </c>
      <c r="C2827" t="s">
        <v>35</v>
      </c>
      <c r="D2827" t="s">
        <v>18</v>
      </c>
      <c r="E2827" t="s">
        <v>16</v>
      </c>
      <c r="F2827" t="s">
        <v>53</v>
      </c>
      <c r="G2827" s="2">
        <v>0.83819444444444446</v>
      </c>
      <c r="H2827" s="3">
        <v>46074</v>
      </c>
      <c r="I2827">
        <v>2</v>
      </c>
      <c r="J2827">
        <f>_xlfn.XLOOKUP(tbl_logs[[#This Row],[Target_Department]],tbl_DeptWeight[Department], tbl_DeptWeight[Impact Score])</f>
        <v>1</v>
      </c>
      <c r="K2827">
        <f>_xlfn.XLOOKUP(tbl_logs[[#This Row],[Employee_Action]],tbl_ResponseLikelihood[Employee Action],tbl_ResponseLikelihood[Likelihood Score])</f>
        <v>5</v>
      </c>
      <c r="L2827">
        <f>tbl_logs[[#This Row],[Impact Score]]*tbl_logs[[#This Row],[Response Multiplier]]</f>
        <v>5</v>
      </c>
      <c r="M2827" t="str" cm="1">
        <f t="array" ref="M2827">_xlfn.IFS(tbl_logs[[#This Row],[Total Score]]&lt;=4, "Low", tbl_logs[[#This Row],[Total Score]]&lt;=10, "Medium", tbl_logs[[#This Row],[Total Score]]&lt;=19, "High", tbl_logs[[#This Row],[Total Score]]&lt;=25, "Very High")</f>
        <v>Medium</v>
      </c>
      <c r="N2827" t="str" cm="1">
        <f t="array" ref="N2827">_xlfn.IFS(tbl_logs[[#This Row],[Total Score]]&lt;=4, "Low", tbl_logs[[#This Row],[Total Score]]&lt;=10, "Medium", tbl_logs[[#This Row],[Total Score]]&lt;=17, "High", tbl_logs[[#This Row],[Total Score]]&lt;=25, "Critical")</f>
        <v>Medium</v>
      </c>
    </row>
    <row r="2828" spans="1:14" x14ac:dyDescent="0.3">
      <c r="A2828" t="s">
        <v>2717</v>
      </c>
      <c r="B2828" s="1">
        <v>46074.867361111108</v>
      </c>
      <c r="C2828" t="s">
        <v>40</v>
      </c>
      <c r="D2828" t="s">
        <v>15</v>
      </c>
      <c r="E2828" t="s">
        <v>16</v>
      </c>
      <c r="F2828" t="s">
        <v>20</v>
      </c>
      <c r="G2828" s="2">
        <v>0.86736111111111114</v>
      </c>
      <c r="H2828" s="3">
        <v>46074</v>
      </c>
      <c r="I2828">
        <v>2</v>
      </c>
      <c r="J2828">
        <f>_xlfn.XLOOKUP(tbl_logs[[#This Row],[Target_Department]],tbl_DeptWeight[Department], tbl_DeptWeight[Impact Score])</f>
        <v>5</v>
      </c>
      <c r="K2828">
        <f>_xlfn.XLOOKUP(tbl_logs[[#This Row],[Employee_Action]],tbl_ResponseLikelihood[Employee Action],tbl_ResponseLikelihood[Likelihood Score])</f>
        <v>2</v>
      </c>
      <c r="L2828">
        <f>tbl_logs[[#This Row],[Impact Score]]*tbl_logs[[#This Row],[Response Multiplier]]</f>
        <v>10</v>
      </c>
      <c r="M2828" t="str" cm="1">
        <f t="array" ref="M2828">_xlfn.IFS(tbl_logs[[#This Row],[Total Score]]&lt;=4, "Low", tbl_logs[[#This Row],[Total Score]]&lt;=10, "Medium", tbl_logs[[#This Row],[Total Score]]&lt;=19, "High", tbl_logs[[#This Row],[Total Score]]&lt;=25, "Very High")</f>
        <v>Medium</v>
      </c>
      <c r="N2828" t="str" cm="1">
        <f t="array" ref="N2828">_xlfn.IFS(tbl_logs[[#This Row],[Total Score]]&lt;=4, "Low", tbl_logs[[#This Row],[Total Score]]&lt;=10, "Medium", tbl_logs[[#This Row],[Total Score]]&lt;=17, "High", tbl_logs[[#This Row],[Total Score]]&lt;=25, "Critical")</f>
        <v>Medium</v>
      </c>
    </row>
    <row r="2829" spans="1:14" x14ac:dyDescent="0.3">
      <c r="A2829" t="s">
        <v>145</v>
      </c>
      <c r="B2829" s="1">
        <v>46074.869444444441</v>
      </c>
      <c r="C2829" t="s">
        <v>35</v>
      </c>
      <c r="D2829" t="s">
        <v>18</v>
      </c>
      <c r="E2829" t="s">
        <v>31</v>
      </c>
      <c r="F2829" t="s">
        <v>10</v>
      </c>
      <c r="G2829" s="2">
        <v>0.86944444444444446</v>
      </c>
      <c r="H2829" s="3">
        <v>46074</v>
      </c>
      <c r="I2829">
        <v>2</v>
      </c>
      <c r="J2829">
        <f>_xlfn.XLOOKUP(tbl_logs[[#This Row],[Target_Department]],tbl_DeptWeight[Department], tbl_DeptWeight[Impact Score])</f>
        <v>1</v>
      </c>
      <c r="K2829">
        <f>_xlfn.XLOOKUP(tbl_logs[[#This Row],[Employee_Action]],tbl_ResponseLikelihood[Employee Action],tbl_ResponseLikelihood[Likelihood Score])</f>
        <v>2</v>
      </c>
      <c r="L2829">
        <f>tbl_logs[[#This Row],[Impact Score]]*tbl_logs[[#This Row],[Response Multiplier]]</f>
        <v>2</v>
      </c>
      <c r="M2829" t="str" cm="1">
        <f t="array" ref="M2829">_xlfn.IFS(tbl_logs[[#This Row],[Total Score]]&lt;=4, "Low", tbl_logs[[#This Row],[Total Score]]&lt;=10, "Medium", tbl_logs[[#This Row],[Total Score]]&lt;=19, "High", tbl_logs[[#This Row],[Total Score]]&lt;=25, "Very High")</f>
        <v>Low</v>
      </c>
      <c r="N2829" t="str" cm="1">
        <f t="array" ref="N2829">_xlfn.IFS(tbl_logs[[#This Row],[Total Score]]&lt;=4, "Low", tbl_logs[[#This Row],[Total Score]]&lt;=10, "Medium", tbl_logs[[#This Row],[Total Score]]&lt;=17, "High", tbl_logs[[#This Row],[Total Score]]&lt;=25, "Critical")</f>
        <v>Low</v>
      </c>
    </row>
    <row r="2830" spans="1:14" x14ac:dyDescent="0.3">
      <c r="A2830" t="s">
        <v>586</v>
      </c>
      <c r="B2830" s="1">
        <v>46074.906944444447</v>
      </c>
      <c r="C2830" t="s">
        <v>47</v>
      </c>
      <c r="D2830" t="s">
        <v>18</v>
      </c>
      <c r="E2830" t="s">
        <v>9</v>
      </c>
      <c r="F2830" t="s">
        <v>10</v>
      </c>
      <c r="G2830" s="2">
        <v>0.90694444444444444</v>
      </c>
      <c r="H2830" s="3">
        <v>46074</v>
      </c>
      <c r="I2830">
        <v>2</v>
      </c>
      <c r="J2830">
        <f>_xlfn.XLOOKUP(tbl_logs[[#This Row],[Target_Department]],tbl_DeptWeight[Department], tbl_DeptWeight[Impact Score])</f>
        <v>1</v>
      </c>
      <c r="K2830">
        <f>_xlfn.XLOOKUP(tbl_logs[[#This Row],[Employee_Action]],tbl_ResponseLikelihood[Employee Action],tbl_ResponseLikelihood[Likelihood Score])</f>
        <v>2</v>
      </c>
      <c r="L2830">
        <f>tbl_logs[[#This Row],[Impact Score]]*tbl_logs[[#This Row],[Response Multiplier]]</f>
        <v>2</v>
      </c>
      <c r="M2830" t="str" cm="1">
        <f t="array" ref="M2830">_xlfn.IFS(tbl_logs[[#This Row],[Total Score]]&lt;=4, "Low", tbl_logs[[#This Row],[Total Score]]&lt;=10, "Medium", tbl_logs[[#This Row],[Total Score]]&lt;=19, "High", tbl_logs[[#This Row],[Total Score]]&lt;=25, "Very High")</f>
        <v>Low</v>
      </c>
      <c r="N2830" t="str" cm="1">
        <f t="array" ref="N2830">_xlfn.IFS(tbl_logs[[#This Row],[Total Score]]&lt;=4, "Low", tbl_logs[[#This Row],[Total Score]]&lt;=10, "Medium", tbl_logs[[#This Row],[Total Score]]&lt;=17, "High", tbl_logs[[#This Row],[Total Score]]&lt;=25, "Critical")</f>
        <v>Low</v>
      </c>
    </row>
    <row r="2831" spans="1:14" x14ac:dyDescent="0.3">
      <c r="A2831" t="s">
        <v>1871</v>
      </c>
      <c r="B2831" s="1">
        <v>46074.911805555559</v>
      </c>
      <c r="C2831" t="s">
        <v>7</v>
      </c>
      <c r="D2831" t="s">
        <v>18</v>
      </c>
      <c r="E2831" t="s">
        <v>19</v>
      </c>
      <c r="F2831" t="s">
        <v>13</v>
      </c>
      <c r="G2831" s="2">
        <v>0.91180555555555554</v>
      </c>
      <c r="H2831" s="3">
        <v>46074</v>
      </c>
      <c r="I2831">
        <v>2</v>
      </c>
      <c r="J2831">
        <f>_xlfn.XLOOKUP(tbl_logs[[#This Row],[Target_Department]],tbl_DeptWeight[Department], tbl_DeptWeight[Impact Score])</f>
        <v>3</v>
      </c>
      <c r="K2831">
        <f>_xlfn.XLOOKUP(tbl_logs[[#This Row],[Employee_Action]],tbl_ResponseLikelihood[Employee Action],tbl_ResponseLikelihood[Likelihood Score])</f>
        <v>1</v>
      </c>
      <c r="L2831">
        <f>tbl_logs[[#This Row],[Impact Score]]*tbl_logs[[#This Row],[Response Multiplier]]</f>
        <v>3</v>
      </c>
      <c r="M2831" t="str" cm="1">
        <f t="array" ref="M2831">_xlfn.IFS(tbl_logs[[#This Row],[Total Score]]&lt;=4, "Low", tbl_logs[[#This Row],[Total Score]]&lt;=10, "Medium", tbl_logs[[#This Row],[Total Score]]&lt;=19, "High", tbl_logs[[#This Row],[Total Score]]&lt;=25, "Very High")</f>
        <v>Low</v>
      </c>
      <c r="N2831" t="str" cm="1">
        <f t="array" ref="N2831">_xlfn.IFS(tbl_logs[[#This Row],[Total Score]]&lt;=4, "Low", tbl_logs[[#This Row],[Total Score]]&lt;=10, "Medium", tbl_logs[[#This Row],[Total Score]]&lt;=17, "High", tbl_logs[[#This Row],[Total Score]]&lt;=25, "Critical")</f>
        <v>Low</v>
      </c>
    </row>
    <row r="2832" spans="1:14" x14ac:dyDescent="0.3">
      <c r="A2832" t="s">
        <v>235</v>
      </c>
      <c r="B2832" s="1">
        <v>46074.916666666664</v>
      </c>
      <c r="C2832" t="s">
        <v>7</v>
      </c>
      <c r="D2832" t="s">
        <v>22</v>
      </c>
      <c r="E2832" t="s">
        <v>19</v>
      </c>
      <c r="F2832" t="s">
        <v>13</v>
      </c>
      <c r="G2832" s="2">
        <v>0.91666666666666663</v>
      </c>
      <c r="H2832" s="3">
        <v>46074</v>
      </c>
      <c r="I2832">
        <v>2</v>
      </c>
      <c r="J2832">
        <f>_xlfn.XLOOKUP(tbl_logs[[#This Row],[Target_Department]],tbl_DeptWeight[Department], tbl_DeptWeight[Impact Score])</f>
        <v>3</v>
      </c>
      <c r="K2832">
        <f>_xlfn.XLOOKUP(tbl_logs[[#This Row],[Employee_Action]],tbl_ResponseLikelihood[Employee Action],tbl_ResponseLikelihood[Likelihood Score])</f>
        <v>1</v>
      </c>
      <c r="L2832">
        <f>tbl_logs[[#This Row],[Impact Score]]*tbl_logs[[#This Row],[Response Multiplier]]</f>
        <v>3</v>
      </c>
      <c r="M2832" t="str" cm="1">
        <f t="array" ref="M2832">_xlfn.IFS(tbl_logs[[#This Row],[Total Score]]&lt;=4, "Low", tbl_logs[[#This Row],[Total Score]]&lt;=10, "Medium", tbl_logs[[#This Row],[Total Score]]&lt;=19, "High", tbl_logs[[#This Row],[Total Score]]&lt;=25, "Very High")</f>
        <v>Low</v>
      </c>
      <c r="N2832" t="str" cm="1">
        <f t="array" ref="N2832">_xlfn.IFS(tbl_logs[[#This Row],[Total Score]]&lt;=4, "Low", tbl_logs[[#This Row],[Total Score]]&lt;=10, "Medium", tbl_logs[[#This Row],[Total Score]]&lt;=17, "High", tbl_logs[[#This Row],[Total Score]]&lt;=25, "Critical")</f>
        <v>Low</v>
      </c>
    </row>
    <row r="2833" spans="1:14" x14ac:dyDescent="0.3">
      <c r="A2833" t="s">
        <v>515</v>
      </c>
      <c r="B2833" s="1">
        <v>46074.957638888889</v>
      </c>
      <c r="C2833" t="s">
        <v>26</v>
      </c>
      <c r="D2833" t="s">
        <v>22</v>
      </c>
      <c r="E2833" t="s">
        <v>9</v>
      </c>
      <c r="F2833" t="s">
        <v>13</v>
      </c>
      <c r="G2833" s="2">
        <v>0.95763888888888893</v>
      </c>
      <c r="H2833" s="3">
        <v>46074</v>
      </c>
      <c r="I2833">
        <v>2</v>
      </c>
      <c r="J2833">
        <f>_xlfn.XLOOKUP(tbl_logs[[#This Row],[Target_Department]],tbl_DeptWeight[Department], tbl_DeptWeight[Impact Score])</f>
        <v>3</v>
      </c>
      <c r="K2833">
        <f>_xlfn.XLOOKUP(tbl_logs[[#This Row],[Employee_Action]],tbl_ResponseLikelihood[Employee Action],tbl_ResponseLikelihood[Likelihood Score])</f>
        <v>1</v>
      </c>
      <c r="L2833">
        <f>tbl_logs[[#This Row],[Impact Score]]*tbl_logs[[#This Row],[Response Multiplier]]</f>
        <v>3</v>
      </c>
      <c r="M2833" t="str" cm="1">
        <f t="array" ref="M2833">_xlfn.IFS(tbl_logs[[#This Row],[Total Score]]&lt;=4, "Low", tbl_logs[[#This Row],[Total Score]]&lt;=10, "Medium", tbl_logs[[#This Row],[Total Score]]&lt;=19, "High", tbl_logs[[#This Row],[Total Score]]&lt;=25, "Very High")</f>
        <v>Low</v>
      </c>
      <c r="N2833" t="str" cm="1">
        <f t="array" ref="N2833">_xlfn.IFS(tbl_logs[[#This Row],[Total Score]]&lt;=4, "Low", tbl_logs[[#This Row],[Total Score]]&lt;=10, "Medium", tbl_logs[[#This Row],[Total Score]]&lt;=17, "High", tbl_logs[[#This Row],[Total Score]]&lt;=25, "Critical")</f>
        <v>Low</v>
      </c>
    </row>
    <row r="2834" spans="1:14" x14ac:dyDescent="0.3">
      <c r="A2834" t="s">
        <v>3516</v>
      </c>
      <c r="B2834" s="1">
        <v>46074.964583333334</v>
      </c>
      <c r="C2834" t="s">
        <v>7</v>
      </c>
      <c r="D2834" t="s">
        <v>18</v>
      </c>
      <c r="E2834" t="s">
        <v>19</v>
      </c>
      <c r="F2834" t="s">
        <v>20</v>
      </c>
      <c r="G2834" s="2">
        <v>0.96458333333333335</v>
      </c>
      <c r="H2834" s="3">
        <v>46074</v>
      </c>
      <c r="I2834">
        <v>2</v>
      </c>
      <c r="J2834">
        <f>_xlfn.XLOOKUP(tbl_logs[[#This Row],[Target_Department]],tbl_DeptWeight[Department], tbl_DeptWeight[Impact Score])</f>
        <v>3</v>
      </c>
      <c r="K2834">
        <f>_xlfn.XLOOKUP(tbl_logs[[#This Row],[Employee_Action]],tbl_ResponseLikelihood[Employee Action],tbl_ResponseLikelihood[Likelihood Score])</f>
        <v>2</v>
      </c>
      <c r="L2834">
        <f>tbl_logs[[#This Row],[Impact Score]]*tbl_logs[[#This Row],[Response Multiplier]]</f>
        <v>6</v>
      </c>
      <c r="M2834" t="str" cm="1">
        <f t="array" ref="M2834">_xlfn.IFS(tbl_logs[[#This Row],[Total Score]]&lt;=4, "Low", tbl_logs[[#This Row],[Total Score]]&lt;=10, "Medium", tbl_logs[[#This Row],[Total Score]]&lt;=19, "High", tbl_logs[[#This Row],[Total Score]]&lt;=25, "Very High")</f>
        <v>Medium</v>
      </c>
      <c r="N2834" t="str" cm="1">
        <f t="array" ref="N2834">_xlfn.IFS(tbl_logs[[#This Row],[Total Score]]&lt;=4, "Low", tbl_logs[[#This Row],[Total Score]]&lt;=10, "Medium", tbl_logs[[#This Row],[Total Score]]&lt;=17, "High", tbl_logs[[#This Row],[Total Score]]&lt;=25, "Critical")</f>
        <v>Medium</v>
      </c>
    </row>
    <row r="2835" spans="1:14" x14ac:dyDescent="0.3">
      <c r="A2835" t="s">
        <v>2218</v>
      </c>
      <c r="B2835" s="1">
        <v>46074.989583333336</v>
      </c>
      <c r="C2835" t="s">
        <v>12</v>
      </c>
      <c r="D2835" t="s">
        <v>18</v>
      </c>
      <c r="E2835" t="s">
        <v>16</v>
      </c>
      <c r="F2835" t="s">
        <v>13</v>
      </c>
      <c r="G2835" s="2">
        <v>0.98958333333333337</v>
      </c>
      <c r="H2835" s="3">
        <v>46074</v>
      </c>
      <c r="I2835">
        <v>2</v>
      </c>
      <c r="J2835">
        <f>_xlfn.XLOOKUP(tbl_logs[[#This Row],[Target_Department]],tbl_DeptWeight[Department], tbl_DeptWeight[Impact Score])</f>
        <v>1</v>
      </c>
      <c r="K2835">
        <f>_xlfn.XLOOKUP(tbl_logs[[#This Row],[Employee_Action]],tbl_ResponseLikelihood[Employee Action],tbl_ResponseLikelihood[Likelihood Score])</f>
        <v>1</v>
      </c>
      <c r="L2835">
        <f>tbl_logs[[#This Row],[Impact Score]]*tbl_logs[[#This Row],[Response Multiplier]]</f>
        <v>1</v>
      </c>
      <c r="M2835" t="str" cm="1">
        <f t="array" ref="M2835">_xlfn.IFS(tbl_logs[[#This Row],[Total Score]]&lt;=4, "Low", tbl_logs[[#This Row],[Total Score]]&lt;=10, "Medium", tbl_logs[[#This Row],[Total Score]]&lt;=19, "High", tbl_logs[[#This Row],[Total Score]]&lt;=25, "Very High")</f>
        <v>Low</v>
      </c>
      <c r="N2835" t="str" cm="1">
        <f t="array" ref="N2835">_xlfn.IFS(tbl_logs[[#This Row],[Total Score]]&lt;=4, "Low", tbl_logs[[#This Row],[Total Score]]&lt;=10, "Medium", tbl_logs[[#This Row],[Total Score]]&lt;=17, "High", tbl_logs[[#This Row],[Total Score]]&lt;=25, "Critical")</f>
        <v>Low</v>
      </c>
    </row>
    <row r="2836" spans="1:14" x14ac:dyDescent="0.3">
      <c r="A2836" t="s">
        <v>2015</v>
      </c>
      <c r="B2836" s="1">
        <v>46074.990972222222</v>
      </c>
      <c r="C2836" t="s">
        <v>7</v>
      </c>
      <c r="D2836" t="s">
        <v>8</v>
      </c>
      <c r="E2836" t="s">
        <v>19</v>
      </c>
      <c r="F2836" t="s">
        <v>10</v>
      </c>
      <c r="G2836" s="2">
        <v>0.99097222222222225</v>
      </c>
      <c r="H2836" s="3">
        <v>46074</v>
      </c>
      <c r="I2836">
        <v>2</v>
      </c>
      <c r="J2836">
        <f>_xlfn.XLOOKUP(tbl_logs[[#This Row],[Target_Department]],tbl_DeptWeight[Department], tbl_DeptWeight[Impact Score])</f>
        <v>3</v>
      </c>
      <c r="K2836">
        <f>_xlfn.XLOOKUP(tbl_logs[[#This Row],[Employee_Action]],tbl_ResponseLikelihood[Employee Action],tbl_ResponseLikelihood[Likelihood Score])</f>
        <v>2</v>
      </c>
      <c r="L2836">
        <f>tbl_logs[[#This Row],[Impact Score]]*tbl_logs[[#This Row],[Response Multiplier]]</f>
        <v>6</v>
      </c>
      <c r="M2836" t="str" cm="1">
        <f t="array" ref="M2836">_xlfn.IFS(tbl_logs[[#This Row],[Total Score]]&lt;=4, "Low", tbl_logs[[#This Row],[Total Score]]&lt;=10, "Medium", tbl_logs[[#This Row],[Total Score]]&lt;=19, "High", tbl_logs[[#This Row],[Total Score]]&lt;=25, "Very High")</f>
        <v>Medium</v>
      </c>
      <c r="N2836" t="str" cm="1">
        <f t="array" ref="N2836">_xlfn.IFS(tbl_logs[[#This Row],[Total Score]]&lt;=4, "Low", tbl_logs[[#This Row],[Total Score]]&lt;=10, "Medium", tbl_logs[[#This Row],[Total Score]]&lt;=17, "High", tbl_logs[[#This Row],[Total Score]]&lt;=25, "Critical")</f>
        <v>Medium</v>
      </c>
    </row>
    <row r="2837" spans="1:14" x14ac:dyDescent="0.3">
      <c r="A2837" t="s">
        <v>4315</v>
      </c>
      <c r="B2837" s="1">
        <v>46075.004861111112</v>
      </c>
      <c r="C2837" t="s">
        <v>26</v>
      </c>
      <c r="D2837" t="s">
        <v>18</v>
      </c>
      <c r="E2837" t="s">
        <v>9</v>
      </c>
      <c r="F2837" t="s">
        <v>20</v>
      </c>
      <c r="G2837" s="2">
        <v>4.8611111111111112E-3</v>
      </c>
      <c r="H2837" s="3">
        <v>46075</v>
      </c>
      <c r="I2837">
        <v>2</v>
      </c>
      <c r="J2837">
        <f>_xlfn.XLOOKUP(tbl_logs[[#This Row],[Target_Department]],tbl_DeptWeight[Department], tbl_DeptWeight[Impact Score])</f>
        <v>3</v>
      </c>
      <c r="K2837">
        <f>_xlfn.XLOOKUP(tbl_logs[[#This Row],[Employee_Action]],tbl_ResponseLikelihood[Employee Action],tbl_ResponseLikelihood[Likelihood Score])</f>
        <v>2</v>
      </c>
      <c r="L2837">
        <f>tbl_logs[[#This Row],[Impact Score]]*tbl_logs[[#This Row],[Response Multiplier]]</f>
        <v>6</v>
      </c>
      <c r="M2837" t="str" cm="1">
        <f t="array" ref="M2837">_xlfn.IFS(tbl_logs[[#This Row],[Total Score]]&lt;=4, "Low", tbl_logs[[#This Row],[Total Score]]&lt;=10, "Medium", tbl_logs[[#This Row],[Total Score]]&lt;=19, "High", tbl_logs[[#This Row],[Total Score]]&lt;=25, "Very High")</f>
        <v>Medium</v>
      </c>
      <c r="N2837" t="str" cm="1">
        <f t="array" ref="N2837">_xlfn.IFS(tbl_logs[[#This Row],[Total Score]]&lt;=4, "Low", tbl_logs[[#This Row],[Total Score]]&lt;=10, "Medium", tbl_logs[[#This Row],[Total Score]]&lt;=17, "High", tbl_logs[[#This Row],[Total Score]]&lt;=25, "Critical")</f>
        <v>Medium</v>
      </c>
    </row>
    <row r="2838" spans="1:14" x14ac:dyDescent="0.3">
      <c r="A2838" t="s">
        <v>4792</v>
      </c>
      <c r="B2838" s="1">
        <v>46075.030555555553</v>
      </c>
      <c r="C2838" t="s">
        <v>7</v>
      </c>
      <c r="D2838" t="s">
        <v>8</v>
      </c>
      <c r="E2838" t="s">
        <v>19</v>
      </c>
      <c r="F2838" t="s">
        <v>20</v>
      </c>
      <c r="G2838" s="2">
        <v>3.0555555555555555E-2</v>
      </c>
      <c r="H2838" s="3">
        <v>46075</v>
      </c>
      <c r="I2838">
        <v>2</v>
      </c>
      <c r="J2838">
        <f>_xlfn.XLOOKUP(tbl_logs[[#This Row],[Target_Department]],tbl_DeptWeight[Department], tbl_DeptWeight[Impact Score])</f>
        <v>3</v>
      </c>
      <c r="K2838">
        <f>_xlfn.XLOOKUP(tbl_logs[[#This Row],[Employee_Action]],tbl_ResponseLikelihood[Employee Action],tbl_ResponseLikelihood[Likelihood Score])</f>
        <v>2</v>
      </c>
      <c r="L2838">
        <f>tbl_logs[[#This Row],[Impact Score]]*tbl_logs[[#This Row],[Response Multiplier]]</f>
        <v>6</v>
      </c>
      <c r="M2838" t="str" cm="1">
        <f t="array" ref="M2838">_xlfn.IFS(tbl_logs[[#This Row],[Total Score]]&lt;=4, "Low", tbl_logs[[#This Row],[Total Score]]&lt;=10, "Medium", tbl_logs[[#This Row],[Total Score]]&lt;=19, "High", tbl_logs[[#This Row],[Total Score]]&lt;=25, "Very High")</f>
        <v>Medium</v>
      </c>
      <c r="N2838" t="str" cm="1">
        <f t="array" ref="N2838">_xlfn.IFS(tbl_logs[[#This Row],[Total Score]]&lt;=4, "Low", tbl_logs[[#This Row],[Total Score]]&lt;=10, "Medium", tbl_logs[[#This Row],[Total Score]]&lt;=17, "High", tbl_logs[[#This Row],[Total Score]]&lt;=25, "Critical")</f>
        <v>Medium</v>
      </c>
    </row>
    <row r="2839" spans="1:14" x14ac:dyDescent="0.3">
      <c r="A2839" t="s">
        <v>2938</v>
      </c>
      <c r="B2839" s="1">
        <v>46075.037499999999</v>
      </c>
      <c r="C2839" t="s">
        <v>26</v>
      </c>
      <c r="D2839" t="s">
        <v>15</v>
      </c>
      <c r="E2839" t="s">
        <v>19</v>
      </c>
      <c r="F2839" t="s">
        <v>13</v>
      </c>
      <c r="G2839" s="2">
        <v>3.7499999999999999E-2</v>
      </c>
      <c r="H2839" s="3">
        <v>46075</v>
      </c>
      <c r="I2839">
        <v>2</v>
      </c>
      <c r="J2839">
        <f>_xlfn.XLOOKUP(tbl_logs[[#This Row],[Target_Department]],tbl_DeptWeight[Department], tbl_DeptWeight[Impact Score])</f>
        <v>3</v>
      </c>
      <c r="K2839">
        <f>_xlfn.XLOOKUP(tbl_logs[[#This Row],[Employee_Action]],tbl_ResponseLikelihood[Employee Action],tbl_ResponseLikelihood[Likelihood Score])</f>
        <v>1</v>
      </c>
      <c r="L2839">
        <f>tbl_logs[[#This Row],[Impact Score]]*tbl_logs[[#This Row],[Response Multiplier]]</f>
        <v>3</v>
      </c>
      <c r="M2839" t="str" cm="1">
        <f t="array" ref="M2839">_xlfn.IFS(tbl_logs[[#This Row],[Total Score]]&lt;=4, "Low", tbl_logs[[#This Row],[Total Score]]&lt;=10, "Medium", tbl_logs[[#This Row],[Total Score]]&lt;=19, "High", tbl_logs[[#This Row],[Total Score]]&lt;=25, "Very High")</f>
        <v>Low</v>
      </c>
      <c r="N2839" t="str" cm="1">
        <f t="array" ref="N2839">_xlfn.IFS(tbl_logs[[#This Row],[Total Score]]&lt;=4, "Low", tbl_logs[[#This Row],[Total Score]]&lt;=10, "Medium", tbl_logs[[#This Row],[Total Score]]&lt;=17, "High", tbl_logs[[#This Row],[Total Score]]&lt;=25, "Critical")</f>
        <v>Low</v>
      </c>
    </row>
    <row r="2840" spans="1:14" x14ac:dyDescent="0.3">
      <c r="A2840" t="s">
        <v>3884</v>
      </c>
      <c r="B2840" s="1">
        <v>46075.059027777781</v>
      </c>
      <c r="C2840" t="s">
        <v>26</v>
      </c>
      <c r="D2840" t="s">
        <v>18</v>
      </c>
      <c r="E2840" t="s">
        <v>16</v>
      </c>
      <c r="F2840" t="s">
        <v>20</v>
      </c>
      <c r="G2840" s="2">
        <v>5.9027777777777776E-2</v>
      </c>
      <c r="H2840" s="3">
        <v>46075</v>
      </c>
      <c r="I2840">
        <v>2</v>
      </c>
      <c r="J2840">
        <f>_xlfn.XLOOKUP(tbl_logs[[#This Row],[Target_Department]],tbl_DeptWeight[Department], tbl_DeptWeight[Impact Score])</f>
        <v>3</v>
      </c>
      <c r="K2840">
        <f>_xlfn.XLOOKUP(tbl_logs[[#This Row],[Employee_Action]],tbl_ResponseLikelihood[Employee Action],tbl_ResponseLikelihood[Likelihood Score])</f>
        <v>2</v>
      </c>
      <c r="L2840">
        <f>tbl_logs[[#This Row],[Impact Score]]*tbl_logs[[#This Row],[Response Multiplier]]</f>
        <v>6</v>
      </c>
      <c r="M2840" t="str" cm="1">
        <f t="array" ref="M2840">_xlfn.IFS(tbl_logs[[#This Row],[Total Score]]&lt;=4, "Low", tbl_logs[[#This Row],[Total Score]]&lt;=10, "Medium", tbl_logs[[#This Row],[Total Score]]&lt;=19, "High", tbl_logs[[#This Row],[Total Score]]&lt;=25, "Very High")</f>
        <v>Medium</v>
      </c>
      <c r="N2840" t="str" cm="1">
        <f t="array" ref="N2840">_xlfn.IFS(tbl_logs[[#This Row],[Total Score]]&lt;=4, "Low", tbl_logs[[#This Row],[Total Score]]&lt;=10, "Medium", tbl_logs[[#This Row],[Total Score]]&lt;=17, "High", tbl_logs[[#This Row],[Total Score]]&lt;=25, "Critical")</f>
        <v>Medium</v>
      </c>
    </row>
    <row r="2841" spans="1:14" x14ac:dyDescent="0.3">
      <c r="A2841" t="s">
        <v>194</v>
      </c>
      <c r="B2841" s="1">
        <v>46075.081250000003</v>
      </c>
      <c r="C2841" t="s">
        <v>7</v>
      </c>
      <c r="D2841" t="s">
        <v>22</v>
      </c>
      <c r="E2841" t="s">
        <v>19</v>
      </c>
      <c r="F2841" t="s">
        <v>10</v>
      </c>
      <c r="G2841" s="2">
        <v>8.1250000000000003E-2</v>
      </c>
      <c r="H2841" s="3">
        <v>46075</v>
      </c>
      <c r="I2841">
        <v>2</v>
      </c>
      <c r="J2841">
        <f>_xlfn.XLOOKUP(tbl_logs[[#This Row],[Target_Department]],tbl_DeptWeight[Department], tbl_DeptWeight[Impact Score])</f>
        <v>3</v>
      </c>
      <c r="K2841">
        <f>_xlfn.XLOOKUP(tbl_logs[[#This Row],[Employee_Action]],tbl_ResponseLikelihood[Employee Action],tbl_ResponseLikelihood[Likelihood Score])</f>
        <v>2</v>
      </c>
      <c r="L2841">
        <f>tbl_logs[[#This Row],[Impact Score]]*tbl_logs[[#This Row],[Response Multiplier]]</f>
        <v>6</v>
      </c>
      <c r="M2841" t="str" cm="1">
        <f t="array" ref="M2841">_xlfn.IFS(tbl_logs[[#This Row],[Total Score]]&lt;=4, "Low", tbl_logs[[#This Row],[Total Score]]&lt;=10, "Medium", tbl_logs[[#This Row],[Total Score]]&lt;=19, "High", tbl_logs[[#This Row],[Total Score]]&lt;=25, "Very High")</f>
        <v>Medium</v>
      </c>
      <c r="N2841" t="str" cm="1">
        <f t="array" ref="N2841">_xlfn.IFS(tbl_logs[[#This Row],[Total Score]]&lt;=4, "Low", tbl_logs[[#This Row],[Total Score]]&lt;=10, "Medium", tbl_logs[[#This Row],[Total Score]]&lt;=17, "High", tbl_logs[[#This Row],[Total Score]]&lt;=25, "Critical")</f>
        <v>Medium</v>
      </c>
    </row>
    <row r="2842" spans="1:14" x14ac:dyDescent="0.3">
      <c r="A2842" t="s">
        <v>1667</v>
      </c>
      <c r="B2842" s="1">
        <v>46075.094444444447</v>
      </c>
      <c r="C2842" t="s">
        <v>40</v>
      </c>
      <c r="D2842" t="s">
        <v>18</v>
      </c>
      <c r="E2842" t="s">
        <v>16</v>
      </c>
      <c r="F2842" t="s">
        <v>33</v>
      </c>
      <c r="G2842" s="2">
        <v>9.4444444444444442E-2</v>
      </c>
      <c r="H2842" s="3">
        <v>46075</v>
      </c>
      <c r="I2842">
        <v>2</v>
      </c>
      <c r="J2842">
        <f>_xlfn.XLOOKUP(tbl_logs[[#This Row],[Target_Department]],tbl_DeptWeight[Department], tbl_DeptWeight[Impact Score])</f>
        <v>5</v>
      </c>
      <c r="K2842">
        <f>_xlfn.XLOOKUP(tbl_logs[[#This Row],[Employee_Action]],tbl_ResponseLikelihood[Employee Action],tbl_ResponseLikelihood[Likelihood Score])</f>
        <v>4</v>
      </c>
      <c r="L2842">
        <f>tbl_logs[[#This Row],[Impact Score]]*tbl_logs[[#This Row],[Response Multiplier]]</f>
        <v>20</v>
      </c>
      <c r="M2842" t="str" cm="1">
        <f t="array" ref="M2842">_xlfn.IFS(tbl_logs[[#This Row],[Total Score]]&lt;=4, "Low", tbl_logs[[#This Row],[Total Score]]&lt;=10, "Medium", tbl_logs[[#This Row],[Total Score]]&lt;=19, "High", tbl_logs[[#This Row],[Total Score]]&lt;=25, "Very High")</f>
        <v>Very High</v>
      </c>
      <c r="N2842" t="str" cm="1">
        <f t="array" ref="N2842">_xlfn.IFS(tbl_logs[[#This Row],[Total Score]]&lt;=4, "Low", tbl_logs[[#This Row],[Total Score]]&lt;=10, "Medium", tbl_logs[[#This Row],[Total Score]]&lt;=17, "High", tbl_logs[[#This Row],[Total Score]]&lt;=25, "Critical")</f>
        <v>Critical</v>
      </c>
    </row>
    <row r="2843" spans="1:14" x14ac:dyDescent="0.3">
      <c r="A2843" t="s">
        <v>4128</v>
      </c>
      <c r="B2843" s="1">
        <v>46075.095138888886</v>
      </c>
      <c r="C2843" t="s">
        <v>7</v>
      </c>
      <c r="D2843" t="s">
        <v>18</v>
      </c>
      <c r="E2843" t="s">
        <v>19</v>
      </c>
      <c r="F2843" t="s">
        <v>10</v>
      </c>
      <c r="G2843" s="2">
        <v>9.5138888888888884E-2</v>
      </c>
      <c r="H2843" s="3">
        <v>46075</v>
      </c>
      <c r="I2843">
        <v>2</v>
      </c>
      <c r="J2843">
        <f>_xlfn.XLOOKUP(tbl_logs[[#This Row],[Target_Department]],tbl_DeptWeight[Department], tbl_DeptWeight[Impact Score])</f>
        <v>3</v>
      </c>
      <c r="K2843">
        <f>_xlfn.XLOOKUP(tbl_logs[[#This Row],[Employee_Action]],tbl_ResponseLikelihood[Employee Action],tbl_ResponseLikelihood[Likelihood Score])</f>
        <v>2</v>
      </c>
      <c r="L2843">
        <f>tbl_logs[[#This Row],[Impact Score]]*tbl_logs[[#This Row],[Response Multiplier]]</f>
        <v>6</v>
      </c>
      <c r="M2843" t="str" cm="1">
        <f t="array" ref="M2843">_xlfn.IFS(tbl_logs[[#This Row],[Total Score]]&lt;=4, "Low", tbl_logs[[#This Row],[Total Score]]&lt;=10, "Medium", tbl_logs[[#This Row],[Total Score]]&lt;=19, "High", tbl_logs[[#This Row],[Total Score]]&lt;=25, "Very High")</f>
        <v>Medium</v>
      </c>
      <c r="N2843" t="str" cm="1">
        <f t="array" ref="N2843">_xlfn.IFS(tbl_logs[[#This Row],[Total Score]]&lt;=4, "Low", tbl_logs[[#This Row],[Total Score]]&lt;=10, "Medium", tbl_logs[[#This Row],[Total Score]]&lt;=17, "High", tbl_logs[[#This Row],[Total Score]]&lt;=25, "Critical")</f>
        <v>Medium</v>
      </c>
    </row>
    <row r="2844" spans="1:14" x14ac:dyDescent="0.3">
      <c r="A2844" t="s">
        <v>2056</v>
      </c>
      <c r="B2844" s="1">
        <v>46075.134027777778</v>
      </c>
      <c r="C2844" t="s">
        <v>47</v>
      </c>
      <c r="D2844" t="s">
        <v>15</v>
      </c>
      <c r="E2844" t="s">
        <v>16</v>
      </c>
      <c r="F2844" t="s">
        <v>10</v>
      </c>
      <c r="G2844" s="2">
        <v>0.13402777777777777</v>
      </c>
      <c r="H2844" s="3">
        <v>46075</v>
      </c>
      <c r="I2844">
        <v>2</v>
      </c>
      <c r="J2844">
        <f>_xlfn.XLOOKUP(tbl_logs[[#This Row],[Target_Department]],tbl_DeptWeight[Department], tbl_DeptWeight[Impact Score])</f>
        <v>1</v>
      </c>
      <c r="K2844">
        <f>_xlfn.XLOOKUP(tbl_logs[[#This Row],[Employee_Action]],tbl_ResponseLikelihood[Employee Action],tbl_ResponseLikelihood[Likelihood Score])</f>
        <v>2</v>
      </c>
      <c r="L2844">
        <f>tbl_logs[[#This Row],[Impact Score]]*tbl_logs[[#This Row],[Response Multiplier]]</f>
        <v>2</v>
      </c>
      <c r="M2844" t="str" cm="1">
        <f t="array" ref="M2844">_xlfn.IFS(tbl_logs[[#This Row],[Total Score]]&lt;=4, "Low", tbl_logs[[#This Row],[Total Score]]&lt;=10, "Medium", tbl_logs[[#This Row],[Total Score]]&lt;=19, "High", tbl_logs[[#This Row],[Total Score]]&lt;=25, "Very High")</f>
        <v>Low</v>
      </c>
      <c r="N2844" t="str" cm="1">
        <f t="array" ref="N2844">_xlfn.IFS(tbl_logs[[#This Row],[Total Score]]&lt;=4, "Low", tbl_logs[[#This Row],[Total Score]]&lt;=10, "Medium", tbl_logs[[#This Row],[Total Score]]&lt;=17, "High", tbl_logs[[#This Row],[Total Score]]&lt;=25, "Critical")</f>
        <v>Low</v>
      </c>
    </row>
    <row r="2845" spans="1:14" x14ac:dyDescent="0.3">
      <c r="A2845" t="s">
        <v>2426</v>
      </c>
      <c r="B2845" s="1">
        <v>46075.134722222225</v>
      </c>
      <c r="C2845" t="s">
        <v>12</v>
      </c>
      <c r="D2845" t="s">
        <v>18</v>
      </c>
      <c r="E2845" t="s">
        <v>19</v>
      </c>
      <c r="F2845" t="s">
        <v>10</v>
      </c>
      <c r="G2845" s="2">
        <v>0.13472222222222222</v>
      </c>
      <c r="H2845" s="3">
        <v>46075</v>
      </c>
      <c r="I2845">
        <v>2</v>
      </c>
      <c r="J2845">
        <f>_xlfn.XLOOKUP(tbl_logs[[#This Row],[Target_Department]],tbl_DeptWeight[Department], tbl_DeptWeight[Impact Score])</f>
        <v>1</v>
      </c>
      <c r="K2845">
        <f>_xlfn.XLOOKUP(tbl_logs[[#This Row],[Employee_Action]],tbl_ResponseLikelihood[Employee Action],tbl_ResponseLikelihood[Likelihood Score])</f>
        <v>2</v>
      </c>
      <c r="L2845">
        <f>tbl_logs[[#This Row],[Impact Score]]*tbl_logs[[#This Row],[Response Multiplier]]</f>
        <v>2</v>
      </c>
      <c r="M2845" t="str" cm="1">
        <f t="array" ref="M2845">_xlfn.IFS(tbl_logs[[#This Row],[Total Score]]&lt;=4, "Low", tbl_logs[[#This Row],[Total Score]]&lt;=10, "Medium", tbl_logs[[#This Row],[Total Score]]&lt;=19, "High", tbl_logs[[#This Row],[Total Score]]&lt;=25, "Very High")</f>
        <v>Low</v>
      </c>
      <c r="N2845" t="str" cm="1">
        <f t="array" ref="N2845">_xlfn.IFS(tbl_logs[[#This Row],[Total Score]]&lt;=4, "Low", tbl_logs[[#This Row],[Total Score]]&lt;=10, "Medium", tbl_logs[[#This Row],[Total Score]]&lt;=17, "High", tbl_logs[[#This Row],[Total Score]]&lt;=25, "Critical")</f>
        <v>Low</v>
      </c>
    </row>
    <row r="2846" spans="1:14" x14ac:dyDescent="0.3">
      <c r="A2846" t="s">
        <v>3613</v>
      </c>
      <c r="B2846" s="1">
        <v>46075.152777777781</v>
      </c>
      <c r="C2846" t="s">
        <v>47</v>
      </c>
      <c r="D2846" t="s">
        <v>18</v>
      </c>
      <c r="E2846" t="s">
        <v>9</v>
      </c>
      <c r="F2846" t="s">
        <v>10</v>
      </c>
      <c r="G2846" s="2">
        <v>0.15277777777777779</v>
      </c>
      <c r="H2846" s="3">
        <v>46075</v>
      </c>
      <c r="I2846">
        <v>2</v>
      </c>
      <c r="J2846">
        <f>_xlfn.XLOOKUP(tbl_logs[[#This Row],[Target_Department]],tbl_DeptWeight[Department], tbl_DeptWeight[Impact Score])</f>
        <v>1</v>
      </c>
      <c r="K2846">
        <f>_xlfn.XLOOKUP(tbl_logs[[#This Row],[Employee_Action]],tbl_ResponseLikelihood[Employee Action],tbl_ResponseLikelihood[Likelihood Score])</f>
        <v>2</v>
      </c>
      <c r="L2846">
        <f>tbl_logs[[#This Row],[Impact Score]]*tbl_logs[[#This Row],[Response Multiplier]]</f>
        <v>2</v>
      </c>
      <c r="M2846" t="str" cm="1">
        <f t="array" ref="M2846">_xlfn.IFS(tbl_logs[[#This Row],[Total Score]]&lt;=4, "Low", tbl_logs[[#This Row],[Total Score]]&lt;=10, "Medium", tbl_logs[[#This Row],[Total Score]]&lt;=19, "High", tbl_logs[[#This Row],[Total Score]]&lt;=25, "Very High")</f>
        <v>Low</v>
      </c>
      <c r="N2846" t="str" cm="1">
        <f t="array" ref="N2846">_xlfn.IFS(tbl_logs[[#This Row],[Total Score]]&lt;=4, "Low", tbl_logs[[#This Row],[Total Score]]&lt;=10, "Medium", tbl_logs[[#This Row],[Total Score]]&lt;=17, "High", tbl_logs[[#This Row],[Total Score]]&lt;=25, "Critical")</f>
        <v>Low</v>
      </c>
    </row>
    <row r="2847" spans="1:14" x14ac:dyDescent="0.3">
      <c r="A2847" t="s">
        <v>4323</v>
      </c>
      <c r="B2847" s="1">
        <v>46075.15347222222</v>
      </c>
      <c r="C2847" t="s">
        <v>7</v>
      </c>
      <c r="D2847" t="s">
        <v>8</v>
      </c>
      <c r="E2847" t="s">
        <v>19</v>
      </c>
      <c r="F2847" t="s">
        <v>20</v>
      </c>
      <c r="G2847" s="2">
        <v>0.15347222222222223</v>
      </c>
      <c r="H2847" s="3">
        <v>46075</v>
      </c>
      <c r="I2847">
        <v>2</v>
      </c>
      <c r="J2847">
        <f>_xlfn.XLOOKUP(tbl_logs[[#This Row],[Target_Department]],tbl_DeptWeight[Department], tbl_DeptWeight[Impact Score])</f>
        <v>3</v>
      </c>
      <c r="K2847">
        <f>_xlfn.XLOOKUP(tbl_logs[[#This Row],[Employee_Action]],tbl_ResponseLikelihood[Employee Action],tbl_ResponseLikelihood[Likelihood Score])</f>
        <v>2</v>
      </c>
      <c r="L2847">
        <f>tbl_logs[[#This Row],[Impact Score]]*tbl_logs[[#This Row],[Response Multiplier]]</f>
        <v>6</v>
      </c>
      <c r="M2847" t="str" cm="1">
        <f t="array" ref="M2847">_xlfn.IFS(tbl_logs[[#This Row],[Total Score]]&lt;=4, "Low", tbl_logs[[#This Row],[Total Score]]&lt;=10, "Medium", tbl_logs[[#This Row],[Total Score]]&lt;=19, "High", tbl_logs[[#This Row],[Total Score]]&lt;=25, "Very High")</f>
        <v>Medium</v>
      </c>
      <c r="N2847" t="str" cm="1">
        <f t="array" ref="N2847">_xlfn.IFS(tbl_logs[[#This Row],[Total Score]]&lt;=4, "Low", tbl_logs[[#This Row],[Total Score]]&lt;=10, "Medium", tbl_logs[[#This Row],[Total Score]]&lt;=17, "High", tbl_logs[[#This Row],[Total Score]]&lt;=25, "Critical")</f>
        <v>Medium</v>
      </c>
    </row>
    <row r="2848" spans="1:14" x14ac:dyDescent="0.3">
      <c r="A2848" t="s">
        <v>1160</v>
      </c>
      <c r="B2848" s="1">
        <v>46075.162499999999</v>
      </c>
      <c r="C2848" t="s">
        <v>7</v>
      </c>
      <c r="D2848" t="s">
        <v>15</v>
      </c>
      <c r="E2848" t="s">
        <v>19</v>
      </c>
      <c r="F2848" t="s">
        <v>10</v>
      </c>
      <c r="G2848" s="2">
        <v>0.16250000000000001</v>
      </c>
      <c r="H2848" s="3">
        <v>46075</v>
      </c>
      <c r="I2848">
        <v>2</v>
      </c>
      <c r="J2848">
        <f>_xlfn.XLOOKUP(tbl_logs[[#This Row],[Target_Department]],tbl_DeptWeight[Department], tbl_DeptWeight[Impact Score])</f>
        <v>3</v>
      </c>
      <c r="K2848">
        <f>_xlfn.XLOOKUP(tbl_logs[[#This Row],[Employee_Action]],tbl_ResponseLikelihood[Employee Action],tbl_ResponseLikelihood[Likelihood Score])</f>
        <v>2</v>
      </c>
      <c r="L2848">
        <f>tbl_logs[[#This Row],[Impact Score]]*tbl_logs[[#This Row],[Response Multiplier]]</f>
        <v>6</v>
      </c>
      <c r="M2848" t="str" cm="1">
        <f t="array" ref="M2848">_xlfn.IFS(tbl_logs[[#This Row],[Total Score]]&lt;=4, "Low", tbl_logs[[#This Row],[Total Score]]&lt;=10, "Medium", tbl_logs[[#This Row],[Total Score]]&lt;=19, "High", tbl_logs[[#This Row],[Total Score]]&lt;=25, "Very High")</f>
        <v>Medium</v>
      </c>
      <c r="N2848" t="str" cm="1">
        <f t="array" ref="N2848">_xlfn.IFS(tbl_logs[[#This Row],[Total Score]]&lt;=4, "Low", tbl_logs[[#This Row],[Total Score]]&lt;=10, "Medium", tbl_logs[[#This Row],[Total Score]]&lt;=17, "High", tbl_logs[[#This Row],[Total Score]]&lt;=25, "Critical")</f>
        <v>Medium</v>
      </c>
    </row>
    <row r="2849" spans="1:14" x14ac:dyDescent="0.3">
      <c r="A2849" t="s">
        <v>542</v>
      </c>
      <c r="B2849" s="1">
        <v>46075.209722222222</v>
      </c>
      <c r="C2849" t="s">
        <v>35</v>
      </c>
      <c r="D2849" t="s">
        <v>15</v>
      </c>
      <c r="E2849" t="s">
        <v>31</v>
      </c>
      <c r="F2849" t="s">
        <v>20</v>
      </c>
      <c r="G2849" s="2">
        <v>0.20972222222222223</v>
      </c>
      <c r="H2849" s="3">
        <v>46075</v>
      </c>
      <c r="I2849">
        <v>2</v>
      </c>
      <c r="J2849">
        <f>_xlfn.XLOOKUP(tbl_logs[[#This Row],[Target_Department]],tbl_DeptWeight[Department], tbl_DeptWeight[Impact Score])</f>
        <v>1</v>
      </c>
      <c r="K2849">
        <f>_xlfn.XLOOKUP(tbl_logs[[#This Row],[Employee_Action]],tbl_ResponseLikelihood[Employee Action],tbl_ResponseLikelihood[Likelihood Score])</f>
        <v>2</v>
      </c>
      <c r="L2849">
        <f>tbl_logs[[#This Row],[Impact Score]]*tbl_logs[[#This Row],[Response Multiplier]]</f>
        <v>2</v>
      </c>
      <c r="M2849" t="str" cm="1">
        <f t="array" ref="M2849">_xlfn.IFS(tbl_logs[[#This Row],[Total Score]]&lt;=4, "Low", tbl_logs[[#This Row],[Total Score]]&lt;=10, "Medium", tbl_logs[[#This Row],[Total Score]]&lt;=19, "High", tbl_logs[[#This Row],[Total Score]]&lt;=25, "Very High")</f>
        <v>Low</v>
      </c>
      <c r="N2849" t="str" cm="1">
        <f t="array" ref="N2849">_xlfn.IFS(tbl_logs[[#This Row],[Total Score]]&lt;=4, "Low", tbl_logs[[#This Row],[Total Score]]&lt;=10, "Medium", tbl_logs[[#This Row],[Total Score]]&lt;=17, "High", tbl_logs[[#This Row],[Total Score]]&lt;=25, "Critical")</f>
        <v>Low</v>
      </c>
    </row>
    <row r="2850" spans="1:14" x14ac:dyDescent="0.3">
      <c r="A2850" t="s">
        <v>2396</v>
      </c>
      <c r="B2850" s="1">
        <v>46075.231944444444</v>
      </c>
      <c r="C2850" t="s">
        <v>47</v>
      </c>
      <c r="D2850" t="s">
        <v>8</v>
      </c>
      <c r="E2850" t="s">
        <v>9</v>
      </c>
      <c r="F2850" t="s">
        <v>20</v>
      </c>
      <c r="G2850" s="2">
        <v>0.23194444444444445</v>
      </c>
      <c r="H2850" s="3">
        <v>46075</v>
      </c>
      <c r="I2850">
        <v>2</v>
      </c>
      <c r="J2850">
        <f>_xlfn.XLOOKUP(tbl_logs[[#This Row],[Target_Department]],tbl_DeptWeight[Department], tbl_DeptWeight[Impact Score])</f>
        <v>1</v>
      </c>
      <c r="K2850">
        <f>_xlfn.XLOOKUP(tbl_logs[[#This Row],[Employee_Action]],tbl_ResponseLikelihood[Employee Action],tbl_ResponseLikelihood[Likelihood Score])</f>
        <v>2</v>
      </c>
      <c r="L2850">
        <f>tbl_logs[[#This Row],[Impact Score]]*tbl_logs[[#This Row],[Response Multiplier]]</f>
        <v>2</v>
      </c>
      <c r="M2850" t="str" cm="1">
        <f t="array" ref="M2850">_xlfn.IFS(tbl_logs[[#This Row],[Total Score]]&lt;=4, "Low", tbl_logs[[#This Row],[Total Score]]&lt;=10, "Medium", tbl_logs[[#This Row],[Total Score]]&lt;=19, "High", tbl_logs[[#This Row],[Total Score]]&lt;=25, "Very High")</f>
        <v>Low</v>
      </c>
      <c r="N2850" t="str" cm="1">
        <f t="array" ref="N2850">_xlfn.IFS(tbl_logs[[#This Row],[Total Score]]&lt;=4, "Low", tbl_logs[[#This Row],[Total Score]]&lt;=10, "Medium", tbl_logs[[#This Row],[Total Score]]&lt;=17, "High", tbl_logs[[#This Row],[Total Score]]&lt;=25, "Critical")</f>
        <v>Low</v>
      </c>
    </row>
    <row r="2851" spans="1:14" x14ac:dyDescent="0.3">
      <c r="A2851" t="s">
        <v>4744</v>
      </c>
      <c r="B2851" s="1">
        <v>46075.238194444442</v>
      </c>
      <c r="C2851" t="s">
        <v>26</v>
      </c>
      <c r="D2851" t="s">
        <v>18</v>
      </c>
      <c r="E2851" t="s">
        <v>19</v>
      </c>
      <c r="F2851" t="s">
        <v>20</v>
      </c>
      <c r="G2851" s="2">
        <v>0.23819444444444443</v>
      </c>
      <c r="H2851" s="3">
        <v>46075</v>
      </c>
      <c r="I2851">
        <v>2</v>
      </c>
      <c r="J2851">
        <f>_xlfn.XLOOKUP(tbl_logs[[#This Row],[Target_Department]],tbl_DeptWeight[Department], tbl_DeptWeight[Impact Score])</f>
        <v>3</v>
      </c>
      <c r="K2851">
        <f>_xlfn.XLOOKUP(tbl_logs[[#This Row],[Employee_Action]],tbl_ResponseLikelihood[Employee Action],tbl_ResponseLikelihood[Likelihood Score])</f>
        <v>2</v>
      </c>
      <c r="L2851">
        <f>tbl_logs[[#This Row],[Impact Score]]*tbl_logs[[#This Row],[Response Multiplier]]</f>
        <v>6</v>
      </c>
      <c r="M2851" t="str" cm="1">
        <f t="array" ref="M2851">_xlfn.IFS(tbl_logs[[#This Row],[Total Score]]&lt;=4, "Low", tbl_logs[[#This Row],[Total Score]]&lt;=10, "Medium", tbl_logs[[#This Row],[Total Score]]&lt;=19, "High", tbl_logs[[#This Row],[Total Score]]&lt;=25, "Very High")</f>
        <v>Medium</v>
      </c>
      <c r="N2851" t="str" cm="1">
        <f t="array" ref="N2851">_xlfn.IFS(tbl_logs[[#This Row],[Total Score]]&lt;=4, "Low", tbl_logs[[#This Row],[Total Score]]&lt;=10, "Medium", tbl_logs[[#This Row],[Total Score]]&lt;=17, "High", tbl_logs[[#This Row],[Total Score]]&lt;=25, "Critical")</f>
        <v>Medium</v>
      </c>
    </row>
    <row r="2852" spans="1:14" x14ac:dyDescent="0.3">
      <c r="A2852" t="s">
        <v>323</v>
      </c>
      <c r="B2852" s="1">
        <v>46075.277083333334</v>
      </c>
      <c r="C2852" t="s">
        <v>7</v>
      </c>
      <c r="D2852" t="s">
        <v>15</v>
      </c>
      <c r="E2852" t="s">
        <v>19</v>
      </c>
      <c r="F2852" t="s">
        <v>10</v>
      </c>
      <c r="G2852" s="2">
        <v>0.27708333333333335</v>
      </c>
      <c r="H2852" s="3">
        <v>46075</v>
      </c>
      <c r="I2852">
        <v>2</v>
      </c>
      <c r="J2852">
        <f>_xlfn.XLOOKUP(tbl_logs[[#This Row],[Target_Department]],tbl_DeptWeight[Department], tbl_DeptWeight[Impact Score])</f>
        <v>3</v>
      </c>
      <c r="K2852">
        <f>_xlfn.XLOOKUP(tbl_logs[[#This Row],[Employee_Action]],tbl_ResponseLikelihood[Employee Action],tbl_ResponseLikelihood[Likelihood Score])</f>
        <v>2</v>
      </c>
      <c r="L2852">
        <f>tbl_logs[[#This Row],[Impact Score]]*tbl_logs[[#This Row],[Response Multiplier]]</f>
        <v>6</v>
      </c>
      <c r="M2852" t="str" cm="1">
        <f t="array" ref="M2852">_xlfn.IFS(tbl_logs[[#This Row],[Total Score]]&lt;=4, "Low", tbl_logs[[#This Row],[Total Score]]&lt;=10, "Medium", tbl_logs[[#This Row],[Total Score]]&lt;=19, "High", tbl_logs[[#This Row],[Total Score]]&lt;=25, "Very High")</f>
        <v>Medium</v>
      </c>
      <c r="N2852" t="str" cm="1">
        <f t="array" ref="N2852">_xlfn.IFS(tbl_logs[[#This Row],[Total Score]]&lt;=4, "Low", tbl_logs[[#This Row],[Total Score]]&lt;=10, "Medium", tbl_logs[[#This Row],[Total Score]]&lt;=17, "High", tbl_logs[[#This Row],[Total Score]]&lt;=25, "Critical")</f>
        <v>Medium</v>
      </c>
    </row>
    <row r="2853" spans="1:14" x14ac:dyDescent="0.3">
      <c r="A2853" t="s">
        <v>4231</v>
      </c>
      <c r="B2853" s="1">
        <v>46075.343055555553</v>
      </c>
      <c r="C2853" t="s">
        <v>35</v>
      </c>
      <c r="D2853" t="s">
        <v>18</v>
      </c>
      <c r="E2853" t="s">
        <v>9</v>
      </c>
      <c r="F2853" t="s">
        <v>13</v>
      </c>
      <c r="G2853" s="2">
        <v>0.34305555555555556</v>
      </c>
      <c r="H2853" s="3">
        <v>46075</v>
      </c>
      <c r="I2853">
        <v>2</v>
      </c>
      <c r="J2853">
        <f>_xlfn.XLOOKUP(tbl_logs[[#This Row],[Target_Department]],tbl_DeptWeight[Department], tbl_DeptWeight[Impact Score])</f>
        <v>1</v>
      </c>
      <c r="K2853">
        <f>_xlfn.XLOOKUP(tbl_logs[[#This Row],[Employee_Action]],tbl_ResponseLikelihood[Employee Action],tbl_ResponseLikelihood[Likelihood Score])</f>
        <v>1</v>
      </c>
      <c r="L2853">
        <f>tbl_logs[[#This Row],[Impact Score]]*tbl_logs[[#This Row],[Response Multiplier]]</f>
        <v>1</v>
      </c>
      <c r="M2853" t="str" cm="1">
        <f t="array" ref="M2853">_xlfn.IFS(tbl_logs[[#This Row],[Total Score]]&lt;=4, "Low", tbl_logs[[#This Row],[Total Score]]&lt;=10, "Medium", tbl_logs[[#This Row],[Total Score]]&lt;=19, "High", tbl_logs[[#This Row],[Total Score]]&lt;=25, "Very High")</f>
        <v>Low</v>
      </c>
      <c r="N2853" t="str" cm="1">
        <f t="array" ref="N2853">_xlfn.IFS(tbl_logs[[#This Row],[Total Score]]&lt;=4, "Low", tbl_logs[[#This Row],[Total Score]]&lt;=10, "Medium", tbl_logs[[#This Row],[Total Score]]&lt;=17, "High", tbl_logs[[#This Row],[Total Score]]&lt;=25, "Critical")</f>
        <v>Low</v>
      </c>
    </row>
    <row r="2854" spans="1:14" x14ac:dyDescent="0.3">
      <c r="A2854" t="s">
        <v>1961</v>
      </c>
      <c r="B2854" s="1">
        <v>46075.353472222225</v>
      </c>
      <c r="C2854" t="s">
        <v>35</v>
      </c>
      <c r="D2854" t="s">
        <v>18</v>
      </c>
      <c r="E2854" t="s">
        <v>9</v>
      </c>
      <c r="F2854" t="s">
        <v>20</v>
      </c>
      <c r="G2854" s="2">
        <v>0.35347222222222224</v>
      </c>
      <c r="H2854" s="3">
        <v>46075</v>
      </c>
      <c r="I2854">
        <v>2</v>
      </c>
      <c r="J2854">
        <f>_xlfn.XLOOKUP(tbl_logs[[#This Row],[Target_Department]],tbl_DeptWeight[Department], tbl_DeptWeight[Impact Score])</f>
        <v>1</v>
      </c>
      <c r="K2854">
        <f>_xlfn.XLOOKUP(tbl_logs[[#This Row],[Employee_Action]],tbl_ResponseLikelihood[Employee Action],tbl_ResponseLikelihood[Likelihood Score])</f>
        <v>2</v>
      </c>
      <c r="L2854">
        <f>tbl_logs[[#This Row],[Impact Score]]*tbl_logs[[#This Row],[Response Multiplier]]</f>
        <v>2</v>
      </c>
      <c r="M2854" t="str" cm="1">
        <f t="array" ref="M2854">_xlfn.IFS(tbl_logs[[#This Row],[Total Score]]&lt;=4, "Low", tbl_logs[[#This Row],[Total Score]]&lt;=10, "Medium", tbl_logs[[#This Row],[Total Score]]&lt;=19, "High", tbl_logs[[#This Row],[Total Score]]&lt;=25, "Very High")</f>
        <v>Low</v>
      </c>
      <c r="N2854" t="str" cm="1">
        <f t="array" ref="N2854">_xlfn.IFS(tbl_logs[[#This Row],[Total Score]]&lt;=4, "Low", tbl_logs[[#This Row],[Total Score]]&lt;=10, "Medium", tbl_logs[[#This Row],[Total Score]]&lt;=17, "High", tbl_logs[[#This Row],[Total Score]]&lt;=25, "Critical")</f>
        <v>Low</v>
      </c>
    </row>
    <row r="2855" spans="1:14" x14ac:dyDescent="0.3">
      <c r="A2855" t="s">
        <v>2633</v>
      </c>
      <c r="B2855" s="1">
        <v>46075.383333333331</v>
      </c>
      <c r="C2855" t="s">
        <v>7</v>
      </c>
      <c r="D2855" t="s">
        <v>18</v>
      </c>
      <c r="E2855" t="s">
        <v>19</v>
      </c>
      <c r="F2855" t="s">
        <v>13</v>
      </c>
      <c r="G2855" s="2">
        <v>0.38333333333333336</v>
      </c>
      <c r="H2855" s="3">
        <v>46075</v>
      </c>
      <c r="I2855">
        <v>2</v>
      </c>
      <c r="J2855">
        <f>_xlfn.XLOOKUP(tbl_logs[[#This Row],[Target_Department]],tbl_DeptWeight[Department], tbl_DeptWeight[Impact Score])</f>
        <v>3</v>
      </c>
      <c r="K2855">
        <f>_xlfn.XLOOKUP(tbl_logs[[#This Row],[Employee_Action]],tbl_ResponseLikelihood[Employee Action],tbl_ResponseLikelihood[Likelihood Score])</f>
        <v>1</v>
      </c>
      <c r="L2855">
        <f>tbl_logs[[#This Row],[Impact Score]]*tbl_logs[[#This Row],[Response Multiplier]]</f>
        <v>3</v>
      </c>
      <c r="M2855" t="str" cm="1">
        <f t="array" ref="M2855">_xlfn.IFS(tbl_logs[[#This Row],[Total Score]]&lt;=4, "Low", tbl_logs[[#This Row],[Total Score]]&lt;=10, "Medium", tbl_logs[[#This Row],[Total Score]]&lt;=19, "High", tbl_logs[[#This Row],[Total Score]]&lt;=25, "Very High")</f>
        <v>Low</v>
      </c>
      <c r="N2855" t="str" cm="1">
        <f t="array" ref="N2855">_xlfn.IFS(tbl_logs[[#This Row],[Total Score]]&lt;=4, "Low", tbl_logs[[#This Row],[Total Score]]&lt;=10, "Medium", tbl_logs[[#This Row],[Total Score]]&lt;=17, "High", tbl_logs[[#This Row],[Total Score]]&lt;=25, "Critical")</f>
        <v>Low</v>
      </c>
    </row>
    <row r="2856" spans="1:14" x14ac:dyDescent="0.3">
      <c r="A2856" t="s">
        <v>228</v>
      </c>
      <c r="B2856" s="1">
        <v>46075.394444444442</v>
      </c>
      <c r="C2856" t="s">
        <v>47</v>
      </c>
      <c r="D2856" t="s">
        <v>18</v>
      </c>
      <c r="E2856" t="s">
        <v>16</v>
      </c>
      <c r="F2856" t="s">
        <v>33</v>
      </c>
      <c r="G2856" s="2">
        <v>0.39444444444444443</v>
      </c>
      <c r="H2856" s="3">
        <v>46075</v>
      </c>
      <c r="I2856">
        <v>2</v>
      </c>
      <c r="J2856">
        <f>_xlfn.XLOOKUP(tbl_logs[[#This Row],[Target_Department]],tbl_DeptWeight[Department], tbl_DeptWeight[Impact Score])</f>
        <v>1</v>
      </c>
      <c r="K2856">
        <f>_xlfn.XLOOKUP(tbl_logs[[#This Row],[Employee_Action]],tbl_ResponseLikelihood[Employee Action],tbl_ResponseLikelihood[Likelihood Score])</f>
        <v>4</v>
      </c>
      <c r="L2856">
        <f>tbl_logs[[#This Row],[Impact Score]]*tbl_logs[[#This Row],[Response Multiplier]]</f>
        <v>4</v>
      </c>
      <c r="M2856" t="str" cm="1">
        <f t="array" ref="M2856">_xlfn.IFS(tbl_logs[[#This Row],[Total Score]]&lt;=4, "Low", tbl_logs[[#This Row],[Total Score]]&lt;=10, "Medium", tbl_logs[[#This Row],[Total Score]]&lt;=19, "High", tbl_logs[[#This Row],[Total Score]]&lt;=25, "Very High")</f>
        <v>Low</v>
      </c>
      <c r="N2856" t="str" cm="1">
        <f t="array" ref="N2856">_xlfn.IFS(tbl_logs[[#This Row],[Total Score]]&lt;=4, "Low", tbl_logs[[#This Row],[Total Score]]&lt;=10, "Medium", tbl_logs[[#This Row],[Total Score]]&lt;=17, "High", tbl_logs[[#This Row],[Total Score]]&lt;=25, "Critical")</f>
        <v>Low</v>
      </c>
    </row>
    <row r="2857" spans="1:14" x14ac:dyDescent="0.3">
      <c r="A2857" t="s">
        <v>2010</v>
      </c>
      <c r="B2857" s="1">
        <v>46075.426388888889</v>
      </c>
      <c r="C2857" t="s">
        <v>12</v>
      </c>
      <c r="D2857" t="s">
        <v>18</v>
      </c>
      <c r="E2857" t="s">
        <v>31</v>
      </c>
      <c r="F2857" t="s">
        <v>33</v>
      </c>
      <c r="G2857" s="2">
        <v>0.42638888888888887</v>
      </c>
      <c r="H2857" s="3">
        <v>46075</v>
      </c>
      <c r="I2857">
        <v>2</v>
      </c>
      <c r="J2857">
        <f>_xlfn.XLOOKUP(tbl_logs[[#This Row],[Target_Department]],tbl_DeptWeight[Department], tbl_DeptWeight[Impact Score])</f>
        <v>1</v>
      </c>
      <c r="K2857">
        <f>_xlfn.XLOOKUP(tbl_logs[[#This Row],[Employee_Action]],tbl_ResponseLikelihood[Employee Action],tbl_ResponseLikelihood[Likelihood Score])</f>
        <v>4</v>
      </c>
      <c r="L2857">
        <f>tbl_logs[[#This Row],[Impact Score]]*tbl_logs[[#This Row],[Response Multiplier]]</f>
        <v>4</v>
      </c>
      <c r="M2857" t="str" cm="1">
        <f t="array" ref="M2857">_xlfn.IFS(tbl_logs[[#This Row],[Total Score]]&lt;=4, "Low", tbl_logs[[#This Row],[Total Score]]&lt;=10, "Medium", tbl_logs[[#This Row],[Total Score]]&lt;=19, "High", tbl_logs[[#This Row],[Total Score]]&lt;=25, "Very High")</f>
        <v>Low</v>
      </c>
      <c r="N2857" t="str" cm="1">
        <f t="array" ref="N2857">_xlfn.IFS(tbl_logs[[#This Row],[Total Score]]&lt;=4, "Low", tbl_logs[[#This Row],[Total Score]]&lt;=10, "Medium", tbl_logs[[#This Row],[Total Score]]&lt;=17, "High", tbl_logs[[#This Row],[Total Score]]&lt;=25, "Critical")</f>
        <v>Low</v>
      </c>
    </row>
    <row r="2858" spans="1:14" x14ac:dyDescent="0.3">
      <c r="A2858" t="s">
        <v>1015</v>
      </c>
      <c r="B2858" s="1">
        <v>46075.445833333331</v>
      </c>
      <c r="C2858" t="s">
        <v>35</v>
      </c>
      <c r="D2858" t="s">
        <v>18</v>
      </c>
      <c r="E2858" t="s">
        <v>19</v>
      </c>
      <c r="F2858" t="s">
        <v>20</v>
      </c>
      <c r="G2858" s="2">
        <v>0.44583333333333336</v>
      </c>
      <c r="H2858" s="3">
        <v>46075</v>
      </c>
      <c r="I2858">
        <v>2</v>
      </c>
      <c r="J2858">
        <f>_xlfn.XLOOKUP(tbl_logs[[#This Row],[Target_Department]],tbl_DeptWeight[Department], tbl_DeptWeight[Impact Score])</f>
        <v>1</v>
      </c>
      <c r="K2858">
        <f>_xlfn.XLOOKUP(tbl_logs[[#This Row],[Employee_Action]],tbl_ResponseLikelihood[Employee Action],tbl_ResponseLikelihood[Likelihood Score])</f>
        <v>2</v>
      </c>
      <c r="L2858">
        <f>tbl_logs[[#This Row],[Impact Score]]*tbl_logs[[#This Row],[Response Multiplier]]</f>
        <v>2</v>
      </c>
      <c r="M2858" t="str" cm="1">
        <f t="array" ref="M2858">_xlfn.IFS(tbl_logs[[#This Row],[Total Score]]&lt;=4, "Low", tbl_logs[[#This Row],[Total Score]]&lt;=10, "Medium", tbl_logs[[#This Row],[Total Score]]&lt;=19, "High", tbl_logs[[#This Row],[Total Score]]&lt;=25, "Very High")</f>
        <v>Low</v>
      </c>
      <c r="N2858" t="str" cm="1">
        <f t="array" ref="N2858">_xlfn.IFS(tbl_logs[[#This Row],[Total Score]]&lt;=4, "Low", tbl_logs[[#This Row],[Total Score]]&lt;=10, "Medium", tbl_logs[[#This Row],[Total Score]]&lt;=17, "High", tbl_logs[[#This Row],[Total Score]]&lt;=25, "Critical")</f>
        <v>Low</v>
      </c>
    </row>
    <row r="2859" spans="1:14" x14ac:dyDescent="0.3">
      <c r="A2859" t="s">
        <v>4269</v>
      </c>
      <c r="B2859" s="1">
        <v>46075.470138888886</v>
      </c>
      <c r="C2859" t="s">
        <v>7</v>
      </c>
      <c r="D2859" t="s">
        <v>18</v>
      </c>
      <c r="E2859" t="s">
        <v>19</v>
      </c>
      <c r="F2859" t="s">
        <v>13</v>
      </c>
      <c r="G2859" s="2">
        <v>0.47013888888888888</v>
      </c>
      <c r="H2859" s="3">
        <v>46075</v>
      </c>
      <c r="I2859">
        <v>2</v>
      </c>
      <c r="J2859">
        <f>_xlfn.XLOOKUP(tbl_logs[[#This Row],[Target_Department]],tbl_DeptWeight[Department], tbl_DeptWeight[Impact Score])</f>
        <v>3</v>
      </c>
      <c r="K2859">
        <f>_xlfn.XLOOKUP(tbl_logs[[#This Row],[Employee_Action]],tbl_ResponseLikelihood[Employee Action],tbl_ResponseLikelihood[Likelihood Score])</f>
        <v>1</v>
      </c>
      <c r="L2859">
        <f>tbl_logs[[#This Row],[Impact Score]]*tbl_logs[[#This Row],[Response Multiplier]]</f>
        <v>3</v>
      </c>
      <c r="M2859" t="str" cm="1">
        <f t="array" ref="M2859">_xlfn.IFS(tbl_logs[[#This Row],[Total Score]]&lt;=4, "Low", tbl_logs[[#This Row],[Total Score]]&lt;=10, "Medium", tbl_logs[[#This Row],[Total Score]]&lt;=19, "High", tbl_logs[[#This Row],[Total Score]]&lt;=25, "Very High")</f>
        <v>Low</v>
      </c>
      <c r="N2859" t="str" cm="1">
        <f t="array" ref="N2859">_xlfn.IFS(tbl_logs[[#This Row],[Total Score]]&lt;=4, "Low", tbl_logs[[#This Row],[Total Score]]&lt;=10, "Medium", tbl_logs[[#This Row],[Total Score]]&lt;=17, "High", tbl_logs[[#This Row],[Total Score]]&lt;=25, "Critical")</f>
        <v>Low</v>
      </c>
    </row>
    <row r="2860" spans="1:14" x14ac:dyDescent="0.3">
      <c r="A2860" t="s">
        <v>2001</v>
      </c>
      <c r="B2860" s="1">
        <v>46075.499305555553</v>
      </c>
      <c r="C2860" t="s">
        <v>26</v>
      </c>
      <c r="D2860" t="s">
        <v>18</v>
      </c>
      <c r="E2860" t="s">
        <v>9</v>
      </c>
      <c r="F2860" t="s">
        <v>13</v>
      </c>
      <c r="G2860" s="2">
        <v>0.49930555555555556</v>
      </c>
      <c r="H2860" s="3">
        <v>46075</v>
      </c>
      <c r="I2860">
        <v>2</v>
      </c>
      <c r="J2860">
        <f>_xlfn.XLOOKUP(tbl_logs[[#This Row],[Target_Department]],tbl_DeptWeight[Department], tbl_DeptWeight[Impact Score])</f>
        <v>3</v>
      </c>
      <c r="K2860">
        <f>_xlfn.XLOOKUP(tbl_logs[[#This Row],[Employee_Action]],tbl_ResponseLikelihood[Employee Action],tbl_ResponseLikelihood[Likelihood Score])</f>
        <v>1</v>
      </c>
      <c r="L2860">
        <f>tbl_logs[[#This Row],[Impact Score]]*tbl_logs[[#This Row],[Response Multiplier]]</f>
        <v>3</v>
      </c>
      <c r="M2860" t="str" cm="1">
        <f t="array" ref="M2860">_xlfn.IFS(tbl_logs[[#This Row],[Total Score]]&lt;=4, "Low", tbl_logs[[#This Row],[Total Score]]&lt;=10, "Medium", tbl_logs[[#This Row],[Total Score]]&lt;=19, "High", tbl_logs[[#This Row],[Total Score]]&lt;=25, "Very High")</f>
        <v>Low</v>
      </c>
      <c r="N2860" t="str" cm="1">
        <f t="array" ref="N2860">_xlfn.IFS(tbl_logs[[#This Row],[Total Score]]&lt;=4, "Low", tbl_logs[[#This Row],[Total Score]]&lt;=10, "Medium", tbl_logs[[#This Row],[Total Score]]&lt;=17, "High", tbl_logs[[#This Row],[Total Score]]&lt;=25, "Critical")</f>
        <v>Low</v>
      </c>
    </row>
    <row r="2861" spans="1:14" x14ac:dyDescent="0.3">
      <c r="A2861" t="s">
        <v>2161</v>
      </c>
      <c r="B2861" s="1">
        <v>46075.525000000001</v>
      </c>
      <c r="C2861" t="s">
        <v>26</v>
      </c>
      <c r="D2861" t="s">
        <v>22</v>
      </c>
      <c r="E2861" t="s">
        <v>19</v>
      </c>
      <c r="F2861" t="s">
        <v>20</v>
      </c>
      <c r="G2861" s="2">
        <v>0.52500000000000002</v>
      </c>
      <c r="H2861" s="3">
        <v>46075</v>
      </c>
      <c r="I2861">
        <v>2</v>
      </c>
      <c r="J2861">
        <f>_xlfn.XLOOKUP(tbl_logs[[#This Row],[Target_Department]],tbl_DeptWeight[Department], tbl_DeptWeight[Impact Score])</f>
        <v>3</v>
      </c>
      <c r="K2861">
        <f>_xlfn.XLOOKUP(tbl_logs[[#This Row],[Employee_Action]],tbl_ResponseLikelihood[Employee Action],tbl_ResponseLikelihood[Likelihood Score])</f>
        <v>2</v>
      </c>
      <c r="L2861">
        <f>tbl_logs[[#This Row],[Impact Score]]*tbl_logs[[#This Row],[Response Multiplier]]</f>
        <v>6</v>
      </c>
      <c r="M2861" t="str" cm="1">
        <f t="array" ref="M2861">_xlfn.IFS(tbl_logs[[#This Row],[Total Score]]&lt;=4, "Low", tbl_logs[[#This Row],[Total Score]]&lt;=10, "Medium", tbl_logs[[#This Row],[Total Score]]&lt;=19, "High", tbl_logs[[#This Row],[Total Score]]&lt;=25, "Very High")</f>
        <v>Medium</v>
      </c>
      <c r="N2861" t="str" cm="1">
        <f t="array" ref="N2861">_xlfn.IFS(tbl_logs[[#This Row],[Total Score]]&lt;=4, "Low", tbl_logs[[#This Row],[Total Score]]&lt;=10, "Medium", tbl_logs[[#This Row],[Total Score]]&lt;=17, "High", tbl_logs[[#This Row],[Total Score]]&lt;=25, "Critical")</f>
        <v>Medium</v>
      </c>
    </row>
    <row r="2862" spans="1:14" x14ac:dyDescent="0.3">
      <c r="A2862" t="s">
        <v>3527</v>
      </c>
      <c r="B2862" s="1">
        <v>46075.550694444442</v>
      </c>
      <c r="C2862" t="s">
        <v>7</v>
      </c>
      <c r="D2862" t="s">
        <v>15</v>
      </c>
      <c r="E2862" t="s">
        <v>19</v>
      </c>
      <c r="F2862" t="s">
        <v>33</v>
      </c>
      <c r="G2862" s="2">
        <v>0.55069444444444449</v>
      </c>
      <c r="H2862" s="3">
        <v>46075</v>
      </c>
      <c r="I2862">
        <v>2</v>
      </c>
      <c r="J2862">
        <f>_xlfn.XLOOKUP(tbl_logs[[#This Row],[Target_Department]],tbl_DeptWeight[Department], tbl_DeptWeight[Impact Score])</f>
        <v>3</v>
      </c>
      <c r="K2862">
        <f>_xlfn.XLOOKUP(tbl_logs[[#This Row],[Employee_Action]],tbl_ResponseLikelihood[Employee Action],tbl_ResponseLikelihood[Likelihood Score])</f>
        <v>4</v>
      </c>
      <c r="L2862">
        <f>tbl_logs[[#This Row],[Impact Score]]*tbl_logs[[#This Row],[Response Multiplier]]</f>
        <v>12</v>
      </c>
      <c r="M2862" t="str" cm="1">
        <f t="array" ref="M2862">_xlfn.IFS(tbl_logs[[#This Row],[Total Score]]&lt;=4, "Low", tbl_logs[[#This Row],[Total Score]]&lt;=10, "Medium", tbl_logs[[#This Row],[Total Score]]&lt;=19, "High", tbl_logs[[#This Row],[Total Score]]&lt;=25, "Very High")</f>
        <v>High</v>
      </c>
      <c r="N2862" t="str" cm="1">
        <f t="array" ref="N2862">_xlfn.IFS(tbl_logs[[#This Row],[Total Score]]&lt;=4, "Low", tbl_logs[[#This Row],[Total Score]]&lt;=10, "Medium", tbl_logs[[#This Row],[Total Score]]&lt;=17, "High", tbl_logs[[#This Row],[Total Score]]&lt;=25, "Critical")</f>
        <v>High</v>
      </c>
    </row>
    <row r="2863" spans="1:14" x14ac:dyDescent="0.3">
      <c r="A2863" t="s">
        <v>4268</v>
      </c>
      <c r="B2863" s="1">
        <v>46075.59097222222</v>
      </c>
      <c r="C2863" t="s">
        <v>47</v>
      </c>
      <c r="D2863" t="s">
        <v>18</v>
      </c>
      <c r="E2863" t="s">
        <v>16</v>
      </c>
      <c r="F2863" t="s">
        <v>10</v>
      </c>
      <c r="G2863" s="2">
        <v>0.59097222222222223</v>
      </c>
      <c r="H2863" s="3">
        <v>46075</v>
      </c>
      <c r="I2863">
        <v>2</v>
      </c>
      <c r="J2863">
        <f>_xlfn.XLOOKUP(tbl_logs[[#This Row],[Target_Department]],tbl_DeptWeight[Department], tbl_DeptWeight[Impact Score])</f>
        <v>1</v>
      </c>
      <c r="K2863">
        <f>_xlfn.XLOOKUP(tbl_logs[[#This Row],[Employee_Action]],tbl_ResponseLikelihood[Employee Action],tbl_ResponseLikelihood[Likelihood Score])</f>
        <v>2</v>
      </c>
      <c r="L2863">
        <f>tbl_logs[[#This Row],[Impact Score]]*tbl_logs[[#This Row],[Response Multiplier]]</f>
        <v>2</v>
      </c>
      <c r="M2863" t="str" cm="1">
        <f t="array" ref="M2863">_xlfn.IFS(tbl_logs[[#This Row],[Total Score]]&lt;=4, "Low", tbl_logs[[#This Row],[Total Score]]&lt;=10, "Medium", tbl_logs[[#This Row],[Total Score]]&lt;=19, "High", tbl_logs[[#This Row],[Total Score]]&lt;=25, "Very High")</f>
        <v>Low</v>
      </c>
      <c r="N2863" t="str" cm="1">
        <f t="array" ref="N2863">_xlfn.IFS(tbl_logs[[#This Row],[Total Score]]&lt;=4, "Low", tbl_logs[[#This Row],[Total Score]]&lt;=10, "Medium", tbl_logs[[#This Row],[Total Score]]&lt;=17, "High", tbl_logs[[#This Row],[Total Score]]&lt;=25, "Critical")</f>
        <v>Low</v>
      </c>
    </row>
    <row r="2864" spans="1:14" x14ac:dyDescent="0.3">
      <c r="A2864" t="s">
        <v>3133</v>
      </c>
      <c r="B2864" s="1">
        <v>46075.594444444447</v>
      </c>
      <c r="C2864" t="s">
        <v>7</v>
      </c>
      <c r="D2864" t="s">
        <v>15</v>
      </c>
      <c r="E2864" t="s">
        <v>16</v>
      </c>
      <c r="F2864" t="s">
        <v>20</v>
      </c>
      <c r="G2864" s="2">
        <v>0.59444444444444444</v>
      </c>
      <c r="H2864" s="3">
        <v>46075</v>
      </c>
      <c r="I2864">
        <v>2</v>
      </c>
      <c r="J2864">
        <f>_xlfn.XLOOKUP(tbl_logs[[#This Row],[Target_Department]],tbl_DeptWeight[Department], tbl_DeptWeight[Impact Score])</f>
        <v>3</v>
      </c>
      <c r="K2864">
        <f>_xlfn.XLOOKUP(tbl_logs[[#This Row],[Employee_Action]],tbl_ResponseLikelihood[Employee Action],tbl_ResponseLikelihood[Likelihood Score])</f>
        <v>2</v>
      </c>
      <c r="L2864">
        <f>tbl_logs[[#This Row],[Impact Score]]*tbl_logs[[#This Row],[Response Multiplier]]</f>
        <v>6</v>
      </c>
      <c r="M2864" t="str" cm="1">
        <f t="array" ref="M2864">_xlfn.IFS(tbl_logs[[#This Row],[Total Score]]&lt;=4, "Low", tbl_logs[[#This Row],[Total Score]]&lt;=10, "Medium", tbl_logs[[#This Row],[Total Score]]&lt;=19, "High", tbl_logs[[#This Row],[Total Score]]&lt;=25, "Very High")</f>
        <v>Medium</v>
      </c>
      <c r="N2864" t="str" cm="1">
        <f t="array" ref="N2864">_xlfn.IFS(tbl_logs[[#This Row],[Total Score]]&lt;=4, "Low", tbl_logs[[#This Row],[Total Score]]&lt;=10, "Medium", tbl_logs[[#This Row],[Total Score]]&lt;=17, "High", tbl_logs[[#This Row],[Total Score]]&lt;=25, "Critical")</f>
        <v>Medium</v>
      </c>
    </row>
    <row r="2865" spans="1:14" x14ac:dyDescent="0.3">
      <c r="A2865" t="s">
        <v>3182</v>
      </c>
      <c r="B2865" s="1">
        <v>46075.654861111114</v>
      </c>
      <c r="C2865" t="s">
        <v>7</v>
      </c>
      <c r="D2865" t="s">
        <v>8</v>
      </c>
      <c r="E2865" t="s">
        <v>19</v>
      </c>
      <c r="F2865" t="s">
        <v>33</v>
      </c>
      <c r="G2865" s="2">
        <v>0.65486111111111112</v>
      </c>
      <c r="H2865" s="3">
        <v>46075</v>
      </c>
      <c r="I2865">
        <v>2</v>
      </c>
      <c r="J2865">
        <f>_xlfn.XLOOKUP(tbl_logs[[#This Row],[Target_Department]],tbl_DeptWeight[Department], tbl_DeptWeight[Impact Score])</f>
        <v>3</v>
      </c>
      <c r="K2865">
        <f>_xlfn.XLOOKUP(tbl_logs[[#This Row],[Employee_Action]],tbl_ResponseLikelihood[Employee Action],tbl_ResponseLikelihood[Likelihood Score])</f>
        <v>4</v>
      </c>
      <c r="L2865">
        <f>tbl_logs[[#This Row],[Impact Score]]*tbl_logs[[#This Row],[Response Multiplier]]</f>
        <v>12</v>
      </c>
      <c r="M2865" t="str" cm="1">
        <f t="array" ref="M2865">_xlfn.IFS(tbl_logs[[#This Row],[Total Score]]&lt;=4, "Low", tbl_logs[[#This Row],[Total Score]]&lt;=10, "Medium", tbl_logs[[#This Row],[Total Score]]&lt;=19, "High", tbl_logs[[#This Row],[Total Score]]&lt;=25, "Very High")</f>
        <v>High</v>
      </c>
      <c r="N2865" t="str" cm="1">
        <f t="array" ref="N2865">_xlfn.IFS(tbl_logs[[#This Row],[Total Score]]&lt;=4, "Low", tbl_logs[[#This Row],[Total Score]]&lt;=10, "Medium", tbl_logs[[#This Row],[Total Score]]&lt;=17, "High", tbl_logs[[#This Row],[Total Score]]&lt;=25, "Critical")</f>
        <v>High</v>
      </c>
    </row>
    <row r="2866" spans="1:14" x14ac:dyDescent="0.3">
      <c r="A2866" t="s">
        <v>1457</v>
      </c>
      <c r="B2866" s="1">
        <v>46075.664583333331</v>
      </c>
      <c r="C2866" t="s">
        <v>12</v>
      </c>
      <c r="D2866" t="s">
        <v>22</v>
      </c>
      <c r="E2866" t="s">
        <v>19</v>
      </c>
      <c r="F2866" t="s">
        <v>33</v>
      </c>
      <c r="G2866" s="2">
        <v>0.6645833333333333</v>
      </c>
      <c r="H2866" s="3">
        <v>46075</v>
      </c>
      <c r="I2866">
        <v>2</v>
      </c>
      <c r="J2866">
        <f>_xlfn.XLOOKUP(tbl_logs[[#This Row],[Target_Department]],tbl_DeptWeight[Department], tbl_DeptWeight[Impact Score])</f>
        <v>1</v>
      </c>
      <c r="K2866">
        <f>_xlfn.XLOOKUP(tbl_logs[[#This Row],[Employee_Action]],tbl_ResponseLikelihood[Employee Action],tbl_ResponseLikelihood[Likelihood Score])</f>
        <v>4</v>
      </c>
      <c r="L2866">
        <f>tbl_logs[[#This Row],[Impact Score]]*tbl_logs[[#This Row],[Response Multiplier]]</f>
        <v>4</v>
      </c>
      <c r="M2866" t="str" cm="1">
        <f t="array" ref="M2866">_xlfn.IFS(tbl_logs[[#This Row],[Total Score]]&lt;=4, "Low", tbl_logs[[#This Row],[Total Score]]&lt;=10, "Medium", tbl_logs[[#This Row],[Total Score]]&lt;=19, "High", tbl_logs[[#This Row],[Total Score]]&lt;=25, "Very High")</f>
        <v>Low</v>
      </c>
      <c r="N2866" t="str" cm="1">
        <f t="array" ref="N2866">_xlfn.IFS(tbl_logs[[#This Row],[Total Score]]&lt;=4, "Low", tbl_logs[[#This Row],[Total Score]]&lt;=10, "Medium", tbl_logs[[#This Row],[Total Score]]&lt;=17, "High", tbl_logs[[#This Row],[Total Score]]&lt;=25, "Critical")</f>
        <v>Low</v>
      </c>
    </row>
    <row r="2867" spans="1:14" x14ac:dyDescent="0.3">
      <c r="A2867" t="s">
        <v>4675</v>
      </c>
      <c r="B2867" s="1">
        <v>46075.678472222222</v>
      </c>
      <c r="C2867" t="s">
        <v>7</v>
      </c>
      <c r="D2867" t="s">
        <v>15</v>
      </c>
      <c r="E2867" t="s">
        <v>19</v>
      </c>
      <c r="F2867" t="s">
        <v>20</v>
      </c>
      <c r="G2867" s="2">
        <v>0.67847222222222225</v>
      </c>
      <c r="H2867" s="3">
        <v>46075</v>
      </c>
      <c r="I2867">
        <v>2</v>
      </c>
      <c r="J2867">
        <f>_xlfn.XLOOKUP(tbl_logs[[#This Row],[Target_Department]],tbl_DeptWeight[Department], tbl_DeptWeight[Impact Score])</f>
        <v>3</v>
      </c>
      <c r="K2867">
        <f>_xlfn.XLOOKUP(tbl_logs[[#This Row],[Employee_Action]],tbl_ResponseLikelihood[Employee Action],tbl_ResponseLikelihood[Likelihood Score])</f>
        <v>2</v>
      </c>
      <c r="L2867">
        <f>tbl_logs[[#This Row],[Impact Score]]*tbl_logs[[#This Row],[Response Multiplier]]</f>
        <v>6</v>
      </c>
      <c r="M2867" t="str" cm="1">
        <f t="array" ref="M2867">_xlfn.IFS(tbl_logs[[#This Row],[Total Score]]&lt;=4, "Low", tbl_logs[[#This Row],[Total Score]]&lt;=10, "Medium", tbl_logs[[#This Row],[Total Score]]&lt;=19, "High", tbl_logs[[#This Row],[Total Score]]&lt;=25, "Very High")</f>
        <v>Medium</v>
      </c>
      <c r="N2867" t="str" cm="1">
        <f t="array" ref="N2867">_xlfn.IFS(tbl_logs[[#This Row],[Total Score]]&lt;=4, "Low", tbl_logs[[#This Row],[Total Score]]&lt;=10, "Medium", tbl_logs[[#This Row],[Total Score]]&lt;=17, "High", tbl_logs[[#This Row],[Total Score]]&lt;=25, "Critical")</f>
        <v>Medium</v>
      </c>
    </row>
    <row r="2868" spans="1:14" x14ac:dyDescent="0.3">
      <c r="A2868" t="s">
        <v>694</v>
      </c>
      <c r="B2868" s="1">
        <v>46075.692361111112</v>
      </c>
      <c r="C2868" t="s">
        <v>26</v>
      </c>
      <c r="D2868" t="s">
        <v>22</v>
      </c>
      <c r="E2868" t="s">
        <v>16</v>
      </c>
      <c r="F2868" t="s">
        <v>10</v>
      </c>
      <c r="G2868" s="2">
        <v>0.69236111111111109</v>
      </c>
      <c r="H2868" s="3">
        <v>46075</v>
      </c>
      <c r="I2868">
        <v>2</v>
      </c>
      <c r="J2868">
        <f>_xlfn.XLOOKUP(tbl_logs[[#This Row],[Target_Department]],tbl_DeptWeight[Department], tbl_DeptWeight[Impact Score])</f>
        <v>3</v>
      </c>
      <c r="K2868">
        <f>_xlfn.XLOOKUP(tbl_logs[[#This Row],[Employee_Action]],tbl_ResponseLikelihood[Employee Action],tbl_ResponseLikelihood[Likelihood Score])</f>
        <v>2</v>
      </c>
      <c r="L2868">
        <f>tbl_logs[[#This Row],[Impact Score]]*tbl_logs[[#This Row],[Response Multiplier]]</f>
        <v>6</v>
      </c>
      <c r="M2868" t="str" cm="1">
        <f t="array" ref="M2868">_xlfn.IFS(tbl_logs[[#This Row],[Total Score]]&lt;=4, "Low", tbl_logs[[#This Row],[Total Score]]&lt;=10, "Medium", tbl_logs[[#This Row],[Total Score]]&lt;=19, "High", tbl_logs[[#This Row],[Total Score]]&lt;=25, "Very High")</f>
        <v>Medium</v>
      </c>
      <c r="N2868" t="str" cm="1">
        <f t="array" ref="N2868">_xlfn.IFS(tbl_logs[[#This Row],[Total Score]]&lt;=4, "Low", tbl_logs[[#This Row],[Total Score]]&lt;=10, "Medium", tbl_logs[[#This Row],[Total Score]]&lt;=17, "High", tbl_logs[[#This Row],[Total Score]]&lt;=25, "Critical")</f>
        <v>Medium</v>
      </c>
    </row>
    <row r="2869" spans="1:14" x14ac:dyDescent="0.3">
      <c r="A2869" t="s">
        <v>3140</v>
      </c>
      <c r="B2869" s="1">
        <v>46075.709722222222</v>
      </c>
      <c r="C2869" t="s">
        <v>12</v>
      </c>
      <c r="D2869" t="s">
        <v>18</v>
      </c>
      <c r="E2869" t="s">
        <v>9</v>
      </c>
      <c r="F2869" t="s">
        <v>10</v>
      </c>
      <c r="G2869" s="2">
        <v>0.70972222222222225</v>
      </c>
      <c r="H2869" s="3">
        <v>46075</v>
      </c>
      <c r="I2869">
        <v>2</v>
      </c>
      <c r="J2869">
        <f>_xlfn.XLOOKUP(tbl_logs[[#This Row],[Target_Department]],tbl_DeptWeight[Department], tbl_DeptWeight[Impact Score])</f>
        <v>1</v>
      </c>
      <c r="K2869">
        <f>_xlfn.XLOOKUP(tbl_logs[[#This Row],[Employee_Action]],tbl_ResponseLikelihood[Employee Action],tbl_ResponseLikelihood[Likelihood Score])</f>
        <v>2</v>
      </c>
      <c r="L2869">
        <f>tbl_logs[[#This Row],[Impact Score]]*tbl_logs[[#This Row],[Response Multiplier]]</f>
        <v>2</v>
      </c>
      <c r="M2869" t="str" cm="1">
        <f t="array" ref="M2869">_xlfn.IFS(tbl_logs[[#This Row],[Total Score]]&lt;=4, "Low", tbl_logs[[#This Row],[Total Score]]&lt;=10, "Medium", tbl_logs[[#This Row],[Total Score]]&lt;=19, "High", tbl_logs[[#This Row],[Total Score]]&lt;=25, "Very High")</f>
        <v>Low</v>
      </c>
      <c r="N2869" t="str" cm="1">
        <f t="array" ref="N2869">_xlfn.IFS(tbl_logs[[#This Row],[Total Score]]&lt;=4, "Low", tbl_logs[[#This Row],[Total Score]]&lt;=10, "Medium", tbl_logs[[#This Row],[Total Score]]&lt;=17, "High", tbl_logs[[#This Row],[Total Score]]&lt;=25, "Critical")</f>
        <v>Low</v>
      </c>
    </row>
    <row r="2870" spans="1:14" x14ac:dyDescent="0.3">
      <c r="A2870" t="s">
        <v>264</v>
      </c>
      <c r="B2870" s="1">
        <v>46075.736111111109</v>
      </c>
      <c r="C2870" t="s">
        <v>26</v>
      </c>
      <c r="D2870" t="s">
        <v>15</v>
      </c>
      <c r="E2870" t="s">
        <v>19</v>
      </c>
      <c r="F2870" t="s">
        <v>20</v>
      </c>
      <c r="G2870" s="2">
        <v>0.73611111111111116</v>
      </c>
      <c r="H2870" s="3">
        <v>46075</v>
      </c>
      <c r="I2870">
        <v>2</v>
      </c>
      <c r="J2870">
        <f>_xlfn.XLOOKUP(tbl_logs[[#This Row],[Target_Department]],tbl_DeptWeight[Department], tbl_DeptWeight[Impact Score])</f>
        <v>3</v>
      </c>
      <c r="K2870">
        <f>_xlfn.XLOOKUP(tbl_logs[[#This Row],[Employee_Action]],tbl_ResponseLikelihood[Employee Action],tbl_ResponseLikelihood[Likelihood Score])</f>
        <v>2</v>
      </c>
      <c r="L2870">
        <f>tbl_logs[[#This Row],[Impact Score]]*tbl_logs[[#This Row],[Response Multiplier]]</f>
        <v>6</v>
      </c>
      <c r="M2870" t="str" cm="1">
        <f t="array" ref="M2870">_xlfn.IFS(tbl_logs[[#This Row],[Total Score]]&lt;=4, "Low", tbl_logs[[#This Row],[Total Score]]&lt;=10, "Medium", tbl_logs[[#This Row],[Total Score]]&lt;=19, "High", tbl_logs[[#This Row],[Total Score]]&lt;=25, "Very High")</f>
        <v>Medium</v>
      </c>
      <c r="N2870" t="str" cm="1">
        <f t="array" ref="N2870">_xlfn.IFS(tbl_logs[[#This Row],[Total Score]]&lt;=4, "Low", tbl_logs[[#This Row],[Total Score]]&lt;=10, "Medium", tbl_logs[[#This Row],[Total Score]]&lt;=17, "High", tbl_logs[[#This Row],[Total Score]]&lt;=25, "Critical")</f>
        <v>Medium</v>
      </c>
    </row>
    <row r="2871" spans="1:14" x14ac:dyDescent="0.3">
      <c r="A2871" t="s">
        <v>4695</v>
      </c>
      <c r="B2871" s="1">
        <v>46075.740277777775</v>
      </c>
      <c r="C2871" t="s">
        <v>26</v>
      </c>
      <c r="D2871" t="s">
        <v>18</v>
      </c>
      <c r="E2871" t="s">
        <v>9</v>
      </c>
      <c r="F2871" t="s">
        <v>20</v>
      </c>
      <c r="G2871" s="2">
        <v>0.74027777777777781</v>
      </c>
      <c r="H2871" s="3">
        <v>46075</v>
      </c>
      <c r="I2871">
        <v>2</v>
      </c>
      <c r="J2871">
        <f>_xlfn.XLOOKUP(tbl_logs[[#This Row],[Target_Department]],tbl_DeptWeight[Department], tbl_DeptWeight[Impact Score])</f>
        <v>3</v>
      </c>
      <c r="K2871">
        <f>_xlfn.XLOOKUP(tbl_logs[[#This Row],[Employee_Action]],tbl_ResponseLikelihood[Employee Action],tbl_ResponseLikelihood[Likelihood Score])</f>
        <v>2</v>
      </c>
      <c r="L2871">
        <f>tbl_logs[[#This Row],[Impact Score]]*tbl_logs[[#This Row],[Response Multiplier]]</f>
        <v>6</v>
      </c>
      <c r="M2871" t="str" cm="1">
        <f t="array" ref="M2871">_xlfn.IFS(tbl_logs[[#This Row],[Total Score]]&lt;=4, "Low", tbl_logs[[#This Row],[Total Score]]&lt;=10, "Medium", tbl_logs[[#This Row],[Total Score]]&lt;=19, "High", tbl_logs[[#This Row],[Total Score]]&lt;=25, "Very High")</f>
        <v>Medium</v>
      </c>
      <c r="N2871" t="str" cm="1">
        <f t="array" ref="N2871">_xlfn.IFS(tbl_logs[[#This Row],[Total Score]]&lt;=4, "Low", tbl_logs[[#This Row],[Total Score]]&lt;=10, "Medium", tbl_logs[[#This Row],[Total Score]]&lt;=17, "High", tbl_logs[[#This Row],[Total Score]]&lt;=25, "Critical")</f>
        <v>Medium</v>
      </c>
    </row>
    <row r="2872" spans="1:14" x14ac:dyDescent="0.3">
      <c r="A2872" t="s">
        <v>1963</v>
      </c>
      <c r="B2872" s="1">
        <v>46075.75</v>
      </c>
      <c r="C2872" t="s">
        <v>7</v>
      </c>
      <c r="D2872" t="s">
        <v>8</v>
      </c>
      <c r="E2872" t="s">
        <v>19</v>
      </c>
      <c r="F2872" t="s">
        <v>20</v>
      </c>
      <c r="G2872" s="2">
        <v>0.75</v>
      </c>
      <c r="H2872" s="3">
        <v>46075</v>
      </c>
      <c r="I2872">
        <v>2</v>
      </c>
      <c r="J2872">
        <f>_xlfn.XLOOKUP(tbl_logs[[#This Row],[Target_Department]],tbl_DeptWeight[Department], tbl_DeptWeight[Impact Score])</f>
        <v>3</v>
      </c>
      <c r="K2872">
        <f>_xlfn.XLOOKUP(tbl_logs[[#This Row],[Employee_Action]],tbl_ResponseLikelihood[Employee Action],tbl_ResponseLikelihood[Likelihood Score])</f>
        <v>2</v>
      </c>
      <c r="L2872">
        <f>tbl_logs[[#This Row],[Impact Score]]*tbl_logs[[#This Row],[Response Multiplier]]</f>
        <v>6</v>
      </c>
      <c r="M2872" t="str" cm="1">
        <f t="array" ref="M2872">_xlfn.IFS(tbl_logs[[#This Row],[Total Score]]&lt;=4, "Low", tbl_logs[[#This Row],[Total Score]]&lt;=10, "Medium", tbl_logs[[#This Row],[Total Score]]&lt;=19, "High", tbl_logs[[#This Row],[Total Score]]&lt;=25, "Very High")</f>
        <v>Medium</v>
      </c>
      <c r="N2872" t="str" cm="1">
        <f t="array" ref="N2872">_xlfn.IFS(tbl_logs[[#This Row],[Total Score]]&lt;=4, "Low", tbl_logs[[#This Row],[Total Score]]&lt;=10, "Medium", tbl_logs[[#This Row],[Total Score]]&lt;=17, "High", tbl_logs[[#This Row],[Total Score]]&lt;=25, "Critical")</f>
        <v>Medium</v>
      </c>
    </row>
    <row r="2873" spans="1:14" x14ac:dyDescent="0.3">
      <c r="A2873" t="s">
        <v>1240</v>
      </c>
      <c r="B2873" s="1">
        <v>46075.768750000003</v>
      </c>
      <c r="C2873" t="s">
        <v>47</v>
      </c>
      <c r="D2873" t="s">
        <v>15</v>
      </c>
      <c r="E2873" t="s">
        <v>19</v>
      </c>
      <c r="F2873" t="s">
        <v>10</v>
      </c>
      <c r="G2873" s="2">
        <v>0.76875000000000004</v>
      </c>
      <c r="H2873" s="3">
        <v>46075</v>
      </c>
      <c r="I2873">
        <v>2</v>
      </c>
      <c r="J2873">
        <f>_xlfn.XLOOKUP(tbl_logs[[#This Row],[Target_Department]],tbl_DeptWeight[Department], tbl_DeptWeight[Impact Score])</f>
        <v>1</v>
      </c>
      <c r="K2873">
        <f>_xlfn.XLOOKUP(tbl_logs[[#This Row],[Employee_Action]],tbl_ResponseLikelihood[Employee Action],tbl_ResponseLikelihood[Likelihood Score])</f>
        <v>2</v>
      </c>
      <c r="L2873">
        <f>tbl_logs[[#This Row],[Impact Score]]*tbl_logs[[#This Row],[Response Multiplier]]</f>
        <v>2</v>
      </c>
      <c r="M2873" t="str" cm="1">
        <f t="array" ref="M2873">_xlfn.IFS(tbl_logs[[#This Row],[Total Score]]&lt;=4, "Low", tbl_logs[[#This Row],[Total Score]]&lt;=10, "Medium", tbl_logs[[#This Row],[Total Score]]&lt;=19, "High", tbl_logs[[#This Row],[Total Score]]&lt;=25, "Very High")</f>
        <v>Low</v>
      </c>
      <c r="N2873" t="str" cm="1">
        <f t="array" ref="N2873">_xlfn.IFS(tbl_logs[[#This Row],[Total Score]]&lt;=4, "Low", tbl_logs[[#This Row],[Total Score]]&lt;=10, "Medium", tbl_logs[[#This Row],[Total Score]]&lt;=17, "High", tbl_logs[[#This Row],[Total Score]]&lt;=25, "Critical")</f>
        <v>Low</v>
      </c>
    </row>
    <row r="2874" spans="1:14" x14ac:dyDescent="0.3">
      <c r="A2874" t="s">
        <v>2776</v>
      </c>
      <c r="B2874" s="1">
        <v>46075.786111111112</v>
      </c>
      <c r="C2874" t="s">
        <v>7</v>
      </c>
      <c r="D2874" t="s">
        <v>22</v>
      </c>
      <c r="E2874" t="s">
        <v>19</v>
      </c>
      <c r="F2874" t="s">
        <v>10</v>
      </c>
      <c r="G2874" s="2">
        <v>0.78611111111111109</v>
      </c>
      <c r="H2874" s="3">
        <v>46075</v>
      </c>
      <c r="I2874">
        <v>2</v>
      </c>
      <c r="J2874">
        <f>_xlfn.XLOOKUP(tbl_logs[[#This Row],[Target_Department]],tbl_DeptWeight[Department], tbl_DeptWeight[Impact Score])</f>
        <v>3</v>
      </c>
      <c r="K2874">
        <f>_xlfn.XLOOKUP(tbl_logs[[#This Row],[Employee_Action]],tbl_ResponseLikelihood[Employee Action],tbl_ResponseLikelihood[Likelihood Score])</f>
        <v>2</v>
      </c>
      <c r="L2874">
        <f>tbl_logs[[#This Row],[Impact Score]]*tbl_logs[[#This Row],[Response Multiplier]]</f>
        <v>6</v>
      </c>
      <c r="M2874" t="str" cm="1">
        <f t="array" ref="M2874">_xlfn.IFS(tbl_logs[[#This Row],[Total Score]]&lt;=4, "Low", tbl_logs[[#This Row],[Total Score]]&lt;=10, "Medium", tbl_logs[[#This Row],[Total Score]]&lt;=19, "High", tbl_logs[[#This Row],[Total Score]]&lt;=25, "Very High")</f>
        <v>Medium</v>
      </c>
      <c r="N2874" t="str" cm="1">
        <f t="array" ref="N2874">_xlfn.IFS(tbl_logs[[#This Row],[Total Score]]&lt;=4, "Low", tbl_logs[[#This Row],[Total Score]]&lt;=10, "Medium", tbl_logs[[#This Row],[Total Score]]&lt;=17, "High", tbl_logs[[#This Row],[Total Score]]&lt;=25, "Critical")</f>
        <v>Medium</v>
      </c>
    </row>
    <row r="2875" spans="1:14" x14ac:dyDescent="0.3">
      <c r="A2875" t="s">
        <v>2256</v>
      </c>
      <c r="B2875" s="1">
        <v>46075.787499999999</v>
      </c>
      <c r="C2875" t="s">
        <v>26</v>
      </c>
      <c r="D2875" t="s">
        <v>15</v>
      </c>
      <c r="E2875" t="s">
        <v>16</v>
      </c>
      <c r="F2875" t="s">
        <v>33</v>
      </c>
      <c r="G2875" s="2">
        <v>0.78749999999999998</v>
      </c>
      <c r="H2875" s="3">
        <v>46075</v>
      </c>
      <c r="I2875">
        <v>2</v>
      </c>
      <c r="J2875">
        <f>_xlfn.XLOOKUP(tbl_logs[[#This Row],[Target_Department]],tbl_DeptWeight[Department], tbl_DeptWeight[Impact Score])</f>
        <v>3</v>
      </c>
      <c r="K2875">
        <f>_xlfn.XLOOKUP(tbl_logs[[#This Row],[Employee_Action]],tbl_ResponseLikelihood[Employee Action],tbl_ResponseLikelihood[Likelihood Score])</f>
        <v>4</v>
      </c>
      <c r="L2875">
        <f>tbl_logs[[#This Row],[Impact Score]]*tbl_logs[[#This Row],[Response Multiplier]]</f>
        <v>12</v>
      </c>
      <c r="M2875" t="str" cm="1">
        <f t="array" ref="M2875">_xlfn.IFS(tbl_logs[[#This Row],[Total Score]]&lt;=4, "Low", tbl_logs[[#This Row],[Total Score]]&lt;=10, "Medium", tbl_logs[[#This Row],[Total Score]]&lt;=19, "High", tbl_logs[[#This Row],[Total Score]]&lt;=25, "Very High")</f>
        <v>High</v>
      </c>
      <c r="N2875" t="str" cm="1">
        <f t="array" ref="N2875">_xlfn.IFS(tbl_logs[[#This Row],[Total Score]]&lt;=4, "Low", tbl_logs[[#This Row],[Total Score]]&lt;=10, "Medium", tbl_logs[[#This Row],[Total Score]]&lt;=17, "High", tbl_logs[[#This Row],[Total Score]]&lt;=25, "Critical")</f>
        <v>High</v>
      </c>
    </row>
    <row r="2876" spans="1:14" x14ac:dyDescent="0.3">
      <c r="A2876" t="s">
        <v>1112</v>
      </c>
      <c r="B2876" s="1">
        <v>46075.828472222223</v>
      </c>
      <c r="C2876" t="s">
        <v>7</v>
      </c>
      <c r="D2876" t="s">
        <v>22</v>
      </c>
      <c r="E2876" t="s">
        <v>19</v>
      </c>
      <c r="F2876" t="s">
        <v>20</v>
      </c>
      <c r="G2876" s="2">
        <v>0.82847222222222228</v>
      </c>
      <c r="H2876" s="3">
        <v>46075</v>
      </c>
      <c r="I2876">
        <v>2</v>
      </c>
      <c r="J2876">
        <f>_xlfn.XLOOKUP(tbl_logs[[#This Row],[Target_Department]],tbl_DeptWeight[Department], tbl_DeptWeight[Impact Score])</f>
        <v>3</v>
      </c>
      <c r="K2876">
        <f>_xlfn.XLOOKUP(tbl_logs[[#This Row],[Employee_Action]],tbl_ResponseLikelihood[Employee Action],tbl_ResponseLikelihood[Likelihood Score])</f>
        <v>2</v>
      </c>
      <c r="L2876">
        <f>tbl_logs[[#This Row],[Impact Score]]*tbl_logs[[#This Row],[Response Multiplier]]</f>
        <v>6</v>
      </c>
      <c r="M2876" t="str" cm="1">
        <f t="array" ref="M2876">_xlfn.IFS(tbl_logs[[#This Row],[Total Score]]&lt;=4, "Low", tbl_logs[[#This Row],[Total Score]]&lt;=10, "Medium", tbl_logs[[#This Row],[Total Score]]&lt;=19, "High", tbl_logs[[#This Row],[Total Score]]&lt;=25, "Very High")</f>
        <v>Medium</v>
      </c>
      <c r="N2876" t="str" cm="1">
        <f t="array" ref="N2876">_xlfn.IFS(tbl_logs[[#This Row],[Total Score]]&lt;=4, "Low", tbl_logs[[#This Row],[Total Score]]&lt;=10, "Medium", tbl_logs[[#This Row],[Total Score]]&lt;=17, "High", tbl_logs[[#This Row],[Total Score]]&lt;=25, "Critical")</f>
        <v>Medium</v>
      </c>
    </row>
    <row r="2877" spans="1:14" x14ac:dyDescent="0.3">
      <c r="A2877" t="s">
        <v>1419</v>
      </c>
      <c r="B2877" s="1">
        <v>46075.845138888886</v>
      </c>
      <c r="C2877" t="s">
        <v>12</v>
      </c>
      <c r="D2877" t="s">
        <v>18</v>
      </c>
      <c r="E2877" t="s">
        <v>19</v>
      </c>
      <c r="F2877" t="s">
        <v>13</v>
      </c>
      <c r="G2877" s="2">
        <v>0.84513888888888888</v>
      </c>
      <c r="H2877" s="3">
        <v>46075</v>
      </c>
      <c r="I2877">
        <v>2</v>
      </c>
      <c r="J2877">
        <f>_xlfn.XLOOKUP(tbl_logs[[#This Row],[Target_Department]],tbl_DeptWeight[Department], tbl_DeptWeight[Impact Score])</f>
        <v>1</v>
      </c>
      <c r="K2877">
        <f>_xlfn.XLOOKUP(tbl_logs[[#This Row],[Employee_Action]],tbl_ResponseLikelihood[Employee Action],tbl_ResponseLikelihood[Likelihood Score])</f>
        <v>1</v>
      </c>
      <c r="L2877">
        <f>tbl_logs[[#This Row],[Impact Score]]*tbl_logs[[#This Row],[Response Multiplier]]</f>
        <v>1</v>
      </c>
      <c r="M2877" t="str" cm="1">
        <f t="array" ref="M2877">_xlfn.IFS(tbl_logs[[#This Row],[Total Score]]&lt;=4, "Low", tbl_logs[[#This Row],[Total Score]]&lt;=10, "Medium", tbl_logs[[#This Row],[Total Score]]&lt;=19, "High", tbl_logs[[#This Row],[Total Score]]&lt;=25, "Very High")</f>
        <v>Low</v>
      </c>
      <c r="N2877" t="str" cm="1">
        <f t="array" ref="N2877">_xlfn.IFS(tbl_logs[[#This Row],[Total Score]]&lt;=4, "Low", tbl_logs[[#This Row],[Total Score]]&lt;=10, "Medium", tbl_logs[[#This Row],[Total Score]]&lt;=17, "High", tbl_logs[[#This Row],[Total Score]]&lt;=25, "Critical")</f>
        <v>Low</v>
      </c>
    </row>
    <row r="2878" spans="1:14" x14ac:dyDescent="0.3">
      <c r="A2878" t="s">
        <v>623</v>
      </c>
      <c r="B2878" s="1">
        <v>46075.874305555553</v>
      </c>
      <c r="C2878" t="s">
        <v>35</v>
      </c>
      <c r="D2878" t="s">
        <v>22</v>
      </c>
      <c r="E2878" t="s">
        <v>31</v>
      </c>
      <c r="F2878" t="s">
        <v>20</v>
      </c>
      <c r="G2878" s="2">
        <v>0.87430555555555556</v>
      </c>
      <c r="H2878" s="3">
        <v>46075</v>
      </c>
      <c r="I2878">
        <v>2</v>
      </c>
      <c r="J2878">
        <f>_xlfn.XLOOKUP(tbl_logs[[#This Row],[Target_Department]],tbl_DeptWeight[Department], tbl_DeptWeight[Impact Score])</f>
        <v>1</v>
      </c>
      <c r="K2878">
        <f>_xlfn.XLOOKUP(tbl_logs[[#This Row],[Employee_Action]],tbl_ResponseLikelihood[Employee Action],tbl_ResponseLikelihood[Likelihood Score])</f>
        <v>2</v>
      </c>
      <c r="L2878">
        <f>tbl_logs[[#This Row],[Impact Score]]*tbl_logs[[#This Row],[Response Multiplier]]</f>
        <v>2</v>
      </c>
      <c r="M2878" t="str" cm="1">
        <f t="array" ref="M2878">_xlfn.IFS(tbl_logs[[#This Row],[Total Score]]&lt;=4, "Low", tbl_logs[[#This Row],[Total Score]]&lt;=10, "Medium", tbl_logs[[#This Row],[Total Score]]&lt;=19, "High", tbl_logs[[#This Row],[Total Score]]&lt;=25, "Very High")</f>
        <v>Low</v>
      </c>
      <c r="N2878" t="str" cm="1">
        <f t="array" ref="N2878">_xlfn.IFS(tbl_logs[[#This Row],[Total Score]]&lt;=4, "Low", tbl_logs[[#This Row],[Total Score]]&lt;=10, "Medium", tbl_logs[[#This Row],[Total Score]]&lt;=17, "High", tbl_logs[[#This Row],[Total Score]]&lt;=25, "Critical")</f>
        <v>Low</v>
      </c>
    </row>
    <row r="2879" spans="1:14" x14ac:dyDescent="0.3">
      <c r="A2879" t="s">
        <v>3529</v>
      </c>
      <c r="B2879" s="1">
        <v>46075.900694444441</v>
      </c>
      <c r="C2879" t="s">
        <v>7</v>
      </c>
      <c r="D2879" t="s">
        <v>18</v>
      </c>
      <c r="E2879" t="s">
        <v>19</v>
      </c>
      <c r="F2879" t="s">
        <v>13</v>
      </c>
      <c r="G2879" s="2">
        <v>0.90069444444444446</v>
      </c>
      <c r="H2879" s="3">
        <v>46075</v>
      </c>
      <c r="I2879">
        <v>2</v>
      </c>
      <c r="J2879">
        <f>_xlfn.XLOOKUP(tbl_logs[[#This Row],[Target_Department]],tbl_DeptWeight[Department], tbl_DeptWeight[Impact Score])</f>
        <v>3</v>
      </c>
      <c r="K2879">
        <f>_xlfn.XLOOKUP(tbl_logs[[#This Row],[Employee_Action]],tbl_ResponseLikelihood[Employee Action],tbl_ResponseLikelihood[Likelihood Score])</f>
        <v>1</v>
      </c>
      <c r="L2879">
        <f>tbl_logs[[#This Row],[Impact Score]]*tbl_logs[[#This Row],[Response Multiplier]]</f>
        <v>3</v>
      </c>
      <c r="M2879" t="str" cm="1">
        <f t="array" ref="M2879">_xlfn.IFS(tbl_logs[[#This Row],[Total Score]]&lt;=4, "Low", tbl_logs[[#This Row],[Total Score]]&lt;=10, "Medium", tbl_logs[[#This Row],[Total Score]]&lt;=19, "High", tbl_logs[[#This Row],[Total Score]]&lt;=25, "Very High")</f>
        <v>Low</v>
      </c>
      <c r="N2879" t="str" cm="1">
        <f t="array" ref="N2879">_xlfn.IFS(tbl_logs[[#This Row],[Total Score]]&lt;=4, "Low", tbl_logs[[#This Row],[Total Score]]&lt;=10, "Medium", tbl_logs[[#This Row],[Total Score]]&lt;=17, "High", tbl_logs[[#This Row],[Total Score]]&lt;=25, "Critical")</f>
        <v>Low</v>
      </c>
    </row>
    <row r="2880" spans="1:14" x14ac:dyDescent="0.3">
      <c r="A2880" t="s">
        <v>3328</v>
      </c>
      <c r="B2880" s="1">
        <v>46075.943055555559</v>
      </c>
      <c r="C2880" t="s">
        <v>7</v>
      </c>
      <c r="D2880" t="s">
        <v>15</v>
      </c>
      <c r="E2880" t="s">
        <v>19</v>
      </c>
      <c r="F2880" t="s">
        <v>33</v>
      </c>
      <c r="G2880" s="2">
        <v>0.94305555555555554</v>
      </c>
      <c r="H2880" s="3">
        <v>46075</v>
      </c>
      <c r="I2880">
        <v>2</v>
      </c>
      <c r="J2880">
        <f>_xlfn.XLOOKUP(tbl_logs[[#This Row],[Target_Department]],tbl_DeptWeight[Department], tbl_DeptWeight[Impact Score])</f>
        <v>3</v>
      </c>
      <c r="K2880">
        <f>_xlfn.XLOOKUP(tbl_logs[[#This Row],[Employee_Action]],tbl_ResponseLikelihood[Employee Action],tbl_ResponseLikelihood[Likelihood Score])</f>
        <v>4</v>
      </c>
      <c r="L2880">
        <f>tbl_logs[[#This Row],[Impact Score]]*tbl_logs[[#This Row],[Response Multiplier]]</f>
        <v>12</v>
      </c>
      <c r="M2880" t="str" cm="1">
        <f t="array" ref="M2880">_xlfn.IFS(tbl_logs[[#This Row],[Total Score]]&lt;=4, "Low", tbl_logs[[#This Row],[Total Score]]&lt;=10, "Medium", tbl_logs[[#This Row],[Total Score]]&lt;=19, "High", tbl_logs[[#This Row],[Total Score]]&lt;=25, "Very High")</f>
        <v>High</v>
      </c>
      <c r="N2880" t="str" cm="1">
        <f t="array" ref="N2880">_xlfn.IFS(tbl_logs[[#This Row],[Total Score]]&lt;=4, "Low", tbl_logs[[#This Row],[Total Score]]&lt;=10, "Medium", tbl_logs[[#This Row],[Total Score]]&lt;=17, "High", tbl_logs[[#This Row],[Total Score]]&lt;=25, "Critical")</f>
        <v>High</v>
      </c>
    </row>
    <row r="2881" spans="1:14" x14ac:dyDescent="0.3">
      <c r="A2881" t="s">
        <v>2467</v>
      </c>
      <c r="B2881" s="1">
        <v>46075.945138888892</v>
      </c>
      <c r="C2881" t="s">
        <v>7</v>
      </c>
      <c r="D2881" t="s">
        <v>18</v>
      </c>
      <c r="E2881" t="s">
        <v>19</v>
      </c>
      <c r="F2881" t="s">
        <v>20</v>
      </c>
      <c r="G2881" s="2">
        <v>0.94513888888888886</v>
      </c>
      <c r="H2881" s="3">
        <v>46075</v>
      </c>
      <c r="I2881">
        <v>2</v>
      </c>
      <c r="J2881">
        <f>_xlfn.XLOOKUP(tbl_logs[[#This Row],[Target_Department]],tbl_DeptWeight[Department], tbl_DeptWeight[Impact Score])</f>
        <v>3</v>
      </c>
      <c r="K2881">
        <f>_xlfn.XLOOKUP(tbl_logs[[#This Row],[Employee_Action]],tbl_ResponseLikelihood[Employee Action],tbl_ResponseLikelihood[Likelihood Score])</f>
        <v>2</v>
      </c>
      <c r="L2881">
        <f>tbl_logs[[#This Row],[Impact Score]]*tbl_logs[[#This Row],[Response Multiplier]]</f>
        <v>6</v>
      </c>
      <c r="M2881" t="str" cm="1">
        <f t="array" ref="M2881">_xlfn.IFS(tbl_logs[[#This Row],[Total Score]]&lt;=4, "Low", tbl_logs[[#This Row],[Total Score]]&lt;=10, "Medium", tbl_logs[[#This Row],[Total Score]]&lt;=19, "High", tbl_logs[[#This Row],[Total Score]]&lt;=25, "Very High")</f>
        <v>Medium</v>
      </c>
      <c r="N2881" t="str" cm="1">
        <f t="array" ref="N2881">_xlfn.IFS(tbl_logs[[#This Row],[Total Score]]&lt;=4, "Low", tbl_logs[[#This Row],[Total Score]]&lt;=10, "Medium", tbl_logs[[#This Row],[Total Score]]&lt;=17, "High", tbl_logs[[#This Row],[Total Score]]&lt;=25, "Critical")</f>
        <v>Medium</v>
      </c>
    </row>
    <row r="2882" spans="1:14" x14ac:dyDescent="0.3">
      <c r="A2882" t="s">
        <v>4971</v>
      </c>
      <c r="B2882" s="1">
        <v>46075.973611111112</v>
      </c>
      <c r="C2882" t="s">
        <v>47</v>
      </c>
      <c r="D2882" t="s">
        <v>15</v>
      </c>
      <c r="E2882" t="s">
        <v>16</v>
      </c>
      <c r="F2882" t="s">
        <v>20</v>
      </c>
      <c r="G2882" s="2">
        <v>0.97361111111111109</v>
      </c>
      <c r="H2882" s="3">
        <v>46075</v>
      </c>
      <c r="I2882">
        <v>2</v>
      </c>
      <c r="J2882">
        <f>_xlfn.XLOOKUP(tbl_logs[[#This Row],[Target_Department]],tbl_DeptWeight[Department], tbl_DeptWeight[Impact Score])</f>
        <v>1</v>
      </c>
      <c r="K2882">
        <f>_xlfn.XLOOKUP(tbl_logs[[#This Row],[Employee_Action]],tbl_ResponseLikelihood[Employee Action],tbl_ResponseLikelihood[Likelihood Score])</f>
        <v>2</v>
      </c>
      <c r="L2882">
        <f>tbl_logs[[#This Row],[Impact Score]]*tbl_logs[[#This Row],[Response Multiplier]]</f>
        <v>2</v>
      </c>
      <c r="M2882" t="str" cm="1">
        <f t="array" ref="M2882">_xlfn.IFS(tbl_logs[[#This Row],[Total Score]]&lt;=4, "Low", tbl_logs[[#This Row],[Total Score]]&lt;=10, "Medium", tbl_logs[[#This Row],[Total Score]]&lt;=19, "High", tbl_logs[[#This Row],[Total Score]]&lt;=25, "Very High")</f>
        <v>Low</v>
      </c>
      <c r="N2882" t="str" cm="1">
        <f t="array" ref="N2882">_xlfn.IFS(tbl_logs[[#This Row],[Total Score]]&lt;=4, "Low", tbl_logs[[#This Row],[Total Score]]&lt;=10, "Medium", tbl_logs[[#This Row],[Total Score]]&lt;=17, "High", tbl_logs[[#This Row],[Total Score]]&lt;=25, "Critical")</f>
        <v>Low</v>
      </c>
    </row>
    <row r="2883" spans="1:14" x14ac:dyDescent="0.3">
      <c r="A2883" t="s">
        <v>539</v>
      </c>
      <c r="B2883" s="1">
        <v>46076.010416666664</v>
      </c>
      <c r="C2883" t="s">
        <v>40</v>
      </c>
      <c r="D2883" t="s">
        <v>18</v>
      </c>
      <c r="E2883" t="s">
        <v>16</v>
      </c>
      <c r="F2883" t="s">
        <v>53</v>
      </c>
      <c r="G2883" s="2">
        <v>1.0416666666666666E-2</v>
      </c>
      <c r="H2883" s="3">
        <v>46076</v>
      </c>
      <c r="I2883">
        <v>2</v>
      </c>
      <c r="J2883">
        <f>_xlfn.XLOOKUP(tbl_logs[[#This Row],[Target_Department]],tbl_DeptWeight[Department], tbl_DeptWeight[Impact Score])</f>
        <v>5</v>
      </c>
      <c r="K2883">
        <f>_xlfn.XLOOKUP(tbl_logs[[#This Row],[Employee_Action]],tbl_ResponseLikelihood[Employee Action],tbl_ResponseLikelihood[Likelihood Score])</f>
        <v>5</v>
      </c>
      <c r="L2883">
        <f>tbl_logs[[#This Row],[Impact Score]]*tbl_logs[[#This Row],[Response Multiplier]]</f>
        <v>25</v>
      </c>
      <c r="M2883" t="str" cm="1">
        <f t="array" ref="M2883">_xlfn.IFS(tbl_logs[[#This Row],[Total Score]]&lt;=4, "Low", tbl_logs[[#This Row],[Total Score]]&lt;=10, "Medium", tbl_logs[[#This Row],[Total Score]]&lt;=19, "High", tbl_logs[[#This Row],[Total Score]]&lt;=25, "Very High")</f>
        <v>Very High</v>
      </c>
      <c r="N2883" t="str" cm="1">
        <f t="array" ref="N2883">_xlfn.IFS(tbl_logs[[#This Row],[Total Score]]&lt;=4, "Low", tbl_logs[[#This Row],[Total Score]]&lt;=10, "Medium", tbl_logs[[#This Row],[Total Score]]&lt;=17, "High", tbl_logs[[#This Row],[Total Score]]&lt;=25, "Critical")</f>
        <v>Critical</v>
      </c>
    </row>
    <row r="2884" spans="1:14" x14ac:dyDescent="0.3">
      <c r="A2884" t="s">
        <v>4960</v>
      </c>
      <c r="B2884" s="1">
        <v>46076.038888888892</v>
      </c>
      <c r="C2884" t="s">
        <v>47</v>
      </c>
      <c r="D2884" t="s">
        <v>15</v>
      </c>
      <c r="E2884" t="s">
        <v>16</v>
      </c>
      <c r="F2884" t="s">
        <v>13</v>
      </c>
      <c r="G2884" s="2">
        <v>3.888888888888889E-2</v>
      </c>
      <c r="H2884" s="3">
        <v>46076</v>
      </c>
      <c r="I2884">
        <v>2</v>
      </c>
      <c r="J2884">
        <f>_xlfn.XLOOKUP(tbl_logs[[#This Row],[Target_Department]],tbl_DeptWeight[Department], tbl_DeptWeight[Impact Score])</f>
        <v>1</v>
      </c>
      <c r="K2884">
        <f>_xlfn.XLOOKUP(tbl_logs[[#This Row],[Employee_Action]],tbl_ResponseLikelihood[Employee Action],tbl_ResponseLikelihood[Likelihood Score])</f>
        <v>1</v>
      </c>
      <c r="L2884">
        <f>tbl_logs[[#This Row],[Impact Score]]*tbl_logs[[#This Row],[Response Multiplier]]</f>
        <v>1</v>
      </c>
      <c r="M2884" t="str" cm="1">
        <f t="array" ref="M2884">_xlfn.IFS(tbl_logs[[#This Row],[Total Score]]&lt;=4, "Low", tbl_logs[[#This Row],[Total Score]]&lt;=10, "Medium", tbl_logs[[#This Row],[Total Score]]&lt;=19, "High", tbl_logs[[#This Row],[Total Score]]&lt;=25, "Very High")</f>
        <v>Low</v>
      </c>
      <c r="N2884" t="str" cm="1">
        <f t="array" ref="N2884">_xlfn.IFS(tbl_logs[[#This Row],[Total Score]]&lt;=4, "Low", tbl_logs[[#This Row],[Total Score]]&lt;=10, "Medium", tbl_logs[[#This Row],[Total Score]]&lt;=17, "High", tbl_logs[[#This Row],[Total Score]]&lt;=25, "Critical")</f>
        <v>Low</v>
      </c>
    </row>
    <row r="2885" spans="1:14" x14ac:dyDescent="0.3">
      <c r="A2885" t="s">
        <v>4741</v>
      </c>
      <c r="B2885" s="1">
        <v>46076.040972222225</v>
      </c>
      <c r="C2885" t="s">
        <v>7</v>
      </c>
      <c r="D2885" t="s">
        <v>15</v>
      </c>
      <c r="E2885" t="s">
        <v>19</v>
      </c>
      <c r="F2885" t="s">
        <v>20</v>
      </c>
      <c r="G2885" s="2">
        <v>4.0972222222222222E-2</v>
      </c>
      <c r="H2885" s="3">
        <v>46076</v>
      </c>
      <c r="I2885">
        <v>2</v>
      </c>
      <c r="J2885">
        <f>_xlfn.XLOOKUP(tbl_logs[[#This Row],[Target_Department]],tbl_DeptWeight[Department], tbl_DeptWeight[Impact Score])</f>
        <v>3</v>
      </c>
      <c r="K2885">
        <f>_xlfn.XLOOKUP(tbl_logs[[#This Row],[Employee_Action]],tbl_ResponseLikelihood[Employee Action],tbl_ResponseLikelihood[Likelihood Score])</f>
        <v>2</v>
      </c>
      <c r="L2885">
        <f>tbl_logs[[#This Row],[Impact Score]]*tbl_logs[[#This Row],[Response Multiplier]]</f>
        <v>6</v>
      </c>
      <c r="M2885" t="str" cm="1">
        <f t="array" ref="M2885">_xlfn.IFS(tbl_logs[[#This Row],[Total Score]]&lt;=4, "Low", tbl_logs[[#This Row],[Total Score]]&lt;=10, "Medium", tbl_logs[[#This Row],[Total Score]]&lt;=19, "High", tbl_logs[[#This Row],[Total Score]]&lt;=25, "Very High")</f>
        <v>Medium</v>
      </c>
      <c r="N2885" t="str" cm="1">
        <f t="array" ref="N2885">_xlfn.IFS(tbl_logs[[#This Row],[Total Score]]&lt;=4, "Low", tbl_logs[[#This Row],[Total Score]]&lt;=10, "Medium", tbl_logs[[#This Row],[Total Score]]&lt;=17, "High", tbl_logs[[#This Row],[Total Score]]&lt;=25, "Critical")</f>
        <v>Medium</v>
      </c>
    </row>
    <row r="2886" spans="1:14" x14ac:dyDescent="0.3">
      <c r="A2886" t="s">
        <v>784</v>
      </c>
      <c r="B2886" s="1">
        <v>46076.059027777781</v>
      </c>
      <c r="C2886" t="s">
        <v>35</v>
      </c>
      <c r="D2886" t="s">
        <v>22</v>
      </c>
      <c r="E2886" t="s">
        <v>9</v>
      </c>
      <c r="F2886" t="s">
        <v>20</v>
      </c>
      <c r="G2886" s="2">
        <v>5.9027777777777776E-2</v>
      </c>
      <c r="H2886" s="3">
        <v>46076</v>
      </c>
      <c r="I2886">
        <v>2</v>
      </c>
      <c r="J2886">
        <f>_xlfn.XLOOKUP(tbl_logs[[#This Row],[Target_Department]],tbl_DeptWeight[Department], tbl_DeptWeight[Impact Score])</f>
        <v>1</v>
      </c>
      <c r="K2886">
        <f>_xlfn.XLOOKUP(tbl_logs[[#This Row],[Employee_Action]],tbl_ResponseLikelihood[Employee Action],tbl_ResponseLikelihood[Likelihood Score])</f>
        <v>2</v>
      </c>
      <c r="L2886">
        <f>tbl_logs[[#This Row],[Impact Score]]*tbl_logs[[#This Row],[Response Multiplier]]</f>
        <v>2</v>
      </c>
      <c r="M2886" t="str" cm="1">
        <f t="array" ref="M2886">_xlfn.IFS(tbl_logs[[#This Row],[Total Score]]&lt;=4, "Low", tbl_logs[[#This Row],[Total Score]]&lt;=10, "Medium", tbl_logs[[#This Row],[Total Score]]&lt;=19, "High", tbl_logs[[#This Row],[Total Score]]&lt;=25, "Very High")</f>
        <v>Low</v>
      </c>
      <c r="N2886" t="str" cm="1">
        <f t="array" ref="N2886">_xlfn.IFS(tbl_logs[[#This Row],[Total Score]]&lt;=4, "Low", tbl_logs[[#This Row],[Total Score]]&lt;=10, "Medium", tbl_logs[[#This Row],[Total Score]]&lt;=17, "High", tbl_logs[[#This Row],[Total Score]]&lt;=25, "Critical")</f>
        <v>Low</v>
      </c>
    </row>
    <row r="2887" spans="1:14" x14ac:dyDescent="0.3">
      <c r="A2887" t="s">
        <v>4248</v>
      </c>
      <c r="B2887" s="1">
        <v>46076.082638888889</v>
      </c>
      <c r="C2887" t="s">
        <v>7</v>
      </c>
      <c r="D2887" t="s">
        <v>22</v>
      </c>
      <c r="E2887" t="s">
        <v>19</v>
      </c>
      <c r="F2887" t="s">
        <v>10</v>
      </c>
      <c r="G2887" s="2">
        <v>8.2638888888888887E-2</v>
      </c>
      <c r="H2887" s="3">
        <v>46076</v>
      </c>
      <c r="I2887">
        <v>2</v>
      </c>
      <c r="J2887">
        <f>_xlfn.XLOOKUP(tbl_logs[[#This Row],[Target_Department]],tbl_DeptWeight[Department], tbl_DeptWeight[Impact Score])</f>
        <v>3</v>
      </c>
      <c r="K2887">
        <f>_xlfn.XLOOKUP(tbl_logs[[#This Row],[Employee_Action]],tbl_ResponseLikelihood[Employee Action],tbl_ResponseLikelihood[Likelihood Score])</f>
        <v>2</v>
      </c>
      <c r="L2887">
        <f>tbl_logs[[#This Row],[Impact Score]]*tbl_logs[[#This Row],[Response Multiplier]]</f>
        <v>6</v>
      </c>
      <c r="M2887" t="str" cm="1">
        <f t="array" ref="M2887">_xlfn.IFS(tbl_logs[[#This Row],[Total Score]]&lt;=4, "Low", tbl_logs[[#This Row],[Total Score]]&lt;=10, "Medium", tbl_logs[[#This Row],[Total Score]]&lt;=19, "High", tbl_logs[[#This Row],[Total Score]]&lt;=25, "Very High")</f>
        <v>Medium</v>
      </c>
      <c r="N2887" t="str" cm="1">
        <f t="array" ref="N2887">_xlfn.IFS(tbl_logs[[#This Row],[Total Score]]&lt;=4, "Low", tbl_logs[[#This Row],[Total Score]]&lt;=10, "Medium", tbl_logs[[#This Row],[Total Score]]&lt;=17, "High", tbl_logs[[#This Row],[Total Score]]&lt;=25, "Critical")</f>
        <v>Medium</v>
      </c>
    </row>
    <row r="2888" spans="1:14" x14ac:dyDescent="0.3">
      <c r="A2888" t="s">
        <v>1090</v>
      </c>
      <c r="B2888" s="1">
        <v>46076.107638888891</v>
      </c>
      <c r="C2888" t="s">
        <v>7</v>
      </c>
      <c r="D2888" t="s">
        <v>18</v>
      </c>
      <c r="E2888" t="s">
        <v>9</v>
      </c>
      <c r="F2888" t="s">
        <v>20</v>
      </c>
      <c r="G2888" s="2">
        <v>0.1076388888888889</v>
      </c>
      <c r="H2888" s="3">
        <v>46076</v>
      </c>
      <c r="I2888">
        <v>2</v>
      </c>
      <c r="J2888">
        <f>_xlfn.XLOOKUP(tbl_logs[[#This Row],[Target_Department]],tbl_DeptWeight[Department], tbl_DeptWeight[Impact Score])</f>
        <v>3</v>
      </c>
      <c r="K2888">
        <f>_xlfn.XLOOKUP(tbl_logs[[#This Row],[Employee_Action]],tbl_ResponseLikelihood[Employee Action],tbl_ResponseLikelihood[Likelihood Score])</f>
        <v>2</v>
      </c>
      <c r="L2888">
        <f>tbl_logs[[#This Row],[Impact Score]]*tbl_logs[[#This Row],[Response Multiplier]]</f>
        <v>6</v>
      </c>
      <c r="M2888" t="str" cm="1">
        <f t="array" ref="M2888">_xlfn.IFS(tbl_logs[[#This Row],[Total Score]]&lt;=4, "Low", tbl_logs[[#This Row],[Total Score]]&lt;=10, "Medium", tbl_logs[[#This Row],[Total Score]]&lt;=19, "High", tbl_logs[[#This Row],[Total Score]]&lt;=25, "Very High")</f>
        <v>Medium</v>
      </c>
      <c r="N2888" t="str" cm="1">
        <f t="array" ref="N2888">_xlfn.IFS(tbl_logs[[#This Row],[Total Score]]&lt;=4, "Low", tbl_logs[[#This Row],[Total Score]]&lt;=10, "Medium", tbl_logs[[#This Row],[Total Score]]&lt;=17, "High", tbl_logs[[#This Row],[Total Score]]&lt;=25, "Critical")</f>
        <v>Medium</v>
      </c>
    </row>
    <row r="2889" spans="1:14" x14ac:dyDescent="0.3">
      <c r="A2889" t="s">
        <v>4168</v>
      </c>
      <c r="B2889" s="1">
        <v>46076.114583333336</v>
      </c>
      <c r="C2889" t="s">
        <v>26</v>
      </c>
      <c r="D2889" t="s">
        <v>15</v>
      </c>
      <c r="E2889" t="s">
        <v>9</v>
      </c>
      <c r="F2889" t="s">
        <v>13</v>
      </c>
      <c r="G2889" s="2">
        <v>0.11458333333333333</v>
      </c>
      <c r="H2889" s="3">
        <v>46076</v>
      </c>
      <c r="I2889">
        <v>2</v>
      </c>
      <c r="J2889">
        <f>_xlfn.XLOOKUP(tbl_logs[[#This Row],[Target_Department]],tbl_DeptWeight[Department], tbl_DeptWeight[Impact Score])</f>
        <v>3</v>
      </c>
      <c r="K2889">
        <f>_xlfn.XLOOKUP(tbl_logs[[#This Row],[Employee_Action]],tbl_ResponseLikelihood[Employee Action],tbl_ResponseLikelihood[Likelihood Score])</f>
        <v>1</v>
      </c>
      <c r="L2889">
        <f>tbl_logs[[#This Row],[Impact Score]]*tbl_logs[[#This Row],[Response Multiplier]]</f>
        <v>3</v>
      </c>
      <c r="M2889" t="str" cm="1">
        <f t="array" ref="M2889">_xlfn.IFS(tbl_logs[[#This Row],[Total Score]]&lt;=4, "Low", tbl_logs[[#This Row],[Total Score]]&lt;=10, "Medium", tbl_logs[[#This Row],[Total Score]]&lt;=19, "High", tbl_logs[[#This Row],[Total Score]]&lt;=25, "Very High")</f>
        <v>Low</v>
      </c>
      <c r="N2889" t="str" cm="1">
        <f t="array" ref="N2889">_xlfn.IFS(tbl_logs[[#This Row],[Total Score]]&lt;=4, "Low", tbl_logs[[#This Row],[Total Score]]&lt;=10, "Medium", tbl_logs[[#This Row],[Total Score]]&lt;=17, "High", tbl_logs[[#This Row],[Total Score]]&lt;=25, "Critical")</f>
        <v>Low</v>
      </c>
    </row>
    <row r="2890" spans="1:14" x14ac:dyDescent="0.3">
      <c r="A2890" t="s">
        <v>4326</v>
      </c>
      <c r="B2890" s="1">
        <v>46076.143750000003</v>
      </c>
      <c r="C2890" t="s">
        <v>7</v>
      </c>
      <c r="D2890" t="s">
        <v>8</v>
      </c>
      <c r="E2890" t="s">
        <v>19</v>
      </c>
      <c r="F2890" t="s">
        <v>10</v>
      </c>
      <c r="G2890" s="2">
        <v>0.14374999999999999</v>
      </c>
      <c r="H2890" s="3">
        <v>46076</v>
      </c>
      <c r="I2890">
        <v>2</v>
      </c>
      <c r="J2890">
        <f>_xlfn.XLOOKUP(tbl_logs[[#This Row],[Target_Department]],tbl_DeptWeight[Department], tbl_DeptWeight[Impact Score])</f>
        <v>3</v>
      </c>
      <c r="K2890">
        <f>_xlfn.XLOOKUP(tbl_logs[[#This Row],[Employee_Action]],tbl_ResponseLikelihood[Employee Action],tbl_ResponseLikelihood[Likelihood Score])</f>
        <v>2</v>
      </c>
      <c r="L2890">
        <f>tbl_logs[[#This Row],[Impact Score]]*tbl_logs[[#This Row],[Response Multiplier]]</f>
        <v>6</v>
      </c>
      <c r="M2890" t="str" cm="1">
        <f t="array" ref="M2890">_xlfn.IFS(tbl_logs[[#This Row],[Total Score]]&lt;=4, "Low", tbl_logs[[#This Row],[Total Score]]&lt;=10, "Medium", tbl_logs[[#This Row],[Total Score]]&lt;=19, "High", tbl_logs[[#This Row],[Total Score]]&lt;=25, "Very High")</f>
        <v>Medium</v>
      </c>
      <c r="N2890" t="str" cm="1">
        <f t="array" ref="N2890">_xlfn.IFS(tbl_logs[[#This Row],[Total Score]]&lt;=4, "Low", tbl_logs[[#This Row],[Total Score]]&lt;=10, "Medium", tbl_logs[[#This Row],[Total Score]]&lt;=17, "High", tbl_logs[[#This Row],[Total Score]]&lt;=25, "Critical")</f>
        <v>Medium</v>
      </c>
    </row>
    <row r="2891" spans="1:14" x14ac:dyDescent="0.3">
      <c r="A2891" t="s">
        <v>1106</v>
      </c>
      <c r="B2891" s="1">
        <v>46076.148611111108</v>
      </c>
      <c r="C2891" t="s">
        <v>40</v>
      </c>
      <c r="D2891" t="s">
        <v>18</v>
      </c>
      <c r="E2891" t="s">
        <v>16</v>
      </c>
      <c r="F2891" t="s">
        <v>10</v>
      </c>
      <c r="G2891" s="2">
        <v>0.14861111111111111</v>
      </c>
      <c r="H2891" s="3">
        <v>46076</v>
      </c>
      <c r="I2891">
        <v>2</v>
      </c>
      <c r="J2891">
        <f>_xlfn.XLOOKUP(tbl_logs[[#This Row],[Target_Department]],tbl_DeptWeight[Department], tbl_DeptWeight[Impact Score])</f>
        <v>5</v>
      </c>
      <c r="K2891">
        <f>_xlfn.XLOOKUP(tbl_logs[[#This Row],[Employee_Action]],tbl_ResponseLikelihood[Employee Action],tbl_ResponseLikelihood[Likelihood Score])</f>
        <v>2</v>
      </c>
      <c r="L2891">
        <f>tbl_logs[[#This Row],[Impact Score]]*tbl_logs[[#This Row],[Response Multiplier]]</f>
        <v>10</v>
      </c>
      <c r="M2891" t="str" cm="1">
        <f t="array" ref="M2891">_xlfn.IFS(tbl_logs[[#This Row],[Total Score]]&lt;=4, "Low", tbl_logs[[#This Row],[Total Score]]&lt;=10, "Medium", tbl_logs[[#This Row],[Total Score]]&lt;=19, "High", tbl_logs[[#This Row],[Total Score]]&lt;=25, "Very High")</f>
        <v>Medium</v>
      </c>
      <c r="N2891" t="str" cm="1">
        <f t="array" ref="N2891">_xlfn.IFS(tbl_logs[[#This Row],[Total Score]]&lt;=4, "Low", tbl_logs[[#This Row],[Total Score]]&lt;=10, "Medium", tbl_logs[[#This Row],[Total Score]]&lt;=17, "High", tbl_logs[[#This Row],[Total Score]]&lt;=25, "Critical")</f>
        <v>Medium</v>
      </c>
    </row>
    <row r="2892" spans="1:14" x14ac:dyDescent="0.3">
      <c r="A2892" t="s">
        <v>4377</v>
      </c>
      <c r="B2892" s="1">
        <v>46076.166666666664</v>
      </c>
      <c r="C2892" t="s">
        <v>7</v>
      </c>
      <c r="D2892" t="s">
        <v>15</v>
      </c>
      <c r="E2892" t="s">
        <v>19</v>
      </c>
      <c r="F2892" t="s">
        <v>10</v>
      </c>
      <c r="G2892" s="2">
        <v>0.16666666666666666</v>
      </c>
      <c r="H2892" s="3">
        <v>46076</v>
      </c>
      <c r="I2892">
        <v>2</v>
      </c>
      <c r="J2892">
        <f>_xlfn.XLOOKUP(tbl_logs[[#This Row],[Target_Department]],tbl_DeptWeight[Department], tbl_DeptWeight[Impact Score])</f>
        <v>3</v>
      </c>
      <c r="K2892">
        <f>_xlfn.XLOOKUP(tbl_logs[[#This Row],[Employee_Action]],tbl_ResponseLikelihood[Employee Action],tbl_ResponseLikelihood[Likelihood Score])</f>
        <v>2</v>
      </c>
      <c r="L2892">
        <f>tbl_logs[[#This Row],[Impact Score]]*tbl_logs[[#This Row],[Response Multiplier]]</f>
        <v>6</v>
      </c>
      <c r="M2892" t="str" cm="1">
        <f t="array" ref="M2892">_xlfn.IFS(tbl_logs[[#This Row],[Total Score]]&lt;=4, "Low", tbl_logs[[#This Row],[Total Score]]&lt;=10, "Medium", tbl_logs[[#This Row],[Total Score]]&lt;=19, "High", tbl_logs[[#This Row],[Total Score]]&lt;=25, "Very High")</f>
        <v>Medium</v>
      </c>
      <c r="N2892" t="str" cm="1">
        <f t="array" ref="N2892">_xlfn.IFS(tbl_logs[[#This Row],[Total Score]]&lt;=4, "Low", tbl_logs[[#This Row],[Total Score]]&lt;=10, "Medium", tbl_logs[[#This Row],[Total Score]]&lt;=17, "High", tbl_logs[[#This Row],[Total Score]]&lt;=25, "Critical")</f>
        <v>Medium</v>
      </c>
    </row>
    <row r="2893" spans="1:14" x14ac:dyDescent="0.3">
      <c r="A2893" t="s">
        <v>129</v>
      </c>
      <c r="B2893" s="1">
        <v>46076.193749999999</v>
      </c>
      <c r="C2893" t="s">
        <v>7</v>
      </c>
      <c r="D2893" t="s">
        <v>8</v>
      </c>
      <c r="E2893" t="s">
        <v>19</v>
      </c>
      <c r="F2893" t="s">
        <v>13</v>
      </c>
      <c r="G2893" s="2">
        <v>0.19375000000000001</v>
      </c>
      <c r="H2893" s="3">
        <v>46076</v>
      </c>
      <c r="I2893">
        <v>2</v>
      </c>
      <c r="J2893">
        <f>_xlfn.XLOOKUP(tbl_logs[[#This Row],[Target_Department]],tbl_DeptWeight[Department], tbl_DeptWeight[Impact Score])</f>
        <v>3</v>
      </c>
      <c r="K2893">
        <f>_xlfn.XLOOKUP(tbl_logs[[#This Row],[Employee_Action]],tbl_ResponseLikelihood[Employee Action],tbl_ResponseLikelihood[Likelihood Score])</f>
        <v>1</v>
      </c>
      <c r="L2893">
        <f>tbl_logs[[#This Row],[Impact Score]]*tbl_logs[[#This Row],[Response Multiplier]]</f>
        <v>3</v>
      </c>
      <c r="M2893" t="str" cm="1">
        <f t="array" ref="M2893">_xlfn.IFS(tbl_logs[[#This Row],[Total Score]]&lt;=4, "Low", tbl_logs[[#This Row],[Total Score]]&lt;=10, "Medium", tbl_logs[[#This Row],[Total Score]]&lt;=19, "High", tbl_logs[[#This Row],[Total Score]]&lt;=25, "Very High")</f>
        <v>Low</v>
      </c>
      <c r="N2893" t="str" cm="1">
        <f t="array" ref="N2893">_xlfn.IFS(tbl_logs[[#This Row],[Total Score]]&lt;=4, "Low", tbl_logs[[#This Row],[Total Score]]&lt;=10, "Medium", tbl_logs[[#This Row],[Total Score]]&lt;=17, "High", tbl_logs[[#This Row],[Total Score]]&lt;=25, "Critical")</f>
        <v>Low</v>
      </c>
    </row>
    <row r="2894" spans="1:14" x14ac:dyDescent="0.3">
      <c r="A2894" t="s">
        <v>3535</v>
      </c>
      <c r="B2894" s="1">
        <v>46076.214583333334</v>
      </c>
      <c r="C2894" t="s">
        <v>40</v>
      </c>
      <c r="D2894" t="s">
        <v>8</v>
      </c>
      <c r="E2894" t="s">
        <v>16</v>
      </c>
      <c r="F2894" t="s">
        <v>13</v>
      </c>
      <c r="G2894" s="2">
        <v>0.21458333333333332</v>
      </c>
      <c r="H2894" s="3">
        <v>46076</v>
      </c>
      <c r="I2894">
        <v>2</v>
      </c>
      <c r="J2894">
        <f>_xlfn.XLOOKUP(tbl_logs[[#This Row],[Target_Department]],tbl_DeptWeight[Department], tbl_DeptWeight[Impact Score])</f>
        <v>5</v>
      </c>
      <c r="K2894">
        <f>_xlfn.XLOOKUP(tbl_logs[[#This Row],[Employee_Action]],tbl_ResponseLikelihood[Employee Action],tbl_ResponseLikelihood[Likelihood Score])</f>
        <v>1</v>
      </c>
      <c r="L2894">
        <f>tbl_logs[[#This Row],[Impact Score]]*tbl_logs[[#This Row],[Response Multiplier]]</f>
        <v>5</v>
      </c>
      <c r="M2894" t="str" cm="1">
        <f t="array" ref="M2894">_xlfn.IFS(tbl_logs[[#This Row],[Total Score]]&lt;=4, "Low", tbl_logs[[#This Row],[Total Score]]&lt;=10, "Medium", tbl_logs[[#This Row],[Total Score]]&lt;=19, "High", tbl_logs[[#This Row],[Total Score]]&lt;=25, "Very High")</f>
        <v>Medium</v>
      </c>
      <c r="N2894" t="str" cm="1">
        <f t="array" ref="N2894">_xlfn.IFS(tbl_logs[[#This Row],[Total Score]]&lt;=4, "Low", tbl_logs[[#This Row],[Total Score]]&lt;=10, "Medium", tbl_logs[[#This Row],[Total Score]]&lt;=17, "High", tbl_logs[[#This Row],[Total Score]]&lt;=25, "Critical")</f>
        <v>Medium</v>
      </c>
    </row>
    <row r="2895" spans="1:14" x14ac:dyDescent="0.3">
      <c r="A2895" t="s">
        <v>3378</v>
      </c>
      <c r="B2895" s="1">
        <v>46076.21597222222</v>
      </c>
      <c r="C2895" t="s">
        <v>47</v>
      </c>
      <c r="D2895" t="s">
        <v>22</v>
      </c>
      <c r="E2895" t="s">
        <v>9</v>
      </c>
      <c r="F2895" t="s">
        <v>33</v>
      </c>
      <c r="G2895" s="2">
        <v>0.21597222222222223</v>
      </c>
      <c r="H2895" s="3">
        <v>46076</v>
      </c>
      <c r="I2895">
        <v>2</v>
      </c>
      <c r="J2895">
        <f>_xlfn.XLOOKUP(tbl_logs[[#This Row],[Target_Department]],tbl_DeptWeight[Department], tbl_DeptWeight[Impact Score])</f>
        <v>1</v>
      </c>
      <c r="K2895">
        <f>_xlfn.XLOOKUP(tbl_logs[[#This Row],[Employee_Action]],tbl_ResponseLikelihood[Employee Action],tbl_ResponseLikelihood[Likelihood Score])</f>
        <v>4</v>
      </c>
      <c r="L2895">
        <f>tbl_logs[[#This Row],[Impact Score]]*tbl_logs[[#This Row],[Response Multiplier]]</f>
        <v>4</v>
      </c>
      <c r="M2895" t="str" cm="1">
        <f t="array" ref="M2895">_xlfn.IFS(tbl_logs[[#This Row],[Total Score]]&lt;=4, "Low", tbl_logs[[#This Row],[Total Score]]&lt;=10, "Medium", tbl_logs[[#This Row],[Total Score]]&lt;=19, "High", tbl_logs[[#This Row],[Total Score]]&lt;=25, "Very High")</f>
        <v>Low</v>
      </c>
      <c r="N2895" t="str" cm="1">
        <f t="array" ref="N2895">_xlfn.IFS(tbl_logs[[#This Row],[Total Score]]&lt;=4, "Low", tbl_logs[[#This Row],[Total Score]]&lt;=10, "Medium", tbl_logs[[#This Row],[Total Score]]&lt;=17, "High", tbl_logs[[#This Row],[Total Score]]&lt;=25, "Critical")</f>
        <v>Low</v>
      </c>
    </row>
    <row r="2896" spans="1:14" x14ac:dyDescent="0.3">
      <c r="A2896" t="s">
        <v>3987</v>
      </c>
      <c r="B2896" s="1">
        <v>46076.220833333333</v>
      </c>
      <c r="C2896" t="s">
        <v>7</v>
      </c>
      <c r="D2896" t="s">
        <v>18</v>
      </c>
      <c r="E2896" t="s">
        <v>19</v>
      </c>
      <c r="F2896" t="s">
        <v>33</v>
      </c>
      <c r="G2896" s="2">
        <v>0.22083333333333333</v>
      </c>
      <c r="H2896" s="3">
        <v>46076</v>
      </c>
      <c r="I2896">
        <v>2</v>
      </c>
      <c r="J2896">
        <f>_xlfn.XLOOKUP(tbl_logs[[#This Row],[Target_Department]],tbl_DeptWeight[Department], tbl_DeptWeight[Impact Score])</f>
        <v>3</v>
      </c>
      <c r="K2896">
        <f>_xlfn.XLOOKUP(tbl_logs[[#This Row],[Employee_Action]],tbl_ResponseLikelihood[Employee Action],tbl_ResponseLikelihood[Likelihood Score])</f>
        <v>4</v>
      </c>
      <c r="L2896">
        <f>tbl_logs[[#This Row],[Impact Score]]*tbl_logs[[#This Row],[Response Multiplier]]</f>
        <v>12</v>
      </c>
      <c r="M2896" t="str" cm="1">
        <f t="array" ref="M2896">_xlfn.IFS(tbl_logs[[#This Row],[Total Score]]&lt;=4, "Low", tbl_logs[[#This Row],[Total Score]]&lt;=10, "Medium", tbl_logs[[#This Row],[Total Score]]&lt;=19, "High", tbl_logs[[#This Row],[Total Score]]&lt;=25, "Very High")</f>
        <v>High</v>
      </c>
      <c r="N2896" t="str" cm="1">
        <f t="array" ref="N2896">_xlfn.IFS(tbl_logs[[#This Row],[Total Score]]&lt;=4, "Low", tbl_logs[[#This Row],[Total Score]]&lt;=10, "Medium", tbl_logs[[#This Row],[Total Score]]&lt;=17, "High", tbl_logs[[#This Row],[Total Score]]&lt;=25, "Critical")</f>
        <v>High</v>
      </c>
    </row>
    <row r="2897" spans="1:14" x14ac:dyDescent="0.3">
      <c r="A2897" t="s">
        <v>1584</v>
      </c>
      <c r="B2897" s="1">
        <v>46076.240972222222</v>
      </c>
      <c r="C2897" t="s">
        <v>26</v>
      </c>
      <c r="D2897" t="s">
        <v>22</v>
      </c>
      <c r="E2897" t="s">
        <v>31</v>
      </c>
      <c r="F2897" t="s">
        <v>10</v>
      </c>
      <c r="G2897" s="2">
        <v>0.24097222222222223</v>
      </c>
      <c r="H2897" s="3">
        <v>46076</v>
      </c>
      <c r="I2897">
        <v>2</v>
      </c>
      <c r="J2897">
        <f>_xlfn.XLOOKUP(tbl_logs[[#This Row],[Target_Department]],tbl_DeptWeight[Department], tbl_DeptWeight[Impact Score])</f>
        <v>3</v>
      </c>
      <c r="K2897">
        <f>_xlfn.XLOOKUP(tbl_logs[[#This Row],[Employee_Action]],tbl_ResponseLikelihood[Employee Action],tbl_ResponseLikelihood[Likelihood Score])</f>
        <v>2</v>
      </c>
      <c r="L2897">
        <f>tbl_logs[[#This Row],[Impact Score]]*tbl_logs[[#This Row],[Response Multiplier]]</f>
        <v>6</v>
      </c>
      <c r="M2897" t="str" cm="1">
        <f t="array" ref="M2897">_xlfn.IFS(tbl_logs[[#This Row],[Total Score]]&lt;=4, "Low", tbl_logs[[#This Row],[Total Score]]&lt;=10, "Medium", tbl_logs[[#This Row],[Total Score]]&lt;=19, "High", tbl_logs[[#This Row],[Total Score]]&lt;=25, "Very High")</f>
        <v>Medium</v>
      </c>
      <c r="N2897" t="str" cm="1">
        <f t="array" ref="N2897">_xlfn.IFS(tbl_logs[[#This Row],[Total Score]]&lt;=4, "Low", tbl_logs[[#This Row],[Total Score]]&lt;=10, "Medium", tbl_logs[[#This Row],[Total Score]]&lt;=17, "High", tbl_logs[[#This Row],[Total Score]]&lt;=25, "Critical")</f>
        <v>Medium</v>
      </c>
    </row>
    <row r="2898" spans="1:14" x14ac:dyDescent="0.3">
      <c r="A2898" t="s">
        <v>3008</v>
      </c>
      <c r="B2898" s="1">
        <v>46076.249305555553</v>
      </c>
      <c r="C2898" t="s">
        <v>47</v>
      </c>
      <c r="D2898" t="s">
        <v>18</v>
      </c>
      <c r="E2898" t="s">
        <v>31</v>
      </c>
      <c r="F2898" t="s">
        <v>10</v>
      </c>
      <c r="G2898" s="2">
        <v>0.24930555555555556</v>
      </c>
      <c r="H2898" s="3">
        <v>46076</v>
      </c>
      <c r="I2898">
        <v>2</v>
      </c>
      <c r="J2898">
        <f>_xlfn.XLOOKUP(tbl_logs[[#This Row],[Target_Department]],tbl_DeptWeight[Department], tbl_DeptWeight[Impact Score])</f>
        <v>1</v>
      </c>
      <c r="K2898">
        <f>_xlfn.XLOOKUP(tbl_logs[[#This Row],[Employee_Action]],tbl_ResponseLikelihood[Employee Action],tbl_ResponseLikelihood[Likelihood Score])</f>
        <v>2</v>
      </c>
      <c r="L2898">
        <f>tbl_logs[[#This Row],[Impact Score]]*tbl_logs[[#This Row],[Response Multiplier]]</f>
        <v>2</v>
      </c>
      <c r="M2898" t="str" cm="1">
        <f t="array" ref="M2898">_xlfn.IFS(tbl_logs[[#This Row],[Total Score]]&lt;=4, "Low", tbl_logs[[#This Row],[Total Score]]&lt;=10, "Medium", tbl_logs[[#This Row],[Total Score]]&lt;=19, "High", tbl_logs[[#This Row],[Total Score]]&lt;=25, "Very High")</f>
        <v>Low</v>
      </c>
      <c r="N2898" t="str" cm="1">
        <f t="array" ref="N2898">_xlfn.IFS(tbl_logs[[#This Row],[Total Score]]&lt;=4, "Low", tbl_logs[[#This Row],[Total Score]]&lt;=10, "Medium", tbl_logs[[#This Row],[Total Score]]&lt;=17, "High", tbl_logs[[#This Row],[Total Score]]&lt;=25, "Critical")</f>
        <v>Low</v>
      </c>
    </row>
    <row r="2899" spans="1:14" x14ac:dyDescent="0.3">
      <c r="A2899" t="s">
        <v>2699</v>
      </c>
      <c r="B2899" s="1">
        <v>46076.26666666667</v>
      </c>
      <c r="C2899" t="s">
        <v>7</v>
      </c>
      <c r="D2899" t="s">
        <v>15</v>
      </c>
      <c r="E2899" t="s">
        <v>16</v>
      </c>
      <c r="F2899" t="s">
        <v>10</v>
      </c>
      <c r="G2899" s="2">
        <v>0.26666666666666666</v>
      </c>
      <c r="H2899" s="3">
        <v>46076</v>
      </c>
      <c r="I2899">
        <v>2</v>
      </c>
      <c r="J2899">
        <f>_xlfn.XLOOKUP(tbl_logs[[#This Row],[Target_Department]],tbl_DeptWeight[Department], tbl_DeptWeight[Impact Score])</f>
        <v>3</v>
      </c>
      <c r="K2899">
        <f>_xlfn.XLOOKUP(tbl_logs[[#This Row],[Employee_Action]],tbl_ResponseLikelihood[Employee Action],tbl_ResponseLikelihood[Likelihood Score])</f>
        <v>2</v>
      </c>
      <c r="L2899">
        <f>tbl_logs[[#This Row],[Impact Score]]*tbl_logs[[#This Row],[Response Multiplier]]</f>
        <v>6</v>
      </c>
      <c r="M2899" t="str" cm="1">
        <f t="array" ref="M2899">_xlfn.IFS(tbl_logs[[#This Row],[Total Score]]&lt;=4, "Low", tbl_logs[[#This Row],[Total Score]]&lt;=10, "Medium", tbl_logs[[#This Row],[Total Score]]&lt;=19, "High", tbl_logs[[#This Row],[Total Score]]&lt;=25, "Very High")</f>
        <v>Medium</v>
      </c>
      <c r="N2899" t="str" cm="1">
        <f t="array" ref="N2899">_xlfn.IFS(tbl_logs[[#This Row],[Total Score]]&lt;=4, "Low", tbl_logs[[#This Row],[Total Score]]&lt;=10, "Medium", tbl_logs[[#This Row],[Total Score]]&lt;=17, "High", tbl_logs[[#This Row],[Total Score]]&lt;=25, "Critical")</f>
        <v>Medium</v>
      </c>
    </row>
    <row r="2900" spans="1:14" x14ac:dyDescent="0.3">
      <c r="A2900" t="s">
        <v>4151</v>
      </c>
      <c r="B2900" s="1">
        <v>46076.267361111109</v>
      </c>
      <c r="C2900" t="s">
        <v>7</v>
      </c>
      <c r="D2900" t="s">
        <v>22</v>
      </c>
      <c r="E2900" t="s">
        <v>19</v>
      </c>
      <c r="F2900" t="s">
        <v>13</v>
      </c>
      <c r="G2900" s="2">
        <v>0.2673611111111111</v>
      </c>
      <c r="H2900" s="3">
        <v>46076</v>
      </c>
      <c r="I2900">
        <v>2</v>
      </c>
      <c r="J2900">
        <f>_xlfn.XLOOKUP(tbl_logs[[#This Row],[Target_Department]],tbl_DeptWeight[Department], tbl_DeptWeight[Impact Score])</f>
        <v>3</v>
      </c>
      <c r="K2900">
        <f>_xlfn.XLOOKUP(tbl_logs[[#This Row],[Employee_Action]],tbl_ResponseLikelihood[Employee Action],tbl_ResponseLikelihood[Likelihood Score])</f>
        <v>1</v>
      </c>
      <c r="L2900">
        <f>tbl_logs[[#This Row],[Impact Score]]*tbl_logs[[#This Row],[Response Multiplier]]</f>
        <v>3</v>
      </c>
      <c r="M2900" t="str" cm="1">
        <f t="array" ref="M2900">_xlfn.IFS(tbl_logs[[#This Row],[Total Score]]&lt;=4, "Low", tbl_logs[[#This Row],[Total Score]]&lt;=10, "Medium", tbl_logs[[#This Row],[Total Score]]&lt;=19, "High", tbl_logs[[#This Row],[Total Score]]&lt;=25, "Very High")</f>
        <v>Low</v>
      </c>
      <c r="N2900" t="str" cm="1">
        <f t="array" ref="N2900">_xlfn.IFS(tbl_logs[[#This Row],[Total Score]]&lt;=4, "Low", tbl_logs[[#This Row],[Total Score]]&lt;=10, "Medium", tbl_logs[[#This Row],[Total Score]]&lt;=17, "High", tbl_logs[[#This Row],[Total Score]]&lt;=25, "Critical")</f>
        <v>Low</v>
      </c>
    </row>
    <row r="2901" spans="1:14" x14ac:dyDescent="0.3">
      <c r="A2901" t="s">
        <v>143</v>
      </c>
      <c r="B2901" s="1">
        <v>46076.325694444444</v>
      </c>
      <c r="C2901" t="s">
        <v>12</v>
      </c>
      <c r="D2901" t="s">
        <v>22</v>
      </c>
      <c r="E2901" t="s">
        <v>16</v>
      </c>
      <c r="F2901" t="s">
        <v>33</v>
      </c>
      <c r="G2901" s="2">
        <v>0.32569444444444445</v>
      </c>
      <c r="H2901" s="3">
        <v>46076</v>
      </c>
      <c r="I2901">
        <v>2</v>
      </c>
      <c r="J2901">
        <f>_xlfn.XLOOKUP(tbl_logs[[#This Row],[Target_Department]],tbl_DeptWeight[Department], tbl_DeptWeight[Impact Score])</f>
        <v>1</v>
      </c>
      <c r="K2901">
        <f>_xlfn.XLOOKUP(tbl_logs[[#This Row],[Employee_Action]],tbl_ResponseLikelihood[Employee Action],tbl_ResponseLikelihood[Likelihood Score])</f>
        <v>4</v>
      </c>
      <c r="L2901">
        <f>tbl_logs[[#This Row],[Impact Score]]*tbl_logs[[#This Row],[Response Multiplier]]</f>
        <v>4</v>
      </c>
      <c r="M2901" t="str" cm="1">
        <f t="array" ref="M2901">_xlfn.IFS(tbl_logs[[#This Row],[Total Score]]&lt;=4, "Low", tbl_logs[[#This Row],[Total Score]]&lt;=10, "Medium", tbl_logs[[#This Row],[Total Score]]&lt;=19, "High", tbl_logs[[#This Row],[Total Score]]&lt;=25, "Very High")</f>
        <v>Low</v>
      </c>
      <c r="N2901" t="str" cm="1">
        <f t="array" ref="N2901">_xlfn.IFS(tbl_logs[[#This Row],[Total Score]]&lt;=4, "Low", tbl_logs[[#This Row],[Total Score]]&lt;=10, "Medium", tbl_logs[[#This Row],[Total Score]]&lt;=17, "High", tbl_logs[[#This Row],[Total Score]]&lt;=25, "Critical")</f>
        <v>Low</v>
      </c>
    </row>
    <row r="2902" spans="1:14" x14ac:dyDescent="0.3">
      <c r="A2902" t="s">
        <v>1837</v>
      </c>
      <c r="B2902" s="1">
        <v>46076.334027777775</v>
      </c>
      <c r="C2902" t="s">
        <v>12</v>
      </c>
      <c r="D2902" t="s">
        <v>18</v>
      </c>
      <c r="E2902" t="s">
        <v>31</v>
      </c>
      <c r="F2902" t="s">
        <v>10</v>
      </c>
      <c r="G2902" s="2">
        <v>0.33402777777777776</v>
      </c>
      <c r="H2902" s="3">
        <v>46076</v>
      </c>
      <c r="I2902">
        <v>2</v>
      </c>
      <c r="J2902">
        <f>_xlfn.XLOOKUP(tbl_logs[[#This Row],[Target_Department]],tbl_DeptWeight[Department], tbl_DeptWeight[Impact Score])</f>
        <v>1</v>
      </c>
      <c r="K2902">
        <f>_xlfn.XLOOKUP(tbl_logs[[#This Row],[Employee_Action]],tbl_ResponseLikelihood[Employee Action],tbl_ResponseLikelihood[Likelihood Score])</f>
        <v>2</v>
      </c>
      <c r="L2902">
        <f>tbl_logs[[#This Row],[Impact Score]]*tbl_logs[[#This Row],[Response Multiplier]]</f>
        <v>2</v>
      </c>
      <c r="M2902" t="str" cm="1">
        <f t="array" ref="M2902">_xlfn.IFS(tbl_logs[[#This Row],[Total Score]]&lt;=4, "Low", tbl_logs[[#This Row],[Total Score]]&lt;=10, "Medium", tbl_logs[[#This Row],[Total Score]]&lt;=19, "High", tbl_logs[[#This Row],[Total Score]]&lt;=25, "Very High")</f>
        <v>Low</v>
      </c>
      <c r="N2902" t="str" cm="1">
        <f t="array" ref="N2902">_xlfn.IFS(tbl_logs[[#This Row],[Total Score]]&lt;=4, "Low", tbl_logs[[#This Row],[Total Score]]&lt;=10, "Medium", tbl_logs[[#This Row],[Total Score]]&lt;=17, "High", tbl_logs[[#This Row],[Total Score]]&lt;=25, "Critical")</f>
        <v>Low</v>
      </c>
    </row>
    <row r="2903" spans="1:14" x14ac:dyDescent="0.3">
      <c r="A2903" t="s">
        <v>904</v>
      </c>
      <c r="B2903" s="1">
        <v>46076.365972222222</v>
      </c>
      <c r="C2903" t="s">
        <v>7</v>
      </c>
      <c r="D2903" t="s">
        <v>22</v>
      </c>
      <c r="E2903" t="s">
        <v>19</v>
      </c>
      <c r="F2903" t="s">
        <v>20</v>
      </c>
      <c r="G2903" s="2">
        <v>0.3659722222222222</v>
      </c>
      <c r="H2903" s="3">
        <v>46076</v>
      </c>
      <c r="I2903">
        <v>2</v>
      </c>
      <c r="J2903">
        <f>_xlfn.XLOOKUP(tbl_logs[[#This Row],[Target_Department]],tbl_DeptWeight[Department], tbl_DeptWeight[Impact Score])</f>
        <v>3</v>
      </c>
      <c r="K2903">
        <f>_xlfn.XLOOKUP(tbl_logs[[#This Row],[Employee_Action]],tbl_ResponseLikelihood[Employee Action],tbl_ResponseLikelihood[Likelihood Score])</f>
        <v>2</v>
      </c>
      <c r="L2903">
        <f>tbl_logs[[#This Row],[Impact Score]]*tbl_logs[[#This Row],[Response Multiplier]]</f>
        <v>6</v>
      </c>
      <c r="M2903" t="str" cm="1">
        <f t="array" ref="M2903">_xlfn.IFS(tbl_logs[[#This Row],[Total Score]]&lt;=4, "Low", tbl_logs[[#This Row],[Total Score]]&lt;=10, "Medium", tbl_logs[[#This Row],[Total Score]]&lt;=19, "High", tbl_logs[[#This Row],[Total Score]]&lt;=25, "Very High")</f>
        <v>Medium</v>
      </c>
      <c r="N2903" t="str" cm="1">
        <f t="array" ref="N2903">_xlfn.IFS(tbl_logs[[#This Row],[Total Score]]&lt;=4, "Low", tbl_logs[[#This Row],[Total Score]]&lt;=10, "Medium", tbl_logs[[#This Row],[Total Score]]&lt;=17, "High", tbl_logs[[#This Row],[Total Score]]&lt;=25, "Critical")</f>
        <v>Medium</v>
      </c>
    </row>
    <row r="2904" spans="1:14" x14ac:dyDescent="0.3">
      <c r="A2904" t="s">
        <v>1782</v>
      </c>
      <c r="B2904" s="1">
        <v>46076.377083333333</v>
      </c>
      <c r="C2904" t="s">
        <v>40</v>
      </c>
      <c r="D2904" t="s">
        <v>18</v>
      </c>
      <c r="E2904" t="s">
        <v>16</v>
      </c>
      <c r="F2904" t="s">
        <v>10</v>
      </c>
      <c r="G2904" s="2">
        <v>0.37708333333333333</v>
      </c>
      <c r="H2904" s="3">
        <v>46076</v>
      </c>
      <c r="I2904">
        <v>2</v>
      </c>
      <c r="J2904">
        <f>_xlfn.XLOOKUP(tbl_logs[[#This Row],[Target_Department]],tbl_DeptWeight[Department], tbl_DeptWeight[Impact Score])</f>
        <v>5</v>
      </c>
      <c r="K2904">
        <f>_xlfn.XLOOKUP(tbl_logs[[#This Row],[Employee_Action]],tbl_ResponseLikelihood[Employee Action],tbl_ResponseLikelihood[Likelihood Score])</f>
        <v>2</v>
      </c>
      <c r="L2904">
        <f>tbl_logs[[#This Row],[Impact Score]]*tbl_logs[[#This Row],[Response Multiplier]]</f>
        <v>10</v>
      </c>
      <c r="M2904" t="str" cm="1">
        <f t="array" ref="M2904">_xlfn.IFS(tbl_logs[[#This Row],[Total Score]]&lt;=4, "Low", tbl_logs[[#This Row],[Total Score]]&lt;=10, "Medium", tbl_logs[[#This Row],[Total Score]]&lt;=19, "High", tbl_logs[[#This Row],[Total Score]]&lt;=25, "Very High")</f>
        <v>Medium</v>
      </c>
      <c r="N2904" t="str" cm="1">
        <f t="array" ref="N2904">_xlfn.IFS(tbl_logs[[#This Row],[Total Score]]&lt;=4, "Low", tbl_logs[[#This Row],[Total Score]]&lt;=10, "Medium", tbl_logs[[#This Row],[Total Score]]&lt;=17, "High", tbl_logs[[#This Row],[Total Score]]&lt;=25, "Critical")</f>
        <v>Medium</v>
      </c>
    </row>
    <row r="2905" spans="1:14" x14ac:dyDescent="0.3">
      <c r="A2905" t="s">
        <v>3501</v>
      </c>
      <c r="B2905" s="1">
        <v>46076.402083333334</v>
      </c>
      <c r="C2905" t="s">
        <v>47</v>
      </c>
      <c r="D2905" t="s">
        <v>18</v>
      </c>
      <c r="E2905" t="s">
        <v>19</v>
      </c>
      <c r="F2905" t="s">
        <v>20</v>
      </c>
      <c r="G2905" s="2">
        <v>0.40208333333333335</v>
      </c>
      <c r="H2905" s="3">
        <v>46076</v>
      </c>
      <c r="I2905">
        <v>2</v>
      </c>
      <c r="J2905">
        <f>_xlfn.XLOOKUP(tbl_logs[[#This Row],[Target_Department]],tbl_DeptWeight[Department], tbl_DeptWeight[Impact Score])</f>
        <v>1</v>
      </c>
      <c r="K2905">
        <f>_xlfn.XLOOKUP(tbl_logs[[#This Row],[Employee_Action]],tbl_ResponseLikelihood[Employee Action],tbl_ResponseLikelihood[Likelihood Score])</f>
        <v>2</v>
      </c>
      <c r="L2905">
        <f>tbl_logs[[#This Row],[Impact Score]]*tbl_logs[[#This Row],[Response Multiplier]]</f>
        <v>2</v>
      </c>
      <c r="M2905" t="str" cm="1">
        <f t="array" ref="M2905">_xlfn.IFS(tbl_logs[[#This Row],[Total Score]]&lt;=4, "Low", tbl_logs[[#This Row],[Total Score]]&lt;=10, "Medium", tbl_logs[[#This Row],[Total Score]]&lt;=19, "High", tbl_logs[[#This Row],[Total Score]]&lt;=25, "Very High")</f>
        <v>Low</v>
      </c>
      <c r="N2905" t="str" cm="1">
        <f t="array" ref="N2905">_xlfn.IFS(tbl_logs[[#This Row],[Total Score]]&lt;=4, "Low", tbl_logs[[#This Row],[Total Score]]&lt;=10, "Medium", tbl_logs[[#This Row],[Total Score]]&lt;=17, "High", tbl_logs[[#This Row],[Total Score]]&lt;=25, "Critical")</f>
        <v>Low</v>
      </c>
    </row>
    <row r="2906" spans="1:14" x14ac:dyDescent="0.3">
      <c r="A2906" t="s">
        <v>4484</v>
      </c>
      <c r="B2906" s="1">
        <v>46076.42291666667</v>
      </c>
      <c r="C2906" t="s">
        <v>12</v>
      </c>
      <c r="D2906" t="s">
        <v>22</v>
      </c>
      <c r="E2906" t="s">
        <v>19</v>
      </c>
      <c r="F2906" t="s">
        <v>13</v>
      </c>
      <c r="G2906" s="2">
        <v>0.42291666666666666</v>
      </c>
      <c r="H2906" s="3">
        <v>46076</v>
      </c>
      <c r="I2906">
        <v>2</v>
      </c>
      <c r="J2906">
        <f>_xlfn.XLOOKUP(tbl_logs[[#This Row],[Target_Department]],tbl_DeptWeight[Department], tbl_DeptWeight[Impact Score])</f>
        <v>1</v>
      </c>
      <c r="K2906">
        <f>_xlfn.XLOOKUP(tbl_logs[[#This Row],[Employee_Action]],tbl_ResponseLikelihood[Employee Action],tbl_ResponseLikelihood[Likelihood Score])</f>
        <v>1</v>
      </c>
      <c r="L2906">
        <f>tbl_logs[[#This Row],[Impact Score]]*tbl_logs[[#This Row],[Response Multiplier]]</f>
        <v>1</v>
      </c>
      <c r="M2906" t="str" cm="1">
        <f t="array" ref="M2906">_xlfn.IFS(tbl_logs[[#This Row],[Total Score]]&lt;=4, "Low", tbl_logs[[#This Row],[Total Score]]&lt;=10, "Medium", tbl_logs[[#This Row],[Total Score]]&lt;=19, "High", tbl_logs[[#This Row],[Total Score]]&lt;=25, "Very High")</f>
        <v>Low</v>
      </c>
      <c r="N2906" t="str" cm="1">
        <f t="array" ref="N2906">_xlfn.IFS(tbl_logs[[#This Row],[Total Score]]&lt;=4, "Low", tbl_logs[[#This Row],[Total Score]]&lt;=10, "Medium", tbl_logs[[#This Row],[Total Score]]&lt;=17, "High", tbl_logs[[#This Row],[Total Score]]&lt;=25, "Critical")</f>
        <v>Low</v>
      </c>
    </row>
    <row r="2907" spans="1:14" x14ac:dyDescent="0.3">
      <c r="A2907" t="s">
        <v>3105</v>
      </c>
      <c r="B2907" s="1">
        <v>46076.431250000001</v>
      </c>
      <c r="C2907" t="s">
        <v>7</v>
      </c>
      <c r="D2907" t="s">
        <v>22</v>
      </c>
      <c r="E2907" t="s">
        <v>19</v>
      </c>
      <c r="F2907" t="s">
        <v>13</v>
      </c>
      <c r="G2907" s="2">
        <v>0.43125000000000002</v>
      </c>
      <c r="H2907" s="3">
        <v>46076</v>
      </c>
      <c r="I2907">
        <v>2</v>
      </c>
      <c r="J2907">
        <f>_xlfn.XLOOKUP(tbl_logs[[#This Row],[Target_Department]],tbl_DeptWeight[Department], tbl_DeptWeight[Impact Score])</f>
        <v>3</v>
      </c>
      <c r="K2907">
        <f>_xlfn.XLOOKUP(tbl_logs[[#This Row],[Employee_Action]],tbl_ResponseLikelihood[Employee Action],tbl_ResponseLikelihood[Likelihood Score])</f>
        <v>1</v>
      </c>
      <c r="L2907">
        <f>tbl_logs[[#This Row],[Impact Score]]*tbl_logs[[#This Row],[Response Multiplier]]</f>
        <v>3</v>
      </c>
      <c r="M2907" t="str" cm="1">
        <f t="array" ref="M2907">_xlfn.IFS(tbl_logs[[#This Row],[Total Score]]&lt;=4, "Low", tbl_logs[[#This Row],[Total Score]]&lt;=10, "Medium", tbl_logs[[#This Row],[Total Score]]&lt;=19, "High", tbl_logs[[#This Row],[Total Score]]&lt;=25, "Very High")</f>
        <v>Low</v>
      </c>
      <c r="N2907" t="str" cm="1">
        <f t="array" ref="N2907">_xlfn.IFS(tbl_logs[[#This Row],[Total Score]]&lt;=4, "Low", tbl_logs[[#This Row],[Total Score]]&lt;=10, "Medium", tbl_logs[[#This Row],[Total Score]]&lt;=17, "High", tbl_logs[[#This Row],[Total Score]]&lt;=25, "Critical")</f>
        <v>Low</v>
      </c>
    </row>
    <row r="2908" spans="1:14" x14ac:dyDescent="0.3">
      <c r="A2908" t="s">
        <v>1132</v>
      </c>
      <c r="B2908" s="1">
        <v>46076.456944444442</v>
      </c>
      <c r="C2908" t="s">
        <v>7</v>
      </c>
      <c r="D2908" t="s">
        <v>8</v>
      </c>
      <c r="E2908" t="s">
        <v>16</v>
      </c>
      <c r="F2908" t="s">
        <v>10</v>
      </c>
      <c r="G2908" s="2">
        <v>0.45694444444444443</v>
      </c>
      <c r="H2908" s="3">
        <v>46076</v>
      </c>
      <c r="I2908">
        <v>2</v>
      </c>
      <c r="J2908">
        <f>_xlfn.XLOOKUP(tbl_logs[[#This Row],[Target_Department]],tbl_DeptWeight[Department], tbl_DeptWeight[Impact Score])</f>
        <v>3</v>
      </c>
      <c r="K2908">
        <f>_xlfn.XLOOKUP(tbl_logs[[#This Row],[Employee_Action]],tbl_ResponseLikelihood[Employee Action],tbl_ResponseLikelihood[Likelihood Score])</f>
        <v>2</v>
      </c>
      <c r="L2908">
        <f>tbl_logs[[#This Row],[Impact Score]]*tbl_logs[[#This Row],[Response Multiplier]]</f>
        <v>6</v>
      </c>
      <c r="M2908" t="str" cm="1">
        <f t="array" ref="M2908">_xlfn.IFS(tbl_logs[[#This Row],[Total Score]]&lt;=4, "Low", tbl_logs[[#This Row],[Total Score]]&lt;=10, "Medium", tbl_logs[[#This Row],[Total Score]]&lt;=19, "High", tbl_logs[[#This Row],[Total Score]]&lt;=25, "Very High")</f>
        <v>Medium</v>
      </c>
      <c r="N2908" t="str" cm="1">
        <f t="array" ref="N2908">_xlfn.IFS(tbl_logs[[#This Row],[Total Score]]&lt;=4, "Low", tbl_logs[[#This Row],[Total Score]]&lt;=10, "Medium", tbl_logs[[#This Row],[Total Score]]&lt;=17, "High", tbl_logs[[#This Row],[Total Score]]&lt;=25, "Critical")</f>
        <v>Medium</v>
      </c>
    </row>
    <row r="2909" spans="1:14" x14ac:dyDescent="0.3">
      <c r="A2909" t="s">
        <v>553</v>
      </c>
      <c r="B2909" s="1">
        <v>46076.467361111114</v>
      </c>
      <c r="C2909" t="s">
        <v>7</v>
      </c>
      <c r="D2909" t="s">
        <v>8</v>
      </c>
      <c r="E2909" t="s">
        <v>19</v>
      </c>
      <c r="F2909" t="s">
        <v>10</v>
      </c>
      <c r="G2909" s="2">
        <v>0.46736111111111112</v>
      </c>
      <c r="H2909" s="3">
        <v>46076</v>
      </c>
      <c r="I2909">
        <v>2</v>
      </c>
      <c r="J2909">
        <f>_xlfn.XLOOKUP(tbl_logs[[#This Row],[Target_Department]],tbl_DeptWeight[Department], tbl_DeptWeight[Impact Score])</f>
        <v>3</v>
      </c>
      <c r="K2909">
        <f>_xlfn.XLOOKUP(tbl_logs[[#This Row],[Employee_Action]],tbl_ResponseLikelihood[Employee Action],tbl_ResponseLikelihood[Likelihood Score])</f>
        <v>2</v>
      </c>
      <c r="L2909">
        <f>tbl_logs[[#This Row],[Impact Score]]*tbl_logs[[#This Row],[Response Multiplier]]</f>
        <v>6</v>
      </c>
      <c r="M2909" t="str" cm="1">
        <f t="array" ref="M2909">_xlfn.IFS(tbl_logs[[#This Row],[Total Score]]&lt;=4, "Low", tbl_logs[[#This Row],[Total Score]]&lt;=10, "Medium", tbl_logs[[#This Row],[Total Score]]&lt;=19, "High", tbl_logs[[#This Row],[Total Score]]&lt;=25, "Very High")</f>
        <v>Medium</v>
      </c>
      <c r="N2909" t="str" cm="1">
        <f t="array" ref="N2909">_xlfn.IFS(tbl_logs[[#This Row],[Total Score]]&lt;=4, "Low", tbl_logs[[#This Row],[Total Score]]&lt;=10, "Medium", tbl_logs[[#This Row],[Total Score]]&lt;=17, "High", tbl_logs[[#This Row],[Total Score]]&lt;=25, "Critical")</f>
        <v>Medium</v>
      </c>
    </row>
    <row r="2910" spans="1:14" x14ac:dyDescent="0.3">
      <c r="A2910" t="s">
        <v>4478</v>
      </c>
      <c r="B2910" s="1">
        <v>46076.482638888891</v>
      </c>
      <c r="C2910" t="s">
        <v>40</v>
      </c>
      <c r="D2910" t="s">
        <v>15</v>
      </c>
      <c r="E2910" t="s">
        <v>16</v>
      </c>
      <c r="F2910" t="s">
        <v>13</v>
      </c>
      <c r="G2910" s="2">
        <v>0.4826388888888889</v>
      </c>
      <c r="H2910" s="3">
        <v>46076</v>
      </c>
      <c r="I2910">
        <v>2</v>
      </c>
      <c r="J2910">
        <f>_xlfn.XLOOKUP(tbl_logs[[#This Row],[Target_Department]],tbl_DeptWeight[Department], tbl_DeptWeight[Impact Score])</f>
        <v>5</v>
      </c>
      <c r="K2910">
        <f>_xlfn.XLOOKUP(tbl_logs[[#This Row],[Employee_Action]],tbl_ResponseLikelihood[Employee Action],tbl_ResponseLikelihood[Likelihood Score])</f>
        <v>1</v>
      </c>
      <c r="L2910">
        <f>tbl_logs[[#This Row],[Impact Score]]*tbl_logs[[#This Row],[Response Multiplier]]</f>
        <v>5</v>
      </c>
      <c r="M2910" t="str" cm="1">
        <f t="array" ref="M2910">_xlfn.IFS(tbl_logs[[#This Row],[Total Score]]&lt;=4, "Low", tbl_logs[[#This Row],[Total Score]]&lt;=10, "Medium", tbl_logs[[#This Row],[Total Score]]&lt;=19, "High", tbl_logs[[#This Row],[Total Score]]&lt;=25, "Very High")</f>
        <v>Medium</v>
      </c>
      <c r="N2910" t="str" cm="1">
        <f t="array" ref="N2910">_xlfn.IFS(tbl_logs[[#This Row],[Total Score]]&lt;=4, "Low", tbl_logs[[#This Row],[Total Score]]&lt;=10, "Medium", tbl_logs[[#This Row],[Total Score]]&lt;=17, "High", tbl_logs[[#This Row],[Total Score]]&lt;=25, "Critical")</f>
        <v>Medium</v>
      </c>
    </row>
    <row r="2911" spans="1:14" x14ac:dyDescent="0.3">
      <c r="A2911" t="s">
        <v>920</v>
      </c>
      <c r="B2911" s="1">
        <v>46076.501388888886</v>
      </c>
      <c r="C2911" t="s">
        <v>7</v>
      </c>
      <c r="D2911" t="s">
        <v>8</v>
      </c>
      <c r="E2911" t="s">
        <v>19</v>
      </c>
      <c r="F2911" t="s">
        <v>13</v>
      </c>
      <c r="G2911" s="2">
        <v>0.50138888888888888</v>
      </c>
      <c r="H2911" s="3">
        <v>46076</v>
      </c>
      <c r="I2911">
        <v>2</v>
      </c>
      <c r="J2911">
        <f>_xlfn.XLOOKUP(tbl_logs[[#This Row],[Target_Department]],tbl_DeptWeight[Department], tbl_DeptWeight[Impact Score])</f>
        <v>3</v>
      </c>
      <c r="K2911">
        <f>_xlfn.XLOOKUP(tbl_logs[[#This Row],[Employee_Action]],tbl_ResponseLikelihood[Employee Action],tbl_ResponseLikelihood[Likelihood Score])</f>
        <v>1</v>
      </c>
      <c r="L2911">
        <f>tbl_logs[[#This Row],[Impact Score]]*tbl_logs[[#This Row],[Response Multiplier]]</f>
        <v>3</v>
      </c>
      <c r="M2911" t="str" cm="1">
        <f t="array" ref="M2911">_xlfn.IFS(tbl_logs[[#This Row],[Total Score]]&lt;=4, "Low", tbl_logs[[#This Row],[Total Score]]&lt;=10, "Medium", tbl_logs[[#This Row],[Total Score]]&lt;=19, "High", tbl_logs[[#This Row],[Total Score]]&lt;=25, "Very High")</f>
        <v>Low</v>
      </c>
      <c r="N2911" t="str" cm="1">
        <f t="array" ref="N2911">_xlfn.IFS(tbl_logs[[#This Row],[Total Score]]&lt;=4, "Low", tbl_logs[[#This Row],[Total Score]]&lt;=10, "Medium", tbl_logs[[#This Row],[Total Score]]&lt;=17, "High", tbl_logs[[#This Row],[Total Score]]&lt;=25, "Critical")</f>
        <v>Low</v>
      </c>
    </row>
    <row r="2912" spans="1:14" x14ac:dyDescent="0.3">
      <c r="A2912" t="s">
        <v>1103</v>
      </c>
      <c r="B2912" s="1">
        <v>46076.508333333331</v>
      </c>
      <c r="C2912" t="s">
        <v>35</v>
      </c>
      <c r="D2912" t="s">
        <v>18</v>
      </c>
      <c r="E2912" t="s">
        <v>19</v>
      </c>
      <c r="F2912" t="s">
        <v>33</v>
      </c>
      <c r="G2912" s="2">
        <v>0.5083333333333333</v>
      </c>
      <c r="H2912" s="3">
        <v>46076</v>
      </c>
      <c r="I2912">
        <v>2</v>
      </c>
      <c r="J2912">
        <f>_xlfn.XLOOKUP(tbl_logs[[#This Row],[Target_Department]],tbl_DeptWeight[Department], tbl_DeptWeight[Impact Score])</f>
        <v>1</v>
      </c>
      <c r="K2912">
        <f>_xlfn.XLOOKUP(tbl_logs[[#This Row],[Employee_Action]],tbl_ResponseLikelihood[Employee Action],tbl_ResponseLikelihood[Likelihood Score])</f>
        <v>4</v>
      </c>
      <c r="L2912">
        <f>tbl_logs[[#This Row],[Impact Score]]*tbl_logs[[#This Row],[Response Multiplier]]</f>
        <v>4</v>
      </c>
      <c r="M2912" t="str" cm="1">
        <f t="array" ref="M2912">_xlfn.IFS(tbl_logs[[#This Row],[Total Score]]&lt;=4, "Low", tbl_logs[[#This Row],[Total Score]]&lt;=10, "Medium", tbl_logs[[#This Row],[Total Score]]&lt;=19, "High", tbl_logs[[#This Row],[Total Score]]&lt;=25, "Very High")</f>
        <v>Low</v>
      </c>
      <c r="N2912" t="str" cm="1">
        <f t="array" ref="N2912">_xlfn.IFS(tbl_logs[[#This Row],[Total Score]]&lt;=4, "Low", tbl_logs[[#This Row],[Total Score]]&lt;=10, "Medium", tbl_logs[[#This Row],[Total Score]]&lt;=17, "High", tbl_logs[[#This Row],[Total Score]]&lt;=25, "Critical")</f>
        <v>Low</v>
      </c>
    </row>
    <row r="2913" spans="1:14" x14ac:dyDescent="0.3">
      <c r="A2913" t="s">
        <v>2837</v>
      </c>
      <c r="B2913" s="1">
        <v>46076.524305555555</v>
      </c>
      <c r="C2913" t="s">
        <v>47</v>
      </c>
      <c r="D2913" t="s">
        <v>8</v>
      </c>
      <c r="E2913" t="s">
        <v>16</v>
      </c>
      <c r="F2913" t="s">
        <v>10</v>
      </c>
      <c r="G2913" s="2">
        <v>0.52430555555555558</v>
      </c>
      <c r="H2913" s="3">
        <v>46076</v>
      </c>
      <c r="I2913">
        <v>2</v>
      </c>
      <c r="J2913">
        <f>_xlfn.XLOOKUP(tbl_logs[[#This Row],[Target_Department]],tbl_DeptWeight[Department], tbl_DeptWeight[Impact Score])</f>
        <v>1</v>
      </c>
      <c r="K2913">
        <f>_xlfn.XLOOKUP(tbl_logs[[#This Row],[Employee_Action]],tbl_ResponseLikelihood[Employee Action],tbl_ResponseLikelihood[Likelihood Score])</f>
        <v>2</v>
      </c>
      <c r="L2913">
        <f>tbl_logs[[#This Row],[Impact Score]]*tbl_logs[[#This Row],[Response Multiplier]]</f>
        <v>2</v>
      </c>
      <c r="M2913" t="str" cm="1">
        <f t="array" ref="M2913">_xlfn.IFS(tbl_logs[[#This Row],[Total Score]]&lt;=4, "Low", tbl_logs[[#This Row],[Total Score]]&lt;=10, "Medium", tbl_logs[[#This Row],[Total Score]]&lt;=19, "High", tbl_logs[[#This Row],[Total Score]]&lt;=25, "Very High")</f>
        <v>Low</v>
      </c>
      <c r="N2913" t="str" cm="1">
        <f t="array" ref="N2913">_xlfn.IFS(tbl_logs[[#This Row],[Total Score]]&lt;=4, "Low", tbl_logs[[#This Row],[Total Score]]&lt;=10, "Medium", tbl_logs[[#This Row],[Total Score]]&lt;=17, "High", tbl_logs[[#This Row],[Total Score]]&lt;=25, "Critical")</f>
        <v>Low</v>
      </c>
    </row>
    <row r="2914" spans="1:14" x14ac:dyDescent="0.3">
      <c r="A2914" t="s">
        <v>593</v>
      </c>
      <c r="B2914" s="1">
        <v>46076.527083333334</v>
      </c>
      <c r="C2914" t="s">
        <v>12</v>
      </c>
      <c r="D2914" t="s">
        <v>18</v>
      </c>
      <c r="E2914" t="s">
        <v>31</v>
      </c>
      <c r="F2914" t="s">
        <v>10</v>
      </c>
      <c r="G2914" s="2">
        <v>0.52708333333333335</v>
      </c>
      <c r="H2914" s="3">
        <v>46076</v>
      </c>
      <c r="I2914">
        <v>2</v>
      </c>
      <c r="J2914">
        <f>_xlfn.XLOOKUP(tbl_logs[[#This Row],[Target_Department]],tbl_DeptWeight[Department], tbl_DeptWeight[Impact Score])</f>
        <v>1</v>
      </c>
      <c r="K2914">
        <f>_xlfn.XLOOKUP(tbl_logs[[#This Row],[Employee_Action]],tbl_ResponseLikelihood[Employee Action],tbl_ResponseLikelihood[Likelihood Score])</f>
        <v>2</v>
      </c>
      <c r="L2914">
        <f>tbl_logs[[#This Row],[Impact Score]]*tbl_logs[[#This Row],[Response Multiplier]]</f>
        <v>2</v>
      </c>
      <c r="M2914" t="str" cm="1">
        <f t="array" ref="M2914">_xlfn.IFS(tbl_logs[[#This Row],[Total Score]]&lt;=4, "Low", tbl_logs[[#This Row],[Total Score]]&lt;=10, "Medium", tbl_logs[[#This Row],[Total Score]]&lt;=19, "High", tbl_logs[[#This Row],[Total Score]]&lt;=25, "Very High")</f>
        <v>Low</v>
      </c>
      <c r="N2914" t="str" cm="1">
        <f t="array" ref="N2914">_xlfn.IFS(tbl_logs[[#This Row],[Total Score]]&lt;=4, "Low", tbl_logs[[#This Row],[Total Score]]&lt;=10, "Medium", tbl_logs[[#This Row],[Total Score]]&lt;=17, "High", tbl_logs[[#This Row],[Total Score]]&lt;=25, "Critical")</f>
        <v>Low</v>
      </c>
    </row>
    <row r="2915" spans="1:14" x14ac:dyDescent="0.3">
      <c r="A2915" t="s">
        <v>2430</v>
      </c>
      <c r="B2915" s="1">
        <v>46076.541666666664</v>
      </c>
      <c r="C2915" t="s">
        <v>7</v>
      </c>
      <c r="D2915" t="s">
        <v>18</v>
      </c>
      <c r="E2915" t="s">
        <v>19</v>
      </c>
      <c r="F2915" t="s">
        <v>10</v>
      </c>
      <c r="G2915" s="2">
        <v>0.54166666666666663</v>
      </c>
      <c r="H2915" s="3">
        <v>46076</v>
      </c>
      <c r="I2915">
        <v>2</v>
      </c>
      <c r="J2915">
        <f>_xlfn.XLOOKUP(tbl_logs[[#This Row],[Target_Department]],tbl_DeptWeight[Department], tbl_DeptWeight[Impact Score])</f>
        <v>3</v>
      </c>
      <c r="K2915">
        <f>_xlfn.XLOOKUP(tbl_logs[[#This Row],[Employee_Action]],tbl_ResponseLikelihood[Employee Action],tbl_ResponseLikelihood[Likelihood Score])</f>
        <v>2</v>
      </c>
      <c r="L2915">
        <f>tbl_logs[[#This Row],[Impact Score]]*tbl_logs[[#This Row],[Response Multiplier]]</f>
        <v>6</v>
      </c>
      <c r="M2915" t="str" cm="1">
        <f t="array" ref="M2915">_xlfn.IFS(tbl_logs[[#This Row],[Total Score]]&lt;=4, "Low", tbl_logs[[#This Row],[Total Score]]&lt;=10, "Medium", tbl_logs[[#This Row],[Total Score]]&lt;=19, "High", tbl_logs[[#This Row],[Total Score]]&lt;=25, "Very High")</f>
        <v>Medium</v>
      </c>
      <c r="N2915" t="str" cm="1">
        <f t="array" ref="N2915">_xlfn.IFS(tbl_logs[[#This Row],[Total Score]]&lt;=4, "Low", tbl_logs[[#This Row],[Total Score]]&lt;=10, "Medium", tbl_logs[[#This Row],[Total Score]]&lt;=17, "High", tbl_logs[[#This Row],[Total Score]]&lt;=25, "Critical")</f>
        <v>Medium</v>
      </c>
    </row>
    <row r="2916" spans="1:14" x14ac:dyDescent="0.3">
      <c r="A2916" t="s">
        <v>1316</v>
      </c>
      <c r="B2916" s="1">
        <v>46076.556250000001</v>
      </c>
      <c r="C2916" t="s">
        <v>7</v>
      </c>
      <c r="D2916" t="s">
        <v>22</v>
      </c>
      <c r="E2916" t="s">
        <v>19</v>
      </c>
      <c r="F2916" t="s">
        <v>20</v>
      </c>
      <c r="G2916" s="2">
        <v>0.55625000000000002</v>
      </c>
      <c r="H2916" s="3">
        <v>46076</v>
      </c>
      <c r="I2916">
        <v>2</v>
      </c>
      <c r="J2916">
        <f>_xlfn.XLOOKUP(tbl_logs[[#This Row],[Target_Department]],tbl_DeptWeight[Department], tbl_DeptWeight[Impact Score])</f>
        <v>3</v>
      </c>
      <c r="K2916">
        <f>_xlfn.XLOOKUP(tbl_logs[[#This Row],[Employee_Action]],tbl_ResponseLikelihood[Employee Action],tbl_ResponseLikelihood[Likelihood Score])</f>
        <v>2</v>
      </c>
      <c r="L2916">
        <f>tbl_logs[[#This Row],[Impact Score]]*tbl_logs[[#This Row],[Response Multiplier]]</f>
        <v>6</v>
      </c>
      <c r="M2916" t="str" cm="1">
        <f t="array" ref="M2916">_xlfn.IFS(tbl_logs[[#This Row],[Total Score]]&lt;=4, "Low", tbl_logs[[#This Row],[Total Score]]&lt;=10, "Medium", tbl_logs[[#This Row],[Total Score]]&lt;=19, "High", tbl_logs[[#This Row],[Total Score]]&lt;=25, "Very High")</f>
        <v>Medium</v>
      </c>
      <c r="N2916" t="str" cm="1">
        <f t="array" ref="N2916">_xlfn.IFS(tbl_logs[[#This Row],[Total Score]]&lt;=4, "Low", tbl_logs[[#This Row],[Total Score]]&lt;=10, "Medium", tbl_logs[[#This Row],[Total Score]]&lt;=17, "High", tbl_logs[[#This Row],[Total Score]]&lt;=25, "Critical")</f>
        <v>Medium</v>
      </c>
    </row>
    <row r="2917" spans="1:14" x14ac:dyDescent="0.3">
      <c r="A2917" t="s">
        <v>310</v>
      </c>
      <c r="B2917" s="1">
        <v>46076.567361111112</v>
      </c>
      <c r="C2917" t="s">
        <v>35</v>
      </c>
      <c r="D2917" t="s">
        <v>22</v>
      </c>
      <c r="E2917" t="s">
        <v>19</v>
      </c>
      <c r="F2917" t="s">
        <v>10</v>
      </c>
      <c r="G2917" s="2">
        <v>0.56736111111111109</v>
      </c>
      <c r="H2917" s="3">
        <v>46076</v>
      </c>
      <c r="I2917">
        <v>2</v>
      </c>
      <c r="J2917">
        <f>_xlfn.XLOOKUP(tbl_logs[[#This Row],[Target_Department]],tbl_DeptWeight[Department], tbl_DeptWeight[Impact Score])</f>
        <v>1</v>
      </c>
      <c r="K2917">
        <f>_xlfn.XLOOKUP(tbl_logs[[#This Row],[Employee_Action]],tbl_ResponseLikelihood[Employee Action],tbl_ResponseLikelihood[Likelihood Score])</f>
        <v>2</v>
      </c>
      <c r="L2917">
        <f>tbl_logs[[#This Row],[Impact Score]]*tbl_logs[[#This Row],[Response Multiplier]]</f>
        <v>2</v>
      </c>
      <c r="M2917" t="str" cm="1">
        <f t="array" ref="M2917">_xlfn.IFS(tbl_logs[[#This Row],[Total Score]]&lt;=4, "Low", tbl_logs[[#This Row],[Total Score]]&lt;=10, "Medium", tbl_logs[[#This Row],[Total Score]]&lt;=19, "High", tbl_logs[[#This Row],[Total Score]]&lt;=25, "Very High")</f>
        <v>Low</v>
      </c>
      <c r="N2917" t="str" cm="1">
        <f t="array" ref="N2917">_xlfn.IFS(tbl_logs[[#This Row],[Total Score]]&lt;=4, "Low", tbl_logs[[#This Row],[Total Score]]&lt;=10, "Medium", tbl_logs[[#This Row],[Total Score]]&lt;=17, "High", tbl_logs[[#This Row],[Total Score]]&lt;=25, "Critical")</f>
        <v>Low</v>
      </c>
    </row>
    <row r="2918" spans="1:14" x14ac:dyDescent="0.3">
      <c r="A2918" t="s">
        <v>4773</v>
      </c>
      <c r="B2918" s="1">
        <v>46076.578472222223</v>
      </c>
      <c r="C2918" t="s">
        <v>40</v>
      </c>
      <c r="D2918" t="s">
        <v>15</v>
      </c>
      <c r="E2918" t="s">
        <v>16</v>
      </c>
      <c r="F2918" t="s">
        <v>10</v>
      </c>
      <c r="G2918" s="2">
        <v>0.57847222222222228</v>
      </c>
      <c r="H2918" s="3">
        <v>46076</v>
      </c>
      <c r="I2918">
        <v>2</v>
      </c>
      <c r="J2918">
        <f>_xlfn.XLOOKUP(tbl_logs[[#This Row],[Target_Department]],tbl_DeptWeight[Department], tbl_DeptWeight[Impact Score])</f>
        <v>5</v>
      </c>
      <c r="K2918">
        <f>_xlfn.XLOOKUP(tbl_logs[[#This Row],[Employee_Action]],tbl_ResponseLikelihood[Employee Action],tbl_ResponseLikelihood[Likelihood Score])</f>
        <v>2</v>
      </c>
      <c r="L2918">
        <f>tbl_logs[[#This Row],[Impact Score]]*tbl_logs[[#This Row],[Response Multiplier]]</f>
        <v>10</v>
      </c>
      <c r="M2918" t="str" cm="1">
        <f t="array" ref="M2918">_xlfn.IFS(tbl_logs[[#This Row],[Total Score]]&lt;=4, "Low", tbl_logs[[#This Row],[Total Score]]&lt;=10, "Medium", tbl_logs[[#This Row],[Total Score]]&lt;=19, "High", tbl_logs[[#This Row],[Total Score]]&lt;=25, "Very High")</f>
        <v>Medium</v>
      </c>
      <c r="N2918" t="str" cm="1">
        <f t="array" ref="N2918">_xlfn.IFS(tbl_logs[[#This Row],[Total Score]]&lt;=4, "Low", tbl_logs[[#This Row],[Total Score]]&lt;=10, "Medium", tbl_logs[[#This Row],[Total Score]]&lt;=17, "High", tbl_logs[[#This Row],[Total Score]]&lt;=25, "Critical")</f>
        <v>Medium</v>
      </c>
    </row>
    <row r="2919" spans="1:14" x14ac:dyDescent="0.3">
      <c r="A2919" t="s">
        <v>262</v>
      </c>
      <c r="B2919" s="1">
        <v>46076.589583333334</v>
      </c>
      <c r="C2919" t="s">
        <v>7</v>
      </c>
      <c r="D2919" t="s">
        <v>22</v>
      </c>
      <c r="E2919" t="s">
        <v>19</v>
      </c>
      <c r="F2919" t="s">
        <v>20</v>
      </c>
      <c r="G2919" s="2">
        <v>0.58958333333333335</v>
      </c>
      <c r="H2919" s="3">
        <v>46076</v>
      </c>
      <c r="I2919">
        <v>2</v>
      </c>
      <c r="J2919">
        <f>_xlfn.XLOOKUP(tbl_logs[[#This Row],[Target_Department]],tbl_DeptWeight[Department], tbl_DeptWeight[Impact Score])</f>
        <v>3</v>
      </c>
      <c r="K2919">
        <f>_xlfn.XLOOKUP(tbl_logs[[#This Row],[Employee_Action]],tbl_ResponseLikelihood[Employee Action],tbl_ResponseLikelihood[Likelihood Score])</f>
        <v>2</v>
      </c>
      <c r="L2919">
        <f>tbl_logs[[#This Row],[Impact Score]]*tbl_logs[[#This Row],[Response Multiplier]]</f>
        <v>6</v>
      </c>
      <c r="M2919" t="str" cm="1">
        <f t="array" ref="M2919">_xlfn.IFS(tbl_logs[[#This Row],[Total Score]]&lt;=4, "Low", tbl_logs[[#This Row],[Total Score]]&lt;=10, "Medium", tbl_logs[[#This Row],[Total Score]]&lt;=19, "High", tbl_logs[[#This Row],[Total Score]]&lt;=25, "Very High")</f>
        <v>Medium</v>
      </c>
      <c r="N2919" t="str" cm="1">
        <f t="array" ref="N2919">_xlfn.IFS(tbl_logs[[#This Row],[Total Score]]&lt;=4, "Low", tbl_logs[[#This Row],[Total Score]]&lt;=10, "Medium", tbl_logs[[#This Row],[Total Score]]&lt;=17, "High", tbl_logs[[#This Row],[Total Score]]&lt;=25, "Critical")</f>
        <v>Medium</v>
      </c>
    </row>
    <row r="2920" spans="1:14" x14ac:dyDescent="0.3">
      <c r="A2920" t="s">
        <v>2083</v>
      </c>
      <c r="B2920" s="1">
        <v>46076.595138888886</v>
      </c>
      <c r="C2920" t="s">
        <v>7</v>
      </c>
      <c r="D2920" t="s">
        <v>15</v>
      </c>
      <c r="E2920" t="s">
        <v>19</v>
      </c>
      <c r="F2920" t="s">
        <v>20</v>
      </c>
      <c r="G2920" s="2">
        <v>0.59513888888888888</v>
      </c>
      <c r="H2920" s="3">
        <v>46076</v>
      </c>
      <c r="I2920">
        <v>2</v>
      </c>
      <c r="J2920">
        <f>_xlfn.XLOOKUP(tbl_logs[[#This Row],[Target_Department]],tbl_DeptWeight[Department], tbl_DeptWeight[Impact Score])</f>
        <v>3</v>
      </c>
      <c r="K2920">
        <f>_xlfn.XLOOKUP(tbl_logs[[#This Row],[Employee_Action]],tbl_ResponseLikelihood[Employee Action],tbl_ResponseLikelihood[Likelihood Score])</f>
        <v>2</v>
      </c>
      <c r="L2920">
        <f>tbl_logs[[#This Row],[Impact Score]]*tbl_logs[[#This Row],[Response Multiplier]]</f>
        <v>6</v>
      </c>
      <c r="M2920" t="str" cm="1">
        <f t="array" ref="M2920">_xlfn.IFS(tbl_logs[[#This Row],[Total Score]]&lt;=4, "Low", tbl_logs[[#This Row],[Total Score]]&lt;=10, "Medium", tbl_logs[[#This Row],[Total Score]]&lt;=19, "High", tbl_logs[[#This Row],[Total Score]]&lt;=25, "Very High")</f>
        <v>Medium</v>
      </c>
      <c r="N2920" t="str" cm="1">
        <f t="array" ref="N2920">_xlfn.IFS(tbl_logs[[#This Row],[Total Score]]&lt;=4, "Low", tbl_logs[[#This Row],[Total Score]]&lt;=10, "Medium", tbl_logs[[#This Row],[Total Score]]&lt;=17, "High", tbl_logs[[#This Row],[Total Score]]&lt;=25, "Critical")</f>
        <v>Medium</v>
      </c>
    </row>
    <row r="2921" spans="1:14" x14ac:dyDescent="0.3">
      <c r="A2921" t="s">
        <v>2552</v>
      </c>
      <c r="B2921" s="1">
        <v>46076.612500000003</v>
      </c>
      <c r="C2921" t="s">
        <v>7</v>
      </c>
      <c r="D2921" t="s">
        <v>18</v>
      </c>
      <c r="E2921" t="s">
        <v>19</v>
      </c>
      <c r="F2921" t="s">
        <v>20</v>
      </c>
      <c r="G2921" s="2">
        <v>0.61250000000000004</v>
      </c>
      <c r="H2921" s="3">
        <v>46076</v>
      </c>
      <c r="I2921">
        <v>2</v>
      </c>
      <c r="J2921">
        <f>_xlfn.XLOOKUP(tbl_logs[[#This Row],[Target_Department]],tbl_DeptWeight[Department], tbl_DeptWeight[Impact Score])</f>
        <v>3</v>
      </c>
      <c r="K2921">
        <f>_xlfn.XLOOKUP(tbl_logs[[#This Row],[Employee_Action]],tbl_ResponseLikelihood[Employee Action],tbl_ResponseLikelihood[Likelihood Score])</f>
        <v>2</v>
      </c>
      <c r="L2921">
        <f>tbl_logs[[#This Row],[Impact Score]]*tbl_logs[[#This Row],[Response Multiplier]]</f>
        <v>6</v>
      </c>
      <c r="M2921" t="str" cm="1">
        <f t="array" ref="M2921">_xlfn.IFS(tbl_logs[[#This Row],[Total Score]]&lt;=4, "Low", tbl_logs[[#This Row],[Total Score]]&lt;=10, "Medium", tbl_logs[[#This Row],[Total Score]]&lt;=19, "High", tbl_logs[[#This Row],[Total Score]]&lt;=25, "Very High")</f>
        <v>Medium</v>
      </c>
      <c r="N2921" t="str" cm="1">
        <f t="array" ref="N2921">_xlfn.IFS(tbl_logs[[#This Row],[Total Score]]&lt;=4, "Low", tbl_logs[[#This Row],[Total Score]]&lt;=10, "Medium", tbl_logs[[#This Row],[Total Score]]&lt;=17, "High", tbl_logs[[#This Row],[Total Score]]&lt;=25, "Critical")</f>
        <v>Medium</v>
      </c>
    </row>
    <row r="2922" spans="1:14" x14ac:dyDescent="0.3">
      <c r="A2922" t="s">
        <v>682</v>
      </c>
      <c r="B2922" s="1">
        <v>46076.617361111108</v>
      </c>
      <c r="C2922" t="s">
        <v>12</v>
      </c>
      <c r="D2922" t="s">
        <v>8</v>
      </c>
      <c r="E2922" t="s">
        <v>31</v>
      </c>
      <c r="F2922" t="s">
        <v>13</v>
      </c>
      <c r="G2922" s="2">
        <v>0.61736111111111114</v>
      </c>
      <c r="H2922" s="3">
        <v>46076</v>
      </c>
      <c r="I2922">
        <v>2</v>
      </c>
      <c r="J2922">
        <f>_xlfn.XLOOKUP(tbl_logs[[#This Row],[Target_Department]],tbl_DeptWeight[Department], tbl_DeptWeight[Impact Score])</f>
        <v>1</v>
      </c>
      <c r="K2922">
        <f>_xlfn.XLOOKUP(tbl_logs[[#This Row],[Employee_Action]],tbl_ResponseLikelihood[Employee Action],tbl_ResponseLikelihood[Likelihood Score])</f>
        <v>1</v>
      </c>
      <c r="L2922">
        <f>tbl_logs[[#This Row],[Impact Score]]*tbl_logs[[#This Row],[Response Multiplier]]</f>
        <v>1</v>
      </c>
      <c r="M2922" t="str" cm="1">
        <f t="array" ref="M2922">_xlfn.IFS(tbl_logs[[#This Row],[Total Score]]&lt;=4, "Low", tbl_logs[[#This Row],[Total Score]]&lt;=10, "Medium", tbl_logs[[#This Row],[Total Score]]&lt;=19, "High", tbl_logs[[#This Row],[Total Score]]&lt;=25, "Very High")</f>
        <v>Low</v>
      </c>
      <c r="N2922" t="str" cm="1">
        <f t="array" ref="N2922">_xlfn.IFS(tbl_logs[[#This Row],[Total Score]]&lt;=4, "Low", tbl_logs[[#This Row],[Total Score]]&lt;=10, "Medium", tbl_logs[[#This Row],[Total Score]]&lt;=17, "High", tbl_logs[[#This Row],[Total Score]]&lt;=25, "Critical")</f>
        <v>Low</v>
      </c>
    </row>
    <row r="2923" spans="1:14" x14ac:dyDescent="0.3">
      <c r="A2923" t="s">
        <v>3594</v>
      </c>
      <c r="B2923" s="1">
        <v>46076.663888888892</v>
      </c>
      <c r="C2923" t="s">
        <v>40</v>
      </c>
      <c r="D2923" t="s">
        <v>8</v>
      </c>
      <c r="E2923" t="s">
        <v>16</v>
      </c>
      <c r="F2923" t="s">
        <v>20</v>
      </c>
      <c r="G2923" s="2">
        <v>0.66388888888888886</v>
      </c>
      <c r="H2923" s="3">
        <v>46076</v>
      </c>
      <c r="I2923">
        <v>2</v>
      </c>
      <c r="J2923">
        <f>_xlfn.XLOOKUP(tbl_logs[[#This Row],[Target_Department]],tbl_DeptWeight[Department], tbl_DeptWeight[Impact Score])</f>
        <v>5</v>
      </c>
      <c r="K2923">
        <f>_xlfn.XLOOKUP(tbl_logs[[#This Row],[Employee_Action]],tbl_ResponseLikelihood[Employee Action],tbl_ResponseLikelihood[Likelihood Score])</f>
        <v>2</v>
      </c>
      <c r="L2923">
        <f>tbl_logs[[#This Row],[Impact Score]]*tbl_logs[[#This Row],[Response Multiplier]]</f>
        <v>10</v>
      </c>
      <c r="M2923" t="str" cm="1">
        <f t="array" ref="M2923">_xlfn.IFS(tbl_logs[[#This Row],[Total Score]]&lt;=4, "Low", tbl_logs[[#This Row],[Total Score]]&lt;=10, "Medium", tbl_logs[[#This Row],[Total Score]]&lt;=19, "High", tbl_logs[[#This Row],[Total Score]]&lt;=25, "Very High")</f>
        <v>Medium</v>
      </c>
      <c r="N2923" t="str" cm="1">
        <f t="array" ref="N2923">_xlfn.IFS(tbl_logs[[#This Row],[Total Score]]&lt;=4, "Low", tbl_logs[[#This Row],[Total Score]]&lt;=10, "Medium", tbl_logs[[#This Row],[Total Score]]&lt;=17, "High", tbl_logs[[#This Row],[Total Score]]&lt;=25, "Critical")</f>
        <v>Medium</v>
      </c>
    </row>
    <row r="2924" spans="1:14" x14ac:dyDescent="0.3">
      <c r="A2924" t="s">
        <v>4066</v>
      </c>
      <c r="B2924" s="1">
        <v>46076.67291666667</v>
      </c>
      <c r="C2924" t="s">
        <v>7</v>
      </c>
      <c r="D2924" t="s">
        <v>8</v>
      </c>
      <c r="E2924" t="s">
        <v>19</v>
      </c>
      <c r="F2924" t="s">
        <v>13</v>
      </c>
      <c r="G2924" s="2">
        <v>0.67291666666666672</v>
      </c>
      <c r="H2924" s="3">
        <v>46076</v>
      </c>
      <c r="I2924">
        <v>2</v>
      </c>
      <c r="J2924">
        <f>_xlfn.XLOOKUP(tbl_logs[[#This Row],[Target_Department]],tbl_DeptWeight[Department], tbl_DeptWeight[Impact Score])</f>
        <v>3</v>
      </c>
      <c r="K2924">
        <f>_xlfn.XLOOKUP(tbl_logs[[#This Row],[Employee_Action]],tbl_ResponseLikelihood[Employee Action],tbl_ResponseLikelihood[Likelihood Score])</f>
        <v>1</v>
      </c>
      <c r="L2924">
        <f>tbl_logs[[#This Row],[Impact Score]]*tbl_logs[[#This Row],[Response Multiplier]]</f>
        <v>3</v>
      </c>
      <c r="M2924" t="str" cm="1">
        <f t="array" ref="M2924">_xlfn.IFS(tbl_logs[[#This Row],[Total Score]]&lt;=4, "Low", tbl_logs[[#This Row],[Total Score]]&lt;=10, "Medium", tbl_logs[[#This Row],[Total Score]]&lt;=19, "High", tbl_logs[[#This Row],[Total Score]]&lt;=25, "Very High")</f>
        <v>Low</v>
      </c>
      <c r="N2924" t="str" cm="1">
        <f t="array" ref="N2924">_xlfn.IFS(tbl_logs[[#This Row],[Total Score]]&lt;=4, "Low", tbl_logs[[#This Row],[Total Score]]&lt;=10, "Medium", tbl_logs[[#This Row],[Total Score]]&lt;=17, "High", tbl_logs[[#This Row],[Total Score]]&lt;=25, "Critical")</f>
        <v>Low</v>
      </c>
    </row>
    <row r="2925" spans="1:14" x14ac:dyDescent="0.3">
      <c r="A2925" t="s">
        <v>3169</v>
      </c>
      <c r="B2925" s="1">
        <v>46076.695138888892</v>
      </c>
      <c r="C2925" t="s">
        <v>7</v>
      </c>
      <c r="D2925" t="s">
        <v>15</v>
      </c>
      <c r="E2925" t="s">
        <v>19</v>
      </c>
      <c r="F2925" t="s">
        <v>20</v>
      </c>
      <c r="G2925" s="2">
        <v>0.69513888888888886</v>
      </c>
      <c r="H2925" s="3">
        <v>46076</v>
      </c>
      <c r="I2925">
        <v>2</v>
      </c>
      <c r="J2925">
        <f>_xlfn.XLOOKUP(tbl_logs[[#This Row],[Target_Department]],tbl_DeptWeight[Department], tbl_DeptWeight[Impact Score])</f>
        <v>3</v>
      </c>
      <c r="K2925">
        <f>_xlfn.XLOOKUP(tbl_logs[[#This Row],[Employee_Action]],tbl_ResponseLikelihood[Employee Action],tbl_ResponseLikelihood[Likelihood Score])</f>
        <v>2</v>
      </c>
      <c r="L2925">
        <f>tbl_logs[[#This Row],[Impact Score]]*tbl_logs[[#This Row],[Response Multiplier]]</f>
        <v>6</v>
      </c>
      <c r="M2925" t="str" cm="1">
        <f t="array" ref="M2925">_xlfn.IFS(tbl_logs[[#This Row],[Total Score]]&lt;=4, "Low", tbl_logs[[#This Row],[Total Score]]&lt;=10, "Medium", tbl_logs[[#This Row],[Total Score]]&lt;=19, "High", tbl_logs[[#This Row],[Total Score]]&lt;=25, "Very High")</f>
        <v>Medium</v>
      </c>
      <c r="N2925" t="str" cm="1">
        <f t="array" ref="N2925">_xlfn.IFS(tbl_logs[[#This Row],[Total Score]]&lt;=4, "Low", tbl_logs[[#This Row],[Total Score]]&lt;=10, "Medium", tbl_logs[[#This Row],[Total Score]]&lt;=17, "High", tbl_logs[[#This Row],[Total Score]]&lt;=25, "Critical")</f>
        <v>Medium</v>
      </c>
    </row>
    <row r="2926" spans="1:14" x14ac:dyDescent="0.3">
      <c r="A2926" t="s">
        <v>2382</v>
      </c>
      <c r="B2926" s="1">
        <v>46076.710416666669</v>
      </c>
      <c r="C2926" t="s">
        <v>47</v>
      </c>
      <c r="D2926" t="s">
        <v>15</v>
      </c>
      <c r="E2926" t="s">
        <v>31</v>
      </c>
      <c r="F2926" t="s">
        <v>20</v>
      </c>
      <c r="G2926" s="2">
        <v>0.7104166666666667</v>
      </c>
      <c r="H2926" s="3">
        <v>46076</v>
      </c>
      <c r="I2926">
        <v>2</v>
      </c>
      <c r="J2926">
        <f>_xlfn.XLOOKUP(tbl_logs[[#This Row],[Target_Department]],tbl_DeptWeight[Department], tbl_DeptWeight[Impact Score])</f>
        <v>1</v>
      </c>
      <c r="K2926">
        <f>_xlfn.XLOOKUP(tbl_logs[[#This Row],[Employee_Action]],tbl_ResponseLikelihood[Employee Action],tbl_ResponseLikelihood[Likelihood Score])</f>
        <v>2</v>
      </c>
      <c r="L2926">
        <f>tbl_logs[[#This Row],[Impact Score]]*tbl_logs[[#This Row],[Response Multiplier]]</f>
        <v>2</v>
      </c>
      <c r="M2926" t="str" cm="1">
        <f t="array" ref="M2926">_xlfn.IFS(tbl_logs[[#This Row],[Total Score]]&lt;=4, "Low", tbl_logs[[#This Row],[Total Score]]&lt;=10, "Medium", tbl_logs[[#This Row],[Total Score]]&lt;=19, "High", tbl_logs[[#This Row],[Total Score]]&lt;=25, "Very High")</f>
        <v>Low</v>
      </c>
      <c r="N2926" t="str" cm="1">
        <f t="array" ref="N2926">_xlfn.IFS(tbl_logs[[#This Row],[Total Score]]&lt;=4, "Low", tbl_logs[[#This Row],[Total Score]]&lt;=10, "Medium", tbl_logs[[#This Row],[Total Score]]&lt;=17, "High", tbl_logs[[#This Row],[Total Score]]&lt;=25, "Critical")</f>
        <v>Low</v>
      </c>
    </row>
    <row r="2927" spans="1:14" x14ac:dyDescent="0.3">
      <c r="A2927" t="s">
        <v>1784</v>
      </c>
      <c r="B2927" s="1">
        <v>46076.762499999997</v>
      </c>
      <c r="C2927" t="s">
        <v>26</v>
      </c>
      <c r="D2927" t="s">
        <v>22</v>
      </c>
      <c r="E2927" t="s">
        <v>16</v>
      </c>
      <c r="F2927" t="s">
        <v>20</v>
      </c>
      <c r="G2927" s="2">
        <v>0.76249999999999996</v>
      </c>
      <c r="H2927" s="3">
        <v>46076</v>
      </c>
      <c r="I2927">
        <v>2</v>
      </c>
      <c r="J2927">
        <f>_xlfn.XLOOKUP(tbl_logs[[#This Row],[Target_Department]],tbl_DeptWeight[Department], tbl_DeptWeight[Impact Score])</f>
        <v>3</v>
      </c>
      <c r="K2927">
        <f>_xlfn.XLOOKUP(tbl_logs[[#This Row],[Employee_Action]],tbl_ResponseLikelihood[Employee Action],tbl_ResponseLikelihood[Likelihood Score])</f>
        <v>2</v>
      </c>
      <c r="L2927">
        <f>tbl_logs[[#This Row],[Impact Score]]*tbl_logs[[#This Row],[Response Multiplier]]</f>
        <v>6</v>
      </c>
      <c r="M2927" t="str" cm="1">
        <f t="array" ref="M2927">_xlfn.IFS(tbl_logs[[#This Row],[Total Score]]&lt;=4, "Low", tbl_logs[[#This Row],[Total Score]]&lt;=10, "Medium", tbl_logs[[#This Row],[Total Score]]&lt;=19, "High", tbl_logs[[#This Row],[Total Score]]&lt;=25, "Very High")</f>
        <v>Medium</v>
      </c>
      <c r="N2927" t="str" cm="1">
        <f t="array" ref="N2927">_xlfn.IFS(tbl_logs[[#This Row],[Total Score]]&lt;=4, "Low", tbl_logs[[#This Row],[Total Score]]&lt;=10, "Medium", tbl_logs[[#This Row],[Total Score]]&lt;=17, "High", tbl_logs[[#This Row],[Total Score]]&lt;=25, "Critical")</f>
        <v>Medium</v>
      </c>
    </row>
    <row r="2928" spans="1:14" x14ac:dyDescent="0.3">
      <c r="A2928" t="s">
        <v>2191</v>
      </c>
      <c r="B2928" s="1">
        <v>46076.797222222223</v>
      </c>
      <c r="C2928" t="s">
        <v>35</v>
      </c>
      <c r="D2928" t="s">
        <v>15</v>
      </c>
      <c r="E2928" t="s">
        <v>19</v>
      </c>
      <c r="F2928" t="s">
        <v>20</v>
      </c>
      <c r="G2928" s="2">
        <v>0.79722222222222228</v>
      </c>
      <c r="H2928" s="3">
        <v>46076</v>
      </c>
      <c r="I2928">
        <v>2</v>
      </c>
      <c r="J2928">
        <f>_xlfn.XLOOKUP(tbl_logs[[#This Row],[Target_Department]],tbl_DeptWeight[Department], tbl_DeptWeight[Impact Score])</f>
        <v>1</v>
      </c>
      <c r="K2928">
        <f>_xlfn.XLOOKUP(tbl_logs[[#This Row],[Employee_Action]],tbl_ResponseLikelihood[Employee Action],tbl_ResponseLikelihood[Likelihood Score])</f>
        <v>2</v>
      </c>
      <c r="L2928">
        <f>tbl_logs[[#This Row],[Impact Score]]*tbl_logs[[#This Row],[Response Multiplier]]</f>
        <v>2</v>
      </c>
      <c r="M2928" t="str" cm="1">
        <f t="array" ref="M2928">_xlfn.IFS(tbl_logs[[#This Row],[Total Score]]&lt;=4, "Low", tbl_logs[[#This Row],[Total Score]]&lt;=10, "Medium", tbl_logs[[#This Row],[Total Score]]&lt;=19, "High", tbl_logs[[#This Row],[Total Score]]&lt;=25, "Very High")</f>
        <v>Low</v>
      </c>
      <c r="N2928" t="str" cm="1">
        <f t="array" ref="N2928">_xlfn.IFS(tbl_logs[[#This Row],[Total Score]]&lt;=4, "Low", tbl_logs[[#This Row],[Total Score]]&lt;=10, "Medium", tbl_logs[[#This Row],[Total Score]]&lt;=17, "High", tbl_logs[[#This Row],[Total Score]]&lt;=25, "Critical")</f>
        <v>Low</v>
      </c>
    </row>
    <row r="2929" spans="1:14" x14ac:dyDescent="0.3">
      <c r="A2929" t="s">
        <v>2784</v>
      </c>
      <c r="B2929" s="1">
        <v>46076.805555555555</v>
      </c>
      <c r="C2929" t="s">
        <v>40</v>
      </c>
      <c r="D2929" t="s">
        <v>8</v>
      </c>
      <c r="E2929" t="s">
        <v>16</v>
      </c>
      <c r="F2929" t="s">
        <v>10</v>
      </c>
      <c r="G2929" s="2">
        <v>0.80555555555555558</v>
      </c>
      <c r="H2929" s="3">
        <v>46076</v>
      </c>
      <c r="I2929">
        <v>2</v>
      </c>
      <c r="J2929">
        <f>_xlfn.XLOOKUP(tbl_logs[[#This Row],[Target_Department]],tbl_DeptWeight[Department], tbl_DeptWeight[Impact Score])</f>
        <v>5</v>
      </c>
      <c r="K2929">
        <f>_xlfn.XLOOKUP(tbl_logs[[#This Row],[Employee_Action]],tbl_ResponseLikelihood[Employee Action],tbl_ResponseLikelihood[Likelihood Score])</f>
        <v>2</v>
      </c>
      <c r="L2929">
        <f>tbl_logs[[#This Row],[Impact Score]]*tbl_logs[[#This Row],[Response Multiplier]]</f>
        <v>10</v>
      </c>
      <c r="M2929" t="str" cm="1">
        <f t="array" ref="M2929">_xlfn.IFS(tbl_logs[[#This Row],[Total Score]]&lt;=4, "Low", tbl_logs[[#This Row],[Total Score]]&lt;=10, "Medium", tbl_logs[[#This Row],[Total Score]]&lt;=19, "High", tbl_logs[[#This Row],[Total Score]]&lt;=25, "Very High")</f>
        <v>Medium</v>
      </c>
      <c r="N2929" t="str" cm="1">
        <f t="array" ref="N2929">_xlfn.IFS(tbl_logs[[#This Row],[Total Score]]&lt;=4, "Low", tbl_logs[[#This Row],[Total Score]]&lt;=10, "Medium", tbl_logs[[#This Row],[Total Score]]&lt;=17, "High", tbl_logs[[#This Row],[Total Score]]&lt;=25, "Critical")</f>
        <v>Medium</v>
      </c>
    </row>
    <row r="2930" spans="1:14" x14ac:dyDescent="0.3">
      <c r="A2930" t="s">
        <v>333</v>
      </c>
      <c r="B2930" s="1">
        <v>46076.816666666666</v>
      </c>
      <c r="C2930" t="s">
        <v>40</v>
      </c>
      <c r="D2930" t="s">
        <v>18</v>
      </c>
      <c r="E2930" t="s">
        <v>16</v>
      </c>
      <c r="F2930" t="s">
        <v>10</v>
      </c>
      <c r="G2930" s="2">
        <v>0.81666666666666665</v>
      </c>
      <c r="H2930" s="3">
        <v>46076</v>
      </c>
      <c r="I2930">
        <v>2</v>
      </c>
      <c r="J2930">
        <f>_xlfn.XLOOKUP(tbl_logs[[#This Row],[Target_Department]],tbl_DeptWeight[Department], tbl_DeptWeight[Impact Score])</f>
        <v>5</v>
      </c>
      <c r="K2930">
        <f>_xlfn.XLOOKUP(tbl_logs[[#This Row],[Employee_Action]],tbl_ResponseLikelihood[Employee Action],tbl_ResponseLikelihood[Likelihood Score])</f>
        <v>2</v>
      </c>
      <c r="L2930">
        <f>tbl_logs[[#This Row],[Impact Score]]*tbl_logs[[#This Row],[Response Multiplier]]</f>
        <v>10</v>
      </c>
      <c r="M2930" t="str" cm="1">
        <f t="array" ref="M2930">_xlfn.IFS(tbl_logs[[#This Row],[Total Score]]&lt;=4, "Low", tbl_logs[[#This Row],[Total Score]]&lt;=10, "Medium", tbl_logs[[#This Row],[Total Score]]&lt;=19, "High", tbl_logs[[#This Row],[Total Score]]&lt;=25, "Very High")</f>
        <v>Medium</v>
      </c>
      <c r="N2930" t="str" cm="1">
        <f t="array" ref="N2930">_xlfn.IFS(tbl_logs[[#This Row],[Total Score]]&lt;=4, "Low", tbl_logs[[#This Row],[Total Score]]&lt;=10, "Medium", tbl_logs[[#This Row],[Total Score]]&lt;=17, "High", tbl_logs[[#This Row],[Total Score]]&lt;=25, "Critical")</f>
        <v>Medium</v>
      </c>
    </row>
    <row r="2931" spans="1:14" x14ac:dyDescent="0.3">
      <c r="A2931" t="s">
        <v>1263</v>
      </c>
      <c r="B2931" s="1">
        <v>46076.828472222223</v>
      </c>
      <c r="C2931" t="s">
        <v>7</v>
      </c>
      <c r="D2931" t="s">
        <v>15</v>
      </c>
      <c r="E2931" t="s">
        <v>19</v>
      </c>
      <c r="F2931" t="s">
        <v>53</v>
      </c>
      <c r="G2931" s="2">
        <v>0.82847222222222228</v>
      </c>
      <c r="H2931" s="3">
        <v>46076</v>
      </c>
      <c r="I2931">
        <v>2</v>
      </c>
      <c r="J2931">
        <f>_xlfn.XLOOKUP(tbl_logs[[#This Row],[Target_Department]],tbl_DeptWeight[Department], tbl_DeptWeight[Impact Score])</f>
        <v>3</v>
      </c>
      <c r="K2931">
        <f>_xlfn.XLOOKUP(tbl_logs[[#This Row],[Employee_Action]],tbl_ResponseLikelihood[Employee Action],tbl_ResponseLikelihood[Likelihood Score])</f>
        <v>5</v>
      </c>
      <c r="L2931">
        <f>tbl_logs[[#This Row],[Impact Score]]*tbl_logs[[#This Row],[Response Multiplier]]</f>
        <v>15</v>
      </c>
      <c r="M2931" t="str" cm="1">
        <f t="array" ref="M2931">_xlfn.IFS(tbl_logs[[#This Row],[Total Score]]&lt;=4, "Low", tbl_logs[[#This Row],[Total Score]]&lt;=10, "Medium", tbl_logs[[#This Row],[Total Score]]&lt;=19, "High", tbl_logs[[#This Row],[Total Score]]&lt;=25, "Very High")</f>
        <v>High</v>
      </c>
      <c r="N2931" t="str" cm="1">
        <f t="array" ref="N2931">_xlfn.IFS(tbl_logs[[#This Row],[Total Score]]&lt;=4, "Low", tbl_logs[[#This Row],[Total Score]]&lt;=10, "Medium", tbl_logs[[#This Row],[Total Score]]&lt;=17, "High", tbl_logs[[#This Row],[Total Score]]&lt;=25, "Critical")</f>
        <v>High</v>
      </c>
    </row>
    <row r="2932" spans="1:14" x14ac:dyDescent="0.3">
      <c r="A2932" t="s">
        <v>885</v>
      </c>
      <c r="B2932" s="1">
        <v>46076.836111111108</v>
      </c>
      <c r="C2932" t="s">
        <v>7</v>
      </c>
      <c r="D2932" t="s">
        <v>18</v>
      </c>
      <c r="E2932" t="s">
        <v>19</v>
      </c>
      <c r="F2932" t="s">
        <v>33</v>
      </c>
      <c r="G2932" s="2">
        <v>0.83611111111111114</v>
      </c>
      <c r="H2932" s="3">
        <v>46076</v>
      </c>
      <c r="I2932">
        <v>2</v>
      </c>
      <c r="J2932">
        <f>_xlfn.XLOOKUP(tbl_logs[[#This Row],[Target_Department]],tbl_DeptWeight[Department], tbl_DeptWeight[Impact Score])</f>
        <v>3</v>
      </c>
      <c r="K2932">
        <f>_xlfn.XLOOKUP(tbl_logs[[#This Row],[Employee_Action]],tbl_ResponseLikelihood[Employee Action],tbl_ResponseLikelihood[Likelihood Score])</f>
        <v>4</v>
      </c>
      <c r="L2932">
        <f>tbl_logs[[#This Row],[Impact Score]]*tbl_logs[[#This Row],[Response Multiplier]]</f>
        <v>12</v>
      </c>
      <c r="M2932" t="str" cm="1">
        <f t="array" ref="M2932">_xlfn.IFS(tbl_logs[[#This Row],[Total Score]]&lt;=4, "Low", tbl_logs[[#This Row],[Total Score]]&lt;=10, "Medium", tbl_logs[[#This Row],[Total Score]]&lt;=19, "High", tbl_logs[[#This Row],[Total Score]]&lt;=25, "Very High")</f>
        <v>High</v>
      </c>
      <c r="N2932" t="str" cm="1">
        <f t="array" ref="N2932">_xlfn.IFS(tbl_logs[[#This Row],[Total Score]]&lt;=4, "Low", tbl_logs[[#This Row],[Total Score]]&lt;=10, "Medium", tbl_logs[[#This Row],[Total Score]]&lt;=17, "High", tbl_logs[[#This Row],[Total Score]]&lt;=25, "Critical")</f>
        <v>High</v>
      </c>
    </row>
    <row r="2933" spans="1:14" x14ac:dyDescent="0.3">
      <c r="A2933" t="s">
        <v>286</v>
      </c>
      <c r="B2933" s="1">
        <v>46076.839583333334</v>
      </c>
      <c r="C2933" t="s">
        <v>35</v>
      </c>
      <c r="D2933" t="s">
        <v>15</v>
      </c>
      <c r="E2933" t="s">
        <v>9</v>
      </c>
      <c r="F2933" t="s">
        <v>10</v>
      </c>
      <c r="G2933" s="2">
        <v>0.83958333333333335</v>
      </c>
      <c r="H2933" s="3">
        <v>46076</v>
      </c>
      <c r="I2933">
        <v>2</v>
      </c>
      <c r="J2933">
        <f>_xlfn.XLOOKUP(tbl_logs[[#This Row],[Target_Department]],tbl_DeptWeight[Department], tbl_DeptWeight[Impact Score])</f>
        <v>1</v>
      </c>
      <c r="K2933">
        <f>_xlfn.XLOOKUP(tbl_logs[[#This Row],[Employee_Action]],tbl_ResponseLikelihood[Employee Action],tbl_ResponseLikelihood[Likelihood Score])</f>
        <v>2</v>
      </c>
      <c r="L2933">
        <f>tbl_logs[[#This Row],[Impact Score]]*tbl_logs[[#This Row],[Response Multiplier]]</f>
        <v>2</v>
      </c>
      <c r="M2933" t="str" cm="1">
        <f t="array" ref="M2933">_xlfn.IFS(tbl_logs[[#This Row],[Total Score]]&lt;=4, "Low", tbl_logs[[#This Row],[Total Score]]&lt;=10, "Medium", tbl_logs[[#This Row],[Total Score]]&lt;=19, "High", tbl_logs[[#This Row],[Total Score]]&lt;=25, "Very High")</f>
        <v>Low</v>
      </c>
      <c r="N2933" t="str" cm="1">
        <f t="array" ref="N2933">_xlfn.IFS(tbl_logs[[#This Row],[Total Score]]&lt;=4, "Low", tbl_logs[[#This Row],[Total Score]]&lt;=10, "Medium", tbl_logs[[#This Row],[Total Score]]&lt;=17, "High", tbl_logs[[#This Row],[Total Score]]&lt;=25, "Critical")</f>
        <v>Low</v>
      </c>
    </row>
    <row r="2934" spans="1:14" x14ac:dyDescent="0.3">
      <c r="A2934" t="s">
        <v>2116</v>
      </c>
      <c r="B2934" s="1">
        <v>46076.841666666667</v>
      </c>
      <c r="C2934" t="s">
        <v>35</v>
      </c>
      <c r="D2934" t="s">
        <v>15</v>
      </c>
      <c r="E2934" t="s">
        <v>9</v>
      </c>
      <c r="F2934" t="s">
        <v>20</v>
      </c>
      <c r="G2934" s="2">
        <v>0.84166666666666667</v>
      </c>
      <c r="H2934" s="3">
        <v>46076</v>
      </c>
      <c r="I2934">
        <v>2</v>
      </c>
      <c r="J2934">
        <f>_xlfn.XLOOKUP(tbl_logs[[#This Row],[Target_Department]],tbl_DeptWeight[Department], tbl_DeptWeight[Impact Score])</f>
        <v>1</v>
      </c>
      <c r="K2934">
        <f>_xlfn.XLOOKUP(tbl_logs[[#This Row],[Employee_Action]],tbl_ResponseLikelihood[Employee Action],tbl_ResponseLikelihood[Likelihood Score])</f>
        <v>2</v>
      </c>
      <c r="L2934">
        <f>tbl_logs[[#This Row],[Impact Score]]*tbl_logs[[#This Row],[Response Multiplier]]</f>
        <v>2</v>
      </c>
      <c r="M2934" t="str" cm="1">
        <f t="array" ref="M2934">_xlfn.IFS(tbl_logs[[#This Row],[Total Score]]&lt;=4, "Low", tbl_logs[[#This Row],[Total Score]]&lt;=10, "Medium", tbl_logs[[#This Row],[Total Score]]&lt;=19, "High", tbl_logs[[#This Row],[Total Score]]&lt;=25, "Very High")</f>
        <v>Low</v>
      </c>
      <c r="N2934" t="str" cm="1">
        <f t="array" ref="N2934">_xlfn.IFS(tbl_logs[[#This Row],[Total Score]]&lt;=4, "Low", tbl_logs[[#This Row],[Total Score]]&lt;=10, "Medium", tbl_logs[[#This Row],[Total Score]]&lt;=17, "High", tbl_logs[[#This Row],[Total Score]]&lt;=25, "Critical")</f>
        <v>Low</v>
      </c>
    </row>
    <row r="2935" spans="1:14" x14ac:dyDescent="0.3">
      <c r="A2935" t="s">
        <v>1013</v>
      </c>
      <c r="B2935" s="1">
        <v>46076.869444444441</v>
      </c>
      <c r="C2935" t="s">
        <v>7</v>
      </c>
      <c r="D2935" t="s">
        <v>18</v>
      </c>
      <c r="E2935" t="s">
        <v>19</v>
      </c>
      <c r="F2935" t="s">
        <v>10</v>
      </c>
      <c r="G2935" s="2">
        <v>0.86944444444444446</v>
      </c>
      <c r="H2935" s="3">
        <v>46076</v>
      </c>
      <c r="I2935">
        <v>2</v>
      </c>
      <c r="J2935">
        <f>_xlfn.XLOOKUP(tbl_logs[[#This Row],[Target_Department]],tbl_DeptWeight[Department], tbl_DeptWeight[Impact Score])</f>
        <v>3</v>
      </c>
      <c r="K2935">
        <f>_xlfn.XLOOKUP(tbl_logs[[#This Row],[Employee_Action]],tbl_ResponseLikelihood[Employee Action],tbl_ResponseLikelihood[Likelihood Score])</f>
        <v>2</v>
      </c>
      <c r="L2935">
        <f>tbl_logs[[#This Row],[Impact Score]]*tbl_logs[[#This Row],[Response Multiplier]]</f>
        <v>6</v>
      </c>
      <c r="M2935" t="str" cm="1">
        <f t="array" ref="M2935">_xlfn.IFS(tbl_logs[[#This Row],[Total Score]]&lt;=4, "Low", tbl_logs[[#This Row],[Total Score]]&lt;=10, "Medium", tbl_logs[[#This Row],[Total Score]]&lt;=19, "High", tbl_logs[[#This Row],[Total Score]]&lt;=25, "Very High")</f>
        <v>Medium</v>
      </c>
      <c r="N2935" t="str" cm="1">
        <f t="array" ref="N2935">_xlfn.IFS(tbl_logs[[#This Row],[Total Score]]&lt;=4, "Low", tbl_logs[[#This Row],[Total Score]]&lt;=10, "Medium", tbl_logs[[#This Row],[Total Score]]&lt;=17, "High", tbl_logs[[#This Row],[Total Score]]&lt;=25, "Critical")</f>
        <v>Medium</v>
      </c>
    </row>
    <row r="2936" spans="1:14" x14ac:dyDescent="0.3">
      <c r="A2936" t="s">
        <v>3761</v>
      </c>
      <c r="B2936" s="1">
        <v>46076.871527777781</v>
      </c>
      <c r="C2936" t="s">
        <v>7</v>
      </c>
      <c r="D2936" t="s">
        <v>8</v>
      </c>
      <c r="E2936" t="s">
        <v>19</v>
      </c>
      <c r="F2936" t="s">
        <v>20</v>
      </c>
      <c r="G2936" s="2">
        <v>0.87152777777777779</v>
      </c>
      <c r="H2936" s="3">
        <v>46076</v>
      </c>
      <c r="I2936">
        <v>2</v>
      </c>
      <c r="J2936">
        <f>_xlfn.XLOOKUP(tbl_logs[[#This Row],[Target_Department]],tbl_DeptWeight[Department], tbl_DeptWeight[Impact Score])</f>
        <v>3</v>
      </c>
      <c r="K2936">
        <f>_xlfn.XLOOKUP(tbl_logs[[#This Row],[Employee_Action]],tbl_ResponseLikelihood[Employee Action],tbl_ResponseLikelihood[Likelihood Score])</f>
        <v>2</v>
      </c>
      <c r="L2936">
        <f>tbl_logs[[#This Row],[Impact Score]]*tbl_logs[[#This Row],[Response Multiplier]]</f>
        <v>6</v>
      </c>
      <c r="M2936" t="str" cm="1">
        <f t="array" ref="M2936">_xlfn.IFS(tbl_logs[[#This Row],[Total Score]]&lt;=4, "Low", tbl_logs[[#This Row],[Total Score]]&lt;=10, "Medium", tbl_logs[[#This Row],[Total Score]]&lt;=19, "High", tbl_logs[[#This Row],[Total Score]]&lt;=25, "Very High")</f>
        <v>Medium</v>
      </c>
      <c r="N2936" t="str" cm="1">
        <f t="array" ref="N2936">_xlfn.IFS(tbl_logs[[#This Row],[Total Score]]&lt;=4, "Low", tbl_logs[[#This Row],[Total Score]]&lt;=10, "Medium", tbl_logs[[#This Row],[Total Score]]&lt;=17, "High", tbl_logs[[#This Row],[Total Score]]&lt;=25, "Critical")</f>
        <v>Medium</v>
      </c>
    </row>
    <row r="2937" spans="1:14" x14ac:dyDescent="0.3">
      <c r="A2937" t="s">
        <v>2361</v>
      </c>
      <c r="B2937" s="1">
        <v>46076.888888888891</v>
      </c>
      <c r="C2937" t="s">
        <v>26</v>
      </c>
      <c r="D2937" t="s">
        <v>15</v>
      </c>
      <c r="E2937" t="s">
        <v>9</v>
      </c>
      <c r="F2937" t="s">
        <v>10</v>
      </c>
      <c r="G2937" s="2">
        <v>0.88888888888888884</v>
      </c>
      <c r="H2937" s="3">
        <v>46076</v>
      </c>
      <c r="I2937">
        <v>2</v>
      </c>
      <c r="J2937">
        <f>_xlfn.XLOOKUP(tbl_logs[[#This Row],[Target_Department]],tbl_DeptWeight[Department], tbl_DeptWeight[Impact Score])</f>
        <v>3</v>
      </c>
      <c r="K2937">
        <f>_xlfn.XLOOKUP(tbl_logs[[#This Row],[Employee_Action]],tbl_ResponseLikelihood[Employee Action],tbl_ResponseLikelihood[Likelihood Score])</f>
        <v>2</v>
      </c>
      <c r="L2937">
        <f>tbl_logs[[#This Row],[Impact Score]]*tbl_logs[[#This Row],[Response Multiplier]]</f>
        <v>6</v>
      </c>
      <c r="M2937" t="str" cm="1">
        <f t="array" ref="M2937">_xlfn.IFS(tbl_logs[[#This Row],[Total Score]]&lt;=4, "Low", tbl_logs[[#This Row],[Total Score]]&lt;=10, "Medium", tbl_logs[[#This Row],[Total Score]]&lt;=19, "High", tbl_logs[[#This Row],[Total Score]]&lt;=25, "Very High")</f>
        <v>Medium</v>
      </c>
      <c r="N2937" t="str" cm="1">
        <f t="array" ref="N2937">_xlfn.IFS(tbl_logs[[#This Row],[Total Score]]&lt;=4, "Low", tbl_logs[[#This Row],[Total Score]]&lt;=10, "Medium", tbl_logs[[#This Row],[Total Score]]&lt;=17, "High", tbl_logs[[#This Row],[Total Score]]&lt;=25, "Critical")</f>
        <v>Medium</v>
      </c>
    </row>
    <row r="2938" spans="1:14" x14ac:dyDescent="0.3">
      <c r="A2938" t="s">
        <v>576</v>
      </c>
      <c r="B2938" s="1">
        <v>46076.900694444441</v>
      </c>
      <c r="C2938" t="s">
        <v>7</v>
      </c>
      <c r="D2938" t="s">
        <v>22</v>
      </c>
      <c r="E2938" t="s">
        <v>19</v>
      </c>
      <c r="F2938" t="s">
        <v>10</v>
      </c>
      <c r="G2938" s="2">
        <v>0.90069444444444446</v>
      </c>
      <c r="H2938" s="3">
        <v>46076</v>
      </c>
      <c r="I2938">
        <v>2</v>
      </c>
      <c r="J2938">
        <f>_xlfn.XLOOKUP(tbl_logs[[#This Row],[Target_Department]],tbl_DeptWeight[Department], tbl_DeptWeight[Impact Score])</f>
        <v>3</v>
      </c>
      <c r="K2938">
        <f>_xlfn.XLOOKUP(tbl_logs[[#This Row],[Employee_Action]],tbl_ResponseLikelihood[Employee Action],tbl_ResponseLikelihood[Likelihood Score])</f>
        <v>2</v>
      </c>
      <c r="L2938">
        <f>tbl_logs[[#This Row],[Impact Score]]*tbl_logs[[#This Row],[Response Multiplier]]</f>
        <v>6</v>
      </c>
      <c r="M2938" t="str" cm="1">
        <f t="array" ref="M2938">_xlfn.IFS(tbl_logs[[#This Row],[Total Score]]&lt;=4, "Low", tbl_logs[[#This Row],[Total Score]]&lt;=10, "Medium", tbl_logs[[#This Row],[Total Score]]&lt;=19, "High", tbl_logs[[#This Row],[Total Score]]&lt;=25, "Very High")</f>
        <v>Medium</v>
      </c>
      <c r="N2938" t="str" cm="1">
        <f t="array" ref="N2938">_xlfn.IFS(tbl_logs[[#This Row],[Total Score]]&lt;=4, "Low", tbl_logs[[#This Row],[Total Score]]&lt;=10, "Medium", tbl_logs[[#This Row],[Total Score]]&lt;=17, "High", tbl_logs[[#This Row],[Total Score]]&lt;=25, "Critical")</f>
        <v>Medium</v>
      </c>
    </row>
    <row r="2939" spans="1:14" x14ac:dyDescent="0.3">
      <c r="A2939" t="s">
        <v>1404</v>
      </c>
      <c r="B2939" s="1">
        <v>46076.90902777778</v>
      </c>
      <c r="C2939" t="s">
        <v>26</v>
      </c>
      <c r="D2939" t="s">
        <v>22</v>
      </c>
      <c r="E2939" t="s">
        <v>31</v>
      </c>
      <c r="F2939" t="s">
        <v>13</v>
      </c>
      <c r="G2939" s="2">
        <v>0.90902777777777777</v>
      </c>
      <c r="H2939" s="3">
        <v>46076</v>
      </c>
      <c r="I2939">
        <v>2</v>
      </c>
      <c r="J2939">
        <f>_xlfn.XLOOKUP(tbl_logs[[#This Row],[Target_Department]],tbl_DeptWeight[Department], tbl_DeptWeight[Impact Score])</f>
        <v>3</v>
      </c>
      <c r="K2939">
        <f>_xlfn.XLOOKUP(tbl_logs[[#This Row],[Employee_Action]],tbl_ResponseLikelihood[Employee Action],tbl_ResponseLikelihood[Likelihood Score])</f>
        <v>1</v>
      </c>
      <c r="L2939">
        <f>tbl_logs[[#This Row],[Impact Score]]*tbl_logs[[#This Row],[Response Multiplier]]</f>
        <v>3</v>
      </c>
      <c r="M2939" t="str" cm="1">
        <f t="array" ref="M2939">_xlfn.IFS(tbl_logs[[#This Row],[Total Score]]&lt;=4, "Low", tbl_logs[[#This Row],[Total Score]]&lt;=10, "Medium", tbl_logs[[#This Row],[Total Score]]&lt;=19, "High", tbl_logs[[#This Row],[Total Score]]&lt;=25, "Very High")</f>
        <v>Low</v>
      </c>
      <c r="N2939" t="str" cm="1">
        <f t="array" ref="N2939">_xlfn.IFS(tbl_logs[[#This Row],[Total Score]]&lt;=4, "Low", tbl_logs[[#This Row],[Total Score]]&lt;=10, "Medium", tbl_logs[[#This Row],[Total Score]]&lt;=17, "High", tbl_logs[[#This Row],[Total Score]]&lt;=25, "Critical")</f>
        <v>Low</v>
      </c>
    </row>
    <row r="2940" spans="1:14" x14ac:dyDescent="0.3">
      <c r="A2940" t="s">
        <v>3119</v>
      </c>
      <c r="B2940" s="1">
        <v>46076.924305555556</v>
      </c>
      <c r="C2940" t="s">
        <v>26</v>
      </c>
      <c r="D2940" t="s">
        <v>15</v>
      </c>
      <c r="E2940" t="s">
        <v>16</v>
      </c>
      <c r="F2940" t="s">
        <v>10</v>
      </c>
      <c r="G2940" s="2">
        <v>0.9243055555555556</v>
      </c>
      <c r="H2940" s="3">
        <v>46076</v>
      </c>
      <c r="I2940">
        <v>2</v>
      </c>
      <c r="J2940">
        <f>_xlfn.XLOOKUP(tbl_logs[[#This Row],[Target_Department]],tbl_DeptWeight[Department], tbl_DeptWeight[Impact Score])</f>
        <v>3</v>
      </c>
      <c r="K2940">
        <f>_xlfn.XLOOKUP(tbl_logs[[#This Row],[Employee_Action]],tbl_ResponseLikelihood[Employee Action],tbl_ResponseLikelihood[Likelihood Score])</f>
        <v>2</v>
      </c>
      <c r="L2940">
        <f>tbl_logs[[#This Row],[Impact Score]]*tbl_logs[[#This Row],[Response Multiplier]]</f>
        <v>6</v>
      </c>
      <c r="M2940" t="str" cm="1">
        <f t="array" ref="M2940">_xlfn.IFS(tbl_logs[[#This Row],[Total Score]]&lt;=4, "Low", tbl_logs[[#This Row],[Total Score]]&lt;=10, "Medium", tbl_logs[[#This Row],[Total Score]]&lt;=19, "High", tbl_logs[[#This Row],[Total Score]]&lt;=25, "Very High")</f>
        <v>Medium</v>
      </c>
      <c r="N2940" t="str" cm="1">
        <f t="array" ref="N2940">_xlfn.IFS(tbl_logs[[#This Row],[Total Score]]&lt;=4, "Low", tbl_logs[[#This Row],[Total Score]]&lt;=10, "Medium", tbl_logs[[#This Row],[Total Score]]&lt;=17, "High", tbl_logs[[#This Row],[Total Score]]&lt;=25, "Critical")</f>
        <v>Medium</v>
      </c>
    </row>
    <row r="2941" spans="1:14" x14ac:dyDescent="0.3">
      <c r="A2941" t="s">
        <v>2175</v>
      </c>
      <c r="B2941" s="1">
        <v>46076.97152777778</v>
      </c>
      <c r="C2941" t="s">
        <v>7</v>
      </c>
      <c r="D2941" t="s">
        <v>18</v>
      </c>
      <c r="E2941" t="s">
        <v>19</v>
      </c>
      <c r="F2941" t="s">
        <v>20</v>
      </c>
      <c r="G2941" s="2">
        <v>0.97152777777777777</v>
      </c>
      <c r="H2941" s="3">
        <v>46076</v>
      </c>
      <c r="I2941">
        <v>2</v>
      </c>
      <c r="J2941">
        <f>_xlfn.XLOOKUP(tbl_logs[[#This Row],[Target_Department]],tbl_DeptWeight[Department], tbl_DeptWeight[Impact Score])</f>
        <v>3</v>
      </c>
      <c r="K2941">
        <f>_xlfn.XLOOKUP(tbl_logs[[#This Row],[Employee_Action]],tbl_ResponseLikelihood[Employee Action],tbl_ResponseLikelihood[Likelihood Score])</f>
        <v>2</v>
      </c>
      <c r="L2941">
        <f>tbl_logs[[#This Row],[Impact Score]]*tbl_logs[[#This Row],[Response Multiplier]]</f>
        <v>6</v>
      </c>
      <c r="M2941" t="str" cm="1">
        <f t="array" ref="M2941">_xlfn.IFS(tbl_logs[[#This Row],[Total Score]]&lt;=4, "Low", tbl_logs[[#This Row],[Total Score]]&lt;=10, "Medium", tbl_logs[[#This Row],[Total Score]]&lt;=19, "High", tbl_logs[[#This Row],[Total Score]]&lt;=25, "Very High")</f>
        <v>Medium</v>
      </c>
      <c r="N2941" t="str" cm="1">
        <f t="array" ref="N2941">_xlfn.IFS(tbl_logs[[#This Row],[Total Score]]&lt;=4, "Low", tbl_logs[[#This Row],[Total Score]]&lt;=10, "Medium", tbl_logs[[#This Row],[Total Score]]&lt;=17, "High", tbl_logs[[#This Row],[Total Score]]&lt;=25, "Critical")</f>
        <v>Medium</v>
      </c>
    </row>
    <row r="2942" spans="1:14" x14ac:dyDescent="0.3">
      <c r="A2942" t="s">
        <v>359</v>
      </c>
      <c r="B2942" s="1">
        <v>46076.982638888891</v>
      </c>
      <c r="C2942" t="s">
        <v>7</v>
      </c>
      <c r="D2942" t="s">
        <v>22</v>
      </c>
      <c r="E2942" t="s">
        <v>19</v>
      </c>
      <c r="F2942" t="s">
        <v>33</v>
      </c>
      <c r="G2942" s="2">
        <v>0.98263888888888884</v>
      </c>
      <c r="H2942" s="3">
        <v>46076</v>
      </c>
      <c r="I2942">
        <v>2</v>
      </c>
      <c r="J2942">
        <f>_xlfn.XLOOKUP(tbl_logs[[#This Row],[Target_Department]],tbl_DeptWeight[Department], tbl_DeptWeight[Impact Score])</f>
        <v>3</v>
      </c>
      <c r="K2942">
        <f>_xlfn.XLOOKUP(tbl_logs[[#This Row],[Employee_Action]],tbl_ResponseLikelihood[Employee Action],tbl_ResponseLikelihood[Likelihood Score])</f>
        <v>4</v>
      </c>
      <c r="L2942">
        <f>tbl_logs[[#This Row],[Impact Score]]*tbl_logs[[#This Row],[Response Multiplier]]</f>
        <v>12</v>
      </c>
      <c r="M2942" t="str" cm="1">
        <f t="array" ref="M2942">_xlfn.IFS(tbl_logs[[#This Row],[Total Score]]&lt;=4, "Low", tbl_logs[[#This Row],[Total Score]]&lt;=10, "Medium", tbl_logs[[#This Row],[Total Score]]&lt;=19, "High", tbl_logs[[#This Row],[Total Score]]&lt;=25, "Very High")</f>
        <v>High</v>
      </c>
      <c r="N2942" t="str" cm="1">
        <f t="array" ref="N2942">_xlfn.IFS(tbl_logs[[#This Row],[Total Score]]&lt;=4, "Low", tbl_logs[[#This Row],[Total Score]]&lt;=10, "Medium", tbl_logs[[#This Row],[Total Score]]&lt;=17, "High", tbl_logs[[#This Row],[Total Score]]&lt;=25, "Critical")</f>
        <v>High</v>
      </c>
    </row>
    <row r="2943" spans="1:14" x14ac:dyDescent="0.3">
      <c r="A2943" t="s">
        <v>1618</v>
      </c>
      <c r="B2943" s="1">
        <v>46076.988194444442</v>
      </c>
      <c r="C2943" t="s">
        <v>7</v>
      </c>
      <c r="D2943" t="s">
        <v>15</v>
      </c>
      <c r="E2943" t="s">
        <v>19</v>
      </c>
      <c r="F2943" t="s">
        <v>13</v>
      </c>
      <c r="G2943" s="2">
        <v>0.98819444444444449</v>
      </c>
      <c r="H2943" s="3">
        <v>46076</v>
      </c>
      <c r="I2943">
        <v>2</v>
      </c>
      <c r="J2943">
        <f>_xlfn.XLOOKUP(tbl_logs[[#This Row],[Target_Department]],tbl_DeptWeight[Department], tbl_DeptWeight[Impact Score])</f>
        <v>3</v>
      </c>
      <c r="K2943">
        <f>_xlfn.XLOOKUP(tbl_logs[[#This Row],[Employee_Action]],tbl_ResponseLikelihood[Employee Action],tbl_ResponseLikelihood[Likelihood Score])</f>
        <v>1</v>
      </c>
      <c r="L2943">
        <f>tbl_logs[[#This Row],[Impact Score]]*tbl_logs[[#This Row],[Response Multiplier]]</f>
        <v>3</v>
      </c>
      <c r="M2943" t="str" cm="1">
        <f t="array" ref="M2943">_xlfn.IFS(tbl_logs[[#This Row],[Total Score]]&lt;=4, "Low", tbl_logs[[#This Row],[Total Score]]&lt;=10, "Medium", tbl_logs[[#This Row],[Total Score]]&lt;=19, "High", tbl_logs[[#This Row],[Total Score]]&lt;=25, "Very High")</f>
        <v>Low</v>
      </c>
      <c r="N2943" t="str" cm="1">
        <f t="array" ref="N2943">_xlfn.IFS(tbl_logs[[#This Row],[Total Score]]&lt;=4, "Low", tbl_logs[[#This Row],[Total Score]]&lt;=10, "Medium", tbl_logs[[#This Row],[Total Score]]&lt;=17, "High", tbl_logs[[#This Row],[Total Score]]&lt;=25, "Critical")</f>
        <v>Low</v>
      </c>
    </row>
    <row r="2944" spans="1:14" x14ac:dyDescent="0.3">
      <c r="A2944" t="s">
        <v>341</v>
      </c>
      <c r="B2944" s="1">
        <v>46076.988888888889</v>
      </c>
      <c r="C2944" t="s">
        <v>40</v>
      </c>
      <c r="D2944" t="s">
        <v>8</v>
      </c>
      <c r="E2944" t="s">
        <v>16</v>
      </c>
      <c r="F2944" t="s">
        <v>20</v>
      </c>
      <c r="G2944" s="2">
        <v>0.98888888888888893</v>
      </c>
      <c r="H2944" s="3">
        <v>46076</v>
      </c>
      <c r="I2944">
        <v>2</v>
      </c>
      <c r="J2944">
        <f>_xlfn.XLOOKUP(tbl_logs[[#This Row],[Target_Department]],tbl_DeptWeight[Department], tbl_DeptWeight[Impact Score])</f>
        <v>5</v>
      </c>
      <c r="K2944">
        <f>_xlfn.XLOOKUP(tbl_logs[[#This Row],[Employee_Action]],tbl_ResponseLikelihood[Employee Action],tbl_ResponseLikelihood[Likelihood Score])</f>
        <v>2</v>
      </c>
      <c r="L2944">
        <f>tbl_logs[[#This Row],[Impact Score]]*tbl_logs[[#This Row],[Response Multiplier]]</f>
        <v>10</v>
      </c>
      <c r="M2944" t="str" cm="1">
        <f t="array" ref="M2944">_xlfn.IFS(tbl_logs[[#This Row],[Total Score]]&lt;=4, "Low", tbl_logs[[#This Row],[Total Score]]&lt;=10, "Medium", tbl_logs[[#This Row],[Total Score]]&lt;=19, "High", tbl_logs[[#This Row],[Total Score]]&lt;=25, "Very High")</f>
        <v>Medium</v>
      </c>
      <c r="N2944" t="str" cm="1">
        <f t="array" ref="N2944">_xlfn.IFS(tbl_logs[[#This Row],[Total Score]]&lt;=4, "Low", tbl_logs[[#This Row],[Total Score]]&lt;=10, "Medium", tbl_logs[[#This Row],[Total Score]]&lt;=17, "High", tbl_logs[[#This Row],[Total Score]]&lt;=25, "Critical")</f>
        <v>Medium</v>
      </c>
    </row>
    <row r="2945" spans="1:14" x14ac:dyDescent="0.3">
      <c r="A2945" t="s">
        <v>935</v>
      </c>
      <c r="B2945" s="1">
        <v>46077.004861111112</v>
      </c>
      <c r="C2945" t="s">
        <v>7</v>
      </c>
      <c r="D2945" t="s">
        <v>8</v>
      </c>
      <c r="E2945" t="s">
        <v>31</v>
      </c>
      <c r="F2945" t="s">
        <v>10</v>
      </c>
      <c r="G2945" s="2">
        <v>4.8611111111111112E-3</v>
      </c>
      <c r="H2945" s="3">
        <v>46077</v>
      </c>
      <c r="I2945">
        <v>2</v>
      </c>
      <c r="J2945">
        <f>_xlfn.XLOOKUP(tbl_logs[[#This Row],[Target_Department]],tbl_DeptWeight[Department], tbl_DeptWeight[Impact Score])</f>
        <v>3</v>
      </c>
      <c r="K2945">
        <f>_xlfn.XLOOKUP(tbl_logs[[#This Row],[Employee_Action]],tbl_ResponseLikelihood[Employee Action],tbl_ResponseLikelihood[Likelihood Score])</f>
        <v>2</v>
      </c>
      <c r="L2945">
        <f>tbl_logs[[#This Row],[Impact Score]]*tbl_logs[[#This Row],[Response Multiplier]]</f>
        <v>6</v>
      </c>
      <c r="M2945" t="str" cm="1">
        <f t="array" ref="M2945">_xlfn.IFS(tbl_logs[[#This Row],[Total Score]]&lt;=4, "Low", tbl_logs[[#This Row],[Total Score]]&lt;=10, "Medium", tbl_logs[[#This Row],[Total Score]]&lt;=19, "High", tbl_logs[[#This Row],[Total Score]]&lt;=25, "Very High")</f>
        <v>Medium</v>
      </c>
      <c r="N2945" t="str" cm="1">
        <f t="array" ref="N2945">_xlfn.IFS(tbl_logs[[#This Row],[Total Score]]&lt;=4, "Low", tbl_logs[[#This Row],[Total Score]]&lt;=10, "Medium", tbl_logs[[#This Row],[Total Score]]&lt;=17, "High", tbl_logs[[#This Row],[Total Score]]&lt;=25, "Critical")</f>
        <v>Medium</v>
      </c>
    </row>
    <row r="2946" spans="1:14" x14ac:dyDescent="0.3">
      <c r="A2946" t="s">
        <v>953</v>
      </c>
      <c r="B2946" s="1">
        <v>46077.021527777775</v>
      </c>
      <c r="C2946" t="s">
        <v>7</v>
      </c>
      <c r="D2946" t="s">
        <v>22</v>
      </c>
      <c r="E2946" t="s">
        <v>16</v>
      </c>
      <c r="F2946" t="s">
        <v>20</v>
      </c>
      <c r="G2946" s="2">
        <v>2.1527777777777778E-2</v>
      </c>
      <c r="H2946" s="3">
        <v>46077</v>
      </c>
      <c r="I2946">
        <v>2</v>
      </c>
      <c r="J2946">
        <f>_xlfn.XLOOKUP(tbl_logs[[#This Row],[Target_Department]],tbl_DeptWeight[Department], tbl_DeptWeight[Impact Score])</f>
        <v>3</v>
      </c>
      <c r="K2946">
        <f>_xlfn.XLOOKUP(tbl_logs[[#This Row],[Employee_Action]],tbl_ResponseLikelihood[Employee Action],tbl_ResponseLikelihood[Likelihood Score])</f>
        <v>2</v>
      </c>
      <c r="L2946">
        <f>tbl_logs[[#This Row],[Impact Score]]*tbl_logs[[#This Row],[Response Multiplier]]</f>
        <v>6</v>
      </c>
      <c r="M2946" t="str" cm="1">
        <f t="array" ref="M2946">_xlfn.IFS(tbl_logs[[#This Row],[Total Score]]&lt;=4, "Low", tbl_logs[[#This Row],[Total Score]]&lt;=10, "Medium", tbl_logs[[#This Row],[Total Score]]&lt;=19, "High", tbl_logs[[#This Row],[Total Score]]&lt;=25, "Very High")</f>
        <v>Medium</v>
      </c>
      <c r="N2946" t="str" cm="1">
        <f t="array" ref="N2946">_xlfn.IFS(tbl_logs[[#This Row],[Total Score]]&lt;=4, "Low", tbl_logs[[#This Row],[Total Score]]&lt;=10, "Medium", tbl_logs[[#This Row],[Total Score]]&lt;=17, "High", tbl_logs[[#This Row],[Total Score]]&lt;=25, "Critical")</f>
        <v>Medium</v>
      </c>
    </row>
    <row r="2947" spans="1:14" x14ac:dyDescent="0.3">
      <c r="A2947" t="s">
        <v>2267</v>
      </c>
      <c r="B2947" s="1">
        <v>46077.052083333336</v>
      </c>
      <c r="C2947" t="s">
        <v>47</v>
      </c>
      <c r="D2947" t="s">
        <v>18</v>
      </c>
      <c r="E2947" t="s">
        <v>9</v>
      </c>
      <c r="F2947" t="s">
        <v>10</v>
      </c>
      <c r="G2947" s="2">
        <v>5.2083333333333336E-2</v>
      </c>
      <c r="H2947" s="3">
        <v>46077</v>
      </c>
      <c r="I2947">
        <v>2</v>
      </c>
      <c r="J2947">
        <f>_xlfn.XLOOKUP(tbl_logs[[#This Row],[Target_Department]],tbl_DeptWeight[Department], tbl_DeptWeight[Impact Score])</f>
        <v>1</v>
      </c>
      <c r="K2947">
        <f>_xlfn.XLOOKUP(tbl_logs[[#This Row],[Employee_Action]],tbl_ResponseLikelihood[Employee Action],tbl_ResponseLikelihood[Likelihood Score])</f>
        <v>2</v>
      </c>
      <c r="L2947">
        <f>tbl_logs[[#This Row],[Impact Score]]*tbl_logs[[#This Row],[Response Multiplier]]</f>
        <v>2</v>
      </c>
      <c r="M2947" t="str" cm="1">
        <f t="array" ref="M2947">_xlfn.IFS(tbl_logs[[#This Row],[Total Score]]&lt;=4, "Low", tbl_logs[[#This Row],[Total Score]]&lt;=10, "Medium", tbl_logs[[#This Row],[Total Score]]&lt;=19, "High", tbl_logs[[#This Row],[Total Score]]&lt;=25, "Very High")</f>
        <v>Low</v>
      </c>
      <c r="N2947" t="str" cm="1">
        <f t="array" ref="N2947">_xlfn.IFS(tbl_logs[[#This Row],[Total Score]]&lt;=4, "Low", tbl_logs[[#This Row],[Total Score]]&lt;=10, "Medium", tbl_logs[[#This Row],[Total Score]]&lt;=17, "High", tbl_logs[[#This Row],[Total Score]]&lt;=25, "Critical")</f>
        <v>Low</v>
      </c>
    </row>
    <row r="2948" spans="1:14" x14ac:dyDescent="0.3">
      <c r="A2948" t="s">
        <v>3394</v>
      </c>
      <c r="B2948" s="1">
        <v>46077.055555555555</v>
      </c>
      <c r="C2948" t="s">
        <v>35</v>
      </c>
      <c r="D2948" t="s">
        <v>22</v>
      </c>
      <c r="E2948" t="s">
        <v>16</v>
      </c>
      <c r="F2948" t="s">
        <v>53</v>
      </c>
      <c r="G2948" s="2">
        <v>5.5555555555555552E-2</v>
      </c>
      <c r="H2948" s="3">
        <v>46077</v>
      </c>
      <c r="I2948">
        <v>2</v>
      </c>
      <c r="J2948">
        <f>_xlfn.XLOOKUP(tbl_logs[[#This Row],[Target_Department]],tbl_DeptWeight[Department], tbl_DeptWeight[Impact Score])</f>
        <v>1</v>
      </c>
      <c r="K2948">
        <f>_xlfn.XLOOKUP(tbl_logs[[#This Row],[Employee_Action]],tbl_ResponseLikelihood[Employee Action],tbl_ResponseLikelihood[Likelihood Score])</f>
        <v>5</v>
      </c>
      <c r="L2948">
        <f>tbl_logs[[#This Row],[Impact Score]]*tbl_logs[[#This Row],[Response Multiplier]]</f>
        <v>5</v>
      </c>
      <c r="M2948" t="str" cm="1">
        <f t="array" ref="M2948">_xlfn.IFS(tbl_logs[[#This Row],[Total Score]]&lt;=4, "Low", tbl_logs[[#This Row],[Total Score]]&lt;=10, "Medium", tbl_logs[[#This Row],[Total Score]]&lt;=19, "High", tbl_logs[[#This Row],[Total Score]]&lt;=25, "Very High")</f>
        <v>Medium</v>
      </c>
      <c r="N2948" t="str" cm="1">
        <f t="array" ref="N2948">_xlfn.IFS(tbl_logs[[#This Row],[Total Score]]&lt;=4, "Low", tbl_logs[[#This Row],[Total Score]]&lt;=10, "Medium", tbl_logs[[#This Row],[Total Score]]&lt;=17, "High", tbl_logs[[#This Row],[Total Score]]&lt;=25, "Critical")</f>
        <v>Medium</v>
      </c>
    </row>
    <row r="2949" spans="1:14" x14ac:dyDescent="0.3">
      <c r="A2949" t="s">
        <v>3855</v>
      </c>
      <c r="B2949" s="1">
        <v>46077.077777777777</v>
      </c>
      <c r="C2949" t="s">
        <v>40</v>
      </c>
      <c r="D2949" t="s">
        <v>18</v>
      </c>
      <c r="E2949" t="s">
        <v>16</v>
      </c>
      <c r="F2949" t="s">
        <v>13</v>
      </c>
      <c r="G2949" s="2">
        <v>7.7777777777777779E-2</v>
      </c>
      <c r="H2949" s="3">
        <v>46077</v>
      </c>
      <c r="I2949">
        <v>2</v>
      </c>
      <c r="J2949">
        <f>_xlfn.XLOOKUP(tbl_logs[[#This Row],[Target_Department]],tbl_DeptWeight[Department], tbl_DeptWeight[Impact Score])</f>
        <v>5</v>
      </c>
      <c r="K2949">
        <f>_xlfn.XLOOKUP(tbl_logs[[#This Row],[Employee_Action]],tbl_ResponseLikelihood[Employee Action],tbl_ResponseLikelihood[Likelihood Score])</f>
        <v>1</v>
      </c>
      <c r="L2949">
        <f>tbl_logs[[#This Row],[Impact Score]]*tbl_logs[[#This Row],[Response Multiplier]]</f>
        <v>5</v>
      </c>
      <c r="M2949" t="str" cm="1">
        <f t="array" ref="M2949">_xlfn.IFS(tbl_logs[[#This Row],[Total Score]]&lt;=4, "Low", tbl_logs[[#This Row],[Total Score]]&lt;=10, "Medium", tbl_logs[[#This Row],[Total Score]]&lt;=19, "High", tbl_logs[[#This Row],[Total Score]]&lt;=25, "Very High")</f>
        <v>Medium</v>
      </c>
      <c r="N2949" t="str" cm="1">
        <f t="array" ref="N2949">_xlfn.IFS(tbl_logs[[#This Row],[Total Score]]&lt;=4, "Low", tbl_logs[[#This Row],[Total Score]]&lt;=10, "Medium", tbl_logs[[#This Row],[Total Score]]&lt;=17, "High", tbl_logs[[#This Row],[Total Score]]&lt;=25, "Critical")</f>
        <v>Medium</v>
      </c>
    </row>
    <row r="2950" spans="1:14" x14ac:dyDescent="0.3">
      <c r="A2950" t="s">
        <v>4625</v>
      </c>
      <c r="B2950" s="1">
        <v>46077.1</v>
      </c>
      <c r="C2950" t="s">
        <v>26</v>
      </c>
      <c r="D2950" t="s">
        <v>8</v>
      </c>
      <c r="E2950" t="s">
        <v>9</v>
      </c>
      <c r="F2950" t="s">
        <v>53</v>
      </c>
      <c r="G2950" s="2">
        <v>0.1</v>
      </c>
      <c r="H2950" s="3">
        <v>46077</v>
      </c>
      <c r="I2950">
        <v>2</v>
      </c>
      <c r="J2950">
        <f>_xlfn.XLOOKUP(tbl_logs[[#This Row],[Target_Department]],tbl_DeptWeight[Department], tbl_DeptWeight[Impact Score])</f>
        <v>3</v>
      </c>
      <c r="K2950">
        <f>_xlfn.XLOOKUP(tbl_logs[[#This Row],[Employee_Action]],tbl_ResponseLikelihood[Employee Action],tbl_ResponseLikelihood[Likelihood Score])</f>
        <v>5</v>
      </c>
      <c r="L2950">
        <f>tbl_logs[[#This Row],[Impact Score]]*tbl_logs[[#This Row],[Response Multiplier]]</f>
        <v>15</v>
      </c>
      <c r="M2950" t="str" cm="1">
        <f t="array" ref="M2950">_xlfn.IFS(tbl_logs[[#This Row],[Total Score]]&lt;=4, "Low", tbl_logs[[#This Row],[Total Score]]&lt;=10, "Medium", tbl_logs[[#This Row],[Total Score]]&lt;=19, "High", tbl_logs[[#This Row],[Total Score]]&lt;=25, "Very High")</f>
        <v>High</v>
      </c>
      <c r="N2950" t="str" cm="1">
        <f t="array" ref="N2950">_xlfn.IFS(tbl_logs[[#This Row],[Total Score]]&lt;=4, "Low", tbl_logs[[#This Row],[Total Score]]&lt;=10, "Medium", tbl_logs[[#This Row],[Total Score]]&lt;=17, "High", tbl_logs[[#This Row],[Total Score]]&lt;=25, "Critical")</f>
        <v>High</v>
      </c>
    </row>
    <row r="2951" spans="1:14" x14ac:dyDescent="0.3">
      <c r="A2951" t="s">
        <v>2976</v>
      </c>
      <c r="B2951" s="1">
        <v>46077.111111111109</v>
      </c>
      <c r="C2951" t="s">
        <v>7</v>
      </c>
      <c r="D2951" t="s">
        <v>8</v>
      </c>
      <c r="E2951" t="s">
        <v>19</v>
      </c>
      <c r="F2951" t="s">
        <v>10</v>
      </c>
      <c r="G2951" s="2">
        <v>0.1111111111111111</v>
      </c>
      <c r="H2951" s="3">
        <v>46077</v>
      </c>
      <c r="I2951">
        <v>2</v>
      </c>
      <c r="J2951">
        <f>_xlfn.XLOOKUP(tbl_logs[[#This Row],[Target_Department]],tbl_DeptWeight[Department], tbl_DeptWeight[Impact Score])</f>
        <v>3</v>
      </c>
      <c r="K2951">
        <f>_xlfn.XLOOKUP(tbl_logs[[#This Row],[Employee_Action]],tbl_ResponseLikelihood[Employee Action],tbl_ResponseLikelihood[Likelihood Score])</f>
        <v>2</v>
      </c>
      <c r="L2951">
        <f>tbl_logs[[#This Row],[Impact Score]]*tbl_logs[[#This Row],[Response Multiplier]]</f>
        <v>6</v>
      </c>
      <c r="M2951" t="str" cm="1">
        <f t="array" ref="M2951">_xlfn.IFS(tbl_logs[[#This Row],[Total Score]]&lt;=4, "Low", tbl_logs[[#This Row],[Total Score]]&lt;=10, "Medium", tbl_logs[[#This Row],[Total Score]]&lt;=19, "High", tbl_logs[[#This Row],[Total Score]]&lt;=25, "Very High")</f>
        <v>Medium</v>
      </c>
      <c r="N2951" t="str" cm="1">
        <f t="array" ref="N2951">_xlfn.IFS(tbl_logs[[#This Row],[Total Score]]&lt;=4, "Low", tbl_logs[[#This Row],[Total Score]]&lt;=10, "Medium", tbl_logs[[#This Row],[Total Score]]&lt;=17, "High", tbl_logs[[#This Row],[Total Score]]&lt;=25, "Critical")</f>
        <v>Medium</v>
      </c>
    </row>
    <row r="2952" spans="1:14" x14ac:dyDescent="0.3">
      <c r="A2952" t="s">
        <v>1801</v>
      </c>
      <c r="B2952" s="1">
        <v>46077.131944444445</v>
      </c>
      <c r="C2952" t="s">
        <v>35</v>
      </c>
      <c r="D2952" t="s">
        <v>15</v>
      </c>
      <c r="E2952" t="s">
        <v>9</v>
      </c>
      <c r="F2952" t="s">
        <v>10</v>
      </c>
      <c r="G2952" s="2">
        <v>0.13194444444444445</v>
      </c>
      <c r="H2952" s="3">
        <v>46077</v>
      </c>
      <c r="I2952">
        <v>2</v>
      </c>
      <c r="J2952">
        <f>_xlfn.XLOOKUP(tbl_logs[[#This Row],[Target_Department]],tbl_DeptWeight[Department], tbl_DeptWeight[Impact Score])</f>
        <v>1</v>
      </c>
      <c r="K2952">
        <f>_xlfn.XLOOKUP(tbl_logs[[#This Row],[Employee_Action]],tbl_ResponseLikelihood[Employee Action],tbl_ResponseLikelihood[Likelihood Score])</f>
        <v>2</v>
      </c>
      <c r="L2952">
        <f>tbl_logs[[#This Row],[Impact Score]]*tbl_logs[[#This Row],[Response Multiplier]]</f>
        <v>2</v>
      </c>
      <c r="M2952" t="str" cm="1">
        <f t="array" ref="M2952">_xlfn.IFS(tbl_logs[[#This Row],[Total Score]]&lt;=4, "Low", tbl_logs[[#This Row],[Total Score]]&lt;=10, "Medium", tbl_logs[[#This Row],[Total Score]]&lt;=19, "High", tbl_logs[[#This Row],[Total Score]]&lt;=25, "Very High")</f>
        <v>Low</v>
      </c>
      <c r="N2952" t="str" cm="1">
        <f t="array" ref="N2952">_xlfn.IFS(tbl_logs[[#This Row],[Total Score]]&lt;=4, "Low", tbl_logs[[#This Row],[Total Score]]&lt;=10, "Medium", tbl_logs[[#This Row],[Total Score]]&lt;=17, "High", tbl_logs[[#This Row],[Total Score]]&lt;=25, "Critical")</f>
        <v>Low</v>
      </c>
    </row>
    <row r="2953" spans="1:14" x14ac:dyDescent="0.3">
      <c r="A2953" t="s">
        <v>4507</v>
      </c>
      <c r="B2953" s="1">
        <v>46077.140277777777</v>
      </c>
      <c r="C2953" t="s">
        <v>47</v>
      </c>
      <c r="D2953" t="s">
        <v>8</v>
      </c>
      <c r="E2953" t="s">
        <v>19</v>
      </c>
      <c r="F2953" t="s">
        <v>10</v>
      </c>
      <c r="G2953" s="2">
        <v>0.14027777777777778</v>
      </c>
      <c r="H2953" s="3">
        <v>46077</v>
      </c>
      <c r="I2953">
        <v>2</v>
      </c>
      <c r="J2953">
        <f>_xlfn.XLOOKUP(tbl_logs[[#This Row],[Target_Department]],tbl_DeptWeight[Department], tbl_DeptWeight[Impact Score])</f>
        <v>1</v>
      </c>
      <c r="K2953">
        <f>_xlfn.XLOOKUP(tbl_logs[[#This Row],[Employee_Action]],tbl_ResponseLikelihood[Employee Action],tbl_ResponseLikelihood[Likelihood Score])</f>
        <v>2</v>
      </c>
      <c r="L2953">
        <f>tbl_logs[[#This Row],[Impact Score]]*tbl_logs[[#This Row],[Response Multiplier]]</f>
        <v>2</v>
      </c>
      <c r="M2953" t="str" cm="1">
        <f t="array" ref="M2953">_xlfn.IFS(tbl_logs[[#This Row],[Total Score]]&lt;=4, "Low", tbl_logs[[#This Row],[Total Score]]&lt;=10, "Medium", tbl_logs[[#This Row],[Total Score]]&lt;=19, "High", tbl_logs[[#This Row],[Total Score]]&lt;=25, "Very High")</f>
        <v>Low</v>
      </c>
      <c r="N2953" t="str" cm="1">
        <f t="array" ref="N2953">_xlfn.IFS(tbl_logs[[#This Row],[Total Score]]&lt;=4, "Low", tbl_logs[[#This Row],[Total Score]]&lt;=10, "Medium", tbl_logs[[#This Row],[Total Score]]&lt;=17, "High", tbl_logs[[#This Row],[Total Score]]&lt;=25, "Critical")</f>
        <v>Low</v>
      </c>
    </row>
    <row r="2954" spans="1:14" x14ac:dyDescent="0.3">
      <c r="A2954" t="s">
        <v>3041</v>
      </c>
      <c r="B2954" s="1">
        <v>46077.151388888888</v>
      </c>
      <c r="C2954" t="s">
        <v>35</v>
      </c>
      <c r="D2954" t="s">
        <v>15</v>
      </c>
      <c r="E2954" t="s">
        <v>31</v>
      </c>
      <c r="F2954" t="s">
        <v>20</v>
      </c>
      <c r="G2954" s="2">
        <v>0.15138888888888888</v>
      </c>
      <c r="H2954" s="3">
        <v>46077</v>
      </c>
      <c r="I2954">
        <v>2</v>
      </c>
      <c r="J2954">
        <f>_xlfn.XLOOKUP(tbl_logs[[#This Row],[Target_Department]],tbl_DeptWeight[Department], tbl_DeptWeight[Impact Score])</f>
        <v>1</v>
      </c>
      <c r="K2954">
        <f>_xlfn.XLOOKUP(tbl_logs[[#This Row],[Employee_Action]],tbl_ResponseLikelihood[Employee Action],tbl_ResponseLikelihood[Likelihood Score])</f>
        <v>2</v>
      </c>
      <c r="L2954">
        <f>tbl_logs[[#This Row],[Impact Score]]*tbl_logs[[#This Row],[Response Multiplier]]</f>
        <v>2</v>
      </c>
      <c r="M2954" t="str" cm="1">
        <f t="array" ref="M2954">_xlfn.IFS(tbl_logs[[#This Row],[Total Score]]&lt;=4, "Low", tbl_logs[[#This Row],[Total Score]]&lt;=10, "Medium", tbl_logs[[#This Row],[Total Score]]&lt;=19, "High", tbl_logs[[#This Row],[Total Score]]&lt;=25, "Very High")</f>
        <v>Low</v>
      </c>
      <c r="N2954" t="str" cm="1">
        <f t="array" ref="N2954">_xlfn.IFS(tbl_logs[[#This Row],[Total Score]]&lt;=4, "Low", tbl_logs[[#This Row],[Total Score]]&lt;=10, "Medium", tbl_logs[[#This Row],[Total Score]]&lt;=17, "High", tbl_logs[[#This Row],[Total Score]]&lt;=25, "Critical")</f>
        <v>Low</v>
      </c>
    </row>
    <row r="2955" spans="1:14" x14ac:dyDescent="0.3">
      <c r="A2955" t="s">
        <v>2511</v>
      </c>
      <c r="B2955" s="1">
        <v>46077.152777777781</v>
      </c>
      <c r="C2955" t="s">
        <v>26</v>
      </c>
      <c r="D2955" t="s">
        <v>8</v>
      </c>
      <c r="E2955" t="s">
        <v>31</v>
      </c>
      <c r="F2955" t="s">
        <v>33</v>
      </c>
      <c r="G2955" s="2">
        <v>0.15277777777777779</v>
      </c>
      <c r="H2955" s="3">
        <v>46077</v>
      </c>
      <c r="I2955">
        <v>2</v>
      </c>
      <c r="J2955">
        <f>_xlfn.XLOOKUP(tbl_logs[[#This Row],[Target_Department]],tbl_DeptWeight[Department], tbl_DeptWeight[Impact Score])</f>
        <v>3</v>
      </c>
      <c r="K2955">
        <f>_xlfn.XLOOKUP(tbl_logs[[#This Row],[Employee_Action]],tbl_ResponseLikelihood[Employee Action],tbl_ResponseLikelihood[Likelihood Score])</f>
        <v>4</v>
      </c>
      <c r="L2955">
        <f>tbl_logs[[#This Row],[Impact Score]]*tbl_logs[[#This Row],[Response Multiplier]]</f>
        <v>12</v>
      </c>
      <c r="M2955" t="str" cm="1">
        <f t="array" ref="M2955">_xlfn.IFS(tbl_logs[[#This Row],[Total Score]]&lt;=4, "Low", tbl_logs[[#This Row],[Total Score]]&lt;=10, "Medium", tbl_logs[[#This Row],[Total Score]]&lt;=19, "High", tbl_logs[[#This Row],[Total Score]]&lt;=25, "Very High")</f>
        <v>High</v>
      </c>
      <c r="N2955" t="str" cm="1">
        <f t="array" ref="N2955">_xlfn.IFS(tbl_logs[[#This Row],[Total Score]]&lt;=4, "Low", tbl_logs[[#This Row],[Total Score]]&lt;=10, "Medium", tbl_logs[[#This Row],[Total Score]]&lt;=17, "High", tbl_logs[[#This Row],[Total Score]]&lt;=25, "Critical")</f>
        <v>High</v>
      </c>
    </row>
    <row r="2956" spans="1:14" x14ac:dyDescent="0.3">
      <c r="A2956" t="s">
        <v>1393</v>
      </c>
      <c r="B2956" s="1">
        <v>46077.165277777778</v>
      </c>
      <c r="C2956" t="s">
        <v>35</v>
      </c>
      <c r="D2956" t="s">
        <v>15</v>
      </c>
      <c r="E2956" t="s">
        <v>19</v>
      </c>
      <c r="F2956" t="s">
        <v>13</v>
      </c>
      <c r="G2956" s="2">
        <v>0.16527777777777777</v>
      </c>
      <c r="H2956" s="3">
        <v>46077</v>
      </c>
      <c r="I2956">
        <v>2</v>
      </c>
      <c r="J2956">
        <f>_xlfn.XLOOKUP(tbl_logs[[#This Row],[Target_Department]],tbl_DeptWeight[Department], tbl_DeptWeight[Impact Score])</f>
        <v>1</v>
      </c>
      <c r="K2956">
        <f>_xlfn.XLOOKUP(tbl_logs[[#This Row],[Employee_Action]],tbl_ResponseLikelihood[Employee Action],tbl_ResponseLikelihood[Likelihood Score])</f>
        <v>1</v>
      </c>
      <c r="L2956">
        <f>tbl_logs[[#This Row],[Impact Score]]*tbl_logs[[#This Row],[Response Multiplier]]</f>
        <v>1</v>
      </c>
      <c r="M2956" t="str" cm="1">
        <f t="array" ref="M2956">_xlfn.IFS(tbl_logs[[#This Row],[Total Score]]&lt;=4, "Low", tbl_logs[[#This Row],[Total Score]]&lt;=10, "Medium", tbl_logs[[#This Row],[Total Score]]&lt;=19, "High", tbl_logs[[#This Row],[Total Score]]&lt;=25, "Very High")</f>
        <v>Low</v>
      </c>
      <c r="N2956" t="str" cm="1">
        <f t="array" ref="N2956">_xlfn.IFS(tbl_logs[[#This Row],[Total Score]]&lt;=4, "Low", tbl_logs[[#This Row],[Total Score]]&lt;=10, "Medium", tbl_logs[[#This Row],[Total Score]]&lt;=17, "High", tbl_logs[[#This Row],[Total Score]]&lt;=25, "Critical")</f>
        <v>Low</v>
      </c>
    </row>
    <row r="2957" spans="1:14" x14ac:dyDescent="0.3">
      <c r="A2957" t="s">
        <v>338</v>
      </c>
      <c r="B2957" s="1">
        <v>46077.18472222222</v>
      </c>
      <c r="C2957" t="s">
        <v>7</v>
      </c>
      <c r="D2957" t="s">
        <v>22</v>
      </c>
      <c r="E2957" t="s">
        <v>19</v>
      </c>
      <c r="F2957" t="s">
        <v>20</v>
      </c>
      <c r="G2957" s="2">
        <v>0.18472222222222223</v>
      </c>
      <c r="H2957" s="3">
        <v>46077</v>
      </c>
      <c r="I2957">
        <v>2</v>
      </c>
      <c r="J2957">
        <f>_xlfn.XLOOKUP(tbl_logs[[#This Row],[Target_Department]],tbl_DeptWeight[Department], tbl_DeptWeight[Impact Score])</f>
        <v>3</v>
      </c>
      <c r="K2957">
        <f>_xlfn.XLOOKUP(tbl_logs[[#This Row],[Employee_Action]],tbl_ResponseLikelihood[Employee Action],tbl_ResponseLikelihood[Likelihood Score])</f>
        <v>2</v>
      </c>
      <c r="L2957">
        <f>tbl_logs[[#This Row],[Impact Score]]*tbl_logs[[#This Row],[Response Multiplier]]</f>
        <v>6</v>
      </c>
      <c r="M2957" t="str" cm="1">
        <f t="array" ref="M2957">_xlfn.IFS(tbl_logs[[#This Row],[Total Score]]&lt;=4, "Low", tbl_logs[[#This Row],[Total Score]]&lt;=10, "Medium", tbl_logs[[#This Row],[Total Score]]&lt;=19, "High", tbl_logs[[#This Row],[Total Score]]&lt;=25, "Very High")</f>
        <v>Medium</v>
      </c>
      <c r="N2957" t="str" cm="1">
        <f t="array" ref="N2957">_xlfn.IFS(tbl_logs[[#This Row],[Total Score]]&lt;=4, "Low", tbl_logs[[#This Row],[Total Score]]&lt;=10, "Medium", tbl_logs[[#This Row],[Total Score]]&lt;=17, "High", tbl_logs[[#This Row],[Total Score]]&lt;=25, "Critical")</f>
        <v>Medium</v>
      </c>
    </row>
    <row r="2958" spans="1:14" x14ac:dyDescent="0.3">
      <c r="A2958" t="s">
        <v>1712</v>
      </c>
      <c r="B2958" s="1">
        <v>46077.206250000003</v>
      </c>
      <c r="C2958" t="s">
        <v>26</v>
      </c>
      <c r="D2958" t="s">
        <v>8</v>
      </c>
      <c r="E2958" t="s">
        <v>16</v>
      </c>
      <c r="F2958" t="s">
        <v>10</v>
      </c>
      <c r="G2958" s="2">
        <v>0.20624999999999999</v>
      </c>
      <c r="H2958" s="3">
        <v>46077</v>
      </c>
      <c r="I2958">
        <v>2</v>
      </c>
      <c r="J2958">
        <f>_xlfn.XLOOKUP(tbl_logs[[#This Row],[Target_Department]],tbl_DeptWeight[Department], tbl_DeptWeight[Impact Score])</f>
        <v>3</v>
      </c>
      <c r="K2958">
        <f>_xlfn.XLOOKUP(tbl_logs[[#This Row],[Employee_Action]],tbl_ResponseLikelihood[Employee Action],tbl_ResponseLikelihood[Likelihood Score])</f>
        <v>2</v>
      </c>
      <c r="L2958">
        <f>tbl_logs[[#This Row],[Impact Score]]*tbl_logs[[#This Row],[Response Multiplier]]</f>
        <v>6</v>
      </c>
      <c r="M2958" t="str" cm="1">
        <f t="array" ref="M2958">_xlfn.IFS(tbl_logs[[#This Row],[Total Score]]&lt;=4, "Low", tbl_logs[[#This Row],[Total Score]]&lt;=10, "Medium", tbl_logs[[#This Row],[Total Score]]&lt;=19, "High", tbl_logs[[#This Row],[Total Score]]&lt;=25, "Very High")</f>
        <v>Medium</v>
      </c>
      <c r="N2958" t="str" cm="1">
        <f t="array" ref="N2958">_xlfn.IFS(tbl_logs[[#This Row],[Total Score]]&lt;=4, "Low", tbl_logs[[#This Row],[Total Score]]&lt;=10, "Medium", tbl_logs[[#This Row],[Total Score]]&lt;=17, "High", tbl_logs[[#This Row],[Total Score]]&lt;=25, "Critical")</f>
        <v>Medium</v>
      </c>
    </row>
    <row r="2959" spans="1:14" x14ac:dyDescent="0.3">
      <c r="A2959" t="s">
        <v>2139</v>
      </c>
      <c r="B2959" s="1">
        <v>46077.211805555555</v>
      </c>
      <c r="C2959" t="s">
        <v>35</v>
      </c>
      <c r="D2959" t="s">
        <v>22</v>
      </c>
      <c r="E2959" t="s">
        <v>16</v>
      </c>
      <c r="F2959" t="s">
        <v>13</v>
      </c>
      <c r="G2959" s="2">
        <v>0.21180555555555555</v>
      </c>
      <c r="H2959" s="3">
        <v>46077</v>
      </c>
      <c r="I2959">
        <v>2</v>
      </c>
      <c r="J2959">
        <f>_xlfn.XLOOKUP(tbl_logs[[#This Row],[Target_Department]],tbl_DeptWeight[Department], tbl_DeptWeight[Impact Score])</f>
        <v>1</v>
      </c>
      <c r="K2959">
        <f>_xlfn.XLOOKUP(tbl_logs[[#This Row],[Employee_Action]],tbl_ResponseLikelihood[Employee Action],tbl_ResponseLikelihood[Likelihood Score])</f>
        <v>1</v>
      </c>
      <c r="L2959">
        <f>tbl_logs[[#This Row],[Impact Score]]*tbl_logs[[#This Row],[Response Multiplier]]</f>
        <v>1</v>
      </c>
      <c r="M2959" t="str" cm="1">
        <f t="array" ref="M2959">_xlfn.IFS(tbl_logs[[#This Row],[Total Score]]&lt;=4, "Low", tbl_logs[[#This Row],[Total Score]]&lt;=10, "Medium", tbl_logs[[#This Row],[Total Score]]&lt;=19, "High", tbl_logs[[#This Row],[Total Score]]&lt;=25, "Very High")</f>
        <v>Low</v>
      </c>
      <c r="N2959" t="str" cm="1">
        <f t="array" ref="N2959">_xlfn.IFS(tbl_logs[[#This Row],[Total Score]]&lt;=4, "Low", tbl_logs[[#This Row],[Total Score]]&lt;=10, "Medium", tbl_logs[[#This Row],[Total Score]]&lt;=17, "High", tbl_logs[[#This Row],[Total Score]]&lt;=25, "Critical")</f>
        <v>Low</v>
      </c>
    </row>
    <row r="2960" spans="1:14" x14ac:dyDescent="0.3">
      <c r="A2960" t="s">
        <v>4577</v>
      </c>
      <c r="B2960" s="1">
        <v>46077.220833333333</v>
      </c>
      <c r="C2960" t="s">
        <v>35</v>
      </c>
      <c r="D2960" t="s">
        <v>22</v>
      </c>
      <c r="E2960" t="s">
        <v>16</v>
      </c>
      <c r="F2960" t="s">
        <v>10</v>
      </c>
      <c r="G2960" s="2">
        <v>0.22083333333333333</v>
      </c>
      <c r="H2960" s="3">
        <v>46077</v>
      </c>
      <c r="I2960">
        <v>2</v>
      </c>
      <c r="J2960">
        <f>_xlfn.XLOOKUP(tbl_logs[[#This Row],[Target_Department]],tbl_DeptWeight[Department], tbl_DeptWeight[Impact Score])</f>
        <v>1</v>
      </c>
      <c r="K2960">
        <f>_xlfn.XLOOKUP(tbl_logs[[#This Row],[Employee_Action]],tbl_ResponseLikelihood[Employee Action],tbl_ResponseLikelihood[Likelihood Score])</f>
        <v>2</v>
      </c>
      <c r="L2960">
        <f>tbl_logs[[#This Row],[Impact Score]]*tbl_logs[[#This Row],[Response Multiplier]]</f>
        <v>2</v>
      </c>
      <c r="M2960" t="str" cm="1">
        <f t="array" ref="M2960">_xlfn.IFS(tbl_logs[[#This Row],[Total Score]]&lt;=4, "Low", tbl_logs[[#This Row],[Total Score]]&lt;=10, "Medium", tbl_logs[[#This Row],[Total Score]]&lt;=19, "High", tbl_logs[[#This Row],[Total Score]]&lt;=25, "Very High")</f>
        <v>Low</v>
      </c>
      <c r="N2960" t="str" cm="1">
        <f t="array" ref="N2960">_xlfn.IFS(tbl_logs[[#This Row],[Total Score]]&lt;=4, "Low", tbl_logs[[#This Row],[Total Score]]&lt;=10, "Medium", tbl_logs[[#This Row],[Total Score]]&lt;=17, "High", tbl_logs[[#This Row],[Total Score]]&lt;=25, "Critical")</f>
        <v>Low</v>
      </c>
    </row>
    <row r="2961" spans="1:14" x14ac:dyDescent="0.3">
      <c r="A2961" t="s">
        <v>1370</v>
      </c>
      <c r="B2961" s="1">
        <v>46077.24722222222</v>
      </c>
      <c r="C2961" t="s">
        <v>7</v>
      </c>
      <c r="D2961" t="s">
        <v>22</v>
      </c>
      <c r="E2961" t="s">
        <v>19</v>
      </c>
      <c r="F2961" t="s">
        <v>10</v>
      </c>
      <c r="G2961" s="2">
        <v>0.24722222222222223</v>
      </c>
      <c r="H2961" s="3">
        <v>46077</v>
      </c>
      <c r="I2961">
        <v>2</v>
      </c>
      <c r="J2961">
        <f>_xlfn.XLOOKUP(tbl_logs[[#This Row],[Target_Department]],tbl_DeptWeight[Department], tbl_DeptWeight[Impact Score])</f>
        <v>3</v>
      </c>
      <c r="K2961">
        <f>_xlfn.XLOOKUP(tbl_logs[[#This Row],[Employee_Action]],tbl_ResponseLikelihood[Employee Action],tbl_ResponseLikelihood[Likelihood Score])</f>
        <v>2</v>
      </c>
      <c r="L2961">
        <f>tbl_logs[[#This Row],[Impact Score]]*tbl_logs[[#This Row],[Response Multiplier]]</f>
        <v>6</v>
      </c>
      <c r="M2961" t="str" cm="1">
        <f t="array" ref="M2961">_xlfn.IFS(tbl_logs[[#This Row],[Total Score]]&lt;=4, "Low", tbl_logs[[#This Row],[Total Score]]&lt;=10, "Medium", tbl_logs[[#This Row],[Total Score]]&lt;=19, "High", tbl_logs[[#This Row],[Total Score]]&lt;=25, "Very High")</f>
        <v>Medium</v>
      </c>
      <c r="N2961" t="str" cm="1">
        <f t="array" ref="N2961">_xlfn.IFS(tbl_logs[[#This Row],[Total Score]]&lt;=4, "Low", tbl_logs[[#This Row],[Total Score]]&lt;=10, "Medium", tbl_logs[[#This Row],[Total Score]]&lt;=17, "High", tbl_logs[[#This Row],[Total Score]]&lt;=25, "Critical")</f>
        <v>Medium</v>
      </c>
    </row>
    <row r="2962" spans="1:14" x14ac:dyDescent="0.3">
      <c r="A2962" t="s">
        <v>4863</v>
      </c>
      <c r="B2962" s="1">
        <v>46077.272916666669</v>
      </c>
      <c r="C2962" t="s">
        <v>47</v>
      </c>
      <c r="D2962" t="s">
        <v>8</v>
      </c>
      <c r="E2962" t="s">
        <v>9</v>
      </c>
      <c r="F2962" t="s">
        <v>10</v>
      </c>
      <c r="G2962" s="2">
        <v>0.27291666666666664</v>
      </c>
      <c r="H2962" s="3">
        <v>46077</v>
      </c>
      <c r="I2962">
        <v>2</v>
      </c>
      <c r="J2962">
        <f>_xlfn.XLOOKUP(tbl_logs[[#This Row],[Target_Department]],tbl_DeptWeight[Department], tbl_DeptWeight[Impact Score])</f>
        <v>1</v>
      </c>
      <c r="K2962">
        <f>_xlfn.XLOOKUP(tbl_logs[[#This Row],[Employee_Action]],tbl_ResponseLikelihood[Employee Action],tbl_ResponseLikelihood[Likelihood Score])</f>
        <v>2</v>
      </c>
      <c r="L2962">
        <f>tbl_logs[[#This Row],[Impact Score]]*tbl_logs[[#This Row],[Response Multiplier]]</f>
        <v>2</v>
      </c>
      <c r="M2962" t="str" cm="1">
        <f t="array" ref="M2962">_xlfn.IFS(tbl_logs[[#This Row],[Total Score]]&lt;=4, "Low", tbl_logs[[#This Row],[Total Score]]&lt;=10, "Medium", tbl_logs[[#This Row],[Total Score]]&lt;=19, "High", tbl_logs[[#This Row],[Total Score]]&lt;=25, "Very High")</f>
        <v>Low</v>
      </c>
      <c r="N2962" t="str" cm="1">
        <f t="array" ref="N2962">_xlfn.IFS(tbl_logs[[#This Row],[Total Score]]&lt;=4, "Low", tbl_logs[[#This Row],[Total Score]]&lt;=10, "Medium", tbl_logs[[#This Row],[Total Score]]&lt;=17, "High", tbl_logs[[#This Row],[Total Score]]&lt;=25, "Critical")</f>
        <v>Low</v>
      </c>
    </row>
    <row r="2963" spans="1:14" x14ac:dyDescent="0.3">
      <c r="A2963" t="s">
        <v>2214</v>
      </c>
      <c r="B2963" s="1">
        <v>46077.283333333333</v>
      </c>
      <c r="C2963" t="s">
        <v>35</v>
      </c>
      <c r="D2963" t="s">
        <v>8</v>
      </c>
      <c r="E2963" t="s">
        <v>16</v>
      </c>
      <c r="F2963" t="s">
        <v>20</v>
      </c>
      <c r="G2963" s="2">
        <v>0.28333333333333333</v>
      </c>
      <c r="H2963" s="3">
        <v>46077</v>
      </c>
      <c r="I2963">
        <v>2</v>
      </c>
      <c r="J2963">
        <f>_xlfn.XLOOKUP(tbl_logs[[#This Row],[Target_Department]],tbl_DeptWeight[Department], tbl_DeptWeight[Impact Score])</f>
        <v>1</v>
      </c>
      <c r="K2963">
        <f>_xlfn.XLOOKUP(tbl_logs[[#This Row],[Employee_Action]],tbl_ResponseLikelihood[Employee Action],tbl_ResponseLikelihood[Likelihood Score])</f>
        <v>2</v>
      </c>
      <c r="L2963">
        <f>tbl_logs[[#This Row],[Impact Score]]*tbl_logs[[#This Row],[Response Multiplier]]</f>
        <v>2</v>
      </c>
      <c r="M2963" t="str" cm="1">
        <f t="array" ref="M2963">_xlfn.IFS(tbl_logs[[#This Row],[Total Score]]&lt;=4, "Low", tbl_logs[[#This Row],[Total Score]]&lt;=10, "Medium", tbl_logs[[#This Row],[Total Score]]&lt;=19, "High", tbl_logs[[#This Row],[Total Score]]&lt;=25, "Very High")</f>
        <v>Low</v>
      </c>
      <c r="N2963" t="str" cm="1">
        <f t="array" ref="N2963">_xlfn.IFS(tbl_logs[[#This Row],[Total Score]]&lt;=4, "Low", tbl_logs[[#This Row],[Total Score]]&lt;=10, "Medium", tbl_logs[[#This Row],[Total Score]]&lt;=17, "High", tbl_logs[[#This Row],[Total Score]]&lt;=25, "Critical")</f>
        <v>Low</v>
      </c>
    </row>
    <row r="2964" spans="1:14" x14ac:dyDescent="0.3">
      <c r="A2964" t="s">
        <v>1548</v>
      </c>
      <c r="B2964" s="1">
        <v>46077.286805555559</v>
      </c>
      <c r="C2964" t="s">
        <v>7</v>
      </c>
      <c r="D2964" t="s">
        <v>15</v>
      </c>
      <c r="E2964" t="s">
        <v>31</v>
      </c>
      <c r="F2964" t="s">
        <v>13</v>
      </c>
      <c r="G2964" s="2">
        <v>0.28680555555555554</v>
      </c>
      <c r="H2964" s="3">
        <v>46077</v>
      </c>
      <c r="I2964">
        <v>2</v>
      </c>
      <c r="J2964">
        <f>_xlfn.XLOOKUP(tbl_logs[[#This Row],[Target_Department]],tbl_DeptWeight[Department], tbl_DeptWeight[Impact Score])</f>
        <v>3</v>
      </c>
      <c r="K2964">
        <f>_xlfn.XLOOKUP(tbl_logs[[#This Row],[Employee_Action]],tbl_ResponseLikelihood[Employee Action],tbl_ResponseLikelihood[Likelihood Score])</f>
        <v>1</v>
      </c>
      <c r="L2964">
        <f>tbl_logs[[#This Row],[Impact Score]]*tbl_logs[[#This Row],[Response Multiplier]]</f>
        <v>3</v>
      </c>
      <c r="M2964" t="str" cm="1">
        <f t="array" ref="M2964">_xlfn.IFS(tbl_logs[[#This Row],[Total Score]]&lt;=4, "Low", tbl_logs[[#This Row],[Total Score]]&lt;=10, "Medium", tbl_logs[[#This Row],[Total Score]]&lt;=19, "High", tbl_logs[[#This Row],[Total Score]]&lt;=25, "Very High")</f>
        <v>Low</v>
      </c>
      <c r="N2964" t="str" cm="1">
        <f t="array" ref="N2964">_xlfn.IFS(tbl_logs[[#This Row],[Total Score]]&lt;=4, "Low", tbl_logs[[#This Row],[Total Score]]&lt;=10, "Medium", tbl_logs[[#This Row],[Total Score]]&lt;=17, "High", tbl_logs[[#This Row],[Total Score]]&lt;=25, "Critical")</f>
        <v>Low</v>
      </c>
    </row>
    <row r="2965" spans="1:14" x14ac:dyDescent="0.3">
      <c r="A2965" t="s">
        <v>4476</v>
      </c>
      <c r="B2965" s="1">
        <v>46077.29583333333</v>
      </c>
      <c r="C2965" t="s">
        <v>35</v>
      </c>
      <c r="D2965" t="s">
        <v>8</v>
      </c>
      <c r="E2965" t="s">
        <v>31</v>
      </c>
      <c r="F2965" t="s">
        <v>10</v>
      </c>
      <c r="G2965" s="2">
        <v>0.29583333333333334</v>
      </c>
      <c r="H2965" s="3">
        <v>46077</v>
      </c>
      <c r="I2965">
        <v>2</v>
      </c>
      <c r="J2965">
        <f>_xlfn.XLOOKUP(tbl_logs[[#This Row],[Target_Department]],tbl_DeptWeight[Department], tbl_DeptWeight[Impact Score])</f>
        <v>1</v>
      </c>
      <c r="K2965">
        <f>_xlfn.XLOOKUP(tbl_logs[[#This Row],[Employee_Action]],tbl_ResponseLikelihood[Employee Action],tbl_ResponseLikelihood[Likelihood Score])</f>
        <v>2</v>
      </c>
      <c r="L2965">
        <f>tbl_logs[[#This Row],[Impact Score]]*tbl_logs[[#This Row],[Response Multiplier]]</f>
        <v>2</v>
      </c>
      <c r="M2965" t="str" cm="1">
        <f t="array" ref="M2965">_xlfn.IFS(tbl_logs[[#This Row],[Total Score]]&lt;=4, "Low", tbl_logs[[#This Row],[Total Score]]&lt;=10, "Medium", tbl_logs[[#This Row],[Total Score]]&lt;=19, "High", tbl_logs[[#This Row],[Total Score]]&lt;=25, "Very High")</f>
        <v>Low</v>
      </c>
      <c r="N2965" t="str" cm="1">
        <f t="array" ref="N2965">_xlfn.IFS(tbl_logs[[#This Row],[Total Score]]&lt;=4, "Low", tbl_logs[[#This Row],[Total Score]]&lt;=10, "Medium", tbl_logs[[#This Row],[Total Score]]&lt;=17, "High", tbl_logs[[#This Row],[Total Score]]&lt;=25, "Critical")</f>
        <v>Low</v>
      </c>
    </row>
    <row r="2966" spans="1:14" x14ac:dyDescent="0.3">
      <c r="A2966" t="s">
        <v>161</v>
      </c>
      <c r="B2966" s="1">
        <v>46077.314583333333</v>
      </c>
      <c r="C2966" t="s">
        <v>7</v>
      </c>
      <c r="D2966" t="s">
        <v>22</v>
      </c>
      <c r="E2966" t="s">
        <v>19</v>
      </c>
      <c r="F2966" t="s">
        <v>20</v>
      </c>
      <c r="G2966" s="2">
        <v>0.31458333333333333</v>
      </c>
      <c r="H2966" s="3">
        <v>46077</v>
      </c>
      <c r="I2966">
        <v>2</v>
      </c>
      <c r="J2966">
        <f>_xlfn.XLOOKUP(tbl_logs[[#This Row],[Target_Department]],tbl_DeptWeight[Department], tbl_DeptWeight[Impact Score])</f>
        <v>3</v>
      </c>
      <c r="K2966">
        <f>_xlfn.XLOOKUP(tbl_logs[[#This Row],[Employee_Action]],tbl_ResponseLikelihood[Employee Action],tbl_ResponseLikelihood[Likelihood Score])</f>
        <v>2</v>
      </c>
      <c r="L2966">
        <f>tbl_logs[[#This Row],[Impact Score]]*tbl_logs[[#This Row],[Response Multiplier]]</f>
        <v>6</v>
      </c>
      <c r="M2966" t="str" cm="1">
        <f t="array" ref="M2966">_xlfn.IFS(tbl_logs[[#This Row],[Total Score]]&lt;=4, "Low", tbl_logs[[#This Row],[Total Score]]&lt;=10, "Medium", tbl_logs[[#This Row],[Total Score]]&lt;=19, "High", tbl_logs[[#This Row],[Total Score]]&lt;=25, "Very High")</f>
        <v>Medium</v>
      </c>
      <c r="N2966" t="str" cm="1">
        <f t="array" ref="N2966">_xlfn.IFS(tbl_logs[[#This Row],[Total Score]]&lt;=4, "Low", tbl_logs[[#This Row],[Total Score]]&lt;=10, "Medium", tbl_logs[[#This Row],[Total Score]]&lt;=17, "High", tbl_logs[[#This Row],[Total Score]]&lt;=25, "Critical")</f>
        <v>Medium</v>
      </c>
    </row>
    <row r="2967" spans="1:14" x14ac:dyDescent="0.3">
      <c r="A2967" t="s">
        <v>2549</v>
      </c>
      <c r="B2967" s="1">
        <v>46077.31527777778</v>
      </c>
      <c r="C2967" t="s">
        <v>7</v>
      </c>
      <c r="D2967" t="s">
        <v>8</v>
      </c>
      <c r="E2967" t="s">
        <v>19</v>
      </c>
      <c r="F2967" t="s">
        <v>13</v>
      </c>
      <c r="G2967" s="2">
        <v>0.31527777777777777</v>
      </c>
      <c r="H2967" s="3">
        <v>46077</v>
      </c>
      <c r="I2967">
        <v>2</v>
      </c>
      <c r="J2967">
        <f>_xlfn.XLOOKUP(tbl_logs[[#This Row],[Target_Department]],tbl_DeptWeight[Department], tbl_DeptWeight[Impact Score])</f>
        <v>3</v>
      </c>
      <c r="K2967">
        <f>_xlfn.XLOOKUP(tbl_logs[[#This Row],[Employee_Action]],tbl_ResponseLikelihood[Employee Action],tbl_ResponseLikelihood[Likelihood Score])</f>
        <v>1</v>
      </c>
      <c r="L2967">
        <f>tbl_logs[[#This Row],[Impact Score]]*tbl_logs[[#This Row],[Response Multiplier]]</f>
        <v>3</v>
      </c>
      <c r="M2967" t="str" cm="1">
        <f t="array" ref="M2967">_xlfn.IFS(tbl_logs[[#This Row],[Total Score]]&lt;=4, "Low", tbl_logs[[#This Row],[Total Score]]&lt;=10, "Medium", tbl_logs[[#This Row],[Total Score]]&lt;=19, "High", tbl_logs[[#This Row],[Total Score]]&lt;=25, "Very High")</f>
        <v>Low</v>
      </c>
      <c r="N2967" t="str" cm="1">
        <f t="array" ref="N2967">_xlfn.IFS(tbl_logs[[#This Row],[Total Score]]&lt;=4, "Low", tbl_logs[[#This Row],[Total Score]]&lt;=10, "Medium", tbl_logs[[#This Row],[Total Score]]&lt;=17, "High", tbl_logs[[#This Row],[Total Score]]&lt;=25, "Critical")</f>
        <v>Low</v>
      </c>
    </row>
    <row r="2968" spans="1:14" x14ac:dyDescent="0.3">
      <c r="A2968" t="s">
        <v>1858</v>
      </c>
      <c r="B2968" s="1">
        <v>46077.322916666664</v>
      </c>
      <c r="C2968" t="s">
        <v>35</v>
      </c>
      <c r="D2968" t="s">
        <v>15</v>
      </c>
      <c r="E2968" t="s">
        <v>9</v>
      </c>
      <c r="F2968" t="s">
        <v>10</v>
      </c>
      <c r="G2968" s="2">
        <v>0.32291666666666669</v>
      </c>
      <c r="H2968" s="3">
        <v>46077</v>
      </c>
      <c r="I2968">
        <v>2</v>
      </c>
      <c r="J2968">
        <f>_xlfn.XLOOKUP(tbl_logs[[#This Row],[Target_Department]],tbl_DeptWeight[Department], tbl_DeptWeight[Impact Score])</f>
        <v>1</v>
      </c>
      <c r="K2968">
        <f>_xlfn.XLOOKUP(tbl_logs[[#This Row],[Employee_Action]],tbl_ResponseLikelihood[Employee Action],tbl_ResponseLikelihood[Likelihood Score])</f>
        <v>2</v>
      </c>
      <c r="L2968">
        <f>tbl_logs[[#This Row],[Impact Score]]*tbl_logs[[#This Row],[Response Multiplier]]</f>
        <v>2</v>
      </c>
      <c r="M2968" t="str" cm="1">
        <f t="array" ref="M2968">_xlfn.IFS(tbl_logs[[#This Row],[Total Score]]&lt;=4, "Low", tbl_logs[[#This Row],[Total Score]]&lt;=10, "Medium", tbl_logs[[#This Row],[Total Score]]&lt;=19, "High", tbl_logs[[#This Row],[Total Score]]&lt;=25, "Very High")</f>
        <v>Low</v>
      </c>
      <c r="N2968" t="str" cm="1">
        <f t="array" ref="N2968">_xlfn.IFS(tbl_logs[[#This Row],[Total Score]]&lt;=4, "Low", tbl_logs[[#This Row],[Total Score]]&lt;=10, "Medium", tbl_logs[[#This Row],[Total Score]]&lt;=17, "High", tbl_logs[[#This Row],[Total Score]]&lt;=25, "Critical")</f>
        <v>Low</v>
      </c>
    </row>
    <row r="2969" spans="1:14" x14ac:dyDescent="0.3">
      <c r="A2969" t="s">
        <v>3714</v>
      </c>
      <c r="B2969" s="1">
        <v>46077.331944444442</v>
      </c>
      <c r="C2969" t="s">
        <v>7</v>
      </c>
      <c r="D2969" t="s">
        <v>22</v>
      </c>
      <c r="E2969" t="s">
        <v>19</v>
      </c>
      <c r="F2969" t="s">
        <v>20</v>
      </c>
      <c r="G2969" s="2">
        <v>0.33194444444444443</v>
      </c>
      <c r="H2969" s="3">
        <v>46077</v>
      </c>
      <c r="I2969">
        <v>2</v>
      </c>
      <c r="J2969">
        <f>_xlfn.XLOOKUP(tbl_logs[[#This Row],[Target_Department]],tbl_DeptWeight[Department], tbl_DeptWeight[Impact Score])</f>
        <v>3</v>
      </c>
      <c r="K2969">
        <f>_xlfn.XLOOKUP(tbl_logs[[#This Row],[Employee_Action]],tbl_ResponseLikelihood[Employee Action],tbl_ResponseLikelihood[Likelihood Score])</f>
        <v>2</v>
      </c>
      <c r="L2969">
        <f>tbl_logs[[#This Row],[Impact Score]]*tbl_logs[[#This Row],[Response Multiplier]]</f>
        <v>6</v>
      </c>
      <c r="M2969" t="str" cm="1">
        <f t="array" ref="M2969">_xlfn.IFS(tbl_logs[[#This Row],[Total Score]]&lt;=4, "Low", tbl_logs[[#This Row],[Total Score]]&lt;=10, "Medium", tbl_logs[[#This Row],[Total Score]]&lt;=19, "High", tbl_logs[[#This Row],[Total Score]]&lt;=25, "Very High")</f>
        <v>Medium</v>
      </c>
      <c r="N2969" t="str" cm="1">
        <f t="array" ref="N2969">_xlfn.IFS(tbl_logs[[#This Row],[Total Score]]&lt;=4, "Low", tbl_logs[[#This Row],[Total Score]]&lt;=10, "Medium", tbl_logs[[#This Row],[Total Score]]&lt;=17, "High", tbl_logs[[#This Row],[Total Score]]&lt;=25, "Critical")</f>
        <v>Medium</v>
      </c>
    </row>
    <row r="2970" spans="1:14" x14ac:dyDescent="0.3">
      <c r="A2970" t="s">
        <v>4888</v>
      </c>
      <c r="B2970" s="1">
        <v>46077.364583333336</v>
      </c>
      <c r="C2970" t="s">
        <v>26</v>
      </c>
      <c r="D2970" t="s">
        <v>8</v>
      </c>
      <c r="E2970" t="s">
        <v>31</v>
      </c>
      <c r="F2970" t="s">
        <v>20</v>
      </c>
      <c r="G2970" s="2">
        <v>0.36458333333333331</v>
      </c>
      <c r="H2970" s="3">
        <v>46077</v>
      </c>
      <c r="I2970">
        <v>2</v>
      </c>
      <c r="J2970">
        <f>_xlfn.XLOOKUP(tbl_logs[[#This Row],[Target_Department]],tbl_DeptWeight[Department], tbl_DeptWeight[Impact Score])</f>
        <v>3</v>
      </c>
      <c r="K2970">
        <f>_xlfn.XLOOKUP(tbl_logs[[#This Row],[Employee_Action]],tbl_ResponseLikelihood[Employee Action],tbl_ResponseLikelihood[Likelihood Score])</f>
        <v>2</v>
      </c>
      <c r="L2970">
        <f>tbl_logs[[#This Row],[Impact Score]]*tbl_logs[[#This Row],[Response Multiplier]]</f>
        <v>6</v>
      </c>
      <c r="M2970" t="str" cm="1">
        <f t="array" ref="M2970">_xlfn.IFS(tbl_logs[[#This Row],[Total Score]]&lt;=4, "Low", tbl_logs[[#This Row],[Total Score]]&lt;=10, "Medium", tbl_logs[[#This Row],[Total Score]]&lt;=19, "High", tbl_logs[[#This Row],[Total Score]]&lt;=25, "Very High")</f>
        <v>Medium</v>
      </c>
      <c r="N2970" t="str" cm="1">
        <f t="array" ref="N2970">_xlfn.IFS(tbl_logs[[#This Row],[Total Score]]&lt;=4, "Low", tbl_logs[[#This Row],[Total Score]]&lt;=10, "Medium", tbl_logs[[#This Row],[Total Score]]&lt;=17, "High", tbl_logs[[#This Row],[Total Score]]&lt;=25, "Critical")</f>
        <v>Medium</v>
      </c>
    </row>
    <row r="2971" spans="1:14" x14ac:dyDescent="0.3">
      <c r="A2971" t="s">
        <v>3599</v>
      </c>
      <c r="B2971" s="1">
        <v>46077.370833333334</v>
      </c>
      <c r="C2971" t="s">
        <v>7</v>
      </c>
      <c r="D2971" t="s">
        <v>15</v>
      </c>
      <c r="E2971" t="s">
        <v>19</v>
      </c>
      <c r="F2971" t="s">
        <v>10</v>
      </c>
      <c r="G2971" s="2">
        <v>0.37083333333333335</v>
      </c>
      <c r="H2971" s="3">
        <v>46077</v>
      </c>
      <c r="I2971">
        <v>2</v>
      </c>
      <c r="J2971">
        <f>_xlfn.XLOOKUP(tbl_logs[[#This Row],[Target_Department]],tbl_DeptWeight[Department], tbl_DeptWeight[Impact Score])</f>
        <v>3</v>
      </c>
      <c r="K2971">
        <f>_xlfn.XLOOKUP(tbl_logs[[#This Row],[Employee_Action]],tbl_ResponseLikelihood[Employee Action],tbl_ResponseLikelihood[Likelihood Score])</f>
        <v>2</v>
      </c>
      <c r="L2971">
        <f>tbl_logs[[#This Row],[Impact Score]]*tbl_logs[[#This Row],[Response Multiplier]]</f>
        <v>6</v>
      </c>
      <c r="M2971" t="str" cm="1">
        <f t="array" ref="M2971">_xlfn.IFS(tbl_logs[[#This Row],[Total Score]]&lt;=4, "Low", tbl_logs[[#This Row],[Total Score]]&lt;=10, "Medium", tbl_logs[[#This Row],[Total Score]]&lt;=19, "High", tbl_logs[[#This Row],[Total Score]]&lt;=25, "Very High")</f>
        <v>Medium</v>
      </c>
      <c r="N2971" t="str" cm="1">
        <f t="array" ref="N2971">_xlfn.IFS(tbl_logs[[#This Row],[Total Score]]&lt;=4, "Low", tbl_logs[[#This Row],[Total Score]]&lt;=10, "Medium", tbl_logs[[#This Row],[Total Score]]&lt;=17, "High", tbl_logs[[#This Row],[Total Score]]&lt;=25, "Critical")</f>
        <v>Medium</v>
      </c>
    </row>
    <row r="2972" spans="1:14" x14ac:dyDescent="0.3">
      <c r="A2972" t="s">
        <v>648</v>
      </c>
      <c r="B2972" s="1">
        <v>46077.383333333331</v>
      </c>
      <c r="C2972" t="s">
        <v>40</v>
      </c>
      <c r="D2972" t="s">
        <v>18</v>
      </c>
      <c r="E2972" t="s">
        <v>16</v>
      </c>
      <c r="F2972" t="s">
        <v>20</v>
      </c>
      <c r="G2972" s="2">
        <v>0.38333333333333336</v>
      </c>
      <c r="H2972" s="3">
        <v>46077</v>
      </c>
      <c r="I2972">
        <v>2</v>
      </c>
      <c r="J2972">
        <f>_xlfn.XLOOKUP(tbl_logs[[#This Row],[Target_Department]],tbl_DeptWeight[Department], tbl_DeptWeight[Impact Score])</f>
        <v>5</v>
      </c>
      <c r="K2972">
        <f>_xlfn.XLOOKUP(tbl_logs[[#This Row],[Employee_Action]],tbl_ResponseLikelihood[Employee Action],tbl_ResponseLikelihood[Likelihood Score])</f>
        <v>2</v>
      </c>
      <c r="L2972">
        <f>tbl_logs[[#This Row],[Impact Score]]*tbl_logs[[#This Row],[Response Multiplier]]</f>
        <v>10</v>
      </c>
      <c r="M2972" t="str" cm="1">
        <f t="array" ref="M2972">_xlfn.IFS(tbl_logs[[#This Row],[Total Score]]&lt;=4, "Low", tbl_logs[[#This Row],[Total Score]]&lt;=10, "Medium", tbl_logs[[#This Row],[Total Score]]&lt;=19, "High", tbl_logs[[#This Row],[Total Score]]&lt;=25, "Very High")</f>
        <v>Medium</v>
      </c>
      <c r="N2972" t="str" cm="1">
        <f t="array" ref="N2972">_xlfn.IFS(tbl_logs[[#This Row],[Total Score]]&lt;=4, "Low", tbl_logs[[#This Row],[Total Score]]&lt;=10, "Medium", tbl_logs[[#This Row],[Total Score]]&lt;=17, "High", tbl_logs[[#This Row],[Total Score]]&lt;=25, "Critical")</f>
        <v>Medium</v>
      </c>
    </row>
    <row r="2973" spans="1:14" x14ac:dyDescent="0.3">
      <c r="A2973" t="s">
        <v>693</v>
      </c>
      <c r="B2973" s="1">
        <v>46077.401388888888</v>
      </c>
      <c r="C2973" t="s">
        <v>47</v>
      </c>
      <c r="D2973" t="s">
        <v>15</v>
      </c>
      <c r="E2973" t="s">
        <v>16</v>
      </c>
      <c r="F2973" t="s">
        <v>33</v>
      </c>
      <c r="G2973" s="2">
        <v>0.40138888888888891</v>
      </c>
      <c r="H2973" s="3">
        <v>46077</v>
      </c>
      <c r="I2973">
        <v>2</v>
      </c>
      <c r="J2973">
        <f>_xlfn.XLOOKUP(tbl_logs[[#This Row],[Target_Department]],tbl_DeptWeight[Department], tbl_DeptWeight[Impact Score])</f>
        <v>1</v>
      </c>
      <c r="K2973">
        <f>_xlfn.XLOOKUP(tbl_logs[[#This Row],[Employee_Action]],tbl_ResponseLikelihood[Employee Action],tbl_ResponseLikelihood[Likelihood Score])</f>
        <v>4</v>
      </c>
      <c r="L2973">
        <f>tbl_logs[[#This Row],[Impact Score]]*tbl_logs[[#This Row],[Response Multiplier]]</f>
        <v>4</v>
      </c>
      <c r="M2973" t="str" cm="1">
        <f t="array" ref="M2973">_xlfn.IFS(tbl_logs[[#This Row],[Total Score]]&lt;=4, "Low", tbl_logs[[#This Row],[Total Score]]&lt;=10, "Medium", tbl_logs[[#This Row],[Total Score]]&lt;=19, "High", tbl_logs[[#This Row],[Total Score]]&lt;=25, "Very High")</f>
        <v>Low</v>
      </c>
      <c r="N2973" t="str" cm="1">
        <f t="array" ref="N2973">_xlfn.IFS(tbl_logs[[#This Row],[Total Score]]&lt;=4, "Low", tbl_logs[[#This Row],[Total Score]]&lt;=10, "Medium", tbl_logs[[#This Row],[Total Score]]&lt;=17, "High", tbl_logs[[#This Row],[Total Score]]&lt;=25, "Critical")</f>
        <v>Low</v>
      </c>
    </row>
    <row r="2974" spans="1:14" x14ac:dyDescent="0.3">
      <c r="A2974" t="s">
        <v>1297</v>
      </c>
      <c r="B2974" s="1">
        <v>46077.404166666667</v>
      </c>
      <c r="C2974" t="s">
        <v>7</v>
      </c>
      <c r="D2974" t="s">
        <v>15</v>
      </c>
      <c r="E2974" t="s">
        <v>19</v>
      </c>
      <c r="F2974" t="s">
        <v>10</v>
      </c>
      <c r="G2974" s="2">
        <v>0.40416666666666667</v>
      </c>
      <c r="H2974" s="3">
        <v>46077</v>
      </c>
      <c r="I2974">
        <v>2</v>
      </c>
      <c r="J2974">
        <f>_xlfn.XLOOKUP(tbl_logs[[#This Row],[Target_Department]],tbl_DeptWeight[Department], tbl_DeptWeight[Impact Score])</f>
        <v>3</v>
      </c>
      <c r="K2974">
        <f>_xlfn.XLOOKUP(tbl_logs[[#This Row],[Employee_Action]],tbl_ResponseLikelihood[Employee Action],tbl_ResponseLikelihood[Likelihood Score])</f>
        <v>2</v>
      </c>
      <c r="L2974">
        <f>tbl_logs[[#This Row],[Impact Score]]*tbl_logs[[#This Row],[Response Multiplier]]</f>
        <v>6</v>
      </c>
      <c r="M2974" t="str" cm="1">
        <f t="array" ref="M2974">_xlfn.IFS(tbl_logs[[#This Row],[Total Score]]&lt;=4, "Low", tbl_logs[[#This Row],[Total Score]]&lt;=10, "Medium", tbl_logs[[#This Row],[Total Score]]&lt;=19, "High", tbl_logs[[#This Row],[Total Score]]&lt;=25, "Very High")</f>
        <v>Medium</v>
      </c>
      <c r="N2974" t="str" cm="1">
        <f t="array" ref="N2974">_xlfn.IFS(tbl_logs[[#This Row],[Total Score]]&lt;=4, "Low", tbl_logs[[#This Row],[Total Score]]&lt;=10, "Medium", tbl_logs[[#This Row],[Total Score]]&lt;=17, "High", tbl_logs[[#This Row],[Total Score]]&lt;=25, "Critical")</f>
        <v>Medium</v>
      </c>
    </row>
    <row r="2975" spans="1:14" x14ac:dyDescent="0.3">
      <c r="A2975" t="s">
        <v>2055</v>
      </c>
      <c r="B2975" s="1">
        <v>46077.406944444447</v>
      </c>
      <c r="C2975" t="s">
        <v>7</v>
      </c>
      <c r="D2975" t="s">
        <v>8</v>
      </c>
      <c r="E2975" t="s">
        <v>19</v>
      </c>
      <c r="F2975" t="s">
        <v>10</v>
      </c>
      <c r="G2975" s="2">
        <v>0.40694444444444444</v>
      </c>
      <c r="H2975" s="3">
        <v>46077</v>
      </c>
      <c r="I2975">
        <v>2</v>
      </c>
      <c r="J2975">
        <f>_xlfn.XLOOKUP(tbl_logs[[#This Row],[Target_Department]],tbl_DeptWeight[Department], tbl_DeptWeight[Impact Score])</f>
        <v>3</v>
      </c>
      <c r="K2975">
        <f>_xlfn.XLOOKUP(tbl_logs[[#This Row],[Employee_Action]],tbl_ResponseLikelihood[Employee Action],tbl_ResponseLikelihood[Likelihood Score])</f>
        <v>2</v>
      </c>
      <c r="L2975">
        <f>tbl_logs[[#This Row],[Impact Score]]*tbl_logs[[#This Row],[Response Multiplier]]</f>
        <v>6</v>
      </c>
      <c r="M2975" t="str" cm="1">
        <f t="array" ref="M2975">_xlfn.IFS(tbl_logs[[#This Row],[Total Score]]&lt;=4, "Low", tbl_logs[[#This Row],[Total Score]]&lt;=10, "Medium", tbl_logs[[#This Row],[Total Score]]&lt;=19, "High", tbl_logs[[#This Row],[Total Score]]&lt;=25, "Very High")</f>
        <v>Medium</v>
      </c>
      <c r="N2975" t="str" cm="1">
        <f t="array" ref="N2975">_xlfn.IFS(tbl_logs[[#This Row],[Total Score]]&lt;=4, "Low", tbl_logs[[#This Row],[Total Score]]&lt;=10, "Medium", tbl_logs[[#This Row],[Total Score]]&lt;=17, "High", tbl_logs[[#This Row],[Total Score]]&lt;=25, "Critical")</f>
        <v>Medium</v>
      </c>
    </row>
    <row r="2976" spans="1:14" x14ac:dyDescent="0.3">
      <c r="A2976" t="s">
        <v>4823</v>
      </c>
      <c r="B2976" s="1">
        <v>46077.46597222222</v>
      </c>
      <c r="C2976" t="s">
        <v>12</v>
      </c>
      <c r="D2976" t="s">
        <v>15</v>
      </c>
      <c r="E2976" t="s">
        <v>9</v>
      </c>
      <c r="F2976" t="s">
        <v>10</v>
      </c>
      <c r="G2976" s="2">
        <v>0.46597222222222223</v>
      </c>
      <c r="H2976" s="3">
        <v>46077</v>
      </c>
      <c r="I2976">
        <v>2</v>
      </c>
      <c r="J2976">
        <f>_xlfn.XLOOKUP(tbl_logs[[#This Row],[Target_Department]],tbl_DeptWeight[Department], tbl_DeptWeight[Impact Score])</f>
        <v>1</v>
      </c>
      <c r="K2976">
        <f>_xlfn.XLOOKUP(tbl_logs[[#This Row],[Employee_Action]],tbl_ResponseLikelihood[Employee Action],tbl_ResponseLikelihood[Likelihood Score])</f>
        <v>2</v>
      </c>
      <c r="L2976">
        <f>tbl_logs[[#This Row],[Impact Score]]*tbl_logs[[#This Row],[Response Multiplier]]</f>
        <v>2</v>
      </c>
      <c r="M2976" t="str" cm="1">
        <f t="array" ref="M2976">_xlfn.IFS(tbl_logs[[#This Row],[Total Score]]&lt;=4, "Low", tbl_logs[[#This Row],[Total Score]]&lt;=10, "Medium", tbl_logs[[#This Row],[Total Score]]&lt;=19, "High", tbl_logs[[#This Row],[Total Score]]&lt;=25, "Very High")</f>
        <v>Low</v>
      </c>
      <c r="N2976" t="str" cm="1">
        <f t="array" ref="N2976">_xlfn.IFS(tbl_logs[[#This Row],[Total Score]]&lt;=4, "Low", tbl_logs[[#This Row],[Total Score]]&lt;=10, "Medium", tbl_logs[[#This Row],[Total Score]]&lt;=17, "High", tbl_logs[[#This Row],[Total Score]]&lt;=25, "Critical")</f>
        <v>Low</v>
      </c>
    </row>
    <row r="2977" spans="1:14" x14ac:dyDescent="0.3">
      <c r="A2977" t="s">
        <v>3533</v>
      </c>
      <c r="B2977" s="1">
        <v>46077.487500000003</v>
      </c>
      <c r="C2977" t="s">
        <v>40</v>
      </c>
      <c r="D2977" t="s">
        <v>18</v>
      </c>
      <c r="E2977" t="s">
        <v>16</v>
      </c>
      <c r="F2977" t="s">
        <v>33</v>
      </c>
      <c r="G2977" s="2">
        <v>0.48749999999999999</v>
      </c>
      <c r="H2977" s="3">
        <v>46077</v>
      </c>
      <c r="I2977">
        <v>2</v>
      </c>
      <c r="J2977">
        <f>_xlfn.XLOOKUP(tbl_logs[[#This Row],[Target_Department]],tbl_DeptWeight[Department], tbl_DeptWeight[Impact Score])</f>
        <v>5</v>
      </c>
      <c r="K2977">
        <f>_xlfn.XLOOKUP(tbl_logs[[#This Row],[Employee_Action]],tbl_ResponseLikelihood[Employee Action],tbl_ResponseLikelihood[Likelihood Score])</f>
        <v>4</v>
      </c>
      <c r="L2977">
        <f>tbl_logs[[#This Row],[Impact Score]]*tbl_logs[[#This Row],[Response Multiplier]]</f>
        <v>20</v>
      </c>
      <c r="M2977" t="str" cm="1">
        <f t="array" ref="M2977">_xlfn.IFS(tbl_logs[[#This Row],[Total Score]]&lt;=4, "Low", tbl_logs[[#This Row],[Total Score]]&lt;=10, "Medium", tbl_logs[[#This Row],[Total Score]]&lt;=19, "High", tbl_logs[[#This Row],[Total Score]]&lt;=25, "Very High")</f>
        <v>Very High</v>
      </c>
      <c r="N2977" t="str" cm="1">
        <f t="array" ref="N2977">_xlfn.IFS(tbl_logs[[#This Row],[Total Score]]&lt;=4, "Low", tbl_logs[[#This Row],[Total Score]]&lt;=10, "Medium", tbl_logs[[#This Row],[Total Score]]&lt;=17, "High", tbl_logs[[#This Row],[Total Score]]&lt;=25, "Critical")</f>
        <v>Critical</v>
      </c>
    </row>
    <row r="2978" spans="1:14" x14ac:dyDescent="0.3">
      <c r="A2978" t="s">
        <v>1969</v>
      </c>
      <c r="B2978" s="1">
        <v>46077.506944444445</v>
      </c>
      <c r="C2978" t="s">
        <v>7</v>
      </c>
      <c r="D2978" t="s">
        <v>8</v>
      </c>
      <c r="E2978" t="s">
        <v>19</v>
      </c>
      <c r="F2978" t="s">
        <v>20</v>
      </c>
      <c r="G2978" s="2">
        <v>0.50694444444444442</v>
      </c>
      <c r="H2978" s="3">
        <v>46077</v>
      </c>
      <c r="I2978">
        <v>2</v>
      </c>
      <c r="J2978">
        <f>_xlfn.XLOOKUP(tbl_logs[[#This Row],[Target_Department]],tbl_DeptWeight[Department], tbl_DeptWeight[Impact Score])</f>
        <v>3</v>
      </c>
      <c r="K2978">
        <f>_xlfn.XLOOKUP(tbl_logs[[#This Row],[Employee_Action]],tbl_ResponseLikelihood[Employee Action],tbl_ResponseLikelihood[Likelihood Score])</f>
        <v>2</v>
      </c>
      <c r="L2978">
        <f>tbl_logs[[#This Row],[Impact Score]]*tbl_logs[[#This Row],[Response Multiplier]]</f>
        <v>6</v>
      </c>
      <c r="M2978" t="str" cm="1">
        <f t="array" ref="M2978">_xlfn.IFS(tbl_logs[[#This Row],[Total Score]]&lt;=4, "Low", tbl_logs[[#This Row],[Total Score]]&lt;=10, "Medium", tbl_logs[[#This Row],[Total Score]]&lt;=19, "High", tbl_logs[[#This Row],[Total Score]]&lt;=25, "Very High")</f>
        <v>Medium</v>
      </c>
      <c r="N2978" t="str" cm="1">
        <f t="array" ref="N2978">_xlfn.IFS(tbl_logs[[#This Row],[Total Score]]&lt;=4, "Low", tbl_logs[[#This Row],[Total Score]]&lt;=10, "Medium", tbl_logs[[#This Row],[Total Score]]&lt;=17, "High", tbl_logs[[#This Row],[Total Score]]&lt;=25, "Critical")</f>
        <v>Medium</v>
      </c>
    </row>
    <row r="2979" spans="1:14" x14ac:dyDescent="0.3">
      <c r="A2979" t="s">
        <v>4158</v>
      </c>
      <c r="B2979" s="1">
        <v>46077.527083333334</v>
      </c>
      <c r="C2979" t="s">
        <v>26</v>
      </c>
      <c r="D2979" t="s">
        <v>22</v>
      </c>
      <c r="E2979" t="s">
        <v>16</v>
      </c>
      <c r="F2979" t="s">
        <v>20</v>
      </c>
      <c r="G2979" s="2">
        <v>0.52708333333333335</v>
      </c>
      <c r="H2979" s="3">
        <v>46077</v>
      </c>
      <c r="I2979">
        <v>2</v>
      </c>
      <c r="J2979">
        <f>_xlfn.XLOOKUP(tbl_logs[[#This Row],[Target_Department]],tbl_DeptWeight[Department], tbl_DeptWeight[Impact Score])</f>
        <v>3</v>
      </c>
      <c r="K2979">
        <f>_xlfn.XLOOKUP(tbl_logs[[#This Row],[Employee_Action]],tbl_ResponseLikelihood[Employee Action],tbl_ResponseLikelihood[Likelihood Score])</f>
        <v>2</v>
      </c>
      <c r="L2979">
        <f>tbl_logs[[#This Row],[Impact Score]]*tbl_logs[[#This Row],[Response Multiplier]]</f>
        <v>6</v>
      </c>
      <c r="M2979" t="str" cm="1">
        <f t="array" ref="M2979">_xlfn.IFS(tbl_logs[[#This Row],[Total Score]]&lt;=4, "Low", tbl_logs[[#This Row],[Total Score]]&lt;=10, "Medium", tbl_logs[[#This Row],[Total Score]]&lt;=19, "High", tbl_logs[[#This Row],[Total Score]]&lt;=25, "Very High")</f>
        <v>Medium</v>
      </c>
      <c r="N2979" t="str" cm="1">
        <f t="array" ref="N2979">_xlfn.IFS(tbl_logs[[#This Row],[Total Score]]&lt;=4, "Low", tbl_logs[[#This Row],[Total Score]]&lt;=10, "Medium", tbl_logs[[#This Row],[Total Score]]&lt;=17, "High", tbl_logs[[#This Row],[Total Score]]&lt;=25, "Critical")</f>
        <v>Medium</v>
      </c>
    </row>
    <row r="2980" spans="1:14" x14ac:dyDescent="0.3">
      <c r="A2980" t="s">
        <v>853</v>
      </c>
      <c r="B2980" s="1">
        <v>46077.536805555559</v>
      </c>
      <c r="C2980" t="s">
        <v>7</v>
      </c>
      <c r="D2980" t="s">
        <v>18</v>
      </c>
      <c r="E2980" t="s">
        <v>19</v>
      </c>
      <c r="F2980" t="s">
        <v>10</v>
      </c>
      <c r="G2980" s="2">
        <v>0.53680555555555554</v>
      </c>
      <c r="H2980" s="3">
        <v>46077</v>
      </c>
      <c r="I2980">
        <v>2</v>
      </c>
      <c r="J2980">
        <f>_xlfn.XLOOKUP(tbl_logs[[#This Row],[Target_Department]],tbl_DeptWeight[Department], tbl_DeptWeight[Impact Score])</f>
        <v>3</v>
      </c>
      <c r="K2980">
        <f>_xlfn.XLOOKUP(tbl_logs[[#This Row],[Employee_Action]],tbl_ResponseLikelihood[Employee Action],tbl_ResponseLikelihood[Likelihood Score])</f>
        <v>2</v>
      </c>
      <c r="L2980">
        <f>tbl_logs[[#This Row],[Impact Score]]*tbl_logs[[#This Row],[Response Multiplier]]</f>
        <v>6</v>
      </c>
      <c r="M2980" t="str" cm="1">
        <f t="array" ref="M2980">_xlfn.IFS(tbl_logs[[#This Row],[Total Score]]&lt;=4, "Low", tbl_logs[[#This Row],[Total Score]]&lt;=10, "Medium", tbl_logs[[#This Row],[Total Score]]&lt;=19, "High", tbl_logs[[#This Row],[Total Score]]&lt;=25, "Very High")</f>
        <v>Medium</v>
      </c>
      <c r="N2980" t="str" cm="1">
        <f t="array" ref="N2980">_xlfn.IFS(tbl_logs[[#This Row],[Total Score]]&lt;=4, "Low", tbl_logs[[#This Row],[Total Score]]&lt;=10, "Medium", tbl_logs[[#This Row],[Total Score]]&lt;=17, "High", tbl_logs[[#This Row],[Total Score]]&lt;=25, "Critical")</f>
        <v>Medium</v>
      </c>
    </row>
    <row r="2981" spans="1:14" x14ac:dyDescent="0.3">
      <c r="A2981" t="s">
        <v>3519</v>
      </c>
      <c r="B2981" s="1">
        <v>46077.540277777778</v>
      </c>
      <c r="C2981" t="s">
        <v>40</v>
      </c>
      <c r="D2981" t="s">
        <v>8</v>
      </c>
      <c r="E2981" t="s">
        <v>16</v>
      </c>
      <c r="F2981" t="s">
        <v>10</v>
      </c>
      <c r="G2981" s="2">
        <v>0.54027777777777775</v>
      </c>
      <c r="H2981" s="3">
        <v>46077</v>
      </c>
      <c r="I2981">
        <v>2</v>
      </c>
      <c r="J2981">
        <f>_xlfn.XLOOKUP(tbl_logs[[#This Row],[Target_Department]],tbl_DeptWeight[Department], tbl_DeptWeight[Impact Score])</f>
        <v>5</v>
      </c>
      <c r="K2981">
        <f>_xlfn.XLOOKUP(tbl_logs[[#This Row],[Employee_Action]],tbl_ResponseLikelihood[Employee Action],tbl_ResponseLikelihood[Likelihood Score])</f>
        <v>2</v>
      </c>
      <c r="L2981">
        <f>tbl_logs[[#This Row],[Impact Score]]*tbl_logs[[#This Row],[Response Multiplier]]</f>
        <v>10</v>
      </c>
      <c r="M2981" t="str" cm="1">
        <f t="array" ref="M2981">_xlfn.IFS(tbl_logs[[#This Row],[Total Score]]&lt;=4, "Low", tbl_logs[[#This Row],[Total Score]]&lt;=10, "Medium", tbl_logs[[#This Row],[Total Score]]&lt;=19, "High", tbl_logs[[#This Row],[Total Score]]&lt;=25, "Very High")</f>
        <v>Medium</v>
      </c>
      <c r="N2981" t="str" cm="1">
        <f t="array" ref="N2981">_xlfn.IFS(tbl_logs[[#This Row],[Total Score]]&lt;=4, "Low", tbl_logs[[#This Row],[Total Score]]&lt;=10, "Medium", tbl_logs[[#This Row],[Total Score]]&lt;=17, "High", tbl_logs[[#This Row],[Total Score]]&lt;=25, "Critical")</f>
        <v>Medium</v>
      </c>
    </row>
    <row r="2982" spans="1:14" x14ac:dyDescent="0.3">
      <c r="A2982" t="s">
        <v>1501</v>
      </c>
      <c r="B2982" s="1">
        <v>46077.548611111109</v>
      </c>
      <c r="C2982" t="s">
        <v>26</v>
      </c>
      <c r="D2982" t="s">
        <v>15</v>
      </c>
      <c r="E2982" t="s">
        <v>31</v>
      </c>
      <c r="F2982" t="s">
        <v>20</v>
      </c>
      <c r="G2982" s="2">
        <v>0.54861111111111116</v>
      </c>
      <c r="H2982" s="3">
        <v>46077</v>
      </c>
      <c r="I2982">
        <v>2</v>
      </c>
      <c r="J2982">
        <f>_xlfn.XLOOKUP(tbl_logs[[#This Row],[Target_Department]],tbl_DeptWeight[Department], tbl_DeptWeight[Impact Score])</f>
        <v>3</v>
      </c>
      <c r="K2982">
        <f>_xlfn.XLOOKUP(tbl_logs[[#This Row],[Employee_Action]],tbl_ResponseLikelihood[Employee Action],tbl_ResponseLikelihood[Likelihood Score])</f>
        <v>2</v>
      </c>
      <c r="L2982">
        <f>tbl_logs[[#This Row],[Impact Score]]*tbl_logs[[#This Row],[Response Multiplier]]</f>
        <v>6</v>
      </c>
      <c r="M2982" t="str" cm="1">
        <f t="array" ref="M2982">_xlfn.IFS(tbl_logs[[#This Row],[Total Score]]&lt;=4, "Low", tbl_logs[[#This Row],[Total Score]]&lt;=10, "Medium", tbl_logs[[#This Row],[Total Score]]&lt;=19, "High", tbl_logs[[#This Row],[Total Score]]&lt;=25, "Very High")</f>
        <v>Medium</v>
      </c>
      <c r="N2982" t="str" cm="1">
        <f t="array" ref="N2982">_xlfn.IFS(tbl_logs[[#This Row],[Total Score]]&lt;=4, "Low", tbl_logs[[#This Row],[Total Score]]&lt;=10, "Medium", tbl_logs[[#This Row],[Total Score]]&lt;=17, "High", tbl_logs[[#This Row],[Total Score]]&lt;=25, "Critical")</f>
        <v>Medium</v>
      </c>
    </row>
    <row r="2983" spans="1:14" x14ac:dyDescent="0.3">
      <c r="A2983" t="s">
        <v>1018</v>
      </c>
      <c r="B2983" s="1">
        <v>46077.55</v>
      </c>
      <c r="C2983" t="s">
        <v>12</v>
      </c>
      <c r="D2983" t="s">
        <v>8</v>
      </c>
      <c r="E2983" t="s">
        <v>16</v>
      </c>
      <c r="F2983" t="s">
        <v>10</v>
      </c>
      <c r="G2983" s="2">
        <v>0.55000000000000004</v>
      </c>
      <c r="H2983" s="3">
        <v>46077</v>
      </c>
      <c r="I2983">
        <v>2</v>
      </c>
      <c r="J2983">
        <f>_xlfn.XLOOKUP(tbl_logs[[#This Row],[Target_Department]],tbl_DeptWeight[Department], tbl_DeptWeight[Impact Score])</f>
        <v>1</v>
      </c>
      <c r="K2983">
        <f>_xlfn.XLOOKUP(tbl_logs[[#This Row],[Employee_Action]],tbl_ResponseLikelihood[Employee Action],tbl_ResponseLikelihood[Likelihood Score])</f>
        <v>2</v>
      </c>
      <c r="L2983">
        <f>tbl_logs[[#This Row],[Impact Score]]*tbl_logs[[#This Row],[Response Multiplier]]</f>
        <v>2</v>
      </c>
      <c r="M2983" t="str" cm="1">
        <f t="array" ref="M2983">_xlfn.IFS(tbl_logs[[#This Row],[Total Score]]&lt;=4, "Low", tbl_logs[[#This Row],[Total Score]]&lt;=10, "Medium", tbl_logs[[#This Row],[Total Score]]&lt;=19, "High", tbl_logs[[#This Row],[Total Score]]&lt;=25, "Very High")</f>
        <v>Low</v>
      </c>
      <c r="N2983" t="str" cm="1">
        <f t="array" ref="N2983">_xlfn.IFS(tbl_logs[[#This Row],[Total Score]]&lt;=4, "Low", tbl_logs[[#This Row],[Total Score]]&lt;=10, "Medium", tbl_logs[[#This Row],[Total Score]]&lt;=17, "High", tbl_logs[[#This Row],[Total Score]]&lt;=25, "Critical")</f>
        <v>Low</v>
      </c>
    </row>
    <row r="2984" spans="1:14" x14ac:dyDescent="0.3">
      <c r="A2984" t="s">
        <v>4790</v>
      </c>
      <c r="B2984" s="1">
        <v>46077.553472222222</v>
      </c>
      <c r="C2984" t="s">
        <v>12</v>
      </c>
      <c r="D2984" t="s">
        <v>22</v>
      </c>
      <c r="E2984" t="s">
        <v>16</v>
      </c>
      <c r="F2984" t="s">
        <v>13</v>
      </c>
      <c r="G2984" s="2">
        <v>0.55347222222222225</v>
      </c>
      <c r="H2984" s="3">
        <v>46077</v>
      </c>
      <c r="I2984">
        <v>2</v>
      </c>
      <c r="J2984">
        <f>_xlfn.XLOOKUP(tbl_logs[[#This Row],[Target_Department]],tbl_DeptWeight[Department], tbl_DeptWeight[Impact Score])</f>
        <v>1</v>
      </c>
      <c r="K2984">
        <f>_xlfn.XLOOKUP(tbl_logs[[#This Row],[Employee_Action]],tbl_ResponseLikelihood[Employee Action],tbl_ResponseLikelihood[Likelihood Score])</f>
        <v>1</v>
      </c>
      <c r="L2984">
        <f>tbl_logs[[#This Row],[Impact Score]]*tbl_logs[[#This Row],[Response Multiplier]]</f>
        <v>1</v>
      </c>
      <c r="M2984" t="str" cm="1">
        <f t="array" ref="M2984">_xlfn.IFS(tbl_logs[[#This Row],[Total Score]]&lt;=4, "Low", tbl_logs[[#This Row],[Total Score]]&lt;=10, "Medium", tbl_logs[[#This Row],[Total Score]]&lt;=19, "High", tbl_logs[[#This Row],[Total Score]]&lt;=25, "Very High")</f>
        <v>Low</v>
      </c>
      <c r="N2984" t="str" cm="1">
        <f t="array" ref="N2984">_xlfn.IFS(tbl_logs[[#This Row],[Total Score]]&lt;=4, "Low", tbl_logs[[#This Row],[Total Score]]&lt;=10, "Medium", tbl_logs[[#This Row],[Total Score]]&lt;=17, "High", tbl_logs[[#This Row],[Total Score]]&lt;=25, "Critical")</f>
        <v>Low</v>
      </c>
    </row>
    <row r="2985" spans="1:14" x14ac:dyDescent="0.3">
      <c r="A2985" t="s">
        <v>2952</v>
      </c>
      <c r="B2985" s="1">
        <v>46077.566666666666</v>
      </c>
      <c r="C2985" t="s">
        <v>47</v>
      </c>
      <c r="D2985" t="s">
        <v>8</v>
      </c>
      <c r="E2985" t="s">
        <v>19</v>
      </c>
      <c r="F2985" t="s">
        <v>33</v>
      </c>
      <c r="G2985" s="2">
        <v>0.56666666666666665</v>
      </c>
      <c r="H2985" s="3">
        <v>46077</v>
      </c>
      <c r="I2985">
        <v>2</v>
      </c>
      <c r="J2985">
        <f>_xlfn.XLOOKUP(tbl_logs[[#This Row],[Target_Department]],tbl_DeptWeight[Department], tbl_DeptWeight[Impact Score])</f>
        <v>1</v>
      </c>
      <c r="K2985">
        <f>_xlfn.XLOOKUP(tbl_logs[[#This Row],[Employee_Action]],tbl_ResponseLikelihood[Employee Action],tbl_ResponseLikelihood[Likelihood Score])</f>
        <v>4</v>
      </c>
      <c r="L2985">
        <f>tbl_logs[[#This Row],[Impact Score]]*tbl_logs[[#This Row],[Response Multiplier]]</f>
        <v>4</v>
      </c>
      <c r="M2985" t="str" cm="1">
        <f t="array" ref="M2985">_xlfn.IFS(tbl_logs[[#This Row],[Total Score]]&lt;=4, "Low", tbl_logs[[#This Row],[Total Score]]&lt;=10, "Medium", tbl_logs[[#This Row],[Total Score]]&lt;=19, "High", tbl_logs[[#This Row],[Total Score]]&lt;=25, "Very High")</f>
        <v>Low</v>
      </c>
      <c r="N2985" t="str" cm="1">
        <f t="array" ref="N2985">_xlfn.IFS(tbl_logs[[#This Row],[Total Score]]&lt;=4, "Low", tbl_logs[[#This Row],[Total Score]]&lt;=10, "Medium", tbl_logs[[#This Row],[Total Score]]&lt;=17, "High", tbl_logs[[#This Row],[Total Score]]&lt;=25, "Critical")</f>
        <v>Low</v>
      </c>
    </row>
    <row r="2986" spans="1:14" x14ac:dyDescent="0.3">
      <c r="A2986" t="s">
        <v>3047</v>
      </c>
      <c r="B2986" s="1">
        <v>46077.567361111112</v>
      </c>
      <c r="C2986" t="s">
        <v>40</v>
      </c>
      <c r="D2986" t="s">
        <v>8</v>
      </c>
      <c r="E2986" t="s">
        <v>16</v>
      </c>
      <c r="F2986" t="s">
        <v>10</v>
      </c>
      <c r="G2986" s="2">
        <v>0.56736111111111109</v>
      </c>
      <c r="H2986" s="3">
        <v>46077</v>
      </c>
      <c r="I2986">
        <v>2</v>
      </c>
      <c r="J2986">
        <f>_xlfn.XLOOKUP(tbl_logs[[#This Row],[Target_Department]],tbl_DeptWeight[Department], tbl_DeptWeight[Impact Score])</f>
        <v>5</v>
      </c>
      <c r="K2986">
        <f>_xlfn.XLOOKUP(tbl_logs[[#This Row],[Employee_Action]],tbl_ResponseLikelihood[Employee Action],tbl_ResponseLikelihood[Likelihood Score])</f>
        <v>2</v>
      </c>
      <c r="L2986">
        <f>tbl_logs[[#This Row],[Impact Score]]*tbl_logs[[#This Row],[Response Multiplier]]</f>
        <v>10</v>
      </c>
      <c r="M2986" t="str" cm="1">
        <f t="array" ref="M2986">_xlfn.IFS(tbl_logs[[#This Row],[Total Score]]&lt;=4, "Low", tbl_logs[[#This Row],[Total Score]]&lt;=10, "Medium", tbl_logs[[#This Row],[Total Score]]&lt;=19, "High", tbl_logs[[#This Row],[Total Score]]&lt;=25, "Very High")</f>
        <v>Medium</v>
      </c>
      <c r="N2986" t="str" cm="1">
        <f t="array" ref="N2986">_xlfn.IFS(tbl_logs[[#This Row],[Total Score]]&lt;=4, "Low", tbl_logs[[#This Row],[Total Score]]&lt;=10, "Medium", tbl_logs[[#This Row],[Total Score]]&lt;=17, "High", tbl_logs[[#This Row],[Total Score]]&lt;=25, "Critical")</f>
        <v>Medium</v>
      </c>
    </row>
    <row r="2987" spans="1:14" x14ac:dyDescent="0.3">
      <c r="A2987" t="s">
        <v>2295</v>
      </c>
      <c r="B2987" s="1">
        <v>46077.593055555553</v>
      </c>
      <c r="C2987" t="s">
        <v>7</v>
      </c>
      <c r="D2987" t="s">
        <v>22</v>
      </c>
      <c r="E2987" t="s">
        <v>16</v>
      </c>
      <c r="F2987" t="s">
        <v>20</v>
      </c>
      <c r="G2987" s="2">
        <v>0.59305555555555556</v>
      </c>
      <c r="H2987" s="3">
        <v>46077</v>
      </c>
      <c r="I2987">
        <v>2</v>
      </c>
      <c r="J2987">
        <f>_xlfn.XLOOKUP(tbl_logs[[#This Row],[Target_Department]],tbl_DeptWeight[Department], tbl_DeptWeight[Impact Score])</f>
        <v>3</v>
      </c>
      <c r="K2987">
        <f>_xlfn.XLOOKUP(tbl_logs[[#This Row],[Employee_Action]],tbl_ResponseLikelihood[Employee Action],tbl_ResponseLikelihood[Likelihood Score])</f>
        <v>2</v>
      </c>
      <c r="L2987">
        <f>tbl_logs[[#This Row],[Impact Score]]*tbl_logs[[#This Row],[Response Multiplier]]</f>
        <v>6</v>
      </c>
      <c r="M2987" t="str" cm="1">
        <f t="array" ref="M2987">_xlfn.IFS(tbl_logs[[#This Row],[Total Score]]&lt;=4, "Low", tbl_logs[[#This Row],[Total Score]]&lt;=10, "Medium", tbl_logs[[#This Row],[Total Score]]&lt;=19, "High", tbl_logs[[#This Row],[Total Score]]&lt;=25, "Very High")</f>
        <v>Medium</v>
      </c>
      <c r="N2987" t="str" cm="1">
        <f t="array" ref="N2987">_xlfn.IFS(tbl_logs[[#This Row],[Total Score]]&lt;=4, "Low", tbl_logs[[#This Row],[Total Score]]&lt;=10, "Medium", tbl_logs[[#This Row],[Total Score]]&lt;=17, "High", tbl_logs[[#This Row],[Total Score]]&lt;=25, "Critical")</f>
        <v>Medium</v>
      </c>
    </row>
    <row r="2988" spans="1:14" x14ac:dyDescent="0.3">
      <c r="A2988" t="s">
        <v>5012</v>
      </c>
      <c r="B2988" s="1">
        <v>46077.599305555559</v>
      </c>
      <c r="C2988" t="s">
        <v>12</v>
      </c>
      <c r="D2988" t="s">
        <v>22</v>
      </c>
      <c r="E2988" t="s">
        <v>19</v>
      </c>
      <c r="F2988" t="s">
        <v>33</v>
      </c>
      <c r="G2988" s="2">
        <v>0.59930555555555554</v>
      </c>
      <c r="H2988" s="3">
        <v>46077</v>
      </c>
      <c r="I2988">
        <v>2</v>
      </c>
      <c r="J2988">
        <f>_xlfn.XLOOKUP(tbl_logs[[#This Row],[Target_Department]],tbl_DeptWeight[Department], tbl_DeptWeight[Impact Score])</f>
        <v>1</v>
      </c>
      <c r="K2988">
        <f>_xlfn.XLOOKUP(tbl_logs[[#This Row],[Employee_Action]],tbl_ResponseLikelihood[Employee Action],tbl_ResponseLikelihood[Likelihood Score])</f>
        <v>4</v>
      </c>
      <c r="L2988">
        <f>tbl_logs[[#This Row],[Impact Score]]*tbl_logs[[#This Row],[Response Multiplier]]</f>
        <v>4</v>
      </c>
      <c r="M2988" t="str" cm="1">
        <f t="array" ref="M2988">_xlfn.IFS(tbl_logs[[#This Row],[Total Score]]&lt;=4, "Low", tbl_logs[[#This Row],[Total Score]]&lt;=10, "Medium", tbl_logs[[#This Row],[Total Score]]&lt;=19, "High", tbl_logs[[#This Row],[Total Score]]&lt;=25, "Very High")</f>
        <v>Low</v>
      </c>
      <c r="N2988" t="str" cm="1">
        <f t="array" ref="N2988">_xlfn.IFS(tbl_logs[[#This Row],[Total Score]]&lt;=4, "Low", tbl_logs[[#This Row],[Total Score]]&lt;=10, "Medium", tbl_logs[[#This Row],[Total Score]]&lt;=17, "High", tbl_logs[[#This Row],[Total Score]]&lt;=25, "Critical")</f>
        <v>Low</v>
      </c>
    </row>
    <row r="2989" spans="1:14" x14ac:dyDescent="0.3">
      <c r="A2989" t="s">
        <v>2590</v>
      </c>
      <c r="B2989" s="1">
        <v>46077.604861111111</v>
      </c>
      <c r="C2989" t="s">
        <v>7</v>
      </c>
      <c r="D2989" t="s">
        <v>18</v>
      </c>
      <c r="E2989" t="s">
        <v>31</v>
      </c>
      <c r="F2989" t="s">
        <v>20</v>
      </c>
      <c r="G2989" s="2">
        <v>0.60486111111111107</v>
      </c>
      <c r="H2989" s="3">
        <v>46077</v>
      </c>
      <c r="I2989">
        <v>2</v>
      </c>
      <c r="J2989">
        <f>_xlfn.XLOOKUP(tbl_logs[[#This Row],[Target_Department]],tbl_DeptWeight[Department], tbl_DeptWeight[Impact Score])</f>
        <v>3</v>
      </c>
      <c r="K2989">
        <f>_xlfn.XLOOKUP(tbl_logs[[#This Row],[Employee_Action]],tbl_ResponseLikelihood[Employee Action],tbl_ResponseLikelihood[Likelihood Score])</f>
        <v>2</v>
      </c>
      <c r="L2989">
        <f>tbl_logs[[#This Row],[Impact Score]]*tbl_logs[[#This Row],[Response Multiplier]]</f>
        <v>6</v>
      </c>
      <c r="M2989" t="str" cm="1">
        <f t="array" ref="M2989">_xlfn.IFS(tbl_logs[[#This Row],[Total Score]]&lt;=4, "Low", tbl_logs[[#This Row],[Total Score]]&lt;=10, "Medium", tbl_logs[[#This Row],[Total Score]]&lt;=19, "High", tbl_logs[[#This Row],[Total Score]]&lt;=25, "Very High")</f>
        <v>Medium</v>
      </c>
      <c r="N2989" t="str" cm="1">
        <f t="array" ref="N2989">_xlfn.IFS(tbl_logs[[#This Row],[Total Score]]&lt;=4, "Low", tbl_logs[[#This Row],[Total Score]]&lt;=10, "Medium", tbl_logs[[#This Row],[Total Score]]&lt;=17, "High", tbl_logs[[#This Row],[Total Score]]&lt;=25, "Critical")</f>
        <v>Medium</v>
      </c>
    </row>
    <row r="2990" spans="1:14" x14ac:dyDescent="0.3">
      <c r="A2990" t="s">
        <v>156</v>
      </c>
      <c r="B2990" s="1">
        <v>46077.607638888891</v>
      </c>
      <c r="C2990" t="s">
        <v>7</v>
      </c>
      <c r="D2990" t="s">
        <v>22</v>
      </c>
      <c r="E2990" t="s">
        <v>19</v>
      </c>
      <c r="F2990" t="s">
        <v>33</v>
      </c>
      <c r="G2990" s="2">
        <v>0.60763888888888884</v>
      </c>
      <c r="H2990" s="3">
        <v>46077</v>
      </c>
      <c r="I2990">
        <v>2</v>
      </c>
      <c r="J2990">
        <f>_xlfn.XLOOKUP(tbl_logs[[#This Row],[Target_Department]],tbl_DeptWeight[Department], tbl_DeptWeight[Impact Score])</f>
        <v>3</v>
      </c>
      <c r="K2990">
        <f>_xlfn.XLOOKUP(tbl_logs[[#This Row],[Employee_Action]],tbl_ResponseLikelihood[Employee Action],tbl_ResponseLikelihood[Likelihood Score])</f>
        <v>4</v>
      </c>
      <c r="L2990">
        <f>tbl_logs[[#This Row],[Impact Score]]*tbl_logs[[#This Row],[Response Multiplier]]</f>
        <v>12</v>
      </c>
      <c r="M2990" t="str" cm="1">
        <f t="array" ref="M2990">_xlfn.IFS(tbl_logs[[#This Row],[Total Score]]&lt;=4, "Low", tbl_logs[[#This Row],[Total Score]]&lt;=10, "Medium", tbl_logs[[#This Row],[Total Score]]&lt;=19, "High", tbl_logs[[#This Row],[Total Score]]&lt;=25, "Very High")</f>
        <v>High</v>
      </c>
      <c r="N2990" t="str" cm="1">
        <f t="array" ref="N2990">_xlfn.IFS(tbl_logs[[#This Row],[Total Score]]&lt;=4, "Low", tbl_logs[[#This Row],[Total Score]]&lt;=10, "Medium", tbl_logs[[#This Row],[Total Score]]&lt;=17, "High", tbl_logs[[#This Row],[Total Score]]&lt;=25, "Critical")</f>
        <v>High</v>
      </c>
    </row>
    <row r="2991" spans="1:14" x14ac:dyDescent="0.3">
      <c r="A2991" t="s">
        <v>2704</v>
      </c>
      <c r="B2991" s="1">
        <v>46077.613194444442</v>
      </c>
      <c r="C2991" t="s">
        <v>7</v>
      </c>
      <c r="D2991" t="s">
        <v>22</v>
      </c>
      <c r="E2991" t="s">
        <v>19</v>
      </c>
      <c r="F2991" t="s">
        <v>20</v>
      </c>
      <c r="G2991" s="2">
        <v>0.61319444444444449</v>
      </c>
      <c r="H2991" s="3">
        <v>46077</v>
      </c>
      <c r="I2991">
        <v>2</v>
      </c>
      <c r="J2991">
        <f>_xlfn.XLOOKUP(tbl_logs[[#This Row],[Target_Department]],tbl_DeptWeight[Department], tbl_DeptWeight[Impact Score])</f>
        <v>3</v>
      </c>
      <c r="K2991">
        <f>_xlfn.XLOOKUP(tbl_logs[[#This Row],[Employee_Action]],tbl_ResponseLikelihood[Employee Action],tbl_ResponseLikelihood[Likelihood Score])</f>
        <v>2</v>
      </c>
      <c r="L2991">
        <f>tbl_logs[[#This Row],[Impact Score]]*tbl_logs[[#This Row],[Response Multiplier]]</f>
        <v>6</v>
      </c>
      <c r="M2991" t="str" cm="1">
        <f t="array" ref="M2991">_xlfn.IFS(tbl_logs[[#This Row],[Total Score]]&lt;=4, "Low", tbl_logs[[#This Row],[Total Score]]&lt;=10, "Medium", tbl_logs[[#This Row],[Total Score]]&lt;=19, "High", tbl_logs[[#This Row],[Total Score]]&lt;=25, "Very High")</f>
        <v>Medium</v>
      </c>
      <c r="N2991" t="str" cm="1">
        <f t="array" ref="N2991">_xlfn.IFS(tbl_logs[[#This Row],[Total Score]]&lt;=4, "Low", tbl_logs[[#This Row],[Total Score]]&lt;=10, "Medium", tbl_logs[[#This Row],[Total Score]]&lt;=17, "High", tbl_logs[[#This Row],[Total Score]]&lt;=25, "Critical")</f>
        <v>Medium</v>
      </c>
    </row>
    <row r="2992" spans="1:14" x14ac:dyDescent="0.3">
      <c r="A2992" t="s">
        <v>596</v>
      </c>
      <c r="B2992" s="1">
        <v>46077.675694444442</v>
      </c>
      <c r="C2992" t="s">
        <v>7</v>
      </c>
      <c r="D2992" t="s">
        <v>15</v>
      </c>
      <c r="E2992" t="s">
        <v>19</v>
      </c>
      <c r="F2992" t="s">
        <v>20</v>
      </c>
      <c r="G2992" s="2">
        <v>0.67569444444444449</v>
      </c>
      <c r="H2992" s="3">
        <v>46077</v>
      </c>
      <c r="I2992">
        <v>2</v>
      </c>
      <c r="J2992">
        <f>_xlfn.XLOOKUP(tbl_logs[[#This Row],[Target_Department]],tbl_DeptWeight[Department], tbl_DeptWeight[Impact Score])</f>
        <v>3</v>
      </c>
      <c r="K2992">
        <f>_xlfn.XLOOKUP(tbl_logs[[#This Row],[Employee_Action]],tbl_ResponseLikelihood[Employee Action],tbl_ResponseLikelihood[Likelihood Score])</f>
        <v>2</v>
      </c>
      <c r="L2992">
        <f>tbl_logs[[#This Row],[Impact Score]]*tbl_logs[[#This Row],[Response Multiplier]]</f>
        <v>6</v>
      </c>
      <c r="M2992" t="str" cm="1">
        <f t="array" ref="M2992">_xlfn.IFS(tbl_logs[[#This Row],[Total Score]]&lt;=4, "Low", tbl_logs[[#This Row],[Total Score]]&lt;=10, "Medium", tbl_logs[[#This Row],[Total Score]]&lt;=19, "High", tbl_logs[[#This Row],[Total Score]]&lt;=25, "Very High")</f>
        <v>Medium</v>
      </c>
      <c r="N2992" t="str" cm="1">
        <f t="array" ref="N2992">_xlfn.IFS(tbl_logs[[#This Row],[Total Score]]&lt;=4, "Low", tbl_logs[[#This Row],[Total Score]]&lt;=10, "Medium", tbl_logs[[#This Row],[Total Score]]&lt;=17, "High", tbl_logs[[#This Row],[Total Score]]&lt;=25, "Critical")</f>
        <v>Medium</v>
      </c>
    </row>
    <row r="2993" spans="1:14" x14ac:dyDescent="0.3">
      <c r="A2993" t="s">
        <v>5005</v>
      </c>
      <c r="B2993" s="1">
        <v>46077.681944444441</v>
      </c>
      <c r="C2993" t="s">
        <v>7</v>
      </c>
      <c r="D2993" t="s">
        <v>15</v>
      </c>
      <c r="E2993" t="s">
        <v>19</v>
      </c>
      <c r="F2993" t="s">
        <v>33</v>
      </c>
      <c r="G2993" s="2">
        <v>0.68194444444444446</v>
      </c>
      <c r="H2993" s="3">
        <v>46077</v>
      </c>
      <c r="I2993">
        <v>2</v>
      </c>
      <c r="J2993">
        <f>_xlfn.XLOOKUP(tbl_logs[[#This Row],[Target_Department]],tbl_DeptWeight[Department], tbl_DeptWeight[Impact Score])</f>
        <v>3</v>
      </c>
      <c r="K2993">
        <f>_xlfn.XLOOKUP(tbl_logs[[#This Row],[Employee_Action]],tbl_ResponseLikelihood[Employee Action],tbl_ResponseLikelihood[Likelihood Score])</f>
        <v>4</v>
      </c>
      <c r="L2993">
        <f>tbl_logs[[#This Row],[Impact Score]]*tbl_logs[[#This Row],[Response Multiplier]]</f>
        <v>12</v>
      </c>
      <c r="M2993" t="str" cm="1">
        <f t="array" ref="M2993">_xlfn.IFS(tbl_logs[[#This Row],[Total Score]]&lt;=4, "Low", tbl_logs[[#This Row],[Total Score]]&lt;=10, "Medium", tbl_logs[[#This Row],[Total Score]]&lt;=19, "High", tbl_logs[[#This Row],[Total Score]]&lt;=25, "Very High")</f>
        <v>High</v>
      </c>
      <c r="N2993" t="str" cm="1">
        <f t="array" ref="N2993">_xlfn.IFS(tbl_logs[[#This Row],[Total Score]]&lt;=4, "Low", tbl_logs[[#This Row],[Total Score]]&lt;=10, "Medium", tbl_logs[[#This Row],[Total Score]]&lt;=17, "High", tbl_logs[[#This Row],[Total Score]]&lt;=25, "Critical")</f>
        <v>High</v>
      </c>
    </row>
    <row r="2994" spans="1:14" x14ac:dyDescent="0.3">
      <c r="A2994" t="s">
        <v>2820</v>
      </c>
      <c r="B2994" s="1">
        <v>46077.703472222223</v>
      </c>
      <c r="C2994" t="s">
        <v>26</v>
      </c>
      <c r="D2994" t="s">
        <v>15</v>
      </c>
      <c r="E2994" t="s">
        <v>9</v>
      </c>
      <c r="F2994" t="s">
        <v>10</v>
      </c>
      <c r="G2994" s="2">
        <v>0.70347222222222228</v>
      </c>
      <c r="H2994" s="3">
        <v>46077</v>
      </c>
      <c r="I2994">
        <v>2</v>
      </c>
      <c r="J2994">
        <f>_xlfn.XLOOKUP(tbl_logs[[#This Row],[Target_Department]],tbl_DeptWeight[Department], tbl_DeptWeight[Impact Score])</f>
        <v>3</v>
      </c>
      <c r="K2994">
        <f>_xlfn.XLOOKUP(tbl_logs[[#This Row],[Employee_Action]],tbl_ResponseLikelihood[Employee Action],tbl_ResponseLikelihood[Likelihood Score])</f>
        <v>2</v>
      </c>
      <c r="L2994">
        <f>tbl_logs[[#This Row],[Impact Score]]*tbl_logs[[#This Row],[Response Multiplier]]</f>
        <v>6</v>
      </c>
      <c r="M2994" t="str" cm="1">
        <f t="array" ref="M2994">_xlfn.IFS(tbl_logs[[#This Row],[Total Score]]&lt;=4, "Low", tbl_logs[[#This Row],[Total Score]]&lt;=10, "Medium", tbl_logs[[#This Row],[Total Score]]&lt;=19, "High", tbl_logs[[#This Row],[Total Score]]&lt;=25, "Very High")</f>
        <v>Medium</v>
      </c>
      <c r="N2994" t="str" cm="1">
        <f t="array" ref="N2994">_xlfn.IFS(tbl_logs[[#This Row],[Total Score]]&lt;=4, "Low", tbl_logs[[#This Row],[Total Score]]&lt;=10, "Medium", tbl_logs[[#This Row],[Total Score]]&lt;=17, "High", tbl_logs[[#This Row],[Total Score]]&lt;=25, "Critical")</f>
        <v>Medium</v>
      </c>
    </row>
    <row r="2995" spans="1:14" x14ac:dyDescent="0.3">
      <c r="A2995" t="s">
        <v>1922</v>
      </c>
      <c r="B2995" s="1">
        <v>46077.704861111109</v>
      </c>
      <c r="C2995" t="s">
        <v>35</v>
      </c>
      <c r="D2995" t="s">
        <v>15</v>
      </c>
      <c r="E2995" t="s">
        <v>9</v>
      </c>
      <c r="F2995" t="s">
        <v>33</v>
      </c>
      <c r="G2995" s="2">
        <v>0.70486111111111116</v>
      </c>
      <c r="H2995" s="3">
        <v>46077</v>
      </c>
      <c r="I2995">
        <v>2</v>
      </c>
      <c r="J2995">
        <f>_xlfn.XLOOKUP(tbl_logs[[#This Row],[Target_Department]],tbl_DeptWeight[Department], tbl_DeptWeight[Impact Score])</f>
        <v>1</v>
      </c>
      <c r="K2995">
        <f>_xlfn.XLOOKUP(tbl_logs[[#This Row],[Employee_Action]],tbl_ResponseLikelihood[Employee Action],tbl_ResponseLikelihood[Likelihood Score])</f>
        <v>4</v>
      </c>
      <c r="L2995">
        <f>tbl_logs[[#This Row],[Impact Score]]*tbl_logs[[#This Row],[Response Multiplier]]</f>
        <v>4</v>
      </c>
      <c r="M2995" t="str" cm="1">
        <f t="array" ref="M2995">_xlfn.IFS(tbl_logs[[#This Row],[Total Score]]&lt;=4, "Low", tbl_logs[[#This Row],[Total Score]]&lt;=10, "Medium", tbl_logs[[#This Row],[Total Score]]&lt;=19, "High", tbl_logs[[#This Row],[Total Score]]&lt;=25, "Very High")</f>
        <v>Low</v>
      </c>
      <c r="N2995" t="str" cm="1">
        <f t="array" ref="N2995">_xlfn.IFS(tbl_logs[[#This Row],[Total Score]]&lt;=4, "Low", tbl_logs[[#This Row],[Total Score]]&lt;=10, "Medium", tbl_logs[[#This Row],[Total Score]]&lt;=17, "High", tbl_logs[[#This Row],[Total Score]]&lt;=25, "Critical")</f>
        <v>Low</v>
      </c>
    </row>
    <row r="2996" spans="1:14" x14ac:dyDescent="0.3">
      <c r="A2996" t="s">
        <v>4687</v>
      </c>
      <c r="B2996" s="1">
        <v>46077.709722222222</v>
      </c>
      <c r="C2996" t="s">
        <v>7</v>
      </c>
      <c r="D2996" t="s">
        <v>15</v>
      </c>
      <c r="E2996" t="s">
        <v>19</v>
      </c>
      <c r="F2996" t="s">
        <v>20</v>
      </c>
      <c r="G2996" s="2">
        <v>0.70972222222222225</v>
      </c>
      <c r="H2996" s="3">
        <v>46077</v>
      </c>
      <c r="I2996">
        <v>2</v>
      </c>
      <c r="J2996">
        <f>_xlfn.XLOOKUP(tbl_logs[[#This Row],[Target_Department]],tbl_DeptWeight[Department], tbl_DeptWeight[Impact Score])</f>
        <v>3</v>
      </c>
      <c r="K2996">
        <f>_xlfn.XLOOKUP(tbl_logs[[#This Row],[Employee_Action]],tbl_ResponseLikelihood[Employee Action],tbl_ResponseLikelihood[Likelihood Score])</f>
        <v>2</v>
      </c>
      <c r="L2996">
        <f>tbl_logs[[#This Row],[Impact Score]]*tbl_logs[[#This Row],[Response Multiplier]]</f>
        <v>6</v>
      </c>
      <c r="M2996" t="str" cm="1">
        <f t="array" ref="M2996">_xlfn.IFS(tbl_logs[[#This Row],[Total Score]]&lt;=4, "Low", tbl_logs[[#This Row],[Total Score]]&lt;=10, "Medium", tbl_logs[[#This Row],[Total Score]]&lt;=19, "High", tbl_logs[[#This Row],[Total Score]]&lt;=25, "Very High")</f>
        <v>Medium</v>
      </c>
      <c r="N2996" t="str" cm="1">
        <f t="array" ref="N2996">_xlfn.IFS(tbl_logs[[#This Row],[Total Score]]&lt;=4, "Low", tbl_logs[[#This Row],[Total Score]]&lt;=10, "Medium", tbl_logs[[#This Row],[Total Score]]&lt;=17, "High", tbl_logs[[#This Row],[Total Score]]&lt;=25, "Critical")</f>
        <v>Medium</v>
      </c>
    </row>
    <row r="2997" spans="1:14" x14ac:dyDescent="0.3">
      <c r="A2997" t="s">
        <v>307</v>
      </c>
      <c r="B2997" s="1">
        <v>46077.738888888889</v>
      </c>
      <c r="C2997" t="s">
        <v>7</v>
      </c>
      <c r="D2997" t="s">
        <v>22</v>
      </c>
      <c r="E2997" t="s">
        <v>19</v>
      </c>
      <c r="F2997" t="s">
        <v>20</v>
      </c>
      <c r="G2997" s="2">
        <v>0.73888888888888893</v>
      </c>
      <c r="H2997" s="3">
        <v>46077</v>
      </c>
      <c r="I2997">
        <v>2</v>
      </c>
      <c r="J2997">
        <f>_xlfn.XLOOKUP(tbl_logs[[#This Row],[Target_Department]],tbl_DeptWeight[Department], tbl_DeptWeight[Impact Score])</f>
        <v>3</v>
      </c>
      <c r="K2997">
        <f>_xlfn.XLOOKUP(tbl_logs[[#This Row],[Employee_Action]],tbl_ResponseLikelihood[Employee Action],tbl_ResponseLikelihood[Likelihood Score])</f>
        <v>2</v>
      </c>
      <c r="L2997">
        <f>tbl_logs[[#This Row],[Impact Score]]*tbl_logs[[#This Row],[Response Multiplier]]</f>
        <v>6</v>
      </c>
      <c r="M2997" t="str" cm="1">
        <f t="array" ref="M2997">_xlfn.IFS(tbl_logs[[#This Row],[Total Score]]&lt;=4, "Low", tbl_logs[[#This Row],[Total Score]]&lt;=10, "Medium", tbl_logs[[#This Row],[Total Score]]&lt;=19, "High", tbl_logs[[#This Row],[Total Score]]&lt;=25, "Very High")</f>
        <v>Medium</v>
      </c>
      <c r="N2997" t="str" cm="1">
        <f t="array" ref="N2997">_xlfn.IFS(tbl_logs[[#This Row],[Total Score]]&lt;=4, "Low", tbl_logs[[#This Row],[Total Score]]&lt;=10, "Medium", tbl_logs[[#This Row],[Total Score]]&lt;=17, "High", tbl_logs[[#This Row],[Total Score]]&lt;=25, "Critical")</f>
        <v>Medium</v>
      </c>
    </row>
    <row r="2998" spans="1:14" x14ac:dyDescent="0.3">
      <c r="A2998" t="s">
        <v>4897</v>
      </c>
      <c r="B2998" s="1">
        <v>46077.743750000001</v>
      </c>
      <c r="C2998" t="s">
        <v>7</v>
      </c>
      <c r="D2998" t="s">
        <v>15</v>
      </c>
      <c r="E2998" t="s">
        <v>19</v>
      </c>
      <c r="F2998" t="s">
        <v>10</v>
      </c>
      <c r="G2998" s="2">
        <v>0.74375000000000002</v>
      </c>
      <c r="H2998" s="3">
        <v>46077</v>
      </c>
      <c r="I2998">
        <v>2</v>
      </c>
      <c r="J2998">
        <f>_xlfn.XLOOKUP(tbl_logs[[#This Row],[Target_Department]],tbl_DeptWeight[Department], tbl_DeptWeight[Impact Score])</f>
        <v>3</v>
      </c>
      <c r="K2998">
        <f>_xlfn.XLOOKUP(tbl_logs[[#This Row],[Employee_Action]],tbl_ResponseLikelihood[Employee Action],tbl_ResponseLikelihood[Likelihood Score])</f>
        <v>2</v>
      </c>
      <c r="L2998">
        <f>tbl_logs[[#This Row],[Impact Score]]*tbl_logs[[#This Row],[Response Multiplier]]</f>
        <v>6</v>
      </c>
      <c r="M2998" t="str" cm="1">
        <f t="array" ref="M2998">_xlfn.IFS(tbl_logs[[#This Row],[Total Score]]&lt;=4, "Low", tbl_logs[[#This Row],[Total Score]]&lt;=10, "Medium", tbl_logs[[#This Row],[Total Score]]&lt;=19, "High", tbl_logs[[#This Row],[Total Score]]&lt;=25, "Very High")</f>
        <v>Medium</v>
      </c>
      <c r="N2998" t="str" cm="1">
        <f t="array" ref="N2998">_xlfn.IFS(tbl_logs[[#This Row],[Total Score]]&lt;=4, "Low", tbl_logs[[#This Row],[Total Score]]&lt;=10, "Medium", tbl_logs[[#This Row],[Total Score]]&lt;=17, "High", tbl_logs[[#This Row],[Total Score]]&lt;=25, "Critical")</f>
        <v>Medium</v>
      </c>
    </row>
    <row r="2999" spans="1:14" x14ac:dyDescent="0.3">
      <c r="A2999" t="s">
        <v>1034</v>
      </c>
      <c r="B2999" s="1">
        <v>46077.747916666667</v>
      </c>
      <c r="C2999" t="s">
        <v>47</v>
      </c>
      <c r="D2999" t="s">
        <v>18</v>
      </c>
      <c r="E2999" t="s">
        <v>31</v>
      </c>
      <c r="F2999" t="s">
        <v>20</v>
      </c>
      <c r="G2999" s="2">
        <v>0.74791666666666667</v>
      </c>
      <c r="H2999" s="3">
        <v>46077</v>
      </c>
      <c r="I2999">
        <v>2</v>
      </c>
      <c r="J2999">
        <f>_xlfn.XLOOKUP(tbl_logs[[#This Row],[Target_Department]],tbl_DeptWeight[Department], tbl_DeptWeight[Impact Score])</f>
        <v>1</v>
      </c>
      <c r="K2999">
        <f>_xlfn.XLOOKUP(tbl_logs[[#This Row],[Employee_Action]],tbl_ResponseLikelihood[Employee Action],tbl_ResponseLikelihood[Likelihood Score])</f>
        <v>2</v>
      </c>
      <c r="L2999">
        <f>tbl_logs[[#This Row],[Impact Score]]*tbl_logs[[#This Row],[Response Multiplier]]</f>
        <v>2</v>
      </c>
      <c r="M2999" t="str" cm="1">
        <f t="array" ref="M2999">_xlfn.IFS(tbl_logs[[#This Row],[Total Score]]&lt;=4, "Low", tbl_logs[[#This Row],[Total Score]]&lt;=10, "Medium", tbl_logs[[#This Row],[Total Score]]&lt;=19, "High", tbl_logs[[#This Row],[Total Score]]&lt;=25, "Very High")</f>
        <v>Low</v>
      </c>
      <c r="N2999" t="str" cm="1">
        <f t="array" ref="N2999">_xlfn.IFS(tbl_logs[[#This Row],[Total Score]]&lt;=4, "Low", tbl_logs[[#This Row],[Total Score]]&lt;=10, "Medium", tbl_logs[[#This Row],[Total Score]]&lt;=17, "High", tbl_logs[[#This Row],[Total Score]]&lt;=25, "Critical")</f>
        <v>Low</v>
      </c>
    </row>
    <row r="3000" spans="1:14" x14ac:dyDescent="0.3">
      <c r="A3000" t="s">
        <v>4768</v>
      </c>
      <c r="B3000" s="1">
        <v>46077.804166666669</v>
      </c>
      <c r="C3000" t="s">
        <v>47</v>
      </c>
      <c r="D3000" t="s">
        <v>18</v>
      </c>
      <c r="E3000" t="s">
        <v>31</v>
      </c>
      <c r="F3000" t="s">
        <v>13</v>
      </c>
      <c r="G3000" s="2">
        <v>0.8041666666666667</v>
      </c>
      <c r="H3000" s="3">
        <v>46077</v>
      </c>
      <c r="I3000">
        <v>2</v>
      </c>
      <c r="J3000">
        <f>_xlfn.XLOOKUP(tbl_logs[[#This Row],[Target_Department]],tbl_DeptWeight[Department], tbl_DeptWeight[Impact Score])</f>
        <v>1</v>
      </c>
      <c r="K3000">
        <f>_xlfn.XLOOKUP(tbl_logs[[#This Row],[Employee_Action]],tbl_ResponseLikelihood[Employee Action],tbl_ResponseLikelihood[Likelihood Score])</f>
        <v>1</v>
      </c>
      <c r="L3000">
        <f>tbl_logs[[#This Row],[Impact Score]]*tbl_logs[[#This Row],[Response Multiplier]]</f>
        <v>1</v>
      </c>
      <c r="M3000" t="str" cm="1">
        <f t="array" ref="M3000">_xlfn.IFS(tbl_logs[[#This Row],[Total Score]]&lt;=4, "Low", tbl_logs[[#This Row],[Total Score]]&lt;=10, "Medium", tbl_logs[[#This Row],[Total Score]]&lt;=19, "High", tbl_logs[[#This Row],[Total Score]]&lt;=25, "Very High")</f>
        <v>Low</v>
      </c>
      <c r="N3000" t="str" cm="1">
        <f t="array" ref="N3000">_xlfn.IFS(tbl_logs[[#This Row],[Total Score]]&lt;=4, "Low", tbl_logs[[#This Row],[Total Score]]&lt;=10, "Medium", tbl_logs[[#This Row],[Total Score]]&lt;=17, "High", tbl_logs[[#This Row],[Total Score]]&lt;=25, "Critical")</f>
        <v>Low</v>
      </c>
    </row>
    <row r="3001" spans="1:14" x14ac:dyDescent="0.3">
      <c r="A3001" t="s">
        <v>244</v>
      </c>
      <c r="B3001" s="1">
        <v>46077.811111111114</v>
      </c>
      <c r="C3001" t="s">
        <v>7</v>
      </c>
      <c r="D3001" t="s">
        <v>15</v>
      </c>
      <c r="E3001" t="s">
        <v>19</v>
      </c>
      <c r="F3001" t="s">
        <v>20</v>
      </c>
      <c r="G3001" s="2">
        <v>0.81111111111111112</v>
      </c>
      <c r="H3001" s="3">
        <v>46077</v>
      </c>
      <c r="I3001">
        <v>2</v>
      </c>
      <c r="J3001">
        <f>_xlfn.XLOOKUP(tbl_logs[[#This Row],[Target_Department]],tbl_DeptWeight[Department], tbl_DeptWeight[Impact Score])</f>
        <v>3</v>
      </c>
      <c r="K3001">
        <f>_xlfn.XLOOKUP(tbl_logs[[#This Row],[Employee_Action]],tbl_ResponseLikelihood[Employee Action],tbl_ResponseLikelihood[Likelihood Score])</f>
        <v>2</v>
      </c>
      <c r="L3001">
        <f>tbl_logs[[#This Row],[Impact Score]]*tbl_logs[[#This Row],[Response Multiplier]]</f>
        <v>6</v>
      </c>
      <c r="M3001" t="str" cm="1">
        <f t="array" ref="M3001">_xlfn.IFS(tbl_logs[[#This Row],[Total Score]]&lt;=4, "Low", tbl_logs[[#This Row],[Total Score]]&lt;=10, "Medium", tbl_logs[[#This Row],[Total Score]]&lt;=19, "High", tbl_logs[[#This Row],[Total Score]]&lt;=25, "Very High")</f>
        <v>Medium</v>
      </c>
      <c r="N3001" t="str" cm="1">
        <f t="array" ref="N3001">_xlfn.IFS(tbl_logs[[#This Row],[Total Score]]&lt;=4, "Low", tbl_logs[[#This Row],[Total Score]]&lt;=10, "Medium", tbl_logs[[#This Row],[Total Score]]&lt;=17, "High", tbl_logs[[#This Row],[Total Score]]&lt;=25, "Critical")</f>
        <v>Medium</v>
      </c>
    </row>
    <row r="3002" spans="1:14" x14ac:dyDescent="0.3">
      <c r="A3002" t="s">
        <v>4652</v>
      </c>
      <c r="B3002" s="1">
        <v>46077.824305555558</v>
      </c>
      <c r="C3002" t="s">
        <v>7</v>
      </c>
      <c r="D3002" t="s">
        <v>8</v>
      </c>
      <c r="E3002" t="s">
        <v>19</v>
      </c>
      <c r="F3002" t="s">
        <v>10</v>
      </c>
      <c r="G3002" s="2">
        <v>0.82430555555555551</v>
      </c>
      <c r="H3002" s="3">
        <v>46077</v>
      </c>
      <c r="I3002">
        <v>2</v>
      </c>
      <c r="J3002">
        <f>_xlfn.XLOOKUP(tbl_logs[[#This Row],[Target_Department]],tbl_DeptWeight[Department], tbl_DeptWeight[Impact Score])</f>
        <v>3</v>
      </c>
      <c r="K3002">
        <f>_xlfn.XLOOKUP(tbl_logs[[#This Row],[Employee_Action]],tbl_ResponseLikelihood[Employee Action],tbl_ResponseLikelihood[Likelihood Score])</f>
        <v>2</v>
      </c>
      <c r="L3002">
        <f>tbl_logs[[#This Row],[Impact Score]]*tbl_logs[[#This Row],[Response Multiplier]]</f>
        <v>6</v>
      </c>
      <c r="M3002" t="str" cm="1">
        <f t="array" ref="M3002">_xlfn.IFS(tbl_logs[[#This Row],[Total Score]]&lt;=4, "Low", tbl_logs[[#This Row],[Total Score]]&lt;=10, "Medium", tbl_logs[[#This Row],[Total Score]]&lt;=19, "High", tbl_logs[[#This Row],[Total Score]]&lt;=25, "Very High")</f>
        <v>Medium</v>
      </c>
      <c r="N3002" t="str" cm="1">
        <f t="array" ref="N3002">_xlfn.IFS(tbl_logs[[#This Row],[Total Score]]&lt;=4, "Low", tbl_logs[[#This Row],[Total Score]]&lt;=10, "Medium", tbl_logs[[#This Row],[Total Score]]&lt;=17, "High", tbl_logs[[#This Row],[Total Score]]&lt;=25, "Critical")</f>
        <v>Medium</v>
      </c>
    </row>
    <row r="3003" spans="1:14" x14ac:dyDescent="0.3">
      <c r="A3003" t="s">
        <v>289</v>
      </c>
      <c r="B3003" s="1">
        <v>46077.842361111114</v>
      </c>
      <c r="C3003" t="s">
        <v>12</v>
      </c>
      <c r="D3003" t="s">
        <v>22</v>
      </c>
      <c r="E3003" t="s">
        <v>9</v>
      </c>
      <c r="F3003" t="s">
        <v>10</v>
      </c>
      <c r="G3003" s="2">
        <v>0.84236111111111112</v>
      </c>
      <c r="H3003" s="3">
        <v>46077</v>
      </c>
      <c r="I3003">
        <v>2</v>
      </c>
      <c r="J3003">
        <f>_xlfn.XLOOKUP(tbl_logs[[#This Row],[Target_Department]],tbl_DeptWeight[Department], tbl_DeptWeight[Impact Score])</f>
        <v>1</v>
      </c>
      <c r="K3003">
        <f>_xlfn.XLOOKUP(tbl_logs[[#This Row],[Employee_Action]],tbl_ResponseLikelihood[Employee Action],tbl_ResponseLikelihood[Likelihood Score])</f>
        <v>2</v>
      </c>
      <c r="L3003">
        <f>tbl_logs[[#This Row],[Impact Score]]*tbl_logs[[#This Row],[Response Multiplier]]</f>
        <v>2</v>
      </c>
      <c r="M3003" t="str" cm="1">
        <f t="array" ref="M3003">_xlfn.IFS(tbl_logs[[#This Row],[Total Score]]&lt;=4, "Low", tbl_logs[[#This Row],[Total Score]]&lt;=10, "Medium", tbl_logs[[#This Row],[Total Score]]&lt;=19, "High", tbl_logs[[#This Row],[Total Score]]&lt;=25, "Very High")</f>
        <v>Low</v>
      </c>
      <c r="N3003" t="str" cm="1">
        <f t="array" ref="N3003">_xlfn.IFS(tbl_logs[[#This Row],[Total Score]]&lt;=4, "Low", tbl_logs[[#This Row],[Total Score]]&lt;=10, "Medium", tbl_logs[[#This Row],[Total Score]]&lt;=17, "High", tbl_logs[[#This Row],[Total Score]]&lt;=25, "Critical")</f>
        <v>Low</v>
      </c>
    </row>
    <row r="3004" spans="1:14" x14ac:dyDescent="0.3">
      <c r="A3004" t="s">
        <v>4067</v>
      </c>
      <c r="B3004" s="1">
        <v>46077.855555555558</v>
      </c>
      <c r="C3004" t="s">
        <v>35</v>
      </c>
      <c r="D3004" t="s">
        <v>18</v>
      </c>
      <c r="E3004" t="s">
        <v>16</v>
      </c>
      <c r="F3004" t="s">
        <v>10</v>
      </c>
      <c r="G3004" s="2">
        <v>0.85555555555555551</v>
      </c>
      <c r="H3004" s="3">
        <v>46077</v>
      </c>
      <c r="I3004">
        <v>2</v>
      </c>
      <c r="J3004">
        <f>_xlfn.XLOOKUP(tbl_logs[[#This Row],[Target_Department]],tbl_DeptWeight[Department], tbl_DeptWeight[Impact Score])</f>
        <v>1</v>
      </c>
      <c r="K3004">
        <f>_xlfn.XLOOKUP(tbl_logs[[#This Row],[Employee_Action]],tbl_ResponseLikelihood[Employee Action],tbl_ResponseLikelihood[Likelihood Score])</f>
        <v>2</v>
      </c>
      <c r="L3004">
        <f>tbl_logs[[#This Row],[Impact Score]]*tbl_logs[[#This Row],[Response Multiplier]]</f>
        <v>2</v>
      </c>
      <c r="M3004" t="str" cm="1">
        <f t="array" ref="M3004">_xlfn.IFS(tbl_logs[[#This Row],[Total Score]]&lt;=4, "Low", tbl_logs[[#This Row],[Total Score]]&lt;=10, "Medium", tbl_logs[[#This Row],[Total Score]]&lt;=19, "High", tbl_logs[[#This Row],[Total Score]]&lt;=25, "Very High")</f>
        <v>Low</v>
      </c>
      <c r="N3004" t="str" cm="1">
        <f t="array" ref="N3004">_xlfn.IFS(tbl_logs[[#This Row],[Total Score]]&lt;=4, "Low", tbl_logs[[#This Row],[Total Score]]&lt;=10, "Medium", tbl_logs[[#This Row],[Total Score]]&lt;=17, "High", tbl_logs[[#This Row],[Total Score]]&lt;=25, "Critical")</f>
        <v>Low</v>
      </c>
    </row>
    <row r="3005" spans="1:14" x14ac:dyDescent="0.3">
      <c r="A3005" t="s">
        <v>1875</v>
      </c>
      <c r="B3005" s="1">
        <v>46077.862500000003</v>
      </c>
      <c r="C3005" t="s">
        <v>40</v>
      </c>
      <c r="D3005" t="s">
        <v>15</v>
      </c>
      <c r="E3005" t="s">
        <v>16</v>
      </c>
      <c r="F3005" t="s">
        <v>13</v>
      </c>
      <c r="G3005" s="2">
        <v>0.86250000000000004</v>
      </c>
      <c r="H3005" s="3">
        <v>46077</v>
      </c>
      <c r="I3005">
        <v>2</v>
      </c>
      <c r="J3005">
        <f>_xlfn.XLOOKUP(tbl_logs[[#This Row],[Target_Department]],tbl_DeptWeight[Department], tbl_DeptWeight[Impact Score])</f>
        <v>5</v>
      </c>
      <c r="K3005">
        <f>_xlfn.XLOOKUP(tbl_logs[[#This Row],[Employee_Action]],tbl_ResponseLikelihood[Employee Action],tbl_ResponseLikelihood[Likelihood Score])</f>
        <v>1</v>
      </c>
      <c r="L3005">
        <f>tbl_logs[[#This Row],[Impact Score]]*tbl_logs[[#This Row],[Response Multiplier]]</f>
        <v>5</v>
      </c>
      <c r="M3005" t="str" cm="1">
        <f t="array" ref="M3005">_xlfn.IFS(tbl_logs[[#This Row],[Total Score]]&lt;=4, "Low", tbl_logs[[#This Row],[Total Score]]&lt;=10, "Medium", tbl_logs[[#This Row],[Total Score]]&lt;=19, "High", tbl_logs[[#This Row],[Total Score]]&lt;=25, "Very High")</f>
        <v>Medium</v>
      </c>
      <c r="N3005" t="str" cm="1">
        <f t="array" ref="N3005">_xlfn.IFS(tbl_logs[[#This Row],[Total Score]]&lt;=4, "Low", tbl_logs[[#This Row],[Total Score]]&lt;=10, "Medium", tbl_logs[[#This Row],[Total Score]]&lt;=17, "High", tbl_logs[[#This Row],[Total Score]]&lt;=25, "Critical")</f>
        <v>Medium</v>
      </c>
    </row>
    <row r="3006" spans="1:14" x14ac:dyDescent="0.3">
      <c r="A3006" t="s">
        <v>1912</v>
      </c>
      <c r="B3006" s="1">
        <v>46077.906944444447</v>
      </c>
      <c r="C3006" t="s">
        <v>7</v>
      </c>
      <c r="D3006" t="s">
        <v>22</v>
      </c>
      <c r="E3006" t="s">
        <v>19</v>
      </c>
      <c r="F3006" t="s">
        <v>13</v>
      </c>
      <c r="G3006" s="2">
        <v>0.90694444444444444</v>
      </c>
      <c r="H3006" s="3">
        <v>46077</v>
      </c>
      <c r="I3006">
        <v>2</v>
      </c>
      <c r="J3006">
        <f>_xlfn.XLOOKUP(tbl_logs[[#This Row],[Target_Department]],tbl_DeptWeight[Department], tbl_DeptWeight[Impact Score])</f>
        <v>3</v>
      </c>
      <c r="K3006">
        <f>_xlfn.XLOOKUP(tbl_logs[[#This Row],[Employee_Action]],tbl_ResponseLikelihood[Employee Action],tbl_ResponseLikelihood[Likelihood Score])</f>
        <v>1</v>
      </c>
      <c r="L3006">
        <f>tbl_logs[[#This Row],[Impact Score]]*tbl_logs[[#This Row],[Response Multiplier]]</f>
        <v>3</v>
      </c>
      <c r="M3006" t="str" cm="1">
        <f t="array" ref="M3006">_xlfn.IFS(tbl_logs[[#This Row],[Total Score]]&lt;=4, "Low", tbl_logs[[#This Row],[Total Score]]&lt;=10, "Medium", tbl_logs[[#This Row],[Total Score]]&lt;=19, "High", tbl_logs[[#This Row],[Total Score]]&lt;=25, "Very High")</f>
        <v>Low</v>
      </c>
      <c r="N3006" t="str" cm="1">
        <f t="array" ref="N3006">_xlfn.IFS(tbl_logs[[#This Row],[Total Score]]&lt;=4, "Low", tbl_logs[[#This Row],[Total Score]]&lt;=10, "Medium", tbl_logs[[#This Row],[Total Score]]&lt;=17, "High", tbl_logs[[#This Row],[Total Score]]&lt;=25, "Critical")</f>
        <v>Low</v>
      </c>
    </row>
    <row r="3007" spans="1:14" x14ac:dyDescent="0.3">
      <c r="A3007" t="s">
        <v>2829</v>
      </c>
      <c r="B3007" s="1">
        <v>46077.927777777775</v>
      </c>
      <c r="C3007" t="s">
        <v>12</v>
      </c>
      <c r="D3007" t="s">
        <v>22</v>
      </c>
      <c r="E3007" t="s">
        <v>31</v>
      </c>
      <c r="F3007" t="s">
        <v>10</v>
      </c>
      <c r="G3007" s="2">
        <v>0.92777777777777781</v>
      </c>
      <c r="H3007" s="3">
        <v>46077</v>
      </c>
      <c r="I3007">
        <v>2</v>
      </c>
      <c r="J3007">
        <f>_xlfn.XLOOKUP(tbl_logs[[#This Row],[Target_Department]],tbl_DeptWeight[Department], tbl_DeptWeight[Impact Score])</f>
        <v>1</v>
      </c>
      <c r="K3007">
        <f>_xlfn.XLOOKUP(tbl_logs[[#This Row],[Employee_Action]],tbl_ResponseLikelihood[Employee Action],tbl_ResponseLikelihood[Likelihood Score])</f>
        <v>2</v>
      </c>
      <c r="L3007">
        <f>tbl_logs[[#This Row],[Impact Score]]*tbl_logs[[#This Row],[Response Multiplier]]</f>
        <v>2</v>
      </c>
      <c r="M3007" t="str" cm="1">
        <f t="array" ref="M3007">_xlfn.IFS(tbl_logs[[#This Row],[Total Score]]&lt;=4, "Low", tbl_logs[[#This Row],[Total Score]]&lt;=10, "Medium", tbl_logs[[#This Row],[Total Score]]&lt;=19, "High", tbl_logs[[#This Row],[Total Score]]&lt;=25, "Very High")</f>
        <v>Low</v>
      </c>
      <c r="N3007" t="str" cm="1">
        <f t="array" ref="N3007">_xlfn.IFS(tbl_logs[[#This Row],[Total Score]]&lt;=4, "Low", tbl_logs[[#This Row],[Total Score]]&lt;=10, "Medium", tbl_logs[[#This Row],[Total Score]]&lt;=17, "High", tbl_logs[[#This Row],[Total Score]]&lt;=25, "Critical")</f>
        <v>Low</v>
      </c>
    </row>
    <row r="3008" spans="1:14" x14ac:dyDescent="0.3">
      <c r="A3008" t="s">
        <v>3318</v>
      </c>
      <c r="B3008" s="1">
        <v>46077.95416666667</v>
      </c>
      <c r="C3008" t="s">
        <v>7</v>
      </c>
      <c r="D3008" t="s">
        <v>18</v>
      </c>
      <c r="E3008" t="s">
        <v>19</v>
      </c>
      <c r="F3008" t="s">
        <v>20</v>
      </c>
      <c r="G3008" s="2">
        <v>0.95416666666666672</v>
      </c>
      <c r="H3008" s="3">
        <v>46077</v>
      </c>
      <c r="I3008">
        <v>2</v>
      </c>
      <c r="J3008">
        <f>_xlfn.XLOOKUP(tbl_logs[[#This Row],[Target_Department]],tbl_DeptWeight[Department], tbl_DeptWeight[Impact Score])</f>
        <v>3</v>
      </c>
      <c r="K3008">
        <f>_xlfn.XLOOKUP(tbl_logs[[#This Row],[Employee_Action]],tbl_ResponseLikelihood[Employee Action],tbl_ResponseLikelihood[Likelihood Score])</f>
        <v>2</v>
      </c>
      <c r="L3008">
        <f>tbl_logs[[#This Row],[Impact Score]]*tbl_logs[[#This Row],[Response Multiplier]]</f>
        <v>6</v>
      </c>
      <c r="M3008" t="str" cm="1">
        <f t="array" ref="M3008">_xlfn.IFS(tbl_logs[[#This Row],[Total Score]]&lt;=4, "Low", tbl_logs[[#This Row],[Total Score]]&lt;=10, "Medium", tbl_logs[[#This Row],[Total Score]]&lt;=19, "High", tbl_logs[[#This Row],[Total Score]]&lt;=25, "Very High")</f>
        <v>Medium</v>
      </c>
      <c r="N3008" t="str" cm="1">
        <f t="array" ref="N3008">_xlfn.IFS(tbl_logs[[#This Row],[Total Score]]&lt;=4, "Low", tbl_logs[[#This Row],[Total Score]]&lt;=10, "Medium", tbl_logs[[#This Row],[Total Score]]&lt;=17, "High", tbl_logs[[#This Row],[Total Score]]&lt;=25, "Critical")</f>
        <v>Medium</v>
      </c>
    </row>
    <row r="3009" spans="1:14" x14ac:dyDescent="0.3">
      <c r="A3009" t="s">
        <v>3641</v>
      </c>
      <c r="B3009" s="1">
        <v>46077.956944444442</v>
      </c>
      <c r="C3009" t="s">
        <v>26</v>
      </c>
      <c r="D3009" t="s">
        <v>18</v>
      </c>
      <c r="E3009" t="s">
        <v>16</v>
      </c>
      <c r="F3009" t="s">
        <v>10</v>
      </c>
      <c r="G3009" s="2">
        <v>0.95694444444444449</v>
      </c>
      <c r="H3009" s="3">
        <v>46077</v>
      </c>
      <c r="I3009">
        <v>2</v>
      </c>
      <c r="J3009">
        <f>_xlfn.XLOOKUP(tbl_logs[[#This Row],[Target_Department]],tbl_DeptWeight[Department], tbl_DeptWeight[Impact Score])</f>
        <v>3</v>
      </c>
      <c r="K3009">
        <f>_xlfn.XLOOKUP(tbl_logs[[#This Row],[Employee_Action]],tbl_ResponseLikelihood[Employee Action],tbl_ResponseLikelihood[Likelihood Score])</f>
        <v>2</v>
      </c>
      <c r="L3009">
        <f>tbl_logs[[#This Row],[Impact Score]]*tbl_logs[[#This Row],[Response Multiplier]]</f>
        <v>6</v>
      </c>
      <c r="M3009" t="str" cm="1">
        <f t="array" ref="M3009">_xlfn.IFS(tbl_logs[[#This Row],[Total Score]]&lt;=4, "Low", tbl_logs[[#This Row],[Total Score]]&lt;=10, "Medium", tbl_logs[[#This Row],[Total Score]]&lt;=19, "High", tbl_logs[[#This Row],[Total Score]]&lt;=25, "Very High")</f>
        <v>Medium</v>
      </c>
      <c r="N3009" t="str" cm="1">
        <f t="array" ref="N3009">_xlfn.IFS(tbl_logs[[#This Row],[Total Score]]&lt;=4, "Low", tbl_logs[[#This Row],[Total Score]]&lt;=10, "Medium", tbl_logs[[#This Row],[Total Score]]&lt;=17, "High", tbl_logs[[#This Row],[Total Score]]&lt;=25, "Critical")</f>
        <v>Medium</v>
      </c>
    </row>
    <row r="3010" spans="1:14" x14ac:dyDescent="0.3">
      <c r="A3010" t="s">
        <v>76</v>
      </c>
      <c r="B3010" s="1">
        <v>46077.964583333334</v>
      </c>
      <c r="C3010" t="s">
        <v>40</v>
      </c>
      <c r="D3010" t="s">
        <v>15</v>
      </c>
      <c r="E3010" t="s">
        <v>16</v>
      </c>
      <c r="F3010" t="s">
        <v>20</v>
      </c>
      <c r="G3010" s="2">
        <v>0.96458333333333335</v>
      </c>
      <c r="H3010" s="3">
        <v>46077</v>
      </c>
      <c r="I3010">
        <v>2</v>
      </c>
      <c r="J3010">
        <f>_xlfn.XLOOKUP(tbl_logs[[#This Row],[Target_Department]],tbl_DeptWeight[Department], tbl_DeptWeight[Impact Score])</f>
        <v>5</v>
      </c>
      <c r="K3010">
        <f>_xlfn.XLOOKUP(tbl_logs[[#This Row],[Employee_Action]],tbl_ResponseLikelihood[Employee Action],tbl_ResponseLikelihood[Likelihood Score])</f>
        <v>2</v>
      </c>
      <c r="L3010">
        <f>tbl_logs[[#This Row],[Impact Score]]*tbl_logs[[#This Row],[Response Multiplier]]</f>
        <v>10</v>
      </c>
      <c r="M3010" t="str" cm="1">
        <f t="array" ref="M3010">_xlfn.IFS(tbl_logs[[#This Row],[Total Score]]&lt;=4, "Low", tbl_logs[[#This Row],[Total Score]]&lt;=10, "Medium", tbl_logs[[#This Row],[Total Score]]&lt;=19, "High", tbl_logs[[#This Row],[Total Score]]&lt;=25, "Very High")</f>
        <v>Medium</v>
      </c>
      <c r="N3010" t="str" cm="1">
        <f t="array" ref="N3010">_xlfn.IFS(tbl_logs[[#This Row],[Total Score]]&lt;=4, "Low", tbl_logs[[#This Row],[Total Score]]&lt;=10, "Medium", tbl_logs[[#This Row],[Total Score]]&lt;=17, "High", tbl_logs[[#This Row],[Total Score]]&lt;=25, "Critical")</f>
        <v>Medium</v>
      </c>
    </row>
    <row r="3011" spans="1:14" x14ac:dyDescent="0.3">
      <c r="A3011" t="s">
        <v>1743</v>
      </c>
      <c r="B3011" s="1">
        <v>46077.994444444441</v>
      </c>
      <c r="C3011" t="s">
        <v>26</v>
      </c>
      <c r="D3011" t="s">
        <v>8</v>
      </c>
      <c r="E3011" t="s">
        <v>16</v>
      </c>
      <c r="F3011" t="s">
        <v>20</v>
      </c>
      <c r="G3011" s="2">
        <v>0.99444444444444446</v>
      </c>
      <c r="H3011" s="3">
        <v>46077</v>
      </c>
      <c r="I3011">
        <v>2</v>
      </c>
      <c r="J3011">
        <f>_xlfn.XLOOKUP(tbl_logs[[#This Row],[Target_Department]],tbl_DeptWeight[Department], tbl_DeptWeight[Impact Score])</f>
        <v>3</v>
      </c>
      <c r="K3011">
        <f>_xlfn.XLOOKUP(tbl_logs[[#This Row],[Employee_Action]],tbl_ResponseLikelihood[Employee Action],tbl_ResponseLikelihood[Likelihood Score])</f>
        <v>2</v>
      </c>
      <c r="L3011">
        <f>tbl_logs[[#This Row],[Impact Score]]*tbl_logs[[#This Row],[Response Multiplier]]</f>
        <v>6</v>
      </c>
      <c r="M3011" t="str" cm="1">
        <f t="array" ref="M3011">_xlfn.IFS(tbl_logs[[#This Row],[Total Score]]&lt;=4, "Low", tbl_logs[[#This Row],[Total Score]]&lt;=10, "Medium", tbl_logs[[#This Row],[Total Score]]&lt;=19, "High", tbl_logs[[#This Row],[Total Score]]&lt;=25, "Very High")</f>
        <v>Medium</v>
      </c>
      <c r="N3011" t="str" cm="1">
        <f t="array" ref="N3011">_xlfn.IFS(tbl_logs[[#This Row],[Total Score]]&lt;=4, "Low", tbl_logs[[#This Row],[Total Score]]&lt;=10, "Medium", tbl_logs[[#This Row],[Total Score]]&lt;=17, "High", tbl_logs[[#This Row],[Total Score]]&lt;=25, "Critical")</f>
        <v>Medium</v>
      </c>
    </row>
    <row r="3012" spans="1:14" x14ac:dyDescent="0.3">
      <c r="A3012" t="s">
        <v>2072</v>
      </c>
      <c r="B3012" s="1">
        <v>46078.011805555558</v>
      </c>
      <c r="C3012" t="s">
        <v>26</v>
      </c>
      <c r="D3012" t="s">
        <v>22</v>
      </c>
      <c r="E3012" t="s">
        <v>9</v>
      </c>
      <c r="F3012" t="s">
        <v>20</v>
      </c>
      <c r="G3012" s="2">
        <v>1.1805555555555555E-2</v>
      </c>
      <c r="H3012" s="3">
        <v>46078</v>
      </c>
      <c r="I3012">
        <v>2</v>
      </c>
      <c r="J3012">
        <f>_xlfn.XLOOKUP(tbl_logs[[#This Row],[Target_Department]],tbl_DeptWeight[Department], tbl_DeptWeight[Impact Score])</f>
        <v>3</v>
      </c>
      <c r="K3012">
        <f>_xlfn.XLOOKUP(tbl_logs[[#This Row],[Employee_Action]],tbl_ResponseLikelihood[Employee Action],tbl_ResponseLikelihood[Likelihood Score])</f>
        <v>2</v>
      </c>
      <c r="L3012">
        <f>tbl_logs[[#This Row],[Impact Score]]*tbl_logs[[#This Row],[Response Multiplier]]</f>
        <v>6</v>
      </c>
      <c r="M3012" t="str" cm="1">
        <f t="array" ref="M3012">_xlfn.IFS(tbl_logs[[#This Row],[Total Score]]&lt;=4, "Low", tbl_logs[[#This Row],[Total Score]]&lt;=10, "Medium", tbl_logs[[#This Row],[Total Score]]&lt;=19, "High", tbl_logs[[#This Row],[Total Score]]&lt;=25, "Very High")</f>
        <v>Medium</v>
      </c>
      <c r="N3012" t="str" cm="1">
        <f t="array" ref="N3012">_xlfn.IFS(tbl_logs[[#This Row],[Total Score]]&lt;=4, "Low", tbl_logs[[#This Row],[Total Score]]&lt;=10, "Medium", tbl_logs[[#This Row],[Total Score]]&lt;=17, "High", tbl_logs[[#This Row],[Total Score]]&lt;=25, "Critical")</f>
        <v>Medium</v>
      </c>
    </row>
    <row r="3013" spans="1:14" x14ac:dyDescent="0.3">
      <c r="A3013" t="s">
        <v>4674</v>
      </c>
      <c r="B3013" s="1">
        <v>46078.07708333333</v>
      </c>
      <c r="C3013" t="s">
        <v>7</v>
      </c>
      <c r="D3013" t="s">
        <v>8</v>
      </c>
      <c r="E3013" t="s">
        <v>31</v>
      </c>
      <c r="F3013" t="s">
        <v>10</v>
      </c>
      <c r="G3013" s="2">
        <v>7.7083333333333337E-2</v>
      </c>
      <c r="H3013" s="3">
        <v>46078</v>
      </c>
      <c r="I3013">
        <v>2</v>
      </c>
      <c r="J3013">
        <f>_xlfn.XLOOKUP(tbl_logs[[#This Row],[Target_Department]],tbl_DeptWeight[Department], tbl_DeptWeight[Impact Score])</f>
        <v>3</v>
      </c>
      <c r="K3013">
        <f>_xlfn.XLOOKUP(tbl_logs[[#This Row],[Employee_Action]],tbl_ResponseLikelihood[Employee Action],tbl_ResponseLikelihood[Likelihood Score])</f>
        <v>2</v>
      </c>
      <c r="L3013">
        <f>tbl_logs[[#This Row],[Impact Score]]*tbl_logs[[#This Row],[Response Multiplier]]</f>
        <v>6</v>
      </c>
      <c r="M3013" t="str" cm="1">
        <f t="array" ref="M3013">_xlfn.IFS(tbl_logs[[#This Row],[Total Score]]&lt;=4, "Low", tbl_logs[[#This Row],[Total Score]]&lt;=10, "Medium", tbl_logs[[#This Row],[Total Score]]&lt;=19, "High", tbl_logs[[#This Row],[Total Score]]&lt;=25, "Very High")</f>
        <v>Medium</v>
      </c>
      <c r="N3013" t="str" cm="1">
        <f t="array" ref="N3013">_xlfn.IFS(tbl_logs[[#This Row],[Total Score]]&lt;=4, "Low", tbl_logs[[#This Row],[Total Score]]&lt;=10, "Medium", tbl_logs[[#This Row],[Total Score]]&lt;=17, "High", tbl_logs[[#This Row],[Total Score]]&lt;=25, "Critical")</f>
        <v>Medium</v>
      </c>
    </row>
    <row r="3014" spans="1:14" x14ac:dyDescent="0.3">
      <c r="A3014" t="s">
        <v>1665</v>
      </c>
      <c r="B3014" s="1">
        <v>46078.095833333333</v>
      </c>
      <c r="C3014" t="s">
        <v>7</v>
      </c>
      <c r="D3014" t="s">
        <v>15</v>
      </c>
      <c r="E3014" t="s">
        <v>16</v>
      </c>
      <c r="F3014" t="s">
        <v>10</v>
      </c>
      <c r="G3014" s="2">
        <v>9.583333333333334E-2</v>
      </c>
      <c r="H3014" s="3">
        <v>46078</v>
      </c>
      <c r="I3014">
        <v>2</v>
      </c>
      <c r="J3014">
        <f>_xlfn.XLOOKUP(tbl_logs[[#This Row],[Target_Department]],tbl_DeptWeight[Department], tbl_DeptWeight[Impact Score])</f>
        <v>3</v>
      </c>
      <c r="K3014">
        <f>_xlfn.XLOOKUP(tbl_logs[[#This Row],[Employee_Action]],tbl_ResponseLikelihood[Employee Action],tbl_ResponseLikelihood[Likelihood Score])</f>
        <v>2</v>
      </c>
      <c r="L3014">
        <f>tbl_logs[[#This Row],[Impact Score]]*tbl_logs[[#This Row],[Response Multiplier]]</f>
        <v>6</v>
      </c>
      <c r="M3014" t="str" cm="1">
        <f t="array" ref="M3014">_xlfn.IFS(tbl_logs[[#This Row],[Total Score]]&lt;=4, "Low", tbl_logs[[#This Row],[Total Score]]&lt;=10, "Medium", tbl_logs[[#This Row],[Total Score]]&lt;=19, "High", tbl_logs[[#This Row],[Total Score]]&lt;=25, "Very High")</f>
        <v>Medium</v>
      </c>
      <c r="N3014" t="str" cm="1">
        <f t="array" ref="N3014">_xlfn.IFS(tbl_logs[[#This Row],[Total Score]]&lt;=4, "Low", tbl_logs[[#This Row],[Total Score]]&lt;=10, "Medium", tbl_logs[[#This Row],[Total Score]]&lt;=17, "High", tbl_logs[[#This Row],[Total Score]]&lt;=25, "Critical")</f>
        <v>Medium</v>
      </c>
    </row>
    <row r="3015" spans="1:14" x14ac:dyDescent="0.3">
      <c r="A3015" t="s">
        <v>288</v>
      </c>
      <c r="B3015" s="1">
        <v>46078.095833333333</v>
      </c>
      <c r="C3015" t="s">
        <v>7</v>
      </c>
      <c r="D3015" t="s">
        <v>8</v>
      </c>
      <c r="E3015" t="s">
        <v>19</v>
      </c>
      <c r="F3015" t="s">
        <v>33</v>
      </c>
      <c r="G3015" s="2">
        <v>9.583333333333334E-2</v>
      </c>
      <c r="H3015" s="3">
        <v>46078</v>
      </c>
      <c r="I3015">
        <v>2</v>
      </c>
      <c r="J3015">
        <f>_xlfn.XLOOKUP(tbl_logs[[#This Row],[Target_Department]],tbl_DeptWeight[Department], tbl_DeptWeight[Impact Score])</f>
        <v>3</v>
      </c>
      <c r="K3015">
        <f>_xlfn.XLOOKUP(tbl_logs[[#This Row],[Employee_Action]],tbl_ResponseLikelihood[Employee Action],tbl_ResponseLikelihood[Likelihood Score])</f>
        <v>4</v>
      </c>
      <c r="L3015">
        <f>tbl_logs[[#This Row],[Impact Score]]*tbl_logs[[#This Row],[Response Multiplier]]</f>
        <v>12</v>
      </c>
      <c r="M3015" t="str" cm="1">
        <f t="array" ref="M3015">_xlfn.IFS(tbl_logs[[#This Row],[Total Score]]&lt;=4, "Low", tbl_logs[[#This Row],[Total Score]]&lt;=10, "Medium", tbl_logs[[#This Row],[Total Score]]&lt;=19, "High", tbl_logs[[#This Row],[Total Score]]&lt;=25, "Very High")</f>
        <v>High</v>
      </c>
      <c r="N3015" t="str" cm="1">
        <f t="array" ref="N3015">_xlfn.IFS(tbl_logs[[#This Row],[Total Score]]&lt;=4, "Low", tbl_logs[[#This Row],[Total Score]]&lt;=10, "Medium", tbl_logs[[#This Row],[Total Score]]&lt;=17, "High", tbl_logs[[#This Row],[Total Score]]&lt;=25, "Critical")</f>
        <v>High</v>
      </c>
    </row>
    <row r="3016" spans="1:14" x14ac:dyDescent="0.3">
      <c r="A3016" t="s">
        <v>4193</v>
      </c>
      <c r="B3016" s="1">
        <v>46078.09652777778</v>
      </c>
      <c r="C3016" t="s">
        <v>7</v>
      </c>
      <c r="D3016" t="s">
        <v>15</v>
      </c>
      <c r="E3016" t="s">
        <v>19</v>
      </c>
      <c r="F3016" t="s">
        <v>10</v>
      </c>
      <c r="G3016" s="2">
        <v>9.6527777777777782E-2</v>
      </c>
      <c r="H3016" s="3">
        <v>46078</v>
      </c>
      <c r="I3016">
        <v>2</v>
      </c>
      <c r="J3016">
        <f>_xlfn.XLOOKUP(tbl_logs[[#This Row],[Target_Department]],tbl_DeptWeight[Department], tbl_DeptWeight[Impact Score])</f>
        <v>3</v>
      </c>
      <c r="K3016">
        <f>_xlfn.XLOOKUP(tbl_logs[[#This Row],[Employee_Action]],tbl_ResponseLikelihood[Employee Action],tbl_ResponseLikelihood[Likelihood Score])</f>
        <v>2</v>
      </c>
      <c r="L3016">
        <f>tbl_logs[[#This Row],[Impact Score]]*tbl_logs[[#This Row],[Response Multiplier]]</f>
        <v>6</v>
      </c>
      <c r="M3016" t="str" cm="1">
        <f t="array" ref="M3016">_xlfn.IFS(tbl_logs[[#This Row],[Total Score]]&lt;=4, "Low", tbl_logs[[#This Row],[Total Score]]&lt;=10, "Medium", tbl_logs[[#This Row],[Total Score]]&lt;=19, "High", tbl_logs[[#This Row],[Total Score]]&lt;=25, "Very High")</f>
        <v>Medium</v>
      </c>
      <c r="N3016" t="str" cm="1">
        <f t="array" ref="N3016">_xlfn.IFS(tbl_logs[[#This Row],[Total Score]]&lt;=4, "Low", tbl_logs[[#This Row],[Total Score]]&lt;=10, "Medium", tbl_logs[[#This Row],[Total Score]]&lt;=17, "High", tbl_logs[[#This Row],[Total Score]]&lt;=25, "Critical")</f>
        <v>Medium</v>
      </c>
    </row>
    <row r="3017" spans="1:14" x14ac:dyDescent="0.3">
      <c r="A3017" t="s">
        <v>3619</v>
      </c>
      <c r="B3017" s="1">
        <v>46078.135416666664</v>
      </c>
      <c r="C3017" t="s">
        <v>35</v>
      </c>
      <c r="D3017" t="s">
        <v>8</v>
      </c>
      <c r="E3017" t="s">
        <v>9</v>
      </c>
      <c r="F3017" t="s">
        <v>53</v>
      </c>
      <c r="G3017" s="2">
        <v>0.13541666666666666</v>
      </c>
      <c r="H3017" s="3">
        <v>46078</v>
      </c>
      <c r="I3017">
        <v>2</v>
      </c>
      <c r="J3017">
        <f>_xlfn.XLOOKUP(tbl_logs[[#This Row],[Target_Department]],tbl_DeptWeight[Department], tbl_DeptWeight[Impact Score])</f>
        <v>1</v>
      </c>
      <c r="K3017">
        <f>_xlfn.XLOOKUP(tbl_logs[[#This Row],[Employee_Action]],tbl_ResponseLikelihood[Employee Action],tbl_ResponseLikelihood[Likelihood Score])</f>
        <v>5</v>
      </c>
      <c r="L3017">
        <f>tbl_logs[[#This Row],[Impact Score]]*tbl_logs[[#This Row],[Response Multiplier]]</f>
        <v>5</v>
      </c>
      <c r="M3017" t="str" cm="1">
        <f t="array" ref="M3017">_xlfn.IFS(tbl_logs[[#This Row],[Total Score]]&lt;=4, "Low", tbl_logs[[#This Row],[Total Score]]&lt;=10, "Medium", tbl_logs[[#This Row],[Total Score]]&lt;=19, "High", tbl_logs[[#This Row],[Total Score]]&lt;=25, "Very High")</f>
        <v>Medium</v>
      </c>
      <c r="N3017" t="str" cm="1">
        <f t="array" ref="N3017">_xlfn.IFS(tbl_logs[[#This Row],[Total Score]]&lt;=4, "Low", tbl_logs[[#This Row],[Total Score]]&lt;=10, "Medium", tbl_logs[[#This Row],[Total Score]]&lt;=17, "High", tbl_logs[[#This Row],[Total Score]]&lt;=25, "Critical")</f>
        <v>Medium</v>
      </c>
    </row>
    <row r="3018" spans="1:14" x14ac:dyDescent="0.3">
      <c r="A3018" t="s">
        <v>1657</v>
      </c>
      <c r="B3018" s="1">
        <v>46078.143750000003</v>
      </c>
      <c r="C3018" t="s">
        <v>40</v>
      </c>
      <c r="D3018" t="s">
        <v>15</v>
      </c>
      <c r="E3018" t="s">
        <v>16</v>
      </c>
      <c r="F3018" t="s">
        <v>10</v>
      </c>
      <c r="G3018" s="2">
        <v>0.14374999999999999</v>
      </c>
      <c r="H3018" s="3">
        <v>46078</v>
      </c>
      <c r="I3018">
        <v>2</v>
      </c>
      <c r="J3018">
        <f>_xlfn.XLOOKUP(tbl_logs[[#This Row],[Target_Department]],tbl_DeptWeight[Department], tbl_DeptWeight[Impact Score])</f>
        <v>5</v>
      </c>
      <c r="K3018">
        <f>_xlfn.XLOOKUP(tbl_logs[[#This Row],[Employee_Action]],tbl_ResponseLikelihood[Employee Action],tbl_ResponseLikelihood[Likelihood Score])</f>
        <v>2</v>
      </c>
      <c r="L3018">
        <f>tbl_logs[[#This Row],[Impact Score]]*tbl_logs[[#This Row],[Response Multiplier]]</f>
        <v>10</v>
      </c>
      <c r="M3018" t="str" cm="1">
        <f t="array" ref="M3018">_xlfn.IFS(tbl_logs[[#This Row],[Total Score]]&lt;=4, "Low", tbl_logs[[#This Row],[Total Score]]&lt;=10, "Medium", tbl_logs[[#This Row],[Total Score]]&lt;=19, "High", tbl_logs[[#This Row],[Total Score]]&lt;=25, "Very High")</f>
        <v>Medium</v>
      </c>
      <c r="N3018" t="str" cm="1">
        <f t="array" ref="N3018">_xlfn.IFS(tbl_logs[[#This Row],[Total Score]]&lt;=4, "Low", tbl_logs[[#This Row],[Total Score]]&lt;=10, "Medium", tbl_logs[[#This Row],[Total Score]]&lt;=17, "High", tbl_logs[[#This Row],[Total Score]]&lt;=25, "Critical")</f>
        <v>Medium</v>
      </c>
    </row>
    <row r="3019" spans="1:14" x14ac:dyDescent="0.3">
      <c r="A3019" t="s">
        <v>2424</v>
      </c>
      <c r="B3019" s="1">
        <v>46078.146527777775</v>
      </c>
      <c r="C3019" t="s">
        <v>35</v>
      </c>
      <c r="D3019" t="s">
        <v>22</v>
      </c>
      <c r="E3019" t="s">
        <v>16</v>
      </c>
      <c r="F3019" t="s">
        <v>10</v>
      </c>
      <c r="G3019" s="2">
        <v>0.14652777777777778</v>
      </c>
      <c r="H3019" s="3">
        <v>46078</v>
      </c>
      <c r="I3019">
        <v>2</v>
      </c>
      <c r="J3019">
        <f>_xlfn.XLOOKUP(tbl_logs[[#This Row],[Target_Department]],tbl_DeptWeight[Department], tbl_DeptWeight[Impact Score])</f>
        <v>1</v>
      </c>
      <c r="K3019">
        <f>_xlfn.XLOOKUP(tbl_logs[[#This Row],[Employee_Action]],tbl_ResponseLikelihood[Employee Action],tbl_ResponseLikelihood[Likelihood Score])</f>
        <v>2</v>
      </c>
      <c r="L3019">
        <f>tbl_logs[[#This Row],[Impact Score]]*tbl_logs[[#This Row],[Response Multiplier]]</f>
        <v>2</v>
      </c>
      <c r="M3019" t="str" cm="1">
        <f t="array" ref="M3019">_xlfn.IFS(tbl_logs[[#This Row],[Total Score]]&lt;=4, "Low", tbl_logs[[#This Row],[Total Score]]&lt;=10, "Medium", tbl_logs[[#This Row],[Total Score]]&lt;=19, "High", tbl_logs[[#This Row],[Total Score]]&lt;=25, "Very High")</f>
        <v>Low</v>
      </c>
      <c r="N3019" t="str" cm="1">
        <f t="array" ref="N3019">_xlfn.IFS(tbl_logs[[#This Row],[Total Score]]&lt;=4, "Low", tbl_logs[[#This Row],[Total Score]]&lt;=10, "Medium", tbl_logs[[#This Row],[Total Score]]&lt;=17, "High", tbl_logs[[#This Row],[Total Score]]&lt;=25, "Critical")</f>
        <v>Low</v>
      </c>
    </row>
    <row r="3020" spans="1:14" x14ac:dyDescent="0.3">
      <c r="A3020" t="s">
        <v>4609</v>
      </c>
      <c r="B3020" s="1">
        <v>46078.170138888891</v>
      </c>
      <c r="C3020" t="s">
        <v>12</v>
      </c>
      <c r="D3020" t="s">
        <v>8</v>
      </c>
      <c r="E3020" t="s">
        <v>16</v>
      </c>
      <c r="F3020" t="s">
        <v>33</v>
      </c>
      <c r="G3020" s="2">
        <v>0.1701388888888889</v>
      </c>
      <c r="H3020" s="3">
        <v>46078</v>
      </c>
      <c r="I3020">
        <v>2</v>
      </c>
      <c r="J3020">
        <f>_xlfn.XLOOKUP(tbl_logs[[#This Row],[Target_Department]],tbl_DeptWeight[Department], tbl_DeptWeight[Impact Score])</f>
        <v>1</v>
      </c>
      <c r="K3020">
        <f>_xlfn.XLOOKUP(tbl_logs[[#This Row],[Employee_Action]],tbl_ResponseLikelihood[Employee Action],tbl_ResponseLikelihood[Likelihood Score])</f>
        <v>4</v>
      </c>
      <c r="L3020">
        <f>tbl_logs[[#This Row],[Impact Score]]*tbl_logs[[#This Row],[Response Multiplier]]</f>
        <v>4</v>
      </c>
      <c r="M3020" t="str" cm="1">
        <f t="array" ref="M3020">_xlfn.IFS(tbl_logs[[#This Row],[Total Score]]&lt;=4, "Low", tbl_logs[[#This Row],[Total Score]]&lt;=10, "Medium", tbl_logs[[#This Row],[Total Score]]&lt;=19, "High", tbl_logs[[#This Row],[Total Score]]&lt;=25, "Very High")</f>
        <v>Low</v>
      </c>
      <c r="N3020" t="str" cm="1">
        <f t="array" ref="N3020">_xlfn.IFS(tbl_logs[[#This Row],[Total Score]]&lt;=4, "Low", tbl_logs[[#This Row],[Total Score]]&lt;=10, "Medium", tbl_logs[[#This Row],[Total Score]]&lt;=17, "High", tbl_logs[[#This Row],[Total Score]]&lt;=25, "Critical")</f>
        <v>Low</v>
      </c>
    </row>
    <row r="3021" spans="1:14" x14ac:dyDescent="0.3">
      <c r="A3021" t="s">
        <v>4511</v>
      </c>
      <c r="B3021" s="1">
        <v>46078.216666666667</v>
      </c>
      <c r="C3021" t="s">
        <v>7</v>
      </c>
      <c r="D3021" t="s">
        <v>8</v>
      </c>
      <c r="E3021" t="s">
        <v>19</v>
      </c>
      <c r="F3021" t="s">
        <v>20</v>
      </c>
      <c r="G3021" s="2">
        <v>0.21666666666666667</v>
      </c>
      <c r="H3021" s="3">
        <v>46078</v>
      </c>
      <c r="I3021">
        <v>2</v>
      </c>
      <c r="J3021">
        <f>_xlfn.XLOOKUP(tbl_logs[[#This Row],[Target_Department]],tbl_DeptWeight[Department], tbl_DeptWeight[Impact Score])</f>
        <v>3</v>
      </c>
      <c r="K3021">
        <f>_xlfn.XLOOKUP(tbl_logs[[#This Row],[Employee_Action]],tbl_ResponseLikelihood[Employee Action],tbl_ResponseLikelihood[Likelihood Score])</f>
        <v>2</v>
      </c>
      <c r="L3021">
        <f>tbl_logs[[#This Row],[Impact Score]]*tbl_logs[[#This Row],[Response Multiplier]]</f>
        <v>6</v>
      </c>
      <c r="M3021" t="str" cm="1">
        <f t="array" ref="M3021">_xlfn.IFS(tbl_logs[[#This Row],[Total Score]]&lt;=4, "Low", tbl_logs[[#This Row],[Total Score]]&lt;=10, "Medium", tbl_logs[[#This Row],[Total Score]]&lt;=19, "High", tbl_logs[[#This Row],[Total Score]]&lt;=25, "Very High")</f>
        <v>Medium</v>
      </c>
      <c r="N3021" t="str" cm="1">
        <f t="array" ref="N3021">_xlfn.IFS(tbl_logs[[#This Row],[Total Score]]&lt;=4, "Low", tbl_logs[[#This Row],[Total Score]]&lt;=10, "Medium", tbl_logs[[#This Row],[Total Score]]&lt;=17, "High", tbl_logs[[#This Row],[Total Score]]&lt;=25, "Critical")</f>
        <v>Medium</v>
      </c>
    </row>
    <row r="3022" spans="1:14" x14ac:dyDescent="0.3">
      <c r="A3022" t="s">
        <v>4756</v>
      </c>
      <c r="B3022" s="1">
        <v>46078.225694444445</v>
      </c>
      <c r="C3022" t="s">
        <v>7</v>
      </c>
      <c r="D3022" t="s">
        <v>15</v>
      </c>
      <c r="E3022" t="s">
        <v>19</v>
      </c>
      <c r="F3022" t="s">
        <v>10</v>
      </c>
      <c r="G3022" s="2">
        <v>0.22569444444444445</v>
      </c>
      <c r="H3022" s="3">
        <v>46078</v>
      </c>
      <c r="I3022">
        <v>2</v>
      </c>
      <c r="J3022">
        <f>_xlfn.XLOOKUP(tbl_logs[[#This Row],[Target_Department]],tbl_DeptWeight[Department], tbl_DeptWeight[Impact Score])</f>
        <v>3</v>
      </c>
      <c r="K3022">
        <f>_xlfn.XLOOKUP(tbl_logs[[#This Row],[Employee_Action]],tbl_ResponseLikelihood[Employee Action],tbl_ResponseLikelihood[Likelihood Score])</f>
        <v>2</v>
      </c>
      <c r="L3022">
        <f>tbl_logs[[#This Row],[Impact Score]]*tbl_logs[[#This Row],[Response Multiplier]]</f>
        <v>6</v>
      </c>
      <c r="M3022" t="str" cm="1">
        <f t="array" ref="M3022">_xlfn.IFS(tbl_logs[[#This Row],[Total Score]]&lt;=4, "Low", tbl_logs[[#This Row],[Total Score]]&lt;=10, "Medium", tbl_logs[[#This Row],[Total Score]]&lt;=19, "High", tbl_logs[[#This Row],[Total Score]]&lt;=25, "Very High")</f>
        <v>Medium</v>
      </c>
      <c r="N3022" t="str" cm="1">
        <f t="array" ref="N3022">_xlfn.IFS(tbl_logs[[#This Row],[Total Score]]&lt;=4, "Low", tbl_logs[[#This Row],[Total Score]]&lt;=10, "Medium", tbl_logs[[#This Row],[Total Score]]&lt;=17, "High", tbl_logs[[#This Row],[Total Score]]&lt;=25, "Critical")</f>
        <v>Medium</v>
      </c>
    </row>
    <row r="3023" spans="1:14" x14ac:dyDescent="0.3">
      <c r="A3023" t="s">
        <v>2503</v>
      </c>
      <c r="B3023" s="1">
        <v>46078.267361111109</v>
      </c>
      <c r="C3023" t="s">
        <v>7</v>
      </c>
      <c r="D3023" t="s">
        <v>8</v>
      </c>
      <c r="E3023" t="s">
        <v>19</v>
      </c>
      <c r="F3023" t="s">
        <v>20</v>
      </c>
      <c r="G3023" s="2">
        <v>0.2673611111111111</v>
      </c>
      <c r="H3023" s="3">
        <v>46078</v>
      </c>
      <c r="I3023">
        <v>2</v>
      </c>
      <c r="J3023">
        <f>_xlfn.XLOOKUP(tbl_logs[[#This Row],[Target_Department]],tbl_DeptWeight[Department], tbl_DeptWeight[Impact Score])</f>
        <v>3</v>
      </c>
      <c r="K3023">
        <f>_xlfn.XLOOKUP(tbl_logs[[#This Row],[Employee_Action]],tbl_ResponseLikelihood[Employee Action],tbl_ResponseLikelihood[Likelihood Score])</f>
        <v>2</v>
      </c>
      <c r="L3023">
        <f>tbl_logs[[#This Row],[Impact Score]]*tbl_logs[[#This Row],[Response Multiplier]]</f>
        <v>6</v>
      </c>
      <c r="M3023" t="str" cm="1">
        <f t="array" ref="M3023">_xlfn.IFS(tbl_logs[[#This Row],[Total Score]]&lt;=4, "Low", tbl_logs[[#This Row],[Total Score]]&lt;=10, "Medium", tbl_logs[[#This Row],[Total Score]]&lt;=19, "High", tbl_logs[[#This Row],[Total Score]]&lt;=25, "Very High")</f>
        <v>Medium</v>
      </c>
      <c r="N3023" t="str" cm="1">
        <f t="array" ref="N3023">_xlfn.IFS(tbl_logs[[#This Row],[Total Score]]&lt;=4, "Low", tbl_logs[[#This Row],[Total Score]]&lt;=10, "Medium", tbl_logs[[#This Row],[Total Score]]&lt;=17, "High", tbl_logs[[#This Row],[Total Score]]&lt;=25, "Critical")</f>
        <v>Medium</v>
      </c>
    </row>
    <row r="3024" spans="1:14" x14ac:dyDescent="0.3">
      <c r="A3024" t="s">
        <v>1071</v>
      </c>
      <c r="B3024" s="1">
        <v>46078.271527777775</v>
      </c>
      <c r="C3024" t="s">
        <v>7</v>
      </c>
      <c r="D3024" t="s">
        <v>22</v>
      </c>
      <c r="E3024" t="s">
        <v>19</v>
      </c>
      <c r="F3024" t="s">
        <v>33</v>
      </c>
      <c r="G3024" s="2">
        <v>0.27152777777777776</v>
      </c>
      <c r="H3024" s="3">
        <v>46078</v>
      </c>
      <c r="I3024">
        <v>2</v>
      </c>
      <c r="J3024">
        <f>_xlfn.XLOOKUP(tbl_logs[[#This Row],[Target_Department]],tbl_DeptWeight[Department], tbl_DeptWeight[Impact Score])</f>
        <v>3</v>
      </c>
      <c r="K3024">
        <f>_xlfn.XLOOKUP(tbl_logs[[#This Row],[Employee_Action]],tbl_ResponseLikelihood[Employee Action],tbl_ResponseLikelihood[Likelihood Score])</f>
        <v>4</v>
      </c>
      <c r="L3024">
        <f>tbl_logs[[#This Row],[Impact Score]]*tbl_logs[[#This Row],[Response Multiplier]]</f>
        <v>12</v>
      </c>
      <c r="M3024" t="str" cm="1">
        <f t="array" ref="M3024">_xlfn.IFS(tbl_logs[[#This Row],[Total Score]]&lt;=4, "Low", tbl_logs[[#This Row],[Total Score]]&lt;=10, "Medium", tbl_logs[[#This Row],[Total Score]]&lt;=19, "High", tbl_logs[[#This Row],[Total Score]]&lt;=25, "Very High")</f>
        <v>High</v>
      </c>
      <c r="N3024" t="str" cm="1">
        <f t="array" ref="N3024">_xlfn.IFS(tbl_logs[[#This Row],[Total Score]]&lt;=4, "Low", tbl_logs[[#This Row],[Total Score]]&lt;=10, "Medium", tbl_logs[[#This Row],[Total Score]]&lt;=17, "High", tbl_logs[[#This Row],[Total Score]]&lt;=25, "Critical")</f>
        <v>High</v>
      </c>
    </row>
    <row r="3025" spans="1:14" x14ac:dyDescent="0.3">
      <c r="A3025" t="s">
        <v>647</v>
      </c>
      <c r="B3025" s="1">
        <v>46078.28125</v>
      </c>
      <c r="C3025" t="s">
        <v>26</v>
      </c>
      <c r="D3025" t="s">
        <v>18</v>
      </c>
      <c r="E3025" t="s">
        <v>19</v>
      </c>
      <c r="F3025" t="s">
        <v>10</v>
      </c>
      <c r="G3025" s="2">
        <v>0.28125</v>
      </c>
      <c r="H3025" s="3">
        <v>46078</v>
      </c>
      <c r="I3025">
        <v>2</v>
      </c>
      <c r="J3025">
        <f>_xlfn.XLOOKUP(tbl_logs[[#This Row],[Target_Department]],tbl_DeptWeight[Department], tbl_DeptWeight[Impact Score])</f>
        <v>3</v>
      </c>
      <c r="K3025">
        <f>_xlfn.XLOOKUP(tbl_logs[[#This Row],[Employee_Action]],tbl_ResponseLikelihood[Employee Action],tbl_ResponseLikelihood[Likelihood Score])</f>
        <v>2</v>
      </c>
      <c r="L3025">
        <f>tbl_logs[[#This Row],[Impact Score]]*tbl_logs[[#This Row],[Response Multiplier]]</f>
        <v>6</v>
      </c>
      <c r="M3025" t="str" cm="1">
        <f t="array" ref="M3025">_xlfn.IFS(tbl_logs[[#This Row],[Total Score]]&lt;=4, "Low", tbl_logs[[#This Row],[Total Score]]&lt;=10, "Medium", tbl_logs[[#This Row],[Total Score]]&lt;=19, "High", tbl_logs[[#This Row],[Total Score]]&lt;=25, "Very High")</f>
        <v>Medium</v>
      </c>
      <c r="N3025" t="str" cm="1">
        <f t="array" ref="N3025">_xlfn.IFS(tbl_logs[[#This Row],[Total Score]]&lt;=4, "Low", tbl_logs[[#This Row],[Total Score]]&lt;=10, "Medium", tbl_logs[[#This Row],[Total Score]]&lt;=17, "High", tbl_logs[[#This Row],[Total Score]]&lt;=25, "Critical")</f>
        <v>Medium</v>
      </c>
    </row>
    <row r="3026" spans="1:14" x14ac:dyDescent="0.3">
      <c r="A3026" t="s">
        <v>2387</v>
      </c>
      <c r="B3026" s="1">
        <v>46078.293055555558</v>
      </c>
      <c r="C3026" t="s">
        <v>7</v>
      </c>
      <c r="D3026" t="s">
        <v>15</v>
      </c>
      <c r="E3026" t="s">
        <v>19</v>
      </c>
      <c r="F3026" t="s">
        <v>20</v>
      </c>
      <c r="G3026" s="2">
        <v>0.29305555555555557</v>
      </c>
      <c r="H3026" s="3">
        <v>46078</v>
      </c>
      <c r="I3026">
        <v>2</v>
      </c>
      <c r="J3026">
        <f>_xlfn.XLOOKUP(tbl_logs[[#This Row],[Target_Department]],tbl_DeptWeight[Department], tbl_DeptWeight[Impact Score])</f>
        <v>3</v>
      </c>
      <c r="K3026">
        <f>_xlfn.XLOOKUP(tbl_logs[[#This Row],[Employee_Action]],tbl_ResponseLikelihood[Employee Action],tbl_ResponseLikelihood[Likelihood Score])</f>
        <v>2</v>
      </c>
      <c r="L3026">
        <f>tbl_logs[[#This Row],[Impact Score]]*tbl_logs[[#This Row],[Response Multiplier]]</f>
        <v>6</v>
      </c>
      <c r="M3026" t="str" cm="1">
        <f t="array" ref="M3026">_xlfn.IFS(tbl_logs[[#This Row],[Total Score]]&lt;=4, "Low", tbl_logs[[#This Row],[Total Score]]&lt;=10, "Medium", tbl_logs[[#This Row],[Total Score]]&lt;=19, "High", tbl_logs[[#This Row],[Total Score]]&lt;=25, "Very High")</f>
        <v>Medium</v>
      </c>
      <c r="N3026" t="str" cm="1">
        <f t="array" ref="N3026">_xlfn.IFS(tbl_logs[[#This Row],[Total Score]]&lt;=4, "Low", tbl_logs[[#This Row],[Total Score]]&lt;=10, "Medium", tbl_logs[[#This Row],[Total Score]]&lt;=17, "High", tbl_logs[[#This Row],[Total Score]]&lt;=25, "Critical")</f>
        <v>Medium</v>
      </c>
    </row>
    <row r="3027" spans="1:14" x14ac:dyDescent="0.3">
      <c r="A3027" t="s">
        <v>1040</v>
      </c>
      <c r="B3027" s="1">
        <v>46078.303472222222</v>
      </c>
      <c r="C3027" t="s">
        <v>7</v>
      </c>
      <c r="D3027" t="s">
        <v>22</v>
      </c>
      <c r="E3027" t="s">
        <v>19</v>
      </c>
      <c r="F3027" t="s">
        <v>10</v>
      </c>
      <c r="G3027" s="2">
        <v>0.3034722222222222</v>
      </c>
      <c r="H3027" s="3">
        <v>46078</v>
      </c>
      <c r="I3027">
        <v>2</v>
      </c>
      <c r="J3027">
        <f>_xlfn.XLOOKUP(tbl_logs[[#This Row],[Target_Department]],tbl_DeptWeight[Department], tbl_DeptWeight[Impact Score])</f>
        <v>3</v>
      </c>
      <c r="K3027">
        <f>_xlfn.XLOOKUP(tbl_logs[[#This Row],[Employee_Action]],tbl_ResponseLikelihood[Employee Action],tbl_ResponseLikelihood[Likelihood Score])</f>
        <v>2</v>
      </c>
      <c r="L3027">
        <f>tbl_logs[[#This Row],[Impact Score]]*tbl_logs[[#This Row],[Response Multiplier]]</f>
        <v>6</v>
      </c>
      <c r="M3027" t="str" cm="1">
        <f t="array" ref="M3027">_xlfn.IFS(tbl_logs[[#This Row],[Total Score]]&lt;=4, "Low", tbl_logs[[#This Row],[Total Score]]&lt;=10, "Medium", tbl_logs[[#This Row],[Total Score]]&lt;=19, "High", tbl_logs[[#This Row],[Total Score]]&lt;=25, "Very High")</f>
        <v>Medium</v>
      </c>
      <c r="N3027" t="str" cm="1">
        <f t="array" ref="N3027">_xlfn.IFS(tbl_logs[[#This Row],[Total Score]]&lt;=4, "Low", tbl_logs[[#This Row],[Total Score]]&lt;=10, "Medium", tbl_logs[[#This Row],[Total Score]]&lt;=17, "High", tbl_logs[[#This Row],[Total Score]]&lt;=25, "Critical")</f>
        <v>Medium</v>
      </c>
    </row>
    <row r="3028" spans="1:14" x14ac:dyDescent="0.3">
      <c r="A3028" t="s">
        <v>2471</v>
      </c>
      <c r="B3028" s="1">
        <v>46078.306944444441</v>
      </c>
      <c r="C3028" t="s">
        <v>7</v>
      </c>
      <c r="D3028" t="s">
        <v>22</v>
      </c>
      <c r="E3028" t="s">
        <v>19</v>
      </c>
      <c r="F3028" t="s">
        <v>33</v>
      </c>
      <c r="G3028" s="2">
        <v>0.30694444444444446</v>
      </c>
      <c r="H3028" s="3">
        <v>46078</v>
      </c>
      <c r="I3028">
        <v>2</v>
      </c>
      <c r="J3028">
        <f>_xlfn.XLOOKUP(tbl_logs[[#This Row],[Target_Department]],tbl_DeptWeight[Department], tbl_DeptWeight[Impact Score])</f>
        <v>3</v>
      </c>
      <c r="K3028">
        <f>_xlfn.XLOOKUP(tbl_logs[[#This Row],[Employee_Action]],tbl_ResponseLikelihood[Employee Action],tbl_ResponseLikelihood[Likelihood Score])</f>
        <v>4</v>
      </c>
      <c r="L3028">
        <f>tbl_logs[[#This Row],[Impact Score]]*tbl_logs[[#This Row],[Response Multiplier]]</f>
        <v>12</v>
      </c>
      <c r="M3028" t="str" cm="1">
        <f t="array" ref="M3028">_xlfn.IFS(tbl_logs[[#This Row],[Total Score]]&lt;=4, "Low", tbl_logs[[#This Row],[Total Score]]&lt;=10, "Medium", tbl_logs[[#This Row],[Total Score]]&lt;=19, "High", tbl_logs[[#This Row],[Total Score]]&lt;=25, "Very High")</f>
        <v>High</v>
      </c>
      <c r="N3028" t="str" cm="1">
        <f t="array" ref="N3028">_xlfn.IFS(tbl_logs[[#This Row],[Total Score]]&lt;=4, "Low", tbl_logs[[#This Row],[Total Score]]&lt;=10, "Medium", tbl_logs[[#This Row],[Total Score]]&lt;=17, "High", tbl_logs[[#This Row],[Total Score]]&lt;=25, "Critical")</f>
        <v>High</v>
      </c>
    </row>
    <row r="3029" spans="1:14" x14ac:dyDescent="0.3">
      <c r="A3029" t="s">
        <v>3992</v>
      </c>
      <c r="B3029" s="1">
        <v>46078.326388888891</v>
      </c>
      <c r="C3029" t="s">
        <v>7</v>
      </c>
      <c r="D3029" t="s">
        <v>22</v>
      </c>
      <c r="E3029" t="s">
        <v>19</v>
      </c>
      <c r="F3029" t="s">
        <v>10</v>
      </c>
      <c r="G3029" s="2">
        <v>0.3263888888888889</v>
      </c>
      <c r="H3029" s="3">
        <v>46078</v>
      </c>
      <c r="I3029">
        <v>2</v>
      </c>
      <c r="J3029">
        <f>_xlfn.XLOOKUP(tbl_logs[[#This Row],[Target_Department]],tbl_DeptWeight[Department], tbl_DeptWeight[Impact Score])</f>
        <v>3</v>
      </c>
      <c r="K3029">
        <f>_xlfn.XLOOKUP(tbl_logs[[#This Row],[Employee_Action]],tbl_ResponseLikelihood[Employee Action],tbl_ResponseLikelihood[Likelihood Score])</f>
        <v>2</v>
      </c>
      <c r="L3029">
        <f>tbl_logs[[#This Row],[Impact Score]]*tbl_logs[[#This Row],[Response Multiplier]]</f>
        <v>6</v>
      </c>
      <c r="M3029" t="str" cm="1">
        <f t="array" ref="M3029">_xlfn.IFS(tbl_logs[[#This Row],[Total Score]]&lt;=4, "Low", tbl_logs[[#This Row],[Total Score]]&lt;=10, "Medium", tbl_logs[[#This Row],[Total Score]]&lt;=19, "High", tbl_logs[[#This Row],[Total Score]]&lt;=25, "Very High")</f>
        <v>Medium</v>
      </c>
      <c r="N3029" t="str" cm="1">
        <f t="array" ref="N3029">_xlfn.IFS(tbl_logs[[#This Row],[Total Score]]&lt;=4, "Low", tbl_logs[[#This Row],[Total Score]]&lt;=10, "Medium", tbl_logs[[#This Row],[Total Score]]&lt;=17, "High", tbl_logs[[#This Row],[Total Score]]&lt;=25, "Critical")</f>
        <v>Medium</v>
      </c>
    </row>
    <row r="3030" spans="1:14" x14ac:dyDescent="0.3">
      <c r="A3030" t="s">
        <v>4069</v>
      </c>
      <c r="B3030" s="1">
        <v>46078.35</v>
      </c>
      <c r="C3030" t="s">
        <v>7</v>
      </c>
      <c r="D3030" t="s">
        <v>18</v>
      </c>
      <c r="E3030" t="s">
        <v>19</v>
      </c>
      <c r="F3030" t="s">
        <v>10</v>
      </c>
      <c r="G3030" s="2">
        <v>0.35</v>
      </c>
      <c r="H3030" s="3">
        <v>46078</v>
      </c>
      <c r="I3030">
        <v>2</v>
      </c>
      <c r="J3030">
        <f>_xlfn.XLOOKUP(tbl_logs[[#This Row],[Target_Department]],tbl_DeptWeight[Department], tbl_DeptWeight[Impact Score])</f>
        <v>3</v>
      </c>
      <c r="K3030">
        <f>_xlfn.XLOOKUP(tbl_logs[[#This Row],[Employee_Action]],tbl_ResponseLikelihood[Employee Action],tbl_ResponseLikelihood[Likelihood Score])</f>
        <v>2</v>
      </c>
      <c r="L3030">
        <f>tbl_logs[[#This Row],[Impact Score]]*tbl_logs[[#This Row],[Response Multiplier]]</f>
        <v>6</v>
      </c>
      <c r="M3030" t="str" cm="1">
        <f t="array" ref="M3030">_xlfn.IFS(tbl_logs[[#This Row],[Total Score]]&lt;=4, "Low", tbl_logs[[#This Row],[Total Score]]&lt;=10, "Medium", tbl_logs[[#This Row],[Total Score]]&lt;=19, "High", tbl_logs[[#This Row],[Total Score]]&lt;=25, "Very High")</f>
        <v>Medium</v>
      </c>
      <c r="N3030" t="str" cm="1">
        <f t="array" ref="N3030">_xlfn.IFS(tbl_logs[[#This Row],[Total Score]]&lt;=4, "Low", tbl_logs[[#This Row],[Total Score]]&lt;=10, "Medium", tbl_logs[[#This Row],[Total Score]]&lt;=17, "High", tbl_logs[[#This Row],[Total Score]]&lt;=25, "Critical")</f>
        <v>Medium</v>
      </c>
    </row>
    <row r="3031" spans="1:14" x14ac:dyDescent="0.3">
      <c r="A3031" t="s">
        <v>4811</v>
      </c>
      <c r="B3031" s="1">
        <v>46078.402083333334</v>
      </c>
      <c r="C3031" t="s">
        <v>12</v>
      </c>
      <c r="D3031" t="s">
        <v>22</v>
      </c>
      <c r="E3031" t="s">
        <v>9</v>
      </c>
      <c r="F3031" t="s">
        <v>33</v>
      </c>
      <c r="G3031" s="2">
        <v>0.40208333333333335</v>
      </c>
      <c r="H3031" s="3">
        <v>46078</v>
      </c>
      <c r="I3031">
        <v>2</v>
      </c>
      <c r="J3031">
        <f>_xlfn.XLOOKUP(tbl_logs[[#This Row],[Target_Department]],tbl_DeptWeight[Department], tbl_DeptWeight[Impact Score])</f>
        <v>1</v>
      </c>
      <c r="K3031">
        <f>_xlfn.XLOOKUP(tbl_logs[[#This Row],[Employee_Action]],tbl_ResponseLikelihood[Employee Action],tbl_ResponseLikelihood[Likelihood Score])</f>
        <v>4</v>
      </c>
      <c r="L3031">
        <f>tbl_logs[[#This Row],[Impact Score]]*tbl_logs[[#This Row],[Response Multiplier]]</f>
        <v>4</v>
      </c>
      <c r="M3031" t="str" cm="1">
        <f t="array" ref="M3031">_xlfn.IFS(tbl_logs[[#This Row],[Total Score]]&lt;=4, "Low", tbl_logs[[#This Row],[Total Score]]&lt;=10, "Medium", tbl_logs[[#This Row],[Total Score]]&lt;=19, "High", tbl_logs[[#This Row],[Total Score]]&lt;=25, "Very High")</f>
        <v>Low</v>
      </c>
      <c r="N3031" t="str" cm="1">
        <f t="array" ref="N3031">_xlfn.IFS(tbl_logs[[#This Row],[Total Score]]&lt;=4, "Low", tbl_logs[[#This Row],[Total Score]]&lt;=10, "Medium", tbl_logs[[#This Row],[Total Score]]&lt;=17, "High", tbl_logs[[#This Row],[Total Score]]&lt;=25, "Critical")</f>
        <v>Low</v>
      </c>
    </row>
    <row r="3032" spans="1:14" x14ac:dyDescent="0.3">
      <c r="A3032" t="s">
        <v>4175</v>
      </c>
      <c r="B3032" s="1">
        <v>46078.420138888891</v>
      </c>
      <c r="C3032" t="s">
        <v>7</v>
      </c>
      <c r="D3032" t="s">
        <v>18</v>
      </c>
      <c r="E3032" t="s">
        <v>19</v>
      </c>
      <c r="F3032" t="s">
        <v>10</v>
      </c>
      <c r="G3032" s="2">
        <v>0.4201388888888889</v>
      </c>
      <c r="H3032" s="3">
        <v>46078</v>
      </c>
      <c r="I3032">
        <v>2</v>
      </c>
      <c r="J3032">
        <f>_xlfn.XLOOKUP(tbl_logs[[#This Row],[Target_Department]],tbl_DeptWeight[Department], tbl_DeptWeight[Impact Score])</f>
        <v>3</v>
      </c>
      <c r="K3032">
        <f>_xlfn.XLOOKUP(tbl_logs[[#This Row],[Employee_Action]],tbl_ResponseLikelihood[Employee Action],tbl_ResponseLikelihood[Likelihood Score])</f>
        <v>2</v>
      </c>
      <c r="L3032">
        <f>tbl_logs[[#This Row],[Impact Score]]*tbl_logs[[#This Row],[Response Multiplier]]</f>
        <v>6</v>
      </c>
      <c r="M3032" t="str" cm="1">
        <f t="array" ref="M3032">_xlfn.IFS(tbl_logs[[#This Row],[Total Score]]&lt;=4, "Low", tbl_logs[[#This Row],[Total Score]]&lt;=10, "Medium", tbl_logs[[#This Row],[Total Score]]&lt;=19, "High", tbl_logs[[#This Row],[Total Score]]&lt;=25, "Very High")</f>
        <v>Medium</v>
      </c>
      <c r="N3032" t="str" cm="1">
        <f t="array" ref="N3032">_xlfn.IFS(tbl_logs[[#This Row],[Total Score]]&lt;=4, "Low", tbl_logs[[#This Row],[Total Score]]&lt;=10, "Medium", tbl_logs[[#This Row],[Total Score]]&lt;=17, "High", tbl_logs[[#This Row],[Total Score]]&lt;=25, "Critical")</f>
        <v>Medium</v>
      </c>
    </row>
    <row r="3033" spans="1:14" x14ac:dyDescent="0.3">
      <c r="A3033" t="s">
        <v>1012</v>
      </c>
      <c r="B3033" s="1">
        <v>46078.438888888886</v>
      </c>
      <c r="C3033" t="s">
        <v>26</v>
      </c>
      <c r="D3033" t="s">
        <v>22</v>
      </c>
      <c r="E3033" t="s">
        <v>31</v>
      </c>
      <c r="F3033" t="s">
        <v>10</v>
      </c>
      <c r="G3033" s="2">
        <v>0.43888888888888888</v>
      </c>
      <c r="H3033" s="3">
        <v>46078</v>
      </c>
      <c r="I3033">
        <v>2</v>
      </c>
      <c r="J3033">
        <f>_xlfn.XLOOKUP(tbl_logs[[#This Row],[Target_Department]],tbl_DeptWeight[Department], tbl_DeptWeight[Impact Score])</f>
        <v>3</v>
      </c>
      <c r="K3033">
        <f>_xlfn.XLOOKUP(tbl_logs[[#This Row],[Employee_Action]],tbl_ResponseLikelihood[Employee Action],tbl_ResponseLikelihood[Likelihood Score])</f>
        <v>2</v>
      </c>
      <c r="L3033">
        <f>tbl_logs[[#This Row],[Impact Score]]*tbl_logs[[#This Row],[Response Multiplier]]</f>
        <v>6</v>
      </c>
      <c r="M3033" t="str" cm="1">
        <f t="array" ref="M3033">_xlfn.IFS(tbl_logs[[#This Row],[Total Score]]&lt;=4, "Low", tbl_logs[[#This Row],[Total Score]]&lt;=10, "Medium", tbl_logs[[#This Row],[Total Score]]&lt;=19, "High", tbl_logs[[#This Row],[Total Score]]&lt;=25, "Very High")</f>
        <v>Medium</v>
      </c>
      <c r="N3033" t="str" cm="1">
        <f t="array" ref="N3033">_xlfn.IFS(tbl_logs[[#This Row],[Total Score]]&lt;=4, "Low", tbl_logs[[#This Row],[Total Score]]&lt;=10, "Medium", tbl_logs[[#This Row],[Total Score]]&lt;=17, "High", tbl_logs[[#This Row],[Total Score]]&lt;=25, "Critical")</f>
        <v>Medium</v>
      </c>
    </row>
    <row r="3034" spans="1:14" x14ac:dyDescent="0.3">
      <c r="A3034" t="s">
        <v>3472</v>
      </c>
      <c r="B3034" s="1">
        <v>46078.44027777778</v>
      </c>
      <c r="C3034" t="s">
        <v>7</v>
      </c>
      <c r="D3034" t="s">
        <v>15</v>
      </c>
      <c r="E3034" t="s">
        <v>16</v>
      </c>
      <c r="F3034" t="s">
        <v>13</v>
      </c>
      <c r="G3034" s="2">
        <v>0.44027777777777777</v>
      </c>
      <c r="H3034" s="3">
        <v>46078</v>
      </c>
      <c r="I3034">
        <v>2</v>
      </c>
      <c r="J3034">
        <f>_xlfn.XLOOKUP(tbl_logs[[#This Row],[Target_Department]],tbl_DeptWeight[Department], tbl_DeptWeight[Impact Score])</f>
        <v>3</v>
      </c>
      <c r="K3034">
        <f>_xlfn.XLOOKUP(tbl_logs[[#This Row],[Employee_Action]],tbl_ResponseLikelihood[Employee Action],tbl_ResponseLikelihood[Likelihood Score])</f>
        <v>1</v>
      </c>
      <c r="L3034">
        <f>tbl_logs[[#This Row],[Impact Score]]*tbl_logs[[#This Row],[Response Multiplier]]</f>
        <v>3</v>
      </c>
      <c r="M3034" t="str" cm="1">
        <f t="array" ref="M3034">_xlfn.IFS(tbl_logs[[#This Row],[Total Score]]&lt;=4, "Low", tbl_logs[[#This Row],[Total Score]]&lt;=10, "Medium", tbl_logs[[#This Row],[Total Score]]&lt;=19, "High", tbl_logs[[#This Row],[Total Score]]&lt;=25, "Very High")</f>
        <v>Low</v>
      </c>
      <c r="N3034" t="str" cm="1">
        <f t="array" ref="N3034">_xlfn.IFS(tbl_logs[[#This Row],[Total Score]]&lt;=4, "Low", tbl_logs[[#This Row],[Total Score]]&lt;=10, "Medium", tbl_logs[[#This Row],[Total Score]]&lt;=17, "High", tbl_logs[[#This Row],[Total Score]]&lt;=25, "Critical")</f>
        <v>Low</v>
      </c>
    </row>
    <row r="3035" spans="1:14" x14ac:dyDescent="0.3">
      <c r="A3035" t="s">
        <v>3145</v>
      </c>
      <c r="B3035" s="1">
        <v>46078.477777777778</v>
      </c>
      <c r="C3035" t="s">
        <v>26</v>
      </c>
      <c r="D3035" t="s">
        <v>18</v>
      </c>
      <c r="E3035" t="s">
        <v>31</v>
      </c>
      <c r="F3035" t="s">
        <v>10</v>
      </c>
      <c r="G3035" s="2">
        <v>0.4777777777777778</v>
      </c>
      <c r="H3035" s="3">
        <v>46078</v>
      </c>
      <c r="I3035">
        <v>2</v>
      </c>
      <c r="J3035">
        <f>_xlfn.XLOOKUP(tbl_logs[[#This Row],[Target_Department]],tbl_DeptWeight[Department], tbl_DeptWeight[Impact Score])</f>
        <v>3</v>
      </c>
      <c r="K3035">
        <f>_xlfn.XLOOKUP(tbl_logs[[#This Row],[Employee_Action]],tbl_ResponseLikelihood[Employee Action],tbl_ResponseLikelihood[Likelihood Score])</f>
        <v>2</v>
      </c>
      <c r="L3035">
        <f>tbl_logs[[#This Row],[Impact Score]]*tbl_logs[[#This Row],[Response Multiplier]]</f>
        <v>6</v>
      </c>
      <c r="M3035" t="str" cm="1">
        <f t="array" ref="M3035">_xlfn.IFS(tbl_logs[[#This Row],[Total Score]]&lt;=4, "Low", tbl_logs[[#This Row],[Total Score]]&lt;=10, "Medium", tbl_logs[[#This Row],[Total Score]]&lt;=19, "High", tbl_logs[[#This Row],[Total Score]]&lt;=25, "Very High")</f>
        <v>Medium</v>
      </c>
      <c r="N3035" t="str" cm="1">
        <f t="array" ref="N3035">_xlfn.IFS(tbl_logs[[#This Row],[Total Score]]&lt;=4, "Low", tbl_logs[[#This Row],[Total Score]]&lt;=10, "Medium", tbl_logs[[#This Row],[Total Score]]&lt;=17, "High", tbl_logs[[#This Row],[Total Score]]&lt;=25, "Critical")</f>
        <v>Medium</v>
      </c>
    </row>
    <row r="3036" spans="1:14" x14ac:dyDescent="0.3">
      <c r="A3036" t="s">
        <v>759</v>
      </c>
      <c r="B3036" s="1">
        <v>46078.493750000001</v>
      </c>
      <c r="C3036" t="s">
        <v>40</v>
      </c>
      <c r="D3036" t="s">
        <v>18</v>
      </c>
      <c r="E3036" t="s">
        <v>16</v>
      </c>
      <c r="F3036" t="s">
        <v>20</v>
      </c>
      <c r="G3036" s="2">
        <v>0.49375000000000002</v>
      </c>
      <c r="H3036" s="3">
        <v>46078</v>
      </c>
      <c r="I3036">
        <v>2</v>
      </c>
      <c r="J3036">
        <f>_xlfn.XLOOKUP(tbl_logs[[#This Row],[Target_Department]],tbl_DeptWeight[Department], tbl_DeptWeight[Impact Score])</f>
        <v>5</v>
      </c>
      <c r="K3036">
        <f>_xlfn.XLOOKUP(tbl_logs[[#This Row],[Employee_Action]],tbl_ResponseLikelihood[Employee Action],tbl_ResponseLikelihood[Likelihood Score])</f>
        <v>2</v>
      </c>
      <c r="L3036">
        <f>tbl_logs[[#This Row],[Impact Score]]*tbl_logs[[#This Row],[Response Multiplier]]</f>
        <v>10</v>
      </c>
      <c r="M3036" t="str" cm="1">
        <f t="array" ref="M3036">_xlfn.IFS(tbl_logs[[#This Row],[Total Score]]&lt;=4, "Low", tbl_logs[[#This Row],[Total Score]]&lt;=10, "Medium", tbl_logs[[#This Row],[Total Score]]&lt;=19, "High", tbl_logs[[#This Row],[Total Score]]&lt;=25, "Very High")</f>
        <v>Medium</v>
      </c>
      <c r="N3036" t="str" cm="1">
        <f t="array" ref="N3036">_xlfn.IFS(tbl_logs[[#This Row],[Total Score]]&lt;=4, "Low", tbl_logs[[#This Row],[Total Score]]&lt;=10, "Medium", tbl_logs[[#This Row],[Total Score]]&lt;=17, "High", tbl_logs[[#This Row],[Total Score]]&lt;=25, "Critical")</f>
        <v>Medium</v>
      </c>
    </row>
    <row r="3037" spans="1:14" x14ac:dyDescent="0.3">
      <c r="A3037" t="s">
        <v>849</v>
      </c>
      <c r="B3037" s="1">
        <v>46078.494444444441</v>
      </c>
      <c r="C3037" t="s">
        <v>7</v>
      </c>
      <c r="D3037" t="s">
        <v>8</v>
      </c>
      <c r="E3037" t="s">
        <v>19</v>
      </c>
      <c r="F3037" t="s">
        <v>10</v>
      </c>
      <c r="G3037" s="2">
        <v>0.49444444444444446</v>
      </c>
      <c r="H3037" s="3">
        <v>46078</v>
      </c>
      <c r="I3037">
        <v>2</v>
      </c>
      <c r="J3037">
        <f>_xlfn.XLOOKUP(tbl_logs[[#This Row],[Target_Department]],tbl_DeptWeight[Department], tbl_DeptWeight[Impact Score])</f>
        <v>3</v>
      </c>
      <c r="K3037">
        <f>_xlfn.XLOOKUP(tbl_logs[[#This Row],[Employee_Action]],tbl_ResponseLikelihood[Employee Action],tbl_ResponseLikelihood[Likelihood Score])</f>
        <v>2</v>
      </c>
      <c r="L3037">
        <f>tbl_logs[[#This Row],[Impact Score]]*tbl_logs[[#This Row],[Response Multiplier]]</f>
        <v>6</v>
      </c>
      <c r="M3037" t="str" cm="1">
        <f t="array" ref="M3037">_xlfn.IFS(tbl_logs[[#This Row],[Total Score]]&lt;=4, "Low", tbl_logs[[#This Row],[Total Score]]&lt;=10, "Medium", tbl_logs[[#This Row],[Total Score]]&lt;=19, "High", tbl_logs[[#This Row],[Total Score]]&lt;=25, "Very High")</f>
        <v>Medium</v>
      </c>
      <c r="N3037" t="str" cm="1">
        <f t="array" ref="N3037">_xlfn.IFS(tbl_logs[[#This Row],[Total Score]]&lt;=4, "Low", tbl_logs[[#This Row],[Total Score]]&lt;=10, "Medium", tbl_logs[[#This Row],[Total Score]]&lt;=17, "High", tbl_logs[[#This Row],[Total Score]]&lt;=25, "Critical")</f>
        <v>Medium</v>
      </c>
    </row>
    <row r="3038" spans="1:14" x14ac:dyDescent="0.3">
      <c r="A3038" t="s">
        <v>4329</v>
      </c>
      <c r="B3038" s="1">
        <v>46078.518055555556</v>
      </c>
      <c r="C3038" t="s">
        <v>7</v>
      </c>
      <c r="D3038" t="s">
        <v>22</v>
      </c>
      <c r="E3038" t="s">
        <v>19</v>
      </c>
      <c r="F3038" t="s">
        <v>10</v>
      </c>
      <c r="G3038" s="2">
        <v>0.5180555555555556</v>
      </c>
      <c r="H3038" s="3">
        <v>46078</v>
      </c>
      <c r="I3038">
        <v>2</v>
      </c>
      <c r="J3038">
        <f>_xlfn.XLOOKUP(tbl_logs[[#This Row],[Target_Department]],tbl_DeptWeight[Department], tbl_DeptWeight[Impact Score])</f>
        <v>3</v>
      </c>
      <c r="K3038">
        <f>_xlfn.XLOOKUP(tbl_logs[[#This Row],[Employee_Action]],tbl_ResponseLikelihood[Employee Action],tbl_ResponseLikelihood[Likelihood Score])</f>
        <v>2</v>
      </c>
      <c r="L3038">
        <f>tbl_logs[[#This Row],[Impact Score]]*tbl_logs[[#This Row],[Response Multiplier]]</f>
        <v>6</v>
      </c>
      <c r="M3038" t="str" cm="1">
        <f t="array" ref="M3038">_xlfn.IFS(tbl_logs[[#This Row],[Total Score]]&lt;=4, "Low", tbl_logs[[#This Row],[Total Score]]&lt;=10, "Medium", tbl_logs[[#This Row],[Total Score]]&lt;=19, "High", tbl_logs[[#This Row],[Total Score]]&lt;=25, "Very High")</f>
        <v>Medium</v>
      </c>
      <c r="N3038" t="str" cm="1">
        <f t="array" ref="N3038">_xlfn.IFS(tbl_logs[[#This Row],[Total Score]]&lt;=4, "Low", tbl_logs[[#This Row],[Total Score]]&lt;=10, "Medium", tbl_logs[[#This Row],[Total Score]]&lt;=17, "High", tbl_logs[[#This Row],[Total Score]]&lt;=25, "Critical")</f>
        <v>Medium</v>
      </c>
    </row>
    <row r="3039" spans="1:14" x14ac:dyDescent="0.3">
      <c r="A3039" t="s">
        <v>1095</v>
      </c>
      <c r="B3039" s="1">
        <v>46078.523611111108</v>
      </c>
      <c r="C3039" t="s">
        <v>7</v>
      </c>
      <c r="D3039" t="s">
        <v>15</v>
      </c>
      <c r="E3039" t="s">
        <v>19</v>
      </c>
      <c r="F3039" t="s">
        <v>20</v>
      </c>
      <c r="G3039" s="2">
        <v>0.52361111111111114</v>
      </c>
      <c r="H3039" s="3">
        <v>46078</v>
      </c>
      <c r="I3039">
        <v>2</v>
      </c>
      <c r="J3039">
        <f>_xlfn.XLOOKUP(tbl_logs[[#This Row],[Target_Department]],tbl_DeptWeight[Department], tbl_DeptWeight[Impact Score])</f>
        <v>3</v>
      </c>
      <c r="K3039">
        <f>_xlfn.XLOOKUP(tbl_logs[[#This Row],[Employee_Action]],tbl_ResponseLikelihood[Employee Action],tbl_ResponseLikelihood[Likelihood Score])</f>
        <v>2</v>
      </c>
      <c r="L3039">
        <f>tbl_logs[[#This Row],[Impact Score]]*tbl_logs[[#This Row],[Response Multiplier]]</f>
        <v>6</v>
      </c>
      <c r="M3039" t="str" cm="1">
        <f t="array" ref="M3039">_xlfn.IFS(tbl_logs[[#This Row],[Total Score]]&lt;=4, "Low", tbl_logs[[#This Row],[Total Score]]&lt;=10, "Medium", tbl_logs[[#This Row],[Total Score]]&lt;=19, "High", tbl_logs[[#This Row],[Total Score]]&lt;=25, "Very High")</f>
        <v>Medium</v>
      </c>
      <c r="N3039" t="str" cm="1">
        <f t="array" ref="N3039">_xlfn.IFS(tbl_logs[[#This Row],[Total Score]]&lt;=4, "Low", tbl_logs[[#This Row],[Total Score]]&lt;=10, "Medium", tbl_logs[[#This Row],[Total Score]]&lt;=17, "High", tbl_logs[[#This Row],[Total Score]]&lt;=25, "Critical")</f>
        <v>Medium</v>
      </c>
    </row>
    <row r="3040" spans="1:14" x14ac:dyDescent="0.3">
      <c r="A3040" t="s">
        <v>4451</v>
      </c>
      <c r="B3040" s="1">
        <v>46078.525000000001</v>
      </c>
      <c r="C3040" t="s">
        <v>40</v>
      </c>
      <c r="D3040" t="s">
        <v>22</v>
      </c>
      <c r="E3040" t="s">
        <v>16</v>
      </c>
      <c r="F3040" t="s">
        <v>20</v>
      </c>
      <c r="G3040" s="2">
        <v>0.52500000000000002</v>
      </c>
      <c r="H3040" s="3">
        <v>46078</v>
      </c>
      <c r="I3040">
        <v>2</v>
      </c>
      <c r="J3040">
        <f>_xlfn.XLOOKUP(tbl_logs[[#This Row],[Target_Department]],tbl_DeptWeight[Department], tbl_DeptWeight[Impact Score])</f>
        <v>5</v>
      </c>
      <c r="K3040">
        <f>_xlfn.XLOOKUP(tbl_logs[[#This Row],[Employee_Action]],tbl_ResponseLikelihood[Employee Action],tbl_ResponseLikelihood[Likelihood Score])</f>
        <v>2</v>
      </c>
      <c r="L3040">
        <f>tbl_logs[[#This Row],[Impact Score]]*tbl_logs[[#This Row],[Response Multiplier]]</f>
        <v>10</v>
      </c>
      <c r="M3040" t="str" cm="1">
        <f t="array" ref="M3040">_xlfn.IFS(tbl_logs[[#This Row],[Total Score]]&lt;=4, "Low", tbl_logs[[#This Row],[Total Score]]&lt;=10, "Medium", tbl_logs[[#This Row],[Total Score]]&lt;=19, "High", tbl_logs[[#This Row],[Total Score]]&lt;=25, "Very High")</f>
        <v>Medium</v>
      </c>
      <c r="N3040" t="str" cm="1">
        <f t="array" ref="N3040">_xlfn.IFS(tbl_logs[[#This Row],[Total Score]]&lt;=4, "Low", tbl_logs[[#This Row],[Total Score]]&lt;=10, "Medium", tbl_logs[[#This Row],[Total Score]]&lt;=17, "High", tbl_logs[[#This Row],[Total Score]]&lt;=25, "Critical")</f>
        <v>Medium</v>
      </c>
    </row>
    <row r="3041" spans="1:14" x14ac:dyDescent="0.3">
      <c r="A3041" t="s">
        <v>1508</v>
      </c>
      <c r="B3041" s="1">
        <v>46078.526388888888</v>
      </c>
      <c r="C3041" t="s">
        <v>7</v>
      </c>
      <c r="D3041" t="s">
        <v>8</v>
      </c>
      <c r="E3041" t="s">
        <v>16</v>
      </c>
      <c r="F3041" t="s">
        <v>33</v>
      </c>
      <c r="G3041" s="2">
        <v>0.52638888888888891</v>
      </c>
      <c r="H3041" s="3">
        <v>46078</v>
      </c>
      <c r="I3041">
        <v>2</v>
      </c>
      <c r="J3041">
        <f>_xlfn.XLOOKUP(tbl_logs[[#This Row],[Target_Department]],tbl_DeptWeight[Department], tbl_DeptWeight[Impact Score])</f>
        <v>3</v>
      </c>
      <c r="K3041">
        <f>_xlfn.XLOOKUP(tbl_logs[[#This Row],[Employee_Action]],tbl_ResponseLikelihood[Employee Action],tbl_ResponseLikelihood[Likelihood Score])</f>
        <v>4</v>
      </c>
      <c r="L3041">
        <f>tbl_logs[[#This Row],[Impact Score]]*tbl_logs[[#This Row],[Response Multiplier]]</f>
        <v>12</v>
      </c>
      <c r="M3041" t="str" cm="1">
        <f t="array" ref="M3041">_xlfn.IFS(tbl_logs[[#This Row],[Total Score]]&lt;=4, "Low", tbl_logs[[#This Row],[Total Score]]&lt;=10, "Medium", tbl_logs[[#This Row],[Total Score]]&lt;=19, "High", tbl_logs[[#This Row],[Total Score]]&lt;=25, "Very High")</f>
        <v>High</v>
      </c>
      <c r="N3041" t="str" cm="1">
        <f t="array" ref="N3041">_xlfn.IFS(tbl_logs[[#This Row],[Total Score]]&lt;=4, "Low", tbl_logs[[#This Row],[Total Score]]&lt;=10, "Medium", tbl_logs[[#This Row],[Total Score]]&lt;=17, "High", tbl_logs[[#This Row],[Total Score]]&lt;=25, "Critical")</f>
        <v>High</v>
      </c>
    </row>
    <row r="3042" spans="1:14" x14ac:dyDescent="0.3">
      <c r="A3042" t="s">
        <v>3299</v>
      </c>
      <c r="B3042" s="1">
        <v>46078.540277777778</v>
      </c>
      <c r="C3042" t="s">
        <v>47</v>
      </c>
      <c r="D3042" t="s">
        <v>8</v>
      </c>
      <c r="E3042" t="s">
        <v>9</v>
      </c>
      <c r="F3042" t="s">
        <v>10</v>
      </c>
      <c r="G3042" s="2">
        <v>0.54027777777777775</v>
      </c>
      <c r="H3042" s="3">
        <v>46078</v>
      </c>
      <c r="I3042">
        <v>2</v>
      </c>
      <c r="J3042">
        <f>_xlfn.XLOOKUP(tbl_logs[[#This Row],[Target_Department]],tbl_DeptWeight[Department], tbl_DeptWeight[Impact Score])</f>
        <v>1</v>
      </c>
      <c r="K3042">
        <f>_xlfn.XLOOKUP(tbl_logs[[#This Row],[Employee_Action]],tbl_ResponseLikelihood[Employee Action],tbl_ResponseLikelihood[Likelihood Score])</f>
        <v>2</v>
      </c>
      <c r="L3042">
        <f>tbl_logs[[#This Row],[Impact Score]]*tbl_logs[[#This Row],[Response Multiplier]]</f>
        <v>2</v>
      </c>
      <c r="M3042" t="str" cm="1">
        <f t="array" ref="M3042">_xlfn.IFS(tbl_logs[[#This Row],[Total Score]]&lt;=4, "Low", tbl_logs[[#This Row],[Total Score]]&lt;=10, "Medium", tbl_logs[[#This Row],[Total Score]]&lt;=19, "High", tbl_logs[[#This Row],[Total Score]]&lt;=25, "Very High")</f>
        <v>Low</v>
      </c>
      <c r="N3042" t="str" cm="1">
        <f t="array" ref="N3042">_xlfn.IFS(tbl_logs[[#This Row],[Total Score]]&lt;=4, "Low", tbl_logs[[#This Row],[Total Score]]&lt;=10, "Medium", tbl_logs[[#This Row],[Total Score]]&lt;=17, "High", tbl_logs[[#This Row],[Total Score]]&lt;=25, "Critical")</f>
        <v>Low</v>
      </c>
    </row>
    <row r="3043" spans="1:14" x14ac:dyDescent="0.3">
      <c r="A3043" t="s">
        <v>4584</v>
      </c>
      <c r="B3043" s="1">
        <v>46078.553472222222</v>
      </c>
      <c r="C3043" t="s">
        <v>40</v>
      </c>
      <c r="D3043" t="s">
        <v>15</v>
      </c>
      <c r="E3043" t="s">
        <v>16</v>
      </c>
      <c r="F3043" t="s">
        <v>10</v>
      </c>
      <c r="G3043" s="2">
        <v>0.55347222222222225</v>
      </c>
      <c r="H3043" s="3">
        <v>46078</v>
      </c>
      <c r="I3043">
        <v>2</v>
      </c>
      <c r="J3043">
        <f>_xlfn.XLOOKUP(tbl_logs[[#This Row],[Target_Department]],tbl_DeptWeight[Department], tbl_DeptWeight[Impact Score])</f>
        <v>5</v>
      </c>
      <c r="K3043">
        <f>_xlfn.XLOOKUP(tbl_logs[[#This Row],[Employee_Action]],tbl_ResponseLikelihood[Employee Action],tbl_ResponseLikelihood[Likelihood Score])</f>
        <v>2</v>
      </c>
      <c r="L3043">
        <f>tbl_logs[[#This Row],[Impact Score]]*tbl_logs[[#This Row],[Response Multiplier]]</f>
        <v>10</v>
      </c>
      <c r="M3043" t="str" cm="1">
        <f t="array" ref="M3043">_xlfn.IFS(tbl_logs[[#This Row],[Total Score]]&lt;=4, "Low", tbl_logs[[#This Row],[Total Score]]&lt;=10, "Medium", tbl_logs[[#This Row],[Total Score]]&lt;=19, "High", tbl_logs[[#This Row],[Total Score]]&lt;=25, "Very High")</f>
        <v>Medium</v>
      </c>
      <c r="N3043" t="str" cm="1">
        <f t="array" ref="N3043">_xlfn.IFS(tbl_logs[[#This Row],[Total Score]]&lt;=4, "Low", tbl_logs[[#This Row],[Total Score]]&lt;=10, "Medium", tbl_logs[[#This Row],[Total Score]]&lt;=17, "High", tbl_logs[[#This Row],[Total Score]]&lt;=25, "Critical")</f>
        <v>Medium</v>
      </c>
    </row>
    <row r="3044" spans="1:14" x14ac:dyDescent="0.3">
      <c r="A3044" t="s">
        <v>387</v>
      </c>
      <c r="B3044" s="1">
        <v>46078.557638888888</v>
      </c>
      <c r="C3044" t="s">
        <v>47</v>
      </c>
      <c r="D3044" t="s">
        <v>15</v>
      </c>
      <c r="E3044" t="s">
        <v>16</v>
      </c>
      <c r="F3044" t="s">
        <v>10</v>
      </c>
      <c r="G3044" s="2">
        <v>0.55763888888888891</v>
      </c>
      <c r="H3044" s="3">
        <v>46078</v>
      </c>
      <c r="I3044">
        <v>2</v>
      </c>
      <c r="J3044">
        <f>_xlfn.XLOOKUP(tbl_logs[[#This Row],[Target_Department]],tbl_DeptWeight[Department], tbl_DeptWeight[Impact Score])</f>
        <v>1</v>
      </c>
      <c r="K3044">
        <f>_xlfn.XLOOKUP(tbl_logs[[#This Row],[Employee_Action]],tbl_ResponseLikelihood[Employee Action],tbl_ResponseLikelihood[Likelihood Score])</f>
        <v>2</v>
      </c>
      <c r="L3044">
        <f>tbl_logs[[#This Row],[Impact Score]]*tbl_logs[[#This Row],[Response Multiplier]]</f>
        <v>2</v>
      </c>
      <c r="M3044" t="str" cm="1">
        <f t="array" ref="M3044">_xlfn.IFS(tbl_logs[[#This Row],[Total Score]]&lt;=4, "Low", tbl_logs[[#This Row],[Total Score]]&lt;=10, "Medium", tbl_logs[[#This Row],[Total Score]]&lt;=19, "High", tbl_logs[[#This Row],[Total Score]]&lt;=25, "Very High")</f>
        <v>Low</v>
      </c>
      <c r="N3044" t="str" cm="1">
        <f t="array" ref="N3044">_xlfn.IFS(tbl_logs[[#This Row],[Total Score]]&lt;=4, "Low", tbl_logs[[#This Row],[Total Score]]&lt;=10, "Medium", tbl_logs[[#This Row],[Total Score]]&lt;=17, "High", tbl_logs[[#This Row],[Total Score]]&lt;=25, "Critical")</f>
        <v>Low</v>
      </c>
    </row>
    <row r="3045" spans="1:14" x14ac:dyDescent="0.3">
      <c r="A3045" t="s">
        <v>1604</v>
      </c>
      <c r="B3045" s="1">
        <v>46078.62222222222</v>
      </c>
      <c r="C3045" t="s">
        <v>7</v>
      </c>
      <c r="D3045" t="s">
        <v>22</v>
      </c>
      <c r="E3045" t="s">
        <v>19</v>
      </c>
      <c r="F3045" t="s">
        <v>20</v>
      </c>
      <c r="G3045" s="2">
        <v>0.62222222222222223</v>
      </c>
      <c r="H3045" s="3">
        <v>46078</v>
      </c>
      <c r="I3045">
        <v>2</v>
      </c>
      <c r="J3045">
        <f>_xlfn.XLOOKUP(tbl_logs[[#This Row],[Target_Department]],tbl_DeptWeight[Department], tbl_DeptWeight[Impact Score])</f>
        <v>3</v>
      </c>
      <c r="K3045">
        <f>_xlfn.XLOOKUP(tbl_logs[[#This Row],[Employee_Action]],tbl_ResponseLikelihood[Employee Action],tbl_ResponseLikelihood[Likelihood Score])</f>
        <v>2</v>
      </c>
      <c r="L3045">
        <f>tbl_logs[[#This Row],[Impact Score]]*tbl_logs[[#This Row],[Response Multiplier]]</f>
        <v>6</v>
      </c>
      <c r="M3045" t="str" cm="1">
        <f t="array" ref="M3045">_xlfn.IFS(tbl_logs[[#This Row],[Total Score]]&lt;=4, "Low", tbl_logs[[#This Row],[Total Score]]&lt;=10, "Medium", tbl_logs[[#This Row],[Total Score]]&lt;=19, "High", tbl_logs[[#This Row],[Total Score]]&lt;=25, "Very High")</f>
        <v>Medium</v>
      </c>
      <c r="N3045" t="str" cm="1">
        <f t="array" ref="N3045">_xlfn.IFS(tbl_logs[[#This Row],[Total Score]]&lt;=4, "Low", tbl_logs[[#This Row],[Total Score]]&lt;=10, "Medium", tbl_logs[[#This Row],[Total Score]]&lt;=17, "High", tbl_logs[[#This Row],[Total Score]]&lt;=25, "Critical")</f>
        <v>Medium</v>
      </c>
    </row>
    <row r="3046" spans="1:14" x14ac:dyDescent="0.3">
      <c r="A3046" t="s">
        <v>863</v>
      </c>
      <c r="B3046" s="1">
        <v>46078.631249999999</v>
      </c>
      <c r="C3046" t="s">
        <v>47</v>
      </c>
      <c r="D3046" t="s">
        <v>22</v>
      </c>
      <c r="E3046" t="s">
        <v>31</v>
      </c>
      <c r="F3046" t="s">
        <v>10</v>
      </c>
      <c r="G3046" s="2">
        <v>0.63124999999999998</v>
      </c>
      <c r="H3046" s="3">
        <v>46078</v>
      </c>
      <c r="I3046">
        <v>2</v>
      </c>
      <c r="J3046">
        <f>_xlfn.XLOOKUP(tbl_logs[[#This Row],[Target_Department]],tbl_DeptWeight[Department], tbl_DeptWeight[Impact Score])</f>
        <v>1</v>
      </c>
      <c r="K3046">
        <f>_xlfn.XLOOKUP(tbl_logs[[#This Row],[Employee_Action]],tbl_ResponseLikelihood[Employee Action],tbl_ResponseLikelihood[Likelihood Score])</f>
        <v>2</v>
      </c>
      <c r="L3046">
        <f>tbl_logs[[#This Row],[Impact Score]]*tbl_logs[[#This Row],[Response Multiplier]]</f>
        <v>2</v>
      </c>
      <c r="M3046" t="str" cm="1">
        <f t="array" ref="M3046">_xlfn.IFS(tbl_logs[[#This Row],[Total Score]]&lt;=4, "Low", tbl_logs[[#This Row],[Total Score]]&lt;=10, "Medium", tbl_logs[[#This Row],[Total Score]]&lt;=19, "High", tbl_logs[[#This Row],[Total Score]]&lt;=25, "Very High")</f>
        <v>Low</v>
      </c>
      <c r="N3046" t="str" cm="1">
        <f t="array" ref="N3046">_xlfn.IFS(tbl_logs[[#This Row],[Total Score]]&lt;=4, "Low", tbl_logs[[#This Row],[Total Score]]&lt;=10, "Medium", tbl_logs[[#This Row],[Total Score]]&lt;=17, "High", tbl_logs[[#This Row],[Total Score]]&lt;=25, "Critical")</f>
        <v>Low</v>
      </c>
    </row>
    <row r="3047" spans="1:14" x14ac:dyDescent="0.3">
      <c r="A3047" t="s">
        <v>2777</v>
      </c>
      <c r="B3047" s="1">
        <v>46078.648611111108</v>
      </c>
      <c r="C3047" t="s">
        <v>7</v>
      </c>
      <c r="D3047" t="s">
        <v>18</v>
      </c>
      <c r="E3047" t="s">
        <v>19</v>
      </c>
      <c r="F3047" t="s">
        <v>10</v>
      </c>
      <c r="G3047" s="2">
        <v>0.64861111111111114</v>
      </c>
      <c r="H3047" s="3">
        <v>46078</v>
      </c>
      <c r="I3047">
        <v>2</v>
      </c>
      <c r="J3047">
        <f>_xlfn.XLOOKUP(tbl_logs[[#This Row],[Target_Department]],tbl_DeptWeight[Department], tbl_DeptWeight[Impact Score])</f>
        <v>3</v>
      </c>
      <c r="K3047">
        <f>_xlfn.XLOOKUP(tbl_logs[[#This Row],[Employee_Action]],tbl_ResponseLikelihood[Employee Action],tbl_ResponseLikelihood[Likelihood Score])</f>
        <v>2</v>
      </c>
      <c r="L3047">
        <f>tbl_logs[[#This Row],[Impact Score]]*tbl_logs[[#This Row],[Response Multiplier]]</f>
        <v>6</v>
      </c>
      <c r="M3047" t="str" cm="1">
        <f t="array" ref="M3047">_xlfn.IFS(tbl_logs[[#This Row],[Total Score]]&lt;=4, "Low", tbl_logs[[#This Row],[Total Score]]&lt;=10, "Medium", tbl_logs[[#This Row],[Total Score]]&lt;=19, "High", tbl_logs[[#This Row],[Total Score]]&lt;=25, "Very High")</f>
        <v>Medium</v>
      </c>
      <c r="N3047" t="str" cm="1">
        <f t="array" ref="N3047">_xlfn.IFS(tbl_logs[[#This Row],[Total Score]]&lt;=4, "Low", tbl_logs[[#This Row],[Total Score]]&lt;=10, "Medium", tbl_logs[[#This Row],[Total Score]]&lt;=17, "High", tbl_logs[[#This Row],[Total Score]]&lt;=25, "Critical")</f>
        <v>Medium</v>
      </c>
    </row>
    <row r="3048" spans="1:14" x14ac:dyDescent="0.3">
      <c r="A3048" t="s">
        <v>1072</v>
      </c>
      <c r="B3048" s="1">
        <v>46078.665972222225</v>
      </c>
      <c r="C3048" t="s">
        <v>7</v>
      </c>
      <c r="D3048" t="s">
        <v>8</v>
      </c>
      <c r="E3048" t="s">
        <v>16</v>
      </c>
      <c r="F3048" t="s">
        <v>10</v>
      </c>
      <c r="G3048" s="2">
        <v>0.66597222222222219</v>
      </c>
      <c r="H3048" s="3">
        <v>46078</v>
      </c>
      <c r="I3048">
        <v>2</v>
      </c>
      <c r="J3048">
        <f>_xlfn.XLOOKUP(tbl_logs[[#This Row],[Target_Department]],tbl_DeptWeight[Department], tbl_DeptWeight[Impact Score])</f>
        <v>3</v>
      </c>
      <c r="K3048">
        <f>_xlfn.XLOOKUP(tbl_logs[[#This Row],[Employee_Action]],tbl_ResponseLikelihood[Employee Action],tbl_ResponseLikelihood[Likelihood Score])</f>
        <v>2</v>
      </c>
      <c r="L3048">
        <f>tbl_logs[[#This Row],[Impact Score]]*tbl_logs[[#This Row],[Response Multiplier]]</f>
        <v>6</v>
      </c>
      <c r="M3048" t="str" cm="1">
        <f t="array" ref="M3048">_xlfn.IFS(tbl_logs[[#This Row],[Total Score]]&lt;=4, "Low", tbl_logs[[#This Row],[Total Score]]&lt;=10, "Medium", tbl_logs[[#This Row],[Total Score]]&lt;=19, "High", tbl_logs[[#This Row],[Total Score]]&lt;=25, "Very High")</f>
        <v>Medium</v>
      </c>
      <c r="N3048" t="str" cm="1">
        <f t="array" ref="N3048">_xlfn.IFS(tbl_logs[[#This Row],[Total Score]]&lt;=4, "Low", tbl_logs[[#This Row],[Total Score]]&lt;=10, "Medium", tbl_logs[[#This Row],[Total Score]]&lt;=17, "High", tbl_logs[[#This Row],[Total Score]]&lt;=25, "Critical")</f>
        <v>Medium</v>
      </c>
    </row>
    <row r="3049" spans="1:14" x14ac:dyDescent="0.3">
      <c r="A3049" t="s">
        <v>2492</v>
      </c>
      <c r="B3049" s="1">
        <v>46078.709027777775</v>
      </c>
      <c r="C3049" t="s">
        <v>47</v>
      </c>
      <c r="D3049" t="s">
        <v>18</v>
      </c>
      <c r="E3049" t="s">
        <v>9</v>
      </c>
      <c r="F3049" t="s">
        <v>20</v>
      </c>
      <c r="G3049" s="2">
        <v>0.70902777777777781</v>
      </c>
      <c r="H3049" s="3">
        <v>46078</v>
      </c>
      <c r="I3049">
        <v>2</v>
      </c>
      <c r="J3049">
        <f>_xlfn.XLOOKUP(tbl_logs[[#This Row],[Target_Department]],tbl_DeptWeight[Department], tbl_DeptWeight[Impact Score])</f>
        <v>1</v>
      </c>
      <c r="K3049">
        <f>_xlfn.XLOOKUP(tbl_logs[[#This Row],[Employee_Action]],tbl_ResponseLikelihood[Employee Action],tbl_ResponseLikelihood[Likelihood Score])</f>
        <v>2</v>
      </c>
      <c r="L3049">
        <f>tbl_logs[[#This Row],[Impact Score]]*tbl_logs[[#This Row],[Response Multiplier]]</f>
        <v>2</v>
      </c>
      <c r="M3049" t="str" cm="1">
        <f t="array" ref="M3049">_xlfn.IFS(tbl_logs[[#This Row],[Total Score]]&lt;=4, "Low", tbl_logs[[#This Row],[Total Score]]&lt;=10, "Medium", tbl_logs[[#This Row],[Total Score]]&lt;=19, "High", tbl_logs[[#This Row],[Total Score]]&lt;=25, "Very High")</f>
        <v>Low</v>
      </c>
      <c r="N3049" t="str" cm="1">
        <f t="array" ref="N3049">_xlfn.IFS(tbl_logs[[#This Row],[Total Score]]&lt;=4, "Low", tbl_logs[[#This Row],[Total Score]]&lt;=10, "Medium", tbl_logs[[#This Row],[Total Score]]&lt;=17, "High", tbl_logs[[#This Row],[Total Score]]&lt;=25, "Critical")</f>
        <v>Low</v>
      </c>
    </row>
    <row r="3050" spans="1:14" x14ac:dyDescent="0.3">
      <c r="A3050" t="s">
        <v>2947</v>
      </c>
      <c r="B3050" s="1">
        <v>46078.73333333333</v>
      </c>
      <c r="C3050" t="s">
        <v>26</v>
      </c>
      <c r="D3050" t="s">
        <v>18</v>
      </c>
      <c r="E3050" t="s">
        <v>31</v>
      </c>
      <c r="F3050" t="s">
        <v>13</v>
      </c>
      <c r="G3050" s="2">
        <v>0.73333333333333328</v>
      </c>
      <c r="H3050" s="3">
        <v>46078</v>
      </c>
      <c r="I3050">
        <v>2</v>
      </c>
      <c r="J3050">
        <f>_xlfn.XLOOKUP(tbl_logs[[#This Row],[Target_Department]],tbl_DeptWeight[Department], tbl_DeptWeight[Impact Score])</f>
        <v>3</v>
      </c>
      <c r="K3050">
        <f>_xlfn.XLOOKUP(tbl_logs[[#This Row],[Employee_Action]],tbl_ResponseLikelihood[Employee Action],tbl_ResponseLikelihood[Likelihood Score])</f>
        <v>1</v>
      </c>
      <c r="L3050">
        <f>tbl_logs[[#This Row],[Impact Score]]*tbl_logs[[#This Row],[Response Multiplier]]</f>
        <v>3</v>
      </c>
      <c r="M3050" t="str" cm="1">
        <f t="array" ref="M3050">_xlfn.IFS(tbl_logs[[#This Row],[Total Score]]&lt;=4, "Low", tbl_logs[[#This Row],[Total Score]]&lt;=10, "Medium", tbl_logs[[#This Row],[Total Score]]&lt;=19, "High", tbl_logs[[#This Row],[Total Score]]&lt;=25, "Very High")</f>
        <v>Low</v>
      </c>
      <c r="N3050" t="str" cm="1">
        <f t="array" ref="N3050">_xlfn.IFS(tbl_logs[[#This Row],[Total Score]]&lt;=4, "Low", tbl_logs[[#This Row],[Total Score]]&lt;=10, "Medium", tbl_logs[[#This Row],[Total Score]]&lt;=17, "High", tbl_logs[[#This Row],[Total Score]]&lt;=25, "Critical")</f>
        <v>Low</v>
      </c>
    </row>
    <row r="3051" spans="1:14" x14ac:dyDescent="0.3">
      <c r="A3051" t="s">
        <v>2306</v>
      </c>
      <c r="B3051" s="1">
        <v>46078.736805555556</v>
      </c>
      <c r="C3051" t="s">
        <v>47</v>
      </c>
      <c r="D3051" t="s">
        <v>18</v>
      </c>
      <c r="E3051" t="s">
        <v>31</v>
      </c>
      <c r="F3051" t="s">
        <v>20</v>
      </c>
      <c r="G3051" s="2">
        <v>0.7368055555555556</v>
      </c>
      <c r="H3051" s="3">
        <v>46078</v>
      </c>
      <c r="I3051">
        <v>2</v>
      </c>
      <c r="J3051">
        <f>_xlfn.XLOOKUP(tbl_logs[[#This Row],[Target_Department]],tbl_DeptWeight[Department], tbl_DeptWeight[Impact Score])</f>
        <v>1</v>
      </c>
      <c r="K3051">
        <f>_xlfn.XLOOKUP(tbl_logs[[#This Row],[Employee_Action]],tbl_ResponseLikelihood[Employee Action],tbl_ResponseLikelihood[Likelihood Score])</f>
        <v>2</v>
      </c>
      <c r="L3051">
        <f>tbl_logs[[#This Row],[Impact Score]]*tbl_logs[[#This Row],[Response Multiplier]]</f>
        <v>2</v>
      </c>
      <c r="M3051" t="str" cm="1">
        <f t="array" ref="M3051">_xlfn.IFS(tbl_logs[[#This Row],[Total Score]]&lt;=4, "Low", tbl_logs[[#This Row],[Total Score]]&lt;=10, "Medium", tbl_logs[[#This Row],[Total Score]]&lt;=19, "High", tbl_logs[[#This Row],[Total Score]]&lt;=25, "Very High")</f>
        <v>Low</v>
      </c>
      <c r="N3051" t="str" cm="1">
        <f t="array" ref="N3051">_xlfn.IFS(tbl_logs[[#This Row],[Total Score]]&lt;=4, "Low", tbl_logs[[#This Row],[Total Score]]&lt;=10, "Medium", tbl_logs[[#This Row],[Total Score]]&lt;=17, "High", tbl_logs[[#This Row],[Total Score]]&lt;=25, "Critical")</f>
        <v>Low</v>
      </c>
    </row>
    <row r="3052" spans="1:14" x14ac:dyDescent="0.3">
      <c r="A3052" t="s">
        <v>4392</v>
      </c>
      <c r="B3052" s="1">
        <v>46078.738194444442</v>
      </c>
      <c r="C3052" t="s">
        <v>26</v>
      </c>
      <c r="D3052" t="s">
        <v>8</v>
      </c>
      <c r="E3052" t="s">
        <v>9</v>
      </c>
      <c r="F3052" t="s">
        <v>13</v>
      </c>
      <c r="G3052" s="2">
        <v>0.73819444444444449</v>
      </c>
      <c r="H3052" s="3">
        <v>46078</v>
      </c>
      <c r="I3052">
        <v>2</v>
      </c>
      <c r="J3052">
        <f>_xlfn.XLOOKUP(tbl_logs[[#This Row],[Target_Department]],tbl_DeptWeight[Department], tbl_DeptWeight[Impact Score])</f>
        <v>3</v>
      </c>
      <c r="K3052">
        <f>_xlfn.XLOOKUP(tbl_logs[[#This Row],[Employee_Action]],tbl_ResponseLikelihood[Employee Action],tbl_ResponseLikelihood[Likelihood Score])</f>
        <v>1</v>
      </c>
      <c r="L3052">
        <f>tbl_logs[[#This Row],[Impact Score]]*tbl_logs[[#This Row],[Response Multiplier]]</f>
        <v>3</v>
      </c>
      <c r="M3052" t="str" cm="1">
        <f t="array" ref="M3052">_xlfn.IFS(tbl_logs[[#This Row],[Total Score]]&lt;=4, "Low", tbl_logs[[#This Row],[Total Score]]&lt;=10, "Medium", tbl_logs[[#This Row],[Total Score]]&lt;=19, "High", tbl_logs[[#This Row],[Total Score]]&lt;=25, "Very High")</f>
        <v>Low</v>
      </c>
      <c r="N3052" t="str" cm="1">
        <f t="array" ref="N3052">_xlfn.IFS(tbl_logs[[#This Row],[Total Score]]&lt;=4, "Low", tbl_logs[[#This Row],[Total Score]]&lt;=10, "Medium", tbl_logs[[#This Row],[Total Score]]&lt;=17, "High", tbl_logs[[#This Row],[Total Score]]&lt;=25, "Critical")</f>
        <v>Low</v>
      </c>
    </row>
    <row r="3053" spans="1:14" x14ac:dyDescent="0.3">
      <c r="A3053" t="s">
        <v>2657</v>
      </c>
      <c r="B3053" s="1">
        <v>46078.738194444442</v>
      </c>
      <c r="C3053" t="s">
        <v>7</v>
      </c>
      <c r="D3053" t="s">
        <v>18</v>
      </c>
      <c r="E3053" t="s">
        <v>19</v>
      </c>
      <c r="F3053" t="s">
        <v>13</v>
      </c>
      <c r="G3053" s="2">
        <v>0.73819444444444449</v>
      </c>
      <c r="H3053" s="3">
        <v>46078</v>
      </c>
      <c r="I3053">
        <v>2</v>
      </c>
      <c r="J3053">
        <f>_xlfn.XLOOKUP(tbl_logs[[#This Row],[Target_Department]],tbl_DeptWeight[Department], tbl_DeptWeight[Impact Score])</f>
        <v>3</v>
      </c>
      <c r="K3053">
        <f>_xlfn.XLOOKUP(tbl_logs[[#This Row],[Employee_Action]],tbl_ResponseLikelihood[Employee Action],tbl_ResponseLikelihood[Likelihood Score])</f>
        <v>1</v>
      </c>
      <c r="L3053">
        <f>tbl_logs[[#This Row],[Impact Score]]*tbl_logs[[#This Row],[Response Multiplier]]</f>
        <v>3</v>
      </c>
      <c r="M3053" t="str" cm="1">
        <f t="array" ref="M3053">_xlfn.IFS(tbl_logs[[#This Row],[Total Score]]&lt;=4, "Low", tbl_logs[[#This Row],[Total Score]]&lt;=10, "Medium", tbl_logs[[#This Row],[Total Score]]&lt;=19, "High", tbl_logs[[#This Row],[Total Score]]&lt;=25, "Very High")</f>
        <v>Low</v>
      </c>
      <c r="N3053" t="str" cm="1">
        <f t="array" ref="N3053">_xlfn.IFS(tbl_logs[[#This Row],[Total Score]]&lt;=4, "Low", tbl_logs[[#This Row],[Total Score]]&lt;=10, "Medium", tbl_logs[[#This Row],[Total Score]]&lt;=17, "High", tbl_logs[[#This Row],[Total Score]]&lt;=25, "Critical")</f>
        <v>Low</v>
      </c>
    </row>
    <row r="3054" spans="1:14" x14ac:dyDescent="0.3">
      <c r="A3054" t="s">
        <v>1254</v>
      </c>
      <c r="B3054" s="1">
        <v>46078.75</v>
      </c>
      <c r="C3054" t="s">
        <v>26</v>
      </c>
      <c r="D3054" t="s">
        <v>22</v>
      </c>
      <c r="E3054" t="s">
        <v>31</v>
      </c>
      <c r="F3054" t="s">
        <v>13</v>
      </c>
      <c r="G3054" s="2">
        <v>0.75</v>
      </c>
      <c r="H3054" s="3">
        <v>46078</v>
      </c>
      <c r="I3054">
        <v>2</v>
      </c>
      <c r="J3054">
        <f>_xlfn.XLOOKUP(tbl_logs[[#This Row],[Target_Department]],tbl_DeptWeight[Department], tbl_DeptWeight[Impact Score])</f>
        <v>3</v>
      </c>
      <c r="K3054">
        <f>_xlfn.XLOOKUP(tbl_logs[[#This Row],[Employee_Action]],tbl_ResponseLikelihood[Employee Action],tbl_ResponseLikelihood[Likelihood Score])</f>
        <v>1</v>
      </c>
      <c r="L3054">
        <f>tbl_logs[[#This Row],[Impact Score]]*tbl_logs[[#This Row],[Response Multiplier]]</f>
        <v>3</v>
      </c>
      <c r="M3054" t="str" cm="1">
        <f t="array" ref="M3054">_xlfn.IFS(tbl_logs[[#This Row],[Total Score]]&lt;=4, "Low", tbl_logs[[#This Row],[Total Score]]&lt;=10, "Medium", tbl_logs[[#This Row],[Total Score]]&lt;=19, "High", tbl_logs[[#This Row],[Total Score]]&lt;=25, "Very High")</f>
        <v>Low</v>
      </c>
      <c r="N3054" t="str" cm="1">
        <f t="array" ref="N3054">_xlfn.IFS(tbl_logs[[#This Row],[Total Score]]&lt;=4, "Low", tbl_logs[[#This Row],[Total Score]]&lt;=10, "Medium", tbl_logs[[#This Row],[Total Score]]&lt;=17, "High", tbl_logs[[#This Row],[Total Score]]&lt;=25, "Critical")</f>
        <v>Low</v>
      </c>
    </row>
    <row r="3055" spans="1:14" x14ac:dyDescent="0.3">
      <c r="A3055" t="s">
        <v>198</v>
      </c>
      <c r="B3055" s="1">
        <v>46078.809027777781</v>
      </c>
      <c r="C3055" t="s">
        <v>35</v>
      </c>
      <c r="D3055" t="s">
        <v>15</v>
      </c>
      <c r="E3055" t="s">
        <v>9</v>
      </c>
      <c r="F3055" t="s">
        <v>33</v>
      </c>
      <c r="G3055" s="2">
        <v>0.80902777777777779</v>
      </c>
      <c r="H3055" s="3">
        <v>46078</v>
      </c>
      <c r="I3055">
        <v>2</v>
      </c>
      <c r="J3055">
        <f>_xlfn.XLOOKUP(tbl_logs[[#This Row],[Target_Department]],tbl_DeptWeight[Department], tbl_DeptWeight[Impact Score])</f>
        <v>1</v>
      </c>
      <c r="K3055">
        <f>_xlfn.XLOOKUP(tbl_logs[[#This Row],[Employee_Action]],tbl_ResponseLikelihood[Employee Action],tbl_ResponseLikelihood[Likelihood Score])</f>
        <v>4</v>
      </c>
      <c r="L3055">
        <f>tbl_logs[[#This Row],[Impact Score]]*tbl_logs[[#This Row],[Response Multiplier]]</f>
        <v>4</v>
      </c>
      <c r="M3055" t="str" cm="1">
        <f t="array" ref="M3055">_xlfn.IFS(tbl_logs[[#This Row],[Total Score]]&lt;=4, "Low", tbl_logs[[#This Row],[Total Score]]&lt;=10, "Medium", tbl_logs[[#This Row],[Total Score]]&lt;=19, "High", tbl_logs[[#This Row],[Total Score]]&lt;=25, "Very High")</f>
        <v>Low</v>
      </c>
      <c r="N3055" t="str" cm="1">
        <f t="array" ref="N3055">_xlfn.IFS(tbl_logs[[#This Row],[Total Score]]&lt;=4, "Low", tbl_logs[[#This Row],[Total Score]]&lt;=10, "Medium", tbl_logs[[#This Row],[Total Score]]&lt;=17, "High", tbl_logs[[#This Row],[Total Score]]&lt;=25, "Critical")</f>
        <v>Low</v>
      </c>
    </row>
    <row r="3056" spans="1:14" x14ac:dyDescent="0.3">
      <c r="A3056" t="s">
        <v>3531</v>
      </c>
      <c r="B3056" s="1">
        <v>46078.865972222222</v>
      </c>
      <c r="C3056" t="s">
        <v>7</v>
      </c>
      <c r="D3056" t="s">
        <v>18</v>
      </c>
      <c r="E3056" t="s">
        <v>19</v>
      </c>
      <c r="F3056" t="s">
        <v>13</v>
      </c>
      <c r="G3056" s="2">
        <v>0.86597222222222225</v>
      </c>
      <c r="H3056" s="3">
        <v>46078</v>
      </c>
      <c r="I3056">
        <v>2</v>
      </c>
      <c r="J3056">
        <f>_xlfn.XLOOKUP(tbl_logs[[#This Row],[Target_Department]],tbl_DeptWeight[Department], tbl_DeptWeight[Impact Score])</f>
        <v>3</v>
      </c>
      <c r="K3056">
        <f>_xlfn.XLOOKUP(tbl_logs[[#This Row],[Employee_Action]],tbl_ResponseLikelihood[Employee Action],tbl_ResponseLikelihood[Likelihood Score])</f>
        <v>1</v>
      </c>
      <c r="L3056">
        <f>tbl_logs[[#This Row],[Impact Score]]*tbl_logs[[#This Row],[Response Multiplier]]</f>
        <v>3</v>
      </c>
      <c r="M3056" t="str" cm="1">
        <f t="array" ref="M3056">_xlfn.IFS(tbl_logs[[#This Row],[Total Score]]&lt;=4, "Low", tbl_logs[[#This Row],[Total Score]]&lt;=10, "Medium", tbl_logs[[#This Row],[Total Score]]&lt;=19, "High", tbl_logs[[#This Row],[Total Score]]&lt;=25, "Very High")</f>
        <v>Low</v>
      </c>
      <c r="N3056" t="str" cm="1">
        <f t="array" ref="N3056">_xlfn.IFS(tbl_logs[[#This Row],[Total Score]]&lt;=4, "Low", tbl_logs[[#This Row],[Total Score]]&lt;=10, "Medium", tbl_logs[[#This Row],[Total Score]]&lt;=17, "High", tbl_logs[[#This Row],[Total Score]]&lt;=25, "Critical")</f>
        <v>Low</v>
      </c>
    </row>
    <row r="3057" spans="1:14" x14ac:dyDescent="0.3">
      <c r="A3057" t="s">
        <v>5018</v>
      </c>
      <c r="B3057" s="1">
        <v>46078.890277777777</v>
      </c>
      <c r="C3057" t="s">
        <v>40</v>
      </c>
      <c r="D3057" t="s">
        <v>22</v>
      </c>
      <c r="E3057" t="s">
        <v>16</v>
      </c>
      <c r="F3057" t="s">
        <v>53</v>
      </c>
      <c r="G3057" s="2">
        <v>0.89027777777777772</v>
      </c>
      <c r="H3057" s="3">
        <v>46078</v>
      </c>
      <c r="I3057">
        <v>2</v>
      </c>
      <c r="J3057">
        <f>_xlfn.XLOOKUP(tbl_logs[[#This Row],[Target_Department]],tbl_DeptWeight[Department], tbl_DeptWeight[Impact Score])</f>
        <v>5</v>
      </c>
      <c r="K3057">
        <f>_xlfn.XLOOKUP(tbl_logs[[#This Row],[Employee_Action]],tbl_ResponseLikelihood[Employee Action],tbl_ResponseLikelihood[Likelihood Score])</f>
        <v>5</v>
      </c>
      <c r="L3057">
        <f>tbl_logs[[#This Row],[Impact Score]]*tbl_logs[[#This Row],[Response Multiplier]]</f>
        <v>25</v>
      </c>
      <c r="M3057" t="str" cm="1">
        <f t="array" ref="M3057">_xlfn.IFS(tbl_logs[[#This Row],[Total Score]]&lt;=4, "Low", tbl_logs[[#This Row],[Total Score]]&lt;=10, "Medium", tbl_logs[[#This Row],[Total Score]]&lt;=19, "High", tbl_logs[[#This Row],[Total Score]]&lt;=25, "Very High")</f>
        <v>Very High</v>
      </c>
      <c r="N3057" t="str" cm="1">
        <f t="array" ref="N3057">_xlfn.IFS(tbl_logs[[#This Row],[Total Score]]&lt;=4, "Low", tbl_logs[[#This Row],[Total Score]]&lt;=10, "Medium", tbl_logs[[#This Row],[Total Score]]&lt;=17, "High", tbl_logs[[#This Row],[Total Score]]&lt;=25, "Critical")</f>
        <v>Critical</v>
      </c>
    </row>
    <row r="3058" spans="1:14" x14ac:dyDescent="0.3">
      <c r="A3058" t="s">
        <v>4924</v>
      </c>
      <c r="B3058" s="1">
        <v>46078.909722222219</v>
      </c>
      <c r="C3058" t="s">
        <v>47</v>
      </c>
      <c r="D3058" t="s">
        <v>8</v>
      </c>
      <c r="E3058" t="s">
        <v>9</v>
      </c>
      <c r="F3058" t="s">
        <v>33</v>
      </c>
      <c r="G3058" s="2">
        <v>0.90972222222222221</v>
      </c>
      <c r="H3058" s="3">
        <v>46078</v>
      </c>
      <c r="I3058">
        <v>2</v>
      </c>
      <c r="J3058">
        <f>_xlfn.XLOOKUP(tbl_logs[[#This Row],[Target_Department]],tbl_DeptWeight[Department], tbl_DeptWeight[Impact Score])</f>
        <v>1</v>
      </c>
      <c r="K3058">
        <f>_xlfn.XLOOKUP(tbl_logs[[#This Row],[Employee_Action]],tbl_ResponseLikelihood[Employee Action],tbl_ResponseLikelihood[Likelihood Score])</f>
        <v>4</v>
      </c>
      <c r="L3058">
        <f>tbl_logs[[#This Row],[Impact Score]]*tbl_logs[[#This Row],[Response Multiplier]]</f>
        <v>4</v>
      </c>
      <c r="M3058" t="str" cm="1">
        <f t="array" ref="M3058">_xlfn.IFS(tbl_logs[[#This Row],[Total Score]]&lt;=4, "Low", tbl_logs[[#This Row],[Total Score]]&lt;=10, "Medium", tbl_logs[[#This Row],[Total Score]]&lt;=19, "High", tbl_logs[[#This Row],[Total Score]]&lt;=25, "Very High")</f>
        <v>Low</v>
      </c>
      <c r="N3058" t="str" cm="1">
        <f t="array" ref="N3058">_xlfn.IFS(tbl_logs[[#This Row],[Total Score]]&lt;=4, "Low", tbl_logs[[#This Row],[Total Score]]&lt;=10, "Medium", tbl_logs[[#This Row],[Total Score]]&lt;=17, "High", tbl_logs[[#This Row],[Total Score]]&lt;=25, "Critical")</f>
        <v>Low</v>
      </c>
    </row>
    <row r="3059" spans="1:14" x14ac:dyDescent="0.3">
      <c r="A3059" t="s">
        <v>878</v>
      </c>
      <c r="B3059" s="1">
        <v>46078.922222222223</v>
      </c>
      <c r="C3059" t="s">
        <v>35</v>
      </c>
      <c r="D3059" t="s">
        <v>18</v>
      </c>
      <c r="E3059" t="s">
        <v>19</v>
      </c>
      <c r="F3059" t="s">
        <v>20</v>
      </c>
      <c r="G3059" s="2">
        <v>0.92222222222222228</v>
      </c>
      <c r="H3059" s="3">
        <v>46078</v>
      </c>
      <c r="I3059">
        <v>2</v>
      </c>
      <c r="J3059">
        <f>_xlfn.XLOOKUP(tbl_logs[[#This Row],[Target_Department]],tbl_DeptWeight[Department], tbl_DeptWeight[Impact Score])</f>
        <v>1</v>
      </c>
      <c r="K3059">
        <f>_xlfn.XLOOKUP(tbl_logs[[#This Row],[Employee_Action]],tbl_ResponseLikelihood[Employee Action],tbl_ResponseLikelihood[Likelihood Score])</f>
        <v>2</v>
      </c>
      <c r="L3059">
        <f>tbl_logs[[#This Row],[Impact Score]]*tbl_logs[[#This Row],[Response Multiplier]]</f>
        <v>2</v>
      </c>
      <c r="M3059" t="str" cm="1">
        <f t="array" ref="M3059">_xlfn.IFS(tbl_logs[[#This Row],[Total Score]]&lt;=4, "Low", tbl_logs[[#This Row],[Total Score]]&lt;=10, "Medium", tbl_logs[[#This Row],[Total Score]]&lt;=19, "High", tbl_logs[[#This Row],[Total Score]]&lt;=25, "Very High")</f>
        <v>Low</v>
      </c>
      <c r="N3059" t="str" cm="1">
        <f t="array" ref="N3059">_xlfn.IFS(tbl_logs[[#This Row],[Total Score]]&lt;=4, "Low", tbl_logs[[#This Row],[Total Score]]&lt;=10, "Medium", tbl_logs[[#This Row],[Total Score]]&lt;=17, "High", tbl_logs[[#This Row],[Total Score]]&lt;=25, "Critical")</f>
        <v>Low</v>
      </c>
    </row>
    <row r="3060" spans="1:14" x14ac:dyDescent="0.3">
      <c r="A3060" t="s">
        <v>3782</v>
      </c>
      <c r="B3060" s="1">
        <v>46078.942361111112</v>
      </c>
      <c r="C3060" t="s">
        <v>12</v>
      </c>
      <c r="D3060" t="s">
        <v>15</v>
      </c>
      <c r="E3060" t="s">
        <v>16</v>
      </c>
      <c r="F3060" t="s">
        <v>33</v>
      </c>
      <c r="G3060" s="2">
        <v>0.94236111111111109</v>
      </c>
      <c r="H3060" s="3">
        <v>46078</v>
      </c>
      <c r="I3060">
        <v>2</v>
      </c>
      <c r="J3060">
        <f>_xlfn.XLOOKUP(tbl_logs[[#This Row],[Target_Department]],tbl_DeptWeight[Department], tbl_DeptWeight[Impact Score])</f>
        <v>1</v>
      </c>
      <c r="K3060">
        <f>_xlfn.XLOOKUP(tbl_logs[[#This Row],[Employee_Action]],tbl_ResponseLikelihood[Employee Action],tbl_ResponseLikelihood[Likelihood Score])</f>
        <v>4</v>
      </c>
      <c r="L3060">
        <f>tbl_logs[[#This Row],[Impact Score]]*tbl_logs[[#This Row],[Response Multiplier]]</f>
        <v>4</v>
      </c>
      <c r="M3060" t="str" cm="1">
        <f t="array" ref="M3060">_xlfn.IFS(tbl_logs[[#This Row],[Total Score]]&lt;=4, "Low", tbl_logs[[#This Row],[Total Score]]&lt;=10, "Medium", tbl_logs[[#This Row],[Total Score]]&lt;=19, "High", tbl_logs[[#This Row],[Total Score]]&lt;=25, "Very High")</f>
        <v>Low</v>
      </c>
      <c r="N3060" t="str" cm="1">
        <f t="array" ref="N3060">_xlfn.IFS(tbl_logs[[#This Row],[Total Score]]&lt;=4, "Low", tbl_logs[[#This Row],[Total Score]]&lt;=10, "Medium", tbl_logs[[#This Row],[Total Score]]&lt;=17, "High", tbl_logs[[#This Row],[Total Score]]&lt;=25, "Critical")</f>
        <v>Low</v>
      </c>
    </row>
    <row r="3061" spans="1:14" x14ac:dyDescent="0.3">
      <c r="A3061" t="s">
        <v>4459</v>
      </c>
      <c r="B3061" s="1">
        <v>46078.943055555559</v>
      </c>
      <c r="C3061" t="s">
        <v>40</v>
      </c>
      <c r="D3061" t="s">
        <v>22</v>
      </c>
      <c r="E3061" t="s">
        <v>16</v>
      </c>
      <c r="F3061" t="s">
        <v>10</v>
      </c>
      <c r="G3061" s="2">
        <v>0.94305555555555554</v>
      </c>
      <c r="H3061" s="3">
        <v>46078</v>
      </c>
      <c r="I3061">
        <v>2</v>
      </c>
      <c r="J3061">
        <f>_xlfn.XLOOKUP(tbl_logs[[#This Row],[Target_Department]],tbl_DeptWeight[Department], tbl_DeptWeight[Impact Score])</f>
        <v>5</v>
      </c>
      <c r="K3061">
        <f>_xlfn.XLOOKUP(tbl_logs[[#This Row],[Employee_Action]],tbl_ResponseLikelihood[Employee Action],tbl_ResponseLikelihood[Likelihood Score])</f>
        <v>2</v>
      </c>
      <c r="L3061">
        <f>tbl_logs[[#This Row],[Impact Score]]*tbl_logs[[#This Row],[Response Multiplier]]</f>
        <v>10</v>
      </c>
      <c r="M3061" t="str" cm="1">
        <f t="array" ref="M3061">_xlfn.IFS(tbl_logs[[#This Row],[Total Score]]&lt;=4, "Low", tbl_logs[[#This Row],[Total Score]]&lt;=10, "Medium", tbl_logs[[#This Row],[Total Score]]&lt;=19, "High", tbl_logs[[#This Row],[Total Score]]&lt;=25, "Very High")</f>
        <v>Medium</v>
      </c>
      <c r="N3061" t="str" cm="1">
        <f t="array" ref="N3061">_xlfn.IFS(tbl_logs[[#This Row],[Total Score]]&lt;=4, "Low", tbl_logs[[#This Row],[Total Score]]&lt;=10, "Medium", tbl_logs[[#This Row],[Total Score]]&lt;=17, "High", tbl_logs[[#This Row],[Total Score]]&lt;=25, "Critical")</f>
        <v>Medium</v>
      </c>
    </row>
    <row r="3062" spans="1:14" x14ac:dyDescent="0.3">
      <c r="A3062" t="s">
        <v>4165</v>
      </c>
      <c r="B3062" s="1">
        <v>46078.967361111114</v>
      </c>
      <c r="C3062" t="s">
        <v>7</v>
      </c>
      <c r="D3062" t="s">
        <v>8</v>
      </c>
      <c r="E3062" t="s">
        <v>19</v>
      </c>
      <c r="F3062" t="s">
        <v>20</v>
      </c>
      <c r="G3062" s="2">
        <v>0.96736111111111112</v>
      </c>
      <c r="H3062" s="3">
        <v>46078</v>
      </c>
      <c r="I3062">
        <v>2</v>
      </c>
      <c r="J3062">
        <f>_xlfn.XLOOKUP(tbl_logs[[#This Row],[Target_Department]],tbl_DeptWeight[Department], tbl_DeptWeight[Impact Score])</f>
        <v>3</v>
      </c>
      <c r="K3062">
        <f>_xlfn.XLOOKUP(tbl_logs[[#This Row],[Employee_Action]],tbl_ResponseLikelihood[Employee Action],tbl_ResponseLikelihood[Likelihood Score])</f>
        <v>2</v>
      </c>
      <c r="L3062">
        <f>tbl_logs[[#This Row],[Impact Score]]*tbl_logs[[#This Row],[Response Multiplier]]</f>
        <v>6</v>
      </c>
      <c r="M3062" t="str" cm="1">
        <f t="array" ref="M3062">_xlfn.IFS(tbl_logs[[#This Row],[Total Score]]&lt;=4, "Low", tbl_logs[[#This Row],[Total Score]]&lt;=10, "Medium", tbl_logs[[#This Row],[Total Score]]&lt;=19, "High", tbl_logs[[#This Row],[Total Score]]&lt;=25, "Very High")</f>
        <v>Medium</v>
      </c>
      <c r="N3062" t="str" cm="1">
        <f t="array" ref="N3062">_xlfn.IFS(tbl_logs[[#This Row],[Total Score]]&lt;=4, "Low", tbl_logs[[#This Row],[Total Score]]&lt;=10, "Medium", tbl_logs[[#This Row],[Total Score]]&lt;=17, "High", tbl_logs[[#This Row],[Total Score]]&lt;=25, "Critical")</f>
        <v>Medium</v>
      </c>
    </row>
    <row r="3063" spans="1:14" x14ac:dyDescent="0.3">
      <c r="A3063" t="s">
        <v>2608</v>
      </c>
      <c r="B3063" s="1">
        <v>46078.984027777777</v>
      </c>
      <c r="C3063" t="s">
        <v>7</v>
      </c>
      <c r="D3063" t="s">
        <v>15</v>
      </c>
      <c r="E3063" t="s">
        <v>19</v>
      </c>
      <c r="F3063" t="s">
        <v>10</v>
      </c>
      <c r="G3063" s="2">
        <v>0.98402777777777772</v>
      </c>
      <c r="H3063" s="3">
        <v>46078</v>
      </c>
      <c r="I3063">
        <v>2</v>
      </c>
      <c r="J3063">
        <f>_xlfn.XLOOKUP(tbl_logs[[#This Row],[Target_Department]],tbl_DeptWeight[Department], tbl_DeptWeight[Impact Score])</f>
        <v>3</v>
      </c>
      <c r="K3063">
        <f>_xlfn.XLOOKUP(tbl_logs[[#This Row],[Employee_Action]],tbl_ResponseLikelihood[Employee Action],tbl_ResponseLikelihood[Likelihood Score])</f>
        <v>2</v>
      </c>
      <c r="L3063">
        <f>tbl_logs[[#This Row],[Impact Score]]*tbl_logs[[#This Row],[Response Multiplier]]</f>
        <v>6</v>
      </c>
      <c r="M3063" t="str" cm="1">
        <f t="array" ref="M3063">_xlfn.IFS(tbl_logs[[#This Row],[Total Score]]&lt;=4, "Low", tbl_logs[[#This Row],[Total Score]]&lt;=10, "Medium", tbl_logs[[#This Row],[Total Score]]&lt;=19, "High", tbl_logs[[#This Row],[Total Score]]&lt;=25, "Very High")</f>
        <v>Medium</v>
      </c>
      <c r="N3063" t="str" cm="1">
        <f t="array" ref="N3063">_xlfn.IFS(tbl_logs[[#This Row],[Total Score]]&lt;=4, "Low", tbl_logs[[#This Row],[Total Score]]&lt;=10, "Medium", tbl_logs[[#This Row],[Total Score]]&lt;=17, "High", tbl_logs[[#This Row],[Total Score]]&lt;=25, "Critical")</f>
        <v>Medium</v>
      </c>
    </row>
    <row r="3064" spans="1:14" x14ac:dyDescent="0.3">
      <c r="A3064" t="s">
        <v>2798</v>
      </c>
      <c r="B3064" s="1">
        <v>46078.990972222222</v>
      </c>
      <c r="C3064" t="s">
        <v>7</v>
      </c>
      <c r="D3064" t="s">
        <v>15</v>
      </c>
      <c r="E3064" t="s">
        <v>19</v>
      </c>
      <c r="F3064" t="s">
        <v>20</v>
      </c>
      <c r="G3064" s="2">
        <v>0.99097222222222225</v>
      </c>
      <c r="H3064" s="3">
        <v>46078</v>
      </c>
      <c r="I3064">
        <v>2</v>
      </c>
      <c r="J3064">
        <f>_xlfn.XLOOKUP(tbl_logs[[#This Row],[Target_Department]],tbl_DeptWeight[Department], tbl_DeptWeight[Impact Score])</f>
        <v>3</v>
      </c>
      <c r="K3064">
        <f>_xlfn.XLOOKUP(tbl_logs[[#This Row],[Employee_Action]],tbl_ResponseLikelihood[Employee Action],tbl_ResponseLikelihood[Likelihood Score])</f>
        <v>2</v>
      </c>
      <c r="L3064">
        <f>tbl_logs[[#This Row],[Impact Score]]*tbl_logs[[#This Row],[Response Multiplier]]</f>
        <v>6</v>
      </c>
      <c r="M3064" t="str" cm="1">
        <f t="array" ref="M3064">_xlfn.IFS(tbl_logs[[#This Row],[Total Score]]&lt;=4, "Low", tbl_logs[[#This Row],[Total Score]]&lt;=10, "Medium", tbl_logs[[#This Row],[Total Score]]&lt;=19, "High", tbl_logs[[#This Row],[Total Score]]&lt;=25, "Very High")</f>
        <v>Medium</v>
      </c>
      <c r="N3064" t="str" cm="1">
        <f t="array" ref="N3064">_xlfn.IFS(tbl_logs[[#This Row],[Total Score]]&lt;=4, "Low", tbl_logs[[#This Row],[Total Score]]&lt;=10, "Medium", tbl_logs[[#This Row],[Total Score]]&lt;=17, "High", tbl_logs[[#This Row],[Total Score]]&lt;=25, "Critical")</f>
        <v>Medium</v>
      </c>
    </row>
    <row r="3065" spans="1:14" x14ac:dyDescent="0.3">
      <c r="A3065" t="s">
        <v>89</v>
      </c>
      <c r="B3065" s="1">
        <v>46078.998611111114</v>
      </c>
      <c r="C3065" t="s">
        <v>7</v>
      </c>
      <c r="D3065" t="s">
        <v>8</v>
      </c>
      <c r="E3065" t="s">
        <v>19</v>
      </c>
      <c r="F3065" t="s">
        <v>13</v>
      </c>
      <c r="G3065" s="2">
        <v>0.99861111111111112</v>
      </c>
      <c r="H3065" s="3">
        <v>46078</v>
      </c>
      <c r="I3065">
        <v>2</v>
      </c>
      <c r="J3065">
        <f>_xlfn.XLOOKUP(tbl_logs[[#This Row],[Target_Department]],tbl_DeptWeight[Department], tbl_DeptWeight[Impact Score])</f>
        <v>3</v>
      </c>
      <c r="K3065">
        <f>_xlfn.XLOOKUP(tbl_logs[[#This Row],[Employee_Action]],tbl_ResponseLikelihood[Employee Action],tbl_ResponseLikelihood[Likelihood Score])</f>
        <v>1</v>
      </c>
      <c r="L3065">
        <f>tbl_logs[[#This Row],[Impact Score]]*tbl_logs[[#This Row],[Response Multiplier]]</f>
        <v>3</v>
      </c>
      <c r="M3065" t="str" cm="1">
        <f t="array" ref="M3065">_xlfn.IFS(tbl_logs[[#This Row],[Total Score]]&lt;=4, "Low", tbl_logs[[#This Row],[Total Score]]&lt;=10, "Medium", tbl_logs[[#This Row],[Total Score]]&lt;=19, "High", tbl_logs[[#This Row],[Total Score]]&lt;=25, "Very High")</f>
        <v>Low</v>
      </c>
      <c r="N3065" t="str" cm="1">
        <f t="array" ref="N3065">_xlfn.IFS(tbl_logs[[#This Row],[Total Score]]&lt;=4, "Low", tbl_logs[[#This Row],[Total Score]]&lt;=10, "Medium", tbl_logs[[#This Row],[Total Score]]&lt;=17, "High", tbl_logs[[#This Row],[Total Score]]&lt;=25, "Critical")</f>
        <v>Low</v>
      </c>
    </row>
    <row r="3066" spans="1:14" x14ac:dyDescent="0.3">
      <c r="A3066" t="s">
        <v>2446</v>
      </c>
      <c r="B3066" s="1">
        <v>46079.027083333334</v>
      </c>
      <c r="C3066" t="s">
        <v>7</v>
      </c>
      <c r="D3066" t="s">
        <v>15</v>
      </c>
      <c r="E3066" t="s">
        <v>19</v>
      </c>
      <c r="F3066" t="s">
        <v>10</v>
      </c>
      <c r="G3066" s="2">
        <v>2.7083333333333334E-2</v>
      </c>
      <c r="H3066" s="3">
        <v>46079</v>
      </c>
      <c r="I3066">
        <v>2</v>
      </c>
      <c r="J3066">
        <f>_xlfn.XLOOKUP(tbl_logs[[#This Row],[Target_Department]],tbl_DeptWeight[Department], tbl_DeptWeight[Impact Score])</f>
        <v>3</v>
      </c>
      <c r="K3066">
        <f>_xlfn.XLOOKUP(tbl_logs[[#This Row],[Employee_Action]],tbl_ResponseLikelihood[Employee Action],tbl_ResponseLikelihood[Likelihood Score])</f>
        <v>2</v>
      </c>
      <c r="L3066">
        <f>tbl_logs[[#This Row],[Impact Score]]*tbl_logs[[#This Row],[Response Multiplier]]</f>
        <v>6</v>
      </c>
      <c r="M3066" t="str" cm="1">
        <f t="array" ref="M3066">_xlfn.IFS(tbl_logs[[#This Row],[Total Score]]&lt;=4, "Low", tbl_logs[[#This Row],[Total Score]]&lt;=10, "Medium", tbl_logs[[#This Row],[Total Score]]&lt;=19, "High", tbl_logs[[#This Row],[Total Score]]&lt;=25, "Very High")</f>
        <v>Medium</v>
      </c>
      <c r="N3066" t="str" cm="1">
        <f t="array" ref="N3066">_xlfn.IFS(tbl_logs[[#This Row],[Total Score]]&lt;=4, "Low", tbl_logs[[#This Row],[Total Score]]&lt;=10, "Medium", tbl_logs[[#This Row],[Total Score]]&lt;=17, "High", tbl_logs[[#This Row],[Total Score]]&lt;=25, "Critical")</f>
        <v>Medium</v>
      </c>
    </row>
    <row r="3067" spans="1:14" x14ac:dyDescent="0.3">
      <c r="A3067" t="s">
        <v>2684</v>
      </c>
      <c r="B3067" s="1">
        <v>46079.033333333333</v>
      </c>
      <c r="C3067" t="s">
        <v>7</v>
      </c>
      <c r="D3067" t="s">
        <v>22</v>
      </c>
      <c r="E3067" t="s">
        <v>31</v>
      </c>
      <c r="F3067" t="s">
        <v>20</v>
      </c>
      <c r="G3067" s="2">
        <v>3.3333333333333333E-2</v>
      </c>
      <c r="H3067" s="3">
        <v>46079</v>
      </c>
      <c r="I3067">
        <v>2</v>
      </c>
      <c r="J3067">
        <f>_xlfn.XLOOKUP(tbl_logs[[#This Row],[Target_Department]],tbl_DeptWeight[Department], tbl_DeptWeight[Impact Score])</f>
        <v>3</v>
      </c>
      <c r="K3067">
        <f>_xlfn.XLOOKUP(tbl_logs[[#This Row],[Employee_Action]],tbl_ResponseLikelihood[Employee Action],tbl_ResponseLikelihood[Likelihood Score])</f>
        <v>2</v>
      </c>
      <c r="L3067">
        <f>tbl_logs[[#This Row],[Impact Score]]*tbl_logs[[#This Row],[Response Multiplier]]</f>
        <v>6</v>
      </c>
      <c r="M3067" t="str" cm="1">
        <f t="array" ref="M3067">_xlfn.IFS(tbl_logs[[#This Row],[Total Score]]&lt;=4, "Low", tbl_logs[[#This Row],[Total Score]]&lt;=10, "Medium", tbl_logs[[#This Row],[Total Score]]&lt;=19, "High", tbl_logs[[#This Row],[Total Score]]&lt;=25, "Very High")</f>
        <v>Medium</v>
      </c>
      <c r="N3067" t="str" cm="1">
        <f t="array" ref="N3067">_xlfn.IFS(tbl_logs[[#This Row],[Total Score]]&lt;=4, "Low", tbl_logs[[#This Row],[Total Score]]&lt;=10, "Medium", tbl_logs[[#This Row],[Total Score]]&lt;=17, "High", tbl_logs[[#This Row],[Total Score]]&lt;=25, "Critical")</f>
        <v>Medium</v>
      </c>
    </row>
    <row r="3068" spans="1:14" x14ac:dyDescent="0.3">
      <c r="A3068" t="s">
        <v>4737</v>
      </c>
      <c r="B3068" s="1">
        <v>46079.038888888892</v>
      </c>
      <c r="C3068" t="s">
        <v>47</v>
      </c>
      <c r="D3068" t="s">
        <v>8</v>
      </c>
      <c r="E3068" t="s">
        <v>16</v>
      </c>
      <c r="F3068" t="s">
        <v>33</v>
      </c>
      <c r="G3068" s="2">
        <v>3.888888888888889E-2</v>
      </c>
      <c r="H3068" s="3">
        <v>46079</v>
      </c>
      <c r="I3068">
        <v>2</v>
      </c>
      <c r="J3068">
        <f>_xlfn.XLOOKUP(tbl_logs[[#This Row],[Target_Department]],tbl_DeptWeight[Department], tbl_DeptWeight[Impact Score])</f>
        <v>1</v>
      </c>
      <c r="K3068">
        <f>_xlfn.XLOOKUP(tbl_logs[[#This Row],[Employee_Action]],tbl_ResponseLikelihood[Employee Action],tbl_ResponseLikelihood[Likelihood Score])</f>
        <v>4</v>
      </c>
      <c r="L3068">
        <f>tbl_logs[[#This Row],[Impact Score]]*tbl_logs[[#This Row],[Response Multiplier]]</f>
        <v>4</v>
      </c>
      <c r="M3068" t="str" cm="1">
        <f t="array" ref="M3068">_xlfn.IFS(tbl_logs[[#This Row],[Total Score]]&lt;=4, "Low", tbl_logs[[#This Row],[Total Score]]&lt;=10, "Medium", tbl_logs[[#This Row],[Total Score]]&lt;=19, "High", tbl_logs[[#This Row],[Total Score]]&lt;=25, "Very High")</f>
        <v>Low</v>
      </c>
      <c r="N3068" t="str" cm="1">
        <f t="array" ref="N3068">_xlfn.IFS(tbl_logs[[#This Row],[Total Score]]&lt;=4, "Low", tbl_logs[[#This Row],[Total Score]]&lt;=10, "Medium", tbl_logs[[#This Row],[Total Score]]&lt;=17, "High", tbl_logs[[#This Row],[Total Score]]&lt;=25, "Critical")</f>
        <v>Low</v>
      </c>
    </row>
    <row r="3069" spans="1:14" x14ac:dyDescent="0.3">
      <c r="A3069" t="s">
        <v>620</v>
      </c>
      <c r="B3069" s="1">
        <v>46079.058333333334</v>
      </c>
      <c r="C3069" t="s">
        <v>7</v>
      </c>
      <c r="D3069" t="s">
        <v>15</v>
      </c>
      <c r="E3069" t="s">
        <v>19</v>
      </c>
      <c r="F3069" t="s">
        <v>20</v>
      </c>
      <c r="G3069" s="2">
        <v>5.8333333333333334E-2</v>
      </c>
      <c r="H3069" s="3">
        <v>46079</v>
      </c>
      <c r="I3069">
        <v>2</v>
      </c>
      <c r="J3069">
        <f>_xlfn.XLOOKUP(tbl_logs[[#This Row],[Target_Department]],tbl_DeptWeight[Department], tbl_DeptWeight[Impact Score])</f>
        <v>3</v>
      </c>
      <c r="K3069">
        <f>_xlfn.XLOOKUP(tbl_logs[[#This Row],[Employee_Action]],tbl_ResponseLikelihood[Employee Action],tbl_ResponseLikelihood[Likelihood Score])</f>
        <v>2</v>
      </c>
      <c r="L3069">
        <f>tbl_logs[[#This Row],[Impact Score]]*tbl_logs[[#This Row],[Response Multiplier]]</f>
        <v>6</v>
      </c>
      <c r="M3069" t="str" cm="1">
        <f t="array" ref="M3069">_xlfn.IFS(tbl_logs[[#This Row],[Total Score]]&lt;=4, "Low", tbl_logs[[#This Row],[Total Score]]&lt;=10, "Medium", tbl_logs[[#This Row],[Total Score]]&lt;=19, "High", tbl_logs[[#This Row],[Total Score]]&lt;=25, "Very High")</f>
        <v>Medium</v>
      </c>
      <c r="N3069" t="str" cm="1">
        <f t="array" ref="N3069">_xlfn.IFS(tbl_logs[[#This Row],[Total Score]]&lt;=4, "Low", tbl_logs[[#This Row],[Total Score]]&lt;=10, "Medium", tbl_logs[[#This Row],[Total Score]]&lt;=17, "High", tbl_logs[[#This Row],[Total Score]]&lt;=25, "Critical")</f>
        <v>Medium</v>
      </c>
    </row>
    <row r="3070" spans="1:14" x14ac:dyDescent="0.3">
      <c r="A3070" t="s">
        <v>2678</v>
      </c>
      <c r="B3070" s="1">
        <v>46079.065972222219</v>
      </c>
      <c r="C3070" t="s">
        <v>7</v>
      </c>
      <c r="D3070" t="s">
        <v>8</v>
      </c>
      <c r="E3070" t="s">
        <v>19</v>
      </c>
      <c r="F3070" t="s">
        <v>20</v>
      </c>
      <c r="G3070" s="2">
        <v>6.5972222222222224E-2</v>
      </c>
      <c r="H3070" s="3">
        <v>46079</v>
      </c>
      <c r="I3070">
        <v>2</v>
      </c>
      <c r="J3070">
        <f>_xlfn.XLOOKUP(tbl_logs[[#This Row],[Target_Department]],tbl_DeptWeight[Department], tbl_DeptWeight[Impact Score])</f>
        <v>3</v>
      </c>
      <c r="K3070">
        <f>_xlfn.XLOOKUP(tbl_logs[[#This Row],[Employee_Action]],tbl_ResponseLikelihood[Employee Action],tbl_ResponseLikelihood[Likelihood Score])</f>
        <v>2</v>
      </c>
      <c r="L3070">
        <f>tbl_logs[[#This Row],[Impact Score]]*tbl_logs[[#This Row],[Response Multiplier]]</f>
        <v>6</v>
      </c>
      <c r="M3070" t="str" cm="1">
        <f t="array" ref="M3070">_xlfn.IFS(tbl_logs[[#This Row],[Total Score]]&lt;=4, "Low", tbl_logs[[#This Row],[Total Score]]&lt;=10, "Medium", tbl_logs[[#This Row],[Total Score]]&lt;=19, "High", tbl_logs[[#This Row],[Total Score]]&lt;=25, "Very High")</f>
        <v>Medium</v>
      </c>
      <c r="N3070" t="str" cm="1">
        <f t="array" ref="N3070">_xlfn.IFS(tbl_logs[[#This Row],[Total Score]]&lt;=4, "Low", tbl_logs[[#This Row],[Total Score]]&lt;=10, "Medium", tbl_logs[[#This Row],[Total Score]]&lt;=17, "High", tbl_logs[[#This Row],[Total Score]]&lt;=25, "Critical")</f>
        <v>Medium</v>
      </c>
    </row>
    <row r="3071" spans="1:14" x14ac:dyDescent="0.3">
      <c r="A3071" t="s">
        <v>3602</v>
      </c>
      <c r="B3071" s="1">
        <v>46079.066666666666</v>
      </c>
      <c r="C3071" t="s">
        <v>7</v>
      </c>
      <c r="D3071" t="s">
        <v>15</v>
      </c>
      <c r="E3071" t="s">
        <v>19</v>
      </c>
      <c r="F3071" t="s">
        <v>20</v>
      </c>
      <c r="G3071" s="2">
        <v>6.6666666666666666E-2</v>
      </c>
      <c r="H3071" s="3">
        <v>46079</v>
      </c>
      <c r="I3071">
        <v>2</v>
      </c>
      <c r="J3071">
        <f>_xlfn.XLOOKUP(tbl_logs[[#This Row],[Target_Department]],tbl_DeptWeight[Department], tbl_DeptWeight[Impact Score])</f>
        <v>3</v>
      </c>
      <c r="K3071">
        <f>_xlfn.XLOOKUP(tbl_logs[[#This Row],[Employee_Action]],tbl_ResponseLikelihood[Employee Action],tbl_ResponseLikelihood[Likelihood Score])</f>
        <v>2</v>
      </c>
      <c r="L3071">
        <f>tbl_logs[[#This Row],[Impact Score]]*tbl_logs[[#This Row],[Response Multiplier]]</f>
        <v>6</v>
      </c>
      <c r="M3071" t="str" cm="1">
        <f t="array" ref="M3071">_xlfn.IFS(tbl_logs[[#This Row],[Total Score]]&lt;=4, "Low", tbl_logs[[#This Row],[Total Score]]&lt;=10, "Medium", tbl_logs[[#This Row],[Total Score]]&lt;=19, "High", tbl_logs[[#This Row],[Total Score]]&lt;=25, "Very High")</f>
        <v>Medium</v>
      </c>
      <c r="N3071" t="str" cm="1">
        <f t="array" ref="N3071">_xlfn.IFS(tbl_logs[[#This Row],[Total Score]]&lt;=4, "Low", tbl_logs[[#This Row],[Total Score]]&lt;=10, "Medium", tbl_logs[[#This Row],[Total Score]]&lt;=17, "High", tbl_logs[[#This Row],[Total Score]]&lt;=25, "Critical")</f>
        <v>Medium</v>
      </c>
    </row>
    <row r="3072" spans="1:14" x14ac:dyDescent="0.3">
      <c r="A3072" t="s">
        <v>1455</v>
      </c>
      <c r="B3072" s="1">
        <v>46079.109027777777</v>
      </c>
      <c r="C3072" t="s">
        <v>7</v>
      </c>
      <c r="D3072" t="s">
        <v>22</v>
      </c>
      <c r="E3072" t="s">
        <v>19</v>
      </c>
      <c r="F3072" t="s">
        <v>20</v>
      </c>
      <c r="G3072" s="2">
        <v>0.10902777777777778</v>
      </c>
      <c r="H3072" s="3">
        <v>46079</v>
      </c>
      <c r="I3072">
        <v>2</v>
      </c>
      <c r="J3072">
        <f>_xlfn.XLOOKUP(tbl_logs[[#This Row],[Target_Department]],tbl_DeptWeight[Department], tbl_DeptWeight[Impact Score])</f>
        <v>3</v>
      </c>
      <c r="K3072">
        <f>_xlfn.XLOOKUP(tbl_logs[[#This Row],[Employee_Action]],tbl_ResponseLikelihood[Employee Action],tbl_ResponseLikelihood[Likelihood Score])</f>
        <v>2</v>
      </c>
      <c r="L3072">
        <f>tbl_logs[[#This Row],[Impact Score]]*tbl_logs[[#This Row],[Response Multiplier]]</f>
        <v>6</v>
      </c>
      <c r="M3072" t="str" cm="1">
        <f t="array" ref="M3072">_xlfn.IFS(tbl_logs[[#This Row],[Total Score]]&lt;=4, "Low", tbl_logs[[#This Row],[Total Score]]&lt;=10, "Medium", tbl_logs[[#This Row],[Total Score]]&lt;=19, "High", tbl_logs[[#This Row],[Total Score]]&lt;=25, "Very High")</f>
        <v>Medium</v>
      </c>
      <c r="N3072" t="str" cm="1">
        <f t="array" ref="N3072">_xlfn.IFS(tbl_logs[[#This Row],[Total Score]]&lt;=4, "Low", tbl_logs[[#This Row],[Total Score]]&lt;=10, "Medium", tbl_logs[[#This Row],[Total Score]]&lt;=17, "High", tbl_logs[[#This Row],[Total Score]]&lt;=25, "Critical")</f>
        <v>Medium</v>
      </c>
    </row>
    <row r="3073" spans="1:14" x14ac:dyDescent="0.3">
      <c r="A3073" t="s">
        <v>712</v>
      </c>
      <c r="B3073" s="1">
        <v>46079.118750000001</v>
      </c>
      <c r="C3073" t="s">
        <v>7</v>
      </c>
      <c r="D3073" t="s">
        <v>18</v>
      </c>
      <c r="E3073" t="s">
        <v>19</v>
      </c>
      <c r="F3073" t="s">
        <v>20</v>
      </c>
      <c r="G3073" s="2">
        <v>0.11874999999999999</v>
      </c>
      <c r="H3073" s="3">
        <v>46079</v>
      </c>
      <c r="I3073">
        <v>2</v>
      </c>
      <c r="J3073">
        <f>_xlfn.XLOOKUP(tbl_logs[[#This Row],[Target_Department]],tbl_DeptWeight[Department], tbl_DeptWeight[Impact Score])</f>
        <v>3</v>
      </c>
      <c r="K3073">
        <f>_xlfn.XLOOKUP(tbl_logs[[#This Row],[Employee_Action]],tbl_ResponseLikelihood[Employee Action],tbl_ResponseLikelihood[Likelihood Score])</f>
        <v>2</v>
      </c>
      <c r="L3073">
        <f>tbl_logs[[#This Row],[Impact Score]]*tbl_logs[[#This Row],[Response Multiplier]]</f>
        <v>6</v>
      </c>
      <c r="M3073" t="str" cm="1">
        <f t="array" ref="M3073">_xlfn.IFS(tbl_logs[[#This Row],[Total Score]]&lt;=4, "Low", tbl_logs[[#This Row],[Total Score]]&lt;=10, "Medium", tbl_logs[[#This Row],[Total Score]]&lt;=19, "High", tbl_logs[[#This Row],[Total Score]]&lt;=25, "Very High")</f>
        <v>Medium</v>
      </c>
      <c r="N3073" t="str" cm="1">
        <f t="array" ref="N3073">_xlfn.IFS(tbl_logs[[#This Row],[Total Score]]&lt;=4, "Low", tbl_logs[[#This Row],[Total Score]]&lt;=10, "Medium", tbl_logs[[#This Row],[Total Score]]&lt;=17, "High", tbl_logs[[#This Row],[Total Score]]&lt;=25, "Critical")</f>
        <v>Medium</v>
      </c>
    </row>
    <row r="3074" spans="1:14" x14ac:dyDescent="0.3">
      <c r="A3074" t="s">
        <v>512</v>
      </c>
      <c r="B3074" s="1">
        <v>46079.131944444445</v>
      </c>
      <c r="C3074" t="s">
        <v>7</v>
      </c>
      <c r="D3074" t="s">
        <v>15</v>
      </c>
      <c r="E3074" t="s">
        <v>19</v>
      </c>
      <c r="F3074" t="s">
        <v>10</v>
      </c>
      <c r="G3074" s="2">
        <v>0.13194444444444445</v>
      </c>
      <c r="H3074" s="3">
        <v>46079</v>
      </c>
      <c r="I3074">
        <v>2</v>
      </c>
      <c r="J3074">
        <f>_xlfn.XLOOKUP(tbl_logs[[#This Row],[Target_Department]],tbl_DeptWeight[Department], tbl_DeptWeight[Impact Score])</f>
        <v>3</v>
      </c>
      <c r="K3074">
        <f>_xlfn.XLOOKUP(tbl_logs[[#This Row],[Employee_Action]],tbl_ResponseLikelihood[Employee Action],tbl_ResponseLikelihood[Likelihood Score])</f>
        <v>2</v>
      </c>
      <c r="L3074">
        <f>tbl_logs[[#This Row],[Impact Score]]*tbl_logs[[#This Row],[Response Multiplier]]</f>
        <v>6</v>
      </c>
      <c r="M3074" t="str" cm="1">
        <f t="array" ref="M3074">_xlfn.IFS(tbl_logs[[#This Row],[Total Score]]&lt;=4, "Low", tbl_logs[[#This Row],[Total Score]]&lt;=10, "Medium", tbl_logs[[#This Row],[Total Score]]&lt;=19, "High", tbl_logs[[#This Row],[Total Score]]&lt;=25, "Very High")</f>
        <v>Medium</v>
      </c>
      <c r="N3074" t="str" cm="1">
        <f t="array" ref="N3074">_xlfn.IFS(tbl_logs[[#This Row],[Total Score]]&lt;=4, "Low", tbl_logs[[#This Row],[Total Score]]&lt;=10, "Medium", tbl_logs[[#This Row],[Total Score]]&lt;=17, "High", tbl_logs[[#This Row],[Total Score]]&lt;=25, "Critical")</f>
        <v>Medium</v>
      </c>
    </row>
    <row r="3075" spans="1:14" x14ac:dyDescent="0.3">
      <c r="A3075" t="s">
        <v>3819</v>
      </c>
      <c r="B3075" s="1">
        <v>46079.185416666667</v>
      </c>
      <c r="C3075" t="s">
        <v>7</v>
      </c>
      <c r="D3075" t="s">
        <v>18</v>
      </c>
      <c r="E3075" t="s">
        <v>19</v>
      </c>
      <c r="F3075" t="s">
        <v>10</v>
      </c>
      <c r="G3075" s="2">
        <v>0.18541666666666667</v>
      </c>
      <c r="H3075" s="3">
        <v>46079</v>
      </c>
      <c r="I3075">
        <v>2</v>
      </c>
      <c r="J3075">
        <f>_xlfn.XLOOKUP(tbl_logs[[#This Row],[Target_Department]],tbl_DeptWeight[Department], tbl_DeptWeight[Impact Score])</f>
        <v>3</v>
      </c>
      <c r="K3075">
        <f>_xlfn.XLOOKUP(tbl_logs[[#This Row],[Employee_Action]],tbl_ResponseLikelihood[Employee Action],tbl_ResponseLikelihood[Likelihood Score])</f>
        <v>2</v>
      </c>
      <c r="L3075">
        <f>tbl_logs[[#This Row],[Impact Score]]*tbl_logs[[#This Row],[Response Multiplier]]</f>
        <v>6</v>
      </c>
      <c r="M3075" t="str" cm="1">
        <f t="array" ref="M3075">_xlfn.IFS(tbl_logs[[#This Row],[Total Score]]&lt;=4, "Low", tbl_logs[[#This Row],[Total Score]]&lt;=10, "Medium", tbl_logs[[#This Row],[Total Score]]&lt;=19, "High", tbl_logs[[#This Row],[Total Score]]&lt;=25, "Very High")</f>
        <v>Medium</v>
      </c>
      <c r="N3075" t="str" cm="1">
        <f t="array" ref="N3075">_xlfn.IFS(tbl_logs[[#This Row],[Total Score]]&lt;=4, "Low", tbl_logs[[#This Row],[Total Score]]&lt;=10, "Medium", tbl_logs[[#This Row],[Total Score]]&lt;=17, "High", tbl_logs[[#This Row],[Total Score]]&lt;=25, "Critical")</f>
        <v>Medium</v>
      </c>
    </row>
    <row r="3076" spans="1:14" x14ac:dyDescent="0.3">
      <c r="A3076" t="s">
        <v>1832</v>
      </c>
      <c r="B3076" s="1">
        <v>46079.201388888891</v>
      </c>
      <c r="C3076" t="s">
        <v>7</v>
      </c>
      <c r="D3076" t="s">
        <v>22</v>
      </c>
      <c r="E3076" t="s">
        <v>19</v>
      </c>
      <c r="F3076" t="s">
        <v>20</v>
      </c>
      <c r="G3076" s="2">
        <v>0.2013888888888889</v>
      </c>
      <c r="H3076" s="3">
        <v>46079</v>
      </c>
      <c r="I3076">
        <v>2</v>
      </c>
      <c r="J3076">
        <f>_xlfn.XLOOKUP(tbl_logs[[#This Row],[Target_Department]],tbl_DeptWeight[Department], tbl_DeptWeight[Impact Score])</f>
        <v>3</v>
      </c>
      <c r="K3076">
        <f>_xlfn.XLOOKUP(tbl_logs[[#This Row],[Employee_Action]],tbl_ResponseLikelihood[Employee Action],tbl_ResponseLikelihood[Likelihood Score])</f>
        <v>2</v>
      </c>
      <c r="L3076">
        <f>tbl_logs[[#This Row],[Impact Score]]*tbl_logs[[#This Row],[Response Multiplier]]</f>
        <v>6</v>
      </c>
      <c r="M3076" t="str" cm="1">
        <f t="array" ref="M3076">_xlfn.IFS(tbl_logs[[#This Row],[Total Score]]&lt;=4, "Low", tbl_logs[[#This Row],[Total Score]]&lt;=10, "Medium", tbl_logs[[#This Row],[Total Score]]&lt;=19, "High", tbl_logs[[#This Row],[Total Score]]&lt;=25, "Very High")</f>
        <v>Medium</v>
      </c>
      <c r="N3076" t="str" cm="1">
        <f t="array" ref="N3076">_xlfn.IFS(tbl_logs[[#This Row],[Total Score]]&lt;=4, "Low", tbl_logs[[#This Row],[Total Score]]&lt;=10, "Medium", tbl_logs[[#This Row],[Total Score]]&lt;=17, "High", tbl_logs[[#This Row],[Total Score]]&lt;=25, "Critical")</f>
        <v>Medium</v>
      </c>
    </row>
    <row r="3077" spans="1:14" x14ac:dyDescent="0.3">
      <c r="A3077" t="s">
        <v>888</v>
      </c>
      <c r="B3077" s="1">
        <v>46079.224305555559</v>
      </c>
      <c r="C3077" t="s">
        <v>7</v>
      </c>
      <c r="D3077" t="s">
        <v>15</v>
      </c>
      <c r="E3077" t="s">
        <v>19</v>
      </c>
      <c r="F3077" t="s">
        <v>10</v>
      </c>
      <c r="G3077" s="2">
        <v>0.22430555555555556</v>
      </c>
      <c r="H3077" s="3">
        <v>46079</v>
      </c>
      <c r="I3077">
        <v>2</v>
      </c>
      <c r="J3077">
        <f>_xlfn.XLOOKUP(tbl_logs[[#This Row],[Target_Department]],tbl_DeptWeight[Department], tbl_DeptWeight[Impact Score])</f>
        <v>3</v>
      </c>
      <c r="K3077">
        <f>_xlfn.XLOOKUP(tbl_logs[[#This Row],[Employee_Action]],tbl_ResponseLikelihood[Employee Action],tbl_ResponseLikelihood[Likelihood Score])</f>
        <v>2</v>
      </c>
      <c r="L3077">
        <f>tbl_logs[[#This Row],[Impact Score]]*tbl_logs[[#This Row],[Response Multiplier]]</f>
        <v>6</v>
      </c>
      <c r="M3077" t="str" cm="1">
        <f t="array" ref="M3077">_xlfn.IFS(tbl_logs[[#This Row],[Total Score]]&lt;=4, "Low", tbl_logs[[#This Row],[Total Score]]&lt;=10, "Medium", tbl_logs[[#This Row],[Total Score]]&lt;=19, "High", tbl_logs[[#This Row],[Total Score]]&lt;=25, "Very High")</f>
        <v>Medium</v>
      </c>
      <c r="N3077" t="str" cm="1">
        <f t="array" ref="N3077">_xlfn.IFS(tbl_logs[[#This Row],[Total Score]]&lt;=4, "Low", tbl_logs[[#This Row],[Total Score]]&lt;=10, "Medium", tbl_logs[[#This Row],[Total Score]]&lt;=17, "High", tbl_logs[[#This Row],[Total Score]]&lt;=25, "Critical")</f>
        <v>Medium</v>
      </c>
    </row>
    <row r="3078" spans="1:14" x14ac:dyDescent="0.3">
      <c r="A3078" t="s">
        <v>3964</v>
      </c>
      <c r="B3078" s="1">
        <v>46079.228472222225</v>
      </c>
      <c r="C3078" t="s">
        <v>7</v>
      </c>
      <c r="D3078" t="s">
        <v>15</v>
      </c>
      <c r="E3078" t="s">
        <v>16</v>
      </c>
      <c r="F3078" t="s">
        <v>20</v>
      </c>
      <c r="G3078" s="2">
        <v>0.22847222222222222</v>
      </c>
      <c r="H3078" s="3">
        <v>46079</v>
      </c>
      <c r="I3078">
        <v>2</v>
      </c>
      <c r="J3078">
        <f>_xlfn.XLOOKUP(tbl_logs[[#This Row],[Target_Department]],tbl_DeptWeight[Department], tbl_DeptWeight[Impact Score])</f>
        <v>3</v>
      </c>
      <c r="K3078">
        <f>_xlfn.XLOOKUP(tbl_logs[[#This Row],[Employee_Action]],tbl_ResponseLikelihood[Employee Action],tbl_ResponseLikelihood[Likelihood Score])</f>
        <v>2</v>
      </c>
      <c r="L3078">
        <f>tbl_logs[[#This Row],[Impact Score]]*tbl_logs[[#This Row],[Response Multiplier]]</f>
        <v>6</v>
      </c>
      <c r="M3078" t="str" cm="1">
        <f t="array" ref="M3078">_xlfn.IFS(tbl_logs[[#This Row],[Total Score]]&lt;=4, "Low", tbl_logs[[#This Row],[Total Score]]&lt;=10, "Medium", tbl_logs[[#This Row],[Total Score]]&lt;=19, "High", tbl_logs[[#This Row],[Total Score]]&lt;=25, "Very High")</f>
        <v>Medium</v>
      </c>
      <c r="N3078" t="str" cm="1">
        <f t="array" ref="N3078">_xlfn.IFS(tbl_logs[[#This Row],[Total Score]]&lt;=4, "Low", tbl_logs[[#This Row],[Total Score]]&lt;=10, "Medium", tbl_logs[[#This Row],[Total Score]]&lt;=17, "High", tbl_logs[[#This Row],[Total Score]]&lt;=25, "Critical")</f>
        <v>Medium</v>
      </c>
    </row>
    <row r="3079" spans="1:14" x14ac:dyDescent="0.3">
      <c r="A3079" t="s">
        <v>985</v>
      </c>
      <c r="B3079" s="1">
        <v>46079.23541666667</v>
      </c>
      <c r="C3079" t="s">
        <v>7</v>
      </c>
      <c r="D3079" t="s">
        <v>8</v>
      </c>
      <c r="E3079" t="s">
        <v>19</v>
      </c>
      <c r="F3079" t="s">
        <v>10</v>
      </c>
      <c r="G3079" s="2">
        <v>0.23541666666666666</v>
      </c>
      <c r="H3079" s="3">
        <v>46079</v>
      </c>
      <c r="I3079">
        <v>2</v>
      </c>
      <c r="J3079">
        <f>_xlfn.XLOOKUP(tbl_logs[[#This Row],[Target_Department]],tbl_DeptWeight[Department], tbl_DeptWeight[Impact Score])</f>
        <v>3</v>
      </c>
      <c r="K3079">
        <f>_xlfn.XLOOKUP(tbl_logs[[#This Row],[Employee_Action]],tbl_ResponseLikelihood[Employee Action],tbl_ResponseLikelihood[Likelihood Score])</f>
        <v>2</v>
      </c>
      <c r="L3079">
        <f>tbl_logs[[#This Row],[Impact Score]]*tbl_logs[[#This Row],[Response Multiplier]]</f>
        <v>6</v>
      </c>
      <c r="M3079" t="str" cm="1">
        <f t="array" ref="M3079">_xlfn.IFS(tbl_logs[[#This Row],[Total Score]]&lt;=4, "Low", tbl_logs[[#This Row],[Total Score]]&lt;=10, "Medium", tbl_logs[[#This Row],[Total Score]]&lt;=19, "High", tbl_logs[[#This Row],[Total Score]]&lt;=25, "Very High")</f>
        <v>Medium</v>
      </c>
      <c r="N3079" t="str" cm="1">
        <f t="array" ref="N3079">_xlfn.IFS(tbl_logs[[#This Row],[Total Score]]&lt;=4, "Low", tbl_logs[[#This Row],[Total Score]]&lt;=10, "Medium", tbl_logs[[#This Row],[Total Score]]&lt;=17, "High", tbl_logs[[#This Row],[Total Score]]&lt;=25, "Critical")</f>
        <v>Medium</v>
      </c>
    </row>
    <row r="3080" spans="1:14" x14ac:dyDescent="0.3">
      <c r="A3080" t="s">
        <v>3121</v>
      </c>
      <c r="B3080" s="1">
        <v>46079.236111111109</v>
      </c>
      <c r="C3080" t="s">
        <v>7</v>
      </c>
      <c r="D3080" t="s">
        <v>18</v>
      </c>
      <c r="E3080" t="s">
        <v>19</v>
      </c>
      <c r="F3080" t="s">
        <v>53</v>
      </c>
      <c r="G3080" s="2">
        <v>0.2361111111111111</v>
      </c>
      <c r="H3080" s="3">
        <v>46079</v>
      </c>
      <c r="I3080">
        <v>2</v>
      </c>
      <c r="J3080">
        <f>_xlfn.XLOOKUP(tbl_logs[[#This Row],[Target_Department]],tbl_DeptWeight[Department], tbl_DeptWeight[Impact Score])</f>
        <v>3</v>
      </c>
      <c r="K3080">
        <f>_xlfn.XLOOKUP(tbl_logs[[#This Row],[Employee_Action]],tbl_ResponseLikelihood[Employee Action],tbl_ResponseLikelihood[Likelihood Score])</f>
        <v>5</v>
      </c>
      <c r="L3080">
        <f>tbl_logs[[#This Row],[Impact Score]]*tbl_logs[[#This Row],[Response Multiplier]]</f>
        <v>15</v>
      </c>
      <c r="M3080" t="str" cm="1">
        <f t="array" ref="M3080">_xlfn.IFS(tbl_logs[[#This Row],[Total Score]]&lt;=4, "Low", tbl_logs[[#This Row],[Total Score]]&lt;=10, "Medium", tbl_logs[[#This Row],[Total Score]]&lt;=19, "High", tbl_logs[[#This Row],[Total Score]]&lt;=25, "Very High")</f>
        <v>High</v>
      </c>
      <c r="N3080" t="str" cm="1">
        <f t="array" ref="N3080">_xlfn.IFS(tbl_logs[[#This Row],[Total Score]]&lt;=4, "Low", tbl_logs[[#This Row],[Total Score]]&lt;=10, "Medium", tbl_logs[[#This Row],[Total Score]]&lt;=17, "High", tbl_logs[[#This Row],[Total Score]]&lt;=25, "Critical")</f>
        <v>High</v>
      </c>
    </row>
    <row r="3081" spans="1:14" x14ac:dyDescent="0.3">
      <c r="A3081" t="s">
        <v>2509</v>
      </c>
      <c r="B3081" s="1">
        <v>46079.245138888888</v>
      </c>
      <c r="C3081" t="s">
        <v>47</v>
      </c>
      <c r="D3081" t="s">
        <v>15</v>
      </c>
      <c r="E3081" t="s">
        <v>16</v>
      </c>
      <c r="F3081" t="s">
        <v>20</v>
      </c>
      <c r="G3081" s="2">
        <v>0.24513888888888888</v>
      </c>
      <c r="H3081" s="3">
        <v>46079</v>
      </c>
      <c r="I3081">
        <v>2</v>
      </c>
      <c r="J3081">
        <f>_xlfn.XLOOKUP(tbl_logs[[#This Row],[Target_Department]],tbl_DeptWeight[Department], tbl_DeptWeight[Impact Score])</f>
        <v>1</v>
      </c>
      <c r="K3081">
        <f>_xlfn.XLOOKUP(tbl_logs[[#This Row],[Employee_Action]],tbl_ResponseLikelihood[Employee Action],tbl_ResponseLikelihood[Likelihood Score])</f>
        <v>2</v>
      </c>
      <c r="L3081">
        <f>tbl_logs[[#This Row],[Impact Score]]*tbl_logs[[#This Row],[Response Multiplier]]</f>
        <v>2</v>
      </c>
      <c r="M3081" t="str" cm="1">
        <f t="array" ref="M3081">_xlfn.IFS(tbl_logs[[#This Row],[Total Score]]&lt;=4, "Low", tbl_logs[[#This Row],[Total Score]]&lt;=10, "Medium", tbl_logs[[#This Row],[Total Score]]&lt;=19, "High", tbl_logs[[#This Row],[Total Score]]&lt;=25, "Very High")</f>
        <v>Low</v>
      </c>
      <c r="N3081" t="str" cm="1">
        <f t="array" ref="N3081">_xlfn.IFS(tbl_logs[[#This Row],[Total Score]]&lt;=4, "Low", tbl_logs[[#This Row],[Total Score]]&lt;=10, "Medium", tbl_logs[[#This Row],[Total Score]]&lt;=17, "High", tbl_logs[[#This Row],[Total Score]]&lt;=25, "Critical")</f>
        <v>Low</v>
      </c>
    </row>
    <row r="3082" spans="1:14" x14ac:dyDescent="0.3">
      <c r="A3082" t="s">
        <v>2176</v>
      </c>
      <c r="B3082" s="1">
        <v>46079.257638888892</v>
      </c>
      <c r="C3082" t="s">
        <v>40</v>
      </c>
      <c r="D3082" t="s">
        <v>18</v>
      </c>
      <c r="E3082" t="s">
        <v>16</v>
      </c>
      <c r="F3082" t="s">
        <v>10</v>
      </c>
      <c r="G3082" s="2">
        <v>0.25763888888888886</v>
      </c>
      <c r="H3082" s="3">
        <v>46079</v>
      </c>
      <c r="I3082">
        <v>2</v>
      </c>
      <c r="J3082">
        <f>_xlfn.XLOOKUP(tbl_logs[[#This Row],[Target_Department]],tbl_DeptWeight[Department], tbl_DeptWeight[Impact Score])</f>
        <v>5</v>
      </c>
      <c r="K3082">
        <f>_xlfn.XLOOKUP(tbl_logs[[#This Row],[Employee_Action]],tbl_ResponseLikelihood[Employee Action],tbl_ResponseLikelihood[Likelihood Score])</f>
        <v>2</v>
      </c>
      <c r="L3082">
        <f>tbl_logs[[#This Row],[Impact Score]]*tbl_logs[[#This Row],[Response Multiplier]]</f>
        <v>10</v>
      </c>
      <c r="M3082" t="str" cm="1">
        <f t="array" ref="M3082">_xlfn.IFS(tbl_logs[[#This Row],[Total Score]]&lt;=4, "Low", tbl_logs[[#This Row],[Total Score]]&lt;=10, "Medium", tbl_logs[[#This Row],[Total Score]]&lt;=19, "High", tbl_logs[[#This Row],[Total Score]]&lt;=25, "Very High")</f>
        <v>Medium</v>
      </c>
      <c r="N3082" t="str" cm="1">
        <f t="array" ref="N3082">_xlfn.IFS(tbl_logs[[#This Row],[Total Score]]&lt;=4, "Low", tbl_logs[[#This Row],[Total Score]]&lt;=10, "Medium", tbl_logs[[#This Row],[Total Score]]&lt;=17, "High", tbl_logs[[#This Row],[Total Score]]&lt;=25, "Critical")</f>
        <v>Medium</v>
      </c>
    </row>
    <row r="3083" spans="1:14" x14ac:dyDescent="0.3">
      <c r="A3083" t="s">
        <v>2246</v>
      </c>
      <c r="B3083" s="1">
        <v>46079.259722222225</v>
      </c>
      <c r="C3083" t="s">
        <v>7</v>
      </c>
      <c r="D3083" t="s">
        <v>22</v>
      </c>
      <c r="E3083" t="s">
        <v>16</v>
      </c>
      <c r="F3083" t="s">
        <v>10</v>
      </c>
      <c r="G3083" s="2">
        <v>0.25972222222222224</v>
      </c>
      <c r="H3083" s="3">
        <v>46079</v>
      </c>
      <c r="I3083">
        <v>2</v>
      </c>
      <c r="J3083">
        <f>_xlfn.XLOOKUP(tbl_logs[[#This Row],[Target_Department]],tbl_DeptWeight[Department], tbl_DeptWeight[Impact Score])</f>
        <v>3</v>
      </c>
      <c r="K3083">
        <f>_xlfn.XLOOKUP(tbl_logs[[#This Row],[Employee_Action]],tbl_ResponseLikelihood[Employee Action],tbl_ResponseLikelihood[Likelihood Score])</f>
        <v>2</v>
      </c>
      <c r="L3083">
        <f>tbl_logs[[#This Row],[Impact Score]]*tbl_logs[[#This Row],[Response Multiplier]]</f>
        <v>6</v>
      </c>
      <c r="M3083" t="str" cm="1">
        <f t="array" ref="M3083">_xlfn.IFS(tbl_logs[[#This Row],[Total Score]]&lt;=4, "Low", tbl_logs[[#This Row],[Total Score]]&lt;=10, "Medium", tbl_logs[[#This Row],[Total Score]]&lt;=19, "High", tbl_logs[[#This Row],[Total Score]]&lt;=25, "Very High")</f>
        <v>Medium</v>
      </c>
      <c r="N3083" t="str" cm="1">
        <f t="array" ref="N3083">_xlfn.IFS(tbl_logs[[#This Row],[Total Score]]&lt;=4, "Low", tbl_logs[[#This Row],[Total Score]]&lt;=10, "Medium", tbl_logs[[#This Row],[Total Score]]&lt;=17, "High", tbl_logs[[#This Row],[Total Score]]&lt;=25, "Critical")</f>
        <v>Medium</v>
      </c>
    </row>
    <row r="3084" spans="1:14" x14ac:dyDescent="0.3">
      <c r="A3084" t="s">
        <v>4324</v>
      </c>
      <c r="B3084" s="1">
        <v>46079.26666666667</v>
      </c>
      <c r="C3084" t="s">
        <v>40</v>
      </c>
      <c r="D3084" t="s">
        <v>8</v>
      </c>
      <c r="E3084" t="s">
        <v>16</v>
      </c>
      <c r="F3084" t="s">
        <v>10</v>
      </c>
      <c r="G3084" s="2">
        <v>0.26666666666666666</v>
      </c>
      <c r="H3084" s="3">
        <v>46079</v>
      </c>
      <c r="I3084">
        <v>2</v>
      </c>
      <c r="J3084">
        <f>_xlfn.XLOOKUP(tbl_logs[[#This Row],[Target_Department]],tbl_DeptWeight[Department], tbl_DeptWeight[Impact Score])</f>
        <v>5</v>
      </c>
      <c r="K3084">
        <f>_xlfn.XLOOKUP(tbl_logs[[#This Row],[Employee_Action]],tbl_ResponseLikelihood[Employee Action],tbl_ResponseLikelihood[Likelihood Score])</f>
        <v>2</v>
      </c>
      <c r="L3084">
        <f>tbl_logs[[#This Row],[Impact Score]]*tbl_logs[[#This Row],[Response Multiplier]]</f>
        <v>10</v>
      </c>
      <c r="M3084" t="str" cm="1">
        <f t="array" ref="M3084">_xlfn.IFS(tbl_logs[[#This Row],[Total Score]]&lt;=4, "Low", tbl_logs[[#This Row],[Total Score]]&lt;=10, "Medium", tbl_logs[[#This Row],[Total Score]]&lt;=19, "High", tbl_logs[[#This Row],[Total Score]]&lt;=25, "Very High")</f>
        <v>Medium</v>
      </c>
      <c r="N3084" t="str" cm="1">
        <f t="array" ref="N3084">_xlfn.IFS(tbl_logs[[#This Row],[Total Score]]&lt;=4, "Low", tbl_logs[[#This Row],[Total Score]]&lt;=10, "Medium", tbl_logs[[#This Row],[Total Score]]&lt;=17, "High", tbl_logs[[#This Row],[Total Score]]&lt;=25, "Critical")</f>
        <v>Medium</v>
      </c>
    </row>
    <row r="3085" spans="1:14" x14ac:dyDescent="0.3">
      <c r="A3085" t="s">
        <v>1189</v>
      </c>
      <c r="B3085" s="1">
        <v>46079.268750000003</v>
      </c>
      <c r="C3085" t="s">
        <v>40</v>
      </c>
      <c r="D3085" t="s">
        <v>8</v>
      </c>
      <c r="E3085" t="s">
        <v>16</v>
      </c>
      <c r="F3085" t="s">
        <v>10</v>
      </c>
      <c r="G3085" s="2">
        <v>0.26874999999999999</v>
      </c>
      <c r="H3085" s="3">
        <v>46079</v>
      </c>
      <c r="I3085">
        <v>2</v>
      </c>
      <c r="J3085">
        <f>_xlfn.XLOOKUP(tbl_logs[[#This Row],[Target_Department]],tbl_DeptWeight[Department], tbl_DeptWeight[Impact Score])</f>
        <v>5</v>
      </c>
      <c r="K3085">
        <f>_xlfn.XLOOKUP(tbl_logs[[#This Row],[Employee_Action]],tbl_ResponseLikelihood[Employee Action],tbl_ResponseLikelihood[Likelihood Score])</f>
        <v>2</v>
      </c>
      <c r="L3085">
        <f>tbl_logs[[#This Row],[Impact Score]]*tbl_logs[[#This Row],[Response Multiplier]]</f>
        <v>10</v>
      </c>
      <c r="M3085" t="str" cm="1">
        <f t="array" ref="M3085">_xlfn.IFS(tbl_logs[[#This Row],[Total Score]]&lt;=4, "Low", tbl_logs[[#This Row],[Total Score]]&lt;=10, "Medium", tbl_logs[[#This Row],[Total Score]]&lt;=19, "High", tbl_logs[[#This Row],[Total Score]]&lt;=25, "Very High")</f>
        <v>Medium</v>
      </c>
      <c r="N3085" t="str" cm="1">
        <f t="array" ref="N3085">_xlfn.IFS(tbl_logs[[#This Row],[Total Score]]&lt;=4, "Low", tbl_logs[[#This Row],[Total Score]]&lt;=10, "Medium", tbl_logs[[#This Row],[Total Score]]&lt;=17, "High", tbl_logs[[#This Row],[Total Score]]&lt;=25, "Critical")</f>
        <v>Medium</v>
      </c>
    </row>
    <row r="3086" spans="1:14" x14ac:dyDescent="0.3">
      <c r="A3086" t="s">
        <v>2926</v>
      </c>
      <c r="B3086" s="1">
        <v>46079.288194444445</v>
      </c>
      <c r="C3086" t="s">
        <v>7</v>
      </c>
      <c r="D3086" t="s">
        <v>22</v>
      </c>
      <c r="E3086" t="s">
        <v>19</v>
      </c>
      <c r="F3086" t="s">
        <v>20</v>
      </c>
      <c r="G3086" s="2">
        <v>0.28819444444444442</v>
      </c>
      <c r="H3086" s="3">
        <v>46079</v>
      </c>
      <c r="I3086">
        <v>2</v>
      </c>
      <c r="J3086">
        <f>_xlfn.XLOOKUP(tbl_logs[[#This Row],[Target_Department]],tbl_DeptWeight[Department], tbl_DeptWeight[Impact Score])</f>
        <v>3</v>
      </c>
      <c r="K3086">
        <f>_xlfn.XLOOKUP(tbl_logs[[#This Row],[Employee_Action]],tbl_ResponseLikelihood[Employee Action],tbl_ResponseLikelihood[Likelihood Score])</f>
        <v>2</v>
      </c>
      <c r="L3086">
        <f>tbl_logs[[#This Row],[Impact Score]]*tbl_logs[[#This Row],[Response Multiplier]]</f>
        <v>6</v>
      </c>
      <c r="M3086" t="str" cm="1">
        <f t="array" ref="M3086">_xlfn.IFS(tbl_logs[[#This Row],[Total Score]]&lt;=4, "Low", tbl_logs[[#This Row],[Total Score]]&lt;=10, "Medium", tbl_logs[[#This Row],[Total Score]]&lt;=19, "High", tbl_logs[[#This Row],[Total Score]]&lt;=25, "Very High")</f>
        <v>Medium</v>
      </c>
      <c r="N3086" t="str" cm="1">
        <f t="array" ref="N3086">_xlfn.IFS(tbl_logs[[#This Row],[Total Score]]&lt;=4, "Low", tbl_logs[[#This Row],[Total Score]]&lt;=10, "Medium", tbl_logs[[#This Row],[Total Score]]&lt;=17, "High", tbl_logs[[#This Row],[Total Score]]&lt;=25, "Critical")</f>
        <v>Medium</v>
      </c>
    </row>
    <row r="3087" spans="1:14" x14ac:dyDescent="0.3">
      <c r="A3087" t="s">
        <v>2599</v>
      </c>
      <c r="B3087" s="1">
        <v>46079.318749999999</v>
      </c>
      <c r="C3087" t="s">
        <v>40</v>
      </c>
      <c r="D3087" t="s">
        <v>18</v>
      </c>
      <c r="E3087" t="s">
        <v>16</v>
      </c>
      <c r="F3087" t="s">
        <v>20</v>
      </c>
      <c r="G3087" s="2">
        <v>0.31874999999999998</v>
      </c>
      <c r="H3087" s="3">
        <v>46079</v>
      </c>
      <c r="I3087">
        <v>2</v>
      </c>
      <c r="J3087">
        <f>_xlfn.XLOOKUP(tbl_logs[[#This Row],[Target_Department]],tbl_DeptWeight[Department], tbl_DeptWeight[Impact Score])</f>
        <v>5</v>
      </c>
      <c r="K3087">
        <f>_xlfn.XLOOKUP(tbl_logs[[#This Row],[Employee_Action]],tbl_ResponseLikelihood[Employee Action],tbl_ResponseLikelihood[Likelihood Score])</f>
        <v>2</v>
      </c>
      <c r="L3087">
        <f>tbl_logs[[#This Row],[Impact Score]]*tbl_logs[[#This Row],[Response Multiplier]]</f>
        <v>10</v>
      </c>
      <c r="M3087" t="str" cm="1">
        <f t="array" ref="M3087">_xlfn.IFS(tbl_logs[[#This Row],[Total Score]]&lt;=4, "Low", tbl_logs[[#This Row],[Total Score]]&lt;=10, "Medium", tbl_logs[[#This Row],[Total Score]]&lt;=19, "High", tbl_logs[[#This Row],[Total Score]]&lt;=25, "Very High")</f>
        <v>Medium</v>
      </c>
      <c r="N3087" t="str" cm="1">
        <f t="array" ref="N3087">_xlfn.IFS(tbl_logs[[#This Row],[Total Score]]&lt;=4, "Low", tbl_logs[[#This Row],[Total Score]]&lt;=10, "Medium", tbl_logs[[#This Row],[Total Score]]&lt;=17, "High", tbl_logs[[#This Row],[Total Score]]&lt;=25, "Critical")</f>
        <v>Medium</v>
      </c>
    </row>
    <row r="3088" spans="1:14" x14ac:dyDescent="0.3">
      <c r="A3088" t="s">
        <v>2589</v>
      </c>
      <c r="B3088" s="1">
        <v>46079.335416666669</v>
      </c>
      <c r="C3088" t="s">
        <v>7</v>
      </c>
      <c r="D3088" t="s">
        <v>8</v>
      </c>
      <c r="E3088" t="s">
        <v>19</v>
      </c>
      <c r="F3088" t="s">
        <v>33</v>
      </c>
      <c r="G3088" s="2">
        <v>0.33541666666666664</v>
      </c>
      <c r="H3088" s="3">
        <v>46079</v>
      </c>
      <c r="I3088">
        <v>2</v>
      </c>
      <c r="J3088">
        <f>_xlfn.XLOOKUP(tbl_logs[[#This Row],[Target_Department]],tbl_DeptWeight[Department], tbl_DeptWeight[Impact Score])</f>
        <v>3</v>
      </c>
      <c r="K3088">
        <f>_xlfn.XLOOKUP(tbl_logs[[#This Row],[Employee_Action]],tbl_ResponseLikelihood[Employee Action],tbl_ResponseLikelihood[Likelihood Score])</f>
        <v>4</v>
      </c>
      <c r="L3088">
        <f>tbl_logs[[#This Row],[Impact Score]]*tbl_logs[[#This Row],[Response Multiplier]]</f>
        <v>12</v>
      </c>
      <c r="M3088" t="str" cm="1">
        <f t="array" ref="M3088">_xlfn.IFS(tbl_logs[[#This Row],[Total Score]]&lt;=4, "Low", tbl_logs[[#This Row],[Total Score]]&lt;=10, "Medium", tbl_logs[[#This Row],[Total Score]]&lt;=19, "High", tbl_logs[[#This Row],[Total Score]]&lt;=25, "Very High")</f>
        <v>High</v>
      </c>
      <c r="N3088" t="str" cm="1">
        <f t="array" ref="N3088">_xlfn.IFS(tbl_logs[[#This Row],[Total Score]]&lt;=4, "Low", tbl_logs[[#This Row],[Total Score]]&lt;=10, "Medium", tbl_logs[[#This Row],[Total Score]]&lt;=17, "High", tbl_logs[[#This Row],[Total Score]]&lt;=25, "Critical")</f>
        <v>High</v>
      </c>
    </row>
    <row r="3089" spans="1:14" x14ac:dyDescent="0.3">
      <c r="A3089" t="s">
        <v>4215</v>
      </c>
      <c r="B3089" s="1">
        <v>46079.336111111108</v>
      </c>
      <c r="C3089" t="s">
        <v>7</v>
      </c>
      <c r="D3089" t="s">
        <v>15</v>
      </c>
      <c r="E3089" t="s">
        <v>19</v>
      </c>
      <c r="F3089" t="s">
        <v>10</v>
      </c>
      <c r="G3089" s="2">
        <v>0.33611111111111114</v>
      </c>
      <c r="H3089" s="3">
        <v>46079</v>
      </c>
      <c r="I3089">
        <v>2</v>
      </c>
      <c r="J3089">
        <f>_xlfn.XLOOKUP(tbl_logs[[#This Row],[Target_Department]],tbl_DeptWeight[Department], tbl_DeptWeight[Impact Score])</f>
        <v>3</v>
      </c>
      <c r="K3089">
        <f>_xlfn.XLOOKUP(tbl_logs[[#This Row],[Employee_Action]],tbl_ResponseLikelihood[Employee Action],tbl_ResponseLikelihood[Likelihood Score])</f>
        <v>2</v>
      </c>
      <c r="L3089">
        <f>tbl_logs[[#This Row],[Impact Score]]*tbl_logs[[#This Row],[Response Multiplier]]</f>
        <v>6</v>
      </c>
      <c r="M3089" t="str" cm="1">
        <f t="array" ref="M3089">_xlfn.IFS(tbl_logs[[#This Row],[Total Score]]&lt;=4, "Low", tbl_logs[[#This Row],[Total Score]]&lt;=10, "Medium", tbl_logs[[#This Row],[Total Score]]&lt;=19, "High", tbl_logs[[#This Row],[Total Score]]&lt;=25, "Very High")</f>
        <v>Medium</v>
      </c>
      <c r="N3089" t="str" cm="1">
        <f t="array" ref="N3089">_xlfn.IFS(tbl_logs[[#This Row],[Total Score]]&lt;=4, "Low", tbl_logs[[#This Row],[Total Score]]&lt;=10, "Medium", tbl_logs[[#This Row],[Total Score]]&lt;=17, "High", tbl_logs[[#This Row],[Total Score]]&lt;=25, "Critical")</f>
        <v>Medium</v>
      </c>
    </row>
    <row r="3090" spans="1:14" x14ac:dyDescent="0.3">
      <c r="A3090" t="s">
        <v>4647</v>
      </c>
      <c r="B3090" s="1">
        <v>46079.34652777778</v>
      </c>
      <c r="C3090" t="s">
        <v>7</v>
      </c>
      <c r="D3090" t="s">
        <v>22</v>
      </c>
      <c r="E3090" t="s">
        <v>19</v>
      </c>
      <c r="F3090" t="s">
        <v>20</v>
      </c>
      <c r="G3090" s="2">
        <v>0.34652777777777777</v>
      </c>
      <c r="H3090" s="3">
        <v>46079</v>
      </c>
      <c r="I3090">
        <v>2</v>
      </c>
      <c r="J3090">
        <f>_xlfn.XLOOKUP(tbl_logs[[#This Row],[Target_Department]],tbl_DeptWeight[Department], tbl_DeptWeight[Impact Score])</f>
        <v>3</v>
      </c>
      <c r="K3090">
        <f>_xlfn.XLOOKUP(tbl_logs[[#This Row],[Employee_Action]],tbl_ResponseLikelihood[Employee Action],tbl_ResponseLikelihood[Likelihood Score])</f>
        <v>2</v>
      </c>
      <c r="L3090">
        <f>tbl_logs[[#This Row],[Impact Score]]*tbl_logs[[#This Row],[Response Multiplier]]</f>
        <v>6</v>
      </c>
      <c r="M3090" t="str" cm="1">
        <f t="array" ref="M3090">_xlfn.IFS(tbl_logs[[#This Row],[Total Score]]&lt;=4, "Low", tbl_logs[[#This Row],[Total Score]]&lt;=10, "Medium", tbl_logs[[#This Row],[Total Score]]&lt;=19, "High", tbl_logs[[#This Row],[Total Score]]&lt;=25, "Very High")</f>
        <v>Medium</v>
      </c>
      <c r="N3090" t="str" cm="1">
        <f t="array" ref="N3090">_xlfn.IFS(tbl_logs[[#This Row],[Total Score]]&lt;=4, "Low", tbl_logs[[#This Row],[Total Score]]&lt;=10, "Medium", tbl_logs[[#This Row],[Total Score]]&lt;=17, "High", tbl_logs[[#This Row],[Total Score]]&lt;=25, "Critical")</f>
        <v>Medium</v>
      </c>
    </row>
    <row r="3091" spans="1:14" x14ac:dyDescent="0.3">
      <c r="A3091" t="s">
        <v>168</v>
      </c>
      <c r="B3091" s="1">
        <v>46079.37222222222</v>
      </c>
      <c r="C3091" t="s">
        <v>7</v>
      </c>
      <c r="D3091" t="s">
        <v>8</v>
      </c>
      <c r="E3091" t="s">
        <v>19</v>
      </c>
      <c r="F3091" t="s">
        <v>10</v>
      </c>
      <c r="G3091" s="2">
        <v>0.37222222222222223</v>
      </c>
      <c r="H3091" s="3">
        <v>46079</v>
      </c>
      <c r="I3091">
        <v>2</v>
      </c>
      <c r="J3091">
        <f>_xlfn.XLOOKUP(tbl_logs[[#This Row],[Target_Department]],tbl_DeptWeight[Department], tbl_DeptWeight[Impact Score])</f>
        <v>3</v>
      </c>
      <c r="K3091">
        <f>_xlfn.XLOOKUP(tbl_logs[[#This Row],[Employee_Action]],tbl_ResponseLikelihood[Employee Action],tbl_ResponseLikelihood[Likelihood Score])</f>
        <v>2</v>
      </c>
      <c r="L3091">
        <f>tbl_logs[[#This Row],[Impact Score]]*tbl_logs[[#This Row],[Response Multiplier]]</f>
        <v>6</v>
      </c>
      <c r="M3091" t="str" cm="1">
        <f t="array" ref="M3091">_xlfn.IFS(tbl_logs[[#This Row],[Total Score]]&lt;=4, "Low", tbl_logs[[#This Row],[Total Score]]&lt;=10, "Medium", tbl_logs[[#This Row],[Total Score]]&lt;=19, "High", tbl_logs[[#This Row],[Total Score]]&lt;=25, "Very High")</f>
        <v>Medium</v>
      </c>
      <c r="N3091" t="str" cm="1">
        <f t="array" ref="N3091">_xlfn.IFS(tbl_logs[[#This Row],[Total Score]]&lt;=4, "Low", tbl_logs[[#This Row],[Total Score]]&lt;=10, "Medium", tbl_logs[[#This Row],[Total Score]]&lt;=17, "High", tbl_logs[[#This Row],[Total Score]]&lt;=25, "Critical")</f>
        <v>Medium</v>
      </c>
    </row>
    <row r="3092" spans="1:14" x14ac:dyDescent="0.3">
      <c r="A3092" t="s">
        <v>3572</v>
      </c>
      <c r="B3092" s="1">
        <v>46079.390972222223</v>
      </c>
      <c r="C3092" t="s">
        <v>7</v>
      </c>
      <c r="D3092" t="s">
        <v>8</v>
      </c>
      <c r="E3092" t="s">
        <v>19</v>
      </c>
      <c r="F3092" t="s">
        <v>10</v>
      </c>
      <c r="G3092" s="2">
        <v>0.39097222222222222</v>
      </c>
      <c r="H3092" s="3">
        <v>46079</v>
      </c>
      <c r="I3092">
        <v>2</v>
      </c>
      <c r="J3092">
        <f>_xlfn.XLOOKUP(tbl_logs[[#This Row],[Target_Department]],tbl_DeptWeight[Department], tbl_DeptWeight[Impact Score])</f>
        <v>3</v>
      </c>
      <c r="K3092">
        <f>_xlfn.XLOOKUP(tbl_logs[[#This Row],[Employee_Action]],tbl_ResponseLikelihood[Employee Action],tbl_ResponseLikelihood[Likelihood Score])</f>
        <v>2</v>
      </c>
      <c r="L3092">
        <f>tbl_logs[[#This Row],[Impact Score]]*tbl_logs[[#This Row],[Response Multiplier]]</f>
        <v>6</v>
      </c>
      <c r="M3092" t="str" cm="1">
        <f t="array" ref="M3092">_xlfn.IFS(tbl_logs[[#This Row],[Total Score]]&lt;=4, "Low", tbl_logs[[#This Row],[Total Score]]&lt;=10, "Medium", tbl_logs[[#This Row],[Total Score]]&lt;=19, "High", tbl_logs[[#This Row],[Total Score]]&lt;=25, "Very High")</f>
        <v>Medium</v>
      </c>
      <c r="N3092" t="str" cm="1">
        <f t="array" ref="N3092">_xlfn.IFS(tbl_logs[[#This Row],[Total Score]]&lt;=4, "Low", tbl_logs[[#This Row],[Total Score]]&lt;=10, "Medium", tbl_logs[[#This Row],[Total Score]]&lt;=17, "High", tbl_logs[[#This Row],[Total Score]]&lt;=25, "Critical")</f>
        <v>Medium</v>
      </c>
    </row>
    <row r="3093" spans="1:14" x14ac:dyDescent="0.3">
      <c r="A3093" t="s">
        <v>4212</v>
      </c>
      <c r="B3093" s="1">
        <v>46079.39166666667</v>
      </c>
      <c r="C3093" t="s">
        <v>26</v>
      </c>
      <c r="D3093" t="s">
        <v>18</v>
      </c>
      <c r="E3093" t="s">
        <v>31</v>
      </c>
      <c r="F3093" t="s">
        <v>20</v>
      </c>
      <c r="G3093" s="2">
        <v>0.39166666666666666</v>
      </c>
      <c r="H3093" s="3">
        <v>46079</v>
      </c>
      <c r="I3093">
        <v>2</v>
      </c>
      <c r="J3093">
        <f>_xlfn.XLOOKUP(tbl_logs[[#This Row],[Target_Department]],tbl_DeptWeight[Department], tbl_DeptWeight[Impact Score])</f>
        <v>3</v>
      </c>
      <c r="K3093">
        <f>_xlfn.XLOOKUP(tbl_logs[[#This Row],[Employee_Action]],tbl_ResponseLikelihood[Employee Action],tbl_ResponseLikelihood[Likelihood Score])</f>
        <v>2</v>
      </c>
      <c r="L3093">
        <f>tbl_logs[[#This Row],[Impact Score]]*tbl_logs[[#This Row],[Response Multiplier]]</f>
        <v>6</v>
      </c>
      <c r="M3093" t="str" cm="1">
        <f t="array" ref="M3093">_xlfn.IFS(tbl_logs[[#This Row],[Total Score]]&lt;=4, "Low", tbl_logs[[#This Row],[Total Score]]&lt;=10, "Medium", tbl_logs[[#This Row],[Total Score]]&lt;=19, "High", tbl_logs[[#This Row],[Total Score]]&lt;=25, "Very High")</f>
        <v>Medium</v>
      </c>
      <c r="N3093" t="str" cm="1">
        <f t="array" ref="N3093">_xlfn.IFS(tbl_logs[[#This Row],[Total Score]]&lt;=4, "Low", tbl_logs[[#This Row],[Total Score]]&lt;=10, "Medium", tbl_logs[[#This Row],[Total Score]]&lt;=17, "High", tbl_logs[[#This Row],[Total Score]]&lt;=25, "Critical")</f>
        <v>Medium</v>
      </c>
    </row>
    <row r="3094" spans="1:14" x14ac:dyDescent="0.3">
      <c r="A3094" t="s">
        <v>2449</v>
      </c>
      <c r="B3094" s="1">
        <v>46079.396527777775</v>
      </c>
      <c r="C3094" t="s">
        <v>47</v>
      </c>
      <c r="D3094" t="s">
        <v>18</v>
      </c>
      <c r="E3094" t="s">
        <v>31</v>
      </c>
      <c r="F3094" t="s">
        <v>33</v>
      </c>
      <c r="G3094" s="2">
        <v>0.39652777777777776</v>
      </c>
      <c r="H3094" s="3">
        <v>46079</v>
      </c>
      <c r="I3094">
        <v>2</v>
      </c>
      <c r="J3094">
        <f>_xlfn.XLOOKUP(tbl_logs[[#This Row],[Target_Department]],tbl_DeptWeight[Department], tbl_DeptWeight[Impact Score])</f>
        <v>1</v>
      </c>
      <c r="K3094">
        <f>_xlfn.XLOOKUP(tbl_logs[[#This Row],[Employee_Action]],tbl_ResponseLikelihood[Employee Action],tbl_ResponseLikelihood[Likelihood Score])</f>
        <v>4</v>
      </c>
      <c r="L3094">
        <f>tbl_logs[[#This Row],[Impact Score]]*tbl_logs[[#This Row],[Response Multiplier]]</f>
        <v>4</v>
      </c>
      <c r="M3094" t="str" cm="1">
        <f t="array" ref="M3094">_xlfn.IFS(tbl_logs[[#This Row],[Total Score]]&lt;=4, "Low", tbl_logs[[#This Row],[Total Score]]&lt;=10, "Medium", tbl_logs[[#This Row],[Total Score]]&lt;=19, "High", tbl_logs[[#This Row],[Total Score]]&lt;=25, "Very High")</f>
        <v>Low</v>
      </c>
      <c r="N3094" t="str" cm="1">
        <f t="array" ref="N3094">_xlfn.IFS(tbl_logs[[#This Row],[Total Score]]&lt;=4, "Low", tbl_logs[[#This Row],[Total Score]]&lt;=10, "Medium", tbl_logs[[#This Row],[Total Score]]&lt;=17, "High", tbl_logs[[#This Row],[Total Score]]&lt;=25, "Critical")</f>
        <v>Low</v>
      </c>
    </row>
    <row r="3095" spans="1:14" x14ac:dyDescent="0.3">
      <c r="A3095" t="s">
        <v>3996</v>
      </c>
      <c r="B3095" s="1">
        <v>46079.405555555553</v>
      </c>
      <c r="C3095" t="s">
        <v>7</v>
      </c>
      <c r="D3095" t="s">
        <v>15</v>
      </c>
      <c r="E3095" t="s">
        <v>19</v>
      </c>
      <c r="F3095" t="s">
        <v>33</v>
      </c>
      <c r="G3095" s="2">
        <v>0.40555555555555556</v>
      </c>
      <c r="H3095" s="3">
        <v>46079</v>
      </c>
      <c r="I3095">
        <v>2</v>
      </c>
      <c r="J3095">
        <f>_xlfn.XLOOKUP(tbl_logs[[#This Row],[Target_Department]],tbl_DeptWeight[Department], tbl_DeptWeight[Impact Score])</f>
        <v>3</v>
      </c>
      <c r="K3095">
        <f>_xlfn.XLOOKUP(tbl_logs[[#This Row],[Employee_Action]],tbl_ResponseLikelihood[Employee Action],tbl_ResponseLikelihood[Likelihood Score])</f>
        <v>4</v>
      </c>
      <c r="L3095">
        <f>tbl_logs[[#This Row],[Impact Score]]*tbl_logs[[#This Row],[Response Multiplier]]</f>
        <v>12</v>
      </c>
      <c r="M3095" t="str" cm="1">
        <f t="array" ref="M3095">_xlfn.IFS(tbl_logs[[#This Row],[Total Score]]&lt;=4, "Low", tbl_logs[[#This Row],[Total Score]]&lt;=10, "Medium", tbl_logs[[#This Row],[Total Score]]&lt;=19, "High", tbl_logs[[#This Row],[Total Score]]&lt;=25, "Very High")</f>
        <v>High</v>
      </c>
      <c r="N3095" t="str" cm="1">
        <f t="array" ref="N3095">_xlfn.IFS(tbl_logs[[#This Row],[Total Score]]&lt;=4, "Low", tbl_logs[[#This Row],[Total Score]]&lt;=10, "Medium", tbl_logs[[#This Row],[Total Score]]&lt;=17, "High", tbl_logs[[#This Row],[Total Score]]&lt;=25, "Critical")</f>
        <v>High</v>
      </c>
    </row>
    <row r="3096" spans="1:14" x14ac:dyDescent="0.3">
      <c r="A3096" t="s">
        <v>3224</v>
      </c>
      <c r="B3096" s="1">
        <v>46079.427083333336</v>
      </c>
      <c r="C3096" t="s">
        <v>47</v>
      </c>
      <c r="D3096" t="s">
        <v>15</v>
      </c>
      <c r="E3096" t="s">
        <v>9</v>
      </c>
      <c r="F3096" t="s">
        <v>10</v>
      </c>
      <c r="G3096" s="2">
        <v>0.42708333333333331</v>
      </c>
      <c r="H3096" s="3">
        <v>46079</v>
      </c>
      <c r="I3096">
        <v>2</v>
      </c>
      <c r="J3096">
        <f>_xlfn.XLOOKUP(tbl_logs[[#This Row],[Target_Department]],tbl_DeptWeight[Department], tbl_DeptWeight[Impact Score])</f>
        <v>1</v>
      </c>
      <c r="K3096">
        <f>_xlfn.XLOOKUP(tbl_logs[[#This Row],[Employee_Action]],tbl_ResponseLikelihood[Employee Action],tbl_ResponseLikelihood[Likelihood Score])</f>
        <v>2</v>
      </c>
      <c r="L3096">
        <f>tbl_logs[[#This Row],[Impact Score]]*tbl_logs[[#This Row],[Response Multiplier]]</f>
        <v>2</v>
      </c>
      <c r="M3096" t="str" cm="1">
        <f t="array" ref="M3096">_xlfn.IFS(tbl_logs[[#This Row],[Total Score]]&lt;=4, "Low", tbl_logs[[#This Row],[Total Score]]&lt;=10, "Medium", tbl_logs[[#This Row],[Total Score]]&lt;=19, "High", tbl_logs[[#This Row],[Total Score]]&lt;=25, "Very High")</f>
        <v>Low</v>
      </c>
      <c r="N3096" t="str" cm="1">
        <f t="array" ref="N3096">_xlfn.IFS(tbl_logs[[#This Row],[Total Score]]&lt;=4, "Low", tbl_logs[[#This Row],[Total Score]]&lt;=10, "Medium", tbl_logs[[#This Row],[Total Score]]&lt;=17, "High", tbl_logs[[#This Row],[Total Score]]&lt;=25, "Critical")</f>
        <v>Low</v>
      </c>
    </row>
    <row r="3097" spans="1:14" x14ac:dyDescent="0.3">
      <c r="A3097" t="s">
        <v>4516</v>
      </c>
      <c r="B3097" s="1">
        <v>46079.448611111111</v>
      </c>
      <c r="C3097" t="s">
        <v>40</v>
      </c>
      <c r="D3097" t="s">
        <v>22</v>
      </c>
      <c r="E3097" t="s">
        <v>16</v>
      </c>
      <c r="F3097" t="s">
        <v>10</v>
      </c>
      <c r="G3097" s="2">
        <v>0.44861111111111113</v>
      </c>
      <c r="H3097" s="3">
        <v>46079</v>
      </c>
      <c r="I3097">
        <v>2</v>
      </c>
      <c r="J3097">
        <f>_xlfn.XLOOKUP(tbl_logs[[#This Row],[Target_Department]],tbl_DeptWeight[Department], tbl_DeptWeight[Impact Score])</f>
        <v>5</v>
      </c>
      <c r="K3097">
        <f>_xlfn.XLOOKUP(tbl_logs[[#This Row],[Employee_Action]],tbl_ResponseLikelihood[Employee Action],tbl_ResponseLikelihood[Likelihood Score])</f>
        <v>2</v>
      </c>
      <c r="L3097">
        <f>tbl_logs[[#This Row],[Impact Score]]*tbl_logs[[#This Row],[Response Multiplier]]</f>
        <v>10</v>
      </c>
      <c r="M3097" t="str" cm="1">
        <f t="array" ref="M3097">_xlfn.IFS(tbl_logs[[#This Row],[Total Score]]&lt;=4, "Low", tbl_logs[[#This Row],[Total Score]]&lt;=10, "Medium", tbl_logs[[#This Row],[Total Score]]&lt;=19, "High", tbl_logs[[#This Row],[Total Score]]&lt;=25, "Very High")</f>
        <v>Medium</v>
      </c>
      <c r="N3097" t="str" cm="1">
        <f t="array" ref="N3097">_xlfn.IFS(tbl_logs[[#This Row],[Total Score]]&lt;=4, "Low", tbl_logs[[#This Row],[Total Score]]&lt;=10, "Medium", tbl_logs[[#This Row],[Total Score]]&lt;=17, "High", tbl_logs[[#This Row],[Total Score]]&lt;=25, "Critical")</f>
        <v>Medium</v>
      </c>
    </row>
    <row r="3098" spans="1:14" x14ac:dyDescent="0.3">
      <c r="A3098" t="s">
        <v>4648</v>
      </c>
      <c r="B3098" s="1">
        <v>46079.465277777781</v>
      </c>
      <c r="C3098" t="s">
        <v>35</v>
      </c>
      <c r="D3098" t="s">
        <v>22</v>
      </c>
      <c r="E3098" t="s">
        <v>31</v>
      </c>
      <c r="F3098" t="s">
        <v>10</v>
      </c>
      <c r="G3098" s="2">
        <v>0.46527777777777779</v>
      </c>
      <c r="H3098" s="3">
        <v>46079</v>
      </c>
      <c r="I3098">
        <v>2</v>
      </c>
      <c r="J3098">
        <f>_xlfn.XLOOKUP(tbl_logs[[#This Row],[Target_Department]],tbl_DeptWeight[Department], tbl_DeptWeight[Impact Score])</f>
        <v>1</v>
      </c>
      <c r="K3098">
        <f>_xlfn.XLOOKUP(tbl_logs[[#This Row],[Employee_Action]],tbl_ResponseLikelihood[Employee Action],tbl_ResponseLikelihood[Likelihood Score])</f>
        <v>2</v>
      </c>
      <c r="L3098">
        <f>tbl_logs[[#This Row],[Impact Score]]*tbl_logs[[#This Row],[Response Multiplier]]</f>
        <v>2</v>
      </c>
      <c r="M3098" t="str" cm="1">
        <f t="array" ref="M3098">_xlfn.IFS(tbl_logs[[#This Row],[Total Score]]&lt;=4, "Low", tbl_logs[[#This Row],[Total Score]]&lt;=10, "Medium", tbl_logs[[#This Row],[Total Score]]&lt;=19, "High", tbl_logs[[#This Row],[Total Score]]&lt;=25, "Very High")</f>
        <v>Low</v>
      </c>
      <c r="N3098" t="str" cm="1">
        <f t="array" ref="N3098">_xlfn.IFS(tbl_logs[[#This Row],[Total Score]]&lt;=4, "Low", tbl_logs[[#This Row],[Total Score]]&lt;=10, "Medium", tbl_logs[[#This Row],[Total Score]]&lt;=17, "High", tbl_logs[[#This Row],[Total Score]]&lt;=25, "Critical")</f>
        <v>Low</v>
      </c>
    </row>
    <row r="3099" spans="1:14" x14ac:dyDescent="0.3">
      <c r="A3099" t="s">
        <v>1244</v>
      </c>
      <c r="B3099" s="1">
        <v>46079.474305555559</v>
      </c>
      <c r="C3099" t="s">
        <v>40</v>
      </c>
      <c r="D3099" t="s">
        <v>8</v>
      </c>
      <c r="E3099" t="s">
        <v>16</v>
      </c>
      <c r="F3099" t="s">
        <v>53</v>
      </c>
      <c r="G3099" s="2">
        <v>0.47430555555555554</v>
      </c>
      <c r="H3099" s="3">
        <v>46079</v>
      </c>
      <c r="I3099">
        <v>2</v>
      </c>
      <c r="J3099">
        <f>_xlfn.XLOOKUP(tbl_logs[[#This Row],[Target_Department]],tbl_DeptWeight[Department], tbl_DeptWeight[Impact Score])</f>
        <v>5</v>
      </c>
      <c r="K3099">
        <f>_xlfn.XLOOKUP(tbl_logs[[#This Row],[Employee_Action]],tbl_ResponseLikelihood[Employee Action],tbl_ResponseLikelihood[Likelihood Score])</f>
        <v>5</v>
      </c>
      <c r="L3099">
        <f>tbl_logs[[#This Row],[Impact Score]]*tbl_logs[[#This Row],[Response Multiplier]]</f>
        <v>25</v>
      </c>
      <c r="M3099" t="str" cm="1">
        <f t="array" ref="M3099">_xlfn.IFS(tbl_logs[[#This Row],[Total Score]]&lt;=4, "Low", tbl_logs[[#This Row],[Total Score]]&lt;=10, "Medium", tbl_logs[[#This Row],[Total Score]]&lt;=19, "High", tbl_logs[[#This Row],[Total Score]]&lt;=25, "Very High")</f>
        <v>Very High</v>
      </c>
      <c r="N3099" t="str" cm="1">
        <f t="array" ref="N3099">_xlfn.IFS(tbl_logs[[#This Row],[Total Score]]&lt;=4, "Low", tbl_logs[[#This Row],[Total Score]]&lt;=10, "Medium", tbl_logs[[#This Row],[Total Score]]&lt;=17, "High", tbl_logs[[#This Row],[Total Score]]&lt;=25, "Critical")</f>
        <v>Critical</v>
      </c>
    </row>
    <row r="3100" spans="1:14" x14ac:dyDescent="0.3">
      <c r="A3100" t="s">
        <v>2357</v>
      </c>
      <c r="B3100" s="1">
        <v>46079.526388888888</v>
      </c>
      <c r="C3100" t="s">
        <v>7</v>
      </c>
      <c r="D3100" t="s">
        <v>8</v>
      </c>
      <c r="E3100" t="s">
        <v>19</v>
      </c>
      <c r="F3100" t="s">
        <v>10</v>
      </c>
      <c r="G3100" s="2">
        <v>0.52638888888888891</v>
      </c>
      <c r="H3100" s="3">
        <v>46079</v>
      </c>
      <c r="I3100">
        <v>2</v>
      </c>
      <c r="J3100">
        <f>_xlfn.XLOOKUP(tbl_logs[[#This Row],[Target_Department]],tbl_DeptWeight[Department], tbl_DeptWeight[Impact Score])</f>
        <v>3</v>
      </c>
      <c r="K3100">
        <f>_xlfn.XLOOKUP(tbl_logs[[#This Row],[Employee_Action]],tbl_ResponseLikelihood[Employee Action],tbl_ResponseLikelihood[Likelihood Score])</f>
        <v>2</v>
      </c>
      <c r="L3100">
        <f>tbl_logs[[#This Row],[Impact Score]]*tbl_logs[[#This Row],[Response Multiplier]]</f>
        <v>6</v>
      </c>
      <c r="M3100" t="str" cm="1">
        <f t="array" ref="M3100">_xlfn.IFS(tbl_logs[[#This Row],[Total Score]]&lt;=4, "Low", tbl_logs[[#This Row],[Total Score]]&lt;=10, "Medium", tbl_logs[[#This Row],[Total Score]]&lt;=19, "High", tbl_logs[[#This Row],[Total Score]]&lt;=25, "Very High")</f>
        <v>Medium</v>
      </c>
      <c r="N3100" t="str" cm="1">
        <f t="array" ref="N3100">_xlfn.IFS(tbl_logs[[#This Row],[Total Score]]&lt;=4, "Low", tbl_logs[[#This Row],[Total Score]]&lt;=10, "Medium", tbl_logs[[#This Row],[Total Score]]&lt;=17, "High", tbl_logs[[#This Row],[Total Score]]&lt;=25, "Critical")</f>
        <v>Medium</v>
      </c>
    </row>
    <row r="3101" spans="1:14" x14ac:dyDescent="0.3">
      <c r="A3101" t="s">
        <v>103</v>
      </c>
      <c r="B3101" s="1">
        <v>46079.553472222222</v>
      </c>
      <c r="C3101" t="s">
        <v>7</v>
      </c>
      <c r="D3101" t="s">
        <v>8</v>
      </c>
      <c r="E3101" t="s">
        <v>19</v>
      </c>
      <c r="F3101" t="s">
        <v>10</v>
      </c>
      <c r="G3101" s="2">
        <v>0.55347222222222225</v>
      </c>
      <c r="H3101" s="3">
        <v>46079</v>
      </c>
      <c r="I3101">
        <v>2</v>
      </c>
      <c r="J3101">
        <f>_xlfn.XLOOKUP(tbl_logs[[#This Row],[Target_Department]],tbl_DeptWeight[Department], tbl_DeptWeight[Impact Score])</f>
        <v>3</v>
      </c>
      <c r="K3101">
        <f>_xlfn.XLOOKUP(tbl_logs[[#This Row],[Employee_Action]],tbl_ResponseLikelihood[Employee Action],tbl_ResponseLikelihood[Likelihood Score])</f>
        <v>2</v>
      </c>
      <c r="L3101">
        <f>tbl_logs[[#This Row],[Impact Score]]*tbl_logs[[#This Row],[Response Multiplier]]</f>
        <v>6</v>
      </c>
      <c r="M3101" t="str" cm="1">
        <f t="array" ref="M3101">_xlfn.IFS(tbl_logs[[#This Row],[Total Score]]&lt;=4, "Low", tbl_logs[[#This Row],[Total Score]]&lt;=10, "Medium", tbl_logs[[#This Row],[Total Score]]&lt;=19, "High", tbl_logs[[#This Row],[Total Score]]&lt;=25, "Very High")</f>
        <v>Medium</v>
      </c>
      <c r="N3101" t="str" cm="1">
        <f t="array" ref="N3101">_xlfn.IFS(tbl_logs[[#This Row],[Total Score]]&lt;=4, "Low", tbl_logs[[#This Row],[Total Score]]&lt;=10, "Medium", tbl_logs[[#This Row],[Total Score]]&lt;=17, "High", tbl_logs[[#This Row],[Total Score]]&lt;=25, "Critical")</f>
        <v>Medium</v>
      </c>
    </row>
    <row r="3102" spans="1:14" x14ac:dyDescent="0.3">
      <c r="A3102" t="s">
        <v>3257</v>
      </c>
      <c r="B3102" s="1">
        <v>46079.59652777778</v>
      </c>
      <c r="C3102" t="s">
        <v>7</v>
      </c>
      <c r="D3102" t="s">
        <v>18</v>
      </c>
      <c r="E3102" t="s">
        <v>19</v>
      </c>
      <c r="F3102" t="s">
        <v>20</v>
      </c>
      <c r="G3102" s="2">
        <v>0.59652777777777777</v>
      </c>
      <c r="H3102" s="3">
        <v>46079</v>
      </c>
      <c r="I3102">
        <v>2</v>
      </c>
      <c r="J3102">
        <f>_xlfn.XLOOKUP(tbl_logs[[#This Row],[Target_Department]],tbl_DeptWeight[Department], tbl_DeptWeight[Impact Score])</f>
        <v>3</v>
      </c>
      <c r="K3102">
        <f>_xlfn.XLOOKUP(tbl_logs[[#This Row],[Employee_Action]],tbl_ResponseLikelihood[Employee Action],tbl_ResponseLikelihood[Likelihood Score])</f>
        <v>2</v>
      </c>
      <c r="L3102">
        <f>tbl_logs[[#This Row],[Impact Score]]*tbl_logs[[#This Row],[Response Multiplier]]</f>
        <v>6</v>
      </c>
      <c r="M3102" t="str" cm="1">
        <f t="array" ref="M3102">_xlfn.IFS(tbl_logs[[#This Row],[Total Score]]&lt;=4, "Low", tbl_logs[[#This Row],[Total Score]]&lt;=10, "Medium", tbl_logs[[#This Row],[Total Score]]&lt;=19, "High", tbl_logs[[#This Row],[Total Score]]&lt;=25, "Very High")</f>
        <v>Medium</v>
      </c>
      <c r="N3102" t="str" cm="1">
        <f t="array" ref="N3102">_xlfn.IFS(tbl_logs[[#This Row],[Total Score]]&lt;=4, "Low", tbl_logs[[#This Row],[Total Score]]&lt;=10, "Medium", tbl_logs[[#This Row],[Total Score]]&lt;=17, "High", tbl_logs[[#This Row],[Total Score]]&lt;=25, "Critical")</f>
        <v>Medium</v>
      </c>
    </row>
    <row r="3103" spans="1:14" x14ac:dyDescent="0.3">
      <c r="A3103" t="s">
        <v>912</v>
      </c>
      <c r="B3103" s="1">
        <v>46079.637499999997</v>
      </c>
      <c r="C3103" t="s">
        <v>7</v>
      </c>
      <c r="D3103" t="s">
        <v>15</v>
      </c>
      <c r="E3103" t="s">
        <v>19</v>
      </c>
      <c r="F3103" t="s">
        <v>10</v>
      </c>
      <c r="G3103" s="2">
        <v>0.63749999999999996</v>
      </c>
      <c r="H3103" s="3">
        <v>46079</v>
      </c>
      <c r="I3103">
        <v>2</v>
      </c>
      <c r="J3103">
        <f>_xlfn.XLOOKUP(tbl_logs[[#This Row],[Target_Department]],tbl_DeptWeight[Department], tbl_DeptWeight[Impact Score])</f>
        <v>3</v>
      </c>
      <c r="K3103">
        <f>_xlfn.XLOOKUP(tbl_logs[[#This Row],[Employee_Action]],tbl_ResponseLikelihood[Employee Action],tbl_ResponseLikelihood[Likelihood Score])</f>
        <v>2</v>
      </c>
      <c r="L3103">
        <f>tbl_logs[[#This Row],[Impact Score]]*tbl_logs[[#This Row],[Response Multiplier]]</f>
        <v>6</v>
      </c>
      <c r="M3103" t="str" cm="1">
        <f t="array" ref="M3103">_xlfn.IFS(tbl_logs[[#This Row],[Total Score]]&lt;=4, "Low", tbl_logs[[#This Row],[Total Score]]&lt;=10, "Medium", tbl_logs[[#This Row],[Total Score]]&lt;=19, "High", tbl_logs[[#This Row],[Total Score]]&lt;=25, "Very High")</f>
        <v>Medium</v>
      </c>
      <c r="N3103" t="str" cm="1">
        <f t="array" ref="N3103">_xlfn.IFS(tbl_logs[[#This Row],[Total Score]]&lt;=4, "Low", tbl_logs[[#This Row],[Total Score]]&lt;=10, "Medium", tbl_logs[[#This Row],[Total Score]]&lt;=17, "High", tbl_logs[[#This Row],[Total Score]]&lt;=25, "Critical")</f>
        <v>Medium</v>
      </c>
    </row>
    <row r="3104" spans="1:14" x14ac:dyDescent="0.3">
      <c r="A3104" t="s">
        <v>2629</v>
      </c>
      <c r="B3104" s="1">
        <v>46079.686805555553</v>
      </c>
      <c r="C3104" t="s">
        <v>7</v>
      </c>
      <c r="D3104" t="s">
        <v>22</v>
      </c>
      <c r="E3104" t="s">
        <v>19</v>
      </c>
      <c r="F3104" t="s">
        <v>20</v>
      </c>
      <c r="G3104" s="2">
        <v>0.68680555555555556</v>
      </c>
      <c r="H3104" s="3">
        <v>46079</v>
      </c>
      <c r="I3104">
        <v>2</v>
      </c>
      <c r="J3104">
        <f>_xlfn.XLOOKUP(tbl_logs[[#This Row],[Target_Department]],tbl_DeptWeight[Department], tbl_DeptWeight[Impact Score])</f>
        <v>3</v>
      </c>
      <c r="K3104">
        <f>_xlfn.XLOOKUP(tbl_logs[[#This Row],[Employee_Action]],tbl_ResponseLikelihood[Employee Action],tbl_ResponseLikelihood[Likelihood Score])</f>
        <v>2</v>
      </c>
      <c r="L3104">
        <f>tbl_logs[[#This Row],[Impact Score]]*tbl_logs[[#This Row],[Response Multiplier]]</f>
        <v>6</v>
      </c>
      <c r="M3104" t="str" cm="1">
        <f t="array" ref="M3104">_xlfn.IFS(tbl_logs[[#This Row],[Total Score]]&lt;=4, "Low", tbl_logs[[#This Row],[Total Score]]&lt;=10, "Medium", tbl_logs[[#This Row],[Total Score]]&lt;=19, "High", tbl_logs[[#This Row],[Total Score]]&lt;=25, "Very High")</f>
        <v>Medium</v>
      </c>
      <c r="N3104" t="str" cm="1">
        <f t="array" ref="N3104">_xlfn.IFS(tbl_logs[[#This Row],[Total Score]]&lt;=4, "Low", tbl_logs[[#This Row],[Total Score]]&lt;=10, "Medium", tbl_logs[[#This Row],[Total Score]]&lt;=17, "High", tbl_logs[[#This Row],[Total Score]]&lt;=25, "Critical")</f>
        <v>Medium</v>
      </c>
    </row>
    <row r="3105" spans="1:14" x14ac:dyDescent="0.3">
      <c r="A3105" t="s">
        <v>1870</v>
      </c>
      <c r="B3105" s="1">
        <v>46079.696527777778</v>
      </c>
      <c r="C3105" t="s">
        <v>35</v>
      </c>
      <c r="D3105" t="s">
        <v>8</v>
      </c>
      <c r="E3105" t="s">
        <v>19</v>
      </c>
      <c r="F3105" t="s">
        <v>20</v>
      </c>
      <c r="G3105" s="2">
        <v>0.69652777777777775</v>
      </c>
      <c r="H3105" s="3">
        <v>46079</v>
      </c>
      <c r="I3105">
        <v>2</v>
      </c>
      <c r="J3105">
        <f>_xlfn.XLOOKUP(tbl_logs[[#This Row],[Target_Department]],tbl_DeptWeight[Department], tbl_DeptWeight[Impact Score])</f>
        <v>1</v>
      </c>
      <c r="K3105">
        <f>_xlfn.XLOOKUP(tbl_logs[[#This Row],[Employee_Action]],tbl_ResponseLikelihood[Employee Action],tbl_ResponseLikelihood[Likelihood Score])</f>
        <v>2</v>
      </c>
      <c r="L3105">
        <f>tbl_logs[[#This Row],[Impact Score]]*tbl_logs[[#This Row],[Response Multiplier]]</f>
        <v>2</v>
      </c>
      <c r="M3105" t="str" cm="1">
        <f t="array" ref="M3105">_xlfn.IFS(tbl_logs[[#This Row],[Total Score]]&lt;=4, "Low", tbl_logs[[#This Row],[Total Score]]&lt;=10, "Medium", tbl_logs[[#This Row],[Total Score]]&lt;=19, "High", tbl_logs[[#This Row],[Total Score]]&lt;=25, "Very High")</f>
        <v>Low</v>
      </c>
      <c r="N3105" t="str" cm="1">
        <f t="array" ref="N3105">_xlfn.IFS(tbl_logs[[#This Row],[Total Score]]&lt;=4, "Low", tbl_logs[[#This Row],[Total Score]]&lt;=10, "Medium", tbl_logs[[#This Row],[Total Score]]&lt;=17, "High", tbl_logs[[#This Row],[Total Score]]&lt;=25, "Critical")</f>
        <v>Low</v>
      </c>
    </row>
    <row r="3106" spans="1:14" x14ac:dyDescent="0.3">
      <c r="A3106" t="s">
        <v>1289</v>
      </c>
      <c r="B3106" s="1">
        <v>46079.718055555553</v>
      </c>
      <c r="C3106" t="s">
        <v>7</v>
      </c>
      <c r="D3106" t="s">
        <v>22</v>
      </c>
      <c r="E3106" t="s">
        <v>19</v>
      </c>
      <c r="F3106" t="s">
        <v>13</v>
      </c>
      <c r="G3106" s="2">
        <v>0.71805555555555556</v>
      </c>
      <c r="H3106" s="3">
        <v>46079</v>
      </c>
      <c r="I3106">
        <v>2</v>
      </c>
      <c r="J3106">
        <f>_xlfn.XLOOKUP(tbl_logs[[#This Row],[Target_Department]],tbl_DeptWeight[Department], tbl_DeptWeight[Impact Score])</f>
        <v>3</v>
      </c>
      <c r="K3106">
        <f>_xlfn.XLOOKUP(tbl_logs[[#This Row],[Employee_Action]],tbl_ResponseLikelihood[Employee Action],tbl_ResponseLikelihood[Likelihood Score])</f>
        <v>1</v>
      </c>
      <c r="L3106">
        <f>tbl_logs[[#This Row],[Impact Score]]*tbl_logs[[#This Row],[Response Multiplier]]</f>
        <v>3</v>
      </c>
      <c r="M3106" t="str" cm="1">
        <f t="array" ref="M3106">_xlfn.IFS(tbl_logs[[#This Row],[Total Score]]&lt;=4, "Low", tbl_logs[[#This Row],[Total Score]]&lt;=10, "Medium", tbl_logs[[#This Row],[Total Score]]&lt;=19, "High", tbl_logs[[#This Row],[Total Score]]&lt;=25, "Very High")</f>
        <v>Low</v>
      </c>
      <c r="N3106" t="str" cm="1">
        <f t="array" ref="N3106">_xlfn.IFS(tbl_logs[[#This Row],[Total Score]]&lt;=4, "Low", tbl_logs[[#This Row],[Total Score]]&lt;=10, "Medium", tbl_logs[[#This Row],[Total Score]]&lt;=17, "High", tbl_logs[[#This Row],[Total Score]]&lt;=25, "Critical")</f>
        <v>Low</v>
      </c>
    </row>
    <row r="3107" spans="1:14" x14ac:dyDescent="0.3">
      <c r="A3107" t="s">
        <v>2354</v>
      </c>
      <c r="B3107" s="1">
        <v>46079.76458333333</v>
      </c>
      <c r="C3107" t="s">
        <v>40</v>
      </c>
      <c r="D3107" t="s">
        <v>15</v>
      </c>
      <c r="E3107" t="s">
        <v>16</v>
      </c>
      <c r="F3107" t="s">
        <v>33</v>
      </c>
      <c r="G3107" s="2">
        <v>0.76458333333333328</v>
      </c>
      <c r="H3107" s="3">
        <v>46079</v>
      </c>
      <c r="I3107">
        <v>2</v>
      </c>
      <c r="J3107">
        <f>_xlfn.XLOOKUP(tbl_logs[[#This Row],[Target_Department]],tbl_DeptWeight[Department], tbl_DeptWeight[Impact Score])</f>
        <v>5</v>
      </c>
      <c r="K3107">
        <f>_xlfn.XLOOKUP(tbl_logs[[#This Row],[Employee_Action]],tbl_ResponseLikelihood[Employee Action],tbl_ResponseLikelihood[Likelihood Score])</f>
        <v>4</v>
      </c>
      <c r="L3107">
        <f>tbl_logs[[#This Row],[Impact Score]]*tbl_logs[[#This Row],[Response Multiplier]]</f>
        <v>20</v>
      </c>
      <c r="M3107" t="str" cm="1">
        <f t="array" ref="M3107">_xlfn.IFS(tbl_logs[[#This Row],[Total Score]]&lt;=4, "Low", tbl_logs[[#This Row],[Total Score]]&lt;=10, "Medium", tbl_logs[[#This Row],[Total Score]]&lt;=19, "High", tbl_logs[[#This Row],[Total Score]]&lt;=25, "Very High")</f>
        <v>Very High</v>
      </c>
      <c r="N3107" t="str" cm="1">
        <f t="array" ref="N3107">_xlfn.IFS(tbl_logs[[#This Row],[Total Score]]&lt;=4, "Low", tbl_logs[[#This Row],[Total Score]]&lt;=10, "Medium", tbl_logs[[#This Row],[Total Score]]&lt;=17, "High", tbl_logs[[#This Row],[Total Score]]&lt;=25, "Critical")</f>
        <v>Critical</v>
      </c>
    </row>
    <row r="3108" spans="1:14" x14ac:dyDescent="0.3">
      <c r="A3108" t="s">
        <v>397</v>
      </c>
      <c r="B3108" s="1">
        <v>46079.866666666669</v>
      </c>
      <c r="C3108" t="s">
        <v>7</v>
      </c>
      <c r="D3108" t="s">
        <v>8</v>
      </c>
      <c r="E3108" t="s">
        <v>19</v>
      </c>
      <c r="F3108" t="s">
        <v>53</v>
      </c>
      <c r="G3108" s="2">
        <v>0.8666666666666667</v>
      </c>
      <c r="H3108" s="3">
        <v>46079</v>
      </c>
      <c r="I3108">
        <v>2</v>
      </c>
      <c r="J3108">
        <f>_xlfn.XLOOKUP(tbl_logs[[#This Row],[Target_Department]],tbl_DeptWeight[Department], tbl_DeptWeight[Impact Score])</f>
        <v>3</v>
      </c>
      <c r="K3108">
        <f>_xlfn.XLOOKUP(tbl_logs[[#This Row],[Employee_Action]],tbl_ResponseLikelihood[Employee Action],tbl_ResponseLikelihood[Likelihood Score])</f>
        <v>5</v>
      </c>
      <c r="L3108">
        <f>tbl_logs[[#This Row],[Impact Score]]*tbl_logs[[#This Row],[Response Multiplier]]</f>
        <v>15</v>
      </c>
      <c r="M3108" t="str" cm="1">
        <f t="array" ref="M3108">_xlfn.IFS(tbl_logs[[#This Row],[Total Score]]&lt;=4, "Low", tbl_logs[[#This Row],[Total Score]]&lt;=10, "Medium", tbl_logs[[#This Row],[Total Score]]&lt;=19, "High", tbl_logs[[#This Row],[Total Score]]&lt;=25, "Very High")</f>
        <v>High</v>
      </c>
      <c r="N3108" t="str" cm="1">
        <f t="array" ref="N3108">_xlfn.IFS(tbl_logs[[#This Row],[Total Score]]&lt;=4, "Low", tbl_logs[[#This Row],[Total Score]]&lt;=10, "Medium", tbl_logs[[#This Row],[Total Score]]&lt;=17, "High", tbl_logs[[#This Row],[Total Score]]&lt;=25, "Critical")</f>
        <v>High</v>
      </c>
    </row>
    <row r="3109" spans="1:14" x14ac:dyDescent="0.3">
      <c r="A3109" t="s">
        <v>3399</v>
      </c>
      <c r="B3109" s="1">
        <v>46079.873611111114</v>
      </c>
      <c r="C3109" t="s">
        <v>12</v>
      </c>
      <c r="D3109" t="s">
        <v>8</v>
      </c>
      <c r="E3109" t="s">
        <v>16</v>
      </c>
      <c r="F3109" t="s">
        <v>10</v>
      </c>
      <c r="G3109" s="2">
        <v>0.87361111111111112</v>
      </c>
      <c r="H3109" s="3">
        <v>46079</v>
      </c>
      <c r="I3109">
        <v>2</v>
      </c>
      <c r="J3109">
        <f>_xlfn.XLOOKUP(tbl_logs[[#This Row],[Target_Department]],tbl_DeptWeight[Department], tbl_DeptWeight[Impact Score])</f>
        <v>1</v>
      </c>
      <c r="K3109">
        <f>_xlfn.XLOOKUP(tbl_logs[[#This Row],[Employee_Action]],tbl_ResponseLikelihood[Employee Action],tbl_ResponseLikelihood[Likelihood Score])</f>
        <v>2</v>
      </c>
      <c r="L3109">
        <f>tbl_logs[[#This Row],[Impact Score]]*tbl_logs[[#This Row],[Response Multiplier]]</f>
        <v>2</v>
      </c>
      <c r="M3109" t="str" cm="1">
        <f t="array" ref="M3109">_xlfn.IFS(tbl_logs[[#This Row],[Total Score]]&lt;=4, "Low", tbl_logs[[#This Row],[Total Score]]&lt;=10, "Medium", tbl_logs[[#This Row],[Total Score]]&lt;=19, "High", tbl_logs[[#This Row],[Total Score]]&lt;=25, "Very High")</f>
        <v>Low</v>
      </c>
      <c r="N3109" t="str" cm="1">
        <f t="array" ref="N3109">_xlfn.IFS(tbl_logs[[#This Row],[Total Score]]&lt;=4, "Low", tbl_logs[[#This Row],[Total Score]]&lt;=10, "Medium", tbl_logs[[#This Row],[Total Score]]&lt;=17, "High", tbl_logs[[#This Row],[Total Score]]&lt;=25, "Critical")</f>
        <v>Low</v>
      </c>
    </row>
    <row r="3110" spans="1:14" x14ac:dyDescent="0.3">
      <c r="A3110" t="s">
        <v>662</v>
      </c>
      <c r="B3110" s="1">
        <v>46079.881944444445</v>
      </c>
      <c r="C3110" t="s">
        <v>7</v>
      </c>
      <c r="D3110" t="s">
        <v>8</v>
      </c>
      <c r="E3110" t="s">
        <v>19</v>
      </c>
      <c r="F3110" t="s">
        <v>20</v>
      </c>
      <c r="G3110" s="2">
        <v>0.88194444444444442</v>
      </c>
      <c r="H3110" s="3">
        <v>46079</v>
      </c>
      <c r="I3110">
        <v>2</v>
      </c>
      <c r="J3110">
        <f>_xlfn.XLOOKUP(tbl_logs[[#This Row],[Target_Department]],tbl_DeptWeight[Department], tbl_DeptWeight[Impact Score])</f>
        <v>3</v>
      </c>
      <c r="K3110">
        <f>_xlfn.XLOOKUP(tbl_logs[[#This Row],[Employee_Action]],tbl_ResponseLikelihood[Employee Action],tbl_ResponseLikelihood[Likelihood Score])</f>
        <v>2</v>
      </c>
      <c r="L3110">
        <f>tbl_logs[[#This Row],[Impact Score]]*tbl_logs[[#This Row],[Response Multiplier]]</f>
        <v>6</v>
      </c>
      <c r="M3110" t="str" cm="1">
        <f t="array" ref="M3110">_xlfn.IFS(tbl_logs[[#This Row],[Total Score]]&lt;=4, "Low", tbl_logs[[#This Row],[Total Score]]&lt;=10, "Medium", tbl_logs[[#This Row],[Total Score]]&lt;=19, "High", tbl_logs[[#This Row],[Total Score]]&lt;=25, "Very High")</f>
        <v>Medium</v>
      </c>
      <c r="N3110" t="str" cm="1">
        <f t="array" ref="N3110">_xlfn.IFS(tbl_logs[[#This Row],[Total Score]]&lt;=4, "Low", tbl_logs[[#This Row],[Total Score]]&lt;=10, "Medium", tbl_logs[[#This Row],[Total Score]]&lt;=17, "High", tbl_logs[[#This Row],[Total Score]]&lt;=25, "Critical")</f>
        <v>Medium</v>
      </c>
    </row>
    <row r="3111" spans="1:14" x14ac:dyDescent="0.3">
      <c r="A3111" t="s">
        <v>1201</v>
      </c>
      <c r="B3111" s="1">
        <v>46079.888194444444</v>
      </c>
      <c r="C3111" t="s">
        <v>7</v>
      </c>
      <c r="D3111" t="s">
        <v>8</v>
      </c>
      <c r="E3111" t="s">
        <v>31</v>
      </c>
      <c r="F3111" t="s">
        <v>20</v>
      </c>
      <c r="G3111" s="2">
        <v>0.8881944444444444</v>
      </c>
      <c r="H3111" s="3">
        <v>46079</v>
      </c>
      <c r="I3111">
        <v>2</v>
      </c>
      <c r="J3111">
        <f>_xlfn.XLOOKUP(tbl_logs[[#This Row],[Target_Department]],tbl_DeptWeight[Department], tbl_DeptWeight[Impact Score])</f>
        <v>3</v>
      </c>
      <c r="K3111">
        <f>_xlfn.XLOOKUP(tbl_logs[[#This Row],[Employee_Action]],tbl_ResponseLikelihood[Employee Action],tbl_ResponseLikelihood[Likelihood Score])</f>
        <v>2</v>
      </c>
      <c r="L3111">
        <f>tbl_logs[[#This Row],[Impact Score]]*tbl_logs[[#This Row],[Response Multiplier]]</f>
        <v>6</v>
      </c>
      <c r="M3111" t="str" cm="1">
        <f t="array" ref="M3111">_xlfn.IFS(tbl_logs[[#This Row],[Total Score]]&lt;=4, "Low", tbl_logs[[#This Row],[Total Score]]&lt;=10, "Medium", tbl_logs[[#This Row],[Total Score]]&lt;=19, "High", tbl_logs[[#This Row],[Total Score]]&lt;=25, "Very High")</f>
        <v>Medium</v>
      </c>
      <c r="N3111" t="str" cm="1">
        <f t="array" ref="N3111">_xlfn.IFS(tbl_logs[[#This Row],[Total Score]]&lt;=4, "Low", tbl_logs[[#This Row],[Total Score]]&lt;=10, "Medium", tbl_logs[[#This Row],[Total Score]]&lt;=17, "High", tbl_logs[[#This Row],[Total Score]]&lt;=25, "Critical")</f>
        <v>Medium</v>
      </c>
    </row>
    <row r="3112" spans="1:14" x14ac:dyDescent="0.3">
      <c r="A3112" t="s">
        <v>2812</v>
      </c>
      <c r="B3112" s="1">
        <v>46079.905555555553</v>
      </c>
      <c r="C3112" t="s">
        <v>7</v>
      </c>
      <c r="D3112" t="s">
        <v>18</v>
      </c>
      <c r="E3112" t="s">
        <v>19</v>
      </c>
      <c r="F3112" t="s">
        <v>20</v>
      </c>
      <c r="G3112" s="2">
        <v>0.90555555555555556</v>
      </c>
      <c r="H3112" s="3">
        <v>46079</v>
      </c>
      <c r="I3112">
        <v>2</v>
      </c>
      <c r="J3112">
        <f>_xlfn.XLOOKUP(tbl_logs[[#This Row],[Target_Department]],tbl_DeptWeight[Department], tbl_DeptWeight[Impact Score])</f>
        <v>3</v>
      </c>
      <c r="K3112">
        <f>_xlfn.XLOOKUP(tbl_logs[[#This Row],[Employee_Action]],tbl_ResponseLikelihood[Employee Action],tbl_ResponseLikelihood[Likelihood Score])</f>
        <v>2</v>
      </c>
      <c r="L3112">
        <f>tbl_logs[[#This Row],[Impact Score]]*tbl_logs[[#This Row],[Response Multiplier]]</f>
        <v>6</v>
      </c>
      <c r="M3112" t="str" cm="1">
        <f t="array" ref="M3112">_xlfn.IFS(tbl_logs[[#This Row],[Total Score]]&lt;=4, "Low", tbl_logs[[#This Row],[Total Score]]&lt;=10, "Medium", tbl_logs[[#This Row],[Total Score]]&lt;=19, "High", tbl_logs[[#This Row],[Total Score]]&lt;=25, "Very High")</f>
        <v>Medium</v>
      </c>
      <c r="N3112" t="str" cm="1">
        <f t="array" ref="N3112">_xlfn.IFS(tbl_logs[[#This Row],[Total Score]]&lt;=4, "Low", tbl_logs[[#This Row],[Total Score]]&lt;=10, "Medium", tbl_logs[[#This Row],[Total Score]]&lt;=17, "High", tbl_logs[[#This Row],[Total Score]]&lt;=25, "Critical")</f>
        <v>Medium</v>
      </c>
    </row>
    <row r="3113" spans="1:14" x14ac:dyDescent="0.3">
      <c r="A3113" t="s">
        <v>3276</v>
      </c>
      <c r="B3113" s="1">
        <v>46079.928472222222</v>
      </c>
      <c r="C3113" t="s">
        <v>12</v>
      </c>
      <c r="D3113" t="s">
        <v>15</v>
      </c>
      <c r="E3113" t="s">
        <v>31</v>
      </c>
      <c r="F3113" t="s">
        <v>33</v>
      </c>
      <c r="G3113" s="2">
        <v>0.92847222222222225</v>
      </c>
      <c r="H3113" s="3">
        <v>46079</v>
      </c>
      <c r="I3113">
        <v>2</v>
      </c>
      <c r="J3113">
        <f>_xlfn.XLOOKUP(tbl_logs[[#This Row],[Target_Department]],tbl_DeptWeight[Department], tbl_DeptWeight[Impact Score])</f>
        <v>1</v>
      </c>
      <c r="K3113">
        <f>_xlfn.XLOOKUP(tbl_logs[[#This Row],[Employee_Action]],tbl_ResponseLikelihood[Employee Action],tbl_ResponseLikelihood[Likelihood Score])</f>
        <v>4</v>
      </c>
      <c r="L3113">
        <f>tbl_logs[[#This Row],[Impact Score]]*tbl_logs[[#This Row],[Response Multiplier]]</f>
        <v>4</v>
      </c>
      <c r="M3113" t="str" cm="1">
        <f t="array" ref="M3113">_xlfn.IFS(tbl_logs[[#This Row],[Total Score]]&lt;=4, "Low", tbl_logs[[#This Row],[Total Score]]&lt;=10, "Medium", tbl_logs[[#This Row],[Total Score]]&lt;=19, "High", tbl_logs[[#This Row],[Total Score]]&lt;=25, "Very High")</f>
        <v>Low</v>
      </c>
      <c r="N3113" t="str" cm="1">
        <f t="array" ref="N3113">_xlfn.IFS(tbl_logs[[#This Row],[Total Score]]&lt;=4, "Low", tbl_logs[[#This Row],[Total Score]]&lt;=10, "Medium", tbl_logs[[#This Row],[Total Score]]&lt;=17, "High", tbl_logs[[#This Row],[Total Score]]&lt;=25, "Critical")</f>
        <v>Low</v>
      </c>
    </row>
    <row r="3114" spans="1:14" x14ac:dyDescent="0.3">
      <c r="A3114" t="s">
        <v>2904</v>
      </c>
      <c r="B3114" s="1">
        <v>46079.933333333334</v>
      </c>
      <c r="C3114" t="s">
        <v>7</v>
      </c>
      <c r="D3114" t="s">
        <v>15</v>
      </c>
      <c r="E3114" t="s">
        <v>19</v>
      </c>
      <c r="F3114" t="s">
        <v>13</v>
      </c>
      <c r="G3114" s="2">
        <v>0.93333333333333335</v>
      </c>
      <c r="H3114" s="3">
        <v>46079</v>
      </c>
      <c r="I3114">
        <v>2</v>
      </c>
      <c r="J3114">
        <f>_xlfn.XLOOKUP(tbl_logs[[#This Row],[Target_Department]],tbl_DeptWeight[Department], tbl_DeptWeight[Impact Score])</f>
        <v>3</v>
      </c>
      <c r="K3114">
        <f>_xlfn.XLOOKUP(tbl_logs[[#This Row],[Employee_Action]],tbl_ResponseLikelihood[Employee Action],tbl_ResponseLikelihood[Likelihood Score])</f>
        <v>1</v>
      </c>
      <c r="L3114">
        <f>tbl_logs[[#This Row],[Impact Score]]*tbl_logs[[#This Row],[Response Multiplier]]</f>
        <v>3</v>
      </c>
      <c r="M3114" t="str" cm="1">
        <f t="array" ref="M3114">_xlfn.IFS(tbl_logs[[#This Row],[Total Score]]&lt;=4, "Low", tbl_logs[[#This Row],[Total Score]]&lt;=10, "Medium", tbl_logs[[#This Row],[Total Score]]&lt;=19, "High", tbl_logs[[#This Row],[Total Score]]&lt;=25, "Very High")</f>
        <v>Low</v>
      </c>
      <c r="N3114" t="str" cm="1">
        <f t="array" ref="N3114">_xlfn.IFS(tbl_logs[[#This Row],[Total Score]]&lt;=4, "Low", tbl_logs[[#This Row],[Total Score]]&lt;=10, "Medium", tbl_logs[[#This Row],[Total Score]]&lt;=17, "High", tbl_logs[[#This Row],[Total Score]]&lt;=25, "Critical")</f>
        <v>Low</v>
      </c>
    </row>
    <row r="3115" spans="1:14" x14ac:dyDescent="0.3">
      <c r="A3115" t="s">
        <v>75</v>
      </c>
      <c r="B3115" s="1">
        <v>46079.947222222225</v>
      </c>
      <c r="C3115" t="s">
        <v>40</v>
      </c>
      <c r="D3115" t="s">
        <v>22</v>
      </c>
      <c r="E3115" t="s">
        <v>16</v>
      </c>
      <c r="F3115" t="s">
        <v>10</v>
      </c>
      <c r="G3115" s="2">
        <v>0.94722222222222219</v>
      </c>
      <c r="H3115" s="3">
        <v>46079</v>
      </c>
      <c r="I3115">
        <v>2</v>
      </c>
      <c r="J3115">
        <f>_xlfn.XLOOKUP(tbl_logs[[#This Row],[Target_Department]],tbl_DeptWeight[Department], tbl_DeptWeight[Impact Score])</f>
        <v>5</v>
      </c>
      <c r="K3115">
        <f>_xlfn.XLOOKUP(tbl_logs[[#This Row],[Employee_Action]],tbl_ResponseLikelihood[Employee Action],tbl_ResponseLikelihood[Likelihood Score])</f>
        <v>2</v>
      </c>
      <c r="L3115">
        <f>tbl_logs[[#This Row],[Impact Score]]*tbl_logs[[#This Row],[Response Multiplier]]</f>
        <v>10</v>
      </c>
      <c r="M3115" t="str" cm="1">
        <f t="array" ref="M3115">_xlfn.IFS(tbl_logs[[#This Row],[Total Score]]&lt;=4, "Low", tbl_logs[[#This Row],[Total Score]]&lt;=10, "Medium", tbl_logs[[#This Row],[Total Score]]&lt;=19, "High", tbl_logs[[#This Row],[Total Score]]&lt;=25, "Very High")</f>
        <v>Medium</v>
      </c>
      <c r="N3115" t="str" cm="1">
        <f t="array" ref="N3115">_xlfn.IFS(tbl_logs[[#This Row],[Total Score]]&lt;=4, "Low", tbl_logs[[#This Row],[Total Score]]&lt;=10, "Medium", tbl_logs[[#This Row],[Total Score]]&lt;=17, "High", tbl_logs[[#This Row],[Total Score]]&lt;=25, "Critical")</f>
        <v>Medium</v>
      </c>
    </row>
    <row r="3116" spans="1:14" x14ac:dyDescent="0.3">
      <c r="A3116" t="s">
        <v>348</v>
      </c>
      <c r="B3116" s="1">
        <v>46079.959027777775</v>
      </c>
      <c r="C3116" t="s">
        <v>7</v>
      </c>
      <c r="D3116" t="s">
        <v>18</v>
      </c>
      <c r="E3116" t="s">
        <v>19</v>
      </c>
      <c r="F3116" t="s">
        <v>33</v>
      </c>
      <c r="G3116" s="2">
        <v>0.95902777777777781</v>
      </c>
      <c r="H3116" s="3">
        <v>46079</v>
      </c>
      <c r="I3116">
        <v>2</v>
      </c>
      <c r="J3116">
        <f>_xlfn.XLOOKUP(tbl_logs[[#This Row],[Target_Department]],tbl_DeptWeight[Department], tbl_DeptWeight[Impact Score])</f>
        <v>3</v>
      </c>
      <c r="K3116">
        <f>_xlfn.XLOOKUP(tbl_logs[[#This Row],[Employee_Action]],tbl_ResponseLikelihood[Employee Action],tbl_ResponseLikelihood[Likelihood Score])</f>
        <v>4</v>
      </c>
      <c r="L3116">
        <f>tbl_logs[[#This Row],[Impact Score]]*tbl_logs[[#This Row],[Response Multiplier]]</f>
        <v>12</v>
      </c>
      <c r="M3116" t="str" cm="1">
        <f t="array" ref="M3116">_xlfn.IFS(tbl_logs[[#This Row],[Total Score]]&lt;=4, "Low", tbl_logs[[#This Row],[Total Score]]&lt;=10, "Medium", tbl_logs[[#This Row],[Total Score]]&lt;=19, "High", tbl_logs[[#This Row],[Total Score]]&lt;=25, "Very High")</f>
        <v>High</v>
      </c>
      <c r="N3116" t="str" cm="1">
        <f t="array" ref="N3116">_xlfn.IFS(tbl_logs[[#This Row],[Total Score]]&lt;=4, "Low", tbl_logs[[#This Row],[Total Score]]&lt;=10, "Medium", tbl_logs[[#This Row],[Total Score]]&lt;=17, "High", tbl_logs[[#This Row],[Total Score]]&lt;=25, "Critical")</f>
        <v>High</v>
      </c>
    </row>
    <row r="3117" spans="1:14" x14ac:dyDescent="0.3">
      <c r="A3117" t="s">
        <v>3626</v>
      </c>
      <c r="B3117" s="1">
        <v>46079.977777777778</v>
      </c>
      <c r="C3117" t="s">
        <v>47</v>
      </c>
      <c r="D3117" t="s">
        <v>8</v>
      </c>
      <c r="E3117" t="s">
        <v>19</v>
      </c>
      <c r="F3117" t="s">
        <v>33</v>
      </c>
      <c r="G3117" s="2">
        <v>0.97777777777777775</v>
      </c>
      <c r="H3117" s="3">
        <v>46079</v>
      </c>
      <c r="I3117">
        <v>2</v>
      </c>
      <c r="J3117">
        <f>_xlfn.XLOOKUP(tbl_logs[[#This Row],[Target_Department]],tbl_DeptWeight[Department], tbl_DeptWeight[Impact Score])</f>
        <v>1</v>
      </c>
      <c r="K3117">
        <f>_xlfn.XLOOKUP(tbl_logs[[#This Row],[Employee_Action]],tbl_ResponseLikelihood[Employee Action],tbl_ResponseLikelihood[Likelihood Score])</f>
        <v>4</v>
      </c>
      <c r="L3117">
        <f>tbl_logs[[#This Row],[Impact Score]]*tbl_logs[[#This Row],[Response Multiplier]]</f>
        <v>4</v>
      </c>
      <c r="M3117" t="str" cm="1">
        <f t="array" ref="M3117">_xlfn.IFS(tbl_logs[[#This Row],[Total Score]]&lt;=4, "Low", tbl_logs[[#This Row],[Total Score]]&lt;=10, "Medium", tbl_logs[[#This Row],[Total Score]]&lt;=19, "High", tbl_logs[[#This Row],[Total Score]]&lt;=25, "Very High")</f>
        <v>Low</v>
      </c>
      <c r="N3117" t="str" cm="1">
        <f t="array" ref="N3117">_xlfn.IFS(tbl_logs[[#This Row],[Total Score]]&lt;=4, "Low", tbl_logs[[#This Row],[Total Score]]&lt;=10, "Medium", tbl_logs[[#This Row],[Total Score]]&lt;=17, "High", tbl_logs[[#This Row],[Total Score]]&lt;=25, "Critical")</f>
        <v>Low</v>
      </c>
    </row>
    <row r="3118" spans="1:14" x14ac:dyDescent="0.3">
      <c r="A3118" t="s">
        <v>4490</v>
      </c>
      <c r="B3118" s="1">
        <v>46080.021527777775</v>
      </c>
      <c r="C3118" t="s">
        <v>12</v>
      </c>
      <c r="D3118" t="s">
        <v>8</v>
      </c>
      <c r="E3118" t="s">
        <v>9</v>
      </c>
      <c r="F3118" t="s">
        <v>13</v>
      </c>
      <c r="G3118" s="2">
        <v>2.1527777777777778E-2</v>
      </c>
      <c r="H3118" s="3">
        <v>46080</v>
      </c>
      <c r="I3118">
        <v>2</v>
      </c>
      <c r="J3118">
        <f>_xlfn.XLOOKUP(tbl_logs[[#This Row],[Target_Department]],tbl_DeptWeight[Department], tbl_DeptWeight[Impact Score])</f>
        <v>1</v>
      </c>
      <c r="K3118">
        <f>_xlfn.XLOOKUP(tbl_logs[[#This Row],[Employee_Action]],tbl_ResponseLikelihood[Employee Action],tbl_ResponseLikelihood[Likelihood Score])</f>
        <v>1</v>
      </c>
      <c r="L3118">
        <f>tbl_logs[[#This Row],[Impact Score]]*tbl_logs[[#This Row],[Response Multiplier]]</f>
        <v>1</v>
      </c>
      <c r="M3118" t="str" cm="1">
        <f t="array" ref="M3118">_xlfn.IFS(tbl_logs[[#This Row],[Total Score]]&lt;=4, "Low", tbl_logs[[#This Row],[Total Score]]&lt;=10, "Medium", tbl_logs[[#This Row],[Total Score]]&lt;=19, "High", tbl_logs[[#This Row],[Total Score]]&lt;=25, "Very High")</f>
        <v>Low</v>
      </c>
      <c r="N3118" t="str" cm="1">
        <f t="array" ref="N3118">_xlfn.IFS(tbl_logs[[#This Row],[Total Score]]&lt;=4, "Low", tbl_logs[[#This Row],[Total Score]]&lt;=10, "Medium", tbl_logs[[#This Row],[Total Score]]&lt;=17, "High", tbl_logs[[#This Row],[Total Score]]&lt;=25, "Critical")</f>
        <v>Low</v>
      </c>
    </row>
    <row r="3119" spans="1:14" x14ac:dyDescent="0.3">
      <c r="A3119" t="s">
        <v>4038</v>
      </c>
      <c r="B3119" s="1">
        <v>46080.024305555555</v>
      </c>
      <c r="C3119" t="s">
        <v>7</v>
      </c>
      <c r="D3119" t="s">
        <v>22</v>
      </c>
      <c r="E3119" t="s">
        <v>19</v>
      </c>
      <c r="F3119" t="s">
        <v>33</v>
      </c>
      <c r="G3119" s="2">
        <v>2.4305555555555556E-2</v>
      </c>
      <c r="H3119" s="3">
        <v>46080</v>
      </c>
      <c r="I3119">
        <v>2</v>
      </c>
      <c r="J3119">
        <f>_xlfn.XLOOKUP(tbl_logs[[#This Row],[Target_Department]],tbl_DeptWeight[Department], tbl_DeptWeight[Impact Score])</f>
        <v>3</v>
      </c>
      <c r="K3119">
        <f>_xlfn.XLOOKUP(tbl_logs[[#This Row],[Employee_Action]],tbl_ResponseLikelihood[Employee Action],tbl_ResponseLikelihood[Likelihood Score])</f>
        <v>4</v>
      </c>
      <c r="L3119">
        <f>tbl_logs[[#This Row],[Impact Score]]*tbl_logs[[#This Row],[Response Multiplier]]</f>
        <v>12</v>
      </c>
      <c r="M3119" t="str" cm="1">
        <f t="array" ref="M3119">_xlfn.IFS(tbl_logs[[#This Row],[Total Score]]&lt;=4, "Low", tbl_logs[[#This Row],[Total Score]]&lt;=10, "Medium", tbl_logs[[#This Row],[Total Score]]&lt;=19, "High", tbl_logs[[#This Row],[Total Score]]&lt;=25, "Very High")</f>
        <v>High</v>
      </c>
      <c r="N3119" t="str" cm="1">
        <f t="array" ref="N3119">_xlfn.IFS(tbl_logs[[#This Row],[Total Score]]&lt;=4, "Low", tbl_logs[[#This Row],[Total Score]]&lt;=10, "Medium", tbl_logs[[#This Row],[Total Score]]&lt;=17, "High", tbl_logs[[#This Row],[Total Score]]&lt;=25, "Critical")</f>
        <v>High</v>
      </c>
    </row>
    <row r="3120" spans="1:14" x14ac:dyDescent="0.3">
      <c r="A3120" t="s">
        <v>792</v>
      </c>
      <c r="B3120" s="1">
        <v>46080.027777777781</v>
      </c>
      <c r="C3120" t="s">
        <v>7</v>
      </c>
      <c r="D3120" t="s">
        <v>15</v>
      </c>
      <c r="E3120" t="s">
        <v>16</v>
      </c>
      <c r="F3120" t="s">
        <v>10</v>
      </c>
      <c r="G3120" s="2">
        <v>2.7777777777777776E-2</v>
      </c>
      <c r="H3120" s="3">
        <v>46080</v>
      </c>
      <c r="I3120">
        <v>2</v>
      </c>
      <c r="J3120">
        <f>_xlfn.XLOOKUP(tbl_logs[[#This Row],[Target_Department]],tbl_DeptWeight[Department], tbl_DeptWeight[Impact Score])</f>
        <v>3</v>
      </c>
      <c r="K3120">
        <f>_xlfn.XLOOKUP(tbl_logs[[#This Row],[Employee_Action]],tbl_ResponseLikelihood[Employee Action],tbl_ResponseLikelihood[Likelihood Score])</f>
        <v>2</v>
      </c>
      <c r="L3120">
        <f>tbl_logs[[#This Row],[Impact Score]]*tbl_logs[[#This Row],[Response Multiplier]]</f>
        <v>6</v>
      </c>
      <c r="M3120" t="str" cm="1">
        <f t="array" ref="M3120">_xlfn.IFS(tbl_logs[[#This Row],[Total Score]]&lt;=4, "Low", tbl_logs[[#This Row],[Total Score]]&lt;=10, "Medium", tbl_logs[[#This Row],[Total Score]]&lt;=19, "High", tbl_logs[[#This Row],[Total Score]]&lt;=25, "Very High")</f>
        <v>Medium</v>
      </c>
      <c r="N3120" t="str" cm="1">
        <f t="array" ref="N3120">_xlfn.IFS(tbl_logs[[#This Row],[Total Score]]&lt;=4, "Low", tbl_logs[[#This Row],[Total Score]]&lt;=10, "Medium", tbl_logs[[#This Row],[Total Score]]&lt;=17, "High", tbl_logs[[#This Row],[Total Score]]&lt;=25, "Critical")</f>
        <v>Medium</v>
      </c>
    </row>
    <row r="3121" spans="1:14" x14ac:dyDescent="0.3">
      <c r="A3121" t="s">
        <v>1516</v>
      </c>
      <c r="B3121" s="1">
        <v>46080.039583333331</v>
      </c>
      <c r="C3121" t="s">
        <v>40</v>
      </c>
      <c r="D3121" t="s">
        <v>18</v>
      </c>
      <c r="E3121" t="s">
        <v>16</v>
      </c>
      <c r="F3121" t="s">
        <v>10</v>
      </c>
      <c r="G3121" s="2">
        <v>3.9583333333333331E-2</v>
      </c>
      <c r="H3121" s="3">
        <v>46080</v>
      </c>
      <c r="I3121">
        <v>2</v>
      </c>
      <c r="J3121">
        <f>_xlfn.XLOOKUP(tbl_logs[[#This Row],[Target_Department]],tbl_DeptWeight[Department], tbl_DeptWeight[Impact Score])</f>
        <v>5</v>
      </c>
      <c r="K3121">
        <f>_xlfn.XLOOKUP(tbl_logs[[#This Row],[Employee_Action]],tbl_ResponseLikelihood[Employee Action],tbl_ResponseLikelihood[Likelihood Score])</f>
        <v>2</v>
      </c>
      <c r="L3121">
        <f>tbl_logs[[#This Row],[Impact Score]]*tbl_logs[[#This Row],[Response Multiplier]]</f>
        <v>10</v>
      </c>
      <c r="M3121" t="str" cm="1">
        <f t="array" ref="M3121">_xlfn.IFS(tbl_logs[[#This Row],[Total Score]]&lt;=4, "Low", tbl_logs[[#This Row],[Total Score]]&lt;=10, "Medium", tbl_logs[[#This Row],[Total Score]]&lt;=19, "High", tbl_logs[[#This Row],[Total Score]]&lt;=25, "Very High")</f>
        <v>Medium</v>
      </c>
      <c r="N3121" t="str" cm="1">
        <f t="array" ref="N3121">_xlfn.IFS(tbl_logs[[#This Row],[Total Score]]&lt;=4, "Low", tbl_logs[[#This Row],[Total Score]]&lt;=10, "Medium", tbl_logs[[#This Row],[Total Score]]&lt;=17, "High", tbl_logs[[#This Row],[Total Score]]&lt;=25, "Critical")</f>
        <v>Medium</v>
      </c>
    </row>
    <row r="3122" spans="1:14" x14ac:dyDescent="0.3">
      <c r="A3122" t="s">
        <v>2213</v>
      </c>
      <c r="B3122" s="1">
        <v>46080.05972222222</v>
      </c>
      <c r="C3122" t="s">
        <v>40</v>
      </c>
      <c r="D3122" t="s">
        <v>8</v>
      </c>
      <c r="E3122" t="s">
        <v>16</v>
      </c>
      <c r="F3122" t="s">
        <v>20</v>
      </c>
      <c r="G3122" s="2">
        <v>5.9722222222222225E-2</v>
      </c>
      <c r="H3122" s="3">
        <v>46080</v>
      </c>
      <c r="I3122">
        <v>2</v>
      </c>
      <c r="J3122">
        <f>_xlfn.XLOOKUP(tbl_logs[[#This Row],[Target_Department]],tbl_DeptWeight[Department], tbl_DeptWeight[Impact Score])</f>
        <v>5</v>
      </c>
      <c r="K3122">
        <f>_xlfn.XLOOKUP(tbl_logs[[#This Row],[Employee_Action]],tbl_ResponseLikelihood[Employee Action],tbl_ResponseLikelihood[Likelihood Score])</f>
        <v>2</v>
      </c>
      <c r="L3122">
        <f>tbl_logs[[#This Row],[Impact Score]]*tbl_logs[[#This Row],[Response Multiplier]]</f>
        <v>10</v>
      </c>
      <c r="M3122" t="str" cm="1">
        <f t="array" ref="M3122">_xlfn.IFS(tbl_logs[[#This Row],[Total Score]]&lt;=4, "Low", tbl_logs[[#This Row],[Total Score]]&lt;=10, "Medium", tbl_logs[[#This Row],[Total Score]]&lt;=19, "High", tbl_logs[[#This Row],[Total Score]]&lt;=25, "Very High")</f>
        <v>Medium</v>
      </c>
      <c r="N3122" t="str" cm="1">
        <f t="array" ref="N3122">_xlfn.IFS(tbl_logs[[#This Row],[Total Score]]&lt;=4, "Low", tbl_logs[[#This Row],[Total Score]]&lt;=10, "Medium", tbl_logs[[#This Row],[Total Score]]&lt;=17, "High", tbl_logs[[#This Row],[Total Score]]&lt;=25, "Critical")</f>
        <v>Medium</v>
      </c>
    </row>
    <row r="3123" spans="1:14" x14ac:dyDescent="0.3">
      <c r="A3123" t="s">
        <v>3500</v>
      </c>
      <c r="B3123" s="1">
        <v>46080.0625</v>
      </c>
      <c r="C3123" t="s">
        <v>7</v>
      </c>
      <c r="D3123" t="s">
        <v>18</v>
      </c>
      <c r="E3123" t="s">
        <v>16</v>
      </c>
      <c r="F3123" t="s">
        <v>13</v>
      </c>
      <c r="G3123" s="2">
        <v>6.25E-2</v>
      </c>
      <c r="H3123" s="3">
        <v>46080</v>
      </c>
      <c r="I3123">
        <v>2</v>
      </c>
      <c r="J3123">
        <f>_xlfn.XLOOKUP(tbl_logs[[#This Row],[Target_Department]],tbl_DeptWeight[Department], tbl_DeptWeight[Impact Score])</f>
        <v>3</v>
      </c>
      <c r="K3123">
        <f>_xlfn.XLOOKUP(tbl_logs[[#This Row],[Employee_Action]],tbl_ResponseLikelihood[Employee Action],tbl_ResponseLikelihood[Likelihood Score])</f>
        <v>1</v>
      </c>
      <c r="L3123">
        <f>tbl_logs[[#This Row],[Impact Score]]*tbl_logs[[#This Row],[Response Multiplier]]</f>
        <v>3</v>
      </c>
      <c r="M3123" t="str" cm="1">
        <f t="array" ref="M3123">_xlfn.IFS(tbl_logs[[#This Row],[Total Score]]&lt;=4, "Low", tbl_logs[[#This Row],[Total Score]]&lt;=10, "Medium", tbl_logs[[#This Row],[Total Score]]&lt;=19, "High", tbl_logs[[#This Row],[Total Score]]&lt;=25, "Very High")</f>
        <v>Low</v>
      </c>
      <c r="N3123" t="str" cm="1">
        <f t="array" ref="N3123">_xlfn.IFS(tbl_logs[[#This Row],[Total Score]]&lt;=4, "Low", tbl_logs[[#This Row],[Total Score]]&lt;=10, "Medium", tbl_logs[[#This Row],[Total Score]]&lt;=17, "High", tbl_logs[[#This Row],[Total Score]]&lt;=25, "Critical")</f>
        <v>Low</v>
      </c>
    </row>
    <row r="3124" spans="1:14" x14ac:dyDescent="0.3">
      <c r="A3124" t="s">
        <v>680</v>
      </c>
      <c r="B3124" s="1">
        <v>46080.075694444444</v>
      </c>
      <c r="C3124" t="s">
        <v>40</v>
      </c>
      <c r="D3124" t="s">
        <v>8</v>
      </c>
      <c r="E3124" t="s">
        <v>16</v>
      </c>
      <c r="F3124" t="s">
        <v>10</v>
      </c>
      <c r="G3124" s="2">
        <v>7.5694444444444439E-2</v>
      </c>
      <c r="H3124" s="3">
        <v>46080</v>
      </c>
      <c r="I3124">
        <v>2</v>
      </c>
      <c r="J3124">
        <f>_xlfn.XLOOKUP(tbl_logs[[#This Row],[Target_Department]],tbl_DeptWeight[Department], tbl_DeptWeight[Impact Score])</f>
        <v>5</v>
      </c>
      <c r="K3124">
        <f>_xlfn.XLOOKUP(tbl_logs[[#This Row],[Employee_Action]],tbl_ResponseLikelihood[Employee Action],tbl_ResponseLikelihood[Likelihood Score])</f>
        <v>2</v>
      </c>
      <c r="L3124">
        <f>tbl_logs[[#This Row],[Impact Score]]*tbl_logs[[#This Row],[Response Multiplier]]</f>
        <v>10</v>
      </c>
      <c r="M3124" t="str" cm="1">
        <f t="array" ref="M3124">_xlfn.IFS(tbl_logs[[#This Row],[Total Score]]&lt;=4, "Low", tbl_logs[[#This Row],[Total Score]]&lt;=10, "Medium", tbl_logs[[#This Row],[Total Score]]&lt;=19, "High", tbl_logs[[#This Row],[Total Score]]&lt;=25, "Very High")</f>
        <v>Medium</v>
      </c>
      <c r="N3124" t="str" cm="1">
        <f t="array" ref="N3124">_xlfn.IFS(tbl_logs[[#This Row],[Total Score]]&lt;=4, "Low", tbl_logs[[#This Row],[Total Score]]&lt;=10, "Medium", tbl_logs[[#This Row],[Total Score]]&lt;=17, "High", tbl_logs[[#This Row],[Total Score]]&lt;=25, "Critical")</f>
        <v>Medium</v>
      </c>
    </row>
    <row r="3125" spans="1:14" x14ac:dyDescent="0.3">
      <c r="A3125" t="s">
        <v>4277</v>
      </c>
      <c r="B3125" s="1">
        <v>46080.084027777775</v>
      </c>
      <c r="C3125" t="s">
        <v>7</v>
      </c>
      <c r="D3125" t="s">
        <v>22</v>
      </c>
      <c r="E3125" t="s">
        <v>19</v>
      </c>
      <c r="F3125" t="s">
        <v>10</v>
      </c>
      <c r="G3125" s="2">
        <v>8.4027777777777785E-2</v>
      </c>
      <c r="H3125" s="3">
        <v>46080</v>
      </c>
      <c r="I3125">
        <v>2</v>
      </c>
      <c r="J3125">
        <f>_xlfn.XLOOKUP(tbl_logs[[#This Row],[Target_Department]],tbl_DeptWeight[Department], tbl_DeptWeight[Impact Score])</f>
        <v>3</v>
      </c>
      <c r="K3125">
        <f>_xlfn.XLOOKUP(tbl_logs[[#This Row],[Employee_Action]],tbl_ResponseLikelihood[Employee Action],tbl_ResponseLikelihood[Likelihood Score])</f>
        <v>2</v>
      </c>
      <c r="L3125">
        <f>tbl_logs[[#This Row],[Impact Score]]*tbl_logs[[#This Row],[Response Multiplier]]</f>
        <v>6</v>
      </c>
      <c r="M3125" t="str" cm="1">
        <f t="array" ref="M3125">_xlfn.IFS(tbl_logs[[#This Row],[Total Score]]&lt;=4, "Low", tbl_logs[[#This Row],[Total Score]]&lt;=10, "Medium", tbl_logs[[#This Row],[Total Score]]&lt;=19, "High", tbl_logs[[#This Row],[Total Score]]&lt;=25, "Very High")</f>
        <v>Medium</v>
      </c>
      <c r="N3125" t="str" cm="1">
        <f t="array" ref="N3125">_xlfn.IFS(tbl_logs[[#This Row],[Total Score]]&lt;=4, "Low", tbl_logs[[#This Row],[Total Score]]&lt;=10, "Medium", tbl_logs[[#This Row],[Total Score]]&lt;=17, "High", tbl_logs[[#This Row],[Total Score]]&lt;=25, "Critical")</f>
        <v>Medium</v>
      </c>
    </row>
    <row r="3126" spans="1:14" x14ac:dyDescent="0.3">
      <c r="A3126" t="s">
        <v>1878</v>
      </c>
      <c r="B3126" s="1">
        <v>46080.106944444444</v>
      </c>
      <c r="C3126" t="s">
        <v>26</v>
      </c>
      <c r="D3126" t="s">
        <v>15</v>
      </c>
      <c r="E3126" t="s">
        <v>16</v>
      </c>
      <c r="F3126" t="s">
        <v>53</v>
      </c>
      <c r="G3126" s="2">
        <v>0.10694444444444444</v>
      </c>
      <c r="H3126" s="3">
        <v>46080</v>
      </c>
      <c r="I3126">
        <v>2</v>
      </c>
      <c r="J3126">
        <f>_xlfn.XLOOKUP(tbl_logs[[#This Row],[Target_Department]],tbl_DeptWeight[Department], tbl_DeptWeight[Impact Score])</f>
        <v>3</v>
      </c>
      <c r="K3126">
        <f>_xlfn.XLOOKUP(tbl_logs[[#This Row],[Employee_Action]],tbl_ResponseLikelihood[Employee Action],tbl_ResponseLikelihood[Likelihood Score])</f>
        <v>5</v>
      </c>
      <c r="L3126">
        <f>tbl_logs[[#This Row],[Impact Score]]*tbl_logs[[#This Row],[Response Multiplier]]</f>
        <v>15</v>
      </c>
      <c r="M3126" t="str" cm="1">
        <f t="array" ref="M3126">_xlfn.IFS(tbl_logs[[#This Row],[Total Score]]&lt;=4, "Low", tbl_logs[[#This Row],[Total Score]]&lt;=10, "Medium", tbl_logs[[#This Row],[Total Score]]&lt;=19, "High", tbl_logs[[#This Row],[Total Score]]&lt;=25, "Very High")</f>
        <v>High</v>
      </c>
      <c r="N3126" t="str" cm="1">
        <f t="array" ref="N3126">_xlfn.IFS(tbl_logs[[#This Row],[Total Score]]&lt;=4, "Low", tbl_logs[[#This Row],[Total Score]]&lt;=10, "Medium", tbl_logs[[#This Row],[Total Score]]&lt;=17, "High", tbl_logs[[#This Row],[Total Score]]&lt;=25, "Critical")</f>
        <v>High</v>
      </c>
    </row>
    <row r="3127" spans="1:14" x14ac:dyDescent="0.3">
      <c r="A3127" t="s">
        <v>1614</v>
      </c>
      <c r="B3127" s="1">
        <v>46080.115277777775</v>
      </c>
      <c r="C3127" t="s">
        <v>7</v>
      </c>
      <c r="D3127" t="s">
        <v>8</v>
      </c>
      <c r="E3127" t="s">
        <v>19</v>
      </c>
      <c r="F3127" t="s">
        <v>20</v>
      </c>
      <c r="G3127" s="2">
        <v>0.11527777777777778</v>
      </c>
      <c r="H3127" s="3">
        <v>46080</v>
      </c>
      <c r="I3127">
        <v>2</v>
      </c>
      <c r="J3127">
        <f>_xlfn.XLOOKUP(tbl_logs[[#This Row],[Target_Department]],tbl_DeptWeight[Department], tbl_DeptWeight[Impact Score])</f>
        <v>3</v>
      </c>
      <c r="K3127">
        <f>_xlfn.XLOOKUP(tbl_logs[[#This Row],[Employee_Action]],tbl_ResponseLikelihood[Employee Action],tbl_ResponseLikelihood[Likelihood Score])</f>
        <v>2</v>
      </c>
      <c r="L3127">
        <f>tbl_logs[[#This Row],[Impact Score]]*tbl_logs[[#This Row],[Response Multiplier]]</f>
        <v>6</v>
      </c>
      <c r="M3127" t="str" cm="1">
        <f t="array" ref="M3127">_xlfn.IFS(tbl_logs[[#This Row],[Total Score]]&lt;=4, "Low", tbl_logs[[#This Row],[Total Score]]&lt;=10, "Medium", tbl_logs[[#This Row],[Total Score]]&lt;=19, "High", tbl_logs[[#This Row],[Total Score]]&lt;=25, "Very High")</f>
        <v>Medium</v>
      </c>
      <c r="N3127" t="str" cm="1">
        <f t="array" ref="N3127">_xlfn.IFS(tbl_logs[[#This Row],[Total Score]]&lt;=4, "Low", tbl_logs[[#This Row],[Total Score]]&lt;=10, "Medium", tbl_logs[[#This Row],[Total Score]]&lt;=17, "High", tbl_logs[[#This Row],[Total Score]]&lt;=25, "Critical")</f>
        <v>Medium</v>
      </c>
    </row>
    <row r="3128" spans="1:14" x14ac:dyDescent="0.3">
      <c r="A3128" t="s">
        <v>2220</v>
      </c>
      <c r="B3128" s="1">
        <v>46080.145138888889</v>
      </c>
      <c r="C3128" t="s">
        <v>7</v>
      </c>
      <c r="D3128" t="s">
        <v>22</v>
      </c>
      <c r="E3128" t="s">
        <v>19</v>
      </c>
      <c r="F3128" t="s">
        <v>53</v>
      </c>
      <c r="G3128" s="2">
        <v>0.1451388888888889</v>
      </c>
      <c r="H3128" s="3">
        <v>46080</v>
      </c>
      <c r="I3128">
        <v>2</v>
      </c>
      <c r="J3128">
        <f>_xlfn.XLOOKUP(tbl_logs[[#This Row],[Target_Department]],tbl_DeptWeight[Department], tbl_DeptWeight[Impact Score])</f>
        <v>3</v>
      </c>
      <c r="K3128">
        <f>_xlfn.XLOOKUP(tbl_logs[[#This Row],[Employee_Action]],tbl_ResponseLikelihood[Employee Action],tbl_ResponseLikelihood[Likelihood Score])</f>
        <v>5</v>
      </c>
      <c r="L3128">
        <f>tbl_logs[[#This Row],[Impact Score]]*tbl_logs[[#This Row],[Response Multiplier]]</f>
        <v>15</v>
      </c>
      <c r="M3128" t="str" cm="1">
        <f t="array" ref="M3128">_xlfn.IFS(tbl_logs[[#This Row],[Total Score]]&lt;=4, "Low", tbl_logs[[#This Row],[Total Score]]&lt;=10, "Medium", tbl_logs[[#This Row],[Total Score]]&lt;=19, "High", tbl_logs[[#This Row],[Total Score]]&lt;=25, "Very High")</f>
        <v>High</v>
      </c>
      <c r="N3128" t="str" cm="1">
        <f t="array" ref="N3128">_xlfn.IFS(tbl_logs[[#This Row],[Total Score]]&lt;=4, "Low", tbl_logs[[#This Row],[Total Score]]&lt;=10, "Medium", tbl_logs[[#This Row],[Total Score]]&lt;=17, "High", tbl_logs[[#This Row],[Total Score]]&lt;=25, "Critical")</f>
        <v>High</v>
      </c>
    </row>
    <row r="3129" spans="1:14" x14ac:dyDescent="0.3">
      <c r="A3129" t="s">
        <v>2339</v>
      </c>
      <c r="B3129" s="1">
        <v>46080.148611111108</v>
      </c>
      <c r="C3129" t="s">
        <v>12</v>
      </c>
      <c r="D3129" t="s">
        <v>15</v>
      </c>
      <c r="E3129" t="s">
        <v>9</v>
      </c>
      <c r="F3129" t="s">
        <v>33</v>
      </c>
      <c r="G3129" s="2">
        <v>0.14861111111111111</v>
      </c>
      <c r="H3129" s="3">
        <v>46080</v>
      </c>
      <c r="I3129">
        <v>2</v>
      </c>
      <c r="J3129">
        <f>_xlfn.XLOOKUP(tbl_logs[[#This Row],[Target_Department]],tbl_DeptWeight[Department], tbl_DeptWeight[Impact Score])</f>
        <v>1</v>
      </c>
      <c r="K3129">
        <f>_xlfn.XLOOKUP(tbl_logs[[#This Row],[Employee_Action]],tbl_ResponseLikelihood[Employee Action],tbl_ResponseLikelihood[Likelihood Score])</f>
        <v>4</v>
      </c>
      <c r="L3129">
        <f>tbl_logs[[#This Row],[Impact Score]]*tbl_logs[[#This Row],[Response Multiplier]]</f>
        <v>4</v>
      </c>
      <c r="M3129" t="str" cm="1">
        <f t="array" ref="M3129">_xlfn.IFS(tbl_logs[[#This Row],[Total Score]]&lt;=4, "Low", tbl_logs[[#This Row],[Total Score]]&lt;=10, "Medium", tbl_logs[[#This Row],[Total Score]]&lt;=19, "High", tbl_logs[[#This Row],[Total Score]]&lt;=25, "Very High")</f>
        <v>Low</v>
      </c>
      <c r="N3129" t="str" cm="1">
        <f t="array" ref="N3129">_xlfn.IFS(tbl_logs[[#This Row],[Total Score]]&lt;=4, "Low", tbl_logs[[#This Row],[Total Score]]&lt;=10, "Medium", tbl_logs[[#This Row],[Total Score]]&lt;=17, "High", tbl_logs[[#This Row],[Total Score]]&lt;=25, "Critical")</f>
        <v>Low</v>
      </c>
    </row>
    <row r="3130" spans="1:14" x14ac:dyDescent="0.3">
      <c r="A3130" t="s">
        <v>1574</v>
      </c>
      <c r="B3130" s="1">
        <v>46080.162499999999</v>
      </c>
      <c r="C3130" t="s">
        <v>7</v>
      </c>
      <c r="D3130" t="s">
        <v>22</v>
      </c>
      <c r="E3130" t="s">
        <v>19</v>
      </c>
      <c r="F3130" t="s">
        <v>33</v>
      </c>
      <c r="G3130" s="2">
        <v>0.16250000000000001</v>
      </c>
      <c r="H3130" s="3">
        <v>46080</v>
      </c>
      <c r="I3130">
        <v>2</v>
      </c>
      <c r="J3130">
        <f>_xlfn.XLOOKUP(tbl_logs[[#This Row],[Target_Department]],tbl_DeptWeight[Department], tbl_DeptWeight[Impact Score])</f>
        <v>3</v>
      </c>
      <c r="K3130">
        <f>_xlfn.XLOOKUP(tbl_logs[[#This Row],[Employee_Action]],tbl_ResponseLikelihood[Employee Action],tbl_ResponseLikelihood[Likelihood Score])</f>
        <v>4</v>
      </c>
      <c r="L3130">
        <f>tbl_logs[[#This Row],[Impact Score]]*tbl_logs[[#This Row],[Response Multiplier]]</f>
        <v>12</v>
      </c>
      <c r="M3130" t="str" cm="1">
        <f t="array" ref="M3130">_xlfn.IFS(tbl_logs[[#This Row],[Total Score]]&lt;=4, "Low", tbl_logs[[#This Row],[Total Score]]&lt;=10, "Medium", tbl_logs[[#This Row],[Total Score]]&lt;=19, "High", tbl_logs[[#This Row],[Total Score]]&lt;=25, "Very High")</f>
        <v>High</v>
      </c>
      <c r="N3130" t="str" cm="1">
        <f t="array" ref="N3130">_xlfn.IFS(tbl_logs[[#This Row],[Total Score]]&lt;=4, "Low", tbl_logs[[#This Row],[Total Score]]&lt;=10, "Medium", tbl_logs[[#This Row],[Total Score]]&lt;=17, "High", tbl_logs[[#This Row],[Total Score]]&lt;=25, "Critical")</f>
        <v>High</v>
      </c>
    </row>
    <row r="3131" spans="1:14" x14ac:dyDescent="0.3">
      <c r="A3131" t="s">
        <v>2181</v>
      </c>
      <c r="B3131" s="1">
        <v>46080.18472222222</v>
      </c>
      <c r="C3131" t="s">
        <v>35</v>
      </c>
      <c r="D3131" t="s">
        <v>8</v>
      </c>
      <c r="E3131" t="s">
        <v>19</v>
      </c>
      <c r="F3131" t="s">
        <v>10</v>
      </c>
      <c r="G3131" s="2">
        <v>0.18472222222222223</v>
      </c>
      <c r="H3131" s="3">
        <v>46080</v>
      </c>
      <c r="I3131">
        <v>2</v>
      </c>
      <c r="J3131">
        <f>_xlfn.XLOOKUP(tbl_logs[[#This Row],[Target_Department]],tbl_DeptWeight[Department], tbl_DeptWeight[Impact Score])</f>
        <v>1</v>
      </c>
      <c r="K3131">
        <f>_xlfn.XLOOKUP(tbl_logs[[#This Row],[Employee_Action]],tbl_ResponseLikelihood[Employee Action],tbl_ResponseLikelihood[Likelihood Score])</f>
        <v>2</v>
      </c>
      <c r="L3131">
        <f>tbl_logs[[#This Row],[Impact Score]]*tbl_logs[[#This Row],[Response Multiplier]]</f>
        <v>2</v>
      </c>
      <c r="M3131" t="str" cm="1">
        <f t="array" ref="M3131">_xlfn.IFS(tbl_logs[[#This Row],[Total Score]]&lt;=4, "Low", tbl_logs[[#This Row],[Total Score]]&lt;=10, "Medium", tbl_logs[[#This Row],[Total Score]]&lt;=19, "High", tbl_logs[[#This Row],[Total Score]]&lt;=25, "Very High")</f>
        <v>Low</v>
      </c>
      <c r="N3131" t="str" cm="1">
        <f t="array" ref="N3131">_xlfn.IFS(tbl_logs[[#This Row],[Total Score]]&lt;=4, "Low", tbl_logs[[#This Row],[Total Score]]&lt;=10, "Medium", tbl_logs[[#This Row],[Total Score]]&lt;=17, "High", tbl_logs[[#This Row],[Total Score]]&lt;=25, "Critical")</f>
        <v>Low</v>
      </c>
    </row>
    <row r="3132" spans="1:14" x14ac:dyDescent="0.3">
      <c r="A3132" t="s">
        <v>4965</v>
      </c>
      <c r="B3132" s="1">
        <v>46080.209027777775</v>
      </c>
      <c r="C3132" t="s">
        <v>35</v>
      </c>
      <c r="D3132" t="s">
        <v>22</v>
      </c>
      <c r="E3132" t="s">
        <v>16</v>
      </c>
      <c r="F3132" t="s">
        <v>10</v>
      </c>
      <c r="G3132" s="2">
        <v>0.20902777777777778</v>
      </c>
      <c r="H3132" s="3">
        <v>46080</v>
      </c>
      <c r="I3132">
        <v>2</v>
      </c>
      <c r="J3132">
        <f>_xlfn.XLOOKUP(tbl_logs[[#This Row],[Target_Department]],tbl_DeptWeight[Department], tbl_DeptWeight[Impact Score])</f>
        <v>1</v>
      </c>
      <c r="K3132">
        <f>_xlfn.XLOOKUP(tbl_logs[[#This Row],[Employee_Action]],tbl_ResponseLikelihood[Employee Action],tbl_ResponseLikelihood[Likelihood Score])</f>
        <v>2</v>
      </c>
      <c r="L3132">
        <f>tbl_logs[[#This Row],[Impact Score]]*tbl_logs[[#This Row],[Response Multiplier]]</f>
        <v>2</v>
      </c>
      <c r="M3132" t="str" cm="1">
        <f t="array" ref="M3132">_xlfn.IFS(tbl_logs[[#This Row],[Total Score]]&lt;=4, "Low", tbl_logs[[#This Row],[Total Score]]&lt;=10, "Medium", tbl_logs[[#This Row],[Total Score]]&lt;=19, "High", tbl_logs[[#This Row],[Total Score]]&lt;=25, "Very High")</f>
        <v>Low</v>
      </c>
      <c r="N3132" t="str" cm="1">
        <f t="array" ref="N3132">_xlfn.IFS(tbl_logs[[#This Row],[Total Score]]&lt;=4, "Low", tbl_logs[[#This Row],[Total Score]]&lt;=10, "Medium", tbl_logs[[#This Row],[Total Score]]&lt;=17, "High", tbl_logs[[#This Row],[Total Score]]&lt;=25, "Critical")</f>
        <v>Low</v>
      </c>
    </row>
    <row r="3133" spans="1:14" x14ac:dyDescent="0.3">
      <c r="A3133" t="s">
        <v>2864</v>
      </c>
      <c r="B3133" s="1">
        <v>46080.226388888892</v>
      </c>
      <c r="C3133" t="s">
        <v>7</v>
      </c>
      <c r="D3133" t="s">
        <v>15</v>
      </c>
      <c r="E3133" t="s">
        <v>19</v>
      </c>
      <c r="F3133" t="s">
        <v>10</v>
      </c>
      <c r="G3133" s="2">
        <v>0.22638888888888889</v>
      </c>
      <c r="H3133" s="3">
        <v>46080</v>
      </c>
      <c r="I3133">
        <v>2</v>
      </c>
      <c r="J3133">
        <f>_xlfn.XLOOKUP(tbl_logs[[#This Row],[Target_Department]],tbl_DeptWeight[Department], tbl_DeptWeight[Impact Score])</f>
        <v>3</v>
      </c>
      <c r="K3133">
        <f>_xlfn.XLOOKUP(tbl_logs[[#This Row],[Employee_Action]],tbl_ResponseLikelihood[Employee Action],tbl_ResponseLikelihood[Likelihood Score])</f>
        <v>2</v>
      </c>
      <c r="L3133">
        <f>tbl_logs[[#This Row],[Impact Score]]*tbl_logs[[#This Row],[Response Multiplier]]</f>
        <v>6</v>
      </c>
      <c r="M3133" t="str" cm="1">
        <f t="array" ref="M3133">_xlfn.IFS(tbl_logs[[#This Row],[Total Score]]&lt;=4, "Low", tbl_logs[[#This Row],[Total Score]]&lt;=10, "Medium", tbl_logs[[#This Row],[Total Score]]&lt;=19, "High", tbl_logs[[#This Row],[Total Score]]&lt;=25, "Very High")</f>
        <v>Medium</v>
      </c>
      <c r="N3133" t="str" cm="1">
        <f t="array" ref="N3133">_xlfn.IFS(tbl_logs[[#This Row],[Total Score]]&lt;=4, "Low", tbl_logs[[#This Row],[Total Score]]&lt;=10, "Medium", tbl_logs[[#This Row],[Total Score]]&lt;=17, "High", tbl_logs[[#This Row],[Total Score]]&lt;=25, "Critical")</f>
        <v>Medium</v>
      </c>
    </row>
    <row r="3134" spans="1:14" x14ac:dyDescent="0.3">
      <c r="A3134" t="s">
        <v>4134</v>
      </c>
      <c r="B3134" s="1">
        <v>46080.231249999997</v>
      </c>
      <c r="C3134" t="s">
        <v>7</v>
      </c>
      <c r="D3134" t="s">
        <v>18</v>
      </c>
      <c r="E3134" t="s">
        <v>19</v>
      </c>
      <c r="F3134" t="s">
        <v>10</v>
      </c>
      <c r="G3134" s="2">
        <v>0.23125000000000001</v>
      </c>
      <c r="H3134" s="3">
        <v>46080</v>
      </c>
      <c r="I3134">
        <v>2</v>
      </c>
      <c r="J3134">
        <f>_xlfn.XLOOKUP(tbl_logs[[#This Row],[Target_Department]],tbl_DeptWeight[Department], tbl_DeptWeight[Impact Score])</f>
        <v>3</v>
      </c>
      <c r="K3134">
        <f>_xlfn.XLOOKUP(tbl_logs[[#This Row],[Employee_Action]],tbl_ResponseLikelihood[Employee Action],tbl_ResponseLikelihood[Likelihood Score])</f>
        <v>2</v>
      </c>
      <c r="L3134">
        <f>tbl_logs[[#This Row],[Impact Score]]*tbl_logs[[#This Row],[Response Multiplier]]</f>
        <v>6</v>
      </c>
      <c r="M3134" t="str" cm="1">
        <f t="array" ref="M3134">_xlfn.IFS(tbl_logs[[#This Row],[Total Score]]&lt;=4, "Low", tbl_logs[[#This Row],[Total Score]]&lt;=10, "Medium", tbl_logs[[#This Row],[Total Score]]&lt;=19, "High", tbl_logs[[#This Row],[Total Score]]&lt;=25, "Very High")</f>
        <v>Medium</v>
      </c>
      <c r="N3134" t="str" cm="1">
        <f t="array" ref="N3134">_xlfn.IFS(tbl_logs[[#This Row],[Total Score]]&lt;=4, "Low", tbl_logs[[#This Row],[Total Score]]&lt;=10, "Medium", tbl_logs[[#This Row],[Total Score]]&lt;=17, "High", tbl_logs[[#This Row],[Total Score]]&lt;=25, "Critical")</f>
        <v>Medium</v>
      </c>
    </row>
    <row r="3135" spans="1:14" x14ac:dyDescent="0.3">
      <c r="A3135" t="s">
        <v>4874</v>
      </c>
      <c r="B3135" s="1">
        <v>46080.257638888892</v>
      </c>
      <c r="C3135" t="s">
        <v>35</v>
      </c>
      <c r="D3135" t="s">
        <v>22</v>
      </c>
      <c r="E3135" t="s">
        <v>31</v>
      </c>
      <c r="F3135" t="s">
        <v>13</v>
      </c>
      <c r="G3135" s="2">
        <v>0.25763888888888886</v>
      </c>
      <c r="H3135" s="3">
        <v>46080</v>
      </c>
      <c r="I3135">
        <v>2</v>
      </c>
      <c r="J3135">
        <f>_xlfn.XLOOKUP(tbl_logs[[#This Row],[Target_Department]],tbl_DeptWeight[Department], tbl_DeptWeight[Impact Score])</f>
        <v>1</v>
      </c>
      <c r="K3135">
        <f>_xlfn.XLOOKUP(tbl_logs[[#This Row],[Employee_Action]],tbl_ResponseLikelihood[Employee Action],tbl_ResponseLikelihood[Likelihood Score])</f>
        <v>1</v>
      </c>
      <c r="L3135">
        <f>tbl_logs[[#This Row],[Impact Score]]*tbl_logs[[#This Row],[Response Multiplier]]</f>
        <v>1</v>
      </c>
      <c r="M3135" t="str" cm="1">
        <f t="array" ref="M3135">_xlfn.IFS(tbl_logs[[#This Row],[Total Score]]&lt;=4, "Low", tbl_logs[[#This Row],[Total Score]]&lt;=10, "Medium", tbl_logs[[#This Row],[Total Score]]&lt;=19, "High", tbl_logs[[#This Row],[Total Score]]&lt;=25, "Very High")</f>
        <v>Low</v>
      </c>
      <c r="N3135" t="str" cm="1">
        <f t="array" ref="N3135">_xlfn.IFS(tbl_logs[[#This Row],[Total Score]]&lt;=4, "Low", tbl_logs[[#This Row],[Total Score]]&lt;=10, "Medium", tbl_logs[[#This Row],[Total Score]]&lt;=17, "High", tbl_logs[[#This Row],[Total Score]]&lt;=25, "Critical")</f>
        <v>Low</v>
      </c>
    </row>
    <row r="3136" spans="1:14" x14ac:dyDescent="0.3">
      <c r="A3136" t="s">
        <v>563</v>
      </c>
      <c r="B3136" s="1">
        <v>46080.277083333334</v>
      </c>
      <c r="C3136" t="s">
        <v>12</v>
      </c>
      <c r="D3136" t="s">
        <v>8</v>
      </c>
      <c r="E3136" t="s">
        <v>9</v>
      </c>
      <c r="F3136" t="s">
        <v>10</v>
      </c>
      <c r="G3136" s="2">
        <v>0.27708333333333335</v>
      </c>
      <c r="H3136" s="3">
        <v>46080</v>
      </c>
      <c r="I3136">
        <v>2</v>
      </c>
      <c r="J3136">
        <f>_xlfn.XLOOKUP(tbl_logs[[#This Row],[Target_Department]],tbl_DeptWeight[Department], tbl_DeptWeight[Impact Score])</f>
        <v>1</v>
      </c>
      <c r="K3136">
        <f>_xlfn.XLOOKUP(tbl_logs[[#This Row],[Employee_Action]],tbl_ResponseLikelihood[Employee Action],tbl_ResponseLikelihood[Likelihood Score])</f>
        <v>2</v>
      </c>
      <c r="L3136">
        <f>tbl_logs[[#This Row],[Impact Score]]*tbl_logs[[#This Row],[Response Multiplier]]</f>
        <v>2</v>
      </c>
      <c r="M3136" t="str" cm="1">
        <f t="array" ref="M3136">_xlfn.IFS(tbl_logs[[#This Row],[Total Score]]&lt;=4, "Low", tbl_logs[[#This Row],[Total Score]]&lt;=10, "Medium", tbl_logs[[#This Row],[Total Score]]&lt;=19, "High", tbl_logs[[#This Row],[Total Score]]&lt;=25, "Very High")</f>
        <v>Low</v>
      </c>
      <c r="N3136" t="str" cm="1">
        <f t="array" ref="N3136">_xlfn.IFS(tbl_logs[[#This Row],[Total Score]]&lt;=4, "Low", tbl_logs[[#This Row],[Total Score]]&lt;=10, "Medium", tbl_logs[[#This Row],[Total Score]]&lt;=17, "High", tbl_logs[[#This Row],[Total Score]]&lt;=25, "Critical")</f>
        <v>Low</v>
      </c>
    </row>
    <row r="3137" spans="1:14" x14ac:dyDescent="0.3">
      <c r="A3137" t="s">
        <v>1255</v>
      </c>
      <c r="B3137" s="1">
        <v>46080.286805555559</v>
      </c>
      <c r="C3137" t="s">
        <v>7</v>
      </c>
      <c r="D3137" t="s">
        <v>22</v>
      </c>
      <c r="E3137" t="s">
        <v>19</v>
      </c>
      <c r="F3137" t="s">
        <v>13</v>
      </c>
      <c r="G3137" s="2">
        <v>0.28680555555555554</v>
      </c>
      <c r="H3137" s="3">
        <v>46080</v>
      </c>
      <c r="I3137">
        <v>2</v>
      </c>
      <c r="J3137">
        <f>_xlfn.XLOOKUP(tbl_logs[[#This Row],[Target_Department]],tbl_DeptWeight[Department], tbl_DeptWeight[Impact Score])</f>
        <v>3</v>
      </c>
      <c r="K3137">
        <f>_xlfn.XLOOKUP(tbl_logs[[#This Row],[Employee_Action]],tbl_ResponseLikelihood[Employee Action],tbl_ResponseLikelihood[Likelihood Score])</f>
        <v>1</v>
      </c>
      <c r="L3137">
        <f>tbl_logs[[#This Row],[Impact Score]]*tbl_logs[[#This Row],[Response Multiplier]]</f>
        <v>3</v>
      </c>
      <c r="M3137" t="str" cm="1">
        <f t="array" ref="M3137">_xlfn.IFS(tbl_logs[[#This Row],[Total Score]]&lt;=4, "Low", tbl_logs[[#This Row],[Total Score]]&lt;=10, "Medium", tbl_logs[[#This Row],[Total Score]]&lt;=19, "High", tbl_logs[[#This Row],[Total Score]]&lt;=25, "Very High")</f>
        <v>Low</v>
      </c>
      <c r="N3137" t="str" cm="1">
        <f t="array" ref="N3137">_xlfn.IFS(tbl_logs[[#This Row],[Total Score]]&lt;=4, "Low", tbl_logs[[#This Row],[Total Score]]&lt;=10, "Medium", tbl_logs[[#This Row],[Total Score]]&lt;=17, "High", tbl_logs[[#This Row],[Total Score]]&lt;=25, "Critical")</f>
        <v>Low</v>
      </c>
    </row>
    <row r="3138" spans="1:14" x14ac:dyDescent="0.3">
      <c r="A3138" t="s">
        <v>537</v>
      </c>
      <c r="B3138" s="1">
        <v>46080.304166666669</v>
      </c>
      <c r="C3138" t="s">
        <v>47</v>
      </c>
      <c r="D3138" t="s">
        <v>15</v>
      </c>
      <c r="E3138" t="s">
        <v>9</v>
      </c>
      <c r="F3138" t="s">
        <v>10</v>
      </c>
      <c r="G3138" s="2">
        <v>0.30416666666666664</v>
      </c>
      <c r="H3138" s="3">
        <v>46080</v>
      </c>
      <c r="I3138">
        <v>2</v>
      </c>
      <c r="J3138">
        <f>_xlfn.XLOOKUP(tbl_logs[[#This Row],[Target_Department]],tbl_DeptWeight[Department], tbl_DeptWeight[Impact Score])</f>
        <v>1</v>
      </c>
      <c r="K3138">
        <f>_xlfn.XLOOKUP(tbl_logs[[#This Row],[Employee_Action]],tbl_ResponseLikelihood[Employee Action],tbl_ResponseLikelihood[Likelihood Score])</f>
        <v>2</v>
      </c>
      <c r="L3138">
        <f>tbl_logs[[#This Row],[Impact Score]]*tbl_logs[[#This Row],[Response Multiplier]]</f>
        <v>2</v>
      </c>
      <c r="M3138" t="str" cm="1">
        <f t="array" ref="M3138">_xlfn.IFS(tbl_logs[[#This Row],[Total Score]]&lt;=4, "Low", tbl_logs[[#This Row],[Total Score]]&lt;=10, "Medium", tbl_logs[[#This Row],[Total Score]]&lt;=19, "High", tbl_logs[[#This Row],[Total Score]]&lt;=25, "Very High")</f>
        <v>Low</v>
      </c>
      <c r="N3138" t="str" cm="1">
        <f t="array" ref="N3138">_xlfn.IFS(tbl_logs[[#This Row],[Total Score]]&lt;=4, "Low", tbl_logs[[#This Row],[Total Score]]&lt;=10, "Medium", tbl_logs[[#This Row],[Total Score]]&lt;=17, "High", tbl_logs[[#This Row],[Total Score]]&lt;=25, "Critical")</f>
        <v>Low</v>
      </c>
    </row>
    <row r="3139" spans="1:14" x14ac:dyDescent="0.3">
      <c r="A3139" t="s">
        <v>2028</v>
      </c>
      <c r="B3139" s="1">
        <v>46080.320138888892</v>
      </c>
      <c r="C3139" t="s">
        <v>35</v>
      </c>
      <c r="D3139" t="s">
        <v>15</v>
      </c>
      <c r="E3139" t="s">
        <v>19</v>
      </c>
      <c r="F3139" t="s">
        <v>20</v>
      </c>
      <c r="G3139" s="2">
        <v>0.32013888888888886</v>
      </c>
      <c r="H3139" s="3">
        <v>46080</v>
      </c>
      <c r="I3139">
        <v>2</v>
      </c>
      <c r="J3139">
        <f>_xlfn.XLOOKUP(tbl_logs[[#This Row],[Target_Department]],tbl_DeptWeight[Department], tbl_DeptWeight[Impact Score])</f>
        <v>1</v>
      </c>
      <c r="K3139">
        <f>_xlfn.XLOOKUP(tbl_logs[[#This Row],[Employee_Action]],tbl_ResponseLikelihood[Employee Action],tbl_ResponseLikelihood[Likelihood Score])</f>
        <v>2</v>
      </c>
      <c r="L3139">
        <f>tbl_logs[[#This Row],[Impact Score]]*tbl_logs[[#This Row],[Response Multiplier]]</f>
        <v>2</v>
      </c>
      <c r="M3139" t="str" cm="1">
        <f t="array" ref="M3139">_xlfn.IFS(tbl_logs[[#This Row],[Total Score]]&lt;=4, "Low", tbl_logs[[#This Row],[Total Score]]&lt;=10, "Medium", tbl_logs[[#This Row],[Total Score]]&lt;=19, "High", tbl_logs[[#This Row],[Total Score]]&lt;=25, "Very High")</f>
        <v>Low</v>
      </c>
      <c r="N3139" t="str" cm="1">
        <f t="array" ref="N3139">_xlfn.IFS(tbl_logs[[#This Row],[Total Score]]&lt;=4, "Low", tbl_logs[[#This Row],[Total Score]]&lt;=10, "Medium", tbl_logs[[#This Row],[Total Score]]&lt;=17, "High", tbl_logs[[#This Row],[Total Score]]&lt;=25, "Critical")</f>
        <v>Low</v>
      </c>
    </row>
    <row r="3140" spans="1:14" x14ac:dyDescent="0.3">
      <c r="A3140" t="s">
        <v>364</v>
      </c>
      <c r="B3140" s="1">
        <v>46080.323611111111</v>
      </c>
      <c r="C3140" t="s">
        <v>7</v>
      </c>
      <c r="D3140" t="s">
        <v>8</v>
      </c>
      <c r="E3140" t="s">
        <v>31</v>
      </c>
      <c r="F3140" t="s">
        <v>10</v>
      </c>
      <c r="G3140" s="2">
        <v>0.32361111111111113</v>
      </c>
      <c r="H3140" s="3">
        <v>46080</v>
      </c>
      <c r="I3140">
        <v>2</v>
      </c>
      <c r="J3140">
        <f>_xlfn.XLOOKUP(tbl_logs[[#This Row],[Target_Department]],tbl_DeptWeight[Department], tbl_DeptWeight[Impact Score])</f>
        <v>3</v>
      </c>
      <c r="K3140">
        <f>_xlfn.XLOOKUP(tbl_logs[[#This Row],[Employee_Action]],tbl_ResponseLikelihood[Employee Action],tbl_ResponseLikelihood[Likelihood Score])</f>
        <v>2</v>
      </c>
      <c r="L3140">
        <f>tbl_logs[[#This Row],[Impact Score]]*tbl_logs[[#This Row],[Response Multiplier]]</f>
        <v>6</v>
      </c>
      <c r="M3140" t="str" cm="1">
        <f t="array" ref="M3140">_xlfn.IFS(tbl_logs[[#This Row],[Total Score]]&lt;=4, "Low", tbl_logs[[#This Row],[Total Score]]&lt;=10, "Medium", tbl_logs[[#This Row],[Total Score]]&lt;=19, "High", tbl_logs[[#This Row],[Total Score]]&lt;=25, "Very High")</f>
        <v>Medium</v>
      </c>
      <c r="N3140" t="str" cm="1">
        <f t="array" ref="N3140">_xlfn.IFS(tbl_logs[[#This Row],[Total Score]]&lt;=4, "Low", tbl_logs[[#This Row],[Total Score]]&lt;=10, "Medium", tbl_logs[[#This Row],[Total Score]]&lt;=17, "High", tbl_logs[[#This Row],[Total Score]]&lt;=25, "Critical")</f>
        <v>Medium</v>
      </c>
    </row>
    <row r="3141" spans="1:14" x14ac:dyDescent="0.3">
      <c r="A3141" t="s">
        <v>962</v>
      </c>
      <c r="B3141" s="1">
        <v>46080.356249999997</v>
      </c>
      <c r="C3141" t="s">
        <v>26</v>
      </c>
      <c r="D3141" t="s">
        <v>22</v>
      </c>
      <c r="E3141" t="s">
        <v>31</v>
      </c>
      <c r="F3141" t="s">
        <v>20</v>
      </c>
      <c r="G3141" s="2">
        <v>0.35625000000000001</v>
      </c>
      <c r="H3141" s="3">
        <v>46080</v>
      </c>
      <c r="I3141">
        <v>2</v>
      </c>
      <c r="J3141">
        <f>_xlfn.XLOOKUP(tbl_logs[[#This Row],[Target_Department]],tbl_DeptWeight[Department], tbl_DeptWeight[Impact Score])</f>
        <v>3</v>
      </c>
      <c r="K3141">
        <f>_xlfn.XLOOKUP(tbl_logs[[#This Row],[Employee_Action]],tbl_ResponseLikelihood[Employee Action],tbl_ResponseLikelihood[Likelihood Score])</f>
        <v>2</v>
      </c>
      <c r="L3141">
        <f>tbl_logs[[#This Row],[Impact Score]]*tbl_logs[[#This Row],[Response Multiplier]]</f>
        <v>6</v>
      </c>
      <c r="M3141" t="str" cm="1">
        <f t="array" ref="M3141">_xlfn.IFS(tbl_logs[[#This Row],[Total Score]]&lt;=4, "Low", tbl_logs[[#This Row],[Total Score]]&lt;=10, "Medium", tbl_logs[[#This Row],[Total Score]]&lt;=19, "High", tbl_logs[[#This Row],[Total Score]]&lt;=25, "Very High")</f>
        <v>Medium</v>
      </c>
      <c r="N3141" t="str" cm="1">
        <f t="array" ref="N3141">_xlfn.IFS(tbl_logs[[#This Row],[Total Score]]&lt;=4, "Low", tbl_logs[[#This Row],[Total Score]]&lt;=10, "Medium", tbl_logs[[#This Row],[Total Score]]&lt;=17, "High", tbl_logs[[#This Row],[Total Score]]&lt;=25, "Critical")</f>
        <v>Medium</v>
      </c>
    </row>
    <row r="3142" spans="1:14" x14ac:dyDescent="0.3">
      <c r="A3142" t="s">
        <v>147</v>
      </c>
      <c r="B3142" s="1">
        <v>46080.362500000003</v>
      </c>
      <c r="C3142" t="s">
        <v>7</v>
      </c>
      <c r="D3142" t="s">
        <v>18</v>
      </c>
      <c r="E3142" t="s">
        <v>9</v>
      </c>
      <c r="F3142" t="s">
        <v>20</v>
      </c>
      <c r="G3142" s="2">
        <v>0.36249999999999999</v>
      </c>
      <c r="H3142" s="3">
        <v>46080</v>
      </c>
      <c r="I3142">
        <v>2</v>
      </c>
      <c r="J3142">
        <f>_xlfn.XLOOKUP(tbl_logs[[#This Row],[Target_Department]],tbl_DeptWeight[Department], tbl_DeptWeight[Impact Score])</f>
        <v>3</v>
      </c>
      <c r="K3142">
        <f>_xlfn.XLOOKUP(tbl_logs[[#This Row],[Employee_Action]],tbl_ResponseLikelihood[Employee Action],tbl_ResponseLikelihood[Likelihood Score])</f>
        <v>2</v>
      </c>
      <c r="L3142">
        <f>tbl_logs[[#This Row],[Impact Score]]*tbl_logs[[#This Row],[Response Multiplier]]</f>
        <v>6</v>
      </c>
      <c r="M3142" t="str" cm="1">
        <f t="array" ref="M3142">_xlfn.IFS(tbl_logs[[#This Row],[Total Score]]&lt;=4, "Low", tbl_logs[[#This Row],[Total Score]]&lt;=10, "Medium", tbl_logs[[#This Row],[Total Score]]&lt;=19, "High", tbl_logs[[#This Row],[Total Score]]&lt;=25, "Very High")</f>
        <v>Medium</v>
      </c>
      <c r="N3142" t="str" cm="1">
        <f t="array" ref="N3142">_xlfn.IFS(tbl_logs[[#This Row],[Total Score]]&lt;=4, "Low", tbl_logs[[#This Row],[Total Score]]&lt;=10, "Medium", tbl_logs[[#This Row],[Total Score]]&lt;=17, "High", tbl_logs[[#This Row],[Total Score]]&lt;=25, "Critical")</f>
        <v>Medium</v>
      </c>
    </row>
    <row r="3143" spans="1:14" x14ac:dyDescent="0.3">
      <c r="A3143" t="s">
        <v>4007</v>
      </c>
      <c r="B3143" s="1">
        <v>46080.368750000001</v>
      </c>
      <c r="C3143" t="s">
        <v>7</v>
      </c>
      <c r="D3143" t="s">
        <v>18</v>
      </c>
      <c r="E3143" t="s">
        <v>16</v>
      </c>
      <c r="F3143" t="s">
        <v>10</v>
      </c>
      <c r="G3143" s="2">
        <v>0.36875000000000002</v>
      </c>
      <c r="H3143" s="3">
        <v>46080</v>
      </c>
      <c r="I3143">
        <v>2</v>
      </c>
      <c r="J3143">
        <f>_xlfn.XLOOKUP(tbl_logs[[#This Row],[Target_Department]],tbl_DeptWeight[Department], tbl_DeptWeight[Impact Score])</f>
        <v>3</v>
      </c>
      <c r="K3143">
        <f>_xlfn.XLOOKUP(tbl_logs[[#This Row],[Employee_Action]],tbl_ResponseLikelihood[Employee Action],tbl_ResponseLikelihood[Likelihood Score])</f>
        <v>2</v>
      </c>
      <c r="L3143">
        <f>tbl_logs[[#This Row],[Impact Score]]*tbl_logs[[#This Row],[Response Multiplier]]</f>
        <v>6</v>
      </c>
      <c r="M3143" t="str" cm="1">
        <f t="array" ref="M3143">_xlfn.IFS(tbl_logs[[#This Row],[Total Score]]&lt;=4, "Low", tbl_logs[[#This Row],[Total Score]]&lt;=10, "Medium", tbl_logs[[#This Row],[Total Score]]&lt;=19, "High", tbl_logs[[#This Row],[Total Score]]&lt;=25, "Very High")</f>
        <v>Medium</v>
      </c>
      <c r="N3143" t="str" cm="1">
        <f t="array" ref="N3143">_xlfn.IFS(tbl_logs[[#This Row],[Total Score]]&lt;=4, "Low", tbl_logs[[#This Row],[Total Score]]&lt;=10, "Medium", tbl_logs[[#This Row],[Total Score]]&lt;=17, "High", tbl_logs[[#This Row],[Total Score]]&lt;=25, "Critical")</f>
        <v>Medium</v>
      </c>
    </row>
    <row r="3144" spans="1:14" x14ac:dyDescent="0.3">
      <c r="A3144" t="s">
        <v>1248</v>
      </c>
      <c r="B3144" s="1">
        <v>46080.386111111111</v>
      </c>
      <c r="C3144" t="s">
        <v>7</v>
      </c>
      <c r="D3144" t="s">
        <v>8</v>
      </c>
      <c r="E3144" t="s">
        <v>19</v>
      </c>
      <c r="F3144" t="s">
        <v>33</v>
      </c>
      <c r="G3144" s="2">
        <v>0.38611111111111113</v>
      </c>
      <c r="H3144" s="3">
        <v>46080</v>
      </c>
      <c r="I3144">
        <v>2</v>
      </c>
      <c r="J3144">
        <f>_xlfn.XLOOKUP(tbl_logs[[#This Row],[Target_Department]],tbl_DeptWeight[Department], tbl_DeptWeight[Impact Score])</f>
        <v>3</v>
      </c>
      <c r="K3144">
        <f>_xlfn.XLOOKUP(tbl_logs[[#This Row],[Employee_Action]],tbl_ResponseLikelihood[Employee Action],tbl_ResponseLikelihood[Likelihood Score])</f>
        <v>4</v>
      </c>
      <c r="L3144">
        <f>tbl_logs[[#This Row],[Impact Score]]*tbl_logs[[#This Row],[Response Multiplier]]</f>
        <v>12</v>
      </c>
      <c r="M3144" t="str" cm="1">
        <f t="array" ref="M3144">_xlfn.IFS(tbl_logs[[#This Row],[Total Score]]&lt;=4, "Low", tbl_logs[[#This Row],[Total Score]]&lt;=10, "Medium", tbl_logs[[#This Row],[Total Score]]&lt;=19, "High", tbl_logs[[#This Row],[Total Score]]&lt;=25, "Very High")</f>
        <v>High</v>
      </c>
      <c r="N3144" t="str" cm="1">
        <f t="array" ref="N3144">_xlfn.IFS(tbl_logs[[#This Row],[Total Score]]&lt;=4, "Low", tbl_logs[[#This Row],[Total Score]]&lt;=10, "Medium", tbl_logs[[#This Row],[Total Score]]&lt;=17, "High", tbl_logs[[#This Row],[Total Score]]&lt;=25, "Critical")</f>
        <v>High</v>
      </c>
    </row>
    <row r="3145" spans="1:14" x14ac:dyDescent="0.3">
      <c r="A3145" t="s">
        <v>2005</v>
      </c>
      <c r="B3145" s="1">
        <v>46080.418055555558</v>
      </c>
      <c r="C3145" t="s">
        <v>40</v>
      </c>
      <c r="D3145" t="s">
        <v>8</v>
      </c>
      <c r="E3145" t="s">
        <v>16</v>
      </c>
      <c r="F3145" t="s">
        <v>33</v>
      </c>
      <c r="G3145" s="2">
        <v>0.41805555555555557</v>
      </c>
      <c r="H3145" s="3">
        <v>46080</v>
      </c>
      <c r="I3145">
        <v>2</v>
      </c>
      <c r="J3145">
        <f>_xlfn.XLOOKUP(tbl_logs[[#This Row],[Target_Department]],tbl_DeptWeight[Department], tbl_DeptWeight[Impact Score])</f>
        <v>5</v>
      </c>
      <c r="K3145">
        <f>_xlfn.XLOOKUP(tbl_logs[[#This Row],[Employee_Action]],tbl_ResponseLikelihood[Employee Action],tbl_ResponseLikelihood[Likelihood Score])</f>
        <v>4</v>
      </c>
      <c r="L3145">
        <f>tbl_logs[[#This Row],[Impact Score]]*tbl_logs[[#This Row],[Response Multiplier]]</f>
        <v>20</v>
      </c>
      <c r="M3145" t="str" cm="1">
        <f t="array" ref="M3145">_xlfn.IFS(tbl_logs[[#This Row],[Total Score]]&lt;=4, "Low", tbl_logs[[#This Row],[Total Score]]&lt;=10, "Medium", tbl_logs[[#This Row],[Total Score]]&lt;=19, "High", tbl_logs[[#This Row],[Total Score]]&lt;=25, "Very High")</f>
        <v>Very High</v>
      </c>
      <c r="N3145" t="str" cm="1">
        <f t="array" ref="N3145">_xlfn.IFS(tbl_logs[[#This Row],[Total Score]]&lt;=4, "Low", tbl_logs[[#This Row],[Total Score]]&lt;=10, "Medium", tbl_logs[[#This Row],[Total Score]]&lt;=17, "High", tbl_logs[[#This Row],[Total Score]]&lt;=25, "Critical")</f>
        <v>Critical</v>
      </c>
    </row>
    <row r="3146" spans="1:14" x14ac:dyDescent="0.3">
      <c r="A3146" t="s">
        <v>113</v>
      </c>
      <c r="B3146" s="1">
        <v>46080.427777777775</v>
      </c>
      <c r="C3146" t="s">
        <v>12</v>
      </c>
      <c r="D3146" t="s">
        <v>15</v>
      </c>
      <c r="E3146" t="s">
        <v>16</v>
      </c>
      <c r="F3146" t="s">
        <v>10</v>
      </c>
      <c r="G3146" s="2">
        <v>0.42777777777777776</v>
      </c>
      <c r="H3146" s="3">
        <v>46080</v>
      </c>
      <c r="I3146">
        <v>2</v>
      </c>
      <c r="J3146">
        <f>_xlfn.XLOOKUP(tbl_logs[[#This Row],[Target_Department]],tbl_DeptWeight[Department], tbl_DeptWeight[Impact Score])</f>
        <v>1</v>
      </c>
      <c r="K3146">
        <f>_xlfn.XLOOKUP(tbl_logs[[#This Row],[Employee_Action]],tbl_ResponseLikelihood[Employee Action],tbl_ResponseLikelihood[Likelihood Score])</f>
        <v>2</v>
      </c>
      <c r="L3146">
        <f>tbl_logs[[#This Row],[Impact Score]]*tbl_logs[[#This Row],[Response Multiplier]]</f>
        <v>2</v>
      </c>
      <c r="M3146" t="str" cm="1">
        <f t="array" ref="M3146">_xlfn.IFS(tbl_logs[[#This Row],[Total Score]]&lt;=4, "Low", tbl_logs[[#This Row],[Total Score]]&lt;=10, "Medium", tbl_logs[[#This Row],[Total Score]]&lt;=19, "High", tbl_logs[[#This Row],[Total Score]]&lt;=25, "Very High")</f>
        <v>Low</v>
      </c>
      <c r="N3146" t="str" cm="1">
        <f t="array" ref="N3146">_xlfn.IFS(tbl_logs[[#This Row],[Total Score]]&lt;=4, "Low", tbl_logs[[#This Row],[Total Score]]&lt;=10, "Medium", tbl_logs[[#This Row],[Total Score]]&lt;=17, "High", tbl_logs[[#This Row],[Total Score]]&lt;=25, "Critical")</f>
        <v>Low</v>
      </c>
    </row>
    <row r="3147" spans="1:14" x14ac:dyDescent="0.3">
      <c r="A3147" t="s">
        <v>1879</v>
      </c>
      <c r="B3147" s="1">
        <v>46080.439583333333</v>
      </c>
      <c r="C3147" t="s">
        <v>12</v>
      </c>
      <c r="D3147" t="s">
        <v>15</v>
      </c>
      <c r="E3147" t="s">
        <v>31</v>
      </c>
      <c r="F3147" t="s">
        <v>13</v>
      </c>
      <c r="G3147" s="2">
        <v>0.43958333333333333</v>
      </c>
      <c r="H3147" s="3">
        <v>46080</v>
      </c>
      <c r="I3147">
        <v>2</v>
      </c>
      <c r="J3147">
        <f>_xlfn.XLOOKUP(tbl_logs[[#This Row],[Target_Department]],tbl_DeptWeight[Department], tbl_DeptWeight[Impact Score])</f>
        <v>1</v>
      </c>
      <c r="K3147">
        <f>_xlfn.XLOOKUP(tbl_logs[[#This Row],[Employee_Action]],tbl_ResponseLikelihood[Employee Action],tbl_ResponseLikelihood[Likelihood Score])</f>
        <v>1</v>
      </c>
      <c r="L3147">
        <f>tbl_logs[[#This Row],[Impact Score]]*tbl_logs[[#This Row],[Response Multiplier]]</f>
        <v>1</v>
      </c>
      <c r="M3147" t="str" cm="1">
        <f t="array" ref="M3147">_xlfn.IFS(tbl_logs[[#This Row],[Total Score]]&lt;=4, "Low", tbl_logs[[#This Row],[Total Score]]&lt;=10, "Medium", tbl_logs[[#This Row],[Total Score]]&lt;=19, "High", tbl_logs[[#This Row],[Total Score]]&lt;=25, "Very High")</f>
        <v>Low</v>
      </c>
      <c r="N3147" t="str" cm="1">
        <f t="array" ref="N3147">_xlfn.IFS(tbl_logs[[#This Row],[Total Score]]&lt;=4, "Low", tbl_logs[[#This Row],[Total Score]]&lt;=10, "Medium", tbl_logs[[#This Row],[Total Score]]&lt;=17, "High", tbl_logs[[#This Row],[Total Score]]&lt;=25, "Critical")</f>
        <v>Low</v>
      </c>
    </row>
    <row r="3148" spans="1:14" x14ac:dyDescent="0.3">
      <c r="A3148" t="s">
        <v>2103</v>
      </c>
      <c r="B3148" s="1">
        <v>46080.454861111109</v>
      </c>
      <c r="C3148" t="s">
        <v>26</v>
      </c>
      <c r="D3148" t="s">
        <v>8</v>
      </c>
      <c r="E3148" t="s">
        <v>16</v>
      </c>
      <c r="F3148" t="s">
        <v>33</v>
      </c>
      <c r="G3148" s="2">
        <v>0.4548611111111111</v>
      </c>
      <c r="H3148" s="3">
        <v>46080</v>
      </c>
      <c r="I3148">
        <v>2</v>
      </c>
      <c r="J3148">
        <f>_xlfn.XLOOKUP(tbl_logs[[#This Row],[Target_Department]],tbl_DeptWeight[Department], tbl_DeptWeight[Impact Score])</f>
        <v>3</v>
      </c>
      <c r="K3148">
        <f>_xlfn.XLOOKUP(tbl_logs[[#This Row],[Employee_Action]],tbl_ResponseLikelihood[Employee Action],tbl_ResponseLikelihood[Likelihood Score])</f>
        <v>4</v>
      </c>
      <c r="L3148">
        <f>tbl_logs[[#This Row],[Impact Score]]*tbl_logs[[#This Row],[Response Multiplier]]</f>
        <v>12</v>
      </c>
      <c r="M3148" t="str" cm="1">
        <f t="array" ref="M3148">_xlfn.IFS(tbl_logs[[#This Row],[Total Score]]&lt;=4, "Low", tbl_logs[[#This Row],[Total Score]]&lt;=10, "Medium", tbl_logs[[#This Row],[Total Score]]&lt;=19, "High", tbl_logs[[#This Row],[Total Score]]&lt;=25, "Very High")</f>
        <v>High</v>
      </c>
      <c r="N3148" t="str" cm="1">
        <f t="array" ref="N3148">_xlfn.IFS(tbl_logs[[#This Row],[Total Score]]&lt;=4, "Low", tbl_logs[[#This Row],[Total Score]]&lt;=10, "Medium", tbl_logs[[#This Row],[Total Score]]&lt;=17, "High", tbl_logs[[#This Row],[Total Score]]&lt;=25, "Critical")</f>
        <v>High</v>
      </c>
    </row>
    <row r="3149" spans="1:14" x14ac:dyDescent="0.3">
      <c r="A3149" t="s">
        <v>1630</v>
      </c>
      <c r="B3149" s="1">
        <v>46080.510416666664</v>
      </c>
      <c r="C3149" t="s">
        <v>26</v>
      </c>
      <c r="D3149" t="s">
        <v>8</v>
      </c>
      <c r="E3149" t="s">
        <v>16</v>
      </c>
      <c r="F3149" t="s">
        <v>20</v>
      </c>
      <c r="G3149" s="2">
        <v>0.51041666666666663</v>
      </c>
      <c r="H3149" s="3">
        <v>46080</v>
      </c>
      <c r="I3149">
        <v>2</v>
      </c>
      <c r="J3149">
        <f>_xlfn.XLOOKUP(tbl_logs[[#This Row],[Target_Department]],tbl_DeptWeight[Department], tbl_DeptWeight[Impact Score])</f>
        <v>3</v>
      </c>
      <c r="K3149">
        <f>_xlfn.XLOOKUP(tbl_logs[[#This Row],[Employee_Action]],tbl_ResponseLikelihood[Employee Action],tbl_ResponseLikelihood[Likelihood Score])</f>
        <v>2</v>
      </c>
      <c r="L3149">
        <f>tbl_logs[[#This Row],[Impact Score]]*tbl_logs[[#This Row],[Response Multiplier]]</f>
        <v>6</v>
      </c>
      <c r="M3149" t="str" cm="1">
        <f t="array" ref="M3149">_xlfn.IFS(tbl_logs[[#This Row],[Total Score]]&lt;=4, "Low", tbl_logs[[#This Row],[Total Score]]&lt;=10, "Medium", tbl_logs[[#This Row],[Total Score]]&lt;=19, "High", tbl_logs[[#This Row],[Total Score]]&lt;=25, "Very High")</f>
        <v>Medium</v>
      </c>
      <c r="N3149" t="str" cm="1">
        <f t="array" ref="N3149">_xlfn.IFS(tbl_logs[[#This Row],[Total Score]]&lt;=4, "Low", tbl_logs[[#This Row],[Total Score]]&lt;=10, "Medium", tbl_logs[[#This Row],[Total Score]]&lt;=17, "High", tbl_logs[[#This Row],[Total Score]]&lt;=25, "Critical")</f>
        <v>Medium</v>
      </c>
    </row>
    <row r="3150" spans="1:14" x14ac:dyDescent="0.3">
      <c r="A3150" t="s">
        <v>2875</v>
      </c>
      <c r="B3150" s="1">
        <v>46080.530555555553</v>
      </c>
      <c r="C3150" t="s">
        <v>7</v>
      </c>
      <c r="D3150" t="s">
        <v>8</v>
      </c>
      <c r="E3150" t="s">
        <v>19</v>
      </c>
      <c r="F3150" t="s">
        <v>10</v>
      </c>
      <c r="G3150" s="2">
        <v>0.53055555555555556</v>
      </c>
      <c r="H3150" s="3">
        <v>46080</v>
      </c>
      <c r="I3150">
        <v>2</v>
      </c>
      <c r="J3150">
        <f>_xlfn.XLOOKUP(tbl_logs[[#This Row],[Target_Department]],tbl_DeptWeight[Department], tbl_DeptWeight[Impact Score])</f>
        <v>3</v>
      </c>
      <c r="K3150">
        <f>_xlfn.XLOOKUP(tbl_logs[[#This Row],[Employee_Action]],tbl_ResponseLikelihood[Employee Action],tbl_ResponseLikelihood[Likelihood Score])</f>
        <v>2</v>
      </c>
      <c r="L3150">
        <f>tbl_logs[[#This Row],[Impact Score]]*tbl_logs[[#This Row],[Response Multiplier]]</f>
        <v>6</v>
      </c>
      <c r="M3150" t="str" cm="1">
        <f t="array" ref="M3150">_xlfn.IFS(tbl_logs[[#This Row],[Total Score]]&lt;=4, "Low", tbl_logs[[#This Row],[Total Score]]&lt;=10, "Medium", tbl_logs[[#This Row],[Total Score]]&lt;=19, "High", tbl_logs[[#This Row],[Total Score]]&lt;=25, "Very High")</f>
        <v>Medium</v>
      </c>
      <c r="N3150" t="str" cm="1">
        <f t="array" ref="N3150">_xlfn.IFS(tbl_logs[[#This Row],[Total Score]]&lt;=4, "Low", tbl_logs[[#This Row],[Total Score]]&lt;=10, "Medium", tbl_logs[[#This Row],[Total Score]]&lt;=17, "High", tbl_logs[[#This Row],[Total Score]]&lt;=25, "Critical")</f>
        <v>Medium</v>
      </c>
    </row>
    <row r="3151" spans="1:14" x14ac:dyDescent="0.3">
      <c r="A3151" t="s">
        <v>3652</v>
      </c>
      <c r="B3151" s="1">
        <v>46080.566666666666</v>
      </c>
      <c r="C3151" t="s">
        <v>7</v>
      </c>
      <c r="D3151" t="s">
        <v>15</v>
      </c>
      <c r="E3151" t="s">
        <v>19</v>
      </c>
      <c r="F3151" t="s">
        <v>10</v>
      </c>
      <c r="G3151" s="2">
        <v>0.56666666666666665</v>
      </c>
      <c r="H3151" s="3">
        <v>46080</v>
      </c>
      <c r="I3151">
        <v>2</v>
      </c>
      <c r="J3151">
        <f>_xlfn.XLOOKUP(tbl_logs[[#This Row],[Target_Department]],tbl_DeptWeight[Department], tbl_DeptWeight[Impact Score])</f>
        <v>3</v>
      </c>
      <c r="K3151">
        <f>_xlfn.XLOOKUP(tbl_logs[[#This Row],[Employee_Action]],tbl_ResponseLikelihood[Employee Action],tbl_ResponseLikelihood[Likelihood Score])</f>
        <v>2</v>
      </c>
      <c r="L3151">
        <f>tbl_logs[[#This Row],[Impact Score]]*tbl_logs[[#This Row],[Response Multiplier]]</f>
        <v>6</v>
      </c>
      <c r="M3151" t="str" cm="1">
        <f t="array" ref="M3151">_xlfn.IFS(tbl_logs[[#This Row],[Total Score]]&lt;=4, "Low", tbl_logs[[#This Row],[Total Score]]&lt;=10, "Medium", tbl_logs[[#This Row],[Total Score]]&lt;=19, "High", tbl_logs[[#This Row],[Total Score]]&lt;=25, "Very High")</f>
        <v>Medium</v>
      </c>
      <c r="N3151" t="str" cm="1">
        <f t="array" ref="N3151">_xlfn.IFS(tbl_logs[[#This Row],[Total Score]]&lt;=4, "Low", tbl_logs[[#This Row],[Total Score]]&lt;=10, "Medium", tbl_logs[[#This Row],[Total Score]]&lt;=17, "High", tbl_logs[[#This Row],[Total Score]]&lt;=25, "Critical")</f>
        <v>Medium</v>
      </c>
    </row>
    <row r="3152" spans="1:14" x14ac:dyDescent="0.3">
      <c r="A3152" t="s">
        <v>653</v>
      </c>
      <c r="B3152" s="1">
        <v>46080.572222222225</v>
      </c>
      <c r="C3152" t="s">
        <v>7</v>
      </c>
      <c r="D3152" t="s">
        <v>8</v>
      </c>
      <c r="E3152" t="s">
        <v>19</v>
      </c>
      <c r="F3152" t="s">
        <v>10</v>
      </c>
      <c r="G3152" s="2">
        <v>0.57222222222222219</v>
      </c>
      <c r="H3152" s="3">
        <v>46080</v>
      </c>
      <c r="I3152">
        <v>2</v>
      </c>
      <c r="J3152">
        <f>_xlfn.XLOOKUP(tbl_logs[[#This Row],[Target_Department]],tbl_DeptWeight[Department], tbl_DeptWeight[Impact Score])</f>
        <v>3</v>
      </c>
      <c r="K3152">
        <f>_xlfn.XLOOKUP(tbl_logs[[#This Row],[Employee_Action]],tbl_ResponseLikelihood[Employee Action],tbl_ResponseLikelihood[Likelihood Score])</f>
        <v>2</v>
      </c>
      <c r="L3152">
        <f>tbl_logs[[#This Row],[Impact Score]]*tbl_logs[[#This Row],[Response Multiplier]]</f>
        <v>6</v>
      </c>
      <c r="M3152" t="str" cm="1">
        <f t="array" ref="M3152">_xlfn.IFS(tbl_logs[[#This Row],[Total Score]]&lt;=4, "Low", tbl_logs[[#This Row],[Total Score]]&lt;=10, "Medium", tbl_logs[[#This Row],[Total Score]]&lt;=19, "High", tbl_logs[[#This Row],[Total Score]]&lt;=25, "Very High")</f>
        <v>Medium</v>
      </c>
      <c r="N3152" t="str" cm="1">
        <f t="array" ref="N3152">_xlfn.IFS(tbl_logs[[#This Row],[Total Score]]&lt;=4, "Low", tbl_logs[[#This Row],[Total Score]]&lt;=10, "Medium", tbl_logs[[#This Row],[Total Score]]&lt;=17, "High", tbl_logs[[#This Row],[Total Score]]&lt;=25, "Critical")</f>
        <v>Medium</v>
      </c>
    </row>
    <row r="3153" spans="1:14" x14ac:dyDescent="0.3">
      <c r="A3153" t="s">
        <v>4075</v>
      </c>
      <c r="B3153" s="1">
        <v>46080.57916666667</v>
      </c>
      <c r="C3153" t="s">
        <v>35</v>
      </c>
      <c r="D3153" t="s">
        <v>18</v>
      </c>
      <c r="E3153" t="s">
        <v>31</v>
      </c>
      <c r="F3153" t="s">
        <v>20</v>
      </c>
      <c r="G3153" s="2">
        <v>0.57916666666666672</v>
      </c>
      <c r="H3153" s="3">
        <v>46080</v>
      </c>
      <c r="I3153">
        <v>2</v>
      </c>
      <c r="J3153">
        <f>_xlfn.XLOOKUP(tbl_logs[[#This Row],[Target_Department]],tbl_DeptWeight[Department], tbl_DeptWeight[Impact Score])</f>
        <v>1</v>
      </c>
      <c r="K3153">
        <f>_xlfn.XLOOKUP(tbl_logs[[#This Row],[Employee_Action]],tbl_ResponseLikelihood[Employee Action],tbl_ResponseLikelihood[Likelihood Score])</f>
        <v>2</v>
      </c>
      <c r="L3153">
        <f>tbl_logs[[#This Row],[Impact Score]]*tbl_logs[[#This Row],[Response Multiplier]]</f>
        <v>2</v>
      </c>
      <c r="M3153" t="str" cm="1">
        <f t="array" ref="M3153">_xlfn.IFS(tbl_logs[[#This Row],[Total Score]]&lt;=4, "Low", tbl_logs[[#This Row],[Total Score]]&lt;=10, "Medium", tbl_logs[[#This Row],[Total Score]]&lt;=19, "High", tbl_logs[[#This Row],[Total Score]]&lt;=25, "Very High")</f>
        <v>Low</v>
      </c>
      <c r="N3153" t="str" cm="1">
        <f t="array" ref="N3153">_xlfn.IFS(tbl_logs[[#This Row],[Total Score]]&lt;=4, "Low", tbl_logs[[#This Row],[Total Score]]&lt;=10, "Medium", tbl_logs[[#This Row],[Total Score]]&lt;=17, "High", tbl_logs[[#This Row],[Total Score]]&lt;=25, "Critical")</f>
        <v>Low</v>
      </c>
    </row>
    <row r="3154" spans="1:14" x14ac:dyDescent="0.3">
      <c r="A3154" t="s">
        <v>4937</v>
      </c>
      <c r="B3154" s="1">
        <v>46080.616666666669</v>
      </c>
      <c r="C3154" t="s">
        <v>12</v>
      </c>
      <c r="D3154" t="s">
        <v>18</v>
      </c>
      <c r="E3154" t="s">
        <v>9</v>
      </c>
      <c r="F3154" t="s">
        <v>13</v>
      </c>
      <c r="G3154" s="2">
        <v>0.6166666666666667</v>
      </c>
      <c r="H3154" s="3">
        <v>46080</v>
      </c>
      <c r="I3154">
        <v>2</v>
      </c>
      <c r="J3154">
        <f>_xlfn.XLOOKUP(tbl_logs[[#This Row],[Target_Department]],tbl_DeptWeight[Department], tbl_DeptWeight[Impact Score])</f>
        <v>1</v>
      </c>
      <c r="K3154">
        <f>_xlfn.XLOOKUP(tbl_logs[[#This Row],[Employee_Action]],tbl_ResponseLikelihood[Employee Action],tbl_ResponseLikelihood[Likelihood Score])</f>
        <v>1</v>
      </c>
      <c r="L3154">
        <f>tbl_logs[[#This Row],[Impact Score]]*tbl_logs[[#This Row],[Response Multiplier]]</f>
        <v>1</v>
      </c>
      <c r="M3154" t="str" cm="1">
        <f t="array" ref="M3154">_xlfn.IFS(tbl_logs[[#This Row],[Total Score]]&lt;=4, "Low", tbl_logs[[#This Row],[Total Score]]&lt;=10, "Medium", tbl_logs[[#This Row],[Total Score]]&lt;=19, "High", tbl_logs[[#This Row],[Total Score]]&lt;=25, "Very High")</f>
        <v>Low</v>
      </c>
      <c r="N3154" t="str" cm="1">
        <f t="array" ref="N3154">_xlfn.IFS(tbl_logs[[#This Row],[Total Score]]&lt;=4, "Low", tbl_logs[[#This Row],[Total Score]]&lt;=10, "Medium", tbl_logs[[#This Row],[Total Score]]&lt;=17, "High", tbl_logs[[#This Row],[Total Score]]&lt;=25, "Critical")</f>
        <v>Low</v>
      </c>
    </row>
    <row r="3155" spans="1:14" x14ac:dyDescent="0.3">
      <c r="A3155" t="s">
        <v>2204</v>
      </c>
      <c r="B3155" s="1">
        <v>46080.625694444447</v>
      </c>
      <c r="C3155" t="s">
        <v>7</v>
      </c>
      <c r="D3155" t="s">
        <v>15</v>
      </c>
      <c r="E3155" t="s">
        <v>19</v>
      </c>
      <c r="F3155" t="s">
        <v>20</v>
      </c>
      <c r="G3155" s="2">
        <v>0.62569444444444444</v>
      </c>
      <c r="H3155" s="3">
        <v>46080</v>
      </c>
      <c r="I3155">
        <v>2</v>
      </c>
      <c r="J3155">
        <f>_xlfn.XLOOKUP(tbl_logs[[#This Row],[Target_Department]],tbl_DeptWeight[Department], tbl_DeptWeight[Impact Score])</f>
        <v>3</v>
      </c>
      <c r="K3155">
        <f>_xlfn.XLOOKUP(tbl_logs[[#This Row],[Employee_Action]],tbl_ResponseLikelihood[Employee Action],tbl_ResponseLikelihood[Likelihood Score])</f>
        <v>2</v>
      </c>
      <c r="L3155">
        <f>tbl_logs[[#This Row],[Impact Score]]*tbl_logs[[#This Row],[Response Multiplier]]</f>
        <v>6</v>
      </c>
      <c r="M3155" t="str" cm="1">
        <f t="array" ref="M3155">_xlfn.IFS(tbl_logs[[#This Row],[Total Score]]&lt;=4, "Low", tbl_logs[[#This Row],[Total Score]]&lt;=10, "Medium", tbl_logs[[#This Row],[Total Score]]&lt;=19, "High", tbl_logs[[#This Row],[Total Score]]&lt;=25, "Very High")</f>
        <v>Medium</v>
      </c>
      <c r="N3155" t="str" cm="1">
        <f t="array" ref="N3155">_xlfn.IFS(tbl_logs[[#This Row],[Total Score]]&lt;=4, "Low", tbl_logs[[#This Row],[Total Score]]&lt;=10, "Medium", tbl_logs[[#This Row],[Total Score]]&lt;=17, "High", tbl_logs[[#This Row],[Total Score]]&lt;=25, "Critical")</f>
        <v>Medium</v>
      </c>
    </row>
    <row r="3156" spans="1:14" x14ac:dyDescent="0.3">
      <c r="A3156" t="s">
        <v>3201</v>
      </c>
      <c r="B3156" s="1">
        <v>46080.649305555555</v>
      </c>
      <c r="C3156" t="s">
        <v>7</v>
      </c>
      <c r="D3156" t="s">
        <v>8</v>
      </c>
      <c r="E3156" t="s">
        <v>19</v>
      </c>
      <c r="F3156" t="s">
        <v>20</v>
      </c>
      <c r="G3156" s="2">
        <v>0.64930555555555558</v>
      </c>
      <c r="H3156" s="3">
        <v>46080</v>
      </c>
      <c r="I3156">
        <v>2</v>
      </c>
      <c r="J3156">
        <f>_xlfn.XLOOKUP(tbl_logs[[#This Row],[Target_Department]],tbl_DeptWeight[Department], tbl_DeptWeight[Impact Score])</f>
        <v>3</v>
      </c>
      <c r="K3156">
        <f>_xlfn.XLOOKUP(tbl_logs[[#This Row],[Employee_Action]],tbl_ResponseLikelihood[Employee Action],tbl_ResponseLikelihood[Likelihood Score])</f>
        <v>2</v>
      </c>
      <c r="L3156">
        <f>tbl_logs[[#This Row],[Impact Score]]*tbl_logs[[#This Row],[Response Multiplier]]</f>
        <v>6</v>
      </c>
      <c r="M3156" t="str" cm="1">
        <f t="array" ref="M3156">_xlfn.IFS(tbl_logs[[#This Row],[Total Score]]&lt;=4, "Low", tbl_logs[[#This Row],[Total Score]]&lt;=10, "Medium", tbl_logs[[#This Row],[Total Score]]&lt;=19, "High", tbl_logs[[#This Row],[Total Score]]&lt;=25, "Very High")</f>
        <v>Medium</v>
      </c>
      <c r="N3156" t="str" cm="1">
        <f t="array" ref="N3156">_xlfn.IFS(tbl_logs[[#This Row],[Total Score]]&lt;=4, "Low", tbl_logs[[#This Row],[Total Score]]&lt;=10, "Medium", tbl_logs[[#This Row],[Total Score]]&lt;=17, "High", tbl_logs[[#This Row],[Total Score]]&lt;=25, "Critical")</f>
        <v>Medium</v>
      </c>
    </row>
    <row r="3157" spans="1:14" x14ac:dyDescent="0.3">
      <c r="A3157" t="s">
        <v>4815</v>
      </c>
      <c r="B3157" s="1">
        <v>46080.661111111112</v>
      </c>
      <c r="C3157" t="s">
        <v>7</v>
      </c>
      <c r="D3157" t="s">
        <v>22</v>
      </c>
      <c r="E3157" t="s">
        <v>9</v>
      </c>
      <c r="F3157" t="s">
        <v>33</v>
      </c>
      <c r="G3157" s="2">
        <v>0.66111111111111109</v>
      </c>
      <c r="H3157" s="3">
        <v>46080</v>
      </c>
      <c r="I3157">
        <v>2</v>
      </c>
      <c r="J3157">
        <f>_xlfn.XLOOKUP(tbl_logs[[#This Row],[Target_Department]],tbl_DeptWeight[Department], tbl_DeptWeight[Impact Score])</f>
        <v>3</v>
      </c>
      <c r="K3157">
        <f>_xlfn.XLOOKUP(tbl_logs[[#This Row],[Employee_Action]],tbl_ResponseLikelihood[Employee Action],tbl_ResponseLikelihood[Likelihood Score])</f>
        <v>4</v>
      </c>
      <c r="L3157">
        <f>tbl_logs[[#This Row],[Impact Score]]*tbl_logs[[#This Row],[Response Multiplier]]</f>
        <v>12</v>
      </c>
      <c r="M3157" t="str" cm="1">
        <f t="array" ref="M3157">_xlfn.IFS(tbl_logs[[#This Row],[Total Score]]&lt;=4, "Low", tbl_logs[[#This Row],[Total Score]]&lt;=10, "Medium", tbl_logs[[#This Row],[Total Score]]&lt;=19, "High", tbl_logs[[#This Row],[Total Score]]&lt;=25, "Very High")</f>
        <v>High</v>
      </c>
      <c r="N3157" t="str" cm="1">
        <f t="array" ref="N3157">_xlfn.IFS(tbl_logs[[#This Row],[Total Score]]&lt;=4, "Low", tbl_logs[[#This Row],[Total Score]]&lt;=10, "Medium", tbl_logs[[#This Row],[Total Score]]&lt;=17, "High", tbl_logs[[#This Row],[Total Score]]&lt;=25, "Critical")</f>
        <v>High</v>
      </c>
    </row>
    <row r="3158" spans="1:14" x14ac:dyDescent="0.3">
      <c r="A3158" t="s">
        <v>2167</v>
      </c>
      <c r="B3158" s="1">
        <v>46080.700694444444</v>
      </c>
      <c r="C3158" t="s">
        <v>7</v>
      </c>
      <c r="D3158" t="s">
        <v>22</v>
      </c>
      <c r="E3158" t="s">
        <v>19</v>
      </c>
      <c r="F3158" t="s">
        <v>20</v>
      </c>
      <c r="G3158" s="2">
        <v>0.7006944444444444</v>
      </c>
      <c r="H3158" s="3">
        <v>46080</v>
      </c>
      <c r="I3158">
        <v>2</v>
      </c>
      <c r="J3158">
        <f>_xlfn.XLOOKUP(tbl_logs[[#This Row],[Target_Department]],tbl_DeptWeight[Department], tbl_DeptWeight[Impact Score])</f>
        <v>3</v>
      </c>
      <c r="K3158">
        <f>_xlfn.XLOOKUP(tbl_logs[[#This Row],[Employee_Action]],tbl_ResponseLikelihood[Employee Action],tbl_ResponseLikelihood[Likelihood Score])</f>
        <v>2</v>
      </c>
      <c r="L3158">
        <f>tbl_logs[[#This Row],[Impact Score]]*tbl_logs[[#This Row],[Response Multiplier]]</f>
        <v>6</v>
      </c>
      <c r="M3158" t="str" cm="1">
        <f t="array" ref="M3158">_xlfn.IFS(tbl_logs[[#This Row],[Total Score]]&lt;=4, "Low", tbl_logs[[#This Row],[Total Score]]&lt;=10, "Medium", tbl_logs[[#This Row],[Total Score]]&lt;=19, "High", tbl_logs[[#This Row],[Total Score]]&lt;=25, "Very High")</f>
        <v>Medium</v>
      </c>
      <c r="N3158" t="str" cm="1">
        <f t="array" ref="N3158">_xlfn.IFS(tbl_logs[[#This Row],[Total Score]]&lt;=4, "Low", tbl_logs[[#This Row],[Total Score]]&lt;=10, "Medium", tbl_logs[[#This Row],[Total Score]]&lt;=17, "High", tbl_logs[[#This Row],[Total Score]]&lt;=25, "Critical")</f>
        <v>Medium</v>
      </c>
    </row>
    <row r="3159" spans="1:14" x14ac:dyDescent="0.3">
      <c r="A3159" t="s">
        <v>389</v>
      </c>
      <c r="B3159" s="1">
        <v>46080.702777777777</v>
      </c>
      <c r="C3159" t="s">
        <v>7</v>
      </c>
      <c r="D3159" t="s">
        <v>22</v>
      </c>
      <c r="E3159" t="s">
        <v>19</v>
      </c>
      <c r="F3159" t="s">
        <v>10</v>
      </c>
      <c r="G3159" s="2">
        <v>0.70277777777777772</v>
      </c>
      <c r="H3159" s="3">
        <v>46080</v>
      </c>
      <c r="I3159">
        <v>2</v>
      </c>
      <c r="J3159">
        <f>_xlfn.XLOOKUP(tbl_logs[[#This Row],[Target_Department]],tbl_DeptWeight[Department], tbl_DeptWeight[Impact Score])</f>
        <v>3</v>
      </c>
      <c r="K3159">
        <f>_xlfn.XLOOKUP(tbl_logs[[#This Row],[Employee_Action]],tbl_ResponseLikelihood[Employee Action],tbl_ResponseLikelihood[Likelihood Score])</f>
        <v>2</v>
      </c>
      <c r="L3159">
        <f>tbl_logs[[#This Row],[Impact Score]]*tbl_logs[[#This Row],[Response Multiplier]]</f>
        <v>6</v>
      </c>
      <c r="M3159" t="str" cm="1">
        <f t="array" ref="M3159">_xlfn.IFS(tbl_logs[[#This Row],[Total Score]]&lt;=4, "Low", tbl_logs[[#This Row],[Total Score]]&lt;=10, "Medium", tbl_logs[[#This Row],[Total Score]]&lt;=19, "High", tbl_logs[[#This Row],[Total Score]]&lt;=25, "Very High")</f>
        <v>Medium</v>
      </c>
      <c r="N3159" t="str" cm="1">
        <f t="array" ref="N3159">_xlfn.IFS(tbl_logs[[#This Row],[Total Score]]&lt;=4, "Low", tbl_logs[[#This Row],[Total Score]]&lt;=10, "Medium", tbl_logs[[#This Row],[Total Score]]&lt;=17, "High", tbl_logs[[#This Row],[Total Score]]&lt;=25, "Critical")</f>
        <v>Medium</v>
      </c>
    </row>
    <row r="3160" spans="1:14" x14ac:dyDescent="0.3">
      <c r="A3160" t="s">
        <v>306</v>
      </c>
      <c r="B3160" s="1">
        <v>46080.743750000001</v>
      </c>
      <c r="C3160" t="s">
        <v>7</v>
      </c>
      <c r="D3160" t="s">
        <v>18</v>
      </c>
      <c r="E3160" t="s">
        <v>9</v>
      </c>
      <c r="F3160" t="s">
        <v>20</v>
      </c>
      <c r="G3160" s="2">
        <v>0.74375000000000002</v>
      </c>
      <c r="H3160" s="3">
        <v>46080</v>
      </c>
      <c r="I3160">
        <v>2</v>
      </c>
      <c r="J3160">
        <f>_xlfn.XLOOKUP(tbl_logs[[#This Row],[Target_Department]],tbl_DeptWeight[Department], tbl_DeptWeight[Impact Score])</f>
        <v>3</v>
      </c>
      <c r="K3160">
        <f>_xlfn.XLOOKUP(tbl_logs[[#This Row],[Employee_Action]],tbl_ResponseLikelihood[Employee Action],tbl_ResponseLikelihood[Likelihood Score])</f>
        <v>2</v>
      </c>
      <c r="L3160">
        <f>tbl_logs[[#This Row],[Impact Score]]*tbl_logs[[#This Row],[Response Multiplier]]</f>
        <v>6</v>
      </c>
      <c r="M3160" t="str" cm="1">
        <f t="array" ref="M3160">_xlfn.IFS(tbl_logs[[#This Row],[Total Score]]&lt;=4, "Low", tbl_logs[[#This Row],[Total Score]]&lt;=10, "Medium", tbl_logs[[#This Row],[Total Score]]&lt;=19, "High", tbl_logs[[#This Row],[Total Score]]&lt;=25, "Very High")</f>
        <v>Medium</v>
      </c>
      <c r="N3160" t="str" cm="1">
        <f t="array" ref="N3160">_xlfn.IFS(tbl_logs[[#This Row],[Total Score]]&lt;=4, "Low", tbl_logs[[#This Row],[Total Score]]&lt;=10, "Medium", tbl_logs[[#This Row],[Total Score]]&lt;=17, "High", tbl_logs[[#This Row],[Total Score]]&lt;=25, "Critical")</f>
        <v>Medium</v>
      </c>
    </row>
    <row r="3161" spans="1:14" x14ac:dyDescent="0.3">
      <c r="A3161" t="s">
        <v>2840</v>
      </c>
      <c r="B3161" s="1">
        <v>46080.748611111114</v>
      </c>
      <c r="C3161" t="s">
        <v>12</v>
      </c>
      <c r="D3161" t="s">
        <v>22</v>
      </c>
      <c r="E3161" t="s">
        <v>19</v>
      </c>
      <c r="F3161" t="s">
        <v>13</v>
      </c>
      <c r="G3161" s="2">
        <v>0.74861111111111112</v>
      </c>
      <c r="H3161" s="3">
        <v>46080</v>
      </c>
      <c r="I3161">
        <v>2</v>
      </c>
      <c r="J3161">
        <f>_xlfn.XLOOKUP(tbl_logs[[#This Row],[Target_Department]],tbl_DeptWeight[Department], tbl_DeptWeight[Impact Score])</f>
        <v>1</v>
      </c>
      <c r="K3161">
        <f>_xlfn.XLOOKUP(tbl_logs[[#This Row],[Employee_Action]],tbl_ResponseLikelihood[Employee Action],tbl_ResponseLikelihood[Likelihood Score])</f>
        <v>1</v>
      </c>
      <c r="L3161">
        <f>tbl_logs[[#This Row],[Impact Score]]*tbl_logs[[#This Row],[Response Multiplier]]</f>
        <v>1</v>
      </c>
      <c r="M3161" t="str" cm="1">
        <f t="array" ref="M3161">_xlfn.IFS(tbl_logs[[#This Row],[Total Score]]&lt;=4, "Low", tbl_logs[[#This Row],[Total Score]]&lt;=10, "Medium", tbl_logs[[#This Row],[Total Score]]&lt;=19, "High", tbl_logs[[#This Row],[Total Score]]&lt;=25, "Very High")</f>
        <v>Low</v>
      </c>
      <c r="N3161" t="str" cm="1">
        <f t="array" ref="N3161">_xlfn.IFS(tbl_logs[[#This Row],[Total Score]]&lt;=4, "Low", tbl_logs[[#This Row],[Total Score]]&lt;=10, "Medium", tbl_logs[[#This Row],[Total Score]]&lt;=17, "High", tbl_logs[[#This Row],[Total Score]]&lt;=25, "Critical")</f>
        <v>Low</v>
      </c>
    </row>
    <row r="3162" spans="1:14" x14ac:dyDescent="0.3">
      <c r="A3162" t="s">
        <v>3865</v>
      </c>
      <c r="B3162" s="1">
        <v>46080.759027777778</v>
      </c>
      <c r="C3162" t="s">
        <v>7</v>
      </c>
      <c r="D3162" t="s">
        <v>22</v>
      </c>
      <c r="E3162" t="s">
        <v>16</v>
      </c>
      <c r="F3162" t="s">
        <v>20</v>
      </c>
      <c r="G3162" s="2">
        <v>0.75902777777777775</v>
      </c>
      <c r="H3162" s="3">
        <v>46080</v>
      </c>
      <c r="I3162">
        <v>2</v>
      </c>
      <c r="J3162">
        <f>_xlfn.XLOOKUP(tbl_logs[[#This Row],[Target_Department]],tbl_DeptWeight[Department], tbl_DeptWeight[Impact Score])</f>
        <v>3</v>
      </c>
      <c r="K3162">
        <f>_xlfn.XLOOKUP(tbl_logs[[#This Row],[Employee_Action]],tbl_ResponseLikelihood[Employee Action],tbl_ResponseLikelihood[Likelihood Score])</f>
        <v>2</v>
      </c>
      <c r="L3162">
        <f>tbl_logs[[#This Row],[Impact Score]]*tbl_logs[[#This Row],[Response Multiplier]]</f>
        <v>6</v>
      </c>
      <c r="M3162" t="str" cm="1">
        <f t="array" ref="M3162">_xlfn.IFS(tbl_logs[[#This Row],[Total Score]]&lt;=4, "Low", tbl_logs[[#This Row],[Total Score]]&lt;=10, "Medium", tbl_logs[[#This Row],[Total Score]]&lt;=19, "High", tbl_logs[[#This Row],[Total Score]]&lt;=25, "Very High")</f>
        <v>Medium</v>
      </c>
      <c r="N3162" t="str" cm="1">
        <f t="array" ref="N3162">_xlfn.IFS(tbl_logs[[#This Row],[Total Score]]&lt;=4, "Low", tbl_logs[[#This Row],[Total Score]]&lt;=10, "Medium", tbl_logs[[#This Row],[Total Score]]&lt;=17, "High", tbl_logs[[#This Row],[Total Score]]&lt;=25, "Critical")</f>
        <v>Medium</v>
      </c>
    </row>
    <row r="3163" spans="1:14" x14ac:dyDescent="0.3">
      <c r="A3163" t="s">
        <v>2641</v>
      </c>
      <c r="B3163" s="1">
        <v>46080.773611111108</v>
      </c>
      <c r="C3163" t="s">
        <v>35</v>
      </c>
      <c r="D3163" t="s">
        <v>18</v>
      </c>
      <c r="E3163" t="s">
        <v>31</v>
      </c>
      <c r="F3163" t="s">
        <v>10</v>
      </c>
      <c r="G3163" s="2">
        <v>0.77361111111111114</v>
      </c>
      <c r="H3163" s="3">
        <v>46080</v>
      </c>
      <c r="I3163">
        <v>2</v>
      </c>
      <c r="J3163">
        <f>_xlfn.XLOOKUP(tbl_logs[[#This Row],[Target_Department]],tbl_DeptWeight[Department], tbl_DeptWeight[Impact Score])</f>
        <v>1</v>
      </c>
      <c r="K3163">
        <f>_xlfn.XLOOKUP(tbl_logs[[#This Row],[Employee_Action]],tbl_ResponseLikelihood[Employee Action],tbl_ResponseLikelihood[Likelihood Score])</f>
        <v>2</v>
      </c>
      <c r="L3163">
        <f>tbl_logs[[#This Row],[Impact Score]]*tbl_logs[[#This Row],[Response Multiplier]]</f>
        <v>2</v>
      </c>
      <c r="M3163" t="str" cm="1">
        <f t="array" ref="M3163">_xlfn.IFS(tbl_logs[[#This Row],[Total Score]]&lt;=4, "Low", tbl_logs[[#This Row],[Total Score]]&lt;=10, "Medium", tbl_logs[[#This Row],[Total Score]]&lt;=19, "High", tbl_logs[[#This Row],[Total Score]]&lt;=25, "Very High")</f>
        <v>Low</v>
      </c>
      <c r="N3163" t="str" cm="1">
        <f t="array" ref="N3163">_xlfn.IFS(tbl_logs[[#This Row],[Total Score]]&lt;=4, "Low", tbl_logs[[#This Row],[Total Score]]&lt;=10, "Medium", tbl_logs[[#This Row],[Total Score]]&lt;=17, "High", tbl_logs[[#This Row],[Total Score]]&lt;=25, "Critical")</f>
        <v>Low</v>
      </c>
    </row>
    <row r="3164" spans="1:14" x14ac:dyDescent="0.3">
      <c r="A3164" t="s">
        <v>1138</v>
      </c>
      <c r="B3164" s="1">
        <v>46080.792361111111</v>
      </c>
      <c r="C3164" t="s">
        <v>40</v>
      </c>
      <c r="D3164" t="s">
        <v>15</v>
      </c>
      <c r="E3164" t="s">
        <v>16</v>
      </c>
      <c r="F3164" t="s">
        <v>20</v>
      </c>
      <c r="G3164" s="2">
        <v>0.79236111111111107</v>
      </c>
      <c r="H3164" s="3">
        <v>46080</v>
      </c>
      <c r="I3164">
        <v>2</v>
      </c>
      <c r="J3164">
        <f>_xlfn.XLOOKUP(tbl_logs[[#This Row],[Target_Department]],tbl_DeptWeight[Department], tbl_DeptWeight[Impact Score])</f>
        <v>5</v>
      </c>
      <c r="K3164">
        <f>_xlfn.XLOOKUP(tbl_logs[[#This Row],[Employee_Action]],tbl_ResponseLikelihood[Employee Action],tbl_ResponseLikelihood[Likelihood Score])</f>
        <v>2</v>
      </c>
      <c r="L3164">
        <f>tbl_logs[[#This Row],[Impact Score]]*tbl_logs[[#This Row],[Response Multiplier]]</f>
        <v>10</v>
      </c>
      <c r="M3164" t="str" cm="1">
        <f t="array" ref="M3164">_xlfn.IFS(tbl_logs[[#This Row],[Total Score]]&lt;=4, "Low", tbl_logs[[#This Row],[Total Score]]&lt;=10, "Medium", tbl_logs[[#This Row],[Total Score]]&lt;=19, "High", tbl_logs[[#This Row],[Total Score]]&lt;=25, "Very High")</f>
        <v>Medium</v>
      </c>
      <c r="N3164" t="str" cm="1">
        <f t="array" ref="N3164">_xlfn.IFS(tbl_logs[[#This Row],[Total Score]]&lt;=4, "Low", tbl_logs[[#This Row],[Total Score]]&lt;=10, "Medium", tbl_logs[[#This Row],[Total Score]]&lt;=17, "High", tbl_logs[[#This Row],[Total Score]]&lt;=25, "Critical")</f>
        <v>Medium</v>
      </c>
    </row>
    <row r="3165" spans="1:14" x14ac:dyDescent="0.3">
      <c r="A3165" t="s">
        <v>4236</v>
      </c>
      <c r="B3165" s="1">
        <v>46080.804166666669</v>
      </c>
      <c r="C3165" t="s">
        <v>47</v>
      </c>
      <c r="D3165" t="s">
        <v>8</v>
      </c>
      <c r="E3165" t="s">
        <v>9</v>
      </c>
      <c r="F3165" t="s">
        <v>13</v>
      </c>
      <c r="G3165" s="2">
        <v>0.8041666666666667</v>
      </c>
      <c r="H3165" s="3">
        <v>46080</v>
      </c>
      <c r="I3165">
        <v>2</v>
      </c>
      <c r="J3165">
        <f>_xlfn.XLOOKUP(tbl_logs[[#This Row],[Target_Department]],tbl_DeptWeight[Department], tbl_DeptWeight[Impact Score])</f>
        <v>1</v>
      </c>
      <c r="K3165">
        <f>_xlfn.XLOOKUP(tbl_logs[[#This Row],[Employee_Action]],tbl_ResponseLikelihood[Employee Action],tbl_ResponseLikelihood[Likelihood Score])</f>
        <v>1</v>
      </c>
      <c r="L3165">
        <f>tbl_logs[[#This Row],[Impact Score]]*tbl_logs[[#This Row],[Response Multiplier]]</f>
        <v>1</v>
      </c>
      <c r="M3165" t="str" cm="1">
        <f t="array" ref="M3165">_xlfn.IFS(tbl_logs[[#This Row],[Total Score]]&lt;=4, "Low", tbl_logs[[#This Row],[Total Score]]&lt;=10, "Medium", tbl_logs[[#This Row],[Total Score]]&lt;=19, "High", tbl_logs[[#This Row],[Total Score]]&lt;=25, "Very High")</f>
        <v>Low</v>
      </c>
      <c r="N3165" t="str" cm="1">
        <f t="array" ref="N3165">_xlfn.IFS(tbl_logs[[#This Row],[Total Score]]&lt;=4, "Low", tbl_logs[[#This Row],[Total Score]]&lt;=10, "Medium", tbl_logs[[#This Row],[Total Score]]&lt;=17, "High", tbl_logs[[#This Row],[Total Score]]&lt;=25, "Critical")</f>
        <v>Low</v>
      </c>
    </row>
    <row r="3166" spans="1:14" x14ac:dyDescent="0.3">
      <c r="A3166" t="s">
        <v>1737</v>
      </c>
      <c r="B3166" s="1">
        <v>46080.818749999999</v>
      </c>
      <c r="C3166" t="s">
        <v>26</v>
      </c>
      <c r="D3166" t="s">
        <v>22</v>
      </c>
      <c r="E3166" t="s">
        <v>31</v>
      </c>
      <c r="F3166" t="s">
        <v>20</v>
      </c>
      <c r="G3166" s="2">
        <v>0.81874999999999998</v>
      </c>
      <c r="H3166" s="3">
        <v>46080</v>
      </c>
      <c r="I3166">
        <v>2</v>
      </c>
      <c r="J3166">
        <f>_xlfn.XLOOKUP(tbl_logs[[#This Row],[Target_Department]],tbl_DeptWeight[Department], tbl_DeptWeight[Impact Score])</f>
        <v>3</v>
      </c>
      <c r="K3166">
        <f>_xlfn.XLOOKUP(tbl_logs[[#This Row],[Employee_Action]],tbl_ResponseLikelihood[Employee Action],tbl_ResponseLikelihood[Likelihood Score])</f>
        <v>2</v>
      </c>
      <c r="L3166">
        <f>tbl_logs[[#This Row],[Impact Score]]*tbl_logs[[#This Row],[Response Multiplier]]</f>
        <v>6</v>
      </c>
      <c r="M3166" t="str" cm="1">
        <f t="array" ref="M3166">_xlfn.IFS(tbl_logs[[#This Row],[Total Score]]&lt;=4, "Low", tbl_logs[[#This Row],[Total Score]]&lt;=10, "Medium", tbl_logs[[#This Row],[Total Score]]&lt;=19, "High", tbl_logs[[#This Row],[Total Score]]&lt;=25, "Very High")</f>
        <v>Medium</v>
      </c>
      <c r="N3166" t="str" cm="1">
        <f t="array" ref="N3166">_xlfn.IFS(tbl_logs[[#This Row],[Total Score]]&lt;=4, "Low", tbl_logs[[#This Row],[Total Score]]&lt;=10, "Medium", tbl_logs[[#This Row],[Total Score]]&lt;=17, "High", tbl_logs[[#This Row],[Total Score]]&lt;=25, "Critical")</f>
        <v>Medium</v>
      </c>
    </row>
    <row r="3167" spans="1:14" x14ac:dyDescent="0.3">
      <c r="A3167" t="s">
        <v>3428</v>
      </c>
      <c r="B3167" s="1">
        <v>46080.845138888886</v>
      </c>
      <c r="C3167" t="s">
        <v>7</v>
      </c>
      <c r="D3167" t="s">
        <v>18</v>
      </c>
      <c r="E3167" t="s">
        <v>19</v>
      </c>
      <c r="F3167" t="s">
        <v>20</v>
      </c>
      <c r="G3167" s="2">
        <v>0.84513888888888888</v>
      </c>
      <c r="H3167" s="3">
        <v>46080</v>
      </c>
      <c r="I3167">
        <v>2</v>
      </c>
      <c r="J3167">
        <f>_xlfn.XLOOKUP(tbl_logs[[#This Row],[Target_Department]],tbl_DeptWeight[Department], tbl_DeptWeight[Impact Score])</f>
        <v>3</v>
      </c>
      <c r="K3167">
        <f>_xlfn.XLOOKUP(tbl_logs[[#This Row],[Employee_Action]],tbl_ResponseLikelihood[Employee Action],tbl_ResponseLikelihood[Likelihood Score])</f>
        <v>2</v>
      </c>
      <c r="L3167">
        <f>tbl_logs[[#This Row],[Impact Score]]*tbl_logs[[#This Row],[Response Multiplier]]</f>
        <v>6</v>
      </c>
      <c r="M3167" t="str" cm="1">
        <f t="array" ref="M3167">_xlfn.IFS(tbl_logs[[#This Row],[Total Score]]&lt;=4, "Low", tbl_logs[[#This Row],[Total Score]]&lt;=10, "Medium", tbl_logs[[#This Row],[Total Score]]&lt;=19, "High", tbl_logs[[#This Row],[Total Score]]&lt;=25, "Very High")</f>
        <v>Medium</v>
      </c>
      <c r="N3167" t="str" cm="1">
        <f t="array" ref="N3167">_xlfn.IFS(tbl_logs[[#This Row],[Total Score]]&lt;=4, "Low", tbl_logs[[#This Row],[Total Score]]&lt;=10, "Medium", tbl_logs[[#This Row],[Total Score]]&lt;=17, "High", tbl_logs[[#This Row],[Total Score]]&lt;=25, "Critical")</f>
        <v>Medium</v>
      </c>
    </row>
    <row r="3168" spans="1:14" x14ac:dyDescent="0.3">
      <c r="A3168" t="s">
        <v>3542</v>
      </c>
      <c r="B3168" s="1">
        <v>46080.857638888891</v>
      </c>
      <c r="C3168" t="s">
        <v>7</v>
      </c>
      <c r="D3168" t="s">
        <v>15</v>
      </c>
      <c r="E3168" t="s">
        <v>31</v>
      </c>
      <c r="F3168" t="s">
        <v>33</v>
      </c>
      <c r="G3168" s="2">
        <v>0.85763888888888884</v>
      </c>
      <c r="H3168" s="3">
        <v>46080</v>
      </c>
      <c r="I3168">
        <v>2</v>
      </c>
      <c r="J3168">
        <f>_xlfn.XLOOKUP(tbl_logs[[#This Row],[Target_Department]],tbl_DeptWeight[Department], tbl_DeptWeight[Impact Score])</f>
        <v>3</v>
      </c>
      <c r="K3168">
        <f>_xlfn.XLOOKUP(tbl_logs[[#This Row],[Employee_Action]],tbl_ResponseLikelihood[Employee Action],tbl_ResponseLikelihood[Likelihood Score])</f>
        <v>4</v>
      </c>
      <c r="L3168">
        <f>tbl_logs[[#This Row],[Impact Score]]*tbl_logs[[#This Row],[Response Multiplier]]</f>
        <v>12</v>
      </c>
      <c r="M3168" t="str" cm="1">
        <f t="array" ref="M3168">_xlfn.IFS(tbl_logs[[#This Row],[Total Score]]&lt;=4, "Low", tbl_logs[[#This Row],[Total Score]]&lt;=10, "Medium", tbl_logs[[#This Row],[Total Score]]&lt;=19, "High", tbl_logs[[#This Row],[Total Score]]&lt;=25, "Very High")</f>
        <v>High</v>
      </c>
      <c r="N3168" t="str" cm="1">
        <f t="array" ref="N3168">_xlfn.IFS(tbl_logs[[#This Row],[Total Score]]&lt;=4, "Low", tbl_logs[[#This Row],[Total Score]]&lt;=10, "Medium", tbl_logs[[#This Row],[Total Score]]&lt;=17, "High", tbl_logs[[#This Row],[Total Score]]&lt;=25, "Critical")</f>
        <v>High</v>
      </c>
    </row>
    <row r="3169" spans="1:14" x14ac:dyDescent="0.3">
      <c r="A3169" t="s">
        <v>1124</v>
      </c>
      <c r="B3169" s="1">
        <v>46080.863888888889</v>
      </c>
      <c r="C3169" t="s">
        <v>7</v>
      </c>
      <c r="D3169" t="s">
        <v>8</v>
      </c>
      <c r="E3169" t="s">
        <v>19</v>
      </c>
      <c r="F3169" t="s">
        <v>10</v>
      </c>
      <c r="G3169" s="2">
        <v>0.86388888888888893</v>
      </c>
      <c r="H3169" s="3">
        <v>46080</v>
      </c>
      <c r="I3169">
        <v>2</v>
      </c>
      <c r="J3169">
        <f>_xlfn.XLOOKUP(tbl_logs[[#This Row],[Target_Department]],tbl_DeptWeight[Department], tbl_DeptWeight[Impact Score])</f>
        <v>3</v>
      </c>
      <c r="K3169">
        <f>_xlfn.XLOOKUP(tbl_logs[[#This Row],[Employee_Action]],tbl_ResponseLikelihood[Employee Action],tbl_ResponseLikelihood[Likelihood Score])</f>
        <v>2</v>
      </c>
      <c r="L3169">
        <f>tbl_logs[[#This Row],[Impact Score]]*tbl_logs[[#This Row],[Response Multiplier]]</f>
        <v>6</v>
      </c>
      <c r="M3169" t="str" cm="1">
        <f t="array" ref="M3169">_xlfn.IFS(tbl_logs[[#This Row],[Total Score]]&lt;=4, "Low", tbl_logs[[#This Row],[Total Score]]&lt;=10, "Medium", tbl_logs[[#This Row],[Total Score]]&lt;=19, "High", tbl_logs[[#This Row],[Total Score]]&lt;=25, "Very High")</f>
        <v>Medium</v>
      </c>
      <c r="N3169" t="str" cm="1">
        <f t="array" ref="N3169">_xlfn.IFS(tbl_logs[[#This Row],[Total Score]]&lt;=4, "Low", tbl_logs[[#This Row],[Total Score]]&lt;=10, "Medium", tbl_logs[[#This Row],[Total Score]]&lt;=17, "High", tbl_logs[[#This Row],[Total Score]]&lt;=25, "Critical")</f>
        <v>Medium</v>
      </c>
    </row>
    <row r="3170" spans="1:14" x14ac:dyDescent="0.3">
      <c r="A3170" t="s">
        <v>3423</v>
      </c>
      <c r="B3170" s="1">
        <v>46081.001388888886</v>
      </c>
      <c r="C3170" t="s">
        <v>47</v>
      </c>
      <c r="D3170" t="s">
        <v>8</v>
      </c>
      <c r="E3170" t="s">
        <v>19</v>
      </c>
      <c r="F3170" t="s">
        <v>20</v>
      </c>
      <c r="G3170" s="2">
        <v>1.3888888888888889E-3</v>
      </c>
      <c r="H3170" s="3">
        <v>46081</v>
      </c>
      <c r="I3170">
        <v>2</v>
      </c>
      <c r="J3170">
        <f>_xlfn.XLOOKUP(tbl_logs[[#This Row],[Target_Department]],tbl_DeptWeight[Department], tbl_DeptWeight[Impact Score])</f>
        <v>1</v>
      </c>
      <c r="K3170">
        <f>_xlfn.XLOOKUP(tbl_logs[[#This Row],[Employee_Action]],tbl_ResponseLikelihood[Employee Action],tbl_ResponseLikelihood[Likelihood Score])</f>
        <v>2</v>
      </c>
      <c r="L3170">
        <f>tbl_logs[[#This Row],[Impact Score]]*tbl_logs[[#This Row],[Response Multiplier]]</f>
        <v>2</v>
      </c>
      <c r="M3170" t="str" cm="1">
        <f t="array" ref="M3170">_xlfn.IFS(tbl_logs[[#This Row],[Total Score]]&lt;=4, "Low", tbl_logs[[#This Row],[Total Score]]&lt;=10, "Medium", tbl_logs[[#This Row],[Total Score]]&lt;=19, "High", tbl_logs[[#This Row],[Total Score]]&lt;=25, "Very High")</f>
        <v>Low</v>
      </c>
      <c r="N3170" t="str" cm="1">
        <f t="array" ref="N3170">_xlfn.IFS(tbl_logs[[#This Row],[Total Score]]&lt;=4, "Low", tbl_logs[[#This Row],[Total Score]]&lt;=10, "Medium", tbl_logs[[#This Row],[Total Score]]&lt;=17, "High", tbl_logs[[#This Row],[Total Score]]&lt;=25, "Critical")</f>
        <v>Low</v>
      </c>
    </row>
    <row r="3171" spans="1:14" x14ac:dyDescent="0.3">
      <c r="A3171" t="s">
        <v>842</v>
      </c>
      <c r="B3171" s="1">
        <v>46081.004166666666</v>
      </c>
      <c r="C3171" t="s">
        <v>47</v>
      </c>
      <c r="D3171" t="s">
        <v>22</v>
      </c>
      <c r="E3171" t="s">
        <v>9</v>
      </c>
      <c r="F3171" t="s">
        <v>10</v>
      </c>
      <c r="G3171" s="2">
        <v>4.1666666666666666E-3</v>
      </c>
      <c r="H3171" s="3">
        <v>46081</v>
      </c>
      <c r="I3171">
        <v>2</v>
      </c>
      <c r="J3171">
        <f>_xlfn.XLOOKUP(tbl_logs[[#This Row],[Target_Department]],tbl_DeptWeight[Department], tbl_DeptWeight[Impact Score])</f>
        <v>1</v>
      </c>
      <c r="K3171">
        <f>_xlfn.XLOOKUP(tbl_logs[[#This Row],[Employee_Action]],tbl_ResponseLikelihood[Employee Action],tbl_ResponseLikelihood[Likelihood Score])</f>
        <v>2</v>
      </c>
      <c r="L3171">
        <f>tbl_logs[[#This Row],[Impact Score]]*tbl_logs[[#This Row],[Response Multiplier]]</f>
        <v>2</v>
      </c>
      <c r="M3171" t="str" cm="1">
        <f t="array" ref="M3171">_xlfn.IFS(tbl_logs[[#This Row],[Total Score]]&lt;=4, "Low", tbl_logs[[#This Row],[Total Score]]&lt;=10, "Medium", tbl_logs[[#This Row],[Total Score]]&lt;=19, "High", tbl_logs[[#This Row],[Total Score]]&lt;=25, "Very High")</f>
        <v>Low</v>
      </c>
      <c r="N3171" t="str" cm="1">
        <f t="array" ref="N3171">_xlfn.IFS(tbl_logs[[#This Row],[Total Score]]&lt;=4, "Low", tbl_logs[[#This Row],[Total Score]]&lt;=10, "Medium", tbl_logs[[#This Row],[Total Score]]&lt;=17, "High", tbl_logs[[#This Row],[Total Score]]&lt;=25, "Critical")</f>
        <v>Low</v>
      </c>
    </row>
    <row r="3172" spans="1:14" x14ac:dyDescent="0.3">
      <c r="A3172" t="s">
        <v>1415</v>
      </c>
      <c r="B3172" s="1">
        <v>46081.009027777778</v>
      </c>
      <c r="C3172" t="s">
        <v>40</v>
      </c>
      <c r="D3172" t="s">
        <v>18</v>
      </c>
      <c r="E3172" t="s">
        <v>16</v>
      </c>
      <c r="F3172" t="s">
        <v>20</v>
      </c>
      <c r="G3172" s="2">
        <v>9.0277777777777769E-3</v>
      </c>
      <c r="H3172" s="3">
        <v>46081</v>
      </c>
      <c r="I3172">
        <v>2</v>
      </c>
      <c r="J3172">
        <f>_xlfn.XLOOKUP(tbl_logs[[#This Row],[Target_Department]],tbl_DeptWeight[Department], tbl_DeptWeight[Impact Score])</f>
        <v>5</v>
      </c>
      <c r="K3172">
        <f>_xlfn.XLOOKUP(tbl_logs[[#This Row],[Employee_Action]],tbl_ResponseLikelihood[Employee Action],tbl_ResponseLikelihood[Likelihood Score])</f>
        <v>2</v>
      </c>
      <c r="L3172">
        <f>tbl_logs[[#This Row],[Impact Score]]*tbl_logs[[#This Row],[Response Multiplier]]</f>
        <v>10</v>
      </c>
      <c r="M3172" t="str" cm="1">
        <f t="array" ref="M3172">_xlfn.IFS(tbl_logs[[#This Row],[Total Score]]&lt;=4, "Low", tbl_logs[[#This Row],[Total Score]]&lt;=10, "Medium", tbl_logs[[#This Row],[Total Score]]&lt;=19, "High", tbl_logs[[#This Row],[Total Score]]&lt;=25, "Very High")</f>
        <v>Medium</v>
      </c>
      <c r="N3172" t="str" cm="1">
        <f t="array" ref="N3172">_xlfn.IFS(tbl_logs[[#This Row],[Total Score]]&lt;=4, "Low", tbl_logs[[#This Row],[Total Score]]&lt;=10, "Medium", tbl_logs[[#This Row],[Total Score]]&lt;=17, "High", tbl_logs[[#This Row],[Total Score]]&lt;=25, "Critical")</f>
        <v>Medium</v>
      </c>
    </row>
    <row r="3173" spans="1:14" x14ac:dyDescent="0.3">
      <c r="A3173" t="s">
        <v>1514</v>
      </c>
      <c r="B3173" s="1">
        <v>46081.03125</v>
      </c>
      <c r="C3173" t="s">
        <v>7</v>
      </c>
      <c r="D3173" t="s">
        <v>18</v>
      </c>
      <c r="E3173" t="s">
        <v>19</v>
      </c>
      <c r="F3173" t="s">
        <v>13</v>
      </c>
      <c r="G3173" s="2">
        <v>3.125E-2</v>
      </c>
      <c r="H3173" s="3">
        <v>46081</v>
      </c>
      <c r="I3173">
        <v>2</v>
      </c>
      <c r="J3173">
        <f>_xlfn.XLOOKUP(tbl_logs[[#This Row],[Target_Department]],tbl_DeptWeight[Department], tbl_DeptWeight[Impact Score])</f>
        <v>3</v>
      </c>
      <c r="K3173">
        <f>_xlfn.XLOOKUP(tbl_logs[[#This Row],[Employee_Action]],tbl_ResponseLikelihood[Employee Action],tbl_ResponseLikelihood[Likelihood Score])</f>
        <v>1</v>
      </c>
      <c r="L3173">
        <f>tbl_logs[[#This Row],[Impact Score]]*tbl_logs[[#This Row],[Response Multiplier]]</f>
        <v>3</v>
      </c>
      <c r="M3173" t="str" cm="1">
        <f t="array" ref="M3173">_xlfn.IFS(tbl_logs[[#This Row],[Total Score]]&lt;=4, "Low", tbl_logs[[#This Row],[Total Score]]&lt;=10, "Medium", tbl_logs[[#This Row],[Total Score]]&lt;=19, "High", tbl_logs[[#This Row],[Total Score]]&lt;=25, "Very High")</f>
        <v>Low</v>
      </c>
      <c r="N3173" t="str" cm="1">
        <f t="array" ref="N3173">_xlfn.IFS(tbl_logs[[#This Row],[Total Score]]&lt;=4, "Low", tbl_logs[[#This Row],[Total Score]]&lt;=10, "Medium", tbl_logs[[#This Row],[Total Score]]&lt;=17, "High", tbl_logs[[#This Row],[Total Score]]&lt;=25, "Critical")</f>
        <v>Low</v>
      </c>
    </row>
    <row r="3174" spans="1:14" x14ac:dyDescent="0.3">
      <c r="A3174" t="s">
        <v>4636</v>
      </c>
      <c r="B3174" s="1">
        <v>46081.060416666667</v>
      </c>
      <c r="C3174" t="s">
        <v>7</v>
      </c>
      <c r="D3174" t="s">
        <v>18</v>
      </c>
      <c r="E3174" t="s">
        <v>19</v>
      </c>
      <c r="F3174" t="s">
        <v>53</v>
      </c>
      <c r="G3174" s="2">
        <v>6.0416666666666667E-2</v>
      </c>
      <c r="H3174" s="3">
        <v>46081</v>
      </c>
      <c r="I3174">
        <v>2</v>
      </c>
      <c r="J3174">
        <f>_xlfn.XLOOKUP(tbl_logs[[#This Row],[Target_Department]],tbl_DeptWeight[Department], tbl_DeptWeight[Impact Score])</f>
        <v>3</v>
      </c>
      <c r="K3174">
        <f>_xlfn.XLOOKUP(tbl_logs[[#This Row],[Employee_Action]],tbl_ResponseLikelihood[Employee Action],tbl_ResponseLikelihood[Likelihood Score])</f>
        <v>5</v>
      </c>
      <c r="L3174">
        <f>tbl_logs[[#This Row],[Impact Score]]*tbl_logs[[#This Row],[Response Multiplier]]</f>
        <v>15</v>
      </c>
      <c r="M3174" t="str" cm="1">
        <f t="array" ref="M3174">_xlfn.IFS(tbl_logs[[#This Row],[Total Score]]&lt;=4, "Low", tbl_logs[[#This Row],[Total Score]]&lt;=10, "Medium", tbl_logs[[#This Row],[Total Score]]&lt;=19, "High", tbl_logs[[#This Row],[Total Score]]&lt;=25, "Very High")</f>
        <v>High</v>
      </c>
      <c r="N3174" t="str" cm="1">
        <f t="array" ref="N3174">_xlfn.IFS(tbl_logs[[#This Row],[Total Score]]&lt;=4, "Low", tbl_logs[[#This Row],[Total Score]]&lt;=10, "Medium", tbl_logs[[#This Row],[Total Score]]&lt;=17, "High", tbl_logs[[#This Row],[Total Score]]&lt;=25, "Critical")</f>
        <v>High</v>
      </c>
    </row>
    <row r="3175" spans="1:14" x14ac:dyDescent="0.3">
      <c r="A3175" t="s">
        <v>2202</v>
      </c>
      <c r="B3175" s="1">
        <v>46081.092361111114</v>
      </c>
      <c r="C3175" t="s">
        <v>35</v>
      </c>
      <c r="D3175" t="s">
        <v>22</v>
      </c>
      <c r="E3175" t="s">
        <v>9</v>
      </c>
      <c r="F3175" t="s">
        <v>20</v>
      </c>
      <c r="G3175" s="2">
        <v>9.2361111111111116E-2</v>
      </c>
      <c r="H3175" s="3">
        <v>46081</v>
      </c>
      <c r="I3175">
        <v>2</v>
      </c>
      <c r="J3175">
        <f>_xlfn.XLOOKUP(tbl_logs[[#This Row],[Target_Department]],tbl_DeptWeight[Department], tbl_DeptWeight[Impact Score])</f>
        <v>1</v>
      </c>
      <c r="K3175">
        <f>_xlfn.XLOOKUP(tbl_logs[[#This Row],[Employee_Action]],tbl_ResponseLikelihood[Employee Action],tbl_ResponseLikelihood[Likelihood Score])</f>
        <v>2</v>
      </c>
      <c r="L3175">
        <f>tbl_logs[[#This Row],[Impact Score]]*tbl_logs[[#This Row],[Response Multiplier]]</f>
        <v>2</v>
      </c>
      <c r="M3175" t="str" cm="1">
        <f t="array" ref="M3175">_xlfn.IFS(tbl_logs[[#This Row],[Total Score]]&lt;=4, "Low", tbl_logs[[#This Row],[Total Score]]&lt;=10, "Medium", tbl_logs[[#This Row],[Total Score]]&lt;=19, "High", tbl_logs[[#This Row],[Total Score]]&lt;=25, "Very High")</f>
        <v>Low</v>
      </c>
      <c r="N3175" t="str" cm="1">
        <f t="array" ref="N3175">_xlfn.IFS(tbl_logs[[#This Row],[Total Score]]&lt;=4, "Low", tbl_logs[[#This Row],[Total Score]]&lt;=10, "Medium", tbl_logs[[#This Row],[Total Score]]&lt;=17, "High", tbl_logs[[#This Row],[Total Score]]&lt;=25, "Critical")</f>
        <v>Low</v>
      </c>
    </row>
    <row r="3176" spans="1:14" x14ac:dyDescent="0.3">
      <c r="A3176" t="s">
        <v>4346</v>
      </c>
      <c r="B3176" s="1">
        <v>46081.102777777778</v>
      </c>
      <c r="C3176" t="s">
        <v>26</v>
      </c>
      <c r="D3176" t="s">
        <v>18</v>
      </c>
      <c r="E3176" t="s">
        <v>16</v>
      </c>
      <c r="F3176" t="s">
        <v>20</v>
      </c>
      <c r="G3176" s="2">
        <v>0.10277777777777777</v>
      </c>
      <c r="H3176" s="3">
        <v>46081</v>
      </c>
      <c r="I3176">
        <v>2</v>
      </c>
      <c r="J3176">
        <f>_xlfn.XLOOKUP(tbl_logs[[#This Row],[Target_Department]],tbl_DeptWeight[Department], tbl_DeptWeight[Impact Score])</f>
        <v>3</v>
      </c>
      <c r="K3176">
        <f>_xlfn.XLOOKUP(tbl_logs[[#This Row],[Employee_Action]],tbl_ResponseLikelihood[Employee Action],tbl_ResponseLikelihood[Likelihood Score])</f>
        <v>2</v>
      </c>
      <c r="L3176">
        <f>tbl_logs[[#This Row],[Impact Score]]*tbl_logs[[#This Row],[Response Multiplier]]</f>
        <v>6</v>
      </c>
      <c r="M3176" t="str" cm="1">
        <f t="array" ref="M3176">_xlfn.IFS(tbl_logs[[#This Row],[Total Score]]&lt;=4, "Low", tbl_logs[[#This Row],[Total Score]]&lt;=10, "Medium", tbl_logs[[#This Row],[Total Score]]&lt;=19, "High", tbl_logs[[#This Row],[Total Score]]&lt;=25, "Very High")</f>
        <v>Medium</v>
      </c>
      <c r="N3176" t="str" cm="1">
        <f t="array" ref="N3176">_xlfn.IFS(tbl_logs[[#This Row],[Total Score]]&lt;=4, "Low", tbl_logs[[#This Row],[Total Score]]&lt;=10, "Medium", tbl_logs[[#This Row],[Total Score]]&lt;=17, "High", tbl_logs[[#This Row],[Total Score]]&lt;=25, "Critical")</f>
        <v>Medium</v>
      </c>
    </row>
    <row r="3177" spans="1:14" x14ac:dyDescent="0.3">
      <c r="A3177" t="s">
        <v>292</v>
      </c>
      <c r="B3177" s="1">
        <v>46081.11041666667</v>
      </c>
      <c r="C3177" t="s">
        <v>7</v>
      </c>
      <c r="D3177" t="s">
        <v>8</v>
      </c>
      <c r="E3177" t="s">
        <v>19</v>
      </c>
      <c r="F3177" t="s">
        <v>13</v>
      </c>
      <c r="G3177" s="2">
        <v>0.11041666666666666</v>
      </c>
      <c r="H3177" s="3">
        <v>46081</v>
      </c>
      <c r="I3177">
        <v>2</v>
      </c>
      <c r="J3177">
        <f>_xlfn.XLOOKUP(tbl_logs[[#This Row],[Target_Department]],tbl_DeptWeight[Department], tbl_DeptWeight[Impact Score])</f>
        <v>3</v>
      </c>
      <c r="K3177">
        <f>_xlfn.XLOOKUP(tbl_logs[[#This Row],[Employee_Action]],tbl_ResponseLikelihood[Employee Action],tbl_ResponseLikelihood[Likelihood Score])</f>
        <v>1</v>
      </c>
      <c r="L3177">
        <f>tbl_logs[[#This Row],[Impact Score]]*tbl_logs[[#This Row],[Response Multiplier]]</f>
        <v>3</v>
      </c>
      <c r="M3177" t="str" cm="1">
        <f t="array" ref="M3177">_xlfn.IFS(tbl_logs[[#This Row],[Total Score]]&lt;=4, "Low", tbl_logs[[#This Row],[Total Score]]&lt;=10, "Medium", tbl_logs[[#This Row],[Total Score]]&lt;=19, "High", tbl_logs[[#This Row],[Total Score]]&lt;=25, "Very High")</f>
        <v>Low</v>
      </c>
      <c r="N3177" t="str" cm="1">
        <f t="array" ref="N3177">_xlfn.IFS(tbl_logs[[#This Row],[Total Score]]&lt;=4, "Low", tbl_logs[[#This Row],[Total Score]]&lt;=10, "Medium", tbl_logs[[#This Row],[Total Score]]&lt;=17, "High", tbl_logs[[#This Row],[Total Score]]&lt;=25, "Critical")</f>
        <v>Low</v>
      </c>
    </row>
    <row r="3178" spans="1:14" x14ac:dyDescent="0.3">
      <c r="A3178" t="s">
        <v>1131</v>
      </c>
      <c r="B3178" s="1">
        <v>46081.182638888888</v>
      </c>
      <c r="C3178" t="s">
        <v>7</v>
      </c>
      <c r="D3178" t="s">
        <v>8</v>
      </c>
      <c r="E3178" t="s">
        <v>19</v>
      </c>
      <c r="F3178" t="s">
        <v>10</v>
      </c>
      <c r="G3178" s="2">
        <v>0.18263888888888888</v>
      </c>
      <c r="H3178" s="3">
        <v>46081</v>
      </c>
      <c r="I3178">
        <v>2</v>
      </c>
      <c r="J3178">
        <f>_xlfn.XLOOKUP(tbl_logs[[#This Row],[Target_Department]],tbl_DeptWeight[Department], tbl_DeptWeight[Impact Score])</f>
        <v>3</v>
      </c>
      <c r="K3178">
        <f>_xlfn.XLOOKUP(tbl_logs[[#This Row],[Employee_Action]],tbl_ResponseLikelihood[Employee Action],tbl_ResponseLikelihood[Likelihood Score])</f>
        <v>2</v>
      </c>
      <c r="L3178">
        <f>tbl_logs[[#This Row],[Impact Score]]*tbl_logs[[#This Row],[Response Multiplier]]</f>
        <v>6</v>
      </c>
      <c r="M3178" t="str" cm="1">
        <f t="array" ref="M3178">_xlfn.IFS(tbl_logs[[#This Row],[Total Score]]&lt;=4, "Low", tbl_logs[[#This Row],[Total Score]]&lt;=10, "Medium", tbl_logs[[#This Row],[Total Score]]&lt;=19, "High", tbl_logs[[#This Row],[Total Score]]&lt;=25, "Very High")</f>
        <v>Medium</v>
      </c>
      <c r="N3178" t="str" cm="1">
        <f t="array" ref="N3178">_xlfn.IFS(tbl_logs[[#This Row],[Total Score]]&lt;=4, "Low", tbl_logs[[#This Row],[Total Score]]&lt;=10, "Medium", tbl_logs[[#This Row],[Total Score]]&lt;=17, "High", tbl_logs[[#This Row],[Total Score]]&lt;=25, "Critical")</f>
        <v>Medium</v>
      </c>
    </row>
    <row r="3179" spans="1:14" x14ac:dyDescent="0.3">
      <c r="A3179" t="s">
        <v>3301</v>
      </c>
      <c r="B3179" s="1">
        <v>46081.199305555558</v>
      </c>
      <c r="C3179" t="s">
        <v>7</v>
      </c>
      <c r="D3179" t="s">
        <v>15</v>
      </c>
      <c r="E3179" t="s">
        <v>19</v>
      </c>
      <c r="F3179" t="s">
        <v>10</v>
      </c>
      <c r="G3179" s="2">
        <v>0.19930555555555557</v>
      </c>
      <c r="H3179" s="3">
        <v>46081</v>
      </c>
      <c r="I3179">
        <v>2</v>
      </c>
      <c r="J3179">
        <f>_xlfn.XLOOKUP(tbl_logs[[#This Row],[Target_Department]],tbl_DeptWeight[Department], tbl_DeptWeight[Impact Score])</f>
        <v>3</v>
      </c>
      <c r="K3179">
        <f>_xlfn.XLOOKUP(tbl_logs[[#This Row],[Employee_Action]],tbl_ResponseLikelihood[Employee Action],tbl_ResponseLikelihood[Likelihood Score])</f>
        <v>2</v>
      </c>
      <c r="L3179">
        <f>tbl_logs[[#This Row],[Impact Score]]*tbl_logs[[#This Row],[Response Multiplier]]</f>
        <v>6</v>
      </c>
      <c r="M3179" t="str" cm="1">
        <f t="array" ref="M3179">_xlfn.IFS(tbl_logs[[#This Row],[Total Score]]&lt;=4, "Low", tbl_logs[[#This Row],[Total Score]]&lt;=10, "Medium", tbl_logs[[#This Row],[Total Score]]&lt;=19, "High", tbl_logs[[#This Row],[Total Score]]&lt;=25, "Very High")</f>
        <v>Medium</v>
      </c>
      <c r="N3179" t="str" cm="1">
        <f t="array" ref="N3179">_xlfn.IFS(tbl_logs[[#This Row],[Total Score]]&lt;=4, "Low", tbl_logs[[#This Row],[Total Score]]&lt;=10, "Medium", tbl_logs[[#This Row],[Total Score]]&lt;=17, "High", tbl_logs[[#This Row],[Total Score]]&lt;=25, "Critical")</f>
        <v>Medium</v>
      </c>
    </row>
    <row r="3180" spans="1:14" x14ac:dyDescent="0.3">
      <c r="A3180" t="s">
        <v>1821</v>
      </c>
      <c r="B3180" s="1">
        <v>46081.225694444445</v>
      </c>
      <c r="C3180" t="s">
        <v>47</v>
      </c>
      <c r="D3180" t="s">
        <v>8</v>
      </c>
      <c r="E3180" t="s">
        <v>19</v>
      </c>
      <c r="F3180" t="s">
        <v>53</v>
      </c>
      <c r="G3180" s="2">
        <v>0.22569444444444445</v>
      </c>
      <c r="H3180" s="3">
        <v>46081</v>
      </c>
      <c r="I3180">
        <v>2</v>
      </c>
      <c r="J3180">
        <f>_xlfn.XLOOKUP(tbl_logs[[#This Row],[Target_Department]],tbl_DeptWeight[Department], tbl_DeptWeight[Impact Score])</f>
        <v>1</v>
      </c>
      <c r="K3180">
        <f>_xlfn.XLOOKUP(tbl_logs[[#This Row],[Employee_Action]],tbl_ResponseLikelihood[Employee Action],tbl_ResponseLikelihood[Likelihood Score])</f>
        <v>5</v>
      </c>
      <c r="L3180">
        <f>tbl_logs[[#This Row],[Impact Score]]*tbl_logs[[#This Row],[Response Multiplier]]</f>
        <v>5</v>
      </c>
      <c r="M3180" t="str" cm="1">
        <f t="array" ref="M3180">_xlfn.IFS(tbl_logs[[#This Row],[Total Score]]&lt;=4, "Low", tbl_logs[[#This Row],[Total Score]]&lt;=10, "Medium", tbl_logs[[#This Row],[Total Score]]&lt;=19, "High", tbl_logs[[#This Row],[Total Score]]&lt;=25, "Very High")</f>
        <v>Medium</v>
      </c>
      <c r="N3180" t="str" cm="1">
        <f t="array" ref="N3180">_xlfn.IFS(tbl_logs[[#This Row],[Total Score]]&lt;=4, "Low", tbl_logs[[#This Row],[Total Score]]&lt;=10, "Medium", tbl_logs[[#This Row],[Total Score]]&lt;=17, "High", tbl_logs[[#This Row],[Total Score]]&lt;=25, "Critical")</f>
        <v>Medium</v>
      </c>
    </row>
    <row r="3181" spans="1:14" x14ac:dyDescent="0.3">
      <c r="A3181" t="s">
        <v>3166</v>
      </c>
      <c r="B3181" s="1">
        <v>46081.244444444441</v>
      </c>
      <c r="C3181" t="s">
        <v>7</v>
      </c>
      <c r="D3181" t="s">
        <v>15</v>
      </c>
      <c r="E3181" t="s">
        <v>19</v>
      </c>
      <c r="F3181" t="s">
        <v>33</v>
      </c>
      <c r="G3181" s="2">
        <v>0.24444444444444444</v>
      </c>
      <c r="H3181" s="3">
        <v>46081</v>
      </c>
      <c r="I3181">
        <v>2</v>
      </c>
      <c r="J3181">
        <f>_xlfn.XLOOKUP(tbl_logs[[#This Row],[Target_Department]],tbl_DeptWeight[Department], tbl_DeptWeight[Impact Score])</f>
        <v>3</v>
      </c>
      <c r="K3181">
        <f>_xlfn.XLOOKUP(tbl_logs[[#This Row],[Employee_Action]],tbl_ResponseLikelihood[Employee Action],tbl_ResponseLikelihood[Likelihood Score])</f>
        <v>4</v>
      </c>
      <c r="L3181">
        <f>tbl_logs[[#This Row],[Impact Score]]*tbl_logs[[#This Row],[Response Multiplier]]</f>
        <v>12</v>
      </c>
      <c r="M3181" t="str" cm="1">
        <f t="array" ref="M3181">_xlfn.IFS(tbl_logs[[#This Row],[Total Score]]&lt;=4, "Low", tbl_logs[[#This Row],[Total Score]]&lt;=10, "Medium", tbl_logs[[#This Row],[Total Score]]&lt;=19, "High", tbl_logs[[#This Row],[Total Score]]&lt;=25, "Very High")</f>
        <v>High</v>
      </c>
      <c r="N3181" t="str" cm="1">
        <f t="array" ref="N3181">_xlfn.IFS(tbl_logs[[#This Row],[Total Score]]&lt;=4, "Low", tbl_logs[[#This Row],[Total Score]]&lt;=10, "Medium", tbl_logs[[#This Row],[Total Score]]&lt;=17, "High", tbl_logs[[#This Row],[Total Score]]&lt;=25, "Critical")</f>
        <v>High</v>
      </c>
    </row>
    <row r="3182" spans="1:14" x14ac:dyDescent="0.3">
      <c r="A3182" t="s">
        <v>2264</v>
      </c>
      <c r="B3182" s="1">
        <v>46081.244444444441</v>
      </c>
      <c r="C3182" t="s">
        <v>12</v>
      </c>
      <c r="D3182" t="s">
        <v>22</v>
      </c>
      <c r="E3182" t="s">
        <v>19</v>
      </c>
      <c r="F3182" t="s">
        <v>10</v>
      </c>
      <c r="G3182" s="2">
        <v>0.24444444444444444</v>
      </c>
      <c r="H3182" s="3">
        <v>46081</v>
      </c>
      <c r="I3182">
        <v>2</v>
      </c>
      <c r="J3182">
        <f>_xlfn.XLOOKUP(tbl_logs[[#This Row],[Target_Department]],tbl_DeptWeight[Department], tbl_DeptWeight[Impact Score])</f>
        <v>1</v>
      </c>
      <c r="K3182">
        <f>_xlfn.XLOOKUP(tbl_logs[[#This Row],[Employee_Action]],tbl_ResponseLikelihood[Employee Action],tbl_ResponseLikelihood[Likelihood Score])</f>
        <v>2</v>
      </c>
      <c r="L3182">
        <f>tbl_logs[[#This Row],[Impact Score]]*tbl_logs[[#This Row],[Response Multiplier]]</f>
        <v>2</v>
      </c>
      <c r="M3182" t="str" cm="1">
        <f t="array" ref="M3182">_xlfn.IFS(tbl_logs[[#This Row],[Total Score]]&lt;=4, "Low", tbl_logs[[#This Row],[Total Score]]&lt;=10, "Medium", tbl_logs[[#This Row],[Total Score]]&lt;=19, "High", tbl_logs[[#This Row],[Total Score]]&lt;=25, "Very High")</f>
        <v>Low</v>
      </c>
      <c r="N3182" t="str" cm="1">
        <f t="array" ref="N3182">_xlfn.IFS(tbl_logs[[#This Row],[Total Score]]&lt;=4, "Low", tbl_logs[[#This Row],[Total Score]]&lt;=10, "Medium", tbl_logs[[#This Row],[Total Score]]&lt;=17, "High", tbl_logs[[#This Row],[Total Score]]&lt;=25, "Critical")</f>
        <v>Low</v>
      </c>
    </row>
    <row r="3183" spans="1:14" x14ac:dyDescent="0.3">
      <c r="A3183" t="s">
        <v>839</v>
      </c>
      <c r="B3183" s="1">
        <v>46081.263888888891</v>
      </c>
      <c r="C3183" t="s">
        <v>47</v>
      </c>
      <c r="D3183" t="s">
        <v>18</v>
      </c>
      <c r="E3183" t="s">
        <v>16</v>
      </c>
      <c r="F3183" t="s">
        <v>10</v>
      </c>
      <c r="G3183" s="2">
        <v>0.2638888888888889</v>
      </c>
      <c r="H3183" s="3">
        <v>46081</v>
      </c>
      <c r="I3183">
        <v>2</v>
      </c>
      <c r="J3183">
        <f>_xlfn.XLOOKUP(tbl_logs[[#This Row],[Target_Department]],tbl_DeptWeight[Department], tbl_DeptWeight[Impact Score])</f>
        <v>1</v>
      </c>
      <c r="K3183">
        <f>_xlfn.XLOOKUP(tbl_logs[[#This Row],[Employee_Action]],tbl_ResponseLikelihood[Employee Action],tbl_ResponseLikelihood[Likelihood Score])</f>
        <v>2</v>
      </c>
      <c r="L3183">
        <f>tbl_logs[[#This Row],[Impact Score]]*tbl_logs[[#This Row],[Response Multiplier]]</f>
        <v>2</v>
      </c>
      <c r="M3183" t="str" cm="1">
        <f t="array" ref="M3183">_xlfn.IFS(tbl_logs[[#This Row],[Total Score]]&lt;=4, "Low", tbl_logs[[#This Row],[Total Score]]&lt;=10, "Medium", tbl_logs[[#This Row],[Total Score]]&lt;=19, "High", tbl_logs[[#This Row],[Total Score]]&lt;=25, "Very High")</f>
        <v>Low</v>
      </c>
      <c r="N3183" t="str" cm="1">
        <f t="array" ref="N3183">_xlfn.IFS(tbl_logs[[#This Row],[Total Score]]&lt;=4, "Low", tbl_logs[[#This Row],[Total Score]]&lt;=10, "Medium", tbl_logs[[#This Row],[Total Score]]&lt;=17, "High", tbl_logs[[#This Row],[Total Score]]&lt;=25, "Critical")</f>
        <v>Low</v>
      </c>
    </row>
    <row r="3184" spans="1:14" x14ac:dyDescent="0.3">
      <c r="A3184" t="s">
        <v>3837</v>
      </c>
      <c r="B3184" s="1">
        <v>46081.28125</v>
      </c>
      <c r="C3184" t="s">
        <v>40</v>
      </c>
      <c r="D3184" t="s">
        <v>22</v>
      </c>
      <c r="E3184" t="s">
        <v>16</v>
      </c>
      <c r="F3184" t="s">
        <v>13</v>
      </c>
      <c r="G3184" s="2">
        <v>0.28125</v>
      </c>
      <c r="H3184" s="3">
        <v>46081</v>
      </c>
      <c r="I3184">
        <v>2</v>
      </c>
      <c r="J3184">
        <f>_xlfn.XLOOKUP(tbl_logs[[#This Row],[Target_Department]],tbl_DeptWeight[Department], tbl_DeptWeight[Impact Score])</f>
        <v>5</v>
      </c>
      <c r="K3184">
        <f>_xlfn.XLOOKUP(tbl_logs[[#This Row],[Employee_Action]],tbl_ResponseLikelihood[Employee Action],tbl_ResponseLikelihood[Likelihood Score])</f>
        <v>1</v>
      </c>
      <c r="L3184">
        <f>tbl_logs[[#This Row],[Impact Score]]*tbl_logs[[#This Row],[Response Multiplier]]</f>
        <v>5</v>
      </c>
      <c r="M3184" t="str" cm="1">
        <f t="array" ref="M3184">_xlfn.IFS(tbl_logs[[#This Row],[Total Score]]&lt;=4, "Low", tbl_logs[[#This Row],[Total Score]]&lt;=10, "Medium", tbl_logs[[#This Row],[Total Score]]&lt;=19, "High", tbl_logs[[#This Row],[Total Score]]&lt;=25, "Very High")</f>
        <v>Medium</v>
      </c>
      <c r="N3184" t="str" cm="1">
        <f t="array" ref="N3184">_xlfn.IFS(tbl_logs[[#This Row],[Total Score]]&lt;=4, "Low", tbl_logs[[#This Row],[Total Score]]&lt;=10, "Medium", tbl_logs[[#This Row],[Total Score]]&lt;=17, "High", tbl_logs[[#This Row],[Total Score]]&lt;=25, "Critical")</f>
        <v>Medium</v>
      </c>
    </row>
    <row r="3185" spans="1:14" x14ac:dyDescent="0.3">
      <c r="A3185" t="s">
        <v>352</v>
      </c>
      <c r="B3185" s="1">
        <v>46081.302777777775</v>
      </c>
      <c r="C3185" t="s">
        <v>12</v>
      </c>
      <c r="D3185" t="s">
        <v>15</v>
      </c>
      <c r="E3185" t="s">
        <v>19</v>
      </c>
      <c r="F3185" t="s">
        <v>10</v>
      </c>
      <c r="G3185" s="2">
        <v>0.30277777777777776</v>
      </c>
      <c r="H3185" s="3">
        <v>46081</v>
      </c>
      <c r="I3185">
        <v>2</v>
      </c>
      <c r="J3185">
        <f>_xlfn.XLOOKUP(tbl_logs[[#This Row],[Target_Department]],tbl_DeptWeight[Department], tbl_DeptWeight[Impact Score])</f>
        <v>1</v>
      </c>
      <c r="K3185">
        <f>_xlfn.XLOOKUP(tbl_logs[[#This Row],[Employee_Action]],tbl_ResponseLikelihood[Employee Action],tbl_ResponseLikelihood[Likelihood Score])</f>
        <v>2</v>
      </c>
      <c r="L3185">
        <f>tbl_logs[[#This Row],[Impact Score]]*tbl_logs[[#This Row],[Response Multiplier]]</f>
        <v>2</v>
      </c>
      <c r="M3185" t="str" cm="1">
        <f t="array" ref="M3185">_xlfn.IFS(tbl_logs[[#This Row],[Total Score]]&lt;=4, "Low", tbl_logs[[#This Row],[Total Score]]&lt;=10, "Medium", tbl_logs[[#This Row],[Total Score]]&lt;=19, "High", tbl_logs[[#This Row],[Total Score]]&lt;=25, "Very High")</f>
        <v>Low</v>
      </c>
      <c r="N3185" t="str" cm="1">
        <f t="array" ref="N3185">_xlfn.IFS(tbl_logs[[#This Row],[Total Score]]&lt;=4, "Low", tbl_logs[[#This Row],[Total Score]]&lt;=10, "Medium", tbl_logs[[#This Row],[Total Score]]&lt;=17, "High", tbl_logs[[#This Row],[Total Score]]&lt;=25, "Critical")</f>
        <v>Low</v>
      </c>
    </row>
    <row r="3186" spans="1:14" x14ac:dyDescent="0.3">
      <c r="A3186" t="s">
        <v>3997</v>
      </c>
      <c r="B3186" s="1">
        <v>46081.305555555555</v>
      </c>
      <c r="C3186" t="s">
        <v>7</v>
      </c>
      <c r="D3186" t="s">
        <v>15</v>
      </c>
      <c r="E3186" t="s">
        <v>19</v>
      </c>
      <c r="F3186" t="s">
        <v>20</v>
      </c>
      <c r="G3186" s="2">
        <v>0.30555555555555558</v>
      </c>
      <c r="H3186" s="3">
        <v>46081</v>
      </c>
      <c r="I3186">
        <v>2</v>
      </c>
      <c r="J3186">
        <f>_xlfn.XLOOKUP(tbl_logs[[#This Row],[Target_Department]],tbl_DeptWeight[Department], tbl_DeptWeight[Impact Score])</f>
        <v>3</v>
      </c>
      <c r="K3186">
        <f>_xlfn.XLOOKUP(tbl_logs[[#This Row],[Employee_Action]],tbl_ResponseLikelihood[Employee Action],tbl_ResponseLikelihood[Likelihood Score])</f>
        <v>2</v>
      </c>
      <c r="L3186">
        <f>tbl_logs[[#This Row],[Impact Score]]*tbl_logs[[#This Row],[Response Multiplier]]</f>
        <v>6</v>
      </c>
      <c r="M3186" t="str" cm="1">
        <f t="array" ref="M3186">_xlfn.IFS(tbl_logs[[#This Row],[Total Score]]&lt;=4, "Low", tbl_logs[[#This Row],[Total Score]]&lt;=10, "Medium", tbl_logs[[#This Row],[Total Score]]&lt;=19, "High", tbl_logs[[#This Row],[Total Score]]&lt;=25, "Very High")</f>
        <v>Medium</v>
      </c>
      <c r="N3186" t="str" cm="1">
        <f t="array" ref="N3186">_xlfn.IFS(tbl_logs[[#This Row],[Total Score]]&lt;=4, "Low", tbl_logs[[#This Row],[Total Score]]&lt;=10, "Medium", tbl_logs[[#This Row],[Total Score]]&lt;=17, "High", tbl_logs[[#This Row],[Total Score]]&lt;=25, "Critical")</f>
        <v>Medium</v>
      </c>
    </row>
    <row r="3187" spans="1:14" x14ac:dyDescent="0.3">
      <c r="A3187" t="s">
        <v>1186</v>
      </c>
      <c r="B3187" s="1">
        <v>46081.339583333334</v>
      </c>
      <c r="C3187" t="s">
        <v>7</v>
      </c>
      <c r="D3187" t="s">
        <v>15</v>
      </c>
      <c r="E3187" t="s">
        <v>19</v>
      </c>
      <c r="F3187" t="s">
        <v>20</v>
      </c>
      <c r="G3187" s="2">
        <v>0.33958333333333335</v>
      </c>
      <c r="H3187" s="3">
        <v>46081</v>
      </c>
      <c r="I3187">
        <v>2</v>
      </c>
      <c r="J3187">
        <f>_xlfn.XLOOKUP(tbl_logs[[#This Row],[Target_Department]],tbl_DeptWeight[Department], tbl_DeptWeight[Impact Score])</f>
        <v>3</v>
      </c>
      <c r="K3187">
        <f>_xlfn.XLOOKUP(tbl_logs[[#This Row],[Employee_Action]],tbl_ResponseLikelihood[Employee Action],tbl_ResponseLikelihood[Likelihood Score])</f>
        <v>2</v>
      </c>
      <c r="L3187">
        <f>tbl_logs[[#This Row],[Impact Score]]*tbl_logs[[#This Row],[Response Multiplier]]</f>
        <v>6</v>
      </c>
      <c r="M3187" t="str" cm="1">
        <f t="array" ref="M3187">_xlfn.IFS(tbl_logs[[#This Row],[Total Score]]&lt;=4, "Low", tbl_logs[[#This Row],[Total Score]]&lt;=10, "Medium", tbl_logs[[#This Row],[Total Score]]&lt;=19, "High", tbl_logs[[#This Row],[Total Score]]&lt;=25, "Very High")</f>
        <v>Medium</v>
      </c>
      <c r="N3187" t="str" cm="1">
        <f t="array" ref="N3187">_xlfn.IFS(tbl_logs[[#This Row],[Total Score]]&lt;=4, "Low", tbl_logs[[#This Row],[Total Score]]&lt;=10, "Medium", tbl_logs[[#This Row],[Total Score]]&lt;=17, "High", tbl_logs[[#This Row],[Total Score]]&lt;=25, "Critical")</f>
        <v>Medium</v>
      </c>
    </row>
    <row r="3188" spans="1:14" x14ac:dyDescent="0.3">
      <c r="A3188" t="s">
        <v>3977</v>
      </c>
      <c r="B3188" s="1">
        <v>46081.348611111112</v>
      </c>
      <c r="C3188" t="s">
        <v>35</v>
      </c>
      <c r="D3188" t="s">
        <v>15</v>
      </c>
      <c r="E3188" t="s">
        <v>9</v>
      </c>
      <c r="F3188" t="s">
        <v>10</v>
      </c>
      <c r="G3188" s="2">
        <v>0.34861111111111109</v>
      </c>
      <c r="H3188" s="3">
        <v>46081</v>
      </c>
      <c r="I3188">
        <v>2</v>
      </c>
      <c r="J3188">
        <f>_xlfn.XLOOKUP(tbl_logs[[#This Row],[Target_Department]],tbl_DeptWeight[Department], tbl_DeptWeight[Impact Score])</f>
        <v>1</v>
      </c>
      <c r="K3188">
        <f>_xlfn.XLOOKUP(tbl_logs[[#This Row],[Employee_Action]],tbl_ResponseLikelihood[Employee Action],tbl_ResponseLikelihood[Likelihood Score])</f>
        <v>2</v>
      </c>
      <c r="L3188">
        <f>tbl_logs[[#This Row],[Impact Score]]*tbl_logs[[#This Row],[Response Multiplier]]</f>
        <v>2</v>
      </c>
      <c r="M3188" t="str" cm="1">
        <f t="array" ref="M3188">_xlfn.IFS(tbl_logs[[#This Row],[Total Score]]&lt;=4, "Low", tbl_logs[[#This Row],[Total Score]]&lt;=10, "Medium", tbl_logs[[#This Row],[Total Score]]&lt;=19, "High", tbl_logs[[#This Row],[Total Score]]&lt;=25, "Very High")</f>
        <v>Low</v>
      </c>
      <c r="N3188" t="str" cm="1">
        <f t="array" ref="N3188">_xlfn.IFS(tbl_logs[[#This Row],[Total Score]]&lt;=4, "Low", tbl_logs[[#This Row],[Total Score]]&lt;=10, "Medium", tbl_logs[[#This Row],[Total Score]]&lt;=17, "High", tbl_logs[[#This Row],[Total Score]]&lt;=25, "Critical")</f>
        <v>Low</v>
      </c>
    </row>
    <row r="3189" spans="1:14" x14ac:dyDescent="0.3">
      <c r="A3189" t="s">
        <v>3384</v>
      </c>
      <c r="B3189" s="1">
        <v>46081.351388888892</v>
      </c>
      <c r="C3189" t="s">
        <v>12</v>
      </c>
      <c r="D3189" t="s">
        <v>15</v>
      </c>
      <c r="E3189" t="s">
        <v>16</v>
      </c>
      <c r="F3189" t="s">
        <v>33</v>
      </c>
      <c r="G3189" s="2">
        <v>0.35138888888888886</v>
      </c>
      <c r="H3189" s="3">
        <v>46081</v>
      </c>
      <c r="I3189">
        <v>2</v>
      </c>
      <c r="J3189">
        <f>_xlfn.XLOOKUP(tbl_logs[[#This Row],[Target_Department]],tbl_DeptWeight[Department], tbl_DeptWeight[Impact Score])</f>
        <v>1</v>
      </c>
      <c r="K3189">
        <f>_xlfn.XLOOKUP(tbl_logs[[#This Row],[Employee_Action]],tbl_ResponseLikelihood[Employee Action],tbl_ResponseLikelihood[Likelihood Score])</f>
        <v>4</v>
      </c>
      <c r="L3189">
        <f>tbl_logs[[#This Row],[Impact Score]]*tbl_logs[[#This Row],[Response Multiplier]]</f>
        <v>4</v>
      </c>
      <c r="M3189" t="str" cm="1">
        <f t="array" ref="M3189">_xlfn.IFS(tbl_logs[[#This Row],[Total Score]]&lt;=4, "Low", tbl_logs[[#This Row],[Total Score]]&lt;=10, "Medium", tbl_logs[[#This Row],[Total Score]]&lt;=19, "High", tbl_logs[[#This Row],[Total Score]]&lt;=25, "Very High")</f>
        <v>Low</v>
      </c>
      <c r="N3189" t="str" cm="1">
        <f t="array" ref="N3189">_xlfn.IFS(tbl_logs[[#This Row],[Total Score]]&lt;=4, "Low", tbl_logs[[#This Row],[Total Score]]&lt;=10, "Medium", tbl_logs[[#This Row],[Total Score]]&lt;=17, "High", tbl_logs[[#This Row],[Total Score]]&lt;=25, "Critical")</f>
        <v>Low</v>
      </c>
    </row>
    <row r="3190" spans="1:14" x14ac:dyDescent="0.3">
      <c r="A3190" t="s">
        <v>3589</v>
      </c>
      <c r="B3190" s="1">
        <v>46081.359027777777</v>
      </c>
      <c r="C3190" t="s">
        <v>7</v>
      </c>
      <c r="D3190" t="s">
        <v>22</v>
      </c>
      <c r="E3190" t="s">
        <v>19</v>
      </c>
      <c r="F3190" t="s">
        <v>10</v>
      </c>
      <c r="G3190" s="2">
        <v>0.35902777777777778</v>
      </c>
      <c r="H3190" s="3">
        <v>46081</v>
      </c>
      <c r="I3190">
        <v>2</v>
      </c>
      <c r="J3190">
        <f>_xlfn.XLOOKUP(tbl_logs[[#This Row],[Target_Department]],tbl_DeptWeight[Department], tbl_DeptWeight[Impact Score])</f>
        <v>3</v>
      </c>
      <c r="K3190">
        <f>_xlfn.XLOOKUP(tbl_logs[[#This Row],[Employee_Action]],tbl_ResponseLikelihood[Employee Action],tbl_ResponseLikelihood[Likelihood Score])</f>
        <v>2</v>
      </c>
      <c r="L3190">
        <f>tbl_logs[[#This Row],[Impact Score]]*tbl_logs[[#This Row],[Response Multiplier]]</f>
        <v>6</v>
      </c>
      <c r="M3190" t="str" cm="1">
        <f t="array" ref="M3190">_xlfn.IFS(tbl_logs[[#This Row],[Total Score]]&lt;=4, "Low", tbl_logs[[#This Row],[Total Score]]&lt;=10, "Medium", tbl_logs[[#This Row],[Total Score]]&lt;=19, "High", tbl_logs[[#This Row],[Total Score]]&lt;=25, "Very High")</f>
        <v>Medium</v>
      </c>
      <c r="N3190" t="str" cm="1">
        <f t="array" ref="N3190">_xlfn.IFS(tbl_logs[[#This Row],[Total Score]]&lt;=4, "Low", tbl_logs[[#This Row],[Total Score]]&lt;=10, "Medium", tbl_logs[[#This Row],[Total Score]]&lt;=17, "High", tbl_logs[[#This Row],[Total Score]]&lt;=25, "Critical")</f>
        <v>Medium</v>
      </c>
    </row>
    <row r="3191" spans="1:14" x14ac:dyDescent="0.3">
      <c r="A3191" t="s">
        <v>3445</v>
      </c>
      <c r="B3191" s="1">
        <v>46081.363194444442</v>
      </c>
      <c r="C3191" t="s">
        <v>12</v>
      </c>
      <c r="D3191" t="s">
        <v>22</v>
      </c>
      <c r="E3191" t="s">
        <v>9</v>
      </c>
      <c r="F3191" t="s">
        <v>33</v>
      </c>
      <c r="G3191" s="2">
        <v>0.36319444444444443</v>
      </c>
      <c r="H3191" s="3">
        <v>46081</v>
      </c>
      <c r="I3191">
        <v>2</v>
      </c>
      <c r="J3191">
        <f>_xlfn.XLOOKUP(tbl_logs[[#This Row],[Target_Department]],tbl_DeptWeight[Department], tbl_DeptWeight[Impact Score])</f>
        <v>1</v>
      </c>
      <c r="K3191">
        <f>_xlfn.XLOOKUP(tbl_logs[[#This Row],[Employee_Action]],tbl_ResponseLikelihood[Employee Action],tbl_ResponseLikelihood[Likelihood Score])</f>
        <v>4</v>
      </c>
      <c r="L3191">
        <f>tbl_logs[[#This Row],[Impact Score]]*tbl_logs[[#This Row],[Response Multiplier]]</f>
        <v>4</v>
      </c>
      <c r="M3191" t="str" cm="1">
        <f t="array" ref="M3191">_xlfn.IFS(tbl_logs[[#This Row],[Total Score]]&lt;=4, "Low", tbl_logs[[#This Row],[Total Score]]&lt;=10, "Medium", tbl_logs[[#This Row],[Total Score]]&lt;=19, "High", tbl_logs[[#This Row],[Total Score]]&lt;=25, "Very High")</f>
        <v>Low</v>
      </c>
      <c r="N3191" t="str" cm="1">
        <f t="array" ref="N3191">_xlfn.IFS(tbl_logs[[#This Row],[Total Score]]&lt;=4, "Low", tbl_logs[[#This Row],[Total Score]]&lt;=10, "Medium", tbl_logs[[#This Row],[Total Score]]&lt;=17, "High", tbl_logs[[#This Row],[Total Score]]&lt;=25, "Critical")</f>
        <v>Low</v>
      </c>
    </row>
    <row r="3192" spans="1:14" x14ac:dyDescent="0.3">
      <c r="A3192" t="s">
        <v>246</v>
      </c>
      <c r="B3192" s="1">
        <v>46081.372916666667</v>
      </c>
      <c r="C3192" t="s">
        <v>7</v>
      </c>
      <c r="D3192" t="s">
        <v>8</v>
      </c>
      <c r="E3192" t="s">
        <v>19</v>
      </c>
      <c r="F3192" t="s">
        <v>10</v>
      </c>
      <c r="G3192" s="2">
        <v>0.37291666666666667</v>
      </c>
      <c r="H3192" s="3">
        <v>46081</v>
      </c>
      <c r="I3192">
        <v>2</v>
      </c>
      <c r="J3192">
        <f>_xlfn.XLOOKUP(tbl_logs[[#This Row],[Target_Department]],tbl_DeptWeight[Department], tbl_DeptWeight[Impact Score])</f>
        <v>3</v>
      </c>
      <c r="K3192">
        <f>_xlfn.XLOOKUP(tbl_logs[[#This Row],[Employee_Action]],tbl_ResponseLikelihood[Employee Action],tbl_ResponseLikelihood[Likelihood Score])</f>
        <v>2</v>
      </c>
      <c r="L3192">
        <f>tbl_logs[[#This Row],[Impact Score]]*tbl_logs[[#This Row],[Response Multiplier]]</f>
        <v>6</v>
      </c>
      <c r="M3192" t="str" cm="1">
        <f t="array" ref="M3192">_xlfn.IFS(tbl_logs[[#This Row],[Total Score]]&lt;=4, "Low", tbl_logs[[#This Row],[Total Score]]&lt;=10, "Medium", tbl_logs[[#This Row],[Total Score]]&lt;=19, "High", tbl_logs[[#This Row],[Total Score]]&lt;=25, "Very High")</f>
        <v>Medium</v>
      </c>
      <c r="N3192" t="str" cm="1">
        <f t="array" ref="N3192">_xlfn.IFS(tbl_logs[[#This Row],[Total Score]]&lt;=4, "Low", tbl_logs[[#This Row],[Total Score]]&lt;=10, "Medium", tbl_logs[[#This Row],[Total Score]]&lt;=17, "High", tbl_logs[[#This Row],[Total Score]]&lt;=25, "Critical")</f>
        <v>Medium</v>
      </c>
    </row>
    <row r="3193" spans="1:14" x14ac:dyDescent="0.3">
      <c r="A3193" t="s">
        <v>3232</v>
      </c>
      <c r="B3193" s="1">
        <v>46081.379166666666</v>
      </c>
      <c r="C3193" t="s">
        <v>35</v>
      </c>
      <c r="D3193" t="s">
        <v>15</v>
      </c>
      <c r="E3193" t="s">
        <v>16</v>
      </c>
      <c r="F3193" t="s">
        <v>13</v>
      </c>
      <c r="G3193" s="2">
        <v>0.37916666666666665</v>
      </c>
      <c r="H3193" s="3">
        <v>46081</v>
      </c>
      <c r="I3193">
        <v>2</v>
      </c>
      <c r="J3193">
        <f>_xlfn.XLOOKUP(tbl_logs[[#This Row],[Target_Department]],tbl_DeptWeight[Department], tbl_DeptWeight[Impact Score])</f>
        <v>1</v>
      </c>
      <c r="K3193">
        <f>_xlfn.XLOOKUP(tbl_logs[[#This Row],[Employee_Action]],tbl_ResponseLikelihood[Employee Action],tbl_ResponseLikelihood[Likelihood Score])</f>
        <v>1</v>
      </c>
      <c r="L3193">
        <f>tbl_logs[[#This Row],[Impact Score]]*tbl_logs[[#This Row],[Response Multiplier]]</f>
        <v>1</v>
      </c>
      <c r="M3193" t="str" cm="1">
        <f t="array" ref="M3193">_xlfn.IFS(tbl_logs[[#This Row],[Total Score]]&lt;=4, "Low", tbl_logs[[#This Row],[Total Score]]&lt;=10, "Medium", tbl_logs[[#This Row],[Total Score]]&lt;=19, "High", tbl_logs[[#This Row],[Total Score]]&lt;=25, "Very High")</f>
        <v>Low</v>
      </c>
      <c r="N3193" t="str" cm="1">
        <f t="array" ref="N3193">_xlfn.IFS(tbl_logs[[#This Row],[Total Score]]&lt;=4, "Low", tbl_logs[[#This Row],[Total Score]]&lt;=10, "Medium", tbl_logs[[#This Row],[Total Score]]&lt;=17, "High", tbl_logs[[#This Row],[Total Score]]&lt;=25, "Critical")</f>
        <v>Low</v>
      </c>
    </row>
    <row r="3194" spans="1:14" x14ac:dyDescent="0.3">
      <c r="A3194" t="s">
        <v>1226</v>
      </c>
      <c r="B3194" s="1">
        <v>46081.436111111114</v>
      </c>
      <c r="C3194" t="s">
        <v>7</v>
      </c>
      <c r="D3194" t="s">
        <v>22</v>
      </c>
      <c r="E3194" t="s">
        <v>19</v>
      </c>
      <c r="F3194" t="s">
        <v>10</v>
      </c>
      <c r="G3194" s="2">
        <v>0.43611111111111112</v>
      </c>
      <c r="H3194" s="3">
        <v>46081</v>
      </c>
      <c r="I3194">
        <v>2</v>
      </c>
      <c r="J3194">
        <f>_xlfn.XLOOKUP(tbl_logs[[#This Row],[Target_Department]],tbl_DeptWeight[Department], tbl_DeptWeight[Impact Score])</f>
        <v>3</v>
      </c>
      <c r="K3194">
        <f>_xlfn.XLOOKUP(tbl_logs[[#This Row],[Employee_Action]],tbl_ResponseLikelihood[Employee Action],tbl_ResponseLikelihood[Likelihood Score])</f>
        <v>2</v>
      </c>
      <c r="L3194">
        <f>tbl_logs[[#This Row],[Impact Score]]*tbl_logs[[#This Row],[Response Multiplier]]</f>
        <v>6</v>
      </c>
      <c r="M3194" t="str" cm="1">
        <f t="array" ref="M3194">_xlfn.IFS(tbl_logs[[#This Row],[Total Score]]&lt;=4, "Low", tbl_logs[[#This Row],[Total Score]]&lt;=10, "Medium", tbl_logs[[#This Row],[Total Score]]&lt;=19, "High", tbl_logs[[#This Row],[Total Score]]&lt;=25, "Very High")</f>
        <v>Medium</v>
      </c>
      <c r="N3194" t="str" cm="1">
        <f t="array" ref="N3194">_xlfn.IFS(tbl_logs[[#This Row],[Total Score]]&lt;=4, "Low", tbl_logs[[#This Row],[Total Score]]&lt;=10, "Medium", tbl_logs[[#This Row],[Total Score]]&lt;=17, "High", tbl_logs[[#This Row],[Total Score]]&lt;=25, "Critical")</f>
        <v>Medium</v>
      </c>
    </row>
    <row r="3195" spans="1:14" x14ac:dyDescent="0.3">
      <c r="A3195" t="s">
        <v>4570</v>
      </c>
      <c r="B3195" s="1">
        <v>46081.469444444447</v>
      </c>
      <c r="C3195" t="s">
        <v>7</v>
      </c>
      <c r="D3195" t="s">
        <v>18</v>
      </c>
      <c r="E3195" t="s">
        <v>19</v>
      </c>
      <c r="F3195" t="s">
        <v>10</v>
      </c>
      <c r="G3195" s="2">
        <v>0.46944444444444444</v>
      </c>
      <c r="H3195" s="3">
        <v>46081</v>
      </c>
      <c r="I3195">
        <v>2</v>
      </c>
      <c r="J3195">
        <f>_xlfn.XLOOKUP(tbl_logs[[#This Row],[Target_Department]],tbl_DeptWeight[Department], tbl_DeptWeight[Impact Score])</f>
        <v>3</v>
      </c>
      <c r="K3195">
        <f>_xlfn.XLOOKUP(tbl_logs[[#This Row],[Employee_Action]],tbl_ResponseLikelihood[Employee Action],tbl_ResponseLikelihood[Likelihood Score])</f>
        <v>2</v>
      </c>
      <c r="L3195">
        <f>tbl_logs[[#This Row],[Impact Score]]*tbl_logs[[#This Row],[Response Multiplier]]</f>
        <v>6</v>
      </c>
      <c r="M3195" t="str" cm="1">
        <f t="array" ref="M3195">_xlfn.IFS(tbl_logs[[#This Row],[Total Score]]&lt;=4, "Low", tbl_logs[[#This Row],[Total Score]]&lt;=10, "Medium", tbl_logs[[#This Row],[Total Score]]&lt;=19, "High", tbl_logs[[#This Row],[Total Score]]&lt;=25, "Very High")</f>
        <v>Medium</v>
      </c>
      <c r="N3195" t="str" cm="1">
        <f t="array" ref="N3195">_xlfn.IFS(tbl_logs[[#This Row],[Total Score]]&lt;=4, "Low", tbl_logs[[#This Row],[Total Score]]&lt;=10, "Medium", tbl_logs[[#This Row],[Total Score]]&lt;=17, "High", tbl_logs[[#This Row],[Total Score]]&lt;=25, "Critical")</f>
        <v>Medium</v>
      </c>
    </row>
    <row r="3196" spans="1:14" x14ac:dyDescent="0.3">
      <c r="A3196" t="s">
        <v>4009</v>
      </c>
      <c r="B3196" s="1">
        <v>46081.495833333334</v>
      </c>
      <c r="C3196" t="s">
        <v>40</v>
      </c>
      <c r="D3196" t="s">
        <v>18</v>
      </c>
      <c r="E3196" t="s">
        <v>16</v>
      </c>
      <c r="F3196" t="s">
        <v>53</v>
      </c>
      <c r="G3196" s="2">
        <v>0.49583333333333335</v>
      </c>
      <c r="H3196" s="3">
        <v>46081</v>
      </c>
      <c r="I3196">
        <v>2</v>
      </c>
      <c r="J3196">
        <f>_xlfn.XLOOKUP(tbl_logs[[#This Row],[Target_Department]],tbl_DeptWeight[Department], tbl_DeptWeight[Impact Score])</f>
        <v>5</v>
      </c>
      <c r="K3196">
        <f>_xlfn.XLOOKUP(tbl_logs[[#This Row],[Employee_Action]],tbl_ResponseLikelihood[Employee Action],tbl_ResponseLikelihood[Likelihood Score])</f>
        <v>5</v>
      </c>
      <c r="L3196">
        <f>tbl_logs[[#This Row],[Impact Score]]*tbl_logs[[#This Row],[Response Multiplier]]</f>
        <v>25</v>
      </c>
      <c r="M3196" t="str" cm="1">
        <f t="array" ref="M3196">_xlfn.IFS(tbl_logs[[#This Row],[Total Score]]&lt;=4, "Low", tbl_logs[[#This Row],[Total Score]]&lt;=10, "Medium", tbl_logs[[#This Row],[Total Score]]&lt;=19, "High", tbl_logs[[#This Row],[Total Score]]&lt;=25, "Very High")</f>
        <v>Very High</v>
      </c>
      <c r="N3196" t="str" cm="1">
        <f t="array" ref="N3196">_xlfn.IFS(tbl_logs[[#This Row],[Total Score]]&lt;=4, "Low", tbl_logs[[#This Row],[Total Score]]&lt;=10, "Medium", tbl_logs[[#This Row],[Total Score]]&lt;=17, "High", tbl_logs[[#This Row],[Total Score]]&lt;=25, "Critical")</f>
        <v>Critical</v>
      </c>
    </row>
    <row r="3197" spans="1:14" x14ac:dyDescent="0.3">
      <c r="A3197" t="s">
        <v>185</v>
      </c>
      <c r="B3197" s="1">
        <v>46081.523611111108</v>
      </c>
      <c r="C3197" t="s">
        <v>7</v>
      </c>
      <c r="D3197" t="s">
        <v>22</v>
      </c>
      <c r="E3197" t="s">
        <v>31</v>
      </c>
      <c r="F3197" t="s">
        <v>20</v>
      </c>
      <c r="G3197" s="2">
        <v>0.52361111111111114</v>
      </c>
      <c r="H3197" s="3">
        <v>46081</v>
      </c>
      <c r="I3197">
        <v>2</v>
      </c>
      <c r="J3197">
        <f>_xlfn.XLOOKUP(tbl_logs[[#This Row],[Target_Department]],tbl_DeptWeight[Department], tbl_DeptWeight[Impact Score])</f>
        <v>3</v>
      </c>
      <c r="K3197">
        <f>_xlfn.XLOOKUP(tbl_logs[[#This Row],[Employee_Action]],tbl_ResponseLikelihood[Employee Action],tbl_ResponseLikelihood[Likelihood Score])</f>
        <v>2</v>
      </c>
      <c r="L3197">
        <f>tbl_logs[[#This Row],[Impact Score]]*tbl_logs[[#This Row],[Response Multiplier]]</f>
        <v>6</v>
      </c>
      <c r="M3197" t="str" cm="1">
        <f t="array" ref="M3197">_xlfn.IFS(tbl_logs[[#This Row],[Total Score]]&lt;=4, "Low", tbl_logs[[#This Row],[Total Score]]&lt;=10, "Medium", tbl_logs[[#This Row],[Total Score]]&lt;=19, "High", tbl_logs[[#This Row],[Total Score]]&lt;=25, "Very High")</f>
        <v>Medium</v>
      </c>
      <c r="N3197" t="str" cm="1">
        <f t="array" ref="N3197">_xlfn.IFS(tbl_logs[[#This Row],[Total Score]]&lt;=4, "Low", tbl_logs[[#This Row],[Total Score]]&lt;=10, "Medium", tbl_logs[[#This Row],[Total Score]]&lt;=17, "High", tbl_logs[[#This Row],[Total Score]]&lt;=25, "Critical")</f>
        <v>Medium</v>
      </c>
    </row>
    <row r="3198" spans="1:14" x14ac:dyDescent="0.3">
      <c r="A3198" t="s">
        <v>901</v>
      </c>
      <c r="B3198" s="1">
        <v>46081.555555555555</v>
      </c>
      <c r="C3198" t="s">
        <v>35</v>
      </c>
      <c r="D3198" t="s">
        <v>22</v>
      </c>
      <c r="E3198" t="s">
        <v>31</v>
      </c>
      <c r="F3198" t="s">
        <v>13</v>
      </c>
      <c r="G3198" s="2">
        <v>0.55555555555555558</v>
      </c>
      <c r="H3198" s="3">
        <v>46081</v>
      </c>
      <c r="I3198">
        <v>2</v>
      </c>
      <c r="J3198">
        <f>_xlfn.XLOOKUP(tbl_logs[[#This Row],[Target_Department]],tbl_DeptWeight[Department], tbl_DeptWeight[Impact Score])</f>
        <v>1</v>
      </c>
      <c r="K3198">
        <f>_xlfn.XLOOKUP(tbl_logs[[#This Row],[Employee_Action]],tbl_ResponseLikelihood[Employee Action],tbl_ResponseLikelihood[Likelihood Score])</f>
        <v>1</v>
      </c>
      <c r="L3198">
        <f>tbl_logs[[#This Row],[Impact Score]]*tbl_logs[[#This Row],[Response Multiplier]]</f>
        <v>1</v>
      </c>
      <c r="M3198" t="str" cm="1">
        <f t="array" ref="M3198">_xlfn.IFS(tbl_logs[[#This Row],[Total Score]]&lt;=4, "Low", tbl_logs[[#This Row],[Total Score]]&lt;=10, "Medium", tbl_logs[[#This Row],[Total Score]]&lt;=19, "High", tbl_logs[[#This Row],[Total Score]]&lt;=25, "Very High")</f>
        <v>Low</v>
      </c>
      <c r="N3198" t="str" cm="1">
        <f t="array" ref="N3198">_xlfn.IFS(tbl_logs[[#This Row],[Total Score]]&lt;=4, "Low", tbl_logs[[#This Row],[Total Score]]&lt;=10, "Medium", tbl_logs[[#This Row],[Total Score]]&lt;=17, "High", tbl_logs[[#This Row],[Total Score]]&lt;=25, "Critical")</f>
        <v>Low</v>
      </c>
    </row>
    <row r="3199" spans="1:14" x14ac:dyDescent="0.3">
      <c r="A3199" t="s">
        <v>4039</v>
      </c>
      <c r="B3199" s="1">
        <v>46081.563194444447</v>
      </c>
      <c r="C3199" t="s">
        <v>7</v>
      </c>
      <c r="D3199" t="s">
        <v>15</v>
      </c>
      <c r="E3199" t="s">
        <v>19</v>
      </c>
      <c r="F3199" t="s">
        <v>10</v>
      </c>
      <c r="G3199" s="2">
        <v>0.56319444444444444</v>
      </c>
      <c r="H3199" s="3">
        <v>46081</v>
      </c>
      <c r="I3199">
        <v>2</v>
      </c>
      <c r="J3199">
        <f>_xlfn.XLOOKUP(tbl_logs[[#This Row],[Target_Department]],tbl_DeptWeight[Department], tbl_DeptWeight[Impact Score])</f>
        <v>3</v>
      </c>
      <c r="K3199">
        <f>_xlfn.XLOOKUP(tbl_logs[[#This Row],[Employee_Action]],tbl_ResponseLikelihood[Employee Action],tbl_ResponseLikelihood[Likelihood Score])</f>
        <v>2</v>
      </c>
      <c r="L3199">
        <f>tbl_logs[[#This Row],[Impact Score]]*tbl_logs[[#This Row],[Response Multiplier]]</f>
        <v>6</v>
      </c>
      <c r="M3199" t="str" cm="1">
        <f t="array" ref="M3199">_xlfn.IFS(tbl_logs[[#This Row],[Total Score]]&lt;=4, "Low", tbl_logs[[#This Row],[Total Score]]&lt;=10, "Medium", tbl_logs[[#This Row],[Total Score]]&lt;=19, "High", tbl_logs[[#This Row],[Total Score]]&lt;=25, "Very High")</f>
        <v>Medium</v>
      </c>
      <c r="N3199" t="str" cm="1">
        <f t="array" ref="N3199">_xlfn.IFS(tbl_logs[[#This Row],[Total Score]]&lt;=4, "Low", tbl_logs[[#This Row],[Total Score]]&lt;=10, "Medium", tbl_logs[[#This Row],[Total Score]]&lt;=17, "High", tbl_logs[[#This Row],[Total Score]]&lt;=25, "Critical")</f>
        <v>Medium</v>
      </c>
    </row>
    <row r="3200" spans="1:14" x14ac:dyDescent="0.3">
      <c r="A3200" t="s">
        <v>2785</v>
      </c>
      <c r="B3200" s="1">
        <v>46081.57708333333</v>
      </c>
      <c r="C3200" t="s">
        <v>26</v>
      </c>
      <c r="D3200" t="s">
        <v>22</v>
      </c>
      <c r="E3200" t="s">
        <v>9</v>
      </c>
      <c r="F3200" t="s">
        <v>10</v>
      </c>
      <c r="G3200" s="2">
        <v>0.57708333333333328</v>
      </c>
      <c r="H3200" s="3">
        <v>46081</v>
      </c>
      <c r="I3200">
        <v>2</v>
      </c>
      <c r="J3200">
        <f>_xlfn.XLOOKUP(tbl_logs[[#This Row],[Target_Department]],tbl_DeptWeight[Department], tbl_DeptWeight[Impact Score])</f>
        <v>3</v>
      </c>
      <c r="K3200">
        <f>_xlfn.XLOOKUP(tbl_logs[[#This Row],[Employee_Action]],tbl_ResponseLikelihood[Employee Action],tbl_ResponseLikelihood[Likelihood Score])</f>
        <v>2</v>
      </c>
      <c r="L3200">
        <f>tbl_logs[[#This Row],[Impact Score]]*tbl_logs[[#This Row],[Response Multiplier]]</f>
        <v>6</v>
      </c>
      <c r="M3200" t="str" cm="1">
        <f t="array" ref="M3200">_xlfn.IFS(tbl_logs[[#This Row],[Total Score]]&lt;=4, "Low", tbl_logs[[#This Row],[Total Score]]&lt;=10, "Medium", tbl_logs[[#This Row],[Total Score]]&lt;=19, "High", tbl_logs[[#This Row],[Total Score]]&lt;=25, "Very High")</f>
        <v>Medium</v>
      </c>
      <c r="N3200" t="str" cm="1">
        <f t="array" ref="N3200">_xlfn.IFS(tbl_logs[[#This Row],[Total Score]]&lt;=4, "Low", tbl_logs[[#This Row],[Total Score]]&lt;=10, "Medium", tbl_logs[[#This Row],[Total Score]]&lt;=17, "High", tbl_logs[[#This Row],[Total Score]]&lt;=25, "Critical")</f>
        <v>Medium</v>
      </c>
    </row>
    <row r="3201" spans="1:14" x14ac:dyDescent="0.3">
      <c r="A3201" t="s">
        <v>458</v>
      </c>
      <c r="B3201" s="1">
        <v>46081.640972222223</v>
      </c>
      <c r="C3201" t="s">
        <v>47</v>
      </c>
      <c r="D3201" t="s">
        <v>15</v>
      </c>
      <c r="E3201" t="s">
        <v>19</v>
      </c>
      <c r="F3201" t="s">
        <v>20</v>
      </c>
      <c r="G3201" s="2">
        <v>0.64097222222222228</v>
      </c>
      <c r="H3201" s="3">
        <v>46081</v>
      </c>
      <c r="I3201">
        <v>2</v>
      </c>
      <c r="J3201">
        <f>_xlfn.XLOOKUP(tbl_logs[[#This Row],[Target_Department]],tbl_DeptWeight[Department], tbl_DeptWeight[Impact Score])</f>
        <v>1</v>
      </c>
      <c r="K3201">
        <f>_xlfn.XLOOKUP(tbl_logs[[#This Row],[Employee_Action]],tbl_ResponseLikelihood[Employee Action],tbl_ResponseLikelihood[Likelihood Score])</f>
        <v>2</v>
      </c>
      <c r="L3201">
        <f>tbl_logs[[#This Row],[Impact Score]]*tbl_logs[[#This Row],[Response Multiplier]]</f>
        <v>2</v>
      </c>
      <c r="M3201" t="str" cm="1">
        <f t="array" ref="M3201">_xlfn.IFS(tbl_logs[[#This Row],[Total Score]]&lt;=4, "Low", tbl_logs[[#This Row],[Total Score]]&lt;=10, "Medium", tbl_logs[[#This Row],[Total Score]]&lt;=19, "High", tbl_logs[[#This Row],[Total Score]]&lt;=25, "Very High")</f>
        <v>Low</v>
      </c>
      <c r="N3201" t="str" cm="1">
        <f t="array" ref="N3201">_xlfn.IFS(tbl_logs[[#This Row],[Total Score]]&lt;=4, "Low", tbl_logs[[#This Row],[Total Score]]&lt;=10, "Medium", tbl_logs[[#This Row],[Total Score]]&lt;=17, "High", tbl_logs[[#This Row],[Total Score]]&lt;=25, "Critical")</f>
        <v>Low</v>
      </c>
    </row>
    <row r="3202" spans="1:14" x14ac:dyDescent="0.3">
      <c r="A3202" t="s">
        <v>4403</v>
      </c>
      <c r="B3202" s="1">
        <v>46081.668749999997</v>
      </c>
      <c r="C3202" t="s">
        <v>7</v>
      </c>
      <c r="D3202" t="s">
        <v>18</v>
      </c>
      <c r="E3202" t="s">
        <v>19</v>
      </c>
      <c r="F3202" t="s">
        <v>10</v>
      </c>
      <c r="G3202" s="2">
        <v>0.66874999999999996</v>
      </c>
      <c r="H3202" s="3">
        <v>46081</v>
      </c>
      <c r="I3202">
        <v>2</v>
      </c>
      <c r="J3202">
        <f>_xlfn.XLOOKUP(tbl_logs[[#This Row],[Target_Department]],tbl_DeptWeight[Department], tbl_DeptWeight[Impact Score])</f>
        <v>3</v>
      </c>
      <c r="K3202">
        <f>_xlfn.XLOOKUP(tbl_logs[[#This Row],[Employee_Action]],tbl_ResponseLikelihood[Employee Action],tbl_ResponseLikelihood[Likelihood Score])</f>
        <v>2</v>
      </c>
      <c r="L3202">
        <f>tbl_logs[[#This Row],[Impact Score]]*tbl_logs[[#This Row],[Response Multiplier]]</f>
        <v>6</v>
      </c>
      <c r="M3202" t="str" cm="1">
        <f t="array" ref="M3202">_xlfn.IFS(tbl_logs[[#This Row],[Total Score]]&lt;=4, "Low", tbl_logs[[#This Row],[Total Score]]&lt;=10, "Medium", tbl_logs[[#This Row],[Total Score]]&lt;=19, "High", tbl_logs[[#This Row],[Total Score]]&lt;=25, "Very High")</f>
        <v>Medium</v>
      </c>
      <c r="N3202" t="str" cm="1">
        <f t="array" ref="N3202">_xlfn.IFS(tbl_logs[[#This Row],[Total Score]]&lt;=4, "Low", tbl_logs[[#This Row],[Total Score]]&lt;=10, "Medium", tbl_logs[[#This Row],[Total Score]]&lt;=17, "High", tbl_logs[[#This Row],[Total Score]]&lt;=25, "Critical")</f>
        <v>Medium</v>
      </c>
    </row>
    <row r="3203" spans="1:14" x14ac:dyDescent="0.3">
      <c r="A3203" t="s">
        <v>4437</v>
      </c>
      <c r="B3203" s="1">
        <v>46081.701388888891</v>
      </c>
      <c r="C3203" t="s">
        <v>35</v>
      </c>
      <c r="D3203" t="s">
        <v>22</v>
      </c>
      <c r="E3203" t="s">
        <v>16</v>
      </c>
      <c r="F3203" t="s">
        <v>33</v>
      </c>
      <c r="G3203" s="2">
        <v>0.70138888888888884</v>
      </c>
      <c r="H3203" s="3">
        <v>46081</v>
      </c>
      <c r="I3203">
        <v>2</v>
      </c>
      <c r="J3203">
        <f>_xlfn.XLOOKUP(tbl_logs[[#This Row],[Target_Department]],tbl_DeptWeight[Department], tbl_DeptWeight[Impact Score])</f>
        <v>1</v>
      </c>
      <c r="K3203">
        <f>_xlfn.XLOOKUP(tbl_logs[[#This Row],[Employee_Action]],tbl_ResponseLikelihood[Employee Action],tbl_ResponseLikelihood[Likelihood Score])</f>
        <v>4</v>
      </c>
      <c r="L3203">
        <f>tbl_logs[[#This Row],[Impact Score]]*tbl_logs[[#This Row],[Response Multiplier]]</f>
        <v>4</v>
      </c>
      <c r="M3203" t="str" cm="1">
        <f t="array" ref="M3203">_xlfn.IFS(tbl_logs[[#This Row],[Total Score]]&lt;=4, "Low", tbl_logs[[#This Row],[Total Score]]&lt;=10, "Medium", tbl_logs[[#This Row],[Total Score]]&lt;=19, "High", tbl_logs[[#This Row],[Total Score]]&lt;=25, "Very High")</f>
        <v>Low</v>
      </c>
      <c r="N3203" t="str" cm="1">
        <f t="array" ref="N3203">_xlfn.IFS(tbl_logs[[#This Row],[Total Score]]&lt;=4, "Low", tbl_logs[[#This Row],[Total Score]]&lt;=10, "Medium", tbl_logs[[#This Row],[Total Score]]&lt;=17, "High", tbl_logs[[#This Row],[Total Score]]&lt;=25, "Critical")</f>
        <v>Low</v>
      </c>
    </row>
    <row r="3204" spans="1:14" x14ac:dyDescent="0.3">
      <c r="A3204" t="s">
        <v>2566</v>
      </c>
      <c r="B3204" s="1">
        <v>46081.736805555556</v>
      </c>
      <c r="C3204" t="s">
        <v>35</v>
      </c>
      <c r="D3204" t="s">
        <v>22</v>
      </c>
      <c r="E3204" t="s">
        <v>16</v>
      </c>
      <c r="F3204" t="s">
        <v>33</v>
      </c>
      <c r="G3204" s="2">
        <v>0.7368055555555556</v>
      </c>
      <c r="H3204" s="3">
        <v>46081</v>
      </c>
      <c r="I3204">
        <v>2</v>
      </c>
      <c r="J3204">
        <f>_xlfn.XLOOKUP(tbl_logs[[#This Row],[Target_Department]],tbl_DeptWeight[Department], tbl_DeptWeight[Impact Score])</f>
        <v>1</v>
      </c>
      <c r="K3204">
        <f>_xlfn.XLOOKUP(tbl_logs[[#This Row],[Employee_Action]],tbl_ResponseLikelihood[Employee Action],tbl_ResponseLikelihood[Likelihood Score])</f>
        <v>4</v>
      </c>
      <c r="L3204">
        <f>tbl_logs[[#This Row],[Impact Score]]*tbl_logs[[#This Row],[Response Multiplier]]</f>
        <v>4</v>
      </c>
      <c r="M3204" t="str" cm="1">
        <f t="array" ref="M3204">_xlfn.IFS(tbl_logs[[#This Row],[Total Score]]&lt;=4, "Low", tbl_logs[[#This Row],[Total Score]]&lt;=10, "Medium", tbl_logs[[#This Row],[Total Score]]&lt;=19, "High", tbl_logs[[#This Row],[Total Score]]&lt;=25, "Very High")</f>
        <v>Low</v>
      </c>
      <c r="N3204" t="str" cm="1">
        <f t="array" ref="N3204">_xlfn.IFS(tbl_logs[[#This Row],[Total Score]]&lt;=4, "Low", tbl_logs[[#This Row],[Total Score]]&lt;=10, "Medium", tbl_logs[[#This Row],[Total Score]]&lt;=17, "High", tbl_logs[[#This Row],[Total Score]]&lt;=25, "Critical")</f>
        <v>Low</v>
      </c>
    </row>
    <row r="3205" spans="1:14" x14ac:dyDescent="0.3">
      <c r="A3205" t="s">
        <v>3727</v>
      </c>
      <c r="B3205" s="1">
        <v>46081.753472222219</v>
      </c>
      <c r="C3205" t="s">
        <v>47</v>
      </c>
      <c r="D3205" t="s">
        <v>8</v>
      </c>
      <c r="E3205" t="s">
        <v>31</v>
      </c>
      <c r="F3205" t="s">
        <v>10</v>
      </c>
      <c r="G3205" s="2">
        <v>0.75347222222222221</v>
      </c>
      <c r="H3205" s="3">
        <v>46081</v>
      </c>
      <c r="I3205">
        <v>2</v>
      </c>
      <c r="J3205">
        <f>_xlfn.XLOOKUP(tbl_logs[[#This Row],[Target_Department]],tbl_DeptWeight[Department], tbl_DeptWeight[Impact Score])</f>
        <v>1</v>
      </c>
      <c r="K3205">
        <f>_xlfn.XLOOKUP(tbl_logs[[#This Row],[Employee_Action]],tbl_ResponseLikelihood[Employee Action],tbl_ResponseLikelihood[Likelihood Score])</f>
        <v>2</v>
      </c>
      <c r="L3205">
        <f>tbl_logs[[#This Row],[Impact Score]]*tbl_logs[[#This Row],[Response Multiplier]]</f>
        <v>2</v>
      </c>
      <c r="M3205" t="str" cm="1">
        <f t="array" ref="M3205">_xlfn.IFS(tbl_logs[[#This Row],[Total Score]]&lt;=4, "Low", tbl_logs[[#This Row],[Total Score]]&lt;=10, "Medium", tbl_logs[[#This Row],[Total Score]]&lt;=19, "High", tbl_logs[[#This Row],[Total Score]]&lt;=25, "Very High")</f>
        <v>Low</v>
      </c>
      <c r="N3205" t="str" cm="1">
        <f t="array" ref="N3205">_xlfn.IFS(tbl_logs[[#This Row],[Total Score]]&lt;=4, "Low", tbl_logs[[#This Row],[Total Score]]&lt;=10, "Medium", tbl_logs[[#This Row],[Total Score]]&lt;=17, "High", tbl_logs[[#This Row],[Total Score]]&lt;=25, "Critical")</f>
        <v>Low</v>
      </c>
    </row>
    <row r="3206" spans="1:14" x14ac:dyDescent="0.3">
      <c r="A3206" t="s">
        <v>3981</v>
      </c>
      <c r="B3206" s="1">
        <v>46081.774305555555</v>
      </c>
      <c r="C3206" t="s">
        <v>35</v>
      </c>
      <c r="D3206" t="s">
        <v>18</v>
      </c>
      <c r="E3206" t="s">
        <v>31</v>
      </c>
      <c r="F3206" t="s">
        <v>20</v>
      </c>
      <c r="G3206" s="2">
        <v>0.77430555555555558</v>
      </c>
      <c r="H3206" s="3">
        <v>46081</v>
      </c>
      <c r="I3206">
        <v>2</v>
      </c>
      <c r="J3206">
        <f>_xlfn.XLOOKUP(tbl_logs[[#This Row],[Target_Department]],tbl_DeptWeight[Department], tbl_DeptWeight[Impact Score])</f>
        <v>1</v>
      </c>
      <c r="K3206">
        <f>_xlfn.XLOOKUP(tbl_logs[[#This Row],[Employee_Action]],tbl_ResponseLikelihood[Employee Action],tbl_ResponseLikelihood[Likelihood Score])</f>
        <v>2</v>
      </c>
      <c r="L3206">
        <f>tbl_logs[[#This Row],[Impact Score]]*tbl_logs[[#This Row],[Response Multiplier]]</f>
        <v>2</v>
      </c>
      <c r="M3206" t="str" cm="1">
        <f t="array" ref="M3206">_xlfn.IFS(tbl_logs[[#This Row],[Total Score]]&lt;=4, "Low", tbl_logs[[#This Row],[Total Score]]&lt;=10, "Medium", tbl_logs[[#This Row],[Total Score]]&lt;=19, "High", tbl_logs[[#This Row],[Total Score]]&lt;=25, "Very High")</f>
        <v>Low</v>
      </c>
      <c r="N3206" t="str" cm="1">
        <f t="array" ref="N3206">_xlfn.IFS(tbl_logs[[#This Row],[Total Score]]&lt;=4, "Low", tbl_logs[[#This Row],[Total Score]]&lt;=10, "Medium", tbl_logs[[#This Row],[Total Score]]&lt;=17, "High", tbl_logs[[#This Row],[Total Score]]&lt;=25, "Critical")</f>
        <v>Low</v>
      </c>
    </row>
    <row r="3207" spans="1:14" x14ac:dyDescent="0.3">
      <c r="A3207" t="s">
        <v>1295</v>
      </c>
      <c r="B3207" s="1">
        <v>46081.794444444444</v>
      </c>
      <c r="C3207" t="s">
        <v>7</v>
      </c>
      <c r="D3207" t="s">
        <v>8</v>
      </c>
      <c r="E3207" t="s">
        <v>19</v>
      </c>
      <c r="F3207" t="s">
        <v>13</v>
      </c>
      <c r="G3207" s="2">
        <v>0.7944444444444444</v>
      </c>
      <c r="H3207" s="3">
        <v>46081</v>
      </c>
      <c r="I3207">
        <v>2</v>
      </c>
      <c r="J3207">
        <f>_xlfn.XLOOKUP(tbl_logs[[#This Row],[Target_Department]],tbl_DeptWeight[Department], tbl_DeptWeight[Impact Score])</f>
        <v>3</v>
      </c>
      <c r="K3207">
        <f>_xlfn.XLOOKUP(tbl_logs[[#This Row],[Employee_Action]],tbl_ResponseLikelihood[Employee Action],tbl_ResponseLikelihood[Likelihood Score])</f>
        <v>1</v>
      </c>
      <c r="L3207">
        <f>tbl_logs[[#This Row],[Impact Score]]*tbl_logs[[#This Row],[Response Multiplier]]</f>
        <v>3</v>
      </c>
      <c r="M3207" t="str" cm="1">
        <f t="array" ref="M3207">_xlfn.IFS(tbl_logs[[#This Row],[Total Score]]&lt;=4, "Low", tbl_logs[[#This Row],[Total Score]]&lt;=10, "Medium", tbl_logs[[#This Row],[Total Score]]&lt;=19, "High", tbl_logs[[#This Row],[Total Score]]&lt;=25, "Very High")</f>
        <v>Low</v>
      </c>
      <c r="N3207" t="str" cm="1">
        <f t="array" ref="N3207">_xlfn.IFS(tbl_logs[[#This Row],[Total Score]]&lt;=4, "Low", tbl_logs[[#This Row],[Total Score]]&lt;=10, "Medium", tbl_logs[[#This Row],[Total Score]]&lt;=17, "High", tbl_logs[[#This Row],[Total Score]]&lt;=25, "Critical")</f>
        <v>Low</v>
      </c>
    </row>
    <row r="3208" spans="1:14" x14ac:dyDescent="0.3">
      <c r="A3208" t="s">
        <v>5006</v>
      </c>
      <c r="B3208" s="1">
        <v>46081.815972222219</v>
      </c>
      <c r="C3208" t="s">
        <v>40</v>
      </c>
      <c r="D3208" t="s">
        <v>22</v>
      </c>
      <c r="E3208" t="s">
        <v>16</v>
      </c>
      <c r="F3208" t="s">
        <v>33</v>
      </c>
      <c r="G3208" s="2">
        <v>0.81597222222222221</v>
      </c>
      <c r="H3208" s="3">
        <v>46081</v>
      </c>
      <c r="I3208">
        <v>2</v>
      </c>
      <c r="J3208">
        <f>_xlfn.XLOOKUP(tbl_logs[[#This Row],[Target_Department]],tbl_DeptWeight[Department], tbl_DeptWeight[Impact Score])</f>
        <v>5</v>
      </c>
      <c r="K3208">
        <f>_xlfn.XLOOKUP(tbl_logs[[#This Row],[Employee_Action]],tbl_ResponseLikelihood[Employee Action],tbl_ResponseLikelihood[Likelihood Score])</f>
        <v>4</v>
      </c>
      <c r="L3208">
        <f>tbl_logs[[#This Row],[Impact Score]]*tbl_logs[[#This Row],[Response Multiplier]]</f>
        <v>20</v>
      </c>
      <c r="M3208" t="str" cm="1">
        <f t="array" ref="M3208">_xlfn.IFS(tbl_logs[[#This Row],[Total Score]]&lt;=4, "Low", tbl_logs[[#This Row],[Total Score]]&lt;=10, "Medium", tbl_logs[[#This Row],[Total Score]]&lt;=19, "High", tbl_logs[[#This Row],[Total Score]]&lt;=25, "Very High")</f>
        <v>Very High</v>
      </c>
      <c r="N3208" t="str" cm="1">
        <f t="array" ref="N3208">_xlfn.IFS(tbl_logs[[#This Row],[Total Score]]&lt;=4, "Low", tbl_logs[[#This Row],[Total Score]]&lt;=10, "Medium", tbl_logs[[#This Row],[Total Score]]&lt;=17, "High", tbl_logs[[#This Row],[Total Score]]&lt;=25, "Critical")</f>
        <v>Critical</v>
      </c>
    </row>
    <row r="3209" spans="1:14" x14ac:dyDescent="0.3">
      <c r="A3209" t="s">
        <v>1792</v>
      </c>
      <c r="B3209" s="1">
        <v>46081.836111111108</v>
      </c>
      <c r="C3209" t="s">
        <v>47</v>
      </c>
      <c r="D3209" t="s">
        <v>22</v>
      </c>
      <c r="E3209" t="s">
        <v>19</v>
      </c>
      <c r="F3209" t="s">
        <v>20</v>
      </c>
      <c r="G3209" s="2">
        <v>0.83611111111111114</v>
      </c>
      <c r="H3209" s="3">
        <v>46081</v>
      </c>
      <c r="I3209">
        <v>2</v>
      </c>
      <c r="J3209">
        <f>_xlfn.XLOOKUP(tbl_logs[[#This Row],[Target_Department]],tbl_DeptWeight[Department], tbl_DeptWeight[Impact Score])</f>
        <v>1</v>
      </c>
      <c r="K3209">
        <f>_xlfn.XLOOKUP(tbl_logs[[#This Row],[Employee_Action]],tbl_ResponseLikelihood[Employee Action],tbl_ResponseLikelihood[Likelihood Score])</f>
        <v>2</v>
      </c>
      <c r="L3209">
        <f>tbl_logs[[#This Row],[Impact Score]]*tbl_logs[[#This Row],[Response Multiplier]]</f>
        <v>2</v>
      </c>
      <c r="M3209" t="str" cm="1">
        <f t="array" ref="M3209">_xlfn.IFS(tbl_logs[[#This Row],[Total Score]]&lt;=4, "Low", tbl_logs[[#This Row],[Total Score]]&lt;=10, "Medium", tbl_logs[[#This Row],[Total Score]]&lt;=19, "High", tbl_logs[[#This Row],[Total Score]]&lt;=25, "Very High")</f>
        <v>Low</v>
      </c>
      <c r="N3209" t="str" cm="1">
        <f t="array" ref="N3209">_xlfn.IFS(tbl_logs[[#This Row],[Total Score]]&lt;=4, "Low", tbl_logs[[#This Row],[Total Score]]&lt;=10, "Medium", tbl_logs[[#This Row],[Total Score]]&lt;=17, "High", tbl_logs[[#This Row],[Total Score]]&lt;=25, "Critical")</f>
        <v>Low</v>
      </c>
    </row>
    <row r="3210" spans="1:14" x14ac:dyDescent="0.3">
      <c r="A3210" t="s">
        <v>196</v>
      </c>
      <c r="B3210" s="1">
        <v>46081.868055555555</v>
      </c>
      <c r="C3210" t="s">
        <v>12</v>
      </c>
      <c r="D3210" t="s">
        <v>8</v>
      </c>
      <c r="E3210" t="s">
        <v>19</v>
      </c>
      <c r="F3210" t="s">
        <v>10</v>
      </c>
      <c r="G3210" s="2">
        <v>0.86805555555555558</v>
      </c>
      <c r="H3210" s="3">
        <v>46081</v>
      </c>
      <c r="I3210">
        <v>2</v>
      </c>
      <c r="J3210">
        <f>_xlfn.XLOOKUP(tbl_logs[[#This Row],[Target_Department]],tbl_DeptWeight[Department], tbl_DeptWeight[Impact Score])</f>
        <v>1</v>
      </c>
      <c r="K3210">
        <f>_xlfn.XLOOKUP(tbl_logs[[#This Row],[Employee_Action]],tbl_ResponseLikelihood[Employee Action],tbl_ResponseLikelihood[Likelihood Score])</f>
        <v>2</v>
      </c>
      <c r="L3210">
        <f>tbl_logs[[#This Row],[Impact Score]]*tbl_logs[[#This Row],[Response Multiplier]]</f>
        <v>2</v>
      </c>
      <c r="M3210" t="str" cm="1">
        <f t="array" ref="M3210">_xlfn.IFS(tbl_logs[[#This Row],[Total Score]]&lt;=4, "Low", tbl_logs[[#This Row],[Total Score]]&lt;=10, "Medium", tbl_logs[[#This Row],[Total Score]]&lt;=19, "High", tbl_logs[[#This Row],[Total Score]]&lt;=25, "Very High")</f>
        <v>Low</v>
      </c>
      <c r="N3210" t="str" cm="1">
        <f t="array" ref="N3210">_xlfn.IFS(tbl_logs[[#This Row],[Total Score]]&lt;=4, "Low", tbl_logs[[#This Row],[Total Score]]&lt;=10, "Medium", tbl_logs[[#This Row],[Total Score]]&lt;=17, "High", tbl_logs[[#This Row],[Total Score]]&lt;=25, "Critical")</f>
        <v>Low</v>
      </c>
    </row>
    <row r="3211" spans="1:14" x14ac:dyDescent="0.3">
      <c r="A3211" t="s">
        <v>2253</v>
      </c>
      <c r="B3211" s="1">
        <v>46081.870138888888</v>
      </c>
      <c r="C3211" t="s">
        <v>12</v>
      </c>
      <c r="D3211" t="s">
        <v>15</v>
      </c>
      <c r="E3211" t="s">
        <v>9</v>
      </c>
      <c r="F3211" t="s">
        <v>13</v>
      </c>
      <c r="G3211" s="2">
        <v>0.87013888888888891</v>
      </c>
      <c r="H3211" s="3">
        <v>46081</v>
      </c>
      <c r="I3211">
        <v>2</v>
      </c>
      <c r="J3211">
        <f>_xlfn.XLOOKUP(tbl_logs[[#This Row],[Target_Department]],tbl_DeptWeight[Department], tbl_DeptWeight[Impact Score])</f>
        <v>1</v>
      </c>
      <c r="K3211">
        <f>_xlfn.XLOOKUP(tbl_logs[[#This Row],[Employee_Action]],tbl_ResponseLikelihood[Employee Action],tbl_ResponseLikelihood[Likelihood Score])</f>
        <v>1</v>
      </c>
      <c r="L3211">
        <f>tbl_logs[[#This Row],[Impact Score]]*tbl_logs[[#This Row],[Response Multiplier]]</f>
        <v>1</v>
      </c>
      <c r="M3211" t="str" cm="1">
        <f t="array" ref="M3211">_xlfn.IFS(tbl_logs[[#This Row],[Total Score]]&lt;=4, "Low", tbl_logs[[#This Row],[Total Score]]&lt;=10, "Medium", tbl_logs[[#This Row],[Total Score]]&lt;=19, "High", tbl_logs[[#This Row],[Total Score]]&lt;=25, "Very High")</f>
        <v>Low</v>
      </c>
      <c r="N3211" t="str" cm="1">
        <f t="array" ref="N3211">_xlfn.IFS(tbl_logs[[#This Row],[Total Score]]&lt;=4, "Low", tbl_logs[[#This Row],[Total Score]]&lt;=10, "Medium", tbl_logs[[#This Row],[Total Score]]&lt;=17, "High", tbl_logs[[#This Row],[Total Score]]&lt;=25, "Critical")</f>
        <v>Low</v>
      </c>
    </row>
    <row r="3212" spans="1:14" x14ac:dyDescent="0.3">
      <c r="A3212" t="s">
        <v>663</v>
      </c>
      <c r="B3212" s="1">
        <v>46081.87222222222</v>
      </c>
      <c r="C3212" t="s">
        <v>7</v>
      </c>
      <c r="D3212" t="s">
        <v>8</v>
      </c>
      <c r="E3212" t="s">
        <v>19</v>
      </c>
      <c r="F3212" t="s">
        <v>10</v>
      </c>
      <c r="G3212" s="2">
        <v>0.87222222222222223</v>
      </c>
      <c r="H3212" s="3">
        <v>46081</v>
      </c>
      <c r="I3212">
        <v>2</v>
      </c>
      <c r="J3212">
        <f>_xlfn.XLOOKUP(tbl_logs[[#This Row],[Target_Department]],tbl_DeptWeight[Department], tbl_DeptWeight[Impact Score])</f>
        <v>3</v>
      </c>
      <c r="K3212">
        <f>_xlfn.XLOOKUP(tbl_logs[[#This Row],[Employee_Action]],tbl_ResponseLikelihood[Employee Action],tbl_ResponseLikelihood[Likelihood Score])</f>
        <v>2</v>
      </c>
      <c r="L3212">
        <f>tbl_logs[[#This Row],[Impact Score]]*tbl_logs[[#This Row],[Response Multiplier]]</f>
        <v>6</v>
      </c>
      <c r="M3212" t="str" cm="1">
        <f t="array" ref="M3212">_xlfn.IFS(tbl_logs[[#This Row],[Total Score]]&lt;=4, "Low", tbl_logs[[#This Row],[Total Score]]&lt;=10, "Medium", tbl_logs[[#This Row],[Total Score]]&lt;=19, "High", tbl_logs[[#This Row],[Total Score]]&lt;=25, "Very High")</f>
        <v>Medium</v>
      </c>
      <c r="N3212" t="str" cm="1">
        <f t="array" ref="N3212">_xlfn.IFS(tbl_logs[[#This Row],[Total Score]]&lt;=4, "Low", tbl_logs[[#This Row],[Total Score]]&lt;=10, "Medium", tbl_logs[[#This Row],[Total Score]]&lt;=17, "High", tbl_logs[[#This Row],[Total Score]]&lt;=25, "Critical")</f>
        <v>Medium</v>
      </c>
    </row>
    <row r="3213" spans="1:14" x14ac:dyDescent="0.3">
      <c r="A3213" t="s">
        <v>1708</v>
      </c>
      <c r="B3213" s="1">
        <v>46081.893750000003</v>
      </c>
      <c r="C3213" t="s">
        <v>40</v>
      </c>
      <c r="D3213" t="s">
        <v>15</v>
      </c>
      <c r="E3213" t="s">
        <v>16</v>
      </c>
      <c r="F3213" t="s">
        <v>10</v>
      </c>
      <c r="G3213" s="2">
        <v>0.89375000000000004</v>
      </c>
      <c r="H3213" s="3">
        <v>46081</v>
      </c>
      <c r="I3213">
        <v>2</v>
      </c>
      <c r="J3213">
        <f>_xlfn.XLOOKUP(tbl_logs[[#This Row],[Target_Department]],tbl_DeptWeight[Department], tbl_DeptWeight[Impact Score])</f>
        <v>5</v>
      </c>
      <c r="K3213">
        <f>_xlfn.XLOOKUP(tbl_logs[[#This Row],[Employee_Action]],tbl_ResponseLikelihood[Employee Action],tbl_ResponseLikelihood[Likelihood Score])</f>
        <v>2</v>
      </c>
      <c r="L3213">
        <f>tbl_logs[[#This Row],[Impact Score]]*tbl_logs[[#This Row],[Response Multiplier]]</f>
        <v>10</v>
      </c>
      <c r="M3213" t="str" cm="1">
        <f t="array" ref="M3213">_xlfn.IFS(tbl_logs[[#This Row],[Total Score]]&lt;=4, "Low", tbl_logs[[#This Row],[Total Score]]&lt;=10, "Medium", tbl_logs[[#This Row],[Total Score]]&lt;=19, "High", tbl_logs[[#This Row],[Total Score]]&lt;=25, "Very High")</f>
        <v>Medium</v>
      </c>
      <c r="N3213" t="str" cm="1">
        <f t="array" ref="N3213">_xlfn.IFS(tbl_logs[[#This Row],[Total Score]]&lt;=4, "Low", tbl_logs[[#This Row],[Total Score]]&lt;=10, "Medium", tbl_logs[[#This Row],[Total Score]]&lt;=17, "High", tbl_logs[[#This Row],[Total Score]]&lt;=25, "Critical")</f>
        <v>Medium</v>
      </c>
    </row>
    <row r="3214" spans="1:14" x14ac:dyDescent="0.3">
      <c r="A3214" t="s">
        <v>1811</v>
      </c>
      <c r="B3214" s="1">
        <v>46081.928472222222</v>
      </c>
      <c r="C3214" t="s">
        <v>7</v>
      </c>
      <c r="D3214" t="s">
        <v>15</v>
      </c>
      <c r="E3214" t="s">
        <v>31</v>
      </c>
      <c r="F3214" t="s">
        <v>10</v>
      </c>
      <c r="G3214" s="2">
        <v>0.92847222222222225</v>
      </c>
      <c r="H3214" s="3">
        <v>46081</v>
      </c>
      <c r="I3214">
        <v>2</v>
      </c>
      <c r="J3214">
        <f>_xlfn.XLOOKUP(tbl_logs[[#This Row],[Target_Department]],tbl_DeptWeight[Department], tbl_DeptWeight[Impact Score])</f>
        <v>3</v>
      </c>
      <c r="K3214">
        <f>_xlfn.XLOOKUP(tbl_logs[[#This Row],[Employee_Action]],tbl_ResponseLikelihood[Employee Action],tbl_ResponseLikelihood[Likelihood Score])</f>
        <v>2</v>
      </c>
      <c r="L3214">
        <f>tbl_logs[[#This Row],[Impact Score]]*tbl_logs[[#This Row],[Response Multiplier]]</f>
        <v>6</v>
      </c>
      <c r="M3214" t="str" cm="1">
        <f t="array" ref="M3214">_xlfn.IFS(tbl_logs[[#This Row],[Total Score]]&lt;=4, "Low", tbl_logs[[#This Row],[Total Score]]&lt;=10, "Medium", tbl_logs[[#This Row],[Total Score]]&lt;=19, "High", tbl_logs[[#This Row],[Total Score]]&lt;=25, "Very High")</f>
        <v>Medium</v>
      </c>
      <c r="N3214" t="str" cm="1">
        <f t="array" ref="N3214">_xlfn.IFS(tbl_logs[[#This Row],[Total Score]]&lt;=4, "Low", tbl_logs[[#This Row],[Total Score]]&lt;=10, "Medium", tbl_logs[[#This Row],[Total Score]]&lt;=17, "High", tbl_logs[[#This Row],[Total Score]]&lt;=25, "Critical")</f>
        <v>Medium</v>
      </c>
    </row>
    <row r="3215" spans="1:14" x14ac:dyDescent="0.3">
      <c r="A3215" t="s">
        <v>1127</v>
      </c>
      <c r="B3215" s="1">
        <v>46081.947916666664</v>
      </c>
      <c r="C3215" t="s">
        <v>7</v>
      </c>
      <c r="D3215" t="s">
        <v>22</v>
      </c>
      <c r="E3215" t="s">
        <v>9</v>
      </c>
      <c r="F3215" t="s">
        <v>10</v>
      </c>
      <c r="G3215" s="2">
        <v>0.94791666666666663</v>
      </c>
      <c r="H3215" s="3">
        <v>46081</v>
      </c>
      <c r="I3215">
        <v>2</v>
      </c>
      <c r="J3215">
        <f>_xlfn.XLOOKUP(tbl_logs[[#This Row],[Target_Department]],tbl_DeptWeight[Department], tbl_DeptWeight[Impact Score])</f>
        <v>3</v>
      </c>
      <c r="K3215">
        <f>_xlfn.XLOOKUP(tbl_logs[[#This Row],[Employee_Action]],tbl_ResponseLikelihood[Employee Action],tbl_ResponseLikelihood[Likelihood Score])</f>
        <v>2</v>
      </c>
      <c r="L3215">
        <f>tbl_logs[[#This Row],[Impact Score]]*tbl_logs[[#This Row],[Response Multiplier]]</f>
        <v>6</v>
      </c>
      <c r="M3215" t="str" cm="1">
        <f t="array" ref="M3215">_xlfn.IFS(tbl_logs[[#This Row],[Total Score]]&lt;=4, "Low", tbl_logs[[#This Row],[Total Score]]&lt;=10, "Medium", tbl_logs[[#This Row],[Total Score]]&lt;=19, "High", tbl_logs[[#This Row],[Total Score]]&lt;=25, "Very High")</f>
        <v>Medium</v>
      </c>
      <c r="N3215" t="str" cm="1">
        <f t="array" ref="N3215">_xlfn.IFS(tbl_logs[[#This Row],[Total Score]]&lt;=4, "Low", tbl_logs[[#This Row],[Total Score]]&lt;=10, "Medium", tbl_logs[[#This Row],[Total Score]]&lt;=17, "High", tbl_logs[[#This Row],[Total Score]]&lt;=25, "Critical")</f>
        <v>Medium</v>
      </c>
    </row>
    <row r="3216" spans="1:14" x14ac:dyDescent="0.3">
      <c r="A3216" t="s">
        <v>3365</v>
      </c>
      <c r="B3216" s="1">
        <v>46081.96597222222</v>
      </c>
      <c r="C3216" t="s">
        <v>40</v>
      </c>
      <c r="D3216" t="s">
        <v>18</v>
      </c>
      <c r="E3216" t="s">
        <v>16</v>
      </c>
      <c r="F3216" t="s">
        <v>10</v>
      </c>
      <c r="G3216" s="2">
        <v>0.96597222222222223</v>
      </c>
      <c r="H3216" s="3">
        <v>46081</v>
      </c>
      <c r="I3216">
        <v>2</v>
      </c>
      <c r="J3216">
        <f>_xlfn.XLOOKUP(tbl_logs[[#This Row],[Target_Department]],tbl_DeptWeight[Department], tbl_DeptWeight[Impact Score])</f>
        <v>5</v>
      </c>
      <c r="K3216">
        <f>_xlfn.XLOOKUP(tbl_logs[[#This Row],[Employee_Action]],tbl_ResponseLikelihood[Employee Action],tbl_ResponseLikelihood[Likelihood Score])</f>
        <v>2</v>
      </c>
      <c r="L3216">
        <f>tbl_logs[[#This Row],[Impact Score]]*tbl_logs[[#This Row],[Response Multiplier]]</f>
        <v>10</v>
      </c>
      <c r="M3216" t="str" cm="1">
        <f t="array" ref="M3216">_xlfn.IFS(tbl_logs[[#This Row],[Total Score]]&lt;=4, "Low", tbl_logs[[#This Row],[Total Score]]&lt;=10, "Medium", tbl_logs[[#This Row],[Total Score]]&lt;=19, "High", tbl_logs[[#This Row],[Total Score]]&lt;=25, "Very High")</f>
        <v>Medium</v>
      </c>
      <c r="N3216" t="str" cm="1">
        <f t="array" ref="N3216">_xlfn.IFS(tbl_logs[[#This Row],[Total Score]]&lt;=4, "Low", tbl_logs[[#This Row],[Total Score]]&lt;=10, "Medium", tbl_logs[[#This Row],[Total Score]]&lt;=17, "High", tbl_logs[[#This Row],[Total Score]]&lt;=25, "Critical")</f>
        <v>Medium</v>
      </c>
    </row>
    <row r="3217" spans="1:14" x14ac:dyDescent="0.3">
      <c r="A3217" t="s">
        <v>4878</v>
      </c>
      <c r="B3217" s="1">
        <v>46081.984722222223</v>
      </c>
      <c r="C3217" t="s">
        <v>47</v>
      </c>
      <c r="D3217" t="s">
        <v>18</v>
      </c>
      <c r="E3217" t="s">
        <v>9</v>
      </c>
      <c r="F3217" t="s">
        <v>13</v>
      </c>
      <c r="G3217" s="2">
        <v>0.98472222222222228</v>
      </c>
      <c r="H3217" s="3">
        <v>46081</v>
      </c>
      <c r="I3217">
        <v>2</v>
      </c>
      <c r="J3217">
        <f>_xlfn.XLOOKUP(tbl_logs[[#This Row],[Target_Department]],tbl_DeptWeight[Department], tbl_DeptWeight[Impact Score])</f>
        <v>1</v>
      </c>
      <c r="K3217">
        <f>_xlfn.XLOOKUP(tbl_logs[[#This Row],[Employee_Action]],tbl_ResponseLikelihood[Employee Action],tbl_ResponseLikelihood[Likelihood Score])</f>
        <v>1</v>
      </c>
      <c r="L3217">
        <f>tbl_logs[[#This Row],[Impact Score]]*tbl_logs[[#This Row],[Response Multiplier]]</f>
        <v>1</v>
      </c>
      <c r="M3217" t="str" cm="1">
        <f t="array" ref="M3217">_xlfn.IFS(tbl_logs[[#This Row],[Total Score]]&lt;=4, "Low", tbl_logs[[#This Row],[Total Score]]&lt;=10, "Medium", tbl_logs[[#This Row],[Total Score]]&lt;=19, "High", tbl_logs[[#This Row],[Total Score]]&lt;=25, "Very High")</f>
        <v>Low</v>
      </c>
      <c r="N3217" t="str" cm="1">
        <f t="array" ref="N3217">_xlfn.IFS(tbl_logs[[#This Row],[Total Score]]&lt;=4, "Low", tbl_logs[[#This Row],[Total Score]]&lt;=10, "Medium", tbl_logs[[#This Row],[Total Score]]&lt;=17, "High", tbl_logs[[#This Row],[Total Score]]&lt;=25, "Critical")</f>
        <v>Low</v>
      </c>
    </row>
    <row r="3218" spans="1:14" x14ac:dyDescent="0.3">
      <c r="A3218" t="s">
        <v>4781</v>
      </c>
      <c r="B3218" s="1">
        <v>46082.106944444444</v>
      </c>
      <c r="C3218" t="s">
        <v>7</v>
      </c>
      <c r="D3218" t="s">
        <v>18</v>
      </c>
      <c r="E3218" t="s">
        <v>19</v>
      </c>
      <c r="F3218" t="s">
        <v>33</v>
      </c>
      <c r="G3218" s="2">
        <v>0.10694444444444444</v>
      </c>
      <c r="H3218" s="3">
        <v>46082</v>
      </c>
      <c r="I3218">
        <v>3</v>
      </c>
      <c r="J3218">
        <f>_xlfn.XLOOKUP(tbl_logs[[#This Row],[Target_Department]],tbl_DeptWeight[Department], tbl_DeptWeight[Impact Score])</f>
        <v>3</v>
      </c>
      <c r="K3218">
        <f>_xlfn.XLOOKUP(tbl_logs[[#This Row],[Employee_Action]],tbl_ResponseLikelihood[Employee Action],tbl_ResponseLikelihood[Likelihood Score])</f>
        <v>4</v>
      </c>
      <c r="L3218">
        <f>tbl_logs[[#This Row],[Impact Score]]*tbl_logs[[#This Row],[Response Multiplier]]</f>
        <v>12</v>
      </c>
      <c r="M3218" t="str" cm="1">
        <f t="array" ref="M3218">_xlfn.IFS(tbl_logs[[#This Row],[Total Score]]&lt;=4, "Low", tbl_logs[[#This Row],[Total Score]]&lt;=10, "Medium", tbl_logs[[#This Row],[Total Score]]&lt;=19, "High", tbl_logs[[#This Row],[Total Score]]&lt;=25, "Very High")</f>
        <v>High</v>
      </c>
      <c r="N3218" t="str" cm="1">
        <f t="array" ref="N3218">_xlfn.IFS(tbl_logs[[#This Row],[Total Score]]&lt;=4, "Low", tbl_logs[[#This Row],[Total Score]]&lt;=10, "Medium", tbl_logs[[#This Row],[Total Score]]&lt;=17, "High", tbl_logs[[#This Row],[Total Score]]&lt;=25, "Critical")</f>
        <v>High</v>
      </c>
    </row>
    <row r="3219" spans="1:14" x14ac:dyDescent="0.3">
      <c r="A3219" t="s">
        <v>3924</v>
      </c>
      <c r="B3219" s="1">
        <v>46082.17083333333</v>
      </c>
      <c r="C3219" t="s">
        <v>7</v>
      </c>
      <c r="D3219" t="s">
        <v>8</v>
      </c>
      <c r="E3219" t="s">
        <v>19</v>
      </c>
      <c r="F3219" t="s">
        <v>13</v>
      </c>
      <c r="G3219" s="2">
        <v>0.17083333333333334</v>
      </c>
      <c r="H3219" s="3">
        <v>46082</v>
      </c>
      <c r="I3219">
        <v>3</v>
      </c>
      <c r="J3219">
        <f>_xlfn.XLOOKUP(tbl_logs[[#This Row],[Target_Department]],tbl_DeptWeight[Department], tbl_DeptWeight[Impact Score])</f>
        <v>3</v>
      </c>
      <c r="K3219">
        <f>_xlfn.XLOOKUP(tbl_logs[[#This Row],[Employee_Action]],tbl_ResponseLikelihood[Employee Action],tbl_ResponseLikelihood[Likelihood Score])</f>
        <v>1</v>
      </c>
      <c r="L3219">
        <f>tbl_logs[[#This Row],[Impact Score]]*tbl_logs[[#This Row],[Response Multiplier]]</f>
        <v>3</v>
      </c>
      <c r="M3219" t="str" cm="1">
        <f t="array" ref="M3219">_xlfn.IFS(tbl_logs[[#This Row],[Total Score]]&lt;=4, "Low", tbl_logs[[#This Row],[Total Score]]&lt;=10, "Medium", tbl_logs[[#This Row],[Total Score]]&lt;=19, "High", tbl_logs[[#This Row],[Total Score]]&lt;=25, "Very High")</f>
        <v>Low</v>
      </c>
      <c r="N3219" t="str" cm="1">
        <f t="array" ref="N3219">_xlfn.IFS(tbl_logs[[#This Row],[Total Score]]&lt;=4, "Low", tbl_logs[[#This Row],[Total Score]]&lt;=10, "Medium", tbl_logs[[#This Row],[Total Score]]&lt;=17, "High", tbl_logs[[#This Row],[Total Score]]&lt;=25, "Critical")</f>
        <v>Low</v>
      </c>
    </row>
    <row r="3220" spans="1:14" x14ac:dyDescent="0.3">
      <c r="A3220" t="s">
        <v>914</v>
      </c>
      <c r="B3220" s="1">
        <v>46082.172222222223</v>
      </c>
      <c r="C3220" t="s">
        <v>7</v>
      </c>
      <c r="D3220" t="s">
        <v>18</v>
      </c>
      <c r="E3220" t="s">
        <v>19</v>
      </c>
      <c r="F3220" t="s">
        <v>20</v>
      </c>
      <c r="G3220" s="2">
        <v>0.17222222222222222</v>
      </c>
      <c r="H3220" s="3">
        <v>46082</v>
      </c>
      <c r="I3220">
        <v>3</v>
      </c>
      <c r="J3220">
        <f>_xlfn.XLOOKUP(tbl_logs[[#This Row],[Target_Department]],tbl_DeptWeight[Department], tbl_DeptWeight[Impact Score])</f>
        <v>3</v>
      </c>
      <c r="K3220">
        <f>_xlfn.XLOOKUP(tbl_logs[[#This Row],[Employee_Action]],tbl_ResponseLikelihood[Employee Action],tbl_ResponseLikelihood[Likelihood Score])</f>
        <v>2</v>
      </c>
      <c r="L3220">
        <f>tbl_logs[[#This Row],[Impact Score]]*tbl_logs[[#This Row],[Response Multiplier]]</f>
        <v>6</v>
      </c>
      <c r="M3220" t="str" cm="1">
        <f t="array" ref="M3220">_xlfn.IFS(tbl_logs[[#This Row],[Total Score]]&lt;=4, "Low", tbl_logs[[#This Row],[Total Score]]&lt;=10, "Medium", tbl_logs[[#This Row],[Total Score]]&lt;=19, "High", tbl_logs[[#This Row],[Total Score]]&lt;=25, "Very High")</f>
        <v>Medium</v>
      </c>
      <c r="N3220" t="str" cm="1">
        <f t="array" ref="N3220">_xlfn.IFS(tbl_logs[[#This Row],[Total Score]]&lt;=4, "Low", tbl_logs[[#This Row],[Total Score]]&lt;=10, "Medium", tbl_logs[[#This Row],[Total Score]]&lt;=17, "High", tbl_logs[[#This Row],[Total Score]]&lt;=25, "Critical")</f>
        <v>Medium</v>
      </c>
    </row>
    <row r="3221" spans="1:14" x14ac:dyDescent="0.3">
      <c r="A3221" t="s">
        <v>1154</v>
      </c>
      <c r="B3221" s="1">
        <v>46082.179166666669</v>
      </c>
      <c r="C3221" t="s">
        <v>26</v>
      </c>
      <c r="D3221" t="s">
        <v>15</v>
      </c>
      <c r="E3221" t="s">
        <v>19</v>
      </c>
      <c r="F3221" t="s">
        <v>20</v>
      </c>
      <c r="G3221" s="2">
        <v>0.17916666666666667</v>
      </c>
      <c r="H3221" s="3">
        <v>46082</v>
      </c>
      <c r="I3221">
        <v>3</v>
      </c>
      <c r="J3221">
        <f>_xlfn.XLOOKUP(tbl_logs[[#This Row],[Target_Department]],tbl_DeptWeight[Department], tbl_DeptWeight[Impact Score])</f>
        <v>3</v>
      </c>
      <c r="K3221">
        <f>_xlfn.XLOOKUP(tbl_logs[[#This Row],[Employee_Action]],tbl_ResponseLikelihood[Employee Action],tbl_ResponseLikelihood[Likelihood Score])</f>
        <v>2</v>
      </c>
      <c r="L3221">
        <f>tbl_logs[[#This Row],[Impact Score]]*tbl_logs[[#This Row],[Response Multiplier]]</f>
        <v>6</v>
      </c>
      <c r="M3221" t="str" cm="1">
        <f t="array" ref="M3221">_xlfn.IFS(tbl_logs[[#This Row],[Total Score]]&lt;=4, "Low", tbl_logs[[#This Row],[Total Score]]&lt;=10, "Medium", tbl_logs[[#This Row],[Total Score]]&lt;=19, "High", tbl_logs[[#This Row],[Total Score]]&lt;=25, "Very High")</f>
        <v>Medium</v>
      </c>
      <c r="N3221" t="str" cm="1">
        <f t="array" ref="N3221">_xlfn.IFS(tbl_logs[[#This Row],[Total Score]]&lt;=4, "Low", tbl_logs[[#This Row],[Total Score]]&lt;=10, "Medium", tbl_logs[[#This Row],[Total Score]]&lt;=17, "High", tbl_logs[[#This Row],[Total Score]]&lt;=25, "Critical")</f>
        <v>Medium</v>
      </c>
    </row>
    <row r="3222" spans="1:14" x14ac:dyDescent="0.3">
      <c r="A3222" t="s">
        <v>2611</v>
      </c>
      <c r="B3222" s="1">
        <v>46082.179861111108</v>
      </c>
      <c r="C3222" t="s">
        <v>7</v>
      </c>
      <c r="D3222" t="s">
        <v>22</v>
      </c>
      <c r="E3222" t="s">
        <v>19</v>
      </c>
      <c r="F3222" t="s">
        <v>10</v>
      </c>
      <c r="G3222" s="2">
        <v>0.17986111111111111</v>
      </c>
      <c r="H3222" s="3">
        <v>46082</v>
      </c>
      <c r="I3222">
        <v>3</v>
      </c>
      <c r="J3222">
        <f>_xlfn.XLOOKUP(tbl_logs[[#This Row],[Target_Department]],tbl_DeptWeight[Department], tbl_DeptWeight[Impact Score])</f>
        <v>3</v>
      </c>
      <c r="K3222">
        <f>_xlfn.XLOOKUP(tbl_logs[[#This Row],[Employee_Action]],tbl_ResponseLikelihood[Employee Action],tbl_ResponseLikelihood[Likelihood Score])</f>
        <v>2</v>
      </c>
      <c r="L3222">
        <f>tbl_logs[[#This Row],[Impact Score]]*tbl_logs[[#This Row],[Response Multiplier]]</f>
        <v>6</v>
      </c>
      <c r="M3222" t="str" cm="1">
        <f t="array" ref="M3222">_xlfn.IFS(tbl_logs[[#This Row],[Total Score]]&lt;=4, "Low", tbl_logs[[#This Row],[Total Score]]&lt;=10, "Medium", tbl_logs[[#This Row],[Total Score]]&lt;=19, "High", tbl_logs[[#This Row],[Total Score]]&lt;=25, "Very High")</f>
        <v>Medium</v>
      </c>
      <c r="N3222" t="str" cm="1">
        <f t="array" ref="N3222">_xlfn.IFS(tbl_logs[[#This Row],[Total Score]]&lt;=4, "Low", tbl_logs[[#This Row],[Total Score]]&lt;=10, "Medium", tbl_logs[[#This Row],[Total Score]]&lt;=17, "High", tbl_logs[[#This Row],[Total Score]]&lt;=25, "Critical")</f>
        <v>Medium</v>
      </c>
    </row>
    <row r="3223" spans="1:14" x14ac:dyDescent="0.3">
      <c r="A3223" t="s">
        <v>297</v>
      </c>
      <c r="B3223" s="1">
        <v>46082.185416666667</v>
      </c>
      <c r="C3223" t="s">
        <v>7</v>
      </c>
      <c r="D3223" t="s">
        <v>15</v>
      </c>
      <c r="E3223" t="s">
        <v>19</v>
      </c>
      <c r="F3223" t="s">
        <v>20</v>
      </c>
      <c r="G3223" s="2">
        <v>0.18541666666666667</v>
      </c>
      <c r="H3223" s="3">
        <v>46082</v>
      </c>
      <c r="I3223">
        <v>3</v>
      </c>
      <c r="J3223">
        <f>_xlfn.XLOOKUP(tbl_logs[[#This Row],[Target_Department]],tbl_DeptWeight[Department], tbl_DeptWeight[Impact Score])</f>
        <v>3</v>
      </c>
      <c r="K3223">
        <f>_xlfn.XLOOKUP(tbl_logs[[#This Row],[Employee_Action]],tbl_ResponseLikelihood[Employee Action],tbl_ResponseLikelihood[Likelihood Score])</f>
        <v>2</v>
      </c>
      <c r="L3223">
        <f>tbl_logs[[#This Row],[Impact Score]]*tbl_logs[[#This Row],[Response Multiplier]]</f>
        <v>6</v>
      </c>
      <c r="M3223" t="str" cm="1">
        <f t="array" ref="M3223">_xlfn.IFS(tbl_logs[[#This Row],[Total Score]]&lt;=4, "Low", tbl_logs[[#This Row],[Total Score]]&lt;=10, "Medium", tbl_logs[[#This Row],[Total Score]]&lt;=19, "High", tbl_logs[[#This Row],[Total Score]]&lt;=25, "Very High")</f>
        <v>Medium</v>
      </c>
      <c r="N3223" t="str" cm="1">
        <f t="array" ref="N3223">_xlfn.IFS(tbl_logs[[#This Row],[Total Score]]&lt;=4, "Low", tbl_logs[[#This Row],[Total Score]]&lt;=10, "Medium", tbl_logs[[#This Row],[Total Score]]&lt;=17, "High", tbl_logs[[#This Row],[Total Score]]&lt;=25, "Critical")</f>
        <v>Medium</v>
      </c>
    </row>
    <row r="3224" spans="1:14" x14ac:dyDescent="0.3">
      <c r="A3224" t="s">
        <v>3712</v>
      </c>
      <c r="B3224" s="1">
        <v>46082.219444444447</v>
      </c>
      <c r="C3224" t="s">
        <v>7</v>
      </c>
      <c r="D3224" t="s">
        <v>8</v>
      </c>
      <c r="E3224" t="s">
        <v>19</v>
      </c>
      <c r="F3224" t="s">
        <v>53</v>
      </c>
      <c r="G3224" s="2">
        <v>0.21944444444444444</v>
      </c>
      <c r="H3224" s="3">
        <v>46082</v>
      </c>
      <c r="I3224">
        <v>3</v>
      </c>
      <c r="J3224">
        <f>_xlfn.XLOOKUP(tbl_logs[[#This Row],[Target_Department]],tbl_DeptWeight[Department], tbl_DeptWeight[Impact Score])</f>
        <v>3</v>
      </c>
      <c r="K3224">
        <f>_xlfn.XLOOKUP(tbl_logs[[#This Row],[Employee_Action]],tbl_ResponseLikelihood[Employee Action],tbl_ResponseLikelihood[Likelihood Score])</f>
        <v>5</v>
      </c>
      <c r="L3224">
        <f>tbl_logs[[#This Row],[Impact Score]]*tbl_logs[[#This Row],[Response Multiplier]]</f>
        <v>15</v>
      </c>
      <c r="M3224" t="str" cm="1">
        <f t="array" ref="M3224">_xlfn.IFS(tbl_logs[[#This Row],[Total Score]]&lt;=4, "Low", tbl_logs[[#This Row],[Total Score]]&lt;=10, "Medium", tbl_logs[[#This Row],[Total Score]]&lt;=19, "High", tbl_logs[[#This Row],[Total Score]]&lt;=25, "Very High")</f>
        <v>High</v>
      </c>
      <c r="N3224" t="str" cm="1">
        <f t="array" ref="N3224">_xlfn.IFS(tbl_logs[[#This Row],[Total Score]]&lt;=4, "Low", tbl_logs[[#This Row],[Total Score]]&lt;=10, "Medium", tbl_logs[[#This Row],[Total Score]]&lt;=17, "High", tbl_logs[[#This Row],[Total Score]]&lt;=25, "Critical")</f>
        <v>High</v>
      </c>
    </row>
    <row r="3225" spans="1:14" x14ac:dyDescent="0.3">
      <c r="A3225" t="s">
        <v>3307</v>
      </c>
      <c r="B3225" s="1">
        <v>46082.23333333333</v>
      </c>
      <c r="C3225" t="s">
        <v>7</v>
      </c>
      <c r="D3225" t="s">
        <v>18</v>
      </c>
      <c r="E3225" t="s">
        <v>19</v>
      </c>
      <c r="F3225" t="s">
        <v>13</v>
      </c>
      <c r="G3225" s="2">
        <v>0.23333333333333334</v>
      </c>
      <c r="H3225" s="3">
        <v>46082</v>
      </c>
      <c r="I3225">
        <v>3</v>
      </c>
      <c r="J3225">
        <f>_xlfn.XLOOKUP(tbl_logs[[#This Row],[Target_Department]],tbl_DeptWeight[Department], tbl_DeptWeight[Impact Score])</f>
        <v>3</v>
      </c>
      <c r="K3225">
        <f>_xlfn.XLOOKUP(tbl_logs[[#This Row],[Employee_Action]],tbl_ResponseLikelihood[Employee Action],tbl_ResponseLikelihood[Likelihood Score])</f>
        <v>1</v>
      </c>
      <c r="L3225">
        <f>tbl_logs[[#This Row],[Impact Score]]*tbl_logs[[#This Row],[Response Multiplier]]</f>
        <v>3</v>
      </c>
      <c r="M3225" t="str" cm="1">
        <f t="array" ref="M3225">_xlfn.IFS(tbl_logs[[#This Row],[Total Score]]&lt;=4, "Low", tbl_logs[[#This Row],[Total Score]]&lt;=10, "Medium", tbl_logs[[#This Row],[Total Score]]&lt;=19, "High", tbl_logs[[#This Row],[Total Score]]&lt;=25, "Very High")</f>
        <v>Low</v>
      </c>
      <c r="N3225" t="str" cm="1">
        <f t="array" ref="N3225">_xlfn.IFS(tbl_logs[[#This Row],[Total Score]]&lt;=4, "Low", tbl_logs[[#This Row],[Total Score]]&lt;=10, "Medium", tbl_logs[[#This Row],[Total Score]]&lt;=17, "High", tbl_logs[[#This Row],[Total Score]]&lt;=25, "Critical")</f>
        <v>Low</v>
      </c>
    </row>
    <row r="3226" spans="1:14" x14ac:dyDescent="0.3">
      <c r="A3226" t="s">
        <v>5001</v>
      </c>
      <c r="B3226" s="1">
        <v>46082.311805555553</v>
      </c>
      <c r="C3226" t="s">
        <v>40</v>
      </c>
      <c r="D3226" t="s">
        <v>15</v>
      </c>
      <c r="E3226" t="s">
        <v>16</v>
      </c>
      <c r="F3226" t="s">
        <v>10</v>
      </c>
      <c r="G3226" s="2">
        <v>0.31180555555555556</v>
      </c>
      <c r="H3226" s="3">
        <v>46082</v>
      </c>
      <c r="I3226">
        <v>3</v>
      </c>
      <c r="J3226">
        <f>_xlfn.XLOOKUP(tbl_logs[[#This Row],[Target_Department]],tbl_DeptWeight[Department], tbl_DeptWeight[Impact Score])</f>
        <v>5</v>
      </c>
      <c r="K3226">
        <f>_xlfn.XLOOKUP(tbl_logs[[#This Row],[Employee_Action]],tbl_ResponseLikelihood[Employee Action],tbl_ResponseLikelihood[Likelihood Score])</f>
        <v>2</v>
      </c>
      <c r="L3226">
        <f>tbl_logs[[#This Row],[Impact Score]]*tbl_logs[[#This Row],[Response Multiplier]]</f>
        <v>10</v>
      </c>
      <c r="M3226" t="str" cm="1">
        <f t="array" ref="M3226">_xlfn.IFS(tbl_logs[[#This Row],[Total Score]]&lt;=4, "Low", tbl_logs[[#This Row],[Total Score]]&lt;=10, "Medium", tbl_logs[[#This Row],[Total Score]]&lt;=19, "High", tbl_logs[[#This Row],[Total Score]]&lt;=25, "Very High")</f>
        <v>Medium</v>
      </c>
      <c r="N3226" t="str" cm="1">
        <f t="array" ref="N3226">_xlfn.IFS(tbl_logs[[#This Row],[Total Score]]&lt;=4, "Low", tbl_logs[[#This Row],[Total Score]]&lt;=10, "Medium", tbl_logs[[#This Row],[Total Score]]&lt;=17, "High", tbl_logs[[#This Row],[Total Score]]&lt;=25, "Critical")</f>
        <v>Medium</v>
      </c>
    </row>
    <row r="3227" spans="1:14" x14ac:dyDescent="0.3">
      <c r="A3227" t="s">
        <v>1335</v>
      </c>
      <c r="B3227" s="1">
        <v>46082.328472222223</v>
      </c>
      <c r="C3227" t="s">
        <v>7</v>
      </c>
      <c r="D3227" t="s">
        <v>18</v>
      </c>
      <c r="E3227" t="s">
        <v>19</v>
      </c>
      <c r="F3227" t="s">
        <v>20</v>
      </c>
      <c r="G3227" s="2">
        <v>0.32847222222222222</v>
      </c>
      <c r="H3227" s="3">
        <v>46082</v>
      </c>
      <c r="I3227">
        <v>3</v>
      </c>
      <c r="J3227">
        <f>_xlfn.XLOOKUP(tbl_logs[[#This Row],[Target_Department]],tbl_DeptWeight[Department], tbl_DeptWeight[Impact Score])</f>
        <v>3</v>
      </c>
      <c r="K3227">
        <f>_xlfn.XLOOKUP(tbl_logs[[#This Row],[Employee_Action]],tbl_ResponseLikelihood[Employee Action],tbl_ResponseLikelihood[Likelihood Score])</f>
        <v>2</v>
      </c>
      <c r="L3227">
        <f>tbl_logs[[#This Row],[Impact Score]]*tbl_logs[[#This Row],[Response Multiplier]]</f>
        <v>6</v>
      </c>
      <c r="M3227" t="str" cm="1">
        <f t="array" ref="M3227">_xlfn.IFS(tbl_logs[[#This Row],[Total Score]]&lt;=4, "Low", tbl_logs[[#This Row],[Total Score]]&lt;=10, "Medium", tbl_logs[[#This Row],[Total Score]]&lt;=19, "High", tbl_logs[[#This Row],[Total Score]]&lt;=25, "Very High")</f>
        <v>Medium</v>
      </c>
      <c r="N3227" t="str" cm="1">
        <f t="array" ref="N3227">_xlfn.IFS(tbl_logs[[#This Row],[Total Score]]&lt;=4, "Low", tbl_logs[[#This Row],[Total Score]]&lt;=10, "Medium", tbl_logs[[#This Row],[Total Score]]&lt;=17, "High", tbl_logs[[#This Row],[Total Score]]&lt;=25, "Critical")</f>
        <v>Medium</v>
      </c>
    </row>
    <row r="3228" spans="1:14" x14ac:dyDescent="0.3">
      <c r="A3228" t="s">
        <v>3040</v>
      </c>
      <c r="B3228" s="1">
        <v>46082.342361111114</v>
      </c>
      <c r="C3228" t="s">
        <v>7</v>
      </c>
      <c r="D3228" t="s">
        <v>15</v>
      </c>
      <c r="E3228" t="s">
        <v>19</v>
      </c>
      <c r="F3228" t="s">
        <v>20</v>
      </c>
      <c r="G3228" s="2">
        <v>0.34236111111111112</v>
      </c>
      <c r="H3228" s="3">
        <v>46082</v>
      </c>
      <c r="I3228">
        <v>3</v>
      </c>
      <c r="J3228">
        <f>_xlfn.XLOOKUP(tbl_logs[[#This Row],[Target_Department]],tbl_DeptWeight[Department], tbl_DeptWeight[Impact Score])</f>
        <v>3</v>
      </c>
      <c r="K3228">
        <f>_xlfn.XLOOKUP(tbl_logs[[#This Row],[Employee_Action]],tbl_ResponseLikelihood[Employee Action],tbl_ResponseLikelihood[Likelihood Score])</f>
        <v>2</v>
      </c>
      <c r="L3228">
        <f>tbl_logs[[#This Row],[Impact Score]]*tbl_logs[[#This Row],[Response Multiplier]]</f>
        <v>6</v>
      </c>
      <c r="M3228" t="str" cm="1">
        <f t="array" ref="M3228">_xlfn.IFS(tbl_logs[[#This Row],[Total Score]]&lt;=4, "Low", tbl_logs[[#This Row],[Total Score]]&lt;=10, "Medium", tbl_logs[[#This Row],[Total Score]]&lt;=19, "High", tbl_logs[[#This Row],[Total Score]]&lt;=25, "Very High")</f>
        <v>Medium</v>
      </c>
      <c r="N3228" t="str" cm="1">
        <f t="array" ref="N3228">_xlfn.IFS(tbl_logs[[#This Row],[Total Score]]&lt;=4, "Low", tbl_logs[[#This Row],[Total Score]]&lt;=10, "Medium", tbl_logs[[#This Row],[Total Score]]&lt;=17, "High", tbl_logs[[#This Row],[Total Score]]&lt;=25, "Critical")</f>
        <v>Medium</v>
      </c>
    </row>
    <row r="3229" spans="1:14" x14ac:dyDescent="0.3">
      <c r="A3229" t="s">
        <v>629</v>
      </c>
      <c r="B3229" s="1">
        <v>46082.342361111114</v>
      </c>
      <c r="C3229" t="s">
        <v>7</v>
      </c>
      <c r="D3229" t="s">
        <v>22</v>
      </c>
      <c r="E3229" t="s">
        <v>19</v>
      </c>
      <c r="F3229" t="s">
        <v>10</v>
      </c>
      <c r="G3229" s="2">
        <v>0.34236111111111112</v>
      </c>
      <c r="H3229" s="3">
        <v>46082</v>
      </c>
      <c r="I3229">
        <v>3</v>
      </c>
      <c r="J3229">
        <f>_xlfn.XLOOKUP(tbl_logs[[#This Row],[Target_Department]],tbl_DeptWeight[Department], tbl_DeptWeight[Impact Score])</f>
        <v>3</v>
      </c>
      <c r="K3229">
        <f>_xlfn.XLOOKUP(tbl_logs[[#This Row],[Employee_Action]],tbl_ResponseLikelihood[Employee Action],tbl_ResponseLikelihood[Likelihood Score])</f>
        <v>2</v>
      </c>
      <c r="L3229">
        <f>tbl_logs[[#This Row],[Impact Score]]*tbl_logs[[#This Row],[Response Multiplier]]</f>
        <v>6</v>
      </c>
      <c r="M3229" t="str" cm="1">
        <f t="array" ref="M3229">_xlfn.IFS(tbl_logs[[#This Row],[Total Score]]&lt;=4, "Low", tbl_logs[[#This Row],[Total Score]]&lt;=10, "Medium", tbl_logs[[#This Row],[Total Score]]&lt;=19, "High", tbl_logs[[#This Row],[Total Score]]&lt;=25, "Very High")</f>
        <v>Medium</v>
      </c>
      <c r="N3229" t="str" cm="1">
        <f t="array" ref="N3229">_xlfn.IFS(tbl_logs[[#This Row],[Total Score]]&lt;=4, "Low", tbl_logs[[#This Row],[Total Score]]&lt;=10, "Medium", tbl_logs[[#This Row],[Total Score]]&lt;=17, "High", tbl_logs[[#This Row],[Total Score]]&lt;=25, "Critical")</f>
        <v>Medium</v>
      </c>
    </row>
    <row r="3230" spans="1:14" x14ac:dyDescent="0.3">
      <c r="A3230" t="s">
        <v>2576</v>
      </c>
      <c r="B3230" s="1">
        <v>46082.34652777778</v>
      </c>
      <c r="C3230" t="s">
        <v>35</v>
      </c>
      <c r="D3230" t="s">
        <v>8</v>
      </c>
      <c r="E3230" t="s">
        <v>9</v>
      </c>
      <c r="F3230" t="s">
        <v>33</v>
      </c>
      <c r="G3230" s="2">
        <v>0.34652777777777777</v>
      </c>
      <c r="H3230" s="3">
        <v>46082</v>
      </c>
      <c r="I3230">
        <v>3</v>
      </c>
      <c r="J3230">
        <f>_xlfn.XLOOKUP(tbl_logs[[#This Row],[Target_Department]],tbl_DeptWeight[Department], tbl_DeptWeight[Impact Score])</f>
        <v>1</v>
      </c>
      <c r="K3230">
        <f>_xlfn.XLOOKUP(tbl_logs[[#This Row],[Employee_Action]],tbl_ResponseLikelihood[Employee Action],tbl_ResponseLikelihood[Likelihood Score])</f>
        <v>4</v>
      </c>
      <c r="L3230">
        <f>tbl_logs[[#This Row],[Impact Score]]*tbl_logs[[#This Row],[Response Multiplier]]</f>
        <v>4</v>
      </c>
      <c r="M3230" t="str" cm="1">
        <f t="array" ref="M3230">_xlfn.IFS(tbl_logs[[#This Row],[Total Score]]&lt;=4, "Low", tbl_logs[[#This Row],[Total Score]]&lt;=10, "Medium", tbl_logs[[#This Row],[Total Score]]&lt;=19, "High", tbl_logs[[#This Row],[Total Score]]&lt;=25, "Very High")</f>
        <v>Low</v>
      </c>
      <c r="N3230" t="str" cm="1">
        <f t="array" ref="N3230">_xlfn.IFS(tbl_logs[[#This Row],[Total Score]]&lt;=4, "Low", tbl_logs[[#This Row],[Total Score]]&lt;=10, "Medium", tbl_logs[[#This Row],[Total Score]]&lt;=17, "High", tbl_logs[[#This Row],[Total Score]]&lt;=25, "Critical")</f>
        <v>Low</v>
      </c>
    </row>
    <row r="3231" spans="1:14" x14ac:dyDescent="0.3">
      <c r="A3231" t="s">
        <v>3323</v>
      </c>
      <c r="B3231" s="1">
        <v>46082.363888888889</v>
      </c>
      <c r="C3231" t="s">
        <v>40</v>
      </c>
      <c r="D3231" t="s">
        <v>22</v>
      </c>
      <c r="E3231" t="s">
        <v>16</v>
      </c>
      <c r="F3231" t="s">
        <v>20</v>
      </c>
      <c r="G3231" s="2">
        <v>0.36388888888888887</v>
      </c>
      <c r="H3231" s="3">
        <v>46082</v>
      </c>
      <c r="I3231">
        <v>3</v>
      </c>
      <c r="J3231">
        <f>_xlfn.XLOOKUP(tbl_logs[[#This Row],[Target_Department]],tbl_DeptWeight[Department], tbl_DeptWeight[Impact Score])</f>
        <v>5</v>
      </c>
      <c r="K3231">
        <f>_xlfn.XLOOKUP(tbl_logs[[#This Row],[Employee_Action]],tbl_ResponseLikelihood[Employee Action],tbl_ResponseLikelihood[Likelihood Score])</f>
        <v>2</v>
      </c>
      <c r="L3231">
        <f>tbl_logs[[#This Row],[Impact Score]]*tbl_logs[[#This Row],[Response Multiplier]]</f>
        <v>10</v>
      </c>
      <c r="M3231" t="str" cm="1">
        <f t="array" ref="M3231">_xlfn.IFS(tbl_logs[[#This Row],[Total Score]]&lt;=4, "Low", tbl_logs[[#This Row],[Total Score]]&lt;=10, "Medium", tbl_logs[[#This Row],[Total Score]]&lt;=19, "High", tbl_logs[[#This Row],[Total Score]]&lt;=25, "Very High")</f>
        <v>Medium</v>
      </c>
      <c r="N3231" t="str" cm="1">
        <f t="array" ref="N3231">_xlfn.IFS(tbl_logs[[#This Row],[Total Score]]&lt;=4, "Low", tbl_logs[[#This Row],[Total Score]]&lt;=10, "Medium", tbl_logs[[#This Row],[Total Score]]&lt;=17, "High", tbl_logs[[#This Row],[Total Score]]&lt;=25, "Critical")</f>
        <v>Medium</v>
      </c>
    </row>
    <row r="3232" spans="1:14" x14ac:dyDescent="0.3">
      <c r="A3232" t="s">
        <v>2862</v>
      </c>
      <c r="B3232" s="1">
        <v>46082.364583333336</v>
      </c>
      <c r="C3232" t="s">
        <v>26</v>
      </c>
      <c r="D3232" t="s">
        <v>15</v>
      </c>
      <c r="E3232" t="s">
        <v>16</v>
      </c>
      <c r="F3232" t="s">
        <v>13</v>
      </c>
      <c r="G3232" s="2">
        <v>0.36458333333333331</v>
      </c>
      <c r="H3232" s="3">
        <v>46082</v>
      </c>
      <c r="I3232">
        <v>3</v>
      </c>
      <c r="J3232">
        <f>_xlfn.XLOOKUP(tbl_logs[[#This Row],[Target_Department]],tbl_DeptWeight[Department], tbl_DeptWeight[Impact Score])</f>
        <v>3</v>
      </c>
      <c r="K3232">
        <f>_xlfn.XLOOKUP(tbl_logs[[#This Row],[Employee_Action]],tbl_ResponseLikelihood[Employee Action],tbl_ResponseLikelihood[Likelihood Score])</f>
        <v>1</v>
      </c>
      <c r="L3232">
        <f>tbl_logs[[#This Row],[Impact Score]]*tbl_logs[[#This Row],[Response Multiplier]]</f>
        <v>3</v>
      </c>
      <c r="M3232" t="str" cm="1">
        <f t="array" ref="M3232">_xlfn.IFS(tbl_logs[[#This Row],[Total Score]]&lt;=4, "Low", tbl_logs[[#This Row],[Total Score]]&lt;=10, "Medium", tbl_logs[[#This Row],[Total Score]]&lt;=19, "High", tbl_logs[[#This Row],[Total Score]]&lt;=25, "Very High")</f>
        <v>Low</v>
      </c>
      <c r="N3232" t="str" cm="1">
        <f t="array" ref="N3232">_xlfn.IFS(tbl_logs[[#This Row],[Total Score]]&lt;=4, "Low", tbl_logs[[#This Row],[Total Score]]&lt;=10, "Medium", tbl_logs[[#This Row],[Total Score]]&lt;=17, "High", tbl_logs[[#This Row],[Total Score]]&lt;=25, "Critical")</f>
        <v>Low</v>
      </c>
    </row>
    <row r="3233" spans="1:14" x14ac:dyDescent="0.3">
      <c r="A3233" t="s">
        <v>906</v>
      </c>
      <c r="B3233" s="1">
        <v>46082.384722222225</v>
      </c>
      <c r="C3233" t="s">
        <v>40</v>
      </c>
      <c r="D3233" t="s">
        <v>15</v>
      </c>
      <c r="E3233" t="s">
        <v>16</v>
      </c>
      <c r="F3233" t="s">
        <v>10</v>
      </c>
      <c r="G3233" s="2">
        <v>0.38472222222222224</v>
      </c>
      <c r="H3233" s="3">
        <v>46082</v>
      </c>
      <c r="I3233">
        <v>3</v>
      </c>
      <c r="J3233">
        <f>_xlfn.XLOOKUP(tbl_logs[[#This Row],[Target_Department]],tbl_DeptWeight[Department], tbl_DeptWeight[Impact Score])</f>
        <v>5</v>
      </c>
      <c r="K3233">
        <f>_xlfn.XLOOKUP(tbl_logs[[#This Row],[Employee_Action]],tbl_ResponseLikelihood[Employee Action],tbl_ResponseLikelihood[Likelihood Score])</f>
        <v>2</v>
      </c>
      <c r="L3233">
        <f>tbl_logs[[#This Row],[Impact Score]]*tbl_logs[[#This Row],[Response Multiplier]]</f>
        <v>10</v>
      </c>
      <c r="M3233" t="str" cm="1">
        <f t="array" ref="M3233">_xlfn.IFS(tbl_logs[[#This Row],[Total Score]]&lt;=4, "Low", tbl_logs[[#This Row],[Total Score]]&lt;=10, "Medium", tbl_logs[[#This Row],[Total Score]]&lt;=19, "High", tbl_logs[[#This Row],[Total Score]]&lt;=25, "Very High")</f>
        <v>Medium</v>
      </c>
      <c r="N3233" t="str" cm="1">
        <f t="array" ref="N3233">_xlfn.IFS(tbl_logs[[#This Row],[Total Score]]&lt;=4, "Low", tbl_logs[[#This Row],[Total Score]]&lt;=10, "Medium", tbl_logs[[#This Row],[Total Score]]&lt;=17, "High", tbl_logs[[#This Row],[Total Score]]&lt;=25, "Critical")</f>
        <v>Medium</v>
      </c>
    </row>
    <row r="3234" spans="1:14" x14ac:dyDescent="0.3">
      <c r="A3234" t="s">
        <v>2816</v>
      </c>
      <c r="B3234" s="1">
        <v>46082.414583333331</v>
      </c>
      <c r="C3234" t="s">
        <v>12</v>
      </c>
      <c r="D3234" t="s">
        <v>15</v>
      </c>
      <c r="E3234" t="s">
        <v>31</v>
      </c>
      <c r="F3234" t="s">
        <v>10</v>
      </c>
      <c r="G3234" s="2">
        <v>0.41458333333333336</v>
      </c>
      <c r="H3234" s="3">
        <v>46082</v>
      </c>
      <c r="I3234">
        <v>3</v>
      </c>
      <c r="J3234">
        <f>_xlfn.XLOOKUP(tbl_logs[[#This Row],[Target_Department]],tbl_DeptWeight[Department], tbl_DeptWeight[Impact Score])</f>
        <v>1</v>
      </c>
      <c r="K3234">
        <f>_xlfn.XLOOKUP(tbl_logs[[#This Row],[Employee_Action]],tbl_ResponseLikelihood[Employee Action],tbl_ResponseLikelihood[Likelihood Score])</f>
        <v>2</v>
      </c>
      <c r="L3234">
        <f>tbl_logs[[#This Row],[Impact Score]]*tbl_logs[[#This Row],[Response Multiplier]]</f>
        <v>2</v>
      </c>
      <c r="M3234" t="str" cm="1">
        <f t="array" ref="M3234">_xlfn.IFS(tbl_logs[[#This Row],[Total Score]]&lt;=4, "Low", tbl_logs[[#This Row],[Total Score]]&lt;=10, "Medium", tbl_logs[[#This Row],[Total Score]]&lt;=19, "High", tbl_logs[[#This Row],[Total Score]]&lt;=25, "Very High")</f>
        <v>Low</v>
      </c>
      <c r="N3234" t="str" cm="1">
        <f t="array" ref="N3234">_xlfn.IFS(tbl_logs[[#This Row],[Total Score]]&lt;=4, "Low", tbl_logs[[#This Row],[Total Score]]&lt;=10, "Medium", tbl_logs[[#This Row],[Total Score]]&lt;=17, "High", tbl_logs[[#This Row],[Total Score]]&lt;=25, "Critical")</f>
        <v>Low</v>
      </c>
    </row>
    <row r="3235" spans="1:14" x14ac:dyDescent="0.3">
      <c r="A3235" t="s">
        <v>2759</v>
      </c>
      <c r="B3235" s="1">
        <v>46082.423611111109</v>
      </c>
      <c r="C3235" t="s">
        <v>40</v>
      </c>
      <c r="D3235" t="s">
        <v>15</v>
      </c>
      <c r="E3235" t="s">
        <v>16</v>
      </c>
      <c r="F3235" t="s">
        <v>20</v>
      </c>
      <c r="G3235" s="2">
        <v>0.4236111111111111</v>
      </c>
      <c r="H3235" s="3">
        <v>46082</v>
      </c>
      <c r="I3235">
        <v>3</v>
      </c>
      <c r="J3235">
        <f>_xlfn.XLOOKUP(tbl_logs[[#This Row],[Target_Department]],tbl_DeptWeight[Department], tbl_DeptWeight[Impact Score])</f>
        <v>5</v>
      </c>
      <c r="K3235">
        <f>_xlfn.XLOOKUP(tbl_logs[[#This Row],[Employee_Action]],tbl_ResponseLikelihood[Employee Action],tbl_ResponseLikelihood[Likelihood Score])</f>
        <v>2</v>
      </c>
      <c r="L3235">
        <f>tbl_logs[[#This Row],[Impact Score]]*tbl_logs[[#This Row],[Response Multiplier]]</f>
        <v>10</v>
      </c>
      <c r="M3235" t="str" cm="1">
        <f t="array" ref="M3235">_xlfn.IFS(tbl_logs[[#This Row],[Total Score]]&lt;=4, "Low", tbl_logs[[#This Row],[Total Score]]&lt;=10, "Medium", tbl_logs[[#This Row],[Total Score]]&lt;=19, "High", tbl_logs[[#This Row],[Total Score]]&lt;=25, "Very High")</f>
        <v>Medium</v>
      </c>
      <c r="N3235" t="str" cm="1">
        <f t="array" ref="N3235">_xlfn.IFS(tbl_logs[[#This Row],[Total Score]]&lt;=4, "Low", tbl_logs[[#This Row],[Total Score]]&lt;=10, "Medium", tbl_logs[[#This Row],[Total Score]]&lt;=17, "High", tbl_logs[[#This Row],[Total Score]]&lt;=25, "Critical")</f>
        <v>Medium</v>
      </c>
    </row>
    <row r="3236" spans="1:14" x14ac:dyDescent="0.3">
      <c r="A3236" t="s">
        <v>3402</v>
      </c>
      <c r="B3236" s="1">
        <v>46082.463194444441</v>
      </c>
      <c r="C3236" t="s">
        <v>40</v>
      </c>
      <c r="D3236" t="s">
        <v>22</v>
      </c>
      <c r="E3236" t="s">
        <v>16</v>
      </c>
      <c r="F3236" t="s">
        <v>33</v>
      </c>
      <c r="G3236" s="2">
        <v>0.46319444444444446</v>
      </c>
      <c r="H3236" s="3">
        <v>46082</v>
      </c>
      <c r="I3236">
        <v>3</v>
      </c>
      <c r="J3236">
        <f>_xlfn.XLOOKUP(tbl_logs[[#This Row],[Target_Department]],tbl_DeptWeight[Department], tbl_DeptWeight[Impact Score])</f>
        <v>5</v>
      </c>
      <c r="K3236">
        <f>_xlfn.XLOOKUP(tbl_logs[[#This Row],[Employee_Action]],tbl_ResponseLikelihood[Employee Action],tbl_ResponseLikelihood[Likelihood Score])</f>
        <v>4</v>
      </c>
      <c r="L3236">
        <f>tbl_logs[[#This Row],[Impact Score]]*tbl_logs[[#This Row],[Response Multiplier]]</f>
        <v>20</v>
      </c>
      <c r="M3236" t="str" cm="1">
        <f t="array" ref="M3236">_xlfn.IFS(tbl_logs[[#This Row],[Total Score]]&lt;=4, "Low", tbl_logs[[#This Row],[Total Score]]&lt;=10, "Medium", tbl_logs[[#This Row],[Total Score]]&lt;=19, "High", tbl_logs[[#This Row],[Total Score]]&lt;=25, "Very High")</f>
        <v>Very High</v>
      </c>
      <c r="N3236" t="str" cm="1">
        <f t="array" ref="N3236">_xlfn.IFS(tbl_logs[[#This Row],[Total Score]]&lt;=4, "Low", tbl_logs[[#This Row],[Total Score]]&lt;=10, "Medium", tbl_logs[[#This Row],[Total Score]]&lt;=17, "High", tbl_logs[[#This Row],[Total Score]]&lt;=25, "Critical")</f>
        <v>Critical</v>
      </c>
    </row>
    <row r="3237" spans="1:14" x14ac:dyDescent="0.3">
      <c r="A3237" t="s">
        <v>4005</v>
      </c>
      <c r="B3237" s="1">
        <v>46082.486111111109</v>
      </c>
      <c r="C3237" t="s">
        <v>7</v>
      </c>
      <c r="D3237" t="s">
        <v>18</v>
      </c>
      <c r="E3237" t="s">
        <v>19</v>
      </c>
      <c r="F3237" t="s">
        <v>10</v>
      </c>
      <c r="G3237" s="2">
        <v>0.4861111111111111</v>
      </c>
      <c r="H3237" s="3">
        <v>46082</v>
      </c>
      <c r="I3237">
        <v>3</v>
      </c>
      <c r="J3237">
        <f>_xlfn.XLOOKUP(tbl_logs[[#This Row],[Target_Department]],tbl_DeptWeight[Department], tbl_DeptWeight[Impact Score])</f>
        <v>3</v>
      </c>
      <c r="K3237">
        <f>_xlfn.XLOOKUP(tbl_logs[[#This Row],[Employee_Action]],tbl_ResponseLikelihood[Employee Action],tbl_ResponseLikelihood[Likelihood Score])</f>
        <v>2</v>
      </c>
      <c r="L3237">
        <f>tbl_logs[[#This Row],[Impact Score]]*tbl_logs[[#This Row],[Response Multiplier]]</f>
        <v>6</v>
      </c>
      <c r="M3237" t="str" cm="1">
        <f t="array" ref="M3237">_xlfn.IFS(tbl_logs[[#This Row],[Total Score]]&lt;=4, "Low", tbl_logs[[#This Row],[Total Score]]&lt;=10, "Medium", tbl_logs[[#This Row],[Total Score]]&lt;=19, "High", tbl_logs[[#This Row],[Total Score]]&lt;=25, "Very High")</f>
        <v>Medium</v>
      </c>
      <c r="N3237" t="str" cm="1">
        <f t="array" ref="N3237">_xlfn.IFS(tbl_logs[[#This Row],[Total Score]]&lt;=4, "Low", tbl_logs[[#This Row],[Total Score]]&lt;=10, "Medium", tbl_logs[[#This Row],[Total Score]]&lt;=17, "High", tbl_logs[[#This Row],[Total Score]]&lt;=25, "Critical")</f>
        <v>Medium</v>
      </c>
    </row>
    <row r="3238" spans="1:14" x14ac:dyDescent="0.3">
      <c r="A3238" t="s">
        <v>2790</v>
      </c>
      <c r="B3238" s="1">
        <v>46082.508333333331</v>
      </c>
      <c r="C3238" t="s">
        <v>40</v>
      </c>
      <c r="D3238" t="s">
        <v>15</v>
      </c>
      <c r="E3238" t="s">
        <v>16</v>
      </c>
      <c r="F3238" t="s">
        <v>33</v>
      </c>
      <c r="G3238" s="2">
        <v>0.5083333333333333</v>
      </c>
      <c r="H3238" s="3">
        <v>46082</v>
      </c>
      <c r="I3238">
        <v>3</v>
      </c>
      <c r="J3238">
        <f>_xlfn.XLOOKUP(tbl_logs[[#This Row],[Target_Department]],tbl_DeptWeight[Department], tbl_DeptWeight[Impact Score])</f>
        <v>5</v>
      </c>
      <c r="K3238">
        <f>_xlfn.XLOOKUP(tbl_logs[[#This Row],[Employee_Action]],tbl_ResponseLikelihood[Employee Action],tbl_ResponseLikelihood[Likelihood Score])</f>
        <v>4</v>
      </c>
      <c r="L3238">
        <f>tbl_logs[[#This Row],[Impact Score]]*tbl_logs[[#This Row],[Response Multiplier]]</f>
        <v>20</v>
      </c>
      <c r="M3238" t="str" cm="1">
        <f t="array" ref="M3238">_xlfn.IFS(tbl_logs[[#This Row],[Total Score]]&lt;=4, "Low", tbl_logs[[#This Row],[Total Score]]&lt;=10, "Medium", tbl_logs[[#This Row],[Total Score]]&lt;=19, "High", tbl_logs[[#This Row],[Total Score]]&lt;=25, "Very High")</f>
        <v>Very High</v>
      </c>
      <c r="N3238" t="str" cm="1">
        <f t="array" ref="N3238">_xlfn.IFS(tbl_logs[[#This Row],[Total Score]]&lt;=4, "Low", tbl_logs[[#This Row],[Total Score]]&lt;=10, "Medium", tbl_logs[[#This Row],[Total Score]]&lt;=17, "High", tbl_logs[[#This Row],[Total Score]]&lt;=25, "Critical")</f>
        <v>Critical</v>
      </c>
    </row>
    <row r="3239" spans="1:14" x14ac:dyDescent="0.3">
      <c r="A3239" t="s">
        <v>3013</v>
      </c>
      <c r="B3239" s="1">
        <v>46082.523611111108</v>
      </c>
      <c r="C3239" t="s">
        <v>7</v>
      </c>
      <c r="D3239" t="s">
        <v>18</v>
      </c>
      <c r="E3239" t="s">
        <v>19</v>
      </c>
      <c r="F3239" t="s">
        <v>10</v>
      </c>
      <c r="G3239" s="2">
        <v>0.52361111111111114</v>
      </c>
      <c r="H3239" s="3">
        <v>46082</v>
      </c>
      <c r="I3239">
        <v>3</v>
      </c>
      <c r="J3239">
        <f>_xlfn.XLOOKUP(tbl_logs[[#This Row],[Target_Department]],tbl_DeptWeight[Department], tbl_DeptWeight[Impact Score])</f>
        <v>3</v>
      </c>
      <c r="K3239">
        <f>_xlfn.XLOOKUP(tbl_logs[[#This Row],[Employee_Action]],tbl_ResponseLikelihood[Employee Action],tbl_ResponseLikelihood[Likelihood Score])</f>
        <v>2</v>
      </c>
      <c r="L3239">
        <f>tbl_logs[[#This Row],[Impact Score]]*tbl_logs[[#This Row],[Response Multiplier]]</f>
        <v>6</v>
      </c>
      <c r="M3239" t="str" cm="1">
        <f t="array" ref="M3239">_xlfn.IFS(tbl_logs[[#This Row],[Total Score]]&lt;=4, "Low", tbl_logs[[#This Row],[Total Score]]&lt;=10, "Medium", tbl_logs[[#This Row],[Total Score]]&lt;=19, "High", tbl_logs[[#This Row],[Total Score]]&lt;=25, "Very High")</f>
        <v>Medium</v>
      </c>
      <c r="N3239" t="str" cm="1">
        <f t="array" ref="N3239">_xlfn.IFS(tbl_logs[[#This Row],[Total Score]]&lt;=4, "Low", tbl_logs[[#This Row],[Total Score]]&lt;=10, "Medium", tbl_logs[[#This Row],[Total Score]]&lt;=17, "High", tbl_logs[[#This Row],[Total Score]]&lt;=25, "Critical")</f>
        <v>Medium</v>
      </c>
    </row>
    <row r="3240" spans="1:14" x14ac:dyDescent="0.3">
      <c r="A3240" t="s">
        <v>413</v>
      </c>
      <c r="B3240" s="1">
        <v>46082.536111111112</v>
      </c>
      <c r="C3240" t="s">
        <v>47</v>
      </c>
      <c r="D3240" t="s">
        <v>8</v>
      </c>
      <c r="E3240" t="s">
        <v>16</v>
      </c>
      <c r="F3240" t="s">
        <v>10</v>
      </c>
      <c r="G3240" s="2">
        <v>0.53611111111111109</v>
      </c>
      <c r="H3240" s="3">
        <v>46082</v>
      </c>
      <c r="I3240">
        <v>3</v>
      </c>
      <c r="J3240">
        <f>_xlfn.XLOOKUP(tbl_logs[[#This Row],[Target_Department]],tbl_DeptWeight[Department], tbl_DeptWeight[Impact Score])</f>
        <v>1</v>
      </c>
      <c r="K3240">
        <f>_xlfn.XLOOKUP(tbl_logs[[#This Row],[Employee_Action]],tbl_ResponseLikelihood[Employee Action],tbl_ResponseLikelihood[Likelihood Score])</f>
        <v>2</v>
      </c>
      <c r="L3240">
        <f>tbl_logs[[#This Row],[Impact Score]]*tbl_logs[[#This Row],[Response Multiplier]]</f>
        <v>2</v>
      </c>
      <c r="M3240" t="str" cm="1">
        <f t="array" ref="M3240">_xlfn.IFS(tbl_logs[[#This Row],[Total Score]]&lt;=4, "Low", tbl_logs[[#This Row],[Total Score]]&lt;=10, "Medium", tbl_logs[[#This Row],[Total Score]]&lt;=19, "High", tbl_logs[[#This Row],[Total Score]]&lt;=25, "Very High")</f>
        <v>Low</v>
      </c>
      <c r="N3240" t="str" cm="1">
        <f t="array" ref="N3240">_xlfn.IFS(tbl_logs[[#This Row],[Total Score]]&lt;=4, "Low", tbl_logs[[#This Row],[Total Score]]&lt;=10, "Medium", tbl_logs[[#This Row],[Total Score]]&lt;=17, "High", tbl_logs[[#This Row],[Total Score]]&lt;=25, "Critical")</f>
        <v>Low</v>
      </c>
    </row>
    <row r="3241" spans="1:14" x14ac:dyDescent="0.3">
      <c r="A3241" t="s">
        <v>1589</v>
      </c>
      <c r="B3241" s="1">
        <v>46082.550694444442</v>
      </c>
      <c r="C3241" t="s">
        <v>47</v>
      </c>
      <c r="D3241" t="s">
        <v>18</v>
      </c>
      <c r="E3241" t="s">
        <v>9</v>
      </c>
      <c r="F3241" t="s">
        <v>10</v>
      </c>
      <c r="G3241" s="2">
        <v>0.55069444444444449</v>
      </c>
      <c r="H3241" s="3">
        <v>46082</v>
      </c>
      <c r="I3241">
        <v>3</v>
      </c>
      <c r="J3241">
        <f>_xlfn.XLOOKUP(tbl_logs[[#This Row],[Target_Department]],tbl_DeptWeight[Department], tbl_DeptWeight[Impact Score])</f>
        <v>1</v>
      </c>
      <c r="K3241">
        <f>_xlfn.XLOOKUP(tbl_logs[[#This Row],[Employee_Action]],tbl_ResponseLikelihood[Employee Action],tbl_ResponseLikelihood[Likelihood Score])</f>
        <v>2</v>
      </c>
      <c r="L3241">
        <f>tbl_logs[[#This Row],[Impact Score]]*tbl_logs[[#This Row],[Response Multiplier]]</f>
        <v>2</v>
      </c>
      <c r="M3241" t="str" cm="1">
        <f t="array" ref="M3241">_xlfn.IFS(tbl_logs[[#This Row],[Total Score]]&lt;=4, "Low", tbl_logs[[#This Row],[Total Score]]&lt;=10, "Medium", tbl_logs[[#This Row],[Total Score]]&lt;=19, "High", tbl_logs[[#This Row],[Total Score]]&lt;=25, "Very High")</f>
        <v>Low</v>
      </c>
      <c r="N3241" t="str" cm="1">
        <f t="array" ref="N3241">_xlfn.IFS(tbl_logs[[#This Row],[Total Score]]&lt;=4, "Low", tbl_logs[[#This Row],[Total Score]]&lt;=10, "Medium", tbl_logs[[#This Row],[Total Score]]&lt;=17, "High", tbl_logs[[#This Row],[Total Score]]&lt;=25, "Critical")</f>
        <v>Low</v>
      </c>
    </row>
    <row r="3242" spans="1:14" x14ac:dyDescent="0.3">
      <c r="A3242" t="s">
        <v>3926</v>
      </c>
      <c r="B3242" s="1">
        <v>46082.555555555555</v>
      </c>
      <c r="C3242" t="s">
        <v>26</v>
      </c>
      <c r="D3242" t="s">
        <v>8</v>
      </c>
      <c r="E3242" t="s">
        <v>16</v>
      </c>
      <c r="F3242" t="s">
        <v>13</v>
      </c>
      <c r="G3242" s="2">
        <v>0.55555555555555558</v>
      </c>
      <c r="H3242" s="3">
        <v>46082</v>
      </c>
      <c r="I3242">
        <v>3</v>
      </c>
      <c r="J3242">
        <f>_xlfn.XLOOKUP(tbl_logs[[#This Row],[Target_Department]],tbl_DeptWeight[Department], tbl_DeptWeight[Impact Score])</f>
        <v>3</v>
      </c>
      <c r="K3242">
        <f>_xlfn.XLOOKUP(tbl_logs[[#This Row],[Employee_Action]],tbl_ResponseLikelihood[Employee Action],tbl_ResponseLikelihood[Likelihood Score])</f>
        <v>1</v>
      </c>
      <c r="L3242">
        <f>tbl_logs[[#This Row],[Impact Score]]*tbl_logs[[#This Row],[Response Multiplier]]</f>
        <v>3</v>
      </c>
      <c r="M3242" t="str" cm="1">
        <f t="array" ref="M3242">_xlfn.IFS(tbl_logs[[#This Row],[Total Score]]&lt;=4, "Low", tbl_logs[[#This Row],[Total Score]]&lt;=10, "Medium", tbl_logs[[#This Row],[Total Score]]&lt;=19, "High", tbl_logs[[#This Row],[Total Score]]&lt;=25, "Very High")</f>
        <v>Low</v>
      </c>
      <c r="N3242" t="str" cm="1">
        <f t="array" ref="N3242">_xlfn.IFS(tbl_logs[[#This Row],[Total Score]]&lt;=4, "Low", tbl_logs[[#This Row],[Total Score]]&lt;=10, "Medium", tbl_logs[[#This Row],[Total Score]]&lt;=17, "High", tbl_logs[[#This Row],[Total Score]]&lt;=25, "Critical")</f>
        <v>Low</v>
      </c>
    </row>
    <row r="3243" spans="1:14" x14ac:dyDescent="0.3">
      <c r="A3243" t="s">
        <v>2368</v>
      </c>
      <c r="B3243" s="1">
        <v>46082.575694444444</v>
      </c>
      <c r="C3243" t="s">
        <v>7</v>
      </c>
      <c r="D3243" t="s">
        <v>22</v>
      </c>
      <c r="E3243" t="s">
        <v>19</v>
      </c>
      <c r="F3243" t="s">
        <v>13</v>
      </c>
      <c r="G3243" s="2">
        <v>0.5756944444444444</v>
      </c>
      <c r="H3243" s="3">
        <v>46082</v>
      </c>
      <c r="I3243">
        <v>3</v>
      </c>
      <c r="J3243">
        <f>_xlfn.XLOOKUP(tbl_logs[[#This Row],[Target_Department]],tbl_DeptWeight[Department], tbl_DeptWeight[Impact Score])</f>
        <v>3</v>
      </c>
      <c r="K3243">
        <f>_xlfn.XLOOKUP(tbl_logs[[#This Row],[Employee_Action]],tbl_ResponseLikelihood[Employee Action],tbl_ResponseLikelihood[Likelihood Score])</f>
        <v>1</v>
      </c>
      <c r="L3243">
        <f>tbl_logs[[#This Row],[Impact Score]]*tbl_logs[[#This Row],[Response Multiplier]]</f>
        <v>3</v>
      </c>
      <c r="M3243" t="str" cm="1">
        <f t="array" ref="M3243">_xlfn.IFS(tbl_logs[[#This Row],[Total Score]]&lt;=4, "Low", tbl_logs[[#This Row],[Total Score]]&lt;=10, "Medium", tbl_logs[[#This Row],[Total Score]]&lt;=19, "High", tbl_logs[[#This Row],[Total Score]]&lt;=25, "Very High")</f>
        <v>Low</v>
      </c>
      <c r="N3243" t="str" cm="1">
        <f t="array" ref="N3243">_xlfn.IFS(tbl_logs[[#This Row],[Total Score]]&lt;=4, "Low", tbl_logs[[#This Row],[Total Score]]&lt;=10, "Medium", tbl_logs[[#This Row],[Total Score]]&lt;=17, "High", tbl_logs[[#This Row],[Total Score]]&lt;=25, "Critical")</f>
        <v>Low</v>
      </c>
    </row>
    <row r="3244" spans="1:14" x14ac:dyDescent="0.3">
      <c r="A3244" t="s">
        <v>1633</v>
      </c>
      <c r="B3244" s="1">
        <v>46082.620833333334</v>
      </c>
      <c r="C3244" t="s">
        <v>26</v>
      </c>
      <c r="D3244" t="s">
        <v>15</v>
      </c>
      <c r="E3244" t="s">
        <v>16</v>
      </c>
      <c r="F3244" t="s">
        <v>13</v>
      </c>
      <c r="G3244" s="2">
        <v>0.62083333333333335</v>
      </c>
      <c r="H3244" s="3">
        <v>46082</v>
      </c>
      <c r="I3244">
        <v>3</v>
      </c>
      <c r="J3244">
        <f>_xlfn.XLOOKUP(tbl_logs[[#This Row],[Target_Department]],tbl_DeptWeight[Department], tbl_DeptWeight[Impact Score])</f>
        <v>3</v>
      </c>
      <c r="K3244">
        <f>_xlfn.XLOOKUP(tbl_logs[[#This Row],[Employee_Action]],tbl_ResponseLikelihood[Employee Action],tbl_ResponseLikelihood[Likelihood Score])</f>
        <v>1</v>
      </c>
      <c r="L3244">
        <f>tbl_logs[[#This Row],[Impact Score]]*tbl_logs[[#This Row],[Response Multiplier]]</f>
        <v>3</v>
      </c>
      <c r="M3244" t="str" cm="1">
        <f t="array" ref="M3244">_xlfn.IFS(tbl_logs[[#This Row],[Total Score]]&lt;=4, "Low", tbl_logs[[#This Row],[Total Score]]&lt;=10, "Medium", tbl_logs[[#This Row],[Total Score]]&lt;=19, "High", tbl_logs[[#This Row],[Total Score]]&lt;=25, "Very High")</f>
        <v>Low</v>
      </c>
      <c r="N3244" t="str" cm="1">
        <f t="array" ref="N3244">_xlfn.IFS(tbl_logs[[#This Row],[Total Score]]&lt;=4, "Low", tbl_logs[[#This Row],[Total Score]]&lt;=10, "Medium", tbl_logs[[#This Row],[Total Score]]&lt;=17, "High", tbl_logs[[#This Row],[Total Score]]&lt;=25, "Critical")</f>
        <v>Low</v>
      </c>
    </row>
    <row r="3245" spans="1:14" x14ac:dyDescent="0.3">
      <c r="A3245" t="s">
        <v>3458</v>
      </c>
      <c r="B3245" s="1">
        <v>46082.636805555558</v>
      </c>
      <c r="C3245" t="s">
        <v>7</v>
      </c>
      <c r="D3245" t="s">
        <v>15</v>
      </c>
      <c r="E3245" t="s">
        <v>19</v>
      </c>
      <c r="F3245" t="s">
        <v>13</v>
      </c>
      <c r="G3245" s="2">
        <v>0.63680555555555551</v>
      </c>
      <c r="H3245" s="3">
        <v>46082</v>
      </c>
      <c r="I3245">
        <v>3</v>
      </c>
      <c r="J3245">
        <f>_xlfn.XLOOKUP(tbl_logs[[#This Row],[Target_Department]],tbl_DeptWeight[Department], tbl_DeptWeight[Impact Score])</f>
        <v>3</v>
      </c>
      <c r="K3245">
        <f>_xlfn.XLOOKUP(tbl_logs[[#This Row],[Employee_Action]],tbl_ResponseLikelihood[Employee Action],tbl_ResponseLikelihood[Likelihood Score])</f>
        <v>1</v>
      </c>
      <c r="L3245">
        <f>tbl_logs[[#This Row],[Impact Score]]*tbl_logs[[#This Row],[Response Multiplier]]</f>
        <v>3</v>
      </c>
      <c r="M3245" t="str" cm="1">
        <f t="array" ref="M3245">_xlfn.IFS(tbl_logs[[#This Row],[Total Score]]&lt;=4, "Low", tbl_logs[[#This Row],[Total Score]]&lt;=10, "Medium", tbl_logs[[#This Row],[Total Score]]&lt;=19, "High", tbl_logs[[#This Row],[Total Score]]&lt;=25, "Very High")</f>
        <v>Low</v>
      </c>
      <c r="N3245" t="str" cm="1">
        <f t="array" ref="N3245">_xlfn.IFS(tbl_logs[[#This Row],[Total Score]]&lt;=4, "Low", tbl_logs[[#This Row],[Total Score]]&lt;=10, "Medium", tbl_logs[[#This Row],[Total Score]]&lt;=17, "High", tbl_logs[[#This Row],[Total Score]]&lt;=25, "Critical")</f>
        <v>Low</v>
      </c>
    </row>
    <row r="3246" spans="1:14" x14ac:dyDescent="0.3">
      <c r="A3246" t="s">
        <v>2089</v>
      </c>
      <c r="B3246" s="1">
        <v>46082.657638888886</v>
      </c>
      <c r="C3246" t="s">
        <v>12</v>
      </c>
      <c r="D3246" t="s">
        <v>15</v>
      </c>
      <c r="E3246" t="s">
        <v>16</v>
      </c>
      <c r="F3246" t="s">
        <v>33</v>
      </c>
      <c r="G3246" s="2">
        <v>0.65763888888888888</v>
      </c>
      <c r="H3246" s="3">
        <v>46082</v>
      </c>
      <c r="I3246">
        <v>3</v>
      </c>
      <c r="J3246">
        <f>_xlfn.XLOOKUP(tbl_logs[[#This Row],[Target_Department]],tbl_DeptWeight[Department], tbl_DeptWeight[Impact Score])</f>
        <v>1</v>
      </c>
      <c r="K3246">
        <f>_xlfn.XLOOKUP(tbl_logs[[#This Row],[Employee_Action]],tbl_ResponseLikelihood[Employee Action],tbl_ResponseLikelihood[Likelihood Score])</f>
        <v>4</v>
      </c>
      <c r="L3246">
        <f>tbl_logs[[#This Row],[Impact Score]]*tbl_logs[[#This Row],[Response Multiplier]]</f>
        <v>4</v>
      </c>
      <c r="M3246" t="str" cm="1">
        <f t="array" ref="M3246">_xlfn.IFS(tbl_logs[[#This Row],[Total Score]]&lt;=4, "Low", tbl_logs[[#This Row],[Total Score]]&lt;=10, "Medium", tbl_logs[[#This Row],[Total Score]]&lt;=19, "High", tbl_logs[[#This Row],[Total Score]]&lt;=25, "Very High")</f>
        <v>Low</v>
      </c>
      <c r="N3246" t="str" cm="1">
        <f t="array" ref="N3246">_xlfn.IFS(tbl_logs[[#This Row],[Total Score]]&lt;=4, "Low", tbl_logs[[#This Row],[Total Score]]&lt;=10, "Medium", tbl_logs[[#This Row],[Total Score]]&lt;=17, "High", tbl_logs[[#This Row],[Total Score]]&lt;=25, "Critical")</f>
        <v>Low</v>
      </c>
    </row>
    <row r="3247" spans="1:14" x14ac:dyDescent="0.3">
      <c r="A3247" t="s">
        <v>2182</v>
      </c>
      <c r="B3247" s="1">
        <v>46082.70208333333</v>
      </c>
      <c r="C3247" t="s">
        <v>7</v>
      </c>
      <c r="D3247" t="s">
        <v>22</v>
      </c>
      <c r="E3247" t="s">
        <v>19</v>
      </c>
      <c r="F3247" t="s">
        <v>13</v>
      </c>
      <c r="G3247" s="2">
        <v>0.70208333333333328</v>
      </c>
      <c r="H3247" s="3">
        <v>46082</v>
      </c>
      <c r="I3247">
        <v>3</v>
      </c>
      <c r="J3247">
        <f>_xlfn.XLOOKUP(tbl_logs[[#This Row],[Target_Department]],tbl_DeptWeight[Department], tbl_DeptWeight[Impact Score])</f>
        <v>3</v>
      </c>
      <c r="K3247">
        <f>_xlfn.XLOOKUP(tbl_logs[[#This Row],[Employee_Action]],tbl_ResponseLikelihood[Employee Action],tbl_ResponseLikelihood[Likelihood Score])</f>
        <v>1</v>
      </c>
      <c r="L3247">
        <f>tbl_logs[[#This Row],[Impact Score]]*tbl_logs[[#This Row],[Response Multiplier]]</f>
        <v>3</v>
      </c>
      <c r="M3247" t="str" cm="1">
        <f t="array" ref="M3247">_xlfn.IFS(tbl_logs[[#This Row],[Total Score]]&lt;=4, "Low", tbl_logs[[#This Row],[Total Score]]&lt;=10, "Medium", tbl_logs[[#This Row],[Total Score]]&lt;=19, "High", tbl_logs[[#This Row],[Total Score]]&lt;=25, "Very High")</f>
        <v>Low</v>
      </c>
      <c r="N3247" t="str" cm="1">
        <f t="array" ref="N3247">_xlfn.IFS(tbl_logs[[#This Row],[Total Score]]&lt;=4, "Low", tbl_logs[[#This Row],[Total Score]]&lt;=10, "Medium", tbl_logs[[#This Row],[Total Score]]&lt;=17, "High", tbl_logs[[#This Row],[Total Score]]&lt;=25, "Critical")</f>
        <v>Low</v>
      </c>
    </row>
    <row r="3248" spans="1:14" x14ac:dyDescent="0.3">
      <c r="A3248" t="s">
        <v>2518</v>
      </c>
      <c r="B3248" s="1">
        <v>46082.702777777777</v>
      </c>
      <c r="C3248" t="s">
        <v>26</v>
      </c>
      <c r="D3248" t="s">
        <v>15</v>
      </c>
      <c r="E3248" t="s">
        <v>19</v>
      </c>
      <c r="F3248" t="s">
        <v>13</v>
      </c>
      <c r="G3248" s="2">
        <v>0.70277777777777772</v>
      </c>
      <c r="H3248" s="3">
        <v>46082</v>
      </c>
      <c r="I3248">
        <v>3</v>
      </c>
      <c r="J3248">
        <f>_xlfn.XLOOKUP(tbl_logs[[#This Row],[Target_Department]],tbl_DeptWeight[Department], tbl_DeptWeight[Impact Score])</f>
        <v>3</v>
      </c>
      <c r="K3248">
        <f>_xlfn.XLOOKUP(tbl_logs[[#This Row],[Employee_Action]],tbl_ResponseLikelihood[Employee Action],tbl_ResponseLikelihood[Likelihood Score])</f>
        <v>1</v>
      </c>
      <c r="L3248">
        <f>tbl_logs[[#This Row],[Impact Score]]*tbl_logs[[#This Row],[Response Multiplier]]</f>
        <v>3</v>
      </c>
      <c r="M3248" t="str" cm="1">
        <f t="array" ref="M3248">_xlfn.IFS(tbl_logs[[#This Row],[Total Score]]&lt;=4, "Low", tbl_logs[[#This Row],[Total Score]]&lt;=10, "Medium", tbl_logs[[#This Row],[Total Score]]&lt;=19, "High", tbl_logs[[#This Row],[Total Score]]&lt;=25, "Very High")</f>
        <v>Low</v>
      </c>
      <c r="N3248" t="str" cm="1">
        <f t="array" ref="N3248">_xlfn.IFS(tbl_logs[[#This Row],[Total Score]]&lt;=4, "Low", tbl_logs[[#This Row],[Total Score]]&lt;=10, "Medium", tbl_logs[[#This Row],[Total Score]]&lt;=17, "High", tbl_logs[[#This Row],[Total Score]]&lt;=25, "Critical")</f>
        <v>Low</v>
      </c>
    </row>
    <row r="3249" spans="1:14" x14ac:dyDescent="0.3">
      <c r="A3249" t="s">
        <v>1307</v>
      </c>
      <c r="B3249" s="1">
        <v>46082.723611111112</v>
      </c>
      <c r="C3249" t="s">
        <v>40</v>
      </c>
      <c r="D3249" t="s">
        <v>15</v>
      </c>
      <c r="E3249" t="s">
        <v>16</v>
      </c>
      <c r="F3249" t="s">
        <v>13</v>
      </c>
      <c r="G3249" s="2">
        <v>0.72361111111111109</v>
      </c>
      <c r="H3249" s="3">
        <v>46082</v>
      </c>
      <c r="I3249">
        <v>3</v>
      </c>
      <c r="J3249">
        <f>_xlfn.XLOOKUP(tbl_logs[[#This Row],[Target_Department]],tbl_DeptWeight[Department], tbl_DeptWeight[Impact Score])</f>
        <v>5</v>
      </c>
      <c r="K3249">
        <f>_xlfn.XLOOKUP(tbl_logs[[#This Row],[Employee_Action]],tbl_ResponseLikelihood[Employee Action],tbl_ResponseLikelihood[Likelihood Score])</f>
        <v>1</v>
      </c>
      <c r="L3249">
        <f>tbl_logs[[#This Row],[Impact Score]]*tbl_logs[[#This Row],[Response Multiplier]]</f>
        <v>5</v>
      </c>
      <c r="M3249" t="str" cm="1">
        <f t="array" ref="M3249">_xlfn.IFS(tbl_logs[[#This Row],[Total Score]]&lt;=4, "Low", tbl_logs[[#This Row],[Total Score]]&lt;=10, "Medium", tbl_logs[[#This Row],[Total Score]]&lt;=19, "High", tbl_logs[[#This Row],[Total Score]]&lt;=25, "Very High")</f>
        <v>Medium</v>
      </c>
      <c r="N3249" t="str" cm="1">
        <f t="array" ref="N3249">_xlfn.IFS(tbl_logs[[#This Row],[Total Score]]&lt;=4, "Low", tbl_logs[[#This Row],[Total Score]]&lt;=10, "Medium", tbl_logs[[#This Row],[Total Score]]&lt;=17, "High", tbl_logs[[#This Row],[Total Score]]&lt;=25, "Critical")</f>
        <v>Medium</v>
      </c>
    </row>
    <row r="3250" spans="1:14" x14ac:dyDescent="0.3">
      <c r="A3250" t="s">
        <v>708</v>
      </c>
      <c r="B3250" s="1">
        <v>46082.726388888892</v>
      </c>
      <c r="C3250" t="s">
        <v>7</v>
      </c>
      <c r="D3250" t="s">
        <v>8</v>
      </c>
      <c r="E3250" t="s">
        <v>16</v>
      </c>
      <c r="F3250" t="s">
        <v>10</v>
      </c>
      <c r="G3250" s="2">
        <v>0.72638888888888886</v>
      </c>
      <c r="H3250" s="3">
        <v>46082</v>
      </c>
      <c r="I3250">
        <v>3</v>
      </c>
      <c r="J3250">
        <f>_xlfn.XLOOKUP(tbl_logs[[#This Row],[Target_Department]],tbl_DeptWeight[Department], tbl_DeptWeight[Impact Score])</f>
        <v>3</v>
      </c>
      <c r="K3250">
        <f>_xlfn.XLOOKUP(tbl_logs[[#This Row],[Employee_Action]],tbl_ResponseLikelihood[Employee Action],tbl_ResponseLikelihood[Likelihood Score])</f>
        <v>2</v>
      </c>
      <c r="L3250">
        <f>tbl_logs[[#This Row],[Impact Score]]*tbl_logs[[#This Row],[Response Multiplier]]</f>
        <v>6</v>
      </c>
      <c r="M3250" t="str" cm="1">
        <f t="array" ref="M3250">_xlfn.IFS(tbl_logs[[#This Row],[Total Score]]&lt;=4, "Low", tbl_logs[[#This Row],[Total Score]]&lt;=10, "Medium", tbl_logs[[#This Row],[Total Score]]&lt;=19, "High", tbl_logs[[#This Row],[Total Score]]&lt;=25, "Very High")</f>
        <v>Medium</v>
      </c>
      <c r="N3250" t="str" cm="1">
        <f t="array" ref="N3250">_xlfn.IFS(tbl_logs[[#This Row],[Total Score]]&lt;=4, "Low", tbl_logs[[#This Row],[Total Score]]&lt;=10, "Medium", tbl_logs[[#This Row],[Total Score]]&lt;=17, "High", tbl_logs[[#This Row],[Total Score]]&lt;=25, "Critical")</f>
        <v>Medium</v>
      </c>
    </row>
    <row r="3251" spans="1:14" x14ac:dyDescent="0.3">
      <c r="A3251" t="s">
        <v>1904</v>
      </c>
      <c r="B3251" s="1">
        <v>46082.737500000003</v>
      </c>
      <c r="C3251" t="s">
        <v>47</v>
      </c>
      <c r="D3251" t="s">
        <v>22</v>
      </c>
      <c r="E3251" t="s">
        <v>31</v>
      </c>
      <c r="F3251" t="s">
        <v>20</v>
      </c>
      <c r="G3251" s="2">
        <v>0.73750000000000004</v>
      </c>
      <c r="H3251" s="3">
        <v>46082</v>
      </c>
      <c r="I3251">
        <v>3</v>
      </c>
      <c r="J3251">
        <f>_xlfn.XLOOKUP(tbl_logs[[#This Row],[Target_Department]],tbl_DeptWeight[Department], tbl_DeptWeight[Impact Score])</f>
        <v>1</v>
      </c>
      <c r="K3251">
        <f>_xlfn.XLOOKUP(tbl_logs[[#This Row],[Employee_Action]],tbl_ResponseLikelihood[Employee Action],tbl_ResponseLikelihood[Likelihood Score])</f>
        <v>2</v>
      </c>
      <c r="L3251">
        <f>tbl_logs[[#This Row],[Impact Score]]*tbl_logs[[#This Row],[Response Multiplier]]</f>
        <v>2</v>
      </c>
      <c r="M3251" t="str" cm="1">
        <f t="array" ref="M3251">_xlfn.IFS(tbl_logs[[#This Row],[Total Score]]&lt;=4, "Low", tbl_logs[[#This Row],[Total Score]]&lt;=10, "Medium", tbl_logs[[#This Row],[Total Score]]&lt;=19, "High", tbl_logs[[#This Row],[Total Score]]&lt;=25, "Very High")</f>
        <v>Low</v>
      </c>
      <c r="N3251" t="str" cm="1">
        <f t="array" ref="N3251">_xlfn.IFS(tbl_logs[[#This Row],[Total Score]]&lt;=4, "Low", tbl_logs[[#This Row],[Total Score]]&lt;=10, "Medium", tbl_logs[[#This Row],[Total Score]]&lt;=17, "High", tbl_logs[[#This Row],[Total Score]]&lt;=25, "Critical")</f>
        <v>Low</v>
      </c>
    </row>
    <row r="3252" spans="1:14" x14ac:dyDescent="0.3">
      <c r="A3252" t="s">
        <v>1555</v>
      </c>
      <c r="B3252" s="1">
        <v>46082.749305555553</v>
      </c>
      <c r="C3252" t="s">
        <v>7</v>
      </c>
      <c r="D3252" t="s">
        <v>8</v>
      </c>
      <c r="E3252" t="s">
        <v>19</v>
      </c>
      <c r="F3252" t="s">
        <v>10</v>
      </c>
      <c r="G3252" s="2">
        <v>0.74930555555555556</v>
      </c>
      <c r="H3252" s="3">
        <v>46082</v>
      </c>
      <c r="I3252">
        <v>3</v>
      </c>
      <c r="J3252">
        <f>_xlfn.XLOOKUP(tbl_logs[[#This Row],[Target_Department]],tbl_DeptWeight[Department], tbl_DeptWeight[Impact Score])</f>
        <v>3</v>
      </c>
      <c r="K3252">
        <f>_xlfn.XLOOKUP(tbl_logs[[#This Row],[Employee_Action]],tbl_ResponseLikelihood[Employee Action],tbl_ResponseLikelihood[Likelihood Score])</f>
        <v>2</v>
      </c>
      <c r="L3252">
        <f>tbl_logs[[#This Row],[Impact Score]]*tbl_logs[[#This Row],[Response Multiplier]]</f>
        <v>6</v>
      </c>
      <c r="M3252" t="str" cm="1">
        <f t="array" ref="M3252">_xlfn.IFS(tbl_logs[[#This Row],[Total Score]]&lt;=4, "Low", tbl_logs[[#This Row],[Total Score]]&lt;=10, "Medium", tbl_logs[[#This Row],[Total Score]]&lt;=19, "High", tbl_logs[[#This Row],[Total Score]]&lt;=25, "Very High")</f>
        <v>Medium</v>
      </c>
      <c r="N3252" t="str" cm="1">
        <f t="array" ref="N3252">_xlfn.IFS(tbl_logs[[#This Row],[Total Score]]&lt;=4, "Low", tbl_logs[[#This Row],[Total Score]]&lt;=10, "Medium", tbl_logs[[#This Row],[Total Score]]&lt;=17, "High", tbl_logs[[#This Row],[Total Score]]&lt;=25, "Critical")</f>
        <v>Medium</v>
      </c>
    </row>
    <row r="3253" spans="1:14" x14ac:dyDescent="0.3">
      <c r="A3253" t="s">
        <v>3362</v>
      </c>
      <c r="B3253" s="1">
        <v>46082.76458333333</v>
      </c>
      <c r="C3253" t="s">
        <v>12</v>
      </c>
      <c r="D3253" t="s">
        <v>22</v>
      </c>
      <c r="E3253" t="s">
        <v>16</v>
      </c>
      <c r="F3253" t="s">
        <v>13</v>
      </c>
      <c r="G3253" s="2">
        <v>0.76458333333333328</v>
      </c>
      <c r="H3253" s="3">
        <v>46082</v>
      </c>
      <c r="I3253">
        <v>3</v>
      </c>
      <c r="J3253">
        <f>_xlfn.XLOOKUP(tbl_logs[[#This Row],[Target_Department]],tbl_DeptWeight[Department], tbl_DeptWeight[Impact Score])</f>
        <v>1</v>
      </c>
      <c r="K3253">
        <f>_xlfn.XLOOKUP(tbl_logs[[#This Row],[Employee_Action]],tbl_ResponseLikelihood[Employee Action],tbl_ResponseLikelihood[Likelihood Score])</f>
        <v>1</v>
      </c>
      <c r="L3253">
        <f>tbl_logs[[#This Row],[Impact Score]]*tbl_logs[[#This Row],[Response Multiplier]]</f>
        <v>1</v>
      </c>
      <c r="M3253" t="str" cm="1">
        <f t="array" ref="M3253">_xlfn.IFS(tbl_logs[[#This Row],[Total Score]]&lt;=4, "Low", tbl_logs[[#This Row],[Total Score]]&lt;=10, "Medium", tbl_logs[[#This Row],[Total Score]]&lt;=19, "High", tbl_logs[[#This Row],[Total Score]]&lt;=25, "Very High")</f>
        <v>Low</v>
      </c>
      <c r="N3253" t="str" cm="1">
        <f t="array" ref="N3253">_xlfn.IFS(tbl_logs[[#This Row],[Total Score]]&lt;=4, "Low", tbl_logs[[#This Row],[Total Score]]&lt;=10, "Medium", tbl_logs[[#This Row],[Total Score]]&lt;=17, "High", tbl_logs[[#This Row],[Total Score]]&lt;=25, "Critical")</f>
        <v>Low</v>
      </c>
    </row>
    <row r="3254" spans="1:14" x14ac:dyDescent="0.3">
      <c r="A3254" t="s">
        <v>125</v>
      </c>
      <c r="B3254" s="1">
        <v>46082.776388888888</v>
      </c>
      <c r="C3254" t="s">
        <v>7</v>
      </c>
      <c r="D3254" t="s">
        <v>18</v>
      </c>
      <c r="E3254" t="s">
        <v>19</v>
      </c>
      <c r="F3254" t="s">
        <v>20</v>
      </c>
      <c r="G3254" s="2">
        <v>0.77638888888888891</v>
      </c>
      <c r="H3254" s="3">
        <v>46082</v>
      </c>
      <c r="I3254">
        <v>3</v>
      </c>
      <c r="J3254">
        <f>_xlfn.XLOOKUP(tbl_logs[[#This Row],[Target_Department]],tbl_DeptWeight[Department], tbl_DeptWeight[Impact Score])</f>
        <v>3</v>
      </c>
      <c r="K3254">
        <f>_xlfn.XLOOKUP(tbl_logs[[#This Row],[Employee_Action]],tbl_ResponseLikelihood[Employee Action],tbl_ResponseLikelihood[Likelihood Score])</f>
        <v>2</v>
      </c>
      <c r="L3254">
        <f>tbl_logs[[#This Row],[Impact Score]]*tbl_logs[[#This Row],[Response Multiplier]]</f>
        <v>6</v>
      </c>
      <c r="M3254" t="str" cm="1">
        <f t="array" ref="M3254">_xlfn.IFS(tbl_logs[[#This Row],[Total Score]]&lt;=4, "Low", tbl_logs[[#This Row],[Total Score]]&lt;=10, "Medium", tbl_logs[[#This Row],[Total Score]]&lt;=19, "High", tbl_logs[[#This Row],[Total Score]]&lt;=25, "Very High")</f>
        <v>Medium</v>
      </c>
      <c r="N3254" t="str" cm="1">
        <f t="array" ref="N3254">_xlfn.IFS(tbl_logs[[#This Row],[Total Score]]&lt;=4, "Low", tbl_logs[[#This Row],[Total Score]]&lt;=10, "Medium", tbl_logs[[#This Row],[Total Score]]&lt;=17, "High", tbl_logs[[#This Row],[Total Score]]&lt;=25, "Critical")</f>
        <v>Medium</v>
      </c>
    </row>
    <row r="3255" spans="1:14" x14ac:dyDescent="0.3">
      <c r="A3255" t="s">
        <v>3433</v>
      </c>
      <c r="B3255" s="1">
        <v>46082.792361111111</v>
      </c>
      <c r="C3255" t="s">
        <v>35</v>
      </c>
      <c r="D3255" t="s">
        <v>18</v>
      </c>
      <c r="E3255" t="s">
        <v>19</v>
      </c>
      <c r="F3255" t="s">
        <v>53</v>
      </c>
      <c r="G3255" s="2">
        <v>0.79236111111111107</v>
      </c>
      <c r="H3255" s="3">
        <v>46082</v>
      </c>
      <c r="I3255">
        <v>3</v>
      </c>
      <c r="J3255">
        <f>_xlfn.XLOOKUP(tbl_logs[[#This Row],[Target_Department]],tbl_DeptWeight[Department], tbl_DeptWeight[Impact Score])</f>
        <v>1</v>
      </c>
      <c r="K3255">
        <f>_xlfn.XLOOKUP(tbl_logs[[#This Row],[Employee_Action]],tbl_ResponseLikelihood[Employee Action],tbl_ResponseLikelihood[Likelihood Score])</f>
        <v>5</v>
      </c>
      <c r="L3255">
        <f>tbl_logs[[#This Row],[Impact Score]]*tbl_logs[[#This Row],[Response Multiplier]]</f>
        <v>5</v>
      </c>
      <c r="M3255" t="str" cm="1">
        <f t="array" ref="M3255">_xlfn.IFS(tbl_logs[[#This Row],[Total Score]]&lt;=4, "Low", tbl_logs[[#This Row],[Total Score]]&lt;=10, "Medium", tbl_logs[[#This Row],[Total Score]]&lt;=19, "High", tbl_logs[[#This Row],[Total Score]]&lt;=25, "Very High")</f>
        <v>Medium</v>
      </c>
      <c r="N3255" t="str" cm="1">
        <f t="array" ref="N3255">_xlfn.IFS(tbl_logs[[#This Row],[Total Score]]&lt;=4, "Low", tbl_logs[[#This Row],[Total Score]]&lt;=10, "Medium", tbl_logs[[#This Row],[Total Score]]&lt;=17, "High", tbl_logs[[#This Row],[Total Score]]&lt;=25, "Critical")</f>
        <v>Medium</v>
      </c>
    </row>
    <row r="3256" spans="1:14" x14ac:dyDescent="0.3">
      <c r="A3256" t="s">
        <v>3401</v>
      </c>
      <c r="B3256" s="1">
        <v>46082.800694444442</v>
      </c>
      <c r="C3256" t="s">
        <v>7</v>
      </c>
      <c r="D3256" t="s">
        <v>18</v>
      </c>
      <c r="E3256" t="s">
        <v>19</v>
      </c>
      <c r="F3256" t="s">
        <v>10</v>
      </c>
      <c r="G3256" s="2">
        <v>0.80069444444444449</v>
      </c>
      <c r="H3256" s="3">
        <v>46082</v>
      </c>
      <c r="I3256">
        <v>3</v>
      </c>
      <c r="J3256">
        <f>_xlfn.XLOOKUP(tbl_logs[[#This Row],[Target_Department]],tbl_DeptWeight[Department], tbl_DeptWeight[Impact Score])</f>
        <v>3</v>
      </c>
      <c r="K3256">
        <f>_xlfn.XLOOKUP(tbl_logs[[#This Row],[Employee_Action]],tbl_ResponseLikelihood[Employee Action],tbl_ResponseLikelihood[Likelihood Score])</f>
        <v>2</v>
      </c>
      <c r="L3256">
        <f>tbl_logs[[#This Row],[Impact Score]]*tbl_logs[[#This Row],[Response Multiplier]]</f>
        <v>6</v>
      </c>
      <c r="M3256" t="str" cm="1">
        <f t="array" ref="M3256">_xlfn.IFS(tbl_logs[[#This Row],[Total Score]]&lt;=4, "Low", tbl_logs[[#This Row],[Total Score]]&lt;=10, "Medium", tbl_logs[[#This Row],[Total Score]]&lt;=19, "High", tbl_logs[[#This Row],[Total Score]]&lt;=25, "Very High")</f>
        <v>Medium</v>
      </c>
      <c r="N3256" t="str" cm="1">
        <f t="array" ref="N3256">_xlfn.IFS(tbl_logs[[#This Row],[Total Score]]&lt;=4, "Low", tbl_logs[[#This Row],[Total Score]]&lt;=10, "Medium", tbl_logs[[#This Row],[Total Score]]&lt;=17, "High", tbl_logs[[#This Row],[Total Score]]&lt;=25, "Critical")</f>
        <v>Medium</v>
      </c>
    </row>
    <row r="3257" spans="1:14" x14ac:dyDescent="0.3">
      <c r="A3257" t="s">
        <v>3110</v>
      </c>
      <c r="B3257" s="1">
        <v>46082.802083333336</v>
      </c>
      <c r="C3257" t="s">
        <v>7</v>
      </c>
      <c r="D3257" t="s">
        <v>15</v>
      </c>
      <c r="E3257" t="s">
        <v>19</v>
      </c>
      <c r="F3257" t="s">
        <v>13</v>
      </c>
      <c r="G3257" s="2">
        <v>0.80208333333333337</v>
      </c>
      <c r="H3257" s="3">
        <v>46082</v>
      </c>
      <c r="I3257">
        <v>3</v>
      </c>
      <c r="J3257">
        <f>_xlfn.XLOOKUP(tbl_logs[[#This Row],[Target_Department]],tbl_DeptWeight[Department], tbl_DeptWeight[Impact Score])</f>
        <v>3</v>
      </c>
      <c r="K3257">
        <f>_xlfn.XLOOKUP(tbl_logs[[#This Row],[Employee_Action]],tbl_ResponseLikelihood[Employee Action],tbl_ResponseLikelihood[Likelihood Score])</f>
        <v>1</v>
      </c>
      <c r="L3257">
        <f>tbl_logs[[#This Row],[Impact Score]]*tbl_logs[[#This Row],[Response Multiplier]]</f>
        <v>3</v>
      </c>
      <c r="M3257" t="str" cm="1">
        <f t="array" ref="M3257">_xlfn.IFS(tbl_logs[[#This Row],[Total Score]]&lt;=4, "Low", tbl_logs[[#This Row],[Total Score]]&lt;=10, "Medium", tbl_logs[[#This Row],[Total Score]]&lt;=19, "High", tbl_logs[[#This Row],[Total Score]]&lt;=25, "Very High")</f>
        <v>Low</v>
      </c>
      <c r="N3257" t="str" cm="1">
        <f t="array" ref="N3257">_xlfn.IFS(tbl_logs[[#This Row],[Total Score]]&lt;=4, "Low", tbl_logs[[#This Row],[Total Score]]&lt;=10, "Medium", tbl_logs[[#This Row],[Total Score]]&lt;=17, "High", tbl_logs[[#This Row],[Total Score]]&lt;=25, "Critical")</f>
        <v>Low</v>
      </c>
    </row>
    <row r="3258" spans="1:14" x14ac:dyDescent="0.3">
      <c r="A3258" t="s">
        <v>3070</v>
      </c>
      <c r="B3258" s="1">
        <v>46082.806944444441</v>
      </c>
      <c r="C3258" t="s">
        <v>7</v>
      </c>
      <c r="D3258" t="s">
        <v>18</v>
      </c>
      <c r="E3258" t="s">
        <v>19</v>
      </c>
      <c r="F3258" t="s">
        <v>10</v>
      </c>
      <c r="G3258" s="2">
        <v>0.80694444444444446</v>
      </c>
      <c r="H3258" s="3">
        <v>46082</v>
      </c>
      <c r="I3258">
        <v>3</v>
      </c>
      <c r="J3258">
        <f>_xlfn.XLOOKUP(tbl_logs[[#This Row],[Target_Department]],tbl_DeptWeight[Department], tbl_DeptWeight[Impact Score])</f>
        <v>3</v>
      </c>
      <c r="K3258">
        <f>_xlfn.XLOOKUP(tbl_logs[[#This Row],[Employee_Action]],tbl_ResponseLikelihood[Employee Action],tbl_ResponseLikelihood[Likelihood Score])</f>
        <v>2</v>
      </c>
      <c r="L3258">
        <f>tbl_logs[[#This Row],[Impact Score]]*tbl_logs[[#This Row],[Response Multiplier]]</f>
        <v>6</v>
      </c>
      <c r="M3258" t="str" cm="1">
        <f t="array" ref="M3258">_xlfn.IFS(tbl_logs[[#This Row],[Total Score]]&lt;=4, "Low", tbl_logs[[#This Row],[Total Score]]&lt;=10, "Medium", tbl_logs[[#This Row],[Total Score]]&lt;=19, "High", tbl_logs[[#This Row],[Total Score]]&lt;=25, "Very High")</f>
        <v>Medium</v>
      </c>
      <c r="N3258" t="str" cm="1">
        <f t="array" ref="N3258">_xlfn.IFS(tbl_logs[[#This Row],[Total Score]]&lt;=4, "Low", tbl_logs[[#This Row],[Total Score]]&lt;=10, "Medium", tbl_logs[[#This Row],[Total Score]]&lt;=17, "High", tbl_logs[[#This Row],[Total Score]]&lt;=25, "Critical")</f>
        <v>Medium</v>
      </c>
    </row>
    <row r="3259" spans="1:14" x14ac:dyDescent="0.3">
      <c r="A3259" t="s">
        <v>2705</v>
      </c>
      <c r="B3259" s="1">
        <v>46082.811805555553</v>
      </c>
      <c r="C3259" t="s">
        <v>12</v>
      </c>
      <c r="D3259" t="s">
        <v>18</v>
      </c>
      <c r="E3259" t="s">
        <v>31</v>
      </c>
      <c r="F3259" t="s">
        <v>10</v>
      </c>
      <c r="G3259" s="2">
        <v>0.81180555555555556</v>
      </c>
      <c r="H3259" s="3">
        <v>46082</v>
      </c>
      <c r="I3259">
        <v>3</v>
      </c>
      <c r="J3259">
        <f>_xlfn.XLOOKUP(tbl_logs[[#This Row],[Target_Department]],tbl_DeptWeight[Department], tbl_DeptWeight[Impact Score])</f>
        <v>1</v>
      </c>
      <c r="K3259">
        <f>_xlfn.XLOOKUP(tbl_logs[[#This Row],[Employee_Action]],tbl_ResponseLikelihood[Employee Action],tbl_ResponseLikelihood[Likelihood Score])</f>
        <v>2</v>
      </c>
      <c r="L3259">
        <f>tbl_logs[[#This Row],[Impact Score]]*tbl_logs[[#This Row],[Response Multiplier]]</f>
        <v>2</v>
      </c>
      <c r="M3259" t="str" cm="1">
        <f t="array" ref="M3259">_xlfn.IFS(tbl_logs[[#This Row],[Total Score]]&lt;=4, "Low", tbl_logs[[#This Row],[Total Score]]&lt;=10, "Medium", tbl_logs[[#This Row],[Total Score]]&lt;=19, "High", tbl_logs[[#This Row],[Total Score]]&lt;=25, "Very High")</f>
        <v>Low</v>
      </c>
      <c r="N3259" t="str" cm="1">
        <f t="array" ref="N3259">_xlfn.IFS(tbl_logs[[#This Row],[Total Score]]&lt;=4, "Low", tbl_logs[[#This Row],[Total Score]]&lt;=10, "Medium", tbl_logs[[#This Row],[Total Score]]&lt;=17, "High", tbl_logs[[#This Row],[Total Score]]&lt;=25, "Critical")</f>
        <v>Low</v>
      </c>
    </row>
    <row r="3260" spans="1:14" x14ac:dyDescent="0.3">
      <c r="A3260" t="s">
        <v>2226</v>
      </c>
      <c r="B3260" s="1">
        <v>46082.826388888891</v>
      </c>
      <c r="C3260" t="s">
        <v>35</v>
      </c>
      <c r="D3260" t="s">
        <v>15</v>
      </c>
      <c r="E3260" t="s">
        <v>31</v>
      </c>
      <c r="F3260" t="s">
        <v>10</v>
      </c>
      <c r="G3260" s="2">
        <v>0.82638888888888884</v>
      </c>
      <c r="H3260" s="3">
        <v>46082</v>
      </c>
      <c r="I3260">
        <v>3</v>
      </c>
      <c r="J3260">
        <f>_xlfn.XLOOKUP(tbl_logs[[#This Row],[Target_Department]],tbl_DeptWeight[Department], tbl_DeptWeight[Impact Score])</f>
        <v>1</v>
      </c>
      <c r="K3260">
        <f>_xlfn.XLOOKUP(tbl_logs[[#This Row],[Employee_Action]],tbl_ResponseLikelihood[Employee Action],tbl_ResponseLikelihood[Likelihood Score])</f>
        <v>2</v>
      </c>
      <c r="L3260">
        <f>tbl_logs[[#This Row],[Impact Score]]*tbl_logs[[#This Row],[Response Multiplier]]</f>
        <v>2</v>
      </c>
      <c r="M3260" t="str" cm="1">
        <f t="array" ref="M3260">_xlfn.IFS(tbl_logs[[#This Row],[Total Score]]&lt;=4, "Low", tbl_logs[[#This Row],[Total Score]]&lt;=10, "Medium", tbl_logs[[#This Row],[Total Score]]&lt;=19, "High", tbl_logs[[#This Row],[Total Score]]&lt;=25, "Very High")</f>
        <v>Low</v>
      </c>
      <c r="N3260" t="str" cm="1">
        <f t="array" ref="N3260">_xlfn.IFS(tbl_logs[[#This Row],[Total Score]]&lt;=4, "Low", tbl_logs[[#This Row],[Total Score]]&lt;=10, "Medium", tbl_logs[[#This Row],[Total Score]]&lt;=17, "High", tbl_logs[[#This Row],[Total Score]]&lt;=25, "Critical")</f>
        <v>Low</v>
      </c>
    </row>
    <row r="3261" spans="1:14" x14ac:dyDescent="0.3">
      <c r="A3261" t="s">
        <v>3188</v>
      </c>
      <c r="B3261" s="1">
        <v>46082.845138888886</v>
      </c>
      <c r="C3261" t="s">
        <v>26</v>
      </c>
      <c r="D3261" t="s">
        <v>18</v>
      </c>
      <c r="E3261" t="s">
        <v>19</v>
      </c>
      <c r="F3261" t="s">
        <v>20</v>
      </c>
      <c r="G3261" s="2">
        <v>0.84513888888888888</v>
      </c>
      <c r="H3261" s="3">
        <v>46082</v>
      </c>
      <c r="I3261">
        <v>3</v>
      </c>
      <c r="J3261">
        <f>_xlfn.XLOOKUP(tbl_logs[[#This Row],[Target_Department]],tbl_DeptWeight[Department], tbl_DeptWeight[Impact Score])</f>
        <v>3</v>
      </c>
      <c r="K3261">
        <f>_xlfn.XLOOKUP(tbl_logs[[#This Row],[Employee_Action]],tbl_ResponseLikelihood[Employee Action],tbl_ResponseLikelihood[Likelihood Score])</f>
        <v>2</v>
      </c>
      <c r="L3261">
        <f>tbl_logs[[#This Row],[Impact Score]]*tbl_logs[[#This Row],[Response Multiplier]]</f>
        <v>6</v>
      </c>
      <c r="M3261" t="str" cm="1">
        <f t="array" ref="M3261">_xlfn.IFS(tbl_logs[[#This Row],[Total Score]]&lt;=4, "Low", tbl_logs[[#This Row],[Total Score]]&lt;=10, "Medium", tbl_logs[[#This Row],[Total Score]]&lt;=19, "High", tbl_logs[[#This Row],[Total Score]]&lt;=25, "Very High")</f>
        <v>Medium</v>
      </c>
      <c r="N3261" t="str" cm="1">
        <f t="array" ref="N3261">_xlfn.IFS(tbl_logs[[#This Row],[Total Score]]&lt;=4, "Low", tbl_logs[[#This Row],[Total Score]]&lt;=10, "Medium", tbl_logs[[#This Row],[Total Score]]&lt;=17, "High", tbl_logs[[#This Row],[Total Score]]&lt;=25, "Critical")</f>
        <v>Medium</v>
      </c>
    </row>
    <row r="3262" spans="1:14" x14ac:dyDescent="0.3">
      <c r="A3262" t="s">
        <v>4019</v>
      </c>
      <c r="B3262" s="1">
        <v>46082.859027777777</v>
      </c>
      <c r="C3262" t="s">
        <v>7</v>
      </c>
      <c r="D3262" t="s">
        <v>15</v>
      </c>
      <c r="E3262" t="s">
        <v>19</v>
      </c>
      <c r="F3262" t="s">
        <v>10</v>
      </c>
      <c r="G3262" s="2">
        <v>0.85902777777777772</v>
      </c>
      <c r="H3262" s="3">
        <v>46082</v>
      </c>
      <c r="I3262">
        <v>3</v>
      </c>
      <c r="J3262">
        <f>_xlfn.XLOOKUP(tbl_logs[[#This Row],[Target_Department]],tbl_DeptWeight[Department], tbl_DeptWeight[Impact Score])</f>
        <v>3</v>
      </c>
      <c r="K3262">
        <f>_xlfn.XLOOKUP(tbl_logs[[#This Row],[Employee_Action]],tbl_ResponseLikelihood[Employee Action],tbl_ResponseLikelihood[Likelihood Score])</f>
        <v>2</v>
      </c>
      <c r="L3262">
        <f>tbl_logs[[#This Row],[Impact Score]]*tbl_logs[[#This Row],[Response Multiplier]]</f>
        <v>6</v>
      </c>
      <c r="M3262" t="str" cm="1">
        <f t="array" ref="M3262">_xlfn.IFS(tbl_logs[[#This Row],[Total Score]]&lt;=4, "Low", tbl_logs[[#This Row],[Total Score]]&lt;=10, "Medium", tbl_logs[[#This Row],[Total Score]]&lt;=19, "High", tbl_logs[[#This Row],[Total Score]]&lt;=25, "Very High")</f>
        <v>Medium</v>
      </c>
      <c r="N3262" t="str" cm="1">
        <f t="array" ref="N3262">_xlfn.IFS(tbl_logs[[#This Row],[Total Score]]&lt;=4, "Low", tbl_logs[[#This Row],[Total Score]]&lt;=10, "Medium", tbl_logs[[#This Row],[Total Score]]&lt;=17, "High", tbl_logs[[#This Row],[Total Score]]&lt;=25, "Critical")</f>
        <v>Medium</v>
      </c>
    </row>
    <row r="3263" spans="1:14" x14ac:dyDescent="0.3">
      <c r="A3263" t="s">
        <v>4045</v>
      </c>
      <c r="B3263" s="1">
        <v>46082.867361111108</v>
      </c>
      <c r="C3263" t="s">
        <v>26</v>
      </c>
      <c r="D3263" t="s">
        <v>22</v>
      </c>
      <c r="E3263" t="s">
        <v>16</v>
      </c>
      <c r="F3263" t="s">
        <v>13</v>
      </c>
      <c r="G3263" s="2">
        <v>0.86736111111111114</v>
      </c>
      <c r="H3263" s="3">
        <v>46082</v>
      </c>
      <c r="I3263">
        <v>3</v>
      </c>
      <c r="J3263">
        <f>_xlfn.XLOOKUP(tbl_logs[[#This Row],[Target_Department]],tbl_DeptWeight[Department], tbl_DeptWeight[Impact Score])</f>
        <v>3</v>
      </c>
      <c r="K3263">
        <f>_xlfn.XLOOKUP(tbl_logs[[#This Row],[Employee_Action]],tbl_ResponseLikelihood[Employee Action],tbl_ResponseLikelihood[Likelihood Score])</f>
        <v>1</v>
      </c>
      <c r="L3263">
        <f>tbl_logs[[#This Row],[Impact Score]]*tbl_logs[[#This Row],[Response Multiplier]]</f>
        <v>3</v>
      </c>
      <c r="M3263" t="str" cm="1">
        <f t="array" ref="M3263">_xlfn.IFS(tbl_logs[[#This Row],[Total Score]]&lt;=4, "Low", tbl_logs[[#This Row],[Total Score]]&lt;=10, "Medium", tbl_logs[[#This Row],[Total Score]]&lt;=19, "High", tbl_logs[[#This Row],[Total Score]]&lt;=25, "Very High")</f>
        <v>Low</v>
      </c>
      <c r="N3263" t="str" cm="1">
        <f t="array" ref="N3263">_xlfn.IFS(tbl_logs[[#This Row],[Total Score]]&lt;=4, "Low", tbl_logs[[#This Row],[Total Score]]&lt;=10, "Medium", tbl_logs[[#This Row],[Total Score]]&lt;=17, "High", tbl_logs[[#This Row],[Total Score]]&lt;=25, "Critical")</f>
        <v>Low</v>
      </c>
    </row>
    <row r="3264" spans="1:14" x14ac:dyDescent="0.3">
      <c r="A3264" t="s">
        <v>4502</v>
      </c>
      <c r="B3264" s="1">
        <v>46082.876388888886</v>
      </c>
      <c r="C3264" t="s">
        <v>26</v>
      </c>
      <c r="D3264" t="s">
        <v>15</v>
      </c>
      <c r="E3264" t="s">
        <v>19</v>
      </c>
      <c r="F3264" t="s">
        <v>10</v>
      </c>
      <c r="G3264" s="2">
        <v>0.87638888888888888</v>
      </c>
      <c r="H3264" s="3">
        <v>46082</v>
      </c>
      <c r="I3264">
        <v>3</v>
      </c>
      <c r="J3264">
        <f>_xlfn.XLOOKUP(tbl_logs[[#This Row],[Target_Department]],tbl_DeptWeight[Department], tbl_DeptWeight[Impact Score])</f>
        <v>3</v>
      </c>
      <c r="K3264">
        <f>_xlfn.XLOOKUP(tbl_logs[[#This Row],[Employee_Action]],tbl_ResponseLikelihood[Employee Action],tbl_ResponseLikelihood[Likelihood Score])</f>
        <v>2</v>
      </c>
      <c r="L3264">
        <f>tbl_logs[[#This Row],[Impact Score]]*tbl_logs[[#This Row],[Response Multiplier]]</f>
        <v>6</v>
      </c>
      <c r="M3264" t="str" cm="1">
        <f t="array" ref="M3264">_xlfn.IFS(tbl_logs[[#This Row],[Total Score]]&lt;=4, "Low", tbl_logs[[#This Row],[Total Score]]&lt;=10, "Medium", tbl_logs[[#This Row],[Total Score]]&lt;=19, "High", tbl_logs[[#This Row],[Total Score]]&lt;=25, "Very High")</f>
        <v>Medium</v>
      </c>
      <c r="N3264" t="str" cm="1">
        <f t="array" ref="N3264">_xlfn.IFS(tbl_logs[[#This Row],[Total Score]]&lt;=4, "Low", tbl_logs[[#This Row],[Total Score]]&lt;=10, "Medium", tbl_logs[[#This Row],[Total Score]]&lt;=17, "High", tbl_logs[[#This Row],[Total Score]]&lt;=25, "Critical")</f>
        <v>Medium</v>
      </c>
    </row>
    <row r="3265" spans="1:14" x14ac:dyDescent="0.3">
      <c r="A3265" t="s">
        <v>319</v>
      </c>
      <c r="B3265" s="1">
        <v>46082.881944444445</v>
      </c>
      <c r="C3265" t="s">
        <v>47</v>
      </c>
      <c r="D3265" t="s">
        <v>18</v>
      </c>
      <c r="E3265" t="s">
        <v>19</v>
      </c>
      <c r="F3265" t="s">
        <v>10</v>
      </c>
      <c r="G3265" s="2">
        <v>0.88194444444444442</v>
      </c>
      <c r="H3265" s="3">
        <v>46082</v>
      </c>
      <c r="I3265">
        <v>3</v>
      </c>
      <c r="J3265">
        <f>_xlfn.XLOOKUP(tbl_logs[[#This Row],[Target_Department]],tbl_DeptWeight[Department], tbl_DeptWeight[Impact Score])</f>
        <v>1</v>
      </c>
      <c r="K3265">
        <f>_xlfn.XLOOKUP(tbl_logs[[#This Row],[Employee_Action]],tbl_ResponseLikelihood[Employee Action],tbl_ResponseLikelihood[Likelihood Score])</f>
        <v>2</v>
      </c>
      <c r="L3265">
        <f>tbl_logs[[#This Row],[Impact Score]]*tbl_logs[[#This Row],[Response Multiplier]]</f>
        <v>2</v>
      </c>
      <c r="M3265" t="str" cm="1">
        <f t="array" ref="M3265">_xlfn.IFS(tbl_logs[[#This Row],[Total Score]]&lt;=4, "Low", tbl_logs[[#This Row],[Total Score]]&lt;=10, "Medium", tbl_logs[[#This Row],[Total Score]]&lt;=19, "High", tbl_logs[[#This Row],[Total Score]]&lt;=25, "Very High")</f>
        <v>Low</v>
      </c>
      <c r="N3265" t="str" cm="1">
        <f t="array" ref="N3265">_xlfn.IFS(tbl_logs[[#This Row],[Total Score]]&lt;=4, "Low", tbl_logs[[#This Row],[Total Score]]&lt;=10, "Medium", tbl_logs[[#This Row],[Total Score]]&lt;=17, "High", tbl_logs[[#This Row],[Total Score]]&lt;=25, "Critical")</f>
        <v>Low</v>
      </c>
    </row>
    <row r="3266" spans="1:14" x14ac:dyDescent="0.3">
      <c r="A3266" t="s">
        <v>3553</v>
      </c>
      <c r="B3266" s="1">
        <v>46082.892361111109</v>
      </c>
      <c r="C3266" t="s">
        <v>35</v>
      </c>
      <c r="D3266" t="s">
        <v>8</v>
      </c>
      <c r="E3266" t="s">
        <v>9</v>
      </c>
      <c r="F3266" t="s">
        <v>13</v>
      </c>
      <c r="G3266" s="2">
        <v>0.89236111111111116</v>
      </c>
      <c r="H3266" s="3">
        <v>46082</v>
      </c>
      <c r="I3266">
        <v>3</v>
      </c>
      <c r="J3266">
        <f>_xlfn.XLOOKUP(tbl_logs[[#This Row],[Target_Department]],tbl_DeptWeight[Department], tbl_DeptWeight[Impact Score])</f>
        <v>1</v>
      </c>
      <c r="K3266">
        <f>_xlfn.XLOOKUP(tbl_logs[[#This Row],[Employee_Action]],tbl_ResponseLikelihood[Employee Action],tbl_ResponseLikelihood[Likelihood Score])</f>
        <v>1</v>
      </c>
      <c r="L3266">
        <f>tbl_logs[[#This Row],[Impact Score]]*tbl_logs[[#This Row],[Response Multiplier]]</f>
        <v>1</v>
      </c>
      <c r="M3266" t="str" cm="1">
        <f t="array" ref="M3266">_xlfn.IFS(tbl_logs[[#This Row],[Total Score]]&lt;=4, "Low", tbl_logs[[#This Row],[Total Score]]&lt;=10, "Medium", tbl_logs[[#This Row],[Total Score]]&lt;=19, "High", tbl_logs[[#This Row],[Total Score]]&lt;=25, "Very High")</f>
        <v>Low</v>
      </c>
      <c r="N3266" t="str" cm="1">
        <f t="array" ref="N3266">_xlfn.IFS(tbl_logs[[#This Row],[Total Score]]&lt;=4, "Low", tbl_logs[[#This Row],[Total Score]]&lt;=10, "Medium", tbl_logs[[#This Row],[Total Score]]&lt;=17, "High", tbl_logs[[#This Row],[Total Score]]&lt;=25, "Critical")</f>
        <v>Low</v>
      </c>
    </row>
    <row r="3267" spans="1:14" x14ac:dyDescent="0.3">
      <c r="A3267" t="s">
        <v>4988</v>
      </c>
      <c r="B3267" s="1">
        <v>46082.90625</v>
      </c>
      <c r="C3267" t="s">
        <v>7</v>
      </c>
      <c r="D3267" t="s">
        <v>22</v>
      </c>
      <c r="E3267" t="s">
        <v>19</v>
      </c>
      <c r="F3267" t="s">
        <v>20</v>
      </c>
      <c r="G3267" s="2">
        <v>0.90625</v>
      </c>
      <c r="H3267" s="3">
        <v>46082</v>
      </c>
      <c r="I3267">
        <v>3</v>
      </c>
      <c r="J3267">
        <f>_xlfn.XLOOKUP(tbl_logs[[#This Row],[Target_Department]],tbl_DeptWeight[Department], tbl_DeptWeight[Impact Score])</f>
        <v>3</v>
      </c>
      <c r="K3267">
        <f>_xlfn.XLOOKUP(tbl_logs[[#This Row],[Employee_Action]],tbl_ResponseLikelihood[Employee Action],tbl_ResponseLikelihood[Likelihood Score])</f>
        <v>2</v>
      </c>
      <c r="L3267">
        <f>tbl_logs[[#This Row],[Impact Score]]*tbl_logs[[#This Row],[Response Multiplier]]</f>
        <v>6</v>
      </c>
      <c r="M3267" t="str" cm="1">
        <f t="array" ref="M3267">_xlfn.IFS(tbl_logs[[#This Row],[Total Score]]&lt;=4, "Low", tbl_logs[[#This Row],[Total Score]]&lt;=10, "Medium", tbl_logs[[#This Row],[Total Score]]&lt;=19, "High", tbl_logs[[#This Row],[Total Score]]&lt;=25, "Very High")</f>
        <v>Medium</v>
      </c>
      <c r="N3267" t="str" cm="1">
        <f t="array" ref="N3267">_xlfn.IFS(tbl_logs[[#This Row],[Total Score]]&lt;=4, "Low", tbl_logs[[#This Row],[Total Score]]&lt;=10, "Medium", tbl_logs[[#This Row],[Total Score]]&lt;=17, "High", tbl_logs[[#This Row],[Total Score]]&lt;=25, "Critical")</f>
        <v>Medium</v>
      </c>
    </row>
    <row r="3268" spans="1:14" x14ac:dyDescent="0.3">
      <c r="A3268" t="s">
        <v>2241</v>
      </c>
      <c r="B3268" s="1">
        <v>46082.95</v>
      </c>
      <c r="C3268" t="s">
        <v>7</v>
      </c>
      <c r="D3268" t="s">
        <v>8</v>
      </c>
      <c r="E3268" t="s">
        <v>19</v>
      </c>
      <c r="F3268" t="s">
        <v>20</v>
      </c>
      <c r="G3268" s="2">
        <v>0.95</v>
      </c>
      <c r="H3268" s="3">
        <v>46082</v>
      </c>
      <c r="I3268">
        <v>3</v>
      </c>
      <c r="J3268">
        <f>_xlfn.XLOOKUP(tbl_logs[[#This Row],[Target_Department]],tbl_DeptWeight[Department], tbl_DeptWeight[Impact Score])</f>
        <v>3</v>
      </c>
      <c r="K3268">
        <f>_xlfn.XLOOKUP(tbl_logs[[#This Row],[Employee_Action]],tbl_ResponseLikelihood[Employee Action],tbl_ResponseLikelihood[Likelihood Score])</f>
        <v>2</v>
      </c>
      <c r="L3268">
        <f>tbl_logs[[#This Row],[Impact Score]]*tbl_logs[[#This Row],[Response Multiplier]]</f>
        <v>6</v>
      </c>
      <c r="M3268" t="str" cm="1">
        <f t="array" ref="M3268">_xlfn.IFS(tbl_logs[[#This Row],[Total Score]]&lt;=4, "Low", tbl_logs[[#This Row],[Total Score]]&lt;=10, "Medium", tbl_logs[[#This Row],[Total Score]]&lt;=19, "High", tbl_logs[[#This Row],[Total Score]]&lt;=25, "Very High")</f>
        <v>Medium</v>
      </c>
      <c r="N3268" t="str" cm="1">
        <f t="array" ref="N3268">_xlfn.IFS(tbl_logs[[#This Row],[Total Score]]&lt;=4, "Low", tbl_logs[[#This Row],[Total Score]]&lt;=10, "Medium", tbl_logs[[#This Row],[Total Score]]&lt;=17, "High", tbl_logs[[#This Row],[Total Score]]&lt;=25, "Critical")</f>
        <v>Medium</v>
      </c>
    </row>
    <row r="3269" spans="1:14" x14ac:dyDescent="0.3">
      <c r="A3269" t="s">
        <v>2413</v>
      </c>
      <c r="B3269" s="1">
        <v>46082.990277777775</v>
      </c>
      <c r="C3269" t="s">
        <v>26</v>
      </c>
      <c r="D3269" t="s">
        <v>22</v>
      </c>
      <c r="E3269" t="s">
        <v>16</v>
      </c>
      <c r="F3269" t="s">
        <v>13</v>
      </c>
      <c r="G3269" s="2">
        <v>0.99027777777777781</v>
      </c>
      <c r="H3269" s="3">
        <v>46082</v>
      </c>
      <c r="I3269">
        <v>3</v>
      </c>
      <c r="J3269">
        <f>_xlfn.XLOOKUP(tbl_logs[[#This Row],[Target_Department]],tbl_DeptWeight[Department], tbl_DeptWeight[Impact Score])</f>
        <v>3</v>
      </c>
      <c r="K3269">
        <f>_xlfn.XLOOKUP(tbl_logs[[#This Row],[Employee_Action]],tbl_ResponseLikelihood[Employee Action],tbl_ResponseLikelihood[Likelihood Score])</f>
        <v>1</v>
      </c>
      <c r="L3269">
        <f>tbl_logs[[#This Row],[Impact Score]]*tbl_logs[[#This Row],[Response Multiplier]]</f>
        <v>3</v>
      </c>
      <c r="M3269" t="str" cm="1">
        <f t="array" ref="M3269">_xlfn.IFS(tbl_logs[[#This Row],[Total Score]]&lt;=4, "Low", tbl_logs[[#This Row],[Total Score]]&lt;=10, "Medium", tbl_logs[[#This Row],[Total Score]]&lt;=19, "High", tbl_logs[[#This Row],[Total Score]]&lt;=25, "Very High")</f>
        <v>Low</v>
      </c>
      <c r="N3269" t="str" cm="1">
        <f t="array" ref="N3269">_xlfn.IFS(tbl_logs[[#This Row],[Total Score]]&lt;=4, "Low", tbl_logs[[#This Row],[Total Score]]&lt;=10, "Medium", tbl_logs[[#This Row],[Total Score]]&lt;=17, "High", tbl_logs[[#This Row],[Total Score]]&lt;=25, "Critical")</f>
        <v>Low</v>
      </c>
    </row>
    <row r="3270" spans="1:14" x14ac:dyDescent="0.3">
      <c r="A3270" t="s">
        <v>1651</v>
      </c>
      <c r="B3270" s="1">
        <v>46083.010416666664</v>
      </c>
      <c r="C3270" t="s">
        <v>35</v>
      </c>
      <c r="D3270" t="s">
        <v>8</v>
      </c>
      <c r="E3270" t="s">
        <v>9</v>
      </c>
      <c r="F3270" t="s">
        <v>10</v>
      </c>
      <c r="G3270" s="2">
        <v>1.0416666666666666E-2</v>
      </c>
      <c r="H3270" s="3">
        <v>46083</v>
      </c>
      <c r="I3270">
        <v>3</v>
      </c>
      <c r="J3270">
        <f>_xlfn.XLOOKUP(tbl_logs[[#This Row],[Target_Department]],tbl_DeptWeight[Department], tbl_DeptWeight[Impact Score])</f>
        <v>1</v>
      </c>
      <c r="K3270">
        <f>_xlfn.XLOOKUP(tbl_logs[[#This Row],[Employee_Action]],tbl_ResponseLikelihood[Employee Action],tbl_ResponseLikelihood[Likelihood Score])</f>
        <v>2</v>
      </c>
      <c r="L3270">
        <f>tbl_logs[[#This Row],[Impact Score]]*tbl_logs[[#This Row],[Response Multiplier]]</f>
        <v>2</v>
      </c>
      <c r="M3270" t="str" cm="1">
        <f t="array" ref="M3270">_xlfn.IFS(tbl_logs[[#This Row],[Total Score]]&lt;=4, "Low", tbl_logs[[#This Row],[Total Score]]&lt;=10, "Medium", tbl_logs[[#This Row],[Total Score]]&lt;=19, "High", tbl_logs[[#This Row],[Total Score]]&lt;=25, "Very High")</f>
        <v>Low</v>
      </c>
      <c r="N3270" t="str" cm="1">
        <f t="array" ref="N3270">_xlfn.IFS(tbl_logs[[#This Row],[Total Score]]&lt;=4, "Low", tbl_logs[[#This Row],[Total Score]]&lt;=10, "Medium", tbl_logs[[#This Row],[Total Score]]&lt;=17, "High", tbl_logs[[#This Row],[Total Score]]&lt;=25, "Critical")</f>
        <v>Low</v>
      </c>
    </row>
    <row r="3271" spans="1:14" x14ac:dyDescent="0.3">
      <c r="A3271" t="s">
        <v>2968</v>
      </c>
      <c r="B3271" s="1">
        <v>46083.036111111112</v>
      </c>
      <c r="C3271" t="s">
        <v>7</v>
      </c>
      <c r="D3271" t="s">
        <v>18</v>
      </c>
      <c r="E3271" t="s">
        <v>19</v>
      </c>
      <c r="F3271" t="s">
        <v>13</v>
      </c>
      <c r="G3271" s="2">
        <v>3.6111111111111108E-2</v>
      </c>
      <c r="H3271" s="3">
        <v>46083</v>
      </c>
      <c r="I3271">
        <v>3</v>
      </c>
      <c r="J3271">
        <f>_xlfn.XLOOKUP(tbl_logs[[#This Row],[Target_Department]],tbl_DeptWeight[Department], tbl_DeptWeight[Impact Score])</f>
        <v>3</v>
      </c>
      <c r="K3271">
        <f>_xlfn.XLOOKUP(tbl_logs[[#This Row],[Employee_Action]],tbl_ResponseLikelihood[Employee Action],tbl_ResponseLikelihood[Likelihood Score])</f>
        <v>1</v>
      </c>
      <c r="L3271">
        <f>tbl_logs[[#This Row],[Impact Score]]*tbl_logs[[#This Row],[Response Multiplier]]</f>
        <v>3</v>
      </c>
      <c r="M3271" t="str" cm="1">
        <f t="array" ref="M3271">_xlfn.IFS(tbl_logs[[#This Row],[Total Score]]&lt;=4, "Low", tbl_logs[[#This Row],[Total Score]]&lt;=10, "Medium", tbl_logs[[#This Row],[Total Score]]&lt;=19, "High", tbl_logs[[#This Row],[Total Score]]&lt;=25, "Very High")</f>
        <v>Low</v>
      </c>
      <c r="N3271" t="str" cm="1">
        <f t="array" ref="N3271">_xlfn.IFS(tbl_logs[[#This Row],[Total Score]]&lt;=4, "Low", tbl_logs[[#This Row],[Total Score]]&lt;=10, "Medium", tbl_logs[[#This Row],[Total Score]]&lt;=17, "High", tbl_logs[[#This Row],[Total Score]]&lt;=25, "Critical")</f>
        <v>Low</v>
      </c>
    </row>
    <row r="3272" spans="1:14" x14ac:dyDescent="0.3">
      <c r="A3272" t="s">
        <v>2524</v>
      </c>
      <c r="B3272" s="1">
        <v>46083.071527777778</v>
      </c>
      <c r="C3272" t="s">
        <v>26</v>
      </c>
      <c r="D3272" t="s">
        <v>22</v>
      </c>
      <c r="E3272" t="s">
        <v>9</v>
      </c>
      <c r="F3272" t="s">
        <v>10</v>
      </c>
      <c r="G3272" s="2">
        <v>7.1527777777777773E-2</v>
      </c>
      <c r="H3272" s="3">
        <v>46083</v>
      </c>
      <c r="I3272">
        <v>3</v>
      </c>
      <c r="J3272">
        <f>_xlfn.XLOOKUP(tbl_logs[[#This Row],[Target_Department]],tbl_DeptWeight[Department], tbl_DeptWeight[Impact Score])</f>
        <v>3</v>
      </c>
      <c r="K3272">
        <f>_xlfn.XLOOKUP(tbl_logs[[#This Row],[Employee_Action]],tbl_ResponseLikelihood[Employee Action],tbl_ResponseLikelihood[Likelihood Score])</f>
        <v>2</v>
      </c>
      <c r="L3272">
        <f>tbl_logs[[#This Row],[Impact Score]]*tbl_logs[[#This Row],[Response Multiplier]]</f>
        <v>6</v>
      </c>
      <c r="M3272" t="str" cm="1">
        <f t="array" ref="M3272">_xlfn.IFS(tbl_logs[[#This Row],[Total Score]]&lt;=4, "Low", tbl_logs[[#This Row],[Total Score]]&lt;=10, "Medium", tbl_logs[[#This Row],[Total Score]]&lt;=19, "High", tbl_logs[[#This Row],[Total Score]]&lt;=25, "Very High")</f>
        <v>Medium</v>
      </c>
      <c r="N3272" t="str" cm="1">
        <f t="array" ref="N3272">_xlfn.IFS(tbl_logs[[#This Row],[Total Score]]&lt;=4, "Low", tbl_logs[[#This Row],[Total Score]]&lt;=10, "Medium", tbl_logs[[#This Row],[Total Score]]&lt;=17, "High", tbl_logs[[#This Row],[Total Score]]&lt;=25, "Critical")</f>
        <v>Medium</v>
      </c>
    </row>
    <row r="3273" spans="1:14" x14ac:dyDescent="0.3">
      <c r="A3273" t="s">
        <v>3015</v>
      </c>
      <c r="B3273" s="1">
        <v>46083.088194444441</v>
      </c>
      <c r="C3273" t="s">
        <v>35</v>
      </c>
      <c r="D3273" t="s">
        <v>15</v>
      </c>
      <c r="E3273" t="s">
        <v>16</v>
      </c>
      <c r="F3273" t="s">
        <v>10</v>
      </c>
      <c r="G3273" s="2">
        <v>8.819444444444445E-2</v>
      </c>
      <c r="H3273" s="3">
        <v>46083</v>
      </c>
      <c r="I3273">
        <v>3</v>
      </c>
      <c r="J3273">
        <f>_xlfn.XLOOKUP(tbl_logs[[#This Row],[Target_Department]],tbl_DeptWeight[Department], tbl_DeptWeight[Impact Score])</f>
        <v>1</v>
      </c>
      <c r="K3273">
        <f>_xlfn.XLOOKUP(tbl_logs[[#This Row],[Employee_Action]],tbl_ResponseLikelihood[Employee Action],tbl_ResponseLikelihood[Likelihood Score])</f>
        <v>2</v>
      </c>
      <c r="L3273">
        <f>tbl_logs[[#This Row],[Impact Score]]*tbl_logs[[#This Row],[Response Multiplier]]</f>
        <v>2</v>
      </c>
      <c r="M3273" t="str" cm="1">
        <f t="array" ref="M3273">_xlfn.IFS(tbl_logs[[#This Row],[Total Score]]&lt;=4, "Low", tbl_logs[[#This Row],[Total Score]]&lt;=10, "Medium", tbl_logs[[#This Row],[Total Score]]&lt;=19, "High", tbl_logs[[#This Row],[Total Score]]&lt;=25, "Very High")</f>
        <v>Low</v>
      </c>
      <c r="N3273" t="str" cm="1">
        <f t="array" ref="N3273">_xlfn.IFS(tbl_logs[[#This Row],[Total Score]]&lt;=4, "Low", tbl_logs[[#This Row],[Total Score]]&lt;=10, "Medium", tbl_logs[[#This Row],[Total Score]]&lt;=17, "High", tbl_logs[[#This Row],[Total Score]]&lt;=25, "Critical")</f>
        <v>Low</v>
      </c>
    </row>
    <row r="3274" spans="1:14" x14ac:dyDescent="0.3">
      <c r="A3274" t="s">
        <v>4818</v>
      </c>
      <c r="B3274" s="1">
        <v>46083.1</v>
      </c>
      <c r="C3274" t="s">
        <v>26</v>
      </c>
      <c r="D3274" t="s">
        <v>8</v>
      </c>
      <c r="E3274" t="s">
        <v>19</v>
      </c>
      <c r="F3274" t="s">
        <v>10</v>
      </c>
      <c r="G3274" s="2">
        <v>0.1</v>
      </c>
      <c r="H3274" s="3">
        <v>46083</v>
      </c>
      <c r="I3274">
        <v>3</v>
      </c>
      <c r="J3274">
        <f>_xlfn.XLOOKUP(tbl_logs[[#This Row],[Target_Department]],tbl_DeptWeight[Department], tbl_DeptWeight[Impact Score])</f>
        <v>3</v>
      </c>
      <c r="K3274">
        <f>_xlfn.XLOOKUP(tbl_logs[[#This Row],[Employee_Action]],tbl_ResponseLikelihood[Employee Action],tbl_ResponseLikelihood[Likelihood Score])</f>
        <v>2</v>
      </c>
      <c r="L3274">
        <f>tbl_logs[[#This Row],[Impact Score]]*tbl_logs[[#This Row],[Response Multiplier]]</f>
        <v>6</v>
      </c>
      <c r="M3274" t="str" cm="1">
        <f t="array" ref="M3274">_xlfn.IFS(tbl_logs[[#This Row],[Total Score]]&lt;=4, "Low", tbl_logs[[#This Row],[Total Score]]&lt;=10, "Medium", tbl_logs[[#This Row],[Total Score]]&lt;=19, "High", tbl_logs[[#This Row],[Total Score]]&lt;=25, "Very High")</f>
        <v>Medium</v>
      </c>
      <c r="N3274" t="str" cm="1">
        <f t="array" ref="N3274">_xlfn.IFS(tbl_logs[[#This Row],[Total Score]]&lt;=4, "Low", tbl_logs[[#This Row],[Total Score]]&lt;=10, "Medium", tbl_logs[[#This Row],[Total Score]]&lt;=17, "High", tbl_logs[[#This Row],[Total Score]]&lt;=25, "Critical")</f>
        <v>Medium</v>
      </c>
    </row>
    <row r="3275" spans="1:14" x14ac:dyDescent="0.3">
      <c r="A3275" t="s">
        <v>1037</v>
      </c>
      <c r="B3275" s="1">
        <v>46083.120833333334</v>
      </c>
      <c r="C3275" t="s">
        <v>47</v>
      </c>
      <c r="D3275" t="s">
        <v>22</v>
      </c>
      <c r="E3275" t="s">
        <v>16</v>
      </c>
      <c r="F3275" t="s">
        <v>10</v>
      </c>
      <c r="G3275" s="2">
        <v>0.12083333333333333</v>
      </c>
      <c r="H3275" s="3">
        <v>46083</v>
      </c>
      <c r="I3275">
        <v>3</v>
      </c>
      <c r="J3275">
        <f>_xlfn.XLOOKUP(tbl_logs[[#This Row],[Target_Department]],tbl_DeptWeight[Department], tbl_DeptWeight[Impact Score])</f>
        <v>1</v>
      </c>
      <c r="K3275">
        <f>_xlfn.XLOOKUP(tbl_logs[[#This Row],[Employee_Action]],tbl_ResponseLikelihood[Employee Action],tbl_ResponseLikelihood[Likelihood Score])</f>
        <v>2</v>
      </c>
      <c r="L3275">
        <f>tbl_logs[[#This Row],[Impact Score]]*tbl_logs[[#This Row],[Response Multiplier]]</f>
        <v>2</v>
      </c>
      <c r="M3275" t="str" cm="1">
        <f t="array" ref="M3275">_xlfn.IFS(tbl_logs[[#This Row],[Total Score]]&lt;=4, "Low", tbl_logs[[#This Row],[Total Score]]&lt;=10, "Medium", tbl_logs[[#This Row],[Total Score]]&lt;=19, "High", tbl_logs[[#This Row],[Total Score]]&lt;=25, "Very High")</f>
        <v>Low</v>
      </c>
      <c r="N3275" t="str" cm="1">
        <f t="array" ref="N3275">_xlfn.IFS(tbl_logs[[#This Row],[Total Score]]&lt;=4, "Low", tbl_logs[[#This Row],[Total Score]]&lt;=10, "Medium", tbl_logs[[#This Row],[Total Score]]&lt;=17, "High", tbl_logs[[#This Row],[Total Score]]&lt;=25, "Critical")</f>
        <v>Low</v>
      </c>
    </row>
    <row r="3276" spans="1:14" x14ac:dyDescent="0.3">
      <c r="A3276" t="s">
        <v>4796</v>
      </c>
      <c r="B3276" s="1">
        <v>46083.136111111111</v>
      </c>
      <c r="C3276" t="s">
        <v>7</v>
      </c>
      <c r="D3276" t="s">
        <v>15</v>
      </c>
      <c r="E3276" t="s">
        <v>19</v>
      </c>
      <c r="F3276" t="s">
        <v>10</v>
      </c>
      <c r="G3276" s="2">
        <v>0.1361111111111111</v>
      </c>
      <c r="H3276" s="3">
        <v>46083</v>
      </c>
      <c r="I3276">
        <v>3</v>
      </c>
      <c r="J3276">
        <f>_xlfn.XLOOKUP(tbl_logs[[#This Row],[Target_Department]],tbl_DeptWeight[Department], tbl_DeptWeight[Impact Score])</f>
        <v>3</v>
      </c>
      <c r="K3276">
        <f>_xlfn.XLOOKUP(tbl_logs[[#This Row],[Employee_Action]],tbl_ResponseLikelihood[Employee Action],tbl_ResponseLikelihood[Likelihood Score])</f>
        <v>2</v>
      </c>
      <c r="L3276">
        <f>tbl_logs[[#This Row],[Impact Score]]*tbl_logs[[#This Row],[Response Multiplier]]</f>
        <v>6</v>
      </c>
      <c r="M3276" t="str" cm="1">
        <f t="array" ref="M3276">_xlfn.IFS(tbl_logs[[#This Row],[Total Score]]&lt;=4, "Low", tbl_logs[[#This Row],[Total Score]]&lt;=10, "Medium", tbl_logs[[#This Row],[Total Score]]&lt;=19, "High", tbl_logs[[#This Row],[Total Score]]&lt;=25, "Very High")</f>
        <v>Medium</v>
      </c>
      <c r="N3276" t="str" cm="1">
        <f t="array" ref="N3276">_xlfn.IFS(tbl_logs[[#This Row],[Total Score]]&lt;=4, "Low", tbl_logs[[#This Row],[Total Score]]&lt;=10, "Medium", tbl_logs[[#This Row],[Total Score]]&lt;=17, "High", tbl_logs[[#This Row],[Total Score]]&lt;=25, "Critical")</f>
        <v>Medium</v>
      </c>
    </row>
    <row r="3277" spans="1:14" x14ac:dyDescent="0.3">
      <c r="A3277" t="s">
        <v>4344</v>
      </c>
      <c r="B3277" s="1">
        <v>46083.156944444447</v>
      </c>
      <c r="C3277" t="s">
        <v>7</v>
      </c>
      <c r="D3277" t="s">
        <v>8</v>
      </c>
      <c r="E3277" t="s">
        <v>19</v>
      </c>
      <c r="F3277" t="s">
        <v>13</v>
      </c>
      <c r="G3277" s="2">
        <v>0.15694444444444444</v>
      </c>
      <c r="H3277" s="3">
        <v>46083</v>
      </c>
      <c r="I3277">
        <v>3</v>
      </c>
      <c r="J3277">
        <f>_xlfn.XLOOKUP(tbl_logs[[#This Row],[Target_Department]],tbl_DeptWeight[Department], tbl_DeptWeight[Impact Score])</f>
        <v>3</v>
      </c>
      <c r="K3277">
        <f>_xlfn.XLOOKUP(tbl_logs[[#This Row],[Employee_Action]],tbl_ResponseLikelihood[Employee Action],tbl_ResponseLikelihood[Likelihood Score])</f>
        <v>1</v>
      </c>
      <c r="L3277">
        <f>tbl_logs[[#This Row],[Impact Score]]*tbl_logs[[#This Row],[Response Multiplier]]</f>
        <v>3</v>
      </c>
      <c r="M3277" t="str" cm="1">
        <f t="array" ref="M3277">_xlfn.IFS(tbl_logs[[#This Row],[Total Score]]&lt;=4, "Low", tbl_logs[[#This Row],[Total Score]]&lt;=10, "Medium", tbl_logs[[#This Row],[Total Score]]&lt;=19, "High", tbl_logs[[#This Row],[Total Score]]&lt;=25, "Very High")</f>
        <v>Low</v>
      </c>
      <c r="N3277" t="str" cm="1">
        <f t="array" ref="N3277">_xlfn.IFS(tbl_logs[[#This Row],[Total Score]]&lt;=4, "Low", tbl_logs[[#This Row],[Total Score]]&lt;=10, "Medium", tbl_logs[[#This Row],[Total Score]]&lt;=17, "High", tbl_logs[[#This Row],[Total Score]]&lt;=25, "Critical")</f>
        <v>Low</v>
      </c>
    </row>
    <row r="3278" spans="1:14" x14ac:dyDescent="0.3">
      <c r="A3278" t="s">
        <v>3045</v>
      </c>
      <c r="B3278" s="1">
        <v>46083.173611111109</v>
      </c>
      <c r="C3278" t="s">
        <v>7</v>
      </c>
      <c r="D3278" t="s">
        <v>8</v>
      </c>
      <c r="E3278" t="s">
        <v>19</v>
      </c>
      <c r="F3278" t="s">
        <v>20</v>
      </c>
      <c r="G3278" s="2">
        <v>0.1736111111111111</v>
      </c>
      <c r="H3278" s="3">
        <v>46083</v>
      </c>
      <c r="I3278">
        <v>3</v>
      </c>
      <c r="J3278">
        <f>_xlfn.XLOOKUP(tbl_logs[[#This Row],[Target_Department]],tbl_DeptWeight[Department], tbl_DeptWeight[Impact Score])</f>
        <v>3</v>
      </c>
      <c r="K3278">
        <f>_xlfn.XLOOKUP(tbl_logs[[#This Row],[Employee_Action]],tbl_ResponseLikelihood[Employee Action],tbl_ResponseLikelihood[Likelihood Score])</f>
        <v>2</v>
      </c>
      <c r="L3278">
        <f>tbl_logs[[#This Row],[Impact Score]]*tbl_logs[[#This Row],[Response Multiplier]]</f>
        <v>6</v>
      </c>
      <c r="M3278" t="str" cm="1">
        <f t="array" ref="M3278">_xlfn.IFS(tbl_logs[[#This Row],[Total Score]]&lt;=4, "Low", tbl_logs[[#This Row],[Total Score]]&lt;=10, "Medium", tbl_logs[[#This Row],[Total Score]]&lt;=19, "High", tbl_logs[[#This Row],[Total Score]]&lt;=25, "Very High")</f>
        <v>Medium</v>
      </c>
      <c r="N3278" t="str" cm="1">
        <f t="array" ref="N3278">_xlfn.IFS(tbl_logs[[#This Row],[Total Score]]&lt;=4, "Low", tbl_logs[[#This Row],[Total Score]]&lt;=10, "Medium", tbl_logs[[#This Row],[Total Score]]&lt;=17, "High", tbl_logs[[#This Row],[Total Score]]&lt;=25, "Critical")</f>
        <v>Medium</v>
      </c>
    </row>
    <row r="3279" spans="1:14" x14ac:dyDescent="0.3">
      <c r="A3279" t="s">
        <v>921</v>
      </c>
      <c r="B3279" s="1">
        <v>46083.175000000003</v>
      </c>
      <c r="C3279" t="s">
        <v>7</v>
      </c>
      <c r="D3279" t="s">
        <v>22</v>
      </c>
      <c r="E3279" t="s">
        <v>31</v>
      </c>
      <c r="F3279" t="s">
        <v>20</v>
      </c>
      <c r="G3279" s="2">
        <v>0.17499999999999999</v>
      </c>
      <c r="H3279" s="3">
        <v>46083</v>
      </c>
      <c r="I3279">
        <v>3</v>
      </c>
      <c r="J3279">
        <f>_xlfn.XLOOKUP(tbl_logs[[#This Row],[Target_Department]],tbl_DeptWeight[Department], tbl_DeptWeight[Impact Score])</f>
        <v>3</v>
      </c>
      <c r="K3279">
        <f>_xlfn.XLOOKUP(tbl_logs[[#This Row],[Employee_Action]],tbl_ResponseLikelihood[Employee Action],tbl_ResponseLikelihood[Likelihood Score])</f>
        <v>2</v>
      </c>
      <c r="L3279">
        <f>tbl_logs[[#This Row],[Impact Score]]*tbl_logs[[#This Row],[Response Multiplier]]</f>
        <v>6</v>
      </c>
      <c r="M3279" t="str" cm="1">
        <f t="array" ref="M3279">_xlfn.IFS(tbl_logs[[#This Row],[Total Score]]&lt;=4, "Low", tbl_logs[[#This Row],[Total Score]]&lt;=10, "Medium", tbl_logs[[#This Row],[Total Score]]&lt;=19, "High", tbl_logs[[#This Row],[Total Score]]&lt;=25, "Very High")</f>
        <v>Medium</v>
      </c>
      <c r="N3279" t="str" cm="1">
        <f t="array" ref="N3279">_xlfn.IFS(tbl_logs[[#This Row],[Total Score]]&lt;=4, "Low", tbl_logs[[#This Row],[Total Score]]&lt;=10, "Medium", tbl_logs[[#This Row],[Total Score]]&lt;=17, "High", tbl_logs[[#This Row],[Total Score]]&lt;=25, "Critical")</f>
        <v>Medium</v>
      </c>
    </row>
    <row r="3280" spans="1:14" x14ac:dyDescent="0.3">
      <c r="A3280" t="s">
        <v>2508</v>
      </c>
      <c r="B3280" s="1">
        <v>46083.186111111114</v>
      </c>
      <c r="C3280" t="s">
        <v>7</v>
      </c>
      <c r="D3280" t="s">
        <v>8</v>
      </c>
      <c r="E3280" t="s">
        <v>19</v>
      </c>
      <c r="F3280" t="s">
        <v>20</v>
      </c>
      <c r="G3280" s="2">
        <v>0.18611111111111112</v>
      </c>
      <c r="H3280" s="3">
        <v>46083</v>
      </c>
      <c r="I3280">
        <v>3</v>
      </c>
      <c r="J3280">
        <f>_xlfn.XLOOKUP(tbl_logs[[#This Row],[Target_Department]],tbl_DeptWeight[Department], tbl_DeptWeight[Impact Score])</f>
        <v>3</v>
      </c>
      <c r="K3280">
        <f>_xlfn.XLOOKUP(tbl_logs[[#This Row],[Employee_Action]],tbl_ResponseLikelihood[Employee Action],tbl_ResponseLikelihood[Likelihood Score])</f>
        <v>2</v>
      </c>
      <c r="L3280">
        <f>tbl_logs[[#This Row],[Impact Score]]*tbl_logs[[#This Row],[Response Multiplier]]</f>
        <v>6</v>
      </c>
      <c r="M3280" t="str" cm="1">
        <f t="array" ref="M3280">_xlfn.IFS(tbl_logs[[#This Row],[Total Score]]&lt;=4, "Low", tbl_logs[[#This Row],[Total Score]]&lt;=10, "Medium", tbl_logs[[#This Row],[Total Score]]&lt;=19, "High", tbl_logs[[#This Row],[Total Score]]&lt;=25, "Very High")</f>
        <v>Medium</v>
      </c>
      <c r="N3280" t="str" cm="1">
        <f t="array" ref="N3280">_xlfn.IFS(tbl_logs[[#This Row],[Total Score]]&lt;=4, "Low", tbl_logs[[#This Row],[Total Score]]&lt;=10, "Medium", tbl_logs[[#This Row],[Total Score]]&lt;=17, "High", tbl_logs[[#This Row],[Total Score]]&lt;=25, "Critical")</f>
        <v>Medium</v>
      </c>
    </row>
    <row r="3281" spans="1:14" x14ac:dyDescent="0.3">
      <c r="A3281" t="s">
        <v>2050</v>
      </c>
      <c r="B3281" s="1">
        <v>46083.195833333331</v>
      </c>
      <c r="C3281" t="s">
        <v>7</v>
      </c>
      <c r="D3281" t="s">
        <v>15</v>
      </c>
      <c r="E3281" t="s">
        <v>19</v>
      </c>
      <c r="F3281" t="s">
        <v>33</v>
      </c>
      <c r="G3281" s="2">
        <v>0.19583333333333333</v>
      </c>
      <c r="H3281" s="3">
        <v>46083</v>
      </c>
      <c r="I3281">
        <v>3</v>
      </c>
      <c r="J3281">
        <f>_xlfn.XLOOKUP(tbl_logs[[#This Row],[Target_Department]],tbl_DeptWeight[Department], tbl_DeptWeight[Impact Score])</f>
        <v>3</v>
      </c>
      <c r="K3281">
        <f>_xlfn.XLOOKUP(tbl_logs[[#This Row],[Employee_Action]],tbl_ResponseLikelihood[Employee Action],tbl_ResponseLikelihood[Likelihood Score])</f>
        <v>4</v>
      </c>
      <c r="L3281">
        <f>tbl_logs[[#This Row],[Impact Score]]*tbl_logs[[#This Row],[Response Multiplier]]</f>
        <v>12</v>
      </c>
      <c r="M3281" t="str" cm="1">
        <f t="array" ref="M3281">_xlfn.IFS(tbl_logs[[#This Row],[Total Score]]&lt;=4, "Low", tbl_logs[[#This Row],[Total Score]]&lt;=10, "Medium", tbl_logs[[#This Row],[Total Score]]&lt;=19, "High", tbl_logs[[#This Row],[Total Score]]&lt;=25, "Very High")</f>
        <v>High</v>
      </c>
      <c r="N3281" t="str" cm="1">
        <f t="array" ref="N3281">_xlfn.IFS(tbl_logs[[#This Row],[Total Score]]&lt;=4, "Low", tbl_logs[[#This Row],[Total Score]]&lt;=10, "Medium", tbl_logs[[#This Row],[Total Score]]&lt;=17, "High", tbl_logs[[#This Row],[Total Score]]&lt;=25, "Critical")</f>
        <v>High</v>
      </c>
    </row>
    <row r="3282" spans="1:14" x14ac:dyDescent="0.3">
      <c r="A3282" t="s">
        <v>1031</v>
      </c>
      <c r="B3282" s="1">
        <v>46083.197222222225</v>
      </c>
      <c r="C3282" t="s">
        <v>40</v>
      </c>
      <c r="D3282" t="s">
        <v>15</v>
      </c>
      <c r="E3282" t="s">
        <v>16</v>
      </c>
      <c r="F3282" t="s">
        <v>13</v>
      </c>
      <c r="G3282" s="2">
        <v>0.19722222222222222</v>
      </c>
      <c r="H3282" s="3">
        <v>46083</v>
      </c>
      <c r="I3282">
        <v>3</v>
      </c>
      <c r="J3282">
        <f>_xlfn.XLOOKUP(tbl_logs[[#This Row],[Target_Department]],tbl_DeptWeight[Department], tbl_DeptWeight[Impact Score])</f>
        <v>5</v>
      </c>
      <c r="K3282">
        <f>_xlfn.XLOOKUP(tbl_logs[[#This Row],[Employee_Action]],tbl_ResponseLikelihood[Employee Action],tbl_ResponseLikelihood[Likelihood Score])</f>
        <v>1</v>
      </c>
      <c r="L3282">
        <f>tbl_logs[[#This Row],[Impact Score]]*tbl_logs[[#This Row],[Response Multiplier]]</f>
        <v>5</v>
      </c>
      <c r="M3282" t="str" cm="1">
        <f t="array" ref="M3282">_xlfn.IFS(tbl_logs[[#This Row],[Total Score]]&lt;=4, "Low", tbl_logs[[#This Row],[Total Score]]&lt;=10, "Medium", tbl_logs[[#This Row],[Total Score]]&lt;=19, "High", tbl_logs[[#This Row],[Total Score]]&lt;=25, "Very High")</f>
        <v>Medium</v>
      </c>
      <c r="N3282" t="str" cm="1">
        <f t="array" ref="N3282">_xlfn.IFS(tbl_logs[[#This Row],[Total Score]]&lt;=4, "Low", tbl_logs[[#This Row],[Total Score]]&lt;=10, "Medium", tbl_logs[[#This Row],[Total Score]]&lt;=17, "High", tbl_logs[[#This Row],[Total Score]]&lt;=25, "Critical")</f>
        <v>Medium</v>
      </c>
    </row>
    <row r="3283" spans="1:14" x14ac:dyDescent="0.3">
      <c r="A3283" t="s">
        <v>3043</v>
      </c>
      <c r="B3283" s="1">
        <v>46083.198611111111</v>
      </c>
      <c r="C3283" t="s">
        <v>26</v>
      </c>
      <c r="D3283" t="s">
        <v>8</v>
      </c>
      <c r="E3283" t="s">
        <v>31</v>
      </c>
      <c r="F3283" t="s">
        <v>33</v>
      </c>
      <c r="G3283" s="2">
        <v>0.1986111111111111</v>
      </c>
      <c r="H3283" s="3">
        <v>46083</v>
      </c>
      <c r="I3283">
        <v>3</v>
      </c>
      <c r="J3283">
        <f>_xlfn.XLOOKUP(tbl_logs[[#This Row],[Target_Department]],tbl_DeptWeight[Department], tbl_DeptWeight[Impact Score])</f>
        <v>3</v>
      </c>
      <c r="K3283">
        <f>_xlfn.XLOOKUP(tbl_logs[[#This Row],[Employee_Action]],tbl_ResponseLikelihood[Employee Action],tbl_ResponseLikelihood[Likelihood Score])</f>
        <v>4</v>
      </c>
      <c r="L3283">
        <f>tbl_logs[[#This Row],[Impact Score]]*tbl_logs[[#This Row],[Response Multiplier]]</f>
        <v>12</v>
      </c>
      <c r="M3283" t="str" cm="1">
        <f t="array" ref="M3283">_xlfn.IFS(tbl_logs[[#This Row],[Total Score]]&lt;=4, "Low", tbl_logs[[#This Row],[Total Score]]&lt;=10, "Medium", tbl_logs[[#This Row],[Total Score]]&lt;=19, "High", tbl_logs[[#This Row],[Total Score]]&lt;=25, "Very High")</f>
        <v>High</v>
      </c>
      <c r="N3283" t="str" cm="1">
        <f t="array" ref="N3283">_xlfn.IFS(tbl_logs[[#This Row],[Total Score]]&lt;=4, "Low", tbl_logs[[#This Row],[Total Score]]&lt;=10, "Medium", tbl_logs[[#This Row],[Total Score]]&lt;=17, "High", tbl_logs[[#This Row],[Total Score]]&lt;=25, "Critical")</f>
        <v>High</v>
      </c>
    </row>
    <row r="3284" spans="1:14" x14ac:dyDescent="0.3">
      <c r="A3284" t="s">
        <v>4224</v>
      </c>
      <c r="B3284" s="1">
        <v>46083.200694444444</v>
      </c>
      <c r="C3284" t="s">
        <v>7</v>
      </c>
      <c r="D3284" t="s">
        <v>22</v>
      </c>
      <c r="E3284" t="s">
        <v>31</v>
      </c>
      <c r="F3284" t="s">
        <v>20</v>
      </c>
      <c r="G3284" s="2">
        <v>0.20069444444444445</v>
      </c>
      <c r="H3284" s="3">
        <v>46083</v>
      </c>
      <c r="I3284">
        <v>3</v>
      </c>
      <c r="J3284">
        <f>_xlfn.XLOOKUP(tbl_logs[[#This Row],[Target_Department]],tbl_DeptWeight[Department], tbl_DeptWeight[Impact Score])</f>
        <v>3</v>
      </c>
      <c r="K3284">
        <f>_xlfn.XLOOKUP(tbl_logs[[#This Row],[Employee_Action]],tbl_ResponseLikelihood[Employee Action],tbl_ResponseLikelihood[Likelihood Score])</f>
        <v>2</v>
      </c>
      <c r="L3284">
        <f>tbl_logs[[#This Row],[Impact Score]]*tbl_logs[[#This Row],[Response Multiplier]]</f>
        <v>6</v>
      </c>
      <c r="M3284" t="str" cm="1">
        <f t="array" ref="M3284">_xlfn.IFS(tbl_logs[[#This Row],[Total Score]]&lt;=4, "Low", tbl_logs[[#This Row],[Total Score]]&lt;=10, "Medium", tbl_logs[[#This Row],[Total Score]]&lt;=19, "High", tbl_logs[[#This Row],[Total Score]]&lt;=25, "Very High")</f>
        <v>Medium</v>
      </c>
      <c r="N3284" t="str" cm="1">
        <f t="array" ref="N3284">_xlfn.IFS(tbl_logs[[#This Row],[Total Score]]&lt;=4, "Low", tbl_logs[[#This Row],[Total Score]]&lt;=10, "Medium", tbl_logs[[#This Row],[Total Score]]&lt;=17, "High", tbl_logs[[#This Row],[Total Score]]&lt;=25, "Critical")</f>
        <v>Medium</v>
      </c>
    </row>
    <row r="3285" spans="1:14" x14ac:dyDescent="0.3">
      <c r="A3285" t="s">
        <v>4925</v>
      </c>
      <c r="B3285" s="1">
        <v>46083.216666666667</v>
      </c>
      <c r="C3285" t="s">
        <v>47</v>
      </c>
      <c r="D3285" t="s">
        <v>22</v>
      </c>
      <c r="E3285" t="s">
        <v>19</v>
      </c>
      <c r="F3285" t="s">
        <v>13</v>
      </c>
      <c r="G3285" s="2">
        <v>0.21666666666666667</v>
      </c>
      <c r="H3285" s="3">
        <v>46083</v>
      </c>
      <c r="I3285">
        <v>3</v>
      </c>
      <c r="J3285">
        <f>_xlfn.XLOOKUP(tbl_logs[[#This Row],[Target_Department]],tbl_DeptWeight[Department], tbl_DeptWeight[Impact Score])</f>
        <v>1</v>
      </c>
      <c r="K3285">
        <f>_xlfn.XLOOKUP(tbl_logs[[#This Row],[Employee_Action]],tbl_ResponseLikelihood[Employee Action],tbl_ResponseLikelihood[Likelihood Score])</f>
        <v>1</v>
      </c>
      <c r="L3285">
        <f>tbl_logs[[#This Row],[Impact Score]]*tbl_logs[[#This Row],[Response Multiplier]]</f>
        <v>1</v>
      </c>
      <c r="M3285" t="str" cm="1">
        <f t="array" ref="M3285">_xlfn.IFS(tbl_logs[[#This Row],[Total Score]]&lt;=4, "Low", tbl_logs[[#This Row],[Total Score]]&lt;=10, "Medium", tbl_logs[[#This Row],[Total Score]]&lt;=19, "High", tbl_logs[[#This Row],[Total Score]]&lt;=25, "Very High")</f>
        <v>Low</v>
      </c>
      <c r="N3285" t="str" cm="1">
        <f t="array" ref="N3285">_xlfn.IFS(tbl_logs[[#This Row],[Total Score]]&lt;=4, "Low", tbl_logs[[#This Row],[Total Score]]&lt;=10, "Medium", tbl_logs[[#This Row],[Total Score]]&lt;=17, "High", tbl_logs[[#This Row],[Total Score]]&lt;=25, "Critical")</f>
        <v>Low</v>
      </c>
    </row>
    <row r="3286" spans="1:14" x14ac:dyDescent="0.3">
      <c r="A3286" t="s">
        <v>1038</v>
      </c>
      <c r="B3286" s="1">
        <v>46083.22152777778</v>
      </c>
      <c r="C3286" t="s">
        <v>7</v>
      </c>
      <c r="D3286" t="s">
        <v>22</v>
      </c>
      <c r="E3286" t="s">
        <v>31</v>
      </c>
      <c r="F3286" t="s">
        <v>20</v>
      </c>
      <c r="G3286" s="2">
        <v>0.22152777777777777</v>
      </c>
      <c r="H3286" s="3">
        <v>46083</v>
      </c>
      <c r="I3286">
        <v>3</v>
      </c>
      <c r="J3286">
        <f>_xlfn.XLOOKUP(tbl_logs[[#This Row],[Target_Department]],tbl_DeptWeight[Department], tbl_DeptWeight[Impact Score])</f>
        <v>3</v>
      </c>
      <c r="K3286">
        <f>_xlfn.XLOOKUP(tbl_logs[[#This Row],[Employee_Action]],tbl_ResponseLikelihood[Employee Action],tbl_ResponseLikelihood[Likelihood Score])</f>
        <v>2</v>
      </c>
      <c r="L3286">
        <f>tbl_logs[[#This Row],[Impact Score]]*tbl_logs[[#This Row],[Response Multiplier]]</f>
        <v>6</v>
      </c>
      <c r="M3286" t="str" cm="1">
        <f t="array" ref="M3286">_xlfn.IFS(tbl_logs[[#This Row],[Total Score]]&lt;=4, "Low", tbl_logs[[#This Row],[Total Score]]&lt;=10, "Medium", tbl_logs[[#This Row],[Total Score]]&lt;=19, "High", tbl_logs[[#This Row],[Total Score]]&lt;=25, "Very High")</f>
        <v>Medium</v>
      </c>
      <c r="N3286" t="str" cm="1">
        <f t="array" ref="N3286">_xlfn.IFS(tbl_logs[[#This Row],[Total Score]]&lt;=4, "Low", tbl_logs[[#This Row],[Total Score]]&lt;=10, "Medium", tbl_logs[[#This Row],[Total Score]]&lt;=17, "High", tbl_logs[[#This Row],[Total Score]]&lt;=25, "Critical")</f>
        <v>Medium</v>
      </c>
    </row>
    <row r="3287" spans="1:14" x14ac:dyDescent="0.3">
      <c r="A3287" t="s">
        <v>3838</v>
      </c>
      <c r="B3287" s="1">
        <v>46083.229861111111</v>
      </c>
      <c r="C3287" t="s">
        <v>7</v>
      </c>
      <c r="D3287" t="s">
        <v>18</v>
      </c>
      <c r="E3287" t="s">
        <v>19</v>
      </c>
      <c r="F3287" t="s">
        <v>10</v>
      </c>
      <c r="G3287" s="2">
        <v>0.2298611111111111</v>
      </c>
      <c r="H3287" s="3">
        <v>46083</v>
      </c>
      <c r="I3287">
        <v>3</v>
      </c>
      <c r="J3287">
        <f>_xlfn.XLOOKUP(tbl_logs[[#This Row],[Target_Department]],tbl_DeptWeight[Department], tbl_DeptWeight[Impact Score])</f>
        <v>3</v>
      </c>
      <c r="K3287">
        <f>_xlfn.XLOOKUP(tbl_logs[[#This Row],[Employee_Action]],tbl_ResponseLikelihood[Employee Action],tbl_ResponseLikelihood[Likelihood Score])</f>
        <v>2</v>
      </c>
      <c r="L3287">
        <f>tbl_logs[[#This Row],[Impact Score]]*tbl_logs[[#This Row],[Response Multiplier]]</f>
        <v>6</v>
      </c>
      <c r="M3287" t="str" cm="1">
        <f t="array" ref="M3287">_xlfn.IFS(tbl_logs[[#This Row],[Total Score]]&lt;=4, "Low", tbl_logs[[#This Row],[Total Score]]&lt;=10, "Medium", tbl_logs[[#This Row],[Total Score]]&lt;=19, "High", tbl_logs[[#This Row],[Total Score]]&lt;=25, "Very High")</f>
        <v>Medium</v>
      </c>
      <c r="N3287" t="str" cm="1">
        <f t="array" ref="N3287">_xlfn.IFS(tbl_logs[[#This Row],[Total Score]]&lt;=4, "Low", tbl_logs[[#This Row],[Total Score]]&lt;=10, "Medium", tbl_logs[[#This Row],[Total Score]]&lt;=17, "High", tbl_logs[[#This Row],[Total Score]]&lt;=25, "Critical")</f>
        <v>Medium</v>
      </c>
    </row>
    <row r="3288" spans="1:14" x14ac:dyDescent="0.3">
      <c r="A3288" t="s">
        <v>4385</v>
      </c>
      <c r="B3288" s="1">
        <v>46083.245833333334</v>
      </c>
      <c r="C3288" t="s">
        <v>40</v>
      </c>
      <c r="D3288" t="s">
        <v>15</v>
      </c>
      <c r="E3288" t="s">
        <v>16</v>
      </c>
      <c r="F3288" t="s">
        <v>13</v>
      </c>
      <c r="G3288" s="2">
        <v>0.24583333333333332</v>
      </c>
      <c r="H3288" s="3">
        <v>46083</v>
      </c>
      <c r="I3288">
        <v>3</v>
      </c>
      <c r="J3288">
        <f>_xlfn.XLOOKUP(tbl_logs[[#This Row],[Target_Department]],tbl_DeptWeight[Department], tbl_DeptWeight[Impact Score])</f>
        <v>5</v>
      </c>
      <c r="K3288">
        <f>_xlfn.XLOOKUP(tbl_logs[[#This Row],[Employee_Action]],tbl_ResponseLikelihood[Employee Action],tbl_ResponseLikelihood[Likelihood Score])</f>
        <v>1</v>
      </c>
      <c r="L3288">
        <f>tbl_logs[[#This Row],[Impact Score]]*tbl_logs[[#This Row],[Response Multiplier]]</f>
        <v>5</v>
      </c>
      <c r="M3288" t="str" cm="1">
        <f t="array" ref="M3288">_xlfn.IFS(tbl_logs[[#This Row],[Total Score]]&lt;=4, "Low", tbl_logs[[#This Row],[Total Score]]&lt;=10, "Medium", tbl_logs[[#This Row],[Total Score]]&lt;=19, "High", tbl_logs[[#This Row],[Total Score]]&lt;=25, "Very High")</f>
        <v>Medium</v>
      </c>
      <c r="N3288" t="str" cm="1">
        <f t="array" ref="N3288">_xlfn.IFS(tbl_logs[[#This Row],[Total Score]]&lt;=4, "Low", tbl_logs[[#This Row],[Total Score]]&lt;=10, "Medium", tbl_logs[[#This Row],[Total Score]]&lt;=17, "High", tbl_logs[[#This Row],[Total Score]]&lt;=25, "Critical")</f>
        <v>Medium</v>
      </c>
    </row>
    <row r="3289" spans="1:14" x14ac:dyDescent="0.3">
      <c r="A3289" t="s">
        <v>2118</v>
      </c>
      <c r="B3289" s="1">
        <v>46083.26666666667</v>
      </c>
      <c r="C3289" t="s">
        <v>26</v>
      </c>
      <c r="D3289" t="s">
        <v>15</v>
      </c>
      <c r="E3289" t="s">
        <v>16</v>
      </c>
      <c r="F3289" t="s">
        <v>20</v>
      </c>
      <c r="G3289" s="2">
        <v>0.26666666666666666</v>
      </c>
      <c r="H3289" s="3">
        <v>46083</v>
      </c>
      <c r="I3289">
        <v>3</v>
      </c>
      <c r="J3289">
        <f>_xlfn.XLOOKUP(tbl_logs[[#This Row],[Target_Department]],tbl_DeptWeight[Department], tbl_DeptWeight[Impact Score])</f>
        <v>3</v>
      </c>
      <c r="K3289">
        <f>_xlfn.XLOOKUP(tbl_logs[[#This Row],[Employee_Action]],tbl_ResponseLikelihood[Employee Action],tbl_ResponseLikelihood[Likelihood Score])</f>
        <v>2</v>
      </c>
      <c r="L3289">
        <f>tbl_logs[[#This Row],[Impact Score]]*tbl_logs[[#This Row],[Response Multiplier]]</f>
        <v>6</v>
      </c>
      <c r="M3289" t="str" cm="1">
        <f t="array" ref="M3289">_xlfn.IFS(tbl_logs[[#This Row],[Total Score]]&lt;=4, "Low", tbl_logs[[#This Row],[Total Score]]&lt;=10, "Medium", tbl_logs[[#This Row],[Total Score]]&lt;=19, "High", tbl_logs[[#This Row],[Total Score]]&lt;=25, "Very High")</f>
        <v>Medium</v>
      </c>
      <c r="N3289" t="str" cm="1">
        <f t="array" ref="N3289">_xlfn.IFS(tbl_logs[[#This Row],[Total Score]]&lt;=4, "Low", tbl_logs[[#This Row],[Total Score]]&lt;=10, "Medium", tbl_logs[[#This Row],[Total Score]]&lt;=17, "High", tbl_logs[[#This Row],[Total Score]]&lt;=25, "Critical")</f>
        <v>Medium</v>
      </c>
    </row>
    <row r="3290" spans="1:14" x14ac:dyDescent="0.3">
      <c r="A3290" t="s">
        <v>4738</v>
      </c>
      <c r="B3290" s="1">
        <v>46083.309027777781</v>
      </c>
      <c r="C3290" t="s">
        <v>47</v>
      </c>
      <c r="D3290" t="s">
        <v>22</v>
      </c>
      <c r="E3290" t="s">
        <v>31</v>
      </c>
      <c r="F3290" t="s">
        <v>20</v>
      </c>
      <c r="G3290" s="2">
        <v>0.30902777777777779</v>
      </c>
      <c r="H3290" s="3">
        <v>46083</v>
      </c>
      <c r="I3290">
        <v>3</v>
      </c>
      <c r="J3290">
        <f>_xlfn.XLOOKUP(tbl_logs[[#This Row],[Target_Department]],tbl_DeptWeight[Department], tbl_DeptWeight[Impact Score])</f>
        <v>1</v>
      </c>
      <c r="K3290">
        <f>_xlfn.XLOOKUP(tbl_logs[[#This Row],[Employee_Action]],tbl_ResponseLikelihood[Employee Action],tbl_ResponseLikelihood[Likelihood Score])</f>
        <v>2</v>
      </c>
      <c r="L3290">
        <f>tbl_logs[[#This Row],[Impact Score]]*tbl_logs[[#This Row],[Response Multiplier]]</f>
        <v>2</v>
      </c>
      <c r="M3290" t="str" cm="1">
        <f t="array" ref="M3290">_xlfn.IFS(tbl_logs[[#This Row],[Total Score]]&lt;=4, "Low", tbl_logs[[#This Row],[Total Score]]&lt;=10, "Medium", tbl_logs[[#This Row],[Total Score]]&lt;=19, "High", tbl_logs[[#This Row],[Total Score]]&lt;=25, "Very High")</f>
        <v>Low</v>
      </c>
      <c r="N3290" t="str" cm="1">
        <f t="array" ref="N3290">_xlfn.IFS(tbl_logs[[#This Row],[Total Score]]&lt;=4, "Low", tbl_logs[[#This Row],[Total Score]]&lt;=10, "Medium", tbl_logs[[#This Row],[Total Score]]&lt;=17, "High", tbl_logs[[#This Row],[Total Score]]&lt;=25, "Critical")</f>
        <v>Low</v>
      </c>
    </row>
    <row r="3291" spans="1:14" x14ac:dyDescent="0.3">
      <c r="A3291" t="s">
        <v>2780</v>
      </c>
      <c r="B3291" s="1">
        <v>46083.320833333331</v>
      </c>
      <c r="C3291" t="s">
        <v>12</v>
      </c>
      <c r="D3291" t="s">
        <v>8</v>
      </c>
      <c r="E3291" t="s">
        <v>31</v>
      </c>
      <c r="F3291" t="s">
        <v>13</v>
      </c>
      <c r="G3291" s="2">
        <v>0.32083333333333336</v>
      </c>
      <c r="H3291" s="3">
        <v>46083</v>
      </c>
      <c r="I3291">
        <v>3</v>
      </c>
      <c r="J3291">
        <f>_xlfn.XLOOKUP(tbl_logs[[#This Row],[Target_Department]],tbl_DeptWeight[Department], tbl_DeptWeight[Impact Score])</f>
        <v>1</v>
      </c>
      <c r="K3291">
        <f>_xlfn.XLOOKUP(tbl_logs[[#This Row],[Employee_Action]],tbl_ResponseLikelihood[Employee Action],tbl_ResponseLikelihood[Likelihood Score])</f>
        <v>1</v>
      </c>
      <c r="L3291">
        <f>tbl_logs[[#This Row],[Impact Score]]*tbl_logs[[#This Row],[Response Multiplier]]</f>
        <v>1</v>
      </c>
      <c r="M3291" t="str" cm="1">
        <f t="array" ref="M3291">_xlfn.IFS(tbl_logs[[#This Row],[Total Score]]&lt;=4, "Low", tbl_logs[[#This Row],[Total Score]]&lt;=10, "Medium", tbl_logs[[#This Row],[Total Score]]&lt;=19, "High", tbl_logs[[#This Row],[Total Score]]&lt;=25, "Very High")</f>
        <v>Low</v>
      </c>
      <c r="N3291" t="str" cm="1">
        <f t="array" ref="N3291">_xlfn.IFS(tbl_logs[[#This Row],[Total Score]]&lt;=4, "Low", tbl_logs[[#This Row],[Total Score]]&lt;=10, "Medium", tbl_logs[[#This Row],[Total Score]]&lt;=17, "High", tbl_logs[[#This Row],[Total Score]]&lt;=25, "Critical")</f>
        <v>Low</v>
      </c>
    </row>
    <row r="3292" spans="1:14" x14ac:dyDescent="0.3">
      <c r="A3292" t="s">
        <v>2782</v>
      </c>
      <c r="B3292" s="1">
        <v>46083.339583333334</v>
      </c>
      <c r="C3292" t="s">
        <v>7</v>
      </c>
      <c r="D3292" t="s">
        <v>8</v>
      </c>
      <c r="E3292" t="s">
        <v>19</v>
      </c>
      <c r="F3292" t="s">
        <v>20</v>
      </c>
      <c r="G3292" s="2">
        <v>0.33958333333333335</v>
      </c>
      <c r="H3292" s="3">
        <v>46083</v>
      </c>
      <c r="I3292">
        <v>3</v>
      </c>
      <c r="J3292">
        <f>_xlfn.XLOOKUP(tbl_logs[[#This Row],[Target_Department]],tbl_DeptWeight[Department], tbl_DeptWeight[Impact Score])</f>
        <v>3</v>
      </c>
      <c r="K3292">
        <f>_xlfn.XLOOKUP(tbl_logs[[#This Row],[Employee_Action]],tbl_ResponseLikelihood[Employee Action],tbl_ResponseLikelihood[Likelihood Score])</f>
        <v>2</v>
      </c>
      <c r="L3292">
        <f>tbl_logs[[#This Row],[Impact Score]]*tbl_logs[[#This Row],[Response Multiplier]]</f>
        <v>6</v>
      </c>
      <c r="M3292" t="str" cm="1">
        <f t="array" ref="M3292">_xlfn.IFS(tbl_logs[[#This Row],[Total Score]]&lt;=4, "Low", tbl_logs[[#This Row],[Total Score]]&lt;=10, "Medium", tbl_logs[[#This Row],[Total Score]]&lt;=19, "High", tbl_logs[[#This Row],[Total Score]]&lt;=25, "Very High")</f>
        <v>Medium</v>
      </c>
      <c r="N3292" t="str" cm="1">
        <f t="array" ref="N3292">_xlfn.IFS(tbl_logs[[#This Row],[Total Score]]&lt;=4, "Low", tbl_logs[[#This Row],[Total Score]]&lt;=10, "Medium", tbl_logs[[#This Row],[Total Score]]&lt;=17, "High", tbl_logs[[#This Row],[Total Score]]&lt;=25, "Critical")</f>
        <v>Medium</v>
      </c>
    </row>
    <row r="3293" spans="1:14" x14ac:dyDescent="0.3">
      <c r="A3293" t="s">
        <v>2988</v>
      </c>
      <c r="B3293" s="1">
        <v>46083.341666666667</v>
      </c>
      <c r="C3293" t="s">
        <v>40</v>
      </c>
      <c r="D3293" t="s">
        <v>15</v>
      </c>
      <c r="E3293" t="s">
        <v>16</v>
      </c>
      <c r="F3293" t="s">
        <v>13</v>
      </c>
      <c r="G3293" s="2">
        <v>0.34166666666666667</v>
      </c>
      <c r="H3293" s="3">
        <v>46083</v>
      </c>
      <c r="I3293">
        <v>3</v>
      </c>
      <c r="J3293">
        <f>_xlfn.XLOOKUP(tbl_logs[[#This Row],[Target_Department]],tbl_DeptWeight[Department], tbl_DeptWeight[Impact Score])</f>
        <v>5</v>
      </c>
      <c r="K3293">
        <f>_xlfn.XLOOKUP(tbl_logs[[#This Row],[Employee_Action]],tbl_ResponseLikelihood[Employee Action],tbl_ResponseLikelihood[Likelihood Score])</f>
        <v>1</v>
      </c>
      <c r="L3293">
        <f>tbl_logs[[#This Row],[Impact Score]]*tbl_logs[[#This Row],[Response Multiplier]]</f>
        <v>5</v>
      </c>
      <c r="M3293" t="str" cm="1">
        <f t="array" ref="M3293">_xlfn.IFS(tbl_logs[[#This Row],[Total Score]]&lt;=4, "Low", tbl_logs[[#This Row],[Total Score]]&lt;=10, "Medium", tbl_logs[[#This Row],[Total Score]]&lt;=19, "High", tbl_logs[[#This Row],[Total Score]]&lt;=25, "Very High")</f>
        <v>Medium</v>
      </c>
      <c r="N3293" t="str" cm="1">
        <f t="array" ref="N3293">_xlfn.IFS(tbl_logs[[#This Row],[Total Score]]&lt;=4, "Low", tbl_logs[[#This Row],[Total Score]]&lt;=10, "Medium", tbl_logs[[#This Row],[Total Score]]&lt;=17, "High", tbl_logs[[#This Row],[Total Score]]&lt;=25, "Critical")</f>
        <v>Medium</v>
      </c>
    </row>
    <row r="3294" spans="1:14" x14ac:dyDescent="0.3">
      <c r="A3294" t="s">
        <v>654</v>
      </c>
      <c r="B3294" s="1">
        <v>46083.354166666664</v>
      </c>
      <c r="C3294" t="s">
        <v>7</v>
      </c>
      <c r="D3294" t="s">
        <v>18</v>
      </c>
      <c r="E3294" t="s">
        <v>19</v>
      </c>
      <c r="F3294" t="s">
        <v>10</v>
      </c>
      <c r="G3294" s="2">
        <v>0.35416666666666669</v>
      </c>
      <c r="H3294" s="3">
        <v>46083</v>
      </c>
      <c r="I3294">
        <v>3</v>
      </c>
      <c r="J3294">
        <f>_xlfn.XLOOKUP(tbl_logs[[#This Row],[Target_Department]],tbl_DeptWeight[Department], tbl_DeptWeight[Impact Score])</f>
        <v>3</v>
      </c>
      <c r="K3294">
        <f>_xlfn.XLOOKUP(tbl_logs[[#This Row],[Employee_Action]],tbl_ResponseLikelihood[Employee Action],tbl_ResponseLikelihood[Likelihood Score])</f>
        <v>2</v>
      </c>
      <c r="L3294">
        <f>tbl_logs[[#This Row],[Impact Score]]*tbl_logs[[#This Row],[Response Multiplier]]</f>
        <v>6</v>
      </c>
      <c r="M3294" t="str" cm="1">
        <f t="array" ref="M3294">_xlfn.IFS(tbl_logs[[#This Row],[Total Score]]&lt;=4, "Low", tbl_logs[[#This Row],[Total Score]]&lt;=10, "Medium", tbl_logs[[#This Row],[Total Score]]&lt;=19, "High", tbl_logs[[#This Row],[Total Score]]&lt;=25, "Very High")</f>
        <v>Medium</v>
      </c>
      <c r="N3294" t="str" cm="1">
        <f t="array" ref="N3294">_xlfn.IFS(tbl_logs[[#This Row],[Total Score]]&lt;=4, "Low", tbl_logs[[#This Row],[Total Score]]&lt;=10, "Medium", tbl_logs[[#This Row],[Total Score]]&lt;=17, "High", tbl_logs[[#This Row],[Total Score]]&lt;=25, "Critical")</f>
        <v>Medium</v>
      </c>
    </row>
    <row r="3295" spans="1:14" x14ac:dyDescent="0.3">
      <c r="A3295" t="s">
        <v>2822</v>
      </c>
      <c r="B3295" s="1">
        <v>46083.359722222223</v>
      </c>
      <c r="C3295" t="s">
        <v>47</v>
      </c>
      <c r="D3295" t="s">
        <v>15</v>
      </c>
      <c r="E3295" t="s">
        <v>31</v>
      </c>
      <c r="F3295" t="s">
        <v>10</v>
      </c>
      <c r="G3295" s="2">
        <v>0.35972222222222222</v>
      </c>
      <c r="H3295" s="3">
        <v>46083</v>
      </c>
      <c r="I3295">
        <v>3</v>
      </c>
      <c r="J3295">
        <f>_xlfn.XLOOKUP(tbl_logs[[#This Row],[Target_Department]],tbl_DeptWeight[Department], tbl_DeptWeight[Impact Score])</f>
        <v>1</v>
      </c>
      <c r="K3295">
        <f>_xlfn.XLOOKUP(tbl_logs[[#This Row],[Employee_Action]],tbl_ResponseLikelihood[Employee Action],tbl_ResponseLikelihood[Likelihood Score])</f>
        <v>2</v>
      </c>
      <c r="L3295">
        <f>tbl_logs[[#This Row],[Impact Score]]*tbl_logs[[#This Row],[Response Multiplier]]</f>
        <v>2</v>
      </c>
      <c r="M3295" t="str" cm="1">
        <f t="array" ref="M3295">_xlfn.IFS(tbl_logs[[#This Row],[Total Score]]&lt;=4, "Low", tbl_logs[[#This Row],[Total Score]]&lt;=10, "Medium", tbl_logs[[#This Row],[Total Score]]&lt;=19, "High", tbl_logs[[#This Row],[Total Score]]&lt;=25, "Very High")</f>
        <v>Low</v>
      </c>
      <c r="N3295" t="str" cm="1">
        <f t="array" ref="N3295">_xlfn.IFS(tbl_logs[[#This Row],[Total Score]]&lt;=4, "Low", tbl_logs[[#This Row],[Total Score]]&lt;=10, "Medium", tbl_logs[[#This Row],[Total Score]]&lt;=17, "High", tbl_logs[[#This Row],[Total Score]]&lt;=25, "Critical")</f>
        <v>Low</v>
      </c>
    </row>
    <row r="3296" spans="1:14" x14ac:dyDescent="0.3">
      <c r="A3296" t="s">
        <v>4415</v>
      </c>
      <c r="B3296" s="1">
        <v>46083.37222222222</v>
      </c>
      <c r="C3296" t="s">
        <v>7</v>
      </c>
      <c r="D3296" t="s">
        <v>15</v>
      </c>
      <c r="E3296" t="s">
        <v>19</v>
      </c>
      <c r="F3296" t="s">
        <v>20</v>
      </c>
      <c r="G3296" s="2">
        <v>0.37222222222222223</v>
      </c>
      <c r="H3296" s="3">
        <v>46083</v>
      </c>
      <c r="I3296">
        <v>3</v>
      </c>
      <c r="J3296">
        <f>_xlfn.XLOOKUP(tbl_logs[[#This Row],[Target_Department]],tbl_DeptWeight[Department], tbl_DeptWeight[Impact Score])</f>
        <v>3</v>
      </c>
      <c r="K3296">
        <f>_xlfn.XLOOKUP(tbl_logs[[#This Row],[Employee_Action]],tbl_ResponseLikelihood[Employee Action],tbl_ResponseLikelihood[Likelihood Score])</f>
        <v>2</v>
      </c>
      <c r="L3296">
        <f>tbl_logs[[#This Row],[Impact Score]]*tbl_logs[[#This Row],[Response Multiplier]]</f>
        <v>6</v>
      </c>
      <c r="M3296" t="str" cm="1">
        <f t="array" ref="M3296">_xlfn.IFS(tbl_logs[[#This Row],[Total Score]]&lt;=4, "Low", tbl_logs[[#This Row],[Total Score]]&lt;=10, "Medium", tbl_logs[[#This Row],[Total Score]]&lt;=19, "High", tbl_logs[[#This Row],[Total Score]]&lt;=25, "Very High")</f>
        <v>Medium</v>
      </c>
      <c r="N3296" t="str" cm="1">
        <f t="array" ref="N3296">_xlfn.IFS(tbl_logs[[#This Row],[Total Score]]&lt;=4, "Low", tbl_logs[[#This Row],[Total Score]]&lt;=10, "Medium", tbl_logs[[#This Row],[Total Score]]&lt;=17, "High", tbl_logs[[#This Row],[Total Score]]&lt;=25, "Critical")</f>
        <v>Medium</v>
      </c>
    </row>
    <row r="3297" spans="1:14" x14ac:dyDescent="0.3">
      <c r="A3297" t="s">
        <v>741</v>
      </c>
      <c r="B3297" s="1">
        <v>46083.386805555558</v>
      </c>
      <c r="C3297" t="s">
        <v>35</v>
      </c>
      <c r="D3297" t="s">
        <v>22</v>
      </c>
      <c r="E3297" t="s">
        <v>16</v>
      </c>
      <c r="F3297" t="s">
        <v>33</v>
      </c>
      <c r="G3297" s="2">
        <v>0.38680555555555557</v>
      </c>
      <c r="H3297" s="3">
        <v>46083</v>
      </c>
      <c r="I3297">
        <v>3</v>
      </c>
      <c r="J3297">
        <f>_xlfn.XLOOKUP(tbl_logs[[#This Row],[Target_Department]],tbl_DeptWeight[Department], tbl_DeptWeight[Impact Score])</f>
        <v>1</v>
      </c>
      <c r="K3297">
        <f>_xlfn.XLOOKUP(tbl_logs[[#This Row],[Employee_Action]],tbl_ResponseLikelihood[Employee Action],tbl_ResponseLikelihood[Likelihood Score])</f>
        <v>4</v>
      </c>
      <c r="L3297">
        <f>tbl_logs[[#This Row],[Impact Score]]*tbl_logs[[#This Row],[Response Multiplier]]</f>
        <v>4</v>
      </c>
      <c r="M3297" t="str" cm="1">
        <f t="array" ref="M3297">_xlfn.IFS(tbl_logs[[#This Row],[Total Score]]&lt;=4, "Low", tbl_logs[[#This Row],[Total Score]]&lt;=10, "Medium", tbl_logs[[#This Row],[Total Score]]&lt;=19, "High", tbl_logs[[#This Row],[Total Score]]&lt;=25, "Very High")</f>
        <v>Low</v>
      </c>
      <c r="N3297" t="str" cm="1">
        <f t="array" ref="N3297">_xlfn.IFS(tbl_logs[[#This Row],[Total Score]]&lt;=4, "Low", tbl_logs[[#This Row],[Total Score]]&lt;=10, "Medium", tbl_logs[[#This Row],[Total Score]]&lt;=17, "High", tbl_logs[[#This Row],[Total Score]]&lt;=25, "Critical")</f>
        <v>Low</v>
      </c>
    </row>
    <row r="3298" spans="1:14" x14ac:dyDescent="0.3">
      <c r="A3298" t="s">
        <v>183</v>
      </c>
      <c r="B3298" s="1">
        <v>46083.394444444442</v>
      </c>
      <c r="C3298" t="s">
        <v>12</v>
      </c>
      <c r="D3298" t="s">
        <v>22</v>
      </c>
      <c r="E3298" t="s">
        <v>31</v>
      </c>
      <c r="F3298" t="s">
        <v>13</v>
      </c>
      <c r="G3298" s="2">
        <v>0.39444444444444443</v>
      </c>
      <c r="H3298" s="3">
        <v>46083</v>
      </c>
      <c r="I3298">
        <v>3</v>
      </c>
      <c r="J3298">
        <f>_xlfn.XLOOKUP(tbl_logs[[#This Row],[Target_Department]],tbl_DeptWeight[Department], tbl_DeptWeight[Impact Score])</f>
        <v>1</v>
      </c>
      <c r="K3298">
        <f>_xlfn.XLOOKUP(tbl_logs[[#This Row],[Employee_Action]],tbl_ResponseLikelihood[Employee Action],tbl_ResponseLikelihood[Likelihood Score])</f>
        <v>1</v>
      </c>
      <c r="L3298">
        <f>tbl_logs[[#This Row],[Impact Score]]*tbl_logs[[#This Row],[Response Multiplier]]</f>
        <v>1</v>
      </c>
      <c r="M3298" t="str" cm="1">
        <f t="array" ref="M3298">_xlfn.IFS(tbl_logs[[#This Row],[Total Score]]&lt;=4, "Low", tbl_logs[[#This Row],[Total Score]]&lt;=10, "Medium", tbl_logs[[#This Row],[Total Score]]&lt;=19, "High", tbl_logs[[#This Row],[Total Score]]&lt;=25, "Very High")</f>
        <v>Low</v>
      </c>
      <c r="N3298" t="str" cm="1">
        <f t="array" ref="N3298">_xlfn.IFS(tbl_logs[[#This Row],[Total Score]]&lt;=4, "Low", tbl_logs[[#This Row],[Total Score]]&lt;=10, "Medium", tbl_logs[[#This Row],[Total Score]]&lt;=17, "High", tbl_logs[[#This Row],[Total Score]]&lt;=25, "Critical")</f>
        <v>Low</v>
      </c>
    </row>
    <row r="3299" spans="1:14" x14ac:dyDescent="0.3">
      <c r="A3299" t="s">
        <v>148</v>
      </c>
      <c r="B3299" s="1">
        <v>46083.400694444441</v>
      </c>
      <c r="C3299" t="s">
        <v>7</v>
      </c>
      <c r="D3299" t="s">
        <v>22</v>
      </c>
      <c r="E3299" t="s">
        <v>19</v>
      </c>
      <c r="F3299" t="s">
        <v>10</v>
      </c>
      <c r="G3299" s="2">
        <v>0.40069444444444446</v>
      </c>
      <c r="H3299" s="3">
        <v>46083</v>
      </c>
      <c r="I3299">
        <v>3</v>
      </c>
      <c r="J3299">
        <f>_xlfn.XLOOKUP(tbl_logs[[#This Row],[Target_Department]],tbl_DeptWeight[Department], tbl_DeptWeight[Impact Score])</f>
        <v>3</v>
      </c>
      <c r="K3299">
        <f>_xlfn.XLOOKUP(tbl_logs[[#This Row],[Employee_Action]],tbl_ResponseLikelihood[Employee Action],tbl_ResponseLikelihood[Likelihood Score])</f>
        <v>2</v>
      </c>
      <c r="L3299">
        <f>tbl_logs[[#This Row],[Impact Score]]*tbl_logs[[#This Row],[Response Multiplier]]</f>
        <v>6</v>
      </c>
      <c r="M3299" t="str" cm="1">
        <f t="array" ref="M3299">_xlfn.IFS(tbl_logs[[#This Row],[Total Score]]&lt;=4, "Low", tbl_logs[[#This Row],[Total Score]]&lt;=10, "Medium", tbl_logs[[#This Row],[Total Score]]&lt;=19, "High", tbl_logs[[#This Row],[Total Score]]&lt;=25, "Very High")</f>
        <v>Medium</v>
      </c>
      <c r="N3299" t="str" cm="1">
        <f t="array" ref="N3299">_xlfn.IFS(tbl_logs[[#This Row],[Total Score]]&lt;=4, "Low", tbl_logs[[#This Row],[Total Score]]&lt;=10, "Medium", tbl_logs[[#This Row],[Total Score]]&lt;=17, "High", tbl_logs[[#This Row],[Total Score]]&lt;=25, "Critical")</f>
        <v>Medium</v>
      </c>
    </row>
    <row r="3300" spans="1:14" x14ac:dyDescent="0.3">
      <c r="A3300" t="s">
        <v>2940</v>
      </c>
      <c r="B3300" s="1">
        <v>46083.402083333334</v>
      </c>
      <c r="C3300" t="s">
        <v>40</v>
      </c>
      <c r="D3300" t="s">
        <v>18</v>
      </c>
      <c r="E3300" t="s">
        <v>16</v>
      </c>
      <c r="F3300" t="s">
        <v>10</v>
      </c>
      <c r="G3300" s="2">
        <v>0.40208333333333335</v>
      </c>
      <c r="H3300" s="3">
        <v>46083</v>
      </c>
      <c r="I3300">
        <v>3</v>
      </c>
      <c r="J3300">
        <f>_xlfn.XLOOKUP(tbl_logs[[#This Row],[Target_Department]],tbl_DeptWeight[Department], tbl_DeptWeight[Impact Score])</f>
        <v>5</v>
      </c>
      <c r="K3300">
        <f>_xlfn.XLOOKUP(tbl_logs[[#This Row],[Employee_Action]],tbl_ResponseLikelihood[Employee Action],tbl_ResponseLikelihood[Likelihood Score])</f>
        <v>2</v>
      </c>
      <c r="L3300">
        <f>tbl_logs[[#This Row],[Impact Score]]*tbl_logs[[#This Row],[Response Multiplier]]</f>
        <v>10</v>
      </c>
      <c r="M3300" t="str" cm="1">
        <f t="array" ref="M3300">_xlfn.IFS(tbl_logs[[#This Row],[Total Score]]&lt;=4, "Low", tbl_logs[[#This Row],[Total Score]]&lt;=10, "Medium", tbl_logs[[#This Row],[Total Score]]&lt;=19, "High", tbl_logs[[#This Row],[Total Score]]&lt;=25, "Very High")</f>
        <v>Medium</v>
      </c>
      <c r="N3300" t="str" cm="1">
        <f t="array" ref="N3300">_xlfn.IFS(tbl_logs[[#This Row],[Total Score]]&lt;=4, "Low", tbl_logs[[#This Row],[Total Score]]&lt;=10, "Medium", tbl_logs[[#This Row],[Total Score]]&lt;=17, "High", tbl_logs[[#This Row],[Total Score]]&lt;=25, "Critical")</f>
        <v>Medium</v>
      </c>
    </row>
    <row r="3301" spans="1:14" x14ac:dyDescent="0.3">
      <c r="A3301" t="s">
        <v>3434</v>
      </c>
      <c r="B3301" s="1">
        <v>46083.412499999999</v>
      </c>
      <c r="C3301" t="s">
        <v>7</v>
      </c>
      <c r="D3301" t="s">
        <v>22</v>
      </c>
      <c r="E3301" t="s">
        <v>19</v>
      </c>
      <c r="F3301" t="s">
        <v>33</v>
      </c>
      <c r="G3301" s="2">
        <v>0.41249999999999998</v>
      </c>
      <c r="H3301" s="3">
        <v>46083</v>
      </c>
      <c r="I3301">
        <v>3</v>
      </c>
      <c r="J3301">
        <f>_xlfn.XLOOKUP(tbl_logs[[#This Row],[Target_Department]],tbl_DeptWeight[Department], tbl_DeptWeight[Impact Score])</f>
        <v>3</v>
      </c>
      <c r="K3301">
        <f>_xlfn.XLOOKUP(tbl_logs[[#This Row],[Employee_Action]],tbl_ResponseLikelihood[Employee Action],tbl_ResponseLikelihood[Likelihood Score])</f>
        <v>4</v>
      </c>
      <c r="L3301">
        <f>tbl_logs[[#This Row],[Impact Score]]*tbl_logs[[#This Row],[Response Multiplier]]</f>
        <v>12</v>
      </c>
      <c r="M3301" t="str" cm="1">
        <f t="array" ref="M3301">_xlfn.IFS(tbl_logs[[#This Row],[Total Score]]&lt;=4, "Low", tbl_logs[[#This Row],[Total Score]]&lt;=10, "Medium", tbl_logs[[#This Row],[Total Score]]&lt;=19, "High", tbl_logs[[#This Row],[Total Score]]&lt;=25, "Very High")</f>
        <v>High</v>
      </c>
      <c r="N3301" t="str" cm="1">
        <f t="array" ref="N3301">_xlfn.IFS(tbl_logs[[#This Row],[Total Score]]&lt;=4, "Low", tbl_logs[[#This Row],[Total Score]]&lt;=10, "Medium", tbl_logs[[#This Row],[Total Score]]&lt;=17, "High", tbl_logs[[#This Row],[Total Score]]&lt;=25, "Critical")</f>
        <v>High</v>
      </c>
    </row>
    <row r="3302" spans="1:14" x14ac:dyDescent="0.3">
      <c r="A3302" t="s">
        <v>3246</v>
      </c>
      <c r="B3302" s="1">
        <v>46083.429166666669</v>
      </c>
      <c r="C3302" t="s">
        <v>12</v>
      </c>
      <c r="D3302" t="s">
        <v>22</v>
      </c>
      <c r="E3302" t="s">
        <v>31</v>
      </c>
      <c r="F3302" t="s">
        <v>33</v>
      </c>
      <c r="G3302" s="2">
        <v>0.42916666666666664</v>
      </c>
      <c r="H3302" s="3">
        <v>46083</v>
      </c>
      <c r="I3302">
        <v>3</v>
      </c>
      <c r="J3302">
        <f>_xlfn.XLOOKUP(tbl_logs[[#This Row],[Target_Department]],tbl_DeptWeight[Department], tbl_DeptWeight[Impact Score])</f>
        <v>1</v>
      </c>
      <c r="K3302">
        <f>_xlfn.XLOOKUP(tbl_logs[[#This Row],[Employee_Action]],tbl_ResponseLikelihood[Employee Action],tbl_ResponseLikelihood[Likelihood Score])</f>
        <v>4</v>
      </c>
      <c r="L3302">
        <f>tbl_logs[[#This Row],[Impact Score]]*tbl_logs[[#This Row],[Response Multiplier]]</f>
        <v>4</v>
      </c>
      <c r="M3302" t="str" cm="1">
        <f t="array" ref="M3302">_xlfn.IFS(tbl_logs[[#This Row],[Total Score]]&lt;=4, "Low", tbl_logs[[#This Row],[Total Score]]&lt;=10, "Medium", tbl_logs[[#This Row],[Total Score]]&lt;=19, "High", tbl_logs[[#This Row],[Total Score]]&lt;=25, "Very High")</f>
        <v>Low</v>
      </c>
      <c r="N3302" t="str" cm="1">
        <f t="array" ref="N3302">_xlfn.IFS(tbl_logs[[#This Row],[Total Score]]&lt;=4, "Low", tbl_logs[[#This Row],[Total Score]]&lt;=10, "Medium", tbl_logs[[#This Row],[Total Score]]&lt;=17, "High", tbl_logs[[#This Row],[Total Score]]&lt;=25, "Critical")</f>
        <v>Low</v>
      </c>
    </row>
    <row r="3303" spans="1:14" x14ac:dyDescent="0.3">
      <c r="A3303" t="s">
        <v>2276</v>
      </c>
      <c r="B3303" s="1">
        <v>46083.431944444441</v>
      </c>
      <c r="C3303" t="s">
        <v>7</v>
      </c>
      <c r="D3303" t="s">
        <v>15</v>
      </c>
      <c r="E3303" t="s">
        <v>19</v>
      </c>
      <c r="F3303" t="s">
        <v>20</v>
      </c>
      <c r="G3303" s="2">
        <v>0.43194444444444446</v>
      </c>
      <c r="H3303" s="3">
        <v>46083</v>
      </c>
      <c r="I3303">
        <v>3</v>
      </c>
      <c r="J3303">
        <f>_xlfn.XLOOKUP(tbl_logs[[#This Row],[Target_Department]],tbl_DeptWeight[Department], tbl_DeptWeight[Impact Score])</f>
        <v>3</v>
      </c>
      <c r="K3303">
        <f>_xlfn.XLOOKUP(tbl_logs[[#This Row],[Employee_Action]],tbl_ResponseLikelihood[Employee Action],tbl_ResponseLikelihood[Likelihood Score])</f>
        <v>2</v>
      </c>
      <c r="L3303">
        <f>tbl_logs[[#This Row],[Impact Score]]*tbl_logs[[#This Row],[Response Multiplier]]</f>
        <v>6</v>
      </c>
      <c r="M3303" t="str" cm="1">
        <f t="array" ref="M3303">_xlfn.IFS(tbl_logs[[#This Row],[Total Score]]&lt;=4, "Low", tbl_logs[[#This Row],[Total Score]]&lt;=10, "Medium", tbl_logs[[#This Row],[Total Score]]&lt;=19, "High", tbl_logs[[#This Row],[Total Score]]&lt;=25, "Very High")</f>
        <v>Medium</v>
      </c>
      <c r="N3303" t="str" cm="1">
        <f t="array" ref="N3303">_xlfn.IFS(tbl_logs[[#This Row],[Total Score]]&lt;=4, "Low", tbl_logs[[#This Row],[Total Score]]&lt;=10, "Medium", tbl_logs[[#This Row],[Total Score]]&lt;=17, "High", tbl_logs[[#This Row],[Total Score]]&lt;=25, "Critical")</f>
        <v>Medium</v>
      </c>
    </row>
    <row r="3304" spans="1:14" x14ac:dyDescent="0.3">
      <c r="A3304" t="s">
        <v>2268</v>
      </c>
      <c r="B3304" s="1">
        <v>46083.457638888889</v>
      </c>
      <c r="C3304" t="s">
        <v>7</v>
      </c>
      <c r="D3304" t="s">
        <v>18</v>
      </c>
      <c r="E3304" t="s">
        <v>9</v>
      </c>
      <c r="F3304" t="s">
        <v>10</v>
      </c>
      <c r="G3304" s="2">
        <v>0.45763888888888887</v>
      </c>
      <c r="H3304" s="3">
        <v>46083</v>
      </c>
      <c r="I3304">
        <v>3</v>
      </c>
      <c r="J3304">
        <f>_xlfn.XLOOKUP(tbl_logs[[#This Row],[Target_Department]],tbl_DeptWeight[Department], tbl_DeptWeight[Impact Score])</f>
        <v>3</v>
      </c>
      <c r="K3304">
        <f>_xlfn.XLOOKUP(tbl_logs[[#This Row],[Employee_Action]],tbl_ResponseLikelihood[Employee Action],tbl_ResponseLikelihood[Likelihood Score])</f>
        <v>2</v>
      </c>
      <c r="L3304">
        <f>tbl_logs[[#This Row],[Impact Score]]*tbl_logs[[#This Row],[Response Multiplier]]</f>
        <v>6</v>
      </c>
      <c r="M3304" t="str" cm="1">
        <f t="array" ref="M3304">_xlfn.IFS(tbl_logs[[#This Row],[Total Score]]&lt;=4, "Low", tbl_logs[[#This Row],[Total Score]]&lt;=10, "Medium", tbl_logs[[#This Row],[Total Score]]&lt;=19, "High", tbl_logs[[#This Row],[Total Score]]&lt;=25, "Very High")</f>
        <v>Medium</v>
      </c>
      <c r="N3304" t="str" cm="1">
        <f t="array" ref="N3304">_xlfn.IFS(tbl_logs[[#This Row],[Total Score]]&lt;=4, "Low", tbl_logs[[#This Row],[Total Score]]&lt;=10, "Medium", tbl_logs[[#This Row],[Total Score]]&lt;=17, "High", tbl_logs[[#This Row],[Total Score]]&lt;=25, "Critical")</f>
        <v>Medium</v>
      </c>
    </row>
    <row r="3305" spans="1:14" x14ac:dyDescent="0.3">
      <c r="A3305" t="s">
        <v>1428</v>
      </c>
      <c r="B3305" s="1">
        <v>46083.463888888888</v>
      </c>
      <c r="C3305" t="s">
        <v>7</v>
      </c>
      <c r="D3305" t="s">
        <v>22</v>
      </c>
      <c r="E3305" t="s">
        <v>19</v>
      </c>
      <c r="F3305" t="s">
        <v>13</v>
      </c>
      <c r="G3305" s="2">
        <v>0.46388888888888891</v>
      </c>
      <c r="H3305" s="3">
        <v>46083</v>
      </c>
      <c r="I3305">
        <v>3</v>
      </c>
      <c r="J3305">
        <f>_xlfn.XLOOKUP(tbl_logs[[#This Row],[Target_Department]],tbl_DeptWeight[Department], tbl_DeptWeight[Impact Score])</f>
        <v>3</v>
      </c>
      <c r="K3305">
        <f>_xlfn.XLOOKUP(tbl_logs[[#This Row],[Employee_Action]],tbl_ResponseLikelihood[Employee Action],tbl_ResponseLikelihood[Likelihood Score])</f>
        <v>1</v>
      </c>
      <c r="L3305">
        <f>tbl_logs[[#This Row],[Impact Score]]*tbl_logs[[#This Row],[Response Multiplier]]</f>
        <v>3</v>
      </c>
      <c r="M3305" t="str" cm="1">
        <f t="array" ref="M3305">_xlfn.IFS(tbl_logs[[#This Row],[Total Score]]&lt;=4, "Low", tbl_logs[[#This Row],[Total Score]]&lt;=10, "Medium", tbl_logs[[#This Row],[Total Score]]&lt;=19, "High", tbl_logs[[#This Row],[Total Score]]&lt;=25, "Very High")</f>
        <v>Low</v>
      </c>
      <c r="N3305" t="str" cm="1">
        <f t="array" ref="N3305">_xlfn.IFS(tbl_logs[[#This Row],[Total Score]]&lt;=4, "Low", tbl_logs[[#This Row],[Total Score]]&lt;=10, "Medium", tbl_logs[[#This Row],[Total Score]]&lt;=17, "High", tbl_logs[[#This Row],[Total Score]]&lt;=25, "Critical")</f>
        <v>Low</v>
      </c>
    </row>
    <row r="3306" spans="1:14" x14ac:dyDescent="0.3">
      <c r="A3306" t="s">
        <v>1806</v>
      </c>
      <c r="B3306" s="1">
        <v>46083.510416666664</v>
      </c>
      <c r="C3306" t="s">
        <v>7</v>
      </c>
      <c r="D3306" t="s">
        <v>22</v>
      </c>
      <c r="E3306" t="s">
        <v>16</v>
      </c>
      <c r="F3306" t="s">
        <v>10</v>
      </c>
      <c r="G3306" s="2">
        <v>0.51041666666666663</v>
      </c>
      <c r="H3306" s="3">
        <v>46083</v>
      </c>
      <c r="I3306">
        <v>3</v>
      </c>
      <c r="J3306">
        <f>_xlfn.XLOOKUP(tbl_logs[[#This Row],[Target_Department]],tbl_DeptWeight[Department], tbl_DeptWeight[Impact Score])</f>
        <v>3</v>
      </c>
      <c r="K3306">
        <f>_xlfn.XLOOKUP(tbl_logs[[#This Row],[Employee_Action]],tbl_ResponseLikelihood[Employee Action],tbl_ResponseLikelihood[Likelihood Score])</f>
        <v>2</v>
      </c>
      <c r="L3306">
        <f>tbl_logs[[#This Row],[Impact Score]]*tbl_logs[[#This Row],[Response Multiplier]]</f>
        <v>6</v>
      </c>
      <c r="M3306" t="str" cm="1">
        <f t="array" ref="M3306">_xlfn.IFS(tbl_logs[[#This Row],[Total Score]]&lt;=4, "Low", tbl_logs[[#This Row],[Total Score]]&lt;=10, "Medium", tbl_logs[[#This Row],[Total Score]]&lt;=19, "High", tbl_logs[[#This Row],[Total Score]]&lt;=25, "Very High")</f>
        <v>Medium</v>
      </c>
      <c r="N3306" t="str" cm="1">
        <f t="array" ref="N3306">_xlfn.IFS(tbl_logs[[#This Row],[Total Score]]&lt;=4, "Low", tbl_logs[[#This Row],[Total Score]]&lt;=10, "Medium", tbl_logs[[#This Row],[Total Score]]&lt;=17, "High", tbl_logs[[#This Row],[Total Score]]&lt;=25, "Critical")</f>
        <v>Medium</v>
      </c>
    </row>
    <row r="3307" spans="1:14" x14ac:dyDescent="0.3">
      <c r="A3307" t="s">
        <v>988</v>
      </c>
      <c r="B3307" s="1">
        <v>46083.513194444444</v>
      </c>
      <c r="C3307" t="s">
        <v>7</v>
      </c>
      <c r="D3307" t="s">
        <v>22</v>
      </c>
      <c r="E3307" t="s">
        <v>9</v>
      </c>
      <c r="F3307" t="s">
        <v>13</v>
      </c>
      <c r="G3307" s="2">
        <v>0.5131944444444444</v>
      </c>
      <c r="H3307" s="3">
        <v>46083</v>
      </c>
      <c r="I3307">
        <v>3</v>
      </c>
      <c r="J3307">
        <f>_xlfn.XLOOKUP(tbl_logs[[#This Row],[Target_Department]],tbl_DeptWeight[Department], tbl_DeptWeight[Impact Score])</f>
        <v>3</v>
      </c>
      <c r="K3307">
        <f>_xlfn.XLOOKUP(tbl_logs[[#This Row],[Employee_Action]],tbl_ResponseLikelihood[Employee Action],tbl_ResponseLikelihood[Likelihood Score])</f>
        <v>1</v>
      </c>
      <c r="L3307">
        <f>tbl_logs[[#This Row],[Impact Score]]*tbl_logs[[#This Row],[Response Multiplier]]</f>
        <v>3</v>
      </c>
      <c r="M3307" t="str" cm="1">
        <f t="array" ref="M3307">_xlfn.IFS(tbl_logs[[#This Row],[Total Score]]&lt;=4, "Low", tbl_logs[[#This Row],[Total Score]]&lt;=10, "Medium", tbl_logs[[#This Row],[Total Score]]&lt;=19, "High", tbl_logs[[#This Row],[Total Score]]&lt;=25, "Very High")</f>
        <v>Low</v>
      </c>
      <c r="N3307" t="str" cm="1">
        <f t="array" ref="N3307">_xlfn.IFS(tbl_logs[[#This Row],[Total Score]]&lt;=4, "Low", tbl_logs[[#This Row],[Total Score]]&lt;=10, "Medium", tbl_logs[[#This Row],[Total Score]]&lt;=17, "High", tbl_logs[[#This Row],[Total Score]]&lt;=25, "Critical")</f>
        <v>Low</v>
      </c>
    </row>
    <row r="3308" spans="1:14" x14ac:dyDescent="0.3">
      <c r="A3308" t="s">
        <v>797</v>
      </c>
      <c r="B3308" s="1">
        <v>46083.534722222219</v>
      </c>
      <c r="C3308" t="s">
        <v>35</v>
      </c>
      <c r="D3308" t="s">
        <v>8</v>
      </c>
      <c r="E3308" t="s">
        <v>9</v>
      </c>
      <c r="F3308" t="s">
        <v>20</v>
      </c>
      <c r="G3308" s="2">
        <v>0.53472222222222221</v>
      </c>
      <c r="H3308" s="3">
        <v>46083</v>
      </c>
      <c r="I3308">
        <v>3</v>
      </c>
      <c r="J3308">
        <f>_xlfn.XLOOKUP(tbl_logs[[#This Row],[Target_Department]],tbl_DeptWeight[Department], tbl_DeptWeight[Impact Score])</f>
        <v>1</v>
      </c>
      <c r="K3308">
        <f>_xlfn.XLOOKUP(tbl_logs[[#This Row],[Employee_Action]],tbl_ResponseLikelihood[Employee Action],tbl_ResponseLikelihood[Likelihood Score])</f>
        <v>2</v>
      </c>
      <c r="L3308">
        <f>tbl_logs[[#This Row],[Impact Score]]*tbl_logs[[#This Row],[Response Multiplier]]</f>
        <v>2</v>
      </c>
      <c r="M3308" t="str" cm="1">
        <f t="array" ref="M3308">_xlfn.IFS(tbl_logs[[#This Row],[Total Score]]&lt;=4, "Low", tbl_logs[[#This Row],[Total Score]]&lt;=10, "Medium", tbl_logs[[#This Row],[Total Score]]&lt;=19, "High", tbl_logs[[#This Row],[Total Score]]&lt;=25, "Very High")</f>
        <v>Low</v>
      </c>
      <c r="N3308" t="str" cm="1">
        <f t="array" ref="N3308">_xlfn.IFS(tbl_logs[[#This Row],[Total Score]]&lt;=4, "Low", tbl_logs[[#This Row],[Total Score]]&lt;=10, "Medium", tbl_logs[[#This Row],[Total Score]]&lt;=17, "High", tbl_logs[[#This Row],[Total Score]]&lt;=25, "Critical")</f>
        <v>Low</v>
      </c>
    </row>
    <row r="3309" spans="1:14" x14ac:dyDescent="0.3">
      <c r="A3309" t="s">
        <v>1268</v>
      </c>
      <c r="B3309" s="1">
        <v>46083.543055555558</v>
      </c>
      <c r="C3309" t="s">
        <v>47</v>
      </c>
      <c r="D3309" t="s">
        <v>8</v>
      </c>
      <c r="E3309" t="s">
        <v>31</v>
      </c>
      <c r="F3309" t="s">
        <v>13</v>
      </c>
      <c r="G3309" s="2">
        <v>0.54305555555555551</v>
      </c>
      <c r="H3309" s="3">
        <v>46083</v>
      </c>
      <c r="I3309">
        <v>3</v>
      </c>
      <c r="J3309">
        <f>_xlfn.XLOOKUP(tbl_logs[[#This Row],[Target_Department]],tbl_DeptWeight[Department], tbl_DeptWeight[Impact Score])</f>
        <v>1</v>
      </c>
      <c r="K3309">
        <f>_xlfn.XLOOKUP(tbl_logs[[#This Row],[Employee_Action]],tbl_ResponseLikelihood[Employee Action],tbl_ResponseLikelihood[Likelihood Score])</f>
        <v>1</v>
      </c>
      <c r="L3309">
        <f>tbl_logs[[#This Row],[Impact Score]]*tbl_logs[[#This Row],[Response Multiplier]]</f>
        <v>1</v>
      </c>
      <c r="M3309" t="str" cm="1">
        <f t="array" ref="M3309">_xlfn.IFS(tbl_logs[[#This Row],[Total Score]]&lt;=4, "Low", tbl_logs[[#This Row],[Total Score]]&lt;=10, "Medium", tbl_logs[[#This Row],[Total Score]]&lt;=19, "High", tbl_logs[[#This Row],[Total Score]]&lt;=25, "Very High")</f>
        <v>Low</v>
      </c>
      <c r="N3309" t="str" cm="1">
        <f t="array" ref="N3309">_xlfn.IFS(tbl_logs[[#This Row],[Total Score]]&lt;=4, "Low", tbl_logs[[#This Row],[Total Score]]&lt;=10, "Medium", tbl_logs[[#This Row],[Total Score]]&lt;=17, "High", tbl_logs[[#This Row],[Total Score]]&lt;=25, "Critical")</f>
        <v>Low</v>
      </c>
    </row>
    <row r="3310" spans="1:14" x14ac:dyDescent="0.3">
      <c r="A3310" t="s">
        <v>2832</v>
      </c>
      <c r="B3310" s="1">
        <v>46083.57916666667</v>
      </c>
      <c r="C3310" t="s">
        <v>35</v>
      </c>
      <c r="D3310" t="s">
        <v>8</v>
      </c>
      <c r="E3310" t="s">
        <v>16</v>
      </c>
      <c r="F3310" t="s">
        <v>10</v>
      </c>
      <c r="G3310" s="2">
        <v>0.57916666666666672</v>
      </c>
      <c r="H3310" s="3">
        <v>46083</v>
      </c>
      <c r="I3310">
        <v>3</v>
      </c>
      <c r="J3310">
        <f>_xlfn.XLOOKUP(tbl_logs[[#This Row],[Target_Department]],tbl_DeptWeight[Department], tbl_DeptWeight[Impact Score])</f>
        <v>1</v>
      </c>
      <c r="K3310">
        <f>_xlfn.XLOOKUP(tbl_logs[[#This Row],[Employee_Action]],tbl_ResponseLikelihood[Employee Action],tbl_ResponseLikelihood[Likelihood Score])</f>
        <v>2</v>
      </c>
      <c r="L3310">
        <f>tbl_logs[[#This Row],[Impact Score]]*tbl_logs[[#This Row],[Response Multiplier]]</f>
        <v>2</v>
      </c>
      <c r="M3310" t="str" cm="1">
        <f t="array" ref="M3310">_xlfn.IFS(tbl_logs[[#This Row],[Total Score]]&lt;=4, "Low", tbl_logs[[#This Row],[Total Score]]&lt;=10, "Medium", tbl_logs[[#This Row],[Total Score]]&lt;=19, "High", tbl_logs[[#This Row],[Total Score]]&lt;=25, "Very High")</f>
        <v>Low</v>
      </c>
      <c r="N3310" t="str" cm="1">
        <f t="array" ref="N3310">_xlfn.IFS(tbl_logs[[#This Row],[Total Score]]&lt;=4, "Low", tbl_logs[[#This Row],[Total Score]]&lt;=10, "Medium", tbl_logs[[#This Row],[Total Score]]&lt;=17, "High", tbl_logs[[#This Row],[Total Score]]&lt;=25, "Critical")</f>
        <v>Low</v>
      </c>
    </row>
    <row r="3311" spans="1:14" x14ac:dyDescent="0.3">
      <c r="A3311" t="s">
        <v>3003</v>
      </c>
      <c r="B3311" s="1">
        <v>46083.584722222222</v>
      </c>
      <c r="C3311" t="s">
        <v>7</v>
      </c>
      <c r="D3311" t="s">
        <v>18</v>
      </c>
      <c r="E3311" t="s">
        <v>19</v>
      </c>
      <c r="F3311" t="s">
        <v>10</v>
      </c>
      <c r="G3311" s="2">
        <v>0.58472222222222225</v>
      </c>
      <c r="H3311" s="3">
        <v>46083</v>
      </c>
      <c r="I3311">
        <v>3</v>
      </c>
      <c r="J3311">
        <f>_xlfn.XLOOKUP(tbl_logs[[#This Row],[Target_Department]],tbl_DeptWeight[Department], tbl_DeptWeight[Impact Score])</f>
        <v>3</v>
      </c>
      <c r="K3311">
        <f>_xlfn.XLOOKUP(tbl_logs[[#This Row],[Employee_Action]],tbl_ResponseLikelihood[Employee Action],tbl_ResponseLikelihood[Likelihood Score])</f>
        <v>2</v>
      </c>
      <c r="L3311">
        <f>tbl_logs[[#This Row],[Impact Score]]*tbl_logs[[#This Row],[Response Multiplier]]</f>
        <v>6</v>
      </c>
      <c r="M3311" t="str" cm="1">
        <f t="array" ref="M3311">_xlfn.IFS(tbl_logs[[#This Row],[Total Score]]&lt;=4, "Low", tbl_logs[[#This Row],[Total Score]]&lt;=10, "Medium", tbl_logs[[#This Row],[Total Score]]&lt;=19, "High", tbl_logs[[#This Row],[Total Score]]&lt;=25, "Very High")</f>
        <v>Medium</v>
      </c>
      <c r="N3311" t="str" cm="1">
        <f t="array" ref="N3311">_xlfn.IFS(tbl_logs[[#This Row],[Total Score]]&lt;=4, "Low", tbl_logs[[#This Row],[Total Score]]&lt;=10, "Medium", tbl_logs[[#This Row],[Total Score]]&lt;=17, "High", tbl_logs[[#This Row],[Total Score]]&lt;=25, "Critical")</f>
        <v>Medium</v>
      </c>
    </row>
    <row r="3312" spans="1:14" x14ac:dyDescent="0.3">
      <c r="A3312" t="s">
        <v>2109</v>
      </c>
      <c r="B3312" s="1">
        <v>46083.626388888886</v>
      </c>
      <c r="C3312" t="s">
        <v>40</v>
      </c>
      <c r="D3312" t="s">
        <v>15</v>
      </c>
      <c r="E3312" t="s">
        <v>16</v>
      </c>
      <c r="F3312" t="s">
        <v>20</v>
      </c>
      <c r="G3312" s="2">
        <v>0.62638888888888888</v>
      </c>
      <c r="H3312" s="3">
        <v>46083</v>
      </c>
      <c r="I3312">
        <v>3</v>
      </c>
      <c r="J3312">
        <f>_xlfn.XLOOKUP(tbl_logs[[#This Row],[Target_Department]],tbl_DeptWeight[Department], tbl_DeptWeight[Impact Score])</f>
        <v>5</v>
      </c>
      <c r="K3312">
        <f>_xlfn.XLOOKUP(tbl_logs[[#This Row],[Employee_Action]],tbl_ResponseLikelihood[Employee Action],tbl_ResponseLikelihood[Likelihood Score])</f>
        <v>2</v>
      </c>
      <c r="L3312">
        <f>tbl_logs[[#This Row],[Impact Score]]*tbl_logs[[#This Row],[Response Multiplier]]</f>
        <v>10</v>
      </c>
      <c r="M3312" t="str" cm="1">
        <f t="array" ref="M3312">_xlfn.IFS(tbl_logs[[#This Row],[Total Score]]&lt;=4, "Low", tbl_logs[[#This Row],[Total Score]]&lt;=10, "Medium", tbl_logs[[#This Row],[Total Score]]&lt;=19, "High", tbl_logs[[#This Row],[Total Score]]&lt;=25, "Very High")</f>
        <v>Medium</v>
      </c>
      <c r="N3312" t="str" cm="1">
        <f t="array" ref="N3312">_xlfn.IFS(tbl_logs[[#This Row],[Total Score]]&lt;=4, "Low", tbl_logs[[#This Row],[Total Score]]&lt;=10, "Medium", tbl_logs[[#This Row],[Total Score]]&lt;=17, "High", tbl_logs[[#This Row],[Total Score]]&lt;=25, "Critical")</f>
        <v>Medium</v>
      </c>
    </row>
    <row r="3313" spans="1:14" x14ac:dyDescent="0.3">
      <c r="A3313" t="s">
        <v>3552</v>
      </c>
      <c r="B3313" s="1">
        <v>46083.652083333334</v>
      </c>
      <c r="C3313" t="s">
        <v>7</v>
      </c>
      <c r="D3313" t="s">
        <v>8</v>
      </c>
      <c r="E3313" t="s">
        <v>16</v>
      </c>
      <c r="F3313" t="s">
        <v>10</v>
      </c>
      <c r="G3313" s="2">
        <v>0.65208333333333335</v>
      </c>
      <c r="H3313" s="3">
        <v>46083</v>
      </c>
      <c r="I3313">
        <v>3</v>
      </c>
      <c r="J3313">
        <f>_xlfn.XLOOKUP(tbl_logs[[#This Row],[Target_Department]],tbl_DeptWeight[Department], tbl_DeptWeight[Impact Score])</f>
        <v>3</v>
      </c>
      <c r="K3313">
        <f>_xlfn.XLOOKUP(tbl_logs[[#This Row],[Employee_Action]],tbl_ResponseLikelihood[Employee Action],tbl_ResponseLikelihood[Likelihood Score])</f>
        <v>2</v>
      </c>
      <c r="L3313">
        <f>tbl_logs[[#This Row],[Impact Score]]*tbl_logs[[#This Row],[Response Multiplier]]</f>
        <v>6</v>
      </c>
      <c r="M3313" t="str" cm="1">
        <f t="array" ref="M3313">_xlfn.IFS(tbl_logs[[#This Row],[Total Score]]&lt;=4, "Low", tbl_logs[[#This Row],[Total Score]]&lt;=10, "Medium", tbl_logs[[#This Row],[Total Score]]&lt;=19, "High", tbl_logs[[#This Row],[Total Score]]&lt;=25, "Very High")</f>
        <v>Medium</v>
      </c>
      <c r="N3313" t="str" cm="1">
        <f t="array" ref="N3313">_xlfn.IFS(tbl_logs[[#This Row],[Total Score]]&lt;=4, "Low", tbl_logs[[#This Row],[Total Score]]&lt;=10, "Medium", tbl_logs[[#This Row],[Total Score]]&lt;=17, "High", tbl_logs[[#This Row],[Total Score]]&lt;=25, "Critical")</f>
        <v>Medium</v>
      </c>
    </row>
    <row r="3314" spans="1:14" x14ac:dyDescent="0.3">
      <c r="A3314" t="s">
        <v>626</v>
      </c>
      <c r="B3314" s="1">
        <v>46083.65902777778</v>
      </c>
      <c r="C3314" t="s">
        <v>35</v>
      </c>
      <c r="D3314" t="s">
        <v>8</v>
      </c>
      <c r="E3314" t="s">
        <v>31</v>
      </c>
      <c r="F3314" t="s">
        <v>13</v>
      </c>
      <c r="G3314" s="2">
        <v>0.65902777777777777</v>
      </c>
      <c r="H3314" s="3">
        <v>46083</v>
      </c>
      <c r="I3314">
        <v>3</v>
      </c>
      <c r="J3314">
        <f>_xlfn.XLOOKUP(tbl_logs[[#This Row],[Target_Department]],tbl_DeptWeight[Department], tbl_DeptWeight[Impact Score])</f>
        <v>1</v>
      </c>
      <c r="K3314">
        <f>_xlfn.XLOOKUP(tbl_logs[[#This Row],[Employee_Action]],tbl_ResponseLikelihood[Employee Action],tbl_ResponseLikelihood[Likelihood Score])</f>
        <v>1</v>
      </c>
      <c r="L3314">
        <f>tbl_logs[[#This Row],[Impact Score]]*tbl_logs[[#This Row],[Response Multiplier]]</f>
        <v>1</v>
      </c>
      <c r="M3314" t="str" cm="1">
        <f t="array" ref="M3314">_xlfn.IFS(tbl_logs[[#This Row],[Total Score]]&lt;=4, "Low", tbl_logs[[#This Row],[Total Score]]&lt;=10, "Medium", tbl_logs[[#This Row],[Total Score]]&lt;=19, "High", tbl_logs[[#This Row],[Total Score]]&lt;=25, "Very High")</f>
        <v>Low</v>
      </c>
      <c r="N3314" t="str" cm="1">
        <f t="array" ref="N3314">_xlfn.IFS(tbl_logs[[#This Row],[Total Score]]&lt;=4, "Low", tbl_logs[[#This Row],[Total Score]]&lt;=10, "Medium", tbl_logs[[#This Row],[Total Score]]&lt;=17, "High", tbl_logs[[#This Row],[Total Score]]&lt;=25, "Critical")</f>
        <v>Low</v>
      </c>
    </row>
    <row r="3315" spans="1:14" x14ac:dyDescent="0.3">
      <c r="A3315" t="s">
        <v>3713</v>
      </c>
      <c r="B3315" s="1">
        <v>46083.75</v>
      </c>
      <c r="C3315" t="s">
        <v>7</v>
      </c>
      <c r="D3315" t="s">
        <v>18</v>
      </c>
      <c r="E3315" t="s">
        <v>19</v>
      </c>
      <c r="F3315" t="s">
        <v>10</v>
      </c>
      <c r="G3315" s="2">
        <v>0.75</v>
      </c>
      <c r="H3315" s="3">
        <v>46083</v>
      </c>
      <c r="I3315">
        <v>3</v>
      </c>
      <c r="J3315">
        <f>_xlfn.XLOOKUP(tbl_logs[[#This Row],[Target_Department]],tbl_DeptWeight[Department], tbl_DeptWeight[Impact Score])</f>
        <v>3</v>
      </c>
      <c r="K3315">
        <f>_xlfn.XLOOKUP(tbl_logs[[#This Row],[Employee_Action]],tbl_ResponseLikelihood[Employee Action],tbl_ResponseLikelihood[Likelihood Score])</f>
        <v>2</v>
      </c>
      <c r="L3315">
        <f>tbl_logs[[#This Row],[Impact Score]]*tbl_logs[[#This Row],[Response Multiplier]]</f>
        <v>6</v>
      </c>
      <c r="M3315" t="str" cm="1">
        <f t="array" ref="M3315">_xlfn.IFS(tbl_logs[[#This Row],[Total Score]]&lt;=4, "Low", tbl_logs[[#This Row],[Total Score]]&lt;=10, "Medium", tbl_logs[[#This Row],[Total Score]]&lt;=19, "High", tbl_logs[[#This Row],[Total Score]]&lt;=25, "Very High")</f>
        <v>Medium</v>
      </c>
      <c r="N3315" t="str" cm="1">
        <f t="array" ref="N3315">_xlfn.IFS(tbl_logs[[#This Row],[Total Score]]&lt;=4, "Low", tbl_logs[[#This Row],[Total Score]]&lt;=10, "Medium", tbl_logs[[#This Row],[Total Score]]&lt;=17, "High", tbl_logs[[#This Row],[Total Score]]&lt;=25, "Critical")</f>
        <v>Medium</v>
      </c>
    </row>
    <row r="3316" spans="1:14" x14ac:dyDescent="0.3">
      <c r="A3316" t="s">
        <v>1222</v>
      </c>
      <c r="B3316" s="1">
        <v>46083.757638888892</v>
      </c>
      <c r="C3316" t="s">
        <v>7</v>
      </c>
      <c r="D3316" t="s">
        <v>18</v>
      </c>
      <c r="E3316" t="s">
        <v>19</v>
      </c>
      <c r="F3316" t="s">
        <v>20</v>
      </c>
      <c r="G3316" s="2">
        <v>0.75763888888888886</v>
      </c>
      <c r="H3316" s="3">
        <v>46083</v>
      </c>
      <c r="I3316">
        <v>3</v>
      </c>
      <c r="J3316">
        <f>_xlfn.XLOOKUP(tbl_logs[[#This Row],[Target_Department]],tbl_DeptWeight[Department], tbl_DeptWeight[Impact Score])</f>
        <v>3</v>
      </c>
      <c r="K3316">
        <f>_xlfn.XLOOKUP(tbl_logs[[#This Row],[Employee_Action]],tbl_ResponseLikelihood[Employee Action],tbl_ResponseLikelihood[Likelihood Score])</f>
        <v>2</v>
      </c>
      <c r="L3316">
        <f>tbl_logs[[#This Row],[Impact Score]]*tbl_logs[[#This Row],[Response Multiplier]]</f>
        <v>6</v>
      </c>
      <c r="M3316" t="str" cm="1">
        <f t="array" ref="M3316">_xlfn.IFS(tbl_logs[[#This Row],[Total Score]]&lt;=4, "Low", tbl_logs[[#This Row],[Total Score]]&lt;=10, "Medium", tbl_logs[[#This Row],[Total Score]]&lt;=19, "High", tbl_logs[[#This Row],[Total Score]]&lt;=25, "Very High")</f>
        <v>Medium</v>
      </c>
      <c r="N3316" t="str" cm="1">
        <f t="array" ref="N3316">_xlfn.IFS(tbl_logs[[#This Row],[Total Score]]&lt;=4, "Low", tbl_logs[[#This Row],[Total Score]]&lt;=10, "Medium", tbl_logs[[#This Row],[Total Score]]&lt;=17, "High", tbl_logs[[#This Row],[Total Score]]&lt;=25, "Critical")</f>
        <v>Medium</v>
      </c>
    </row>
    <row r="3317" spans="1:14" x14ac:dyDescent="0.3">
      <c r="A3317" t="s">
        <v>3806</v>
      </c>
      <c r="B3317" s="1">
        <v>46083.759722222225</v>
      </c>
      <c r="C3317" t="s">
        <v>47</v>
      </c>
      <c r="D3317" t="s">
        <v>15</v>
      </c>
      <c r="E3317" t="s">
        <v>16</v>
      </c>
      <c r="F3317" t="s">
        <v>20</v>
      </c>
      <c r="G3317" s="2">
        <v>0.75972222222222219</v>
      </c>
      <c r="H3317" s="3">
        <v>46083</v>
      </c>
      <c r="I3317">
        <v>3</v>
      </c>
      <c r="J3317">
        <f>_xlfn.XLOOKUP(tbl_logs[[#This Row],[Target_Department]],tbl_DeptWeight[Department], tbl_DeptWeight[Impact Score])</f>
        <v>1</v>
      </c>
      <c r="K3317">
        <f>_xlfn.XLOOKUP(tbl_logs[[#This Row],[Employee_Action]],tbl_ResponseLikelihood[Employee Action],tbl_ResponseLikelihood[Likelihood Score])</f>
        <v>2</v>
      </c>
      <c r="L3317">
        <f>tbl_logs[[#This Row],[Impact Score]]*tbl_logs[[#This Row],[Response Multiplier]]</f>
        <v>2</v>
      </c>
      <c r="M3317" t="str" cm="1">
        <f t="array" ref="M3317">_xlfn.IFS(tbl_logs[[#This Row],[Total Score]]&lt;=4, "Low", tbl_logs[[#This Row],[Total Score]]&lt;=10, "Medium", tbl_logs[[#This Row],[Total Score]]&lt;=19, "High", tbl_logs[[#This Row],[Total Score]]&lt;=25, "Very High")</f>
        <v>Low</v>
      </c>
      <c r="N3317" t="str" cm="1">
        <f t="array" ref="N3317">_xlfn.IFS(tbl_logs[[#This Row],[Total Score]]&lt;=4, "Low", tbl_logs[[#This Row],[Total Score]]&lt;=10, "Medium", tbl_logs[[#This Row],[Total Score]]&lt;=17, "High", tbl_logs[[#This Row],[Total Score]]&lt;=25, "Critical")</f>
        <v>Low</v>
      </c>
    </row>
    <row r="3318" spans="1:14" x14ac:dyDescent="0.3">
      <c r="A3318" t="s">
        <v>930</v>
      </c>
      <c r="B3318" s="1">
        <v>46083.772222222222</v>
      </c>
      <c r="C3318" t="s">
        <v>7</v>
      </c>
      <c r="D3318" t="s">
        <v>15</v>
      </c>
      <c r="E3318" t="s">
        <v>19</v>
      </c>
      <c r="F3318" t="s">
        <v>20</v>
      </c>
      <c r="G3318" s="2">
        <v>0.77222222222222225</v>
      </c>
      <c r="H3318" s="3">
        <v>46083</v>
      </c>
      <c r="I3318">
        <v>3</v>
      </c>
      <c r="J3318">
        <f>_xlfn.XLOOKUP(tbl_logs[[#This Row],[Target_Department]],tbl_DeptWeight[Department], tbl_DeptWeight[Impact Score])</f>
        <v>3</v>
      </c>
      <c r="K3318">
        <f>_xlfn.XLOOKUP(tbl_logs[[#This Row],[Employee_Action]],tbl_ResponseLikelihood[Employee Action],tbl_ResponseLikelihood[Likelihood Score])</f>
        <v>2</v>
      </c>
      <c r="L3318">
        <f>tbl_logs[[#This Row],[Impact Score]]*tbl_logs[[#This Row],[Response Multiplier]]</f>
        <v>6</v>
      </c>
      <c r="M3318" t="str" cm="1">
        <f t="array" ref="M3318">_xlfn.IFS(tbl_logs[[#This Row],[Total Score]]&lt;=4, "Low", tbl_logs[[#This Row],[Total Score]]&lt;=10, "Medium", tbl_logs[[#This Row],[Total Score]]&lt;=19, "High", tbl_logs[[#This Row],[Total Score]]&lt;=25, "Very High")</f>
        <v>Medium</v>
      </c>
      <c r="N3318" t="str" cm="1">
        <f t="array" ref="N3318">_xlfn.IFS(tbl_logs[[#This Row],[Total Score]]&lt;=4, "Low", tbl_logs[[#This Row],[Total Score]]&lt;=10, "Medium", tbl_logs[[#This Row],[Total Score]]&lt;=17, "High", tbl_logs[[#This Row],[Total Score]]&lt;=25, "Critical")</f>
        <v>Medium</v>
      </c>
    </row>
    <row r="3319" spans="1:14" x14ac:dyDescent="0.3">
      <c r="A3319" t="s">
        <v>3632</v>
      </c>
      <c r="B3319" s="1">
        <v>46083.779861111114</v>
      </c>
      <c r="C3319" t="s">
        <v>7</v>
      </c>
      <c r="D3319" t="s">
        <v>8</v>
      </c>
      <c r="E3319" t="s">
        <v>19</v>
      </c>
      <c r="F3319" t="s">
        <v>13</v>
      </c>
      <c r="G3319" s="2">
        <v>0.77986111111111112</v>
      </c>
      <c r="H3319" s="3">
        <v>46083</v>
      </c>
      <c r="I3319">
        <v>3</v>
      </c>
      <c r="J3319">
        <f>_xlfn.XLOOKUP(tbl_logs[[#This Row],[Target_Department]],tbl_DeptWeight[Department], tbl_DeptWeight[Impact Score])</f>
        <v>3</v>
      </c>
      <c r="K3319">
        <f>_xlfn.XLOOKUP(tbl_logs[[#This Row],[Employee_Action]],tbl_ResponseLikelihood[Employee Action],tbl_ResponseLikelihood[Likelihood Score])</f>
        <v>1</v>
      </c>
      <c r="L3319">
        <f>tbl_logs[[#This Row],[Impact Score]]*tbl_logs[[#This Row],[Response Multiplier]]</f>
        <v>3</v>
      </c>
      <c r="M3319" t="str" cm="1">
        <f t="array" ref="M3319">_xlfn.IFS(tbl_logs[[#This Row],[Total Score]]&lt;=4, "Low", tbl_logs[[#This Row],[Total Score]]&lt;=10, "Medium", tbl_logs[[#This Row],[Total Score]]&lt;=19, "High", tbl_logs[[#This Row],[Total Score]]&lt;=25, "Very High")</f>
        <v>Low</v>
      </c>
      <c r="N3319" t="str" cm="1">
        <f t="array" ref="N3319">_xlfn.IFS(tbl_logs[[#This Row],[Total Score]]&lt;=4, "Low", tbl_logs[[#This Row],[Total Score]]&lt;=10, "Medium", tbl_logs[[#This Row],[Total Score]]&lt;=17, "High", tbl_logs[[#This Row],[Total Score]]&lt;=25, "Critical")</f>
        <v>Low</v>
      </c>
    </row>
    <row r="3320" spans="1:14" x14ac:dyDescent="0.3">
      <c r="A3320" t="s">
        <v>1166</v>
      </c>
      <c r="B3320" s="1">
        <v>46083.791666666664</v>
      </c>
      <c r="C3320" t="s">
        <v>12</v>
      </c>
      <c r="D3320" t="s">
        <v>18</v>
      </c>
      <c r="E3320" t="s">
        <v>9</v>
      </c>
      <c r="F3320" t="s">
        <v>10</v>
      </c>
      <c r="G3320" s="2">
        <v>0.79166666666666663</v>
      </c>
      <c r="H3320" s="3">
        <v>46083</v>
      </c>
      <c r="I3320">
        <v>3</v>
      </c>
      <c r="J3320">
        <f>_xlfn.XLOOKUP(tbl_logs[[#This Row],[Target_Department]],tbl_DeptWeight[Department], tbl_DeptWeight[Impact Score])</f>
        <v>1</v>
      </c>
      <c r="K3320">
        <f>_xlfn.XLOOKUP(tbl_logs[[#This Row],[Employee_Action]],tbl_ResponseLikelihood[Employee Action],tbl_ResponseLikelihood[Likelihood Score])</f>
        <v>2</v>
      </c>
      <c r="L3320">
        <f>tbl_logs[[#This Row],[Impact Score]]*tbl_logs[[#This Row],[Response Multiplier]]</f>
        <v>2</v>
      </c>
      <c r="M3320" t="str" cm="1">
        <f t="array" ref="M3320">_xlfn.IFS(tbl_logs[[#This Row],[Total Score]]&lt;=4, "Low", tbl_logs[[#This Row],[Total Score]]&lt;=10, "Medium", tbl_logs[[#This Row],[Total Score]]&lt;=19, "High", tbl_logs[[#This Row],[Total Score]]&lt;=25, "Very High")</f>
        <v>Low</v>
      </c>
      <c r="N3320" t="str" cm="1">
        <f t="array" ref="N3320">_xlfn.IFS(tbl_logs[[#This Row],[Total Score]]&lt;=4, "Low", tbl_logs[[#This Row],[Total Score]]&lt;=10, "Medium", tbl_logs[[#This Row],[Total Score]]&lt;=17, "High", tbl_logs[[#This Row],[Total Score]]&lt;=25, "Critical")</f>
        <v>Low</v>
      </c>
    </row>
    <row r="3321" spans="1:14" x14ac:dyDescent="0.3">
      <c r="A3321" t="s">
        <v>4736</v>
      </c>
      <c r="B3321" s="1">
        <v>46083.814583333333</v>
      </c>
      <c r="C3321" t="s">
        <v>35</v>
      </c>
      <c r="D3321" t="s">
        <v>8</v>
      </c>
      <c r="E3321" t="s">
        <v>16</v>
      </c>
      <c r="F3321" t="s">
        <v>20</v>
      </c>
      <c r="G3321" s="2">
        <v>0.81458333333333333</v>
      </c>
      <c r="H3321" s="3">
        <v>46083</v>
      </c>
      <c r="I3321">
        <v>3</v>
      </c>
      <c r="J3321">
        <f>_xlfn.XLOOKUP(tbl_logs[[#This Row],[Target_Department]],tbl_DeptWeight[Department], tbl_DeptWeight[Impact Score])</f>
        <v>1</v>
      </c>
      <c r="K3321">
        <f>_xlfn.XLOOKUP(tbl_logs[[#This Row],[Employee_Action]],tbl_ResponseLikelihood[Employee Action],tbl_ResponseLikelihood[Likelihood Score])</f>
        <v>2</v>
      </c>
      <c r="L3321">
        <f>tbl_logs[[#This Row],[Impact Score]]*tbl_logs[[#This Row],[Response Multiplier]]</f>
        <v>2</v>
      </c>
      <c r="M3321" t="str" cm="1">
        <f t="array" ref="M3321">_xlfn.IFS(tbl_logs[[#This Row],[Total Score]]&lt;=4, "Low", tbl_logs[[#This Row],[Total Score]]&lt;=10, "Medium", tbl_logs[[#This Row],[Total Score]]&lt;=19, "High", tbl_logs[[#This Row],[Total Score]]&lt;=25, "Very High")</f>
        <v>Low</v>
      </c>
      <c r="N3321" t="str" cm="1">
        <f t="array" ref="N3321">_xlfn.IFS(tbl_logs[[#This Row],[Total Score]]&lt;=4, "Low", tbl_logs[[#This Row],[Total Score]]&lt;=10, "Medium", tbl_logs[[#This Row],[Total Score]]&lt;=17, "High", tbl_logs[[#This Row],[Total Score]]&lt;=25, "Critical")</f>
        <v>Low</v>
      </c>
    </row>
    <row r="3322" spans="1:14" x14ac:dyDescent="0.3">
      <c r="A3322" t="s">
        <v>3682</v>
      </c>
      <c r="B3322" s="1">
        <v>46083.859027777777</v>
      </c>
      <c r="C3322" t="s">
        <v>7</v>
      </c>
      <c r="D3322" t="s">
        <v>8</v>
      </c>
      <c r="E3322" t="s">
        <v>19</v>
      </c>
      <c r="F3322" t="s">
        <v>20</v>
      </c>
      <c r="G3322" s="2">
        <v>0.85902777777777772</v>
      </c>
      <c r="H3322" s="3">
        <v>46083</v>
      </c>
      <c r="I3322">
        <v>3</v>
      </c>
      <c r="J3322">
        <f>_xlfn.XLOOKUP(tbl_logs[[#This Row],[Target_Department]],tbl_DeptWeight[Department], tbl_DeptWeight[Impact Score])</f>
        <v>3</v>
      </c>
      <c r="K3322">
        <f>_xlfn.XLOOKUP(tbl_logs[[#This Row],[Employee_Action]],tbl_ResponseLikelihood[Employee Action],tbl_ResponseLikelihood[Likelihood Score])</f>
        <v>2</v>
      </c>
      <c r="L3322">
        <f>tbl_logs[[#This Row],[Impact Score]]*tbl_logs[[#This Row],[Response Multiplier]]</f>
        <v>6</v>
      </c>
      <c r="M3322" t="str" cm="1">
        <f t="array" ref="M3322">_xlfn.IFS(tbl_logs[[#This Row],[Total Score]]&lt;=4, "Low", tbl_logs[[#This Row],[Total Score]]&lt;=10, "Medium", tbl_logs[[#This Row],[Total Score]]&lt;=19, "High", tbl_logs[[#This Row],[Total Score]]&lt;=25, "Very High")</f>
        <v>Medium</v>
      </c>
      <c r="N3322" t="str" cm="1">
        <f t="array" ref="N3322">_xlfn.IFS(tbl_logs[[#This Row],[Total Score]]&lt;=4, "Low", tbl_logs[[#This Row],[Total Score]]&lt;=10, "Medium", tbl_logs[[#This Row],[Total Score]]&lt;=17, "High", tbl_logs[[#This Row],[Total Score]]&lt;=25, "Critical")</f>
        <v>Medium</v>
      </c>
    </row>
    <row r="3323" spans="1:14" x14ac:dyDescent="0.3">
      <c r="A3323" t="s">
        <v>1113</v>
      </c>
      <c r="B3323" s="1">
        <v>46083.870833333334</v>
      </c>
      <c r="C3323" t="s">
        <v>7</v>
      </c>
      <c r="D3323" t="s">
        <v>22</v>
      </c>
      <c r="E3323" t="s">
        <v>19</v>
      </c>
      <c r="F3323" t="s">
        <v>10</v>
      </c>
      <c r="G3323" s="2">
        <v>0.87083333333333335</v>
      </c>
      <c r="H3323" s="3">
        <v>46083</v>
      </c>
      <c r="I3323">
        <v>3</v>
      </c>
      <c r="J3323">
        <f>_xlfn.XLOOKUP(tbl_logs[[#This Row],[Target_Department]],tbl_DeptWeight[Department], tbl_DeptWeight[Impact Score])</f>
        <v>3</v>
      </c>
      <c r="K3323">
        <f>_xlfn.XLOOKUP(tbl_logs[[#This Row],[Employee_Action]],tbl_ResponseLikelihood[Employee Action],tbl_ResponseLikelihood[Likelihood Score])</f>
        <v>2</v>
      </c>
      <c r="L3323">
        <f>tbl_logs[[#This Row],[Impact Score]]*tbl_logs[[#This Row],[Response Multiplier]]</f>
        <v>6</v>
      </c>
      <c r="M3323" t="str" cm="1">
        <f t="array" ref="M3323">_xlfn.IFS(tbl_logs[[#This Row],[Total Score]]&lt;=4, "Low", tbl_logs[[#This Row],[Total Score]]&lt;=10, "Medium", tbl_logs[[#This Row],[Total Score]]&lt;=19, "High", tbl_logs[[#This Row],[Total Score]]&lt;=25, "Very High")</f>
        <v>Medium</v>
      </c>
      <c r="N3323" t="str" cm="1">
        <f t="array" ref="N3323">_xlfn.IFS(tbl_logs[[#This Row],[Total Score]]&lt;=4, "Low", tbl_logs[[#This Row],[Total Score]]&lt;=10, "Medium", tbl_logs[[#This Row],[Total Score]]&lt;=17, "High", tbl_logs[[#This Row],[Total Score]]&lt;=25, "Critical")</f>
        <v>Medium</v>
      </c>
    </row>
    <row r="3324" spans="1:14" x14ac:dyDescent="0.3">
      <c r="A3324" t="s">
        <v>690</v>
      </c>
      <c r="B3324" s="1">
        <v>46083.911111111112</v>
      </c>
      <c r="C3324" t="s">
        <v>40</v>
      </c>
      <c r="D3324" t="s">
        <v>8</v>
      </c>
      <c r="E3324" t="s">
        <v>16</v>
      </c>
      <c r="F3324" t="s">
        <v>33</v>
      </c>
      <c r="G3324" s="2">
        <v>0.91111111111111109</v>
      </c>
      <c r="H3324" s="3">
        <v>46083</v>
      </c>
      <c r="I3324">
        <v>3</v>
      </c>
      <c r="J3324">
        <f>_xlfn.XLOOKUP(tbl_logs[[#This Row],[Target_Department]],tbl_DeptWeight[Department], tbl_DeptWeight[Impact Score])</f>
        <v>5</v>
      </c>
      <c r="K3324">
        <f>_xlfn.XLOOKUP(tbl_logs[[#This Row],[Employee_Action]],tbl_ResponseLikelihood[Employee Action],tbl_ResponseLikelihood[Likelihood Score])</f>
        <v>4</v>
      </c>
      <c r="L3324">
        <f>tbl_logs[[#This Row],[Impact Score]]*tbl_logs[[#This Row],[Response Multiplier]]</f>
        <v>20</v>
      </c>
      <c r="M3324" t="str" cm="1">
        <f t="array" ref="M3324">_xlfn.IFS(tbl_logs[[#This Row],[Total Score]]&lt;=4, "Low", tbl_logs[[#This Row],[Total Score]]&lt;=10, "Medium", tbl_logs[[#This Row],[Total Score]]&lt;=19, "High", tbl_logs[[#This Row],[Total Score]]&lt;=25, "Very High")</f>
        <v>Very High</v>
      </c>
      <c r="N3324" t="str" cm="1">
        <f t="array" ref="N3324">_xlfn.IFS(tbl_logs[[#This Row],[Total Score]]&lt;=4, "Low", tbl_logs[[#This Row],[Total Score]]&lt;=10, "Medium", tbl_logs[[#This Row],[Total Score]]&lt;=17, "High", tbl_logs[[#This Row],[Total Score]]&lt;=25, "Critical")</f>
        <v>Critical</v>
      </c>
    </row>
    <row r="3325" spans="1:14" x14ac:dyDescent="0.3">
      <c r="A3325" t="s">
        <v>343</v>
      </c>
      <c r="B3325" s="1">
        <v>46083.911805555559</v>
      </c>
      <c r="C3325" t="s">
        <v>47</v>
      </c>
      <c r="D3325" t="s">
        <v>15</v>
      </c>
      <c r="E3325" t="s">
        <v>9</v>
      </c>
      <c r="F3325" t="s">
        <v>20</v>
      </c>
      <c r="G3325" s="2">
        <v>0.91180555555555554</v>
      </c>
      <c r="H3325" s="3">
        <v>46083</v>
      </c>
      <c r="I3325">
        <v>3</v>
      </c>
      <c r="J3325">
        <f>_xlfn.XLOOKUP(tbl_logs[[#This Row],[Target_Department]],tbl_DeptWeight[Department], tbl_DeptWeight[Impact Score])</f>
        <v>1</v>
      </c>
      <c r="K3325">
        <f>_xlfn.XLOOKUP(tbl_logs[[#This Row],[Employee_Action]],tbl_ResponseLikelihood[Employee Action],tbl_ResponseLikelihood[Likelihood Score])</f>
        <v>2</v>
      </c>
      <c r="L3325">
        <f>tbl_logs[[#This Row],[Impact Score]]*tbl_logs[[#This Row],[Response Multiplier]]</f>
        <v>2</v>
      </c>
      <c r="M3325" t="str" cm="1">
        <f t="array" ref="M3325">_xlfn.IFS(tbl_logs[[#This Row],[Total Score]]&lt;=4, "Low", tbl_logs[[#This Row],[Total Score]]&lt;=10, "Medium", tbl_logs[[#This Row],[Total Score]]&lt;=19, "High", tbl_logs[[#This Row],[Total Score]]&lt;=25, "Very High")</f>
        <v>Low</v>
      </c>
      <c r="N3325" t="str" cm="1">
        <f t="array" ref="N3325">_xlfn.IFS(tbl_logs[[#This Row],[Total Score]]&lt;=4, "Low", tbl_logs[[#This Row],[Total Score]]&lt;=10, "Medium", tbl_logs[[#This Row],[Total Score]]&lt;=17, "High", tbl_logs[[#This Row],[Total Score]]&lt;=25, "Critical")</f>
        <v>Low</v>
      </c>
    </row>
    <row r="3326" spans="1:14" x14ac:dyDescent="0.3">
      <c r="A3326" t="s">
        <v>1027</v>
      </c>
      <c r="B3326" s="1">
        <v>46083.921527777777</v>
      </c>
      <c r="C3326" t="s">
        <v>7</v>
      </c>
      <c r="D3326" t="s">
        <v>15</v>
      </c>
      <c r="E3326" t="s">
        <v>19</v>
      </c>
      <c r="F3326" t="s">
        <v>20</v>
      </c>
      <c r="G3326" s="2">
        <v>0.92152777777777772</v>
      </c>
      <c r="H3326" s="3">
        <v>46083</v>
      </c>
      <c r="I3326">
        <v>3</v>
      </c>
      <c r="J3326">
        <f>_xlfn.XLOOKUP(tbl_logs[[#This Row],[Target_Department]],tbl_DeptWeight[Department], tbl_DeptWeight[Impact Score])</f>
        <v>3</v>
      </c>
      <c r="K3326">
        <f>_xlfn.XLOOKUP(tbl_logs[[#This Row],[Employee_Action]],tbl_ResponseLikelihood[Employee Action],tbl_ResponseLikelihood[Likelihood Score])</f>
        <v>2</v>
      </c>
      <c r="L3326">
        <f>tbl_logs[[#This Row],[Impact Score]]*tbl_logs[[#This Row],[Response Multiplier]]</f>
        <v>6</v>
      </c>
      <c r="M3326" t="str" cm="1">
        <f t="array" ref="M3326">_xlfn.IFS(tbl_logs[[#This Row],[Total Score]]&lt;=4, "Low", tbl_logs[[#This Row],[Total Score]]&lt;=10, "Medium", tbl_logs[[#This Row],[Total Score]]&lt;=19, "High", tbl_logs[[#This Row],[Total Score]]&lt;=25, "Very High")</f>
        <v>Medium</v>
      </c>
      <c r="N3326" t="str" cm="1">
        <f t="array" ref="N3326">_xlfn.IFS(tbl_logs[[#This Row],[Total Score]]&lt;=4, "Low", tbl_logs[[#This Row],[Total Score]]&lt;=10, "Medium", tbl_logs[[#This Row],[Total Score]]&lt;=17, "High", tbl_logs[[#This Row],[Total Score]]&lt;=25, "Critical")</f>
        <v>Medium</v>
      </c>
    </row>
    <row r="3327" spans="1:14" x14ac:dyDescent="0.3">
      <c r="A3327" t="s">
        <v>2627</v>
      </c>
      <c r="B3327" s="1">
        <v>46083.935416666667</v>
      </c>
      <c r="C3327" t="s">
        <v>7</v>
      </c>
      <c r="D3327" t="s">
        <v>22</v>
      </c>
      <c r="E3327" t="s">
        <v>19</v>
      </c>
      <c r="F3327" t="s">
        <v>20</v>
      </c>
      <c r="G3327" s="2">
        <v>0.93541666666666667</v>
      </c>
      <c r="H3327" s="3">
        <v>46083</v>
      </c>
      <c r="I3327">
        <v>3</v>
      </c>
      <c r="J3327">
        <f>_xlfn.XLOOKUP(tbl_logs[[#This Row],[Target_Department]],tbl_DeptWeight[Department], tbl_DeptWeight[Impact Score])</f>
        <v>3</v>
      </c>
      <c r="K3327">
        <f>_xlfn.XLOOKUP(tbl_logs[[#This Row],[Employee_Action]],tbl_ResponseLikelihood[Employee Action],tbl_ResponseLikelihood[Likelihood Score])</f>
        <v>2</v>
      </c>
      <c r="L3327">
        <f>tbl_logs[[#This Row],[Impact Score]]*tbl_logs[[#This Row],[Response Multiplier]]</f>
        <v>6</v>
      </c>
      <c r="M3327" t="str" cm="1">
        <f t="array" ref="M3327">_xlfn.IFS(tbl_logs[[#This Row],[Total Score]]&lt;=4, "Low", tbl_logs[[#This Row],[Total Score]]&lt;=10, "Medium", tbl_logs[[#This Row],[Total Score]]&lt;=19, "High", tbl_logs[[#This Row],[Total Score]]&lt;=25, "Very High")</f>
        <v>Medium</v>
      </c>
      <c r="N3327" t="str" cm="1">
        <f t="array" ref="N3327">_xlfn.IFS(tbl_logs[[#This Row],[Total Score]]&lt;=4, "Low", tbl_logs[[#This Row],[Total Score]]&lt;=10, "Medium", tbl_logs[[#This Row],[Total Score]]&lt;=17, "High", tbl_logs[[#This Row],[Total Score]]&lt;=25, "Critical")</f>
        <v>Medium</v>
      </c>
    </row>
    <row r="3328" spans="1:14" x14ac:dyDescent="0.3">
      <c r="A3328" t="s">
        <v>151</v>
      </c>
      <c r="B3328" s="1">
        <v>46083.943749999999</v>
      </c>
      <c r="C3328" t="s">
        <v>7</v>
      </c>
      <c r="D3328" t="s">
        <v>22</v>
      </c>
      <c r="E3328" t="s">
        <v>19</v>
      </c>
      <c r="F3328" t="s">
        <v>10</v>
      </c>
      <c r="G3328" s="2">
        <v>0.94374999999999998</v>
      </c>
      <c r="H3328" s="3">
        <v>46083</v>
      </c>
      <c r="I3328">
        <v>3</v>
      </c>
      <c r="J3328">
        <f>_xlfn.XLOOKUP(tbl_logs[[#This Row],[Target_Department]],tbl_DeptWeight[Department], tbl_DeptWeight[Impact Score])</f>
        <v>3</v>
      </c>
      <c r="K3328">
        <f>_xlfn.XLOOKUP(tbl_logs[[#This Row],[Employee_Action]],tbl_ResponseLikelihood[Employee Action],tbl_ResponseLikelihood[Likelihood Score])</f>
        <v>2</v>
      </c>
      <c r="L3328">
        <f>tbl_logs[[#This Row],[Impact Score]]*tbl_logs[[#This Row],[Response Multiplier]]</f>
        <v>6</v>
      </c>
      <c r="M3328" t="str" cm="1">
        <f t="array" ref="M3328">_xlfn.IFS(tbl_logs[[#This Row],[Total Score]]&lt;=4, "Low", tbl_logs[[#This Row],[Total Score]]&lt;=10, "Medium", tbl_logs[[#This Row],[Total Score]]&lt;=19, "High", tbl_logs[[#This Row],[Total Score]]&lt;=25, "Very High")</f>
        <v>Medium</v>
      </c>
      <c r="N3328" t="str" cm="1">
        <f t="array" ref="N3328">_xlfn.IFS(tbl_logs[[#This Row],[Total Score]]&lt;=4, "Low", tbl_logs[[#This Row],[Total Score]]&lt;=10, "Medium", tbl_logs[[#This Row],[Total Score]]&lt;=17, "High", tbl_logs[[#This Row],[Total Score]]&lt;=25, "Critical")</f>
        <v>Medium</v>
      </c>
    </row>
    <row r="3329" spans="1:14" x14ac:dyDescent="0.3">
      <c r="A3329" t="s">
        <v>2676</v>
      </c>
      <c r="B3329" s="1">
        <v>46083.950694444444</v>
      </c>
      <c r="C3329" t="s">
        <v>26</v>
      </c>
      <c r="D3329" t="s">
        <v>18</v>
      </c>
      <c r="E3329" t="s">
        <v>16</v>
      </c>
      <c r="F3329" t="s">
        <v>10</v>
      </c>
      <c r="G3329" s="2">
        <v>0.9506944444444444</v>
      </c>
      <c r="H3329" s="3">
        <v>46083</v>
      </c>
      <c r="I3329">
        <v>3</v>
      </c>
      <c r="J3329">
        <f>_xlfn.XLOOKUP(tbl_logs[[#This Row],[Target_Department]],tbl_DeptWeight[Department], tbl_DeptWeight[Impact Score])</f>
        <v>3</v>
      </c>
      <c r="K3329">
        <f>_xlfn.XLOOKUP(tbl_logs[[#This Row],[Employee_Action]],tbl_ResponseLikelihood[Employee Action],tbl_ResponseLikelihood[Likelihood Score])</f>
        <v>2</v>
      </c>
      <c r="L3329">
        <f>tbl_logs[[#This Row],[Impact Score]]*tbl_logs[[#This Row],[Response Multiplier]]</f>
        <v>6</v>
      </c>
      <c r="M3329" t="str" cm="1">
        <f t="array" ref="M3329">_xlfn.IFS(tbl_logs[[#This Row],[Total Score]]&lt;=4, "Low", tbl_logs[[#This Row],[Total Score]]&lt;=10, "Medium", tbl_logs[[#This Row],[Total Score]]&lt;=19, "High", tbl_logs[[#This Row],[Total Score]]&lt;=25, "Very High")</f>
        <v>Medium</v>
      </c>
      <c r="N3329" t="str" cm="1">
        <f t="array" ref="N3329">_xlfn.IFS(tbl_logs[[#This Row],[Total Score]]&lt;=4, "Low", tbl_logs[[#This Row],[Total Score]]&lt;=10, "Medium", tbl_logs[[#This Row],[Total Score]]&lt;=17, "High", tbl_logs[[#This Row],[Total Score]]&lt;=25, "Critical")</f>
        <v>Medium</v>
      </c>
    </row>
    <row r="3330" spans="1:14" x14ac:dyDescent="0.3">
      <c r="A3330" t="s">
        <v>2261</v>
      </c>
      <c r="B3330" s="1">
        <v>46083.956250000003</v>
      </c>
      <c r="C3330" t="s">
        <v>12</v>
      </c>
      <c r="D3330" t="s">
        <v>22</v>
      </c>
      <c r="E3330" t="s">
        <v>9</v>
      </c>
      <c r="F3330" t="s">
        <v>33</v>
      </c>
      <c r="G3330" s="2">
        <v>0.95625000000000004</v>
      </c>
      <c r="H3330" s="3">
        <v>46083</v>
      </c>
      <c r="I3330">
        <v>3</v>
      </c>
      <c r="J3330">
        <f>_xlfn.XLOOKUP(tbl_logs[[#This Row],[Target_Department]],tbl_DeptWeight[Department], tbl_DeptWeight[Impact Score])</f>
        <v>1</v>
      </c>
      <c r="K3330">
        <f>_xlfn.XLOOKUP(tbl_logs[[#This Row],[Employee_Action]],tbl_ResponseLikelihood[Employee Action],tbl_ResponseLikelihood[Likelihood Score])</f>
        <v>4</v>
      </c>
      <c r="L3330">
        <f>tbl_logs[[#This Row],[Impact Score]]*tbl_logs[[#This Row],[Response Multiplier]]</f>
        <v>4</v>
      </c>
      <c r="M3330" t="str" cm="1">
        <f t="array" ref="M3330">_xlfn.IFS(tbl_logs[[#This Row],[Total Score]]&lt;=4, "Low", tbl_logs[[#This Row],[Total Score]]&lt;=10, "Medium", tbl_logs[[#This Row],[Total Score]]&lt;=19, "High", tbl_logs[[#This Row],[Total Score]]&lt;=25, "Very High")</f>
        <v>Low</v>
      </c>
      <c r="N3330" t="str" cm="1">
        <f t="array" ref="N3330">_xlfn.IFS(tbl_logs[[#This Row],[Total Score]]&lt;=4, "Low", tbl_logs[[#This Row],[Total Score]]&lt;=10, "Medium", tbl_logs[[#This Row],[Total Score]]&lt;=17, "High", tbl_logs[[#This Row],[Total Score]]&lt;=25, "Critical")</f>
        <v>Low</v>
      </c>
    </row>
    <row r="3331" spans="1:14" x14ac:dyDescent="0.3">
      <c r="A3331" t="s">
        <v>1137</v>
      </c>
      <c r="B3331" s="1">
        <v>46083.97152777778</v>
      </c>
      <c r="C3331" t="s">
        <v>7</v>
      </c>
      <c r="D3331" t="s">
        <v>15</v>
      </c>
      <c r="E3331" t="s">
        <v>19</v>
      </c>
      <c r="F3331" t="s">
        <v>10</v>
      </c>
      <c r="G3331" s="2">
        <v>0.97152777777777777</v>
      </c>
      <c r="H3331" s="3">
        <v>46083</v>
      </c>
      <c r="I3331">
        <v>3</v>
      </c>
      <c r="J3331">
        <f>_xlfn.XLOOKUP(tbl_logs[[#This Row],[Target_Department]],tbl_DeptWeight[Department], tbl_DeptWeight[Impact Score])</f>
        <v>3</v>
      </c>
      <c r="K3331">
        <f>_xlfn.XLOOKUP(tbl_logs[[#This Row],[Employee_Action]],tbl_ResponseLikelihood[Employee Action],tbl_ResponseLikelihood[Likelihood Score])</f>
        <v>2</v>
      </c>
      <c r="L3331">
        <f>tbl_logs[[#This Row],[Impact Score]]*tbl_logs[[#This Row],[Response Multiplier]]</f>
        <v>6</v>
      </c>
      <c r="M3331" t="str" cm="1">
        <f t="array" ref="M3331">_xlfn.IFS(tbl_logs[[#This Row],[Total Score]]&lt;=4, "Low", tbl_logs[[#This Row],[Total Score]]&lt;=10, "Medium", tbl_logs[[#This Row],[Total Score]]&lt;=19, "High", tbl_logs[[#This Row],[Total Score]]&lt;=25, "Very High")</f>
        <v>Medium</v>
      </c>
      <c r="N3331" t="str" cm="1">
        <f t="array" ref="N3331">_xlfn.IFS(tbl_logs[[#This Row],[Total Score]]&lt;=4, "Low", tbl_logs[[#This Row],[Total Score]]&lt;=10, "Medium", tbl_logs[[#This Row],[Total Score]]&lt;=17, "High", tbl_logs[[#This Row],[Total Score]]&lt;=25, "Critical")</f>
        <v>Medium</v>
      </c>
    </row>
    <row r="3332" spans="1:14" x14ac:dyDescent="0.3">
      <c r="A3332" t="s">
        <v>3159</v>
      </c>
      <c r="B3332" s="1">
        <v>46083.974305555559</v>
      </c>
      <c r="C3332" t="s">
        <v>7</v>
      </c>
      <c r="D3332" t="s">
        <v>18</v>
      </c>
      <c r="E3332" t="s">
        <v>19</v>
      </c>
      <c r="F3332" t="s">
        <v>20</v>
      </c>
      <c r="G3332" s="2">
        <v>0.97430555555555554</v>
      </c>
      <c r="H3332" s="3">
        <v>46083</v>
      </c>
      <c r="I3332">
        <v>3</v>
      </c>
      <c r="J3332">
        <f>_xlfn.XLOOKUP(tbl_logs[[#This Row],[Target_Department]],tbl_DeptWeight[Department], tbl_DeptWeight[Impact Score])</f>
        <v>3</v>
      </c>
      <c r="K3332">
        <f>_xlfn.XLOOKUP(tbl_logs[[#This Row],[Employee_Action]],tbl_ResponseLikelihood[Employee Action],tbl_ResponseLikelihood[Likelihood Score])</f>
        <v>2</v>
      </c>
      <c r="L3332">
        <f>tbl_logs[[#This Row],[Impact Score]]*tbl_logs[[#This Row],[Response Multiplier]]</f>
        <v>6</v>
      </c>
      <c r="M3332" t="str" cm="1">
        <f t="array" ref="M3332">_xlfn.IFS(tbl_logs[[#This Row],[Total Score]]&lt;=4, "Low", tbl_logs[[#This Row],[Total Score]]&lt;=10, "Medium", tbl_logs[[#This Row],[Total Score]]&lt;=19, "High", tbl_logs[[#This Row],[Total Score]]&lt;=25, "Very High")</f>
        <v>Medium</v>
      </c>
      <c r="N3332" t="str" cm="1">
        <f t="array" ref="N3332">_xlfn.IFS(tbl_logs[[#This Row],[Total Score]]&lt;=4, "Low", tbl_logs[[#This Row],[Total Score]]&lt;=10, "Medium", tbl_logs[[#This Row],[Total Score]]&lt;=17, "High", tbl_logs[[#This Row],[Total Score]]&lt;=25, "Critical")</f>
        <v>Medium</v>
      </c>
    </row>
    <row r="3333" spans="1:14" x14ac:dyDescent="0.3">
      <c r="A3333" t="s">
        <v>4179</v>
      </c>
      <c r="B3333" s="1">
        <v>46083.977777777778</v>
      </c>
      <c r="C3333" t="s">
        <v>47</v>
      </c>
      <c r="D3333" t="s">
        <v>22</v>
      </c>
      <c r="E3333" t="s">
        <v>19</v>
      </c>
      <c r="F3333" t="s">
        <v>10</v>
      </c>
      <c r="G3333" s="2">
        <v>0.97777777777777775</v>
      </c>
      <c r="H3333" s="3">
        <v>46083</v>
      </c>
      <c r="I3333">
        <v>3</v>
      </c>
      <c r="J3333">
        <f>_xlfn.XLOOKUP(tbl_logs[[#This Row],[Target_Department]],tbl_DeptWeight[Department], tbl_DeptWeight[Impact Score])</f>
        <v>1</v>
      </c>
      <c r="K3333">
        <f>_xlfn.XLOOKUP(tbl_logs[[#This Row],[Employee_Action]],tbl_ResponseLikelihood[Employee Action],tbl_ResponseLikelihood[Likelihood Score])</f>
        <v>2</v>
      </c>
      <c r="L3333">
        <f>tbl_logs[[#This Row],[Impact Score]]*tbl_logs[[#This Row],[Response Multiplier]]</f>
        <v>2</v>
      </c>
      <c r="M3333" t="str" cm="1">
        <f t="array" ref="M3333">_xlfn.IFS(tbl_logs[[#This Row],[Total Score]]&lt;=4, "Low", tbl_logs[[#This Row],[Total Score]]&lt;=10, "Medium", tbl_logs[[#This Row],[Total Score]]&lt;=19, "High", tbl_logs[[#This Row],[Total Score]]&lt;=25, "Very High")</f>
        <v>Low</v>
      </c>
      <c r="N3333" t="str" cm="1">
        <f t="array" ref="N3333">_xlfn.IFS(tbl_logs[[#This Row],[Total Score]]&lt;=4, "Low", tbl_logs[[#This Row],[Total Score]]&lt;=10, "Medium", tbl_logs[[#This Row],[Total Score]]&lt;=17, "High", tbl_logs[[#This Row],[Total Score]]&lt;=25, "Critical")</f>
        <v>Low</v>
      </c>
    </row>
    <row r="3334" spans="1:14" x14ac:dyDescent="0.3">
      <c r="A3334" t="s">
        <v>4573</v>
      </c>
      <c r="B3334" s="1">
        <v>46083.995138888888</v>
      </c>
      <c r="C3334" t="s">
        <v>7</v>
      </c>
      <c r="D3334" t="s">
        <v>18</v>
      </c>
      <c r="E3334" t="s">
        <v>19</v>
      </c>
      <c r="F3334" t="s">
        <v>20</v>
      </c>
      <c r="G3334" s="2">
        <v>0.99513888888888891</v>
      </c>
      <c r="H3334" s="3">
        <v>46083</v>
      </c>
      <c r="I3334">
        <v>3</v>
      </c>
      <c r="J3334">
        <f>_xlfn.XLOOKUP(tbl_logs[[#This Row],[Target_Department]],tbl_DeptWeight[Department], tbl_DeptWeight[Impact Score])</f>
        <v>3</v>
      </c>
      <c r="K3334">
        <f>_xlfn.XLOOKUP(tbl_logs[[#This Row],[Employee_Action]],tbl_ResponseLikelihood[Employee Action],tbl_ResponseLikelihood[Likelihood Score])</f>
        <v>2</v>
      </c>
      <c r="L3334">
        <f>tbl_logs[[#This Row],[Impact Score]]*tbl_logs[[#This Row],[Response Multiplier]]</f>
        <v>6</v>
      </c>
      <c r="M3334" t="str" cm="1">
        <f t="array" ref="M3334">_xlfn.IFS(tbl_logs[[#This Row],[Total Score]]&lt;=4, "Low", tbl_logs[[#This Row],[Total Score]]&lt;=10, "Medium", tbl_logs[[#This Row],[Total Score]]&lt;=19, "High", tbl_logs[[#This Row],[Total Score]]&lt;=25, "Very High")</f>
        <v>Medium</v>
      </c>
      <c r="N3334" t="str" cm="1">
        <f t="array" ref="N3334">_xlfn.IFS(tbl_logs[[#This Row],[Total Score]]&lt;=4, "Low", tbl_logs[[#This Row],[Total Score]]&lt;=10, "Medium", tbl_logs[[#This Row],[Total Score]]&lt;=17, "High", tbl_logs[[#This Row],[Total Score]]&lt;=25, "Critical")</f>
        <v>Medium</v>
      </c>
    </row>
    <row r="3335" spans="1:14" x14ac:dyDescent="0.3">
      <c r="A3335" t="s">
        <v>1242</v>
      </c>
      <c r="B3335" s="1">
        <v>46084.004166666666</v>
      </c>
      <c r="C3335" t="s">
        <v>12</v>
      </c>
      <c r="D3335" t="s">
        <v>8</v>
      </c>
      <c r="E3335" t="s">
        <v>9</v>
      </c>
      <c r="F3335" t="s">
        <v>33</v>
      </c>
      <c r="G3335" s="2">
        <v>4.1666666666666666E-3</v>
      </c>
      <c r="H3335" s="3">
        <v>46084</v>
      </c>
      <c r="I3335">
        <v>3</v>
      </c>
      <c r="J3335">
        <f>_xlfn.XLOOKUP(tbl_logs[[#This Row],[Target_Department]],tbl_DeptWeight[Department], tbl_DeptWeight[Impact Score])</f>
        <v>1</v>
      </c>
      <c r="K3335">
        <f>_xlfn.XLOOKUP(tbl_logs[[#This Row],[Employee_Action]],tbl_ResponseLikelihood[Employee Action],tbl_ResponseLikelihood[Likelihood Score])</f>
        <v>4</v>
      </c>
      <c r="L3335">
        <f>tbl_logs[[#This Row],[Impact Score]]*tbl_logs[[#This Row],[Response Multiplier]]</f>
        <v>4</v>
      </c>
      <c r="M3335" t="str" cm="1">
        <f t="array" ref="M3335">_xlfn.IFS(tbl_logs[[#This Row],[Total Score]]&lt;=4, "Low", tbl_logs[[#This Row],[Total Score]]&lt;=10, "Medium", tbl_logs[[#This Row],[Total Score]]&lt;=19, "High", tbl_logs[[#This Row],[Total Score]]&lt;=25, "Very High")</f>
        <v>Low</v>
      </c>
      <c r="N3335" t="str" cm="1">
        <f t="array" ref="N3335">_xlfn.IFS(tbl_logs[[#This Row],[Total Score]]&lt;=4, "Low", tbl_logs[[#This Row],[Total Score]]&lt;=10, "Medium", tbl_logs[[#This Row],[Total Score]]&lt;=17, "High", tbl_logs[[#This Row],[Total Score]]&lt;=25, "Critical")</f>
        <v>Low</v>
      </c>
    </row>
    <row r="3336" spans="1:14" x14ac:dyDescent="0.3">
      <c r="A3336" t="s">
        <v>4093</v>
      </c>
      <c r="B3336" s="1">
        <v>46084.052777777775</v>
      </c>
      <c r="C3336" t="s">
        <v>7</v>
      </c>
      <c r="D3336" t="s">
        <v>15</v>
      </c>
      <c r="E3336" t="s">
        <v>19</v>
      </c>
      <c r="F3336" t="s">
        <v>20</v>
      </c>
      <c r="G3336" s="2">
        <v>5.2777777777777778E-2</v>
      </c>
      <c r="H3336" s="3">
        <v>46084</v>
      </c>
      <c r="I3336">
        <v>3</v>
      </c>
      <c r="J3336">
        <f>_xlfn.XLOOKUP(tbl_logs[[#This Row],[Target_Department]],tbl_DeptWeight[Department], tbl_DeptWeight[Impact Score])</f>
        <v>3</v>
      </c>
      <c r="K3336">
        <f>_xlfn.XLOOKUP(tbl_logs[[#This Row],[Employee_Action]],tbl_ResponseLikelihood[Employee Action],tbl_ResponseLikelihood[Likelihood Score])</f>
        <v>2</v>
      </c>
      <c r="L3336">
        <f>tbl_logs[[#This Row],[Impact Score]]*tbl_logs[[#This Row],[Response Multiplier]]</f>
        <v>6</v>
      </c>
      <c r="M3336" t="str" cm="1">
        <f t="array" ref="M3336">_xlfn.IFS(tbl_logs[[#This Row],[Total Score]]&lt;=4, "Low", tbl_logs[[#This Row],[Total Score]]&lt;=10, "Medium", tbl_logs[[#This Row],[Total Score]]&lt;=19, "High", tbl_logs[[#This Row],[Total Score]]&lt;=25, "Very High")</f>
        <v>Medium</v>
      </c>
      <c r="N3336" t="str" cm="1">
        <f t="array" ref="N3336">_xlfn.IFS(tbl_logs[[#This Row],[Total Score]]&lt;=4, "Low", tbl_logs[[#This Row],[Total Score]]&lt;=10, "Medium", tbl_logs[[#This Row],[Total Score]]&lt;=17, "High", tbl_logs[[#This Row],[Total Score]]&lt;=25, "Critical")</f>
        <v>Medium</v>
      </c>
    </row>
    <row r="3337" spans="1:14" x14ac:dyDescent="0.3">
      <c r="A3337" t="s">
        <v>1266</v>
      </c>
      <c r="B3337" s="1">
        <v>46084.097222222219</v>
      </c>
      <c r="C3337" t="s">
        <v>12</v>
      </c>
      <c r="D3337" t="s">
        <v>15</v>
      </c>
      <c r="E3337" t="s">
        <v>31</v>
      </c>
      <c r="F3337" t="s">
        <v>33</v>
      </c>
      <c r="G3337" s="2">
        <v>9.7222222222222224E-2</v>
      </c>
      <c r="H3337" s="3">
        <v>46084</v>
      </c>
      <c r="I3337">
        <v>3</v>
      </c>
      <c r="J3337">
        <f>_xlfn.XLOOKUP(tbl_logs[[#This Row],[Target_Department]],tbl_DeptWeight[Department], tbl_DeptWeight[Impact Score])</f>
        <v>1</v>
      </c>
      <c r="K3337">
        <f>_xlfn.XLOOKUP(tbl_logs[[#This Row],[Employee_Action]],tbl_ResponseLikelihood[Employee Action],tbl_ResponseLikelihood[Likelihood Score])</f>
        <v>4</v>
      </c>
      <c r="L3337">
        <f>tbl_logs[[#This Row],[Impact Score]]*tbl_logs[[#This Row],[Response Multiplier]]</f>
        <v>4</v>
      </c>
      <c r="M3337" t="str" cm="1">
        <f t="array" ref="M3337">_xlfn.IFS(tbl_logs[[#This Row],[Total Score]]&lt;=4, "Low", tbl_logs[[#This Row],[Total Score]]&lt;=10, "Medium", tbl_logs[[#This Row],[Total Score]]&lt;=19, "High", tbl_logs[[#This Row],[Total Score]]&lt;=25, "Very High")</f>
        <v>Low</v>
      </c>
      <c r="N3337" t="str" cm="1">
        <f t="array" ref="N3337">_xlfn.IFS(tbl_logs[[#This Row],[Total Score]]&lt;=4, "Low", tbl_logs[[#This Row],[Total Score]]&lt;=10, "Medium", tbl_logs[[#This Row],[Total Score]]&lt;=17, "High", tbl_logs[[#This Row],[Total Score]]&lt;=25, "Critical")</f>
        <v>Low</v>
      </c>
    </row>
    <row r="3338" spans="1:14" x14ac:dyDescent="0.3">
      <c r="A3338" t="s">
        <v>635</v>
      </c>
      <c r="B3338" s="1">
        <v>46084.143055555556</v>
      </c>
      <c r="C3338" t="s">
        <v>40</v>
      </c>
      <c r="D3338" t="s">
        <v>18</v>
      </c>
      <c r="E3338" t="s">
        <v>16</v>
      </c>
      <c r="F3338" t="s">
        <v>53</v>
      </c>
      <c r="G3338" s="2">
        <v>0.14305555555555555</v>
      </c>
      <c r="H3338" s="3">
        <v>46084</v>
      </c>
      <c r="I3338">
        <v>3</v>
      </c>
      <c r="J3338">
        <f>_xlfn.XLOOKUP(tbl_logs[[#This Row],[Target_Department]],tbl_DeptWeight[Department], tbl_DeptWeight[Impact Score])</f>
        <v>5</v>
      </c>
      <c r="K3338">
        <f>_xlfn.XLOOKUP(tbl_logs[[#This Row],[Employee_Action]],tbl_ResponseLikelihood[Employee Action],tbl_ResponseLikelihood[Likelihood Score])</f>
        <v>5</v>
      </c>
      <c r="L3338">
        <f>tbl_logs[[#This Row],[Impact Score]]*tbl_logs[[#This Row],[Response Multiplier]]</f>
        <v>25</v>
      </c>
      <c r="M3338" t="str" cm="1">
        <f t="array" ref="M3338">_xlfn.IFS(tbl_logs[[#This Row],[Total Score]]&lt;=4, "Low", tbl_logs[[#This Row],[Total Score]]&lt;=10, "Medium", tbl_logs[[#This Row],[Total Score]]&lt;=19, "High", tbl_logs[[#This Row],[Total Score]]&lt;=25, "Very High")</f>
        <v>Very High</v>
      </c>
      <c r="N3338" t="str" cm="1">
        <f t="array" ref="N3338">_xlfn.IFS(tbl_logs[[#This Row],[Total Score]]&lt;=4, "Low", tbl_logs[[#This Row],[Total Score]]&lt;=10, "Medium", tbl_logs[[#This Row],[Total Score]]&lt;=17, "High", tbl_logs[[#This Row],[Total Score]]&lt;=25, "Critical")</f>
        <v>Critical</v>
      </c>
    </row>
    <row r="3339" spans="1:14" x14ac:dyDescent="0.3">
      <c r="A3339" t="s">
        <v>1655</v>
      </c>
      <c r="B3339" s="1">
        <v>46084.143750000003</v>
      </c>
      <c r="C3339" t="s">
        <v>40</v>
      </c>
      <c r="D3339" t="s">
        <v>22</v>
      </c>
      <c r="E3339" t="s">
        <v>16</v>
      </c>
      <c r="F3339" t="s">
        <v>33</v>
      </c>
      <c r="G3339" s="2">
        <v>0.14374999999999999</v>
      </c>
      <c r="H3339" s="3">
        <v>46084</v>
      </c>
      <c r="I3339">
        <v>3</v>
      </c>
      <c r="J3339">
        <f>_xlfn.XLOOKUP(tbl_logs[[#This Row],[Target_Department]],tbl_DeptWeight[Department], tbl_DeptWeight[Impact Score])</f>
        <v>5</v>
      </c>
      <c r="K3339">
        <f>_xlfn.XLOOKUP(tbl_logs[[#This Row],[Employee_Action]],tbl_ResponseLikelihood[Employee Action],tbl_ResponseLikelihood[Likelihood Score])</f>
        <v>4</v>
      </c>
      <c r="L3339">
        <f>tbl_logs[[#This Row],[Impact Score]]*tbl_logs[[#This Row],[Response Multiplier]]</f>
        <v>20</v>
      </c>
      <c r="M3339" t="str" cm="1">
        <f t="array" ref="M3339">_xlfn.IFS(tbl_logs[[#This Row],[Total Score]]&lt;=4, "Low", tbl_logs[[#This Row],[Total Score]]&lt;=10, "Medium", tbl_logs[[#This Row],[Total Score]]&lt;=19, "High", tbl_logs[[#This Row],[Total Score]]&lt;=25, "Very High")</f>
        <v>Very High</v>
      </c>
      <c r="N3339" t="str" cm="1">
        <f t="array" ref="N3339">_xlfn.IFS(tbl_logs[[#This Row],[Total Score]]&lt;=4, "Low", tbl_logs[[#This Row],[Total Score]]&lt;=10, "Medium", tbl_logs[[#This Row],[Total Score]]&lt;=17, "High", tbl_logs[[#This Row],[Total Score]]&lt;=25, "Critical")</f>
        <v>Critical</v>
      </c>
    </row>
    <row r="3340" spans="1:14" x14ac:dyDescent="0.3">
      <c r="A3340" t="s">
        <v>1892</v>
      </c>
      <c r="B3340" s="1">
        <v>46084.179166666669</v>
      </c>
      <c r="C3340" t="s">
        <v>7</v>
      </c>
      <c r="D3340" t="s">
        <v>8</v>
      </c>
      <c r="E3340" t="s">
        <v>19</v>
      </c>
      <c r="F3340" t="s">
        <v>33</v>
      </c>
      <c r="G3340" s="2">
        <v>0.17916666666666667</v>
      </c>
      <c r="H3340" s="3">
        <v>46084</v>
      </c>
      <c r="I3340">
        <v>3</v>
      </c>
      <c r="J3340">
        <f>_xlfn.XLOOKUP(tbl_logs[[#This Row],[Target_Department]],tbl_DeptWeight[Department], tbl_DeptWeight[Impact Score])</f>
        <v>3</v>
      </c>
      <c r="K3340">
        <f>_xlfn.XLOOKUP(tbl_logs[[#This Row],[Employee_Action]],tbl_ResponseLikelihood[Employee Action],tbl_ResponseLikelihood[Likelihood Score])</f>
        <v>4</v>
      </c>
      <c r="L3340">
        <f>tbl_logs[[#This Row],[Impact Score]]*tbl_logs[[#This Row],[Response Multiplier]]</f>
        <v>12</v>
      </c>
      <c r="M3340" t="str" cm="1">
        <f t="array" ref="M3340">_xlfn.IFS(tbl_logs[[#This Row],[Total Score]]&lt;=4, "Low", tbl_logs[[#This Row],[Total Score]]&lt;=10, "Medium", tbl_logs[[#This Row],[Total Score]]&lt;=19, "High", tbl_logs[[#This Row],[Total Score]]&lt;=25, "Very High")</f>
        <v>High</v>
      </c>
      <c r="N3340" t="str" cm="1">
        <f t="array" ref="N3340">_xlfn.IFS(tbl_logs[[#This Row],[Total Score]]&lt;=4, "Low", tbl_logs[[#This Row],[Total Score]]&lt;=10, "Medium", tbl_logs[[#This Row],[Total Score]]&lt;=17, "High", tbl_logs[[#This Row],[Total Score]]&lt;=25, "Critical")</f>
        <v>High</v>
      </c>
    </row>
    <row r="3341" spans="1:14" x14ac:dyDescent="0.3">
      <c r="A3341" t="s">
        <v>769</v>
      </c>
      <c r="B3341" s="1">
        <v>46084.193749999999</v>
      </c>
      <c r="C3341" t="s">
        <v>35</v>
      </c>
      <c r="D3341" t="s">
        <v>8</v>
      </c>
      <c r="E3341" t="s">
        <v>31</v>
      </c>
      <c r="F3341" t="s">
        <v>10</v>
      </c>
      <c r="G3341" s="2">
        <v>0.19375000000000001</v>
      </c>
      <c r="H3341" s="3">
        <v>46084</v>
      </c>
      <c r="I3341">
        <v>3</v>
      </c>
      <c r="J3341">
        <f>_xlfn.XLOOKUP(tbl_logs[[#This Row],[Target_Department]],tbl_DeptWeight[Department], tbl_DeptWeight[Impact Score])</f>
        <v>1</v>
      </c>
      <c r="K3341">
        <f>_xlfn.XLOOKUP(tbl_logs[[#This Row],[Employee_Action]],tbl_ResponseLikelihood[Employee Action],tbl_ResponseLikelihood[Likelihood Score])</f>
        <v>2</v>
      </c>
      <c r="L3341">
        <f>tbl_logs[[#This Row],[Impact Score]]*tbl_logs[[#This Row],[Response Multiplier]]</f>
        <v>2</v>
      </c>
      <c r="M3341" t="str" cm="1">
        <f t="array" ref="M3341">_xlfn.IFS(tbl_logs[[#This Row],[Total Score]]&lt;=4, "Low", tbl_logs[[#This Row],[Total Score]]&lt;=10, "Medium", tbl_logs[[#This Row],[Total Score]]&lt;=19, "High", tbl_logs[[#This Row],[Total Score]]&lt;=25, "Very High")</f>
        <v>Low</v>
      </c>
      <c r="N3341" t="str" cm="1">
        <f t="array" ref="N3341">_xlfn.IFS(tbl_logs[[#This Row],[Total Score]]&lt;=4, "Low", tbl_logs[[#This Row],[Total Score]]&lt;=10, "Medium", tbl_logs[[#This Row],[Total Score]]&lt;=17, "High", tbl_logs[[#This Row],[Total Score]]&lt;=25, "Critical")</f>
        <v>Low</v>
      </c>
    </row>
    <row r="3342" spans="1:14" x14ac:dyDescent="0.3">
      <c r="A3342" t="s">
        <v>4394</v>
      </c>
      <c r="B3342" s="1">
        <v>46084.195833333331</v>
      </c>
      <c r="C3342" t="s">
        <v>12</v>
      </c>
      <c r="D3342" t="s">
        <v>22</v>
      </c>
      <c r="E3342" t="s">
        <v>31</v>
      </c>
      <c r="F3342" t="s">
        <v>33</v>
      </c>
      <c r="G3342" s="2">
        <v>0.19583333333333333</v>
      </c>
      <c r="H3342" s="3">
        <v>46084</v>
      </c>
      <c r="I3342">
        <v>3</v>
      </c>
      <c r="J3342">
        <f>_xlfn.XLOOKUP(tbl_logs[[#This Row],[Target_Department]],tbl_DeptWeight[Department], tbl_DeptWeight[Impact Score])</f>
        <v>1</v>
      </c>
      <c r="K3342">
        <f>_xlfn.XLOOKUP(tbl_logs[[#This Row],[Employee_Action]],tbl_ResponseLikelihood[Employee Action],tbl_ResponseLikelihood[Likelihood Score])</f>
        <v>4</v>
      </c>
      <c r="L3342">
        <f>tbl_logs[[#This Row],[Impact Score]]*tbl_logs[[#This Row],[Response Multiplier]]</f>
        <v>4</v>
      </c>
      <c r="M3342" t="str" cm="1">
        <f t="array" ref="M3342">_xlfn.IFS(tbl_logs[[#This Row],[Total Score]]&lt;=4, "Low", tbl_logs[[#This Row],[Total Score]]&lt;=10, "Medium", tbl_logs[[#This Row],[Total Score]]&lt;=19, "High", tbl_logs[[#This Row],[Total Score]]&lt;=25, "Very High")</f>
        <v>Low</v>
      </c>
      <c r="N3342" t="str" cm="1">
        <f t="array" ref="N3342">_xlfn.IFS(tbl_logs[[#This Row],[Total Score]]&lt;=4, "Low", tbl_logs[[#This Row],[Total Score]]&lt;=10, "Medium", tbl_logs[[#This Row],[Total Score]]&lt;=17, "High", tbl_logs[[#This Row],[Total Score]]&lt;=25, "Critical")</f>
        <v>Low</v>
      </c>
    </row>
    <row r="3343" spans="1:14" x14ac:dyDescent="0.3">
      <c r="A3343" t="s">
        <v>3341</v>
      </c>
      <c r="B3343" s="1">
        <v>46084.199305555558</v>
      </c>
      <c r="C3343" t="s">
        <v>7</v>
      </c>
      <c r="D3343" t="s">
        <v>22</v>
      </c>
      <c r="E3343" t="s">
        <v>19</v>
      </c>
      <c r="F3343" t="s">
        <v>20</v>
      </c>
      <c r="G3343" s="2">
        <v>0.19930555555555557</v>
      </c>
      <c r="H3343" s="3">
        <v>46084</v>
      </c>
      <c r="I3343">
        <v>3</v>
      </c>
      <c r="J3343">
        <f>_xlfn.XLOOKUP(tbl_logs[[#This Row],[Target_Department]],tbl_DeptWeight[Department], tbl_DeptWeight[Impact Score])</f>
        <v>3</v>
      </c>
      <c r="K3343">
        <f>_xlfn.XLOOKUP(tbl_logs[[#This Row],[Employee_Action]],tbl_ResponseLikelihood[Employee Action],tbl_ResponseLikelihood[Likelihood Score])</f>
        <v>2</v>
      </c>
      <c r="L3343">
        <f>tbl_logs[[#This Row],[Impact Score]]*tbl_logs[[#This Row],[Response Multiplier]]</f>
        <v>6</v>
      </c>
      <c r="M3343" t="str" cm="1">
        <f t="array" ref="M3343">_xlfn.IFS(tbl_logs[[#This Row],[Total Score]]&lt;=4, "Low", tbl_logs[[#This Row],[Total Score]]&lt;=10, "Medium", tbl_logs[[#This Row],[Total Score]]&lt;=19, "High", tbl_logs[[#This Row],[Total Score]]&lt;=25, "Very High")</f>
        <v>Medium</v>
      </c>
      <c r="N3343" t="str" cm="1">
        <f t="array" ref="N3343">_xlfn.IFS(tbl_logs[[#This Row],[Total Score]]&lt;=4, "Low", tbl_logs[[#This Row],[Total Score]]&lt;=10, "Medium", tbl_logs[[#This Row],[Total Score]]&lt;=17, "High", tbl_logs[[#This Row],[Total Score]]&lt;=25, "Critical")</f>
        <v>Medium</v>
      </c>
    </row>
    <row r="3344" spans="1:14" x14ac:dyDescent="0.3">
      <c r="A3344" t="s">
        <v>4762</v>
      </c>
      <c r="B3344" s="1">
        <v>46084.232638888891</v>
      </c>
      <c r="C3344" t="s">
        <v>7</v>
      </c>
      <c r="D3344" t="s">
        <v>18</v>
      </c>
      <c r="E3344" t="s">
        <v>19</v>
      </c>
      <c r="F3344" t="s">
        <v>20</v>
      </c>
      <c r="G3344" s="2">
        <v>0.2326388888888889</v>
      </c>
      <c r="H3344" s="3">
        <v>46084</v>
      </c>
      <c r="I3344">
        <v>3</v>
      </c>
      <c r="J3344">
        <f>_xlfn.XLOOKUP(tbl_logs[[#This Row],[Target_Department]],tbl_DeptWeight[Department], tbl_DeptWeight[Impact Score])</f>
        <v>3</v>
      </c>
      <c r="K3344">
        <f>_xlfn.XLOOKUP(tbl_logs[[#This Row],[Employee_Action]],tbl_ResponseLikelihood[Employee Action],tbl_ResponseLikelihood[Likelihood Score])</f>
        <v>2</v>
      </c>
      <c r="L3344">
        <f>tbl_logs[[#This Row],[Impact Score]]*tbl_logs[[#This Row],[Response Multiplier]]</f>
        <v>6</v>
      </c>
      <c r="M3344" t="str" cm="1">
        <f t="array" ref="M3344">_xlfn.IFS(tbl_logs[[#This Row],[Total Score]]&lt;=4, "Low", tbl_logs[[#This Row],[Total Score]]&lt;=10, "Medium", tbl_logs[[#This Row],[Total Score]]&lt;=19, "High", tbl_logs[[#This Row],[Total Score]]&lt;=25, "Very High")</f>
        <v>Medium</v>
      </c>
      <c r="N3344" t="str" cm="1">
        <f t="array" ref="N3344">_xlfn.IFS(tbl_logs[[#This Row],[Total Score]]&lt;=4, "Low", tbl_logs[[#This Row],[Total Score]]&lt;=10, "Medium", tbl_logs[[#This Row],[Total Score]]&lt;=17, "High", tbl_logs[[#This Row],[Total Score]]&lt;=25, "Critical")</f>
        <v>Medium</v>
      </c>
    </row>
    <row r="3345" spans="1:14" x14ac:dyDescent="0.3">
      <c r="A3345" t="s">
        <v>3088</v>
      </c>
      <c r="B3345" s="1">
        <v>46084.242361111108</v>
      </c>
      <c r="C3345" t="s">
        <v>35</v>
      </c>
      <c r="D3345" t="s">
        <v>18</v>
      </c>
      <c r="E3345" t="s">
        <v>31</v>
      </c>
      <c r="F3345" t="s">
        <v>20</v>
      </c>
      <c r="G3345" s="2">
        <v>0.24236111111111111</v>
      </c>
      <c r="H3345" s="3">
        <v>46084</v>
      </c>
      <c r="I3345">
        <v>3</v>
      </c>
      <c r="J3345">
        <f>_xlfn.XLOOKUP(tbl_logs[[#This Row],[Target_Department]],tbl_DeptWeight[Department], tbl_DeptWeight[Impact Score])</f>
        <v>1</v>
      </c>
      <c r="K3345">
        <f>_xlfn.XLOOKUP(tbl_logs[[#This Row],[Employee_Action]],tbl_ResponseLikelihood[Employee Action],tbl_ResponseLikelihood[Likelihood Score])</f>
        <v>2</v>
      </c>
      <c r="L3345">
        <f>tbl_logs[[#This Row],[Impact Score]]*tbl_logs[[#This Row],[Response Multiplier]]</f>
        <v>2</v>
      </c>
      <c r="M3345" t="str" cm="1">
        <f t="array" ref="M3345">_xlfn.IFS(tbl_logs[[#This Row],[Total Score]]&lt;=4, "Low", tbl_logs[[#This Row],[Total Score]]&lt;=10, "Medium", tbl_logs[[#This Row],[Total Score]]&lt;=19, "High", tbl_logs[[#This Row],[Total Score]]&lt;=25, "Very High")</f>
        <v>Low</v>
      </c>
      <c r="N3345" t="str" cm="1">
        <f t="array" ref="N3345">_xlfn.IFS(tbl_logs[[#This Row],[Total Score]]&lt;=4, "Low", tbl_logs[[#This Row],[Total Score]]&lt;=10, "Medium", tbl_logs[[#This Row],[Total Score]]&lt;=17, "High", tbl_logs[[#This Row],[Total Score]]&lt;=25, "Critical")</f>
        <v>Low</v>
      </c>
    </row>
    <row r="3346" spans="1:14" x14ac:dyDescent="0.3">
      <c r="A3346" t="s">
        <v>2618</v>
      </c>
      <c r="B3346" s="1">
        <v>46084.243055555555</v>
      </c>
      <c r="C3346" t="s">
        <v>7</v>
      </c>
      <c r="D3346" t="s">
        <v>8</v>
      </c>
      <c r="E3346" t="s">
        <v>19</v>
      </c>
      <c r="F3346" t="s">
        <v>20</v>
      </c>
      <c r="G3346" s="2">
        <v>0.24305555555555555</v>
      </c>
      <c r="H3346" s="3">
        <v>46084</v>
      </c>
      <c r="I3346">
        <v>3</v>
      </c>
      <c r="J3346">
        <f>_xlfn.XLOOKUP(tbl_logs[[#This Row],[Target_Department]],tbl_DeptWeight[Department], tbl_DeptWeight[Impact Score])</f>
        <v>3</v>
      </c>
      <c r="K3346">
        <f>_xlfn.XLOOKUP(tbl_logs[[#This Row],[Employee_Action]],tbl_ResponseLikelihood[Employee Action],tbl_ResponseLikelihood[Likelihood Score])</f>
        <v>2</v>
      </c>
      <c r="L3346">
        <f>tbl_logs[[#This Row],[Impact Score]]*tbl_logs[[#This Row],[Response Multiplier]]</f>
        <v>6</v>
      </c>
      <c r="M3346" t="str" cm="1">
        <f t="array" ref="M3346">_xlfn.IFS(tbl_logs[[#This Row],[Total Score]]&lt;=4, "Low", tbl_logs[[#This Row],[Total Score]]&lt;=10, "Medium", tbl_logs[[#This Row],[Total Score]]&lt;=19, "High", tbl_logs[[#This Row],[Total Score]]&lt;=25, "Very High")</f>
        <v>Medium</v>
      </c>
      <c r="N3346" t="str" cm="1">
        <f t="array" ref="N3346">_xlfn.IFS(tbl_logs[[#This Row],[Total Score]]&lt;=4, "Low", tbl_logs[[#This Row],[Total Score]]&lt;=10, "Medium", tbl_logs[[#This Row],[Total Score]]&lt;=17, "High", tbl_logs[[#This Row],[Total Score]]&lt;=25, "Critical")</f>
        <v>Medium</v>
      </c>
    </row>
    <row r="3347" spans="1:14" x14ac:dyDescent="0.3">
      <c r="A3347" t="s">
        <v>100</v>
      </c>
      <c r="B3347" s="1">
        <v>46084.245833333334</v>
      </c>
      <c r="C3347" t="s">
        <v>40</v>
      </c>
      <c r="D3347" t="s">
        <v>8</v>
      </c>
      <c r="E3347" t="s">
        <v>16</v>
      </c>
      <c r="F3347" t="s">
        <v>10</v>
      </c>
      <c r="G3347" s="2">
        <v>0.24583333333333332</v>
      </c>
      <c r="H3347" s="3">
        <v>46084</v>
      </c>
      <c r="I3347">
        <v>3</v>
      </c>
      <c r="J3347">
        <f>_xlfn.XLOOKUP(tbl_logs[[#This Row],[Target_Department]],tbl_DeptWeight[Department], tbl_DeptWeight[Impact Score])</f>
        <v>5</v>
      </c>
      <c r="K3347">
        <f>_xlfn.XLOOKUP(tbl_logs[[#This Row],[Employee_Action]],tbl_ResponseLikelihood[Employee Action],tbl_ResponseLikelihood[Likelihood Score])</f>
        <v>2</v>
      </c>
      <c r="L3347">
        <f>tbl_logs[[#This Row],[Impact Score]]*tbl_logs[[#This Row],[Response Multiplier]]</f>
        <v>10</v>
      </c>
      <c r="M3347" t="str" cm="1">
        <f t="array" ref="M3347">_xlfn.IFS(tbl_logs[[#This Row],[Total Score]]&lt;=4, "Low", tbl_logs[[#This Row],[Total Score]]&lt;=10, "Medium", tbl_logs[[#This Row],[Total Score]]&lt;=19, "High", tbl_logs[[#This Row],[Total Score]]&lt;=25, "Very High")</f>
        <v>Medium</v>
      </c>
      <c r="N3347" t="str" cm="1">
        <f t="array" ref="N3347">_xlfn.IFS(tbl_logs[[#This Row],[Total Score]]&lt;=4, "Low", tbl_logs[[#This Row],[Total Score]]&lt;=10, "Medium", tbl_logs[[#This Row],[Total Score]]&lt;=17, "High", tbl_logs[[#This Row],[Total Score]]&lt;=25, "Critical")</f>
        <v>Medium</v>
      </c>
    </row>
    <row r="3348" spans="1:14" x14ac:dyDescent="0.3">
      <c r="A3348" t="s">
        <v>4473</v>
      </c>
      <c r="B3348" s="1">
        <v>46084.295138888891</v>
      </c>
      <c r="C3348" t="s">
        <v>7</v>
      </c>
      <c r="D3348" t="s">
        <v>18</v>
      </c>
      <c r="E3348" t="s">
        <v>19</v>
      </c>
      <c r="F3348" t="s">
        <v>13</v>
      </c>
      <c r="G3348" s="2">
        <v>0.2951388888888889</v>
      </c>
      <c r="H3348" s="3">
        <v>46084</v>
      </c>
      <c r="I3348">
        <v>3</v>
      </c>
      <c r="J3348">
        <f>_xlfn.XLOOKUP(tbl_logs[[#This Row],[Target_Department]],tbl_DeptWeight[Department], tbl_DeptWeight[Impact Score])</f>
        <v>3</v>
      </c>
      <c r="K3348">
        <f>_xlfn.XLOOKUP(tbl_logs[[#This Row],[Employee_Action]],tbl_ResponseLikelihood[Employee Action],tbl_ResponseLikelihood[Likelihood Score])</f>
        <v>1</v>
      </c>
      <c r="L3348">
        <f>tbl_logs[[#This Row],[Impact Score]]*tbl_logs[[#This Row],[Response Multiplier]]</f>
        <v>3</v>
      </c>
      <c r="M3348" t="str" cm="1">
        <f t="array" ref="M3348">_xlfn.IFS(tbl_logs[[#This Row],[Total Score]]&lt;=4, "Low", tbl_logs[[#This Row],[Total Score]]&lt;=10, "Medium", tbl_logs[[#This Row],[Total Score]]&lt;=19, "High", tbl_logs[[#This Row],[Total Score]]&lt;=25, "Very High")</f>
        <v>Low</v>
      </c>
      <c r="N3348" t="str" cm="1">
        <f t="array" ref="N3348">_xlfn.IFS(tbl_logs[[#This Row],[Total Score]]&lt;=4, "Low", tbl_logs[[#This Row],[Total Score]]&lt;=10, "Medium", tbl_logs[[#This Row],[Total Score]]&lt;=17, "High", tbl_logs[[#This Row],[Total Score]]&lt;=25, "Critical")</f>
        <v>Low</v>
      </c>
    </row>
    <row r="3349" spans="1:14" x14ac:dyDescent="0.3">
      <c r="A3349" t="s">
        <v>466</v>
      </c>
      <c r="B3349" s="1">
        <v>46084.310416666667</v>
      </c>
      <c r="C3349" t="s">
        <v>7</v>
      </c>
      <c r="D3349" t="s">
        <v>15</v>
      </c>
      <c r="E3349" t="s">
        <v>19</v>
      </c>
      <c r="F3349" t="s">
        <v>10</v>
      </c>
      <c r="G3349" s="2">
        <v>0.31041666666666667</v>
      </c>
      <c r="H3349" s="3">
        <v>46084</v>
      </c>
      <c r="I3349">
        <v>3</v>
      </c>
      <c r="J3349">
        <f>_xlfn.XLOOKUP(tbl_logs[[#This Row],[Target_Department]],tbl_DeptWeight[Department], tbl_DeptWeight[Impact Score])</f>
        <v>3</v>
      </c>
      <c r="K3349">
        <f>_xlfn.XLOOKUP(tbl_logs[[#This Row],[Employee_Action]],tbl_ResponseLikelihood[Employee Action],tbl_ResponseLikelihood[Likelihood Score])</f>
        <v>2</v>
      </c>
      <c r="L3349">
        <f>tbl_logs[[#This Row],[Impact Score]]*tbl_logs[[#This Row],[Response Multiplier]]</f>
        <v>6</v>
      </c>
      <c r="M3349" t="str" cm="1">
        <f t="array" ref="M3349">_xlfn.IFS(tbl_logs[[#This Row],[Total Score]]&lt;=4, "Low", tbl_logs[[#This Row],[Total Score]]&lt;=10, "Medium", tbl_logs[[#This Row],[Total Score]]&lt;=19, "High", tbl_logs[[#This Row],[Total Score]]&lt;=25, "Very High")</f>
        <v>Medium</v>
      </c>
      <c r="N3349" t="str" cm="1">
        <f t="array" ref="N3349">_xlfn.IFS(tbl_logs[[#This Row],[Total Score]]&lt;=4, "Low", tbl_logs[[#This Row],[Total Score]]&lt;=10, "Medium", tbl_logs[[#This Row],[Total Score]]&lt;=17, "High", tbl_logs[[#This Row],[Total Score]]&lt;=25, "Critical")</f>
        <v>Medium</v>
      </c>
    </row>
    <row r="3350" spans="1:14" x14ac:dyDescent="0.3">
      <c r="A3350" t="s">
        <v>3931</v>
      </c>
      <c r="B3350" s="1">
        <v>46084.344444444447</v>
      </c>
      <c r="C3350" t="s">
        <v>35</v>
      </c>
      <c r="D3350" t="s">
        <v>15</v>
      </c>
      <c r="E3350" t="s">
        <v>19</v>
      </c>
      <c r="F3350" t="s">
        <v>20</v>
      </c>
      <c r="G3350" s="2">
        <v>0.34444444444444444</v>
      </c>
      <c r="H3350" s="3">
        <v>46084</v>
      </c>
      <c r="I3350">
        <v>3</v>
      </c>
      <c r="J3350">
        <f>_xlfn.XLOOKUP(tbl_logs[[#This Row],[Target_Department]],tbl_DeptWeight[Department], tbl_DeptWeight[Impact Score])</f>
        <v>1</v>
      </c>
      <c r="K3350">
        <f>_xlfn.XLOOKUP(tbl_logs[[#This Row],[Employee_Action]],tbl_ResponseLikelihood[Employee Action],tbl_ResponseLikelihood[Likelihood Score])</f>
        <v>2</v>
      </c>
      <c r="L3350">
        <f>tbl_logs[[#This Row],[Impact Score]]*tbl_logs[[#This Row],[Response Multiplier]]</f>
        <v>2</v>
      </c>
      <c r="M3350" t="str" cm="1">
        <f t="array" ref="M3350">_xlfn.IFS(tbl_logs[[#This Row],[Total Score]]&lt;=4, "Low", tbl_logs[[#This Row],[Total Score]]&lt;=10, "Medium", tbl_logs[[#This Row],[Total Score]]&lt;=19, "High", tbl_logs[[#This Row],[Total Score]]&lt;=25, "Very High")</f>
        <v>Low</v>
      </c>
      <c r="N3350" t="str" cm="1">
        <f t="array" ref="N3350">_xlfn.IFS(tbl_logs[[#This Row],[Total Score]]&lt;=4, "Low", tbl_logs[[#This Row],[Total Score]]&lt;=10, "Medium", tbl_logs[[#This Row],[Total Score]]&lt;=17, "High", tbl_logs[[#This Row],[Total Score]]&lt;=25, "Critical")</f>
        <v>Low</v>
      </c>
    </row>
    <row r="3351" spans="1:14" x14ac:dyDescent="0.3">
      <c r="A3351" t="s">
        <v>2805</v>
      </c>
      <c r="B3351" s="1">
        <v>46084.352083333331</v>
      </c>
      <c r="C3351" t="s">
        <v>35</v>
      </c>
      <c r="D3351" t="s">
        <v>22</v>
      </c>
      <c r="E3351" t="s">
        <v>31</v>
      </c>
      <c r="F3351" t="s">
        <v>20</v>
      </c>
      <c r="G3351" s="2">
        <v>0.35208333333333336</v>
      </c>
      <c r="H3351" s="3">
        <v>46084</v>
      </c>
      <c r="I3351">
        <v>3</v>
      </c>
      <c r="J3351">
        <f>_xlfn.XLOOKUP(tbl_logs[[#This Row],[Target_Department]],tbl_DeptWeight[Department], tbl_DeptWeight[Impact Score])</f>
        <v>1</v>
      </c>
      <c r="K3351">
        <f>_xlfn.XLOOKUP(tbl_logs[[#This Row],[Employee_Action]],tbl_ResponseLikelihood[Employee Action],tbl_ResponseLikelihood[Likelihood Score])</f>
        <v>2</v>
      </c>
      <c r="L3351">
        <f>tbl_logs[[#This Row],[Impact Score]]*tbl_logs[[#This Row],[Response Multiplier]]</f>
        <v>2</v>
      </c>
      <c r="M3351" t="str" cm="1">
        <f t="array" ref="M3351">_xlfn.IFS(tbl_logs[[#This Row],[Total Score]]&lt;=4, "Low", tbl_logs[[#This Row],[Total Score]]&lt;=10, "Medium", tbl_logs[[#This Row],[Total Score]]&lt;=19, "High", tbl_logs[[#This Row],[Total Score]]&lt;=25, "Very High")</f>
        <v>Low</v>
      </c>
      <c r="N3351" t="str" cm="1">
        <f t="array" ref="N3351">_xlfn.IFS(tbl_logs[[#This Row],[Total Score]]&lt;=4, "Low", tbl_logs[[#This Row],[Total Score]]&lt;=10, "Medium", tbl_logs[[#This Row],[Total Score]]&lt;=17, "High", tbl_logs[[#This Row],[Total Score]]&lt;=25, "Critical")</f>
        <v>Low</v>
      </c>
    </row>
    <row r="3352" spans="1:14" x14ac:dyDescent="0.3">
      <c r="A3352" t="s">
        <v>3812</v>
      </c>
      <c r="B3352" s="1">
        <v>46084.362500000003</v>
      </c>
      <c r="C3352" t="s">
        <v>7</v>
      </c>
      <c r="D3352" t="s">
        <v>18</v>
      </c>
      <c r="E3352" t="s">
        <v>19</v>
      </c>
      <c r="F3352" t="s">
        <v>10</v>
      </c>
      <c r="G3352" s="2">
        <v>0.36249999999999999</v>
      </c>
      <c r="H3352" s="3">
        <v>46084</v>
      </c>
      <c r="I3352">
        <v>3</v>
      </c>
      <c r="J3352">
        <f>_xlfn.XLOOKUP(tbl_logs[[#This Row],[Target_Department]],tbl_DeptWeight[Department], tbl_DeptWeight[Impact Score])</f>
        <v>3</v>
      </c>
      <c r="K3352">
        <f>_xlfn.XLOOKUP(tbl_logs[[#This Row],[Employee_Action]],tbl_ResponseLikelihood[Employee Action],tbl_ResponseLikelihood[Likelihood Score])</f>
        <v>2</v>
      </c>
      <c r="L3352">
        <f>tbl_logs[[#This Row],[Impact Score]]*tbl_logs[[#This Row],[Response Multiplier]]</f>
        <v>6</v>
      </c>
      <c r="M3352" t="str" cm="1">
        <f t="array" ref="M3352">_xlfn.IFS(tbl_logs[[#This Row],[Total Score]]&lt;=4, "Low", tbl_logs[[#This Row],[Total Score]]&lt;=10, "Medium", tbl_logs[[#This Row],[Total Score]]&lt;=19, "High", tbl_logs[[#This Row],[Total Score]]&lt;=25, "Very High")</f>
        <v>Medium</v>
      </c>
      <c r="N3352" t="str" cm="1">
        <f t="array" ref="N3352">_xlfn.IFS(tbl_logs[[#This Row],[Total Score]]&lt;=4, "Low", tbl_logs[[#This Row],[Total Score]]&lt;=10, "Medium", tbl_logs[[#This Row],[Total Score]]&lt;=17, "High", tbl_logs[[#This Row],[Total Score]]&lt;=25, "Critical")</f>
        <v>Medium</v>
      </c>
    </row>
    <row r="3353" spans="1:14" x14ac:dyDescent="0.3">
      <c r="A3353" t="s">
        <v>1595</v>
      </c>
      <c r="B3353" s="1">
        <v>46084.372916666667</v>
      </c>
      <c r="C3353" t="s">
        <v>12</v>
      </c>
      <c r="D3353" t="s">
        <v>18</v>
      </c>
      <c r="E3353" t="s">
        <v>31</v>
      </c>
      <c r="F3353" t="s">
        <v>33</v>
      </c>
      <c r="G3353" s="2">
        <v>0.37291666666666667</v>
      </c>
      <c r="H3353" s="3">
        <v>46084</v>
      </c>
      <c r="I3353">
        <v>3</v>
      </c>
      <c r="J3353">
        <f>_xlfn.XLOOKUP(tbl_logs[[#This Row],[Target_Department]],tbl_DeptWeight[Department], tbl_DeptWeight[Impact Score])</f>
        <v>1</v>
      </c>
      <c r="K3353">
        <f>_xlfn.XLOOKUP(tbl_logs[[#This Row],[Employee_Action]],tbl_ResponseLikelihood[Employee Action],tbl_ResponseLikelihood[Likelihood Score])</f>
        <v>4</v>
      </c>
      <c r="L3353">
        <f>tbl_logs[[#This Row],[Impact Score]]*tbl_logs[[#This Row],[Response Multiplier]]</f>
        <v>4</v>
      </c>
      <c r="M3353" t="str" cm="1">
        <f t="array" ref="M3353">_xlfn.IFS(tbl_logs[[#This Row],[Total Score]]&lt;=4, "Low", tbl_logs[[#This Row],[Total Score]]&lt;=10, "Medium", tbl_logs[[#This Row],[Total Score]]&lt;=19, "High", tbl_logs[[#This Row],[Total Score]]&lt;=25, "Very High")</f>
        <v>Low</v>
      </c>
      <c r="N3353" t="str" cm="1">
        <f t="array" ref="N3353">_xlfn.IFS(tbl_logs[[#This Row],[Total Score]]&lt;=4, "Low", tbl_logs[[#This Row],[Total Score]]&lt;=10, "Medium", tbl_logs[[#This Row],[Total Score]]&lt;=17, "High", tbl_logs[[#This Row],[Total Score]]&lt;=25, "Critical")</f>
        <v>Low</v>
      </c>
    </row>
    <row r="3354" spans="1:14" x14ac:dyDescent="0.3">
      <c r="A3354" t="s">
        <v>672</v>
      </c>
      <c r="B3354" s="1">
        <v>46084.412499999999</v>
      </c>
      <c r="C3354" t="s">
        <v>7</v>
      </c>
      <c r="D3354" t="s">
        <v>18</v>
      </c>
      <c r="E3354" t="s">
        <v>19</v>
      </c>
      <c r="F3354" t="s">
        <v>10</v>
      </c>
      <c r="G3354" s="2">
        <v>0.41249999999999998</v>
      </c>
      <c r="H3354" s="3">
        <v>46084</v>
      </c>
      <c r="I3354">
        <v>3</v>
      </c>
      <c r="J3354">
        <f>_xlfn.XLOOKUP(tbl_logs[[#This Row],[Target_Department]],tbl_DeptWeight[Department], tbl_DeptWeight[Impact Score])</f>
        <v>3</v>
      </c>
      <c r="K3354">
        <f>_xlfn.XLOOKUP(tbl_logs[[#This Row],[Employee_Action]],tbl_ResponseLikelihood[Employee Action],tbl_ResponseLikelihood[Likelihood Score])</f>
        <v>2</v>
      </c>
      <c r="L3354">
        <f>tbl_logs[[#This Row],[Impact Score]]*tbl_logs[[#This Row],[Response Multiplier]]</f>
        <v>6</v>
      </c>
      <c r="M3354" t="str" cm="1">
        <f t="array" ref="M3354">_xlfn.IFS(tbl_logs[[#This Row],[Total Score]]&lt;=4, "Low", tbl_logs[[#This Row],[Total Score]]&lt;=10, "Medium", tbl_logs[[#This Row],[Total Score]]&lt;=19, "High", tbl_logs[[#This Row],[Total Score]]&lt;=25, "Very High")</f>
        <v>Medium</v>
      </c>
      <c r="N3354" t="str" cm="1">
        <f t="array" ref="N3354">_xlfn.IFS(tbl_logs[[#This Row],[Total Score]]&lt;=4, "Low", tbl_logs[[#This Row],[Total Score]]&lt;=10, "Medium", tbl_logs[[#This Row],[Total Score]]&lt;=17, "High", tbl_logs[[#This Row],[Total Score]]&lt;=25, "Critical")</f>
        <v>Medium</v>
      </c>
    </row>
    <row r="3355" spans="1:14" x14ac:dyDescent="0.3">
      <c r="A3355" t="s">
        <v>2905</v>
      </c>
      <c r="B3355" s="1">
        <v>46084.419444444444</v>
      </c>
      <c r="C3355" t="s">
        <v>7</v>
      </c>
      <c r="D3355" t="s">
        <v>22</v>
      </c>
      <c r="E3355" t="s">
        <v>19</v>
      </c>
      <c r="F3355" t="s">
        <v>10</v>
      </c>
      <c r="G3355" s="2">
        <v>0.41944444444444445</v>
      </c>
      <c r="H3355" s="3">
        <v>46084</v>
      </c>
      <c r="I3355">
        <v>3</v>
      </c>
      <c r="J3355">
        <f>_xlfn.XLOOKUP(tbl_logs[[#This Row],[Target_Department]],tbl_DeptWeight[Department], tbl_DeptWeight[Impact Score])</f>
        <v>3</v>
      </c>
      <c r="K3355">
        <f>_xlfn.XLOOKUP(tbl_logs[[#This Row],[Employee_Action]],tbl_ResponseLikelihood[Employee Action],tbl_ResponseLikelihood[Likelihood Score])</f>
        <v>2</v>
      </c>
      <c r="L3355">
        <f>tbl_logs[[#This Row],[Impact Score]]*tbl_logs[[#This Row],[Response Multiplier]]</f>
        <v>6</v>
      </c>
      <c r="M3355" t="str" cm="1">
        <f t="array" ref="M3355">_xlfn.IFS(tbl_logs[[#This Row],[Total Score]]&lt;=4, "Low", tbl_logs[[#This Row],[Total Score]]&lt;=10, "Medium", tbl_logs[[#This Row],[Total Score]]&lt;=19, "High", tbl_logs[[#This Row],[Total Score]]&lt;=25, "Very High")</f>
        <v>Medium</v>
      </c>
      <c r="N3355" t="str" cm="1">
        <f t="array" ref="N3355">_xlfn.IFS(tbl_logs[[#This Row],[Total Score]]&lt;=4, "Low", tbl_logs[[#This Row],[Total Score]]&lt;=10, "Medium", tbl_logs[[#This Row],[Total Score]]&lt;=17, "High", tbl_logs[[#This Row],[Total Score]]&lt;=25, "Critical")</f>
        <v>Medium</v>
      </c>
    </row>
    <row r="3356" spans="1:14" x14ac:dyDescent="0.3">
      <c r="A3356" t="s">
        <v>1327</v>
      </c>
      <c r="B3356" s="1">
        <v>46084.431944444441</v>
      </c>
      <c r="C3356" t="s">
        <v>40</v>
      </c>
      <c r="D3356" t="s">
        <v>8</v>
      </c>
      <c r="E3356" t="s">
        <v>16</v>
      </c>
      <c r="F3356" t="s">
        <v>20</v>
      </c>
      <c r="G3356" s="2">
        <v>0.43194444444444446</v>
      </c>
      <c r="H3356" s="3">
        <v>46084</v>
      </c>
      <c r="I3356">
        <v>3</v>
      </c>
      <c r="J3356">
        <f>_xlfn.XLOOKUP(tbl_logs[[#This Row],[Target_Department]],tbl_DeptWeight[Department], tbl_DeptWeight[Impact Score])</f>
        <v>5</v>
      </c>
      <c r="K3356">
        <f>_xlfn.XLOOKUP(tbl_logs[[#This Row],[Employee_Action]],tbl_ResponseLikelihood[Employee Action],tbl_ResponseLikelihood[Likelihood Score])</f>
        <v>2</v>
      </c>
      <c r="L3356">
        <f>tbl_logs[[#This Row],[Impact Score]]*tbl_logs[[#This Row],[Response Multiplier]]</f>
        <v>10</v>
      </c>
      <c r="M3356" t="str" cm="1">
        <f t="array" ref="M3356">_xlfn.IFS(tbl_logs[[#This Row],[Total Score]]&lt;=4, "Low", tbl_logs[[#This Row],[Total Score]]&lt;=10, "Medium", tbl_logs[[#This Row],[Total Score]]&lt;=19, "High", tbl_logs[[#This Row],[Total Score]]&lt;=25, "Very High")</f>
        <v>Medium</v>
      </c>
      <c r="N3356" t="str" cm="1">
        <f t="array" ref="N3356">_xlfn.IFS(tbl_logs[[#This Row],[Total Score]]&lt;=4, "Low", tbl_logs[[#This Row],[Total Score]]&lt;=10, "Medium", tbl_logs[[#This Row],[Total Score]]&lt;=17, "High", tbl_logs[[#This Row],[Total Score]]&lt;=25, "Critical")</f>
        <v>Medium</v>
      </c>
    </row>
    <row r="3357" spans="1:14" x14ac:dyDescent="0.3">
      <c r="A3357" t="s">
        <v>357</v>
      </c>
      <c r="B3357" s="1">
        <v>46084.46597222222</v>
      </c>
      <c r="C3357" t="s">
        <v>26</v>
      </c>
      <c r="D3357" t="s">
        <v>8</v>
      </c>
      <c r="E3357" t="s">
        <v>9</v>
      </c>
      <c r="F3357" t="s">
        <v>10</v>
      </c>
      <c r="G3357" s="2">
        <v>0.46597222222222223</v>
      </c>
      <c r="H3357" s="3">
        <v>46084</v>
      </c>
      <c r="I3357">
        <v>3</v>
      </c>
      <c r="J3357">
        <f>_xlfn.XLOOKUP(tbl_logs[[#This Row],[Target_Department]],tbl_DeptWeight[Department], tbl_DeptWeight[Impact Score])</f>
        <v>3</v>
      </c>
      <c r="K3357">
        <f>_xlfn.XLOOKUP(tbl_logs[[#This Row],[Employee_Action]],tbl_ResponseLikelihood[Employee Action],tbl_ResponseLikelihood[Likelihood Score])</f>
        <v>2</v>
      </c>
      <c r="L3357">
        <f>tbl_logs[[#This Row],[Impact Score]]*tbl_logs[[#This Row],[Response Multiplier]]</f>
        <v>6</v>
      </c>
      <c r="M3357" t="str" cm="1">
        <f t="array" ref="M3357">_xlfn.IFS(tbl_logs[[#This Row],[Total Score]]&lt;=4, "Low", tbl_logs[[#This Row],[Total Score]]&lt;=10, "Medium", tbl_logs[[#This Row],[Total Score]]&lt;=19, "High", tbl_logs[[#This Row],[Total Score]]&lt;=25, "Very High")</f>
        <v>Medium</v>
      </c>
      <c r="N3357" t="str" cm="1">
        <f t="array" ref="N3357">_xlfn.IFS(tbl_logs[[#This Row],[Total Score]]&lt;=4, "Low", tbl_logs[[#This Row],[Total Score]]&lt;=10, "Medium", tbl_logs[[#This Row],[Total Score]]&lt;=17, "High", tbl_logs[[#This Row],[Total Score]]&lt;=25, "Critical")</f>
        <v>Medium</v>
      </c>
    </row>
    <row r="3358" spans="1:14" x14ac:dyDescent="0.3">
      <c r="A3358" t="s">
        <v>2742</v>
      </c>
      <c r="B3358" s="1">
        <v>46084.505555555559</v>
      </c>
      <c r="C3358" t="s">
        <v>12</v>
      </c>
      <c r="D3358" t="s">
        <v>22</v>
      </c>
      <c r="E3358" t="s">
        <v>9</v>
      </c>
      <c r="F3358" t="s">
        <v>33</v>
      </c>
      <c r="G3358" s="2">
        <v>0.50555555555555554</v>
      </c>
      <c r="H3358" s="3">
        <v>46084</v>
      </c>
      <c r="I3358">
        <v>3</v>
      </c>
      <c r="J3358">
        <f>_xlfn.XLOOKUP(tbl_logs[[#This Row],[Target_Department]],tbl_DeptWeight[Department], tbl_DeptWeight[Impact Score])</f>
        <v>1</v>
      </c>
      <c r="K3358">
        <f>_xlfn.XLOOKUP(tbl_logs[[#This Row],[Employee_Action]],tbl_ResponseLikelihood[Employee Action],tbl_ResponseLikelihood[Likelihood Score])</f>
        <v>4</v>
      </c>
      <c r="L3358">
        <f>tbl_logs[[#This Row],[Impact Score]]*tbl_logs[[#This Row],[Response Multiplier]]</f>
        <v>4</v>
      </c>
      <c r="M3358" t="str" cm="1">
        <f t="array" ref="M3358">_xlfn.IFS(tbl_logs[[#This Row],[Total Score]]&lt;=4, "Low", tbl_logs[[#This Row],[Total Score]]&lt;=10, "Medium", tbl_logs[[#This Row],[Total Score]]&lt;=19, "High", tbl_logs[[#This Row],[Total Score]]&lt;=25, "Very High")</f>
        <v>Low</v>
      </c>
      <c r="N3358" t="str" cm="1">
        <f t="array" ref="N3358">_xlfn.IFS(tbl_logs[[#This Row],[Total Score]]&lt;=4, "Low", tbl_logs[[#This Row],[Total Score]]&lt;=10, "Medium", tbl_logs[[#This Row],[Total Score]]&lt;=17, "High", tbl_logs[[#This Row],[Total Score]]&lt;=25, "Critical")</f>
        <v>Low</v>
      </c>
    </row>
    <row r="3359" spans="1:14" x14ac:dyDescent="0.3">
      <c r="A3359" t="s">
        <v>2741</v>
      </c>
      <c r="B3359" s="1">
        <v>46084.545138888891</v>
      </c>
      <c r="C3359" t="s">
        <v>26</v>
      </c>
      <c r="D3359" t="s">
        <v>8</v>
      </c>
      <c r="E3359" t="s">
        <v>19</v>
      </c>
      <c r="F3359" t="s">
        <v>33</v>
      </c>
      <c r="G3359" s="2">
        <v>0.54513888888888884</v>
      </c>
      <c r="H3359" s="3">
        <v>46084</v>
      </c>
      <c r="I3359">
        <v>3</v>
      </c>
      <c r="J3359">
        <f>_xlfn.XLOOKUP(tbl_logs[[#This Row],[Target_Department]],tbl_DeptWeight[Department], tbl_DeptWeight[Impact Score])</f>
        <v>3</v>
      </c>
      <c r="K3359">
        <f>_xlfn.XLOOKUP(tbl_logs[[#This Row],[Employee_Action]],tbl_ResponseLikelihood[Employee Action],tbl_ResponseLikelihood[Likelihood Score])</f>
        <v>4</v>
      </c>
      <c r="L3359">
        <f>tbl_logs[[#This Row],[Impact Score]]*tbl_logs[[#This Row],[Response Multiplier]]</f>
        <v>12</v>
      </c>
      <c r="M3359" t="str" cm="1">
        <f t="array" ref="M3359">_xlfn.IFS(tbl_logs[[#This Row],[Total Score]]&lt;=4, "Low", tbl_logs[[#This Row],[Total Score]]&lt;=10, "Medium", tbl_logs[[#This Row],[Total Score]]&lt;=19, "High", tbl_logs[[#This Row],[Total Score]]&lt;=25, "Very High")</f>
        <v>High</v>
      </c>
      <c r="N3359" t="str" cm="1">
        <f t="array" ref="N3359">_xlfn.IFS(tbl_logs[[#This Row],[Total Score]]&lt;=4, "Low", tbl_logs[[#This Row],[Total Score]]&lt;=10, "Medium", tbl_logs[[#This Row],[Total Score]]&lt;=17, "High", tbl_logs[[#This Row],[Total Score]]&lt;=25, "Critical")</f>
        <v>High</v>
      </c>
    </row>
    <row r="3360" spans="1:14" x14ac:dyDescent="0.3">
      <c r="A3360" t="s">
        <v>4004</v>
      </c>
      <c r="B3360" s="1">
        <v>46084.590277777781</v>
      </c>
      <c r="C3360" t="s">
        <v>7</v>
      </c>
      <c r="D3360" t="s">
        <v>22</v>
      </c>
      <c r="E3360" t="s">
        <v>19</v>
      </c>
      <c r="F3360" t="s">
        <v>33</v>
      </c>
      <c r="G3360" s="2">
        <v>0.59027777777777779</v>
      </c>
      <c r="H3360" s="3">
        <v>46084</v>
      </c>
      <c r="I3360">
        <v>3</v>
      </c>
      <c r="J3360">
        <f>_xlfn.XLOOKUP(tbl_logs[[#This Row],[Target_Department]],tbl_DeptWeight[Department], tbl_DeptWeight[Impact Score])</f>
        <v>3</v>
      </c>
      <c r="K3360">
        <f>_xlfn.XLOOKUP(tbl_logs[[#This Row],[Employee_Action]],tbl_ResponseLikelihood[Employee Action],tbl_ResponseLikelihood[Likelihood Score])</f>
        <v>4</v>
      </c>
      <c r="L3360">
        <f>tbl_logs[[#This Row],[Impact Score]]*tbl_logs[[#This Row],[Response Multiplier]]</f>
        <v>12</v>
      </c>
      <c r="M3360" t="str" cm="1">
        <f t="array" ref="M3360">_xlfn.IFS(tbl_logs[[#This Row],[Total Score]]&lt;=4, "Low", tbl_logs[[#This Row],[Total Score]]&lt;=10, "Medium", tbl_logs[[#This Row],[Total Score]]&lt;=19, "High", tbl_logs[[#This Row],[Total Score]]&lt;=25, "Very High")</f>
        <v>High</v>
      </c>
      <c r="N3360" t="str" cm="1">
        <f t="array" ref="N3360">_xlfn.IFS(tbl_logs[[#This Row],[Total Score]]&lt;=4, "Low", tbl_logs[[#This Row],[Total Score]]&lt;=10, "Medium", tbl_logs[[#This Row],[Total Score]]&lt;=17, "High", tbl_logs[[#This Row],[Total Score]]&lt;=25, "Critical")</f>
        <v>High</v>
      </c>
    </row>
    <row r="3361" spans="1:14" x14ac:dyDescent="0.3">
      <c r="A3361" t="s">
        <v>4382</v>
      </c>
      <c r="B3361" s="1">
        <v>46084.633333333331</v>
      </c>
      <c r="C3361" t="s">
        <v>35</v>
      </c>
      <c r="D3361" t="s">
        <v>22</v>
      </c>
      <c r="E3361" t="s">
        <v>31</v>
      </c>
      <c r="F3361" t="s">
        <v>13</v>
      </c>
      <c r="G3361" s="2">
        <v>0.6333333333333333</v>
      </c>
      <c r="H3361" s="3">
        <v>46084</v>
      </c>
      <c r="I3361">
        <v>3</v>
      </c>
      <c r="J3361">
        <f>_xlfn.XLOOKUP(tbl_logs[[#This Row],[Target_Department]],tbl_DeptWeight[Department], tbl_DeptWeight[Impact Score])</f>
        <v>1</v>
      </c>
      <c r="K3361">
        <f>_xlfn.XLOOKUP(tbl_logs[[#This Row],[Employee_Action]],tbl_ResponseLikelihood[Employee Action],tbl_ResponseLikelihood[Likelihood Score])</f>
        <v>1</v>
      </c>
      <c r="L3361">
        <f>tbl_logs[[#This Row],[Impact Score]]*tbl_logs[[#This Row],[Response Multiplier]]</f>
        <v>1</v>
      </c>
      <c r="M3361" t="str" cm="1">
        <f t="array" ref="M3361">_xlfn.IFS(tbl_logs[[#This Row],[Total Score]]&lt;=4, "Low", tbl_logs[[#This Row],[Total Score]]&lt;=10, "Medium", tbl_logs[[#This Row],[Total Score]]&lt;=19, "High", tbl_logs[[#This Row],[Total Score]]&lt;=25, "Very High")</f>
        <v>Low</v>
      </c>
      <c r="N3361" t="str" cm="1">
        <f t="array" ref="N3361">_xlfn.IFS(tbl_logs[[#This Row],[Total Score]]&lt;=4, "Low", tbl_logs[[#This Row],[Total Score]]&lt;=10, "Medium", tbl_logs[[#This Row],[Total Score]]&lt;=17, "High", tbl_logs[[#This Row],[Total Score]]&lt;=25, "Critical")</f>
        <v>Low</v>
      </c>
    </row>
    <row r="3362" spans="1:14" x14ac:dyDescent="0.3">
      <c r="A3362" t="s">
        <v>1639</v>
      </c>
      <c r="B3362" s="1">
        <v>46084.666666666664</v>
      </c>
      <c r="C3362" t="s">
        <v>7</v>
      </c>
      <c r="D3362" t="s">
        <v>22</v>
      </c>
      <c r="E3362" t="s">
        <v>19</v>
      </c>
      <c r="F3362" t="s">
        <v>13</v>
      </c>
      <c r="G3362" s="2">
        <v>0.66666666666666663</v>
      </c>
      <c r="H3362" s="3">
        <v>46084</v>
      </c>
      <c r="I3362">
        <v>3</v>
      </c>
      <c r="J3362">
        <f>_xlfn.XLOOKUP(tbl_logs[[#This Row],[Target_Department]],tbl_DeptWeight[Department], tbl_DeptWeight[Impact Score])</f>
        <v>3</v>
      </c>
      <c r="K3362">
        <f>_xlfn.XLOOKUP(tbl_logs[[#This Row],[Employee_Action]],tbl_ResponseLikelihood[Employee Action],tbl_ResponseLikelihood[Likelihood Score])</f>
        <v>1</v>
      </c>
      <c r="L3362">
        <f>tbl_logs[[#This Row],[Impact Score]]*tbl_logs[[#This Row],[Response Multiplier]]</f>
        <v>3</v>
      </c>
      <c r="M3362" t="str" cm="1">
        <f t="array" ref="M3362">_xlfn.IFS(tbl_logs[[#This Row],[Total Score]]&lt;=4, "Low", tbl_logs[[#This Row],[Total Score]]&lt;=10, "Medium", tbl_logs[[#This Row],[Total Score]]&lt;=19, "High", tbl_logs[[#This Row],[Total Score]]&lt;=25, "Very High")</f>
        <v>Low</v>
      </c>
      <c r="N3362" t="str" cm="1">
        <f t="array" ref="N3362">_xlfn.IFS(tbl_logs[[#This Row],[Total Score]]&lt;=4, "Low", tbl_logs[[#This Row],[Total Score]]&lt;=10, "Medium", tbl_logs[[#This Row],[Total Score]]&lt;=17, "High", tbl_logs[[#This Row],[Total Score]]&lt;=25, "Critical")</f>
        <v>Low</v>
      </c>
    </row>
    <row r="3363" spans="1:14" x14ac:dyDescent="0.3">
      <c r="A3363" t="s">
        <v>3269</v>
      </c>
      <c r="B3363" s="1">
        <v>46084.6875</v>
      </c>
      <c r="C3363" t="s">
        <v>47</v>
      </c>
      <c r="D3363" t="s">
        <v>15</v>
      </c>
      <c r="E3363" t="s">
        <v>16</v>
      </c>
      <c r="F3363" t="s">
        <v>33</v>
      </c>
      <c r="G3363" s="2">
        <v>0.6875</v>
      </c>
      <c r="H3363" s="3">
        <v>46084</v>
      </c>
      <c r="I3363">
        <v>3</v>
      </c>
      <c r="J3363">
        <f>_xlfn.XLOOKUP(tbl_logs[[#This Row],[Target_Department]],tbl_DeptWeight[Department], tbl_DeptWeight[Impact Score])</f>
        <v>1</v>
      </c>
      <c r="K3363">
        <f>_xlfn.XLOOKUP(tbl_logs[[#This Row],[Employee_Action]],tbl_ResponseLikelihood[Employee Action],tbl_ResponseLikelihood[Likelihood Score])</f>
        <v>4</v>
      </c>
      <c r="L3363">
        <f>tbl_logs[[#This Row],[Impact Score]]*tbl_logs[[#This Row],[Response Multiplier]]</f>
        <v>4</v>
      </c>
      <c r="M3363" t="str" cm="1">
        <f t="array" ref="M3363">_xlfn.IFS(tbl_logs[[#This Row],[Total Score]]&lt;=4, "Low", tbl_logs[[#This Row],[Total Score]]&lt;=10, "Medium", tbl_logs[[#This Row],[Total Score]]&lt;=19, "High", tbl_logs[[#This Row],[Total Score]]&lt;=25, "Very High")</f>
        <v>Low</v>
      </c>
      <c r="N3363" t="str" cm="1">
        <f t="array" ref="N3363">_xlfn.IFS(tbl_logs[[#This Row],[Total Score]]&lt;=4, "Low", tbl_logs[[#This Row],[Total Score]]&lt;=10, "Medium", tbl_logs[[#This Row],[Total Score]]&lt;=17, "High", tbl_logs[[#This Row],[Total Score]]&lt;=25, "Critical")</f>
        <v>Low</v>
      </c>
    </row>
    <row r="3364" spans="1:14" x14ac:dyDescent="0.3">
      <c r="A3364" t="s">
        <v>2637</v>
      </c>
      <c r="B3364" s="1">
        <v>46084.695833333331</v>
      </c>
      <c r="C3364" t="s">
        <v>7</v>
      </c>
      <c r="D3364" t="s">
        <v>18</v>
      </c>
      <c r="E3364" t="s">
        <v>19</v>
      </c>
      <c r="F3364" t="s">
        <v>20</v>
      </c>
      <c r="G3364" s="2">
        <v>0.6958333333333333</v>
      </c>
      <c r="H3364" s="3">
        <v>46084</v>
      </c>
      <c r="I3364">
        <v>3</v>
      </c>
      <c r="J3364">
        <f>_xlfn.XLOOKUP(tbl_logs[[#This Row],[Target_Department]],tbl_DeptWeight[Department], tbl_DeptWeight[Impact Score])</f>
        <v>3</v>
      </c>
      <c r="K3364">
        <f>_xlfn.XLOOKUP(tbl_logs[[#This Row],[Employee_Action]],tbl_ResponseLikelihood[Employee Action],tbl_ResponseLikelihood[Likelihood Score])</f>
        <v>2</v>
      </c>
      <c r="L3364">
        <f>tbl_logs[[#This Row],[Impact Score]]*tbl_logs[[#This Row],[Response Multiplier]]</f>
        <v>6</v>
      </c>
      <c r="M3364" t="str" cm="1">
        <f t="array" ref="M3364">_xlfn.IFS(tbl_logs[[#This Row],[Total Score]]&lt;=4, "Low", tbl_logs[[#This Row],[Total Score]]&lt;=10, "Medium", tbl_logs[[#This Row],[Total Score]]&lt;=19, "High", tbl_logs[[#This Row],[Total Score]]&lt;=25, "Very High")</f>
        <v>Medium</v>
      </c>
      <c r="N3364" t="str" cm="1">
        <f t="array" ref="N3364">_xlfn.IFS(tbl_logs[[#This Row],[Total Score]]&lt;=4, "Low", tbl_logs[[#This Row],[Total Score]]&lt;=10, "Medium", tbl_logs[[#This Row],[Total Score]]&lt;=17, "High", tbl_logs[[#This Row],[Total Score]]&lt;=25, "Critical")</f>
        <v>Medium</v>
      </c>
    </row>
    <row r="3365" spans="1:14" x14ac:dyDescent="0.3">
      <c r="A3365" t="s">
        <v>3879</v>
      </c>
      <c r="B3365" s="1">
        <v>46084.697916666664</v>
      </c>
      <c r="C3365" t="s">
        <v>7</v>
      </c>
      <c r="D3365" t="s">
        <v>18</v>
      </c>
      <c r="E3365" t="s">
        <v>19</v>
      </c>
      <c r="F3365" t="s">
        <v>10</v>
      </c>
      <c r="G3365" s="2">
        <v>0.69791666666666663</v>
      </c>
      <c r="H3365" s="3">
        <v>46084</v>
      </c>
      <c r="I3365">
        <v>3</v>
      </c>
      <c r="J3365">
        <f>_xlfn.XLOOKUP(tbl_logs[[#This Row],[Target_Department]],tbl_DeptWeight[Department], tbl_DeptWeight[Impact Score])</f>
        <v>3</v>
      </c>
      <c r="K3365">
        <f>_xlfn.XLOOKUP(tbl_logs[[#This Row],[Employee_Action]],tbl_ResponseLikelihood[Employee Action],tbl_ResponseLikelihood[Likelihood Score])</f>
        <v>2</v>
      </c>
      <c r="L3365">
        <f>tbl_logs[[#This Row],[Impact Score]]*tbl_logs[[#This Row],[Response Multiplier]]</f>
        <v>6</v>
      </c>
      <c r="M3365" t="str" cm="1">
        <f t="array" ref="M3365">_xlfn.IFS(tbl_logs[[#This Row],[Total Score]]&lt;=4, "Low", tbl_logs[[#This Row],[Total Score]]&lt;=10, "Medium", tbl_logs[[#This Row],[Total Score]]&lt;=19, "High", tbl_logs[[#This Row],[Total Score]]&lt;=25, "Very High")</f>
        <v>Medium</v>
      </c>
      <c r="N3365" t="str" cm="1">
        <f t="array" ref="N3365">_xlfn.IFS(tbl_logs[[#This Row],[Total Score]]&lt;=4, "Low", tbl_logs[[#This Row],[Total Score]]&lt;=10, "Medium", tbl_logs[[#This Row],[Total Score]]&lt;=17, "High", tbl_logs[[#This Row],[Total Score]]&lt;=25, "Critical")</f>
        <v>Medium</v>
      </c>
    </row>
    <row r="3366" spans="1:14" x14ac:dyDescent="0.3">
      <c r="A3366" t="s">
        <v>3176</v>
      </c>
      <c r="B3366" s="1">
        <v>46084.720138888886</v>
      </c>
      <c r="C3366" t="s">
        <v>26</v>
      </c>
      <c r="D3366" t="s">
        <v>8</v>
      </c>
      <c r="E3366" t="s">
        <v>9</v>
      </c>
      <c r="F3366" t="s">
        <v>10</v>
      </c>
      <c r="G3366" s="2">
        <v>0.72013888888888888</v>
      </c>
      <c r="H3366" s="3">
        <v>46084</v>
      </c>
      <c r="I3366">
        <v>3</v>
      </c>
      <c r="J3366">
        <f>_xlfn.XLOOKUP(tbl_logs[[#This Row],[Target_Department]],tbl_DeptWeight[Department], tbl_DeptWeight[Impact Score])</f>
        <v>3</v>
      </c>
      <c r="K3366">
        <f>_xlfn.XLOOKUP(tbl_logs[[#This Row],[Employee_Action]],tbl_ResponseLikelihood[Employee Action],tbl_ResponseLikelihood[Likelihood Score])</f>
        <v>2</v>
      </c>
      <c r="L3366">
        <f>tbl_logs[[#This Row],[Impact Score]]*tbl_logs[[#This Row],[Response Multiplier]]</f>
        <v>6</v>
      </c>
      <c r="M3366" t="str" cm="1">
        <f t="array" ref="M3366">_xlfn.IFS(tbl_logs[[#This Row],[Total Score]]&lt;=4, "Low", tbl_logs[[#This Row],[Total Score]]&lt;=10, "Medium", tbl_logs[[#This Row],[Total Score]]&lt;=19, "High", tbl_logs[[#This Row],[Total Score]]&lt;=25, "Very High")</f>
        <v>Medium</v>
      </c>
      <c r="N3366" t="str" cm="1">
        <f t="array" ref="N3366">_xlfn.IFS(tbl_logs[[#This Row],[Total Score]]&lt;=4, "Low", tbl_logs[[#This Row],[Total Score]]&lt;=10, "Medium", tbl_logs[[#This Row],[Total Score]]&lt;=17, "High", tbl_logs[[#This Row],[Total Score]]&lt;=25, "Critical")</f>
        <v>Medium</v>
      </c>
    </row>
    <row r="3367" spans="1:14" x14ac:dyDescent="0.3">
      <c r="A3367" t="s">
        <v>639</v>
      </c>
      <c r="B3367" s="1">
        <v>46084.745833333334</v>
      </c>
      <c r="C3367" t="s">
        <v>26</v>
      </c>
      <c r="D3367" t="s">
        <v>15</v>
      </c>
      <c r="E3367" t="s">
        <v>19</v>
      </c>
      <c r="F3367" t="s">
        <v>33</v>
      </c>
      <c r="G3367" s="2">
        <v>0.74583333333333335</v>
      </c>
      <c r="H3367" s="3">
        <v>46084</v>
      </c>
      <c r="I3367">
        <v>3</v>
      </c>
      <c r="J3367">
        <f>_xlfn.XLOOKUP(tbl_logs[[#This Row],[Target_Department]],tbl_DeptWeight[Department], tbl_DeptWeight[Impact Score])</f>
        <v>3</v>
      </c>
      <c r="K3367">
        <f>_xlfn.XLOOKUP(tbl_logs[[#This Row],[Employee_Action]],tbl_ResponseLikelihood[Employee Action],tbl_ResponseLikelihood[Likelihood Score])</f>
        <v>4</v>
      </c>
      <c r="L3367">
        <f>tbl_logs[[#This Row],[Impact Score]]*tbl_logs[[#This Row],[Response Multiplier]]</f>
        <v>12</v>
      </c>
      <c r="M3367" t="str" cm="1">
        <f t="array" ref="M3367">_xlfn.IFS(tbl_logs[[#This Row],[Total Score]]&lt;=4, "Low", tbl_logs[[#This Row],[Total Score]]&lt;=10, "Medium", tbl_logs[[#This Row],[Total Score]]&lt;=19, "High", tbl_logs[[#This Row],[Total Score]]&lt;=25, "Very High")</f>
        <v>High</v>
      </c>
      <c r="N3367" t="str" cm="1">
        <f t="array" ref="N3367">_xlfn.IFS(tbl_logs[[#This Row],[Total Score]]&lt;=4, "Low", tbl_logs[[#This Row],[Total Score]]&lt;=10, "Medium", tbl_logs[[#This Row],[Total Score]]&lt;=17, "High", tbl_logs[[#This Row],[Total Score]]&lt;=25, "Critical")</f>
        <v>High</v>
      </c>
    </row>
    <row r="3368" spans="1:14" x14ac:dyDescent="0.3">
      <c r="A3368" t="s">
        <v>1285</v>
      </c>
      <c r="B3368" s="1">
        <v>46084.746527777781</v>
      </c>
      <c r="C3368" t="s">
        <v>47</v>
      </c>
      <c r="D3368" t="s">
        <v>18</v>
      </c>
      <c r="E3368" t="s">
        <v>9</v>
      </c>
      <c r="F3368" t="s">
        <v>20</v>
      </c>
      <c r="G3368" s="2">
        <v>0.74652777777777779</v>
      </c>
      <c r="H3368" s="3">
        <v>46084</v>
      </c>
      <c r="I3368">
        <v>3</v>
      </c>
      <c r="J3368">
        <f>_xlfn.XLOOKUP(tbl_logs[[#This Row],[Target_Department]],tbl_DeptWeight[Department], tbl_DeptWeight[Impact Score])</f>
        <v>1</v>
      </c>
      <c r="K3368">
        <f>_xlfn.XLOOKUP(tbl_logs[[#This Row],[Employee_Action]],tbl_ResponseLikelihood[Employee Action],tbl_ResponseLikelihood[Likelihood Score])</f>
        <v>2</v>
      </c>
      <c r="L3368">
        <f>tbl_logs[[#This Row],[Impact Score]]*tbl_logs[[#This Row],[Response Multiplier]]</f>
        <v>2</v>
      </c>
      <c r="M3368" t="str" cm="1">
        <f t="array" ref="M3368">_xlfn.IFS(tbl_logs[[#This Row],[Total Score]]&lt;=4, "Low", tbl_logs[[#This Row],[Total Score]]&lt;=10, "Medium", tbl_logs[[#This Row],[Total Score]]&lt;=19, "High", tbl_logs[[#This Row],[Total Score]]&lt;=25, "Very High")</f>
        <v>Low</v>
      </c>
      <c r="N3368" t="str" cm="1">
        <f t="array" ref="N3368">_xlfn.IFS(tbl_logs[[#This Row],[Total Score]]&lt;=4, "Low", tbl_logs[[#This Row],[Total Score]]&lt;=10, "Medium", tbl_logs[[#This Row],[Total Score]]&lt;=17, "High", tbl_logs[[#This Row],[Total Score]]&lt;=25, "Critical")</f>
        <v>Low</v>
      </c>
    </row>
    <row r="3369" spans="1:14" x14ac:dyDescent="0.3">
      <c r="A3369" t="s">
        <v>2602</v>
      </c>
      <c r="B3369" s="1">
        <v>46084.751388888886</v>
      </c>
      <c r="C3369" t="s">
        <v>35</v>
      </c>
      <c r="D3369" t="s">
        <v>8</v>
      </c>
      <c r="E3369" t="s">
        <v>19</v>
      </c>
      <c r="F3369" t="s">
        <v>20</v>
      </c>
      <c r="G3369" s="2">
        <v>0.75138888888888888</v>
      </c>
      <c r="H3369" s="3">
        <v>46084</v>
      </c>
      <c r="I3369">
        <v>3</v>
      </c>
      <c r="J3369">
        <f>_xlfn.XLOOKUP(tbl_logs[[#This Row],[Target_Department]],tbl_DeptWeight[Department], tbl_DeptWeight[Impact Score])</f>
        <v>1</v>
      </c>
      <c r="K3369">
        <f>_xlfn.XLOOKUP(tbl_logs[[#This Row],[Employee_Action]],tbl_ResponseLikelihood[Employee Action],tbl_ResponseLikelihood[Likelihood Score])</f>
        <v>2</v>
      </c>
      <c r="L3369">
        <f>tbl_logs[[#This Row],[Impact Score]]*tbl_logs[[#This Row],[Response Multiplier]]</f>
        <v>2</v>
      </c>
      <c r="M3369" t="str" cm="1">
        <f t="array" ref="M3369">_xlfn.IFS(tbl_logs[[#This Row],[Total Score]]&lt;=4, "Low", tbl_logs[[#This Row],[Total Score]]&lt;=10, "Medium", tbl_logs[[#This Row],[Total Score]]&lt;=19, "High", tbl_logs[[#This Row],[Total Score]]&lt;=25, "Very High")</f>
        <v>Low</v>
      </c>
      <c r="N3369" t="str" cm="1">
        <f t="array" ref="N3369">_xlfn.IFS(tbl_logs[[#This Row],[Total Score]]&lt;=4, "Low", tbl_logs[[#This Row],[Total Score]]&lt;=10, "Medium", tbl_logs[[#This Row],[Total Score]]&lt;=17, "High", tbl_logs[[#This Row],[Total Score]]&lt;=25, "Critical")</f>
        <v>Low</v>
      </c>
    </row>
    <row r="3370" spans="1:14" x14ac:dyDescent="0.3">
      <c r="A3370" t="s">
        <v>1437</v>
      </c>
      <c r="B3370" s="1">
        <v>46084.770138888889</v>
      </c>
      <c r="C3370" t="s">
        <v>35</v>
      </c>
      <c r="D3370" t="s">
        <v>8</v>
      </c>
      <c r="E3370" t="s">
        <v>19</v>
      </c>
      <c r="F3370" t="s">
        <v>20</v>
      </c>
      <c r="G3370" s="2">
        <v>0.77013888888888893</v>
      </c>
      <c r="H3370" s="3">
        <v>46084</v>
      </c>
      <c r="I3370">
        <v>3</v>
      </c>
      <c r="J3370">
        <f>_xlfn.XLOOKUP(tbl_logs[[#This Row],[Target_Department]],tbl_DeptWeight[Department], tbl_DeptWeight[Impact Score])</f>
        <v>1</v>
      </c>
      <c r="K3370">
        <f>_xlfn.XLOOKUP(tbl_logs[[#This Row],[Employee_Action]],tbl_ResponseLikelihood[Employee Action],tbl_ResponseLikelihood[Likelihood Score])</f>
        <v>2</v>
      </c>
      <c r="L3370">
        <f>tbl_logs[[#This Row],[Impact Score]]*tbl_logs[[#This Row],[Response Multiplier]]</f>
        <v>2</v>
      </c>
      <c r="M3370" t="str" cm="1">
        <f t="array" ref="M3370">_xlfn.IFS(tbl_logs[[#This Row],[Total Score]]&lt;=4, "Low", tbl_logs[[#This Row],[Total Score]]&lt;=10, "Medium", tbl_logs[[#This Row],[Total Score]]&lt;=19, "High", tbl_logs[[#This Row],[Total Score]]&lt;=25, "Very High")</f>
        <v>Low</v>
      </c>
      <c r="N3370" t="str" cm="1">
        <f t="array" ref="N3370">_xlfn.IFS(tbl_logs[[#This Row],[Total Score]]&lt;=4, "Low", tbl_logs[[#This Row],[Total Score]]&lt;=10, "Medium", tbl_logs[[#This Row],[Total Score]]&lt;=17, "High", tbl_logs[[#This Row],[Total Score]]&lt;=25, "Critical")</f>
        <v>Low</v>
      </c>
    </row>
    <row r="3371" spans="1:14" x14ac:dyDescent="0.3">
      <c r="A3371" t="s">
        <v>1077</v>
      </c>
      <c r="B3371" s="1">
        <v>46084.783333333333</v>
      </c>
      <c r="C3371" t="s">
        <v>7</v>
      </c>
      <c r="D3371" t="s">
        <v>8</v>
      </c>
      <c r="E3371" t="s">
        <v>19</v>
      </c>
      <c r="F3371" t="s">
        <v>10</v>
      </c>
      <c r="G3371" s="2">
        <v>0.78333333333333333</v>
      </c>
      <c r="H3371" s="3">
        <v>46084</v>
      </c>
      <c r="I3371">
        <v>3</v>
      </c>
      <c r="J3371">
        <f>_xlfn.XLOOKUP(tbl_logs[[#This Row],[Target_Department]],tbl_DeptWeight[Department], tbl_DeptWeight[Impact Score])</f>
        <v>3</v>
      </c>
      <c r="K3371">
        <f>_xlfn.XLOOKUP(tbl_logs[[#This Row],[Employee_Action]],tbl_ResponseLikelihood[Employee Action],tbl_ResponseLikelihood[Likelihood Score])</f>
        <v>2</v>
      </c>
      <c r="L3371">
        <f>tbl_logs[[#This Row],[Impact Score]]*tbl_logs[[#This Row],[Response Multiplier]]</f>
        <v>6</v>
      </c>
      <c r="M3371" t="str" cm="1">
        <f t="array" ref="M3371">_xlfn.IFS(tbl_logs[[#This Row],[Total Score]]&lt;=4, "Low", tbl_logs[[#This Row],[Total Score]]&lt;=10, "Medium", tbl_logs[[#This Row],[Total Score]]&lt;=19, "High", tbl_logs[[#This Row],[Total Score]]&lt;=25, "Very High")</f>
        <v>Medium</v>
      </c>
      <c r="N3371" t="str" cm="1">
        <f t="array" ref="N3371">_xlfn.IFS(tbl_logs[[#This Row],[Total Score]]&lt;=4, "Low", tbl_logs[[#This Row],[Total Score]]&lt;=10, "Medium", tbl_logs[[#This Row],[Total Score]]&lt;=17, "High", tbl_logs[[#This Row],[Total Score]]&lt;=25, "Critical")</f>
        <v>Medium</v>
      </c>
    </row>
    <row r="3372" spans="1:14" x14ac:dyDescent="0.3">
      <c r="A3372" t="s">
        <v>4538</v>
      </c>
      <c r="B3372" s="1">
        <v>46084.788194444445</v>
      </c>
      <c r="C3372" t="s">
        <v>35</v>
      </c>
      <c r="D3372" t="s">
        <v>18</v>
      </c>
      <c r="E3372" t="s">
        <v>31</v>
      </c>
      <c r="F3372" t="s">
        <v>10</v>
      </c>
      <c r="G3372" s="2">
        <v>0.78819444444444442</v>
      </c>
      <c r="H3372" s="3">
        <v>46084</v>
      </c>
      <c r="I3372">
        <v>3</v>
      </c>
      <c r="J3372">
        <f>_xlfn.XLOOKUP(tbl_logs[[#This Row],[Target_Department]],tbl_DeptWeight[Department], tbl_DeptWeight[Impact Score])</f>
        <v>1</v>
      </c>
      <c r="K3372">
        <f>_xlfn.XLOOKUP(tbl_logs[[#This Row],[Employee_Action]],tbl_ResponseLikelihood[Employee Action],tbl_ResponseLikelihood[Likelihood Score])</f>
        <v>2</v>
      </c>
      <c r="L3372">
        <f>tbl_logs[[#This Row],[Impact Score]]*tbl_logs[[#This Row],[Response Multiplier]]</f>
        <v>2</v>
      </c>
      <c r="M3372" t="str" cm="1">
        <f t="array" ref="M3372">_xlfn.IFS(tbl_logs[[#This Row],[Total Score]]&lt;=4, "Low", tbl_logs[[#This Row],[Total Score]]&lt;=10, "Medium", tbl_logs[[#This Row],[Total Score]]&lt;=19, "High", tbl_logs[[#This Row],[Total Score]]&lt;=25, "Very High")</f>
        <v>Low</v>
      </c>
      <c r="N3372" t="str" cm="1">
        <f t="array" ref="N3372">_xlfn.IFS(tbl_logs[[#This Row],[Total Score]]&lt;=4, "Low", tbl_logs[[#This Row],[Total Score]]&lt;=10, "Medium", tbl_logs[[#This Row],[Total Score]]&lt;=17, "High", tbl_logs[[#This Row],[Total Score]]&lt;=25, "Critical")</f>
        <v>Low</v>
      </c>
    </row>
    <row r="3373" spans="1:14" x14ac:dyDescent="0.3">
      <c r="A3373" t="s">
        <v>1675</v>
      </c>
      <c r="B3373" s="1">
        <v>46084.802777777775</v>
      </c>
      <c r="C3373" t="s">
        <v>35</v>
      </c>
      <c r="D3373" t="s">
        <v>22</v>
      </c>
      <c r="E3373" t="s">
        <v>19</v>
      </c>
      <c r="F3373" t="s">
        <v>20</v>
      </c>
      <c r="G3373" s="2">
        <v>0.80277777777777781</v>
      </c>
      <c r="H3373" s="3">
        <v>46084</v>
      </c>
      <c r="I3373">
        <v>3</v>
      </c>
      <c r="J3373">
        <f>_xlfn.XLOOKUP(tbl_logs[[#This Row],[Target_Department]],tbl_DeptWeight[Department], tbl_DeptWeight[Impact Score])</f>
        <v>1</v>
      </c>
      <c r="K3373">
        <f>_xlfn.XLOOKUP(tbl_logs[[#This Row],[Employee_Action]],tbl_ResponseLikelihood[Employee Action],tbl_ResponseLikelihood[Likelihood Score])</f>
        <v>2</v>
      </c>
      <c r="L3373">
        <f>tbl_logs[[#This Row],[Impact Score]]*tbl_logs[[#This Row],[Response Multiplier]]</f>
        <v>2</v>
      </c>
      <c r="M3373" t="str" cm="1">
        <f t="array" ref="M3373">_xlfn.IFS(tbl_logs[[#This Row],[Total Score]]&lt;=4, "Low", tbl_logs[[#This Row],[Total Score]]&lt;=10, "Medium", tbl_logs[[#This Row],[Total Score]]&lt;=19, "High", tbl_logs[[#This Row],[Total Score]]&lt;=25, "Very High")</f>
        <v>Low</v>
      </c>
      <c r="N3373" t="str" cm="1">
        <f t="array" ref="N3373">_xlfn.IFS(tbl_logs[[#This Row],[Total Score]]&lt;=4, "Low", tbl_logs[[#This Row],[Total Score]]&lt;=10, "Medium", tbl_logs[[#This Row],[Total Score]]&lt;=17, "High", tbl_logs[[#This Row],[Total Score]]&lt;=25, "Critical")</f>
        <v>Low</v>
      </c>
    </row>
    <row r="3374" spans="1:14" x14ac:dyDescent="0.3">
      <c r="A3374" t="s">
        <v>4733</v>
      </c>
      <c r="B3374" s="1">
        <v>46084.823611111111</v>
      </c>
      <c r="C3374" t="s">
        <v>47</v>
      </c>
      <c r="D3374" t="s">
        <v>8</v>
      </c>
      <c r="E3374" t="s">
        <v>19</v>
      </c>
      <c r="F3374" t="s">
        <v>10</v>
      </c>
      <c r="G3374" s="2">
        <v>0.82361111111111107</v>
      </c>
      <c r="H3374" s="3">
        <v>46084</v>
      </c>
      <c r="I3374">
        <v>3</v>
      </c>
      <c r="J3374">
        <f>_xlfn.XLOOKUP(tbl_logs[[#This Row],[Target_Department]],tbl_DeptWeight[Department], tbl_DeptWeight[Impact Score])</f>
        <v>1</v>
      </c>
      <c r="K3374">
        <f>_xlfn.XLOOKUP(tbl_logs[[#This Row],[Employee_Action]],tbl_ResponseLikelihood[Employee Action],tbl_ResponseLikelihood[Likelihood Score])</f>
        <v>2</v>
      </c>
      <c r="L3374">
        <f>tbl_logs[[#This Row],[Impact Score]]*tbl_logs[[#This Row],[Response Multiplier]]</f>
        <v>2</v>
      </c>
      <c r="M3374" t="str" cm="1">
        <f t="array" ref="M3374">_xlfn.IFS(tbl_logs[[#This Row],[Total Score]]&lt;=4, "Low", tbl_logs[[#This Row],[Total Score]]&lt;=10, "Medium", tbl_logs[[#This Row],[Total Score]]&lt;=19, "High", tbl_logs[[#This Row],[Total Score]]&lt;=25, "Very High")</f>
        <v>Low</v>
      </c>
      <c r="N3374" t="str" cm="1">
        <f t="array" ref="N3374">_xlfn.IFS(tbl_logs[[#This Row],[Total Score]]&lt;=4, "Low", tbl_logs[[#This Row],[Total Score]]&lt;=10, "Medium", tbl_logs[[#This Row],[Total Score]]&lt;=17, "High", tbl_logs[[#This Row],[Total Score]]&lt;=25, "Critical")</f>
        <v>Low</v>
      </c>
    </row>
    <row r="3375" spans="1:14" x14ac:dyDescent="0.3">
      <c r="A3375" t="s">
        <v>761</v>
      </c>
      <c r="B3375" s="1">
        <v>46084.879166666666</v>
      </c>
      <c r="C3375" t="s">
        <v>7</v>
      </c>
      <c r="D3375" t="s">
        <v>18</v>
      </c>
      <c r="E3375" t="s">
        <v>16</v>
      </c>
      <c r="F3375" t="s">
        <v>10</v>
      </c>
      <c r="G3375" s="2">
        <v>0.87916666666666665</v>
      </c>
      <c r="H3375" s="3">
        <v>46084</v>
      </c>
      <c r="I3375">
        <v>3</v>
      </c>
      <c r="J3375">
        <f>_xlfn.XLOOKUP(tbl_logs[[#This Row],[Target_Department]],tbl_DeptWeight[Department], tbl_DeptWeight[Impact Score])</f>
        <v>3</v>
      </c>
      <c r="K3375">
        <f>_xlfn.XLOOKUP(tbl_logs[[#This Row],[Employee_Action]],tbl_ResponseLikelihood[Employee Action],tbl_ResponseLikelihood[Likelihood Score])</f>
        <v>2</v>
      </c>
      <c r="L3375">
        <f>tbl_logs[[#This Row],[Impact Score]]*tbl_logs[[#This Row],[Response Multiplier]]</f>
        <v>6</v>
      </c>
      <c r="M3375" t="str" cm="1">
        <f t="array" ref="M3375">_xlfn.IFS(tbl_logs[[#This Row],[Total Score]]&lt;=4, "Low", tbl_logs[[#This Row],[Total Score]]&lt;=10, "Medium", tbl_logs[[#This Row],[Total Score]]&lt;=19, "High", tbl_logs[[#This Row],[Total Score]]&lt;=25, "Very High")</f>
        <v>Medium</v>
      </c>
      <c r="N3375" t="str" cm="1">
        <f t="array" ref="N3375">_xlfn.IFS(tbl_logs[[#This Row],[Total Score]]&lt;=4, "Low", tbl_logs[[#This Row],[Total Score]]&lt;=10, "Medium", tbl_logs[[#This Row],[Total Score]]&lt;=17, "High", tbl_logs[[#This Row],[Total Score]]&lt;=25, "Critical")</f>
        <v>Medium</v>
      </c>
    </row>
    <row r="3376" spans="1:14" x14ac:dyDescent="0.3">
      <c r="A3376" t="s">
        <v>2342</v>
      </c>
      <c r="B3376" s="1">
        <v>46084.90347222222</v>
      </c>
      <c r="C3376" t="s">
        <v>35</v>
      </c>
      <c r="D3376" t="s">
        <v>18</v>
      </c>
      <c r="E3376" t="s">
        <v>9</v>
      </c>
      <c r="F3376" t="s">
        <v>13</v>
      </c>
      <c r="G3376" s="2">
        <v>0.90347222222222223</v>
      </c>
      <c r="H3376" s="3">
        <v>46084</v>
      </c>
      <c r="I3376">
        <v>3</v>
      </c>
      <c r="J3376">
        <f>_xlfn.XLOOKUP(tbl_logs[[#This Row],[Target_Department]],tbl_DeptWeight[Department], tbl_DeptWeight[Impact Score])</f>
        <v>1</v>
      </c>
      <c r="K3376">
        <f>_xlfn.XLOOKUP(tbl_logs[[#This Row],[Employee_Action]],tbl_ResponseLikelihood[Employee Action],tbl_ResponseLikelihood[Likelihood Score])</f>
        <v>1</v>
      </c>
      <c r="L3376">
        <f>tbl_logs[[#This Row],[Impact Score]]*tbl_logs[[#This Row],[Response Multiplier]]</f>
        <v>1</v>
      </c>
      <c r="M3376" t="str" cm="1">
        <f t="array" ref="M3376">_xlfn.IFS(tbl_logs[[#This Row],[Total Score]]&lt;=4, "Low", tbl_logs[[#This Row],[Total Score]]&lt;=10, "Medium", tbl_logs[[#This Row],[Total Score]]&lt;=19, "High", tbl_logs[[#This Row],[Total Score]]&lt;=25, "Very High")</f>
        <v>Low</v>
      </c>
      <c r="N3376" t="str" cm="1">
        <f t="array" ref="N3376">_xlfn.IFS(tbl_logs[[#This Row],[Total Score]]&lt;=4, "Low", tbl_logs[[#This Row],[Total Score]]&lt;=10, "Medium", tbl_logs[[#This Row],[Total Score]]&lt;=17, "High", tbl_logs[[#This Row],[Total Score]]&lt;=25, "Critical")</f>
        <v>Low</v>
      </c>
    </row>
    <row r="3377" spans="1:14" x14ac:dyDescent="0.3">
      <c r="A3377" t="s">
        <v>3642</v>
      </c>
      <c r="B3377" s="1">
        <v>46084.918749999997</v>
      </c>
      <c r="C3377" t="s">
        <v>7</v>
      </c>
      <c r="D3377" t="s">
        <v>8</v>
      </c>
      <c r="E3377" t="s">
        <v>19</v>
      </c>
      <c r="F3377" t="s">
        <v>10</v>
      </c>
      <c r="G3377" s="2">
        <v>0.91874999999999996</v>
      </c>
      <c r="H3377" s="3">
        <v>46084</v>
      </c>
      <c r="I3377">
        <v>3</v>
      </c>
      <c r="J3377">
        <f>_xlfn.XLOOKUP(tbl_logs[[#This Row],[Target_Department]],tbl_DeptWeight[Department], tbl_DeptWeight[Impact Score])</f>
        <v>3</v>
      </c>
      <c r="K3377">
        <f>_xlfn.XLOOKUP(tbl_logs[[#This Row],[Employee_Action]],tbl_ResponseLikelihood[Employee Action],tbl_ResponseLikelihood[Likelihood Score])</f>
        <v>2</v>
      </c>
      <c r="L3377">
        <f>tbl_logs[[#This Row],[Impact Score]]*tbl_logs[[#This Row],[Response Multiplier]]</f>
        <v>6</v>
      </c>
      <c r="M3377" t="str" cm="1">
        <f t="array" ref="M3377">_xlfn.IFS(tbl_logs[[#This Row],[Total Score]]&lt;=4, "Low", tbl_logs[[#This Row],[Total Score]]&lt;=10, "Medium", tbl_logs[[#This Row],[Total Score]]&lt;=19, "High", tbl_logs[[#This Row],[Total Score]]&lt;=25, "Very High")</f>
        <v>Medium</v>
      </c>
      <c r="N3377" t="str" cm="1">
        <f t="array" ref="N3377">_xlfn.IFS(tbl_logs[[#This Row],[Total Score]]&lt;=4, "Low", tbl_logs[[#This Row],[Total Score]]&lt;=10, "Medium", tbl_logs[[#This Row],[Total Score]]&lt;=17, "High", tbl_logs[[#This Row],[Total Score]]&lt;=25, "Critical")</f>
        <v>Medium</v>
      </c>
    </row>
    <row r="3378" spans="1:14" x14ac:dyDescent="0.3">
      <c r="A3378" t="s">
        <v>950</v>
      </c>
      <c r="B3378" s="1">
        <v>46084.919444444444</v>
      </c>
      <c r="C3378" t="s">
        <v>7</v>
      </c>
      <c r="D3378" t="s">
        <v>8</v>
      </c>
      <c r="E3378" t="s">
        <v>19</v>
      </c>
      <c r="F3378" t="s">
        <v>53</v>
      </c>
      <c r="G3378" s="2">
        <v>0.9194444444444444</v>
      </c>
      <c r="H3378" s="3">
        <v>46084</v>
      </c>
      <c r="I3378">
        <v>3</v>
      </c>
      <c r="J3378">
        <f>_xlfn.XLOOKUP(tbl_logs[[#This Row],[Target_Department]],tbl_DeptWeight[Department], tbl_DeptWeight[Impact Score])</f>
        <v>3</v>
      </c>
      <c r="K3378">
        <f>_xlfn.XLOOKUP(tbl_logs[[#This Row],[Employee_Action]],tbl_ResponseLikelihood[Employee Action],tbl_ResponseLikelihood[Likelihood Score])</f>
        <v>5</v>
      </c>
      <c r="L3378">
        <f>tbl_logs[[#This Row],[Impact Score]]*tbl_logs[[#This Row],[Response Multiplier]]</f>
        <v>15</v>
      </c>
      <c r="M3378" t="str" cm="1">
        <f t="array" ref="M3378">_xlfn.IFS(tbl_logs[[#This Row],[Total Score]]&lt;=4, "Low", tbl_logs[[#This Row],[Total Score]]&lt;=10, "Medium", tbl_logs[[#This Row],[Total Score]]&lt;=19, "High", tbl_logs[[#This Row],[Total Score]]&lt;=25, "Very High")</f>
        <v>High</v>
      </c>
      <c r="N3378" t="str" cm="1">
        <f t="array" ref="N3378">_xlfn.IFS(tbl_logs[[#This Row],[Total Score]]&lt;=4, "Low", tbl_logs[[#This Row],[Total Score]]&lt;=10, "Medium", tbl_logs[[#This Row],[Total Score]]&lt;=17, "High", tbl_logs[[#This Row],[Total Score]]&lt;=25, "Critical")</f>
        <v>High</v>
      </c>
    </row>
    <row r="3379" spans="1:14" x14ac:dyDescent="0.3">
      <c r="A3379" t="s">
        <v>1570</v>
      </c>
      <c r="B3379" s="1">
        <v>46084.93472222222</v>
      </c>
      <c r="C3379" t="s">
        <v>7</v>
      </c>
      <c r="D3379" t="s">
        <v>18</v>
      </c>
      <c r="E3379" t="s">
        <v>19</v>
      </c>
      <c r="F3379" t="s">
        <v>20</v>
      </c>
      <c r="G3379" s="2">
        <v>0.93472222222222223</v>
      </c>
      <c r="H3379" s="3">
        <v>46084</v>
      </c>
      <c r="I3379">
        <v>3</v>
      </c>
      <c r="J3379">
        <f>_xlfn.XLOOKUP(tbl_logs[[#This Row],[Target_Department]],tbl_DeptWeight[Department], tbl_DeptWeight[Impact Score])</f>
        <v>3</v>
      </c>
      <c r="K3379">
        <f>_xlfn.XLOOKUP(tbl_logs[[#This Row],[Employee_Action]],tbl_ResponseLikelihood[Employee Action],tbl_ResponseLikelihood[Likelihood Score])</f>
        <v>2</v>
      </c>
      <c r="L3379">
        <f>tbl_logs[[#This Row],[Impact Score]]*tbl_logs[[#This Row],[Response Multiplier]]</f>
        <v>6</v>
      </c>
      <c r="M3379" t="str" cm="1">
        <f t="array" ref="M3379">_xlfn.IFS(tbl_logs[[#This Row],[Total Score]]&lt;=4, "Low", tbl_logs[[#This Row],[Total Score]]&lt;=10, "Medium", tbl_logs[[#This Row],[Total Score]]&lt;=19, "High", tbl_logs[[#This Row],[Total Score]]&lt;=25, "Very High")</f>
        <v>Medium</v>
      </c>
      <c r="N3379" t="str" cm="1">
        <f t="array" ref="N3379">_xlfn.IFS(tbl_logs[[#This Row],[Total Score]]&lt;=4, "Low", tbl_logs[[#This Row],[Total Score]]&lt;=10, "Medium", tbl_logs[[#This Row],[Total Score]]&lt;=17, "High", tbl_logs[[#This Row],[Total Score]]&lt;=25, "Critical")</f>
        <v>Medium</v>
      </c>
    </row>
    <row r="3380" spans="1:14" x14ac:dyDescent="0.3">
      <c r="A3380" t="s">
        <v>2786</v>
      </c>
      <c r="B3380" s="1">
        <v>46084.984027777777</v>
      </c>
      <c r="C3380" t="s">
        <v>35</v>
      </c>
      <c r="D3380" t="s">
        <v>15</v>
      </c>
      <c r="E3380" t="s">
        <v>16</v>
      </c>
      <c r="F3380" t="s">
        <v>20</v>
      </c>
      <c r="G3380" s="2">
        <v>0.98402777777777772</v>
      </c>
      <c r="H3380" s="3">
        <v>46084</v>
      </c>
      <c r="I3380">
        <v>3</v>
      </c>
      <c r="J3380">
        <f>_xlfn.XLOOKUP(tbl_logs[[#This Row],[Target_Department]],tbl_DeptWeight[Department], tbl_DeptWeight[Impact Score])</f>
        <v>1</v>
      </c>
      <c r="K3380">
        <f>_xlfn.XLOOKUP(tbl_logs[[#This Row],[Employee_Action]],tbl_ResponseLikelihood[Employee Action],tbl_ResponseLikelihood[Likelihood Score])</f>
        <v>2</v>
      </c>
      <c r="L3380">
        <f>tbl_logs[[#This Row],[Impact Score]]*tbl_logs[[#This Row],[Response Multiplier]]</f>
        <v>2</v>
      </c>
      <c r="M3380" t="str" cm="1">
        <f t="array" ref="M3380">_xlfn.IFS(tbl_logs[[#This Row],[Total Score]]&lt;=4, "Low", tbl_logs[[#This Row],[Total Score]]&lt;=10, "Medium", tbl_logs[[#This Row],[Total Score]]&lt;=19, "High", tbl_logs[[#This Row],[Total Score]]&lt;=25, "Very High")</f>
        <v>Low</v>
      </c>
      <c r="N3380" t="str" cm="1">
        <f t="array" ref="N3380">_xlfn.IFS(tbl_logs[[#This Row],[Total Score]]&lt;=4, "Low", tbl_logs[[#This Row],[Total Score]]&lt;=10, "Medium", tbl_logs[[#This Row],[Total Score]]&lt;=17, "High", tbl_logs[[#This Row],[Total Score]]&lt;=25, "Critical")</f>
        <v>Low</v>
      </c>
    </row>
    <row r="3381" spans="1:14" x14ac:dyDescent="0.3">
      <c r="A3381" t="s">
        <v>1146</v>
      </c>
      <c r="B3381" s="1">
        <v>46084.995138888888</v>
      </c>
      <c r="C3381" t="s">
        <v>47</v>
      </c>
      <c r="D3381" t="s">
        <v>22</v>
      </c>
      <c r="E3381" t="s">
        <v>19</v>
      </c>
      <c r="F3381" t="s">
        <v>53</v>
      </c>
      <c r="G3381" s="2">
        <v>0.99513888888888891</v>
      </c>
      <c r="H3381" s="3">
        <v>46084</v>
      </c>
      <c r="I3381">
        <v>3</v>
      </c>
      <c r="J3381">
        <f>_xlfn.XLOOKUP(tbl_logs[[#This Row],[Target_Department]],tbl_DeptWeight[Department], tbl_DeptWeight[Impact Score])</f>
        <v>1</v>
      </c>
      <c r="K3381">
        <f>_xlfn.XLOOKUP(tbl_logs[[#This Row],[Employee_Action]],tbl_ResponseLikelihood[Employee Action],tbl_ResponseLikelihood[Likelihood Score])</f>
        <v>5</v>
      </c>
      <c r="L3381">
        <f>tbl_logs[[#This Row],[Impact Score]]*tbl_logs[[#This Row],[Response Multiplier]]</f>
        <v>5</v>
      </c>
      <c r="M3381" t="str" cm="1">
        <f t="array" ref="M3381">_xlfn.IFS(tbl_logs[[#This Row],[Total Score]]&lt;=4, "Low", tbl_logs[[#This Row],[Total Score]]&lt;=10, "Medium", tbl_logs[[#This Row],[Total Score]]&lt;=19, "High", tbl_logs[[#This Row],[Total Score]]&lt;=25, "Very High")</f>
        <v>Medium</v>
      </c>
      <c r="N3381" t="str" cm="1">
        <f t="array" ref="N3381">_xlfn.IFS(tbl_logs[[#This Row],[Total Score]]&lt;=4, "Low", tbl_logs[[#This Row],[Total Score]]&lt;=10, "Medium", tbl_logs[[#This Row],[Total Score]]&lt;=17, "High", tbl_logs[[#This Row],[Total Score]]&lt;=25, "Critical")</f>
        <v>Medium</v>
      </c>
    </row>
    <row r="3382" spans="1:14" x14ac:dyDescent="0.3">
      <c r="A3382" t="s">
        <v>3048</v>
      </c>
      <c r="B3382" s="1">
        <v>46085.007638888892</v>
      </c>
      <c r="C3382" t="s">
        <v>7</v>
      </c>
      <c r="D3382" t="s">
        <v>22</v>
      </c>
      <c r="E3382" t="s">
        <v>19</v>
      </c>
      <c r="F3382" t="s">
        <v>10</v>
      </c>
      <c r="G3382" s="2">
        <v>7.6388888888888886E-3</v>
      </c>
      <c r="H3382" s="3">
        <v>46085</v>
      </c>
      <c r="I3382">
        <v>3</v>
      </c>
      <c r="J3382">
        <f>_xlfn.XLOOKUP(tbl_logs[[#This Row],[Target_Department]],tbl_DeptWeight[Department], tbl_DeptWeight[Impact Score])</f>
        <v>3</v>
      </c>
      <c r="K3382">
        <f>_xlfn.XLOOKUP(tbl_logs[[#This Row],[Employee_Action]],tbl_ResponseLikelihood[Employee Action],tbl_ResponseLikelihood[Likelihood Score])</f>
        <v>2</v>
      </c>
      <c r="L3382">
        <f>tbl_logs[[#This Row],[Impact Score]]*tbl_logs[[#This Row],[Response Multiplier]]</f>
        <v>6</v>
      </c>
      <c r="M3382" t="str" cm="1">
        <f t="array" ref="M3382">_xlfn.IFS(tbl_logs[[#This Row],[Total Score]]&lt;=4, "Low", tbl_logs[[#This Row],[Total Score]]&lt;=10, "Medium", tbl_logs[[#This Row],[Total Score]]&lt;=19, "High", tbl_logs[[#This Row],[Total Score]]&lt;=25, "Very High")</f>
        <v>Medium</v>
      </c>
      <c r="N3382" t="str" cm="1">
        <f t="array" ref="N3382">_xlfn.IFS(tbl_logs[[#This Row],[Total Score]]&lt;=4, "Low", tbl_logs[[#This Row],[Total Score]]&lt;=10, "Medium", tbl_logs[[#This Row],[Total Score]]&lt;=17, "High", tbl_logs[[#This Row],[Total Score]]&lt;=25, "Critical")</f>
        <v>Medium</v>
      </c>
    </row>
    <row r="3383" spans="1:14" x14ac:dyDescent="0.3">
      <c r="A3383" t="s">
        <v>1757</v>
      </c>
      <c r="B3383" s="1">
        <v>46085.011111111111</v>
      </c>
      <c r="C3383" t="s">
        <v>40</v>
      </c>
      <c r="D3383" t="s">
        <v>8</v>
      </c>
      <c r="E3383" t="s">
        <v>16</v>
      </c>
      <c r="F3383" t="s">
        <v>10</v>
      </c>
      <c r="G3383" s="2">
        <v>1.1111111111111112E-2</v>
      </c>
      <c r="H3383" s="3">
        <v>46085</v>
      </c>
      <c r="I3383">
        <v>3</v>
      </c>
      <c r="J3383">
        <f>_xlfn.XLOOKUP(tbl_logs[[#This Row],[Target_Department]],tbl_DeptWeight[Department], tbl_DeptWeight[Impact Score])</f>
        <v>5</v>
      </c>
      <c r="K3383">
        <f>_xlfn.XLOOKUP(tbl_logs[[#This Row],[Employee_Action]],tbl_ResponseLikelihood[Employee Action],tbl_ResponseLikelihood[Likelihood Score])</f>
        <v>2</v>
      </c>
      <c r="L3383">
        <f>tbl_logs[[#This Row],[Impact Score]]*tbl_logs[[#This Row],[Response Multiplier]]</f>
        <v>10</v>
      </c>
      <c r="M3383" t="str" cm="1">
        <f t="array" ref="M3383">_xlfn.IFS(tbl_logs[[#This Row],[Total Score]]&lt;=4, "Low", tbl_logs[[#This Row],[Total Score]]&lt;=10, "Medium", tbl_logs[[#This Row],[Total Score]]&lt;=19, "High", tbl_logs[[#This Row],[Total Score]]&lt;=25, "Very High")</f>
        <v>Medium</v>
      </c>
      <c r="N3383" t="str" cm="1">
        <f t="array" ref="N3383">_xlfn.IFS(tbl_logs[[#This Row],[Total Score]]&lt;=4, "Low", tbl_logs[[#This Row],[Total Score]]&lt;=10, "Medium", tbl_logs[[#This Row],[Total Score]]&lt;=17, "High", tbl_logs[[#This Row],[Total Score]]&lt;=25, "Critical")</f>
        <v>Medium</v>
      </c>
    </row>
    <row r="3384" spans="1:14" x14ac:dyDescent="0.3">
      <c r="A3384" t="s">
        <v>701</v>
      </c>
      <c r="B3384" s="1">
        <v>46085.054166666669</v>
      </c>
      <c r="C3384" t="s">
        <v>40</v>
      </c>
      <c r="D3384" t="s">
        <v>18</v>
      </c>
      <c r="E3384" t="s">
        <v>16</v>
      </c>
      <c r="F3384" t="s">
        <v>20</v>
      </c>
      <c r="G3384" s="2">
        <v>5.4166666666666669E-2</v>
      </c>
      <c r="H3384" s="3">
        <v>46085</v>
      </c>
      <c r="I3384">
        <v>3</v>
      </c>
      <c r="J3384">
        <f>_xlfn.XLOOKUP(tbl_logs[[#This Row],[Target_Department]],tbl_DeptWeight[Department], tbl_DeptWeight[Impact Score])</f>
        <v>5</v>
      </c>
      <c r="K3384">
        <f>_xlfn.XLOOKUP(tbl_logs[[#This Row],[Employee_Action]],tbl_ResponseLikelihood[Employee Action],tbl_ResponseLikelihood[Likelihood Score])</f>
        <v>2</v>
      </c>
      <c r="L3384">
        <f>tbl_logs[[#This Row],[Impact Score]]*tbl_logs[[#This Row],[Response Multiplier]]</f>
        <v>10</v>
      </c>
      <c r="M3384" t="str" cm="1">
        <f t="array" ref="M3384">_xlfn.IFS(tbl_logs[[#This Row],[Total Score]]&lt;=4, "Low", tbl_logs[[#This Row],[Total Score]]&lt;=10, "Medium", tbl_logs[[#This Row],[Total Score]]&lt;=19, "High", tbl_logs[[#This Row],[Total Score]]&lt;=25, "Very High")</f>
        <v>Medium</v>
      </c>
      <c r="N3384" t="str" cm="1">
        <f t="array" ref="N3384">_xlfn.IFS(tbl_logs[[#This Row],[Total Score]]&lt;=4, "Low", tbl_logs[[#This Row],[Total Score]]&lt;=10, "Medium", tbl_logs[[#This Row],[Total Score]]&lt;=17, "High", tbl_logs[[#This Row],[Total Score]]&lt;=25, "Critical")</f>
        <v>Medium</v>
      </c>
    </row>
    <row r="3385" spans="1:14" x14ac:dyDescent="0.3">
      <c r="A3385" t="s">
        <v>2751</v>
      </c>
      <c r="B3385" s="1">
        <v>46085.09097222222</v>
      </c>
      <c r="C3385" t="s">
        <v>7</v>
      </c>
      <c r="D3385" t="s">
        <v>15</v>
      </c>
      <c r="E3385" t="s">
        <v>19</v>
      </c>
      <c r="F3385" t="s">
        <v>10</v>
      </c>
      <c r="G3385" s="2">
        <v>9.0972222222222218E-2</v>
      </c>
      <c r="H3385" s="3">
        <v>46085</v>
      </c>
      <c r="I3385">
        <v>3</v>
      </c>
      <c r="J3385">
        <f>_xlfn.XLOOKUP(tbl_logs[[#This Row],[Target_Department]],tbl_DeptWeight[Department], tbl_DeptWeight[Impact Score])</f>
        <v>3</v>
      </c>
      <c r="K3385">
        <f>_xlfn.XLOOKUP(tbl_logs[[#This Row],[Employee_Action]],tbl_ResponseLikelihood[Employee Action],tbl_ResponseLikelihood[Likelihood Score])</f>
        <v>2</v>
      </c>
      <c r="L3385">
        <f>tbl_logs[[#This Row],[Impact Score]]*tbl_logs[[#This Row],[Response Multiplier]]</f>
        <v>6</v>
      </c>
      <c r="M3385" t="str" cm="1">
        <f t="array" ref="M3385">_xlfn.IFS(tbl_logs[[#This Row],[Total Score]]&lt;=4, "Low", tbl_logs[[#This Row],[Total Score]]&lt;=10, "Medium", tbl_logs[[#This Row],[Total Score]]&lt;=19, "High", tbl_logs[[#This Row],[Total Score]]&lt;=25, "Very High")</f>
        <v>Medium</v>
      </c>
      <c r="N3385" t="str" cm="1">
        <f t="array" ref="N3385">_xlfn.IFS(tbl_logs[[#This Row],[Total Score]]&lt;=4, "Low", tbl_logs[[#This Row],[Total Score]]&lt;=10, "Medium", tbl_logs[[#This Row],[Total Score]]&lt;=17, "High", tbl_logs[[#This Row],[Total Score]]&lt;=25, "Critical")</f>
        <v>Medium</v>
      </c>
    </row>
    <row r="3386" spans="1:14" x14ac:dyDescent="0.3">
      <c r="A3386" t="s">
        <v>753</v>
      </c>
      <c r="B3386" s="1">
        <v>46085.116666666669</v>
      </c>
      <c r="C3386" t="s">
        <v>7</v>
      </c>
      <c r="D3386" t="s">
        <v>18</v>
      </c>
      <c r="E3386" t="s">
        <v>19</v>
      </c>
      <c r="F3386" t="s">
        <v>20</v>
      </c>
      <c r="G3386" s="2">
        <v>0.11666666666666667</v>
      </c>
      <c r="H3386" s="3">
        <v>46085</v>
      </c>
      <c r="I3386">
        <v>3</v>
      </c>
      <c r="J3386">
        <f>_xlfn.XLOOKUP(tbl_logs[[#This Row],[Target_Department]],tbl_DeptWeight[Department], tbl_DeptWeight[Impact Score])</f>
        <v>3</v>
      </c>
      <c r="K3386">
        <f>_xlfn.XLOOKUP(tbl_logs[[#This Row],[Employee_Action]],tbl_ResponseLikelihood[Employee Action],tbl_ResponseLikelihood[Likelihood Score])</f>
        <v>2</v>
      </c>
      <c r="L3386">
        <f>tbl_logs[[#This Row],[Impact Score]]*tbl_logs[[#This Row],[Response Multiplier]]</f>
        <v>6</v>
      </c>
      <c r="M3386" t="str" cm="1">
        <f t="array" ref="M3386">_xlfn.IFS(tbl_logs[[#This Row],[Total Score]]&lt;=4, "Low", tbl_logs[[#This Row],[Total Score]]&lt;=10, "Medium", tbl_logs[[#This Row],[Total Score]]&lt;=19, "High", tbl_logs[[#This Row],[Total Score]]&lt;=25, "Very High")</f>
        <v>Medium</v>
      </c>
      <c r="N3386" t="str" cm="1">
        <f t="array" ref="N3386">_xlfn.IFS(tbl_logs[[#This Row],[Total Score]]&lt;=4, "Low", tbl_logs[[#This Row],[Total Score]]&lt;=10, "Medium", tbl_logs[[#This Row],[Total Score]]&lt;=17, "High", tbl_logs[[#This Row],[Total Score]]&lt;=25, "Critical")</f>
        <v>Medium</v>
      </c>
    </row>
    <row r="3387" spans="1:14" x14ac:dyDescent="0.3">
      <c r="A3387" t="s">
        <v>1135</v>
      </c>
      <c r="B3387" s="1">
        <v>46085.143750000003</v>
      </c>
      <c r="C3387" t="s">
        <v>7</v>
      </c>
      <c r="D3387" t="s">
        <v>22</v>
      </c>
      <c r="E3387" t="s">
        <v>19</v>
      </c>
      <c r="F3387" t="s">
        <v>10</v>
      </c>
      <c r="G3387" s="2">
        <v>0.14374999999999999</v>
      </c>
      <c r="H3387" s="3">
        <v>46085</v>
      </c>
      <c r="I3387">
        <v>3</v>
      </c>
      <c r="J3387">
        <f>_xlfn.XLOOKUP(tbl_logs[[#This Row],[Target_Department]],tbl_DeptWeight[Department], tbl_DeptWeight[Impact Score])</f>
        <v>3</v>
      </c>
      <c r="K3387">
        <f>_xlfn.XLOOKUP(tbl_logs[[#This Row],[Employee_Action]],tbl_ResponseLikelihood[Employee Action],tbl_ResponseLikelihood[Likelihood Score])</f>
        <v>2</v>
      </c>
      <c r="L3387">
        <f>tbl_logs[[#This Row],[Impact Score]]*tbl_logs[[#This Row],[Response Multiplier]]</f>
        <v>6</v>
      </c>
      <c r="M3387" t="str" cm="1">
        <f t="array" ref="M3387">_xlfn.IFS(tbl_logs[[#This Row],[Total Score]]&lt;=4, "Low", tbl_logs[[#This Row],[Total Score]]&lt;=10, "Medium", tbl_logs[[#This Row],[Total Score]]&lt;=19, "High", tbl_logs[[#This Row],[Total Score]]&lt;=25, "Very High")</f>
        <v>Medium</v>
      </c>
      <c r="N3387" t="str" cm="1">
        <f t="array" ref="N3387">_xlfn.IFS(tbl_logs[[#This Row],[Total Score]]&lt;=4, "Low", tbl_logs[[#This Row],[Total Score]]&lt;=10, "Medium", tbl_logs[[#This Row],[Total Score]]&lt;=17, "High", tbl_logs[[#This Row],[Total Score]]&lt;=25, "Critical")</f>
        <v>Medium</v>
      </c>
    </row>
    <row r="3388" spans="1:14" x14ac:dyDescent="0.3">
      <c r="A3388" t="s">
        <v>4288</v>
      </c>
      <c r="B3388" s="1">
        <v>46085.157638888886</v>
      </c>
      <c r="C3388" t="s">
        <v>7</v>
      </c>
      <c r="D3388" t="s">
        <v>15</v>
      </c>
      <c r="E3388" t="s">
        <v>19</v>
      </c>
      <c r="F3388" t="s">
        <v>33</v>
      </c>
      <c r="G3388" s="2">
        <v>0.15763888888888888</v>
      </c>
      <c r="H3388" s="3">
        <v>46085</v>
      </c>
      <c r="I3388">
        <v>3</v>
      </c>
      <c r="J3388">
        <f>_xlfn.XLOOKUP(tbl_logs[[#This Row],[Target_Department]],tbl_DeptWeight[Department], tbl_DeptWeight[Impact Score])</f>
        <v>3</v>
      </c>
      <c r="K3388">
        <f>_xlfn.XLOOKUP(tbl_logs[[#This Row],[Employee_Action]],tbl_ResponseLikelihood[Employee Action],tbl_ResponseLikelihood[Likelihood Score])</f>
        <v>4</v>
      </c>
      <c r="L3388">
        <f>tbl_logs[[#This Row],[Impact Score]]*tbl_logs[[#This Row],[Response Multiplier]]</f>
        <v>12</v>
      </c>
      <c r="M3388" t="str" cm="1">
        <f t="array" ref="M3388">_xlfn.IFS(tbl_logs[[#This Row],[Total Score]]&lt;=4, "Low", tbl_logs[[#This Row],[Total Score]]&lt;=10, "Medium", tbl_logs[[#This Row],[Total Score]]&lt;=19, "High", tbl_logs[[#This Row],[Total Score]]&lt;=25, "Very High")</f>
        <v>High</v>
      </c>
      <c r="N3388" t="str" cm="1">
        <f t="array" ref="N3388">_xlfn.IFS(tbl_logs[[#This Row],[Total Score]]&lt;=4, "Low", tbl_logs[[#This Row],[Total Score]]&lt;=10, "Medium", tbl_logs[[#This Row],[Total Score]]&lt;=17, "High", tbl_logs[[#This Row],[Total Score]]&lt;=25, "Critical")</f>
        <v>High</v>
      </c>
    </row>
    <row r="3389" spans="1:14" x14ac:dyDescent="0.3">
      <c r="A3389" t="s">
        <v>1747</v>
      </c>
      <c r="B3389" s="1">
        <v>46085.188888888886</v>
      </c>
      <c r="C3389" t="s">
        <v>7</v>
      </c>
      <c r="D3389" t="s">
        <v>8</v>
      </c>
      <c r="E3389" t="s">
        <v>19</v>
      </c>
      <c r="F3389" t="s">
        <v>20</v>
      </c>
      <c r="G3389" s="2">
        <v>0.18888888888888888</v>
      </c>
      <c r="H3389" s="3">
        <v>46085</v>
      </c>
      <c r="I3389">
        <v>3</v>
      </c>
      <c r="J3389">
        <f>_xlfn.XLOOKUP(tbl_logs[[#This Row],[Target_Department]],tbl_DeptWeight[Department], tbl_DeptWeight[Impact Score])</f>
        <v>3</v>
      </c>
      <c r="K3389">
        <f>_xlfn.XLOOKUP(tbl_logs[[#This Row],[Employee_Action]],tbl_ResponseLikelihood[Employee Action],tbl_ResponseLikelihood[Likelihood Score])</f>
        <v>2</v>
      </c>
      <c r="L3389">
        <f>tbl_logs[[#This Row],[Impact Score]]*tbl_logs[[#This Row],[Response Multiplier]]</f>
        <v>6</v>
      </c>
      <c r="M3389" t="str" cm="1">
        <f t="array" ref="M3389">_xlfn.IFS(tbl_logs[[#This Row],[Total Score]]&lt;=4, "Low", tbl_logs[[#This Row],[Total Score]]&lt;=10, "Medium", tbl_logs[[#This Row],[Total Score]]&lt;=19, "High", tbl_logs[[#This Row],[Total Score]]&lt;=25, "Very High")</f>
        <v>Medium</v>
      </c>
      <c r="N3389" t="str" cm="1">
        <f t="array" ref="N3389">_xlfn.IFS(tbl_logs[[#This Row],[Total Score]]&lt;=4, "Low", tbl_logs[[#This Row],[Total Score]]&lt;=10, "Medium", tbl_logs[[#This Row],[Total Score]]&lt;=17, "High", tbl_logs[[#This Row],[Total Score]]&lt;=25, "Critical")</f>
        <v>Medium</v>
      </c>
    </row>
    <row r="3390" spans="1:14" x14ac:dyDescent="0.3">
      <c r="A3390" t="s">
        <v>1305</v>
      </c>
      <c r="B3390" s="1">
        <v>46085.200694444444</v>
      </c>
      <c r="C3390" t="s">
        <v>35</v>
      </c>
      <c r="D3390" t="s">
        <v>8</v>
      </c>
      <c r="E3390" t="s">
        <v>31</v>
      </c>
      <c r="F3390" t="s">
        <v>20</v>
      </c>
      <c r="G3390" s="2">
        <v>0.20069444444444445</v>
      </c>
      <c r="H3390" s="3">
        <v>46085</v>
      </c>
      <c r="I3390">
        <v>3</v>
      </c>
      <c r="J3390">
        <f>_xlfn.XLOOKUP(tbl_logs[[#This Row],[Target_Department]],tbl_DeptWeight[Department], tbl_DeptWeight[Impact Score])</f>
        <v>1</v>
      </c>
      <c r="K3390">
        <f>_xlfn.XLOOKUP(tbl_logs[[#This Row],[Employee_Action]],tbl_ResponseLikelihood[Employee Action],tbl_ResponseLikelihood[Likelihood Score])</f>
        <v>2</v>
      </c>
      <c r="L3390">
        <f>tbl_logs[[#This Row],[Impact Score]]*tbl_logs[[#This Row],[Response Multiplier]]</f>
        <v>2</v>
      </c>
      <c r="M3390" t="str" cm="1">
        <f t="array" ref="M3390">_xlfn.IFS(tbl_logs[[#This Row],[Total Score]]&lt;=4, "Low", tbl_logs[[#This Row],[Total Score]]&lt;=10, "Medium", tbl_logs[[#This Row],[Total Score]]&lt;=19, "High", tbl_logs[[#This Row],[Total Score]]&lt;=25, "Very High")</f>
        <v>Low</v>
      </c>
      <c r="N3390" t="str" cm="1">
        <f t="array" ref="N3390">_xlfn.IFS(tbl_logs[[#This Row],[Total Score]]&lt;=4, "Low", tbl_logs[[#This Row],[Total Score]]&lt;=10, "Medium", tbl_logs[[#This Row],[Total Score]]&lt;=17, "High", tbl_logs[[#This Row],[Total Score]]&lt;=25, "Critical")</f>
        <v>Low</v>
      </c>
    </row>
    <row r="3391" spans="1:14" x14ac:dyDescent="0.3">
      <c r="A3391" t="s">
        <v>335</v>
      </c>
      <c r="B3391" s="1">
        <v>46085.206944444442</v>
      </c>
      <c r="C3391" t="s">
        <v>7</v>
      </c>
      <c r="D3391" t="s">
        <v>15</v>
      </c>
      <c r="E3391" t="s">
        <v>19</v>
      </c>
      <c r="F3391" t="s">
        <v>20</v>
      </c>
      <c r="G3391" s="2">
        <v>0.20694444444444443</v>
      </c>
      <c r="H3391" s="3">
        <v>46085</v>
      </c>
      <c r="I3391">
        <v>3</v>
      </c>
      <c r="J3391">
        <f>_xlfn.XLOOKUP(tbl_logs[[#This Row],[Target_Department]],tbl_DeptWeight[Department], tbl_DeptWeight[Impact Score])</f>
        <v>3</v>
      </c>
      <c r="K3391">
        <f>_xlfn.XLOOKUP(tbl_logs[[#This Row],[Employee_Action]],tbl_ResponseLikelihood[Employee Action],tbl_ResponseLikelihood[Likelihood Score])</f>
        <v>2</v>
      </c>
      <c r="L3391">
        <f>tbl_logs[[#This Row],[Impact Score]]*tbl_logs[[#This Row],[Response Multiplier]]</f>
        <v>6</v>
      </c>
      <c r="M3391" t="str" cm="1">
        <f t="array" ref="M3391">_xlfn.IFS(tbl_logs[[#This Row],[Total Score]]&lt;=4, "Low", tbl_logs[[#This Row],[Total Score]]&lt;=10, "Medium", tbl_logs[[#This Row],[Total Score]]&lt;=19, "High", tbl_logs[[#This Row],[Total Score]]&lt;=25, "Very High")</f>
        <v>Medium</v>
      </c>
      <c r="N3391" t="str" cm="1">
        <f t="array" ref="N3391">_xlfn.IFS(tbl_logs[[#This Row],[Total Score]]&lt;=4, "Low", tbl_logs[[#This Row],[Total Score]]&lt;=10, "Medium", tbl_logs[[#This Row],[Total Score]]&lt;=17, "High", tbl_logs[[#This Row],[Total Score]]&lt;=25, "Critical")</f>
        <v>Medium</v>
      </c>
    </row>
    <row r="3392" spans="1:14" x14ac:dyDescent="0.3">
      <c r="A3392" t="s">
        <v>1829</v>
      </c>
      <c r="B3392" s="1">
        <v>46085.224305555559</v>
      </c>
      <c r="C3392" t="s">
        <v>35</v>
      </c>
      <c r="D3392" t="s">
        <v>8</v>
      </c>
      <c r="E3392" t="s">
        <v>16</v>
      </c>
      <c r="F3392" t="s">
        <v>10</v>
      </c>
      <c r="G3392" s="2">
        <v>0.22430555555555556</v>
      </c>
      <c r="H3392" s="3">
        <v>46085</v>
      </c>
      <c r="I3392">
        <v>3</v>
      </c>
      <c r="J3392">
        <f>_xlfn.XLOOKUP(tbl_logs[[#This Row],[Target_Department]],tbl_DeptWeight[Department], tbl_DeptWeight[Impact Score])</f>
        <v>1</v>
      </c>
      <c r="K3392">
        <f>_xlfn.XLOOKUP(tbl_logs[[#This Row],[Employee_Action]],tbl_ResponseLikelihood[Employee Action],tbl_ResponseLikelihood[Likelihood Score])</f>
        <v>2</v>
      </c>
      <c r="L3392">
        <f>tbl_logs[[#This Row],[Impact Score]]*tbl_logs[[#This Row],[Response Multiplier]]</f>
        <v>2</v>
      </c>
      <c r="M3392" t="str" cm="1">
        <f t="array" ref="M3392">_xlfn.IFS(tbl_logs[[#This Row],[Total Score]]&lt;=4, "Low", tbl_logs[[#This Row],[Total Score]]&lt;=10, "Medium", tbl_logs[[#This Row],[Total Score]]&lt;=19, "High", tbl_logs[[#This Row],[Total Score]]&lt;=25, "Very High")</f>
        <v>Low</v>
      </c>
      <c r="N3392" t="str" cm="1">
        <f t="array" ref="N3392">_xlfn.IFS(tbl_logs[[#This Row],[Total Score]]&lt;=4, "Low", tbl_logs[[#This Row],[Total Score]]&lt;=10, "Medium", tbl_logs[[#This Row],[Total Score]]&lt;=17, "High", tbl_logs[[#This Row],[Total Score]]&lt;=25, "Critical")</f>
        <v>Low</v>
      </c>
    </row>
    <row r="3393" spans="1:14" x14ac:dyDescent="0.3">
      <c r="A3393" t="s">
        <v>2063</v>
      </c>
      <c r="B3393" s="1">
        <v>46085.226388888892</v>
      </c>
      <c r="C3393" t="s">
        <v>26</v>
      </c>
      <c r="D3393" t="s">
        <v>22</v>
      </c>
      <c r="E3393" t="s">
        <v>19</v>
      </c>
      <c r="F3393" t="s">
        <v>33</v>
      </c>
      <c r="G3393" s="2">
        <v>0.22638888888888889</v>
      </c>
      <c r="H3393" s="3">
        <v>46085</v>
      </c>
      <c r="I3393">
        <v>3</v>
      </c>
      <c r="J3393">
        <f>_xlfn.XLOOKUP(tbl_logs[[#This Row],[Target_Department]],tbl_DeptWeight[Department], tbl_DeptWeight[Impact Score])</f>
        <v>3</v>
      </c>
      <c r="K3393">
        <f>_xlfn.XLOOKUP(tbl_logs[[#This Row],[Employee_Action]],tbl_ResponseLikelihood[Employee Action],tbl_ResponseLikelihood[Likelihood Score])</f>
        <v>4</v>
      </c>
      <c r="L3393">
        <f>tbl_logs[[#This Row],[Impact Score]]*tbl_logs[[#This Row],[Response Multiplier]]</f>
        <v>12</v>
      </c>
      <c r="M3393" t="str" cm="1">
        <f t="array" ref="M3393">_xlfn.IFS(tbl_logs[[#This Row],[Total Score]]&lt;=4, "Low", tbl_logs[[#This Row],[Total Score]]&lt;=10, "Medium", tbl_logs[[#This Row],[Total Score]]&lt;=19, "High", tbl_logs[[#This Row],[Total Score]]&lt;=25, "Very High")</f>
        <v>High</v>
      </c>
      <c r="N3393" t="str" cm="1">
        <f t="array" ref="N3393">_xlfn.IFS(tbl_logs[[#This Row],[Total Score]]&lt;=4, "Low", tbl_logs[[#This Row],[Total Score]]&lt;=10, "Medium", tbl_logs[[#This Row],[Total Score]]&lt;=17, "High", tbl_logs[[#This Row],[Total Score]]&lt;=25, "Critical")</f>
        <v>High</v>
      </c>
    </row>
    <row r="3394" spans="1:14" x14ac:dyDescent="0.3">
      <c r="A3394" t="s">
        <v>841</v>
      </c>
      <c r="B3394" s="1">
        <v>46085.240277777775</v>
      </c>
      <c r="C3394" t="s">
        <v>7</v>
      </c>
      <c r="D3394" t="s">
        <v>8</v>
      </c>
      <c r="E3394" t="s">
        <v>19</v>
      </c>
      <c r="F3394" t="s">
        <v>10</v>
      </c>
      <c r="G3394" s="2">
        <v>0.24027777777777778</v>
      </c>
      <c r="H3394" s="3">
        <v>46085</v>
      </c>
      <c r="I3394">
        <v>3</v>
      </c>
      <c r="J3394">
        <f>_xlfn.XLOOKUP(tbl_logs[[#This Row],[Target_Department]],tbl_DeptWeight[Department], tbl_DeptWeight[Impact Score])</f>
        <v>3</v>
      </c>
      <c r="K3394">
        <f>_xlfn.XLOOKUP(tbl_logs[[#This Row],[Employee_Action]],tbl_ResponseLikelihood[Employee Action],tbl_ResponseLikelihood[Likelihood Score])</f>
        <v>2</v>
      </c>
      <c r="L3394">
        <f>tbl_logs[[#This Row],[Impact Score]]*tbl_logs[[#This Row],[Response Multiplier]]</f>
        <v>6</v>
      </c>
      <c r="M3394" t="str" cm="1">
        <f t="array" ref="M3394">_xlfn.IFS(tbl_logs[[#This Row],[Total Score]]&lt;=4, "Low", tbl_logs[[#This Row],[Total Score]]&lt;=10, "Medium", tbl_logs[[#This Row],[Total Score]]&lt;=19, "High", tbl_logs[[#This Row],[Total Score]]&lt;=25, "Very High")</f>
        <v>Medium</v>
      </c>
      <c r="N3394" t="str" cm="1">
        <f t="array" ref="N3394">_xlfn.IFS(tbl_logs[[#This Row],[Total Score]]&lt;=4, "Low", tbl_logs[[#This Row],[Total Score]]&lt;=10, "Medium", tbl_logs[[#This Row],[Total Score]]&lt;=17, "High", tbl_logs[[#This Row],[Total Score]]&lt;=25, "Critical")</f>
        <v>Medium</v>
      </c>
    </row>
    <row r="3395" spans="1:14" x14ac:dyDescent="0.3">
      <c r="A3395" t="s">
        <v>2482</v>
      </c>
      <c r="B3395" s="1">
        <v>46085.269444444442</v>
      </c>
      <c r="C3395" t="s">
        <v>12</v>
      </c>
      <c r="D3395" t="s">
        <v>8</v>
      </c>
      <c r="E3395" t="s">
        <v>16</v>
      </c>
      <c r="F3395" t="s">
        <v>13</v>
      </c>
      <c r="G3395" s="2">
        <v>0.26944444444444443</v>
      </c>
      <c r="H3395" s="3">
        <v>46085</v>
      </c>
      <c r="I3395">
        <v>3</v>
      </c>
      <c r="J3395">
        <f>_xlfn.XLOOKUP(tbl_logs[[#This Row],[Target_Department]],tbl_DeptWeight[Department], tbl_DeptWeight[Impact Score])</f>
        <v>1</v>
      </c>
      <c r="K3395">
        <f>_xlfn.XLOOKUP(tbl_logs[[#This Row],[Employee_Action]],tbl_ResponseLikelihood[Employee Action],tbl_ResponseLikelihood[Likelihood Score])</f>
        <v>1</v>
      </c>
      <c r="L3395">
        <f>tbl_logs[[#This Row],[Impact Score]]*tbl_logs[[#This Row],[Response Multiplier]]</f>
        <v>1</v>
      </c>
      <c r="M3395" t="str" cm="1">
        <f t="array" ref="M3395">_xlfn.IFS(tbl_logs[[#This Row],[Total Score]]&lt;=4, "Low", tbl_logs[[#This Row],[Total Score]]&lt;=10, "Medium", tbl_logs[[#This Row],[Total Score]]&lt;=19, "High", tbl_logs[[#This Row],[Total Score]]&lt;=25, "Very High")</f>
        <v>Low</v>
      </c>
      <c r="N3395" t="str" cm="1">
        <f t="array" ref="N3395">_xlfn.IFS(tbl_logs[[#This Row],[Total Score]]&lt;=4, "Low", tbl_logs[[#This Row],[Total Score]]&lt;=10, "Medium", tbl_logs[[#This Row],[Total Score]]&lt;=17, "High", tbl_logs[[#This Row],[Total Score]]&lt;=25, "Critical")</f>
        <v>Low</v>
      </c>
    </row>
    <row r="3396" spans="1:14" x14ac:dyDescent="0.3">
      <c r="A3396" t="s">
        <v>2372</v>
      </c>
      <c r="B3396" s="1">
        <v>46085.282638888886</v>
      </c>
      <c r="C3396" t="s">
        <v>7</v>
      </c>
      <c r="D3396" t="s">
        <v>22</v>
      </c>
      <c r="E3396" t="s">
        <v>19</v>
      </c>
      <c r="F3396" t="s">
        <v>20</v>
      </c>
      <c r="G3396" s="2">
        <v>0.28263888888888888</v>
      </c>
      <c r="H3396" s="3">
        <v>46085</v>
      </c>
      <c r="I3396">
        <v>3</v>
      </c>
      <c r="J3396">
        <f>_xlfn.XLOOKUP(tbl_logs[[#This Row],[Target_Department]],tbl_DeptWeight[Department], tbl_DeptWeight[Impact Score])</f>
        <v>3</v>
      </c>
      <c r="K3396">
        <f>_xlfn.XLOOKUP(tbl_logs[[#This Row],[Employee_Action]],tbl_ResponseLikelihood[Employee Action],tbl_ResponseLikelihood[Likelihood Score])</f>
        <v>2</v>
      </c>
      <c r="L3396">
        <f>tbl_logs[[#This Row],[Impact Score]]*tbl_logs[[#This Row],[Response Multiplier]]</f>
        <v>6</v>
      </c>
      <c r="M3396" t="str" cm="1">
        <f t="array" ref="M3396">_xlfn.IFS(tbl_logs[[#This Row],[Total Score]]&lt;=4, "Low", tbl_logs[[#This Row],[Total Score]]&lt;=10, "Medium", tbl_logs[[#This Row],[Total Score]]&lt;=19, "High", tbl_logs[[#This Row],[Total Score]]&lt;=25, "Very High")</f>
        <v>Medium</v>
      </c>
      <c r="N3396" t="str" cm="1">
        <f t="array" ref="N3396">_xlfn.IFS(tbl_logs[[#This Row],[Total Score]]&lt;=4, "Low", tbl_logs[[#This Row],[Total Score]]&lt;=10, "Medium", tbl_logs[[#This Row],[Total Score]]&lt;=17, "High", tbl_logs[[#This Row],[Total Score]]&lt;=25, "Critical")</f>
        <v>Medium</v>
      </c>
    </row>
    <row r="3397" spans="1:14" x14ac:dyDescent="0.3">
      <c r="A3397" t="s">
        <v>2475</v>
      </c>
      <c r="B3397" s="1">
        <v>46085.288194444445</v>
      </c>
      <c r="C3397" t="s">
        <v>7</v>
      </c>
      <c r="D3397" t="s">
        <v>8</v>
      </c>
      <c r="E3397" t="s">
        <v>19</v>
      </c>
      <c r="F3397" t="s">
        <v>10</v>
      </c>
      <c r="G3397" s="2">
        <v>0.28819444444444442</v>
      </c>
      <c r="H3397" s="3">
        <v>46085</v>
      </c>
      <c r="I3397">
        <v>3</v>
      </c>
      <c r="J3397">
        <f>_xlfn.XLOOKUP(tbl_logs[[#This Row],[Target_Department]],tbl_DeptWeight[Department], tbl_DeptWeight[Impact Score])</f>
        <v>3</v>
      </c>
      <c r="K3397">
        <f>_xlfn.XLOOKUP(tbl_logs[[#This Row],[Employee_Action]],tbl_ResponseLikelihood[Employee Action],tbl_ResponseLikelihood[Likelihood Score])</f>
        <v>2</v>
      </c>
      <c r="L3397">
        <f>tbl_logs[[#This Row],[Impact Score]]*tbl_logs[[#This Row],[Response Multiplier]]</f>
        <v>6</v>
      </c>
      <c r="M3397" t="str" cm="1">
        <f t="array" ref="M3397">_xlfn.IFS(tbl_logs[[#This Row],[Total Score]]&lt;=4, "Low", tbl_logs[[#This Row],[Total Score]]&lt;=10, "Medium", tbl_logs[[#This Row],[Total Score]]&lt;=19, "High", tbl_logs[[#This Row],[Total Score]]&lt;=25, "Very High")</f>
        <v>Medium</v>
      </c>
      <c r="N3397" t="str" cm="1">
        <f t="array" ref="N3397">_xlfn.IFS(tbl_logs[[#This Row],[Total Score]]&lt;=4, "Low", tbl_logs[[#This Row],[Total Score]]&lt;=10, "Medium", tbl_logs[[#This Row],[Total Score]]&lt;=17, "High", tbl_logs[[#This Row],[Total Score]]&lt;=25, "Critical")</f>
        <v>Medium</v>
      </c>
    </row>
    <row r="3398" spans="1:14" x14ac:dyDescent="0.3">
      <c r="A3398" t="s">
        <v>3132</v>
      </c>
      <c r="B3398" s="1">
        <v>46085.298611111109</v>
      </c>
      <c r="C3398" t="s">
        <v>12</v>
      </c>
      <c r="D3398" t="s">
        <v>8</v>
      </c>
      <c r="E3398" t="s">
        <v>9</v>
      </c>
      <c r="F3398" t="s">
        <v>13</v>
      </c>
      <c r="G3398" s="2">
        <v>0.2986111111111111</v>
      </c>
      <c r="H3398" s="3">
        <v>46085</v>
      </c>
      <c r="I3398">
        <v>3</v>
      </c>
      <c r="J3398">
        <f>_xlfn.XLOOKUP(tbl_logs[[#This Row],[Target_Department]],tbl_DeptWeight[Department], tbl_DeptWeight[Impact Score])</f>
        <v>1</v>
      </c>
      <c r="K3398">
        <f>_xlfn.XLOOKUP(tbl_logs[[#This Row],[Employee_Action]],tbl_ResponseLikelihood[Employee Action],tbl_ResponseLikelihood[Likelihood Score])</f>
        <v>1</v>
      </c>
      <c r="L3398">
        <f>tbl_logs[[#This Row],[Impact Score]]*tbl_logs[[#This Row],[Response Multiplier]]</f>
        <v>1</v>
      </c>
      <c r="M3398" t="str" cm="1">
        <f t="array" ref="M3398">_xlfn.IFS(tbl_logs[[#This Row],[Total Score]]&lt;=4, "Low", tbl_logs[[#This Row],[Total Score]]&lt;=10, "Medium", tbl_logs[[#This Row],[Total Score]]&lt;=19, "High", tbl_logs[[#This Row],[Total Score]]&lt;=25, "Very High")</f>
        <v>Low</v>
      </c>
      <c r="N3398" t="str" cm="1">
        <f t="array" ref="N3398">_xlfn.IFS(tbl_logs[[#This Row],[Total Score]]&lt;=4, "Low", tbl_logs[[#This Row],[Total Score]]&lt;=10, "Medium", tbl_logs[[#This Row],[Total Score]]&lt;=17, "High", tbl_logs[[#This Row],[Total Score]]&lt;=25, "Critical")</f>
        <v>Low</v>
      </c>
    </row>
    <row r="3399" spans="1:14" x14ac:dyDescent="0.3">
      <c r="A3399" t="s">
        <v>1550</v>
      </c>
      <c r="B3399" s="1">
        <v>46085.299305555556</v>
      </c>
      <c r="C3399" t="s">
        <v>7</v>
      </c>
      <c r="D3399" t="s">
        <v>22</v>
      </c>
      <c r="E3399" t="s">
        <v>19</v>
      </c>
      <c r="F3399" t="s">
        <v>20</v>
      </c>
      <c r="G3399" s="2">
        <v>0.29930555555555555</v>
      </c>
      <c r="H3399" s="3">
        <v>46085</v>
      </c>
      <c r="I3399">
        <v>3</v>
      </c>
      <c r="J3399">
        <f>_xlfn.XLOOKUP(tbl_logs[[#This Row],[Target_Department]],tbl_DeptWeight[Department], tbl_DeptWeight[Impact Score])</f>
        <v>3</v>
      </c>
      <c r="K3399">
        <f>_xlfn.XLOOKUP(tbl_logs[[#This Row],[Employee_Action]],tbl_ResponseLikelihood[Employee Action],tbl_ResponseLikelihood[Likelihood Score])</f>
        <v>2</v>
      </c>
      <c r="L3399">
        <f>tbl_logs[[#This Row],[Impact Score]]*tbl_logs[[#This Row],[Response Multiplier]]</f>
        <v>6</v>
      </c>
      <c r="M3399" t="str" cm="1">
        <f t="array" ref="M3399">_xlfn.IFS(tbl_logs[[#This Row],[Total Score]]&lt;=4, "Low", tbl_logs[[#This Row],[Total Score]]&lt;=10, "Medium", tbl_logs[[#This Row],[Total Score]]&lt;=19, "High", tbl_logs[[#This Row],[Total Score]]&lt;=25, "Very High")</f>
        <v>Medium</v>
      </c>
      <c r="N3399" t="str" cm="1">
        <f t="array" ref="N3399">_xlfn.IFS(tbl_logs[[#This Row],[Total Score]]&lt;=4, "Low", tbl_logs[[#This Row],[Total Score]]&lt;=10, "Medium", tbl_logs[[#This Row],[Total Score]]&lt;=17, "High", tbl_logs[[#This Row],[Total Score]]&lt;=25, "Critical")</f>
        <v>Medium</v>
      </c>
    </row>
    <row r="3400" spans="1:14" x14ac:dyDescent="0.3">
      <c r="A3400" t="s">
        <v>2792</v>
      </c>
      <c r="B3400" s="1">
        <v>46085.309027777781</v>
      </c>
      <c r="C3400" t="s">
        <v>7</v>
      </c>
      <c r="D3400" t="s">
        <v>22</v>
      </c>
      <c r="E3400" t="s">
        <v>19</v>
      </c>
      <c r="F3400" t="s">
        <v>20</v>
      </c>
      <c r="G3400" s="2">
        <v>0.30902777777777779</v>
      </c>
      <c r="H3400" s="3">
        <v>46085</v>
      </c>
      <c r="I3400">
        <v>3</v>
      </c>
      <c r="J3400">
        <f>_xlfn.XLOOKUP(tbl_logs[[#This Row],[Target_Department]],tbl_DeptWeight[Department], tbl_DeptWeight[Impact Score])</f>
        <v>3</v>
      </c>
      <c r="K3400">
        <f>_xlfn.XLOOKUP(tbl_logs[[#This Row],[Employee_Action]],tbl_ResponseLikelihood[Employee Action],tbl_ResponseLikelihood[Likelihood Score])</f>
        <v>2</v>
      </c>
      <c r="L3400">
        <f>tbl_logs[[#This Row],[Impact Score]]*tbl_logs[[#This Row],[Response Multiplier]]</f>
        <v>6</v>
      </c>
      <c r="M3400" t="str" cm="1">
        <f t="array" ref="M3400">_xlfn.IFS(tbl_logs[[#This Row],[Total Score]]&lt;=4, "Low", tbl_logs[[#This Row],[Total Score]]&lt;=10, "Medium", tbl_logs[[#This Row],[Total Score]]&lt;=19, "High", tbl_logs[[#This Row],[Total Score]]&lt;=25, "Very High")</f>
        <v>Medium</v>
      </c>
      <c r="N3400" t="str" cm="1">
        <f t="array" ref="N3400">_xlfn.IFS(tbl_logs[[#This Row],[Total Score]]&lt;=4, "Low", tbl_logs[[#This Row],[Total Score]]&lt;=10, "Medium", tbl_logs[[#This Row],[Total Score]]&lt;=17, "High", tbl_logs[[#This Row],[Total Score]]&lt;=25, "Critical")</f>
        <v>Medium</v>
      </c>
    </row>
    <row r="3401" spans="1:14" x14ac:dyDescent="0.3">
      <c r="A3401" t="s">
        <v>2555</v>
      </c>
      <c r="B3401" s="1">
        <v>46085.337500000001</v>
      </c>
      <c r="C3401" t="s">
        <v>26</v>
      </c>
      <c r="D3401" t="s">
        <v>18</v>
      </c>
      <c r="E3401" t="s">
        <v>19</v>
      </c>
      <c r="F3401" t="s">
        <v>10</v>
      </c>
      <c r="G3401" s="2">
        <v>0.33750000000000002</v>
      </c>
      <c r="H3401" s="3">
        <v>46085</v>
      </c>
      <c r="I3401">
        <v>3</v>
      </c>
      <c r="J3401">
        <f>_xlfn.XLOOKUP(tbl_logs[[#This Row],[Target_Department]],tbl_DeptWeight[Department], tbl_DeptWeight[Impact Score])</f>
        <v>3</v>
      </c>
      <c r="K3401">
        <f>_xlfn.XLOOKUP(tbl_logs[[#This Row],[Employee_Action]],tbl_ResponseLikelihood[Employee Action],tbl_ResponseLikelihood[Likelihood Score])</f>
        <v>2</v>
      </c>
      <c r="L3401">
        <f>tbl_logs[[#This Row],[Impact Score]]*tbl_logs[[#This Row],[Response Multiplier]]</f>
        <v>6</v>
      </c>
      <c r="M3401" t="str" cm="1">
        <f t="array" ref="M3401">_xlfn.IFS(tbl_logs[[#This Row],[Total Score]]&lt;=4, "Low", tbl_logs[[#This Row],[Total Score]]&lt;=10, "Medium", tbl_logs[[#This Row],[Total Score]]&lt;=19, "High", tbl_logs[[#This Row],[Total Score]]&lt;=25, "Very High")</f>
        <v>Medium</v>
      </c>
      <c r="N3401" t="str" cm="1">
        <f t="array" ref="N3401">_xlfn.IFS(tbl_logs[[#This Row],[Total Score]]&lt;=4, "Low", tbl_logs[[#This Row],[Total Score]]&lt;=10, "Medium", tbl_logs[[#This Row],[Total Score]]&lt;=17, "High", tbl_logs[[#This Row],[Total Score]]&lt;=25, "Critical")</f>
        <v>Medium</v>
      </c>
    </row>
    <row r="3402" spans="1:14" x14ac:dyDescent="0.3">
      <c r="A3402" t="s">
        <v>469</v>
      </c>
      <c r="B3402" s="1">
        <v>46085.337500000001</v>
      </c>
      <c r="C3402" t="s">
        <v>7</v>
      </c>
      <c r="D3402" t="s">
        <v>22</v>
      </c>
      <c r="E3402" t="s">
        <v>19</v>
      </c>
      <c r="F3402" t="s">
        <v>10</v>
      </c>
      <c r="G3402" s="2">
        <v>0.33750000000000002</v>
      </c>
      <c r="H3402" s="3">
        <v>46085</v>
      </c>
      <c r="I3402">
        <v>3</v>
      </c>
      <c r="J3402">
        <f>_xlfn.XLOOKUP(tbl_logs[[#This Row],[Target_Department]],tbl_DeptWeight[Department], tbl_DeptWeight[Impact Score])</f>
        <v>3</v>
      </c>
      <c r="K3402">
        <f>_xlfn.XLOOKUP(tbl_logs[[#This Row],[Employee_Action]],tbl_ResponseLikelihood[Employee Action],tbl_ResponseLikelihood[Likelihood Score])</f>
        <v>2</v>
      </c>
      <c r="L3402">
        <f>tbl_logs[[#This Row],[Impact Score]]*tbl_logs[[#This Row],[Response Multiplier]]</f>
        <v>6</v>
      </c>
      <c r="M3402" t="str" cm="1">
        <f t="array" ref="M3402">_xlfn.IFS(tbl_logs[[#This Row],[Total Score]]&lt;=4, "Low", tbl_logs[[#This Row],[Total Score]]&lt;=10, "Medium", tbl_logs[[#This Row],[Total Score]]&lt;=19, "High", tbl_logs[[#This Row],[Total Score]]&lt;=25, "Very High")</f>
        <v>Medium</v>
      </c>
      <c r="N3402" t="str" cm="1">
        <f t="array" ref="N3402">_xlfn.IFS(tbl_logs[[#This Row],[Total Score]]&lt;=4, "Low", tbl_logs[[#This Row],[Total Score]]&lt;=10, "Medium", tbl_logs[[#This Row],[Total Score]]&lt;=17, "High", tbl_logs[[#This Row],[Total Score]]&lt;=25, "Critical")</f>
        <v>Medium</v>
      </c>
    </row>
    <row r="3403" spans="1:14" x14ac:dyDescent="0.3">
      <c r="A3403" t="s">
        <v>4028</v>
      </c>
      <c r="B3403" s="1">
        <v>46085.338888888888</v>
      </c>
      <c r="C3403" t="s">
        <v>40</v>
      </c>
      <c r="D3403" t="s">
        <v>15</v>
      </c>
      <c r="E3403" t="s">
        <v>16</v>
      </c>
      <c r="F3403" t="s">
        <v>20</v>
      </c>
      <c r="G3403" s="2">
        <v>0.33888888888888891</v>
      </c>
      <c r="H3403" s="3">
        <v>46085</v>
      </c>
      <c r="I3403">
        <v>3</v>
      </c>
      <c r="J3403">
        <f>_xlfn.XLOOKUP(tbl_logs[[#This Row],[Target_Department]],tbl_DeptWeight[Department], tbl_DeptWeight[Impact Score])</f>
        <v>5</v>
      </c>
      <c r="K3403">
        <f>_xlfn.XLOOKUP(tbl_logs[[#This Row],[Employee_Action]],tbl_ResponseLikelihood[Employee Action],tbl_ResponseLikelihood[Likelihood Score])</f>
        <v>2</v>
      </c>
      <c r="L3403">
        <f>tbl_logs[[#This Row],[Impact Score]]*tbl_logs[[#This Row],[Response Multiplier]]</f>
        <v>10</v>
      </c>
      <c r="M3403" t="str" cm="1">
        <f t="array" ref="M3403">_xlfn.IFS(tbl_logs[[#This Row],[Total Score]]&lt;=4, "Low", tbl_logs[[#This Row],[Total Score]]&lt;=10, "Medium", tbl_logs[[#This Row],[Total Score]]&lt;=19, "High", tbl_logs[[#This Row],[Total Score]]&lt;=25, "Very High")</f>
        <v>Medium</v>
      </c>
      <c r="N3403" t="str" cm="1">
        <f t="array" ref="N3403">_xlfn.IFS(tbl_logs[[#This Row],[Total Score]]&lt;=4, "Low", tbl_logs[[#This Row],[Total Score]]&lt;=10, "Medium", tbl_logs[[#This Row],[Total Score]]&lt;=17, "High", tbl_logs[[#This Row],[Total Score]]&lt;=25, "Critical")</f>
        <v>Medium</v>
      </c>
    </row>
    <row r="3404" spans="1:14" x14ac:dyDescent="0.3">
      <c r="A3404" t="s">
        <v>1425</v>
      </c>
      <c r="B3404" s="1">
        <v>46085.354861111111</v>
      </c>
      <c r="C3404" t="s">
        <v>7</v>
      </c>
      <c r="D3404" t="s">
        <v>22</v>
      </c>
      <c r="E3404" t="s">
        <v>16</v>
      </c>
      <c r="F3404" t="s">
        <v>13</v>
      </c>
      <c r="G3404" s="2">
        <v>0.35486111111111113</v>
      </c>
      <c r="H3404" s="3">
        <v>46085</v>
      </c>
      <c r="I3404">
        <v>3</v>
      </c>
      <c r="J3404">
        <f>_xlfn.XLOOKUP(tbl_logs[[#This Row],[Target_Department]],tbl_DeptWeight[Department], tbl_DeptWeight[Impact Score])</f>
        <v>3</v>
      </c>
      <c r="K3404">
        <f>_xlfn.XLOOKUP(tbl_logs[[#This Row],[Employee_Action]],tbl_ResponseLikelihood[Employee Action],tbl_ResponseLikelihood[Likelihood Score])</f>
        <v>1</v>
      </c>
      <c r="L3404">
        <f>tbl_logs[[#This Row],[Impact Score]]*tbl_logs[[#This Row],[Response Multiplier]]</f>
        <v>3</v>
      </c>
      <c r="M3404" t="str" cm="1">
        <f t="array" ref="M3404">_xlfn.IFS(tbl_logs[[#This Row],[Total Score]]&lt;=4, "Low", tbl_logs[[#This Row],[Total Score]]&lt;=10, "Medium", tbl_logs[[#This Row],[Total Score]]&lt;=19, "High", tbl_logs[[#This Row],[Total Score]]&lt;=25, "Very High")</f>
        <v>Low</v>
      </c>
      <c r="N3404" t="str" cm="1">
        <f t="array" ref="N3404">_xlfn.IFS(tbl_logs[[#This Row],[Total Score]]&lt;=4, "Low", tbl_logs[[#This Row],[Total Score]]&lt;=10, "Medium", tbl_logs[[#This Row],[Total Score]]&lt;=17, "High", tbl_logs[[#This Row],[Total Score]]&lt;=25, "Critical")</f>
        <v>Low</v>
      </c>
    </row>
    <row r="3405" spans="1:14" x14ac:dyDescent="0.3">
      <c r="A3405" t="s">
        <v>2169</v>
      </c>
      <c r="B3405" s="1">
        <v>46085.362500000003</v>
      </c>
      <c r="C3405" t="s">
        <v>7</v>
      </c>
      <c r="D3405" t="s">
        <v>8</v>
      </c>
      <c r="E3405" t="s">
        <v>19</v>
      </c>
      <c r="F3405" t="s">
        <v>10</v>
      </c>
      <c r="G3405" s="2">
        <v>0.36249999999999999</v>
      </c>
      <c r="H3405" s="3">
        <v>46085</v>
      </c>
      <c r="I3405">
        <v>3</v>
      </c>
      <c r="J3405">
        <f>_xlfn.XLOOKUP(tbl_logs[[#This Row],[Target_Department]],tbl_DeptWeight[Department], tbl_DeptWeight[Impact Score])</f>
        <v>3</v>
      </c>
      <c r="K3405">
        <f>_xlfn.XLOOKUP(tbl_logs[[#This Row],[Employee_Action]],tbl_ResponseLikelihood[Employee Action],tbl_ResponseLikelihood[Likelihood Score])</f>
        <v>2</v>
      </c>
      <c r="L3405">
        <f>tbl_logs[[#This Row],[Impact Score]]*tbl_logs[[#This Row],[Response Multiplier]]</f>
        <v>6</v>
      </c>
      <c r="M3405" t="str" cm="1">
        <f t="array" ref="M3405">_xlfn.IFS(tbl_logs[[#This Row],[Total Score]]&lt;=4, "Low", tbl_logs[[#This Row],[Total Score]]&lt;=10, "Medium", tbl_logs[[#This Row],[Total Score]]&lt;=19, "High", tbl_logs[[#This Row],[Total Score]]&lt;=25, "Very High")</f>
        <v>Medium</v>
      </c>
      <c r="N3405" t="str" cm="1">
        <f t="array" ref="N3405">_xlfn.IFS(tbl_logs[[#This Row],[Total Score]]&lt;=4, "Low", tbl_logs[[#This Row],[Total Score]]&lt;=10, "Medium", tbl_logs[[#This Row],[Total Score]]&lt;=17, "High", tbl_logs[[#This Row],[Total Score]]&lt;=25, "Critical")</f>
        <v>Medium</v>
      </c>
    </row>
    <row r="3406" spans="1:14" x14ac:dyDescent="0.3">
      <c r="A3406" t="s">
        <v>4952</v>
      </c>
      <c r="B3406" s="1">
        <v>46085.421527777777</v>
      </c>
      <c r="C3406" t="s">
        <v>47</v>
      </c>
      <c r="D3406" t="s">
        <v>18</v>
      </c>
      <c r="E3406" t="s">
        <v>19</v>
      </c>
      <c r="F3406" t="s">
        <v>10</v>
      </c>
      <c r="G3406" s="2">
        <v>0.42152777777777778</v>
      </c>
      <c r="H3406" s="3">
        <v>46085</v>
      </c>
      <c r="I3406">
        <v>3</v>
      </c>
      <c r="J3406">
        <f>_xlfn.XLOOKUP(tbl_logs[[#This Row],[Target_Department]],tbl_DeptWeight[Department], tbl_DeptWeight[Impact Score])</f>
        <v>1</v>
      </c>
      <c r="K3406">
        <f>_xlfn.XLOOKUP(tbl_logs[[#This Row],[Employee_Action]],tbl_ResponseLikelihood[Employee Action],tbl_ResponseLikelihood[Likelihood Score])</f>
        <v>2</v>
      </c>
      <c r="L3406">
        <f>tbl_logs[[#This Row],[Impact Score]]*tbl_logs[[#This Row],[Response Multiplier]]</f>
        <v>2</v>
      </c>
      <c r="M3406" t="str" cm="1">
        <f t="array" ref="M3406">_xlfn.IFS(tbl_logs[[#This Row],[Total Score]]&lt;=4, "Low", tbl_logs[[#This Row],[Total Score]]&lt;=10, "Medium", tbl_logs[[#This Row],[Total Score]]&lt;=19, "High", tbl_logs[[#This Row],[Total Score]]&lt;=25, "Very High")</f>
        <v>Low</v>
      </c>
      <c r="N3406" t="str" cm="1">
        <f t="array" ref="N3406">_xlfn.IFS(tbl_logs[[#This Row],[Total Score]]&lt;=4, "Low", tbl_logs[[#This Row],[Total Score]]&lt;=10, "Medium", tbl_logs[[#This Row],[Total Score]]&lt;=17, "High", tbl_logs[[#This Row],[Total Score]]&lt;=25, "Critical")</f>
        <v>Low</v>
      </c>
    </row>
    <row r="3407" spans="1:14" x14ac:dyDescent="0.3">
      <c r="A3407" t="s">
        <v>706</v>
      </c>
      <c r="B3407" s="1">
        <v>46085.428472222222</v>
      </c>
      <c r="C3407" t="s">
        <v>26</v>
      </c>
      <c r="D3407" t="s">
        <v>18</v>
      </c>
      <c r="E3407" t="s">
        <v>19</v>
      </c>
      <c r="F3407" t="s">
        <v>10</v>
      </c>
      <c r="G3407" s="2">
        <v>0.4284722222222222</v>
      </c>
      <c r="H3407" s="3">
        <v>46085</v>
      </c>
      <c r="I3407">
        <v>3</v>
      </c>
      <c r="J3407">
        <f>_xlfn.XLOOKUP(tbl_logs[[#This Row],[Target_Department]],tbl_DeptWeight[Department], tbl_DeptWeight[Impact Score])</f>
        <v>3</v>
      </c>
      <c r="K3407">
        <f>_xlfn.XLOOKUP(tbl_logs[[#This Row],[Employee_Action]],tbl_ResponseLikelihood[Employee Action],tbl_ResponseLikelihood[Likelihood Score])</f>
        <v>2</v>
      </c>
      <c r="L3407">
        <f>tbl_logs[[#This Row],[Impact Score]]*tbl_logs[[#This Row],[Response Multiplier]]</f>
        <v>6</v>
      </c>
      <c r="M3407" t="str" cm="1">
        <f t="array" ref="M3407">_xlfn.IFS(tbl_logs[[#This Row],[Total Score]]&lt;=4, "Low", tbl_logs[[#This Row],[Total Score]]&lt;=10, "Medium", tbl_logs[[#This Row],[Total Score]]&lt;=19, "High", tbl_logs[[#This Row],[Total Score]]&lt;=25, "Very High")</f>
        <v>Medium</v>
      </c>
      <c r="N3407" t="str" cm="1">
        <f t="array" ref="N3407">_xlfn.IFS(tbl_logs[[#This Row],[Total Score]]&lt;=4, "Low", tbl_logs[[#This Row],[Total Score]]&lt;=10, "Medium", tbl_logs[[#This Row],[Total Score]]&lt;=17, "High", tbl_logs[[#This Row],[Total Score]]&lt;=25, "Critical")</f>
        <v>Medium</v>
      </c>
    </row>
    <row r="3408" spans="1:14" x14ac:dyDescent="0.3">
      <c r="A3408" t="s">
        <v>1868</v>
      </c>
      <c r="B3408" s="1">
        <v>46085.474305555559</v>
      </c>
      <c r="C3408" t="s">
        <v>35</v>
      </c>
      <c r="D3408" t="s">
        <v>22</v>
      </c>
      <c r="E3408" t="s">
        <v>16</v>
      </c>
      <c r="F3408" t="s">
        <v>20</v>
      </c>
      <c r="G3408" s="2">
        <v>0.47430555555555554</v>
      </c>
      <c r="H3408" s="3">
        <v>46085</v>
      </c>
      <c r="I3408">
        <v>3</v>
      </c>
      <c r="J3408">
        <f>_xlfn.XLOOKUP(tbl_logs[[#This Row],[Target_Department]],tbl_DeptWeight[Department], tbl_DeptWeight[Impact Score])</f>
        <v>1</v>
      </c>
      <c r="K3408">
        <f>_xlfn.XLOOKUP(tbl_logs[[#This Row],[Employee_Action]],tbl_ResponseLikelihood[Employee Action],tbl_ResponseLikelihood[Likelihood Score])</f>
        <v>2</v>
      </c>
      <c r="L3408">
        <f>tbl_logs[[#This Row],[Impact Score]]*tbl_logs[[#This Row],[Response Multiplier]]</f>
        <v>2</v>
      </c>
      <c r="M3408" t="str" cm="1">
        <f t="array" ref="M3408">_xlfn.IFS(tbl_logs[[#This Row],[Total Score]]&lt;=4, "Low", tbl_logs[[#This Row],[Total Score]]&lt;=10, "Medium", tbl_logs[[#This Row],[Total Score]]&lt;=19, "High", tbl_logs[[#This Row],[Total Score]]&lt;=25, "Very High")</f>
        <v>Low</v>
      </c>
      <c r="N3408" t="str" cm="1">
        <f t="array" ref="N3408">_xlfn.IFS(tbl_logs[[#This Row],[Total Score]]&lt;=4, "Low", tbl_logs[[#This Row],[Total Score]]&lt;=10, "Medium", tbl_logs[[#This Row],[Total Score]]&lt;=17, "High", tbl_logs[[#This Row],[Total Score]]&lt;=25, "Critical")</f>
        <v>Low</v>
      </c>
    </row>
    <row r="3409" spans="1:14" x14ac:dyDescent="0.3">
      <c r="A3409" t="s">
        <v>1749</v>
      </c>
      <c r="B3409" s="1">
        <v>46085.491666666669</v>
      </c>
      <c r="C3409" t="s">
        <v>12</v>
      </c>
      <c r="D3409" t="s">
        <v>8</v>
      </c>
      <c r="E3409" t="s">
        <v>19</v>
      </c>
      <c r="F3409" t="s">
        <v>13</v>
      </c>
      <c r="G3409" s="2">
        <v>0.49166666666666664</v>
      </c>
      <c r="H3409" s="3">
        <v>46085</v>
      </c>
      <c r="I3409">
        <v>3</v>
      </c>
      <c r="J3409">
        <f>_xlfn.XLOOKUP(tbl_logs[[#This Row],[Target_Department]],tbl_DeptWeight[Department], tbl_DeptWeight[Impact Score])</f>
        <v>1</v>
      </c>
      <c r="K3409">
        <f>_xlfn.XLOOKUP(tbl_logs[[#This Row],[Employee_Action]],tbl_ResponseLikelihood[Employee Action],tbl_ResponseLikelihood[Likelihood Score])</f>
        <v>1</v>
      </c>
      <c r="L3409">
        <f>tbl_logs[[#This Row],[Impact Score]]*tbl_logs[[#This Row],[Response Multiplier]]</f>
        <v>1</v>
      </c>
      <c r="M3409" t="str" cm="1">
        <f t="array" ref="M3409">_xlfn.IFS(tbl_logs[[#This Row],[Total Score]]&lt;=4, "Low", tbl_logs[[#This Row],[Total Score]]&lt;=10, "Medium", tbl_logs[[#This Row],[Total Score]]&lt;=19, "High", tbl_logs[[#This Row],[Total Score]]&lt;=25, "Very High")</f>
        <v>Low</v>
      </c>
      <c r="N3409" t="str" cm="1">
        <f t="array" ref="N3409">_xlfn.IFS(tbl_logs[[#This Row],[Total Score]]&lt;=4, "Low", tbl_logs[[#This Row],[Total Score]]&lt;=10, "Medium", tbl_logs[[#This Row],[Total Score]]&lt;=17, "High", tbl_logs[[#This Row],[Total Score]]&lt;=25, "Critical")</f>
        <v>Low</v>
      </c>
    </row>
    <row r="3410" spans="1:14" x14ac:dyDescent="0.3">
      <c r="A3410" t="s">
        <v>3576</v>
      </c>
      <c r="B3410" s="1">
        <v>46085.513888888891</v>
      </c>
      <c r="C3410" t="s">
        <v>7</v>
      </c>
      <c r="D3410" t="s">
        <v>8</v>
      </c>
      <c r="E3410" t="s">
        <v>19</v>
      </c>
      <c r="F3410" t="s">
        <v>20</v>
      </c>
      <c r="G3410" s="2">
        <v>0.51388888888888884</v>
      </c>
      <c r="H3410" s="3">
        <v>46085</v>
      </c>
      <c r="I3410">
        <v>3</v>
      </c>
      <c r="J3410">
        <f>_xlfn.XLOOKUP(tbl_logs[[#This Row],[Target_Department]],tbl_DeptWeight[Department], tbl_DeptWeight[Impact Score])</f>
        <v>3</v>
      </c>
      <c r="K3410">
        <f>_xlfn.XLOOKUP(tbl_logs[[#This Row],[Employee_Action]],tbl_ResponseLikelihood[Employee Action],tbl_ResponseLikelihood[Likelihood Score])</f>
        <v>2</v>
      </c>
      <c r="L3410">
        <f>tbl_logs[[#This Row],[Impact Score]]*tbl_logs[[#This Row],[Response Multiplier]]</f>
        <v>6</v>
      </c>
      <c r="M3410" t="str" cm="1">
        <f t="array" ref="M3410">_xlfn.IFS(tbl_logs[[#This Row],[Total Score]]&lt;=4, "Low", tbl_logs[[#This Row],[Total Score]]&lt;=10, "Medium", tbl_logs[[#This Row],[Total Score]]&lt;=19, "High", tbl_logs[[#This Row],[Total Score]]&lt;=25, "Very High")</f>
        <v>Medium</v>
      </c>
      <c r="N3410" t="str" cm="1">
        <f t="array" ref="N3410">_xlfn.IFS(tbl_logs[[#This Row],[Total Score]]&lt;=4, "Low", tbl_logs[[#This Row],[Total Score]]&lt;=10, "Medium", tbl_logs[[#This Row],[Total Score]]&lt;=17, "High", tbl_logs[[#This Row],[Total Score]]&lt;=25, "Critical")</f>
        <v>Medium</v>
      </c>
    </row>
    <row r="3411" spans="1:14" x14ac:dyDescent="0.3">
      <c r="A3411" t="s">
        <v>1994</v>
      </c>
      <c r="B3411" s="1">
        <v>46085.527083333334</v>
      </c>
      <c r="C3411" t="s">
        <v>47</v>
      </c>
      <c r="D3411" t="s">
        <v>18</v>
      </c>
      <c r="E3411" t="s">
        <v>31</v>
      </c>
      <c r="F3411" t="s">
        <v>10</v>
      </c>
      <c r="G3411" s="2">
        <v>0.52708333333333335</v>
      </c>
      <c r="H3411" s="3">
        <v>46085</v>
      </c>
      <c r="I3411">
        <v>3</v>
      </c>
      <c r="J3411">
        <f>_xlfn.XLOOKUP(tbl_logs[[#This Row],[Target_Department]],tbl_DeptWeight[Department], tbl_DeptWeight[Impact Score])</f>
        <v>1</v>
      </c>
      <c r="K3411">
        <f>_xlfn.XLOOKUP(tbl_logs[[#This Row],[Employee_Action]],tbl_ResponseLikelihood[Employee Action],tbl_ResponseLikelihood[Likelihood Score])</f>
        <v>2</v>
      </c>
      <c r="L3411">
        <f>tbl_logs[[#This Row],[Impact Score]]*tbl_logs[[#This Row],[Response Multiplier]]</f>
        <v>2</v>
      </c>
      <c r="M3411" t="str" cm="1">
        <f t="array" ref="M3411">_xlfn.IFS(tbl_logs[[#This Row],[Total Score]]&lt;=4, "Low", tbl_logs[[#This Row],[Total Score]]&lt;=10, "Medium", tbl_logs[[#This Row],[Total Score]]&lt;=19, "High", tbl_logs[[#This Row],[Total Score]]&lt;=25, "Very High")</f>
        <v>Low</v>
      </c>
      <c r="N3411" t="str" cm="1">
        <f t="array" ref="N3411">_xlfn.IFS(tbl_logs[[#This Row],[Total Score]]&lt;=4, "Low", tbl_logs[[#This Row],[Total Score]]&lt;=10, "Medium", tbl_logs[[#This Row],[Total Score]]&lt;=17, "High", tbl_logs[[#This Row],[Total Score]]&lt;=25, "Critical")</f>
        <v>Low</v>
      </c>
    </row>
    <row r="3412" spans="1:14" x14ac:dyDescent="0.3">
      <c r="A3412" t="s">
        <v>451</v>
      </c>
      <c r="B3412" s="1">
        <v>46085.534722222219</v>
      </c>
      <c r="C3412" t="s">
        <v>12</v>
      </c>
      <c r="D3412" t="s">
        <v>15</v>
      </c>
      <c r="E3412" t="s">
        <v>9</v>
      </c>
      <c r="F3412" t="s">
        <v>10</v>
      </c>
      <c r="G3412" s="2">
        <v>0.53472222222222221</v>
      </c>
      <c r="H3412" s="3">
        <v>46085</v>
      </c>
      <c r="I3412">
        <v>3</v>
      </c>
      <c r="J3412">
        <f>_xlfn.XLOOKUP(tbl_logs[[#This Row],[Target_Department]],tbl_DeptWeight[Department], tbl_DeptWeight[Impact Score])</f>
        <v>1</v>
      </c>
      <c r="K3412">
        <f>_xlfn.XLOOKUP(tbl_logs[[#This Row],[Employee_Action]],tbl_ResponseLikelihood[Employee Action],tbl_ResponseLikelihood[Likelihood Score])</f>
        <v>2</v>
      </c>
      <c r="L3412">
        <f>tbl_logs[[#This Row],[Impact Score]]*tbl_logs[[#This Row],[Response Multiplier]]</f>
        <v>2</v>
      </c>
      <c r="M3412" t="str" cm="1">
        <f t="array" ref="M3412">_xlfn.IFS(tbl_logs[[#This Row],[Total Score]]&lt;=4, "Low", tbl_logs[[#This Row],[Total Score]]&lt;=10, "Medium", tbl_logs[[#This Row],[Total Score]]&lt;=19, "High", tbl_logs[[#This Row],[Total Score]]&lt;=25, "Very High")</f>
        <v>Low</v>
      </c>
      <c r="N3412" t="str" cm="1">
        <f t="array" ref="N3412">_xlfn.IFS(tbl_logs[[#This Row],[Total Score]]&lt;=4, "Low", tbl_logs[[#This Row],[Total Score]]&lt;=10, "Medium", tbl_logs[[#This Row],[Total Score]]&lt;=17, "High", tbl_logs[[#This Row],[Total Score]]&lt;=25, "Critical")</f>
        <v>Low</v>
      </c>
    </row>
    <row r="3413" spans="1:14" x14ac:dyDescent="0.3">
      <c r="A3413" t="s">
        <v>3952</v>
      </c>
      <c r="B3413" s="1">
        <v>46085.542361111111</v>
      </c>
      <c r="C3413" t="s">
        <v>7</v>
      </c>
      <c r="D3413" t="s">
        <v>18</v>
      </c>
      <c r="E3413" t="s">
        <v>19</v>
      </c>
      <c r="F3413" t="s">
        <v>20</v>
      </c>
      <c r="G3413" s="2">
        <v>0.54236111111111107</v>
      </c>
      <c r="H3413" s="3">
        <v>46085</v>
      </c>
      <c r="I3413">
        <v>3</v>
      </c>
      <c r="J3413">
        <f>_xlfn.XLOOKUP(tbl_logs[[#This Row],[Target_Department]],tbl_DeptWeight[Department], tbl_DeptWeight[Impact Score])</f>
        <v>3</v>
      </c>
      <c r="K3413">
        <f>_xlfn.XLOOKUP(tbl_logs[[#This Row],[Employee_Action]],tbl_ResponseLikelihood[Employee Action],tbl_ResponseLikelihood[Likelihood Score])</f>
        <v>2</v>
      </c>
      <c r="L3413">
        <f>tbl_logs[[#This Row],[Impact Score]]*tbl_logs[[#This Row],[Response Multiplier]]</f>
        <v>6</v>
      </c>
      <c r="M3413" t="str" cm="1">
        <f t="array" ref="M3413">_xlfn.IFS(tbl_logs[[#This Row],[Total Score]]&lt;=4, "Low", tbl_logs[[#This Row],[Total Score]]&lt;=10, "Medium", tbl_logs[[#This Row],[Total Score]]&lt;=19, "High", tbl_logs[[#This Row],[Total Score]]&lt;=25, "Very High")</f>
        <v>Medium</v>
      </c>
      <c r="N3413" t="str" cm="1">
        <f t="array" ref="N3413">_xlfn.IFS(tbl_logs[[#This Row],[Total Score]]&lt;=4, "Low", tbl_logs[[#This Row],[Total Score]]&lt;=10, "Medium", tbl_logs[[#This Row],[Total Score]]&lt;=17, "High", tbl_logs[[#This Row],[Total Score]]&lt;=25, "Critical")</f>
        <v>Medium</v>
      </c>
    </row>
    <row r="3414" spans="1:14" x14ac:dyDescent="0.3">
      <c r="A3414" t="s">
        <v>3213</v>
      </c>
      <c r="B3414" s="1">
        <v>46085.550694444442</v>
      </c>
      <c r="C3414" t="s">
        <v>7</v>
      </c>
      <c r="D3414" t="s">
        <v>18</v>
      </c>
      <c r="E3414" t="s">
        <v>19</v>
      </c>
      <c r="F3414" t="s">
        <v>20</v>
      </c>
      <c r="G3414" s="2">
        <v>0.55069444444444449</v>
      </c>
      <c r="H3414" s="3">
        <v>46085</v>
      </c>
      <c r="I3414">
        <v>3</v>
      </c>
      <c r="J3414">
        <f>_xlfn.XLOOKUP(tbl_logs[[#This Row],[Target_Department]],tbl_DeptWeight[Department], tbl_DeptWeight[Impact Score])</f>
        <v>3</v>
      </c>
      <c r="K3414">
        <f>_xlfn.XLOOKUP(tbl_logs[[#This Row],[Employee_Action]],tbl_ResponseLikelihood[Employee Action],tbl_ResponseLikelihood[Likelihood Score])</f>
        <v>2</v>
      </c>
      <c r="L3414">
        <f>tbl_logs[[#This Row],[Impact Score]]*tbl_logs[[#This Row],[Response Multiplier]]</f>
        <v>6</v>
      </c>
      <c r="M3414" t="str" cm="1">
        <f t="array" ref="M3414">_xlfn.IFS(tbl_logs[[#This Row],[Total Score]]&lt;=4, "Low", tbl_logs[[#This Row],[Total Score]]&lt;=10, "Medium", tbl_logs[[#This Row],[Total Score]]&lt;=19, "High", tbl_logs[[#This Row],[Total Score]]&lt;=25, "Very High")</f>
        <v>Medium</v>
      </c>
      <c r="N3414" t="str" cm="1">
        <f t="array" ref="N3414">_xlfn.IFS(tbl_logs[[#This Row],[Total Score]]&lt;=4, "Low", tbl_logs[[#This Row],[Total Score]]&lt;=10, "Medium", tbl_logs[[#This Row],[Total Score]]&lt;=17, "High", tbl_logs[[#This Row],[Total Score]]&lt;=25, "Critical")</f>
        <v>Medium</v>
      </c>
    </row>
    <row r="3415" spans="1:14" x14ac:dyDescent="0.3">
      <c r="A3415" t="s">
        <v>34</v>
      </c>
      <c r="B3415" s="1">
        <v>46085.560416666667</v>
      </c>
      <c r="C3415" t="s">
        <v>35</v>
      </c>
      <c r="D3415" t="s">
        <v>18</v>
      </c>
      <c r="E3415" t="s">
        <v>9</v>
      </c>
      <c r="F3415" t="s">
        <v>13</v>
      </c>
      <c r="G3415" s="2">
        <v>0.56041666666666667</v>
      </c>
      <c r="H3415" s="3">
        <v>46085</v>
      </c>
      <c r="I3415">
        <v>3</v>
      </c>
      <c r="J3415">
        <f>_xlfn.XLOOKUP(tbl_logs[[#This Row],[Target_Department]],tbl_DeptWeight[Department], tbl_DeptWeight[Impact Score])</f>
        <v>1</v>
      </c>
      <c r="K3415">
        <f>_xlfn.XLOOKUP(tbl_logs[[#This Row],[Employee_Action]],tbl_ResponseLikelihood[Employee Action],tbl_ResponseLikelihood[Likelihood Score])</f>
        <v>1</v>
      </c>
      <c r="L3415">
        <f>tbl_logs[[#This Row],[Impact Score]]*tbl_logs[[#This Row],[Response Multiplier]]</f>
        <v>1</v>
      </c>
      <c r="M3415" t="str" cm="1">
        <f t="array" ref="M3415">_xlfn.IFS(tbl_logs[[#This Row],[Total Score]]&lt;=4, "Low", tbl_logs[[#This Row],[Total Score]]&lt;=10, "Medium", tbl_logs[[#This Row],[Total Score]]&lt;=19, "High", tbl_logs[[#This Row],[Total Score]]&lt;=25, "Very High")</f>
        <v>Low</v>
      </c>
      <c r="N3415" t="str" cm="1">
        <f t="array" ref="N3415">_xlfn.IFS(tbl_logs[[#This Row],[Total Score]]&lt;=4, "Low", tbl_logs[[#This Row],[Total Score]]&lt;=10, "Medium", tbl_logs[[#This Row],[Total Score]]&lt;=17, "High", tbl_logs[[#This Row],[Total Score]]&lt;=25, "Critical")</f>
        <v>Low</v>
      </c>
    </row>
    <row r="3416" spans="1:14" x14ac:dyDescent="0.3">
      <c r="A3416" t="s">
        <v>2788</v>
      </c>
      <c r="B3416" s="1">
        <v>46085.599305555559</v>
      </c>
      <c r="C3416" t="s">
        <v>7</v>
      </c>
      <c r="D3416" t="s">
        <v>8</v>
      </c>
      <c r="E3416" t="s">
        <v>19</v>
      </c>
      <c r="F3416" t="s">
        <v>20</v>
      </c>
      <c r="G3416" s="2">
        <v>0.59930555555555554</v>
      </c>
      <c r="H3416" s="3">
        <v>46085</v>
      </c>
      <c r="I3416">
        <v>3</v>
      </c>
      <c r="J3416">
        <f>_xlfn.XLOOKUP(tbl_logs[[#This Row],[Target_Department]],tbl_DeptWeight[Department], tbl_DeptWeight[Impact Score])</f>
        <v>3</v>
      </c>
      <c r="K3416">
        <f>_xlfn.XLOOKUP(tbl_logs[[#This Row],[Employee_Action]],tbl_ResponseLikelihood[Employee Action],tbl_ResponseLikelihood[Likelihood Score])</f>
        <v>2</v>
      </c>
      <c r="L3416">
        <f>tbl_logs[[#This Row],[Impact Score]]*tbl_logs[[#This Row],[Response Multiplier]]</f>
        <v>6</v>
      </c>
      <c r="M3416" t="str" cm="1">
        <f t="array" ref="M3416">_xlfn.IFS(tbl_logs[[#This Row],[Total Score]]&lt;=4, "Low", tbl_logs[[#This Row],[Total Score]]&lt;=10, "Medium", tbl_logs[[#This Row],[Total Score]]&lt;=19, "High", tbl_logs[[#This Row],[Total Score]]&lt;=25, "Very High")</f>
        <v>Medium</v>
      </c>
      <c r="N3416" t="str" cm="1">
        <f t="array" ref="N3416">_xlfn.IFS(tbl_logs[[#This Row],[Total Score]]&lt;=4, "Low", tbl_logs[[#This Row],[Total Score]]&lt;=10, "Medium", tbl_logs[[#This Row],[Total Score]]&lt;=17, "High", tbl_logs[[#This Row],[Total Score]]&lt;=25, "Critical")</f>
        <v>Medium</v>
      </c>
    </row>
    <row r="3417" spans="1:14" x14ac:dyDescent="0.3">
      <c r="A3417" t="s">
        <v>1954</v>
      </c>
      <c r="B3417" s="1">
        <v>46085.62777777778</v>
      </c>
      <c r="C3417" t="s">
        <v>7</v>
      </c>
      <c r="D3417" t="s">
        <v>22</v>
      </c>
      <c r="E3417" t="s">
        <v>19</v>
      </c>
      <c r="F3417" t="s">
        <v>13</v>
      </c>
      <c r="G3417" s="2">
        <v>0.62777777777777777</v>
      </c>
      <c r="H3417" s="3">
        <v>46085</v>
      </c>
      <c r="I3417">
        <v>3</v>
      </c>
      <c r="J3417">
        <f>_xlfn.XLOOKUP(tbl_logs[[#This Row],[Target_Department]],tbl_DeptWeight[Department], tbl_DeptWeight[Impact Score])</f>
        <v>3</v>
      </c>
      <c r="K3417">
        <f>_xlfn.XLOOKUP(tbl_logs[[#This Row],[Employee_Action]],tbl_ResponseLikelihood[Employee Action],tbl_ResponseLikelihood[Likelihood Score])</f>
        <v>1</v>
      </c>
      <c r="L3417">
        <f>tbl_logs[[#This Row],[Impact Score]]*tbl_logs[[#This Row],[Response Multiplier]]</f>
        <v>3</v>
      </c>
      <c r="M3417" t="str" cm="1">
        <f t="array" ref="M3417">_xlfn.IFS(tbl_logs[[#This Row],[Total Score]]&lt;=4, "Low", tbl_logs[[#This Row],[Total Score]]&lt;=10, "Medium", tbl_logs[[#This Row],[Total Score]]&lt;=19, "High", tbl_logs[[#This Row],[Total Score]]&lt;=25, "Very High")</f>
        <v>Low</v>
      </c>
      <c r="N3417" t="str" cm="1">
        <f t="array" ref="N3417">_xlfn.IFS(tbl_logs[[#This Row],[Total Score]]&lt;=4, "Low", tbl_logs[[#This Row],[Total Score]]&lt;=10, "Medium", tbl_logs[[#This Row],[Total Score]]&lt;=17, "High", tbl_logs[[#This Row],[Total Score]]&lt;=25, "Critical")</f>
        <v>Low</v>
      </c>
    </row>
    <row r="3418" spans="1:14" x14ac:dyDescent="0.3">
      <c r="A3418" t="s">
        <v>2567</v>
      </c>
      <c r="B3418" s="1">
        <v>46085.634027777778</v>
      </c>
      <c r="C3418" t="s">
        <v>7</v>
      </c>
      <c r="D3418" t="s">
        <v>15</v>
      </c>
      <c r="E3418" t="s">
        <v>19</v>
      </c>
      <c r="F3418" t="s">
        <v>10</v>
      </c>
      <c r="G3418" s="2">
        <v>0.63402777777777775</v>
      </c>
      <c r="H3418" s="3">
        <v>46085</v>
      </c>
      <c r="I3418">
        <v>3</v>
      </c>
      <c r="J3418">
        <f>_xlfn.XLOOKUP(tbl_logs[[#This Row],[Target_Department]],tbl_DeptWeight[Department], tbl_DeptWeight[Impact Score])</f>
        <v>3</v>
      </c>
      <c r="K3418">
        <f>_xlfn.XLOOKUP(tbl_logs[[#This Row],[Employee_Action]],tbl_ResponseLikelihood[Employee Action],tbl_ResponseLikelihood[Likelihood Score])</f>
        <v>2</v>
      </c>
      <c r="L3418">
        <f>tbl_logs[[#This Row],[Impact Score]]*tbl_logs[[#This Row],[Response Multiplier]]</f>
        <v>6</v>
      </c>
      <c r="M3418" t="str" cm="1">
        <f t="array" ref="M3418">_xlfn.IFS(tbl_logs[[#This Row],[Total Score]]&lt;=4, "Low", tbl_logs[[#This Row],[Total Score]]&lt;=10, "Medium", tbl_logs[[#This Row],[Total Score]]&lt;=19, "High", tbl_logs[[#This Row],[Total Score]]&lt;=25, "Very High")</f>
        <v>Medium</v>
      </c>
      <c r="N3418" t="str" cm="1">
        <f t="array" ref="N3418">_xlfn.IFS(tbl_logs[[#This Row],[Total Score]]&lt;=4, "Low", tbl_logs[[#This Row],[Total Score]]&lt;=10, "Medium", tbl_logs[[#This Row],[Total Score]]&lt;=17, "High", tbl_logs[[#This Row],[Total Score]]&lt;=25, "Critical")</f>
        <v>Medium</v>
      </c>
    </row>
    <row r="3419" spans="1:14" x14ac:dyDescent="0.3">
      <c r="A3419" t="s">
        <v>2523</v>
      </c>
      <c r="B3419" s="1">
        <v>46085.634722222225</v>
      </c>
      <c r="C3419" t="s">
        <v>26</v>
      </c>
      <c r="D3419" t="s">
        <v>15</v>
      </c>
      <c r="E3419" t="s">
        <v>31</v>
      </c>
      <c r="F3419" t="s">
        <v>10</v>
      </c>
      <c r="G3419" s="2">
        <v>0.63472222222222219</v>
      </c>
      <c r="H3419" s="3">
        <v>46085</v>
      </c>
      <c r="I3419">
        <v>3</v>
      </c>
      <c r="J3419">
        <f>_xlfn.XLOOKUP(tbl_logs[[#This Row],[Target_Department]],tbl_DeptWeight[Department], tbl_DeptWeight[Impact Score])</f>
        <v>3</v>
      </c>
      <c r="K3419">
        <f>_xlfn.XLOOKUP(tbl_logs[[#This Row],[Employee_Action]],tbl_ResponseLikelihood[Employee Action],tbl_ResponseLikelihood[Likelihood Score])</f>
        <v>2</v>
      </c>
      <c r="L3419">
        <f>tbl_logs[[#This Row],[Impact Score]]*tbl_logs[[#This Row],[Response Multiplier]]</f>
        <v>6</v>
      </c>
      <c r="M3419" t="str" cm="1">
        <f t="array" ref="M3419">_xlfn.IFS(tbl_logs[[#This Row],[Total Score]]&lt;=4, "Low", tbl_logs[[#This Row],[Total Score]]&lt;=10, "Medium", tbl_logs[[#This Row],[Total Score]]&lt;=19, "High", tbl_logs[[#This Row],[Total Score]]&lt;=25, "Very High")</f>
        <v>Medium</v>
      </c>
      <c r="N3419" t="str" cm="1">
        <f t="array" ref="N3419">_xlfn.IFS(tbl_logs[[#This Row],[Total Score]]&lt;=4, "Low", tbl_logs[[#This Row],[Total Score]]&lt;=10, "Medium", tbl_logs[[#This Row],[Total Score]]&lt;=17, "High", tbl_logs[[#This Row],[Total Score]]&lt;=25, "Critical")</f>
        <v>Medium</v>
      </c>
    </row>
    <row r="3420" spans="1:14" x14ac:dyDescent="0.3">
      <c r="A3420" t="s">
        <v>3448</v>
      </c>
      <c r="B3420" s="1">
        <v>46085.635416666664</v>
      </c>
      <c r="C3420" t="s">
        <v>7</v>
      </c>
      <c r="D3420" t="s">
        <v>18</v>
      </c>
      <c r="E3420" t="s">
        <v>19</v>
      </c>
      <c r="F3420" t="s">
        <v>10</v>
      </c>
      <c r="G3420" s="2">
        <v>0.63541666666666663</v>
      </c>
      <c r="H3420" s="3">
        <v>46085</v>
      </c>
      <c r="I3420">
        <v>3</v>
      </c>
      <c r="J3420">
        <f>_xlfn.XLOOKUP(tbl_logs[[#This Row],[Target_Department]],tbl_DeptWeight[Department], tbl_DeptWeight[Impact Score])</f>
        <v>3</v>
      </c>
      <c r="K3420">
        <f>_xlfn.XLOOKUP(tbl_logs[[#This Row],[Employee_Action]],tbl_ResponseLikelihood[Employee Action],tbl_ResponseLikelihood[Likelihood Score])</f>
        <v>2</v>
      </c>
      <c r="L3420">
        <f>tbl_logs[[#This Row],[Impact Score]]*tbl_logs[[#This Row],[Response Multiplier]]</f>
        <v>6</v>
      </c>
      <c r="M3420" t="str" cm="1">
        <f t="array" ref="M3420">_xlfn.IFS(tbl_logs[[#This Row],[Total Score]]&lt;=4, "Low", tbl_logs[[#This Row],[Total Score]]&lt;=10, "Medium", tbl_logs[[#This Row],[Total Score]]&lt;=19, "High", tbl_logs[[#This Row],[Total Score]]&lt;=25, "Very High")</f>
        <v>Medium</v>
      </c>
      <c r="N3420" t="str" cm="1">
        <f t="array" ref="N3420">_xlfn.IFS(tbl_logs[[#This Row],[Total Score]]&lt;=4, "Low", tbl_logs[[#This Row],[Total Score]]&lt;=10, "Medium", tbl_logs[[#This Row],[Total Score]]&lt;=17, "High", tbl_logs[[#This Row],[Total Score]]&lt;=25, "Critical")</f>
        <v>Medium</v>
      </c>
    </row>
    <row r="3421" spans="1:14" x14ac:dyDescent="0.3">
      <c r="A3421" t="s">
        <v>3072</v>
      </c>
      <c r="B3421" s="1">
        <v>46085.665277777778</v>
      </c>
      <c r="C3421" t="s">
        <v>26</v>
      </c>
      <c r="D3421" t="s">
        <v>18</v>
      </c>
      <c r="E3421" t="s">
        <v>16</v>
      </c>
      <c r="F3421" t="s">
        <v>10</v>
      </c>
      <c r="G3421" s="2">
        <v>0.66527777777777775</v>
      </c>
      <c r="H3421" s="3">
        <v>46085</v>
      </c>
      <c r="I3421">
        <v>3</v>
      </c>
      <c r="J3421">
        <f>_xlfn.XLOOKUP(tbl_logs[[#This Row],[Target_Department]],tbl_DeptWeight[Department], tbl_DeptWeight[Impact Score])</f>
        <v>3</v>
      </c>
      <c r="K3421">
        <f>_xlfn.XLOOKUP(tbl_logs[[#This Row],[Employee_Action]],tbl_ResponseLikelihood[Employee Action],tbl_ResponseLikelihood[Likelihood Score])</f>
        <v>2</v>
      </c>
      <c r="L3421">
        <f>tbl_logs[[#This Row],[Impact Score]]*tbl_logs[[#This Row],[Response Multiplier]]</f>
        <v>6</v>
      </c>
      <c r="M3421" t="str" cm="1">
        <f t="array" ref="M3421">_xlfn.IFS(tbl_logs[[#This Row],[Total Score]]&lt;=4, "Low", tbl_logs[[#This Row],[Total Score]]&lt;=10, "Medium", tbl_logs[[#This Row],[Total Score]]&lt;=19, "High", tbl_logs[[#This Row],[Total Score]]&lt;=25, "Very High")</f>
        <v>Medium</v>
      </c>
      <c r="N3421" t="str" cm="1">
        <f t="array" ref="N3421">_xlfn.IFS(tbl_logs[[#This Row],[Total Score]]&lt;=4, "Low", tbl_logs[[#This Row],[Total Score]]&lt;=10, "Medium", tbl_logs[[#This Row],[Total Score]]&lt;=17, "High", tbl_logs[[#This Row],[Total Score]]&lt;=25, "Critical")</f>
        <v>Medium</v>
      </c>
    </row>
    <row r="3422" spans="1:14" x14ac:dyDescent="0.3">
      <c r="A3422" t="s">
        <v>4141</v>
      </c>
      <c r="B3422" s="1">
        <v>46085.665972222225</v>
      </c>
      <c r="C3422" t="s">
        <v>7</v>
      </c>
      <c r="D3422" t="s">
        <v>8</v>
      </c>
      <c r="E3422" t="s">
        <v>19</v>
      </c>
      <c r="F3422" t="s">
        <v>10</v>
      </c>
      <c r="G3422" s="2">
        <v>0.66597222222222219</v>
      </c>
      <c r="H3422" s="3">
        <v>46085</v>
      </c>
      <c r="I3422">
        <v>3</v>
      </c>
      <c r="J3422">
        <f>_xlfn.XLOOKUP(tbl_logs[[#This Row],[Target_Department]],tbl_DeptWeight[Department], tbl_DeptWeight[Impact Score])</f>
        <v>3</v>
      </c>
      <c r="K3422">
        <f>_xlfn.XLOOKUP(tbl_logs[[#This Row],[Employee_Action]],tbl_ResponseLikelihood[Employee Action],tbl_ResponseLikelihood[Likelihood Score])</f>
        <v>2</v>
      </c>
      <c r="L3422">
        <f>tbl_logs[[#This Row],[Impact Score]]*tbl_logs[[#This Row],[Response Multiplier]]</f>
        <v>6</v>
      </c>
      <c r="M3422" t="str" cm="1">
        <f t="array" ref="M3422">_xlfn.IFS(tbl_logs[[#This Row],[Total Score]]&lt;=4, "Low", tbl_logs[[#This Row],[Total Score]]&lt;=10, "Medium", tbl_logs[[#This Row],[Total Score]]&lt;=19, "High", tbl_logs[[#This Row],[Total Score]]&lt;=25, "Very High")</f>
        <v>Medium</v>
      </c>
      <c r="N3422" t="str" cm="1">
        <f t="array" ref="N3422">_xlfn.IFS(tbl_logs[[#This Row],[Total Score]]&lt;=4, "Low", tbl_logs[[#This Row],[Total Score]]&lt;=10, "Medium", tbl_logs[[#This Row],[Total Score]]&lt;=17, "High", tbl_logs[[#This Row],[Total Score]]&lt;=25, "Critical")</f>
        <v>Medium</v>
      </c>
    </row>
    <row r="3423" spans="1:14" x14ac:dyDescent="0.3">
      <c r="A3423" t="s">
        <v>1988</v>
      </c>
      <c r="B3423" s="1">
        <v>46085.682638888888</v>
      </c>
      <c r="C3423" t="s">
        <v>26</v>
      </c>
      <c r="D3423" t="s">
        <v>18</v>
      </c>
      <c r="E3423" t="s">
        <v>9</v>
      </c>
      <c r="F3423" t="s">
        <v>20</v>
      </c>
      <c r="G3423" s="2">
        <v>0.68263888888888891</v>
      </c>
      <c r="H3423" s="3">
        <v>46085</v>
      </c>
      <c r="I3423">
        <v>3</v>
      </c>
      <c r="J3423">
        <f>_xlfn.XLOOKUP(tbl_logs[[#This Row],[Target_Department]],tbl_DeptWeight[Department], tbl_DeptWeight[Impact Score])</f>
        <v>3</v>
      </c>
      <c r="K3423">
        <f>_xlfn.XLOOKUP(tbl_logs[[#This Row],[Employee_Action]],tbl_ResponseLikelihood[Employee Action],tbl_ResponseLikelihood[Likelihood Score])</f>
        <v>2</v>
      </c>
      <c r="L3423">
        <f>tbl_logs[[#This Row],[Impact Score]]*tbl_logs[[#This Row],[Response Multiplier]]</f>
        <v>6</v>
      </c>
      <c r="M3423" t="str" cm="1">
        <f t="array" ref="M3423">_xlfn.IFS(tbl_logs[[#This Row],[Total Score]]&lt;=4, "Low", tbl_logs[[#This Row],[Total Score]]&lt;=10, "Medium", tbl_logs[[#This Row],[Total Score]]&lt;=19, "High", tbl_logs[[#This Row],[Total Score]]&lt;=25, "Very High")</f>
        <v>Medium</v>
      </c>
      <c r="N3423" t="str" cm="1">
        <f t="array" ref="N3423">_xlfn.IFS(tbl_logs[[#This Row],[Total Score]]&lt;=4, "Low", tbl_logs[[#This Row],[Total Score]]&lt;=10, "Medium", tbl_logs[[#This Row],[Total Score]]&lt;=17, "High", tbl_logs[[#This Row],[Total Score]]&lt;=25, "Critical")</f>
        <v>Medium</v>
      </c>
    </row>
    <row r="3424" spans="1:14" x14ac:dyDescent="0.3">
      <c r="A3424" t="s">
        <v>4412</v>
      </c>
      <c r="B3424" s="1">
        <v>46085.739583333336</v>
      </c>
      <c r="C3424" t="s">
        <v>7</v>
      </c>
      <c r="D3424" t="s">
        <v>22</v>
      </c>
      <c r="E3424" t="s">
        <v>16</v>
      </c>
      <c r="F3424" t="s">
        <v>33</v>
      </c>
      <c r="G3424" s="2">
        <v>0.73958333333333337</v>
      </c>
      <c r="H3424" s="3">
        <v>46085</v>
      </c>
      <c r="I3424">
        <v>3</v>
      </c>
      <c r="J3424">
        <f>_xlfn.XLOOKUP(tbl_logs[[#This Row],[Target_Department]],tbl_DeptWeight[Department], tbl_DeptWeight[Impact Score])</f>
        <v>3</v>
      </c>
      <c r="K3424">
        <f>_xlfn.XLOOKUP(tbl_logs[[#This Row],[Employee_Action]],tbl_ResponseLikelihood[Employee Action],tbl_ResponseLikelihood[Likelihood Score])</f>
        <v>4</v>
      </c>
      <c r="L3424">
        <f>tbl_logs[[#This Row],[Impact Score]]*tbl_logs[[#This Row],[Response Multiplier]]</f>
        <v>12</v>
      </c>
      <c r="M3424" t="str" cm="1">
        <f t="array" ref="M3424">_xlfn.IFS(tbl_logs[[#This Row],[Total Score]]&lt;=4, "Low", tbl_logs[[#This Row],[Total Score]]&lt;=10, "Medium", tbl_logs[[#This Row],[Total Score]]&lt;=19, "High", tbl_logs[[#This Row],[Total Score]]&lt;=25, "Very High")</f>
        <v>High</v>
      </c>
      <c r="N3424" t="str" cm="1">
        <f t="array" ref="N3424">_xlfn.IFS(tbl_logs[[#This Row],[Total Score]]&lt;=4, "Low", tbl_logs[[#This Row],[Total Score]]&lt;=10, "Medium", tbl_logs[[#This Row],[Total Score]]&lt;=17, "High", tbl_logs[[#This Row],[Total Score]]&lt;=25, "Critical")</f>
        <v>High</v>
      </c>
    </row>
    <row r="3425" spans="1:14" x14ac:dyDescent="0.3">
      <c r="A3425" t="s">
        <v>4709</v>
      </c>
      <c r="B3425" s="1">
        <v>46085.751388888886</v>
      </c>
      <c r="C3425" t="s">
        <v>40</v>
      </c>
      <c r="D3425" t="s">
        <v>15</v>
      </c>
      <c r="E3425" t="s">
        <v>16</v>
      </c>
      <c r="F3425" t="s">
        <v>10</v>
      </c>
      <c r="G3425" s="2">
        <v>0.75138888888888888</v>
      </c>
      <c r="H3425" s="3">
        <v>46085</v>
      </c>
      <c r="I3425">
        <v>3</v>
      </c>
      <c r="J3425">
        <f>_xlfn.XLOOKUP(tbl_logs[[#This Row],[Target_Department]],tbl_DeptWeight[Department], tbl_DeptWeight[Impact Score])</f>
        <v>5</v>
      </c>
      <c r="K3425">
        <f>_xlfn.XLOOKUP(tbl_logs[[#This Row],[Employee_Action]],tbl_ResponseLikelihood[Employee Action],tbl_ResponseLikelihood[Likelihood Score])</f>
        <v>2</v>
      </c>
      <c r="L3425">
        <f>tbl_logs[[#This Row],[Impact Score]]*tbl_logs[[#This Row],[Response Multiplier]]</f>
        <v>10</v>
      </c>
      <c r="M3425" t="str" cm="1">
        <f t="array" ref="M3425">_xlfn.IFS(tbl_logs[[#This Row],[Total Score]]&lt;=4, "Low", tbl_logs[[#This Row],[Total Score]]&lt;=10, "Medium", tbl_logs[[#This Row],[Total Score]]&lt;=19, "High", tbl_logs[[#This Row],[Total Score]]&lt;=25, "Very High")</f>
        <v>Medium</v>
      </c>
      <c r="N3425" t="str" cm="1">
        <f t="array" ref="N3425">_xlfn.IFS(tbl_logs[[#This Row],[Total Score]]&lt;=4, "Low", tbl_logs[[#This Row],[Total Score]]&lt;=10, "Medium", tbl_logs[[#This Row],[Total Score]]&lt;=17, "High", tbl_logs[[#This Row],[Total Score]]&lt;=25, "Critical")</f>
        <v>Medium</v>
      </c>
    </row>
    <row r="3426" spans="1:14" x14ac:dyDescent="0.3">
      <c r="A3426" t="s">
        <v>1452</v>
      </c>
      <c r="B3426" s="1">
        <v>46085.765277777777</v>
      </c>
      <c r="C3426" t="s">
        <v>12</v>
      </c>
      <c r="D3426" t="s">
        <v>15</v>
      </c>
      <c r="E3426" t="s">
        <v>9</v>
      </c>
      <c r="F3426" t="s">
        <v>13</v>
      </c>
      <c r="G3426" s="2">
        <v>0.76527777777777772</v>
      </c>
      <c r="H3426" s="3">
        <v>46085</v>
      </c>
      <c r="I3426">
        <v>3</v>
      </c>
      <c r="J3426">
        <f>_xlfn.XLOOKUP(tbl_logs[[#This Row],[Target_Department]],tbl_DeptWeight[Department], tbl_DeptWeight[Impact Score])</f>
        <v>1</v>
      </c>
      <c r="K3426">
        <f>_xlfn.XLOOKUP(tbl_logs[[#This Row],[Employee_Action]],tbl_ResponseLikelihood[Employee Action],tbl_ResponseLikelihood[Likelihood Score])</f>
        <v>1</v>
      </c>
      <c r="L3426">
        <f>tbl_logs[[#This Row],[Impact Score]]*tbl_logs[[#This Row],[Response Multiplier]]</f>
        <v>1</v>
      </c>
      <c r="M3426" t="str" cm="1">
        <f t="array" ref="M3426">_xlfn.IFS(tbl_logs[[#This Row],[Total Score]]&lt;=4, "Low", tbl_logs[[#This Row],[Total Score]]&lt;=10, "Medium", tbl_logs[[#This Row],[Total Score]]&lt;=19, "High", tbl_logs[[#This Row],[Total Score]]&lt;=25, "Very High")</f>
        <v>Low</v>
      </c>
      <c r="N3426" t="str" cm="1">
        <f t="array" ref="N3426">_xlfn.IFS(tbl_logs[[#This Row],[Total Score]]&lt;=4, "Low", tbl_logs[[#This Row],[Total Score]]&lt;=10, "Medium", tbl_logs[[#This Row],[Total Score]]&lt;=17, "High", tbl_logs[[#This Row],[Total Score]]&lt;=25, "Critical")</f>
        <v>Low</v>
      </c>
    </row>
    <row r="3427" spans="1:14" x14ac:dyDescent="0.3">
      <c r="A3427" t="s">
        <v>133</v>
      </c>
      <c r="B3427" s="1">
        <v>46085.779166666667</v>
      </c>
      <c r="C3427" t="s">
        <v>47</v>
      </c>
      <c r="D3427" t="s">
        <v>22</v>
      </c>
      <c r="E3427" t="s">
        <v>19</v>
      </c>
      <c r="F3427" t="s">
        <v>10</v>
      </c>
      <c r="G3427" s="2">
        <v>0.77916666666666667</v>
      </c>
      <c r="H3427" s="3">
        <v>46085</v>
      </c>
      <c r="I3427">
        <v>3</v>
      </c>
      <c r="J3427">
        <f>_xlfn.XLOOKUP(tbl_logs[[#This Row],[Target_Department]],tbl_DeptWeight[Department], tbl_DeptWeight[Impact Score])</f>
        <v>1</v>
      </c>
      <c r="K3427">
        <f>_xlfn.XLOOKUP(tbl_logs[[#This Row],[Employee_Action]],tbl_ResponseLikelihood[Employee Action],tbl_ResponseLikelihood[Likelihood Score])</f>
        <v>2</v>
      </c>
      <c r="L3427">
        <f>tbl_logs[[#This Row],[Impact Score]]*tbl_logs[[#This Row],[Response Multiplier]]</f>
        <v>2</v>
      </c>
      <c r="M3427" t="str" cm="1">
        <f t="array" ref="M3427">_xlfn.IFS(tbl_logs[[#This Row],[Total Score]]&lt;=4, "Low", tbl_logs[[#This Row],[Total Score]]&lt;=10, "Medium", tbl_logs[[#This Row],[Total Score]]&lt;=19, "High", tbl_logs[[#This Row],[Total Score]]&lt;=25, "Very High")</f>
        <v>Low</v>
      </c>
      <c r="N3427" t="str" cm="1">
        <f t="array" ref="N3427">_xlfn.IFS(tbl_logs[[#This Row],[Total Score]]&lt;=4, "Low", tbl_logs[[#This Row],[Total Score]]&lt;=10, "Medium", tbl_logs[[#This Row],[Total Score]]&lt;=17, "High", tbl_logs[[#This Row],[Total Score]]&lt;=25, "Critical")</f>
        <v>Low</v>
      </c>
    </row>
    <row r="3428" spans="1:14" x14ac:dyDescent="0.3">
      <c r="A3428" t="s">
        <v>2736</v>
      </c>
      <c r="B3428" s="1">
        <v>46085.79791666667</v>
      </c>
      <c r="C3428" t="s">
        <v>47</v>
      </c>
      <c r="D3428" t="s">
        <v>15</v>
      </c>
      <c r="E3428" t="s">
        <v>16</v>
      </c>
      <c r="F3428" t="s">
        <v>10</v>
      </c>
      <c r="G3428" s="2">
        <v>0.79791666666666672</v>
      </c>
      <c r="H3428" s="3">
        <v>46085</v>
      </c>
      <c r="I3428">
        <v>3</v>
      </c>
      <c r="J3428">
        <f>_xlfn.XLOOKUP(tbl_logs[[#This Row],[Target_Department]],tbl_DeptWeight[Department], tbl_DeptWeight[Impact Score])</f>
        <v>1</v>
      </c>
      <c r="K3428">
        <f>_xlfn.XLOOKUP(tbl_logs[[#This Row],[Employee_Action]],tbl_ResponseLikelihood[Employee Action],tbl_ResponseLikelihood[Likelihood Score])</f>
        <v>2</v>
      </c>
      <c r="L3428">
        <f>tbl_logs[[#This Row],[Impact Score]]*tbl_logs[[#This Row],[Response Multiplier]]</f>
        <v>2</v>
      </c>
      <c r="M3428" t="str" cm="1">
        <f t="array" ref="M3428">_xlfn.IFS(tbl_logs[[#This Row],[Total Score]]&lt;=4, "Low", tbl_logs[[#This Row],[Total Score]]&lt;=10, "Medium", tbl_logs[[#This Row],[Total Score]]&lt;=19, "High", tbl_logs[[#This Row],[Total Score]]&lt;=25, "Very High")</f>
        <v>Low</v>
      </c>
      <c r="N3428" t="str" cm="1">
        <f t="array" ref="N3428">_xlfn.IFS(tbl_logs[[#This Row],[Total Score]]&lt;=4, "Low", tbl_logs[[#This Row],[Total Score]]&lt;=10, "Medium", tbl_logs[[#This Row],[Total Score]]&lt;=17, "High", tbl_logs[[#This Row],[Total Score]]&lt;=25, "Critical")</f>
        <v>Low</v>
      </c>
    </row>
    <row r="3429" spans="1:14" x14ac:dyDescent="0.3">
      <c r="A3429" t="s">
        <v>2622</v>
      </c>
      <c r="B3429" s="1">
        <v>46085.818055555559</v>
      </c>
      <c r="C3429" t="s">
        <v>12</v>
      </c>
      <c r="D3429" t="s">
        <v>18</v>
      </c>
      <c r="E3429" t="s">
        <v>31</v>
      </c>
      <c r="F3429" t="s">
        <v>33</v>
      </c>
      <c r="G3429" s="2">
        <v>0.81805555555555554</v>
      </c>
      <c r="H3429" s="3">
        <v>46085</v>
      </c>
      <c r="I3429">
        <v>3</v>
      </c>
      <c r="J3429">
        <f>_xlfn.XLOOKUP(tbl_logs[[#This Row],[Target_Department]],tbl_DeptWeight[Department], tbl_DeptWeight[Impact Score])</f>
        <v>1</v>
      </c>
      <c r="K3429">
        <f>_xlfn.XLOOKUP(tbl_logs[[#This Row],[Employee_Action]],tbl_ResponseLikelihood[Employee Action],tbl_ResponseLikelihood[Likelihood Score])</f>
        <v>4</v>
      </c>
      <c r="L3429">
        <f>tbl_logs[[#This Row],[Impact Score]]*tbl_logs[[#This Row],[Response Multiplier]]</f>
        <v>4</v>
      </c>
      <c r="M3429" t="str" cm="1">
        <f t="array" ref="M3429">_xlfn.IFS(tbl_logs[[#This Row],[Total Score]]&lt;=4, "Low", tbl_logs[[#This Row],[Total Score]]&lt;=10, "Medium", tbl_logs[[#This Row],[Total Score]]&lt;=19, "High", tbl_logs[[#This Row],[Total Score]]&lt;=25, "Very High")</f>
        <v>Low</v>
      </c>
      <c r="N3429" t="str" cm="1">
        <f t="array" ref="N3429">_xlfn.IFS(tbl_logs[[#This Row],[Total Score]]&lt;=4, "Low", tbl_logs[[#This Row],[Total Score]]&lt;=10, "Medium", tbl_logs[[#This Row],[Total Score]]&lt;=17, "High", tbl_logs[[#This Row],[Total Score]]&lt;=25, "Critical")</f>
        <v>Low</v>
      </c>
    </row>
    <row r="3430" spans="1:14" x14ac:dyDescent="0.3">
      <c r="A3430" t="s">
        <v>2308</v>
      </c>
      <c r="B3430" s="1">
        <v>46085.822916666664</v>
      </c>
      <c r="C3430" t="s">
        <v>12</v>
      </c>
      <c r="D3430" t="s">
        <v>15</v>
      </c>
      <c r="E3430" t="s">
        <v>16</v>
      </c>
      <c r="F3430" t="s">
        <v>13</v>
      </c>
      <c r="G3430" s="2">
        <v>0.82291666666666663</v>
      </c>
      <c r="H3430" s="3">
        <v>46085</v>
      </c>
      <c r="I3430">
        <v>3</v>
      </c>
      <c r="J3430">
        <f>_xlfn.XLOOKUP(tbl_logs[[#This Row],[Target_Department]],tbl_DeptWeight[Department], tbl_DeptWeight[Impact Score])</f>
        <v>1</v>
      </c>
      <c r="K3430">
        <f>_xlfn.XLOOKUP(tbl_logs[[#This Row],[Employee_Action]],tbl_ResponseLikelihood[Employee Action],tbl_ResponseLikelihood[Likelihood Score])</f>
        <v>1</v>
      </c>
      <c r="L3430">
        <f>tbl_logs[[#This Row],[Impact Score]]*tbl_logs[[#This Row],[Response Multiplier]]</f>
        <v>1</v>
      </c>
      <c r="M3430" t="str" cm="1">
        <f t="array" ref="M3430">_xlfn.IFS(tbl_logs[[#This Row],[Total Score]]&lt;=4, "Low", tbl_logs[[#This Row],[Total Score]]&lt;=10, "Medium", tbl_logs[[#This Row],[Total Score]]&lt;=19, "High", tbl_logs[[#This Row],[Total Score]]&lt;=25, "Very High")</f>
        <v>Low</v>
      </c>
      <c r="N3430" t="str" cm="1">
        <f t="array" ref="N3430">_xlfn.IFS(tbl_logs[[#This Row],[Total Score]]&lt;=4, "Low", tbl_logs[[#This Row],[Total Score]]&lt;=10, "Medium", tbl_logs[[#This Row],[Total Score]]&lt;=17, "High", tbl_logs[[#This Row],[Total Score]]&lt;=25, "Critical")</f>
        <v>Low</v>
      </c>
    </row>
    <row r="3431" spans="1:14" x14ac:dyDescent="0.3">
      <c r="A3431" t="s">
        <v>1523</v>
      </c>
      <c r="B3431" s="1">
        <v>46085.838888888888</v>
      </c>
      <c r="C3431" t="s">
        <v>7</v>
      </c>
      <c r="D3431" t="s">
        <v>18</v>
      </c>
      <c r="E3431" t="s">
        <v>19</v>
      </c>
      <c r="F3431" t="s">
        <v>10</v>
      </c>
      <c r="G3431" s="2">
        <v>0.83888888888888891</v>
      </c>
      <c r="H3431" s="3">
        <v>46085</v>
      </c>
      <c r="I3431">
        <v>3</v>
      </c>
      <c r="J3431">
        <f>_xlfn.XLOOKUP(tbl_logs[[#This Row],[Target_Department]],tbl_DeptWeight[Department], tbl_DeptWeight[Impact Score])</f>
        <v>3</v>
      </c>
      <c r="K3431">
        <f>_xlfn.XLOOKUP(tbl_logs[[#This Row],[Employee_Action]],tbl_ResponseLikelihood[Employee Action],tbl_ResponseLikelihood[Likelihood Score])</f>
        <v>2</v>
      </c>
      <c r="L3431">
        <f>tbl_logs[[#This Row],[Impact Score]]*tbl_logs[[#This Row],[Response Multiplier]]</f>
        <v>6</v>
      </c>
      <c r="M3431" t="str" cm="1">
        <f t="array" ref="M3431">_xlfn.IFS(tbl_logs[[#This Row],[Total Score]]&lt;=4, "Low", tbl_logs[[#This Row],[Total Score]]&lt;=10, "Medium", tbl_logs[[#This Row],[Total Score]]&lt;=19, "High", tbl_logs[[#This Row],[Total Score]]&lt;=25, "Very High")</f>
        <v>Medium</v>
      </c>
      <c r="N3431" t="str" cm="1">
        <f t="array" ref="N3431">_xlfn.IFS(tbl_logs[[#This Row],[Total Score]]&lt;=4, "Low", tbl_logs[[#This Row],[Total Score]]&lt;=10, "Medium", tbl_logs[[#This Row],[Total Score]]&lt;=17, "High", tbl_logs[[#This Row],[Total Score]]&lt;=25, "Critical")</f>
        <v>Medium</v>
      </c>
    </row>
    <row r="3432" spans="1:14" x14ac:dyDescent="0.3">
      <c r="A3432" t="s">
        <v>4602</v>
      </c>
      <c r="B3432" s="1">
        <v>46085.864583333336</v>
      </c>
      <c r="C3432" t="s">
        <v>12</v>
      </c>
      <c r="D3432" t="s">
        <v>15</v>
      </c>
      <c r="E3432" t="s">
        <v>16</v>
      </c>
      <c r="F3432" t="s">
        <v>33</v>
      </c>
      <c r="G3432" s="2">
        <v>0.86458333333333337</v>
      </c>
      <c r="H3432" s="3">
        <v>46085</v>
      </c>
      <c r="I3432">
        <v>3</v>
      </c>
      <c r="J3432">
        <f>_xlfn.XLOOKUP(tbl_logs[[#This Row],[Target_Department]],tbl_DeptWeight[Department], tbl_DeptWeight[Impact Score])</f>
        <v>1</v>
      </c>
      <c r="K3432">
        <f>_xlfn.XLOOKUP(tbl_logs[[#This Row],[Employee_Action]],tbl_ResponseLikelihood[Employee Action],tbl_ResponseLikelihood[Likelihood Score])</f>
        <v>4</v>
      </c>
      <c r="L3432">
        <f>tbl_logs[[#This Row],[Impact Score]]*tbl_logs[[#This Row],[Response Multiplier]]</f>
        <v>4</v>
      </c>
      <c r="M3432" t="str" cm="1">
        <f t="array" ref="M3432">_xlfn.IFS(tbl_logs[[#This Row],[Total Score]]&lt;=4, "Low", tbl_logs[[#This Row],[Total Score]]&lt;=10, "Medium", tbl_logs[[#This Row],[Total Score]]&lt;=19, "High", tbl_logs[[#This Row],[Total Score]]&lt;=25, "Very High")</f>
        <v>Low</v>
      </c>
      <c r="N3432" t="str" cm="1">
        <f t="array" ref="N3432">_xlfn.IFS(tbl_logs[[#This Row],[Total Score]]&lt;=4, "Low", tbl_logs[[#This Row],[Total Score]]&lt;=10, "Medium", tbl_logs[[#This Row],[Total Score]]&lt;=17, "High", tbl_logs[[#This Row],[Total Score]]&lt;=25, "Critical")</f>
        <v>Low</v>
      </c>
    </row>
    <row r="3433" spans="1:14" x14ac:dyDescent="0.3">
      <c r="A3433" t="s">
        <v>1753</v>
      </c>
      <c r="B3433" s="1">
        <v>46085.879861111112</v>
      </c>
      <c r="C3433" t="s">
        <v>7</v>
      </c>
      <c r="D3433" t="s">
        <v>18</v>
      </c>
      <c r="E3433" t="s">
        <v>19</v>
      </c>
      <c r="F3433" t="s">
        <v>33</v>
      </c>
      <c r="G3433" s="2">
        <v>0.87986111111111109</v>
      </c>
      <c r="H3433" s="3">
        <v>46085</v>
      </c>
      <c r="I3433">
        <v>3</v>
      </c>
      <c r="J3433">
        <f>_xlfn.XLOOKUP(tbl_logs[[#This Row],[Target_Department]],tbl_DeptWeight[Department], tbl_DeptWeight[Impact Score])</f>
        <v>3</v>
      </c>
      <c r="K3433">
        <f>_xlfn.XLOOKUP(tbl_logs[[#This Row],[Employee_Action]],tbl_ResponseLikelihood[Employee Action],tbl_ResponseLikelihood[Likelihood Score])</f>
        <v>4</v>
      </c>
      <c r="L3433">
        <f>tbl_logs[[#This Row],[Impact Score]]*tbl_logs[[#This Row],[Response Multiplier]]</f>
        <v>12</v>
      </c>
      <c r="M3433" t="str" cm="1">
        <f t="array" ref="M3433">_xlfn.IFS(tbl_logs[[#This Row],[Total Score]]&lt;=4, "Low", tbl_logs[[#This Row],[Total Score]]&lt;=10, "Medium", tbl_logs[[#This Row],[Total Score]]&lt;=19, "High", tbl_logs[[#This Row],[Total Score]]&lt;=25, "Very High")</f>
        <v>High</v>
      </c>
      <c r="N3433" t="str" cm="1">
        <f t="array" ref="N3433">_xlfn.IFS(tbl_logs[[#This Row],[Total Score]]&lt;=4, "Low", tbl_logs[[#This Row],[Total Score]]&lt;=10, "Medium", tbl_logs[[#This Row],[Total Score]]&lt;=17, "High", tbl_logs[[#This Row],[Total Score]]&lt;=25, "Critical")</f>
        <v>High</v>
      </c>
    </row>
    <row r="3434" spans="1:14" x14ac:dyDescent="0.3">
      <c r="A3434" t="s">
        <v>2117</v>
      </c>
      <c r="B3434" s="1">
        <v>46085.909722222219</v>
      </c>
      <c r="C3434" t="s">
        <v>47</v>
      </c>
      <c r="D3434" t="s">
        <v>15</v>
      </c>
      <c r="E3434" t="s">
        <v>19</v>
      </c>
      <c r="F3434" t="s">
        <v>10</v>
      </c>
      <c r="G3434" s="2">
        <v>0.90972222222222221</v>
      </c>
      <c r="H3434" s="3">
        <v>46085</v>
      </c>
      <c r="I3434">
        <v>3</v>
      </c>
      <c r="J3434">
        <f>_xlfn.XLOOKUP(tbl_logs[[#This Row],[Target_Department]],tbl_DeptWeight[Department], tbl_DeptWeight[Impact Score])</f>
        <v>1</v>
      </c>
      <c r="K3434">
        <f>_xlfn.XLOOKUP(tbl_logs[[#This Row],[Employee_Action]],tbl_ResponseLikelihood[Employee Action],tbl_ResponseLikelihood[Likelihood Score])</f>
        <v>2</v>
      </c>
      <c r="L3434">
        <f>tbl_logs[[#This Row],[Impact Score]]*tbl_logs[[#This Row],[Response Multiplier]]</f>
        <v>2</v>
      </c>
      <c r="M3434" t="str" cm="1">
        <f t="array" ref="M3434">_xlfn.IFS(tbl_logs[[#This Row],[Total Score]]&lt;=4, "Low", tbl_logs[[#This Row],[Total Score]]&lt;=10, "Medium", tbl_logs[[#This Row],[Total Score]]&lt;=19, "High", tbl_logs[[#This Row],[Total Score]]&lt;=25, "Very High")</f>
        <v>Low</v>
      </c>
      <c r="N3434" t="str" cm="1">
        <f t="array" ref="N3434">_xlfn.IFS(tbl_logs[[#This Row],[Total Score]]&lt;=4, "Low", tbl_logs[[#This Row],[Total Score]]&lt;=10, "Medium", tbl_logs[[#This Row],[Total Score]]&lt;=17, "High", tbl_logs[[#This Row],[Total Score]]&lt;=25, "Critical")</f>
        <v>Low</v>
      </c>
    </row>
    <row r="3435" spans="1:14" x14ac:dyDescent="0.3">
      <c r="A3435" t="s">
        <v>217</v>
      </c>
      <c r="B3435" s="1">
        <v>46085.913194444445</v>
      </c>
      <c r="C3435" t="s">
        <v>26</v>
      </c>
      <c r="D3435" t="s">
        <v>8</v>
      </c>
      <c r="E3435" t="s">
        <v>9</v>
      </c>
      <c r="F3435" t="s">
        <v>10</v>
      </c>
      <c r="G3435" s="2">
        <v>0.91319444444444442</v>
      </c>
      <c r="H3435" s="3">
        <v>46085</v>
      </c>
      <c r="I3435">
        <v>3</v>
      </c>
      <c r="J3435">
        <f>_xlfn.XLOOKUP(tbl_logs[[#This Row],[Target_Department]],tbl_DeptWeight[Department], tbl_DeptWeight[Impact Score])</f>
        <v>3</v>
      </c>
      <c r="K3435">
        <f>_xlfn.XLOOKUP(tbl_logs[[#This Row],[Employee_Action]],tbl_ResponseLikelihood[Employee Action],tbl_ResponseLikelihood[Likelihood Score])</f>
        <v>2</v>
      </c>
      <c r="L3435">
        <f>tbl_logs[[#This Row],[Impact Score]]*tbl_logs[[#This Row],[Response Multiplier]]</f>
        <v>6</v>
      </c>
      <c r="M3435" t="str" cm="1">
        <f t="array" ref="M3435">_xlfn.IFS(tbl_logs[[#This Row],[Total Score]]&lt;=4, "Low", tbl_logs[[#This Row],[Total Score]]&lt;=10, "Medium", tbl_logs[[#This Row],[Total Score]]&lt;=19, "High", tbl_logs[[#This Row],[Total Score]]&lt;=25, "Very High")</f>
        <v>Medium</v>
      </c>
      <c r="N3435" t="str" cm="1">
        <f t="array" ref="N3435">_xlfn.IFS(tbl_logs[[#This Row],[Total Score]]&lt;=4, "Low", tbl_logs[[#This Row],[Total Score]]&lt;=10, "Medium", tbl_logs[[#This Row],[Total Score]]&lt;=17, "High", tbl_logs[[#This Row],[Total Score]]&lt;=25, "Critical")</f>
        <v>Medium</v>
      </c>
    </row>
    <row r="3436" spans="1:14" x14ac:dyDescent="0.3">
      <c r="A3436" t="s">
        <v>774</v>
      </c>
      <c r="B3436" s="1">
        <v>46085.918749999997</v>
      </c>
      <c r="C3436" t="s">
        <v>26</v>
      </c>
      <c r="D3436" t="s">
        <v>15</v>
      </c>
      <c r="E3436" t="s">
        <v>31</v>
      </c>
      <c r="F3436" t="s">
        <v>20</v>
      </c>
      <c r="G3436" s="2">
        <v>0.91874999999999996</v>
      </c>
      <c r="H3436" s="3">
        <v>46085</v>
      </c>
      <c r="I3436">
        <v>3</v>
      </c>
      <c r="J3436">
        <f>_xlfn.XLOOKUP(tbl_logs[[#This Row],[Target_Department]],tbl_DeptWeight[Department], tbl_DeptWeight[Impact Score])</f>
        <v>3</v>
      </c>
      <c r="K3436">
        <f>_xlfn.XLOOKUP(tbl_logs[[#This Row],[Employee_Action]],tbl_ResponseLikelihood[Employee Action],tbl_ResponseLikelihood[Likelihood Score])</f>
        <v>2</v>
      </c>
      <c r="L3436">
        <f>tbl_logs[[#This Row],[Impact Score]]*tbl_logs[[#This Row],[Response Multiplier]]</f>
        <v>6</v>
      </c>
      <c r="M3436" t="str" cm="1">
        <f t="array" ref="M3436">_xlfn.IFS(tbl_logs[[#This Row],[Total Score]]&lt;=4, "Low", tbl_logs[[#This Row],[Total Score]]&lt;=10, "Medium", tbl_logs[[#This Row],[Total Score]]&lt;=19, "High", tbl_logs[[#This Row],[Total Score]]&lt;=25, "Very High")</f>
        <v>Medium</v>
      </c>
      <c r="N3436" t="str" cm="1">
        <f t="array" ref="N3436">_xlfn.IFS(tbl_logs[[#This Row],[Total Score]]&lt;=4, "Low", tbl_logs[[#This Row],[Total Score]]&lt;=10, "Medium", tbl_logs[[#This Row],[Total Score]]&lt;=17, "High", tbl_logs[[#This Row],[Total Score]]&lt;=25, "Critical")</f>
        <v>Medium</v>
      </c>
    </row>
    <row r="3437" spans="1:14" x14ac:dyDescent="0.3">
      <c r="A3437" t="s">
        <v>2311</v>
      </c>
      <c r="B3437" s="1">
        <v>46085.926388888889</v>
      </c>
      <c r="C3437" t="s">
        <v>7</v>
      </c>
      <c r="D3437" t="s">
        <v>15</v>
      </c>
      <c r="E3437" t="s">
        <v>19</v>
      </c>
      <c r="F3437" t="s">
        <v>20</v>
      </c>
      <c r="G3437" s="2">
        <v>0.92638888888888893</v>
      </c>
      <c r="H3437" s="3">
        <v>46085</v>
      </c>
      <c r="I3437">
        <v>3</v>
      </c>
      <c r="J3437">
        <f>_xlfn.XLOOKUP(tbl_logs[[#This Row],[Target_Department]],tbl_DeptWeight[Department], tbl_DeptWeight[Impact Score])</f>
        <v>3</v>
      </c>
      <c r="K3437">
        <f>_xlfn.XLOOKUP(tbl_logs[[#This Row],[Employee_Action]],tbl_ResponseLikelihood[Employee Action],tbl_ResponseLikelihood[Likelihood Score])</f>
        <v>2</v>
      </c>
      <c r="L3437">
        <f>tbl_logs[[#This Row],[Impact Score]]*tbl_logs[[#This Row],[Response Multiplier]]</f>
        <v>6</v>
      </c>
      <c r="M3437" t="str" cm="1">
        <f t="array" ref="M3437">_xlfn.IFS(tbl_logs[[#This Row],[Total Score]]&lt;=4, "Low", tbl_logs[[#This Row],[Total Score]]&lt;=10, "Medium", tbl_logs[[#This Row],[Total Score]]&lt;=19, "High", tbl_logs[[#This Row],[Total Score]]&lt;=25, "Very High")</f>
        <v>Medium</v>
      </c>
      <c r="N3437" t="str" cm="1">
        <f t="array" ref="N3437">_xlfn.IFS(tbl_logs[[#This Row],[Total Score]]&lt;=4, "Low", tbl_logs[[#This Row],[Total Score]]&lt;=10, "Medium", tbl_logs[[#This Row],[Total Score]]&lt;=17, "High", tbl_logs[[#This Row],[Total Score]]&lt;=25, "Critical")</f>
        <v>Medium</v>
      </c>
    </row>
    <row r="3438" spans="1:14" x14ac:dyDescent="0.3">
      <c r="A3438" t="s">
        <v>251</v>
      </c>
      <c r="B3438" s="1">
        <v>46085.961111111108</v>
      </c>
      <c r="C3438" t="s">
        <v>40</v>
      </c>
      <c r="D3438" t="s">
        <v>22</v>
      </c>
      <c r="E3438" t="s">
        <v>16</v>
      </c>
      <c r="F3438" t="s">
        <v>13</v>
      </c>
      <c r="G3438" s="2">
        <v>0.96111111111111114</v>
      </c>
      <c r="H3438" s="3">
        <v>46085</v>
      </c>
      <c r="I3438">
        <v>3</v>
      </c>
      <c r="J3438">
        <f>_xlfn.XLOOKUP(tbl_logs[[#This Row],[Target_Department]],tbl_DeptWeight[Department], tbl_DeptWeight[Impact Score])</f>
        <v>5</v>
      </c>
      <c r="K3438">
        <f>_xlfn.XLOOKUP(tbl_logs[[#This Row],[Employee_Action]],tbl_ResponseLikelihood[Employee Action],tbl_ResponseLikelihood[Likelihood Score])</f>
        <v>1</v>
      </c>
      <c r="L3438">
        <f>tbl_logs[[#This Row],[Impact Score]]*tbl_logs[[#This Row],[Response Multiplier]]</f>
        <v>5</v>
      </c>
      <c r="M3438" t="str" cm="1">
        <f t="array" ref="M3438">_xlfn.IFS(tbl_logs[[#This Row],[Total Score]]&lt;=4, "Low", tbl_logs[[#This Row],[Total Score]]&lt;=10, "Medium", tbl_logs[[#This Row],[Total Score]]&lt;=19, "High", tbl_logs[[#This Row],[Total Score]]&lt;=25, "Very High")</f>
        <v>Medium</v>
      </c>
      <c r="N3438" t="str" cm="1">
        <f t="array" ref="N3438">_xlfn.IFS(tbl_logs[[#This Row],[Total Score]]&lt;=4, "Low", tbl_logs[[#This Row],[Total Score]]&lt;=10, "Medium", tbl_logs[[#This Row],[Total Score]]&lt;=17, "High", tbl_logs[[#This Row],[Total Score]]&lt;=25, "Critical")</f>
        <v>Medium</v>
      </c>
    </row>
    <row r="3439" spans="1:14" x14ac:dyDescent="0.3">
      <c r="A3439" t="s">
        <v>815</v>
      </c>
      <c r="B3439" s="1">
        <v>46085.989583333336</v>
      </c>
      <c r="C3439" t="s">
        <v>26</v>
      </c>
      <c r="D3439" t="s">
        <v>15</v>
      </c>
      <c r="E3439" t="s">
        <v>9</v>
      </c>
      <c r="F3439" t="s">
        <v>20</v>
      </c>
      <c r="G3439" s="2">
        <v>0.98958333333333337</v>
      </c>
      <c r="H3439" s="3">
        <v>46085</v>
      </c>
      <c r="I3439">
        <v>3</v>
      </c>
      <c r="J3439">
        <f>_xlfn.XLOOKUP(tbl_logs[[#This Row],[Target_Department]],tbl_DeptWeight[Department], tbl_DeptWeight[Impact Score])</f>
        <v>3</v>
      </c>
      <c r="K3439">
        <f>_xlfn.XLOOKUP(tbl_logs[[#This Row],[Employee_Action]],tbl_ResponseLikelihood[Employee Action],tbl_ResponseLikelihood[Likelihood Score])</f>
        <v>2</v>
      </c>
      <c r="L3439">
        <f>tbl_logs[[#This Row],[Impact Score]]*tbl_logs[[#This Row],[Response Multiplier]]</f>
        <v>6</v>
      </c>
      <c r="M3439" t="str" cm="1">
        <f t="array" ref="M3439">_xlfn.IFS(tbl_logs[[#This Row],[Total Score]]&lt;=4, "Low", tbl_logs[[#This Row],[Total Score]]&lt;=10, "Medium", tbl_logs[[#This Row],[Total Score]]&lt;=19, "High", tbl_logs[[#This Row],[Total Score]]&lt;=25, "Very High")</f>
        <v>Medium</v>
      </c>
      <c r="N3439" t="str" cm="1">
        <f t="array" ref="N3439">_xlfn.IFS(tbl_logs[[#This Row],[Total Score]]&lt;=4, "Low", tbl_logs[[#This Row],[Total Score]]&lt;=10, "Medium", tbl_logs[[#This Row],[Total Score]]&lt;=17, "High", tbl_logs[[#This Row],[Total Score]]&lt;=25, "Critical")</f>
        <v>Medium</v>
      </c>
    </row>
    <row r="3440" spans="1:14" x14ac:dyDescent="0.3">
      <c r="A3440" t="s">
        <v>3265</v>
      </c>
      <c r="B3440" s="1">
        <v>46086.000694444447</v>
      </c>
      <c r="C3440" t="s">
        <v>47</v>
      </c>
      <c r="D3440" t="s">
        <v>22</v>
      </c>
      <c r="E3440" t="s">
        <v>16</v>
      </c>
      <c r="F3440" t="s">
        <v>10</v>
      </c>
      <c r="G3440" s="2">
        <v>6.9444444444444447E-4</v>
      </c>
      <c r="H3440" s="3">
        <v>46086</v>
      </c>
      <c r="I3440">
        <v>3</v>
      </c>
      <c r="J3440">
        <f>_xlfn.XLOOKUP(tbl_logs[[#This Row],[Target_Department]],tbl_DeptWeight[Department], tbl_DeptWeight[Impact Score])</f>
        <v>1</v>
      </c>
      <c r="K3440">
        <f>_xlfn.XLOOKUP(tbl_logs[[#This Row],[Employee_Action]],tbl_ResponseLikelihood[Employee Action],tbl_ResponseLikelihood[Likelihood Score])</f>
        <v>2</v>
      </c>
      <c r="L3440">
        <f>tbl_logs[[#This Row],[Impact Score]]*tbl_logs[[#This Row],[Response Multiplier]]</f>
        <v>2</v>
      </c>
      <c r="M3440" t="str" cm="1">
        <f t="array" ref="M3440">_xlfn.IFS(tbl_logs[[#This Row],[Total Score]]&lt;=4, "Low", tbl_logs[[#This Row],[Total Score]]&lt;=10, "Medium", tbl_logs[[#This Row],[Total Score]]&lt;=19, "High", tbl_logs[[#This Row],[Total Score]]&lt;=25, "Very High")</f>
        <v>Low</v>
      </c>
      <c r="N3440" t="str" cm="1">
        <f t="array" ref="N3440">_xlfn.IFS(tbl_logs[[#This Row],[Total Score]]&lt;=4, "Low", tbl_logs[[#This Row],[Total Score]]&lt;=10, "Medium", tbl_logs[[#This Row],[Total Score]]&lt;=17, "High", tbl_logs[[#This Row],[Total Score]]&lt;=25, "Critical")</f>
        <v>Low</v>
      </c>
    </row>
    <row r="3441" spans="1:14" x14ac:dyDescent="0.3">
      <c r="A3441" t="s">
        <v>1312</v>
      </c>
      <c r="B3441" s="1">
        <v>46086.013194444444</v>
      </c>
      <c r="C3441" t="s">
        <v>7</v>
      </c>
      <c r="D3441" t="s">
        <v>18</v>
      </c>
      <c r="E3441" t="s">
        <v>19</v>
      </c>
      <c r="F3441" t="s">
        <v>10</v>
      </c>
      <c r="G3441" s="2">
        <v>1.3194444444444444E-2</v>
      </c>
      <c r="H3441" s="3">
        <v>46086</v>
      </c>
      <c r="I3441">
        <v>3</v>
      </c>
      <c r="J3441">
        <f>_xlfn.XLOOKUP(tbl_logs[[#This Row],[Target_Department]],tbl_DeptWeight[Department], tbl_DeptWeight[Impact Score])</f>
        <v>3</v>
      </c>
      <c r="K3441">
        <f>_xlfn.XLOOKUP(tbl_logs[[#This Row],[Employee_Action]],tbl_ResponseLikelihood[Employee Action],tbl_ResponseLikelihood[Likelihood Score])</f>
        <v>2</v>
      </c>
      <c r="L3441">
        <f>tbl_logs[[#This Row],[Impact Score]]*tbl_logs[[#This Row],[Response Multiplier]]</f>
        <v>6</v>
      </c>
      <c r="M3441" t="str" cm="1">
        <f t="array" ref="M3441">_xlfn.IFS(tbl_logs[[#This Row],[Total Score]]&lt;=4, "Low", tbl_logs[[#This Row],[Total Score]]&lt;=10, "Medium", tbl_logs[[#This Row],[Total Score]]&lt;=19, "High", tbl_logs[[#This Row],[Total Score]]&lt;=25, "Very High")</f>
        <v>Medium</v>
      </c>
      <c r="N3441" t="str" cm="1">
        <f t="array" ref="N3441">_xlfn.IFS(tbl_logs[[#This Row],[Total Score]]&lt;=4, "Low", tbl_logs[[#This Row],[Total Score]]&lt;=10, "Medium", tbl_logs[[#This Row],[Total Score]]&lt;=17, "High", tbl_logs[[#This Row],[Total Score]]&lt;=25, "Critical")</f>
        <v>Medium</v>
      </c>
    </row>
    <row r="3442" spans="1:14" x14ac:dyDescent="0.3">
      <c r="A3442" t="s">
        <v>4115</v>
      </c>
      <c r="B3442" s="1">
        <v>46086.036111111112</v>
      </c>
      <c r="C3442" t="s">
        <v>40</v>
      </c>
      <c r="D3442" t="s">
        <v>18</v>
      </c>
      <c r="E3442" t="s">
        <v>16</v>
      </c>
      <c r="F3442" t="s">
        <v>20</v>
      </c>
      <c r="G3442" s="2">
        <v>3.6111111111111108E-2</v>
      </c>
      <c r="H3442" s="3">
        <v>46086</v>
      </c>
      <c r="I3442">
        <v>3</v>
      </c>
      <c r="J3442">
        <f>_xlfn.XLOOKUP(tbl_logs[[#This Row],[Target_Department]],tbl_DeptWeight[Department], tbl_DeptWeight[Impact Score])</f>
        <v>5</v>
      </c>
      <c r="K3442">
        <f>_xlfn.XLOOKUP(tbl_logs[[#This Row],[Employee_Action]],tbl_ResponseLikelihood[Employee Action],tbl_ResponseLikelihood[Likelihood Score])</f>
        <v>2</v>
      </c>
      <c r="L3442">
        <f>tbl_logs[[#This Row],[Impact Score]]*tbl_logs[[#This Row],[Response Multiplier]]</f>
        <v>10</v>
      </c>
      <c r="M3442" t="str" cm="1">
        <f t="array" ref="M3442">_xlfn.IFS(tbl_logs[[#This Row],[Total Score]]&lt;=4, "Low", tbl_logs[[#This Row],[Total Score]]&lt;=10, "Medium", tbl_logs[[#This Row],[Total Score]]&lt;=19, "High", tbl_logs[[#This Row],[Total Score]]&lt;=25, "Very High")</f>
        <v>Medium</v>
      </c>
      <c r="N3442" t="str" cm="1">
        <f t="array" ref="N3442">_xlfn.IFS(tbl_logs[[#This Row],[Total Score]]&lt;=4, "Low", tbl_logs[[#This Row],[Total Score]]&lt;=10, "Medium", tbl_logs[[#This Row],[Total Score]]&lt;=17, "High", tbl_logs[[#This Row],[Total Score]]&lt;=25, "Critical")</f>
        <v>Medium</v>
      </c>
    </row>
    <row r="3443" spans="1:14" x14ac:dyDescent="0.3">
      <c r="A3443" t="s">
        <v>665</v>
      </c>
      <c r="B3443" s="1">
        <v>46086.036805555559</v>
      </c>
      <c r="C3443" t="s">
        <v>7</v>
      </c>
      <c r="D3443" t="s">
        <v>18</v>
      </c>
      <c r="E3443" t="s">
        <v>19</v>
      </c>
      <c r="F3443" t="s">
        <v>10</v>
      </c>
      <c r="G3443" s="2">
        <v>3.6805555555555557E-2</v>
      </c>
      <c r="H3443" s="3">
        <v>46086</v>
      </c>
      <c r="I3443">
        <v>3</v>
      </c>
      <c r="J3443">
        <f>_xlfn.XLOOKUP(tbl_logs[[#This Row],[Target_Department]],tbl_DeptWeight[Department], tbl_DeptWeight[Impact Score])</f>
        <v>3</v>
      </c>
      <c r="K3443">
        <f>_xlfn.XLOOKUP(tbl_logs[[#This Row],[Employee_Action]],tbl_ResponseLikelihood[Employee Action],tbl_ResponseLikelihood[Likelihood Score])</f>
        <v>2</v>
      </c>
      <c r="L3443">
        <f>tbl_logs[[#This Row],[Impact Score]]*tbl_logs[[#This Row],[Response Multiplier]]</f>
        <v>6</v>
      </c>
      <c r="M3443" t="str" cm="1">
        <f t="array" ref="M3443">_xlfn.IFS(tbl_logs[[#This Row],[Total Score]]&lt;=4, "Low", tbl_logs[[#This Row],[Total Score]]&lt;=10, "Medium", tbl_logs[[#This Row],[Total Score]]&lt;=19, "High", tbl_logs[[#This Row],[Total Score]]&lt;=25, "Very High")</f>
        <v>Medium</v>
      </c>
      <c r="N3443" t="str" cm="1">
        <f t="array" ref="N3443">_xlfn.IFS(tbl_logs[[#This Row],[Total Score]]&lt;=4, "Low", tbl_logs[[#This Row],[Total Score]]&lt;=10, "Medium", tbl_logs[[#This Row],[Total Score]]&lt;=17, "High", tbl_logs[[#This Row],[Total Score]]&lt;=25, "Critical")</f>
        <v>Medium</v>
      </c>
    </row>
    <row r="3444" spans="1:14" x14ac:dyDescent="0.3">
      <c r="A3444" t="s">
        <v>3092</v>
      </c>
      <c r="B3444" s="1">
        <v>46086.042361111111</v>
      </c>
      <c r="C3444" t="s">
        <v>47</v>
      </c>
      <c r="D3444" t="s">
        <v>15</v>
      </c>
      <c r="E3444" t="s">
        <v>31</v>
      </c>
      <c r="F3444" t="s">
        <v>10</v>
      </c>
      <c r="G3444" s="2">
        <v>4.2361111111111113E-2</v>
      </c>
      <c r="H3444" s="3">
        <v>46086</v>
      </c>
      <c r="I3444">
        <v>3</v>
      </c>
      <c r="J3444">
        <f>_xlfn.XLOOKUP(tbl_logs[[#This Row],[Target_Department]],tbl_DeptWeight[Department], tbl_DeptWeight[Impact Score])</f>
        <v>1</v>
      </c>
      <c r="K3444">
        <f>_xlfn.XLOOKUP(tbl_logs[[#This Row],[Employee_Action]],tbl_ResponseLikelihood[Employee Action],tbl_ResponseLikelihood[Likelihood Score])</f>
        <v>2</v>
      </c>
      <c r="L3444">
        <f>tbl_logs[[#This Row],[Impact Score]]*tbl_logs[[#This Row],[Response Multiplier]]</f>
        <v>2</v>
      </c>
      <c r="M3444" t="str" cm="1">
        <f t="array" ref="M3444">_xlfn.IFS(tbl_logs[[#This Row],[Total Score]]&lt;=4, "Low", tbl_logs[[#This Row],[Total Score]]&lt;=10, "Medium", tbl_logs[[#This Row],[Total Score]]&lt;=19, "High", tbl_logs[[#This Row],[Total Score]]&lt;=25, "Very High")</f>
        <v>Low</v>
      </c>
      <c r="N3444" t="str" cm="1">
        <f t="array" ref="N3444">_xlfn.IFS(tbl_logs[[#This Row],[Total Score]]&lt;=4, "Low", tbl_logs[[#This Row],[Total Score]]&lt;=10, "Medium", tbl_logs[[#This Row],[Total Score]]&lt;=17, "High", tbl_logs[[#This Row],[Total Score]]&lt;=25, "Critical")</f>
        <v>Low</v>
      </c>
    </row>
    <row r="3445" spans="1:14" x14ac:dyDescent="0.3">
      <c r="A3445" t="s">
        <v>459</v>
      </c>
      <c r="B3445" s="1">
        <v>46086.046527777777</v>
      </c>
      <c r="C3445" t="s">
        <v>7</v>
      </c>
      <c r="D3445" t="s">
        <v>18</v>
      </c>
      <c r="E3445" t="s">
        <v>19</v>
      </c>
      <c r="F3445" t="s">
        <v>10</v>
      </c>
      <c r="G3445" s="2">
        <v>4.6527777777777779E-2</v>
      </c>
      <c r="H3445" s="3">
        <v>46086</v>
      </c>
      <c r="I3445">
        <v>3</v>
      </c>
      <c r="J3445">
        <f>_xlfn.XLOOKUP(tbl_logs[[#This Row],[Target_Department]],tbl_DeptWeight[Department], tbl_DeptWeight[Impact Score])</f>
        <v>3</v>
      </c>
      <c r="K3445">
        <f>_xlfn.XLOOKUP(tbl_logs[[#This Row],[Employee_Action]],tbl_ResponseLikelihood[Employee Action],tbl_ResponseLikelihood[Likelihood Score])</f>
        <v>2</v>
      </c>
      <c r="L3445">
        <f>tbl_logs[[#This Row],[Impact Score]]*tbl_logs[[#This Row],[Response Multiplier]]</f>
        <v>6</v>
      </c>
      <c r="M3445" t="str" cm="1">
        <f t="array" ref="M3445">_xlfn.IFS(tbl_logs[[#This Row],[Total Score]]&lt;=4, "Low", tbl_logs[[#This Row],[Total Score]]&lt;=10, "Medium", tbl_logs[[#This Row],[Total Score]]&lt;=19, "High", tbl_logs[[#This Row],[Total Score]]&lt;=25, "Very High")</f>
        <v>Medium</v>
      </c>
      <c r="N3445" t="str" cm="1">
        <f t="array" ref="N3445">_xlfn.IFS(tbl_logs[[#This Row],[Total Score]]&lt;=4, "Low", tbl_logs[[#This Row],[Total Score]]&lt;=10, "Medium", tbl_logs[[#This Row],[Total Score]]&lt;=17, "High", tbl_logs[[#This Row],[Total Score]]&lt;=25, "Critical")</f>
        <v>Medium</v>
      </c>
    </row>
    <row r="3446" spans="1:14" x14ac:dyDescent="0.3">
      <c r="A3446" t="s">
        <v>613</v>
      </c>
      <c r="B3446" s="1">
        <v>46086.054861111108</v>
      </c>
      <c r="C3446" t="s">
        <v>47</v>
      </c>
      <c r="D3446" t="s">
        <v>18</v>
      </c>
      <c r="E3446" t="s">
        <v>19</v>
      </c>
      <c r="F3446" t="s">
        <v>33</v>
      </c>
      <c r="G3446" s="2">
        <v>5.486111111111111E-2</v>
      </c>
      <c r="H3446" s="3">
        <v>46086</v>
      </c>
      <c r="I3446">
        <v>3</v>
      </c>
      <c r="J3446">
        <f>_xlfn.XLOOKUP(tbl_logs[[#This Row],[Target_Department]],tbl_DeptWeight[Department], tbl_DeptWeight[Impact Score])</f>
        <v>1</v>
      </c>
      <c r="K3446">
        <f>_xlfn.XLOOKUP(tbl_logs[[#This Row],[Employee_Action]],tbl_ResponseLikelihood[Employee Action],tbl_ResponseLikelihood[Likelihood Score])</f>
        <v>4</v>
      </c>
      <c r="L3446">
        <f>tbl_logs[[#This Row],[Impact Score]]*tbl_logs[[#This Row],[Response Multiplier]]</f>
        <v>4</v>
      </c>
      <c r="M3446" t="str" cm="1">
        <f t="array" ref="M3446">_xlfn.IFS(tbl_logs[[#This Row],[Total Score]]&lt;=4, "Low", tbl_logs[[#This Row],[Total Score]]&lt;=10, "Medium", tbl_logs[[#This Row],[Total Score]]&lt;=19, "High", tbl_logs[[#This Row],[Total Score]]&lt;=25, "Very High")</f>
        <v>Low</v>
      </c>
      <c r="N3446" t="str" cm="1">
        <f t="array" ref="N3446">_xlfn.IFS(tbl_logs[[#This Row],[Total Score]]&lt;=4, "Low", tbl_logs[[#This Row],[Total Score]]&lt;=10, "Medium", tbl_logs[[#This Row],[Total Score]]&lt;=17, "High", tbl_logs[[#This Row],[Total Score]]&lt;=25, "Critical")</f>
        <v>Low</v>
      </c>
    </row>
    <row r="3447" spans="1:14" x14ac:dyDescent="0.3">
      <c r="A3447" t="s">
        <v>423</v>
      </c>
      <c r="B3447" s="1">
        <v>46086.06527777778</v>
      </c>
      <c r="C3447" t="s">
        <v>7</v>
      </c>
      <c r="D3447" t="s">
        <v>8</v>
      </c>
      <c r="E3447" t="s">
        <v>19</v>
      </c>
      <c r="F3447" t="s">
        <v>10</v>
      </c>
      <c r="G3447" s="2">
        <v>6.5277777777777782E-2</v>
      </c>
      <c r="H3447" s="3">
        <v>46086</v>
      </c>
      <c r="I3447">
        <v>3</v>
      </c>
      <c r="J3447">
        <f>_xlfn.XLOOKUP(tbl_logs[[#This Row],[Target_Department]],tbl_DeptWeight[Department], tbl_DeptWeight[Impact Score])</f>
        <v>3</v>
      </c>
      <c r="K3447">
        <f>_xlfn.XLOOKUP(tbl_logs[[#This Row],[Employee_Action]],tbl_ResponseLikelihood[Employee Action],tbl_ResponseLikelihood[Likelihood Score])</f>
        <v>2</v>
      </c>
      <c r="L3447">
        <f>tbl_logs[[#This Row],[Impact Score]]*tbl_logs[[#This Row],[Response Multiplier]]</f>
        <v>6</v>
      </c>
      <c r="M3447" t="str" cm="1">
        <f t="array" ref="M3447">_xlfn.IFS(tbl_logs[[#This Row],[Total Score]]&lt;=4, "Low", tbl_logs[[#This Row],[Total Score]]&lt;=10, "Medium", tbl_logs[[#This Row],[Total Score]]&lt;=19, "High", tbl_logs[[#This Row],[Total Score]]&lt;=25, "Very High")</f>
        <v>Medium</v>
      </c>
      <c r="N3447" t="str" cm="1">
        <f t="array" ref="N3447">_xlfn.IFS(tbl_logs[[#This Row],[Total Score]]&lt;=4, "Low", tbl_logs[[#This Row],[Total Score]]&lt;=10, "Medium", tbl_logs[[#This Row],[Total Score]]&lt;=17, "High", tbl_logs[[#This Row],[Total Score]]&lt;=25, "Critical")</f>
        <v>Medium</v>
      </c>
    </row>
    <row r="3448" spans="1:14" x14ac:dyDescent="0.3">
      <c r="A3448" t="s">
        <v>3770</v>
      </c>
      <c r="B3448" s="1">
        <v>46086.089583333334</v>
      </c>
      <c r="C3448" t="s">
        <v>40</v>
      </c>
      <c r="D3448" t="s">
        <v>8</v>
      </c>
      <c r="E3448" t="s">
        <v>16</v>
      </c>
      <c r="F3448" t="s">
        <v>33</v>
      </c>
      <c r="G3448" s="2">
        <v>8.9583333333333334E-2</v>
      </c>
      <c r="H3448" s="3">
        <v>46086</v>
      </c>
      <c r="I3448">
        <v>3</v>
      </c>
      <c r="J3448">
        <f>_xlfn.XLOOKUP(tbl_logs[[#This Row],[Target_Department]],tbl_DeptWeight[Department], tbl_DeptWeight[Impact Score])</f>
        <v>5</v>
      </c>
      <c r="K3448">
        <f>_xlfn.XLOOKUP(tbl_logs[[#This Row],[Employee_Action]],tbl_ResponseLikelihood[Employee Action],tbl_ResponseLikelihood[Likelihood Score])</f>
        <v>4</v>
      </c>
      <c r="L3448">
        <f>tbl_logs[[#This Row],[Impact Score]]*tbl_logs[[#This Row],[Response Multiplier]]</f>
        <v>20</v>
      </c>
      <c r="M3448" t="str" cm="1">
        <f t="array" ref="M3448">_xlfn.IFS(tbl_logs[[#This Row],[Total Score]]&lt;=4, "Low", tbl_logs[[#This Row],[Total Score]]&lt;=10, "Medium", tbl_logs[[#This Row],[Total Score]]&lt;=19, "High", tbl_logs[[#This Row],[Total Score]]&lt;=25, "Very High")</f>
        <v>Very High</v>
      </c>
      <c r="N3448" t="str" cm="1">
        <f t="array" ref="N3448">_xlfn.IFS(tbl_logs[[#This Row],[Total Score]]&lt;=4, "Low", tbl_logs[[#This Row],[Total Score]]&lt;=10, "Medium", tbl_logs[[#This Row],[Total Score]]&lt;=17, "High", tbl_logs[[#This Row],[Total Score]]&lt;=25, "Critical")</f>
        <v>Critical</v>
      </c>
    </row>
    <row r="3449" spans="1:14" x14ac:dyDescent="0.3">
      <c r="A3449" t="s">
        <v>2418</v>
      </c>
      <c r="B3449" s="1">
        <v>46086.130555555559</v>
      </c>
      <c r="C3449" t="s">
        <v>7</v>
      </c>
      <c r="D3449" t="s">
        <v>18</v>
      </c>
      <c r="E3449" t="s">
        <v>19</v>
      </c>
      <c r="F3449" t="s">
        <v>33</v>
      </c>
      <c r="G3449" s="2">
        <v>0.13055555555555556</v>
      </c>
      <c r="H3449" s="3">
        <v>46086</v>
      </c>
      <c r="I3449">
        <v>3</v>
      </c>
      <c r="J3449">
        <f>_xlfn.XLOOKUP(tbl_logs[[#This Row],[Target_Department]],tbl_DeptWeight[Department], tbl_DeptWeight[Impact Score])</f>
        <v>3</v>
      </c>
      <c r="K3449">
        <f>_xlfn.XLOOKUP(tbl_logs[[#This Row],[Employee_Action]],tbl_ResponseLikelihood[Employee Action],tbl_ResponseLikelihood[Likelihood Score])</f>
        <v>4</v>
      </c>
      <c r="L3449">
        <f>tbl_logs[[#This Row],[Impact Score]]*tbl_logs[[#This Row],[Response Multiplier]]</f>
        <v>12</v>
      </c>
      <c r="M3449" t="str" cm="1">
        <f t="array" ref="M3449">_xlfn.IFS(tbl_logs[[#This Row],[Total Score]]&lt;=4, "Low", tbl_logs[[#This Row],[Total Score]]&lt;=10, "Medium", tbl_logs[[#This Row],[Total Score]]&lt;=19, "High", tbl_logs[[#This Row],[Total Score]]&lt;=25, "Very High")</f>
        <v>High</v>
      </c>
      <c r="N3449" t="str" cm="1">
        <f t="array" ref="N3449">_xlfn.IFS(tbl_logs[[#This Row],[Total Score]]&lt;=4, "Low", tbl_logs[[#This Row],[Total Score]]&lt;=10, "Medium", tbl_logs[[#This Row],[Total Score]]&lt;=17, "High", tbl_logs[[#This Row],[Total Score]]&lt;=25, "Critical")</f>
        <v>High</v>
      </c>
    </row>
    <row r="3450" spans="1:14" x14ac:dyDescent="0.3">
      <c r="A3450" t="s">
        <v>1347</v>
      </c>
      <c r="B3450" s="1">
        <v>46086.144444444442</v>
      </c>
      <c r="C3450" t="s">
        <v>7</v>
      </c>
      <c r="D3450" t="s">
        <v>18</v>
      </c>
      <c r="E3450" t="s">
        <v>19</v>
      </c>
      <c r="F3450" t="s">
        <v>13</v>
      </c>
      <c r="G3450" s="2">
        <v>0.14444444444444443</v>
      </c>
      <c r="H3450" s="3">
        <v>46086</v>
      </c>
      <c r="I3450">
        <v>3</v>
      </c>
      <c r="J3450">
        <f>_xlfn.XLOOKUP(tbl_logs[[#This Row],[Target_Department]],tbl_DeptWeight[Department], tbl_DeptWeight[Impact Score])</f>
        <v>3</v>
      </c>
      <c r="K3450">
        <f>_xlfn.XLOOKUP(tbl_logs[[#This Row],[Employee_Action]],tbl_ResponseLikelihood[Employee Action],tbl_ResponseLikelihood[Likelihood Score])</f>
        <v>1</v>
      </c>
      <c r="L3450">
        <f>tbl_logs[[#This Row],[Impact Score]]*tbl_logs[[#This Row],[Response Multiplier]]</f>
        <v>3</v>
      </c>
      <c r="M3450" t="str" cm="1">
        <f t="array" ref="M3450">_xlfn.IFS(tbl_logs[[#This Row],[Total Score]]&lt;=4, "Low", tbl_logs[[#This Row],[Total Score]]&lt;=10, "Medium", tbl_logs[[#This Row],[Total Score]]&lt;=19, "High", tbl_logs[[#This Row],[Total Score]]&lt;=25, "Very High")</f>
        <v>Low</v>
      </c>
      <c r="N3450" t="str" cm="1">
        <f t="array" ref="N3450">_xlfn.IFS(tbl_logs[[#This Row],[Total Score]]&lt;=4, "Low", tbl_logs[[#This Row],[Total Score]]&lt;=10, "Medium", tbl_logs[[#This Row],[Total Score]]&lt;=17, "High", tbl_logs[[#This Row],[Total Score]]&lt;=25, "Critical")</f>
        <v>Low</v>
      </c>
    </row>
    <row r="3451" spans="1:14" x14ac:dyDescent="0.3">
      <c r="A3451" t="s">
        <v>3616</v>
      </c>
      <c r="B3451" s="1">
        <v>46086.145833333336</v>
      </c>
      <c r="C3451" t="s">
        <v>26</v>
      </c>
      <c r="D3451" t="s">
        <v>15</v>
      </c>
      <c r="E3451" t="s">
        <v>9</v>
      </c>
      <c r="F3451" t="s">
        <v>20</v>
      </c>
      <c r="G3451" s="2">
        <v>0.14583333333333334</v>
      </c>
      <c r="H3451" s="3">
        <v>46086</v>
      </c>
      <c r="I3451">
        <v>3</v>
      </c>
      <c r="J3451">
        <f>_xlfn.XLOOKUP(tbl_logs[[#This Row],[Target_Department]],tbl_DeptWeight[Department], tbl_DeptWeight[Impact Score])</f>
        <v>3</v>
      </c>
      <c r="K3451">
        <f>_xlfn.XLOOKUP(tbl_logs[[#This Row],[Employee_Action]],tbl_ResponseLikelihood[Employee Action],tbl_ResponseLikelihood[Likelihood Score])</f>
        <v>2</v>
      </c>
      <c r="L3451">
        <f>tbl_logs[[#This Row],[Impact Score]]*tbl_logs[[#This Row],[Response Multiplier]]</f>
        <v>6</v>
      </c>
      <c r="M3451" t="str" cm="1">
        <f t="array" ref="M3451">_xlfn.IFS(tbl_logs[[#This Row],[Total Score]]&lt;=4, "Low", tbl_logs[[#This Row],[Total Score]]&lt;=10, "Medium", tbl_logs[[#This Row],[Total Score]]&lt;=19, "High", tbl_logs[[#This Row],[Total Score]]&lt;=25, "Very High")</f>
        <v>Medium</v>
      </c>
      <c r="N3451" t="str" cm="1">
        <f t="array" ref="N3451">_xlfn.IFS(tbl_logs[[#This Row],[Total Score]]&lt;=4, "Low", tbl_logs[[#This Row],[Total Score]]&lt;=10, "Medium", tbl_logs[[#This Row],[Total Score]]&lt;=17, "High", tbl_logs[[#This Row],[Total Score]]&lt;=25, "Critical")</f>
        <v>Medium</v>
      </c>
    </row>
    <row r="3452" spans="1:14" x14ac:dyDescent="0.3">
      <c r="A3452" t="s">
        <v>4686</v>
      </c>
      <c r="B3452" s="1">
        <v>46086.15347222222</v>
      </c>
      <c r="C3452" t="s">
        <v>40</v>
      </c>
      <c r="D3452" t="s">
        <v>8</v>
      </c>
      <c r="E3452" t="s">
        <v>16</v>
      </c>
      <c r="F3452" t="s">
        <v>33</v>
      </c>
      <c r="G3452" s="2">
        <v>0.15347222222222223</v>
      </c>
      <c r="H3452" s="3">
        <v>46086</v>
      </c>
      <c r="I3452">
        <v>3</v>
      </c>
      <c r="J3452">
        <f>_xlfn.XLOOKUP(tbl_logs[[#This Row],[Target_Department]],tbl_DeptWeight[Department], tbl_DeptWeight[Impact Score])</f>
        <v>5</v>
      </c>
      <c r="K3452">
        <f>_xlfn.XLOOKUP(tbl_logs[[#This Row],[Employee_Action]],tbl_ResponseLikelihood[Employee Action],tbl_ResponseLikelihood[Likelihood Score])</f>
        <v>4</v>
      </c>
      <c r="L3452">
        <f>tbl_logs[[#This Row],[Impact Score]]*tbl_logs[[#This Row],[Response Multiplier]]</f>
        <v>20</v>
      </c>
      <c r="M3452" t="str" cm="1">
        <f t="array" ref="M3452">_xlfn.IFS(tbl_logs[[#This Row],[Total Score]]&lt;=4, "Low", tbl_logs[[#This Row],[Total Score]]&lt;=10, "Medium", tbl_logs[[#This Row],[Total Score]]&lt;=19, "High", tbl_logs[[#This Row],[Total Score]]&lt;=25, "Very High")</f>
        <v>Very High</v>
      </c>
      <c r="N3452" t="str" cm="1">
        <f t="array" ref="N3452">_xlfn.IFS(tbl_logs[[#This Row],[Total Score]]&lt;=4, "Low", tbl_logs[[#This Row],[Total Score]]&lt;=10, "Medium", tbl_logs[[#This Row],[Total Score]]&lt;=17, "High", tbl_logs[[#This Row],[Total Score]]&lt;=25, "Critical")</f>
        <v>Critical</v>
      </c>
    </row>
    <row r="3453" spans="1:14" x14ac:dyDescent="0.3">
      <c r="A3453" t="s">
        <v>3457</v>
      </c>
      <c r="B3453" s="1">
        <v>46086.181250000001</v>
      </c>
      <c r="C3453" t="s">
        <v>7</v>
      </c>
      <c r="D3453" t="s">
        <v>18</v>
      </c>
      <c r="E3453" t="s">
        <v>19</v>
      </c>
      <c r="F3453" t="s">
        <v>10</v>
      </c>
      <c r="G3453" s="2">
        <v>0.18124999999999999</v>
      </c>
      <c r="H3453" s="3">
        <v>46086</v>
      </c>
      <c r="I3453">
        <v>3</v>
      </c>
      <c r="J3453">
        <f>_xlfn.XLOOKUP(tbl_logs[[#This Row],[Target_Department]],tbl_DeptWeight[Department], tbl_DeptWeight[Impact Score])</f>
        <v>3</v>
      </c>
      <c r="K3453">
        <f>_xlfn.XLOOKUP(tbl_logs[[#This Row],[Employee_Action]],tbl_ResponseLikelihood[Employee Action],tbl_ResponseLikelihood[Likelihood Score])</f>
        <v>2</v>
      </c>
      <c r="L3453">
        <f>tbl_logs[[#This Row],[Impact Score]]*tbl_logs[[#This Row],[Response Multiplier]]</f>
        <v>6</v>
      </c>
      <c r="M3453" t="str" cm="1">
        <f t="array" ref="M3453">_xlfn.IFS(tbl_logs[[#This Row],[Total Score]]&lt;=4, "Low", tbl_logs[[#This Row],[Total Score]]&lt;=10, "Medium", tbl_logs[[#This Row],[Total Score]]&lt;=19, "High", tbl_logs[[#This Row],[Total Score]]&lt;=25, "Very High")</f>
        <v>Medium</v>
      </c>
      <c r="N3453" t="str" cm="1">
        <f t="array" ref="N3453">_xlfn.IFS(tbl_logs[[#This Row],[Total Score]]&lt;=4, "Low", tbl_logs[[#This Row],[Total Score]]&lt;=10, "Medium", tbl_logs[[#This Row],[Total Score]]&lt;=17, "High", tbl_logs[[#This Row],[Total Score]]&lt;=25, "Critical")</f>
        <v>Medium</v>
      </c>
    </row>
    <row r="3454" spans="1:14" x14ac:dyDescent="0.3">
      <c r="A3454" t="s">
        <v>1802</v>
      </c>
      <c r="B3454" s="1">
        <v>46086.182638888888</v>
      </c>
      <c r="C3454" t="s">
        <v>7</v>
      </c>
      <c r="D3454" t="s">
        <v>8</v>
      </c>
      <c r="E3454" t="s">
        <v>19</v>
      </c>
      <c r="F3454" t="s">
        <v>10</v>
      </c>
      <c r="G3454" s="2">
        <v>0.18263888888888888</v>
      </c>
      <c r="H3454" s="3">
        <v>46086</v>
      </c>
      <c r="I3454">
        <v>3</v>
      </c>
      <c r="J3454">
        <f>_xlfn.XLOOKUP(tbl_logs[[#This Row],[Target_Department]],tbl_DeptWeight[Department], tbl_DeptWeight[Impact Score])</f>
        <v>3</v>
      </c>
      <c r="K3454">
        <f>_xlfn.XLOOKUP(tbl_logs[[#This Row],[Employee_Action]],tbl_ResponseLikelihood[Employee Action],tbl_ResponseLikelihood[Likelihood Score])</f>
        <v>2</v>
      </c>
      <c r="L3454">
        <f>tbl_logs[[#This Row],[Impact Score]]*tbl_logs[[#This Row],[Response Multiplier]]</f>
        <v>6</v>
      </c>
      <c r="M3454" t="str" cm="1">
        <f t="array" ref="M3454">_xlfn.IFS(tbl_logs[[#This Row],[Total Score]]&lt;=4, "Low", tbl_logs[[#This Row],[Total Score]]&lt;=10, "Medium", tbl_logs[[#This Row],[Total Score]]&lt;=19, "High", tbl_logs[[#This Row],[Total Score]]&lt;=25, "Very High")</f>
        <v>Medium</v>
      </c>
      <c r="N3454" t="str" cm="1">
        <f t="array" ref="N3454">_xlfn.IFS(tbl_logs[[#This Row],[Total Score]]&lt;=4, "Low", tbl_logs[[#This Row],[Total Score]]&lt;=10, "Medium", tbl_logs[[#This Row],[Total Score]]&lt;=17, "High", tbl_logs[[#This Row],[Total Score]]&lt;=25, "Critical")</f>
        <v>Medium</v>
      </c>
    </row>
    <row r="3455" spans="1:14" x14ac:dyDescent="0.3">
      <c r="A3455" t="s">
        <v>4548</v>
      </c>
      <c r="B3455" s="1">
        <v>46086.18472222222</v>
      </c>
      <c r="C3455" t="s">
        <v>26</v>
      </c>
      <c r="D3455" t="s">
        <v>18</v>
      </c>
      <c r="E3455" t="s">
        <v>16</v>
      </c>
      <c r="F3455" t="s">
        <v>10</v>
      </c>
      <c r="G3455" s="2">
        <v>0.18472222222222223</v>
      </c>
      <c r="H3455" s="3">
        <v>46086</v>
      </c>
      <c r="I3455">
        <v>3</v>
      </c>
      <c r="J3455">
        <f>_xlfn.XLOOKUP(tbl_logs[[#This Row],[Target_Department]],tbl_DeptWeight[Department], tbl_DeptWeight[Impact Score])</f>
        <v>3</v>
      </c>
      <c r="K3455">
        <f>_xlfn.XLOOKUP(tbl_logs[[#This Row],[Employee_Action]],tbl_ResponseLikelihood[Employee Action],tbl_ResponseLikelihood[Likelihood Score])</f>
        <v>2</v>
      </c>
      <c r="L3455">
        <f>tbl_logs[[#This Row],[Impact Score]]*tbl_logs[[#This Row],[Response Multiplier]]</f>
        <v>6</v>
      </c>
      <c r="M3455" t="str" cm="1">
        <f t="array" ref="M3455">_xlfn.IFS(tbl_logs[[#This Row],[Total Score]]&lt;=4, "Low", tbl_logs[[#This Row],[Total Score]]&lt;=10, "Medium", tbl_logs[[#This Row],[Total Score]]&lt;=19, "High", tbl_logs[[#This Row],[Total Score]]&lt;=25, "Very High")</f>
        <v>Medium</v>
      </c>
      <c r="N3455" t="str" cm="1">
        <f t="array" ref="N3455">_xlfn.IFS(tbl_logs[[#This Row],[Total Score]]&lt;=4, "Low", tbl_logs[[#This Row],[Total Score]]&lt;=10, "Medium", tbl_logs[[#This Row],[Total Score]]&lt;=17, "High", tbl_logs[[#This Row],[Total Score]]&lt;=25, "Critical")</f>
        <v>Medium</v>
      </c>
    </row>
    <row r="3456" spans="1:14" x14ac:dyDescent="0.3">
      <c r="A3456" t="s">
        <v>2367</v>
      </c>
      <c r="B3456" s="1">
        <v>46086.214583333334</v>
      </c>
      <c r="C3456" t="s">
        <v>7</v>
      </c>
      <c r="D3456" t="s">
        <v>8</v>
      </c>
      <c r="E3456" t="s">
        <v>19</v>
      </c>
      <c r="F3456" t="s">
        <v>10</v>
      </c>
      <c r="G3456" s="2">
        <v>0.21458333333333332</v>
      </c>
      <c r="H3456" s="3">
        <v>46086</v>
      </c>
      <c r="I3456">
        <v>3</v>
      </c>
      <c r="J3456">
        <f>_xlfn.XLOOKUP(tbl_logs[[#This Row],[Target_Department]],tbl_DeptWeight[Department], tbl_DeptWeight[Impact Score])</f>
        <v>3</v>
      </c>
      <c r="K3456">
        <f>_xlfn.XLOOKUP(tbl_logs[[#This Row],[Employee_Action]],tbl_ResponseLikelihood[Employee Action],tbl_ResponseLikelihood[Likelihood Score])</f>
        <v>2</v>
      </c>
      <c r="L3456">
        <f>tbl_logs[[#This Row],[Impact Score]]*tbl_logs[[#This Row],[Response Multiplier]]</f>
        <v>6</v>
      </c>
      <c r="M3456" t="str" cm="1">
        <f t="array" ref="M3456">_xlfn.IFS(tbl_logs[[#This Row],[Total Score]]&lt;=4, "Low", tbl_logs[[#This Row],[Total Score]]&lt;=10, "Medium", tbl_logs[[#This Row],[Total Score]]&lt;=19, "High", tbl_logs[[#This Row],[Total Score]]&lt;=25, "Very High")</f>
        <v>Medium</v>
      </c>
      <c r="N3456" t="str" cm="1">
        <f t="array" ref="N3456">_xlfn.IFS(tbl_logs[[#This Row],[Total Score]]&lt;=4, "Low", tbl_logs[[#This Row],[Total Score]]&lt;=10, "Medium", tbl_logs[[#This Row],[Total Score]]&lt;=17, "High", tbl_logs[[#This Row],[Total Score]]&lt;=25, "Critical")</f>
        <v>Medium</v>
      </c>
    </row>
    <row r="3457" spans="1:14" x14ac:dyDescent="0.3">
      <c r="A3457" t="s">
        <v>54</v>
      </c>
      <c r="B3457" s="1">
        <v>46086.231944444444</v>
      </c>
      <c r="C3457" t="s">
        <v>12</v>
      </c>
      <c r="D3457" t="s">
        <v>8</v>
      </c>
      <c r="E3457" t="s">
        <v>19</v>
      </c>
      <c r="F3457" t="s">
        <v>33</v>
      </c>
      <c r="G3457" s="2">
        <v>0.23194444444444445</v>
      </c>
      <c r="H3457" s="3">
        <v>46086</v>
      </c>
      <c r="I3457">
        <v>3</v>
      </c>
      <c r="J3457">
        <f>_xlfn.XLOOKUP(tbl_logs[[#This Row],[Target_Department]],tbl_DeptWeight[Department], tbl_DeptWeight[Impact Score])</f>
        <v>1</v>
      </c>
      <c r="K3457">
        <f>_xlfn.XLOOKUP(tbl_logs[[#This Row],[Employee_Action]],tbl_ResponseLikelihood[Employee Action],tbl_ResponseLikelihood[Likelihood Score])</f>
        <v>4</v>
      </c>
      <c r="L3457">
        <f>tbl_logs[[#This Row],[Impact Score]]*tbl_logs[[#This Row],[Response Multiplier]]</f>
        <v>4</v>
      </c>
      <c r="M3457" t="str" cm="1">
        <f t="array" ref="M3457">_xlfn.IFS(tbl_logs[[#This Row],[Total Score]]&lt;=4, "Low", tbl_logs[[#This Row],[Total Score]]&lt;=10, "Medium", tbl_logs[[#This Row],[Total Score]]&lt;=19, "High", tbl_logs[[#This Row],[Total Score]]&lt;=25, "Very High")</f>
        <v>Low</v>
      </c>
      <c r="N3457" t="str" cm="1">
        <f t="array" ref="N3457">_xlfn.IFS(tbl_logs[[#This Row],[Total Score]]&lt;=4, "Low", tbl_logs[[#This Row],[Total Score]]&lt;=10, "Medium", tbl_logs[[#This Row],[Total Score]]&lt;=17, "High", tbl_logs[[#This Row],[Total Score]]&lt;=25, "Critical")</f>
        <v>Low</v>
      </c>
    </row>
    <row r="3458" spans="1:14" x14ac:dyDescent="0.3">
      <c r="A3458" t="s">
        <v>3207</v>
      </c>
      <c r="B3458" s="1">
        <v>46086.237500000003</v>
      </c>
      <c r="C3458" t="s">
        <v>7</v>
      </c>
      <c r="D3458" t="s">
        <v>8</v>
      </c>
      <c r="E3458" t="s">
        <v>16</v>
      </c>
      <c r="F3458" t="s">
        <v>13</v>
      </c>
      <c r="G3458" s="2">
        <v>0.23749999999999999</v>
      </c>
      <c r="H3458" s="3">
        <v>46086</v>
      </c>
      <c r="I3458">
        <v>3</v>
      </c>
      <c r="J3458">
        <f>_xlfn.XLOOKUP(tbl_logs[[#This Row],[Target_Department]],tbl_DeptWeight[Department], tbl_DeptWeight[Impact Score])</f>
        <v>3</v>
      </c>
      <c r="K3458">
        <f>_xlfn.XLOOKUP(tbl_logs[[#This Row],[Employee_Action]],tbl_ResponseLikelihood[Employee Action],tbl_ResponseLikelihood[Likelihood Score])</f>
        <v>1</v>
      </c>
      <c r="L3458">
        <f>tbl_logs[[#This Row],[Impact Score]]*tbl_logs[[#This Row],[Response Multiplier]]</f>
        <v>3</v>
      </c>
      <c r="M3458" t="str" cm="1">
        <f t="array" ref="M3458">_xlfn.IFS(tbl_logs[[#This Row],[Total Score]]&lt;=4, "Low", tbl_logs[[#This Row],[Total Score]]&lt;=10, "Medium", tbl_logs[[#This Row],[Total Score]]&lt;=19, "High", tbl_logs[[#This Row],[Total Score]]&lt;=25, "Very High")</f>
        <v>Low</v>
      </c>
      <c r="N3458" t="str" cm="1">
        <f t="array" ref="N3458">_xlfn.IFS(tbl_logs[[#This Row],[Total Score]]&lt;=4, "Low", tbl_logs[[#This Row],[Total Score]]&lt;=10, "Medium", tbl_logs[[#This Row],[Total Score]]&lt;=17, "High", tbl_logs[[#This Row],[Total Score]]&lt;=25, "Critical")</f>
        <v>Low</v>
      </c>
    </row>
    <row r="3459" spans="1:14" x14ac:dyDescent="0.3">
      <c r="A3459" t="s">
        <v>2187</v>
      </c>
      <c r="B3459" s="1">
        <v>46086.262499999997</v>
      </c>
      <c r="C3459" t="s">
        <v>7</v>
      </c>
      <c r="D3459" t="s">
        <v>15</v>
      </c>
      <c r="E3459" t="s">
        <v>31</v>
      </c>
      <c r="F3459" t="s">
        <v>10</v>
      </c>
      <c r="G3459" s="2">
        <v>0.26250000000000001</v>
      </c>
      <c r="H3459" s="3">
        <v>46086</v>
      </c>
      <c r="I3459">
        <v>3</v>
      </c>
      <c r="J3459">
        <f>_xlfn.XLOOKUP(tbl_logs[[#This Row],[Target_Department]],tbl_DeptWeight[Department], tbl_DeptWeight[Impact Score])</f>
        <v>3</v>
      </c>
      <c r="K3459">
        <f>_xlfn.XLOOKUP(tbl_logs[[#This Row],[Employee_Action]],tbl_ResponseLikelihood[Employee Action],tbl_ResponseLikelihood[Likelihood Score])</f>
        <v>2</v>
      </c>
      <c r="L3459">
        <f>tbl_logs[[#This Row],[Impact Score]]*tbl_logs[[#This Row],[Response Multiplier]]</f>
        <v>6</v>
      </c>
      <c r="M3459" t="str" cm="1">
        <f t="array" ref="M3459">_xlfn.IFS(tbl_logs[[#This Row],[Total Score]]&lt;=4, "Low", tbl_logs[[#This Row],[Total Score]]&lt;=10, "Medium", tbl_logs[[#This Row],[Total Score]]&lt;=19, "High", tbl_logs[[#This Row],[Total Score]]&lt;=25, "Very High")</f>
        <v>Medium</v>
      </c>
      <c r="N3459" t="str" cm="1">
        <f t="array" ref="N3459">_xlfn.IFS(tbl_logs[[#This Row],[Total Score]]&lt;=4, "Low", tbl_logs[[#This Row],[Total Score]]&lt;=10, "Medium", tbl_logs[[#This Row],[Total Score]]&lt;=17, "High", tbl_logs[[#This Row],[Total Score]]&lt;=25, "Critical")</f>
        <v>Medium</v>
      </c>
    </row>
    <row r="3460" spans="1:14" x14ac:dyDescent="0.3">
      <c r="A3460" t="s">
        <v>1091</v>
      </c>
      <c r="B3460" s="1">
        <v>46086.280555555553</v>
      </c>
      <c r="C3460" t="s">
        <v>7</v>
      </c>
      <c r="D3460" t="s">
        <v>15</v>
      </c>
      <c r="E3460" t="s">
        <v>19</v>
      </c>
      <c r="F3460" t="s">
        <v>20</v>
      </c>
      <c r="G3460" s="2">
        <v>0.28055555555555556</v>
      </c>
      <c r="H3460" s="3">
        <v>46086</v>
      </c>
      <c r="I3460">
        <v>3</v>
      </c>
      <c r="J3460">
        <f>_xlfn.XLOOKUP(tbl_logs[[#This Row],[Target_Department]],tbl_DeptWeight[Department], tbl_DeptWeight[Impact Score])</f>
        <v>3</v>
      </c>
      <c r="K3460">
        <f>_xlfn.XLOOKUP(tbl_logs[[#This Row],[Employee_Action]],tbl_ResponseLikelihood[Employee Action],tbl_ResponseLikelihood[Likelihood Score])</f>
        <v>2</v>
      </c>
      <c r="L3460">
        <f>tbl_logs[[#This Row],[Impact Score]]*tbl_logs[[#This Row],[Response Multiplier]]</f>
        <v>6</v>
      </c>
      <c r="M3460" t="str" cm="1">
        <f t="array" ref="M3460">_xlfn.IFS(tbl_logs[[#This Row],[Total Score]]&lt;=4, "Low", tbl_logs[[#This Row],[Total Score]]&lt;=10, "Medium", tbl_logs[[#This Row],[Total Score]]&lt;=19, "High", tbl_logs[[#This Row],[Total Score]]&lt;=25, "Very High")</f>
        <v>Medium</v>
      </c>
      <c r="N3460" t="str" cm="1">
        <f t="array" ref="N3460">_xlfn.IFS(tbl_logs[[#This Row],[Total Score]]&lt;=4, "Low", tbl_logs[[#This Row],[Total Score]]&lt;=10, "Medium", tbl_logs[[#This Row],[Total Score]]&lt;=17, "High", tbl_logs[[#This Row],[Total Score]]&lt;=25, "Critical")</f>
        <v>Medium</v>
      </c>
    </row>
    <row r="3461" spans="1:14" x14ac:dyDescent="0.3">
      <c r="A3461" t="s">
        <v>1147</v>
      </c>
      <c r="B3461" s="1">
        <v>46086.303472222222</v>
      </c>
      <c r="C3461" t="s">
        <v>35</v>
      </c>
      <c r="D3461" t="s">
        <v>8</v>
      </c>
      <c r="E3461" t="s">
        <v>19</v>
      </c>
      <c r="F3461" t="s">
        <v>20</v>
      </c>
      <c r="G3461" s="2">
        <v>0.3034722222222222</v>
      </c>
      <c r="H3461" s="3">
        <v>46086</v>
      </c>
      <c r="I3461">
        <v>3</v>
      </c>
      <c r="J3461">
        <f>_xlfn.XLOOKUP(tbl_logs[[#This Row],[Target_Department]],tbl_DeptWeight[Department], tbl_DeptWeight[Impact Score])</f>
        <v>1</v>
      </c>
      <c r="K3461">
        <f>_xlfn.XLOOKUP(tbl_logs[[#This Row],[Employee_Action]],tbl_ResponseLikelihood[Employee Action],tbl_ResponseLikelihood[Likelihood Score])</f>
        <v>2</v>
      </c>
      <c r="L3461">
        <f>tbl_logs[[#This Row],[Impact Score]]*tbl_logs[[#This Row],[Response Multiplier]]</f>
        <v>2</v>
      </c>
      <c r="M3461" t="str" cm="1">
        <f t="array" ref="M3461">_xlfn.IFS(tbl_logs[[#This Row],[Total Score]]&lt;=4, "Low", tbl_logs[[#This Row],[Total Score]]&lt;=10, "Medium", tbl_logs[[#This Row],[Total Score]]&lt;=19, "High", tbl_logs[[#This Row],[Total Score]]&lt;=25, "Very High")</f>
        <v>Low</v>
      </c>
      <c r="N3461" t="str" cm="1">
        <f t="array" ref="N3461">_xlfn.IFS(tbl_logs[[#This Row],[Total Score]]&lt;=4, "Low", tbl_logs[[#This Row],[Total Score]]&lt;=10, "Medium", tbl_logs[[#This Row],[Total Score]]&lt;=17, "High", tbl_logs[[#This Row],[Total Score]]&lt;=25, "Critical")</f>
        <v>Low</v>
      </c>
    </row>
    <row r="3462" spans="1:14" x14ac:dyDescent="0.3">
      <c r="A3462" t="s">
        <v>4621</v>
      </c>
      <c r="B3462" s="1">
        <v>46086.333333333336</v>
      </c>
      <c r="C3462" t="s">
        <v>47</v>
      </c>
      <c r="D3462" t="s">
        <v>18</v>
      </c>
      <c r="E3462" t="s">
        <v>9</v>
      </c>
      <c r="F3462" t="s">
        <v>20</v>
      </c>
      <c r="G3462" s="2">
        <v>0.33333333333333331</v>
      </c>
      <c r="H3462" s="3">
        <v>46086</v>
      </c>
      <c r="I3462">
        <v>3</v>
      </c>
      <c r="J3462">
        <f>_xlfn.XLOOKUP(tbl_logs[[#This Row],[Target_Department]],tbl_DeptWeight[Department], tbl_DeptWeight[Impact Score])</f>
        <v>1</v>
      </c>
      <c r="K3462">
        <f>_xlfn.XLOOKUP(tbl_logs[[#This Row],[Employee_Action]],tbl_ResponseLikelihood[Employee Action],tbl_ResponseLikelihood[Likelihood Score])</f>
        <v>2</v>
      </c>
      <c r="L3462">
        <f>tbl_logs[[#This Row],[Impact Score]]*tbl_logs[[#This Row],[Response Multiplier]]</f>
        <v>2</v>
      </c>
      <c r="M3462" t="str" cm="1">
        <f t="array" ref="M3462">_xlfn.IFS(tbl_logs[[#This Row],[Total Score]]&lt;=4, "Low", tbl_logs[[#This Row],[Total Score]]&lt;=10, "Medium", tbl_logs[[#This Row],[Total Score]]&lt;=19, "High", tbl_logs[[#This Row],[Total Score]]&lt;=25, "Very High")</f>
        <v>Low</v>
      </c>
      <c r="N3462" t="str" cm="1">
        <f t="array" ref="N3462">_xlfn.IFS(tbl_logs[[#This Row],[Total Score]]&lt;=4, "Low", tbl_logs[[#This Row],[Total Score]]&lt;=10, "Medium", tbl_logs[[#This Row],[Total Score]]&lt;=17, "High", tbl_logs[[#This Row],[Total Score]]&lt;=25, "Critical")</f>
        <v>Low</v>
      </c>
    </row>
    <row r="3463" spans="1:14" x14ac:dyDescent="0.3">
      <c r="A3463" t="s">
        <v>3661</v>
      </c>
      <c r="B3463" s="1">
        <v>46086.341666666667</v>
      </c>
      <c r="C3463" t="s">
        <v>7</v>
      </c>
      <c r="D3463" t="s">
        <v>22</v>
      </c>
      <c r="E3463" t="s">
        <v>16</v>
      </c>
      <c r="F3463" t="s">
        <v>20</v>
      </c>
      <c r="G3463" s="2">
        <v>0.34166666666666667</v>
      </c>
      <c r="H3463" s="3">
        <v>46086</v>
      </c>
      <c r="I3463">
        <v>3</v>
      </c>
      <c r="J3463">
        <f>_xlfn.XLOOKUP(tbl_logs[[#This Row],[Target_Department]],tbl_DeptWeight[Department], tbl_DeptWeight[Impact Score])</f>
        <v>3</v>
      </c>
      <c r="K3463">
        <f>_xlfn.XLOOKUP(tbl_logs[[#This Row],[Employee_Action]],tbl_ResponseLikelihood[Employee Action],tbl_ResponseLikelihood[Likelihood Score])</f>
        <v>2</v>
      </c>
      <c r="L3463">
        <f>tbl_logs[[#This Row],[Impact Score]]*tbl_logs[[#This Row],[Response Multiplier]]</f>
        <v>6</v>
      </c>
      <c r="M3463" t="str" cm="1">
        <f t="array" ref="M3463">_xlfn.IFS(tbl_logs[[#This Row],[Total Score]]&lt;=4, "Low", tbl_logs[[#This Row],[Total Score]]&lt;=10, "Medium", tbl_logs[[#This Row],[Total Score]]&lt;=19, "High", tbl_logs[[#This Row],[Total Score]]&lt;=25, "Very High")</f>
        <v>Medium</v>
      </c>
      <c r="N3463" t="str" cm="1">
        <f t="array" ref="N3463">_xlfn.IFS(tbl_logs[[#This Row],[Total Score]]&lt;=4, "Low", tbl_logs[[#This Row],[Total Score]]&lt;=10, "Medium", tbl_logs[[#This Row],[Total Score]]&lt;=17, "High", tbl_logs[[#This Row],[Total Score]]&lt;=25, "Critical")</f>
        <v>Medium</v>
      </c>
    </row>
    <row r="3464" spans="1:14" x14ac:dyDescent="0.3">
      <c r="A3464" t="s">
        <v>952</v>
      </c>
      <c r="B3464" s="1">
        <v>46086.374305555553</v>
      </c>
      <c r="C3464" t="s">
        <v>7</v>
      </c>
      <c r="D3464" t="s">
        <v>18</v>
      </c>
      <c r="E3464" t="s">
        <v>19</v>
      </c>
      <c r="F3464" t="s">
        <v>10</v>
      </c>
      <c r="G3464" s="2">
        <v>0.37430555555555556</v>
      </c>
      <c r="H3464" s="3">
        <v>46086</v>
      </c>
      <c r="I3464">
        <v>3</v>
      </c>
      <c r="J3464">
        <f>_xlfn.XLOOKUP(tbl_logs[[#This Row],[Target_Department]],tbl_DeptWeight[Department], tbl_DeptWeight[Impact Score])</f>
        <v>3</v>
      </c>
      <c r="K3464">
        <f>_xlfn.XLOOKUP(tbl_logs[[#This Row],[Employee_Action]],tbl_ResponseLikelihood[Employee Action],tbl_ResponseLikelihood[Likelihood Score])</f>
        <v>2</v>
      </c>
      <c r="L3464">
        <f>tbl_logs[[#This Row],[Impact Score]]*tbl_logs[[#This Row],[Response Multiplier]]</f>
        <v>6</v>
      </c>
      <c r="M3464" t="str" cm="1">
        <f t="array" ref="M3464">_xlfn.IFS(tbl_logs[[#This Row],[Total Score]]&lt;=4, "Low", tbl_logs[[#This Row],[Total Score]]&lt;=10, "Medium", tbl_logs[[#This Row],[Total Score]]&lt;=19, "High", tbl_logs[[#This Row],[Total Score]]&lt;=25, "Very High")</f>
        <v>Medium</v>
      </c>
      <c r="N3464" t="str" cm="1">
        <f t="array" ref="N3464">_xlfn.IFS(tbl_logs[[#This Row],[Total Score]]&lt;=4, "Low", tbl_logs[[#This Row],[Total Score]]&lt;=10, "Medium", tbl_logs[[#This Row],[Total Score]]&lt;=17, "High", tbl_logs[[#This Row],[Total Score]]&lt;=25, "Critical")</f>
        <v>Medium</v>
      </c>
    </row>
    <row r="3465" spans="1:14" x14ac:dyDescent="0.3">
      <c r="A3465" t="s">
        <v>4843</v>
      </c>
      <c r="B3465" s="1">
        <v>46086.419444444444</v>
      </c>
      <c r="C3465" t="s">
        <v>7</v>
      </c>
      <c r="D3465" t="s">
        <v>22</v>
      </c>
      <c r="E3465" t="s">
        <v>19</v>
      </c>
      <c r="F3465" t="s">
        <v>13</v>
      </c>
      <c r="G3465" s="2">
        <v>0.41944444444444445</v>
      </c>
      <c r="H3465" s="3">
        <v>46086</v>
      </c>
      <c r="I3465">
        <v>3</v>
      </c>
      <c r="J3465">
        <f>_xlfn.XLOOKUP(tbl_logs[[#This Row],[Target_Department]],tbl_DeptWeight[Department], tbl_DeptWeight[Impact Score])</f>
        <v>3</v>
      </c>
      <c r="K3465">
        <f>_xlfn.XLOOKUP(tbl_logs[[#This Row],[Employee_Action]],tbl_ResponseLikelihood[Employee Action],tbl_ResponseLikelihood[Likelihood Score])</f>
        <v>1</v>
      </c>
      <c r="L3465">
        <f>tbl_logs[[#This Row],[Impact Score]]*tbl_logs[[#This Row],[Response Multiplier]]</f>
        <v>3</v>
      </c>
      <c r="M3465" t="str" cm="1">
        <f t="array" ref="M3465">_xlfn.IFS(tbl_logs[[#This Row],[Total Score]]&lt;=4, "Low", tbl_logs[[#This Row],[Total Score]]&lt;=10, "Medium", tbl_logs[[#This Row],[Total Score]]&lt;=19, "High", tbl_logs[[#This Row],[Total Score]]&lt;=25, "Very High")</f>
        <v>Low</v>
      </c>
      <c r="N3465" t="str" cm="1">
        <f t="array" ref="N3465">_xlfn.IFS(tbl_logs[[#This Row],[Total Score]]&lt;=4, "Low", tbl_logs[[#This Row],[Total Score]]&lt;=10, "Medium", tbl_logs[[#This Row],[Total Score]]&lt;=17, "High", tbl_logs[[#This Row],[Total Score]]&lt;=25, "Critical")</f>
        <v>Low</v>
      </c>
    </row>
    <row r="3466" spans="1:14" x14ac:dyDescent="0.3">
      <c r="A3466" t="s">
        <v>4879</v>
      </c>
      <c r="B3466" s="1">
        <v>46086.444444444445</v>
      </c>
      <c r="C3466" t="s">
        <v>12</v>
      </c>
      <c r="D3466" t="s">
        <v>22</v>
      </c>
      <c r="E3466" t="s">
        <v>31</v>
      </c>
      <c r="F3466" t="s">
        <v>10</v>
      </c>
      <c r="G3466" s="2">
        <v>0.44444444444444442</v>
      </c>
      <c r="H3466" s="3">
        <v>46086</v>
      </c>
      <c r="I3466">
        <v>3</v>
      </c>
      <c r="J3466">
        <f>_xlfn.XLOOKUP(tbl_logs[[#This Row],[Target_Department]],tbl_DeptWeight[Department], tbl_DeptWeight[Impact Score])</f>
        <v>1</v>
      </c>
      <c r="K3466">
        <f>_xlfn.XLOOKUP(tbl_logs[[#This Row],[Employee_Action]],tbl_ResponseLikelihood[Employee Action],tbl_ResponseLikelihood[Likelihood Score])</f>
        <v>2</v>
      </c>
      <c r="L3466">
        <f>tbl_logs[[#This Row],[Impact Score]]*tbl_logs[[#This Row],[Response Multiplier]]</f>
        <v>2</v>
      </c>
      <c r="M3466" t="str" cm="1">
        <f t="array" ref="M3466">_xlfn.IFS(tbl_logs[[#This Row],[Total Score]]&lt;=4, "Low", tbl_logs[[#This Row],[Total Score]]&lt;=10, "Medium", tbl_logs[[#This Row],[Total Score]]&lt;=19, "High", tbl_logs[[#This Row],[Total Score]]&lt;=25, "Very High")</f>
        <v>Low</v>
      </c>
      <c r="N3466" t="str" cm="1">
        <f t="array" ref="N3466">_xlfn.IFS(tbl_logs[[#This Row],[Total Score]]&lt;=4, "Low", tbl_logs[[#This Row],[Total Score]]&lt;=10, "Medium", tbl_logs[[#This Row],[Total Score]]&lt;=17, "High", tbl_logs[[#This Row],[Total Score]]&lt;=25, "Critical")</f>
        <v>Low</v>
      </c>
    </row>
    <row r="3467" spans="1:14" x14ac:dyDescent="0.3">
      <c r="A3467" t="s">
        <v>1646</v>
      </c>
      <c r="B3467" s="1">
        <v>46086.447222222225</v>
      </c>
      <c r="C3467" t="s">
        <v>47</v>
      </c>
      <c r="D3467" t="s">
        <v>15</v>
      </c>
      <c r="E3467" t="s">
        <v>31</v>
      </c>
      <c r="F3467" t="s">
        <v>33</v>
      </c>
      <c r="G3467" s="2">
        <v>0.44722222222222224</v>
      </c>
      <c r="H3467" s="3">
        <v>46086</v>
      </c>
      <c r="I3467">
        <v>3</v>
      </c>
      <c r="J3467">
        <f>_xlfn.XLOOKUP(tbl_logs[[#This Row],[Target_Department]],tbl_DeptWeight[Department], tbl_DeptWeight[Impact Score])</f>
        <v>1</v>
      </c>
      <c r="K3467">
        <f>_xlfn.XLOOKUP(tbl_logs[[#This Row],[Employee_Action]],tbl_ResponseLikelihood[Employee Action],tbl_ResponseLikelihood[Likelihood Score])</f>
        <v>4</v>
      </c>
      <c r="L3467">
        <f>tbl_logs[[#This Row],[Impact Score]]*tbl_logs[[#This Row],[Response Multiplier]]</f>
        <v>4</v>
      </c>
      <c r="M3467" t="str" cm="1">
        <f t="array" ref="M3467">_xlfn.IFS(tbl_logs[[#This Row],[Total Score]]&lt;=4, "Low", tbl_logs[[#This Row],[Total Score]]&lt;=10, "Medium", tbl_logs[[#This Row],[Total Score]]&lt;=19, "High", tbl_logs[[#This Row],[Total Score]]&lt;=25, "Very High")</f>
        <v>Low</v>
      </c>
      <c r="N3467" t="str" cm="1">
        <f t="array" ref="N3467">_xlfn.IFS(tbl_logs[[#This Row],[Total Score]]&lt;=4, "Low", tbl_logs[[#This Row],[Total Score]]&lt;=10, "Medium", tbl_logs[[#This Row],[Total Score]]&lt;=17, "High", tbl_logs[[#This Row],[Total Score]]&lt;=25, "Critical")</f>
        <v>Low</v>
      </c>
    </row>
    <row r="3468" spans="1:14" x14ac:dyDescent="0.3">
      <c r="A3468" t="s">
        <v>2159</v>
      </c>
      <c r="B3468" s="1">
        <v>46086.457638888889</v>
      </c>
      <c r="C3468" t="s">
        <v>7</v>
      </c>
      <c r="D3468" t="s">
        <v>15</v>
      </c>
      <c r="E3468" t="s">
        <v>19</v>
      </c>
      <c r="F3468" t="s">
        <v>20</v>
      </c>
      <c r="G3468" s="2">
        <v>0.45763888888888887</v>
      </c>
      <c r="H3468" s="3">
        <v>46086</v>
      </c>
      <c r="I3468">
        <v>3</v>
      </c>
      <c r="J3468">
        <f>_xlfn.XLOOKUP(tbl_logs[[#This Row],[Target_Department]],tbl_DeptWeight[Department], tbl_DeptWeight[Impact Score])</f>
        <v>3</v>
      </c>
      <c r="K3468">
        <f>_xlfn.XLOOKUP(tbl_logs[[#This Row],[Employee_Action]],tbl_ResponseLikelihood[Employee Action],tbl_ResponseLikelihood[Likelihood Score])</f>
        <v>2</v>
      </c>
      <c r="L3468">
        <f>tbl_logs[[#This Row],[Impact Score]]*tbl_logs[[#This Row],[Response Multiplier]]</f>
        <v>6</v>
      </c>
      <c r="M3468" t="str" cm="1">
        <f t="array" ref="M3468">_xlfn.IFS(tbl_logs[[#This Row],[Total Score]]&lt;=4, "Low", tbl_logs[[#This Row],[Total Score]]&lt;=10, "Medium", tbl_logs[[#This Row],[Total Score]]&lt;=19, "High", tbl_logs[[#This Row],[Total Score]]&lt;=25, "Very High")</f>
        <v>Medium</v>
      </c>
      <c r="N3468" t="str" cm="1">
        <f t="array" ref="N3468">_xlfn.IFS(tbl_logs[[#This Row],[Total Score]]&lt;=4, "Low", tbl_logs[[#This Row],[Total Score]]&lt;=10, "Medium", tbl_logs[[#This Row],[Total Score]]&lt;=17, "High", tbl_logs[[#This Row],[Total Score]]&lt;=25, "Critical")</f>
        <v>Medium</v>
      </c>
    </row>
    <row r="3469" spans="1:14" x14ac:dyDescent="0.3">
      <c r="A3469" t="s">
        <v>1569</v>
      </c>
      <c r="B3469" s="1">
        <v>46086.467361111114</v>
      </c>
      <c r="C3469" t="s">
        <v>7</v>
      </c>
      <c r="D3469" t="s">
        <v>15</v>
      </c>
      <c r="E3469" t="s">
        <v>19</v>
      </c>
      <c r="F3469" t="s">
        <v>10</v>
      </c>
      <c r="G3469" s="2">
        <v>0.46736111111111112</v>
      </c>
      <c r="H3469" s="3">
        <v>46086</v>
      </c>
      <c r="I3469">
        <v>3</v>
      </c>
      <c r="J3469">
        <f>_xlfn.XLOOKUP(tbl_logs[[#This Row],[Target_Department]],tbl_DeptWeight[Department], tbl_DeptWeight[Impact Score])</f>
        <v>3</v>
      </c>
      <c r="K3469">
        <f>_xlfn.XLOOKUP(tbl_logs[[#This Row],[Employee_Action]],tbl_ResponseLikelihood[Employee Action],tbl_ResponseLikelihood[Likelihood Score])</f>
        <v>2</v>
      </c>
      <c r="L3469">
        <f>tbl_logs[[#This Row],[Impact Score]]*tbl_logs[[#This Row],[Response Multiplier]]</f>
        <v>6</v>
      </c>
      <c r="M3469" t="str" cm="1">
        <f t="array" ref="M3469">_xlfn.IFS(tbl_logs[[#This Row],[Total Score]]&lt;=4, "Low", tbl_logs[[#This Row],[Total Score]]&lt;=10, "Medium", tbl_logs[[#This Row],[Total Score]]&lt;=19, "High", tbl_logs[[#This Row],[Total Score]]&lt;=25, "Very High")</f>
        <v>Medium</v>
      </c>
      <c r="N3469" t="str" cm="1">
        <f t="array" ref="N3469">_xlfn.IFS(tbl_logs[[#This Row],[Total Score]]&lt;=4, "Low", tbl_logs[[#This Row],[Total Score]]&lt;=10, "Medium", tbl_logs[[#This Row],[Total Score]]&lt;=17, "High", tbl_logs[[#This Row],[Total Score]]&lt;=25, "Critical")</f>
        <v>Medium</v>
      </c>
    </row>
    <row r="3470" spans="1:14" x14ac:dyDescent="0.3">
      <c r="A3470" t="s">
        <v>2433</v>
      </c>
      <c r="B3470" s="1">
        <v>46086.479861111111</v>
      </c>
      <c r="C3470" t="s">
        <v>26</v>
      </c>
      <c r="D3470" t="s">
        <v>22</v>
      </c>
      <c r="E3470" t="s">
        <v>9</v>
      </c>
      <c r="F3470" t="s">
        <v>20</v>
      </c>
      <c r="G3470" s="2">
        <v>0.47986111111111113</v>
      </c>
      <c r="H3470" s="3">
        <v>46086</v>
      </c>
      <c r="I3470">
        <v>3</v>
      </c>
      <c r="J3470">
        <f>_xlfn.XLOOKUP(tbl_logs[[#This Row],[Target_Department]],tbl_DeptWeight[Department], tbl_DeptWeight[Impact Score])</f>
        <v>3</v>
      </c>
      <c r="K3470">
        <f>_xlfn.XLOOKUP(tbl_logs[[#This Row],[Employee_Action]],tbl_ResponseLikelihood[Employee Action],tbl_ResponseLikelihood[Likelihood Score])</f>
        <v>2</v>
      </c>
      <c r="L3470">
        <f>tbl_logs[[#This Row],[Impact Score]]*tbl_logs[[#This Row],[Response Multiplier]]</f>
        <v>6</v>
      </c>
      <c r="M3470" t="str" cm="1">
        <f t="array" ref="M3470">_xlfn.IFS(tbl_logs[[#This Row],[Total Score]]&lt;=4, "Low", tbl_logs[[#This Row],[Total Score]]&lt;=10, "Medium", tbl_logs[[#This Row],[Total Score]]&lt;=19, "High", tbl_logs[[#This Row],[Total Score]]&lt;=25, "Very High")</f>
        <v>Medium</v>
      </c>
      <c r="N3470" t="str" cm="1">
        <f t="array" ref="N3470">_xlfn.IFS(tbl_logs[[#This Row],[Total Score]]&lt;=4, "Low", tbl_logs[[#This Row],[Total Score]]&lt;=10, "Medium", tbl_logs[[#This Row],[Total Score]]&lt;=17, "High", tbl_logs[[#This Row],[Total Score]]&lt;=25, "Critical")</f>
        <v>Medium</v>
      </c>
    </row>
    <row r="3471" spans="1:14" x14ac:dyDescent="0.3">
      <c r="A3471" t="s">
        <v>4349</v>
      </c>
      <c r="B3471" s="1">
        <v>46086.489583333336</v>
      </c>
      <c r="C3471" t="s">
        <v>7</v>
      </c>
      <c r="D3471" t="s">
        <v>15</v>
      </c>
      <c r="E3471" t="s">
        <v>19</v>
      </c>
      <c r="F3471" t="s">
        <v>53</v>
      </c>
      <c r="G3471" s="2">
        <v>0.48958333333333331</v>
      </c>
      <c r="H3471" s="3">
        <v>46086</v>
      </c>
      <c r="I3471">
        <v>3</v>
      </c>
      <c r="J3471">
        <f>_xlfn.XLOOKUP(tbl_logs[[#This Row],[Target_Department]],tbl_DeptWeight[Department], tbl_DeptWeight[Impact Score])</f>
        <v>3</v>
      </c>
      <c r="K3471">
        <f>_xlfn.XLOOKUP(tbl_logs[[#This Row],[Employee_Action]],tbl_ResponseLikelihood[Employee Action],tbl_ResponseLikelihood[Likelihood Score])</f>
        <v>5</v>
      </c>
      <c r="L3471">
        <f>tbl_logs[[#This Row],[Impact Score]]*tbl_logs[[#This Row],[Response Multiplier]]</f>
        <v>15</v>
      </c>
      <c r="M3471" t="str" cm="1">
        <f t="array" ref="M3471">_xlfn.IFS(tbl_logs[[#This Row],[Total Score]]&lt;=4, "Low", tbl_logs[[#This Row],[Total Score]]&lt;=10, "Medium", tbl_logs[[#This Row],[Total Score]]&lt;=19, "High", tbl_logs[[#This Row],[Total Score]]&lt;=25, "Very High")</f>
        <v>High</v>
      </c>
      <c r="N3471" t="str" cm="1">
        <f t="array" ref="N3471">_xlfn.IFS(tbl_logs[[#This Row],[Total Score]]&lt;=4, "Low", tbl_logs[[#This Row],[Total Score]]&lt;=10, "Medium", tbl_logs[[#This Row],[Total Score]]&lt;=17, "High", tbl_logs[[#This Row],[Total Score]]&lt;=25, "Critical")</f>
        <v>High</v>
      </c>
    </row>
    <row r="3472" spans="1:14" x14ac:dyDescent="0.3">
      <c r="A3472" t="s">
        <v>1864</v>
      </c>
      <c r="B3472" s="1">
        <v>46086.517361111109</v>
      </c>
      <c r="C3472" t="s">
        <v>40</v>
      </c>
      <c r="D3472" t="s">
        <v>8</v>
      </c>
      <c r="E3472" t="s">
        <v>16</v>
      </c>
      <c r="F3472" t="s">
        <v>10</v>
      </c>
      <c r="G3472" s="2">
        <v>0.51736111111111116</v>
      </c>
      <c r="H3472" s="3">
        <v>46086</v>
      </c>
      <c r="I3472">
        <v>3</v>
      </c>
      <c r="J3472">
        <f>_xlfn.XLOOKUP(tbl_logs[[#This Row],[Target_Department]],tbl_DeptWeight[Department], tbl_DeptWeight[Impact Score])</f>
        <v>5</v>
      </c>
      <c r="K3472">
        <f>_xlfn.XLOOKUP(tbl_logs[[#This Row],[Employee_Action]],tbl_ResponseLikelihood[Employee Action],tbl_ResponseLikelihood[Likelihood Score])</f>
        <v>2</v>
      </c>
      <c r="L3472">
        <f>tbl_logs[[#This Row],[Impact Score]]*tbl_logs[[#This Row],[Response Multiplier]]</f>
        <v>10</v>
      </c>
      <c r="M3472" t="str" cm="1">
        <f t="array" ref="M3472">_xlfn.IFS(tbl_logs[[#This Row],[Total Score]]&lt;=4, "Low", tbl_logs[[#This Row],[Total Score]]&lt;=10, "Medium", tbl_logs[[#This Row],[Total Score]]&lt;=19, "High", tbl_logs[[#This Row],[Total Score]]&lt;=25, "Very High")</f>
        <v>Medium</v>
      </c>
      <c r="N3472" t="str" cm="1">
        <f t="array" ref="N3472">_xlfn.IFS(tbl_logs[[#This Row],[Total Score]]&lt;=4, "Low", tbl_logs[[#This Row],[Total Score]]&lt;=10, "Medium", tbl_logs[[#This Row],[Total Score]]&lt;=17, "High", tbl_logs[[#This Row],[Total Score]]&lt;=25, "Critical")</f>
        <v>Medium</v>
      </c>
    </row>
    <row r="3473" spans="1:14" x14ac:dyDescent="0.3">
      <c r="A3473" t="s">
        <v>216</v>
      </c>
      <c r="B3473" s="1">
        <v>46086.522222222222</v>
      </c>
      <c r="C3473" t="s">
        <v>40</v>
      </c>
      <c r="D3473" t="s">
        <v>15</v>
      </c>
      <c r="E3473" t="s">
        <v>16</v>
      </c>
      <c r="F3473" t="s">
        <v>20</v>
      </c>
      <c r="G3473" s="2">
        <v>0.52222222222222225</v>
      </c>
      <c r="H3473" s="3">
        <v>46086</v>
      </c>
      <c r="I3473">
        <v>3</v>
      </c>
      <c r="J3473">
        <f>_xlfn.XLOOKUP(tbl_logs[[#This Row],[Target_Department]],tbl_DeptWeight[Department], tbl_DeptWeight[Impact Score])</f>
        <v>5</v>
      </c>
      <c r="K3473">
        <f>_xlfn.XLOOKUP(tbl_logs[[#This Row],[Employee_Action]],tbl_ResponseLikelihood[Employee Action],tbl_ResponseLikelihood[Likelihood Score])</f>
        <v>2</v>
      </c>
      <c r="L3473">
        <f>tbl_logs[[#This Row],[Impact Score]]*tbl_logs[[#This Row],[Response Multiplier]]</f>
        <v>10</v>
      </c>
      <c r="M3473" t="str" cm="1">
        <f t="array" ref="M3473">_xlfn.IFS(tbl_logs[[#This Row],[Total Score]]&lt;=4, "Low", tbl_logs[[#This Row],[Total Score]]&lt;=10, "Medium", tbl_logs[[#This Row],[Total Score]]&lt;=19, "High", tbl_logs[[#This Row],[Total Score]]&lt;=25, "Very High")</f>
        <v>Medium</v>
      </c>
      <c r="N3473" t="str" cm="1">
        <f t="array" ref="N3473">_xlfn.IFS(tbl_logs[[#This Row],[Total Score]]&lt;=4, "Low", tbl_logs[[#This Row],[Total Score]]&lt;=10, "Medium", tbl_logs[[#This Row],[Total Score]]&lt;=17, "High", tbl_logs[[#This Row],[Total Score]]&lt;=25, "Critical")</f>
        <v>Medium</v>
      </c>
    </row>
    <row r="3474" spans="1:14" x14ac:dyDescent="0.3">
      <c r="A3474" t="s">
        <v>3874</v>
      </c>
      <c r="B3474" s="1">
        <v>46086.53125</v>
      </c>
      <c r="C3474" t="s">
        <v>40</v>
      </c>
      <c r="D3474" t="s">
        <v>22</v>
      </c>
      <c r="E3474" t="s">
        <v>16</v>
      </c>
      <c r="F3474" t="s">
        <v>10</v>
      </c>
      <c r="G3474" s="2">
        <v>0.53125</v>
      </c>
      <c r="H3474" s="3">
        <v>46086</v>
      </c>
      <c r="I3474">
        <v>3</v>
      </c>
      <c r="J3474">
        <f>_xlfn.XLOOKUP(tbl_logs[[#This Row],[Target_Department]],tbl_DeptWeight[Department], tbl_DeptWeight[Impact Score])</f>
        <v>5</v>
      </c>
      <c r="K3474">
        <f>_xlfn.XLOOKUP(tbl_logs[[#This Row],[Employee_Action]],tbl_ResponseLikelihood[Employee Action],tbl_ResponseLikelihood[Likelihood Score])</f>
        <v>2</v>
      </c>
      <c r="L3474">
        <f>tbl_logs[[#This Row],[Impact Score]]*tbl_logs[[#This Row],[Response Multiplier]]</f>
        <v>10</v>
      </c>
      <c r="M3474" t="str" cm="1">
        <f t="array" ref="M3474">_xlfn.IFS(tbl_logs[[#This Row],[Total Score]]&lt;=4, "Low", tbl_logs[[#This Row],[Total Score]]&lt;=10, "Medium", tbl_logs[[#This Row],[Total Score]]&lt;=19, "High", tbl_logs[[#This Row],[Total Score]]&lt;=25, "Very High")</f>
        <v>Medium</v>
      </c>
      <c r="N3474" t="str" cm="1">
        <f t="array" ref="N3474">_xlfn.IFS(tbl_logs[[#This Row],[Total Score]]&lt;=4, "Low", tbl_logs[[#This Row],[Total Score]]&lt;=10, "Medium", tbl_logs[[#This Row],[Total Score]]&lt;=17, "High", tbl_logs[[#This Row],[Total Score]]&lt;=25, "Critical")</f>
        <v>Medium</v>
      </c>
    </row>
    <row r="3475" spans="1:14" x14ac:dyDescent="0.3">
      <c r="A3475" t="s">
        <v>245</v>
      </c>
      <c r="B3475" s="1">
        <v>46086.537499999999</v>
      </c>
      <c r="C3475" t="s">
        <v>35</v>
      </c>
      <c r="D3475" t="s">
        <v>18</v>
      </c>
      <c r="E3475" t="s">
        <v>31</v>
      </c>
      <c r="F3475" t="s">
        <v>20</v>
      </c>
      <c r="G3475" s="2">
        <v>0.53749999999999998</v>
      </c>
      <c r="H3475" s="3">
        <v>46086</v>
      </c>
      <c r="I3475">
        <v>3</v>
      </c>
      <c r="J3475">
        <f>_xlfn.XLOOKUP(tbl_logs[[#This Row],[Target_Department]],tbl_DeptWeight[Department], tbl_DeptWeight[Impact Score])</f>
        <v>1</v>
      </c>
      <c r="K3475">
        <f>_xlfn.XLOOKUP(tbl_logs[[#This Row],[Employee_Action]],tbl_ResponseLikelihood[Employee Action],tbl_ResponseLikelihood[Likelihood Score])</f>
        <v>2</v>
      </c>
      <c r="L3475">
        <f>tbl_logs[[#This Row],[Impact Score]]*tbl_logs[[#This Row],[Response Multiplier]]</f>
        <v>2</v>
      </c>
      <c r="M3475" t="str" cm="1">
        <f t="array" ref="M3475">_xlfn.IFS(tbl_logs[[#This Row],[Total Score]]&lt;=4, "Low", tbl_logs[[#This Row],[Total Score]]&lt;=10, "Medium", tbl_logs[[#This Row],[Total Score]]&lt;=19, "High", tbl_logs[[#This Row],[Total Score]]&lt;=25, "Very High")</f>
        <v>Low</v>
      </c>
      <c r="N3475" t="str" cm="1">
        <f t="array" ref="N3475">_xlfn.IFS(tbl_logs[[#This Row],[Total Score]]&lt;=4, "Low", tbl_logs[[#This Row],[Total Score]]&lt;=10, "Medium", tbl_logs[[#This Row],[Total Score]]&lt;=17, "High", tbl_logs[[#This Row],[Total Score]]&lt;=25, "Critical")</f>
        <v>Low</v>
      </c>
    </row>
    <row r="3476" spans="1:14" x14ac:dyDescent="0.3">
      <c r="A3476" t="s">
        <v>1558</v>
      </c>
      <c r="B3476" s="1">
        <v>46086.561111111114</v>
      </c>
      <c r="C3476" t="s">
        <v>26</v>
      </c>
      <c r="D3476" t="s">
        <v>8</v>
      </c>
      <c r="E3476" t="s">
        <v>9</v>
      </c>
      <c r="F3476" t="s">
        <v>20</v>
      </c>
      <c r="G3476" s="2">
        <v>0.56111111111111112</v>
      </c>
      <c r="H3476" s="3">
        <v>46086</v>
      </c>
      <c r="I3476">
        <v>3</v>
      </c>
      <c r="J3476">
        <f>_xlfn.XLOOKUP(tbl_logs[[#This Row],[Target_Department]],tbl_DeptWeight[Department], tbl_DeptWeight[Impact Score])</f>
        <v>3</v>
      </c>
      <c r="K3476">
        <f>_xlfn.XLOOKUP(tbl_logs[[#This Row],[Employee_Action]],tbl_ResponseLikelihood[Employee Action],tbl_ResponseLikelihood[Likelihood Score])</f>
        <v>2</v>
      </c>
      <c r="L3476">
        <f>tbl_logs[[#This Row],[Impact Score]]*tbl_logs[[#This Row],[Response Multiplier]]</f>
        <v>6</v>
      </c>
      <c r="M3476" t="str" cm="1">
        <f t="array" ref="M3476">_xlfn.IFS(tbl_logs[[#This Row],[Total Score]]&lt;=4, "Low", tbl_logs[[#This Row],[Total Score]]&lt;=10, "Medium", tbl_logs[[#This Row],[Total Score]]&lt;=19, "High", tbl_logs[[#This Row],[Total Score]]&lt;=25, "Very High")</f>
        <v>Medium</v>
      </c>
      <c r="N3476" t="str" cm="1">
        <f t="array" ref="N3476">_xlfn.IFS(tbl_logs[[#This Row],[Total Score]]&lt;=4, "Low", tbl_logs[[#This Row],[Total Score]]&lt;=10, "Medium", tbl_logs[[#This Row],[Total Score]]&lt;=17, "High", tbl_logs[[#This Row],[Total Score]]&lt;=25, "Critical")</f>
        <v>Medium</v>
      </c>
    </row>
    <row r="3477" spans="1:14" x14ac:dyDescent="0.3">
      <c r="A3477" t="s">
        <v>263</v>
      </c>
      <c r="B3477" s="1">
        <v>46086.575694444444</v>
      </c>
      <c r="C3477" t="s">
        <v>7</v>
      </c>
      <c r="D3477" t="s">
        <v>15</v>
      </c>
      <c r="E3477" t="s">
        <v>19</v>
      </c>
      <c r="F3477" t="s">
        <v>10</v>
      </c>
      <c r="G3477" s="2">
        <v>0.5756944444444444</v>
      </c>
      <c r="H3477" s="3">
        <v>46086</v>
      </c>
      <c r="I3477">
        <v>3</v>
      </c>
      <c r="J3477">
        <f>_xlfn.XLOOKUP(tbl_logs[[#This Row],[Target_Department]],tbl_DeptWeight[Department], tbl_DeptWeight[Impact Score])</f>
        <v>3</v>
      </c>
      <c r="K3477">
        <f>_xlfn.XLOOKUP(tbl_logs[[#This Row],[Employee_Action]],tbl_ResponseLikelihood[Employee Action],tbl_ResponseLikelihood[Likelihood Score])</f>
        <v>2</v>
      </c>
      <c r="L3477">
        <f>tbl_logs[[#This Row],[Impact Score]]*tbl_logs[[#This Row],[Response Multiplier]]</f>
        <v>6</v>
      </c>
      <c r="M3477" t="str" cm="1">
        <f t="array" ref="M3477">_xlfn.IFS(tbl_logs[[#This Row],[Total Score]]&lt;=4, "Low", tbl_logs[[#This Row],[Total Score]]&lt;=10, "Medium", tbl_logs[[#This Row],[Total Score]]&lt;=19, "High", tbl_logs[[#This Row],[Total Score]]&lt;=25, "Very High")</f>
        <v>Medium</v>
      </c>
      <c r="N3477" t="str" cm="1">
        <f t="array" ref="N3477">_xlfn.IFS(tbl_logs[[#This Row],[Total Score]]&lt;=4, "Low", tbl_logs[[#This Row],[Total Score]]&lt;=10, "Medium", tbl_logs[[#This Row],[Total Score]]&lt;=17, "High", tbl_logs[[#This Row],[Total Score]]&lt;=25, "Critical")</f>
        <v>Medium</v>
      </c>
    </row>
    <row r="3478" spans="1:14" x14ac:dyDescent="0.3">
      <c r="A3478" t="s">
        <v>17</v>
      </c>
      <c r="B3478" s="1">
        <v>46086.590277777781</v>
      </c>
      <c r="C3478" t="s">
        <v>7</v>
      </c>
      <c r="D3478" t="s">
        <v>18</v>
      </c>
      <c r="E3478" t="s">
        <v>19</v>
      </c>
      <c r="F3478" t="s">
        <v>20</v>
      </c>
      <c r="G3478" s="2">
        <v>0.59027777777777779</v>
      </c>
      <c r="H3478" s="3">
        <v>46086</v>
      </c>
      <c r="I3478">
        <v>3</v>
      </c>
      <c r="J3478">
        <f>_xlfn.XLOOKUP(tbl_logs[[#This Row],[Target_Department]],tbl_DeptWeight[Department], tbl_DeptWeight[Impact Score])</f>
        <v>3</v>
      </c>
      <c r="K3478">
        <f>_xlfn.XLOOKUP(tbl_logs[[#This Row],[Employee_Action]],tbl_ResponseLikelihood[Employee Action],tbl_ResponseLikelihood[Likelihood Score])</f>
        <v>2</v>
      </c>
      <c r="L3478">
        <f>tbl_logs[[#This Row],[Impact Score]]*tbl_logs[[#This Row],[Response Multiplier]]</f>
        <v>6</v>
      </c>
      <c r="M3478" t="str" cm="1">
        <f t="array" ref="M3478">_xlfn.IFS(tbl_logs[[#This Row],[Total Score]]&lt;=4, "Low", tbl_logs[[#This Row],[Total Score]]&lt;=10, "Medium", tbl_logs[[#This Row],[Total Score]]&lt;=19, "High", tbl_logs[[#This Row],[Total Score]]&lt;=25, "Very High")</f>
        <v>Medium</v>
      </c>
      <c r="N3478" t="str" cm="1">
        <f t="array" ref="N3478">_xlfn.IFS(tbl_logs[[#This Row],[Total Score]]&lt;=4, "Low", tbl_logs[[#This Row],[Total Score]]&lt;=10, "Medium", tbl_logs[[#This Row],[Total Score]]&lt;=17, "High", tbl_logs[[#This Row],[Total Score]]&lt;=25, "Critical")</f>
        <v>Medium</v>
      </c>
    </row>
    <row r="3479" spans="1:14" x14ac:dyDescent="0.3">
      <c r="A3479" t="s">
        <v>3633</v>
      </c>
      <c r="B3479" s="1">
        <v>46086.611805555556</v>
      </c>
      <c r="C3479" t="s">
        <v>7</v>
      </c>
      <c r="D3479" t="s">
        <v>18</v>
      </c>
      <c r="E3479" t="s">
        <v>19</v>
      </c>
      <c r="F3479" t="s">
        <v>10</v>
      </c>
      <c r="G3479" s="2">
        <v>0.6118055555555556</v>
      </c>
      <c r="H3479" s="3">
        <v>46086</v>
      </c>
      <c r="I3479">
        <v>3</v>
      </c>
      <c r="J3479">
        <f>_xlfn.XLOOKUP(tbl_logs[[#This Row],[Target_Department]],tbl_DeptWeight[Department], tbl_DeptWeight[Impact Score])</f>
        <v>3</v>
      </c>
      <c r="K3479">
        <f>_xlfn.XLOOKUP(tbl_logs[[#This Row],[Employee_Action]],tbl_ResponseLikelihood[Employee Action],tbl_ResponseLikelihood[Likelihood Score])</f>
        <v>2</v>
      </c>
      <c r="L3479">
        <f>tbl_logs[[#This Row],[Impact Score]]*tbl_logs[[#This Row],[Response Multiplier]]</f>
        <v>6</v>
      </c>
      <c r="M3479" t="str" cm="1">
        <f t="array" ref="M3479">_xlfn.IFS(tbl_logs[[#This Row],[Total Score]]&lt;=4, "Low", tbl_logs[[#This Row],[Total Score]]&lt;=10, "Medium", tbl_logs[[#This Row],[Total Score]]&lt;=19, "High", tbl_logs[[#This Row],[Total Score]]&lt;=25, "Very High")</f>
        <v>Medium</v>
      </c>
      <c r="N3479" t="str" cm="1">
        <f t="array" ref="N3479">_xlfn.IFS(tbl_logs[[#This Row],[Total Score]]&lt;=4, "Low", tbl_logs[[#This Row],[Total Score]]&lt;=10, "Medium", tbl_logs[[#This Row],[Total Score]]&lt;=17, "High", tbl_logs[[#This Row],[Total Score]]&lt;=25, "Critical")</f>
        <v>Medium</v>
      </c>
    </row>
    <row r="3480" spans="1:14" x14ac:dyDescent="0.3">
      <c r="A3480" t="s">
        <v>786</v>
      </c>
      <c r="B3480" s="1">
        <v>46086.613194444442</v>
      </c>
      <c r="C3480" t="s">
        <v>7</v>
      </c>
      <c r="D3480" t="s">
        <v>22</v>
      </c>
      <c r="E3480" t="s">
        <v>19</v>
      </c>
      <c r="F3480" t="s">
        <v>20</v>
      </c>
      <c r="G3480" s="2">
        <v>0.61319444444444449</v>
      </c>
      <c r="H3480" s="3">
        <v>46086</v>
      </c>
      <c r="I3480">
        <v>3</v>
      </c>
      <c r="J3480">
        <f>_xlfn.XLOOKUP(tbl_logs[[#This Row],[Target_Department]],tbl_DeptWeight[Department], tbl_DeptWeight[Impact Score])</f>
        <v>3</v>
      </c>
      <c r="K3480">
        <f>_xlfn.XLOOKUP(tbl_logs[[#This Row],[Employee_Action]],tbl_ResponseLikelihood[Employee Action],tbl_ResponseLikelihood[Likelihood Score])</f>
        <v>2</v>
      </c>
      <c r="L3480">
        <f>tbl_logs[[#This Row],[Impact Score]]*tbl_logs[[#This Row],[Response Multiplier]]</f>
        <v>6</v>
      </c>
      <c r="M3480" t="str" cm="1">
        <f t="array" ref="M3480">_xlfn.IFS(tbl_logs[[#This Row],[Total Score]]&lt;=4, "Low", tbl_logs[[#This Row],[Total Score]]&lt;=10, "Medium", tbl_logs[[#This Row],[Total Score]]&lt;=19, "High", tbl_logs[[#This Row],[Total Score]]&lt;=25, "Very High")</f>
        <v>Medium</v>
      </c>
      <c r="N3480" t="str" cm="1">
        <f t="array" ref="N3480">_xlfn.IFS(tbl_logs[[#This Row],[Total Score]]&lt;=4, "Low", tbl_logs[[#This Row],[Total Score]]&lt;=10, "Medium", tbl_logs[[#This Row],[Total Score]]&lt;=17, "High", tbl_logs[[#This Row],[Total Score]]&lt;=25, "Critical")</f>
        <v>Medium</v>
      </c>
    </row>
    <row r="3481" spans="1:14" x14ac:dyDescent="0.3">
      <c r="A3481" t="s">
        <v>3699</v>
      </c>
      <c r="B3481" s="1">
        <v>46086.673611111109</v>
      </c>
      <c r="C3481" t="s">
        <v>7</v>
      </c>
      <c r="D3481" t="s">
        <v>15</v>
      </c>
      <c r="E3481" t="s">
        <v>19</v>
      </c>
      <c r="F3481" t="s">
        <v>33</v>
      </c>
      <c r="G3481" s="2">
        <v>0.67361111111111116</v>
      </c>
      <c r="H3481" s="3">
        <v>46086</v>
      </c>
      <c r="I3481">
        <v>3</v>
      </c>
      <c r="J3481">
        <f>_xlfn.XLOOKUP(tbl_logs[[#This Row],[Target_Department]],tbl_DeptWeight[Department], tbl_DeptWeight[Impact Score])</f>
        <v>3</v>
      </c>
      <c r="K3481">
        <f>_xlfn.XLOOKUP(tbl_logs[[#This Row],[Employee_Action]],tbl_ResponseLikelihood[Employee Action],tbl_ResponseLikelihood[Likelihood Score])</f>
        <v>4</v>
      </c>
      <c r="L3481">
        <f>tbl_logs[[#This Row],[Impact Score]]*tbl_logs[[#This Row],[Response Multiplier]]</f>
        <v>12</v>
      </c>
      <c r="M3481" t="str" cm="1">
        <f t="array" ref="M3481">_xlfn.IFS(tbl_logs[[#This Row],[Total Score]]&lt;=4, "Low", tbl_logs[[#This Row],[Total Score]]&lt;=10, "Medium", tbl_logs[[#This Row],[Total Score]]&lt;=19, "High", tbl_logs[[#This Row],[Total Score]]&lt;=25, "Very High")</f>
        <v>High</v>
      </c>
      <c r="N3481" t="str" cm="1">
        <f t="array" ref="N3481">_xlfn.IFS(tbl_logs[[#This Row],[Total Score]]&lt;=4, "Low", tbl_logs[[#This Row],[Total Score]]&lt;=10, "Medium", tbl_logs[[#This Row],[Total Score]]&lt;=17, "High", tbl_logs[[#This Row],[Total Score]]&lt;=25, "Critical")</f>
        <v>High</v>
      </c>
    </row>
    <row r="3482" spans="1:14" x14ac:dyDescent="0.3">
      <c r="A3482" t="s">
        <v>2906</v>
      </c>
      <c r="B3482" s="1">
        <v>46086.696527777778</v>
      </c>
      <c r="C3482" t="s">
        <v>26</v>
      </c>
      <c r="D3482" t="s">
        <v>8</v>
      </c>
      <c r="E3482" t="s">
        <v>9</v>
      </c>
      <c r="F3482" t="s">
        <v>13</v>
      </c>
      <c r="G3482" s="2">
        <v>0.69652777777777775</v>
      </c>
      <c r="H3482" s="3">
        <v>46086</v>
      </c>
      <c r="I3482">
        <v>3</v>
      </c>
      <c r="J3482">
        <f>_xlfn.XLOOKUP(tbl_logs[[#This Row],[Target_Department]],tbl_DeptWeight[Department], tbl_DeptWeight[Impact Score])</f>
        <v>3</v>
      </c>
      <c r="K3482">
        <f>_xlfn.XLOOKUP(tbl_logs[[#This Row],[Employee_Action]],tbl_ResponseLikelihood[Employee Action],tbl_ResponseLikelihood[Likelihood Score])</f>
        <v>1</v>
      </c>
      <c r="L3482">
        <f>tbl_logs[[#This Row],[Impact Score]]*tbl_logs[[#This Row],[Response Multiplier]]</f>
        <v>3</v>
      </c>
      <c r="M3482" t="str" cm="1">
        <f t="array" ref="M3482">_xlfn.IFS(tbl_logs[[#This Row],[Total Score]]&lt;=4, "Low", tbl_logs[[#This Row],[Total Score]]&lt;=10, "Medium", tbl_logs[[#This Row],[Total Score]]&lt;=19, "High", tbl_logs[[#This Row],[Total Score]]&lt;=25, "Very High")</f>
        <v>Low</v>
      </c>
      <c r="N3482" t="str" cm="1">
        <f t="array" ref="N3482">_xlfn.IFS(tbl_logs[[#This Row],[Total Score]]&lt;=4, "Low", tbl_logs[[#This Row],[Total Score]]&lt;=10, "Medium", tbl_logs[[#This Row],[Total Score]]&lt;=17, "High", tbl_logs[[#This Row],[Total Score]]&lt;=25, "Critical")</f>
        <v>Low</v>
      </c>
    </row>
    <row r="3483" spans="1:14" x14ac:dyDescent="0.3">
      <c r="A3483" t="s">
        <v>3214</v>
      </c>
      <c r="B3483" s="1">
        <v>46086.699305555558</v>
      </c>
      <c r="C3483" t="s">
        <v>7</v>
      </c>
      <c r="D3483" t="s">
        <v>22</v>
      </c>
      <c r="E3483" t="s">
        <v>19</v>
      </c>
      <c r="F3483" t="s">
        <v>10</v>
      </c>
      <c r="G3483" s="2">
        <v>0.69930555555555551</v>
      </c>
      <c r="H3483" s="3">
        <v>46086</v>
      </c>
      <c r="I3483">
        <v>3</v>
      </c>
      <c r="J3483">
        <f>_xlfn.XLOOKUP(tbl_logs[[#This Row],[Target_Department]],tbl_DeptWeight[Department], tbl_DeptWeight[Impact Score])</f>
        <v>3</v>
      </c>
      <c r="K3483">
        <f>_xlfn.XLOOKUP(tbl_logs[[#This Row],[Employee_Action]],tbl_ResponseLikelihood[Employee Action],tbl_ResponseLikelihood[Likelihood Score])</f>
        <v>2</v>
      </c>
      <c r="L3483">
        <f>tbl_logs[[#This Row],[Impact Score]]*tbl_logs[[#This Row],[Response Multiplier]]</f>
        <v>6</v>
      </c>
      <c r="M3483" t="str" cm="1">
        <f t="array" ref="M3483">_xlfn.IFS(tbl_logs[[#This Row],[Total Score]]&lt;=4, "Low", tbl_logs[[#This Row],[Total Score]]&lt;=10, "Medium", tbl_logs[[#This Row],[Total Score]]&lt;=19, "High", tbl_logs[[#This Row],[Total Score]]&lt;=25, "Very High")</f>
        <v>Medium</v>
      </c>
      <c r="N3483" t="str" cm="1">
        <f t="array" ref="N3483">_xlfn.IFS(tbl_logs[[#This Row],[Total Score]]&lt;=4, "Low", tbl_logs[[#This Row],[Total Score]]&lt;=10, "Medium", tbl_logs[[#This Row],[Total Score]]&lt;=17, "High", tbl_logs[[#This Row],[Total Score]]&lt;=25, "Critical")</f>
        <v>Medium</v>
      </c>
    </row>
    <row r="3484" spans="1:14" x14ac:dyDescent="0.3">
      <c r="A3484" t="s">
        <v>3375</v>
      </c>
      <c r="B3484" s="1">
        <v>46086.70208333333</v>
      </c>
      <c r="C3484" t="s">
        <v>7</v>
      </c>
      <c r="D3484" t="s">
        <v>8</v>
      </c>
      <c r="E3484" t="s">
        <v>19</v>
      </c>
      <c r="F3484" t="s">
        <v>20</v>
      </c>
      <c r="G3484" s="2">
        <v>0.70208333333333328</v>
      </c>
      <c r="H3484" s="3">
        <v>46086</v>
      </c>
      <c r="I3484">
        <v>3</v>
      </c>
      <c r="J3484">
        <f>_xlfn.XLOOKUP(tbl_logs[[#This Row],[Target_Department]],tbl_DeptWeight[Department], tbl_DeptWeight[Impact Score])</f>
        <v>3</v>
      </c>
      <c r="K3484">
        <f>_xlfn.XLOOKUP(tbl_logs[[#This Row],[Employee_Action]],tbl_ResponseLikelihood[Employee Action],tbl_ResponseLikelihood[Likelihood Score])</f>
        <v>2</v>
      </c>
      <c r="L3484">
        <f>tbl_logs[[#This Row],[Impact Score]]*tbl_logs[[#This Row],[Response Multiplier]]</f>
        <v>6</v>
      </c>
      <c r="M3484" t="str" cm="1">
        <f t="array" ref="M3484">_xlfn.IFS(tbl_logs[[#This Row],[Total Score]]&lt;=4, "Low", tbl_logs[[#This Row],[Total Score]]&lt;=10, "Medium", tbl_logs[[#This Row],[Total Score]]&lt;=19, "High", tbl_logs[[#This Row],[Total Score]]&lt;=25, "Very High")</f>
        <v>Medium</v>
      </c>
      <c r="N3484" t="str" cm="1">
        <f t="array" ref="N3484">_xlfn.IFS(tbl_logs[[#This Row],[Total Score]]&lt;=4, "Low", tbl_logs[[#This Row],[Total Score]]&lt;=10, "Medium", tbl_logs[[#This Row],[Total Score]]&lt;=17, "High", tbl_logs[[#This Row],[Total Score]]&lt;=25, "Critical")</f>
        <v>Medium</v>
      </c>
    </row>
    <row r="3485" spans="1:14" x14ac:dyDescent="0.3">
      <c r="A3485" t="s">
        <v>4885</v>
      </c>
      <c r="B3485" s="1">
        <v>46086.722222222219</v>
      </c>
      <c r="C3485" t="s">
        <v>7</v>
      </c>
      <c r="D3485" t="s">
        <v>18</v>
      </c>
      <c r="E3485" t="s">
        <v>19</v>
      </c>
      <c r="F3485" t="s">
        <v>33</v>
      </c>
      <c r="G3485" s="2">
        <v>0.72222222222222221</v>
      </c>
      <c r="H3485" s="3">
        <v>46086</v>
      </c>
      <c r="I3485">
        <v>3</v>
      </c>
      <c r="J3485">
        <f>_xlfn.XLOOKUP(tbl_logs[[#This Row],[Target_Department]],tbl_DeptWeight[Department], tbl_DeptWeight[Impact Score])</f>
        <v>3</v>
      </c>
      <c r="K3485">
        <f>_xlfn.XLOOKUP(tbl_logs[[#This Row],[Employee_Action]],tbl_ResponseLikelihood[Employee Action],tbl_ResponseLikelihood[Likelihood Score])</f>
        <v>4</v>
      </c>
      <c r="L3485">
        <f>tbl_logs[[#This Row],[Impact Score]]*tbl_logs[[#This Row],[Response Multiplier]]</f>
        <v>12</v>
      </c>
      <c r="M3485" t="str" cm="1">
        <f t="array" ref="M3485">_xlfn.IFS(tbl_logs[[#This Row],[Total Score]]&lt;=4, "Low", tbl_logs[[#This Row],[Total Score]]&lt;=10, "Medium", tbl_logs[[#This Row],[Total Score]]&lt;=19, "High", tbl_logs[[#This Row],[Total Score]]&lt;=25, "Very High")</f>
        <v>High</v>
      </c>
      <c r="N3485" t="str" cm="1">
        <f t="array" ref="N3485">_xlfn.IFS(tbl_logs[[#This Row],[Total Score]]&lt;=4, "Low", tbl_logs[[#This Row],[Total Score]]&lt;=10, "Medium", tbl_logs[[#This Row],[Total Score]]&lt;=17, "High", tbl_logs[[#This Row],[Total Score]]&lt;=25, "Critical")</f>
        <v>High</v>
      </c>
    </row>
    <row r="3486" spans="1:14" x14ac:dyDescent="0.3">
      <c r="A3486" t="s">
        <v>279</v>
      </c>
      <c r="B3486" s="1">
        <v>46086.769444444442</v>
      </c>
      <c r="C3486" t="s">
        <v>7</v>
      </c>
      <c r="D3486" t="s">
        <v>22</v>
      </c>
      <c r="E3486" t="s">
        <v>19</v>
      </c>
      <c r="F3486" t="s">
        <v>20</v>
      </c>
      <c r="G3486" s="2">
        <v>0.76944444444444449</v>
      </c>
      <c r="H3486" s="3">
        <v>46086</v>
      </c>
      <c r="I3486">
        <v>3</v>
      </c>
      <c r="J3486">
        <f>_xlfn.XLOOKUP(tbl_logs[[#This Row],[Target_Department]],tbl_DeptWeight[Department], tbl_DeptWeight[Impact Score])</f>
        <v>3</v>
      </c>
      <c r="K3486">
        <f>_xlfn.XLOOKUP(tbl_logs[[#This Row],[Employee_Action]],tbl_ResponseLikelihood[Employee Action],tbl_ResponseLikelihood[Likelihood Score])</f>
        <v>2</v>
      </c>
      <c r="L3486">
        <f>tbl_logs[[#This Row],[Impact Score]]*tbl_logs[[#This Row],[Response Multiplier]]</f>
        <v>6</v>
      </c>
      <c r="M3486" t="str" cm="1">
        <f t="array" ref="M3486">_xlfn.IFS(tbl_logs[[#This Row],[Total Score]]&lt;=4, "Low", tbl_logs[[#This Row],[Total Score]]&lt;=10, "Medium", tbl_logs[[#This Row],[Total Score]]&lt;=19, "High", tbl_logs[[#This Row],[Total Score]]&lt;=25, "Very High")</f>
        <v>Medium</v>
      </c>
      <c r="N3486" t="str" cm="1">
        <f t="array" ref="N3486">_xlfn.IFS(tbl_logs[[#This Row],[Total Score]]&lt;=4, "Low", tbl_logs[[#This Row],[Total Score]]&lt;=10, "Medium", tbl_logs[[#This Row],[Total Score]]&lt;=17, "High", tbl_logs[[#This Row],[Total Score]]&lt;=25, "Critical")</f>
        <v>Medium</v>
      </c>
    </row>
    <row r="3487" spans="1:14" x14ac:dyDescent="0.3">
      <c r="A3487" t="s">
        <v>1945</v>
      </c>
      <c r="B3487" s="1">
        <v>46086.775694444441</v>
      </c>
      <c r="C3487" t="s">
        <v>7</v>
      </c>
      <c r="D3487" t="s">
        <v>22</v>
      </c>
      <c r="E3487" t="s">
        <v>19</v>
      </c>
      <c r="F3487" t="s">
        <v>20</v>
      </c>
      <c r="G3487" s="2">
        <v>0.77569444444444446</v>
      </c>
      <c r="H3487" s="3">
        <v>46086</v>
      </c>
      <c r="I3487">
        <v>3</v>
      </c>
      <c r="J3487">
        <f>_xlfn.XLOOKUP(tbl_logs[[#This Row],[Target_Department]],tbl_DeptWeight[Department], tbl_DeptWeight[Impact Score])</f>
        <v>3</v>
      </c>
      <c r="K3487">
        <f>_xlfn.XLOOKUP(tbl_logs[[#This Row],[Employee_Action]],tbl_ResponseLikelihood[Employee Action],tbl_ResponseLikelihood[Likelihood Score])</f>
        <v>2</v>
      </c>
      <c r="L3487">
        <f>tbl_logs[[#This Row],[Impact Score]]*tbl_logs[[#This Row],[Response Multiplier]]</f>
        <v>6</v>
      </c>
      <c r="M3487" t="str" cm="1">
        <f t="array" ref="M3487">_xlfn.IFS(tbl_logs[[#This Row],[Total Score]]&lt;=4, "Low", tbl_logs[[#This Row],[Total Score]]&lt;=10, "Medium", tbl_logs[[#This Row],[Total Score]]&lt;=19, "High", tbl_logs[[#This Row],[Total Score]]&lt;=25, "Very High")</f>
        <v>Medium</v>
      </c>
      <c r="N3487" t="str" cm="1">
        <f t="array" ref="N3487">_xlfn.IFS(tbl_logs[[#This Row],[Total Score]]&lt;=4, "Low", tbl_logs[[#This Row],[Total Score]]&lt;=10, "Medium", tbl_logs[[#This Row],[Total Score]]&lt;=17, "High", tbl_logs[[#This Row],[Total Score]]&lt;=25, "Critical")</f>
        <v>Medium</v>
      </c>
    </row>
    <row r="3488" spans="1:14" x14ac:dyDescent="0.3">
      <c r="A3488" t="s">
        <v>4048</v>
      </c>
      <c r="B3488" s="1">
        <v>46086.776388888888</v>
      </c>
      <c r="C3488" t="s">
        <v>26</v>
      </c>
      <c r="D3488" t="s">
        <v>15</v>
      </c>
      <c r="E3488" t="s">
        <v>9</v>
      </c>
      <c r="F3488" t="s">
        <v>10</v>
      </c>
      <c r="G3488" s="2">
        <v>0.77638888888888891</v>
      </c>
      <c r="H3488" s="3">
        <v>46086</v>
      </c>
      <c r="I3488">
        <v>3</v>
      </c>
      <c r="J3488">
        <f>_xlfn.XLOOKUP(tbl_logs[[#This Row],[Target_Department]],tbl_DeptWeight[Department], tbl_DeptWeight[Impact Score])</f>
        <v>3</v>
      </c>
      <c r="K3488">
        <f>_xlfn.XLOOKUP(tbl_logs[[#This Row],[Employee_Action]],tbl_ResponseLikelihood[Employee Action],tbl_ResponseLikelihood[Likelihood Score])</f>
        <v>2</v>
      </c>
      <c r="L3488">
        <f>tbl_logs[[#This Row],[Impact Score]]*tbl_logs[[#This Row],[Response Multiplier]]</f>
        <v>6</v>
      </c>
      <c r="M3488" t="str" cm="1">
        <f t="array" ref="M3488">_xlfn.IFS(tbl_logs[[#This Row],[Total Score]]&lt;=4, "Low", tbl_logs[[#This Row],[Total Score]]&lt;=10, "Medium", tbl_logs[[#This Row],[Total Score]]&lt;=19, "High", tbl_logs[[#This Row],[Total Score]]&lt;=25, "Very High")</f>
        <v>Medium</v>
      </c>
      <c r="N3488" t="str" cm="1">
        <f t="array" ref="N3488">_xlfn.IFS(tbl_logs[[#This Row],[Total Score]]&lt;=4, "Low", tbl_logs[[#This Row],[Total Score]]&lt;=10, "Medium", tbl_logs[[#This Row],[Total Score]]&lt;=17, "High", tbl_logs[[#This Row],[Total Score]]&lt;=25, "Critical")</f>
        <v>Medium</v>
      </c>
    </row>
    <row r="3489" spans="1:14" x14ac:dyDescent="0.3">
      <c r="A3489" t="s">
        <v>4282</v>
      </c>
      <c r="B3489" s="1">
        <v>46086.820833333331</v>
      </c>
      <c r="C3489" t="s">
        <v>47</v>
      </c>
      <c r="D3489" t="s">
        <v>22</v>
      </c>
      <c r="E3489" t="s">
        <v>31</v>
      </c>
      <c r="F3489" t="s">
        <v>10</v>
      </c>
      <c r="G3489" s="2">
        <v>0.8208333333333333</v>
      </c>
      <c r="H3489" s="3">
        <v>46086</v>
      </c>
      <c r="I3489">
        <v>3</v>
      </c>
      <c r="J3489">
        <f>_xlfn.XLOOKUP(tbl_logs[[#This Row],[Target_Department]],tbl_DeptWeight[Department], tbl_DeptWeight[Impact Score])</f>
        <v>1</v>
      </c>
      <c r="K3489">
        <f>_xlfn.XLOOKUP(tbl_logs[[#This Row],[Employee_Action]],tbl_ResponseLikelihood[Employee Action],tbl_ResponseLikelihood[Likelihood Score])</f>
        <v>2</v>
      </c>
      <c r="L3489">
        <f>tbl_logs[[#This Row],[Impact Score]]*tbl_logs[[#This Row],[Response Multiplier]]</f>
        <v>2</v>
      </c>
      <c r="M3489" t="str" cm="1">
        <f t="array" ref="M3489">_xlfn.IFS(tbl_logs[[#This Row],[Total Score]]&lt;=4, "Low", tbl_logs[[#This Row],[Total Score]]&lt;=10, "Medium", tbl_logs[[#This Row],[Total Score]]&lt;=19, "High", tbl_logs[[#This Row],[Total Score]]&lt;=25, "Very High")</f>
        <v>Low</v>
      </c>
      <c r="N3489" t="str" cm="1">
        <f t="array" ref="N3489">_xlfn.IFS(tbl_logs[[#This Row],[Total Score]]&lt;=4, "Low", tbl_logs[[#This Row],[Total Score]]&lt;=10, "Medium", tbl_logs[[#This Row],[Total Score]]&lt;=17, "High", tbl_logs[[#This Row],[Total Score]]&lt;=25, "Critical")</f>
        <v>Low</v>
      </c>
    </row>
    <row r="3490" spans="1:14" x14ac:dyDescent="0.3">
      <c r="A3490" t="s">
        <v>1593</v>
      </c>
      <c r="B3490" s="1">
        <v>46086.822222222225</v>
      </c>
      <c r="C3490" t="s">
        <v>47</v>
      </c>
      <c r="D3490" t="s">
        <v>22</v>
      </c>
      <c r="E3490" t="s">
        <v>9</v>
      </c>
      <c r="F3490" t="s">
        <v>10</v>
      </c>
      <c r="G3490" s="2">
        <v>0.82222222222222219</v>
      </c>
      <c r="H3490" s="3">
        <v>46086</v>
      </c>
      <c r="I3490">
        <v>3</v>
      </c>
      <c r="J3490">
        <f>_xlfn.XLOOKUP(tbl_logs[[#This Row],[Target_Department]],tbl_DeptWeight[Department], tbl_DeptWeight[Impact Score])</f>
        <v>1</v>
      </c>
      <c r="K3490">
        <f>_xlfn.XLOOKUP(tbl_logs[[#This Row],[Employee_Action]],tbl_ResponseLikelihood[Employee Action],tbl_ResponseLikelihood[Likelihood Score])</f>
        <v>2</v>
      </c>
      <c r="L3490">
        <f>tbl_logs[[#This Row],[Impact Score]]*tbl_logs[[#This Row],[Response Multiplier]]</f>
        <v>2</v>
      </c>
      <c r="M3490" t="str" cm="1">
        <f t="array" ref="M3490">_xlfn.IFS(tbl_logs[[#This Row],[Total Score]]&lt;=4, "Low", tbl_logs[[#This Row],[Total Score]]&lt;=10, "Medium", tbl_logs[[#This Row],[Total Score]]&lt;=19, "High", tbl_logs[[#This Row],[Total Score]]&lt;=25, "Very High")</f>
        <v>Low</v>
      </c>
      <c r="N3490" t="str" cm="1">
        <f t="array" ref="N3490">_xlfn.IFS(tbl_logs[[#This Row],[Total Score]]&lt;=4, "Low", tbl_logs[[#This Row],[Total Score]]&lt;=10, "Medium", tbl_logs[[#This Row],[Total Score]]&lt;=17, "High", tbl_logs[[#This Row],[Total Score]]&lt;=25, "Critical")</f>
        <v>Low</v>
      </c>
    </row>
    <row r="3491" spans="1:14" x14ac:dyDescent="0.3">
      <c r="A3491" t="s">
        <v>300</v>
      </c>
      <c r="B3491" s="1">
        <v>46086.849305555559</v>
      </c>
      <c r="C3491" t="s">
        <v>40</v>
      </c>
      <c r="D3491" t="s">
        <v>18</v>
      </c>
      <c r="E3491" t="s">
        <v>16</v>
      </c>
      <c r="F3491" t="s">
        <v>10</v>
      </c>
      <c r="G3491" s="2">
        <v>0.84930555555555554</v>
      </c>
      <c r="H3491" s="3">
        <v>46086</v>
      </c>
      <c r="I3491">
        <v>3</v>
      </c>
      <c r="J3491">
        <f>_xlfn.XLOOKUP(tbl_logs[[#This Row],[Target_Department]],tbl_DeptWeight[Department], tbl_DeptWeight[Impact Score])</f>
        <v>5</v>
      </c>
      <c r="K3491">
        <f>_xlfn.XLOOKUP(tbl_logs[[#This Row],[Employee_Action]],tbl_ResponseLikelihood[Employee Action],tbl_ResponseLikelihood[Likelihood Score])</f>
        <v>2</v>
      </c>
      <c r="L3491">
        <f>tbl_logs[[#This Row],[Impact Score]]*tbl_logs[[#This Row],[Response Multiplier]]</f>
        <v>10</v>
      </c>
      <c r="M3491" t="str" cm="1">
        <f t="array" ref="M3491">_xlfn.IFS(tbl_logs[[#This Row],[Total Score]]&lt;=4, "Low", tbl_logs[[#This Row],[Total Score]]&lt;=10, "Medium", tbl_logs[[#This Row],[Total Score]]&lt;=19, "High", tbl_logs[[#This Row],[Total Score]]&lt;=25, "Very High")</f>
        <v>Medium</v>
      </c>
      <c r="N3491" t="str" cm="1">
        <f t="array" ref="N3491">_xlfn.IFS(tbl_logs[[#This Row],[Total Score]]&lt;=4, "Low", tbl_logs[[#This Row],[Total Score]]&lt;=10, "Medium", tbl_logs[[#This Row],[Total Score]]&lt;=17, "High", tbl_logs[[#This Row],[Total Score]]&lt;=25, "Critical")</f>
        <v>Medium</v>
      </c>
    </row>
    <row r="3492" spans="1:14" x14ac:dyDescent="0.3">
      <c r="A3492" t="s">
        <v>3035</v>
      </c>
      <c r="B3492" s="1">
        <v>46086.861805555556</v>
      </c>
      <c r="C3492" t="s">
        <v>47</v>
      </c>
      <c r="D3492" t="s">
        <v>15</v>
      </c>
      <c r="E3492" t="s">
        <v>19</v>
      </c>
      <c r="F3492" t="s">
        <v>13</v>
      </c>
      <c r="G3492" s="2">
        <v>0.8618055555555556</v>
      </c>
      <c r="H3492" s="3">
        <v>46086</v>
      </c>
      <c r="I3492">
        <v>3</v>
      </c>
      <c r="J3492">
        <f>_xlfn.XLOOKUP(tbl_logs[[#This Row],[Target_Department]],tbl_DeptWeight[Department], tbl_DeptWeight[Impact Score])</f>
        <v>1</v>
      </c>
      <c r="K3492">
        <f>_xlfn.XLOOKUP(tbl_logs[[#This Row],[Employee_Action]],tbl_ResponseLikelihood[Employee Action],tbl_ResponseLikelihood[Likelihood Score])</f>
        <v>1</v>
      </c>
      <c r="L3492">
        <f>tbl_logs[[#This Row],[Impact Score]]*tbl_logs[[#This Row],[Response Multiplier]]</f>
        <v>1</v>
      </c>
      <c r="M3492" t="str" cm="1">
        <f t="array" ref="M3492">_xlfn.IFS(tbl_logs[[#This Row],[Total Score]]&lt;=4, "Low", tbl_logs[[#This Row],[Total Score]]&lt;=10, "Medium", tbl_logs[[#This Row],[Total Score]]&lt;=19, "High", tbl_logs[[#This Row],[Total Score]]&lt;=25, "Very High")</f>
        <v>Low</v>
      </c>
      <c r="N3492" t="str" cm="1">
        <f t="array" ref="N3492">_xlfn.IFS(tbl_logs[[#This Row],[Total Score]]&lt;=4, "Low", tbl_logs[[#This Row],[Total Score]]&lt;=10, "Medium", tbl_logs[[#This Row],[Total Score]]&lt;=17, "High", tbl_logs[[#This Row],[Total Score]]&lt;=25, "Critical")</f>
        <v>Low</v>
      </c>
    </row>
    <row r="3493" spans="1:14" x14ac:dyDescent="0.3">
      <c r="A3493" t="s">
        <v>3427</v>
      </c>
      <c r="B3493" s="1">
        <v>46086.864583333336</v>
      </c>
      <c r="C3493" t="s">
        <v>35</v>
      </c>
      <c r="D3493" t="s">
        <v>8</v>
      </c>
      <c r="E3493" t="s">
        <v>31</v>
      </c>
      <c r="F3493" t="s">
        <v>20</v>
      </c>
      <c r="G3493" s="2">
        <v>0.86458333333333337</v>
      </c>
      <c r="H3493" s="3">
        <v>46086</v>
      </c>
      <c r="I3493">
        <v>3</v>
      </c>
      <c r="J3493">
        <f>_xlfn.XLOOKUP(tbl_logs[[#This Row],[Target_Department]],tbl_DeptWeight[Department], tbl_DeptWeight[Impact Score])</f>
        <v>1</v>
      </c>
      <c r="K3493">
        <f>_xlfn.XLOOKUP(tbl_logs[[#This Row],[Employee_Action]],tbl_ResponseLikelihood[Employee Action],tbl_ResponseLikelihood[Likelihood Score])</f>
        <v>2</v>
      </c>
      <c r="L3493">
        <f>tbl_logs[[#This Row],[Impact Score]]*tbl_logs[[#This Row],[Response Multiplier]]</f>
        <v>2</v>
      </c>
      <c r="M3493" t="str" cm="1">
        <f t="array" ref="M3493">_xlfn.IFS(tbl_logs[[#This Row],[Total Score]]&lt;=4, "Low", tbl_logs[[#This Row],[Total Score]]&lt;=10, "Medium", tbl_logs[[#This Row],[Total Score]]&lt;=19, "High", tbl_logs[[#This Row],[Total Score]]&lt;=25, "Very High")</f>
        <v>Low</v>
      </c>
      <c r="N3493" t="str" cm="1">
        <f t="array" ref="N3493">_xlfn.IFS(tbl_logs[[#This Row],[Total Score]]&lt;=4, "Low", tbl_logs[[#This Row],[Total Score]]&lt;=10, "Medium", tbl_logs[[#This Row],[Total Score]]&lt;=17, "High", tbl_logs[[#This Row],[Total Score]]&lt;=25, "Critical")</f>
        <v>Low</v>
      </c>
    </row>
    <row r="3494" spans="1:14" x14ac:dyDescent="0.3">
      <c r="A3494" t="s">
        <v>3624</v>
      </c>
      <c r="B3494" s="1">
        <v>46086.868055555555</v>
      </c>
      <c r="C3494" t="s">
        <v>47</v>
      </c>
      <c r="D3494" t="s">
        <v>22</v>
      </c>
      <c r="E3494" t="s">
        <v>16</v>
      </c>
      <c r="F3494" t="s">
        <v>13</v>
      </c>
      <c r="G3494" s="2">
        <v>0.86805555555555558</v>
      </c>
      <c r="H3494" s="3">
        <v>46086</v>
      </c>
      <c r="I3494">
        <v>3</v>
      </c>
      <c r="J3494">
        <f>_xlfn.XLOOKUP(tbl_logs[[#This Row],[Target_Department]],tbl_DeptWeight[Department], tbl_DeptWeight[Impact Score])</f>
        <v>1</v>
      </c>
      <c r="K3494">
        <f>_xlfn.XLOOKUP(tbl_logs[[#This Row],[Employee_Action]],tbl_ResponseLikelihood[Employee Action],tbl_ResponseLikelihood[Likelihood Score])</f>
        <v>1</v>
      </c>
      <c r="L3494">
        <f>tbl_logs[[#This Row],[Impact Score]]*tbl_logs[[#This Row],[Response Multiplier]]</f>
        <v>1</v>
      </c>
      <c r="M3494" t="str" cm="1">
        <f t="array" ref="M3494">_xlfn.IFS(tbl_logs[[#This Row],[Total Score]]&lt;=4, "Low", tbl_logs[[#This Row],[Total Score]]&lt;=10, "Medium", tbl_logs[[#This Row],[Total Score]]&lt;=19, "High", tbl_logs[[#This Row],[Total Score]]&lt;=25, "Very High")</f>
        <v>Low</v>
      </c>
      <c r="N3494" t="str" cm="1">
        <f t="array" ref="N3494">_xlfn.IFS(tbl_logs[[#This Row],[Total Score]]&lt;=4, "Low", tbl_logs[[#This Row],[Total Score]]&lt;=10, "Medium", tbl_logs[[#This Row],[Total Score]]&lt;=17, "High", tbl_logs[[#This Row],[Total Score]]&lt;=25, "Critical")</f>
        <v>Low</v>
      </c>
    </row>
    <row r="3495" spans="1:14" x14ac:dyDescent="0.3">
      <c r="A3495" t="s">
        <v>1245</v>
      </c>
      <c r="B3495" s="1">
        <v>46086.873611111114</v>
      </c>
      <c r="C3495" t="s">
        <v>35</v>
      </c>
      <c r="D3495" t="s">
        <v>22</v>
      </c>
      <c r="E3495" t="s">
        <v>9</v>
      </c>
      <c r="F3495" t="s">
        <v>13</v>
      </c>
      <c r="G3495" s="2">
        <v>0.87361111111111112</v>
      </c>
      <c r="H3495" s="3">
        <v>46086</v>
      </c>
      <c r="I3495">
        <v>3</v>
      </c>
      <c r="J3495">
        <f>_xlfn.XLOOKUP(tbl_logs[[#This Row],[Target_Department]],tbl_DeptWeight[Department], tbl_DeptWeight[Impact Score])</f>
        <v>1</v>
      </c>
      <c r="K3495">
        <f>_xlfn.XLOOKUP(tbl_logs[[#This Row],[Employee_Action]],tbl_ResponseLikelihood[Employee Action],tbl_ResponseLikelihood[Likelihood Score])</f>
        <v>1</v>
      </c>
      <c r="L3495">
        <f>tbl_logs[[#This Row],[Impact Score]]*tbl_logs[[#This Row],[Response Multiplier]]</f>
        <v>1</v>
      </c>
      <c r="M3495" t="str" cm="1">
        <f t="array" ref="M3495">_xlfn.IFS(tbl_logs[[#This Row],[Total Score]]&lt;=4, "Low", tbl_logs[[#This Row],[Total Score]]&lt;=10, "Medium", tbl_logs[[#This Row],[Total Score]]&lt;=19, "High", tbl_logs[[#This Row],[Total Score]]&lt;=25, "Very High")</f>
        <v>Low</v>
      </c>
      <c r="N3495" t="str" cm="1">
        <f t="array" ref="N3495">_xlfn.IFS(tbl_logs[[#This Row],[Total Score]]&lt;=4, "Low", tbl_logs[[#This Row],[Total Score]]&lt;=10, "Medium", tbl_logs[[#This Row],[Total Score]]&lt;=17, "High", tbl_logs[[#This Row],[Total Score]]&lt;=25, "Critical")</f>
        <v>Low</v>
      </c>
    </row>
    <row r="3496" spans="1:14" x14ac:dyDescent="0.3">
      <c r="A3496" t="s">
        <v>1385</v>
      </c>
      <c r="B3496" s="1">
        <v>46086.908333333333</v>
      </c>
      <c r="C3496" t="s">
        <v>12</v>
      </c>
      <c r="D3496" t="s">
        <v>18</v>
      </c>
      <c r="E3496" t="s">
        <v>19</v>
      </c>
      <c r="F3496" t="s">
        <v>33</v>
      </c>
      <c r="G3496" s="2">
        <v>0.90833333333333333</v>
      </c>
      <c r="H3496" s="3">
        <v>46086</v>
      </c>
      <c r="I3496">
        <v>3</v>
      </c>
      <c r="J3496">
        <f>_xlfn.XLOOKUP(tbl_logs[[#This Row],[Target_Department]],tbl_DeptWeight[Department], tbl_DeptWeight[Impact Score])</f>
        <v>1</v>
      </c>
      <c r="K3496">
        <f>_xlfn.XLOOKUP(tbl_logs[[#This Row],[Employee_Action]],tbl_ResponseLikelihood[Employee Action],tbl_ResponseLikelihood[Likelihood Score])</f>
        <v>4</v>
      </c>
      <c r="L3496">
        <f>tbl_logs[[#This Row],[Impact Score]]*tbl_logs[[#This Row],[Response Multiplier]]</f>
        <v>4</v>
      </c>
      <c r="M3496" t="str" cm="1">
        <f t="array" ref="M3496">_xlfn.IFS(tbl_logs[[#This Row],[Total Score]]&lt;=4, "Low", tbl_logs[[#This Row],[Total Score]]&lt;=10, "Medium", tbl_logs[[#This Row],[Total Score]]&lt;=19, "High", tbl_logs[[#This Row],[Total Score]]&lt;=25, "Very High")</f>
        <v>Low</v>
      </c>
      <c r="N3496" t="str" cm="1">
        <f t="array" ref="N3496">_xlfn.IFS(tbl_logs[[#This Row],[Total Score]]&lt;=4, "Low", tbl_logs[[#This Row],[Total Score]]&lt;=10, "Medium", tbl_logs[[#This Row],[Total Score]]&lt;=17, "High", tbl_logs[[#This Row],[Total Score]]&lt;=25, "Critical")</f>
        <v>Low</v>
      </c>
    </row>
    <row r="3497" spans="1:14" x14ac:dyDescent="0.3">
      <c r="A3497" t="s">
        <v>2286</v>
      </c>
      <c r="B3497" s="1">
        <v>46086.925694444442</v>
      </c>
      <c r="C3497" t="s">
        <v>47</v>
      </c>
      <c r="D3497" t="s">
        <v>22</v>
      </c>
      <c r="E3497" t="s">
        <v>16</v>
      </c>
      <c r="F3497" t="s">
        <v>10</v>
      </c>
      <c r="G3497" s="2">
        <v>0.92569444444444449</v>
      </c>
      <c r="H3497" s="3">
        <v>46086</v>
      </c>
      <c r="I3497">
        <v>3</v>
      </c>
      <c r="J3497">
        <f>_xlfn.XLOOKUP(tbl_logs[[#This Row],[Target_Department]],tbl_DeptWeight[Department], tbl_DeptWeight[Impact Score])</f>
        <v>1</v>
      </c>
      <c r="K3497">
        <f>_xlfn.XLOOKUP(tbl_logs[[#This Row],[Employee_Action]],tbl_ResponseLikelihood[Employee Action],tbl_ResponseLikelihood[Likelihood Score])</f>
        <v>2</v>
      </c>
      <c r="L3497">
        <f>tbl_logs[[#This Row],[Impact Score]]*tbl_logs[[#This Row],[Response Multiplier]]</f>
        <v>2</v>
      </c>
      <c r="M3497" t="str" cm="1">
        <f t="array" ref="M3497">_xlfn.IFS(tbl_logs[[#This Row],[Total Score]]&lt;=4, "Low", tbl_logs[[#This Row],[Total Score]]&lt;=10, "Medium", tbl_logs[[#This Row],[Total Score]]&lt;=19, "High", tbl_logs[[#This Row],[Total Score]]&lt;=25, "Very High")</f>
        <v>Low</v>
      </c>
      <c r="N3497" t="str" cm="1">
        <f t="array" ref="N3497">_xlfn.IFS(tbl_logs[[#This Row],[Total Score]]&lt;=4, "Low", tbl_logs[[#This Row],[Total Score]]&lt;=10, "Medium", tbl_logs[[#This Row],[Total Score]]&lt;=17, "High", tbl_logs[[#This Row],[Total Score]]&lt;=25, "Critical")</f>
        <v>Low</v>
      </c>
    </row>
    <row r="3498" spans="1:14" x14ac:dyDescent="0.3">
      <c r="A3498" t="s">
        <v>810</v>
      </c>
      <c r="B3498" s="1">
        <v>46086.943749999999</v>
      </c>
      <c r="C3498" t="s">
        <v>7</v>
      </c>
      <c r="D3498" t="s">
        <v>18</v>
      </c>
      <c r="E3498" t="s">
        <v>19</v>
      </c>
      <c r="F3498" t="s">
        <v>53</v>
      </c>
      <c r="G3498" s="2">
        <v>0.94374999999999998</v>
      </c>
      <c r="H3498" s="3">
        <v>46086</v>
      </c>
      <c r="I3498">
        <v>3</v>
      </c>
      <c r="J3498">
        <f>_xlfn.XLOOKUP(tbl_logs[[#This Row],[Target_Department]],tbl_DeptWeight[Department], tbl_DeptWeight[Impact Score])</f>
        <v>3</v>
      </c>
      <c r="K3498">
        <f>_xlfn.XLOOKUP(tbl_logs[[#This Row],[Employee_Action]],tbl_ResponseLikelihood[Employee Action],tbl_ResponseLikelihood[Likelihood Score])</f>
        <v>5</v>
      </c>
      <c r="L3498">
        <f>tbl_logs[[#This Row],[Impact Score]]*tbl_logs[[#This Row],[Response Multiplier]]</f>
        <v>15</v>
      </c>
      <c r="M3498" t="str" cm="1">
        <f t="array" ref="M3498">_xlfn.IFS(tbl_logs[[#This Row],[Total Score]]&lt;=4, "Low", tbl_logs[[#This Row],[Total Score]]&lt;=10, "Medium", tbl_logs[[#This Row],[Total Score]]&lt;=19, "High", tbl_logs[[#This Row],[Total Score]]&lt;=25, "Very High")</f>
        <v>High</v>
      </c>
      <c r="N3498" t="str" cm="1">
        <f t="array" ref="N3498">_xlfn.IFS(tbl_logs[[#This Row],[Total Score]]&lt;=4, "Low", tbl_logs[[#This Row],[Total Score]]&lt;=10, "Medium", tbl_logs[[#This Row],[Total Score]]&lt;=17, "High", tbl_logs[[#This Row],[Total Score]]&lt;=25, "Critical")</f>
        <v>High</v>
      </c>
    </row>
    <row r="3499" spans="1:14" x14ac:dyDescent="0.3">
      <c r="A3499" t="s">
        <v>3858</v>
      </c>
      <c r="B3499" s="1">
        <v>46086.955555555556</v>
      </c>
      <c r="C3499" t="s">
        <v>12</v>
      </c>
      <c r="D3499" t="s">
        <v>8</v>
      </c>
      <c r="E3499" t="s">
        <v>9</v>
      </c>
      <c r="F3499" t="s">
        <v>33</v>
      </c>
      <c r="G3499" s="2">
        <v>0.9555555555555556</v>
      </c>
      <c r="H3499" s="3">
        <v>46086</v>
      </c>
      <c r="I3499">
        <v>3</v>
      </c>
      <c r="J3499">
        <f>_xlfn.XLOOKUP(tbl_logs[[#This Row],[Target_Department]],tbl_DeptWeight[Department], tbl_DeptWeight[Impact Score])</f>
        <v>1</v>
      </c>
      <c r="K3499">
        <f>_xlfn.XLOOKUP(tbl_logs[[#This Row],[Employee_Action]],tbl_ResponseLikelihood[Employee Action],tbl_ResponseLikelihood[Likelihood Score])</f>
        <v>4</v>
      </c>
      <c r="L3499">
        <f>tbl_logs[[#This Row],[Impact Score]]*tbl_logs[[#This Row],[Response Multiplier]]</f>
        <v>4</v>
      </c>
      <c r="M3499" t="str" cm="1">
        <f t="array" ref="M3499">_xlfn.IFS(tbl_logs[[#This Row],[Total Score]]&lt;=4, "Low", tbl_logs[[#This Row],[Total Score]]&lt;=10, "Medium", tbl_logs[[#This Row],[Total Score]]&lt;=19, "High", tbl_logs[[#This Row],[Total Score]]&lt;=25, "Very High")</f>
        <v>Low</v>
      </c>
      <c r="N3499" t="str" cm="1">
        <f t="array" ref="N3499">_xlfn.IFS(tbl_logs[[#This Row],[Total Score]]&lt;=4, "Low", tbl_logs[[#This Row],[Total Score]]&lt;=10, "Medium", tbl_logs[[#This Row],[Total Score]]&lt;=17, "High", tbl_logs[[#This Row],[Total Score]]&lt;=25, "Critical")</f>
        <v>Low</v>
      </c>
    </row>
    <row r="3500" spans="1:14" x14ac:dyDescent="0.3">
      <c r="A3500" t="s">
        <v>4550</v>
      </c>
      <c r="B3500" s="1">
        <v>46086.964583333334</v>
      </c>
      <c r="C3500" t="s">
        <v>7</v>
      </c>
      <c r="D3500" t="s">
        <v>18</v>
      </c>
      <c r="E3500" t="s">
        <v>16</v>
      </c>
      <c r="F3500" t="s">
        <v>20</v>
      </c>
      <c r="G3500" s="2">
        <v>0.96458333333333335</v>
      </c>
      <c r="H3500" s="3">
        <v>46086</v>
      </c>
      <c r="I3500">
        <v>3</v>
      </c>
      <c r="J3500">
        <f>_xlfn.XLOOKUP(tbl_logs[[#This Row],[Target_Department]],tbl_DeptWeight[Department], tbl_DeptWeight[Impact Score])</f>
        <v>3</v>
      </c>
      <c r="K3500">
        <f>_xlfn.XLOOKUP(tbl_logs[[#This Row],[Employee_Action]],tbl_ResponseLikelihood[Employee Action],tbl_ResponseLikelihood[Likelihood Score])</f>
        <v>2</v>
      </c>
      <c r="L3500">
        <f>tbl_logs[[#This Row],[Impact Score]]*tbl_logs[[#This Row],[Response Multiplier]]</f>
        <v>6</v>
      </c>
      <c r="M3500" t="str" cm="1">
        <f t="array" ref="M3500">_xlfn.IFS(tbl_logs[[#This Row],[Total Score]]&lt;=4, "Low", tbl_logs[[#This Row],[Total Score]]&lt;=10, "Medium", tbl_logs[[#This Row],[Total Score]]&lt;=19, "High", tbl_logs[[#This Row],[Total Score]]&lt;=25, "Very High")</f>
        <v>Medium</v>
      </c>
      <c r="N3500" t="str" cm="1">
        <f t="array" ref="N3500">_xlfn.IFS(tbl_logs[[#This Row],[Total Score]]&lt;=4, "Low", tbl_logs[[#This Row],[Total Score]]&lt;=10, "Medium", tbl_logs[[#This Row],[Total Score]]&lt;=17, "High", tbl_logs[[#This Row],[Total Score]]&lt;=25, "Critical")</f>
        <v>Medium</v>
      </c>
    </row>
    <row r="3501" spans="1:14" x14ac:dyDescent="0.3">
      <c r="A3501" t="s">
        <v>740</v>
      </c>
      <c r="B3501" s="1">
        <v>46086.98541666667</v>
      </c>
      <c r="C3501" t="s">
        <v>7</v>
      </c>
      <c r="D3501" t="s">
        <v>18</v>
      </c>
      <c r="E3501" t="s">
        <v>19</v>
      </c>
      <c r="F3501" t="s">
        <v>10</v>
      </c>
      <c r="G3501" s="2">
        <v>0.98541666666666672</v>
      </c>
      <c r="H3501" s="3">
        <v>46086</v>
      </c>
      <c r="I3501">
        <v>3</v>
      </c>
      <c r="J3501">
        <f>_xlfn.XLOOKUP(tbl_logs[[#This Row],[Target_Department]],tbl_DeptWeight[Department], tbl_DeptWeight[Impact Score])</f>
        <v>3</v>
      </c>
      <c r="K3501">
        <f>_xlfn.XLOOKUP(tbl_logs[[#This Row],[Employee_Action]],tbl_ResponseLikelihood[Employee Action],tbl_ResponseLikelihood[Likelihood Score])</f>
        <v>2</v>
      </c>
      <c r="L3501">
        <f>tbl_logs[[#This Row],[Impact Score]]*tbl_logs[[#This Row],[Response Multiplier]]</f>
        <v>6</v>
      </c>
      <c r="M3501" t="str" cm="1">
        <f t="array" ref="M3501">_xlfn.IFS(tbl_logs[[#This Row],[Total Score]]&lt;=4, "Low", tbl_logs[[#This Row],[Total Score]]&lt;=10, "Medium", tbl_logs[[#This Row],[Total Score]]&lt;=19, "High", tbl_logs[[#This Row],[Total Score]]&lt;=25, "Very High")</f>
        <v>Medium</v>
      </c>
      <c r="N3501" t="str" cm="1">
        <f t="array" ref="N3501">_xlfn.IFS(tbl_logs[[#This Row],[Total Score]]&lt;=4, "Low", tbl_logs[[#This Row],[Total Score]]&lt;=10, "Medium", tbl_logs[[#This Row],[Total Score]]&lt;=17, "High", tbl_logs[[#This Row],[Total Score]]&lt;=25, "Critical")</f>
        <v>Medium</v>
      </c>
    </row>
    <row r="3502" spans="1:14" x14ac:dyDescent="0.3">
      <c r="A3502" t="s">
        <v>578</v>
      </c>
      <c r="B3502" s="1">
        <v>46087.025000000001</v>
      </c>
      <c r="C3502" t="s">
        <v>7</v>
      </c>
      <c r="D3502" t="s">
        <v>15</v>
      </c>
      <c r="E3502" t="s">
        <v>19</v>
      </c>
      <c r="F3502" t="s">
        <v>53</v>
      </c>
      <c r="G3502" s="2">
        <v>2.5000000000000001E-2</v>
      </c>
      <c r="H3502" s="3">
        <v>46087</v>
      </c>
      <c r="I3502">
        <v>3</v>
      </c>
      <c r="J3502">
        <f>_xlfn.XLOOKUP(tbl_logs[[#This Row],[Target_Department]],tbl_DeptWeight[Department], tbl_DeptWeight[Impact Score])</f>
        <v>3</v>
      </c>
      <c r="K3502">
        <f>_xlfn.XLOOKUP(tbl_logs[[#This Row],[Employee_Action]],tbl_ResponseLikelihood[Employee Action],tbl_ResponseLikelihood[Likelihood Score])</f>
        <v>5</v>
      </c>
      <c r="L3502">
        <f>tbl_logs[[#This Row],[Impact Score]]*tbl_logs[[#This Row],[Response Multiplier]]</f>
        <v>15</v>
      </c>
      <c r="M3502" t="str" cm="1">
        <f t="array" ref="M3502">_xlfn.IFS(tbl_logs[[#This Row],[Total Score]]&lt;=4, "Low", tbl_logs[[#This Row],[Total Score]]&lt;=10, "Medium", tbl_logs[[#This Row],[Total Score]]&lt;=19, "High", tbl_logs[[#This Row],[Total Score]]&lt;=25, "Very High")</f>
        <v>High</v>
      </c>
      <c r="N3502" t="str" cm="1">
        <f t="array" ref="N3502">_xlfn.IFS(tbl_logs[[#This Row],[Total Score]]&lt;=4, "Low", tbl_logs[[#This Row],[Total Score]]&lt;=10, "Medium", tbl_logs[[#This Row],[Total Score]]&lt;=17, "High", tbl_logs[[#This Row],[Total Score]]&lt;=25, "Critical")</f>
        <v>High</v>
      </c>
    </row>
    <row r="3503" spans="1:14" x14ac:dyDescent="0.3">
      <c r="A3503" t="s">
        <v>1706</v>
      </c>
      <c r="B3503" s="1">
        <v>46087.027083333334</v>
      </c>
      <c r="C3503" t="s">
        <v>35</v>
      </c>
      <c r="D3503" t="s">
        <v>18</v>
      </c>
      <c r="E3503" t="s">
        <v>31</v>
      </c>
      <c r="F3503" t="s">
        <v>10</v>
      </c>
      <c r="G3503" s="2">
        <v>2.7083333333333334E-2</v>
      </c>
      <c r="H3503" s="3">
        <v>46087</v>
      </c>
      <c r="I3503">
        <v>3</v>
      </c>
      <c r="J3503">
        <f>_xlfn.XLOOKUP(tbl_logs[[#This Row],[Target_Department]],tbl_DeptWeight[Department], tbl_DeptWeight[Impact Score])</f>
        <v>1</v>
      </c>
      <c r="K3503">
        <f>_xlfn.XLOOKUP(tbl_logs[[#This Row],[Employee_Action]],tbl_ResponseLikelihood[Employee Action],tbl_ResponseLikelihood[Likelihood Score])</f>
        <v>2</v>
      </c>
      <c r="L3503">
        <f>tbl_logs[[#This Row],[Impact Score]]*tbl_logs[[#This Row],[Response Multiplier]]</f>
        <v>2</v>
      </c>
      <c r="M3503" t="str" cm="1">
        <f t="array" ref="M3503">_xlfn.IFS(tbl_logs[[#This Row],[Total Score]]&lt;=4, "Low", tbl_logs[[#This Row],[Total Score]]&lt;=10, "Medium", tbl_logs[[#This Row],[Total Score]]&lt;=19, "High", tbl_logs[[#This Row],[Total Score]]&lt;=25, "Very High")</f>
        <v>Low</v>
      </c>
      <c r="N3503" t="str" cm="1">
        <f t="array" ref="N3503">_xlfn.IFS(tbl_logs[[#This Row],[Total Score]]&lt;=4, "Low", tbl_logs[[#This Row],[Total Score]]&lt;=10, "Medium", tbl_logs[[#This Row],[Total Score]]&lt;=17, "High", tbl_logs[[#This Row],[Total Score]]&lt;=25, "Critical")</f>
        <v>Low</v>
      </c>
    </row>
    <row r="3504" spans="1:14" x14ac:dyDescent="0.3">
      <c r="A3504" t="s">
        <v>2545</v>
      </c>
      <c r="B3504" s="1">
        <v>46087.033333333333</v>
      </c>
      <c r="C3504" t="s">
        <v>35</v>
      </c>
      <c r="D3504" t="s">
        <v>18</v>
      </c>
      <c r="E3504" t="s">
        <v>9</v>
      </c>
      <c r="F3504" t="s">
        <v>10</v>
      </c>
      <c r="G3504" s="2">
        <v>3.3333333333333333E-2</v>
      </c>
      <c r="H3504" s="3">
        <v>46087</v>
      </c>
      <c r="I3504">
        <v>3</v>
      </c>
      <c r="J3504">
        <f>_xlfn.XLOOKUP(tbl_logs[[#This Row],[Target_Department]],tbl_DeptWeight[Department], tbl_DeptWeight[Impact Score])</f>
        <v>1</v>
      </c>
      <c r="K3504">
        <f>_xlfn.XLOOKUP(tbl_logs[[#This Row],[Employee_Action]],tbl_ResponseLikelihood[Employee Action],tbl_ResponseLikelihood[Likelihood Score])</f>
        <v>2</v>
      </c>
      <c r="L3504">
        <f>tbl_logs[[#This Row],[Impact Score]]*tbl_logs[[#This Row],[Response Multiplier]]</f>
        <v>2</v>
      </c>
      <c r="M3504" t="str" cm="1">
        <f t="array" ref="M3504">_xlfn.IFS(tbl_logs[[#This Row],[Total Score]]&lt;=4, "Low", tbl_logs[[#This Row],[Total Score]]&lt;=10, "Medium", tbl_logs[[#This Row],[Total Score]]&lt;=19, "High", tbl_logs[[#This Row],[Total Score]]&lt;=25, "Very High")</f>
        <v>Low</v>
      </c>
      <c r="N3504" t="str" cm="1">
        <f t="array" ref="N3504">_xlfn.IFS(tbl_logs[[#This Row],[Total Score]]&lt;=4, "Low", tbl_logs[[#This Row],[Total Score]]&lt;=10, "Medium", tbl_logs[[#This Row],[Total Score]]&lt;=17, "High", tbl_logs[[#This Row],[Total Score]]&lt;=25, "Critical")</f>
        <v>Low</v>
      </c>
    </row>
    <row r="3505" spans="1:14" x14ac:dyDescent="0.3">
      <c r="A3505" t="s">
        <v>585</v>
      </c>
      <c r="B3505" s="1">
        <v>46087.043749999997</v>
      </c>
      <c r="C3505" t="s">
        <v>35</v>
      </c>
      <c r="D3505" t="s">
        <v>22</v>
      </c>
      <c r="E3505" t="s">
        <v>16</v>
      </c>
      <c r="F3505" t="s">
        <v>10</v>
      </c>
      <c r="G3505" s="2">
        <v>4.3749999999999997E-2</v>
      </c>
      <c r="H3505" s="3">
        <v>46087</v>
      </c>
      <c r="I3505">
        <v>3</v>
      </c>
      <c r="J3505">
        <f>_xlfn.XLOOKUP(tbl_logs[[#This Row],[Target_Department]],tbl_DeptWeight[Department], tbl_DeptWeight[Impact Score])</f>
        <v>1</v>
      </c>
      <c r="K3505">
        <f>_xlfn.XLOOKUP(tbl_logs[[#This Row],[Employee_Action]],tbl_ResponseLikelihood[Employee Action],tbl_ResponseLikelihood[Likelihood Score])</f>
        <v>2</v>
      </c>
      <c r="L3505">
        <f>tbl_logs[[#This Row],[Impact Score]]*tbl_logs[[#This Row],[Response Multiplier]]</f>
        <v>2</v>
      </c>
      <c r="M3505" t="str" cm="1">
        <f t="array" ref="M3505">_xlfn.IFS(tbl_logs[[#This Row],[Total Score]]&lt;=4, "Low", tbl_logs[[#This Row],[Total Score]]&lt;=10, "Medium", tbl_logs[[#This Row],[Total Score]]&lt;=19, "High", tbl_logs[[#This Row],[Total Score]]&lt;=25, "Very High")</f>
        <v>Low</v>
      </c>
      <c r="N3505" t="str" cm="1">
        <f t="array" ref="N3505">_xlfn.IFS(tbl_logs[[#This Row],[Total Score]]&lt;=4, "Low", tbl_logs[[#This Row],[Total Score]]&lt;=10, "Medium", tbl_logs[[#This Row],[Total Score]]&lt;=17, "High", tbl_logs[[#This Row],[Total Score]]&lt;=25, "Critical")</f>
        <v>Low</v>
      </c>
    </row>
    <row r="3506" spans="1:14" x14ac:dyDescent="0.3">
      <c r="A3506" t="s">
        <v>2743</v>
      </c>
      <c r="B3506" s="1">
        <v>46087.052083333336</v>
      </c>
      <c r="C3506" t="s">
        <v>40</v>
      </c>
      <c r="D3506" t="s">
        <v>8</v>
      </c>
      <c r="E3506" t="s">
        <v>16</v>
      </c>
      <c r="F3506" t="s">
        <v>20</v>
      </c>
      <c r="G3506" s="2">
        <v>5.2083333333333336E-2</v>
      </c>
      <c r="H3506" s="3">
        <v>46087</v>
      </c>
      <c r="I3506">
        <v>3</v>
      </c>
      <c r="J3506">
        <f>_xlfn.XLOOKUP(tbl_logs[[#This Row],[Target_Department]],tbl_DeptWeight[Department], tbl_DeptWeight[Impact Score])</f>
        <v>5</v>
      </c>
      <c r="K3506">
        <f>_xlfn.XLOOKUP(tbl_logs[[#This Row],[Employee_Action]],tbl_ResponseLikelihood[Employee Action],tbl_ResponseLikelihood[Likelihood Score])</f>
        <v>2</v>
      </c>
      <c r="L3506">
        <f>tbl_logs[[#This Row],[Impact Score]]*tbl_logs[[#This Row],[Response Multiplier]]</f>
        <v>10</v>
      </c>
      <c r="M3506" t="str" cm="1">
        <f t="array" ref="M3506">_xlfn.IFS(tbl_logs[[#This Row],[Total Score]]&lt;=4, "Low", tbl_logs[[#This Row],[Total Score]]&lt;=10, "Medium", tbl_logs[[#This Row],[Total Score]]&lt;=19, "High", tbl_logs[[#This Row],[Total Score]]&lt;=25, "Very High")</f>
        <v>Medium</v>
      </c>
      <c r="N3506" t="str" cm="1">
        <f t="array" ref="N3506">_xlfn.IFS(tbl_logs[[#This Row],[Total Score]]&lt;=4, "Low", tbl_logs[[#This Row],[Total Score]]&lt;=10, "Medium", tbl_logs[[#This Row],[Total Score]]&lt;=17, "High", tbl_logs[[#This Row],[Total Score]]&lt;=25, "Critical")</f>
        <v>Medium</v>
      </c>
    </row>
    <row r="3507" spans="1:14" x14ac:dyDescent="0.3">
      <c r="A3507" t="s">
        <v>1740</v>
      </c>
      <c r="B3507" s="1">
        <v>46087.0625</v>
      </c>
      <c r="C3507" t="s">
        <v>40</v>
      </c>
      <c r="D3507" t="s">
        <v>8</v>
      </c>
      <c r="E3507" t="s">
        <v>16</v>
      </c>
      <c r="F3507" t="s">
        <v>10</v>
      </c>
      <c r="G3507" s="2">
        <v>6.25E-2</v>
      </c>
      <c r="H3507" s="3">
        <v>46087</v>
      </c>
      <c r="I3507">
        <v>3</v>
      </c>
      <c r="J3507">
        <f>_xlfn.XLOOKUP(tbl_logs[[#This Row],[Target_Department]],tbl_DeptWeight[Department], tbl_DeptWeight[Impact Score])</f>
        <v>5</v>
      </c>
      <c r="K3507">
        <f>_xlfn.XLOOKUP(tbl_logs[[#This Row],[Employee_Action]],tbl_ResponseLikelihood[Employee Action],tbl_ResponseLikelihood[Likelihood Score])</f>
        <v>2</v>
      </c>
      <c r="L3507">
        <f>tbl_logs[[#This Row],[Impact Score]]*tbl_logs[[#This Row],[Response Multiplier]]</f>
        <v>10</v>
      </c>
      <c r="M3507" t="str" cm="1">
        <f t="array" ref="M3507">_xlfn.IFS(tbl_logs[[#This Row],[Total Score]]&lt;=4, "Low", tbl_logs[[#This Row],[Total Score]]&lt;=10, "Medium", tbl_logs[[#This Row],[Total Score]]&lt;=19, "High", tbl_logs[[#This Row],[Total Score]]&lt;=25, "Very High")</f>
        <v>Medium</v>
      </c>
      <c r="N3507" t="str" cm="1">
        <f t="array" ref="N3507">_xlfn.IFS(tbl_logs[[#This Row],[Total Score]]&lt;=4, "Low", tbl_logs[[#This Row],[Total Score]]&lt;=10, "Medium", tbl_logs[[#This Row],[Total Score]]&lt;=17, "High", tbl_logs[[#This Row],[Total Score]]&lt;=25, "Critical")</f>
        <v>Medium</v>
      </c>
    </row>
    <row r="3508" spans="1:14" x14ac:dyDescent="0.3">
      <c r="A3508" t="s">
        <v>631</v>
      </c>
      <c r="B3508" s="1">
        <v>46087.092361111114</v>
      </c>
      <c r="C3508" t="s">
        <v>7</v>
      </c>
      <c r="D3508" t="s">
        <v>15</v>
      </c>
      <c r="E3508" t="s">
        <v>19</v>
      </c>
      <c r="F3508" t="s">
        <v>20</v>
      </c>
      <c r="G3508" s="2">
        <v>9.2361111111111116E-2</v>
      </c>
      <c r="H3508" s="3">
        <v>46087</v>
      </c>
      <c r="I3508">
        <v>3</v>
      </c>
      <c r="J3508">
        <f>_xlfn.XLOOKUP(tbl_logs[[#This Row],[Target_Department]],tbl_DeptWeight[Department], tbl_DeptWeight[Impact Score])</f>
        <v>3</v>
      </c>
      <c r="K3508">
        <f>_xlfn.XLOOKUP(tbl_logs[[#This Row],[Employee_Action]],tbl_ResponseLikelihood[Employee Action],tbl_ResponseLikelihood[Likelihood Score])</f>
        <v>2</v>
      </c>
      <c r="L3508">
        <f>tbl_logs[[#This Row],[Impact Score]]*tbl_logs[[#This Row],[Response Multiplier]]</f>
        <v>6</v>
      </c>
      <c r="M3508" t="str" cm="1">
        <f t="array" ref="M3508">_xlfn.IFS(tbl_logs[[#This Row],[Total Score]]&lt;=4, "Low", tbl_logs[[#This Row],[Total Score]]&lt;=10, "Medium", tbl_logs[[#This Row],[Total Score]]&lt;=19, "High", tbl_logs[[#This Row],[Total Score]]&lt;=25, "Very High")</f>
        <v>Medium</v>
      </c>
      <c r="N3508" t="str" cm="1">
        <f t="array" ref="N3508">_xlfn.IFS(tbl_logs[[#This Row],[Total Score]]&lt;=4, "Low", tbl_logs[[#This Row],[Total Score]]&lt;=10, "Medium", tbl_logs[[#This Row],[Total Score]]&lt;=17, "High", tbl_logs[[#This Row],[Total Score]]&lt;=25, "Critical")</f>
        <v>Medium</v>
      </c>
    </row>
    <row r="3509" spans="1:14" x14ac:dyDescent="0.3">
      <c r="A3509" t="s">
        <v>4905</v>
      </c>
      <c r="B3509" s="1">
        <v>46087.118750000001</v>
      </c>
      <c r="C3509" t="s">
        <v>47</v>
      </c>
      <c r="D3509" t="s">
        <v>15</v>
      </c>
      <c r="E3509" t="s">
        <v>9</v>
      </c>
      <c r="F3509" t="s">
        <v>10</v>
      </c>
      <c r="G3509" s="2">
        <v>0.11874999999999999</v>
      </c>
      <c r="H3509" s="3">
        <v>46087</v>
      </c>
      <c r="I3509">
        <v>3</v>
      </c>
      <c r="J3509">
        <f>_xlfn.XLOOKUP(tbl_logs[[#This Row],[Target_Department]],tbl_DeptWeight[Department], tbl_DeptWeight[Impact Score])</f>
        <v>1</v>
      </c>
      <c r="K3509">
        <f>_xlfn.XLOOKUP(tbl_logs[[#This Row],[Employee_Action]],tbl_ResponseLikelihood[Employee Action],tbl_ResponseLikelihood[Likelihood Score])</f>
        <v>2</v>
      </c>
      <c r="L3509">
        <f>tbl_logs[[#This Row],[Impact Score]]*tbl_logs[[#This Row],[Response Multiplier]]</f>
        <v>2</v>
      </c>
      <c r="M3509" t="str" cm="1">
        <f t="array" ref="M3509">_xlfn.IFS(tbl_logs[[#This Row],[Total Score]]&lt;=4, "Low", tbl_logs[[#This Row],[Total Score]]&lt;=10, "Medium", tbl_logs[[#This Row],[Total Score]]&lt;=19, "High", tbl_logs[[#This Row],[Total Score]]&lt;=25, "Very High")</f>
        <v>Low</v>
      </c>
      <c r="N3509" t="str" cm="1">
        <f t="array" ref="N3509">_xlfn.IFS(tbl_logs[[#This Row],[Total Score]]&lt;=4, "Low", tbl_logs[[#This Row],[Total Score]]&lt;=10, "Medium", tbl_logs[[#This Row],[Total Score]]&lt;=17, "High", tbl_logs[[#This Row],[Total Score]]&lt;=25, "Critical")</f>
        <v>Low</v>
      </c>
    </row>
    <row r="3510" spans="1:14" x14ac:dyDescent="0.3">
      <c r="A3510" t="s">
        <v>3724</v>
      </c>
      <c r="B3510" s="1">
        <v>46087.118750000001</v>
      </c>
      <c r="C3510" t="s">
        <v>26</v>
      </c>
      <c r="D3510" t="s">
        <v>22</v>
      </c>
      <c r="E3510" t="s">
        <v>19</v>
      </c>
      <c r="F3510" t="s">
        <v>13</v>
      </c>
      <c r="G3510" s="2">
        <v>0.11874999999999999</v>
      </c>
      <c r="H3510" s="3">
        <v>46087</v>
      </c>
      <c r="I3510">
        <v>3</v>
      </c>
      <c r="J3510">
        <f>_xlfn.XLOOKUP(tbl_logs[[#This Row],[Target_Department]],tbl_DeptWeight[Department], tbl_DeptWeight[Impact Score])</f>
        <v>3</v>
      </c>
      <c r="K3510">
        <f>_xlfn.XLOOKUP(tbl_logs[[#This Row],[Employee_Action]],tbl_ResponseLikelihood[Employee Action],tbl_ResponseLikelihood[Likelihood Score])</f>
        <v>1</v>
      </c>
      <c r="L3510">
        <f>tbl_logs[[#This Row],[Impact Score]]*tbl_logs[[#This Row],[Response Multiplier]]</f>
        <v>3</v>
      </c>
      <c r="M3510" t="str" cm="1">
        <f t="array" ref="M3510">_xlfn.IFS(tbl_logs[[#This Row],[Total Score]]&lt;=4, "Low", tbl_logs[[#This Row],[Total Score]]&lt;=10, "Medium", tbl_logs[[#This Row],[Total Score]]&lt;=19, "High", tbl_logs[[#This Row],[Total Score]]&lt;=25, "Very High")</f>
        <v>Low</v>
      </c>
      <c r="N3510" t="str" cm="1">
        <f t="array" ref="N3510">_xlfn.IFS(tbl_logs[[#This Row],[Total Score]]&lt;=4, "Low", tbl_logs[[#This Row],[Total Score]]&lt;=10, "Medium", tbl_logs[[#This Row],[Total Score]]&lt;=17, "High", tbl_logs[[#This Row],[Total Score]]&lt;=25, "Critical")</f>
        <v>Low</v>
      </c>
    </row>
    <row r="3511" spans="1:14" x14ac:dyDescent="0.3">
      <c r="A3511" t="s">
        <v>3696</v>
      </c>
      <c r="B3511" s="1">
        <v>46087.134027777778</v>
      </c>
      <c r="C3511" t="s">
        <v>7</v>
      </c>
      <c r="D3511" t="s">
        <v>15</v>
      </c>
      <c r="E3511" t="s">
        <v>19</v>
      </c>
      <c r="F3511" t="s">
        <v>10</v>
      </c>
      <c r="G3511" s="2">
        <v>0.13402777777777777</v>
      </c>
      <c r="H3511" s="3">
        <v>46087</v>
      </c>
      <c r="I3511">
        <v>3</v>
      </c>
      <c r="J3511">
        <f>_xlfn.XLOOKUP(tbl_logs[[#This Row],[Target_Department]],tbl_DeptWeight[Department], tbl_DeptWeight[Impact Score])</f>
        <v>3</v>
      </c>
      <c r="K3511">
        <f>_xlfn.XLOOKUP(tbl_logs[[#This Row],[Employee_Action]],tbl_ResponseLikelihood[Employee Action],tbl_ResponseLikelihood[Likelihood Score])</f>
        <v>2</v>
      </c>
      <c r="L3511">
        <f>tbl_logs[[#This Row],[Impact Score]]*tbl_logs[[#This Row],[Response Multiplier]]</f>
        <v>6</v>
      </c>
      <c r="M3511" t="str" cm="1">
        <f t="array" ref="M3511">_xlfn.IFS(tbl_logs[[#This Row],[Total Score]]&lt;=4, "Low", tbl_logs[[#This Row],[Total Score]]&lt;=10, "Medium", tbl_logs[[#This Row],[Total Score]]&lt;=19, "High", tbl_logs[[#This Row],[Total Score]]&lt;=25, "Very High")</f>
        <v>Medium</v>
      </c>
      <c r="N3511" t="str" cm="1">
        <f t="array" ref="N3511">_xlfn.IFS(tbl_logs[[#This Row],[Total Score]]&lt;=4, "Low", tbl_logs[[#This Row],[Total Score]]&lt;=10, "Medium", tbl_logs[[#This Row],[Total Score]]&lt;=17, "High", tbl_logs[[#This Row],[Total Score]]&lt;=25, "Critical")</f>
        <v>Medium</v>
      </c>
    </row>
    <row r="3512" spans="1:14" x14ac:dyDescent="0.3">
      <c r="A3512" t="s">
        <v>4758</v>
      </c>
      <c r="B3512" s="1">
        <v>46087.150694444441</v>
      </c>
      <c r="C3512" t="s">
        <v>40</v>
      </c>
      <c r="D3512" t="s">
        <v>15</v>
      </c>
      <c r="E3512" t="s">
        <v>16</v>
      </c>
      <c r="F3512" t="s">
        <v>33</v>
      </c>
      <c r="G3512" s="2">
        <v>0.15069444444444444</v>
      </c>
      <c r="H3512" s="3">
        <v>46087</v>
      </c>
      <c r="I3512">
        <v>3</v>
      </c>
      <c r="J3512">
        <f>_xlfn.XLOOKUP(tbl_logs[[#This Row],[Target_Department]],tbl_DeptWeight[Department], tbl_DeptWeight[Impact Score])</f>
        <v>5</v>
      </c>
      <c r="K3512">
        <f>_xlfn.XLOOKUP(tbl_logs[[#This Row],[Employee_Action]],tbl_ResponseLikelihood[Employee Action],tbl_ResponseLikelihood[Likelihood Score])</f>
        <v>4</v>
      </c>
      <c r="L3512">
        <f>tbl_logs[[#This Row],[Impact Score]]*tbl_logs[[#This Row],[Response Multiplier]]</f>
        <v>20</v>
      </c>
      <c r="M3512" t="str" cm="1">
        <f t="array" ref="M3512">_xlfn.IFS(tbl_logs[[#This Row],[Total Score]]&lt;=4, "Low", tbl_logs[[#This Row],[Total Score]]&lt;=10, "Medium", tbl_logs[[#This Row],[Total Score]]&lt;=19, "High", tbl_logs[[#This Row],[Total Score]]&lt;=25, "Very High")</f>
        <v>Very High</v>
      </c>
      <c r="N3512" t="str" cm="1">
        <f t="array" ref="N3512">_xlfn.IFS(tbl_logs[[#This Row],[Total Score]]&lt;=4, "Low", tbl_logs[[#This Row],[Total Score]]&lt;=10, "Medium", tbl_logs[[#This Row],[Total Score]]&lt;=17, "High", tbl_logs[[#This Row],[Total Score]]&lt;=25, "Critical")</f>
        <v>Critical</v>
      </c>
    </row>
    <row r="3513" spans="1:14" x14ac:dyDescent="0.3">
      <c r="A3513" t="s">
        <v>1669</v>
      </c>
      <c r="B3513" s="1">
        <v>46087.150694444441</v>
      </c>
      <c r="C3513" t="s">
        <v>7</v>
      </c>
      <c r="D3513" t="s">
        <v>18</v>
      </c>
      <c r="E3513" t="s">
        <v>19</v>
      </c>
      <c r="F3513" t="s">
        <v>20</v>
      </c>
      <c r="G3513" s="2">
        <v>0.15069444444444444</v>
      </c>
      <c r="H3513" s="3">
        <v>46087</v>
      </c>
      <c r="I3513">
        <v>3</v>
      </c>
      <c r="J3513">
        <f>_xlfn.XLOOKUP(tbl_logs[[#This Row],[Target_Department]],tbl_DeptWeight[Department], tbl_DeptWeight[Impact Score])</f>
        <v>3</v>
      </c>
      <c r="K3513">
        <f>_xlfn.XLOOKUP(tbl_logs[[#This Row],[Employee_Action]],tbl_ResponseLikelihood[Employee Action],tbl_ResponseLikelihood[Likelihood Score])</f>
        <v>2</v>
      </c>
      <c r="L3513">
        <f>tbl_logs[[#This Row],[Impact Score]]*tbl_logs[[#This Row],[Response Multiplier]]</f>
        <v>6</v>
      </c>
      <c r="M3513" t="str" cm="1">
        <f t="array" ref="M3513">_xlfn.IFS(tbl_logs[[#This Row],[Total Score]]&lt;=4, "Low", tbl_logs[[#This Row],[Total Score]]&lt;=10, "Medium", tbl_logs[[#This Row],[Total Score]]&lt;=19, "High", tbl_logs[[#This Row],[Total Score]]&lt;=25, "Very High")</f>
        <v>Medium</v>
      </c>
      <c r="N3513" t="str" cm="1">
        <f t="array" ref="N3513">_xlfn.IFS(tbl_logs[[#This Row],[Total Score]]&lt;=4, "Low", tbl_logs[[#This Row],[Total Score]]&lt;=10, "Medium", tbl_logs[[#This Row],[Total Score]]&lt;=17, "High", tbl_logs[[#This Row],[Total Score]]&lt;=25, "Critical")</f>
        <v>Medium</v>
      </c>
    </row>
    <row r="3514" spans="1:14" x14ac:dyDescent="0.3">
      <c r="A3514" t="s">
        <v>3229</v>
      </c>
      <c r="B3514" s="1">
        <v>46087.182638888888</v>
      </c>
      <c r="C3514" t="s">
        <v>7</v>
      </c>
      <c r="D3514" t="s">
        <v>18</v>
      </c>
      <c r="E3514" t="s">
        <v>19</v>
      </c>
      <c r="F3514" t="s">
        <v>20</v>
      </c>
      <c r="G3514" s="2">
        <v>0.18263888888888888</v>
      </c>
      <c r="H3514" s="3">
        <v>46087</v>
      </c>
      <c r="I3514">
        <v>3</v>
      </c>
      <c r="J3514">
        <f>_xlfn.XLOOKUP(tbl_logs[[#This Row],[Target_Department]],tbl_DeptWeight[Department], tbl_DeptWeight[Impact Score])</f>
        <v>3</v>
      </c>
      <c r="K3514">
        <f>_xlfn.XLOOKUP(tbl_logs[[#This Row],[Employee_Action]],tbl_ResponseLikelihood[Employee Action],tbl_ResponseLikelihood[Likelihood Score])</f>
        <v>2</v>
      </c>
      <c r="L3514">
        <f>tbl_logs[[#This Row],[Impact Score]]*tbl_logs[[#This Row],[Response Multiplier]]</f>
        <v>6</v>
      </c>
      <c r="M3514" t="str" cm="1">
        <f t="array" ref="M3514">_xlfn.IFS(tbl_logs[[#This Row],[Total Score]]&lt;=4, "Low", tbl_logs[[#This Row],[Total Score]]&lt;=10, "Medium", tbl_logs[[#This Row],[Total Score]]&lt;=19, "High", tbl_logs[[#This Row],[Total Score]]&lt;=25, "Very High")</f>
        <v>Medium</v>
      </c>
      <c r="N3514" t="str" cm="1">
        <f t="array" ref="N3514">_xlfn.IFS(tbl_logs[[#This Row],[Total Score]]&lt;=4, "Low", tbl_logs[[#This Row],[Total Score]]&lt;=10, "Medium", tbl_logs[[#This Row],[Total Score]]&lt;=17, "High", tbl_logs[[#This Row],[Total Score]]&lt;=25, "Critical")</f>
        <v>Medium</v>
      </c>
    </row>
    <row r="3515" spans="1:14" x14ac:dyDescent="0.3">
      <c r="A3515" t="s">
        <v>1936</v>
      </c>
      <c r="B3515" s="1">
        <v>46087.18472222222</v>
      </c>
      <c r="C3515" t="s">
        <v>7</v>
      </c>
      <c r="D3515" t="s">
        <v>18</v>
      </c>
      <c r="E3515" t="s">
        <v>19</v>
      </c>
      <c r="F3515" t="s">
        <v>10</v>
      </c>
      <c r="G3515" s="2">
        <v>0.18472222222222223</v>
      </c>
      <c r="H3515" s="3">
        <v>46087</v>
      </c>
      <c r="I3515">
        <v>3</v>
      </c>
      <c r="J3515">
        <f>_xlfn.XLOOKUP(tbl_logs[[#This Row],[Target_Department]],tbl_DeptWeight[Department], tbl_DeptWeight[Impact Score])</f>
        <v>3</v>
      </c>
      <c r="K3515">
        <f>_xlfn.XLOOKUP(tbl_logs[[#This Row],[Employee_Action]],tbl_ResponseLikelihood[Employee Action],tbl_ResponseLikelihood[Likelihood Score])</f>
        <v>2</v>
      </c>
      <c r="L3515">
        <f>tbl_logs[[#This Row],[Impact Score]]*tbl_logs[[#This Row],[Response Multiplier]]</f>
        <v>6</v>
      </c>
      <c r="M3515" t="str" cm="1">
        <f t="array" ref="M3515">_xlfn.IFS(tbl_logs[[#This Row],[Total Score]]&lt;=4, "Low", tbl_logs[[#This Row],[Total Score]]&lt;=10, "Medium", tbl_logs[[#This Row],[Total Score]]&lt;=19, "High", tbl_logs[[#This Row],[Total Score]]&lt;=25, "Very High")</f>
        <v>Medium</v>
      </c>
      <c r="N3515" t="str" cm="1">
        <f t="array" ref="N3515">_xlfn.IFS(tbl_logs[[#This Row],[Total Score]]&lt;=4, "Low", tbl_logs[[#This Row],[Total Score]]&lt;=10, "Medium", tbl_logs[[#This Row],[Total Score]]&lt;=17, "High", tbl_logs[[#This Row],[Total Score]]&lt;=25, "Critical")</f>
        <v>Medium</v>
      </c>
    </row>
    <row r="3516" spans="1:14" x14ac:dyDescent="0.3">
      <c r="A3516" t="s">
        <v>3387</v>
      </c>
      <c r="B3516" s="1">
        <v>46087.21875</v>
      </c>
      <c r="C3516" t="s">
        <v>12</v>
      </c>
      <c r="D3516" t="s">
        <v>8</v>
      </c>
      <c r="E3516" t="s">
        <v>19</v>
      </c>
      <c r="F3516" t="s">
        <v>13</v>
      </c>
      <c r="G3516" s="2">
        <v>0.21875</v>
      </c>
      <c r="H3516" s="3">
        <v>46087</v>
      </c>
      <c r="I3516">
        <v>3</v>
      </c>
      <c r="J3516">
        <f>_xlfn.XLOOKUP(tbl_logs[[#This Row],[Target_Department]],tbl_DeptWeight[Department], tbl_DeptWeight[Impact Score])</f>
        <v>1</v>
      </c>
      <c r="K3516">
        <f>_xlfn.XLOOKUP(tbl_logs[[#This Row],[Employee_Action]],tbl_ResponseLikelihood[Employee Action],tbl_ResponseLikelihood[Likelihood Score])</f>
        <v>1</v>
      </c>
      <c r="L3516">
        <f>tbl_logs[[#This Row],[Impact Score]]*tbl_logs[[#This Row],[Response Multiplier]]</f>
        <v>1</v>
      </c>
      <c r="M3516" t="str" cm="1">
        <f t="array" ref="M3516">_xlfn.IFS(tbl_logs[[#This Row],[Total Score]]&lt;=4, "Low", tbl_logs[[#This Row],[Total Score]]&lt;=10, "Medium", tbl_logs[[#This Row],[Total Score]]&lt;=19, "High", tbl_logs[[#This Row],[Total Score]]&lt;=25, "Very High")</f>
        <v>Low</v>
      </c>
      <c r="N3516" t="str" cm="1">
        <f t="array" ref="N3516">_xlfn.IFS(tbl_logs[[#This Row],[Total Score]]&lt;=4, "Low", tbl_logs[[#This Row],[Total Score]]&lt;=10, "Medium", tbl_logs[[#This Row],[Total Score]]&lt;=17, "High", tbl_logs[[#This Row],[Total Score]]&lt;=25, "Critical")</f>
        <v>Low</v>
      </c>
    </row>
    <row r="3517" spans="1:14" x14ac:dyDescent="0.3">
      <c r="A3517" t="s">
        <v>2409</v>
      </c>
      <c r="B3517" s="1">
        <v>46087.224305555559</v>
      </c>
      <c r="C3517" t="s">
        <v>40</v>
      </c>
      <c r="D3517" t="s">
        <v>8</v>
      </c>
      <c r="E3517" t="s">
        <v>16</v>
      </c>
      <c r="F3517" t="s">
        <v>20</v>
      </c>
      <c r="G3517" s="2">
        <v>0.22430555555555556</v>
      </c>
      <c r="H3517" s="3">
        <v>46087</v>
      </c>
      <c r="I3517">
        <v>3</v>
      </c>
      <c r="J3517">
        <f>_xlfn.XLOOKUP(tbl_logs[[#This Row],[Target_Department]],tbl_DeptWeight[Department], tbl_DeptWeight[Impact Score])</f>
        <v>5</v>
      </c>
      <c r="K3517">
        <f>_xlfn.XLOOKUP(tbl_logs[[#This Row],[Employee_Action]],tbl_ResponseLikelihood[Employee Action],tbl_ResponseLikelihood[Likelihood Score])</f>
        <v>2</v>
      </c>
      <c r="L3517">
        <f>tbl_logs[[#This Row],[Impact Score]]*tbl_logs[[#This Row],[Response Multiplier]]</f>
        <v>10</v>
      </c>
      <c r="M3517" t="str" cm="1">
        <f t="array" ref="M3517">_xlfn.IFS(tbl_logs[[#This Row],[Total Score]]&lt;=4, "Low", tbl_logs[[#This Row],[Total Score]]&lt;=10, "Medium", tbl_logs[[#This Row],[Total Score]]&lt;=19, "High", tbl_logs[[#This Row],[Total Score]]&lt;=25, "Very High")</f>
        <v>Medium</v>
      </c>
      <c r="N3517" t="str" cm="1">
        <f t="array" ref="N3517">_xlfn.IFS(tbl_logs[[#This Row],[Total Score]]&lt;=4, "Low", tbl_logs[[#This Row],[Total Score]]&lt;=10, "Medium", tbl_logs[[#This Row],[Total Score]]&lt;=17, "High", tbl_logs[[#This Row],[Total Score]]&lt;=25, "Critical")</f>
        <v>Medium</v>
      </c>
    </row>
    <row r="3518" spans="1:14" x14ac:dyDescent="0.3">
      <c r="A3518" t="s">
        <v>2770</v>
      </c>
      <c r="B3518" s="1">
        <v>46087.272222222222</v>
      </c>
      <c r="C3518" t="s">
        <v>12</v>
      </c>
      <c r="D3518" t="s">
        <v>22</v>
      </c>
      <c r="E3518" t="s">
        <v>16</v>
      </c>
      <c r="F3518" t="s">
        <v>33</v>
      </c>
      <c r="G3518" s="2">
        <v>0.2722222222222222</v>
      </c>
      <c r="H3518" s="3">
        <v>46087</v>
      </c>
      <c r="I3518">
        <v>3</v>
      </c>
      <c r="J3518">
        <f>_xlfn.XLOOKUP(tbl_logs[[#This Row],[Target_Department]],tbl_DeptWeight[Department], tbl_DeptWeight[Impact Score])</f>
        <v>1</v>
      </c>
      <c r="K3518">
        <f>_xlfn.XLOOKUP(tbl_logs[[#This Row],[Employee_Action]],tbl_ResponseLikelihood[Employee Action],tbl_ResponseLikelihood[Likelihood Score])</f>
        <v>4</v>
      </c>
      <c r="L3518">
        <f>tbl_logs[[#This Row],[Impact Score]]*tbl_logs[[#This Row],[Response Multiplier]]</f>
        <v>4</v>
      </c>
      <c r="M3518" t="str" cm="1">
        <f t="array" ref="M3518">_xlfn.IFS(tbl_logs[[#This Row],[Total Score]]&lt;=4, "Low", tbl_logs[[#This Row],[Total Score]]&lt;=10, "Medium", tbl_logs[[#This Row],[Total Score]]&lt;=19, "High", tbl_logs[[#This Row],[Total Score]]&lt;=25, "Very High")</f>
        <v>Low</v>
      </c>
      <c r="N3518" t="str" cm="1">
        <f t="array" ref="N3518">_xlfn.IFS(tbl_logs[[#This Row],[Total Score]]&lt;=4, "Low", tbl_logs[[#This Row],[Total Score]]&lt;=10, "Medium", tbl_logs[[#This Row],[Total Score]]&lt;=17, "High", tbl_logs[[#This Row],[Total Score]]&lt;=25, "Critical")</f>
        <v>Low</v>
      </c>
    </row>
    <row r="3519" spans="1:14" x14ac:dyDescent="0.3">
      <c r="A3519" t="s">
        <v>3705</v>
      </c>
      <c r="B3519" s="1">
        <v>46087.279861111114</v>
      </c>
      <c r="C3519" t="s">
        <v>12</v>
      </c>
      <c r="D3519" t="s">
        <v>18</v>
      </c>
      <c r="E3519" t="s">
        <v>9</v>
      </c>
      <c r="F3519" t="s">
        <v>33</v>
      </c>
      <c r="G3519" s="2">
        <v>0.27986111111111112</v>
      </c>
      <c r="H3519" s="3">
        <v>46087</v>
      </c>
      <c r="I3519">
        <v>3</v>
      </c>
      <c r="J3519">
        <f>_xlfn.XLOOKUP(tbl_logs[[#This Row],[Target_Department]],tbl_DeptWeight[Department], tbl_DeptWeight[Impact Score])</f>
        <v>1</v>
      </c>
      <c r="K3519">
        <f>_xlfn.XLOOKUP(tbl_logs[[#This Row],[Employee_Action]],tbl_ResponseLikelihood[Employee Action],tbl_ResponseLikelihood[Likelihood Score])</f>
        <v>4</v>
      </c>
      <c r="L3519">
        <f>tbl_logs[[#This Row],[Impact Score]]*tbl_logs[[#This Row],[Response Multiplier]]</f>
        <v>4</v>
      </c>
      <c r="M3519" t="str" cm="1">
        <f t="array" ref="M3519">_xlfn.IFS(tbl_logs[[#This Row],[Total Score]]&lt;=4, "Low", tbl_logs[[#This Row],[Total Score]]&lt;=10, "Medium", tbl_logs[[#This Row],[Total Score]]&lt;=19, "High", tbl_logs[[#This Row],[Total Score]]&lt;=25, "Very High")</f>
        <v>Low</v>
      </c>
      <c r="N3519" t="str" cm="1">
        <f t="array" ref="N3519">_xlfn.IFS(tbl_logs[[#This Row],[Total Score]]&lt;=4, "Low", tbl_logs[[#This Row],[Total Score]]&lt;=10, "Medium", tbl_logs[[#This Row],[Total Score]]&lt;=17, "High", tbl_logs[[#This Row],[Total Score]]&lt;=25, "Critical")</f>
        <v>Low</v>
      </c>
    </row>
    <row r="3520" spans="1:14" x14ac:dyDescent="0.3">
      <c r="A3520" t="s">
        <v>4316</v>
      </c>
      <c r="B3520" s="1">
        <v>46087.29583333333</v>
      </c>
      <c r="C3520" t="s">
        <v>7</v>
      </c>
      <c r="D3520" t="s">
        <v>8</v>
      </c>
      <c r="E3520" t="s">
        <v>19</v>
      </c>
      <c r="F3520" t="s">
        <v>20</v>
      </c>
      <c r="G3520" s="2">
        <v>0.29583333333333334</v>
      </c>
      <c r="H3520" s="3">
        <v>46087</v>
      </c>
      <c r="I3520">
        <v>3</v>
      </c>
      <c r="J3520">
        <f>_xlfn.XLOOKUP(tbl_logs[[#This Row],[Target_Department]],tbl_DeptWeight[Department], tbl_DeptWeight[Impact Score])</f>
        <v>3</v>
      </c>
      <c r="K3520">
        <f>_xlfn.XLOOKUP(tbl_logs[[#This Row],[Employee_Action]],tbl_ResponseLikelihood[Employee Action],tbl_ResponseLikelihood[Likelihood Score])</f>
        <v>2</v>
      </c>
      <c r="L3520">
        <f>tbl_logs[[#This Row],[Impact Score]]*tbl_logs[[#This Row],[Response Multiplier]]</f>
        <v>6</v>
      </c>
      <c r="M3520" t="str" cm="1">
        <f t="array" ref="M3520">_xlfn.IFS(tbl_logs[[#This Row],[Total Score]]&lt;=4, "Low", tbl_logs[[#This Row],[Total Score]]&lt;=10, "Medium", tbl_logs[[#This Row],[Total Score]]&lt;=19, "High", tbl_logs[[#This Row],[Total Score]]&lt;=25, "Very High")</f>
        <v>Medium</v>
      </c>
      <c r="N3520" t="str" cm="1">
        <f t="array" ref="N3520">_xlfn.IFS(tbl_logs[[#This Row],[Total Score]]&lt;=4, "Low", tbl_logs[[#This Row],[Total Score]]&lt;=10, "Medium", tbl_logs[[#This Row],[Total Score]]&lt;=17, "High", tbl_logs[[#This Row],[Total Score]]&lt;=25, "Critical")</f>
        <v>Medium</v>
      </c>
    </row>
    <row r="3521" spans="1:14" x14ac:dyDescent="0.3">
      <c r="A3521" t="s">
        <v>900</v>
      </c>
      <c r="B3521" s="1">
        <v>46087.305555555555</v>
      </c>
      <c r="C3521" t="s">
        <v>40</v>
      </c>
      <c r="D3521" t="s">
        <v>15</v>
      </c>
      <c r="E3521" t="s">
        <v>16</v>
      </c>
      <c r="F3521" t="s">
        <v>13</v>
      </c>
      <c r="G3521" s="2">
        <v>0.30555555555555558</v>
      </c>
      <c r="H3521" s="3">
        <v>46087</v>
      </c>
      <c r="I3521">
        <v>3</v>
      </c>
      <c r="J3521">
        <f>_xlfn.XLOOKUP(tbl_logs[[#This Row],[Target_Department]],tbl_DeptWeight[Department], tbl_DeptWeight[Impact Score])</f>
        <v>5</v>
      </c>
      <c r="K3521">
        <f>_xlfn.XLOOKUP(tbl_logs[[#This Row],[Employee_Action]],tbl_ResponseLikelihood[Employee Action],tbl_ResponseLikelihood[Likelihood Score])</f>
        <v>1</v>
      </c>
      <c r="L3521">
        <f>tbl_logs[[#This Row],[Impact Score]]*tbl_logs[[#This Row],[Response Multiplier]]</f>
        <v>5</v>
      </c>
      <c r="M3521" t="str" cm="1">
        <f t="array" ref="M3521">_xlfn.IFS(tbl_logs[[#This Row],[Total Score]]&lt;=4, "Low", tbl_logs[[#This Row],[Total Score]]&lt;=10, "Medium", tbl_logs[[#This Row],[Total Score]]&lt;=19, "High", tbl_logs[[#This Row],[Total Score]]&lt;=25, "Very High")</f>
        <v>Medium</v>
      </c>
      <c r="N3521" t="str" cm="1">
        <f t="array" ref="N3521">_xlfn.IFS(tbl_logs[[#This Row],[Total Score]]&lt;=4, "Low", tbl_logs[[#This Row],[Total Score]]&lt;=10, "Medium", tbl_logs[[#This Row],[Total Score]]&lt;=17, "High", tbl_logs[[#This Row],[Total Score]]&lt;=25, "Critical")</f>
        <v>Medium</v>
      </c>
    </row>
    <row r="3522" spans="1:14" x14ac:dyDescent="0.3">
      <c r="A3522" t="s">
        <v>4339</v>
      </c>
      <c r="B3522" s="1">
        <v>46087.337500000001</v>
      </c>
      <c r="C3522" t="s">
        <v>12</v>
      </c>
      <c r="D3522" t="s">
        <v>8</v>
      </c>
      <c r="E3522" t="s">
        <v>16</v>
      </c>
      <c r="F3522" t="s">
        <v>33</v>
      </c>
      <c r="G3522" s="2">
        <v>0.33750000000000002</v>
      </c>
      <c r="H3522" s="3">
        <v>46087</v>
      </c>
      <c r="I3522">
        <v>3</v>
      </c>
      <c r="J3522">
        <f>_xlfn.XLOOKUP(tbl_logs[[#This Row],[Target_Department]],tbl_DeptWeight[Department], tbl_DeptWeight[Impact Score])</f>
        <v>1</v>
      </c>
      <c r="K3522">
        <f>_xlfn.XLOOKUP(tbl_logs[[#This Row],[Employee_Action]],tbl_ResponseLikelihood[Employee Action],tbl_ResponseLikelihood[Likelihood Score])</f>
        <v>4</v>
      </c>
      <c r="L3522">
        <f>tbl_logs[[#This Row],[Impact Score]]*tbl_logs[[#This Row],[Response Multiplier]]</f>
        <v>4</v>
      </c>
      <c r="M3522" t="str" cm="1">
        <f t="array" ref="M3522">_xlfn.IFS(tbl_logs[[#This Row],[Total Score]]&lt;=4, "Low", tbl_logs[[#This Row],[Total Score]]&lt;=10, "Medium", tbl_logs[[#This Row],[Total Score]]&lt;=19, "High", tbl_logs[[#This Row],[Total Score]]&lt;=25, "Very High")</f>
        <v>Low</v>
      </c>
      <c r="N3522" t="str" cm="1">
        <f t="array" ref="N3522">_xlfn.IFS(tbl_logs[[#This Row],[Total Score]]&lt;=4, "Low", tbl_logs[[#This Row],[Total Score]]&lt;=10, "Medium", tbl_logs[[#This Row],[Total Score]]&lt;=17, "High", tbl_logs[[#This Row],[Total Score]]&lt;=25, "Critical")</f>
        <v>Low</v>
      </c>
    </row>
    <row r="3523" spans="1:14" x14ac:dyDescent="0.3">
      <c r="A3523" t="s">
        <v>2344</v>
      </c>
      <c r="B3523" s="1">
        <v>46087.363888888889</v>
      </c>
      <c r="C3523" t="s">
        <v>7</v>
      </c>
      <c r="D3523" t="s">
        <v>18</v>
      </c>
      <c r="E3523" t="s">
        <v>9</v>
      </c>
      <c r="F3523" t="s">
        <v>53</v>
      </c>
      <c r="G3523" s="2">
        <v>0.36388888888888887</v>
      </c>
      <c r="H3523" s="3">
        <v>46087</v>
      </c>
      <c r="I3523">
        <v>3</v>
      </c>
      <c r="J3523">
        <f>_xlfn.XLOOKUP(tbl_logs[[#This Row],[Target_Department]],tbl_DeptWeight[Department], tbl_DeptWeight[Impact Score])</f>
        <v>3</v>
      </c>
      <c r="K3523">
        <f>_xlfn.XLOOKUP(tbl_logs[[#This Row],[Employee_Action]],tbl_ResponseLikelihood[Employee Action],tbl_ResponseLikelihood[Likelihood Score])</f>
        <v>5</v>
      </c>
      <c r="L3523">
        <f>tbl_logs[[#This Row],[Impact Score]]*tbl_logs[[#This Row],[Response Multiplier]]</f>
        <v>15</v>
      </c>
      <c r="M3523" t="str" cm="1">
        <f t="array" ref="M3523">_xlfn.IFS(tbl_logs[[#This Row],[Total Score]]&lt;=4, "Low", tbl_logs[[#This Row],[Total Score]]&lt;=10, "Medium", tbl_logs[[#This Row],[Total Score]]&lt;=19, "High", tbl_logs[[#This Row],[Total Score]]&lt;=25, "Very High")</f>
        <v>High</v>
      </c>
      <c r="N3523" t="str" cm="1">
        <f t="array" ref="N3523">_xlfn.IFS(tbl_logs[[#This Row],[Total Score]]&lt;=4, "Low", tbl_logs[[#This Row],[Total Score]]&lt;=10, "Medium", tbl_logs[[#This Row],[Total Score]]&lt;=17, "High", tbl_logs[[#This Row],[Total Score]]&lt;=25, "Critical")</f>
        <v>High</v>
      </c>
    </row>
    <row r="3524" spans="1:14" x14ac:dyDescent="0.3">
      <c r="A3524" t="s">
        <v>709</v>
      </c>
      <c r="B3524" s="1">
        <v>46087.386805555558</v>
      </c>
      <c r="C3524" t="s">
        <v>7</v>
      </c>
      <c r="D3524" t="s">
        <v>15</v>
      </c>
      <c r="E3524" t="s">
        <v>16</v>
      </c>
      <c r="F3524" t="s">
        <v>13</v>
      </c>
      <c r="G3524" s="2">
        <v>0.38680555555555557</v>
      </c>
      <c r="H3524" s="3">
        <v>46087</v>
      </c>
      <c r="I3524">
        <v>3</v>
      </c>
      <c r="J3524">
        <f>_xlfn.XLOOKUP(tbl_logs[[#This Row],[Target_Department]],tbl_DeptWeight[Department], tbl_DeptWeight[Impact Score])</f>
        <v>3</v>
      </c>
      <c r="K3524">
        <f>_xlfn.XLOOKUP(tbl_logs[[#This Row],[Employee_Action]],tbl_ResponseLikelihood[Employee Action],tbl_ResponseLikelihood[Likelihood Score])</f>
        <v>1</v>
      </c>
      <c r="L3524">
        <f>tbl_logs[[#This Row],[Impact Score]]*tbl_logs[[#This Row],[Response Multiplier]]</f>
        <v>3</v>
      </c>
      <c r="M3524" t="str" cm="1">
        <f t="array" ref="M3524">_xlfn.IFS(tbl_logs[[#This Row],[Total Score]]&lt;=4, "Low", tbl_logs[[#This Row],[Total Score]]&lt;=10, "Medium", tbl_logs[[#This Row],[Total Score]]&lt;=19, "High", tbl_logs[[#This Row],[Total Score]]&lt;=25, "Very High")</f>
        <v>Low</v>
      </c>
      <c r="N3524" t="str" cm="1">
        <f t="array" ref="N3524">_xlfn.IFS(tbl_logs[[#This Row],[Total Score]]&lt;=4, "Low", tbl_logs[[#This Row],[Total Score]]&lt;=10, "Medium", tbl_logs[[#This Row],[Total Score]]&lt;=17, "High", tbl_logs[[#This Row],[Total Score]]&lt;=25, "Critical")</f>
        <v>Low</v>
      </c>
    </row>
    <row r="3525" spans="1:14" x14ac:dyDescent="0.3">
      <c r="A3525" t="s">
        <v>4052</v>
      </c>
      <c r="B3525" s="1">
        <v>46087.40625</v>
      </c>
      <c r="C3525" t="s">
        <v>7</v>
      </c>
      <c r="D3525" t="s">
        <v>8</v>
      </c>
      <c r="E3525" t="s">
        <v>19</v>
      </c>
      <c r="F3525" t="s">
        <v>10</v>
      </c>
      <c r="G3525" s="2">
        <v>0.40625</v>
      </c>
      <c r="H3525" s="3">
        <v>46087</v>
      </c>
      <c r="I3525">
        <v>3</v>
      </c>
      <c r="J3525">
        <f>_xlfn.XLOOKUP(tbl_logs[[#This Row],[Target_Department]],tbl_DeptWeight[Department], tbl_DeptWeight[Impact Score])</f>
        <v>3</v>
      </c>
      <c r="K3525">
        <f>_xlfn.XLOOKUP(tbl_logs[[#This Row],[Employee_Action]],tbl_ResponseLikelihood[Employee Action],tbl_ResponseLikelihood[Likelihood Score])</f>
        <v>2</v>
      </c>
      <c r="L3525">
        <f>tbl_logs[[#This Row],[Impact Score]]*tbl_logs[[#This Row],[Response Multiplier]]</f>
        <v>6</v>
      </c>
      <c r="M3525" t="str" cm="1">
        <f t="array" ref="M3525">_xlfn.IFS(tbl_logs[[#This Row],[Total Score]]&lt;=4, "Low", tbl_logs[[#This Row],[Total Score]]&lt;=10, "Medium", tbl_logs[[#This Row],[Total Score]]&lt;=19, "High", tbl_logs[[#This Row],[Total Score]]&lt;=25, "Very High")</f>
        <v>Medium</v>
      </c>
      <c r="N3525" t="str" cm="1">
        <f t="array" ref="N3525">_xlfn.IFS(tbl_logs[[#This Row],[Total Score]]&lt;=4, "Low", tbl_logs[[#This Row],[Total Score]]&lt;=10, "Medium", tbl_logs[[#This Row],[Total Score]]&lt;=17, "High", tbl_logs[[#This Row],[Total Score]]&lt;=25, "Critical")</f>
        <v>Medium</v>
      </c>
    </row>
    <row r="3526" spans="1:14" x14ac:dyDescent="0.3">
      <c r="A3526" t="s">
        <v>3270</v>
      </c>
      <c r="B3526" s="1">
        <v>46087.43472222222</v>
      </c>
      <c r="C3526" t="s">
        <v>47</v>
      </c>
      <c r="D3526" t="s">
        <v>15</v>
      </c>
      <c r="E3526" t="s">
        <v>16</v>
      </c>
      <c r="F3526" t="s">
        <v>13</v>
      </c>
      <c r="G3526" s="2">
        <v>0.43472222222222223</v>
      </c>
      <c r="H3526" s="3">
        <v>46087</v>
      </c>
      <c r="I3526">
        <v>3</v>
      </c>
      <c r="J3526">
        <f>_xlfn.XLOOKUP(tbl_logs[[#This Row],[Target_Department]],tbl_DeptWeight[Department], tbl_DeptWeight[Impact Score])</f>
        <v>1</v>
      </c>
      <c r="K3526">
        <f>_xlfn.XLOOKUP(tbl_logs[[#This Row],[Employee_Action]],tbl_ResponseLikelihood[Employee Action],tbl_ResponseLikelihood[Likelihood Score])</f>
        <v>1</v>
      </c>
      <c r="L3526">
        <f>tbl_logs[[#This Row],[Impact Score]]*tbl_logs[[#This Row],[Response Multiplier]]</f>
        <v>1</v>
      </c>
      <c r="M3526" t="str" cm="1">
        <f t="array" ref="M3526">_xlfn.IFS(tbl_logs[[#This Row],[Total Score]]&lt;=4, "Low", tbl_logs[[#This Row],[Total Score]]&lt;=10, "Medium", tbl_logs[[#This Row],[Total Score]]&lt;=19, "High", tbl_logs[[#This Row],[Total Score]]&lt;=25, "Very High")</f>
        <v>Low</v>
      </c>
      <c r="N3526" t="str" cm="1">
        <f t="array" ref="N3526">_xlfn.IFS(tbl_logs[[#This Row],[Total Score]]&lt;=4, "Low", tbl_logs[[#This Row],[Total Score]]&lt;=10, "Medium", tbl_logs[[#This Row],[Total Score]]&lt;=17, "High", tbl_logs[[#This Row],[Total Score]]&lt;=25, "Critical")</f>
        <v>Low</v>
      </c>
    </row>
    <row r="3527" spans="1:14" x14ac:dyDescent="0.3">
      <c r="A3527" t="s">
        <v>3484</v>
      </c>
      <c r="B3527" s="1">
        <v>46087.51666666667</v>
      </c>
      <c r="C3527" t="s">
        <v>40</v>
      </c>
      <c r="D3527" t="s">
        <v>15</v>
      </c>
      <c r="E3527" t="s">
        <v>16</v>
      </c>
      <c r="F3527" t="s">
        <v>20</v>
      </c>
      <c r="G3527" s="2">
        <v>0.51666666666666672</v>
      </c>
      <c r="H3527" s="3">
        <v>46087</v>
      </c>
      <c r="I3527">
        <v>3</v>
      </c>
      <c r="J3527">
        <f>_xlfn.XLOOKUP(tbl_logs[[#This Row],[Target_Department]],tbl_DeptWeight[Department], tbl_DeptWeight[Impact Score])</f>
        <v>5</v>
      </c>
      <c r="K3527">
        <f>_xlfn.XLOOKUP(tbl_logs[[#This Row],[Employee_Action]],tbl_ResponseLikelihood[Employee Action],tbl_ResponseLikelihood[Likelihood Score])</f>
        <v>2</v>
      </c>
      <c r="L3527">
        <f>tbl_logs[[#This Row],[Impact Score]]*tbl_logs[[#This Row],[Response Multiplier]]</f>
        <v>10</v>
      </c>
      <c r="M3527" t="str" cm="1">
        <f t="array" ref="M3527">_xlfn.IFS(tbl_logs[[#This Row],[Total Score]]&lt;=4, "Low", tbl_logs[[#This Row],[Total Score]]&lt;=10, "Medium", tbl_logs[[#This Row],[Total Score]]&lt;=19, "High", tbl_logs[[#This Row],[Total Score]]&lt;=25, "Very High")</f>
        <v>Medium</v>
      </c>
      <c r="N3527" t="str" cm="1">
        <f t="array" ref="N3527">_xlfn.IFS(tbl_logs[[#This Row],[Total Score]]&lt;=4, "Low", tbl_logs[[#This Row],[Total Score]]&lt;=10, "Medium", tbl_logs[[#This Row],[Total Score]]&lt;=17, "High", tbl_logs[[#This Row],[Total Score]]&lt;=25, "Critical")</f>
        <v>Medium</v>
      </c>
    </row>
    <row r="3528" spans="1:14" x14ac:dyDescent="0.3">
      <c r="A3528" t="s">
        <v>1687</v>
      </c>
      <c r="B3528" s="1">
        <v>46087.583333333336</v>
      </c>
      <c r="C3528" t="s">
        <v>47</v>
      </c>
      <c r="D3528" t="s">
        <v>15</v>
      </c>
      <c r="E3528" t="s">
        <v>9</v>
      </c>
      <c r="F3528" t="s">
        <v>10</v>
      </c>
      <c r="G3528" s="2">
        <v>0.58333333333333337</v>
      </c>
      <c r="H3528" s="3">
        <v>46087</v>
      </c>
      <c r="I3528">
        <v>3</v>
      </c>
      <c r="J3528">
        <f>_xlfn.XLOOKUP(tbl_logs[[#This Row],[Target_Department]],tbl_DeptWeight[Department], tbl_DeptWeight[Impact Score])</f>
        <v>1</v>
      </c>
      <c r="K3528">
        <f>_xlfn.XLOOKUP(tbl_logs[[#This Row],[Employee_Action]],tbl_ResponseLikelihood[Employee Action],tbl_ResponseLikelihood[Likelihood Score])</f>
        <v>2</v>
      </c>
      <c r="L3528">
        <f>tbl_logs[[#This Row],[Impact Score]]*tbl_logs[[#This Row],[Response Multiplier]]</f>
        <v>2</v>
      </c>
      <c r="M3528" t="str" cm="1">
        <f t="array" ref="M3528">_xlfn.IFS(tbl_logs[[#This Row],[Total Score]]&lt;=4, "Low", tbl_logs[[#This Row],[Total Score]]&lt;=10, "Medium", tbl_logs[[#This Row],[Total Score]]&lt;=19, "High", tbl_logs[[#This Row],[Total Score]]&lt;=25, "Very High")</f>
        <v>Low</v>
      </c>
      <c r="N3528" t="str" cm="1">
        <f t="array" ref="N3528">_xlfn.IFS(tbl_logs[[#This Row],[Total Score]]&lt;=4, "Low", tbl_logs[[#This Row],[Total Score]]&lt;=10, "Medium", tbl_logs[[#This Row],[Total Score]]&lt;=17, "High", tbl_logs[[#This Row],[Total Score]]&lt;=25, "Critical")</f>
        <v>Low</v>
      </c>
    </row>
    <row r="3529" spans="1:14" x14ac:dyDescent="0.3">
      <c r="A3529" t="s">
        <v>4094</v>
      </c>
      <c r="B3529" s="1">
        <v>46087.60833333333</v>
      </c>
      <c r="C3529" t="s">
        <v>47</v>
      </c>
      <c r="D3529" t="s">
        <v>18</v>
      </c>
      <c r="E3529" t="s">
        <v>16</v>
      </c>
      <c r="F3529" t="s">
        <v>13</v>
      </c>
      <c r="G3529" s="2">
        <v>0.60833333333333328</v>
      </c>
      <c r="H3529" s="3">
        <v>46087</v>
      </c>
      <c r="I3529">
        <v>3</v>
      </c>
      <c r="J3529">
        <f>_xlfn.XLOOKUP(tbl_logs[[#This Row],[Target_Department]],tbl_DeptWeight[Department], tbl_DeptWeight[Impact Score])</f>
        <v>1</v>
      </c>
      <c r="K3529">
        <f>_xlfn.XLOOKUP(tbl_logs[[#This Row],[Employee_Action]],tbl_ResponseLikelihood[Employee Action],tbl_ResponseLikelihood[Likelihood Score])</f>
        <v>1</v>
      </c>
      <c r="L3529">
        <f>tbl_logs[[#This Row],[Impact Score]]*tbl_logs[[#This Row],[Response Multiplier]]</f>
        <v>1</v>
      </c>
      <c r="M3529" t="str" cm="1">
        <f t="array" ref="M3529">_xlfn.IFS(tbl_logs[[#This Row],[Total Score]]&lt;=4, "Low", tbl_logs[[#This Row],[Total Score]]&lt;=10, "Medium", tbl_logs[[#This Row],[Total Score]]&lt;=19, "High", tbl_logs[[#This Row],[Total Score]]&lt;=25, "Very High")</f>
        <v>Low</v>
      </c>
      <c r="N3529" t="str" cm="1">
        <f t="array" ref="N3529">_xlfn.IFS(tbl_logs[[#This Row],[Total Score]]&lt;=4, "Low", tbl_logs[[#This Row],[Total Score]]&lt;=10, "Medium", tbl_logs[[#This Row],[Total Score]]&lt;=17, "High", tbl_logs[[#This Row],[Total Score]]&lt;=25, "Critical")</f>
        <v>Low</v>
      </c>
    </row>
    <row r="3530" spans="1:14" x14ac:dyDescent="0.3">
      <c r="A3530" t="s">
        <v>979</v>
      </c>
      <c r="B3530" s="1">
        <v>46087.611111111109</v>
      </c>
      <c r="C3530" t="s">
        <v>7</v>
      </c>
      <c r="D3530" t="s">
        <v>15</v>
      </c>
      <c r="E3530" t="s">
        <v>19</v>
      </c>
      <c r="F3530" t="s">
        <v>20</v>
      </c>
      <c r="G3530" s="2">
        <v>0.61111111111111116</v>
      </c>
      <c r="H3530" s="3">
        <v>46087</v>
      </c>
      <c r="I3530">
        <v>3</v>
      </c>
      <c r="J3530">
        <f>_xlfn.XLOOKUP(tbl_logs[[#This Row],[Target_Department]],tbl_DeptWeight[Department], tbl_DeptWeight[Impact Score])</f>
        <v>3</v>
      </c>
      <c r="K3530">
        <f>_xlfn.XLOOKUP(tbl_logs[[#This Row],[Employee_Action]],tbl_ResponseLikelihood[Employee Action],tbl_ResponseLikelihood[Likelihood Score])</f>
        <v>2</v>
      </c>
      <c r="L3530">
        <f>tbl_logs[[#This Row],[Impact Score]]*tbl_logs[[#This Row],[Response Multiplier]]</f>
        <v>6</v>
      </c>
      <c r="M3530" t="str" cm="1">
        <f t="array" ref="M3530">_xlfn.IFS(tbl_logs[[#This Row],[Total Score]]&lt;=4, "Low", tbl_logs[[#This Row],[Total Score]]&lt;=10, "Medium", tbl_logs[[#This Row],[Total Score]]&lt;=19, "High", tbl_logs[[#This Row],[Total Score]]&lt;=25, "Very High")</f>
        <v>Medium</v>
      </c>
      <c r="N3530" t="str" cm="1">
        <f t="array" ref="N3530">_xlfn.IFS(tbl_logs[[#This Row],[Total Score]]&lt;=4, "Low", tbl_logs[[#This Row],[Total Score]]&lt;=10, "Medium", tbl_logs[[#This Row],[Total Score]]&lt;=17, "High", tbl_logs[[#This Row],[Total Score]]&lt;=25, "Critical")</f>
        <v>Medium</v>
      </c>
    </row>
    <row r="3531" spans="1:14" x14ac:dyDescent="0.3">
      <c r="A3531" t="s">
        <v>929</v>
      </c>
      <c r="B3531" s="1">
        <v>46087.636805555558</v>
      </c>
      <c r="C3531" t="s">
        <v>12</v>
      </c>
      <c r="D3531" t="s">
        <v>18</v>
      </c>
      <c r="E3531" t="s">
        <v>16</v>
      </c>
      <c r="F3531" t="s">
        <v>13</v>
      </c>
      <c r="G3531" s="2">
        <v>0.63680555555555551</v>
      </c>
      <c r="H3531" s="3">
        <v>46087</v>
      </c>
      <c r="I3531">
        <v>3</v>
      </c>
      <c r="J3531">
        <f>_xlfn.XLOOKUP(tbl_logs[[#This Row],[Target_Department]],tbl_DeptWeight[Department], tbl_DeptWeight[Impact Score])</f>
        <v>1</v>
      </c>
      <c r="K3531">
        <f>_xlfn.XLOOKUP(tbl_logs[[#This Row],[Employee_Action]],tbl_ResponseLikelihood[Employee Action],tbl_ResponseLikelihood[Likelihood Score])</f>
        <v>1</v>
      </c>
      <c r="L3531">
        <f>tbl_logs[[#This Row],[Impact Score]]*tbl_logs[[#This Row],[Response Multiplier]]</f>
        <v>1</v>
      </c>
      <c r="M3531" t="str" cm="1">
        <f t="array" ref="M3531">_xlfn.IFS(tbl_logs[[#This Row],[Total Score]]&lt;=4, "Low", tbl_logs[[#This Row],[Total Score]]&lt;=10, "Medium", tbl_logs[[#This Row],[Total Score]]&lt;=19, "High", tbl_logs[[#This Row],[Total Score]]&lt;=25, "Very High")</f>
        <v>Low</v>
      </c>
      <c r="N3531" t="str" cm="1">
        <f t="array" ref="N3531">_xlfn.IFS(tbl_logs[[#This Row],[Total Score]]&lt;=4, "Low", tbl_logs[[#This Row],[Total Score]]&lt;=10, "Medium", tbl_logs[[#This Row],[Total Score]]&lt;=17, "High", tbl_logs[[#This Row],[Total Score]]&lt;=25, "Critical")</f>
        <v>Low</v>
      </c>
    </row>
    <row r="3532" spans="1:14" x14ac:dyDescent="0.3">
      <c r="A3532" t="s">
        <v>2168</v>
      </c>
      <c r="B3532" s="1">
        <v>46087.663194444445</v>
      </c>
      <c r="C3532" t="s">
        <v>12</v>
      </c>
      <c r="D3532" t="s">
        <v>15</v>
      </c>
      <c r="E3532" t="s">
        <v>19</v>
      </c>
      <c r="F3532" t="s">
        <v>33</v>
      </c>
      <c r="G3532" s="2">
        <v>0.66319444444444442</v>
      </c>
      <c r="H3532" s="3">
        <v>46087</v>
      </c>
      <c r="I3532">
        <v>3</v>
      </c>
      <c r="J3532">
        <f>_xlfn.XLOOKUP(tbl_logs[[#This Row],[Target_Department]],tbl_DeptWeight[Department], tbl_DeptWeight[Impact Score])</f>
        <v>1</v>
      </c>
      <c r="K3532">
        <f>_xlfn.XLOOKUP(tbl_logs[[#This Row],[Employee_Action]],tbl_ResponseLikelihood[Employee Action],tbl_ResponseLikelihood[Likelihood Score])</f>
        <v>4</v>
      </c>
      <c r="L3532">
        <f>tbl_logs[[#This Row],[Impact Score]]*tbl_logs[[#This Row],[Response Multiplier]]</f>
        <v>4</v>
      </c>
      <c r="M3532" t="str" cm="1">
        <f t="array" ref="M3532">_xlfn.IFS(tbl_logs[[#This Row],[Total Score]]&lt;=4, "Low", tbl_logs[[#This Row],[Total Score]]&lt;=10, "Medium", tbl_logs[[#This Row],[Total Score]]&lt;=19, "High", tbl_logs[[#This Row],[Total Score]]&lt;=25, "Very High")</f>
        <v>Low</v>
      </c>
      <c r="N3532" t="str" cm="1">
        <f t="array" ref="N3532">_xlfn.IFS(tbl_logs[[#This Row],[Total Score]]&lt;=4, "Low", tbl_logs[[#This Row],[Total Score]]&lt;=10, "Medium", tbl_logs[[#This Row],[Total Score]]&lt;=17, "High", tbl_logs[[#This Row],[Total Score]]&lt;=25, "Critical")</f>
        <v>Low</v>
      </c>
    </row>
    <row r="3533" spans="1:14" x14ac:dyDescent="0.3">
      <c r="A3533" t="s">
        <v>1256</v>
      </c>
      <c r="B3533" s="1">
        <v>46087.738194444442</v>
      </c>
      <c r="C3533" t="s">
        <v>40</v>
      </c>
      <c r="D3533" t="s">
        <v>8</v>
      </c>
      <c r="E3533" t="s">
        <v>16</v>
      </c>
      <c r="F3533" t="s">
        <v>20</v>
      </c>
      <c r="G3533" s="2">
        <v>0.73819444444444449</v>
      </c>
      <c r="H3533" s="3">
        <v>46087</v>
      </c>
      <c r="I3533">
        <v>3</v>
      </c>
      <c r="J3533">
        <f>_xlfn.XLOOKUP(tbl_logs[[#This Row],[Target_Department]],tbl_DeptWeight[Department], tbl_DeptWeight[Impact Score])</f>
        <v>5</v>
      </c>
      <c r="K3533">
        <f>_xlfn.XLOOKUP(tbl_logs[[#This Row],[Employee_Action]],tbl_ResponseLikelihood[Employee Action],tbl_ResponseLikelihood[Likelihood Score])</f>
        <v>2</v>
      </c>
      <c r="L3533">
        <f>tbl_logs[[#This Row],[Impact Score]]*tbl_logs[[#This Row],[Response Multiplier]]</f>
        <v>10</v>
      </c>
      <c r="M3533" t="str" cm="1">
        <f t="array" ref="M3533">_xlfn.IFS(tbl_logs[[#This Row],[Total Score]]&lt;=4, "Low", tbl_logs[[#This Row],[Total Score]]&lt;=10, "Medium", tbl_logs[[#This Row],[Total Score]]&lt;=19, "High", tbl_logs[[#This Row],[Total Score]]&lt;=25, "Very High")</f>
        <v>Medium</v>
      </c>
      <c r="N3533" t="str" cm="1">
        <f t="array" ref="N3533">_xlfn.IFS(tbl_logs[[#This Row],[Total Score]]&lt;=4, "Low", tbl_logs[[#This Row],[Total Score]]&lt;=10, "Medium", tbl_logs[[#This Row],[Total Score]]&lt;=17, "High", tbl_logs[[#This Row],[Total Score]]&lt;=25, "Critical")</f>
        <v>Medium</v>
      </c>
    </row>
    <row r="3534" spans="1:14" x14ac:dyDescent="0.3">
      <c r="A3534" t="s">
        <v>1506</v>
      </c>
      <c r="B3534" s="1">
        <v>46087.740277777775</v>
      </c>
      <c r="C3534" t="s">
        <v>35</v>
      </c>
      <c r="D3534" t="s">
        <v>15</v>
      </c>
      <c r="E3534" t="s">
        <v>16</v>
      </c>
      <c r="F3534" t="s">
        <v>13</v>
      </c>
      <c r="G3534" s="2">
        <v>0.74027777777777781</v>
      </c>
      <c r="H3534" s="3">
        <v>46087</v>
      </c>
      <c r="I3534">
        <v>3</v>
      </c>
      <c r="J3534">
        <f>_xlfn.XLOOKUP(tbl_logs[[#This Row],[Target_Department]],tbl_DeptWeight[Department], tbl_DeptWeight[Impact Score])</f>
        <v>1</v>
      </c>
      <c r="K3534">
        <f>_xlfn.XLOOKUP(tbl_logs[[#This Row],[Employee_Action]],tbl_ResponseLikelihood[Employee Action],tbl_ResponseLikelihood[Likelihood Score])</f>
        <v>1</v>
      </c>
      <c r="L3534">
        <f>tbl_logs[[#This Row],[Impact Score]]*tbl_logs[[#This Row],[Response Multiplier]]</f>
        <v>1</v>
      </c>
      <c r="M3534" t="str" cm="1">
        <f t="array" ref="M3534">_xlfn.IFS(tbl_logs[[#This Row],[Total Score]]&lt;=4, "Low", tbl_logs[[#This Row],[Total Score]]&lt;=10, "Medium", tbl_logs[[#This Row],[Total Score]]&lt;=19, "High", tbl_logs[[#This Row],[Total Score]]&lt;=25, "Very High")</f>
        <v>Low</v>
      </c>
      <c r="N3534" t="str" cm="1">
        <f t="array" ref="N3534">_xlfn.IFS(tbl_logs[[#This Row],[Total Score]]&lt;=4, "Low", tbl_logs[[#This Row],[Total Score]]&lt;=10, "Medium", tbl_logs[[#This Row],[Total Score]]&lt;=17, "High", tbl_logs[[#This Row],[Total Score]]&lt;=25, "Critical")</f>
        <v>Low</v>
      </c>
    </row>
    <row r="3535" spans="1:14" x14ac:dyDescent="0.3">
      <c r="A3535" t="s">
        <v>4837</v>
      </c>
      <c r="B3535" s="1">
        <v>46087.755555555559</v>
      </c>
      <c r="C3535" t="s">
        <v>7</v>
      </c>
      <c r="D3535" t="s">
        <v>22</v>
      </c>
      <c r="E3535" t="s">
        <v>19</v>
      </c>
      <c r="F3535" t="s">
        <v>10</v>
      </c>
      <c r="G3535" s="2">
        <v>0.75555555555555554</v>
      </c>
      <c r="H3535" s="3">
        <v>46087</v>
      </c>
      <c r="I3535">
        <v>3</v>
      </c>
      <c r="J3535">
        <f>_xlfn.XLOOKUP(tbl_logs[[#This Row],[Target_Department]],tbl_DeptWeight[Department], tbl_DeptWeight[Impact Score])</f>
        <v>3</v>
      </c>
      <c r="K3535">
        <f>_xlfn.XLOOKUP(tbl_logs[[#This Row],[Employee_Action]],tbl_ResponseLikelihood[Employee Action],tbl_ResponseLikelihood[Likelihood Score])</f>
        <v>2</v>
      </c>
      <c r="L3535">
        <f>tbl_logs[[#This Row],[Impact Score]]*tbl_logs[[#This Row],[Response Multiplier]]</f>
        <v>6</v>
      </c>
      <c r="M3535" t="str" cm="1">
        <f t="array" ref="M3535">_xlfn.IFS(tbl_logs[[#This Row],[Total Score]]&lt;=4, "Low", tbl_logs[[#This Row],[Total Score]]&lt;=10, "Medium", tbl_logs[[#This Row],[Total Score]]&lt;=19, "High", tbl_logs[[#This Row],[Total Score]]&lt;=25, "Very High")</f>
        <v>Medium</v>
      </c>
      <c r="N3535" t="str" cm="1">
        <f t="array" ref="N3535">_xlfn.IFS(tbl_logs[[#This Row],[Total Score]]&lt;=4, "Low", tbl_logs[[#This Row],[Total Score]]&lt;=10, "Medium", tbl_logs[[#This Row],[Total Score]]&lt;=17, "High", tbl_logs[[#This Row],[Total Score]]&lt;=25, "Critical")</f>
        <v>Medium</v>
      </c>
    </row>
    <row r="3536" spans="1:14" x14ac:dyDescent="0.3">
      <c r="A3536" t="s">
        <v>409</v>
      </c>
      <c r="B3536" s="1">
        <v>46087.790277777778</v>
      </c>
      <c r="C3536" t="s">
        <v>12</v>
      </c>
      <c r="D3536" t="s">
        <v>15</v>
      </c>
      <c r="E3536" t="s">
        <v>31</v>
      </c>
      <c r="F3536" t="s">
        <v>13</v>
      </c>
      <c r="G3536" s="2">
        <v>0.79027777777777775</v>
      </c>
      <c r="H3536" s="3">
        <v>46087</v>
      </c>
      <c r="I3536">
        <v>3</v>
      </c>
      <c r="J3536">
        <f>_xlfn.XLOOKUP(tbl_logs[[#This Row],[Target_Department]],tbl_DeptWeight[Department], tbl_DeptWeight[Impact Score])</f>
        <v>1</v>
      </c>
      <c r="K3536">
        <f>_xlfn.XLOOKUP(tbl_logs[[#This Row],[Employee_Action]],tbl_ResponseLikelihood[Employee Action],tbl_ResponseLikelihood[Likelihood Score])</f>
        <v>1</v>
      </c>
      <c r="L3536">
        <f>tbl_logs[[#This Row],[Impact Score]]*tbl_logs[[#This Row],[Response Multiplier]]</f>
        <v>1</v>
      </c>
      <c r="M3536" t="str" cm="1">
        <f t="array" ref="M3536">_xlfn.IFS(tbl_logs[[#This Row],[Total Score]]&lt;=4, "Low", tbl_logs[[#This Row],[Total Score]]&lt;=10, "Medium", tbl_logs[[#This Row],[Total Score]]&lt;=19, "High", tbl_logs[[#This Row],[Total Score]]&lt;=25, "Very High")</f>
        <v>Low</v>
      </c>
      <c r="N3536" t="str" cm="1">
        <f t="array" ref="N3536">_xlfn.IFS(tbl_logs[[#This Row],[Total Score]]&lt;=4, "Low", tbl_logs[[#This Row],[Total Score]]&lt;=10, "Medium", tbl_logs[[#This Row],[Total Score]]&lt;=17, "High", tbl_logs[[#This Row],[Total Score]]&lt;=25, "Critical")</f>
        <v>Low</v>
      </c>
    </row>
    <row r="3537" spans="1:14" x14ac:dyDescent="0.3">
      <c r="A3537" t="s">
        <v>1165</v>
      </c>
      <c r="B3537" s="1">
        <v>46087.79791666667</v>
      </c>
      <c r="C3537" t="s">
        <v>12</v>
      </c>
      <c r="D3537" t="s">
        <v>8</v>
      </c>
      <c r="E3537" t="s">
        <v>19</v>
      </c>
      <c r="F3537" t="s">
        <v>33</v>
      </c>
      <c r="G3537" s="2">
        <v>0.79791666666666672</v>
      </c>
      <c r="H3537" s="3">
        <v>46087</v>
      </c>
      <c r="I3537">
        <v>3</v>
      </c>
      <c r="J3537">
        <f>_xlfn.XLOOKUP(tbl_logs[[#This Row],[Target_Department]],tbl_DeptWeight[Department], tbl_DeptWeight[Impact Score])</f>
        <v>1</v>
      </c>
      <c r="K3537">
        <f>_xlfn.XLOOKUP(tbl_logs[[#This Row],[Employee_Action]],tbl_ResponseLikelihood[Employee Action],tbl_ResponseLikelihood[Likelihood Score])</f>
        <v>4</v>
      </c>
      <c r="L3537">
        <f>tbl_logs[[#This Row],[Impact Score]]*tbl_logs[[#This Row],[Response Multiplier]]</f>
        <v>4</v>
      </c>
      <c r="M3537" t="str" cm="1">
        <f t="array" ref="M3537">_xlfn.IFS(tbl_logs[[#This Row],[Total Score]]&lt;=4, "Low", tbl_logs[[#This Row],[Total Score]]&lt;=10, "Medium", tbl_logs[[#This Row],[Total Score]]&lt;=19, "High", tbl_logs[[#This Row],[Total Score]]&lt;=25, "Very High")</f>
        <v>Low</v>
      </c>
      <c r="N3537" t="str" cm="1">
        <f t="array" ref="N3537">_xlfn.IFS(tbl_logs[[#This Row],[Total Score]]&lt;=4, "Low", tbl_logs[[#This Row],[Total Score]]&lt;=10, "Medium", tbl_logs[[#This Row],[Total Score]]&lt;=17, "High", tbl_logs[[#This Row],[Total Score]]&lt;=25, "Critical")</f>
        <v>Low</v>
      </c>
    </row>
    <row r="3538" spans="1:14" x14ac:dyDescent="0.3">
      <c r="A3538" t="s">
        <v>993</v>
      </c>
      <c r="B3538" s="1">
        <v>46087.804861111108</v>
      </c>
      <c r="C3538" t="s">
        <v>7</v>
      </c>
      <c r="D3538" t="s">
        <v>8</v>
      </c>
      <c r="E3538" t="s">
        <v>31</v>
      </c>
      <c r="F3538" t="s">
        <v>10</v>
      </c>
      <c r="G3538" s="2">
        <v>0.80486111111111114</v>
      </c>
      <c r="H3538" s="3">
        <v>46087</v>
      </c>
      <c r="I3538">
        <v>3</v>
      </c>
      <c r="J3538">
        <f>_xlfn.XLOOKUP(tbl_logs[[#This Row],[Target_Department]],tbl_DeptWeight[Department], tbl_DeptWeight[Impact Score])</f>
        <v>3</v>
      </c>
      <c r="K3538">
        <f>_xlfn.XLOOKUP(tbl_logs[[#This Row],[Employee_Action]],tbl_ResponseLikelihood[Employee Action],tbl_ResponseLikelihood[Likelihood Score])</f>
        <v>2</v>
      </c>
      <c r="L3538">
        <f>tbl_logs[[#This Row],[Impact Score]]*tbl_logs[[#This Row],[Response Multiplier]]</f>
        <v>6</v>
      </c>
      <c r="M3538" t="str" cm="1">
        <f t="array" ref="M3538">_xlfn.IFS(tbl_logs[[#This Row],[Total Score]]&lt;=4, "Low", tbl_logs[[#This Row],[Total Score]]&lt;=10, "Medium", tbl_logs[[#This Row],[Total Score]]&lt;=19, "High", tbl_logs[[#This Row],[Total Score]]&lt;=25, "Very High")</f>
        <v>Medium</v>
      </c>
      <c r="N3538" t="str" cm="1">
        <f t="array" ref="N3538">_xlfn.IFS(tbl_logs[[#This Row],[Total Score]]&lt;=4, "Low", tbl_logs[[#This Row],[Total Score]]&lt;=10, "Medium", tbl_logs[[#This Row],[Total Score]]&lt;=17, "High", tbl_logs[[#This Row],[Total Score]]&lt;=25, "Critical")</f>
        <v>Medium</v>
      </c>
    </row>
    <row r="3539" spans="1:14" x14ac:dyDescent="0.3">
      <c r="A3539" t="s">
        <v>4393</v>
      </c>
      <c r="B3539" s="1">
        <v>46087.86041666667</v>
      </c>
      <c r="C3539" t="s">
        <v>12</v>
      </c>
      <c r="D3539" t="s">
        <v>18</v>
      </c>
      <c r="E3539" t="s">
        <v>16</v>
      </c>
      <c r="F3539" t="s">
        <v>33</v>
      </c>
      <c r="G3539" s="2">
        <v>0.86041666666666672</v>
      </c>
      <c r="H3539" s="3">
        <v>46087</v>
      </c>
      <c r="I3539">
        <v>3</v>
      </c>
      <c r="J3539">
        <f>_xlfn.XLOOKUP(tbl_logs[[#This Row],[Target_Department]],tbl_DeptWeight[Department], tbl_DeptWeight[Impact Score])</f>
        <v>1</v>
      </c>
      <c r="K3539">
        <f>_xlfn.XLOOKUP(tbl_logs[[#This Row],[Employee_Action]],tbl_ResponseLikelihood[Employee Action],tbl_ResponseLikelihood[Likelihood Score])</f>
        <v>4</v>
      </c>
      <c r="L3539">
        <f>tbl_logs[[#This Row],[Impact Score]]*tbl_logs[[#This Row],[Response Multiplier]]</f>
        <v>4</v>
      </c>
      <c r="M3539" t="str" cm="1">
        <f t="array" ref="M3539">_xlfn.IFS(tbl_logs[[#This Row],[Total Score]]&lt;=4, "Low", tbl_logs[[#This Row],[Total Score]]&lt;=10, "Medium", tbl_logs[[#This Row],[Total Score]]&lt;=19, "High", tbl_logs[[#This Row],[Total Score]]&lt;=25, "Very High")</f>
        <v>Low</v>
      </c>
      <c r="N3539" t="str" cm="1">
        <f t="array" ref="N3539">_xlfn.IFS(tbl_logs[[#This Row],[Total Score]]&lt;=4, "Low", tbl_logs[[#This Row],[Total Score]]&lt;=10, "Medium", tbl_logs[[#This Row],[Total Score]]&lt;=17, "High", tbl_logs[[#This Row],[Total Score]]&lt;=25, "Critical")</f>
        <v>Low</v>
      </c>
    </row>
    <row r="3540" spans="1:14" x14ac:dyDescent="0.3">
      <c r="A3540" t="s">
        <v>1701</v>
      </c>
      <c r="B3540" s="1">
        <v>46087.876388888886</v>
      </c>
      <c r="C3540" t="s">
        <v>7</v>
      </c>
      <c r="D3540" t="s">
        <v>18</v>
      </c>
      <c r="E3540" t="s">
        <v>19</v>
      </c>
      <c r="F3540" t="s">
        <v>20</v>
      </c>
      <c r="G3540" s="2">
        <v>0.87638888888888888</v>
      </c>
      <c r="H3540" s="3">
        <v>46087</v>
      </c>
      <c r="I3540">
        <v>3</v>
      </c>
      <c r="J3540">
        <f>_xlfn.XLOOKUP(tbl_logs[[#This Row],[Target_Department]],tbl_DeptWeight[Department], tbl_DeptWeight[Impact Score])</f>
        <v>3</v>
      </c>
      <c r="K3540">
        <f>_xlfn.XLOOKUP(tbl_logs[[#This Row],[Employee_Action]],tbl_ResponseLikelihood[Employee Action],tbl_ResponseLikelihood[Likelihood Score])</f>
        <v>2</v>
      </c>
      <c r="L3540">
        <f>tbl_logs[[#This Row],[Impact Score]]*tbl_logs[[#This Row],[Response Multiplier]]</f>
        <v>6</v>
      </c>
      <c r="M3540" t="str" cm="1">
        <f t="array" ref="M3540">_xlfn.IFS(tbl_logs[[#This Row],[Total Score]]&lt;=4, "Low", tbl_logs[[#This Row],[Total Score]]&lt;=10, "Medium", tbl_logs[[#This Row],[Total Score]]&lt;=19, "High", tbl_logs[[#This Row],[Total Score]]&lt;=25, "Very High")</f>
        <v>Medium</v>
      </c>
      <c r="N3540" t="str" cm="1">
        <f t="array" ref="N3540">_xlfn.IFS(tbl_logs[[#This Row],[Total Score]]&lt;=4, "Low", tbl_logs[[#This Row],[Total Score]]&lt;=10, "Medium", tbl_logs[[#This Row],[Total Score]]&lt;=17, "High", tbl_logs[[#This Row],[Total Score]]&lt;=25, "Critical")</f>
        <v>Medium</v>
      </c>
    </row>
    <row r="3541" spans="1:14" x14ac:dyDescent="0.3">
      <c r="A3541" t="s">
        <v>3788</v>
      </c>
      <c r="B3541" s="1">
        <v>46087.893750000003</v>
      </c>
      <c r="C3541" t="s">
        <v>47</v>
      </c>
      <c r="D3541" t="s">
        <v>8</v>
      </c>
      <c r="E3541" t="s">
        <v>31</v>
      </c>
      <c r="F3541" t="s">
        <v>10</v>
      </c>
      <c r="G3541" s="2">
        <v>0.89375000000000004</v>
      </c>
      <c r="H3541" s="3">
        <v>46087</v>
      </c>
      <c r="I3541">
        <v>3</v>
      </c>
      <c r="J3541">
        <f>_xlfn.XLOOKUP(tbl_logs[[#This Row],[Target_Department]],tbl_DeptWeight[Department], tbl_DeptWeight[Impact Score])</f>
        <v>1</v>
      </c>
      <c r="K3541">
        <f>_xlfn.XLOOKUP(tbl_logs[[#This Row],[Employee_Action]],tbl_ResponseLikelihood[Employee Action],tbl_ResponseLikelihood[Likelihood Score])</f>
        <v>2</v>
      </c>
      <c r="L3541">
        <f>tbl_logs[[#This Row],[Impact Score]]*tbl_logs[[#This Row],[Response Multiplier]]</f>
        <v>2</v>
      </c>
      <c r="M3541" t="str" cm="1">
        <f t="array" ref="M3541">_xlfn.IFS(tbl_logs[[#This Row],[Total Score]]&lt;=4, "Low", tbl_logs[[#This Row],[Total Score]]&lt;=10, "Medium", tbl_logs[[#This Row],[Total Score]]&lt;=19, "High", tbl_logs[[#This Row],[Total Score]]&lt;=25, "Very High")</f>
        <v>Low</v>
      </c>
      <c r="N3541" t="str" cm="1">
        <f t="array" ref="N3541">_xlfn.IFS(tbl_logs[[#This Row],[Total Score]]&lt;=4, "Low", tbl_logs[[#This Row],[Total Score]]&lt;=10, "Medium", tbl_logs[[#This Row],[Total Score]]&lt;=17, "High", tbl_logs[[#This Row],[Total Score]]&lt;=25, "Critical")</f>
        <v>Low</v>
      </c>
    </row>
    <row r="3542" spans="1:14" x14ac:dyDescent="0.3">
      <c r="A3542" t="s">
        <v>3990</v>
      </c>
      <c r="B3542" s="1">
        <v>46087.922222222223</v>
      </c>
      <c r="C3542" t="s">
        <v>47</v>
      </c>
      <c r="D3542" t="s">
        <v>8</v>
      </c>
      <c r="E3542" t="s">
        <v>19</v>
      </c>
      <c r="F3542" t="s">
        <v>20</v>
      </c>
      <c r="G3542" s="2">
        <v>0.92222222222222228</v>
      </c>
      <c r="H3542" s="3">
        <v>46087</v>
      </c>
      <c r="I3542">
        <v>3</v>
      </c>
      <c r="J3542">
        <f>_xlfn.XLOOKUP(tbl_logs[[#This Row],[Target_Department]],tbl_DeptWeight[Department], tbl_DeptWeight[Impact Score])</f>
        <v>1</v>
      </c>
      <c r="K3542">
        <f>_xlfn.XLOOKUP(tbl_logs[[#This Row],[Employee_Action]],tbl_ResponseLikelihood[Employee Action],tbl_ResponseLikelihood[Likelihood Score])</f>
        <v>2</v>
      </c>
      <c r="L3542">
        <f>tbl_logs[[#This Row],[Impact Score]]*tbl_logs[[#This Row],[Response Multiplier]]</f>
        <v>2</v>
      </c>
      <c r="M3542" t="str" cm="1">
        <f t="array" ref="M3542">_xlfn.IFS(tbl_logs[[#This Row],[Total Score]]&lt;=4, "Low", tbl_logs[[#This Row],[Total Score]]&lt;=10, "Medium", tbl_logs[[#This Row],[Total Score]]&lt;=19, "High", tbl_logs[[#This Row],[Total Score]]&lt;=25, "Very High")</f>
        <v>Low</v>
      </c>
      <c r="N3542" t="str" cm="1">
        <f t="array" ref="N3542">_xlfn.IFS(tbl_logs[[#This Row],[Total Score]]&lt;=4, "Low", tbl_logs[[#This Row],[Total Score]]&lt;=10, "Medium", tbl_logs[[#This Row],[Total Score]]&lt;=17, "High", tbl_logs[[#This Row],[Total Score]]&lt;=25, "Critical")</f>
        <v>Low</v>
      </c>
    </row>
    <row r="3543" spans="1:14" x14ac:dyDescent="0.3">
      <c r="A3543" t="s">
        <v>3076</v>
      </c>
      <c r="B3543" s="1">
        <v>46087.953472222223</v>
      </c>
      <c r="C3543" t="s">
        <v>7</v>
      </c>
      <c r="D3543" t="s">
        <v>18</v>
      </c>
      <c r="E3543" t="s">
        <v>31</v>
      </c>
      <c r="F3543" t="s">
        <v>10</v>
      </c>
      <c r="G3543" s="2">
        <v>0.95347222222222228</v>
      </c>
      <c r="H3543" s="3">
        <v>46087</v>
      </c>
      <c r="I3543">
        <v>3</v>
      </c>
      <c r="J3543">
        <f>_xlfn.XLOOKUP(tbl_logs[[#This Row],[Target_Department]],tbl_DeptWeight[Department], tbl_DeptWeight[Impact Score])</f>
        <v>3</v>
      </c>
      <c r="K3543">
        <f>_xlfn.XLOOKUP(tbl_logs[[#This Row],[Employee_Action]],tbl_ResponseLikelihood[Employee Action],tbl_ResponseLikelihood[Likelihood Score])</f>
        <v>2</v>
      </c>
      <c r="L3543">
        <f>tbl_logs[[#This Row],[Impact Score]]*tbl_logs[[#This Row],[Response Multiplier]]</f>
        <v>6</v>
      </c>
      <c r="M3543" t="str" cm="1">
        <f t="array" ref="M3543">_xlfn.IFS(tbl_logs[[#This Row],[Total Score]]&lt;=4, "Low", tbl_logs[[#This Row],[Total Score]]&lt;=10, "Medium", tbl_logs[[#This Row],[Total Score]]&lt;=19, "High", tbl_logs[[#This Row],[Total Score]]&lt;=25, "Very High")</f>
        <v>Medium</v>
      </c>
      <c r="N3543" t="str" cm="1">
        <f t="array" ref="N3543">_xlfn.IFS(tbl_logs[[#This Row],[Total Score]]&lt;=4, "Low", tbl_logs[[#This Row],[Total Score]]&lt;=10, "Medium", tbl_logs[[#This Row],[Total Score]]&lt;=17, "High", tbl_logs[[#This Row],[Total Score]]&lt;=25, "Critical")</f>
        <v>Medium</v>
      </c>
    </row>
    <row r="3544" spans="1:14" x14ac:dyDescent="0.3">
      <c r="A3544" t="s">
        <v>2762</v>
      </c>
      <c r="B3544" s="1">
        <v>46087.978472222225</v>
      </c>
      <c r="C3544" t="s">
        <v>7</v>
      </c>
      <c r="D3544" t="s">
        <v>18</v>
      </c>
      <c r="E3544" t="s">
        <v>19</v>
      </c>
      <c r="F3544" t="s">
        <v>20</v>
      </c>
      <c r="G3544" s="2">
        <v>0.97847222222222219</v>
      </c>
      <c r="H3544" s="3">
        <v>46087</v>
      </c>
      <c r="I3544">
        <v>3</v>
      </c>
      <c r="J3544">
        <f>_xlfn.XLOOKUP(tbl_logs[[#This Row],[Target_Department]],tbl_DeptWeight[Department], tbl_DeptWeight[Impact Score])</f>
        <v>3</v>
      </c>
      <c r="K3544">
        <f>_xlfn.XLOOKUP(tbl_logs[[#This Row],[Employee_Action]],tbl_ResponseLikelihood[Employee Action],tbl_ResponseLikelihood[Likelihood Score])</f>
        <v>2</v>
      </c>
      <c r="L3544">
        <f>tbl_logs[[#This Row],[Impact Score]]*tbl_logs[[#This Row],[Response Multiplier]]</f>
        <v>6</v>
      </c>
      <c r="M3544" t="str" cm="1">
        <f t="array" ref="M3544">_xlfn.IFS(tbl_logs[[#This Row],[Total Score]]&lt;=4, "Low", tbl_logs[[#This Row],[Total Score]]&lt;=10, "Medium", tbl_logs[[#This Row],[Total Score]]&lt;=19, "High", tbl_logs[[#This Row],[Total Score]]&lt;=25, "Very High")</f>
        <v>Medium</v>
      </c>
      <c r="N3544" t="str" cm="1">
        <f t="array" ref="N3544">_xlfn.IFS(tbl_logs[[#This Row],[Total Score]]&lt;=4, "Low", tbl_logs[[#This Row],[Total Score]]&lt;=10, "Medium", tbl_logs[[#This Row],[Total Score]]&lt;=17, "High", tbl_logs[[#This Row],[Total Score]]&lt;=25, "Critical")</f>
        <v>Medium</v>
      </c>
    </row>
    <row r="3545" spans="1:14" x14ac:dyDescent="0.3">
      <c r="A3545" t="s">
        <v>78</v>
      </c>
      <c r="B3545" s="1">
        <v>46087.990972222222</v>
      </c>
      <c r="C3545" t="s">
        <v>7</v>
      </c>
      <c r="D3545" t="s">
        <v>15</v>
      </c>
      <c r="E3545" t="s">
        <v>19</v>
      </c>
      <c r="F3545" t="s">
        <v>20</v>
      </c>
      <c r="G3545" s="2">
        <v>0.99097222222222225</v>
      </c>
      <c r="H3545" s="3">
        <v>46087</v>
      </c>
      <c r="I3545">
        <v>3</v>
      </c>
      <c r="J3545">
        <f>_xlfn.XLOOKUP(tbl_logs[[#This Row],[Target_Department]],tbl_DeptWeight[Department], tbl_DeptWeight[Impact Score])</f>
        <v>3</v>
      </c>
      <c r="K3545">
        <f>_xlfn.XLOOKUP(tbl_logs[[#This Row],[Employee_Action]],tbl_ResponseLikelihood[Employee Action],tbl_ResponseLikelihood[Likelihood Score])</f>
        <v>2</v>
      </c>
      <c r="L3545">
        <f>tbl_logs[[#This Row],[Impact Score]]*tbl_logs[[#This Row],[Response Multiplier]]</f>
        <v>6</v>
      </c>
      <c r="M3545" t="str" cm="1">
        <f t="array" ref="M3545">_xlfn.IFS(tbl_logs[[#This Row],[Total Score]]&lt;=4, "Low", tbl_logs[[#This Row],[Total Score]]&lt;=10, "Medium", tbl_logs[[#This Row],[Total Score]]&lt;=19, "High", tbl_logs[[#This Row],[Total Score]]&lt;=25, "Very High")</f>
        <v>Medium</v>
      </c>
      <c r="N3545" t="str" cm="1">
        <f t="array" ref="N3545">_xlfn.IFS(tbl_logs[[#This Row],[Total Score]]&lt;=4, "Low", tbl_logs[[#This Row],[Total Score]]&lt;=10, "Medium", tbl_logs[[#This Row],[Total Score]]&lt;=17, "High", tbl_logs[[#This Row],[Total Score]]&lt;=25, "Critical")</f>
        <v>Medium</v>
      </c>
    </row>
    <row r="3546" spans="1:14" x14ac:dyDescent="0.3">
      <c r="A3546" t="s">
        <v>4663</v>
      </c>
      <c r="B3546" s="1">
        <v>46088.00277777778</v>
      </c>
      <c r="C3546" t="s">
        <v>7</v>
      </c>
      <c r="D3546" t="s">
        <v>15</v>
      </c>
      <c r="E3546" t="s">
        <v>31</v>
      </c>
      <c r="F3546" t="s">
        <v>13</v>
      </c>
      <c r="G3546" s="2">
        <v>2.7777777777777779E-3</v>
      </c>
      <c r="H3546" s="3">
        <v>46088</v>
      </c>
      <c r="I3546">
        <v>3</v>
      </c>
      <c r="J3546">
        <f>_xlfn.XLOOKUP(tbl_logs[[#This Row],[Target_Department]],tbl_DeptWeight[Department], tbl_DeptWeight[Impact Score])</f>
        <v>3</v>
      </c>
      <c r="K3546">
        <f>_xlfn.XLOOKUP(tbl_logs[[#This Row],[Employee_Action]],tbl_ResponseLikelihood[Employee Action],tbl_ResponseLikelihood[Likelihood Score])</f>
        <v>1</v>
      </c>
      <c r="L3546">
        <f>tbl_logs[[#This Row],[Impact Score]]*tbl_logs[[#This Row],[Response Multiplier]]</f>
        <v>3</v>
      </c>
      <c r="M3546" t="str" cm="1">
        <f t="array" ref="M3546">_xlfn.IFS(tbl_logs[[#This Row],[Total Score]]&lt;=4, "Low", tbl_logs[[#This Row],[Total Score]]&lt;=10, "Medium", tbl_logs[[#This Row],[Total Score]]&lt;=19, "High", tbl_logs[[#This Row],[Total Score]]&lt;=25, "Very High")</f>
        <v>Low</v>
      </c>
      <c r="N3546" t="str" cm="1">
        <f t="array" ref="N3546">_xlfn.IFS(tbl_logs[[#This Row],[Total Score]]&lt;=4, "Low", tbl_logs[[#This Row],[Total Score]]&lt;=10, "Medium", tbl_logs[[#This Row],[Total Score]]&lt;=17, "High", tbl_logs[[#This Row],[Total Score]]&lt;=25, "Critical")</f>
        <v>Low</v>
      </c>
    </row>
    <row r="3547" spans="1:14" x14ac:dyDescent="0.3">
      <c r="A3547" t="s">
        <v>1671</v>
      </c>
      <c r="B3547" s="1">
        <v>46088.006249999999</v>
      </c>
      <c r="C3547" t="s">
        <v>7</v>
      </c>
      <c r="D3547" t="s">
        <v>18</v>
      </c>
      <c r="E3547" t="s">
        <v>19</v>
      </c>
      <c r="F3547" t="s">
        <v>20</v>
      </c>
      <c r="G3547" s="2">
        <v>6.2500000000000003E-3</v>
      </c>
      <c r="H3547" s="3">
        <v>46088</v>
      </c>
      <c r="I3547">
        <v>3</v>
      </c>
      <c r="J3547">
        <f>_xlfn.XLOOKUP(tbl_logs[[#This Row],[Target_Department]],tbl_DeptWeight[Department], tbl_DeptWeight[Impact Score])</f>
        <v>3</v>
      </c>
      <c r="K3547">
        <f>_xlfn.XLOOKUP(tbl_logs[[#This Row],[Employee_Action]],tbl_ResponseLikelihood[Employee Action],tbl_ResponseLikelihood[Likelihood Score])</f>
        <v>2</v>
      </c>
      <c r="L3547">
        <f>tbl_logs[[#This Row],[Impact Score]]*tbl_logs[[#This Row],[Response Multiplier]]</f>
        <v>6</v>
      </c>
      <c r="M3547" t="str" cm="1">
        <f t="array" ref="M3547">_xlfn.IFS(tbl_logs[[#This Row],[Total Score]]&lt;=4, "Low", tbl_logs[[#This Row],[Total Score]]&lt;=10, "Medium", tbl_logs[[#This Row],[Total Score]]&lt;=19, "High", tbl_logs[[#This Row],[Total Score]]&lt;=25, "Very High")</f>
        <v>Medium</v>
      </c>
      <c r="N3547" t="str" cm="1">
        <f t="array" ref="N3547">_xlfn.IFS(tbl_logs[[#This Row],[Total Score]]&lt;=4, "Low", tbl_logs[[#This Row],[Total Score]]&lt;=10, "Medium", tbl_logs[[#This Row],[Total Score]]&lt;=17, "High", tbl_logs[[#This Row],[Total Score]]&lt;=25, "Critical")</f>
        <v>Medium</v>
      </c>
    </row>
    <row r="3548" spans="1:14" x14ac:dyDescent="0.3">
      <c r="A3548" t="s">
        <v>3075</v>
      </c>
      <c r="B3548" s="1">
        <v>46088.006944444445</v>
      </c>
      <c r="C3548" t="s">
        <v>7</v>
      </c>
      <c r="D3548" t="s">
        <v>15</v>
      </c>
      <c r="E3548" t="s">
        <v>16</v>
      </c>
      <c r="F3548" t="s">
        <v>33</v>
      </c>
      <c r="G3548" s="2">
        <v>6.9444444444444441E-3</v>
      </c>
      <c r="H3548" s="3">
        <v>46088</v>
      </c>
      <c r="I3548">
        <v>3</v>
      </c>
      <c r="J3548">
        <f>_xlfn.XLOOKUP(tbl_logs[[#This Row],[Target_Department]],tbl_DeptWeight[Department], tbl_DeptWeight[Impact Score])</f>
        <v>3</v>
      </c>
      <c r="K3548">
        <f>_xlfn.XLOOKUP(tbl_logs[[#This Row],[Employee_Action]],tbl_ResponseLikelihood[Employee Action],tbl_ResponseLikelihood[Likelihood Score])</f>
        <v>4</v>
      </c>
      <c r="L3548">
        <f>tbl_logs[[#This Row],[Impact Score]]*tbl_logs[[#This Row],[Response Multiplier]]</f>
        <v>12</v>
      </c>
      <c r="M3548" t="str" cm="1">
        <f t="array" ref="M3548">_xlfn.IFS(tbl_logs[[#This Row],[Total Score]]&lt;=4, "Low", tbl_logs[[#This Row],[Total Score]]&lt;=10, "Medium", tbl_logs[[#This Row],[Total Score]]&lt;=19, "High", tbl_logs[[#This Row],[Total Score]]&lt;=25, "Very High")</f>
        <v>High</v>
      </c>
      <c r="N3548" t="str" cm="1">
        <f t="array" ref="N3548">_xlfn.IFS(tbl_logs[[#This Row],[Total Score]]&lt;=4, "Low", tbl_logs[[#This Row],[Total Score]]&lt;=10, "Medium", tbl_logs[[#This Row],[Total Score]]&lt;=17, "High", tbl_logs[[#This Row],[Total Score]]&lt;=25, "Critical")</f>
        <v>High</v>
      </c>
    </row>
    <row r="3549" spans="1:14" x14ac:dyDescent="0.3">
      <c r="A3549" t="s">
        <v>271</v>
      </c>
      <c r="B3549" s="1">
        <v>46088.022222222222</v>
      </c>
      <c r="C3549" t="s">
        <v>26</v>
      </c>
      <c r="D3549" t="s">
        <v>15</v>
      </c>
      <c r="E3549" t="s">
        <v>9</v>
      </c>
      <c r="F3549" t="s">
        <v>20</v>
      </c>
      <c r="G3549" s="2">
        <v>2.2222222222222223E-2</v>
      </c>
      <c r="H3549" s="3">
        <v>46088</v>
      </c>
      <c r="I3549">
        <v>3</v>
      </c>
      <c r="J3549">
        <f>_xlfn.XLOOKUP(tbl_logs[[#This Row],[Target_Department]],tbl_DeptWeight[Department], tbl_DeptWeight[Impact Score])</f>
        <v>3</v>
      </c>
      <c r="K3549">
        <f>_xlfn.XLOOKUP(tbl_logs[[#This Row],[Employee_Action]],tbl_ResponseLikelihood[Employee Action],tbl_ResponseLikelihood[Likelihood Score])</f>
        <v>2</v>
      </c>
      <c r="L3549">
        <f>tbl_logs[[#This Row],[Impact Score]]*tbl_logs[[#This Row],[Response Multiplier]]</f>
        <v>6</v>
      </c>
      <c r="M3549" t="str" cm="1">
        <f t="array" ref="M3549">_xlfn.IFS(tbl_logs[[#This Row],[Total Score]]&lt;=4, "Low", tbl_logs[[#This Row],[Total Score]]&lt;=10, "Medium", tbl_logs[[#This Row],[Total Score]]&lt;=19, "High", tbl_logs[[#This Row],[Total Score]]&lt;=25, "Very High")</f>
        <v>Medium</v>
      </c>
      <c r="N3549" t="str" cm="1">
        <f t="array" ref="N3549">_xlfn.IFS(tbl_logs[[#This Row],[Total Score]]&lt;=4, "Low", tbl_logs[[#This Row],[Total Score]]&lt;=10, "Medium", tbl_logs[[#This Row],[Total Score]]&lt;=17, "High", tbl_logs[[#This Row],[Total Score]]&lt;=25, "Critical")</f>
        <v>Medium</v>
      </c>
    </row>
    <row r="3550" spans="1:14" x14ac:dyDescent="0.3">
      <c r="A3550" t="s">
        <v>488</v>
      </c>
      <c r="B3550" s="1">
        <v>46088.027083333334</v>
      </c>
      <c r="C3550" t="s">
        <v>40</v>
      </c>
      <c r="D3550" t="s">
        <v>22</v>
      </c>
      <c r="E3550" t="s">
        <v>16</v>
      </c>
      <c r="F3550" t="s">
        <v>20</v>
      </c>
      <c r="G3550" s="2">
        <v>2.7083333333333334E-2</v>
      </c>
      <c r="H3550" s="3">
        <v>46088</v>
      </c>
      <c r="I3550">
        <v>3</v>
      </c>
      <c r="J3550">
        <f>_xlfn.XLOOKUP(tbl_logs[[#This Row],[Target_Department]],tbl_DeptWeight[Department], tbl_DeptWeight[Impact Score])</f>
        <v>5</v>
      </c>
      <c r="K3550">
        <f>_xlfn.XLOOKUP(tbl_logs[[#This Row],[Employee_Action]],tbl_ResponseLikelihood[Employee Action],tbl_ResponseLikelihood[Likelihood Score])</f>
        <v>2</v>
      </c>
      <c r="L3550">
        <f>tbl_logs[[#This Row],[Impact Score]]*tbl_logs[[#This Row],[Response Multiplier]]</f>
        <v>10</v>
      </c>
      <c r="M3550" t="str" cm="1">
        <f t="array" ref="M3550">_xlfn.IFS(tbl_logs[[#This Row],[Total Score]]&lt;=4, "Low", tbl_logs[[#This Row],[Total Score]]&lt;=10, "Medium", tbl_logs[[#This Row],[Total Score]]&lt;=19, "High", tbl_logs[[#This Row],[Total Score]]&lt;=25, "Very High")</f>
        <v>Medium</v>
      </c>
      <c r="N3550" t="str" cm="1">
        <f t="array" ref="N3550">_xlfn.IFS(tbl_logs[[#This Row],[Total Score]]&lt;=4, "Low", tbl_logs[[#This Row],[Total Score]]&lt;=10, "Medium", tbl_logs[[#This Row],[Total Score]]&lt;=17, "High", tbl_logs[[#This Row],[Total Score]]&lt;=25, "Critical")</f>
        <v>Medium</v>
      </c>
    </row>
    <row r="3551" spans="1:14" x14ac:dyDescent="0.3">
      <c r="A3551" t="s">
        <v>2332</v>
      </c>
      <c r="B3551" s="1">
        <v>46088.040972222225</v>
      </c>
      <c r="C3551" t="s">
        <v>7</v>
      </c>
      <c r="D3551" t="s">
        <v>22</v>
      </c>
      <c r="E3551" t="s">
        <v>19</v>
      </c>
      <c r="F3551" t="s">
        <v>10</v>
      </c>
      <c r="G3551" s="2">
        <v>4.0972222222222222E-2</v>
      </c>
      <c r="H3551" s="3">
        <v>46088</v>
      </c>
      <c r="I3551">
        <v>3</v>
      </c>
      <c r="J3551">
        <f>_xlfn.XLOOKUP(tbl_logs[[#This Row],[Target_Department]],tbl_DeptWeight[Department], tbl_DeptWeight[Impact Score])</f>
        <v>3</v>
      </c>
      <c r="K3551">
        <f>_xlfn.XLOOKUP(tbl_logs[[#This Row],[Employee_Action]],tbl_ResponseLikelihood[Employee Action],tbl_ResponseLikelihood[Likelihood Score])</f>
        <v>2</v>
      </c>
      <c r="L3551">
        <f>tbl_logs[[#This Row],[Impact Score]]*tbl_logs[[#This Row],[Response Multiplier]]</f>
        <v>6</v>
      </c>
      <c r="M3551" t="str" cm="1">
        <f t="array" ref="M3551">_xlfn.IFS(tbl_logs[[#This Row],[Total Score]]&lt;=4, "Low", tbl_logs[[#This Row],[Total Score]]&lt;=10, "Medium", tbl_logs[[#This Row],[Total Score]]&lt;=19, "High", tbl_logs[[#This Row],[Total Score]]&lt;=25, "Very High")</f>
        <v>Medium</v>
      </c>
      <c r="N3551" t="str" cm="1">
        <f t="array" ref="N3551">_xlfn.IFS(tbl_logs[[#This Row],[Total Score]]&lt;=4, "Low", tbl_logs[[#This Row],[Total Score]]&lt;=10, "Medium", tbl_logs[[#This Row],[Total Score]]&lt;=17, "High", tbl_logs[[#This Row],[Total Score]]&lt;=25, "Critical")</f>
        <v>Medium</v>
      </c>
    </row>
    <row r="3552" spans="1:14" x14ac:dyDescent="0.3">
      <c r="A3552" t="s">
        <v>4608</v>
      </c>
      <c r="B3552" s="1">
        <v>46088.049305555556</v>
      </c>
      <c r="C3552" t="s">
        <v>7</v>
      </c>
      <c r="D3552" t="s">
        <v>22</v>
      </c>
      <c r="E3552" t="s">
        <v>19</v>
      </c>
      <c r="F3552" t="s">
        <v>10</v>
      </c>
      <c r="G3552" s="2">
        <v>4.9305555555555554E-2</v>
      </c>
      <c r="H3552" s="3">
        <v>46088</v>
      </c>
      <c r="I3552">
        <v>3</v>
      </c>
      <c r="J3552">
        <f>_xlfn.XLOOKUP(tbl_logs[[#This Row],[Target_Department]],tbl_DeptWeight[Department], tbl_DeptWeight[Impact Score])</f>
        <v>3</v>
      </c>
      <c r="K3552">
        <f>_xlfn.XLOOKUP(tbl_logs[[#This Row],[Employee_Action]],tbl_ResponseLikelihood[Employee Action],tbl_ResponseLikelihood[Likelihood Score])</f>
        <v>2</v>
      </c>
      <c r="L3552">
        <f>tbl_logs[[#This Row],[Impact Score]]*tbl_logs[[#This Row],[Response Multiplier]]</f>
        <v>6</v>
      </c>
      <c r="M3552" t="str" cm="1">
        <f t="array" ref="M3552">_xlfn.IFS(tbl_logs[[#This Row],[Total Score]]&lt;=4, "Low", tbl_logs[[#This Row],[Total Score]]&lt;=10, "Medium", tbl_logs[[#This Row],[Total Score]]&lt;=19, "High", tbl_logs[[#This Row],[Total Score]]&lt;=25, "Very High")</f>
        <v>Medium</v>
      </c>
      <c r="N3552" t="str" cm="1">
        <f t="array" ref="N3552">_xlfn.IFS(tbl_logs[[#This Row],[Total Score]]&lt;=4, "Low", tbl_logs[[#This Row],[Total Score]]&lt;=10, "Medium", tbl_logs[[#This Row],[Total Score]]&lt;=17, "High", tbl_logs[[#This Row],[Total Score]]&lt;=25, "Critical")</f>
        <v>Medium</v>
      </c>
    </row>
    <row r="3553" spans="1:14" x14ac:dyDescent="0.3">
      <c r="A3553" t="s">
        <v>4218</v>
      </c>
      <c r="B3553" s="1">
        <v>46088.052777777775</v>
      </c>
      <c r="C3553" t="s">
        <v>7</v>
      </c>
      <c r="D3553" t="s">
        <v>8</v>
      </c>
      <c r="E3553" t="s">
        <v>19</v>
      </c>
      <c r="F3553" t="s">
        <v>20</v>
      </c>
      <c r="G3553" s="2">
        <v>5.2777777777777778E-2</v>
      </c>
      <c r="H3553" s="3">
        <v>46088</v>
      </c>
      <c r="I3553">
        <v>3</v>
      </c>
      <c r="J3553">
        <f>_xlfn.XLOOKUP(tbl_logs[[#This Row],[Target_Department]],tbl_DeptWeight[Department], tbl_DeptWeight[Impact Score])</f>
        <v>3</v>
      </c>
      <c r="K3553">
        <f>_xlfn.XLOOKUP(tbl_logs[[#This Row],[Employee_Action]],tbl_ResponseLikelihood[Employee Action],tbl_ResponseLikelihood[Likelihood Score])</f>
        <v>2</v>
      </c>
      <c r="L3553">
        <f>tbl_logs[[#This Row],[Impact Score]]*tbl_logs[[#This Row],[Response Multiplier]]</f>
        <v>6</v>
      </c>
      <c r="M3553" t="str" cm="1">
        <f t="array" ref="M3553">_xlfn.IFS(tbl_logs[[#This Row],[Total Score]]&lt;=4, "Low", tbl_logs[[#This Row],[Total Score]]&lt;=10, "Medium", tbl_logs[[#This Row],[Total Score]]&lt;=19, "High", tbl_logs[[#This Row],[Total Score]]&lt;=25, "Very High")</f>
        <v>Medium</v>
      </c>
      <c r="N3553" t="str" cm="1">
        <f t="array" ref="N3553">_xlfn.IFS(tbl_logs[[#This Row],[Total Score]]&lt;=4, "Low", tbl_logs[[#This Row],[Total Score]]&lt;=10, "Medium", tbl_logs[[#This Row],[Total Score]]&lt;=17, "High", tbl_logs[[#This Row],[Total Score]]&lt;=25, "Critical")</f>
        <v>Medium</v>
      </c>
    </row>
    <row r="3554" spans="1:14" x14ac:dyDescent="0.3">
      <c r="A3554" t="s">
        <v>1482</v>
      </c>
      <c r="B3554" s="1">
        <v>46088.054166666669</v>
      </c>
      <c r="C3554" t="s">
        <v>12</v>
      </c>
      <c r="D3554" t="s">
        <v>8</v>
      </c>
      <c r="E3554" t="s">
        <v>19</v>
      </c>
      <c r="F3554" t="s">
        <v>13</v>
      </c>
      <c r="G3554" s="2">
        <v>5.4166666666666669E-2</v>
      </c>
      <c r="H3554" s="3">
        <v>46088</v>
      </c>
      <c r="I3554">
        <v>3</v>
      </c>
      <c r="J3554">
        <f>_xlfn.XLOOKUP(tbl_logs[[#This Row],[Target_Department]],tbl_DeptWeight[Department], tbl_DeptWeight[Impact Score])</f>
        <v>1</v>
      </c>
      <c r="K3554">
        <f>_xlfn.XLOOKUP(tbl_logs[[#This Row],[Employee_Action]],tbl_ResponseLikelihood[Employee Action],tbl_ResponseLikelihood[Likelihood Score])</f>
        <v>1</v>
      </c>
      <c r="L3554">
        <f>tbl_logs[[#This Row],[Impact Score]]*tbl_logs[[#This Row],[Response Multiplier]]</f>
        <v>1</v>
      </c>
      <c r="M3554" t="str" cm="1">
        <f t="array" ref="M3554">_xlfn.IFS(tbl_logs[[#This Row],[Total Score]]&lt;=4, "Low", tbl_logs[[#This Row],[Total Score]]&lt;=10, "Medium", tbl_logs[[#This Row],[Total Score]]&lt;=19, "High", tbl_logs[[#This Row],[Total Score]]&lt;=25, "Very High")</f>
        <v>Low</v>
      </c>
      <c r="N3554" t="str" cm="1">
        <f t="array" ref="N3554">_xlfn.IFS(tbl_logs[[#This Row],[Total Score]]&lt;=4, "Low", tbl_logs[[#This Row],[Total Score]]&lt;=10, "Medium", tbl_logs[[#This Row],[Total Score]]&lt;=17, "High", tbl_logs[[#This Row],[Total Score]]&lt;=25, "Critical")</f>
        <v>Low</v>
      </c>
    </row>
    <row r="3555" spans="1:14" x14ac:dyDescent="0.3">
      <c r="A3555" t="s">
        <v>3559</v>
      </c>
      <c r="B3555" s="1">
        <v>46088.093055555553</v>
      </c>
      <c r="C3555" t="s">
        <v>7</v>
      </c>
      <c r="D3555" t="s">
        <v>8</v>
      </c>
      <c r="E3555" t="s">
        <v>19</v>
      </c>
      <c r="F3555" t="s">
        <v>10</v>
      </c>
      <c r="G3555" s="2">
        <v>9.3055555555555558E-2</v>
      </c>
      <c r="H3555" s="3">
        <v>46088</v>
      </c>
      <c r="I3555">
        <v>3</v>
      </c>
      <c r="J3555">
        <f>_xlfn.XLOOKUP(tbl_logs[[#This Row],[Target_Department]],tbl_DeptWeight[Department], tbl_DeptWeight[Impact Score])</f>
        <v>3</v>
      </c>
      <c r="K3555">
        <f>_xlfn.XLOOKUP(tbl_logs[[#This Row],[Employee_Action]],tbl_ResponseLikelihood[Employee Action],tbl_ResponseLikelihood[Likelihood Score])</f>
        <v>2</v>
      </c>
      <c r="L3555">
        <f>tbl_logs[[#This Row],[Impact Score]]*tbl_logs[[#This Row],[Response Multiplier]]</f>
        <v>6</v>
      </c>
      <c r="M3555" t="str" cm="1">
        <f t="array" ref="M3555">_xlfn.IFS(tbl_logs[[#This Row],[Total Score]]&lt;=4, "Low", tbl_logs[[#This Row],[Total Score]]&lt;=10, "Medium", tbl_logs[[#This Row],[Total Score]]&lt;=19, "High", tbl_logs[[#This Row],[Total Score]]&lt;=25, "Very High")</f>
        <v>Medium</v>
      </c>
      <c r="N3555" t="str" cm="1">
        <f t="array" ref="N3555">_xlfn.IFS(tbl_logs[[#This Row],[Total Score]]&lt;=4, "Low", tbl_logs[[#This Row],[Total Score]]&lt;=10, "Medium", tbl_logs[[#This Row],[Total Score]]&lt;=17, "High", tbl_logs[[#This Row],[Total Score]]&lt;=25, "Critical")</f>
        <v>Medium</v>
      </c>
    </row>
    <row r="3556" spans="1:14" x14ac:dyDescent="0.3">
      <c r="A3556" t="s">
        <v>3281</v>
      </c>
      <c r="B3556" s="1">
        <v>46088.131249999999</v>
      </c>
      <c r="C3556" t="s">
        <v>12</v>
      </c>
      <c r="D3556" t="s">
        <v>18</v>
      </c>
      <c r="E3556" t="s">
        <v>31</v>
      </c>
      <c r="F3556" t="s">
        <v>13</v>
      </c>
      <c r="G3556" s="2">
        <v>0.13125000000000001</v>
      </c>
      <c r="H3556" s="3">
        <v>46088</v>
      </c>
      <c r="I3556">
        <v>3</v>
      </c>
      <c r="J3556">
        <f>_xlfn.XLOOKUP(tbl_logs[[#This Row],[Target_Department]],tbl_DeptWeight[Department], tbl_DeptWeight[Impact Score])</f>
        <v>1</v>
      </c>
      <c r="K3556">
        <f>_xlfn.XLOOKUP(tbl_logs[[#This Row],[Employee_Action]],tbl_ResponseLikelihood[Employee Action],tbl_ResponseLikelihood[Likelihood Score])</f>
        <v>1</v>
      </c>
      <c r="L3556">
        <f>tbl_logs[[#This Row],[Impact Score]]*tbl_logs[[#This Row],[Response Multiplier]]</f>
        <v>1</v>
      </c>
      <c r="M3556" t="str" cm="1">
        <f t="array" ref="M3556">_xlfn.IFS(tbl_logs[[#This Row],[Total Score]]&lt;=4, "Low", tbl_logs[[#This Row],[Total Score]]&lt;=10, "Medium", tbl_logs[[#This Row],[Total Score]]&lt;=19, "High", tbl_logs[[#This Row],[Total Score]]&lt;=25, "Very High")</f>
        <v>Low</v>
      </c>
      <c r="N3556" t="str" cm="1">
        <f t="array" ref="N3556">_xlfn.IFS(tbl_logs[[#This Row],[Total Score]]&lt;=4, "Low", tbl_logs[[#This Row],[Total Score]]&lt;=10, "Medium", tbl_logs[[#This Row],[Total Score]]&lt;=17, "High", tbl_logs[[#This Row],[Total Score]]&lt;=25, "Critical")</f>
        <v>Low</v>
      </c>
    </row>
    <row r="3557" spans="1:14" x14ac:dyDescent="0.3">
      <c r="A3557" t="s">
        <v>4669</v>
      </c>
      <c r="B3557" s="1">
        <v>46088.165277777778</v>
      </c>
      <c r="C3557" t="s">
        <v>26</v>
      </c>
      <c r="D3557" t="s">
        <v>18</v>
      </c>
      <c r="E3557" t="s">
        <v>16</v>
      </c>
      <c r="F3557" t="s">
        <v>33</v>
      </c>
      <c r="G3557" s="2">
        <v>0.16527777777777777</v>
      </c>
      <c r="H3557" s="3">
        <v>46088</v>
      </c>
      <c r="I3557">
        <v>3</v>
      </c>
      <c r="J3557">
        <f>_xlfn.XLOOKUP(tbl_logs[[#This Row],[Target_Department]],tbl_DeptWeight[Department], tbl_DeptWeight[Impact Score])</f>
        <v>3</v>
      </c>
      <c r="K3557">
        <f>_xlfn.XLOOKUP(tbl_logs[[#This Row],[Employee_Action]],tbl_ResponseLikelihood[Employee Action],tbl_ResponseLikelihood[Likelihood Score])</f>
        <v>4</v>
      </c>
      <c r="L3557">
        <f>tbl_logs[[#This Row],[Impact Score]]*tbl_logs[[#This Row],[Response Multiplier]]</f>
        <v>12</v>
      </c>
      <c r="M3557" t="str" cm="1">
        <f t="array" ref="M3557">_xlfn.IFS(tbl_logs[[#This Row],[Total Score]]&lt;=4, "Low", tbl_logs[[#This Row],[Total Score]]&lt;=10, "Medium", tbl_logs[[#This Row],[Total Score]]&lt;=19, "High", tbl_logs[[#This Row],[Total Score]]&lt;=25, "Very High")</f>
        <v>High</v>
      </c>
      <c r="N3557" t="str" cm="1">
        <f t="array" ref="N3557">_xlfn.IFS(tbl_logs[[#This Row],[Total Score]]&lt;=4, "Low", tbl_logs[[#This Row],[Total Score]]&lt;=10, "Medium", tbl_logs[[#This Row],[Total Score]]&lt;=17, "High", tbl_logs[[#This Row],[Total Score]]&lt;=25, "Critical")</f>
        <v>High</v>
      </c>
    </row>
    <row r="3558" spans="1:14" x14ac:dyDescent="0.3">
      <c r="A3558" t="s">
        <v>2722</v>
      </c>
      <c r="B3558" s="1">
        <v>46088.168055555558</v>
      </c>
      <c r="C3558" t="s">
        <v>35</v>
      </c>
      <c r="D3558" t="s">
        <v>22</v>
      </c>
      <c r="E3558" t="s">
        <v>31</v>
      </c>
      <c r="F3558" t="s">
        <v>33</v>
      </c>
      <c r="G3558" s="2">
        <v>0.16805555555555557</v>
      </c>
      <c r="H3558" s="3">
        <v>46088</v>
      </c>
      <c r="I3558">
        <v>3</v>
      </c>
      <c r="J3558">
        <f>_xlfn.XLOOKUP(tbl_logs[[#This Row],[Target_Department]],tbl_DeptWeight[Department], tbl_DeptWeight[Impact Score])</f>
        <v>1</v>
      </c>
      <c r="K3558">
        <f>_xlfn.XLOOKUP(tbl_logs[[#This Row],[Employee_Action]],tbl_ResponseLikelihood[Employee Action],tbl_ResponseLikelihood[Likelihood Score])</f>
        <v>4</v>
      </c>
      <c r="L3558">
        <f>tbl_logs[[#This Row],[Impact Score]]*tbl_logs[[#This Row],[Response Multiplier]]</f>
        <v>4</v>
      </c>
      <c r="M3558" t="str" cm="1">
        <f t="array" ref="M3558">_xlfn.IFS(tbl_logs[[#This Row],[Total Score]]&lt;=4, "Low", tbl_logs[[#This Row],[Total Score]]&lt;=10, "Medium", tbl_logs[[#This Row],[Total Score]]&lt;=19, "High", tbl_logs[[#This Row],[Total Score]]&lt;=25, "Very High")</f>
        <v>Low</v>
      </c>
      <c r="N3558" t="str" cm="1">
        <f t="array" ref="N3558">_xlfn.IFS(tbl_logs[[#This Row],[Total Score]]&lt;=4, "Low", tbl_logs[[#This Row],[Total Score]]&lt;=10, "Medium", tbl_logs[[#This Row],[Total Score]]&lt;=17, "High", tbl_logs[[#This Row],[Total Score]]&lt;=25, "Critical")</f>
        <v>Low</v>
      </c>
    </row>
    <row r="3559" spans="1:14" x14ac:dyDescent="0.3">
      <c r="A3559" t="s">
        <v>4156</v>
      </c>
      <c r="B3559" s="1">
        <v>46088.178472222222</v>
      </c>
      <c r="C3559" t="s">
        <v>47</v>
      </c>
      <c r="D3559" t="s">
        <v>8</v>
      </c>
      <c r="E3559" t="s">
        <v>9</v>
      </c>
      <c r="F3559" t="s">
        <v>20</v>
      </c>
      <c r="G3559" s="2">
        <v>0.17847222222222223</v>
      </c>
      <c r="H3559" s="3">
        <v>46088</v>
      </c>
      <c r="I3559">
        <v>3</v>
      </c>
      <c r="J3559">
        <f>_xlfn.XLOOKUP(tbl_logs[[#This Row],[Target_Department]],tbl_DeptWeight[Department], tbl_DeptWeight[Impact Score])</f>
        <v>1</v>
      </c>
      <c r="K3559">
        <f>_xlfn.XLOOKUP(tbl_logs[[#This Row],[Employee_Action]],tbl_ResponseLikelihood[Employee Action],tbl_ResponseLikelihood[Likelihood Score])</f>
        <v>2</v>
      </c>
      <c r="L3559">
        <f>tbl_logs[[#This Row],[Impact Score]]*tbl_logs[[#This Row],[Response Multiplier]]</f>
        <v>2</v>
      </c>
      <c r="M3559" t="str" cm="1">
        <f t="array" ref="M3559">_xlfn.IFS(tbl_logs[[#This Row],[Total Score]]&lt;=4, "Low", tbl_logs[[#This Row],[Total Score]]&lt;=10, "Medium", tbl_logs[[#This Row],[Total Score]]&lt;=19, "High", tbl_logs[[#This Row],[Total Score]]&lt;=25, "Very High")</f>
        <v>Low</v>
      </c>
      <c r="N3559" t="str" cm="1">
        <f t="array" ref="N3559">_xlfn.IFS(tbl_logs[[#This Row],[Total Score]]&lt;=4, "Low", tbl_logs[[#This Row],[Total Score]]&lt;=10, "Medium", tbl_logs[[#This Row],[Total Score]]&lt;=17, "High", tbl_logs[[#This Row],[Total Score]]&lt;=25, "Critical")</f>
        <v>Low</v>
      </c>
    </row>
    <row r="3560" spans="1:14" x14ac:dyDescent="0.3">
      <c r="A3560" t="s">
        <v>4263</v>
      </c>
      <c r="B3560" s="1">
        <v>46088.182638888888</v>
      </c>
      <c r="C3560" t="s">
        <v>7</v>
      </c>
      <c r="D3560" t="s">
        <v>8</v>
      </c>
      <c r="E3560" t="s">
        <v>19</v>
      </c>
      <c r="F3560" t="s">
        <v>13</v>
      </c>
      <c r="G3560" s="2">
        <v>0.18263888888888888</v>
      </c>
      <c r="H3560" s="3">
        <v>46088</v>
      </c>
      <c r="I3560">
        <v>3</v>
      </c>
      <c r="J3560">
        <f>_xlfn.XLOOKUP(tbl_logs[[#This Row],[Target_Department]],tbl_DeptWeight[Department], tbl_DeptWeight[Impact Score])</f>
        <v>3</v>
      </c>
      <c r="K3560">
        <f>_xlfn.XLOOKUP(tbl_logs[[#This Row],[Employee_Action]],tbl_ResponseLikelihood[Employee Action],tbl_ResponseLikelihood[Likelihood Score])</f>
        <v>1</v>
      </c>
      <c r="L3560">
        <f>tbl_logs[[#This Row],[Impact Score]]*tbl_logs[[#This Row],[Response Multiplier]]</f>
        <v>3</v>
      </c>
      <c r="M3560" t="str" cm="1">
        <f t="array" ref="M3560">_xlfn.IFS(tbl_logs[[#This Row],[Total Score]]&lt;=4, "Low", tbl_logs[[#This Row],[Total Score]]&lt;=10, "Medium", tbl_logs[[#This Row],[Total Score]]&lt;=19, "High", tbl_logs[[#This Row],[Total Score]]&lt;=25, "Very High")</f>
        <v>Low</v>
      </c>
      <c r="N3560" t="str" cm="1">
        <f t="array" ref="N3560">_xlfn.IFS(tbl_logs[[#This Row],[Total Score]]&lt;=4, "Low", tbl_logs[[#This Row],[Total Score]]&lt;=10, "Medium", tbl_logs[[#This Row],[Total Score]]&lt;=17, "High", tbl_logs[[#This Row],[Total Score]]&lt;=25, "Critical")</f>
        <v>Low</v>
      </c>
    </row>
    <row r="3561" spans="1:14" x14ac:dyDescent="0.3">
      <c r="A3561" t="s">
        <v>4148</v>
      </c>
      <c r="B3561" s="1">
        <v>46088.190972222219</v>
      </c>
      <c r="C3561" t="s">
        <v>7</v>
      </c>
      <c r="D3561" t="s">
        <v>18</v>
      </c>
      <c r="E3561" t="s">
        <v>31</v>
      </c>
      <c r="F3561" t="s">
        <v>33</v>
      </c>
      <c r="G3561" s="2">
        <v>0.19097222222222221</v>
      </c>
      <c r="H3561" s="3">
        <v>46088</v>
      </c>
      <c r="I3561">
        <v>3</v>
      </c>
      <c r="J3561">
        <f>_xlfn.XLOOKUP(tbl_logs[[#This Row],[Target_Department]],tbl_DeptWeight[Department], tbl_DeptWeight[Impact Score])</f>
        <v>3</v>
      </c>
      <c r="K3561">
        <f>_xlfn.XLOOKUP(tbl_logs[[#This Row],[Employee_Action]],tbl_ResponseLikelihood[Employee Action],tbl_ResponseLikelihood[Likelihood Score])</f>
        <v>4</v>
      </c>
      <c r="L3561">
        <f>tbl_logs[[#This Row],[Impact Score]]*tbl_logs[[#This Row],[Response Multiplier]]</f>
        <v>12</v>
      </c>
      <c r="M3561" t="str" cm="1">
        <f t="array" ref="M3561">_xlfn.IFS(tbl_logs[[#This Row],[Total Score]]&lt;=4, "Low", tbl_logs[[#This Row],[Total Score]]&lt;=10, "Medium", tbl_logs[[#This Row],[Total Score]]&lt;=19, "High", tbl_logs[[#This Row],[Total Score]]&lt;=25, "Very High")</f>
        <v>High</v>
      </c>
      <c r="N3561" t="str" cm="1">
        <f t="array" ref="N3561">_xlfn.IFS(tbl_logs[[#This Row],[Total Score]]&lt;=4, "Low", tbl_logs[[#This Row],[Total Score]]&lt;=10, "Medium", tbl_logs[[#This Row],[Total Score]]&lt;=17, "High", tbl_logs[[#This Row],[Total Score]]&lt;=25, "Critical")</f>
        <v>High</v>
      </c>
    </row>
    <row r="3562" spans="1:14" x14ac:dyDescent="0.3">
      <c r="A3562" t="s">
        <v>2978</v>
      </c>
      <c r="B3562" s="1">
        <v>46088.195138888892</v>
      </c>
      <c r="C3562" t="s">
        <v>7</v>
      </c>
      <c r="D3562" t="s">
        <v>15</v>
      </c>
      <c r="E3562" t="s">
        <v>16</v>
      </c>
      <c r="F3562" t="s">
        <v>20</v>
      </c>
      <c r="G3562" s="2">
        <v>0.19513888888888889</v>
      </c>
      <c r="H3562" s="3">
        <v>46088</v>
      </c>
      <c r="I3562">
        <v>3</v>
      </c>
      <c r="J3562">
        <f>_xlfn.XLOOKUP(tbl_logs[[#This Row],[Target_Department]],tbl_DeptWeight[Department], tbl_DeptWeight[Impact Score])</f>
        <v>3</v>
      </c>
      <c r="K3562">
        <f>_xlfn.XLOOKUP(tbl_logs[[#This Row],[Employee_Action]],tbl_ResponseLikelihood[Employee Action],tbl_ResponseLikelihood[Likelihood Score])</f>
        <v>2</v>
      </c>
      <c r="L3562">
        <f>tbl_logs[[#This Row],[Impact Score]]*tbl_logs[[#This Row],[Response Multiplier]]</f>
        <v>6</v>
      </c>
      <c r="M3562" t="str" cm="1">
        <f t="array" ref="M3562">_xlfn.IFS(tbl_logs[[#This Row],[Total Score]]&lt;=4, "Low", tbl_logs[[#This Row],[Total Score]]&lt;=10, "Medium", tbl_logs[[#This Row],[Total Score]]&lt;=19, "High", tbl_logs[[#This Row],[Total Score]]&lt;=25, "Very High")</f>
        <v>Medium</v>
      </c>
      <c r="N3562" t="str" cm="1">
        <f t="array" ref="N3562">_xlfn.IFS(tbl_logs[[#This Row],[Total Score]]&lt;=4, "Low", tbl_logs[[#This Row],[Total Score]]&lt;=10, "Medium", tbl_logs[[#This Row],[Total Score]]&lt;=17, "High", tbl_logs[[#This Row],[Total Score]]&lt;=25, "Critical")</f>
        <v>Medium</v>
      </c>
    </row>
    <row r="3563" spans="1:14" x14ac:dyDescent="0.3">
      <c r="A3563" t="s">
        <v>2025</v>
      </c>
      <c r="B3563" s="1">
        <v>46088.195833333331</v>
      </c>
      <c r="C3563" t="s">
        <v>7</v>
      </c>
      <c r="D3563" t="s">
        <v>15</v>
      </c>
      <c r="E3563" t="s">
        <v>19</v>
      </c>
      <c r="F3563" t="s">
        <v>13</v>
      </c>
      <c r="G3563" s="2">
        <v>0.19583333333333333</v>
      </c>
      <c r="H3563" s="3">
        <v>46088</v>
      </c>
      <c r="I3563">
        <v>3</v>
      </c>
      <c r="J3563">
        <f>_xlfn.XLOOKUP(tbl_logs[[#This Row],[Target_Department]],tbl_DeptWeight[Department], tbl_DeptWeight[Impact Score])</f>
        <v>3</v>
      </c>
      <c r="K3563">
        <f>_xlfn.XLOOKUP(tbl_logs[[#This Row],[Employee_Action]],tbl_ResponseLikelihood[Employee Action],tbl_ResponseLikelihood[Likelihood Score])</f>
        <v>1</v>
      </c>
      <c r="L3563">
        <f>tbl_logs[[#This Row],[Impact Score]]*tbl_logs[[#This Row],[Response Multiplier]]</f>
        <v>3</v>
      </c>
      <c r="M3563" t="str" cm="1">
        <f t="array" ref="M3563">_xlfn.IFS(tbl_logs[[#This Row],[Total Score]]&lt;=4, "Low", tbl_logs[[#This Row],[Total Score]]&lt;=10, "Medium", tbl_logs[[#This Row],[Total Score]]&lt;=19, "High", tbl_logs[[#This Row],[Total Score]]&lt;=25, "Very High")</f>
        <v>Low</v>
      </c>
      <c r="N3563" t="str" cm="1">
        <f t="array" ref="N3563">_xlfn.IFS(tbl_logs[[#This Row],[Total Score]]&lt;=4, "Low", tbl_logs[[#This Row],[Total Score]]&lt;=10, "Medium", tbl_logs[[#This Row],[Total Score]]&lt;=17, "High", tbl_logs[[#This Row],[Total Score]]&lt;=25, "Critical")</f>
        <v>Low</v>
      </c>
    </row>
    <row r="3564" spans="1:14" x14ac:dyDescent="0.3">
      <c r="A3564" t="s">
        <v>3894</v>
      </c>
      <c r="B3564" s="1">
        <v>46088.197222222225</v>
      </c>
      <c r="C3564" t="s">
        <v>40</v>
      </c>
      <c r="D3564" t="s">
        <v>18</v>
      </c>
      <c r="E3564" t="s">
        <v>16</v>
      </c>
      <c r="F3564" t="s">
        <v>20</v>
      </c>
      <c r="G3564" s="2">
        <v>0.19722222222222222</v>
      </c>
      <c r="H3564" s="3">
        <v>46088</v>
      </c>
      <c r="I3564">
        <v>3</v>
      </c>
      <c r="J3564">
        <f>_xlfn.XLOOKUP(tbl_logs[[#This Row],[Target_Department]],tbl_DeptWeight[Department], tbl_DeptWeight[Impact Score])</f>
        <v>5</v>
      </c>
      <c r="K3564">
        <f>_xlfn.XLOOKUP(tbl_logs[[#This Row],[Employee_Action]],tbl_ResponseLikelihood[Employee Action],tbl_ResponseLikelihood[Likelihood Score])</f>
        <v>2</v>
      </c>
      <c r="L3564">
        <f>tbl_logs[[#This Row],[Impact Score]]*tbl_logs[[#This Row],[Response Multiplier]]</f>
        <v>10</v>
      </c>
      <c r="M3564" t="str" cm="1">
        <f t="array" ref="M3564">_xlfn.IFS(tbl_logs[[#This Row],[Total Score]]&lt;=4, "Low", tbl_logs[[#This Row],[Total Score]]&lt;=10, "Medium", tbl_logs[[#This Row],[Total Score]]&lt;=19, "High", tbl_logs[[#This Row],[Total Score]]&lt;=25, "Very High")</f>
        <v>Medium</v>
      </c>
      <c r="N3564" t="str" cm="1">
        <f t="array" ref="N3564">_xlfn.IFS(tbl_logs[[#This Row],[Total Score]]&lt;=4, "Low", tbl_logs[[#This Row],[Total Score]]&lt;=10, "Medium", tbl_logs[[#This Row],[Total Score]]&lt;=17, "High", tbl_logs[[#This Row],[Total Score]]&lt;=25, "Critical")</f>
        <v>Medium</v>
      </c>
    </row>
    <row r="3565" spans="1:14" x14ac:dyDescent="0.3">
      <c r="A3565" t="s">
        <v>2405</v>
      </c>
      <c r="B3565" s="1">
        <v>46088.217361111114</v>
      </c>
      <c r="C3565" t="s">
        <v>12</v>
      </c>
      <c r="D3565" t="s">
        <v>18</v>
      </c>
      <c r="E3565" t="s">
        <v>31</v>
      </c>
      <c r="F3565" t="s">
        <v>33</v>
      </c>
      <c r="G3565" s="2">
        <v>0.21736111111111112</v>
      </c>
      <c r="H3565" s="3">
        <v>46088</v>
      </c>
      <c r="I3565">
        <v>3</v>
      </c>
      <c r="J3565">
        <f>_xlfn.XLOOKUP(tbl_logs[[#This Row],[Target_Department]],tbl_DeptWeight[Department], tbl_DeptWeight[Impact Score])</f>
        <v>1</v>
      </c>
      <c r="K3565">
        <f>_xlfn.XLOOKUP(tbl_logs[[#This Row],[Employee_Action]],tbl_ResponseLikelihood[Employee Action],tbl_ResponseLikelihood[Likelihood Score])</f>
        <v>4</v>
      </c>
      <c r="L3565">
        <f>tbl_logs[[#This Row],[Impact Score]]*tbl_logs[[#This Row],[Response Multiplier]]</f>
        <v>4</v>
      </c>
      <c r="M3565" t="str" cm="1">
        <f t="array" ref="M3565">_xlfn.IFS(tbl_logs[[#This Row],[Total Score]]&lt;=4, "Low", tbl_logs[[#This Row],[Total Score]]&lt;=10, "Medium", tbl_logs[[#This Row],[Total Score]]&lt;=19, "High", tbl_logs[[#This Row],[Total Score]]&lt;=25, "Very High")</f>
        <v>Low</v>
      </c>
      <c r="N3565" t="str" cm="1">
        <f t="array" ref="N3565">_xlfn.IFS(tbl_logs[[#This Row],[Total Score]]&lt;=4, "Low", tbl_logs[[#This Row],[Total Score]]&lt;=10, "Medium", tbl_logs[[#This Row],[Total Score]]&lt;=17, "High", tbl_logs[[#This Row],[Total Score]]&lt;=25, "Critical")</f>
        <v>Low</v>
      </c>
    </row>
    <row r="3566" spans="1:14" x14ac:dyDescent="0.3">
      <c r="A3566" t="s">
        <v>4594</v>
      </c>
      <c r="B3566" s="1">
        <v>46088.243750000001</v>
      </c>
      <c r="C3566" t="s">
        <v>47</v>
      </c>
      <c r="D3566" t="s">
        <v>18</v>
      </c>
      <c r="E3566" t="s">
        <v>9</v>
      </c>
      <c r="F3566" t="s">
        <v>33</v>
      </c>
      <c r="G3566" s="2">
        <v>0.24374999999999999</v>
      </c>
      <c r="H3566" s="3">
        <v>46088</v>
      </c>
      <c r="I3566">
        <v>3</v>
      </c>
      <c r="J3566">
        <f>_xlfn.XLOOKUP(tbl_logs[[#This Row],[Target_Department]],tbl_DeptWeight[Department], tbl_DeptWeight[Impact Score])</f>
        <v>1</v>
      </c>
      <c r="K3566">
        <f>_xlfn.XLOOKUP(tbl_logs[[#This Row],[Employee_Action]],tbl_ResponseLikelihood[Employee Action],tbl_ResponseLikelihood[Likelihood Score])</f>
        <v>4</v>
      </c>
      <c r="L3566">
        <f>tbl_logs[[#This Row],[Impact Score]]*tbl_logs[[#This Row],[Response Multiplier]]</f>
        <v>4</v>
      </c>
      <c r="M3566" t="str" cm="1">
        <f t="array" ref="M3566">_xlfn.IFS(tbl_logs[[#This Row],[Total Score]]&lt;=4, "Low", tbl_logs[[#This Row],[Total Score]]&lt;=10, "Medium", tbl_logs[[#This Row],[Total Score]]&lt;=19, "High", tbl_logs[[#This Row],[Total Score]]&lt;=25, "Very High")</f>
        <v>Low</v>
      </c>
      <c r="N3566" t="str" cm="1">
        <f t="array" ref="N3566">_xlfn.IFS(tbl_logs[[#This Row],[Total Score]]&lt;=4, "Low", tbl_logs[[#This Row],[Total Score]]&lt;=10, "Medium", tbl_logs[[#This Row],[Total Score]]&lt;=17, "High", tbl_logs[[#This Row],[Total Score]]&lt;=25, "Critical")</f>
        <v>Low</v>
      </c>
    </row>
    <row r="3567" spans="1:14" x14ac:dyDescent="0.3">
      <c r="A3567" t="s">
        <v>2225</v>
      </c>
      <c r="B3567" s="1">
        <v>46088.248611111114</v>
      </c>
      <c r="C3567" t="s">
        <v>12</v>
      </c>
      <c r="D3567" t="s">
        <v>15</v>
      </c>
      <c r="E3567" t="s">
        <v>9</v>
      </c>
      <c r="F3567" t="s">
        <v>10</v>
      </c>
      <c r="G3567" s="2">
        <v>0.24861111111111112</v>
      </c>
      <c r="H3567" s="3">
        <v>46088</v>
      </c>
      <c r="I3567">
        <v>3</v>
      </c>
      <c r="J3567">
        <f>_xlfn.XLOOKUP(tbl_logs[[#This Row],[Target_Department]],tbl_DeptWeight[Department], tbl_DeptWeight[Impact Score])</f>
        <v>1</v>
      </c>
      <c r="K3567">
        <f>_xlfn.XLOOKUP(tbl_logs[[#This Row],[Employee_Action]],tbl_ResponseLikelihood[Employee Action],tbl_ResponseLikelihood[Likelihood Score])</f>
        <v>2</v>
      </c>
      <c r="L3567">
        <f>tbl_logs[[#This Row],[Impact Score]]*tbl_logs[[#This Row],[Response Multiplier]]</f>
        <v>2</v>
      </c>
      <c r="M3567" t="str" cm="1">
        <f t="array" ref="M3567">_xlfn.IFS(tbl_logs[[#This Row],[Total Score]]&lt;=4, "Low", tbl_logs[[#This Row],[Total Score]]&lt;=10, "Medium", tbl_logs[[#This Row],[Total Score]]&lt;=19, "High", tbl_logs[[#This Row],[Total Score]]&lt;=25, "Very High")</f>
        <v>Low</v>
      </c>
      <c r="N3567" t="str" cm="1">
        <f t="array" ref="N3567">_xlfn.IFS(tbl_logs[[#This Row],[Total Score]]&lt;=4, "Low", tbl_logs[[#This Row],[Total Score]]&lt;=10, "Medium", tbl_logs[[#This Row],[Total Score]]&lt;=17, "High", tbl_logs[[#This Row],[Total Score]]&lt;=25, "Critical")</f>
        <v>Low</v>
      </c>
    </row>
    <row r="3568" spans="1:14" x14ac:dyDescent="0.3">
      <c r="A3568" t="s">
        <v>3057</v>
      </c>
      <c r="B3568" s="1">
        <v>46088.261111111111</v>
      </c>
      <c r="C3568" t="s">
        <v>7</v>
      </c>
      <c r="D3568" t="s">
        <v>18</v>
      </c>
      <c r="E3568" t="s">
        <v>19</v>
      </c>
      <c r="F3568" t="s">
        <v>13</v>
      </c>
      <c r="G3568" s="2">
        <v>0.26111111111111113</v>
      </c>
      <c r="H3568" s="3">
        <v>46088</v>
      </c>
      <c r="I3568">
        <v>3</v>
      </c>
      <c r="J3568">
        <f>_xlfn.XLOOKUP(tbl_logs[[#This Row],[Target_Department]],tbl_DeptWeight[Department], tbl_DeptWeight[Impact Score])</f>
        <v>3</v>
      </c>
      <c r="K3568">
        <f>_xlfn.XLOOKUP(tbl_logs[[#This Row],[Employee_Action]],tbl_ResponseLikelihood[Employee Action],tbl_ResponseLikelihood[Likelihood Score])</f>
        <v>1</v>
      </c>
      <c r="L3568">
        <f>tbl_logs[[#This Row],[Impact Score]]*tbl_logs[[#This Row],[Response Multiplier]]</f>
        <v>3</v>
      </c>
      <c r="M3568" t="str" cm="1">
        <f t="array" ref="M3568">_xlfn.IFS(tbl_logs[[#This Row],[Total Score]]&lt;=4, "Low", tbl_logs[[#This Row],[Total Score]]&lt;=10, "Medium", tbl_logs[[#This Row],[Total Score]]&lt;=19, "High", tbl_logs[[#This Row],[Total Score]]&lt;=25, "Very High")</f>
        <v>Low</v>
      </c>
      <c r="N3568" t="str" cm="1">
        <f t="array" ref="N3568">_xlfn.IFS(tbl_logs[[#This Row],[Total Score]]&lt;=4, "Low", tbl_logs[[#This Row],[Total Score]]&lt;=10, "Medium", tbl_logs[[#This Row],[Total Score]]&lt;=17, "High", tbl_logs[[#This Row],[Total Score]]&lt;=25, "Critical")</f>
        <v>Low</v>
      </c>
    </row>
    <row r="3569" spans="1:14" x14ac:dyDescent="0.3">
      <c r="A3569" t="s">
        <v>4703</v>
      </c>
      <c r="B3569" s="1">
        <v>46088.288194444445</v>
      </c>
      <c r="C3569" t="s">
        <v>40</v>
      </c>
      <c r="D3569" t="s">
        <v>18</v>
      </c>
      <c r="E3569" t="s">
        <v>16</v>
      </c>
      <c r="F3569" t="s">
        <v>13</v>
      </c>
      <c r="G3569" s="2">
        <v>0.28819444444444442</v>
      </c>
      <c r="H3569" s="3">
        <v>46088</v>
      </c>
      <c r="I3569">
        <v>3</v>
      </c>
      <c r="J3569">
        <f>_xlfn.XLOOKUP(tbl_logs[[#This Row],[Target_Department]],tbl_DeptWeight[Department], tbl_DeptWeight[Impact Score])</f>
        <v>5</v>
      </c>
      <c r="K3569">
        <f>_xlfn.XLOOKUP(tbl_logs[[#This Row],[Employee_Action]],tbl_ResponseLikelihood[Employee Action],tbl_ResponseLikelihood[Likelihood Score])</f>
        <v>1</v>
      </c>
      <c r="L3569">
        <f>tbl_logs[[#This Row],[Impact Score]]*tbl_logs[[#This Row],[Response Multiplier]]</f>
        <v>5</v>
      </c>
      <c r="M3569" t="str" cm="1">
        <f t="array" ref="M3569">_xlfn.IFS(tbl_logs[[#This Row],[Total Score]]&lt;=4, "Low", tbl_logs[[#This Row],[Total Score]]&lt;=10, "Medium", tbl_logs[[#This Row],[Total Score]]&lt;=19, "High", tbl_logs[[#This Row],[Total Score]]&lt;=25, "Very High")</f>
        <v>Medium</v>
      </c>
      <c r="N3569" t="str" cm="1">
        <f t="array" ref="N3569">_xlfn.IFS(tbl_logs[[#This Row],[Total Score]]&lt;=4, "Low", tbl_logs[[#This Row],[Total Score]]&lt;=10, "Medium", tbl_logs[[#This Row],[Total Score]]&lt;=17, "High", tbl_logs[[#This Row],[Total Score]]&lt;=25, "Critical")</f>
        <v>Medium</v>
      </c>
    </row>
    <row r="3570" spans="1:14" x14ac:dyDescent="0.3">
      <c r="A3570" t="s">
        <v>381</v>
      </c>
      <c r="B3570" s="1">
        <v>46088.304861111108</v>
      </c>
      <c r="C3570" t="s">
        <v>7</v>
      </c>
      <c r="D3570" t="s">
        <v>18</v>
      </c>
      <c r="E3570" t="s">
        <v>19</v>
      </c>
      <c r="F3570" t="s">
        <v>13</v>
      </c>
      <c r="G3570" s="2">
        <v>0.30486111111111114</v>
      </c>
      <c r="H3570" s="3">
        <v>46088</v>
      </c>
      <c r="I3570">
        <v>3</v>
      </c>
      <c r="J3570">
        <f>_xlfn.XLOOKUP(tbl_logs[[#This Row],[Target_Department]],tbl_DeptWeight[Department], tbl_DeptWeight[Impact Score])</f>
        <v>3</v>
      </c>
      <c r="K3570">
        <f>_xlfn.XLOOKUP(tbl_logs[[#This Row],[Employee_Action]],tbl_ResponseLikelihood[Employee Action],tbl_ResponseLikelihood[Likelihood Score])</f>
        <v>1</v>
      </c>
      <c r="L3570">
        <f>tbl_logs[[#This Row],[Impact Score]]*tbl_logs[[#This Row],[Response Multiplier]]</f>
        <v>3</v>
      </c>
      <c r="M3570" t="str" cm="1">
        <f t="array" ref="M3570">_xlfn.IFS(tbl_logs[[#This Row],[Total Score]]&lt;=4, "Low", tbl_logs[[#This Row],[Total Score]]&lt;=10, "Medium", tbl_logs[[#This Row],[Total Score]]&lt;=19, "High", tbl_logs[[#This Row],[Total Score]]&lt;=25, "Very High")</f>
        <v>Low</v>
      </c>
      <c r="N3570" t="str" cm="1">
        <f t="array" ref="N3570">_xlfn.IFS(tbl_logs[[#This Row],[Total Score]]&lt;=4, "Low", tbl_logs[[#This Row],[Total Score]]&lt;=10, "Medium", tbl_logs[[#This Row],[Total Score]]&lt;=17, "High", tbl_logs[[#This Row],[Total Score]]&lt;=25, "Critical")</f>
        <v>Low</v>
      </c>
    </row>
    <row r="3571" spans="1:14" x14ac:dyDescent="0.3">
      <c r="A3571" t="s">
        <v>3962</v>
      </c>
      <c r="B3571" s="1">
        <v>46088.338888888888</v>
      </c>
      <c r="C3571" t="s">
        <v>7</v>
      </c>
      <c r="D3571" t="s">
        <v>15</v>
      </c>
      <c r="E3571" t="s">
        <v>19</v>
      </c>
      <c r="F3571" t="s">
        <v>10</v>
      </c>
      <c r="G3571" s="2">
        <v>0.33888888888888891</v>
      </c>
      <c r="H3571" s="3">
        <v>46088</v>
      </c>
      <c r="I3571">
        <v>3</v>
      </c>
      <c r="J3571">
        <f>_xlfn.XLOOKUP(tbl_logs[[#This Row],[Target_Department]],tbl_DeptWeight[Department], tbl_DeptWeight[Impact Score])</f>
        <v>3</v>
      </c>
      <c r="K3571">
        <f>_xlfn.XLOOKUP(tbl_logs[[#This Row],[Employee_Action]],tbl_ResponseLikelihood[Employee Action],tbl_ResponseLikelihood[Likelihood Score])</f>
        <v>2</v>
      </c>
      <c r="L3571">
        <f>tbl_logs[[#This Row],[Impact Score]]*tbl_logs[[#This Row],[Response Multiplier]]</f>
        <v>6</v>
      </c>
      <c r="M3571" t="str" cm="1">
        <f t="array" ref="M3571">_xlfn.IFS(tbl_logs[[#This Row],[Total Score]]&lt;=4, "Low", tbl_logs[[#This Row],[Total Score]]&lt;=10, "Medium", tbl_logs[[#This Row],[Total Score]]&lt;=19, "High", tbl_logs[[#This Row],[Total Score]]&lt;=25, "Very High")</f>
        <v>Medium</v>
      </c>
      <c r="N3571" t="str" cm="1">
        <f t="array" ref="N3571">_xlfn.IFS(tbl_logs[[#This Row],[Total Score]]&lt;=4, "Low", tbl_logs[[#This Row],[Total Score]]&lt;=10, "Medium", tbl_logs[[#This Row],[Total Score]]&lt;=17, "High", tbl_logs[[#This Row],[Total Score]]&lt;=25, "Critical")</f>
        <v>Medium</v>
      </c>
    </row>
    <row r="3572" spans="1:14" x14ac:dyDescent="0.3">
      <c r="A3572" t="s">
        <v>3230</v>
      </c>
      <c r="B3572" s="1">
        <v>46088.348611111112</v>
      </c>
      <c r="C3572" t="s">
        <v>40</v>
      </c>
      <c r="D3572" t="s">
        <v>15</v>
      </c>
      <c r="E3572" t="s">
        <v>16</v>
      </c>
      <c r="F3572" t="s">
        <v>20</v>
      </c>
      <c r="G3572" s="2">
        <v>0.34861111111111109</v>
      </c>
      <c r="H3572" s="3">
        <v>46088</v>
      </c>
      <c r="I3572">
        <v>3</v>
      </c>
      <c r="J3572">
        <f>_xlfn.XLOOKUP(tbl_logs[[#This Row],[Target_Department]],tbl_DeptWeight[Department], tbl_DeptWeight[Impact Score])</f>
        <v>5</v>
      </c>
      <c r="K3572">
        <f>_xlfn.XLOOKUP(tbl_logs[[#This Row],[Employee_Action]],tbl_ResponseLikelihood[Employee Action],tbl_ResponseLikelihood[Likelihood Score])</f>
        <v>2</v>
      </c>
      <c r="L3572">
        <f>tbl_logs[[#This Row],[Impact Score]]*tbl_logs[[#This Row],[Response Multiplier]]</f>
        <v>10</v>
      </c>
      <c r="M3572" t="str" cm="1">
        <f t="array" ref="M3572">_xlfn.IFS(tbl_logs[[#This Row],[Total Score]]&lt;=4, "Low", tbl_logs[[#This Row],[Total Score]]&lt;=10, "Medium", tbl_logs[[#This Row],[Total Score]]&lt;=19, "High", tbl_logs[[#This Row],[Total Score]]&lt;=25, "Very High")</f>
        <v>Medium</v>
      </c>
      <c r="N3572" t="str" cm="1">
        <f t="array" ref="N3572">_xlfn.IFS(tbl_logs[[#This Row],[Total Score]]&lt;=4, "Low", tbl_logs[[#This Row],[Total Score]]&lt;=10, "Medium", tbl_logs[[#This Row],[Total Score]]&lt;=17, "High", tbl_logs[[#This Row],[Total Score]]&lt;=25, "Critical")</f>
        <v>Medium</v>
      </c>
    </row>
    <row r="3573" spans="1:14" x14ac:dyDescent="0.3">
      <c r="A3573" t="s">
        <v>2903</v>
      </c>
      <c r="B3573" s="1">
        <v>46088.349305555559</v>
      </c>
      <c r="C3573" t="s">
        <v>35</v>
      </c>
      <c r="D3573" t="s">
        <v>8</v>
      </c>
      <c r="E3573" t="s">
        <v>19</v>
      </c>
      <c r="F3573" t="s">
        <v>20</v>
      </c>
      <c r="G3573" s="2">
        <v>0.34930555555555554</v>
      </c>
      <c r="H3573" s="3">
        <v>46088</v>
      </c>
      <c r="I3573">
        <v>3</v>
      </c>
      <c r="J3573">
        <f>_xlfn.XLOOKUP(tbl_logs[[#This Row],[Target_Department]],tbl_DeptWeight[Department], tbl_DeptWeight[Impact Score])</f>
        <v>1</v>
      </c>
      <c r="K3573">
        <f>_xlfn.XLOOKUP(tbl_logs[[#This Row],[Employee_Action]],tbl_ResponseLikelihood[Employee Action],tbl_ResponseLikelihood[Likelihood Score])</f>
        <v>2</v>
      </c>
      <c r="L3573">
        <f>tbl_logs[[#This Row],[Impact Score]]*tbl_logs[[#This Row],[Response Multiplier]]</f>
        <v>2</v>
      </c>
      <c r="M3573" t="str" cm="1">
        <f t="array" ref="M3573">_xlfn.IFS(tbl_logs[[#This Row],[Total Score]]&lt;=4, "Low", tbl_logs[[#This Row],[Total Score]]&lt;=10, "Medium", tbl_logs[[#This Row],[Total Score]]&lt;=19, "High", tbl_logs[[#This Row],[Total Score]]&lt;=25, "Very High")</f>
        <v>Low</v>
      </c>
      <c r="N3573" t="str" cm="1">
        <f t="array" ref="N3573">_xlfn.IFS(tbl_logs[[#This Row],[Total Score]]&lt;=4, "Low", tbl_logs[[#This Row],[Total Score]]&lt;=10, "Medium", tbl_logs[[#This Row],[Total Score]]&lt;=17, "High", tbl_logs[[#This Row],[Total Score]]&lt;=25, "Critical")</f>
        <v>Low</v>
      </c>
    </row>
    <row r="3574" spans="1:14" x14ac:dyDescent="0.3">
      <c r="A3574" t="s">
        <v>1324</v>
      </c>
      <c r="B3574" s="1">
        <v>46088.35</v>
      </c>
      <c r="C3574" t="s">
        <v>7</v>
      </c>
      <c r="D3574" t="s">
        <v>22</v>
      </c>
      <c r="E3574" t="s">
        <v>19</v>
      </c>
      <c r="F3574" t="s">
        <v>20</v>
      </c>
      <c r="G3574" s="2">
        <v>0.35</v>
      </c>
      <c r="H3574" s="3">
        <v>46088</v>
      </c>
      <c r="I3574">
        <v>3</v>
      </c>
      <c r="J3574">
        <f>_xlfn.XLOOKUP(tbl_logs[[#This Row],[Target_Department]],tbl_DeptWeight[Department], tbl_DeptWeight[Impact Score])</f>
        <v>3</v>
      </c>
      <c r="K3574">
        <f>_xlfn.XLOOKUP(tbl_logs[[#This Row],[Employee_Action]],tbl_ResponseLikelihood[Employee Action],tbl_ResponseLikelihood[Likelihood Score])</f>
        <v>2</v>
      </c>
      <c r="L3574">
        <f>tbl_logs[[#This Row],[Impact Score]]*tbl_logs[[#This Row],[Response Multiplier]]</f>
        <v>6</v>
      </c>
      <c r="M3574" t="str" cm="1">
        <f t="array" ref="M3574">_xlfn.IFS(tbl_logs[[#This Row],[Total Score]]&lt;=4, "Low", tbl_logs[[#This Row],[Total Score]]&lt;=10, "Medium", tbl_logs[[#This Row],[Total Score]]&lt;=19, "High", tbl_logs[[#This Row],[Total Score]]&lt;=25, "Very High")</f>
        <v>Medium</v>
      </c>
      <c r="N3574" t="str" cm="1">
        <f t="array" ref="N3574">_xlfn.IFS(tbl_logs[[#This Row],[Total Score]]&lt;=4, "Low", tbl_logs[[#This Row],[Total Score]]&lt;=10, "Medium", tbl_logs[[#This Row],[Total Score]]&lt;=17, "High", tbl_logs[[#This Row],[Total Score]]&lt;=25, "Critical")</f>
        <v>Medium</v>
      </c>
    </row>
    <row r="3575" spans="1:14" x14ac:dyDescent="0.3">
      <c r="A3575" t="s">
        <v>1328</v>
      </c>
      <c r="B3575" s="1">
        <v>46088.350694444445</v>
      </c>
      <c r="C3575" t="s">
        <v>7</v>
      </c>
      <c r="D3575" t="s">
        <v>22</v>
      </c>
      <c r="E3575" t="s">
        <v>9</v>
      </c>
      <c r="F3575" t="s">
        <v>20</v>
      </c>
      <c r="G3575" s="2">
        <v>0.35069444444444442</v>
      </c>
      <c r="H3575" s="3">
        <v>46088</v>
      </c>
      <c r="I3575">
        <v>3</v>
      </c>
      <c r="J3575">
        <f>_xlfn.XLOOKUP(tbl_logs[[#This Row],[Target_Department]],tbl_DeptWeight[Department], tbl_DeptWeight[Impact Score])</f>
        <v>3</v>
      </c>
      <c r="K3575">
        <f>_xlfn.XLOOKUP(tbl_logs[[#This Row],[Employee_Action]],tbl_ResponseLikelihood[Employee Action],tbl_ResponseLikelihood[Likelihood Score])</f>
        <v>2</v>
      </c>
      <c r="L3575">
        <f>tbl_logs[[#This Row],[Impact Score]]*tbl_logs[[#This Row],[Response Multiplier]]</f>
        <v>6</v>
      </c>
      <c r="M3575" t="str" cm="1">
        <f t="array" ref="M3575">_xlfn.IFS(tbl_logs[[#This Row],[Total Score]]&lt;=4, "Low", tbl_logs[[#This Row],[Total Score]]&lt;=10, "Medium", tbl_logs[[#This Row],[Total Score]]&lt;=19, "High", tbl_logs[[#This Row],[Total Score]]&lt;=25, "Very High")</f>
        <v>Medium</v>
      </c>
      <c r="N3575" t="str" cm="1">
        <f t="array" ref="N3575">_xlfn.IFS(tbl_logs[[#This Row],[Total Score]]&lt;=4, "Low", tbl_logs[[#This Row],[Total Score]]&lt;=10, "Medium", tbl_logs[[#This Row],[Total Score]]&lt;=17, "High", tbl_logs[[#This Row],[Total Score]]&lt;=25, "Critical")</f>
        <v>Medium</v>
      </c>
    </row>
    <row r="3576" spans="1:14" x14ac:dyDescent="0.3">
      <c r="A3576" t="s">
        <v>3223</v>
      </c>
      <c r="B3576" s="1">
        <v>46088.392361111109</v>
      </c>
      <c r="C3576" t="s">
        <v>40</v>
      </c>
      <c r="D3576" t="s">
        <v>22</v>
      </c>
      <c r="E3576" t="s">
        <v>16</v>
      </c>
      <c r="F3576" t="s">
        <v>13</v>
      </c>
      <c r="G3576" s="2">
        <v>0.3923611111111111</v>
      </c>
      <c r="H3576" s="3">
        <v>46088</v>
      </c>
      <c r="I3576">
        <v>3</v>
      </c>
      <c r="J3576">
        <f>_xlfn.XLOOKUP(tbl_logs[[#This Row],[Target_Department]],tbl_DeptWeight[Department], tbl_DeptWeight[Impact Score])</f>
        <v>5</v>
      </c>
      <c r="K3576">
        <f>_xlfn.XLOOKUP(tbl_logs[[#This Row],[Employee_Action]],tbl_ResponseLikelihood[Employee Action],tbl_ResponseLikelihood[Likelihood Score])</f>
        <v>1</v>
      </c>
      <c r="L3576">
        <f>tbl_logs[[#This Row],[Impact Score]]*tbl_logs[[#This Row],[Response Multiplier]]</f>
        <v>5</v>
      </c>
      <c r="M3576" t="str" cm="1">
        <f t="array" ref="M3576">_xlfn.IFS(tbl_logs[[#This Row],[Total Score]]&lt;=4, "Low", tbl_logs[[#This Row],[Total Score]]&lt;=10, "Medium", tbl_logs[[#This Row],[Total Score]]&lt;=19, "High", tbl_logs[[#This Row],[Total Score]]&lt;=25, "Very High")</f>
        <v>Medium</v>
      </c>
      <c r="N3576" t="str" cm="1">
        <f t="array" ref="N3576">_xlfn.IFS(tbl_logs[[#This Row],[Total Score]]&lt;=4, "Low", tbl_logs[[#This Row],[Total Score]]&lt;=10, "Medium", tbl_logs[[#This Row],[Total Score]]&lt;=17, "High", tbl_logs[[#This Row],[Total Score]]&lt;=25, "Critical")</f>
        <v>Medium</v>
      </c>
    </row>
    <row r="3577" spans="1:14" x14ac:dyDescent="0.3">
      <c r="A3577" t="s">
        <v>3528</v>
      </c>
      <c r="B3577" s="1">
        <v>46088.395138888889</v>
      </c>
      <c r="C3577" t="s">
        <v>35</v>
      </c>
      <c r="D3577" t="s">
        <v>18</v>
      </c>
      <c r="E3577" t="s">
        <v>19</v>
      </c>
      <c r="F3577" t="s">
        <v>20</v>
      </c>
      <c r="G3577" s="2">
        <v>0.39513888888888887</v>
      </c>
      <c r="H3577" s="3">
        <v>46088</v>
      </c>
      <c r="I3577">
        <v>3</v>
      </c>
      <c r="J3577">
        <f>_xlfn.XLOOKUP(tbl_logs[[#This Row],[Target_Department]],tbl_DeptWeight[Department], tbl_DeptWeight[Impact Score])</f>
        <v>1</v>
      </c>
      <c r="K3577">
        <f>_xlfn.XLOOKUP(tbl_logs[[#This Row],[Employee_Action]],tbl_ResponseLikelihood[Employee Action],tbl_ResponseLikelihood[Likelihood Score])</f>
        <v>2</v>
      </c>
      <c r="L3577">
        <f>tbl_logs[[#This Row],[Impact Score]]*tbl_logs[[#This Row],[Response Multiplier]]</f>
        <v>2</v>
      </c>
      <c r="M3577" t="str" cm="1">
        <f t="array" ref="M3577">_xlfn.IFS(tbl_logs[[#This Row],[Total Score]]&lt;=4, "Low", tbl_logs[[#This Row],[Total Score]]&lt;=10, "Medium", tbl_logs[[#This Row],[Total Score]]&lt;=19, "High", tbl_logs[[#This Row],[Total Score]]&lt;=25, "Very High")</f>
        <v>Low</v>
      </c>
      <c r="N3577" t="str" cm="1">
        <f t="array" ref="N3577">_xlfn.IFS(tbl_logs[[#This Row],[Total Score]]&lt;=4, "Low", tbl_logs[[#This Row],[Total Score]]&lt;=10, "Medium", tbl_logs[[#This Row],[Total Score]]&lt;=17, "High", tbl_logs[[#This Row],[Total Score]]&lt;=25, "Critical")</f>
        <v>Low</v>
      </c>
    </row>
    <row r="3578" spans="1:14" x14ac:dyDescent="0.3">
      <c r="A3578" t="s">
        <v>3993</v>
      </c>
      <c r="B3578" s="1">
        <v>46088.405555555553</v>
      </c>
      <c r="C3578" t="s">
        <v>7</v>
      </c>
      <c r="D3578" t="s">
        <v>15</v>
      </c>
      <c r="E3578" t="s">
        <v>19</v>
      </c>
      <c r="F3578" t="s">
        <v>10</v>
      </c>
      <c r="G3578" s="2">
        <v>0.40555555555555556</v>
      </c>
      <c r="H3578" s="3">
        <v>46088</v>
      </c>
      <c r="I3578">
        <v>3</v>
      </c>
      <c r="J3578">
        <f>_xlfn.XLOOKUP(tbl_logs[[#This Row],[Target_Department]],tbl_DeptWeight[Department], tbl_DeptWeight[Impact Score])</f>
        <v>3</v>
      </c>
      <c r="K3578">
        <f>_xlfn.XLOOKUP(tbl_logs[[#This Row],[Employee_Action]],tbl_ResponseLikelihood[Employee Action],tbl_ResponseLikelihood[Likelihood Score])</f>
        <v>2</v>
      </c>
      <c r="L3578">
        <f>tbl_logs[[#This Row],[Impact Score]]*tbl_logs[[#This Row],[Response Multiplier]]</f>
        <v>6</v>
      </c>
      <c r="M3578" t="str" cm="1">
        <f t="array" ref="M3578">_xlfn.IFS(tbl_logs[[#This Row],[Total Score]]&lt;=4, "Low", tbl_logs[[#This Row],[Total Score]]&lt;=10, "Medium", tbl_logs[[#This Row],[Total Score]]&lt;=19, "High", tbl_logs[[#This Row],[Total Score]]&lt;=25, "Very High")</f>
        <v>Medium</v>
      </c>
      <c r="N3578" t="str" cm="1">
        <f t="array" ref="N3578">_xlfn.IFS(tbl_logs[[#This Row],[Total Score]]&lt;=4, "Low", tbl_logs[[#This Row],[Total Score]]&lt;=10, "Medium", tbl_logs[[#This Row],[Total Score]]&lt;=17, "High", tbl_logs[[#This Row],[Total Score]]&lt;=25, "Critical")</f>
        <v>Medium</v>
      </c>
    </row>
    <row r="3579" spans="1:14" x14ac:dyDescent="0.3">
      <c r="A3579" t="s">
        <v>3781</v>
      </c>
      <c r="B3579" s="1">
        <v>46088.420138888891</v>
      </c>
      <c r="C3579" t="s">
        <v>7</v>
      </c>
      <c r="D3579" t="s">
        <v>22</v>
      </c>
      <c r="E3579" t="s">
        <v>19</v>
      </c>
      <c r="F3579" t="s">
        <v>13</v>
      </c>
      <c r="G3579" s="2">
        <v>0.4201388888888889</v>
      </c>
      <c r="H3579" s="3">
        <v>46088</v>
      </c>
      <c r="I3579">
        <v>3</v>
      </c>
      <c r="J3579">
        <f>_xlfn.XLOOKUP(tbl_logs[[#This Row],[Target_Department]],tbl_DeptWeight[Department], tbl_DeptWeight[Impact Score])</f>
        <v>3</v>
      </c>
      <c r="K3579">
        <f>_xlfn.XLOOKUP(tbl_logs[[#This Row],[Employee_Action]],tbl_ResponseLikelihood[Employee Action],tbl_ResponseLikelihood[Likelihood Score])</f>
        <v>1</v>
      </c>
      <c r="L3579">
        <f>tbl_logs[[#This Row],[Impact Score]]*tbl_logs[[#This Row],[Response Multiplier]]</f>
        <v>3</v>
      </c>
      <c r="M3579" t="str" cm="1">
        <f t="array" ref="M3579">_xlfn.IFS(tbl_logs[[#This Row],[Total Score]]&lt;=4, "Low", tbl_logs[[#This Row],[Total Score]]&lt;=10, "Medium", tbl_logs[[#This Row],[Total Score]]&lt;=19, "High", tbl_logs[[#This Row],[Total Score]]&lt;=25, "Very High")</f>
        <v>Low</v>
      </c>
      <c r="N3579" t="str" cm="1">
        <f t="array" ref="N3579">_xlfn.IFS(tbl_logs[[#This Row],[Total Score]]&lt;=4, "Low", tbl_logs[[#This Row],[Total Score]]&lt;=10, "Medium", tbl_logs[[#This Row],[Total Score]]&lt;=17, "High", tbl_logs[[#This Row],[Total Score]]&lt;=25, "Critical")</f>
        <v>Low</v>
      </c>
    </row>
    <row r="3580" spans="1:14" x14ac:dyDescent="0.3">
      <c r="A3580" t="s">
        <v>3804</v>
      </c>
      <c r="B3580" s="1">
        <v>46088.489583333336</v>
      </c>
      <c r="C3580" t="s">
        <v>7</v>
      </c>
      <c r="D3580" t="s">
        <v>15</v>
      </c>
      <c r="E3580" t="s">
        <v>19</v>
      </c>
      <c r="F3580" t="s">
        <v>20</v>
      </c>
      <c r="G3580" s="2">
        <v>0.48958333333333331</v>
      </c>
      <c r="H3580" s="3">
        <v>46088</v>
      </c>
      <c r="I3580">
        <v>3</v>
      </c>
      <c r="J3580">
        <f>_xlfn.XLOOKUP(tbl_logs[[#This Row],[Target_Department]],tbl_DeptWeight[Department], tbl_DeptWeight[Impact Score])</f>
        <v>3</v>
      </c>
      <c r="K3580">
        <f>_xlfn.XLOOKUP(tbl_logs[[#This Row],[Employee_Action]],tbl_ResponseLikelihood[Employee Action],tbl_ResponseLikelihood[Likelihood Score])</f>
        <v>2</v>
      </c>
      <c r="L3580">
        <f>tbl_logs[[#This Row],[Impact Score]]*tbl_logs[[#This Row],[Response Multiplier]]</f>
        <v>6</v>
      </c>
      <c r="M3580" t="str" cm="1">
        <f t="array" ref="M3580">_xlfn.IFS(tbl_logs[[#This Row],[Total Score]]&lt;=4, "Low", tbl_logs[[#This Row],[Total Score]]&lt;=10, "Medium", tbl_logs[[#This Row],[Total Score]]&lt;=19, "High", tbl_logs[[#This Row],[Total Score]]&lt;=25, "Very High")</f>
        <v>Medium</v>
      </c>
      <c r="N3580" t="str" cm="1">
        <f t="array" ref="N3580">_xlfn.IFS(tbl_logs[[#This Row],[Total Score]]&lt;=4, "Low", tbl_logs[[#This Row],[Total Score]]&lt;=10, "Medium", tbl_logs[[#This Row],[Total Score]]&lt;=17, "High", tbl_logs[[#This Row],[Total Score]]&lt;=25, "Critical")</f>
        <v>Medium</v>
      </c>
    </row>
    <row r="3581" spans="1:14" x14ac:dyDescent="0.3">
      <c r="A3581" t="s">
        <v>3343</v>
      </c>
      <c r="B3581" s="1">
        <v>46088.51666666667</v>
      </c>
      <c r="C3581" t="s">
        <v>7</v>
      </c>
      <c r="D3581" t="s">
        <v>8</v>
      </c>
      <c r="E3581" t="s">
        <v>19</v>
      </c>
      <c r="F3581" t="s">
        <v>20</v>
      </c>
      <c r="G3581" s="2">
        <v>0.51666666666666672</v>
      </c>
      <c r="H3581" s="3">
        <v>46088</v>
      </c>
      <c r="I3581">
        <v>3</v>
      </c>
      <c r="J3581">
        <f>_xlfn.XLOOKUP(tbl_logs[[#This Row],[Target_Department]],tbl_DeptWeight[Department], tbl_DeptWeight[Impact Score])</f>
        <v>3</v>
      </c>
      <c r="K3581">
        <f>_xlfn.XLOOKUP(tbl_logs[[#This Row],[Employee_Action]],tbl_ResponseLikelihood[Employee Action],tbl_ResponseLikelihood[Likelihood Score])</f>
        <v>2</v>
      </c>
      <c r="L3581">
        <f>tbl_logs[[#This Row],[Impact Score]]*tbl_logs[[#This Row],[Response Multiplier]]</f>
        <v>6</v>
      </c>
      <c r="M3581" t="str" cm="1">
        <f t="array" ref="M3581">_xlfn.IFS(tbl_logs[[#This Row],[Total Score]]&lt;=4, "Low", tbl_logs[[#This Row],[Total Score]]&lt;=10, "Medium", tbl_logs[[#This Row],[Total Score]]&lt;=19, "High", tbl_logs[[#This Row],[Total Score]]&lt;=25, "Very High")</f>
        <v>Medium</v>
      </c>
      <c r="N3581" t="str" cm="1">
        <f t="array" ref="N3581">_xlfn.IFS(tbl_logs[[#This Row],[Total Score]]&lt;=4, "Low", tbl_logs[[#This Row],[Total Score]]&lt;=10, "Medium", tbl_logs[[#This Row],[Total Score]]&lt;=17, "High", tbl_logs[[#This Row],[Total Score]]&lt;=25, "Critical")</f>
        <v>Medium</v>
      </c>
    </row>
    <row r="3582" spans="1:14" x14ac:dyDescent="0.3">
      <c r="A3582" t="s">
        <v>2787</v>
      </c>
      <c r="B3582" s="1">
        <v>46088.519444444442</v>
      </c>
      <c r="C3582" t="s">
        <v>40</v>
      </c>
      <c r="D3582" t="s">
        <v>22</v>
      </c>
      <c r="E3582" t="s">
        <v>16</v>
      </c>
      <c r="F3582" t="s">
        <v>20</v>
      </c>
      <c r="G3582" s="2">
        <v>0.51944444444444449</v>
      </c>
      <c r="H3582" s="3">
        <v>46088</v>
      </c>
      <c r="I3582">
        <v>3</v>
      </c>
      <c r="J3582">
        <f>_xlfn.XLOOKUP(tbl_logs[[#This Row],[Target_Department]],tbl_DeptWeight[Department], tbl_DeptWeight[Impact Score])</f>
        <v>5</v>
      </c>
      <c r="K3582">
        <f>_xlfn.XLOOKUP(tbl_logs[[#This Row],[Employee_Action]],tbl_ResponseLikelihood[Employee Action],tbl_ResponseLikelihood[Likelihood Score])</f>
        <v>2</v>
      </c>
      <c r="L3582">
        <f>tbl_logs[[#This Row],[Impact Score]]*tbl_logs[[#This Row],[Response Multiplier]]</f>
        <v>10</v>
      </c>
      <c r="M3582" t="str" cm="1">
        <f t="array" ref="M3582">_xlfn.IFS(tbl_logs[[#This Row],[Total Score]]&lt;=4, "Low", tbl_logs[[#This Row],[Total Score]]&lt;=10, "Medium", tbl_logs[[#This Row],[Total Score]]&lt;=19, "High", tbl_logs[[#This Row],[Total Score]]&lt;=25, "Very High")</f>
        <v>Medium</v>
      </c>
      <c r="N3582" t="str" cm="1">
        <f t="array" ref="N3582">_xlfn.IFS(tbl_logs[[#This Row],[Total Score]]&lt;=4, "Low", tbl_logs[[#This Row],[Total Score]]&lt;=10, "Medium", tbl_logs[[#This Row],[Total Score]]&lt;=17, "High", tbl_logs[[#This Row],[Total Score]]&lt;=25, "Critical")</f>
        <v>Medium</v>
      </c>
    </row>
    <row r="3583" spans="1:14" x14ac:dyDescent="0.3">
      <c r="A3583" t="s">
        <v>1902</v>
      </c>
      <c r="B3583" s="1">
        <v>46088.568055555559</v>
      </c>
      <c r="C3583" t="s">
        <v>7</v>
      </c>
      <c r="D3583" t="s">
        <v>8</v>
      </c>
      <c r="E3583" t="s">
        <v>19</v>
      </c>
      <c r="F3583" t="s">
        <v>13</v>
      </c>
      <c r="G3583" s="2">
        <v>0.56805555555555554</v>
      </c>
      <c r="H3583" s="3">
        <v>46088</v>
      </c>
      <c r="I3583">
        <v>3</v>
      </c>
      <c r="J3583">
        <f>_xlfn.XLOOKUP(tbl_logs[[#This Row],[Target_Department]],tbl_DeptWeight[Department], tbl_DeptWeight[Impact Score])</f>
        <v>3</v>
      </c>
      <c r="K3583">
        <f>_xlfn.XLOOKUP(tbl_logs[[#This Row],[Employee_Action]],tbl_ResponseLikelihood[Employee Action],tbl_ResponseLikelihood[Likelihood Score])</f>
        <v>1</v>
      </c>
      <c r="L3583">
        <f>tbl_logs[[#This Row],[Impact Score]]*tbl_logs[[#This Row],[Response Multiplier]]</f>
        <v>3</v>
      </c>
      <c r="M3583" t="str" cm="1">
        <f t="array" ref="M3583">_xlfn.IFS(tbl_logs[[#This Row],[Total Score]]&lt;=4, "Low", tbl_logs[[#This Row],[Total Score]]&lt;=10, "Medium", tbl_logs[[#This Row],[Total Score]]&lt;=19, "High", tbl_logs[[#This Row],[Total Score]]&lt;=25, "Very High")</f>
        <v>Low</v>
      </c>
      <c r="N3583" t="str" cm="1">
        <f t="array" ref="N3583">_xlfn.IFS(tbl_logs[[#This Row],[Total Score]]&lt;=4, "Low", tbl_logs[[#This Row],[Total Score]]&lt;=10, "Medium", tbl_logs[[#This Row],[Total Score]]&lt;=17, "High", tbl_logs[[#This Row],[Total Score]]&lt;=25, "Critical")</f>
        <v>Low</v>
      </c>
    </row>
    <row r="3584" spans="1:14" x14ac:dyDescent="0.3">
      <c r="A3584" t="s">
        <v>361</v>
      </c>
      <c r="B3584" s="1">
        <v>46088.579861111109</v>
      </c>
      <c r="C3584" t="s">
        <v>40</v>
      </c>
      <c r="D3584" t="s">
        <v>8</v>
      </c>
      <c r="E3584" t="s">
        <v>16</v>
      </c>
      <c r="F3584" t="s">
        <v>10</v>
      </c>
      <c r="G3584" s="2">
        <v>0.57986111111111116</v>
      </c>
      <c r="H3584" s="3">
        <v>46088</v>
      </c>
      <c r="I3584">
        <v>3</v>
      </c>
      <c r="J3584">
        <f>_xlfn.XLOOKUP(tbl_logs[[#This Row],[Target_Department]],tbl_DeptWeight[Department], tbl_DeptWeight[Impact Score])</f>
        <v>5</v>
      </c>
      <c r="K3584">
        <f>_xlfn.XLOOKUP(tbl_logs[[#This Row],[Employee_Action]],tbl_ResponseLikelihood[Employee Action],tbl_ResponseLikelihood[Likelihood Score])</f>
        <v>2</v>
      </c>
      <c r="L3584">
        <f>tbl_logs[[#This Row],[Impact Score]]*tbl_logs[[#This Row],[Response Multiplier]]</f>
        <v>10</v>
      </c>
      <c r="M3584" t="str" cm="1">
        <f t="array" ref="M3584">_xlfn.IFS(tbl_logs[[#This Row],[Total Score]]&lt;=4, "Low", tbl_logs[[#This Row],[Total Score]]&lt;=10, "Medium", tbl_logs[[#This Row],[Total Score]]&lt;=19, "High", tbl_logs[[#This Row],[Total Score]]&lt;=25, "Very High")</f>
        <v>Medium</v>
      </c>
      <c r="N3584" t="str" cm="1">
        <f t="array" ref="N3584">_xlfn.IFS(tbl_logs[[#This Row],[Total Score]]&lt;=4, "Low", tbl_logs[[#This Row],[Total Score]]&lt;=10, "Medium", tbl_logs[[#This Row],[Total Score]]&lt;=17, "High", tbl_logs[[#This Row],[Total Score]]&lt;=25, "Critical")</f>
        <v>Medium</v>
      </c>
    </row>
    <row r="3585" spans="1:14" x14ac:dyDescent="0.3">
      <c r="A3585" t="s">
        <v>4642</v>
      </c>
      <c r="B3585" s="1">
        <v>46088.601388888892</v>
      </c>
      <c r="C3585" t="s">
        <v>47</v>
      </c>
      <c r="D3585" t="s">
        <v>22</v>
      </c>
      <c r="E3585" t="s">
        <v>16</v>
      </c>
      <c r="F3585" t="s">
        <v>10</v>
      </c>
      <c r="G3585" s="2">
        <v>0.60138888888888886</v>
      </c>
      <c r="H3585" s="3">
        <v>46088</v>
      </c>
      <c r="I3585">
        <v>3</v>
      </c>
      <c r="J3585">
        <f>_xlfn.XLOOKUP(tbl_logs[[#This Row],[Target_Department]],tbl_DeptWeight[Department], tbl_DeptWeight[Impact Score])</f>
        <v>1</v>
      </c>
      <c r="K3585">
        <f>_xlfn.XLOOKUP(tbl_logs[[#This Row],[Employee_Action]],tbl_ResponseLikelihood[Employee Action],tbl_ResponseLikelihood[Likelihood Score])</f>
        <v>2</v>
      </c>
      <c r="L3585">
        <f>tbl_logs[[#This Row],[Impact Score]]*tbl_logs[[#This Row],[Response Multiplier]]</f>
        <v>2</v>
      </c>
      <c r="M3585" t="str" cm="1">
        <f t="array" ref="M3585">_xlfn.IFS(tbl_logs[[#This Row],[Total Score]]&lt;=4, "Low", tbl_logs[[#This Row],[Total Score]]&lt;=10, "Medium", tbl_logs[[#This Row],[Total Score]]&lt;=19, "High", tbl_logs[[#This Row],[Total Score]]&lt;=25, "Very High")</f>
        <v>Low</v>
      </c>
      <c r="N3585" t="str" cm="1">
        <f t="array" ref="N3585">_xlfn.IFS(tbl_logs[[#This Row],[Total Score]]&lt;=4, "Low", tbl_logs[[#This Row],[Total Score]]&lt;=10, "Medium", tbl_logs[[#This Row],[Total Score]]&lt;=17, "High", tbl_logs[[#This Row],[Total Score]]&lt;=25, "Critical")</f>
        <v>Low</v>
      </c>
    </row>
    <row r="3586" spans="1:14" x14ac:dyDescent="0.3">
      <c r="A3586" t="s">
        <v>2062</v>
      </c>
      <c r="B3586" s="1">
        <v>46088.619444444441</v>
      </c>
      <c r="C3586" t="s">
        <v>7</v>
      </c>
      <c r="D3586" t="s">
        <v>8</v>
      </c>
      <c r="E3586" t="s">
        <v>19</v>
      </c>
      <c r="F3586" t="s">
        <v>20</v>
      </c>
      <c r="G3586" s="2">
        <v>0.61944444444444446</v>
      </c>
      <c r="H3586" s="3">
        <v>46088</v>
      </c>
      <c r="I3586">
        <v>3</v>
      </c>
      <c r="J3586">
        <f>_xlfn.XLOOKUP(tbl_logs[[#This Row],[Target_Department]],tbl_DeptWeight[Department], tbl_DeptWeight[Impact Score])</f>
        <v>3</v>
      </c>
      <c r="K3586">
        <f>_xlfn.XLOOKUP(tbl_logs[[#This Row],[Employee_Action]],tbl_ResponseLikelihood[Employee Action],tbl_ResponseLikelihood[Likelihood Score])</f>
        <v>2</v>
      </c>
      <c r="L3586">
        <f>tbl_logs[[#This Row],[Impact Score]]*tbl_logs[[#This Row],[Response Multiplier]]</f>
        <v>6</v>
      </c>
      <c r="M3586" t="str" cm="1">
        <f t="array" ref="M3586">_xlfn.IFS(tbl_logs[[#This Row],[Total Score]]&lt;=4, "Low", tbl_logs[[#This Row],[Total Score]]&lt;=10, "Medium", tbl_logs[[#This Row],[Total Score]]&lt;=19, "High", tbl_logs[[#This Row],[Total Score]]&lt;=25, "Very High")</f>
        <v>Medium</v>
      </c>
      <c r="N3586" t="str" cm="1">
        <f t="array" ref="N3586">_xlfn.IFS(tbl_logs[[#This Row],[Total Score]]&lt;=4, "Low", tbl_logs[[#This Row],[Total Score]]&lt;=10, "Medium", tbl_logs[[#This Row],[Total Score]]&lt;=17, "High", tbl_logs[[#This Row],[Total Score]]&lt;=25, "Critical")</f>
        <v>Medium</v>
      </c>
    </row>
    <row r="3587" spans="1:14" x14ac:dyDescent="0.3">
      <c r="A3587" t="s">
        <v>1867</v>
      </c>
      <c r="B3587" s="1">
        <v>46088.628472222219</v>
      </c>
      <c r="C3587" t="s">
        <v>7</v>
      </c>
      <c r="D3587" t="s">
        <v>15</v>
      </c>
      <c r="E3587" t="s">
        <v>19</v>
      </c>
      <c r="F3587" t="s">
        <v>20</v>
      </c>
      <c r="G3587" s="2">
        <v>0.62847222222222221</v>
      </c>
      <c r="H3587" s="3">
        <v>46088</v>
      </c>
      <c r="I3587">
        <v>3</v>
      </c>
      <c r="J3587">
        <f>_xlfn.XLOOKUP(tbl_logs[[#This Row],[Target_Department]],tbl_DeptWeight[Department], tbl_DeptWeight[Impact Score])</f>
        <v>3</v>
      </c>
      <c r="K3587">
        <f>_xlfn.XLOOKUP(tbl_logs[[#This Row],[Employee_Action]],tbl_ResponseLikelihood[Employee Action],tbl_ResponseLikelihood[Likelihood Score])</f>
        <v>2</v>
      </c>
      <c r="L3587">
        <f>tbl_logs[[#This Row],[Impact Score]]*tbl_logs[[#This Row],[Response Multiplier]]</f>
        <v>6</v>
      </c>
      <c r="M3587" t="str" cm="1">
        <f t="array" ref="M3587">_xlfn.IFS(tbl_logs[[#This Row],[Total Score]]&lt;=4, "Low", tbl_logs[[#This Row],[Total Score]]&lt;=10, "Medium", tbl_logs[[#This Row],[Total Score]]&lt;=19, "High", tbl_logs[[#This Row],[Total Score]]&lt;=25, "Very High")</f>
        <v>Medium</v>
      </c>
      <c r="N3587" t="str" cm="1">
        <f t="array" ref="N3587">_xlfn.IFS(tbl_logs[[#This Row],[Total Score]]&lt;=4, "Low", tbl_logs[[#This Row],[Total Score]]&lt;=10, "Medium", tbl_logs[[#This Row],[Total Score]]&lt;=17, "High", tbl_logs[[#This Row],[Total Score]]&lt;=25, "Critical")</f>
        <v>Medium</v>
      </c>
    </row>
    <row r="3588" spans="1:14" x14ac:dyDescent="0.3">
      <c r="A3588" t="s">
        <v>1301</v>
      </c>
      <c r="B3588" s="1">
        <v>46088.645138888889</v>
      </c>
      <c r="C3588" t="s">
        <v>35</v>
      </c>
      <c r="D3588" t="s">
        <v>8</v>
      </c>
      <c r="E3588" t="s">
        <v>16</v>
      </c>
      <c r="F3588" t="s">
        <v>33</v>
      </c>
      <c r="G3588" s="2">
        <v>0.64513888888888893</v>
      </c>
      <c r="H3588" s="3">
        <v>46088</v>
      </c>
      <c r="I3588">
        <v>3</v>
      </c>
      <c r="J3588">
        <f>_xlfn.XLOOKUP(tbl_logs[[#This Row],[Target_Department]],tbl_DeptWeight[Department], tbl_DeptWeight[Impact Score])</f>
        <v>1</v>
      </c>
      <c r="K3588">
        <f>_xlfn.XLOOKUP(tbl_logs[[#This Row],[Employee_Action]],tbl_ResponseLikelihood[Employee Action],tbl_ResponseLikelihood[Likelihood Score])</f>
        <v>4</v>
      </c>
      <c r="L3588">
        <f>tbl_logs[[#This Row],[Impact Score]]*tbl_logs[[#This Row],[Response Multiplier]]</f>
        <v>4</v>
      </c>
      <c r="M3588" t="str" cm="1">
        <f t="array" ref="M3588">_xlfn.IFS(tbl_logs[[#This Row],[Total Score]]&lt;=4, "Low", tbl_logs[[#This Row],[Total Score]]&lt;=10, "Medium", tbl_logs[[#This Row],[Total Score]]&lt;=19, "High", tbl_logs[[#This Row],[Total Score]]&lt;=25, "Very High")</f>
        <v>Low</v>
      </c>
      <c r="N3588" t="str" cm="1">
        <f t="array" ref="N3588">_xlfn.IFS(tbl_logs[[#This Row],[Total Score]]&lt;=4, "Low", tbl_logs[[#This Row],[Total Score]]&lt;=10, "Medium", tbl_logs[[#This Row],[Total Score]]&lt;=17, "High", tbl_logs[[#This Row],[Total Score]]&lt;=25, "Critical")</f>
        <v>Low</v>
      </c>
    </row>
    <row r="3589" spans="1:14" x14ac:dyDescent="0.3">
      <c r="A3589" t="s">
        <v>1453</v>
      </c>
      <c r="B3589" s="1">
        <v>46088.646527777775</v>
      </c>
      <c r="C3589" t="s">
        <v>7</v>
      </c>
      <c r="D3589" t="s">
        <v>22</v>
      </c>
      <c r="E3589" t="s">
        <v>19</v>
      </c>
      <c r="F3589" t="s">
        <v>10</v>
      </c>
      <c r="G3589" s="2">
        <v>0.64652777777777781</v>
      </c>
      <c r="H3589" s="3">
        <v>46088</v>
      </c>
      <c r="I3589">
        <v>3</v>
      </c>
      <c r="J3589">
        <f>_xlfn.XLOOKUP(tbl_logs[[#This Row],[Target_Department]],tbl_DeptWeight[Department], tbl_DeptWeight[Impact Score])</f>
        <v>3</v>
      </c>
      <c r="K3589">
        <f>_xlfn.XLOOKUP(tbl_logs[[#This Row],[Employee_Action]],tbl_ResponseLikelihood[Employee Action],tbl_ResponseLikelihood[Likelihood Score])</f>
        <v>2</v>
      </c>
      <c r="L3589">
        <f>tbl_logs[[#This Row],[Impact Score]]*tbl_logs[[#This Row],[Response Multiplier]]</f>
        <v>6</v>
      </c>
      <c r="M3589" t="str" cm="1">
        <f t="array" ref="M3589">_xlfn.IFS(tbl_logs[[#This Row],[Total Score]]&lt;=4, "Low", tbl_logs[[#This Row],[Total Score]]&lt;=10, "Medium", tbl_logs[[#This Row],[Total Score]]&lt;=19, "High", tbl_logs[[#This Row],[Total Score]]&lt;=25, "Very High")</f>
        <v>Medium</v>
      </c>
      <c r="N3589" t="str" cm="1">
        <f t="array" ref="N3589">_xlfn.IFS(tbl_logs[[#This Row],[Total Score]]&lt;=4, "Low", tbl_logs[[#This Row],[Total Score]]&lt;=10, "Medium", tbl_logs[[#This Row],[Total Score]]&lt;=17, "High", tbl_logs[[#This Row],[Total Score]]&lt;=25, "Critical")</f>
        <v>Medium</v>
      </c>
    </row>
    <row r="3590" spans="1:14" x14ac:dyDescent="0.3">
      <c r="A3590" t="s">
        <v>2666</v>
      </c>
      <c r="B3590" s="1">
        <v>46088.659722222219</v>
      </c>
      <c r="C3590" t="s">
        <v>47</v>
      </c>
      <c r="D3590" t="s">
        <v>8</v>
      </c>
      <c r="E3590" t="s">
        <v>31</v>
      </c>
      <c r="F3590" t="s">
        <v>53</v>
      </c>
      <c r="G3590" s="2">
        <v>0.65972222222222221</v>
      </c>
      <c r="H3590" s="3">
        <v>46088</v>
      </c>
      <c r="I3590">
        <v>3</v>
      </c>
      <c r="J3590">
        <f>_xlfn.XLOOKUP(tbl_logs[[#This Row],[Target_Department]],tbl_DeptWeight[Department], tbl_DeptWeight[Impact Score])</f>
        <v>1</v>
      </c>
      <c r="K3590">
        <f>_xlfn.XLOOKUP(tbl_logs[[#This Row],[Employee_Action]],tbl_ResponseLikelihood[Employee Action],tbl_ResponseLikelihood[Likelihood Score])</f>
        <v>5</v>
      </c>
      <c r="L3590">
        <f>tbl_logs[[#This Row],[Impact Score]]*tbl_logs[[#This Row],[Response Multiplier]]</f>
        <v>5</v>
      </c>
      <c r="M3590" t="str" cm="1">
        <f t="array" ref="M3590">_xlfn.IFS(tbl_logs[[#This Row],[Total Score]]&lt;=4, "Low", tbl_logs[[#This Row],[Total Score]]&lt;=10, "Medium", tbl_logs[[#This Row],[Total Score]]&lt;=19, "High", tbl_logs[[#This Row],[Total Score]]&lt;=25, "Very High")</f>
        <v>Medium</v>
      </c>
      <c r="N3590" t="str" cm="1">
        <f t="array" ref="N3590">_xlfn.IFS(tbl_logs[[#This Row],[Total Score]]&lt;=4, "Low", tbl_logs[[#This Row],[Total Score]]&lt;=10, "Medium", tbl_logs[[#This Row],[Total Score]]&lt;=17, "High", tbl_logs[[#This Row],[Total Score]]&lt;=25, "Critical")</f>
        <v>Medium</v>
      </c>
    </row>
    <row r="3591" spans="1:14" x14ac:dyDescent="0.3">
      <c r="A3591" t="s">
        <v>1813</v>
      </c>
      <c r="B3591" s="1">
        <v>46088.660416666666</v>
      </c>
      <c r="C3591" t="s">
        <v>7</v>
      </c>
      <c r="D3591" t="s">
        <v>8</v>
      </c>
      <c r="E3591" t="s">
        <v>19</v>
      </c>
      <c r="F3591" t="s">
        <v>33</v>
      </c>
      <c r="G3591" s="2">
        <v>0.66041666666666665</v>
      </c>
      <c r="H3591" s="3">
        <v>46088</v>
      </c>
      <c r="I3591">
        <v>3</v>
      </c>
      <c r="J3591">
        <f>_xlfn.XLOOKUP(tbl_logs[[#This Row],[Target_Department]],tbl_DeptWeight[Department], tbl_DeptWeight[Impact Score])</f>
        <v>3</v>
      </c>
      <c r="K3591">
        <f>_xlfn.XLOOKUP(tbl_logs[[#This Row],[Employee_Action]],tbl_ResponseLikelihood[Employee Action],tbl_ResponseLikelihood[Likelihood Score])</f>
        <v>4</v>
      </c>
      <c r="L3591">
        <f>tbl_logs[[#This Row],[Impact Score]]*tbl_logs[[#This Row],[Response Multiplier]]</f>
        <v>12</v>
      </c>
      <c r="M3591" t="str" cm="1">
        <f t="array" ref="M3591">_xlfn.IFS(tbl_logs[[#This Row],[Total Score]]&lt;=4, "Low", tbl_logs[[#This Row],[Total Score]]&lt;=10, "Medium", tbl_logs[[#This Row],[Total Score]]&lt;=19, "High", tbl_logs[[#This Row],[Total Score]]&lt;=25, "Very High")</f>
        <v>High</v>
      </c>
      <c r="N3591" t="str" cm="1">
        <f t="array" ref="N3591">_xlfn.IFS(tbl_logs[[#This Row],[Total Score]]&lt;=4, "Low", tbl_logs[[#This Row],[Total Score]]&lt;=10, "Medium", tbl_logs[[#This Row],[Total Score]]&lt;=17, "High", tbl_logs[[#This Row],[Total Score]]&lt;=25, "Critical")</f>
        <v>High</v>
      </c>
    </row>
    <row r="3592" spans="1:14" x14ac:dyDescent="0.3">
      <c r="A3592" t="s">
        <v>2887</v>
      </c>
      <c r="B3592" s="1">
        <v>46088.663194444445</v>
      </c>
      <c r="C3592" t="s">
        <v>7</v>
      </c>
      <c r="D3592" t="s">
        <v>22</v>
      </c>
      <c r="E3592" t="s">
        <v>19</v>
      </c>
      <c r="F3592" t="s">
        <v>13</v>
      </c>
      <c r="G3592" s="2">
        <v>0.66319444444444442</v>
      </c>
      <c r="H3592" s="3">
        <v>46088</v>
      </c>
      <c r="I3592">
        <v>3</v>
      </c>
      <c r="J3592">
        <f>_xlfn.XLOOKUP(tbl_logs[[#This Row],[Target_Department]],tbl_DeptWeight[Department], tbl_DeptWeight[Impact Score])</f>
        <v>3</v>
      </c>
      <c r="K3592">
        <f>_xlfn.XLOOKUP(tbl_logs[[#This Row],[Employee_Action]],tbl_ResponseLikelihood[Employee Action],tbl_ResponseLikelihood[Likelihood Score])</f>
        <v>1</v>
      </c>
      <c r="L3592">
        <f>tbl_logs[[#This Row],[Impact Score]]*tbl_logs[[#This Row],[Response Multiplier]]</f>
        <v>3</v>
      </c>
      <c r="M3592" t="str" cm="1">
        <f t="array" ref="M3592">_xlfn.IFS(tbl_logs[[#This Row],[Total Score]]&lt;=4, "Low", tbl_logs[[#This Row],[Total Score]]&lt;=10, "Medium", tbl_logs[[#This Row],[Total Score]]&lt;=19, "High", tbl_logs[[#This Row],[Total Score]]&lt;=25, "Very High")</f>
        <v>Low</v>
      </c>
      <c r="N3592" t="str" cm="1">
        <f t="array" ref="N3592">_xlfn.IFS(tbl_logs[[#This Row],[Total Score]]&lt;=4, "Low", tbl_logs[[#This Row],[Total Score]]&lt;=10, "Medium", tbl_logs[[#This Row],[Total Score]]&lt;=17, "High", tbl_logs[[#This Row],[Total Score]]&lt;=25, "Critical")</f>
        <v>Low</v>
      </c>
    </row>
    <row r="3593" spans="1:14" x14ac:dyDescent="0.3">
      <c r="A3593" t="s">
        <v>997</v>
      </c>
      <c r="B3593" s="1">
        <v>46088.691666666666</v>
      </c>
      <c r="C3593" t="s">
        <v>35</v>
      </c>
      <c r="D3593" t="s">
        <v>18</v>
      </c>
      <c r="E3593" t="s">
        <v>19</v>
      </c>
      <c r="F3593" t="s">
        <v>20</v>
      </c>
      <c r="G3593" s="2">
        <v>0.69166666666666665</v>
      </c>
      <c r="H3593" s="3">
        <v>46088</v>
      </c>
      <c r="I3593">
        <v>3</v>
      </c>
      <c r="J3593">
        <f>_xlfn.XLOOKUP(tbl_logs[[#This Row],[Target_Department]],tbl_DeptWeight[Department], tbl_DeptWeight[Impact Score])</f>
        <v>1</v>
      </c>
      <c r="K3593">
        <f>_xlfn.XLOOKUP(tbl_logs[[#This Row],[Employee_Action]],tbl_ResponseLikelihood[Employee Action],tbl_ResponseLikelihood[Likelihood Score])</f>
        <v>2</v>
      </c>
      <c r="L3593">
        <f>tbl_logs[[#This Row],[Impact Score]]*tbl_logs[[#This Row],[Response Multiplier]]</f>
        <v>2</v>
      </c>
      <c r="M3593" t="str" cm="1">
        <f t="array" ref="M3593">_xlfn.IFS(tbl_logs[[#This Row],[Total Score]]&lt;=4, "Low", tbl_logs[[#This Row],[Total Score]]&lt;=10, "Medium", tbl_logs[[#This Row],[Total Score]]&lt;=19, "High", tbl_logs[[#This Row],[Total Score]]&lt;=25, "Very High")</f>
        <v>Low</v>
      </c>
      <c r="N3593" t="str" cm="1">
        <f t="array" ref="N3593">_xlfn.IFS(tbl_logs[[#This Row],[Total Score]]&lt;=4, "Low", tbl_logs[[#This Row],[Total Score]]&lt;=10, "Medium", tbl_logs[[#This Row],[Total Score]]&lt;=17, "High", tbl_logs[[#This Row],[Total Score]]&lt;=25, "Critical")</f>
        <v>Low</v>
      </c>
    </row>
    <row r="3594" spans="1:14" x14ac:dyDescent="0.3">
      <c r="A3594" t="s">
        <v>1021</v>
      </c>
      <c r="B3594" s="1">
        <v>46088.722222222219</v>
      </c>
      <c r="C3594" t="s">
        <v>26</v>
      </c>
      <c r="D3594" t="s">
        <v>18</v>
      </c>
      <c r="E3594" t="s">
        <v>16</v>
      </c>
      <c r="F3594" t="s">
        <v>10</v>
      </c>
      <c r="G3594" s="2">
        <v>0.72222222222222221</v>
      </c>
      <c r="H3594" s="3">
        <v>46088</v>
      </c>
      <c r="I3594">
        <v>3</v>
      </c>
      <c r="J3594">
        <f>_xlfn.XLOOKUP(tbl_logs[[#This Row],[Target_Department]],tbl_DeptWeight[Department], tbl_DeptWeight[Impact Score])</f>
        <v>3</v>
      </c>
      <c r="K3594">
        <f>_xlfn.XLOOKUP(tbl_logs[[#This Row],[Employee_Action]],tbl_ResponseLikelihood[Employee Action],tbl_ResponseLikelihood[Likelihood Score])</f>
        <v>2</v>
      </c>
      <c r="L3594">
        <f>tbl_logs[[#This Row],[Impact Score]]*tbl_logs[[#This Row],[Response Multiplier]]</f>
        <v>6</v>
      </c>
      <c r="M3594" t="str" cm="1">
        <f t="array" ref="M3594">_xlfn.IFS(tbl_logs[[#This Row],[Total Score]]&lt;=4, "Low", tbl_logs[[#This Row],[Total Score]]&lt;=10, "Medium", tbl_logs[[#This Row],[Total Score]]&lt;=19, "High", tbl_logs[[#This Row],[Total Score]]&lt;=25, "Very High")</f>
        <v>Medium</v>
      </c>
      <c r="N3594" t="str" cm="1">
        <f t="array" ref="N3594">_xlfn.IFS(tbl_logs[[#This Row],[Total Score]]&lt;=4, "Low", tbl_logs[[#This Row],[Total Score]]&lt;=10, "Medium", tbl_logs[[#This Row],[Total Score]]&lt;=17, "High", tbl_logs[[#This Row],[Total Score]]&lt;=25, "Critical")</f>
        <v>Medium</v>
      </c>
    </row>
    <row r="3595" spans="1:14" x14ac:dyDescent="0.3">
      <c r="A3595" t="s">
        <v>3369</v>
      </c>
      <c r="B3595" s="1">
        <v>46088.736111111109</v>
      </c>
      <c r="C3595" t="s">
        <v>7</v>
      </c>
      <c r="D3595" t="s">
        <v>18</v>
      </c>
      <c r="E3595" t="s">
        <v>19</v>
      </c>
      <c r="F3595" t="s">
        <v>10</v>
      </c>
      <c r="G3595" s="2">
        <v>0.73611111111111116</v>
      </c>
      <c r="H3595" s="3">
        <v>46088</v>
      </c>
      <c r="I3595">
        <v>3</v>
      </c>
      <c r="J3595">
        <f>_xlfn.XLOOKUP(tbl_logs[[#This Row],[Target_Department]],tbl_DeptWeight[Department], tbl_DeptWeight[Impact Score])</f>
        <v>3</v>
      </c>
      <c r="K3595">
        <f>_xlfn.XLOOKUP(tbl_logs[[#This Row],[Employee_Action]],tbl_ResponseLikelihood[Employee Action],tbl_ResponseLikelihood[Likelihood Score])</f>
        <v>2</v>
      </c>
      <c r="L3595">
        <f>tbl_logs[[#This Row],[Impact Score]]*tbl_logs[[#This Row],[Response Multiplier]]</f>
        <v>6</v>
      </c>
      <c r="M3595" t="str" cm="1">
        <f t="array" ref="M3595">_xlfn.IFS(tbl_logs[[#This Row],[Total Score]]&lt;=4, "Low", tbl_logs[[#This Row],[Total Score]]&lt;=10, "Medium", tbl_logs[[#This Row],[Total Score]]&lt;=19, "High", tbl_logs[[#This Row],[Total Score]]&lt;=25, "Very High")</f>
        <v>Medium</v>
      </c>
      <c r="N3595" t="str" cm="1">
        <f t="array" ref="N3595">_xlfn.IFS(tbl_logs[[#This Row],[Total Score]]&lt;=4, "Low", tbl_logs[[#This Row],[Total Score]]&lt;=10, "Medium", tbl_logs[[#This Row],[Total Score]]&lt;=17, "High", tbl_logs[[#This Row],[Total Score]]&lt;=25, "Critical")</f>
        <v>Medium</v>
      </c>
    </row>
    <row r="3596" spans="1:14" x14ac:dyDescent="0.3">
      <c r="A3596" t="s">
        <v>4581</v>
      </c>
      <c r="B3596" s="1">
        <v>46088.752083333333</v>
      </c>
      <c r="C3596" t="s">
        <v>40</v>
      </c>
      <c r="D3596" t="s">
        <v>8</v>
      </c>
      <c r="E3596" t="s">
        <v>16</v>
      </c>
      <c r="F3596" t="s">
        <v>10</v>
      </c>
      <c r="G3596" s="2">
        <v>0.75208333333333333</v>
      </c>
      <c r="H3596" s="3">
        <v>46088</v>
      </c>
      <c r="I3596">
        <v>3</v>
      </c>
      <c r="J3596">
        <f>_xlfn.XLOOKUP(tbl_logs[[#This Row],[Target_Department]],tbl_DeptWeight[Department], tbl_DeptWeight[Impact Score])</f>
        <v>5</v>
      </c>
      <c r="K3596">
        <f>_xlfn.XLOOKUP(tbl_logs[[#This Row],[Employee_Action]],tbl_ResponseLikelihood[Employee Action],tbl_ResponseLikelihood[Likelihood Score])</f>
        <v>2</v>
      </c>
      <c r="L3596">
        <f>tbl_logs[[#This Row],[Impact Score]]*tbl_logs[[#This Row],[Response Multiplier]]</f>
        <v>10</v>
      </c>
      <c r="M3596" t="str" cm="1">
        <f t="array" ref="M3596">_xlfn.IFS(tbl_logs[[#This Row],[Total Score]]&lt;=4, "Low", tbl_logs[[#This Row],[Total Score]]&lt;=10, "Medium", tbl_logs[[#This Row],[Total Score]]&lt;=19, "High", tbl_logs[[#This Row],[Total Score]]&lt;=25, "Very High")</f>
        <v>Medium</v>
      </c>
      <c r="N3596" t="str" cm="1">
        <f t="array" ref="N3596">_xlfn.IFS(tbl_logs[[#This Row],[Total Score]]&lt;=4, "Low", tbl_logs[[#This Row],[Total Score]]&lt;=10, "Medium", tbl_logs[[#This Row],[Total Score]]&lt;=17, "High", tbl_logs[[#This Row],[Total Score]]&lt;=25, "Critical")</f>
        <v>Medium</v>
      </c>
    </row>
    <row r="3597" spans="1:14" x14ac:dyDescent="0.3">
      <c r="A3597" t="s">
        <v>567</v>
      </c>
      <c r="B3597" s="1">
        <v>46088.824305555558</v>
      </c>
      <c r="C3597" t="s">
        <v>7</v>
      </c>
      <c r="D3597" t="s">
        <v>18</v>
      </c>
      <c r="E3597" t="s">
        <v>19</v>
      </c>
      <c r="F3597" t="s">
        <v>13</v>
      </c>
      <c r="G3597" s="2">
        <v>0.82430555555555551</v>
      </c>
      <c r="H3597" s="3">
        <v>46088</v>
      </c>
      <c r="I3597">
        <v>3</v>
      </c>
      <c r="J3597">
        <f>_xlfn.XLOOKUP(tbl_logs[[#This Row],[Target_Department]],tbl_DeptWeight[Department], tbl_DeptWeight[Impact Score])</f>
        <v>3</v>
      </c>
      <c r="K3597">
        <f>_xlfn.XLOOKUP(tbl_logs[[#This Row],[Employee_Action]],tbl_ResponseLikelihood[Employee Action],tbl_ResponseLikelihood[Likelihood Score])</f>
        <v>1</v>
      </c>
      <c r="L3597">
        <f>tbl_logs[[#This Row],[Impact Score]]*tbl_logs[[#This Row],[Response Multiplier]]</f>
        <v>3</v>
      </c>
      <c r="M3597" t="str" cm="1">
        <f t="array" ref="M3597">_xlfn.IFS(tbl_logs[[#This Row],[Total Score]]&lt;=4, "Low", tbl_logs[[#This Row],[Total Score]]&lt;=10, "Medium", tbl_logs[[#This Row],[Total Score]]&lt;=19, "High", tbl_logs[[#This Row],[Total Score]]&lt;=25, "Very High")</f>
        <v>Low</v>
      </c>
      <c r="N3597" t="str" cm="1">
        <f t="array" ref="N3597">_xlfn.IFS(tbl_logs[[#This Row],[Total Score]]&lt;=4, "Low", tbl_logs[[#This Row],[Total Score]]&lt;=10, "Medium", tbl_logs[[#This Row],[Total Score]]&lt;=17, "High", tbl_logs[[#This Row],[Total Score]]&lt;=25, "Critical")</f>
        <v>Low</v>
      </c>
    </row>
    <row r="3598" spans="1:14" x14ac:dyDescent="0.3">
      <c r="A3598" t="s">
        <v>496</v>
      </c>
      <c r="B3598" s="1">
        <v>46088.82708333333</v>
      </c>
      <c r="C3598" t="s">
        <v>7</v>
      </c>
      <c r="D3598" t="s">
        <v>18</v>
      </c>
      <c r="E3598" t="s">
        <v>19</v>
      </c>
      <c r="F3598" t="s">
        <v>33</v>
      </c>
      <c r="G3598" s="2">
        <v>0.82708333333333328</v>
      </c>
      <c r="H3598" s="3">
        <v>46088</v>
      </c>
      <c r="I3598">
        <v>3</v>
      </c>
      <c r="J3598">
        <f>_xlfn.XLOOKUP(tbl_logs[[#This Row],[Target_Department]],tbl_DeptWeight[Department], tbl_DeptWeight[Impact Score])</f>
        <v>3</v>
      </c>
      <c r="K3598">
        <f>_xlfn.XLOOKUP(tbl_logs[[#This Row],[Employee_Action]],tbl_ResponseLikelihood[Employee Action],tbl_ResponseLikelihood[Likelihood Score])</f>
        <v>4</v>
      </c>
      <c r="L3598">
        <f>tbl_logs[[#This Row],[Impact Score]]*tbl_logs[[#This Row],[Response Multiplier]]</f>
        <v>12</v>
      </c>
      <c r="M3598" t="str" cm="1">
        <f t="array" ref="M3598">_xlfn.IFS(tbl_logs[[#This Row],[Total Score]]&lt;=4, "Low", tbl_logs[[#This Row],[Total Score]]&lt;=10, "Medium", tbl_logs[[#This Row],[Total Score]]&lt;=19, "High", tbl_logs[[#This Row],[Total Score]]&lt;=25, "Very High")</f>
        <v>High</v>
      </c>
      <c r="N3598" t="str" cm="1">
        <f t="array" ref="N3598">_xlfn.IFS(tbl_logs[[#This Row],[Total Score]]&lt;=4, "Low", tbl_logs[[#This Row],[Total Score]]&lt;=10, "Medium", tbl_logs[[#This Row],[Total Score]]&lt;=17, "High", tbl_logs[[#This Row],[Total Score]]&lt;=25, "Critical")</f>
        <v>High</v>
      </c>
    </row>
    <row r="3599" spans="1:14" x14ac:dyDescent="0.3">
      <c r="A3599" t="s">
        <v>1073</v>
      </c>
      <c r="B3599" s="1">
        <v>46088.840277777781</v>
      </c>
      <c r="C3599" t="s">
        <v>7</v>
      </c>
      <c r="D3599" t="s">
        <v>22</v>
      </c>
      <c r="E3599" t="s">
        <v>19</v>
      </c>
      <c r="F3599" t="s">
        <v>20</v>
      </c>
      <c r="G3599" s="2">
        <v>0.84027777777777779</v>
      </c>
      <c r="H3599" s="3">
        <v>46088</v>
      </c>
      <c r="I3599">
        <v>3</v>
      </c>
      <c r="J3599">
        <f>_xlfn.XLOOKUP(tbl_logs[[#This Row],[Target_Department]],tbl_DeptWeight[Department], tbl_DeptWeight[Impact Score])</f>
        <v>3</v>
      </c>
      <c r="K3599">
        <f>_xlfn.XLOOKUP(tbl_logs[[#This Row],[Employee_Action]],tbl_ResponseLikelihood[Employee Action],tbl_ResponseLikelihood[Likelihood Score])</f>
        <v>2</v>
      </c>
      <c r="L3599">
        <f>tbl_logs[[#This Row],[Impact Score]]*tbl_logs[[#This Row],[Response Multiplier]]</f>
        <v>6</v>
      </c>
      <c r="M3599" t="str" cm="1">
        <f t="array" ref="M3599">_xlfn.IFS(tbl_logs[[#This Row],[Total Score]]&lt;=4, "Low", tbl_logs[[#This Row],[Total Score]]&lt;=10, "Medium", tbl_logs[[#This Row],[Total Score]]&lt;=19, "High", tbl_logs[[#This Row],[Total Score]]&lt;=25, "Very High")</f>
        <v>Medium</v>
      </c>
      <c r="N3599" t="str" cm="1">
        <f t="array" ref="N3599">_xlfn.IFS(tbl_logs[[#This Row],[Total Score]]&lt;=4, "Low", tbl_logs[[#This Row],[Total Score]]&lt;=10, "Medium", tbl_logs[[#This Row],[Total Score]]&lt;=17, "High", tbl_logs[[#This Row],[Total Score]]&lt;=25, "Critical")</f>
        <v>Medium</v>
      </c>
    </row>
    <row r="3600" spans="1:14" x14ac:dyDescent="0.3">
      <c r="A3600" t="s">
        <v>4677</v>
      </c>
      <c r="B3600" s="1">
        <v>46088.868750000001</v>
      </c>
      <c r="C3600" t="s">
        <v>35</v>
      </c>
      <c r="D3600" t="s">
        <v>22</v>
      </c>
      <c r="E3600" t="s">
        <v>31</v>
      </c>
      <c r="F3600" t="s">
        <v>10</v>
      </c>
      <c r="G3600" s="2">
        <v>0.86875000000000002</v>
      </c>
      <c r="H3600" s="3">
        <v>46088</v>
      </c>
      <c r="I3600">
        <v>3</v>
      </c>
      <c r="J3600">
        <f>_xlfn.XLOOKUP(tbl_logs[[#This Row],[Target_Department]],tbl_DeptWeight[Department], tbl_DeptWeight[Impact Score])</f>
        <v>1</v>
      </c>
      <c r="K3600">
        <f>_xlfn.XLOOKUP(tbl_logs[[#This Row],[Employee_Action]],tbl_ResponseLikelihood[Employee Action],tbl_ResponseLikelihood[Likelihood Score])</f>
        <v>2</v>
      </c>
      <c r="L3600">
        <f>tbl_logs[[#This Row],[Impact Score]]*tbl_logs[[#This Row],[Response Multiplier]]</f>
        <v>2</v>
      </c>
      <c r="M3600" t="str" cm="1">
        <f t="array" ref="M3600">_xlfn.IFS(tbl_logs[[#This Row],[Total Score]]&lt;=4, "Low", tbl_logs[[#This Row],[Total Score]]&lt;=10, "Medium", tbl_logs[[#This Row],[Total Score]]&lt;=19, "High", tbl_logs[[#This Row],[Total Score]]&lt;=25, "Very High")</f>
        <v>Low</v>
      </c>
      <c r="N3600" t="str" cm="1">
        <f t="array" ref="N3600">_xlfn.IFS(tbl_logs[[#This Row],[Total Score]]&lt;=4, "Low", tbl_logs[[#This Row],[Total Score]]&lt;=10, "Medium", tbl_logs[[#This Row],[Total Score]]&lt;=17, "High", tbl_logs[[#This Row],[Total Score]]&lt;=25, "Critical")</f>
        <v>Low</v>
      </c>
    </row>
    <row r="3601" spans="1:14" x14ac:dyDescent="0.3">
      <c r="A3601" t="s">
        <v>4222</v>
      </c>
      <c r="B3601" s="1">
        <v>46088.871527777781</v>
      </c>
      <c r="C3601" t="s">
        <v>7</v>
      </c>
      <c r="D3601" t="s">
        <v>18</v>
      </c>
      <c r="E3601" t="s">
        <v>19</v>
      </c>
      <c r="F3601" t="s">
        <v>20</v>
      </c>
      <c r="G3601" s="2">
        <v>0.87152777777777779</v>
      </c>
      <c r="H3601" s="3">
        <v>46088</v>
      </c>
      <c r="I3601">
        <v>3</v>
      </c>
      <c r="J3601">
        <f>_xlfn.XLOOKUP(tbl_logs[[#This Row],[Target_Department]],tbl_DeptWeight[Department], tbl_DeptWeight[Impact Score])</f>
        <v>3</v>
      </c>
      <c r="K3601">
        <f>_xlfn.XLOOKUP(tbl_logs[[#This Row],[Employee_Action]],tbl_ResponseLikelihood[Employee Action],tbl_ResponseLikelihood[Likelihood Score])</f>
        <v>2</v>
      </c>
      <c r="L3601">
        <f>tbl_logs[[#This Row],[Impact Score]]*tbl_logs[[#This Row],[Response Multiplier]]</f>
        <v>6</v>
      </c>
      <c r="M3601" t="str" cm="1">
        <f t="array" ref="M3601">_xlfn.IFS(tbl_logs[[#This Row],[Total Score]]&lt;=4, "Low", tbl_logs[[#This Row],[Total Score]]&lt;=10, "Medium", tbl_logs[[#This Row],[Total Score]]&lt;=19, "High", tbl_logs[[#This Row],[Total Score]]&lt;=25, "Very High")</f>
        <v>Medium</v>
      </c>
      <c r="N3601" t="str" cm="1">
        <f t="array" ref="N3601">_xlfn.IFS(tbl_logs[[#This Row],[Total Score]]&lt;=4, "Low", tbl_logs[[#This Row],[Total Score]]&lt;=10, "Medium", tbl_logs[[#This Row],[Total Score]]&lt;=17, "High", tbl_logs[[#This Row],[Total Score]]&lt;=25, "Critical")</f>
        <v>Medium</v>
      </c>
    </row>
    <row r="3602" spans="1:14" x14ac:dyDescent="0.3">
      <c r="A3602" t="s">
        <v>1495</v>
      </c>
      <c r="B3602" s="1">
        <v>46088.876388888886</v>
      </c>
      <c r="C3602" t="s">
        <v>12</v>
      </c>
      <c r="D3602" t="s">
        <v>22</v>
      </c>
      <c r="E3602" t="s">
        <v>9</v>
      </c>
      <c r="F3602" t="s">
        <v>13</v>
      </c>
      <c r="G3602" s="2">
        <v>0.87638888888888888</v>
      </c>
      <c r="H3602" s="3">
        <v>46088</v>
      </c>
      <c r="I3602">
        <v>3</v>
      </c>
      <c r="J3602">
        <f>_xlfn.XLOOKUP(tbl_logs[[#This Row],[Target_Department]],tbl_DeptWeight[Department], tbl_DeptWeight[Impact Score])</f>
        <v>1</v>
      </c>
      <c r="K3602">
        <f>_xlfn.XLOOKUP(tbl_logs[[#This Row],[Employee_Action]],tbl_ResponseLikelihood[Employee Action],tbl_ResponseLikelihood[Likelihood Score])</f>
        <v>1</v>
      </c>
      <c r="L3602">
        <f>tbl_logs[[#This Row],[Impact Score]]*tbl_logs[[#This Row],[Response Multiplier]]</f>
        <v>1</v>
      </c>
      <c r="M3602" t="str" cm="1">
        <f t="array" ref="M3602">_xlfn.IFS(tbl_logs[[#This Row],[Total Score]]&lt;=4, "Low", tbl_logs[[#This Row],[Total Score]]&lt;=10, "Medium", tbl_logs[[#This Row],[Total Score]]&lt;=19, "High", tbl_logs[[#This Row],[Total Score]]&lt;=25, "Very High")</f>
        <v>Low</v>
      </c>
      <c r="N3602" t="str" cm="1">
        <f t="array" ref="N3602">_xlfn.IFS(tbl_logs[[#This Row],[Total Score]]&lt;=4, "Low", tbl_logs[[#This Row],[Total Score]]&lt;=10, "Medium", tbl_logs[[#This Row],[Total Score]]&lt;=17, "High", tbl_logs[[#This Row],[Total Score]]&lt;=25, "Critical")</f>
        <v>Low</v>
      </c>
    </row>
    <row r="3603" spans="1:14" x14ac:dyDescent="0.3">
      <c r="A3603" t="s">
        <v>452</v>
      </c>
      <c r="B3603" s="1">
        <v>46088.918749999997</v>
      </c>
      <c r="C3603" t="s">
        <v>40</v>
      </c>
      <c r="D3603" t="s">
        <v>8</v>
      </c>
      <c r="E3603" t="s">
        <v>16</v>
      </c>
      <c r="F3603" t="s">
        <v>13</v>
      </c>
      <c r="G3603" s="2">
        <v>0.91874999999999996</v>
      </c>
      <c r="H3603" s="3">
        <v>46088</v>
      </c>
      <c r="I3603">
        <v>3</v>
      </c>
      <c r="J3603">
        <f>_xlfn.XLOOKUP(tbl_logs[[#This Row],[Target_Department]],tbl_DeptWeight[Department], tbl_DeptWeight[Impact Score])</f>
        <v>5</v>
      </c>
      <c r="K3603">
        <f>_xlfn.XLOOKUP(tbl_logs[[#This Row],[Employee_Action]],tbl_ResponseLikelihood[Employee Action],tbl_ResponseLikelihood[Likelihood Score])</f>
        <v>1</v>
      </c>
      <c r="L3603">
        <f>tbl_logs[[#This Row],[Impact Score]]*tbl_logs[[#This Row],[Response Multiplier]]</f>
        <v>5</v>
      </c>
      <c r="M3603" t="str" cm="1">
        <f t="array" ref="M3603">_xlfn.IFS(tbl_logs[[#This Row],[Total Score]]&lt;=4, "Low", tbl_logs[[#This Row],[Total Score]]&lt;=10, "Medium", tbl_logs[[#This Row],[Total Score]]&lt;=19, "High", tbl_logs[[#This Row],[Total Score]]&lt;=25, "Very High")</f>
        <v>Medium</v>
      </c>
      <c r="N3603" t="str" cm="1">
        <f t="array" ref="N3603">_xlfn.IFS(tbl_logs[[#This Row],[Total Score]]&lt;=4, "Low", tbl_logs[[#This Row],[Total Score]]&lt;=10, "Medium", tbl_logs[[#This Row],[Total Score]]&lt;=17, "High", tbl_logs[[#This Row],[Total Score]]&lt;=25, "Critical")</f>
        <v>Medium</v>
      </c>
    </row>
    <row r="3604" spans="1:14" x14ac:dyDescent="0.3">
      <c r="A3604" t="s">
        <v>3293</v>
      </c>
      <c r="B3604" s="1">
        <v>46088.947916666664</v>
      </c>
      <c r="C3604" t="s">
        <v>35</v>
      </c>
      <c r="D3604" t="s">
        <v>8</v>
      </c>
      <c r="E3604" t="s">
        <v>9</v>
      </c>
      <c r="F3604" t="s">
        <v>20</v>
      </c>
      <c r="G3604" s="2">
        <v>0.94791666666666663</v>
      </c>
      <c r="H3604" s="3">
        <v>46088</v>
      </c>
      <c r="I3604">
        <v>3</v>
      </c>
      <c r="J3604">
        <f>_xlfn.XLOOKUP(tbl_logs[[#This Row],[Target_Department]],tbl_DeptWeight[Department], tbl_DeptWeight[Impact Score])</f>
        <v>1</v>
      </c>
      <c r="K3604">
        <f>_xlfn.XLOOKUP(tbl_logs[[#This Row],[Employee_Action]],tbl_ResponseLikelihood[Employee Action],tbl_ResponseLikelihood[Likelihood Score])</f>
        <v>2</v>
      </c>
      <c r="L3604">
        <f>tbl_logs[[#This Row],[Impact Score]]*tbl_logs[[#This Row],[Response Multiplier]]</f>
        <v>2</v>
      </c>
      <c r="M3604" t="str" cm="1">
        <f t="array" ref="M3604">_xlfn.IFS(tbl_logs[[#This Row],[Total Score]]&lt;=4, "Low", tbl_logs[[#This Row],[Total Score]]&lt;=10, "Medium", tbl_logs[[#This Row],[Total Score]]&lt;=19, "High", tbl_logs[[#This Row],[Total Score]]&lt;=25, "Very High")</f>
        <v>Low</v>
      </c>
      <c r="N3604" t="str" cm="1">
        <f t="array" ref="N3604">_xlfn.IFS(tbl_logs[[#This Row],[Total Score]]&lt;=4, "Low", tbl_logs[[#This Row],[Total Score]]&lt;=10, "Medium", tbl_logs[[#This Row],[Total Score]]&lt;=17, "High", tbl_logs[[#This Row],[Total Score]]&lt;=25, "Critical")</f>
        <v>Low</v>
      </c>
    </row>
    <row r="3605" spans="1:14" x14ac:dyDescent="0.3">
      <c r="A3605" t="s">
        <v>172</v>
      </c>
      <c r="B3605" s="1">
        <v>46088.972222222219</v>
      </c>
      <c r="C3605" t="s">
        <v>7</v>
      </c>
      <c r="D3605" t="s">
        <v>22</v>
      </c>
      <c r="E3605" t="s">
        <v>19</v>
      </c>
      <c r="F3605" t="s">
        <v>53</v>
      </c>
      <c r="G3605" s="2">
        <v>0.97222222222222221</v>
      </c>
      <c r="H3605" s="3">
        <v>46088</v>
      </c>
      <c r="I3605">
        <v>3</v>
      </c>
      <c r="J3605">
        <f>_xlfn.XLOOKUP(tbl_logs[[#This Row],[Target_Department]],tbl_DeptWeight[Department], tbl_DeptWeight[Impact Score])</f>
        <v>3</v>
      </c>
      <c r="K3605">
        <f>_xlfn.XLOOKUP(tbl_logs[[#This Row],[Employee_Action]],tbl_ResponseLikelihood[Employee Action],tbl_ResponseLikelihood[Likelihood Score])</f>
        <v>5</v>
      </c>
      <c r="L3605">
        <f>tbl_logs[[#This Row],[Impact Score]]*tbl_logs[[#This Row],[Response Multiplier]]</f>
        <v>15</v>
      </c>
      <c r="M3605" t="str" cm="1">
        <f t="array" ref="M3605">_xlfn.IFS(tbl_logs[[#This Row],[Total Score]]&lt;=4, "Low", tbl_logs[[#This Row],[Total Score]]&lt;=10, "Medium", tbl_logs[[#This Row],[Total Score]]&lt;=19, "High", tbl_logs[[#This Row],[Total Score]]&lt;=25, "Very High")</f>
        <v>High</v>
      </c>
      <c r="N3605" t="str" cm="1">
        <f t="array" ref="N3605">_xlfn.IFS(tbl_logs[[#This Row],[Total Score]]&lt;=4, "Low", tbl_logs[[#This Row],[Total Score]]&lt;=10, "Medium", tbl_logs[[#This Row],[Total Score]]&lt;=17, "High", tbl_logs[[#This Row],[Total Score]]&lt;=25, "Critical")</f>
        <v>High</v>
      </c>
    </row>
    <row r="3606" spans="1:14" x14ac:dyDescent="0.3">
      <c r="A3606" t="s">
        <v>1844</v>
      </c>
      <c r="B3606" s="1">
        <v>46088.974305555559</v>
      </c>
      <c r="C3606" t="s">
        <v>7</v>
      </c>
      <c r="D3606" t="s">
        <v>8</v>
      </c>
      <c r="E3606" t="s">
        <v>19</v>
      </c>
      <c r="F3606" t="s">
        <v>10</v>
      </c>
      <c r="G3606" s="2">
        <v>0.97430555555555554</v>
      </c>
      <c r="H3606" s="3">
        <v>46088</v>
      </c>
      <c r="I3606">
        <v>3</v>
      </c>
      <c r="J3606">
        <f>_xlfn.XLOOKUP(tbl_logs[[#This Row],[Target_Department]],tbl_DeptWeight[Department], tbl_DeptWeight[Impact Score])</f>
        <v>3</v>
      </c>
      <c r="K3606">
        <f>_xlfn.XLOOKUP(tbl_logs[[#This Row],[Employee_Action]],tbl_ResponseLikelihood[Employee Action],tbl_ResponseLikelihood[Likelihood Score])</f>
        <v>2</v>
      </c>
      <c r="L3606">
        <f>tbl_logs[[#This Row],[Impact Score]]*tbl_logs[[#This Row],[Response Multiplier]]</f>
        <v>6</v>
      </c>
      <c r="M3606" t="str" cm="1">
        <f t="array" ref="M3606">_xlfn.IFS(tbl_logs[[#This Row],[Total Score]]&lt;=4, "Low", tbl_logs[[#This Row],[Total Score]]&lt;=10, "Medium", tbl_logs[[#This Row],[Total Score]]&lt;=19, "High", tbl_logs[[#This Row],[Total Score]]&lt;=25, "Very High")</f>
        <v>Medium</v>
      </c>
      <c r="N3606" t="str" cm="1">
        <f t="array" ref="N3606">_xlfn.IFS(tbl_logs[[#This Row],[Total Score]]&lt;=4, "Low", tbl_logs[[#This Row],[Total Score]]&lt;=10, "Medium", tbl_logs[[#This Row],[Total Score]]&lt;=17, "High", tbl_logs[[#This Row],[Total Score]]&lt;=25, "Critical")</f>
        <v>Medium</v>
      </c>
    </row>
    <row r="3607" spans="1:14" x14ac:dyDescent="0.3">
      <c r="A3607" t="s">
        <v>3254</v>
      </c>
      <c r="B3607" s="1">
        <v>46088.975694444445</v>
      </c>
      <c r="C3607" t="s">
        <v>12</v>
      </c>
      <c r="D3607" t="s">
        <v>22</v>
      </c>
      <c r="E3607" t="s">
        <v>31</v>
      </c>
      <c r="F3607" t="s">
        <v>13</v>
      </c>
      <c r="G3607" s="2">
        <v>0.97569444444444442</v>
      </c>
      <c r="H3607" s="3">
        <v>46088</v>
      </c>
      <c r="I3607">
        <v>3</v>
      </c>
      <c r="J3607">
        <f>_xlfn.XLOOKUP(tbl_logs[[#This Row],[Target_Department]],tbl_DeptWeight[Department], tbl_DeptWeight[Impact Score])</f>
        <v>1</v>
      </c>
      <c r="K3607">
        <f>_xlfn.XLOOKUP(tbl_logs[[#This Row],[Employee_Action]],tbl_ResponseLikelihood[Employee Action],tbl_ResponseLikelihood[Likelihood Score])</f>
        <v>1</v>
      </c>
      <c r="L3607">
        <f>tbl_logs[[#This Row],[Impact Score]]*tbl_logs[[#This Row],[Response Multiplier]]</f>
        <v>1</v>
      </c>
      <c r="M3607" t="str" cm="1">
        <f t="array" ref="M3607">_xlfn.IFS(tbl_logs[[#This Row],[Total Score]]&lt;=4, "Low", tbl_logs[[#This Row],[Total Score]]&lt;=10, "Medium", tbl_logs[[#This Row],[Total Score]]&lt;=19, "High", tbl_logs[[#This Row],[Total Score]]&lt;=25, "Very High")</f>
        <v>Low</v>
      </c>
      <c r="N3607" t="str" cm="1">
        <f t="array" ref="N3607">_xlfn.IFS(tbl_logs[[#This Row],[Total Score]]&lt;=4, "Low", tbl_logs[[#This Row],[Total Score]]&lt;=10, "Medium", tbl_logs[[#This Row],[Total Score]]&lt;=17, "High", tbl_logs[[#This Row],[Total Score]]&lt;=25, "Critical")</f>
        <v>Low</v>
      </c>
    </row>
    <row r="3608" spans="1:14" x14ac:dyDescent="0.3">
      <c r="A3608" t="s">
        <v>21</v>
      </c>
      <c r="B3608" s="1">
        <v>46088.979166666664</v>
      </c>
      <c r="C3608" t="s">
        <v>7</v>
      </c>
      <c r="D3608" t="s">
        <v>22</v>
      </c>
      <c r="E3608" t="s">
        <v>16</v>
      </c>
      <c r="F3608" t="s">
        <v>10</v>
      </c>
      <c r="G3608" s="2">
        <v>0.97916666666666663</v>
      </c>
      <c r="H3608" s="3">
        <v>46088</v>
      </c>
      <c r="I3608">
        <v>3</v>
      </c>
      <c r="J3608">
        <f>_xlfn.XLOOKUP(tbl_logs[[#This Row],[Target_Department]],tbl_DeptWeight[Department], tbl_DeptWeight[Impact Score])</f>
        <v>3</v>
      </c>
      <c r="K3608">
        <f>_xlfn.XLOOKUP(tbl_logs[[#This Row],[Employee_Action]],tbl_ResponseLikelihood[Employee Action],tbl_ResponseLikelihood[Likelihood Score])</f>
        <v>2</v>
      </c>
      <c r="L3608">
        <f>tbl_logs[[#This Row],[Impact Score]]*tbl_logs[[#This Row],[Response Multiplier]]</f>
        <v>6</v>
      </c>
      <c r="M3608" t="str" cm="1">
        <f t="array" ref="M3608">_xlfn.IFS(tbl_logs[[#This Row],[Total Score]]&lt;=4, "Low", tbl_logs[[#This Row],[Total Score]]&lt;=10, "Medium", tbl_logs[[#This Row],[Total Score]]&lt;=19, "High", tbl_logs[[#This Row],[Total Score]]&lt;=25, "Very High")</f>
        <v>Medium</v>
      </c>
      <c r="N3608" t="str" cm="1">
        <f t="array" ref="N3608">_xlfn.IFS(tbl_logs[[#This Row],[Total Score]]&lt;=4, "Low", tbl_logs[[#This Row],[Total Score]]&lt;=10, "Medium", tbl_logs[[#This Row],[Total Score]]&lt;=17, "High", tbl_logs[[#This Row],[Total Score]]&lt;=25, "Critical")</f>
        <v>Medium</v>
      </c>
    </row>
    <row r="3609" spans="1:14" x14ac:dyDescent="0.3">
      <c r="A3609" t="s">
        <v>4922</v>
      </c>
      <c r="B3609" s="1">
        <v>46088.990972222222</v>
      </c>
      <c r="C3609" t="s">
        <v>7</v>
      </c>
      <c r="D3609" t="s">
        <v>18</v>
      </c>
      <c r="E3609" t="s">
        <v>16</v>
      </c>
      <c r="F3609" t="s">
        <v>53</v>
      </c>
      <c r="G3609" s="2">
        <v>0.99097222222222225</v>
      </c>
      <c r="H3609" s="3">
        <v>46088</v>
      </c>
      <c r="I3609">
        <v>3</v>
      </c>
      <c r="J3609">
        <f>_xlfn.XLOOKUP(tbl_logs[[#This Row],[Target_Department]],tbl_DeptWeight[Department], tbl_DeptWeight[Impact Score])</f>
        <v>3</v>
      </c>
      <c r="K3609">
        <f>_xlfn.XLOOKUP(tbl_logs[[#This Row],[Employee_Action]],tbl_ResponseLikelihood[Employee Action],tbl_ResponseLikelihood[Likelihood Score])</f>
        <v>5</v>
      </c>
      <c r="L3609">
        <f>tbl_logs[[#This Row],[Impact Score]]*tbl_logs[[#This Row],[Response Multiplier]]</f>
        <v>15</v>
      </c>
      <c r="M3609" t="str" cm="1">
        <f t="array" ref="M3609">_xlfn.IFS(tbl_logs[[#This Row],[Total Score]]&lt;=4, "Low", tbl_logs[[#This Row],[Total Score]]&lt;=10, "Medium", tbl_logs[[#This Row],[Total Score]]&lt;=19, "High", tbl_logs[[#This Row],[Total Score]]&lt;=25, "Very High")</f>
        <v>High</v>
      </c>
      <c r="N3609" t="str" cm="1">
        <f t="array" ref="N3609">_xlfn.IFS(tbl_logs[[#This Row],[Total Score]]&lt;=4, "Low", tbl_logs[[#This Row],[Total Score]]&lt;=10, "Medium", tbl_logs[[#This Row],[Total Score]]&lt;=17, "High", tbl_logs[[#This Row],[Total Score]]&lt;=25, "Critical")</f>
        <v>High</v>
      </c>
    </row>
    <row r="3610" spans="1:14" x14ac:dyDescent="0.3">
      <c r="A3610" t="s">
        <v>801</v>
      </c>
      <c r="B3610" s="1">
        <v>46089.006249999999</v>
      </c>
      <c r="C3610" t="s">
        <v>7</v>
      </c>
      <c r="D3610" t="s">
        <v>8</v>
      </c>
      <c r="E3610" t="s">
        <v>19</v>
      </c>
      <c r="F3610" t="s">
        <v>10</v>
      </c>
      <c r="G3610" s="2">
        <v>6.2500000000000003E-3</v>
      </c>
      <c r="H3610" s="3">
        <v>46089</v>
      </c>
      <c r="I3610">
        <v>3</v>
      </c>
      <c r="J3610">
        <f>_xlfn.XLOOKUP(tbl_logs[[#This Row],[Target_Department]],tbl_DeptWeight[Department], tbl_DeptWeight[Impact Score])</f>
        <v>3</v>
      </c>
      <c r="K3610">
        <f>_xlfn.XLOOKUP(tbl_logs[[#This Row],[Employee_Action]],tbl_ResponseLikelihood[Employee Action],tbl_ResponseLikelihood[Likelihood Score])</f>
        <v>2</v>
      </c>
      <c r="L3610">
        <f>tbl_logs[[#This Row],[Impact Score]]*tbl_logs[[#This Row],[Response Multiplier]]</f>
        <v>6</v>
      </c>
      <c r="M3610" t="str" cm="1">
        <f t="array" ref="M3610">_xlfn.IFS(tbl_logs[[#This Row],[Total Score]]&lt;=4, "Low", tbl_logs[[#This Row],[Total Score]]&lt;=10, "Medium", tbl_logs[[#This Row],[Total Score]]&lt;=19, "High", tbl_logs[[#This Row],[Total Score]]&lt;=25, "Very High")</f>
        <v>Medium</v>
      </c>
      <c r="N3610" t="str" cm="1">
        <f t="array" ref="N3610">_xlfn.IFS(tbl_logs[[#This Row],[Total Score]]&lt;=4, "Low", tbl_logs[[#This Row],[Total Score]]&lt;=10, "Medium", tbl_logs[[#This Row],[Total Score]]&lt;=17, "High", tbl_logs[[#This Row],[Total Score]]&lt;=25, "Critical")</f>
        <v>Medium</v>
      </c>
    </row>
    <row r="3611" spans="1:14" x14ac:dyDescent="0.3">
      <c r="A3611" t="s">
        <v>3573</v>
      </c>
      <c r="B3611" s="1">
        <v>46089.009722222225</v>
      </c>
      <c r="C3611" t="s">
        <v>40</v>
      </c>
      <c r="D3611" t="s">
        <v>22</v>
      </c>
      <c r="E3611" t="s">
        <v>16</v>
      </c>
      <c r="F3611" t="s">
        <v>10</v>
      </c>
      <c r="G3611" s="2">
        <v>9.7222222222222224E-3</v>
      </c>
      <c r="H3611" s="3">
        <v>46089</v>
      </c>
      <c r="I3611">
        <v>3</v>
      </c>
      <c r="J3611">
        <f>_xlfn.XLOOKUP(tbl_logs[[#This Row],[Target_Department]],tbl_DeptWeight[Department], tbl_DeptWeight[Impact Score])</f>
        <v>5</v>
      </c>
      <c r="K3611">
        <f>_xlfn.XLOOKUP(tbl_logs[[#This Row],[Employee_Action]],tbl_ResponseLikelihood[Employee Action],tbl_ResponseLikelihood[Likelihood Score])</f>
        <v>2</v>
      </c>
      <c r="L3611">
        <f>tbl_logs[[#This Row],[Impact Score]]*tbl_logs[[#This Row],[Response Multiplier]]</f>
        <v>10</v>
      </c>
      <c r="M3611" t="str" cm="1">
        <f t="array" ref="M3611">_xlfn.IFS(tbl_logs[[#This Row],[Total Score]]&lt;=4, "Low", tbl_logs[[#This Row],[Total Score]]&lt;=10, "Medium", tbl_logs[[#This Row],[Total Score]]&lt;=19, "High", tbl_logs[[#This Row],[Total Score]]&lt;=25, "Very High")</f>
        <v>Medium</v>
      </c>
      <c r="N3611" t="str" cm="1">
        <f t="array" ref="N3611">_xlfn.IFS(tbl_logs[[#This Row],[Total Score]]&lt;=4, "Low", tbl_logs[[#This Row],[Total Score]]&lt;=10, "Medium", tbl_logs[[#This Row],[Total Score]]&lt;=17, "High", tbl_logs[[#This Row],[Total Score]]&lt;=25, "Critical")</f>
        <v>Medium</v>
      </c>
    </row>
    <row r="3612" spans="1:14" x14ac:dyDescent="0.3">
      <c r="A3612" t="s">
        <v>85</v>
      </c>
      <c r="B3612" s="1">
        <v>46089.047222222223</v>
      </c>
      <c r="C3612" t="s">
        <v>12</v>
      </c>
      <c r="D3612" t="s">
        <v>22</v>
      </c>
      <c r="E3612" t="s">
        <v>9</v>
      </c>
      <c r="F3612" t="s">
        <v>13</v>
      </c>
      <c r="G3612" s="2">
        <v>4.7222222222222221E-2</v>
      </c>
      <c r="H3612" s="3">
        <v>46089</v>
      </c>
      <c r="I3612">
        <v>3</v>
      </c>
      <c r="J3612">
        <f>_xlfn.XLOOKUP(tbl_logs[[#This Row],[Target_Department]],tbl_DeptWeight[Department], tbl_DeptWeight[Impact Score])</f>
        <v>1</v>
      </c>
      <c r="K3612">
        <f>_xlfn.XLOOKUP(tbl_logs[[#This Row],[Employee_Action]],tbl_ResponseLikelihood[Employee Action],tbl_ResponseLikelihood[Likelihood Score])</f>
        <v>1</v>
      </c>
      <c r="L3612">
        <f>tbl_logs[[#This Row],[Impact Score]]*tbl_logs[[#This Row],[Response Multiplier]]</f>
        <v>1</v>
      </c>
      <c r="M3612" t="str" cm="1">
        <f t="array" ref="M3612">_xlfn.IFS(tbl_logs[[#This Row],[Total Score]]&lt;=4, "Low", tbl_logs[[#This Row],[Total Score]]&lt;=10, "Medium", tbl_logs[[#This Row],[Total Score]]&lt;=19, "High", tbl_logs[[#This Row],[Total Score]]&lt;=25, "Very High")</f>
        <v>Low</v>
      </c>
      <c r="N3612" t="str" cm="1">
        <f t="array" ref="N3612">_xlfn.IFS(tbl_logs[[#This Row],[Total Score]]&lt;=4, "Low", tbl_logs[[#This Row],[Total Score]]&lt;=10, "Medium", tbl_logs[[#This Row],[Total Score]]&lt;=17, "High", tbl_logs[[#This Row],[Total Score]]&lt;=25, "Critical")</f>
        <v>Low</v>
      </c>
    </row>
    <row r="3613" spans="1:14" x14ac:dyDescent="0.3">
      <c r="A3613" t="s">
        <v>1769</v>
      </c>
      <c r="B3613" s="1">
        <v>46089.059027777781</v>
      </c>
      <c r="C3613" t="s">
        <v>40</v>
      </c>
      <c r="D3613" t="s">
        <v>8</v>
      </c>
      <c r="E3613" t="s">
        <v>16</v>
      </c>
      <c r="F3613" t="s">
        <v>13</v>
      </c>
      <c r="G3613" s="2">
        <v>5.9027777777777776E-2</v>
      </c>
      <c r="H3613" s="3">
        <v>46089</v>
      </c>
      <c r="I3613">
        <v>3</v>
      </c>
      <c r="J3613">
        <f>_xlfn.XLOOKUP(tbl_logs[[#This Row],[Target_Department]],tbl_DeptWeight[Department], tbl_DeptWeight[Impact Score])</f>
        <v>5</v>
      </c>
      <c r="K3613">
        <f>_xlfn.XLOOKUP(tbl_logs[[#This Row],[Employee_Action]],tbl_ResponseLikelihood[Employee Action],tbl_ResponseLikelihood[Likelihood Score])</f>
        <v>1</v>
      </c>
      <c r="L3613">
        <f>tbl_logs[[#This Row],[Impact Score]]*tbl_logs[[#This Row],[Response Multiplier]]</f>
        <v>5</v>
      </c>
      <c r="M3613" t="str" cm="1">
        <f t="array" ref="M3613">_xlfn.IFS(tbl_logs[[#This Row],[Total Score]]&lt;=4, "Low", tbl_logs[[#This Row],[Total Score]]&lt;=10, "Medium", tbl_logs[[#This Row],[Total Score]]&lt;=19, "High", tbl_logs[[#This Row],[Total Score]]&lt;=25, "Very High")</f>
        <v>Medium</v>
      </c>
      <c r="N3613" t="str" cm="1">
        <f t="array" ref="N3613">_xlfn.IFS(tbl_logs[[#This Row],[Total Score]]&lt;=4, "Low", tbl_logs[[#This Row],[Total Score]]&lt;=10, "Medium", tbl_logs[[#This Row],[Total Score]]&lt;=17, "High", tbl_logs[[#This Row],[Total Score]]&lt;=25, "Critical")</f>
        <v>Medium</v>
      </c>
    </row>
    <row r="3614" spans="1:14" x14ac:dyDescent="0.3">
      <c r="A3614" t="s">
        <v>2960</v>
      </c>
      <c r="B3614" s="1">
        <v>46089.109722222223</v>
      </c>
      <c r="C3614" t="s">
        <v>7</v>
      </c>
      <c r="D3614" t="s">
        <v>15</v>
      </c>
      <c r="E3614" t="s">
        <v>19</v>
      </c>
      <c r="F3614" t="s">
        <v>20</v>
      </c>
      <c r="G3614" s="2">
        <v>0.10972222222222222</v>
      </c>
      <c r="H3614" s="3">
        <v>46089</v>
      </c>
      <c r="I3614">
        <v>3</v>
      </c>
      <c r="J3614">
        <f>_xlfn.XLOOKUP(tbl_logs[[#This Row],[Target_Department]],tbl_DeptWeight[Department], tbl_DeptWeight[Impact Score])</f>
        <v>3</v>
      </c>
      <c r="K3614">
        <f>_xlfn.XLOOKUP(tbl_logs[[#This Row],[Employee_Action]],tbl_ResponseLikelihood[Employee Action],tbl_ResponseLikelihood[Likelihood Score])</f>
        <v>2</v>
      </c>
      <c r="L3614">
        <f>tbl_logs[[#This Row],[Impact Score]]*tbl_logs[[#This Row],[Response Multiplier]]</f>
        <v>6</v>
      </c>
      <c r="M3614" t="str" cm="1">
        <f t="array" ref="M3614">_xlfn.IFS(tbl_logs[[#This Row],[Total Score]]&lt;=4, "Low", tbl_logs[[#This Row],[Total Score]]&lt;=10, "Medium", tbl_logs[[#This Row],[Total Score]]&lt;=19, "High", tbl_logs[[#This Row],[Total Score]]&lt;=25, "Very High")</f>
        <v>Medium</v>
      </c>
      <c r="N3614" t="str" cm="1">
        <f t="array" ref="N3614">_xlfn.IFS(tbl_logs[[#This Row],[Total Score]]&lt;=4, "Low", tbl_logs[[#This Row],[Total Score]]&lt;=10, "Medium", tbl_logs[[#This Row],[Total Score]]&lt;=17, "High", tbl_logs[[#This Row],[Total Score]]&lt;=25, "Critical")</f>
        <v>Medium</v>
      </c>
    </row>
    <row r="3615" spans="1:14" x14ac:dyDescent="0.3">
      <c r="A3615" t="s">
        <v>253</v>
      </c>
      <c r="B3615" s="1">
        <v>46089.11041666667</v>
      </c>
      <c r="C3615" t="s">
        <v>7</v>
      </c>
      <c r="D3615" t="s">
        <v>15</v>
      </c>
      <c r="E3615" t="s">
        <v>19</v>
      </c>
      <c r="F3615" t="s">
        <v>33</v>
      </c>
      <c r="G3615" s="2">
        <v>0.11041666666666666</v>
      </c>
      <c r="H3615" s="3">
        <v>46089</v>
      </c>
      <c r="I3615">
        <v>3</v>
      </c>
      <c r="J3615">
        <f>_xlfn.XLOOKUP(tbl_logs[[#This Row],[Target_Department]],tbl_DeptWeight[Department], tbl_DeptWeight[Impact Score])</f>
        <v>3</v>
      </c>
      <c r="K3615">
        <f>_xlfn.XLOOKUP(tbl_logs[[#This Row],[Employee_Action]],tbl_ResponseLikelihood[Employee Action],tbl_ResponseLikelihood[Likelihood Score])</f>
        <v>4</v>
      </c>
      <c r="L3615">
        <f>tbl_logs[[#This Row],[Impact Score]]*tbl_logs[[#This Row],[Response Multiplier]]</f>
        <v>12</v>
      </c>
      <c r="M3615" t="str" cm="1">
        <f t="array" ref="M3615">_xlfn.IFS(tbl_logs[[#This Row],[Total Score]]&lt;=4, "Low", tbl_logs[[#This Row],[Total Score]]&lt;=10, "Medium", tbl_logs[[#This Row],[Total Score]]&lt;=19, "High", tbl_logs[[#This Row],[Total Score]]&lt;=25, "Very High")</f>
        <v>High</v>
      </c>
      <c r="N3615" t="str" cm="1">
        <f t="array" ref="N3615">_xlfn.IFS(tbl_logs[[#This Row],[Total Score]]&lt;=4, "Low", tbl_logs[[#This Row],[Total Score]]&lt;=10, "Medium", tbl_logs[[#This Row],[Total Score]]&lt;=17, "High", tbl_logs[[#This Row],[Total Score]]&lt;=25, "Critical")</f>
        <v>High</v>
      </c>
    </row>
    <row r="3616" spans="1:14" x14ac:dyDescent="0.3">
      <c r="A3616" t="s">
        <v>1181</v>
      </c>
      <c r="B3616" s="1">
        <v>46089.11041666667</v>
      </c>
      <c r="C3616" t="s">
        <v>26</v>
      </c>
      <c r="D3616" t="s">
        <v>8</v>
      </c>
      <c r="E3616" t="s">
        <v>31</v>
      </c>
      <c r="F3616" t="s">
        <v>13</v>
      </c>
      <c r="G3616" s="2">
        <v>0.11041666666666666</v>
      </c>
      <c r="H3616" s="3">
        <v>46089</v>
      </c>
      <c r="I3616">
        <v>3</v>
      </c>
      <c r="J3616">
        <f>_xlfn.XLOOKUP(tbl_logs[[#This Row],[Target_Department]],tbl_DeptWeight[Department], tbl_DeptWeight[Impact Score])</f>
        <v>3</v>
      </c>
      <c r="K3616">
        <f>_xlfn.XLOOKUP(tbl_logs[[#This Row],[Employee_Action]],tbl_ResponseLikelihood[Employee Action],tbl_ResponseLikelihood[Likelihood Score])</f>
        <v>1</v>
      </c>
      <c r="L3616">
        <f>tbl_logs[[#This Row],[Impact Score]]*tbl_logs[[#This Row],[Response Multiplier]]</f>
        <v>3</v>
      </c>
      <c r="M3616" t="str" cm="1">
        <f t="array" ref="M3616">_xlfn.IFS(tbl_logs[[#This Row],[Total Score]]&lt;=4, "Low", tbl_logs[[#This Row],[Total Score]]&lt;=10, "Medium", tbl_logs[[#This Row],[Total Score]]&lt;=19, "High", tbl_logs[[#This Row],[Total Score]]&lt;=25, "Very High")</f>
        <v>Low</v>
      </c>
      <c r="N3616" t="str" cm="1">
        <f t="array" ref="N3616">_xlfn.IFS(tbl_logs[[#This Row],[Total Score]]&lt;=4, "Low", tbl_logs[[#This Row],[Total Score]]&lt;=10, "Medium", tbl_logs[[#This Row],[Total Score]]&lt;=17, "High", tbl_logs[[#This Row],[Total Score]]&lt;=25, "Critical")</f>
        <v>Low</v>
      </c>
    </row>
    <row r="3617" spans="1:14" x14ac:dyDescent="0.3">
      <c r="A3617" t="s">
        <v>3664</v>
      </c>
      <c r="B3617" s="1">
        <v>46089.136805555558</v>
      </c>
      <c r="C3617" t="s">
        <v>7</v>
      </c>
      <c r="D3617" t="s">
        <v>8</v>
      </c>
      <c r="E3617" t="s">
        <v>19</v>
      </c>
      <c r="F3617" t="s">
        <v>10</v>
      </c>
      <c r="G3617" s="2">
        <v>0.13680555555555557</v>
      </c>
      <c r="H3617" s="3">
        <v>46089</v>
      </c>
      <c r="I3617">
        <v>3</v>
      </c>
      <c r="J3617">
        <f>_xlfn.XLOOKUP(tbl_logs[[#This Row],[Target_Department]],tbl_DeptWeight[Department], tbl_DeptWeight[Impact Score])</f>
        <v>3</v>
      </c>
      <c r="K3617">
        <f>_xlfn.XLOOKUP(tbl_logs[[#This Row],[Employee_Action]],tbl_ResponseLikelihood[Employee Action],tbl_ResponseLikelihood[Likelihood Score])</f>
        <v>2</v>
      </c>
      <c r="L3617">
        <f>tbl_logs[[#This Row],[Impact Score]]*tbl_logs[[#This Row],[Response Multiplier]]</f>
        <v>6</v>
      </c>
      <c r="M3617" t="str" cm="1">
        <f t="array" ref="M3617">_xlfn.IFS(tbl_logs[[#This Row],[Total Score]]&lt;=4, "Low", tbl_logs[[#This Row],[Total Score]]&lt;=10, "Medium", tbl_logs[[#This Row],[Total Score]]&lt;=19, "High", tbl_logs[[#This Row],[Total Score]]&lt;=25, "Very High")</f>
        <v>Medium</v>
      </c>
      <c r="N3617" t="str" cm="1">
        <f t="array" ref="N3617">_xlfn.IFS(tbl_logs[[#This Row],[Total Score]]&lt;=4, "Low", tbl_logs[[#This Row],[Total Score]]&lt;=10, "Medium", tbl_logs[[#This Row],[Total Score]]&lt;=17, "High", tbl_logs[[#This Row],[Total Score]]&lt;=25, "Critical")</f>
        <v>Medium</v>
      </c>
    </row>
    <row r="3618" spans="1:14" x14ac:dyDescent="0.3">
      <c r="A3618" t="s">
        <v>1178</v>
      </c>
      <c r="B3618" s="1">
        <v>46089.145138888889</v>
      </c>
      <c r="C3618" t="s">
        <v>7</v>
      </c>
      <c r="D3618" t="s">
        <v>18</v>
      </c>
      <c r="E3618" t="s">
        <v>19</v>
      </c>
      <c r="F3618" t="s">
        <v>20</v>
      </c>
      <c r="G3618" s="2">
        <v>0.1451388888888889</v>
      </c>
      <c r="H3618" s="3">
        <v>46089</v>
      </c>
      <c r="I3618">
        <v>3</v>
      </c>
      <c r="J3618">
        <f>_xlfn.XLOOKUP(tbl_logs[[#This Row],[Target_Department]],tbl_DeptWeight[Department], tbl_DeptWeight[Impact Score])</f>
        <v>3</v>
      </c>
      <c r="K3618">
        <f>_xlfn.XLOOKUP(tbl_logs[[#This Row],[Employee_Action]],tbl_ResponseLikelihood[Employee Action],tbl_ResponseLikelihood[Likelihood Score])</f>
        <v>2</v>
      </c>
      <c r="L3618">
        <f>tbl_logs[[#This Row],[Impact Score]]*tbl_logs[[#This Row],[Response Multiplier]]</f>
        <v>6</v>
      </c>
      <c r="M3618" t="str" cm="1">
        <f t="array" ref="M3618">_xlfn.IFS(tbl_logs[[#This Row],[Total Score]]&lt;=4, "Low", tbl_logs[[#This Row],[Total Score]]&lt;=10, "Medium", tbl_logs[[#This Row],[Total Score]]&lt;=19, "High", tbl_logs[[#This Row],[Total Score]]&lt;=25, "Very High")</f>
        <v>Medium</v>
      </c>
      <c r="N3618" t="str" cm="1">
        <f t="array" ref="N3618">_xlfn.IFS(tbl_logs[[#This Row],[Total Score]]&lt;=4, "Low", tbl_logs[[#This Row],[Total Score]]&lt;=10, "Medium", tbl_logs[[#This Row],[Total Score]]&lt;=17, "High", tbl_logs[[#This Row],[Total Score]]&lt;=25, "Critical")</f>
        <v>Medium</v>
      </c>
    </row>
    <row r="3619" spans="1:14" x14ac:dyDescent="0.3">
      <c r="A3619" t="s">
        <v>3590</v>
      </c>
      <c r="B3619" s="1">
        <v>46089.15347222222</v>
      </c>
      <c r="C3619" t="s">
        <v>12</v>
      </c>
      <c r="D3619" t="s">
        <v>8</v>
      </c>
      <c r="E3619" t="s">
        <v>31</v>
      </c>
      <c r="F3619" t="s">
        <v>33</v>
      </c>
      <c r="G3619" s="2">
        <v>0.15347222222222223</v>
      </c>
      <c r="H3619" s="3">
        <v>46089</v>
      </c>
      <c r="I3619">
        <v>3</v>
      </c>
      <c r="J3619">
        <f>_xlfn.XLOOKUP(tbl_logs[[#This Row],[Target_Department]],tbl_DeptWeight[Department], tbl_DeptWeight[Impact Score])</f>
        <v>1</v>
      </c>
      <c r="K3619">
        <f>_xlfn.XLOOKUP(tbl_logs[[#This Row],[Employee_Action]],tbl_ResponseLikelihood[Employee Action],tbl_ResponseLikelihood[Likelihood Score])</f>
        <v>4</v>
      </c>
      <c r="L3619">
        <f>tbl_logs[[#This Row],[Impact Score]]*tbl_logs[[#This Row],[Response Multiplier]]</f>
        <v>4</v>
      </c>
      <c r="M3619" t="str" cm="1">
        <f t="array" ref="M3619">_xlfn.IFS(tbl_logs[[#This Row],[Total Score]]&lt;=4, "Low", tbl_logs[[#This Row],[Total Score]]&lt;=10, "Medium", tbl_logs[[#This Row],[Total Score]]&lt;=19, "High", tbl_logs[[#This Row],[Total Score]]&lt;=25, "Very High")</f>
        <v>Low</v>
      </c>
      <c r="N3619" t="str" cm="1">
        <f t="array" ref="N3619">_xlfn.IFS(tbl_logs[[#This Row],[Total Score]]&lt;=4, "Low", tbl_logs[[#This Row],[Total Score]]&lt;=10, "Medium", tbl_logs[[#This Row],[Total Score]]&lt;=17, "High", tbl_logs[[#This Row],[Total Score]]&lt;=25, "Critical")</f>
        <v>Low</v>
      </c>
    </row>
    <row r="3620" spans="1:14" x14ac:dyDescent="0.3">
      <c r="A3620" t="s">
        <v>4419</v>
      </c>
      <c r="B3620" s="1">
        <v>46089.166666666664</v>
      </c>
      <c r="C3620" t="s">
        <v>40</v>
      </c>
      <c r="D3620" t="s">
        <v>22</v>
      </c>
      <c r="E3620" t="s">
        <v>16</v>
      </c>
      <c r="F3620" t="s">
        <v>33</v>
      </c>
      <c r="G3620" s="2">
        <v>0.16666666666666666</v>
      </c>
      <c r="H3620" s="3">
        <v>46089</v>
      </c>
      <c r="I3620">
        <v>3</v>
      </c>
      <c r="J3620">
        <f>_xlfn.XLOOKUP(tbl_logs[[#This Row],[Target_Department]],tbl_DeptWeight[Department], tbl_DeptWeight[Impact Score])</f>
        <v>5</v>
      </c>
      <c r="K3620">
        <f>_xlfn.XLOOKUP(tbl_logs[[#This Row],[Employee_Action]],tbl_ResponseLikelihood[Employee Action],tbl_ResponseLikelihood[Likelihood Score])</f>
        <v>4</v>
      </c>
      <c r="L3620">
        <f>tbl_logs[[#This Row],[Impact Score]]*tbl_logs[[#This Row],[Response Multiplier]]</f>
        <v>20</v>
      </c>
      <c r="M3620" t="str" cm="1">
        <f t="array" ref="M3620">_xlfn.IFS(tbl_logs[[#This Row],[Total Score]]&lt;=4, "Low", tbl_logs[[#This Row],[Total Score]]&lt;=10, "Medium", tbl_logs[[#This Row],[Total Score]]&lt;=19, "High", tbl_logs[[#This Row],[Total Score]]&lt;=25, "Very High")</f>
        <v>Very High</v>
      </c>
      <c r="N3620" t="str" cm="1">
        <f t="array" ref="N3620">_xlfn.IFS(tbl_logs[[#This Row],[Total Score]]&lt;=4, "Low", tbl_logs[[#This Row],[Total Score]]&lt;=10, "Medium", tbl_logs[[#This Row],[Total Score]]&lt;=17, "High", tbl_logs[[#This Row],[Total Score]]&lt;=25, "Critical")</f>
        <v>Critical</v>
      </c>
    </row>
    <row r="3621" spans="1:14" x14ac:dyDescent="0.3">
      <c r="A3621" t="s">
        <v>1329</v>
      </c>
      <c r="B3621" s="1">
        <v>46089.215277777781</v>
      </c>
      <c r="C3621" t="s">
        <v>40</v>
      </c>
      <c r="D3621" t="s">
        <v>8</v>
      </c>
      <c r="E3621" t="s">
        <v>16</v>
      </c>
      <c r="F3621" t="s">
        <v>10</v>
      </c>
      <c r="G3621" s="2">
        <v>0.21527777777777779</v>
      </c>
      <c r="H3621" s="3">
        <v>46089</v>
      </c>
      <c r="I3621">
        <v>3</v>
      </c>
      <c r="J3621">
        <f>_xlfn.XLOOKUP(tbl_logs[[#This Row],[Target_Department]],tbl_DeptWeight[Department], tbl_DeptWeight[Impact Score])</f>
        <v>5</v>
      </c>
      <c r="K3621">
        <f>_xlfn.XLOOKUP(tbl_logs[[#This Row],[Employee_Action]],tbl_ResponseLikelihood[Employee Action],tbl_ResponseLikelihood[Likelihood Score])</f>
        <v>2</v>
      </c>
      <c r="L3621">
        <f>tbl_logs[[#This Row],[Impact Score]]*tbl_logs[[#This Row],[Response Multiplier]]</f>
        <v>10</v>
      </c>
      <c r="M3621" t="str" cm="1">
        <f t="array" ref="M3621">_xlfn.IFS(tbl_logs[[#This Row],[Total Score]]&lt;=4, "Low", tbl_logs[[#This Row],[Total Score]]&lt;=10, "Medium", tbl_logs[[#This Row],[Total Score]]&lt;=19, "High", tbl_logs[[#This Row],[Total Score]]&lt;=25, "Very High")</f>
        <v>Medium</v>
      </c>
      <c r="N3621" t="str" cm="1">
        <f t="array" ref="N3621">_xlfn.IFS(tbl_logs[[#This Row],[Total Score]]&lt;=4, "Low", tbl_logs[[#This Row],[Total Score]]&lt;=10, "Medium", tbl_logs[[#This Row],[Total Score]]&lt;=17, "High", tbl_logs[[#This Row],[Total Score]]&lt;=25, "Critical")</f>
        <v>Medium</v>
      </c>
    </row>
    <row r="3622" spans="1:14" x14ac:dyDescent="0.3">
      <c r="A3622" t="s">
        <v>3138</v>
      </c>
      <c r="B3622" s="1">
        <v>46089.246527777781</v>
      </c>
      <c r="C3622" t="s">
        <v>35</v>
      </c>
      <c r="D3622" t="s">
        <v>22</v>
      </c>
      <c r="E3622" t="s">
        <v>31</v>
      </c>
      <c r="F3622" t="s">
        <v>53</v>
      </c>
      <c r="G3622" s="2">
        <v>0.24652777777777779</v>
      </c>
      <c r="H3622" s="3">
        <v>46089</v>
      </c>
      <c r="I3622">
        <v>3</v>
      </c>
      <c r="J3622">
        <f>_xlfn.XLOOKUP(tbl_logs[[#This Row],[Target_Department]],tbl_DeptWeight[Department], tbl_DeptWeight[Impact Score])</f>
        <v>1</v>
      </c>
      <c r="K3622">
        <f>_xlfn.XLOOKUP(tbl_logs[[#This Row],[Employee_Action]],tbl_ResponseLikelihood[Employee Action],tbl_ResponseLikelihood[Likelihood Score])</f>
        <v>5</v>
      </c>
      <c r="L3622">
        <f>tbl_logs[[#This Row],[Impact Score]]*tbl_logs[[#This Row],[Response Multiplier]]</f>
        <v>5</v>
      </c>
      <c r="M3622" t="str" cm="1">
        <f t="array" ref="M3622">_xlfn.IFS(tbl_logs[[#This Row],[Total Score]]&lt;=4, "Low", tbl_logs[[#This Row],[Total Score]]&lt;=10, "Medium", tbl_logs[[#This Row],[Total Score]]&lt;=19, "High", tbl_logs[[#This Row],[Total Score]]&lt;=25, "Very High")</f>
        <v>Medium</v>
      </c>
      <c r="N3622" t="str" cm="1">
        <f t="array" ref="N3622">_xlfn.IFS(tbl_logs[[#This Row],[Total Score]]&lt;=4, "Low", tbl_logs[[#This Row],[Total Score]]&lt;=10, "Medium", tbl_logs[[#This Row],[Total Score]]&lt;=17, "High", tbl_logs[[#This Row],[Total Score]]&lt;=25, "Critical")</f>
        <v>Medium</v>
      </c>
    </row>
    <row r="3623" spans="1:14" x14ac:dyDescent="0.3">
      <c r="A3623" t="s">
        <v>2066</v>
      </c>
      <c r="B3623" s="1">
        <v>46089.251388888886</v>
      </c>
      <c r="C3623" t="s">
        <v>7</v>
      </c>
      <c r="D3623" t="s">
        <v>15</v>
      </c>
      <c r="E3623" t="s">
        <v>19</v>
      </c>
      <c r="F3623" t="s">
        <v>10</v>
      </c>
      <c r="G3623" s="2">
        <v>0.25138888888888888</v>
      </c>
      <c r="H3623" s="3">
        <v>46089</v>
      </c>
      <c r="I3623">
        <v>3</v>
      </c>
      <c r="J3623">
        <f>_xlfn.XLOOKUP(tbl_logs[[#This Row],[Target_Department]],tbl_DeptWeight[Department], tbl_DeptWeight[Impact Score])</f>
        <v>3</v>
      </c>
      <c r="K3623">
        <f>_xlfn.XLOOKUP(tbl_logs[[#This Row],[Employee_Action]],tbl_ResponseLikelihood[Employee Action],tbl_ResponseLikelihood[Likelihood Score])</f>
        <v>2</v>
      </c>
      <c r="L3623">
        <f>tbl_logs[[#This Row],[Impact Score]]*tbl_logs[[#This Row],[Response Multiplier]]</f>
        <v>6</v>
      </c>
      <c r="M3623" t="str" cm="1">
        <f t="array" ref="M3623">_xlfn.IFS(tbl_logs[[#This Row],[Total Score]]&lt;=4, "Low", tbl_logs[[#This Row],[Total Score]]&lt;=10, "Medium", tbl_logs[[#This Row],[Total Score]]&lt;=19, "High", tbl_logs[[#This Row],[Total Score]]&lt;=25, "Very High")</f>
        <v>Medium</v>
      </c>
      <c r="N3623" t="str" cm="1">
        <f t="array" ref="N3623">_xlfn.IFS(tbl_logs[[#This Row],[Total Score]]&lt;=4, "Low", tbl_logs[[#This Row],[Total Score]]&lt;=10, "Medium", tbl_logs[[#This Row],[Total Score]]&lt;=17, "High", tbl_logs[[#This Row],[Total Score]]&lt;=25, "Critical")</f>
        <v>Medium</v>
      </c>
    </row>
    <row r="3624" spans="1:14" x14ac:dyDescent="0.3">
      <c r="A3624" t="s">
        <v>2093</v>
      </c>
      <c r="B3624" s="1">
        <v>46089.252083333333</v>
      </c>
      <c r="C3624" t="s">
        <v>47</v>
      </c>
      <c r="D3624" t="s">
        <v>22</v>
      </c>
      <c r="E3624" t="s">
        <v>31</v>
      </c>
      <c r="F3624" t="s">
        <v>20</v>
      </c>
      <c r="G3624" s="2">
        <v>0.25208333333333333</v>
      </c>
      <c r="H3624" s="3">
        <v>46089</v>
      </c>
      <c r="I3624">
        <v>3</v>
      </c>
      <c r="J3624">
        <f>_xlfn.XLOOKUP(tbl_logs[[#This Row],[Target_Department]],tbl_DeptWeight[Department], tbl_DeptWeight[Impact Score])</f>
        <v>1</v>
      </c>
      <c r="K3624">
        <f>_xlfn.XLOOKUP(tbl_logs[[#This Row],[Employee_Action]],tbl_ResponseLikelihood[Employee Action],tbl_ResponseLikelihood[Likelihood Score])</f>
        <v>2</v>
      </c>
      <c r="L3624">
        <f>tbl_logs[[#This Row],[Impact Score]]*tbl_logs[[#This Row],[Response Multiplier]]</f>
        <v>2</v>
      </c>
      <c r="M3624" t="str" cm="1">
        <f t="array" ref="M3624">_xlfn.IFS(tbl_logs[[#This Row],[Total Score]]&lt;=4, "Low", tbl_logs[[#This Row],[Total Score]]&lt;=10, "Medium", tbl_logs[[#This Row],[Total Score]]&lt;=19, "High", tbl_logs[[#This Row],[Total Score]]&lt;=25, "Very High")</f>
        <v>Low</v>
      </c>
      <c r="N3624" t="str" cm="1">
        <f t="array" ref="N3624">_xlfn.IFS(tbl_logs[[#This Row],[Total Score]]&lt;=4, "Low", tbl_logs[[#This Row],[Total Score]]&lt;=10, "Medium", tbl_logs[[#This Row],[Total Score]]&lt;=17, "High", tbl_logs[[#This Row],[Total Score]]&lt;=25, "Critical")</f>
        <v>Low</v>
      </c>
    </row>
    <row r="3625" spans="1:14" x14ac:dyDescent="0.3">
      <c r="A3625" t="s">
        <v>457</v>
      </c>
      <c r="B3625" s="1">
        <v>46089.262499999997</v>
      </c>
      <c r="C3625" t="s">
        <v>7</v>
      </c>
      <c r="D3625" t="s">
        <v>15</v>
      </c>
      <c r="E3625" t="s">
        <v>19</v>
      </c>
      <c r="F3625" t="s">
        <v>20</v>
      </c>
      <c r="G3625" s="2">
        <v>0.26250000000000001</v>
      </c>
      <c r="H3625" s="3">
        <v>46089</v>
      </c>
      <c r="I3625">
        <v>3</v>
      </c>
      <c r="J3625">
        <f>_xlfn.XLOOKUP(tbl_logs[[#This Row],[Target_Department]],tbl_DeptWeight[Department], tbl_DeptWeight[Impact Score])</f>
        <v>3</v>
      </c>
      <c r="K3625">
        <f>_xlfn.XLOOKUP(tbl_logs[[#This Row],[Employee_Action]],tbl_ResponseLikelihood[Employee Action],tbl_ResponseLikelihood[Likelihood Score])</f>
        <v>2</v>
      </c>
      <c r="L3625">
        <f>tbl_logs[[#This Row],[Impact Score]]*tbl_logs[[#This Row],[Response Multiplier]]</f>
        <v>6</v>
      </c>
      <c r="M3625" t="str" cm="1">
        <f t="array" ref="M3625">_xlfn.IFS(tbl_logs[[#This Row],[Total Score]]&lt;=4, "Low", tbl_logs[[#This Row],[Total Score]]&lt;=10, "Medium", tbl_logs[[#This Row],[Total Score]]&lt;=19, "High", tbl_logs[[#This Row],[Total Score]]&lt;=25, "Very High")</f>
        <v>Medium</v>
      </c>
      <c r="N3625" t="str" cm="1">
        <f t="array" ref="N3625">_xlfn.IFS(tbl_logs[[#This Row],[Total Score]]&lt;=4, "Low", tbl_logs[[#This Row],[Total Score]]&lt;=10, "Medium", tbl_logs[[#This Row],[Total Score]]&lt;=17, "High", tbl_logs[[#This Row],[Total Score]]&lt;=25, "Critical")</f>
        <v>Medium</v>
      </c>
    </row>
    <row r="3626" spans="1:14" x14ac:dyDescent="0.3">
      <c r="A3626" t="s">
        <v>4808</v>
      </c>
      <c r="B3626" s="1">
        <v>46089.273611111108</v>
      </c>
      <c r="C3626" t="s">
        <v>47</v>
      </c>
      <c r="D3626" t="s">
        <v>8</v>
      </c>
      <c r="E3626" t="s">
        <v>9</v>
      </c>
      <c r="F3626" t="s">
        <v>13</v>
      </c>
      <c r="G3626" s="2">
        <v>0.27361111111111114</v>
      </c>
      <c r="H3626" s="3">
        <v>46089</v>
      </c>
      <c r="I3626">
        <v>3</v>
      </c>
      <c r="J3626">
        <f>_xlfn.XLOOKUP(tbl_logs[[#This Row],[Target_Department]],tbl_DeptWeight[Department], tbl_DeptWeight[Impact Score])</f>
        <v>1</v>
      </c>
      <c r="K3626">
        <f>_xlfn.XLOOKUP(tbl_logs[[#This Row],[Employee_Action]],tbl_ResponseLikelihood[Employee Action],tbl_ResponseLikelihood[Likelihood Score])</f>
        <v>1</v>
      </c>
      <c r="L3626">
        <f>tbl_logs[[#This Row],[Impact Score]]*tbl_logs[[#This Row],[Response Multiplier]]</f>
        <v>1</v>
      </c>
      <c r="M3626" t="str" cm="1">
        <f t="array" ref="M3626">_xlfn.IFS(tbl_logs[[#This Row],[Total Score]]&lt;=4, "Low", tbl_logs[[#This Row],[Total Score]]&lt;=10, "Medium", tbl_logs[[#This Row],[Total Score]]&lt;=19, "High", tbl_logs[[#This Row],[Total Score]]&lt;=25, "Very High")</f>
        <v>Low</v>
      </c>
      <c r="N3626" t="str" cm="1">
        <f t="array" ref="N3626">_xlfn.IFS(tbl_logs[[#This Row],[Total Score]]&lt;=4, "Low", tbl_logs[[#This Row],[Total Score]]&lt;=10, "Medium", tbl_logs[[#This Row],[Total Score]]&lt;=17, "High", tbl_logs[[#This Row],[Total Score]]&lt;=25, "Critical")</f>
        <v>Low</v>
      </c>
    </row>
    <row r="3627" spans="1:14" x14ac:dyDescent="0.3">
      <c r="A3627" t="s">
        <v>4449</v>
      </c>
      <c r="B3627" s="1">
        <v>46089.279166666667</v>
      </c>
      <c r="C3627" t="s">
        <v>40</v>
      </c>
      <c r="D3627" t="s">
        <v>18</v>
      </c>
      <c r="E3627" t="s">
        <v>16</v>
      </c>
      <c r="F3627" t="s">
        <v>33</v>
      </c>
      <c r="G3627" s="2">
        <v>0.27916666666666667</v>
      </c>
      <c r="H3627" s="3">
        <v>46089</v>
      </c>
      <c r="I3627">
        <v>3</v>
      </c>
      <c r="J3627">
        <f>_xlfn.XLOOKUP(tbl_logs[[#This Row],[Target_Department]],tbl_DeptWeight[Department], tbl_DeptWeight[Impact Score])</f>
        <v>5</v>
      </c>
      <c r="K3627">
        <f>_xlfn.XLOOKUP(tbl_logs[[#This Row],[Employee_Action]],tbl_ResponseLikelihood[Employee Action],tbl_ResponseLikelihood[Likelihood Score])</f>
        <v>4</v>
      </c>
      <c r="L3627">
        <f>tbl_logs[[#This Row],[Impact Score]]*tbl_logs[[#This Row],[Response Multiplier]]</f>
        <v>20</v>
      </c>
      <c r="M3627" t="str" cm="1">
        <f t="array" ref="M3627">_xlfn.IFS(tbl_logs[[#This Row],[Total Score]]&lt;=4, "Low", tbl_logs[[#This Row],[Total Score]]&lt;=10, "Medium", tbl_logs[[#This Row],[Total Score]]&lt;=19, "High", tbl_logs[[#This Row],[Total Score]]&lt;=25, "Very High")</f>
        <v>Very High</v>
      </c>
      <c r="N3627" t="str" cm="1">
        <f t="array" ref="N3627">_xlfn.IFS(tbl_logs[[#This Row],[Total Score]]&lt;=4, "Low", tbl_logs[[#This Row],[Total Score]]&lt;=10, "Medium", tbl_logs[[#This Row],[Total Score]]&lt;=17, "High", tbl_logs[[#This Row],[Total Score]]&lt;=25, "Critical")</f>
        <v>Critical</v>
      </c>
    </row>
    <row r="3628" spans="1:14" x14ac:dyDescent="0.3">
      <c r="A3628" t="s">
        <v>782</v>
      </c>
      <c r="B3628" s="1">
        <v>46089.286111111112</v>
      </c>
      <c r="C3628" t="s">
        <v>12</v>
      </c>
      <c r="D3628" t="s">
        <v>15</v>
      </c>
      <c r="E3628" t="s">
        <v>16</v>
      </c>
      <c r="F3628" t="s">
        <v>13</v>
      </c>
      <c r="G3628" s="2">
        <v>0.28611111111111109</v>
      </c>
      <c r="H3628" s="3">
        <v>46089</v>
      </c>
      <c r="I3628">
        <v>3</v>
      </c>
      <c r="J3628">
        <f>_xlfn.XLOOKUP(tbl_logs[[#This Row],[Target_Department]],tbl_DeptWeight[Department], tbl_DeptWeight[Impact Score])</f>
        <v>1</v>
      </c>
      <c r="K3628">
        <f>_xlfn.XLOOKUP(tbl_logs[[#This Row],[Employee_Action]],tbl_ResponseLikelihood[Employee Action],tbl_ResponseLikelihood[Likelihood Score])</f>
        <v>1</v>
      </c>
      <c r="L3628">
        <f>tbl_logs[[#This Row],[Impact Score]]*tbl_logs[[#This Row],[Response Multiplier]]</f>
        <v>1</v>
      </c>
      <c r="M3628" t="str" cm="1">
        <f t="array" ref="M3628">_xlfn.IFS(tbl_logs[[#This Row],[Total Score]]&lt;=4, "Low", tbl_logs[[#This Row],[Total Score]]&lt;=10, "Medium", tbl_logs[[#This Row],[Total Score]]&lt;=19, "High", tbl_logs[[#This Row],[Total Score]]&lt;=25, "Very High")</f>
        <v>Low</v>
      </c>
      <c r="N3628" t="str" cm="1">
        <f t="array" ref="N3628">_xlfn.IFS(tbl_logs[[#This Row],[Total Score]]&lt;=4, "Low", tbl_logs[[#This Row],[Total Score]]&lt;=10, "Medium", tbl_logs[[#This Row],[Total Score]]&lt;=17, "High", tbl_logs[[#This Row],[Total Score]]&lt;=25, "Critical")</f>
        <v>Low</v>
      </c>
    </row>
    <row r="3629" spans="1:14" x14ac:dyDescent="0.3">
      <c r="A3629" t="s">
        <v>1139</v>
      </c>
      <c r="B3629" s="1">
        <v>46089.288888888892</v>
      </c>
      <c r="C3629" t="s">
        <v>47</v>
      </c>
      <c r="D3629" t="s">
        <v>15</v>
      </c>
      <c r="E3629" t="s">
        <v>19</v>
      </c>
      <c r="F3629" t="s">
        <v>10</v>
      </c>
      <c r="G3629" s="2">
        <v>0.28888888888888886</v>
      </c>
      <c r="H3629" s="3">
        <v>46089</v>
      </c>
      <c r="I3629">
        <v>3</v>
      </c>
      <c r="J3629">
        <f>_xlfn.XLOOKUP(tbl_logs[[#This Row],[Target_Department]],tbl_DeptWeight[Department], tbl_DeptWeight[Impact Score])</f>
        <v>1</v>
      </c>
      <c r="K3629">
        <f>_xlfn.XLOOKUP(tbl_logs[[#This Row],[Employee_Action]],tbl_ResponseLikelihood[Employee Action],tbl_ResponseLikelihood[Likelihood Score])</f>
        <v>2</v>
      </c>
      <c r="L3629">
        <f>tbl_logs[[#This Row],[Impact Score]]*tbl_logs[[#This Row],[Response Multiplier]]</f>
        <v>2</v>
      </c>
      <c r="M3629" t="str" cm="1">
        <f t="array" ref="M3629">_xlfn.IFS(tbl_logs[[#This Row],[Total Score]]&lt;=4, "Low", tbl_logs[[#This Row],[Total Score]]&lt;=10, "Medium", tbl_logs[[#This Row],[Total Score]]&lt;=19, "High", tbl_logs[[#This Row],[Total Score]]&lt;=25, "Very High")</f>
        <v>Low</v>
      </c>
      <c r="N3629" t="str" cm="1">
        <f t="array" ref="N3629">_xlfn.IFS(tbl_logs[[#This Row],[Total Score]]&lt;=4, "Low", tbl_logs[[#This Row],[Total Score]]&lt;=10, "Medium", tbl_logs[[#This Row],[Total Score]]&lt;=17, "High", tbl_logs[[#This Row],[Total Score]]&lt;=25, "Critical")</f>
        <v>Low</v>
      </c>
    </row>
    <row r="3630" spans="1:14" x14ac:dyDescent="0.3">
      <c r="A3630" t="s">
        <v>2732</v>
      </c>
      <c r="B3630" s="1">
        <v>46089.298611111109</v>
      </c>
      <c r="C3630" t="s">
        <v>40</v>
      </c>
      <c r="D3630" t="s">
        <v>22</v>
      </c>
      <c r="E3630" t="s">
        <v>16</v>
      </c>
      <c r="F3630" t="s">
        <v>33</v>
      </c>
      <c r="G3630" s="2">
        <v>0.2986111111111111</v>
      </c>
      <c r="H3630" s="3">
        <v>46089</v>
      </c>
      <c r="I3630">
        <v>3</v>
      </c>
      <c r="J3630">
        <f>_xlfn.XLOOKUP(tbl_logs[[#This Row],[Target_Department]],tbl_DeptWeight[Department], tbl_DeptWeight[Impact Score])</f>
        <v>5</v>
      </c>
      <c r="K3630">
        <f>_xlfn.XLOOKUP(tbl_logs[[#This Row],[Employee_Action]],tbl_ResponseLikelihood[Employee Action],tbl_ResponseLikelihood[Likelihood Score])</f>
        <v>4</v>
      </c>
      <c r="L3630">
        <f>tbl_logs[[#This Row],[Impact Score]]*tbl_logs[[#This Row],[Response Multiplier]]</f>
        <v>20</v>
      </c>
      <c r="M3630" t="str" cm="1">
        <f t="array" ref="M3630">_xlfn.IFS(tbl_logs[[#This Row],[Total Score]]&lt;=4, "Low", tbl_logs[[#This Row],[Total Score]]&lt;=10, "Medium", tbl_logs[[#This Row],[Total Score]]&lt;=19, "High", tbl_logs[[#This Row],[Total Score]]&lt;=25, "Very High")</f>
        <v>Very High</v>
      </c>
      <c r="N3630" t="str" cm="1">
        <f t="array" ref="N3630">_xlfn.IFS(tbl_logs[[#This Row],[Total Score]]&lt;=4, "Low", tbl_logs[[#This Row],[Total Score]]&lt;=10, "Medium", tbl_logs[[#This Row],[Total Score]]&lt;=17, "High", tbl_logs[[#This Row],[Total Score]]&lt;=25, "Critical")</f>
        <v>Critical</v>
      </c>
    </row>
    <row r="3631" spans="1:14" x14ac:dyDescent="0.3">
      <c r="A3631" t="s">
        <v>4352</v>
      </c>
      <c r="B3631" s="1">
        <v>46089.303472222222</v>
      </c>
      <c r="C3631" t="s">
        <v>7</v>
      </c>
      <c r="D3631" t="s">
        <v>18</v>
      </c>
      <c r="E3631" t="s">
        <v>19</v>
      </c>
      <c r="F3631" t="s">
        <v>20</v>
      </c>
      <c r="G3631" s="2">
        <v>0.3034722222222222</v>
      </c>
      <c r="H3631" s="3">
        <v>46089</v>
      </c>
      <c r="I3631">
        <v>3</v>
      </c>
      <c r="J3631">
        <f>_xlfn.XLOOKUP(tbl_logs[[#This Row],[Target_Department]],tbl_DeptWeight[Department], tbl_DeptWeight[Impact Score])</f>
        <v>3</v>
      </c>
      <c r="K3631">
        <f>_xlfn.XLOOKUP(tbl_logs[[#This Row],[Employee_Action]],tbl_ResponseLikelihood[Employee Action],tbl_ResponseLikelihood[Likelihood Score])</f>
        <v>2</v>
      </c>
      <c r="L3631">
        <f>tbl_logs[[#This Row],[Impact Score]]*tbl_logs[[#This Row],[Response Multiplier]]</f>
        <v>6</v>
      </c>
      <c r="M3631" t="str" cm="1">
        <f t="array" ref="M3631">_xlfn.IFS(tbl_logs[[#This Row],[Total Score]]&lt;=4, "Low", tbl_logs[[#This Row],[Total Score]]&lt;=10, "Medium", tbl_logs[[#This Row],[Total Score]]&lt;=19, "High", tbl_logs[[#This Row],[Total Score]]&lt;=25, "Very High")</f>
        <v>Medium</v>
      </c>
      <c r="N3631" t="str" cm="1">
        <f t="array" ref="N3631">_xlfn.IFS(tbl_logs[[#This Row],[Total Score]]&lt;=4, "Low", tbl_logs[[#This Row],[Total Score]]&lt;=10, "Medium", tbl_logs[[#This Row],[Total Score]]&lt;=17, "High", tbl_logs[[#This Row],[Total Score]]&lt;=25, "Critical")</f>
        <v>Medium</v>
      </c>
    </row>
    <row r="3632" spans="1:14" x14ac:dyDescent="0.3">
      <c r="A3632" t="s">
        <v>4037</v>
      </c>
      <c r="B3632" s="1">
        <v>46089.323611111111</v>
      </c>
      <c r="C3632" t="s">
        <v>12</v>
      </c>
      <c r="D3632" t="s">
        <v>18</v>
      </c>
      <c r="E3632" t="s">
        <v>31</v>
      </c>
      <c r="F3632" t="s">
        <v>33</v>
      </c>
      <c r="G3632" s="2">
        <v>0.32361111111111113</v>
      </c>
      <c r="H3632" s="3">
        <v>46089</v>
      </c>
      <c r="I3632">
        <v>3</v>
      </c>
      <c r="J3632">
        <f>_xlfn.XLOOKUP(tbl_logs[[#This Row],[Target_Department]],tbl_DeptWeight[Department], tbl_DeptWeight[Impact Score])</f>
        <v>1</v>
      </c>
      <c r="K3632">
        <f>_xlfn.XLOOKUP(tbl_logs[[#This Row],[Employee_Action]],tbl_ResponseLikelihood[Employee Action],tbl_ResponseLikelihood[Likelihood Score])</f>
        <v>4</v>
      </c>
      <c r="L3632">
        <f>tbl_logs[[#This Row],[Impact Score]]*tbl_logs[[#This Row],[Response Multiplier]]</f>
        <v>4</v>
      </c>
      <c r="M3632" t="str" cm="1">
        <f t="array" ref="M3632">_xlfn.IFS(tbl_logs[[#This Row],[Total Score]]&lt;=4, "Low", tbl_logs[[#This Row],[Total Score]]&lt;=10, "Medium", tbl_logs[[#This Row],[Total Score]]&lt;=19, "High", tbl_logs[[#This Row],[Total Score]]&lt;=25, "Very High")</f>
        <v>Low</v>
      </c>
      <c r="N3632" t="str" cm="1">
        <f t="array" ref="N3632">_xlfn.IFS(tbl_logs[[#This Row],[Total Score]]&lt;=4, "Low", tbl_logs[[#This Row],[Total Score]]&lt;=10, "Medium", tbl_logs[[#This Row],[Total Score]]&lt;=17, "High", tbl_logs[[#This Row],[Total Score]]&lt;=25, "Critical")</f>
        <v>Low</v>
      </c>
    </row>
    <row r="3633" spans="1:14" x14ac:dyDescent="0.3">
      <c r="A3633" t="s">
        <v>3027</v>
      </c>
      <c r="B3633" s="1">
        <v>46089.325694444444</v>
      </c>
      <c r="C3633" t="s">
        <v>40</v>
      </c>
      <c r="D3633" t="s">
        <v>18</v>
      </c>
      <c r="E3633" t="s">
        <v>16</v>
      </c>
      <c r="F3633" t="s">
        <v>20</v>
      </c>
      <c r="G3633" s="2">
        <v>0.32569444444444445</v>
      </c>
      <c r="H3633" s="3">
        <v>46089</v>
      </c>
      <c r="I3633">
        <v>3</v>
      </c>
      <c r="J3633">
        <f>_xlfn.XLOOKUP(tbl_logs[[#This Row],[Target_Department]],tbl_DeptWeight[Department], tbl_DeptWeight[Impact Score])</f>
        <v>5</v>
      </c>
      <c r="K3633">
        <f>_xlfn.XLOOKUP(tbl_logs[[#This Row],[Employee_Action]],tbl_ResponseLikelihood[Employee Action],tbl_ResponseLikelihood[Likelihood Score])</f>
        <v>2</v>
      </c>
      <c r="L3633">
        <f>tbl_logs[[#This Row],[Impact Score]]*tbl_logs[[#This Row],[Response Multiplier]]</f>
        <v>10</v>
      </c>
      <c r="M3633" t="str" cm="1">
        <f t="array" ref="M3633">_xlfn.IFS(tbl_logs[[#This Row],[Total Score]]&lt;=4, "Low", tbl_logs[[#This Row],[Total Score]]&lt;=10, "Medium", tbl_logs[[#This Row],[Total Score]]&lt;=19, "High", tbl_logs[[#This Row],[Total Score]]&lt;=25, "Very High")</f>
        <v>Medium</v>
      </c>
      <c r="N3633" t="str" cm="1">
        <f t="array" ref="N3633">_xlfn.IFS(tbl_logs[[#This Row],[Total Score]]&lt;=4, "Low", tbl_logs[[#This Row],[Total Score]]&lt;=10, "Medium", tbl_logs[[#This Row],[Total Score]]&lt;=17, "High", tbl_logs[[#This Row],[Total Score]]&lt;=25, "Critical")</f>
        <v>Medium</v>
      </c>
    </row>
    <row r="3634" spans="1:14" x14ac:dyDescent="0.3">
      <c r="A3634" t="s">
        <v>2763</v>
      </c>
      <c r="B3634" s="1">
        <v>46089.341666666667</v>
      </c>
      <c r="C3634" t="s">
        <v>7</v>
      </c>
      <c r="D3634" t="s">
        <v>22</v>
      </c>
      <c r="E3634" t="s">
        <v>19</v>
      </c>
      <c r="F3634" t="s">
        <v>10</v>
      </c>
      <c r="G3634" s="2">
        <v>0.34166666666666667</v>
      </c>
      <c r="H3634" s="3">
        <v>46089</v>
      </c>
      <c r="I3634">
        <v>3</v>
      </c>
      <c r="J3634">
        <f>_xlfn.XLOOKUP(tbl_logs[[#This Row],[Target_Department]],tbl_DeptWeight[Department], tbl_DeptWeight[Impact Score])</f>
        <v>3</v>
      </c>
      <c r="K3634">
        <f>_xlfn.XLOOKUP(tbl_logs[[#This Row],[Employee_Action]],tbl_ResponseLikelihood[Employee Action],tbl_ResponseLikelihood[Likelihood Score])</f>
        <v>2</v>
      </c>
      <c r="L3634">
        <f>tbl_logs[[#This Row],[Impact Score]]*tbl_logs[[#This Row],[Response Multiplier]]</f>
        <v>6</v>
      </c>
      <c r="M3634" t="str" cm="1">
        <f t="array" ref="M3634">_xlfn.IFS(tbl_logs[[#This Row],[Total Score]]&lt;=4, "Low", tbl_logs[[#This Row],[Total Score]]&lt;=10, "Medium", tbl_logs[[#This Row],[Total Score]]&lt;=19, "High", tbl_logs[[#This Row],[Total Score]]&lt;=25, "Very High")</f>
        <v>Medium</v>
      </c>
      <c r="N3634" t="str" cm="1">
        <f t="array" ref="N3634">_xlfn.IFS(tbl_logs[[#This Row],[Total Score]]&lt;=4, "Low", tbl_logs[[#This Row],[Total Score]]&lt;=10, "Medium", tbl_logs[[#This Row],[Total Score]]&lt;=17, "High", tbl_logs[[#This Row],[Total Score]]&lt;=25, "Critical")</f>
        <v>Medium</v>
      </c>
    </row>
    <row r="3635" spans="1:14" x14ac:dyDescent="0.3">
      <c r="A3635" t="s">
        <v>449</v>
      </c>
      <c r="B3635" s="1">
        <v>46089.351388888892</v>
      </c>
      <c r="C3635" t="s">
        <v>40</v>
      </c>
      <c r="D3635" t="s">
        <v>22</v>
      </c>
      <c r="E3635" t="s">
        <v>16</v>
      </c>
      <c r="F3635" t="s">
        <v>20</v>
      </c>
      <c r="G3635" s="2">
        <v>0.35138888888888886</v>
      </c>
      <c r="H3635" s="3">
        <v>46089</v>
      </c>
      <c r="I3635">
        <v>3</v>
      </c>
      <c r="J3635">
        <f>_xlfn.XLOOKUP(tbl_logs[[#This Row],[Target_Department]],tbl_DeptWeight[Department], tbl_DeptWeight[Impact Score])</f>
        <v>5</v>
      </c>
      <c r="K3635">
        <f>_xlfn.XLOOKUP(tbl_logs[[#This Row],[Employee_Action]],tbl_ResponseLikelihood[Employee Action],tbl_ResponseLikelihood[Likelihood Score])</f>
        <v>2</v>
      </c>
      <c r="L3635">
        <f>tbl_logs[[#This Row],[Impact Score]]*tbl_logs[[#This Row],[Response Multiplier]]</f>
        <v>10</v>
      </c>
      <c r="M3635" t="str" cm="1">
        <f t="array" ref="M3635">_xlfn.IFS(tbl_logs[[#This Row],[Total Score]]&lt;=4, "Low", tbl_logs[[#This Row],[Total Score]]&lt;=10, "Medium", tbl_logs[[#This Row],[Total Score]]&lt;=19, "High", tbl_logs[[#This Row],[Total Score]]&lt;=25, "Very High")</f>
        <v>Medium</v>
      </c>
      <c r="N3635" t="str" cm="1">
        <f t="array" ref="N3635">_xlfn.IFS(tbl_logs[[#This Row],[Total Score]]&lt;=4, "Low", tbl_logs[[#This Row],[Total Score]]&lt;=10, "Medium", tbl_logs[[#This Row],[Total Score]]&lt;=17, "High", tbl_logs[[#This Row],[Total Score]]&lt;=25, "Critical")</f>
        <v>Medium</v>
      </c>
    </row>
    <row r="3636" spans="1:14" x14ac:dyDescent="0.3">
      <c r="A3636" t="s">
        <v>2045</v>
      </c>
      <c r="B3636" s="1">
        <v>46089.361111111109</v>
      </c>
      <c r="C3636" t="s">
        <v>7</v>
      </c>
      <c r="D3636" t="s">
        <v>18</v>
      </c>
      <c r="E3636" t="s">
        <v>19</v>
      </c>
      <c r="F3636" t="s">
        <v>10</v>
      </c>
      <c r="G3636" s="2">
        <v>0.3611111111111111</v>
      </c>
      <c r="H3636" s="3">
        <v>46089</v>
      </c>
      <c r="I3636">
        <v>3</v>
      </c>
      <c r="J3636">
        <f>_xlfn.XLOOKUP(tbl_logs[[#This Row],[Target_Department]],tbl_DeptWeight[Department], tbl_DeptWeight[Impact Score])</f>
        <v>3</v>
      </c>
      <c r="K3636">
        <f>_xlfn.XLOOKUP(tbl_logs[[#This Row],[Employee_Action]],tbl_ResponseLikelihood[Employee Action],tbl_ResponseLikelihood[Likelihood Score])</f>
        <v>2</v>
      </c>
      <c r="L3636">
        <f>tbl_logs[[#This Row],[Impact Score]]*tbl_logs[[#This Row],[Response Multiplier]]</f>
        <v>6</v>
      </c>
      <c r="M3636" t="str" cm="1">
        <f t="array" ref="M3636">_xlfn.IFS(tbl_logs[[#This Row],[Total Score]]&lt;=4, "Low", tbl_logs[[#This Row],[Total Score]]&lt;=10, "Medium", tbl_logs[[#This Row],[Total Score]]&lt;=19, "High", tbl_logs[[#This Row],[Total Score]]&lt;=25, "Very High")</f>
        <v>Medium</v>
      </c>
      <c r="N3636" t="str" cm="1">
        <f t="array" ref="N3636">_xlfn.IFS(tbl_logs[[#This Row],[Total Score]]&lt;=4, "Low", tbl_logs[[#This Row],[Total Score]]&lt;=10, "Medium", tbl_logs[[#This Row],[Total Score]]&lt;=17, "High", tbl_logs[[#This Row],[Total Score]]&lt;=25, "Critical")</f>
        <v>Medium</v>
      </c>
    </row>
    <row r="3637" spans="1:14" x14ac:dyDescent="0.3">
      <c r="A3637" t="s">
        <v>1681</v>
      </c>
      <c r="B3637" s="1">
        <v>46089.370138888888</v>
      </c>
      <c r="C3637" t="s">
        <v>7</v>
      </c>
      <c r="D3637" t="s">
        <v>18</v>
      </c>
      <c r="E3637" t="s">
        <v>19</v>
      </c>
      <c r="F3637" t="s">
        <v>20</v>
      </c>
      <c r="G3637" s="2">
        <v>0.37013888888888891</v>
      </c>
      <c r="H3637" s="3">
        <v>46089</v>
      </c>
      <c r="I3637">
        <v>3</v>
      </c>
      <c r="J3637">
        <f>_xlfn.XLOOKUP(tbl_logs[[#This Row],[Target_Department]],tbl_DeptWeight[Department], tbl_DeptWeight[Impact Score])</f>
        <v>3</v>
      </c>
      <c r="K3637">
        <f>_xlfn.XLOOKUP(tbl_logs[[#This Row],[Employee_Action]],tbl_ResponseLikelihood[Employee Action],tbl_ResponseLikelihood[Likelihood Score])</f>
        <v>2</v>
      </c>
      <c r="L3637">
        <f>tbl_logs[[#This Row],[Impact Score]]*tbl_logs[[#This Row],[Response Multiplier]]</f>
        <v>6</v>
      </c>
      <c r="M3637" t="str" cm="1">
        <f t="array" ref="M3637">_xlfn.IFS(tbl_logs[[#This Row],[Total Score]]&lt;=4, "Low", tbl_logs[[#This Row],[Total Score]]&lt;=10, "Medium", tbl_logs[[#This Row],[Total Score]]&lt;=19, "High", tbl_logs[[#This Row],[Total Score]]&lt;=25, "Very High")</f>
        <v>Medium</v>
      </c>
      <c r="N3637" t="str" cm="1">
        <f t="array" ref="N3637">_xlfn.IFS(tbl_logs[[#This Row],[Total Score]]&lt;=4, "Low", tbl_logs[[#This Row],[Total Score]]&lt;=10, "Medium", tbl_logs[[#This Row],[Total Score]]&lt;=17, "High", tbl_logs[[#This Row],[Total Score]]&lt;=25, "Critical")</f>
        <v>Medium</v>
      </c>
    </row>
    <row r="3638" spans="1:14" x14ac:dyDescent="0.3">
      <c r="A3638" t="s">
        <v>1660</v>
      </c>
      <c r="B3638" s="1">
        <v>46089.377083333333</v>
      </c>
      <c r="C3638" t="s">
        <v>40</v>
      </c>
      <c r="D3638" t="s">
        <v>22</v>
      </c>
      <c r="E3638" t="s">
        <v>16</v>
      </c>
      <c r="F3638" t="s">
        <v>20</v>
      </c>
      <c r="G3638" s="2">
        <v>0.37708333333333333</v>
      </c>
      <c r="H3638" s="3">
        <v>46089</v>
      </c>
      <c r="I3638">
        <v>3</v>
      </c>
      <c r="J3638">
        <f>_xlfn.XLOOKUP(tbl_logs[[#This Row],[Target_Department]],tbl_DeptWeight[Department], tbl_DeptWeight[Impact Score])</f>
        <v>5</v>
      </c>
      <c r="K3638">
        <f>_xlfn.XLOOKUP(tbl_logs[[#This Row],[Employee_Action]],tbl_ResponseLikelihood[Employee Action],tbl_ResponseLikelihood[Likelihood Score])</f>
        <v>2</v>
      </c>
      <c r="L3638">
        <f>tbl_logs[[#This Row],[Impact Score]]*tbl_logs[[#This Row],[Response Multiplier]]</f>
        <v>10</v>
      </c>
      <c r="M3638" t="str" cm="1">
        <f t="array" ref="M3638">_xlfn.IFS(tbl_logs[[#This Row],[Total Score]]&lt;=4, "Low", tbl_logs[[#This Row],[Total Score]]&lt;=10, "Medium", tbl_logs[[#This Row],[Total Score]]&lt;=19, "High", tbl_logs[[#This Row],[Total Score]]&lt;=25, "Very High")</f>
        <v>Medium</v>
      </c>
      <c r="N3638" t="str" cm="1">
        <f t="array" ref="N3638">_xlfn.IFS(tbl_logs[[#This Row],[Total Score]]&lt;=4, "Low", tbl_logs[[#This Row],[Total Score]]&lt;=10, "Medium", tbl_logs[[#This Row],[Total Score]]&lt;=17, "High", tbl_logs[[#This Row],[Total Score]]&lt;=25, "Critical")</f>
        <v>Medium</v>
      </c>
    </row>
    <row r="3639" spans="1:14" x14ac:dyDescent="0.3">
      <c r="A3639" t="s">
        <v>3481</v>
      </c>
      <c r="B3639" s="1">
        <v>46089.397222222222</v>
      </c>
      <c r="C3639" t="s">
        <v>7</v>
      </c>
      <c r="D3639" t="s">
        <v>8</v>
      </c>
      <c r="E3639" t="s">
        <v>31</v>
      </c>
      <c r="F3639" t="s">
        <v>20</v>
      </c>
      <c r="G3639" s="2">
        <v>0.3972222222222222</v>
      </c>
      <c r="H3639" s="3">
        <v>46089</v>
      </c>
      <c r="I3639">
        <v>3</v>
      </c>
      <c r="J3639">
        <f>_xlfn.XLOOKUP(tbl_logs[[#This Row],[Target_Department]],tbl_DeptWeight[Department], tbl_DeptWeight[Impact Score])</f>
        <v>3</v>
      </c>
      <c r="K3639">
        <f>_xlfn.XLOOKUP(tbl_logs[[#This Row],[Employee_Action]],tbl_ResponseLikelihood[Employee Action],tbl_ResponseLikelihood[Likelihood Score])</f>
        <v>2</v>
      </c>
      <c r="L3639">
        <f>tbl_logs[[#This Row],[Impact Score]]*tbl_logs[[#This Row],[Response Multiplier]]</f>
        <v>6</v>
      </c>
      <c r="M3639" t="str" cm="1">
        <f t="array" ref="M3639">_xlfn.IFS(tbl_logs[[#This Row],[Total Score]]&lt;=4, "Low", tbl_logs[[#This Row],[Total Score]]&lt;=10, "Medium", tbl_logs[[#This Row],[Total Score]]&lt;=19, "High", tbl_logs[[#This Row],[Total Score]]&lt;=25, "Very High")</f>
        <v>Medium</v>
      </c>
      <c r="N3639" t="str" cm="1">
        <f t="array" ref="N3639">_xlfn.IFS(tbl_logs[[#This Row],[Total Score]]&lt;=4, "Low", tbl_logs[[#This Row],[Total Score]]&lt;=10, "Medium", tbl_logs[[#This Row],[Total Score]]&lt;=17, "High", tbl_logs[[#This Row],[Total Score]]&lt;=25, "Critical")</f>
        <v>Medium</v>
      </c>
    </row>
    <row r="3640" spans="1:14" x14ac:dyDescent="0.3">
      <c r="A3640" t="s">
        <v>385</v>
      </c>
      <c r="B3640" s="1">
        <v>46089.402777777781</v>
      </c>
      <c r="C3640" t="s">
        <v>7</v>
      </c>
      <c r="D3640" t="s">
        <v>15</v>
      </c>
      <c r="E3640" t="s">
        <v>19</v>
      </c>
      <c r="F3640" t="s">
        <v>20</v>
      </c>
      <c r="G3640" s="2">
        <v>0.40277777777777779</v>
      </c>
      <c r="H3640" s="3">
        <v>46089</v>
      </c>
      <c r="I3640">
        <v>3</v>
      </c>
      <c r="J3640">
        <f>_xlfn.XLOOKUP(tbl_logs[[#This Row],[Target_Department]],tbl_DeptWeight[Department], tbl_DeptWeight[Impact Score])</f>
        <v>3</v>
      </c>
      <c r="K3640">
        <f>_xlfn.XLOOKUP(tbl_logs[[#This Row],[Employee_Action]],tbl_ResponseLikelihood[Employee Action],tbl_ResponseLikelihood[Likelihood Score])</f>
        <v>2</v>
      </c>
      <c r="L3640">
        <f>tbl_logs[[#This Row],[Impact Score]]*tbl_logs[[#This Row],[Response Multiplier]]</f>
        <v>6</v>
      </c>
      <c r="M3640" t="str" cm="1">
        <f t="array" ref="M3640">_xlfn.IFS(tbl_logs[[#This Row],[Total Score]]&lt;=4, "Low", tbl_logs[[#This Row],[Total Score]]&lt;=10, "Medium", tbl_logs[[#This Row],[Total Score]]&lt;=19, "High", tbl_logs[[#This Row],[Total Score]]&lt;=25, "Very High")</f>
        <v>Medium</v>
      </c>
      <c r="N3640" t="str" cm="1">
        <f t="array" ref="N3640">_xlfn.IFS(tbl_logs[[#This Row],[Total Score]]&lt;=4, "Low", tbl_logs[[#This Row],[Total Score]]&lt;=10, "Medium", tbl_logs[[#This Row],[Total Score]]&lt;=17, "High", tbl_logs[[#This Row],[Total Score]]&lt;=25, "Critical")</f>
        <v>Medium</v>
      </c>
    </row>
    <row r="3641" spans="1:14" x14ac:dyDescent="0.3">
      <c r="A3641" t="s">
        <v>2065</v>
      </c>
      <c r="B3641" s="1">
        <v>46089.412499999999</v>
      </c>
      <c r="C3641" t="s">
        <v>35</v>
      </c>
      <c r="D3641" t="s">
        <v>8</v>
      </c>
      <c r="E3641" t="s">
        <v>16</v>
      </c>
      <c r="F3641" t="s">
        <v>20</v>
      </c>
      <c r="G3641" s="2">
        <v>0.41249999999999998</v>
      </c>
      <c r="H3641" s="3">
        <v>46089</v>
      </c>
      <c r="I3641">
        <v>3</v>
      </c>
      <c r="J3641">
        <f>_xlfn.XLOOKUP(tbl_logs[[#This Row],[Target_Department]],tbl_DeptWeight[Department], tbl_DeptWeight[Impact Score])</f>
        <v>1</v>
      </c>
      <c r="K3641">
        <f>_xlfn.XLOOKUP(tbl_logs[[#This Row],[Employee_Action]],tbl_ResponseLikelihood[Employee Action],tbl_ResponseLikelihood[Likelihood Score])</f>
        <v>2</v>
      </c>
      <c r="L3641">
        <f>tbl_logs[[#This Row],[Impact Score]]*tbl_logs[[#This Row],[Response Multiplier]]</f>
        <v>2</v>
      </c>
      <c r="M3641" t="str" cm="1">
        <f t="array" ref="M3641">_xlfn.IFS(tbl_logs[[#This Row],[Total Score]]&lt;=4, "Low", tbl_logs[[#This Row],[Total Score]]&lt;=10, "Medium", tbl_logs[[#This Row],[Total Score]]&lt;=19, "High", tbl_logs[[#This Row],[Total Score]]&lt;=25, "Very High")</f>
        <v>Low</v>
      </c>
      <c r="N3641" t="str" cm="1">
        <f t="array" ref="N3641">_xlfn.IFS(tbl_logs[[#This Row],[Total Score]]&lt;=4, "Low", tbl_logs[[#This Row],[Total Score]]&lt;=10, "Medium", tbl_logs[[#This Row],[Total Score]]&lt;=17, "High", tbl_logs[[#This Row],[Total Score]]&lt;=25, "Critical")</f>
        <v>Low</v>
      </c>
    </row>
    <row r="3642" spans="1:14" x14ac:dyDescent="0.3">
      <c r="A3642" t="s">
        <v>3638</v>
      </c>
      <c r="B3642" s="1">
        <v>46089.42083333333</v>
      </c>
      <c r="C3642" t="s">
        <v>7</v>
      </c>
      <c r="D3642" t="s">
        <v>8</v>
      </c>
      <c r="E3642" t="s">
        <v>19</v>
      </c>
      <c r="F3642" t="s">
        <v>13</v>
      </c>
      <c r="G3642" s="2">
        <v>0.42083333333333334</v>
      </c>
      <c r="H3642" s="3">
        <v>46089</v>
      </c>
      <c r="I3642">
        <v>3</v>
      </c>
      <c r="J3642">
        <f>_xlfn.XLOOKUP(tbl_logs[[#This Row],[Target_Department]],tbl_DeptWeight[Department], tbl_DeptWeight[Impact Score])</f>
        <v>3</v>
      </c>
      <c r="K3642">
        <f>_xlfn.XLOOKUP(tbl_logs[[#This Row],[Employee_Action]],tbl_ResponseLikelihood[Employee Action],tbl_ResponseLikelihood[Likelihood Score])</f>
        <v>1</v>
      </c>
      <c r="L3642">
        <f>tbl_logs[[#This Row],[Impact Score]]*tbl_logs[[#This Row],[Response Multiplier]]</f>
        <v>3</v>
      </c>
      <c r="M3642" t="str" cm="1">
        <f t="array" ref="M3642">_xlfn.IFS(tbl_logs[[#This Row],[Total Score]]&lt;=4, "Low", tbl_logs[[#This Row],[Total Score]]&lt;=10, "Medium", tbl_logs[[#This Row],[Total Score]]&lt;=19, "High", tbl_logs[[#This Row],[Total Score]]&lt;=25, "Very High")</f>
        <v>Low</v>
      </c>
      <c r="N3642" t="str" cm="1">
        <f t="array" ref="N3642">_xlfn.IFS(tbl_logs[[#This Row],[Total Score]]&lt;=4, "Low", tbl_logs[[#This Row],[Total Score]]&lt;=10, "Medium", tbl_logs[[#This Row],[Total Score]]&lt;=17, "High", tbl_logs[[#This Row],[Total Score]]&lt;=25, "Critical")</f>
        <v>Low</v>
      </c>
    </row>
    <row r="3643" spans="1:14" x14ac:dyDescent="0.3">
      <c r="A3643" t="s">
        <v>3797</v>
      </c>
      <c r="B3643" s="1">
        <v>46089.428472222222</v>
      </c>
      <c r="C3643" t="s">
        <v>7</v>
      </c>
      <c r="D3643" t="s">
        <v>8</v>
      </c>
      <c r="E3643" t="s">
        <v>19</v>
      </c>
      <c r="F3643" t="s">
        <v>13</v>
      </c>
      <c r="G3643" s="2">
        <v>0.4284722222222222</v>
      </c>
      <c r="H3643" s="3">
        <v>46089</v>
      </c>
      <c r="I3643">
        <v>3</v>
      </c>
      <c r="J3643">
        <f>_xlfn.XLOOKUP(tbl_logs[[#This Row],[Target_Department]],tbl_DeptWeight[Department], tbl_DeptWeight[Impact Score])</f>
        <v>3</v>
      </c>
      <c r="K3643">
        <f>_xlfn.XLOOKUP(tbl_logs[[#This Row],[Employee_Action]],tbl_ResponseLikelihood[Employee Action],tbl_ResponseLikelihood[Likelihood Score])</f>
        <v>1</v>
      </c>
      <c r="L3643">
        <f>tbl_logs[[#This Row],[Impact Score]]*tbl_logs[[#This Row],[Response Multiplier]]</f>
        <v>3</v>
      </c>
      <c r="M3643" t="str" cm="1">
        <f t="array" ref="M3643">_xlfn.IFS(tbl_logs[[#This Row],[Total Score]]&lt;=4, "Low", tbl_logs[[#This Row],[Total Score]]&lt;=10, "Medium", tbl_logs[[#This Row],[Total Score]]&lt;=19, "High", tbl_logs[[#This Row],[Total Score]]&lt;=25, "Very High")</f>
        <v>Low</v>
      </c>
      <c r="N3643" t="str" cm="1">
        <f t="array" ref="N3643">_xlfn.IFS(tbl_logs[[#This Row],[Total Score]]&lt;=4, "Low", tbl_logs[[#This Row],[Total Score]]&lt;=10, "Medium", tbl_logs[[#This Row],[Total Score]]&lt;=17, "High", tbl_logs[[#This Row],[Total Score]]&lt;=25, "Critical")</f>
        <v>Low</v>
      </c>
    </row>
    <row r="3644" spans="1:14" x14ac:dyDescent="0.3">
      <c r="A3644" t="s">
        <v>2238</v>
      </c>
      <c r="B3644" s="1">
        <v>46089.436111111114</v>
      </c>
      <c r="C3644" t="s">
        <v>7</v>
      </c>
      <c r="D3644" t="s">
        <v>8</v>
      </c>
      <c r="E3644" t="s">
        <v>19</v>
      </c>
      <c r="F3644" t="s">
        <v>20</v>
      </c>
      <c r="G3644" s="2">
        <v>0.43611111111111112</v>
      </c>
      <c r="H3644" s="3">
        <v>46089</v>
      </c>
      <c r="I3644">
        <v>3</v>
      </c>
      <c r="J3644">
        <f>_xlfn.XLOOKUP(tbl_logs[[#This Row],[Target_Department]],tbl_DeptWeight[Department], tbl_DeptWeight[Impact Score])</f>
        <v>3</v>
      </c>
      <c r="K3644">
        <f>_xlfn.XLOOKUP(tbl_logs[[#This Row],[Employee_Action]],tbl_ResponseLikelihood[Employee Action],tbl_ResponseLikelihood[Likelihood Score])</f>
        <v>2</v>
      </c>
      <c r="L3644">
        <f>tbl_logs[[#This Row],[Impact Score]]*tbl_logs[[#This Row],[Response Multiplier]]</f>
        <v>6</v>
      </c>
      <c r="M3644" t="str" cm="1">
        <f t="array" ref="M3644">_xlfn.IFS(tbl_logs[[#This Row],[Total Score]]&lt;=4, "Low", tbl_logs[[#This Row],[Total Score]]&lt;=10, "Medium", tbl_logs[[#This Row],[Total Score]]&lt;=19, "High", tbl_logs[[#This Row],[Total Score]]&lt;=25, "Very High")</f>
        <v>Medium</v>
      </c>
      <c r="N3644" t="str" cm="1">
        <f t="array" ref="N3644">_xlfn.IFS(tbl_logs[[#This Row],[Total Score]]&lt;=4, "Low", tbl_logs[[#This Row],[Total Score]]&lt;=10, "Medium", tbl_logs[[#This Row],[Total Score]]&lt;=17, "High", tbl_logs[[#This Row],[Total Score]]&lt;=25, "Critical")</f>
        <v>Medium</v>
      </c>
    </row>
    <row r="3645" spans="1:14" x14ac:dyDescent="0.3">
      <c r="A3645" t="s">
        <v>1191</v>
      </c>
      <c r="B3645" s="1">
        <v>46089.449305555558</v>
      </c>
      <c r="C3645" t="s">
        <v>12</v>
      </c>
      <c r="D3645" t="s">
        <v>18</v>
      </c>
      <c r="E3645" t="s">
        <v>19</v>
      </c>
      <c r="F3645" t="s">
        <v>33</v>
      </c>
      <c r="G3645" s="2">
        <v>0.44930555555555557</v>
      </c>
      <c r="H3645" s="3">
        <v>46089</v>
      </c>
      <c r="I3645">
        <v>3</v>
      </c>
      <c r="J3645">
        <f>_xlfn.XLOOKUP(tbl_logs[[#This Row],[Target_Department]],tbl_DeptWeight[Department], tbl_DeptWeight[Impact Score])</f>
        <v>1</v>
      </c>
      <c r="K3645">
        <f>_xlfn.XLOOKUP(tbl_logs[[#This Row],[Employee_Action]],tbl_ResponseLikelihood[Employee Action],tbl_ResponseLikelihood[Likelihood Score])</f>
        <v>4</v>
      </c>
      <c r="L3645">
        <f>tbl_logs[[#This Row],[Impact Score]]*tbl_logs[[#This Row],[Response Multiplier]]</f>
        <v>4</v>
      </c>
      <c r="M3645" t="str" cm="1">
        <f t="array" ref="M3645">_xlfn.IFS(tbl_logs[[#This Row],[Total Score]]&lt;=4, "Low", tbl_logs[[#This Row],[Total Score]]&lt;=10, "Medium", tbl_logs[[#This Row],[Total Score]]&lt;=19, "High", tbl_logs[[#This Row],[Total Score]]&lt;=25, "Very High")</f>
        <v>Low</v>
      </c>
      <c r="N3645" t="str" cm="1">
        <f t="array" ref="N3645">_xlfn.IFS(tbl_logs[[#This Row],[Total Score]]&lt;=4, "Low", tbl_logs[[#This Row],[Total Score]]&lt;=10, "Medium", tbl_logs[[#This Row],[Total Score]]&lt;=17, "High", tbl_logs[[#This Row],[Total Score]]&lt;=25, "Critical")</f>
        <v>Low</v>
      </c>
    </row>
    <row r="3646" spans="1:14" x14ac:dyDescent="0.3">
      <c r="A3646" t="s">
        <v>860</v>
      </c>
      <c r="B3646" s="1">
        <v>46089.452777777777</v>
      </c>
      <c r="C3646" t="s">
        <v>47</v>
      </c>
      <c r="D3646" t="s">
        <v>22</v>
      </c>
      <c r="E3646" t="s">
        <v>9</v>
      </c>
      <c r="F3646" t="s">
        <v>10</v>
      </c>
      <c r="G3646" s="2">
        <v>0.45277777777777778</v>
      </c>
      <c r="H3646" s="3">
        <v>46089</v>
      </c>
      <c r="I3646">
        <v>3</v>
      </c>
      <c r="J3646">
        <f>_xlfn.XLOOKUP(tbl_logs[[#This Row],[Target_Department]],tbl_DeptWeight[Department], tbl_DeptWeight[Impact Score])</f>
        <v>1</v>
      </c>
      <c r="K3646">
        <f>_xlfn.XLOOKUP(tbl_logs[[#This Row],[Employee_Action]],tbl_ResponseLikelihood[Employee Action],tbl_ResponseLikelihood[Likelihood Score])</f>
        <v>2</v>
      </c>
      <c r="L3646">
        <f>tbl_logs[[#This Row],[Impact Score]]*tbl_logs[[#This Row],[Response Multiplier]]</f>
        <v>2</v>
      </c>
      <c r="M3646" t="str" cm="1">
        <f t="array" ref="M3646">_xlfn.IFS(tbl_logs[[#This Row],[Total Score]]&lt;=4, "Low", tbl_logs[[#This Row],[Total Score]]&lt;=10, "Medium", tbl_logs[[#This Row],[Total Score]]&lt;=19, "High", tbl_logs[[#This Row],[Total Score]]&lt;=25, "Very High")</f>
        <v>Low</v>
      </c>
      <c r="N3646" t="str" cm="1">
        <f t="array" ref="N3646">_xlfn.IFS(tbl_logs[[#This Row],[Total Score]]&lt;=4, "Low", tbl_logs[[#This Row],[Total Score]]&lt;=10, "Medium", tbl_logs[[#This Row],[Total Score]]&lt;=17, "High", tbl_logs[[#This Row],[Total Score]]&lt;=25, "Critical")</f>
        <v>Low</v>
      </c>
    </row>
    <row r="3647" spans="1:14" x14ac:dyDescent="0.3">
      <c r="A3647" t="s">
        <v>2897</v>
      </c>
      <c r="B3647" s="1">
        <v>46089.453472222223</v>
      </c>
      <c r="C3647" t="s">
        <v>26</v>
      </c>
      <c r="D3647" t="s">
        <v>22</v>
      </c>
      <c r="E3647" t="s">
        <v>31</v>
      </c>
      <c r="F3647" t="s">
        <v>20</v>
      </c>
      <c r="G3647" s="2">
        <v>0.45347222222222222</v>
      </c>
      <c r="H3647" s="3">
        <v>46089</v>
      </c>
      <c r="I3647">
        <v>3</v>
      </c>
      <c r="J3647">
        <f>_xlfn.XLOOKUP(tbl_logs[[#This Row],[Target_Department]],tbl_DeptWeight[Department], tbl_DeptWeight[Impact Score])</f>
        <v>3</v>
      </c>
      <c r="K3647">
        <f>_xlfn.XLOOKUP(tbl_logs[[#This Row],[Employee_Action]],tbl_ResponseLikelihood[Employee Action],tbl_ResponseLikelihood[Likelihood Score])</f>
        <v>2</v>
      </c>
      <c r="L3647">
        <f>tbl_logs[[#This Row],[Impact Score]]*tbl_logs[[#This Row],[Response Multiplier]]</f>
        <v>6</v>
      </c>
      <c r="M3647" t="str" cm="1">
        <f t="array" ref="M3647">_xlfn.IFS(tbl_logs[[#This Row],[Total Score]]&lt;=4, "Low", tbl_logs[[#This Row],[Total Score]]&lt;=10, "Medium", tbl_logs[[#This Row],[Total Score]]&lt;=19, "High", tbl_logs[[#This Row],[Total Score]]&lt;=25, "Very High")</f>
        <v>Medium</v>
      </c>
      <c r="N3647" t="str" cm="1">
        <f t="array" ref="N3647">_xlfn.IFS(tbl_logs[[#This Row],[Total Score]]&lt;=4, "Low", tbl_logs[[#This Row],[Total Score]]&lt;=10, "Medium", tbl_logs[[#This Row],[Total Score]]&lt;=17, "High", tbl_logs[[#This Row],[Total Score]]&lt;=25, "Critical")</f>
        <v>Medium</v>
      </c>
    </row>
    <row r="3648" spans="1:14" x14ac:dyDescent="0.3">
      <c r="A3648" t="s">
        <v>3678</v>
      </c>
      <c r="B3648" s="1">
        <v>46089.459027777775</v>
      </c>
      <c r="C3648" t="s">
        <v>26</v>
      </c>
      <c r="D3648" t="s">
        <v>22</v>
      </c>
      <c r="E3648" t="s">
        <v>16</v>
      </c>
      <c r="F3648" t="s">
        <v>10</v>
      </c>
      <c r="G3648" s="2">
        <v>0.45902777777777776</v>
      </c>
      <c r="H3648" s="3">
        <v>46089</v>
      </c>
      <c r="I3648">
        <v>3</v>
      </c>
      <c r="J3648">
        <f>_xlfn.XLOOKUP(tbl_logs[[#This Row],[Target_Department]],tbl_DeptWeight[Department], tbl_DeptWeight[Impact Score])</f>
        <v>3</v>
      </c>
      <c r="K3648">
        <f>_xlfn.XLOOKUP(tbl_logs[[#This Row],[Employee_Action]],tbl_ResponseLikelihood[Employee Action],tbl_ResponseLikelihood[Likelihood Score])</f>
        <v>2</v>
      </c>
      <c r="L3648">
        <f>tbl_logs[[#This Row],[Impact Score]]*tbl_logs[[#This Row],[Response Multiplier]]</f>
        <v>6</v>
      </c>
      <c r="M3648" t="str" cm="1">
        <f t="array" ref="M3648">_xlfn.IFS(tbl_logs[[#This Row],[Total Score]]&lt;=4, "Low", tbl_logs[[#This Row],[Total Score]]&lt;=10, "Medium", tbl_logs[[#This Row],[Total Score]]&lt;=19, "High", tbl_logs[[#This Row],[Total Score]]&lt;=25, "Very High")</f>
        <v>Medium</v>
      </c>
      <c r="N3648" t="str" cm="1">
        <f t="array" ref="N3648">_xlfn.IFS(tbl_logs[[#This Row],[Total Score]]&lt;=4, "Low", tbl_logs[[#This Row],[Total Score]]&lt;=10, "Medium", tbl_logs[[#This Row],[Total Score]]&lt;=17, "High", tbl_logs[[#This Row],[Total Score]]&lt;=25, "Critical")</f>
        <v>Medium</v>
      </c>
    </row>
    <row r="3649" spans="1:14" x14ac:dyDescent="0.3">
      <c r="A3649" t="s">
        <v>4693</v>
      </c>
      <c r="B3649" s="1">
        <v>46089.475694444445</v>
      </c>
      <c r="C3649" t="s">
        <v>7</v>
      </c>
      <c r="D3649" t="s">
        <v>22</v>
      </c>
      <c r="E3649" t="s">
        <v>19</v>
      </c>
      <c r="F3649" t="s">
        <v>20</v>
      </c>
      <c r="G3649" s="2">
        <v>0.47569444444444442</v>
      </c>
      <c r="H3649" s="3">
        <v>46089</v>
      </c>
      <c r="I3649">
        <v>3</v>
      </c>
      <c r="J3649">
        <f>_xlfn.XLOOKUP(tbl_logs[[#This Row],[Target_Department]],tbl_DeptWeight[Department], tbl_DeptWeight[Impact Score])</f>
        <v>3</v>
      </c>
      <c r="K3649">
        <f>_xlfn.XLOOKUP(tbl_logs[[#This Row],[Employee_Action]],tbl_ResponseLikelihood[Employee Action],tbl_ResponseLikelihood[Likelihood Score])</f>
        <v>2</v>
      </c>
      <c r="L3649">
        <f>tbl_logs[[#This Row],[Impact Score]]*tbl_logs[[#This Row],[Response Multiplier]]</f>
        <v>6</v>
      </c>
      <c r="M3649" t="str" cm="1">
        <f t="array" ref="M3649">_xlfn.IFS(tbl_logs[[#This Row],[Total Score]]&lt;=4, "Low", tbl_logs[[#This Row],[Total Score]]&lt;=10, "Medium", tbl_logs[[#This Row],[Total Score]]&lt;=19, "High", tbl_logs[[#This Row],[Total Score]]&lt;=25, "Very High")</f>
        <v>Medium</v>
      </c>
      <c r="N3649" t="str" cm="1">
        <f t="array" ref="N3649">_xlfn.IFS(tbl_logs[[#This Row],[Total Score]]&lt;=4, "Low", tbl_logs[[#This Row],[Total Score]]&lt;=10, "Medium", tbl_logs[[#This Row],[Total Score]]&lt;=17, "High", tbl_logs[[#This Row],[Total Score]]&lt;=25, "Critical")</f>
        <v>Medium</v>
      </c>
    </row>
    <row r="3650" spans="1:14" x14ac:dyDescent="0.3">
      <c r="A3650" t="s">
        <v>1913</v>
      </c>
      <c r="B3650" s="1">
        <v>46089.482638888891</v>
      </c>
      <c r="C3650" t="s">
        <v>26</v>
      </c>
      <c r="D3650" t="s">
        <v>8</v>
      </c>
      <c r="E3650" t="s">
        <v>16</v>
      </c>
      <c r="F3650" t="s">
        <v>20</v>
      </c>
      <c r="G3650" s="2">
        <v>0.4826388888888889</v>
      </c>
      <c r="H3650" s="3">
        <v>46089</v>
      </c>
      <c r="I3650">
        <v>3</v>
      </c>
      <c r="J3650">
        <f>_xlfn.XLOOKUP(tbl_logs[[#This Row],[Target_Department]],tbl_DeptWeight[Department], tbl_DeptWeight[Impact Score])</f>
        <v>3</v>
      </c>
      <c r="K3650">
        <f>_xlfn.XLOOKUP(tbl_logs[[#This Row],[Employee_Action]],tbl_ResponseLikelihood[Employee Action],tbl_ResponseLikelihood[Likelihood Score])</f>
        <v>2</v>
      </c>
      <c r="L3650">
        <f>tbl_logs[[#This Row],[Impact Score]]*tbl_logs[[#This Row],[Response Multiplier]]</f>
        <v>6</v>
      </c>
      <c r="M3650" t="str" cm="1">
        <f t="array" ref="M3650">_xlfn.IFS(tbl_logs[[#This Row],[Total Score]]&lt;=4, "Low", tbl_logs[[#This Row],[Total Score]]&lt;=10, "Medium", tbl_logs[[#This Row],[Total Score]]&lt;=19, "High", tbl_logs[[#This Row],[Total Score]]&lt;=25, "Very High")</f>
        <v>Medium</v>
      </c>
      <c r="N3650" t="str" cm="1">
        <f t="array" ref="N3650">_xlfn.IFS(tbl_logs[[#This Row],[Total Score]]&lt;=4, "Low", tbl_logs[[#This Row],[Total Score]]&lt;=10, "Medium", tbl_logs[[#This Row],[Total Score]]&lt;=17, "High", tbl_logs[[#This Row],[Total Score]]&lt;=25, "Critical")</f>
        <v>Medium</v>
      </c>
    </row>
    <row r="3651" spans="1:14" x14ac:dyDescent="0.3">
      <c r="A3651" t="s">
        <v>2850</v>
      </c>
      <c r="B3651" s="1">
        <v>46089.484722222223</v>
      </c>
      <c r="C3651" t="s">
        <v>7</v>
      </c>
      <c r="D3651" t="s">
        <v>15</v>
      </c>
      <c r="E3651" t="s">
        <v>19</v>
      </c>
      <c r="F3651" t="s">
        <v>33</v>
      </c>
      <c r="G3651" s="2">
        <v>0.48472222222222222</v>
      </c>
      <c r="H3651" s="3">
        <v>46089</v>
      </c>
      <c r="I3651">
        <v>3</v>
      </c>
      <c r="J3651">
        <f>_xlfn.XLOOKUP(tbl_logs[[#This Row],[Target_Department]],tbl_DeptWeight[Department], tbl_DeptWeight[Impact Score])</f>
        <v>3</v>
      </c>
      <c r="K3651">
        <f>_xlfn.XLOOKUP(tbl_logs[[#This Row],[Employee_Action]],tbl_ResponseLikelihood[Employee Action],tbl_ResponseLikelihood[Likelihood Score])</f>
        <v>4</v>
      </c>
      <c r="L3651">
        <f>tbl_logs[[#This Row],[Impact Score]]*tbl_logs[[#This Row],[Response Multiplier]]</f>
        <v>12</v>
      </c>
      <c r="M3651" t="str" cm="1">
        <f t="array" ref="M3651">_xlfn.IFS(tbl_logs[[#This Row],[Total Score]]&lt;=4, "Low", tbl_logs[[#This Row],[Total Score]]&lt;=10, "Medium", tbl_logs[[#This Row],[Total Score]]&lt;=19, "High", tbl_logs[[#This Row],[Total Score]]&lt;=25, "Very High")</f>
        <v>High</v>
      </c>
      <c r="N3651" t="str" cm="1">
        <f t="array" ref="N3651">_xlfn.IFS(tbl_logs[[#This Row],[Total Score]]&lt;=4, "Low", tbl_logs[[#This Row],[Total Score]]&lt;=10, "Medium", tbl_logs[[#This Row],[Total Score]]&lt;=17, "High", tbl_logs[[#This Row],[Total Score]]&lt;=25, "Critical")</f>
        <v>High</v>
      </c>
    </row>
    <row r="3652" spans="1:14" x14ac:dyDescent="0.3">
      <c r="A3652" t="s">
        <v>2101</v>
      </c>
      <c r="B3652" s="1">
        <v>46089.509722222225</v>
      </c>
      <c r="C3652" t="s">
        <v>7</v>
      </c>
      <c r="D3652" t="s">
        <v>15</v>
      </c>
      <c r="E3652" t="s">
        <v>19</v>
      </c>
      <c r="F3652" t="s">
        <v>10</v>
      </c>
      <c r="G3652" s="2">
        <v>0.50972222222222219</v>
      </c>
      <c r="H3652" s="3">
        <v>46089</v>
      </c>
      <c r="I3652">
        <v>3</v>
      </c>
      <c r="J3652">
        <f>_xlfn.XLOOKUP(tbl_logs[[#This Row],[Target_Department]],tbl_DeptWeight[Department], tbl_DeptWeight[Impact Score])</f>
        <v>3</v>
      </c>
      <c r="K3652">
        <f>_xlfn.XLOOKUP(tbl_logs[[#This Row],[Employee_Action]],tbl_ResponseLikelihood[Employee Action],tbl_ResponseLikelihood[Likelihood Score])</f>
        <v>2</v>
      </c>
      <c r="L3652">
        <f>tbl_logs[[#This Row],[Impact Score]]*tbl_logs[[#This Row],[Response Multiplier]]</f>
        <v>6</v>
      </c>
      <c r="M3652" t="str" cm="1">
        <f t="array" ref="M3652">_xlfn.IFS(tbl_logs[[#This Row],[Total Score]]&lt;=4, "Low", tbl_logs[[#This Row],[Total Score]]&lt;=10, "Medium", tbl_logs[[#This Row],[Total Score]]&lt;=19, "High", tbl_logs[[#This Row],[Total Score]]&lt;=25, "Very High")</f>
        <v>Medium</v>
      </c>
      <c r="N3652" t="str" cm="1">
        <f t="array" ref="N3652">_xlfn.IFS(tbl_logs[[#This Row],[Total Score]]&lt;=4, "Low", tbl_logs[[#This Row],[Total Score]]&lt;=10, "Medium", tbl_logs[[#This Row],[Total Score]]&lt;=17, "High", tbl_logs[[#This Row],[Total Score]]&lt;=25, "Critical")</f>
        <v>Medium</v>
      </c>
    </row>
    <row r="3653" spans="1:14" x14ac:dyDescent="0.3">
      <c r="A3653" t="s">
        <v>2487</v>
      </c>
      <c r="B3653" s="1">
        <v>46089.511111111111</v>
      </c>
      <c r="C3653" t="s">
        <v>7</v>
      </c>
      <c r="D3653" t="s">
        <v>8</v>
      </c>
      <c r="E3653" t="s">
        <v>19</v>
      </c>
      <c r="F3653" t="s">
        <v>13</v>
      </c>
      <c r="G3653" s="2">
        <v>0.51111111111111107</v>
      </c>
      <c r="H3653" s="3">
        <v>46089</v>
      </c>
      <c r="I3653">
        <v>3</v>
      </c>
      <c r="J3653">
        <f>_xlfn.XLOOKUP(tbl_logs[[#This Row],[Target_Department]],tbl_DeptWeight[Department], tbl_DeptWeight[Impact Score])</f>
        <v>3</v>
      </c>
      <c r="K3653">
        <f>_xlfn.XLOOKUP(tbl_logs[[#This Row],[Employee_Action]],tbl_ResponseLikelihood[Employee Action],tbl_ResponseLikelihood[Likelihood Score])</f>
        <v>1</v>
      </c>
      <c r="L3653">
        <f>tbl_logs[[#This Row],[Impact Score]]*tbl_logs[[#This Row],[Response Multiplier]]</f>
        <v>3</v>
      </c>
      <c r="M3653" t="str" cm="1">
        <f t="array" ref="M3653">_xlfn.IFS(tbl_logs[[#This Row],[Total Score]]&lt;=4, "Low", tbl_logs[[#This Row],[Total Score]]&lt;=10, "Medium", tbl_logs[[#This Row],[Total Score]]&lt;=19, "High", tbl_logs[[#This Row],[Total Score]]&lt;=25, "Very High")</f>
        <v>Low</v>
      </c>
      <c r="N3653" t="str" cm="1">
        <f t="array" ref="N3653">_xlfn.IFS(tbl_logs[[#This Row],[Total Score]]&lt;=4, "Low", tbl_logs[[#This Row],[Total Score]]&lt;=10, "Medium", tbl_logs[[#This Row],[Total Score]]&lt;=17, "High", tbl_logs[[#This Row],[Total Score]]&lt;=25, "Critical")</f>
        <v>Low</v>
      </c>
    </row>
    <row r="3654" spans="1:14" x14ac:dyDescent="0.3">
      <c r="A3654" t="s">
        <v>3762</v>
      </c>
      <c r="B3654" s="1">
        <v>46089.525694444441</v>
      </c>
      <c r="C3654" t="s">
        <v>26</v>
      </c>
      <c r="D3654" t="s">
        <v>15</v>
      </c>
      <c r="E3654" t="s">
        <v>16</v>
      </c>
      <c r="F3654" t="s">
        <v>10</v>
      </c>
      <c r="G3654" s="2">
        <v>0.52569444444444446</v>
      </c>
      <c r="H3654" s="3">
        <v>46089</v>
      </c>
      <c r="I3654">
        <v>3</v>
      </c>
      <c r="J3654">
        <f>_xlfn.XLOOKUP(tbl_logs[[#This Row],[Target_Department]],tbl_DeptWeight[Department], tbl_DeptWeight[Impact Score])</f>
        <v>3</v>
      </c>
      <c r="K3654">
        <f>_xlfn.XLOOKUP(tbl_logs[[#This Row],[Employee_Action]],tbl_ResponseLikelihood[Employee Action],tbl_ResponseLikelihood[Likelihood Score])</f>
        <v>2</v>
      </c>
      <c r="L3654">
        <f>tbl_logs[[#This Row],[Impact Score]]*tbl_logs[[#This Row],[Response Multiplier]]</f>
        <v>6</v>
      </c>
      <c r="M3654" t="str" cm="1">
        <f t="array" ref="M3654">_xlfn.IFS(tbl_logs[[#This Row],[Total Score]]&lt;=4, "Low", tbl_logs[[#This Row],[Total Score]]&lt;=10, "Medium", tbl_logs[[#This Row],[Total Score]]&lt;=19, "High", tbl_logs[[#This Row],[Total Score]]&lt;=25, "Very High")</f>
        <v>Medium</v>
      </c>
      <c r="N3654" t="str" cm="1">
        <f t="array" ref="N3654">_xlfn.IFS(tbl_logs[[#This Row],[Total Score]]&lt;=4, "Low", tbl_logs[[#This Row],[Total Score]]&lt;=10, "Medium", tbl_logs[[#This Row],[Total Score]]&lt;=17, "High", tbl_logs[[#This Row],[Total Score]]&lt;=25, "Critical")</f>
        <v>Medium</v>
      </c>
    </row>
    <row r="3655" spans="1:14" x14ac:dyDescent="0.3">
      <c r="A3655" t="s">
        <v>80</v>
      </c>
      <c r="B3655" s="1">
        <v>46089.588888888888</v>
      </c>
      <c r="C3655" t="s">
        <v>35</v>
      </c>
      <c r="D3655" t="s">
        <v>18</v>
      </c>
      <c r="E3655" t="s">
        <v>16</v>
      </c>
      <c r="F3655" t="s">
        <v>13</v>
      </c>
      <c r="G3655" s="2">
        <v>0.58888888888888891</v>
      </c>
      <c r="H3655" s="3">
        <v>46089</v>
      </c>
      <c r="I3655">
        <v>3</v>
      </c>
      <c r="J3655">
        <f>_xlfn.XLOOKUP(tbl_logs[[#This Row],[Target_Department]],tbl_DeptWeight[Department], tbl_DeptWeight[Impact Score])</f>
        <v>1</v>
      </c>
      <c r="K3655">
        <f>_xlfn.XLOOKUP(tbl_logs[[#This Row],[Employee_Action]],tbl_ResponseLikelihood[Employee Action],tbl_ResponseLikelihood[Likelihood Score])</f>
        <v>1</v>
      </c>
      <c r="L3655">
        <f>tbl_logs[[#This Row],[Impact Score]]*tbl_logs[[#This Row],[Response Multiplier]]</f>
        <v>1</v>
      </c>
      <c r="M3655" t="str" cm="1">
        <f t="array" ref="M3655">_xlfn.IFS(tbl_logs[[#This Row],[Total Score]]&lt;=4, "Low", tbl_logs[[#This Row],[Total Score]]&lt;=10, "Medium", tbl_logs[[#This Row],[Total Score]]&lt;=19, "High", tbl_logs[[#This Row],[Total Score]]&lt;=25, "Very High")</f>
        <v>Low</v>
      </c>
      <c r="N3655" t="str" cm="1">
        <f t="array" ref="N3655">_xlfn.IFS(tbl_logs[[#This Row],[Total Score]]&lt;=4, "Low", tbl_logs[[#This Row],[Total Score]]&lt;=10, "Medium", tbl_logs[[#This Row],[Total Score]]&lt;=17, "High", tbl_logs[[#This Row],[Total Score]]&lt;=25, "Critical")</f>
        <v>Low</v>
      </c>
    </row>
    <row r="3656" spans="1:14" x14ac:dyDescent="0.3">
      <c r="A3656" t="s">
        <v>4848</v>
      </c>
      <c r="B3656" s="1">
        <v>46089.633333333331</v>
      </c>
      <c r="C3656" t="s">
        <v>7</v>
      </c>
      <c r="D3656" t="s">
        <v>18</v>
      </c>
      <c r="E3656" t="s">
        <v>19</v>
      </c>
      <c r="F3656" t="s">
        <v>33</v>
      </c>
      <c r="G3656" s="2">
        <v>0.6333333333333333</v>
      </c>
      <c r="H3656" s="3">
        <v>46089</v>
      </c>
      <c r="I3656">
        <v>3</v>
      </c>
      <c r="J3656">
        <f>_xlfn.XLOOKUP(tbl_logs[[#This Row],[Target_Department]],tbl_DeptWeight[Department], tbl_DeptWeight[Impact Score])</f>
        <v>3</v>
      </c>
      <c r="K3656">
        <f>_xlfn.XLOOKUP(tbl_logs[[#This Row],[Employee_Action]],tbl_ResponseLikelihood[Employee Action],tbl_ResponseLikelihood[Likelihood Score])</f>
        <v>4</v>
      </c>
      <c r="L3656">
        <f>tbl_logs[[#This Row],[Impact Score]]*tbl_logs[[#This Row],[Response Multiplier]]</f>
        <v>12</v>
      </c>
      <c r="M3656" t="str" cm="1">
        <f t="array" ref="M3656">_xlfn.IFS(tbl_logs[[#This Row],[Total Score]]&lt;=4, "Low", tbl_logs[[#This Row],[Total Score]]&lt;=10, "Medium", tbl_logs[[#This Row],[Total Score]]&lt;=19, "High", tbl_logs[[#This Row],[Total Score]]&lt;=25, "Very High")</f>
        <v>High</v>
      </c>
      <c r="N3656" t="str" cm="1">
        <f t="array" ref="N3656">_xlfn.IFS(tbl_logs[[#This Row],[Total Score]]&lt;=4, "Low", tbl_logs[[#This Row],[Total Score]]&lt;=10, "Medium", tbl_logs[[#This Row],[Total Score]]&lt;=17, "High", tbl_logs[[#This Row],[Total Score]]&lt;=25, "Critical")</f>
        <v>High</v>
      </c>
    </row>
    <row r="3657" spans="1:14" x14ac:dyDescent="0.3">
      <c r="A3657" t="s">
        <v>2151</v>
      </c>
      <c r="B3657" s="1">
        <v>46089.67291666667</v>
      </c>
      <c r="C3657" t="s">
        <v>7</v>
      </c>
      <c r="D3657" t="s">
        <v>18</v>
      </c>
      <c r="E3657" t="s">
        <v>19</v>
      </c>
      <c r="F3657" t="s">
        <v>20</v>
      </c>
      <c r="G3657" s="2">
        <v>0.67291666666666672</v>
      </c>
      <c r="H3657" s="3">
        <v>46089</v>
      </c>
      <c r="I3657">
        <v>3</v>
      </c>
      <c r="J3657">
        <f>_xlfn.XLOOKUP(tbl_logs[[#This Row],[Target_Department]],tbl_DeptWeight[Department], tbl_DeptWeight[Impact Score])</f>
        <v>3</v>
      </c>
      <c r="K3657">
        <f>_xlfn.XLOOKUP(tbl_logs[[#This Row],[Employee_Action]],tbl_ResponseLikelihood[Employee Action],tbl_ResponseLikelihood[Likelihood Score])</f>
        <v>2</v>
      </c>
      <c r="L3657">
        <f>tbl_logs[[#This Row],[Impact Score]]*tbl_logs[[#This Row],[Response Multiplier]]</f>
        <v>6</v>
      </c>
      <c r="M3657" t="str" cm="1">
        <f t="array" ref="M3657">_xlfn.IFS(tbl_logs[[#This Row],[Total Score]]&lt;=4, "Low", tbl_logs[[#This Row],[Total Score]]&lt;=10, "Medium", tbl_logs[[#This Row],[Total Score]]&lt;=19, "High", tbl_logs[[#This Row],[Total Score]]&lt;=25, "Very High")</f>
        <v>Medium</v>
      </c>
      <c r="N3657" t="str" cm="1">
        <f t="array" ref="N3657">_xlfn.IFS(tbl_logs[[#This Row],[Total Score]]&lt;=4, "Low", tbl_logs[[#This Row],[Total Score]]&lt;=10, "Medium", tbl_logs[[#This Row],[Total Score]]&lt;=17, "High", tbl_logs[[#This Row],[Total Score]]&lt;=25, "Critical")</f>
        <v>Medium</v>
      </c>
    </row>
    <row r="3658" spans="1:14" x14ac:dyDescent="0.3">
      <c r="A3658" t="s">
        <v>1959</v>
      </c>
      <c r="B3658" s="1">
        <v>46089.704861111109</v>
      </c>
      <c r="C3658" t="s">
        <v>7</v>
      </c>
      <c r="D3658" t="s">
        <v>22</v>
      </c>
      <c r="E3658" t="s">
        <v>9</v>
      </c>
      <c r="F3658" t="s">
        <v>13</v>
      </c>
      <c r="G3658" s="2">
        <v>0.70486111111111116</v>
      </c>
      <c r="H3658" s="3">
        <v>46089</v>
      </c>
      <c r="I3658">
        <v>3</v>
      </c>
      <c r="J3658">
        <f>_xlfn.XLOOKUP(tbl_logs[[#This Row],[Target_Department]],tbl_DeptWeight[Department], tbl_DeptWeight[Impact Score])</f>
        <v>3</v>
      </c>
      <c r="K3658">
        <f>_xlfn.XLOOKUP(tbl_logs[[#This Row],[Employee_Action]],tbl_ResponseLikelihood[Employee Action],tbl_ResponseLikelihood[Likelihood Score])</f>
        <v>1</v>
      </c>
      <c r="L3658">
        <f>tbl_logs[[#This Row],[Impact Score]]*tbl_logs[[#This Row],[Response Multiplier]]</f>
        <v>3</v>
      </c>
      <c r="M3658" t="str" cm="1">
        <f t="array" ref="M3658">_xlfn.IFS(tbl_logs[[#This Row],[Total Score]]&lt;=4, "Low", tbl_logs[[#This Row],[Total Score]]&lt;=10, "Medium", tbl_logs[[#This Row],[Total Score]]&lt;=19, "High", tbl_logs[[#This Row],[Total Score]]&lt;=25, "Very High")</f>
        <v>Low</v>
      </c>
      <c r="N3658" t="str" cm="1">
        <f t="array" ref="N3658">_xlfn.IFS(tbl_logs[[#This Row],[Total Score]]&lt;=4, "Low", tbl_logs[[#This Row],[Total Score]]&lt;=10, "Medium", tbl_logs[[#This Row],[Total Score]]&lt;=17, "High", tbl_logs[[#This Row],[Total Score]]&lt;=25, "Critical")</f>
        <v>Low</v>
      </c>
    </row>
    <row r="3659" spans="1:14" x14ac:dyDescent="0.3">
      <c r="A3659" t="s">
        <v>4311</v>
      </c>
      <c r="B3659" s="1">
        <v>46089.712500000001</v>
      </c>
      <c r="C3659" t="s">
        <v>7</v>
      </c>
      <c r="D3659" t="s">
        <v>18</v>
      </c>
      <c r="E3659" t="s">
        <v>19</v>
      </c>
      <c r="F3659" t="s">
        <v>10</v>
      </c>
      <c r="G3659" s="2">
        <v>0.71250000000000002</v>
      </c>
      <c r="H3659" s="3">
        <v>46089</v>
      </c>
      <c r="I3659">
        <v>3</v>
      </c>
      <c r="J3659">
        <f>_xlfn.XLOOKUP(tbl_logs[[#This Row],[Target_Department]],tbl_DeptWeight[Department], tbl_DeptWeight[Impact Score])</f>
        <v>3</v>
      </c>
      <c r="K3659">
        <f>_xlfn.XLOOKUP(tbl_logs[[#This Row],[Employee_Action]],tbl_ResponseLikelihood[Employee Action],tbl_ResponseLikelihood[Likelihood Score])</f>
        <v>2</v>
      </c>
      <c r="L3659">
        <f>tbl_logs[[#This Row],[Impact Score]]*tbl_logs[[#This Row],[Response Multiplier]]</f>
        <v>6</v>
      </c>
      <c r="M3659" t="str" cm="1">
        <f t="array" ref="M3659">_xlfn.IFS(tbl_logs[[#This Row],[Total Score]]&lt;=4, "Low", tbl_logs[[#This Row],[Total Score]]&lt;=10, "Medium", tbl_logs[[#This Row],[Total Score]]&lt;=19, "High", tbl_logs[[#This Row],[Total Score]]&lt;=25, "Very High")</f>
        <v>Medium</v>
      </c>
      <c r="N3659" t="str" cm="1">
        <f t="array" ref="N3659">_xlfn.IFS(tbl_logs[[#This Row],[Total Score]]&lt;=4, "Low", tbl_logs[[#This Row],[Total Score]]&lt;=10, "Medium", tbl_logs[[#This Row],[Total Score]]&lt;=17, "High", tbl_logs[[#This Row],[Total Score]]&lt;=25, "Critical")</f>
        <v>Medium</v>
      </c>
    </row>
    <row r="3660" spans="1:14" x14ac:dyDescent="0.3">
      <c r="A3660" t="s">
        <v>92</v>
      </c>
      <c r="B3660" s="1">
        <v>46089.734722222223</v>
      </c>
      <c r="C3660" t="s">
        <v>7</v>
      </c>
      <c r="D3660" t="s">
        <v>22</v>
      </c>
      <c r="E3660" t="s">
        <v>19</v>
      </c>
      <c r="F3660" t="s">
        <v>10</v>
      </c>
      <c r="G3660" s="2">
        <v>0.73472222222222228</v>
      </c>
      <c r="H3660" s="3">
        <v>46089</v>
      </c>
      <c r="I3660">
        <v>3</v>
      </c>
      <c r="J3660">
        <f>_xlfn.XLOOKUP(tbl_logs[[#This Row],[Target_Department]],tbl_DeptWeight[Department], tbl_DeptWeight[Impact Score])</f>
        <v>3</v>
      </c>
      <c r="K3660">
        <f>_xlfn.XLOOKUP(tbl_logs[[#This Row],[Employee_Action]],tbl_ResponseLikelihood[Employee Action],tbl_ResponseLikelihood[Likelihood Score])</f>
        <v>2</v>
      </c>
      <c r="L3660">
        <f>tbl_logs[[#This Row],[Impact Score]]*tbl_logs[[#This Row],[Response Multiplier]]</f>
        <v>6</v>
      </c>
      <c r="M3660" t="str" cm="1">
        <f t="array" ref="M3660">_xlfn.IFS(tbl_logs[[#This Row],[Total Score]]&lt;=4, "Low", tbl_logs[[#This Row],[Total Score]]&lt;=10, "Medium", tbl_logs[[#This Row],[Total Score]]&lt;=19, "High", tbl_logs[[#This Row],[Total Score]]&lt;=25, "Very High")</f>
        <v>Medium</v>
      </c>
      <c r="N3660" t="str" cm="1">
        <f t="array" ref="N3660">_xlfn.IFS(tbl_logs[[#This Row],[Total Score]]&lt;=4, "Low", tbl_logs[[#This Row],[Total Score]]&lt;=10, "Medium", tbl_logs[[#This Row],[Total Score]]&lt;=17, "High", tbl_logs[[#This Row],[Total Score]]&lt;=25, "Critical")</f>
        <v>Medium</v>
      </c>
    </row>
    <row r="3661" spans="1:14" x14ac:dyDescent="0.3">
      <c r="A3661" t="s">
        <v>827</v>
      </c>
      <c r="B3661" s="1">
        <v>46089.745138888888</v>
      </c>
      <c r="C3661" t="s">
        <v>7</v>
      </c>
      <c r="D3661" t="s">
        <v>15</v>
      </c>
      <c r="E3661" t="s">
        <v>19</v>
      </c>
      <c r="F3661" t="s">
        <v>33</v>
      </c>
      <c r="G3661" s="2">
        <v>0.74513888888888891</v>
      </c>
      <c r="H3661" s="3">
        <v>46089</v>
      </c>
      <c r="I3661">
        <v>3</v>
      </c>
      <c r="J3661">
        <f>_xlfn.XLOOKUP(tbl_logs[[#This Row],[Target_Department]],tbl_DeptWeight[Department], tbl_DeptWeight[Impact Score])</f>
        <v>3</v>
      </c>
      <c r="K3661">
        <f>_xlfn.XLOOKUP(tbl_logs[[#This Row],[Employee_Action]],tbl_ResponseLikelihood[Employee Action],tbl_ResponseLikelihood[Likelihood Score])</f>
        <v>4</v>
      </c>
      <c r="L3661">
        <f>tbl_logs[[#This Row],[Impact Score]]*tbl_logs[[#This Row],[Response Multiplier]]</f>
        <v>12</v>
      </c>
      <c r="M3661" t="str" cm="1">
        <f t="array" ref="M3661">_xlfn.IFS(tbl_logs[[#This Row],[Total Score]]&lt;=4, "Low", tbl_logs[[#This Row],[Total Score]]&lt;=10, "Medium", tbl_logs[[#This Row],[Total Score]]&lt;=19, "High", tbl_logs[[#This Row],[Total Score]]&lt;=25, "Very High")</f>
        <v>High</v>
      </c>
      <c r="N3661" t="str" cm="1">
        <f t="array" ref="N3661">_xlfn.IFS(tbl_logs[[#This Row],[Total Score]]&lt;=4, "Low", tbl_logs[[#This Row],[Total Score]]&lt;=10, "Medium", tbl_logs[[#This Row],[Total Score]]&lt;=17, "High", tbl_logs[[#This Row],[Total Score]]&lt;=25, "Critical")</f>
        <v>High</v>
      </c>
    </row>
    <row r="3662" spans="1:14" x14ac:dyDescent="0.3">
      <c r="A3662" t="s">
        <v>541</v>
      </c>
      <c r="B3662" s="1">
        <v>46089.74722222222</v>
      </c>
      <c r="C3662" t="s">
        <v>40</v>
      </c>
      <c r="D3662" t="s">
        <v>18</v>
      </c>
      <c r="E3662" t="s">
        <v>16</v>
      </c>
      <c r="F3662" t="s">
        <v>13</v>
      </c>
      <c r="G3662" s="2">
        <v>0.74722222222222223</v>
      </c>
      <c r="H3662" s="3">
        <v>46089</v>
      </c>
      <c r="I3662">
        <v>3</v>
      </c>
      <c r="J3662">
        <f>_xlfn.XLOOKUP(tbl_logs[[#This Row],[Target_Department]],tbl_DeptWeight[Department], tbl_DeptWeight[Impact Score])</f>
        <v>5</v>
      </c>
      <c r="K3662">
        <f>_xlfn.XLOOKUP(tbl_logs[[#This Row],[Employee_Action]],tbl_ResponseLikelihood[Employee Action],tbl_ResponseLikelihood[Likelihood Score])</f>
        <v>1</v>
      </c>
      <c r="L3662">
        <f>tbl_logs[[#This Row],[Impact Score]]*tbl_logs[[#This Row],[Response Multiplier]]</f>
        <v>5</v>
      </c>
      <c r="M3662" t="str" cm="1">
        <f t="array" ref="M3662">_xlfn.IFS(tbl_logs[[#This Row],[Total Score]]&lt;=4, "Low", tbl_logs[[#This Row],[Total Score]]&lt;=10, "Medium", tbl_logs[[#This Row],[Total Score]]&lt;=19, "High", tbl_logs[[#This Row],[Total Score]]&lt;=25, "Very High")</f>
        <v>Medium</v>
      </c>
      <c r="N3662" t="str" cm="1">
        <f t="array" ref="N3662">_xlfn.IFS(tbl_logs[[#This Row],[Total Score]]&lt;=4, "Low", tbl_logs[[#This Row],[Total Score]]&lt;=10, "Medium", tbl_logs[[#This Row],[Total Score]]&lt;=17, "High", tbl_logs[[#This Row],[Total Score]]&lt;=25, "Critical")</f>
        <v>Medium</v>
      </c>
    </row>
    <row r="3663" spans="1:14" x14ac:dyDescent="0.3">
      <c r="A3663" t="s">
        <v>2750</v>
      </c>
      <c r="B3663" s="1">
        <v>46089.756944444445</v>
      </c>
      <c r="C3663" t="s">
        <v>7</v>
      </c>
      <c r="D3663" t="s">
        <v>18</v>
      </c>
      <c r="E3663" t="s">
        <v>19</v>
      </c>
      <c r="F3663" t="s">
        <v>10</v>
      </c>
      <c r="G3663" s="2">
        <v>0.75694444444444442</v>
      </c>
      <c r="H3663" s="3">
        <v>46089</v>
      </c>
      <c r="I3663">
        <v>3</v>
      </c>
      <c r="J3663">
        <f>_xlfn.XLOOKUP(tbl_logs[[#This Row],[Target_Department]],tbl_DeptWeight[Department], tbl_DeptWeight[Impact Score])</f>
        <v>3</v>
      </c>
      <c r="K3663">
        <f>_xlfn.XLOOKUP(tbl_logs[[#This Row],[Employee_Action]],tbl_ResponseLikelihood[Employee Action],tbl_ResponseLikelihood[Likelihood Score])</f>
        <v>2</v>
      </c>
      <c r="L3663">
        <f>tbl_logs[[#This Row],[Impact Score]]*tbl_logs[[#This Row],[Response Multiplier]]</f>
        <v>6</v>
      </c>
      <c r="M3663" t="str" cm="1">
        <f t="array" ref="M3663">_xlfn.IFS(tbl_logs[[#This Row],[Total Score]]&lt;=4, "Low", tbl_logs[[#This Row],[Total Score]]&lt;=10, "Medium", tbl_logs[[#This Row],[Total Score]]&lt;=19, "High", tbl_logs[[#This Row],[Total Score]]&lt;=25, "Very High")</f>
        <v>Medium</v>
      </c>
      <c r="N3663" t="str" cm="1">
        <f t="array" ref="N3663">_xlfn.IFS(tbl_logs[[#This Row],[Total Score]]&lt;=4, "Low", tbl_logs[[#This Row],[Total Score]]&lt;=10, "Medium", tbl_logs[[#This Row],[Total Score]]&lt;=17, "High", tbl_logs[[#This Row],[Total Score]]&lt;=25, "Critical")</f>
        <v>Medium</v>
      </c>
    </row>
    <row r="3664" spans="1:14" x14ac:dyDescent="0.3">
      <c r="A3664" t="s">
        <v>1125</v>
      </c>
      <c r="B3664" s="1">
        <v>46089.78125</v>
      </c>
      <c r="C3664" t="s">
        <v>7</v>
      </c>
      <c r="D3664" t="s">
        <v>22</v>
      </c>
      <c r="E3664" t="s">
        <v>19</v>
      </c>
      <c r="F3664" t="s">
        <v>10</v>
      </c>
      <c r="G3664" s="2">
        <v>0.78125</v>
      </c>
      <c r="H3664" s="3">
        <v>46089</v>
      </c>
      <c r="I3664">
        <v>3</v>
      </c>
      <c r="J3664">
        <f>_xlfn.XLOOKUP(tbl_logs[[#This Row],[Target_Department]],tbl_DeptWeight[Department], tbl_DeptWeight[Impact Score])</f>
        <v>3</v>
      </c>
      <c r="K3664">
        <f>_xlfn.XLOOKUP(tbl_logs[[#This Row],[Employee_Action]],tbl_ResponseLikelihood[Employee Action],tbl_ResponseLikelihood[Likelihood Score])</f>
        <v>2</v>
      </c>
      <c r="L3664">
        <f>tbl_logs[[#This Row],[Impact Score]]*tbl_logs[[#This Row],[Response Multiplier]]</f>
        <v>6</v>
      </c>
      <c r="M3664" t="str" cm="1">
        <f t="array" ref="M3664">_xlfn.IFS(tbl_logs[[#This Row],[Total Score]]&lt;=4, "Low", tbl_logs[[#This Row],[Total Score]]&lt;=10, "Medium", tbl_logs[[#This Row],[Total Score]]&lt;=19, "High", tbl_logs[[#This Row],[Total Score]]&lt;=25, "Very High")</f>
        <v>Medium</v>
      </c>
      <c r="N3664" t="str" cm="1">
        <f t="array" ref="N3664">_xlfn.IFS(tbl_logs[[#This Row],[Total Score]]&lt;=4, "Low", tbl_logs[[#This Row],[Total Score]]&lt;=10, "Medium", tbl_logs[[#This Row],[Total Score]]&lt;=17, "High", tbl_logs[[#This Row],[Total Score]]&lt;=25, "Critical")</f>
        <v>Medium</v>
      </c>
    </row>
    <row r="3665" spans="1:14" x14ac:dyDescent="0.3">
      <c r="A3665" t="s">
        <v>2188</v>
      </c>
      <c r="B3665" s="1">
        <v>46089.785416666666</v>
      </c>
      <c r="C3665" t="s">
        <v>12</v>
      </c>
      <c r="D3665" t="s">
        <v>8</v>
      </c>
      <c r="E3665" t="s">
        <v>16</v>
      </c>
      <c r="F3665" t="s">
        <v>13</v>
      </c>
      <c r="G3665" s="2">
        <v>0.78541666666666665</v>
      </c>
      <c r="H3665" s="3">
        <v>46089</v>
      </c>
      <c r="I3665">
        <v>3</v>
      </c>
      <c r="J3665">
        <f>_xlfn.XLOOKUP(tbl_logs[[#This Row],[Target_Department]],tbl_DeptWeight[Department], tbl_DeptWeight[Impact Score])</f>
        <v>1</v>
      </c>
      <c r="K3665">
        <f>_xlfn.XLOOKUP(tbl_logs[[#This Row],[Employee_Action]],tbl_ResponseLikelihood[Employee Action],tbl_ResponseLikelihood[Likelihood Score])</f>
        <v>1</v>
      </c>
      <c r="L3665">
        <f>tbl_logs[[#This Row],[Impact Score]]*tbl_logs[[#This Row],[Response Multiplier]]</f>
        <v>1</v>
      </c>
      <c r="M3665" t="str" cm="1">
        <f t="array" ref="M3665">_xlfn.IFS(tbl_logs[[#This Row],[Total Score]]&lt;=4, "Low", tbl_logs[[#This Row],[Total Score]]&lt;=10, "Medium", tbl_logs[[#This Row],[Total Score]]&lt;=19, "High", tbl_logs[[#This Row],[Total Score]]&lt;=25, "Very High")</f>
        <v>Low</v>
      </c>
      <c r="N3665" t="str" cm="1">
        <f t="array" ref="N3665">_xlfn.IFS(tbl_logs[[#This Row],[Total Score]]&lt;=4, "Low", tbl_logs[[#This Row],[Total Score]]&lt;=10, "Medium", tbl_logs[[#This Row],[Total Score]]&lt;=17, "High", tbl_logs[[#This Row],[Total Score]]&lt;=25, "Critical")</f>
        <v>Low</v>
      </c>
    </row>
    <row r="3666" spans="1:14" x14ac:dyDescent="0.3">
      <c r="A3666" t="s">
        <v>448</v>
      </c>
      <c r="B3666" s="1">
        <v>46089.787499999999</v>
      </c>
      <c r="C3666" t="s">
        <v>12</v>
      </c>
      <c r="D3666" t="s">
        <v>22</v>
      </c>
      <c r="E3666" t="s">
        <v>9</v>
      </c>
      <c r="F3666" t="s">
        <v>33</v>
      </c>
      <c r="G3666" s="2">
        <v>0.78749999999999998</v>
      </c>
      <c r="H3666" s="3">
        <v>46089</v>
      </c>
      <c r="I3666">
        <v>3</v>
      </c>
      <c r="J3666">
        <f>_xlfn.XLOOKUP(tbl_logs[[#This Row],[Target_Department]],tbl_DeptWeight[Department], tbl_DeptWeight[Impact Score])</f>
        <v>1</v>
      </c>
      <c r="K3666">
        <f>_xlfn.XLOOKUP(tbl_logs[[#This Row],[Employee_Action]],tbl_ResponseLikelihood[Employee Action],tbl_ResponseLikelihood[Likelihood Score])</f>
        <v>4</v>
      </c>
      <c r="L3666">
        <f>tbl_logs[[#This Row],[Impact Score]]*tbl_logs[[#This Row],[Response Multiplier]]</f>
        <v>4</v>
      </c>
      <c r="M3666" t="str" cm="1">
        <f t="array" ref="M3666">_xlfn.IFS(tbl_logs[[#This Row],[Total Score]]&lt;=4, "Low", tbl_logs[[#This Row],[Total Score]]&lt;=10, "Medium", tbl_logs[[#This Row],[Total Score]]&lt;=19, "High", tbl_logs[[#This Row],[Total Score]]&lt;=25, "Very High")</f>
        <v>Low</v>
      </c>
      <c r="N3666" t="str" cm="1">
        <f t="array" ref="N3666">_xlfn.IFS(tbl_logs[[#This Row],[Total Score]]&lt;=4, "Low", tbl_logs[[#This Row],[Total Score]]&lt;=10, "Medium", tbl_logs[[#This Row],[Total Score]]&lt;=17, "High", tbl_logs[[#This Row],[Total Score]]&lt;=25, "Critical")</f>
        <v>Low</v>
      </c>
    </row>
    <row r="3667" spans="1:14" x14ac:dyDescent="0.3">
      <c r="A3667" t="s">
        <v>4994</v>
      </c>
      <c r="B3667" s="1">
        <v>46089.838194444441</v>
      </c>
      <c r="C3667" t="s">
        <v>26</v>
      </c>
      <c r="D3667" t="s">
        <v>8</v>
      </c>
      <c r="E3667" t="s">
        <v>31</v>
      </c>
      <c r="F3667" t="s">
        <v>33</v>
      </c>
      <c r="G3667" s="2">
        <v>0.83819444444444446</v>
      </c>
      <c r="H3667" s="3">
        <v>46089</v>
      </c>
      <c r="I3667">
        <v>3</v>
      </c>
      <c r="J3667">
        <f>_xlfn.XLOOKUP(tbl_logs[[#This Row],[Target_Department]],tbl_DeptWeight[Department], tbl_DeptWeight[Impact Score])</f>
        <v>3</v>
      </c>
      <c r="K3667">
        <f>_xlfn.XLOOKUP(tbl_logs[[#This Row],[Employee_Action]],tbl_ResponseLikelihood[Employee Action],tbl_ResponseLikelihood[Likelihood Score])</f>
        <v>4</v>
      </c>
      <c r="L3667">
        <f>tbl_logs[[#This Row],[Impact Score]]*tbl_logs[[#This Row],[Response Multiplier]]</f>
        <v>12</v>
      </c>
      <c r="M3667" t="str" cm="1">
        <f t="array" ref="M3667">_xlfn.IFS(tbl_logs[[#This Row],[Total Score]]&lt;=4, "Low", tbl_logs[[#This Row],[Total Score]]&lt;=10, "Medium", tbl_logs[[#This Row],[Total Score]]&lt;=19, "High", tbl_logs[[#This Row],[Total Score]]&lt;=25, "Very High")</f>
        <v>High</v>
      </c>
      <c r="N3667" t="str" cm="1">
        <f t="array" ref="N3667">_xlfn.IFS(tbl_logs[[#This Row],[Total Score]]&lt;=4, "Low", tbl_logs[[#This Row],[Total Score]]&lt;=10, "Medium", tbl_logs[[#This Row],[Total Score]]&lt;=17, "High", tbl_logs[[#This Row],[Total Score]]&lt;=25, "Critical")</f>
        <v>High</v>
      </c>
    </row>
    <row r="3668" spans="1:14" x14ac:dyDescent="0.3">
      <c r="A3668" t="s">
        <v>3601</v>
      </c>
      <c r="B3668" s="1">
        <v>46089.85</v>
      </c>
      <c r="C3668" t="s">
        <v>7</v>
      </c>
      <c r="D3668" t="s">
        <v>22</v>
      </c>
      <c r="E3668" t="s">
        <v>19</v>
      </c>
      <c r="F3668" t="s">
        <v>20</v>
      </c>
      <c r="G3668" s="2">
        <v>0.85</v>
      </c>
      <c r="H3668" s="3">
        <v>46089</v>
      </c>
      <c r="I3668">
        <v>3</v>
      </c>
      <c r="J3668">
        <f>_xlfn.XLOOKUP(tbl_logs[[#This Row],[Target_Department]],tbl_DeptWeight[Department], tbl_DeptWeight[Impact Score])</f>
        <v>3</v>
      </c>
      <c r="K3668">
        <f>_xlfn.XLOOKUP(tbl_logs[[#This Row],[Employee_Action]],tbl_ResponseLikelihood[Employee Action],tbl_ResponseLikelihood[Likelihood Score])</f>
        <v>2</v>
      </c>
      <c r="L3668">
        <f>tbl_logs[[#This Row],[Impact Score]]*tbl_logs[[#This Row],[Response Multiplier]]</f>
        <v>6</v>
      </c>
      <c r="M3668" t="str" cm="1">
        <f t="array" ref="M3668">_xlfn.IFS(tbl_logs[[#This Row],[Total Score]]&lt;=4, "Low", tbl_logs[[#This Row],[Total Score]]&lt;=10, "Medium", tbl_logs[[#This Row],[Total Score]]&lt;=19, "High", tbl_logs[[#This Row],[Total Score]]&lt;=25, "Very High")</f>
        <v>Medium</v>
      </c>
      <c r="N3668" t="str" cm="1">
        <f t="array" ref="N3668">_xlfn.IFS(tbl_logs[[#This Row],[Total Score]]&lt;=4, "Low", tbl_logs[[#This Row],[Total Score]]&lt;=10, "Medium", tbl_logs[[#This Row],[Total Score]]&lt;=17, "High", tbl_logs[[#This Row],[Total Score]]&lt;=25, "Critical")</f>
        <v>Medium</v>
      </c>
    </row>
    <row r="3669" spans="1:14" x14ac:dyDescent="0.3">
      <c r="A3669" t="s">
        <v>1421</v>
      </c>
      <c r="B3669" s="1">
        <v>46089.856944444444</v>
      </c>
      <c r="C3669" t="s">
        <v>7</v>
      </c>
      <c r="D3669" t="s">
        <v>18</v>
      </c>
      <c r="E3669" t="s">
        <v>19</v>
      </c>
      <c r="F3669" t="s">
        <v>53</v>
      </c>
      <c r="G3669" s="2">
        <v>0.8569444444444444</v>
      </c>
      <c r="H3669" s="3">
        <v>46089</v>
      </c>
      <c r="I3669">
        <v>3</v>
      </c>
      <c r="J3669">
        <f>_xlfn.XLOOKUP(tbl_logs[[#This Row],[Target_Department]],tbl_DeptWeight[Department], tbl_DeptWeight[Impact Score])</f>
        <v>3</v>
      </c>
      <c r="K3669">
        <f>_xlfn.XLOOKUP(tbl_logs[[#This Row],[Employee_Action]],tbl_ResponseLikelihood[Employee Action],tbl_ResponseLikelihood[Likelihood Score])</f>
        <v>5</v>
      </c>
      <c r="L3669">
        <f>tbl_logs[[#This Row],[Impact Score]]*tbl_logs[[#This Row],[Response Multiplier]]</f>
        <v>15</v>
      </c>
      <c r="M3669" t="str" cm="1">
        <f t="array" ref="M3669">_xlfn.IFS(tbl_logs[[#This Row],[Total Score]]&lt;=4, "Low", tbl_logs[[#This Row],[Total Score]]&lt;=10, "Medium", tbl_logs[[#This Row],[Total Score]]&lt;=19, "High", tbl_logs[[#This Row],[Total Score]]&lt;=25, "Very High")</f>
        <v>High</v>
      </c>
      <c r="N3669" t="str" cm="1">
        <f t="array" ref="N3669">_xlfn.IFS(tbl_logs[[#This Row],[Total Score]]&lt;=4, "Low", tbl_logs[[#This Row],[Total Score]]&lt;=10, "Medium", tbl_logs[[#This Row],[Total Score]]&lt;=17, "High", tbl_logs[[#This Row],[Total Score]]&lt;=25, "Critical")</f>
        <v>High</v>
      </c>
    </row>
    <row r="3670" spans="1:14" x14ac:dyDescent="0.3">
      <c r="A3670" t="s">
        <v>4631</v>
      </c>
      <c r="B3670" s="1">
        <v>46089.861111111109</v>
      </c>
      <c r="C3670" t="s">
        <v>26</v>
      </c>
      <c r="D3670" t="s">
        <v>22</v>
      </c>
      <c r="E3670" t="s">
        <v>16</v>
      </c>
      <c r="F3670" t="s">
        <v>33</v>
      </c>
      <c r="G3670" s="2">
        <v>0.86111111111111116</v>
      </c>
      <c r="H3670" s="3">
        <v>46089</v>
      </c>
      <c r="I3670">
        <v>3</v>
      </c>
      <c r="J3670">
        <f>_xlfn.XLOOKUP(tbl_logs[[#This Row],[Target_Department]],tbl_DeptWeight[Department], tbl_DeptWeight[Impact Score])</f>
        <v>3</v>
      </c>
      <c r="K3670">
        <f>_xlfn.XLOOKUP(tbl_logs[[#This Row],[Employee_Action]],tbl_ResponseLikelihood[Employee Action],tbl_ResponseLikelihood[Likelihood Score])</f>
        <v>4</v>
      </c>
      <c r="L3670">
        <f>tbl_logs[[#This Row],[Impact Score]]*tbl_logs[[#This Row],[Response Multiplier]]</f>
        <v>12</v>
      </c>
      <c r="M3670" t="str" cm="1">
        <f t="array" ref="M3670">_xlfn.IFS(tbl_logs[[#This Row],[Total Score]]&lt;=4, "Low", tbl_logs[[#This Row],[Total Score]]&lt;=10, "Medium", tbl_logs[[#This Row],[Total Score]]&lt;=19, "High", tbl_logs[[#This Row],[Total Score]]&lt;=25, "Very High")</f>
        <v>High</v>
      </c>
      <c r="N3670" t="str" cm="1">
        <f t="array" ref="N3670">_xlfn.IFS(tbl_logs[[#This Row],[Total Score]]&lt;=4, "Low", tbl_logs[[#This Row],[Total Score]]&lt;=10, "Medium", tbl_logs[[#This Row],[Total Score]]&lt;=17, "High", tbl_logs[[#This Row],[Total Score]]&lt;=25, "Critical")</f>
        <v>High</v>
      </c>
    </row>
    <row r="3671" spans="1:14" x14ac:dyDescent="0.3">
      <c r="A3671" t="s">
        <v>4119</v>
      </c>
      <c r="B3671" s="1">
        <v>46089.87777777778</v>
      </c>
      <c r="C3671" t="s">
        <v>7</v>
      </c>
      <c r="D3671" t="s">
        <v>22</v>
      </c>
      <c r="E3671" t="s">
        <v>19</v>
      </c>
      <c r="F3671" t="s">
        <v>10</v>
      </c>
      <c r="G3671" s="2">
        <v>0.87777777777777777</v>
      </c>
      <c r="H3671" s="3">
        <v>46089</v>
      </c>
      <c r="I3671">
        <v>3</v>
      </c>
      <c r="J3671">
        <f>_xlfn.XLOOKUP(tbl_logs[[#This Row],[Target_Department]],tbl_DeptWeight[Department], tbl_DeptWeight[Impact Score])</f>
        <v>3</v>
      </c>
      <c r="K3671">
        <f>_xlfn.XLOOKUP(tbl_logs[[#This Row],[Employee_Action]],tbl_ResponseLikelihood[Employee Action],tbl_ResponseLikelihood[Likelihood Score])</f>
        <v>2</v>
      </c>
      <c r="L3671">
        <f>tbl_logs[[#This Row],[Impact Score]]*tbl_logs[[#This Row],[Response Multiplier]]</f>
        <v>6</v>
      </c>
      <c r="M3671" t="str" cm="1">
        <f t="array" ref="M3671">_xlfn.IFS(tbl_logs[[#This Row],[Total Score]]&lt;=4, "Low", tbl_logs[[#This Row],[Total Score]]&lt;=10, "Medium", tbl_logs[[#This Row],[Total Score]]&lt;=19, "High", tbl_logs[[#This Row],[Total Score]]&lt;=25, "Very High")</f>
        <v>Medium</v>
      </c>
      <c r="N3671" t="str" cm="1">
        <f t="array" ref="N3671">_xlfn.IFS(tbl_logs[[#This Row],[Total Score]]&lt;=4, "Low", tbl_logs[[#This Row],[Total Score]]&lt;=10, "Medium", tbl_logs[[#This Row],[Total Score]]&lt;=17, "High", tbl_logs[[#This Row],[Total Score]]&lt;=25, "Critical")</f>
        <v>Medium</v>
      </c>
    </row>
    <row r="3672" spans="1:14" x14ac:dyDescent="0.3">
      <c r="A3672" t="s">
        <v>2457</v>
      </c>
      <c r="B3672" s="1">
        <v>46089.934027777781</v>
      </c>
      <c r="C3672" t="s">
        <v>7</v>
      </c>
      <c r="D3672" t="s">
        <v>8</v>
      </c>
      <c r="E3672" t="s">
        <v>19</v>
      </c>
      <c r="F3672" t="s">
        <v>10</v>
      </c>
      <c r="G3672" s="2">
        <v>0.93402777777777779</v>
      </c>
      <c r="H3672" s="3">
        <v>46089</v>
      </c>
      <c r="I3672">
        <v>3</v>
      </c>
      <c r="J3672">
        <f>_xlfn.XLOOKUP(tbl_logs[[#This Row],[Target_Department]],tbl_DeptWeight[Department], tbl_DeptWeight[Impact Score])</f>
        <v>3</v>
      </c>
      <c r="K3672">
        <f>_xlfn.XLOOKUP(tbl_logs[[#This Row],[Employee_Action]],tbl_ResponseLikelihood[Employee Action],tbl_ResponseLikelihood[Likelihood Score])</f>
        <v>2</v>
      </c>
      <c r="L3672">
        <f>tbl_logs[[#This Row],[Impact Score]]*tbl_logs[[#This Row],[Response Multiplier]]</f>
        <v>6</v>
      </c>
      <c r="M3672" t="str" cm="1">
        <f t="array" ref="M3672">_xlfn.IFS(tbl_logs[[#This Row],[Total Score]]&lt;=4, "Low", tbl_logs[[#This Row],[Total Score]]&lt;=10, "Medium", tbl_logs[[#This Row],[Total Score]]&lt;=19, "High", tbl_logs[[#This Row],[Total Score]]&lt;=25, "Very High")</f>
        <v>Medium</v>
      </c>
      <c r="N3672" t="str" cm="1">
        <f t="array" ref="N3672">_xlfn.IFS(tbl_logs[[#This Row],[Total Score]]&lt;=4, "Low", tbl_logs[[#This Row],[Total Score]]&lt;=10, "Medium", tbl_logs[[#This Row],[Total Score]]&lt;=17, "High", tbl_logs[[#This Row],[Total Score]]&lt;=25, "Critical")</f>
        <v>Medium</v>
      </c>
    </row>
    <row r="3673" spans="1:14" x14ac:dyDescent="0.3">
      <c r="A3673" t="s">
        <v>846</v>
      </c>
      <c r="B3673" s="1">
        <v>46089.955555555556</v>
      </c>
      <c r="C3673" t="s">
        <v>7</v>
      </c>
      <c r="D3673" t="s">
        <v>15</v>
      </c>
      <c r="E3673" t="s">
        <v>9</v>
      </c>
      <c r="F3673" t="s">
        <v>13</v>
      </c>
      <c r="G3673" s="2">
        <v>0.9555555555555556</v>
      </c>
      <c r="H3673" s="3">
        <v>46089</v>
      </c>
      <c r="I3673">
        <v>3</v>
      </c>
      <c r="J3673">
        <f>_xlfn.XLOOKUP(tbl_logs[[#This Row],[Target_Department]],tbl_DeptWeight[Department], tbl_DeptWeight[Impact Score])</f>
        <v>3</v>
      </c>
      <c r="K3673">
        <f>_xlfn.XLOOKUP(tbl_logs[[#This Row],[Employee_Action]],tbl_ResponseLikelihood[Employee Action],tbl_ResponseLikelihood[Likelihood Score])</f>
        <v>1</v>
      </c>
      <c r="L3673">
        <f>tbl_logs[[#This Row],[Impact Score]]*tbl_logs[[#This Row],[Response Multiplier]]</f>
        <v>3</v>
      </c>
      <c r="M3673" t="str" cm="1">
        <f t="array" ref="M3673">_xlfn.IFS(tbl_logs[[#This Row],[Total Score]]&lt;=4, "Low", tbl_logs[[#This Row],[Total Score]]&lt;=10, "Medium", tbl_logs[[#This Row],[Total Score]]&lt;=19, "High", tbl_logs[[#This Row],[Total Score]]&lt;=25, "Very High")</f>
        <v>Low</v>
      </c>
      <c r="N3673" t="str" cm="1">
        <f t="array" ref="N3673">_xlfn.IFS(tbl_logs[[#This Row],[Total Score]]&lt;=4, "Low", tbl_logs[[#This Row],[Total Score]]&lt;=10, "Medium", tbl_logs[[#This Row],[Total Score]]&lt;=17, "High", tbl_logs[[#This Row],[Total Score]]&lt;=25, "Critical")</f>
        <v>Low</v>
      </c>
    </row>
    <row r="3674" spans="1:14" x14ac:dyDescent="0.3">
      <c r="A3674" t="s">
        <v>2035</v>
      </c>
      <c r="B3674" s="1">
        <v>46089.988888888889</v>
      </c>
      <c r="C3674" t="s">
        <v>7</v>
      </c>
      <c r="D3674" t="s">
        <v>8</v>
      </c>
      <c r="E3674" t="s">
        <v>19</v>
      </c>
      <c r="F3674" t="s">
        <v>20</v>
      </c>
      <c r="G3674" s="2">
        <v>0.98888888888888893</v>
      </c>
      <c r="H3674" s="3">
        <v>46089</v>
      </c>
      <c r="I3674">
        <v>3</v>
      </c>
      <c r="J3674">
        <f>_xlfn.XLOOKUP(tbl_logs[[#This Row],[Target_Department]],tbl_DeptWeight[Department], tbl_DeptWeight[Impact Score])</f>
        <v>3</v>
      </c>
      <c r="K3674">
        <f>_xlfn.XLOOKUP(tbl_logs[[#This Row],[Employee_Action]],tbl_ResponseLikelihood[Employee Action],tbl_ResponseLikelihood[Likelihood Score])</f>
        <v>2</v>
      </c>
      <c r="L3674">
        <f>tbl_logs[[#This Row],[Impact Score]]*tbl_logs[[#This Row],[Response Multiplier]]</f>
        <v>6</v>
      </c>
      <c r="M3674" t="str" cm="1">
        <f t="array" ref="M3674">_xlfn.IFS(tbl_logs[[#This Row],[Total Score]]&lt;=4, "Low", tbl_logs[[#This Row],[Total Score]]&lt;=10, "Medium", tbl_logs[[#This Row],[Total Score]]&lt;=19, "High", tbl_logs[[#This Row],[Total Score]]&lt;=25, "Very High")</f>
        <v>Medium</v>
      </c>
      <c r="N3674" t="str" cm="1">
        <f t="array" ref="N3674">_xlfn.IFS(tbl_logs[[#This Row],[Total Score]]&lt;=4, "Low", tbl_logs[[#This Row],[Total Score]]&lt;=10, "Medium", tbl_logs[[#This Row],[Total Score]]&lt;=17, "High", tbl_logs[[#This Row],[Total Score]]&lt;=25, "Critical")</f>
        <v>Medium</v>
      </c>
    </row>
    <row r="3675" spans="1:14" x14ac:dyDescent="0.3">
      <c r="A3675" t="s">
        <v>65</v>
      </c>
      <c r="B3675" s="1">
        <v>46089.993055555555</v>
      </c>
      <c r="C3675" t="s">
        <v>7</v>
      </c>
      <c r="D3675" t="s">
        <v>15</v>
      </c>
      <c r="E3675" t="s">
        <v>19</v>
      </c>
      <c r="F3675" t="s">
        <v>10</v>
      </c>
      <c r="G3675" s="2">
        <v>0.99305555555555558</v>
      </c>
      <c r="H3675" s="3">
        <v>46089</v>
      </c>
      <c r="I3675">
        <v>3</v>
      </c>
      <c r="J3675">
        <f>_xlfn.XLOOKUP(tbl_logs[[#This Row],[Target_Department]],tbl_DeptWeight[Department], tbl_DeptWeight[Impact Score])</f>
        <v>3</v>
      </c>
      <c r="K3675">
        <f>_xlfn.XLOOKUP(tbl_logs[[#This Row],[Employee_Action]],tbl_ResponseLikelihood[Employee Action],tbl_ResponseLikelihood[Likelihood Score])</f>
        <v>2</v>
      </c>
      <c r="L3675">
        <f>tbl_logs[[#This Row],[Impact Score]]*tbl_logs[[#This Row],[Response Multiplier]]</f>
        <v>6</v>
      </c>
      <c r="M3675" t="str" cm="1">
        <f t="array" ref="M3675">_xlfn.IFS(tbl_logs[[#This Row],[Total Score]]&lt;=4, "Low", tbl_logs[[#This Row],[Total Score]]&lt;=10, "Medium", tbl_logs[[#This Row],[Total Score]]&lt;=19, "High", tbl_logs[[#This Row],[Total Score]]&lt;=25, "Very High")</f>
        <v>Medium</v>
      </c>
      <c r="N3675" t="str" cm="1">
        <f t="array" ref="N3675">_xlfn.IFS(tbl_logs[[#This Row],[Total Score]]&lt;=4, "Low", tbl_logs[[#This Row],[Total Score]]&lt;=10, "Medium", tbl_logs[[#This Row],[Total Score]]&lt;=17, "High", tbl_logs[[#This Row],[Total Score]]&lt;=25, "Critical")</f>
        <v>Medium</v>
      </c>
    </row>
    <row r="3676" spans="1:14" x14ac:dyDescent="0.3">
      <c r="A3676" t="s">
        <v>1729</v>
      </c>
      <c r="B3676" s="1">
        <v>46090.043055555558</v>
      </c>
      <c r="C3676" t="s">
        <v>35</v>
      </c>
      <c r="D3676" t="s">
        <v>18</v>
      </c>
      <c r="E3676" t="s">
        <v>31</v>
      </c>
      <c r="F3676" t="s">
        <v>13</v>
      </c>
      <c r="G3676" s="2">
        <v>4.3055555555555555E-2</v>
      </c>
      <c r="H3676" s="3">
        <v>46090</v>
      </c>
      <c r="I3676">
        <v>3</v>
      </c>
      <c r="J3676">
        <f>_xlfn.XLOOKUP(tbl_logs[[#This Row],[Target_Department]],tbl_DeptWeight[Department], tbl_DeptWeight[Impact Score])</f>
        <v>1</v>
      </c>
      <c r="K3676">
        <f>_xlfn.XLOOKUP(tbl_logs[[#This Row],[Employee_Action]],tbl_ResponseLikelihood[Employee Action],tbl_ResponseLikelihood[Likelihood Score])</f>
        <v>1</v>
      </c>
      <c r="L3676">
        <f>tbl_logs[[#This Row],[Impact Score]]*tbl_logs[[#This Row],[Response Multiplier]]</f>
        <v>1</v>
      </c>
      <c r="M3676" t="str" cm="1">
        <f t="array" ref="M3676">_xlfn.IFS(tbl_logs[[#This Row],[Total Score]]&lt;=4, "Low", tbl_logs[[#This Row],[Total Score]]&lt;=10, "Medium", tbl_logs[[#This Row],[Total Score]]&lt;=19, "High", tbl_logs[[#This Row],[Total Score]]&lt;=25, "Very High")</f>
        <v>Low</v>
      </c>
      <c r="N3676" t="str" cm="1">
        <f t="array" ref="N3676">_xlfn.IFS(tbl_logs[[#This Row],[Total Score]]&lt;=4, "Low", tbl_logs[[#This Row],[Total Score]]&lt;=10, "Medium", tbl_logs[[#This Row],[Total Score]]&lt;=17, "High", tbl_logs[[#This Row],[Total Score]]&lt;=25, "Critical")</f>
        <v>Low</v>
      </c>
    </row>
    <row r="3677" spans="1:14" x14ac:dyDescent="0.3">
      <c r="A3677" t="s">
        <v>762</v>
      </c>
      <c r="B3677" s="1">
        <v>46090.064583333333</v>
      </c>
      <c r="C3677" t="s">
        <v>7</v>
      </c>
      <c r="D3677" t="s">
        <v>15</v>
      </c>
      <c r="E3677" t="s">
        <v>19</v>
      </c>
      <c r="F3677" t="s">
        <v>33</v>
      </c>
      <c r="G3677" s="2">
        <v>6.458333333333334E-2</v>
      </c>
      <c r="H3677" s="3">
        <v>46090</v>
      </c>
      <c r="I3677">
        <v>3</v>
      </c>
      <c r="J3677">
        <f>_xlfn.XLOOKUP(tbl_logs[[#This Row],[Target_Department]],tbl_DeptWeight[Department], tbl_DeptWeight[Impact Score])</f>
        <v>3</v>
      </c>
      <c r="K3677">
        <f>_xlfn.XLOOKUP(tbl_logs[[#This Row],[Employee_Action]],tbl_ResponseLikelihood[Employee Action],tbl_ResponseLikelihood[Likelihood Score])</f>
        <v>4</v>
      </c>
      <c r="L3677">
        <f>tbl_logs[[#This Row],[Impact Score]]*tbl_logs[[#This Row],[Response Multiplier]]</f>
        <v>12</v>
      </c>
      <c r="M3677" t="str" cm="1">
        <f t="array" ref="M3677">_xlfn.IFS(tbl_logs[[#This Row],[Total Score]]&lt;=4, "Low", tbl_logs[[#This Row],[Total Score]]&lt;=10, "Medium", tbl_logs[[#This Row],[Total Score]]&lt;=19, "High", tbl_logs[[#This Row],[Total Score]]&lt;=25, "Very High")</f>
        <v>High</v>
      </c>
      <c r="N3677" t="str" cm="1">
        <f t="array" ref="N3677">_xlfn.IFS(tbl_logs[[#This Row],[Total Score]]&lt;=4, "Low", tbl_logs[[#This Row],[Total Score]]&lt;=10, "Medium", tbl_logs[[#This Row],[Total Score]]&lt;=17, "High", tbl_logs[[#This Row],[Total Score]]&lt;=25, "Critical")</f>
        <v>High</v>
      </c>
    </row>
    <row r="3678" spans="1:14" x14ac:dyDescent="0.3">
      <c r="A3678" t="s">
        <v>3918</v>
      </c>
      <c r="B3678" s="1">
        <v>46090.066666666666</v>
      </c>
      <c r="C3678" t="s">
        <v>7</v>
      </c>
      <c r="D3678" t="s">
        <v>22</v>
      </c>
      <c r="E3678" t="s">
        <v>19</v>
      </c>
      <c r="F3678" t="s">
        <v>20</v>
      </c>
      <c r="G3678" s="2">
        <v>6.6666666666666666E-2</v>
      </c>
      <c r="H3678" s="3">
        <v>46090</v>
      </c>
      <c r="I3678">
        <v>3</v>
      </c>
      <c r="J3678">
        <f>_xlfn.XLOOKUP(tbl_logs[[#This Row],[Target_Department]],tbl_DeptWeight[Department], tbl_DeptWeight[Impact Score])</f>
        <v>3</v>
      </c>
      <c r="K3678">
        <f>_xlfn.XLOOKUP(tbl_logs[[#This Row],[Employee_Action]],tbl_ResponseLikelihood[Employee Action],tbl_ResponseLikelihood[Likelihood Score])</f>
        <v>2</v>
      </c>
      <c r="L3678">
        <f>tbl_logs[[#This Row],[Impact Score]]*tbl_logs[[#This Row],[Response Multiplier]]</f>
        <v>6</v>
      </c>
      <c r="M3678" t="str" cm="1">
        <f t="array" ref="M3678">_xlfn.IFS(tbl_logs[[#This Row],[Total Score]]&lt;=4, "Low", tbl_logs[[#This Row],[Total Score]]&lt;=10, "Medium", tbl_logs[[#This Row],[Total Score]]&lt;=19, "High", tbl_logs[[#This Row],[Total Score]]&lt;=25, "Very High")</f>
        <v>Medium</v>
      </c>
      <c r="N3678" t="str" cm="1">
        <f t="array" ref="N3678">_xlfn.IFS(tbl_logs[[#This Row],[Total Score]]&lt;=4, "Low", tbl_logs[[#This Row],[Total Score]]&lt;=10, "Medium", tbl_logs[[#This Row],[Total Score]]&lt;=17, "High", tbl_logs[[#This Row],[Total Score]]&lt;=25, "Critical")</f>
        <v>Medium</v>
      </c>
    </row>
    <row r="3679" spans="1:14" x14ac:dyDescent="0.3">
      <c r="A3679" t="s">
        <v>941</v>
      </c>
      <c r="B3679" s="1">
        <v>46090.1</v>
      </c>
      <c r="C3679" t="s">
        <v>7</v>
      </c>
      <c r="D3679" t="s">
        <v>18</v>
      </c>
      <c r="E3679" t="s">
        <v>19</v>
      </c>
      <c r="F3679" t="s">
        <v>20</v>
      </c>
      <c r="G3679" s="2">
        <v>0.1</v>
      </c>
      <c r="H3679" s="3">
        <v>46090</v>
      </c>
      <c r="I3679">
        <v>3</v>
      </c>
      <c r="J3679">
        <f>_xlfn.XLOOKUP(tbl_logs[[#This Row],[Target_Department]],tbl_DeptWeight[Department], tbl_DeptWeight[Impact Score])</f>
        <v>3</v>
      </c>
      <c r="K3679">
        <f>_xlfn.XLOOKUP(tbl_logs[[#This Row],[Employee_Action]],tbl_ResponseLikelihood[Employee Action],tbl_ResponseLikelihood[Likelihood Score])</f>
        <v>2</v>
      </c>
      <c r="L3679">
        <f>tbl_logs[[#This Row],[Impact Score]]*tbl_logs[[#This Row],[Response Multiplier]]</f>
        <v>6</v>
      </c>
      <c r="M3679" t="str" cm="1">
        <f t="array" ref="M3679">_xlfn.IFS(tbl_logs[[#This Row],[Total Score]]&lt;=4, "Low", tbl_logs[[#This Row],[Total Score]]&lt;=10, "Medium", tbl_logs[[#This Row],[Total Score]]&lt;=19, "High", tbl_logs[[#This Row],[Total Score]]&lt;=25, "Very High")</f>
        <v>Medium</v>
      </c>
      <c r="N3679" t="str" cm="1">
        <f t="array" ref="N3679">_xlfn.IFS(tbl_logs[[#This Row],[Total Score]]&lt;=4, "Low", tbl_logs[[#This Row],[Total Score]]&lt;=10, "Medium", tbl_logs[[#This Row],[Total Score]]&lt;=17, "High", tbl_logs[[#This Row],[Total Score]]&lt;=25, "Critical")</f>
        <v>Medium</v>
      </c>
    </row>
    <row r="3680" spans="1:14" x14ac:dyDescent="0.3">
      <c r="A3680" t="s">
        <v>4142</v>
      </c>
      <c r="B3680" s="1">
        <v>46090.117361111108</v>
      </c>
      <c r="C3680" t="s">
        <v>7</v>
      </c>
      <c r="D3680" t="s">
        <v>8</v>
      </c>
      <c r="E3680" t="s">
        <v>19</v>
      </c>
      <c r="F3680" t="s">
        <v>10</v>
      </c>
      <c r="G3680" s="2">
        <v>0.11736111111111111</v>
      </c>
      <c r="H3680" s="3">
        <v>46090</v>
      </c>
      <c r="I3680">
        <v>3</v>
      </c>
      <c r="J3680">
        <f>_xlfn.XLOOKUP(tbl_logs[[#This Row],[Target_Department]],tbl_DeptWeight[Department], tbl_DeptWeight[Impact Score])</f>
        <v>3</v>
      </c>
      <c r="K3680">
        <f>_xlfn.XLOOKUP(tbl_logs[[#This Row],[Employee_Action]],tbl_ResponseLikelihood[Employee Action],tbl_ResponseLikelihood[Likelihood Score])</f>
        <v>2</v>
      </c>
      <c r="L3680">
        <f>tbl_logs[[#This Row],[Impact Score]]*tbl_logs[[#This Row],[Response Multiplier]]</f>
        <v>6</v>
      </c>
      <c r="M3680" t="str" cm="1">
        <f t="array" ref="M3680">_xlfn.IFS(tbl_logs[[#This Row],[Total Score]]&lt;=4, "Low", tbl_logs[[#This Row],[Total Score]]&lt;=10, "Medium", tbl_logs[[#This Row],[Total Score]]&lt;=19, "High", tbl_logs[[#This Row],[Total Score]]&lt;=25, "Very High")</f>
        <v>Medium</v>
      </c>
      <c r="N3680" t="str" cm="1">
        <f t="array" ref="N3680">_xlfn.IFS(tbl_logs[[#This Row],[Total Score]]&lt;=4, "Low", tbl_logs[[#This Row],[Total Score]]&lt;=10, "Medium", tbl_logs[[#This Row],[Total Score]]&lt;=17, "High", tbl_logs[[#This Row],[Total Score]]&lt;=25, "Critical")</f>
        <v>Medium</v>
      </c>
    </row>
    <row r="3681" spans="1:14" x14ac:dyDescent="0.3">
      <c r="A3681" t="s">
        <v>1313</v>
      </c>
      <c r="B3681" s="1">
        <v>46090.130555555559</v>
      </c>
      <c r="C3681" t="s">
        <v>47</v>
      </c>
      <c r="D3681" t="s">
        <v>22</v>
      </c>
      <c r="E3681" t="s">
        <v>19</v>
      </c>
      <c r="F3681" t="s">
        <v>20</v>
      </c>
      <c r="G3681" s="2">
        <v>0.13055555555555556</v>
      </c>
      <c r="H3681" s="3">
        <v>46090</v>
      </c>
      <c r="I3681">
        <v>3</v>
      </c>
      <c r="J3681">
        <f>_xlfn.XLOOKUP(tbl_logs[[#This Row],[Target_Department]],tbl_DeptWeight[Department], tbl_DeptWeight[Impact Score])</f>
        <v>1</v>
      </c>
      <c r="K3681">
        <f>_xlfn.XLOOKUP(tbl_logs[[#This Row],[Employee_Action]],tbl_ResponseLikelihood[Employee Action],tbl_ResponseLikelihood[Likelihood Score])</f>
        <v>2</v>
      </c>
      <c r="L3681">
        <f>tbl_logs[[#This Row],[Impact Score]]*tbl_logs[[#This Row],[Response Multiplier]]</f>
        <v>2</v>
      </c>
      <c r="M3681" t="str" cm="1">
        <f t="array" ref="M3681">_xlfn.IFS(tbl_logs[[#This Row],[Total Score]]&lt;=4, "Low", tbl_logs[[#This Row],[Total Score]]&lt;=10, "Medium", tbl_logs[[#This Row],[Total Score]]&lt;=19, "High", tbl_logs[[#This Row],[Total Score]]&lt;=25, "Very High")</f>
        <v>Low</v>
      </c>
      <c r="N3681" t="str" cm="1">
        <f t="array" ref="N3681">_xlfn.IFS(tbl_logs[[#This Row],[Total Score]]&lt;=4, "Low", tbl_logs[[#This Row],[Total Score]]&lt;=10, "Medium", tbl_logs[[#This Row],[Total Score]]&lt;=17, "High", tbl_logs[[#This Row],[Total Score]]&lt;=25, "Critical")</f>
        <v>Low</v>
      </c>
    </row>
    <row r="3682" spans="1:14" x14ac:dyDescent="0.3">
      <c r="A3682" t="s">
        <v>3659</v>
      </c>
      <c r="B3682" s="1">
        <v>46090.136805555558</v>
      </c>
      <c r="C3682" t="s">
        <v>7</v>
      </c>
      <c r="D3682" t="s">
        <v>22</v>
      </c>
      <c r="E3682" t="s">
        <v>19</v>
      </c>
      <c r="F3682" t="s">
        <v>13</v>
      </c>
      <c r="G3682" s="2">
        <v>0.13680555555555557</v>
      </c>
      <c r="H3682" s="3">
        <v>46090</v>
      </c>
      <c r="I3682">
        <v>3</v>
      </c>
      <c r="J3682">
        <f>_xlfn.XLOOKUP(tbl_logs[[#This Row],[Target_Department]],tbl_DeptWeight[Department], tbl_DeptWeight[Impact Score])</f>
        <v>3</v>
      </c>
      <c r="K3682">
        <f>_xlfn.XLOOKUP(tbl_logs[[#This Row],[Employee_Action]],tbl_ResponseLikelihood[Employee Action],tbl_ResponseLikelihood[Likelihood Score])</f>
        <v>1</v>
      </c>
      <c r="L3682">
        <f>tbl_logs[[#This Row],[Impact Score]]*tbl_logs[[#This Row],[Response Multiplier]]</f>
        <v>3</v>
      </c>
      <c r="M3682" t="str" cm="1">
        <f t="array" ref="M3682">_xlfn.IFS(tbl_logs[[#This Row],[Total Score]]&lt;=4, "Low", tbl_logs[[#This Row],[Total Score]]&lt;=10, "Medium", tbl_logs[[#This Row],[Total Score]]&lt;=19, "High", tbl_logs[[#This Row],[Total Score]]&lt;=25, "Very High")</f>
        <v>Low</v>
      </c>
      <c r="N3682" t="str" cm="1">
        <f t="array" ref="N3682">_xlfn.IFS(tbl_logs[[#This Row],[Total Score]]&lt;=4, "Low", tbl_logs[[#This Row],[Total Score]]&lt;=10, "Medium", tbl_logs[[#This Row],[Total Score]]&lt;=17, "High", tbl_logs[[#This Row],[Total Score]]&lt;=25, "Critical")</f>
        <v>Low</v>
      </c>
    </row>
    <row r="3683" spans="1:14" x14ac:dyDescent="0.3">
      <c r="A3683" t="s">
        <v>3728</v>
      </c>
      <c r="B3683" s="1">
        <v>46090.152083333334</v>
      </c>
      <c r="C3683" t="s">
        <v>7</v>
      </c>
      <c r="D3683" t="s">
        <v>22</v>
      </c>
      <c r="E3683" t="s">
        <v>19</v>
      </c>
      <c r="F3683" t="s">
        <v>20</v>
      </c>
      <c r="G3683" s="2">
        <v>0.15208333333333332</v>
      </c>
      <c r="H3683" s="3">
        <v>46090</v>
      </c>
      <c r="I3683">
        <v>3</v>
      </c>
      <c r="J3683">
        <f>_xlfn.XLOOKUP(tbl_logs[[#This Row],[Target_Department]],tbl_DeptWeight[Department], tbl_DeptWeight[Impact Score])</f>
        <v>3</v>
      </c>
      <c r="K3683">
        <f>_xlfn.XLOOKUP(tbl_logs[[#This Row],[Employee_Action]],tbl_ResponseLikelihood[Employee Action],tbl_ResponseLikelihood[Likelihood Score])</f>
        <v>2</v>
      </c>
      <c r="L3683">
        <f>tbl_logs[[#This Row],[Impact Score]]*tbl_logs[[#This Row],[Response Multiplier]]</f>
        <v>6</v>
      </c>
      <c r="M3683" t="str" cm="1">
        <f t="array" ref="M3683">_xlfn.IFS(tbl_logs[[#This Row],[Total Score]]&lt;=4, "Low", tbl_logs[[#This Row],[Total Score]]&lt;=10, "Medium", tbl_logs[[#This Row],[Total Score]]&lt;=19, "High", tbl_logs[[#This Row],[Total Score]]&lt;=25, "Very High")</f>
        <v>Medium</v>
      </c>
      <c r="N3683" t="str" cm="1">
        <f t="array" ref="N3683">_xlfn.IFS(tbl_logs[[#This Row],[Total Score]]&lt;=4, "Low", tbl_logs[[#This Row],[Total Score]]&lt;=10, "Medium", tbl_logs[[#This Row],[Total Score]]&lt;=17, "High", tbl_logs[[#This Row],[Total Score]]&lt;=25, "Critical")</f>
        <v>Medium</v>
      </c>
    </row>
    <row r="3684" spans="1:14" x14ac:dyDescent="0.3">
      <c r="A3684" t="s">
        <v>1917</v>
      </c>
      <c r="B3684" s="1">
        <v>46090.15347222222</v>
      </c>
      <c r="C3684" t="s">
        <v>26</v>
      </c>
      <c r="D3684" t="s">
        <v>22</v>
      </c>
      <c r="E3684" t="s">
        <v>16</v>
      </c>
      <c r="F3684" t="s">
        <v>33</v>
      </c>
      <c r="G3684" s="2">
        <v>0.15347222222222223</v>
      </c>
      <c r="H3684" s="3">
        <v>46090</v>
      </c>
      <c r="I3684">
        <v>3</v>
      </c>
      <c r="J3684">
        <f>_xlfn.XLOOKUP(tbl_logs[[#This Row],[Target_Department]],tbl_DeptWeight[Department], tbl_DeptWeight[Impact Score])</f>
        <v>3</v>
      </c>
      <c r="K3684">
        <f>_xlfn.XLOOKUP(tbl_logs[[#This Row],[Employee_Action]],tbl_ResponseLikelihood[Employee Action],tbl_ResponseLikelihood[Likelihood Score])</f>
        <v>4</v>
      </c>
      <c r="L3684">
        <f>tbl_logs[[#This Row],[Impact Score]]*tbl_logs[[#This Row],[Response Multiplier]]</f>
        <v>12</v>
      </c>
      <c r="M3684" t="str" cm="1">
        <f t="array" ref="M3684">_xlfn.IFS(tbl_logs[[#This Row],[Total Score]]&lt;=4, "Low", tbl_logs[[#This Row],[Total Score]]&lt;=10, "Medium", tbl_logs[[#This Row],[Total Score]]&lt;=19, "High", tbl_logs[[#This Row],[Total Score]]&lt;=25, "Very High")</f>
        <v>High</v>
      </c>
      <c r="N3684" t="str" cm="1">
        <f t="array" ref="N3684">_xlfn.IFS(tbl_logs[[#This Row],[Total Score]]&lt;=4, "Low", tbl_logs[[#This Row],[Total Score]]&lt;=10, "Medium", tbl_logs[[#This Row],[Total Score]]&lt;=17, "High", tbl_logs[[#This Row],[Total Score]]&lt;=25, "Critical")</f>
        <v>High</v>
      </c>
    </row>
    <row r="3685" spans="1:14" x14ac:dyDescent="0.3">
      <c r="A3685" t="s">
        <v>1007</v>
      </c>
      <c r="B3685" s="1">
        <v>46090.164583333331</v>
      </c>
      <c r="C3685" t="s">
        <v>12</v>
      </c>
      <c r="D3685" t="s">
        <v>8</v>
      </c>
      <c r="E3685" t="s">
        <v>19</v>
      </c>
      <c r="F3685" t="s">
        <v>33</v>
      </c>
      <c r="G3685" s="2">
        <v>0.16458333333333333</v>
      </c>
      <c r="H3685" s="3">
        <v>46090</v>
      </c>
      <c r="I3685">
        <v>3</v>
      </c>
      <c r="J3685">
        <f>_xlfn.XLOOKUP(tbl_logs[[#This Row],[Target_Department]],tbl_DeptWeight[Department], tbl_DeptWeight[Impact Score])</f>
        <v>1</v>
      </c>
      <c r="K3685">
        <f>_xlfn.XLOOKUP(tbl_logs[[#This Row],[Employee_Action]],tbl_ResponseLikelihood[Employee Action],tbl_ResponseLikelihood[Likelihood Score])</f>
        <v>4</v>
      </c>
      <c r="L3685">
        <f>tbl_logs[[#This Row],[Impact Score]]*tbl_logs[[#This Row],[Response Multiplier]]</f>
        <v>4</v>
      </c>
      <c r="M3685" t="str" cm="1">
        <f t="array" ref="M3685">_xlfn.IFS(tbl_logs[[#This Row],[Total Score]]&lt;=4, "Low", tbl_logs[[#This Row],[Total Score]]&lt;=10, "Medium", tbl_logs[[#This Row],[Total Score]]&lt;=19, "High", tbl_logs[[#This Row],[Total Score]]&lt;=25, "Very High")</f>
        <v>Low</v>
      </c>
      <c r="N3685" t="str" cm="1">
        <f t="array" ref="N3685">_xlfn.IFS(tbl_logs[[#This Row],[Total Score]]&lt;=4, "Low", tbl_logs[[#This Row],[Total Score]]&lt;=10, "Medium", tbl_logs[[#This Row],[Total Score]]&lt;=17, "High", tbl_logs[[#This Row],[Total Score]]&lt;=25, "Critical")</f>
        <v>Low</v>
      </c>
    </row>
    <row r="3686" spans="1:14" x14ac:dyDescent="0.3">
      <c r="A3686" t="s">
        <v>1881</v>
      </c>
      <c r="B3686" s="1">
        <v>46090.165972222225</v>
      </c>
      <c r="C3686" t="s">
        <v>40</v>
      </c>
      <c r="D3686" t="s">
        <v>8</v>
      </c>
      <c r="E3686" t="s">
        <v>16</v>
      </c>
      <c r="F3686" t="s">
        <v>10</v>
      </c>
      <c r="G3686" s="2">
        <v>0.16597222222222222</v>
      </c>
      <c r="H3686" s="3">
        <v>46090</v>
      </c>
      <c r="I3686">
        <v>3</v>
      </c>
      <c r="J3686">
        <f>_xlfn.XLOOKUP(tbl_logs[[#This Row],[Target_Department]],tbl_DeptWeight[Department], tbl_DeptWeight[Impact Score])</f>
        <v>5</v>
      </c>
      <c r="K3686">
        <f>_xlfn.XLOOKUP(tbl_logs[[#This Row],[Employee_Action]],tbl_ResponseLikelihood[Employee Action],tbl_ResponseLikelihood[Likelihood Score])</f>
        <v>2</v>
      </c>
      <c r="L3686">
        <f>tbl_logs[[#This Row],[Impact Score]]*tbl_logs[[#This Row],[Response Multiplier]]</f>
        <v>10</v>
      </c>
      <c r="M3686" t="str" cm="1">
        <f t="array" ref="M3686">_xlfn.IFS(tbl_logs[[#This Row],[Total Score]]&lt;=4, "Low", tbl_logs[[#This Row],[Total Score]]&lt;=10, "Medium", tbl_logs[[#This Row],[Total Score]]&lt;=19, "High", tbl_logs[[#This Row],[Total Score]]&lt;=25, "Very High")</f>
        <v>Medium</v>
      </c>
      <c r="N3686" t="str" cm="1">
        <f t="array" ref="N3686">_xlfn.IFS(tbl_logs[[#This Row],[Total Score]]&lt;=4, "Low", tbl_logs[[#This Row],[Total Score]]&lt;=10, "Medium", tbl_logs[[#This Row],[Total Score]]&lt;=17, "High", tbl_logs[[#This Row],[Total Score]]&lt;=25, "Critical")</f>
        <v>Medium</v>
      </c>
    </row>
    <row r="3687" spans="1:14" x14ac:dyDescent="0.3">
      <c r="A3687" t="s">
        <v>947</v>
      </c>
      <c r="B3687" s="1">
        <v>46090.178472222222</v>
      </c>
      <c r="C3687" t="s">
        <v>7</v>
      </c>
      <c r="D3687" t="s">
        <v>22</v>
      </c>
      <c r="E3687" t="s">
        <v>19</v>
      </c>
      <c r="F3687" t="s">
        <v>20</v>
      </c>
      <c r="G3687" s="2">
        <v>0.17847222222222223</v>
      </c>
      <c r="H3687" s="3">
        <v>46090</v>
      </c>
      <c r="I3687">
        <v>3</v>
      </c>
      <c r="J3687">
        <f>_xlfn.XLOOKUP(tbl_logs[[#This Row],[Target_Department]],tbl_DeptWeight[Department], tbl_DeptWeight[Impact Score])</f>
        <v>3</v>
      </c>
      <c r="K3687">
        <f>_xlfn.XLOOKUP(tbl_logs[[#This Row],[Employee_Action]],tbl_ResponseLikelihood[Employee Action],tbl_ResponseLikelihood[Likelihood Score])</f>
        <v>2</v>
      </c>
      <c r="L3687">
        <f>tbl_logs[[#This Row],[Impact Score]]*tbl_logs[[#This Row],[Response Multiplier]]</f>
        <v>6</v>
      </c>
      <c r="M3687" t="str" cm="1">
        <f t="array" ref="M3687">_xlfn.IFS(tbl_logs[[#This Row],[Total Score]]&lt;=4, "Low", tbl_logs[[#This Row],[Total Score]]&lt;=10, "Medium", tbl_logs[[#This Row],[Total Score]]&lt;=19, "High", tbl_logs[[#This Row],[Total Score]]&lt;=25, "Very High")</f>
        <v>Medium</v>
      </c>
      <c r="N3687" t="str" cm="1">
        <f t="array" ref="N3687">_xlfn.IFS(tbl_logs[[#This Row],[Total Score]]&lt;=4, "Low", tbl_logs[[#This Row],[Total Score]]&lt;=10, "Medium", tbl_logs[[#This Row],[Total Score]]&lt;=17, "High", tbl_logs[[#This Row],[Total Score]]&lt;=25, "Critical")</f>
        <v>Medium</v>
      </c>
    </row>
    <row r="3688" spans="1:14" x14ac:dyDescent="0.3">
      <c r="A3688" t="s">
        <v>2993</v>
      </c>
      <c r="B3688" s="1">
        <v>46090.18472222222</v>
      </c>
      <c r="C3688" t="s">
        <v>7</v>
      </c>
      <c r="D3688" t="s">
        <v>22</v>
      </c>
      <c r="E3688" t="s">
        <v>31</v>
      </c>
      <c r="F3688" t="s">
        <v>20</v>
      </c>
      <c r="G3688" s="2">
        <v>0.18472222222222223</v>
      </c>
      <c r="H3688" s="3">
        <v>46090</v>
      </c>
      <c r="I3688">
        <v>3</v>
      </c>
      <c r="J3688">
        <f>_xlfn.XLOOKUP(tbl_logs[[#This Row],[Target_Department]],tbl_DeptWeight[Department], tbl_DeptWeight[Impact Score])</f>
        <v>3</v>
      </c>
      <c r="K3688">
        <f>_xlfn.XLOOKUP(tbl_logs[[#This Row],[Employee_Action]],tbl_ResponseLikelihood[Employee Action],tbl_ResponseLikelihood[Likelihood Score])</f>
        <v>2</v>
      </c>
      <c r="L3688">
        <f>tbl_logs[[#This Row],[Impact Score]]*tbl_logs[[#This Row],[Response Multiplier]]</f>
        <v>6</v>
      </c>
      <c r="M3688" t="str" cm="1">
        <f t="array" ref="M3688">_xlfn.IFS(tbl_logs[[#This Row],[Total Score]]&lt;=4, "Low", tbl_logs[[#This Row],[Total Score]]&lt;=10, "Medium", tbl_logs[[#This Row],[Total Score]]&lt;=19, "High", tbl_logs[[#This Row],[Total Score]]&lt;=25, "Very High")</f>
        <v>Medium</v>
      </c>
      <c r="N3688" t="str" cm="1">
        <f t="array" ref="N3688">_xlfn.IFS(tbl_logs[[#This Row],[Total Score]]&lt;=4, "Low", tbl_logs[[#This Row],[Total Score]]&lt;=10, "Medium", tbl_logs[[#This Row],[Total Score]]&lt;=17, "High", tbl_logs[[#This Row],[Total Score]]&lt;=25, "Critical")</f>
        <v>Medium</v>
      </c>
    </row>
    <row r="3689" spans="1:14" x14ac:dyDescent="0.3">
      <c r="A3689" t="s">
        <v>2721</v>
      </c>
      <c r="B3689" s="1">
        <v>46090.203472222223</v>
      </c>
      <c r="C3689" t="s">
        <v>7</v>
      </c>
      <c r="D3689" t="s">
        <v>8</v>
      </c>
      <c r="E3689" t="s">
        <v>19</v>
      </c>
      <c r="F3689" t="s">
        <v>10</v>
      </c>
      <c r="G3689" s="2">
        <v>0.20347222222222222</v>
      </c>
      <c r="H3689" s="3">
        <v>46090</v>
      </c>
      <c r="I3689">
        <v>3</v>
      </c>
      <c r="J3689">
        <f>_xlfn.XLOOKUP(tbl_logs[[#This Row],[Target_Department]],tbl_DeptWeight[Department], tbl_DeptWeight[Impact Score])</f>
        <v>3</v>
      </c>
      <c r="K3689">
        <f>_xlfn.XLOOKUP(tbl_logs[[#This Row],[Employee_Action]],tbl_ResponseLikelihood[Employee Action],tbl_ResponseLikelihood[Likelihood Score])</f>
        <v>2</v>
      </c>
      <c r="L3689">
        <f>tbl_logs[[#This Row],[Impact Score]]*tbl_logs[[#This Row],[Response Multiplier]]</f>
        <v>6</v>
      </c>
      <c r="M3689" t="str" cm="1">
        <f t="array" ref="M3689">_xlfn.IFS(tbl_logs[[#This Row],[Total Score]]&lt;=4, "Low", tbl_logs[[#This Row],[Total Score]]&lt;=10, "Medium", tbl_logs[[#This Row],[Total Score]]&lt;=19, "High", tbl_logs[[#This Row],[Total Score]]&lt;=25, "Very High")</f>
        <v>Medium</v>
      </c>
      <c r="N3689" t="str" cm="1">
        <f t="array" ref="N3689">_xlfn.IFS(tbl_logs[[#This Row],[Total Score]]&lt;=4, "Low", tbl_logs[[#This Row],[Total Score]]&lt;=10, "Medium", tbl_logs[[#This Row],[Total Score]]&lt;=17, "High", tbl_logs[[#This Row],[Total Score]]&lt;=25, "Critical")</f>
        <v>Medium</v>
      </c>
    </row>
    <row r="3690" spans="1:14" x14ac:dyDescent="0.3">
      <c r="A3690" t="s">
        <v>222</v>
      </c>
      <c r="B3690" s="1">
        <v>46090.228472222225</v>
      </c>
      <c r="C3690" t="s">
        <v>7</v>
      </c>
      <c r="D3690" t="s">
        <v>8</v>
      </c>
      <c r="E3690" t="s">
        <v>16</v>
      </c>
      <c r="F3690" t="s">
        <v>10</v>
      </c>
      <c r="G3690" s="2">
        <v>0.22847222222222222</v>
      </c>
      <c r="H3690" s="3">
        <v>46090</v>
      </c>
      <c r="I3690">
        <v>3</v>
      </c>
      <c r="J3690">
        <f>_xlfn.XLOOKUP(tbl_logs[[#This Row],[Target_Department]],tbl_DeptWeight[Department], tbl_DeptWeight[Impact Score])</f>
        <v>3</v>
      </c>
      <c r="K3690">
        <f>_xlfn.XLOOKUP(tbl_logs[[#This Row],[Employee_Action]],tbl_ResponseLikelihood[Employee Action],tbl_ResponseLikelihood[Likelihood Score])</f>
        <v>2</v>
      </c>
      <c r="L3690">
        <f>tbl_logs[[#This Row],[Impact Score]]*tbl_logs[[#This Row],[Response Multiplier]]</f>
        <v>6</v>
      </c>
      <c r="M3690" t="str" cm="1">
        <f t="array" ref="M3690">_xlfn.IFS(tbl_logs[[#This Row],[Total Score]]&lt;=4, "Low", tbl_logs[[#This Row],[Total Score]]&lt;=10, "Medium", tbl_logs[[#This Row],[Total Score]]&lt;=19, "High", tbl_logs[[#This Row],[Total Score]]&lt;=25, "Very High")</f>
        <v>Medium</v>
      </c>
      <c r="N3690" t="str" cm="1">
        <f t="array" ref="N3690">_xlfn.IFS(tbl_logs[[#This Row],[Total Score]]&lt;=4, "Low", tbl_logs[[#This Row],[Total Score]]&lt;=10, "Medium", tbl_logs[[#This Row],[Total Score]]&lt;=17, "High", tbl_logs[[#This Row],[Total Score]]&lt;=25, "Critical")</f>
        <v>Medium</v>
      </c>
    </row>
    <row r="3691" spans="1:14" x14ac:dyDescent="0.3">
      <c r="A3691" t="s">
        <v>2547</v>
      </c>
      <c r="B3691" s="1">
        <v>46090.289583333331</v>
      </c>
      <c r="C3691" t="s">
        <v>47</v>
      </c>
      <c r="D3691" t="s">
        <v>15</v>
      </c>
      <c r="E3691" t="s">
        <v>31</v>
      </c>
      <c r="F3691" t="s">
        <v>10</v>
      </c>
      <c r="G3691" s="2">
        <v>0.28958333333333336</v>
      </c>
      <c r="H3691" s="3">
        <v>46090</v>
      </c>
      <c r="I3691">
        <v>3</v>
      </c>
      <c r="J3691">
        <f>_xlfn.XLOOKUP(tbl_logs[[#This Row],[Target_Department]],tbl_DeptWeight[Department], tbl_DeptWeight[Impact Score])</f>
        <v>1</v>
      </c>
      <c r="K3691">
        <f>_xlfn.XLOOKUP(tbl_logs[[#This Row],[Employee_Action]],tbl_ResponseLikelihood[Employee Action],tbl_ResponseLikelihood[Likelihood Score])</f>
        <v>2</v>
      </c>
      <c r="L3691">
        <f>tbl_logs[[#This Row],[Impact Score]]*tbl_logs[[#This Row],[Response Multiplier]]</f>
        <v>2</v>
      </c>
      <c r="M3691" t="str" cm="1">
        <f t="array" ref="M3691">_xlfn.IFS(tbl_logs[[#This Row],[Total Score]]&lt;=4, "Low", tbl_logs[[#This Row],[Total Score]]&lt;=10, "Medium", tbl_logs[[#This Row],[Total Score]]&lt;=19, "High", tbl_logs[[#This Row],[Total Score]]&lt;=25, "Very High")</f>
        <v>Low</v>
      </c>
      <c r="N3691" t="str" cm="1">
        <f t="array" ref="N3691">_xlfn.IFS(tbl_logs[[#This Row],[Total Score]]&lt;=4, "Low", tbl_logs[[#This Row],[Total Score]]&lt;=10, "Medium", tbl_logs[[#This Row],[Total Score]]&lt;=17, "High", tbl_logs[[#This Row],[Total Score]]&lt;=25, "Critical")</f>
        <v>Low</v>
      </c>
    </row>
    <row r="3692" spans="1:14" x14ac:dyDescent="0.3">
      <c r="A3692" t="s">
        <v>3839</v>
      </c>
      <c r="B3692" s="1">
        <v>46090.311111111114</v>
      </c>
      <c r="C3692" t="s">
        <v>7</v>
      </c>
      <c r="D3692" t="s">
        <v>15</v>
      </c>
      <c r="E3692" t="s">
        <v>19</v>
      </c>
      <c r="F3692" t="s">
        <v>10</v>
      </c>
      <c r="G3692" s="2">
        <v>0.31111111111111112</v>
      </c>
      <c r="H3692" s="3">
        <v>46090</v>
      </c>
      <c r="I3692">
        <v>3</v>
      </c>
      <c r="J3692">
        <f>_xlfn.XLOOKUP(tbl_logs[[#This Row],[Target_Department]],tbl_DeptWeight[Department], tbl_DeptWeight[Impact Score])</f>
        <v>3</v>
      </c>
      <c r="K3692">
        <f>_xlfn.XLOOKUP(tbl_logs[[#This Row],[Employee_Action]],tbl_ResponseLikelihood[Employee Action],tbl_ResponseLikelihood[Likelihood Score])</f>
        <v>2</v>
      </c>
      <c r="L3692">
        <f>tbl_logs[[#This Row],[Impact Score]]*tbl_logs[[#This Row],[Response Multiplier]]</f>
        <v>6</v>
      </c>
      <c r="M3692" t="str" cm="1">
        <f t="array" ref="M3692">_xlfn.IFS(tbl_logs[[#This Row],[Total Score]]&lt;=4, "Low", tbl_logs[[#This Row],[Total Score]]&lt;=10, "Medium", tbl_logs[[#This Row],[Total Score]]&lt;=19, "High", tbl_logs[[#This Row],[Total Score]]&lt;=25, "Very High")</f>
        <v>Medium</v>
      </c>
      <c r="N3692" t="str" cm="1">
        <f t="array" ref="N3692">_xlfn.IFS(tbl_logs[[#This Row],[Total Score]]&lt;=4, "Low", tbl_logs[[#This Row],[Total Score]]&lt;=10, "Medium", tbl_logs[[#This Row],[Total Score]]&lt;=17, "High", tbl_logs[[#This Row],[Total Score]]&lt;=25, "Critical")</f>
        <v>Medium</v>
      </c>
    </row>
    <row r="3693" spans="1:14" x14ac:dyDescent="0.3">
      <c r="A3693" t="s">
        <v>4472</v>
      </c>
      <c r="B3693" s="1">
        <v>46090.318055555559</v>
      </c>
      <c r="C3693" t="s">
        <v>47</v>
      </c>
      <c r="D3693" t="s">
        <v>15</v>
      </c>
      <c r="E3693" t="s">
        <v>9</v>
      </c>
      <c r="F3693" t="s">
        <v>20</v>
      </c>
      <c r="G3693" s="2">
        <v>0.31805555555555554</v>
      </c>
      <c r="H3693" s="3">
        <v>46090</v>
      </c>
      <c r="I3693">
        <v>3</v>
      </c>
      <c r="J3693">
        <f>_xlfn.XLOOKUP(tbl_logs[[#This Row],[Target_Department]],tbl_DeptWeight[Department], tbl_DeptWeight[Impact Score])</f>
        <v>1</v>
      </c>
      <c r="K3693">
        <f>_xlfn.XLOOKUP(tbl_logs[[#This Row],[Employee_Action]],tbl_ResponseLikelihood[Employee Action],tbl_ResponseLikelihood[Likelihood Score])</f>
        <v>2</v>
      </c>
      <c r="L3693">
        <f>tbl_logs[[#This Row],[Impact Score]]*tbl_logs[[#This Row],[Response Multiplier]]</f>
        <v>2</v>
      </c>
      <c r="M3693" t="str" cm="1">
        <f t="array" ref="M3693">_xlfn.IFS(tbl_logs[[#This Row],[Total Score]]&lt;=4, "Low", tbl_logs[[#This Row],[Total Score]]&lt;=10, "Medium", tbl_logs[[#This Row],[Total Score]]&lt;=19, "High", tbl_logs[[#This Row],[Total Score]]&lt;=25, "Very High")</f>
        <v>Low</v>
      </c>
      <c r="N3693" t="str" cm="1">
        <f t="array" ref="N3693">_xlfn.IFS(tbl_logs[[#This Row],[Total Score]]&lt;=4, "Low", tbl_logs[[#This Row],[Total Score]]&lt;=10, "Medium", tbl_logs[[#This Row],[Total Score]]&lt;=17, "High", tbl_logs[[#This Row],[Total Score]]&lt;=25, "Critical")</f>
        <v>Low</v>
      </c>
    </row>
    <row r="3694" spans="1:14" x14ac:dyDescent="0.3">
      <c r="A3694" t="s">
        <v>1342</v>
      </c>
      <c r="B3694" s="1">
        <v>46090.343055555553</v>
      </c>
      <c r="C3694" t="s">
        <v>7</v>
      </c>
      <c r="D3694" t="s">
        <v>22</v>
      </c>
      <c r="E3694" t="s">
        <v>19</v>
      </c>
      <c r="F3694" t="s">
        <v>10</v>
      </c>
      <c r="G3694" s="2">
        <v>0.34305555555555556</v>
      </c>
      <c r="H3694" s="3">
        <v>46090</v>
      </c>
      <c r="I3694">
        <v>3</v>
      </c>
      <c r="J3694">
        <f>_xlfn.XLOOKUP(tbl_logs[[#This Row],[Target_Department]],tbl_DeptWeight[Department], tbl_DeptWeight[Impact Score])</f>
        <v>3</v>
      </c>
      <c r="K3694">
        <f>_xlfn.XLOOKUP(tbl_logs[[#This Row],[Employee_Action]],tbl_ResponseLikelihood[Employee Action],tbl_ResponseLikelihood[Likelihood Score])</f>
        <v>2</v>
      </c>
      <c r="L3694">
        <f>tbl_logs[[#This Row],[Impact Score]]*tbl_logs[[#This Row],[Response Multiplier]]</f>
        <v>6</v>
      </c>
      <c r="M3694" t="str" cm="1">
        <f t="array" ref="M3694">_xlfn.IFS(tbl_logs[[#This Row],[Total Score]]&lt;=4, "Low", tbl_logs[[#This Row],[Total Score]]&lt;=10, "Medium", tbl_logs[[#This Row],[Total Score]]&lt;=19, "High", tbl_logs[[#This Row],[Total Score]]&lt;=25, "Very High")</f>
        <v>Medium</v>
      </c>
      <c r="N3694" t="str" cm="1">
        <f t="array" ref="N3694">_xlfn.IFS(tbl_logs[[#This Row],[Total Score]]&lt;=4, "Low", tbl_logs[[#This Row],[Total Score]]&lt;=10, "Medium", tbl_logs[[#This Row],[Total Score]]&lt;=17, "High", tbl_logs[[#This Row],[Total Score]]&lt;=25, "Critical")</f>
        <v>Medium</v>
      </c>
    </row>
    <row r="3695" spans="1:14" x14ac:dyDescent="0.3">
      <c r="A3695" t="s">
        <v>3692</v>
      </c>
      <c r="B3695" s="1">
        <v>46090.381249999999</v>
      </c>
      <c r="C3695" t="s">
        <v>7</v>
      </c>
      <c r="D3695" t="s">
        <v>18</v>
      </c>
      <c r="E3695" t="s">
        <v>19</v>
      </c>
      <c r="F3695" t="s">
        <v>20</v>
      </c>
      <c r="G3695" s="2">
        <v>0.38124999999999998</v>
      </c>
      <c r="H3695" s="3">
        <v>46090</v>
      </c>
      <c r="I3695">
        <v>3</v>
      </c>
      <c r="J3695">
        <f>_xlfn.XLOOKUP(tbl_logs[[#This Row],[Target_Department]],tbl_DeptWeight[Department], tbl_DeptWeight[Impact Score])</f>
        <v>3</v>
      </c>
      <c r="K3695">
        <f>_xlfn.XLOOKUP(tbl_logs[[#This Row],[Employee_Action]],tbl_ResponseLikelihood[Employee Action],tbl_ResponseLikelihood[Likelihood Score])</f>
        <v>2</v>
      </c>
      <c r="L3695">
        <f>tbl_logs[[#This Row],[Impact Score]]*tbl_logs[[#This Row],[Response Multiplier]]</f>
        <v>6</v>
      </c>
      <c r="M3695" t="str" cm="1">
        <f t="array" ref="M3695">_xlfn.IFS(tbl_logs[[#This Row],[Total Score]]&lt;=4, "Low", tbl_logs[[#This Row],[Total Score]]&lt;=10, "Medium", tbl_logs[[#This Row],[Total Score]]&lt;=19, "High", tbl_logs[[#This Row],[Total Score]]&lt;=25, "Very High")</f>
        <v>Medium</v>
      </c>
      <c r="N3695" t="str" cm="1">
        <f t="array" ref="N3695">_xlfn.IFS(tbl_logs[[#This Row],[Total Score]]&lt;=4, "Low", tbl_logs[[#This Row],[Total Score]]&lt;=10, "Medium", tbl_logs[[#This Row],[Total Score]]&lt;=17, "High", tbl_logs[[#This Row],[Total Score]]&lt;=25, "Critical")</f>
        <v>Medium</v>
      </c>
    </row>
    <row r="3696" spans="1:14" x14ac:dyDescent="0.3">
      <c r="A3696" t="s">
        <v>4494</v>
      </c>
      <c r="B3696" s="1">
        <v>46090.402777777781</v>
      </c>
      <c r="C3696" t="s">
        <v>47</v>
      </c>
      <c r="D3696" t="s">
        <v>18</v>
      </c>
      <c r="E3696" t="s">
        <v>9</v>
      </c>
      <c r="F3696" t="s">
        <v>10</v>
      </c>
      <c r="G3696" s="2">
        <v>0.40277777777777779</v>
      </c>
      <c r="H3696" s="3">
        <v>46090</v>
      </c>
      <c r="I3696">
        <v>3</v>
      </c>
      <c r="J3696">
        <f>_xlfn.XLOOKUP(tbl_logs[[#This Row],[Target_Department]],tbl_DeptWeight[Department], tbl_DeptWeight[Impact Score])</f>
        <v>1</v>
      </c>
      <c r="K3696">
        <f>_xlfn.XLOOKUP(tbl_logs[[#This Row],[Employee_Action]],tbl_ResponseLikelihood[Employee Action],tbl_ResponseLikelihood[Likelihood Score])</f>
        <v>2</v>
      </c>
      <c r="L3696">
        <f>tbl_logs[[#This Row],[Impact Score]]*tbl_logs[[#This Row],[Response Multiplier]]</f>
        <v>2</v>
      </c>
      <c r="M3696" t="str" cm="1">
        <f t="array" ref="M3696">_xlfn.IFS(tbl_logs[[#This Row],[Total Score]]&lt;=4, "Low", tbl_logs[[#This Row],[Total Score]]&lt;=10, "Medium", tbl_logs[[#This Row],[Total Score]]&lt;=19, "High", tbl_logs[[#This Row],[Total Score]]&lt;=25, "Very High")</f>
        <v>Low</v>
      </c>
      <c r="N3696" t="str" cm="1">
        <f t="array" ref="N3696">_xlfn.IFS(tbl_logs[[#This Row],[Total Score]]&lt;=4, "Low", tbl_logs[[#This Row],[Total Score]]&lt;=10, "Medium", tbl_logs[[#This Row],[Total Score]]&lt;=17, "High", tbl_logs[[#This Row],[Total Score]]&lt;=25, "Critical")</f>
        <v>Low</v>
      </c>
    </row>
    <row r="3697" spans="1:14" x14ac:dyDescent="0.3">
      <c r="A3697" t="s">
        <v>2718</v>
      </c>
      <c r="B3697" s="1">
        <v>46090.405555555553</v>
      </c>
      <c r="C3697" t="s">
        <v>7</v>
      </c>
      <c r="D3697" t="s">
        <v>22</v>
      </c>
      <c r="E3697" t="s">
        <v>19</v>
      </c>
      <c r="F3697" t="s">
        <v>13</v>
      </c>
      <c r="G3697" s="2">
        <v>0.40555555555555556</v>
      </c>
      <c r="H3697" s="3">
        <v>46090</v>
      </c>
      <c r="I3697">
        <v>3</v>
      </c>
      <c r="J3697">
        <f>_xlfn.XLOOKUP(tbl_logs[[#This Row],[Target_Department]],tbl_DeptWeight[Department], tbl_DeptWeight[Impact Score])</f>
        <v>3</v>
      </c>
      <c r="K3697">
        <f>_xlfn.XLOOKUP(tbl_logs[[#This Row],[Employee_Action]],tbl_ResponseLikelihood[Employee Action],tbl_ResponseLikelihood[Likelihood Score])</f>
        <v>1</v>
      </c>
      <c r="L3697">
        <f>tbl_logs[[#This Row],[Impact Score]]*tbl_logs[[#This Row],[Response Multiplier]]</f>
        <v>3</v>
      </c>
      <c r="M3697" t="str" cm="1">
        <f t="array" ref="M3697">_xlfn.IFS(tbl_logs[[#This Row],[Total Score]]&lt;=4, "Low", tbl_logs[[#This Row],[Total Score]]&lt;=10, "Medium", tbl_logs[[#This Row],[Total Score]]&lt;=19, "High", tbl_logs[[#This Row],[Total Score]]&lt;=25, "Very High")</f>
        <v>Low</v>
      </c>
      <c r="N3697" t="str" cm="1">
        <f t="array" ref="N3697">_xlfn.IFS(tbl_logs[[#This Row],[Total Score]]&lt;=4, "Low", tbl_logs[[#This Row],[Total Score]]&lt;=10, "Medium", tbl_logs[[#This Row],[Total Score]]&lt;=17, "High", tbl_logs[[#This Row],[Total Score]]&lt;=25, "Critical")</f>
        <v>Low</v>
      </c>
    </row>
    <row r="3698" spans="1:14" x14ac:dyDescent="0.3">
      <c r="A3698" t="s">
        <v>1625</v>
      </c>
      <c r="B3698" s="1">
        <v>46090.413888888892</v>
      </c>
      <c r="C3698" t="s">
        <v>7</v>
      </c>
      <c r="D3698" t="s">
        <v>18</v>
      </c>
      <c r="E3698" t="s">
        <v>19</v>
      </c>
      <c r="F3698" t="s">
        <v>10</v>
      </c>
      <c r="G3698" s="2">
        <v>0.41388888888888886</v>
      </c>
      <c r="H3698" s="3">
        <v>46090</v>
      </c>
      <c r="I3698">
        <v>3</v>
      </c>
      <c r="J3698">
        <f>_xlfn.XLOOKUP(tbl_logs[[#This Row],[Target_Department]],tbl_DeptWeight[Department], tbl_DeptWeight[Impact Score])</f>
        <v>3</v>
      </c>
      <c r="K3698">
        <f>_xlfn.XLOOKUP(tbl_logs[[#This Row],[Employee_Action]],tbl_ResponseLikelihood[Employee Action],tbl_ResponseLikelihood[Likelihood Score])</f>
        <v>2</v>
      </c>
      <c r="L3698">
        <f>tbl_logs[[#This Row],[Impact Score]]*tbl_logs[[#This Row],[Response Multiplier]]</f>
        <v>6</v>
      </c>
      <c r="M3698" t="str" cm="1">
        <f t="array" ref="M3698">_xlfn.IFS(tbl_logs[[#This Row],[Total Score]]&lt;=4, "Low", tbl_logs[[#This Row],[Total Score]]&lt;=10, "Medium", tbl_logs[[#This Row],[Total Score]]&lt;=19, "High", tbl_logs[[#This Row],[Total Score]]&lt;=25, "Very High")</f>
        <v>Medium</v>
      </c>
      <c r="N3698" t="str" cm="1">
        <f t="array" ref="N3698">_xlfn.IFS(tbl_logs[[#This Row],[Total Score]]&lt;=4, "Low", tbl_logs[[#This Row],[Total Score]]&lt;=10, "Medium", tbl_logs[[#This Row],[Total Score]]&lt;=17, "High", tbl_logs[[#This Row],[Total Score]]&lt;=25, "Critical")</f>
        <v>Medium</v>
      </c>
    </row>
    <row r="3699" spans="1:14" x14ac:dyDescent="0.3">
      <c r="A3699" t="s">
        <v>60</v>
      </c>
      <c r="B3699" s="1">
        <v>46090.415277777778</v>
      </c>
      <c r="C3699" t="s">
        <v>7</v>
      </c>
      <c r="D3699" t="s">
        <v>18</v>
      </c>
      <c r="E3699" t="s">
        <v>19</v>
      </c>
      <c r="F3699" t="s">
        <v>20</v>
      </c>
      <c r="G3699" s="2">
        <v>0.4152777777777778</v>
      </c>
      <c r="H3699" s="3">
        <v>46090</v>
      </c>
      <c r="I3699">
        <v>3</v>
      </c>
      <c r="J3699">
        <f>_xlfn.XLOOKUP(tbl_logs[[#This Row],[Target_Department]],tbl_DeptWeight[Department], tbl_DeptWeight[Impact Score])</f>
        <v>3</v>
      </c>
      <c r="K3699">
        <f>_xlfn.XLOOKUP(tbl_logs[[#This Row],[Employee_Action]],tbl_ResponseLikelihood[Employee Action],tbl_ResponseLikelihood[Likelihood Score])</f>
        <v>2</v>
      </c>
      <c r="L3699">
        <f>tbl_logs[[#This Row],[Impact Score]]*tbl_logs[[#This Row],[Response Multiplier]]</f>
        <v>6</v>
      </c>
      <c r="M3699" t="str" cm="1">
        <f t="array" ref="M3699">_xlfn.IFS(tbl_logs[[#This Row],[Total Score]]&lt;=4, "Low", tbl_logs[[#This Row],[Total Score]]&lt;=10, "Medium", tbl_logs[[#This Row],[Total Score]]&lt;=19, "High", tbl_logs[[#This Row],[Total Score]]&lt;=25, "Very High")</f>
        <v>Medium</v>
      </c>
      <c r="N3699" t="str" cm="1">
        <f t="array" ref="N3699">_xlfn.IFS(tbl_logs[[#This Row],[Total Score]]&lt;=4, "Low", tbl_logs[[#This Row],[Total Score]]&lt;=10, "Medium", tbl_logs[[#This Row],[Total Score]]&lt;=17, "High", tbl_logs[[#This Row],[Total Score]]&lt;=25, "Critical")</f>
        <v>Medium</v>
      </c>
    </row>
    <row r="3700" spans="1:14" x14ac:dyDescent="0.3">
      <c r="A3700" t="s">
        <v>4376</v>
      </c>
      <c r="B3700" s="1">
        <v>46090.463888888888</v>
      </c>
      <c r="C3700" t="s">
        <v>7</v>
      </c>
      <c r="D3700" t="s">
        <v>15</v>
      </c>
      <c r="E3700" t="s">
        <v>16</v>
      </c>
      <c r="F3700" t="s">
        <v>10</v>
      </c>
      <c r="G3700" s="2">
        <v>0.46388888888888891</v>
      </c>
      <c r="H3700" s="3">
        <v>46090</v>
      </c>
      <c r="I3700">
        <v>3</v>
      </c>
      <c r="J3700">
        <f>_xlfn.XLOOKUP(tbl_logs[[#This Row],[Target_Department]],tbl_DeptWeight[Department], tbl_DeptWeight[Impact Score])</f>
        <v>3</v>
      </c>
      <c r="K3700">
        <f>_xlfn.XLOOKUP(tbl_logs[[#This Row],[Employee_Action]],tbl_ResponseLikelihood[Employee Action],tbl_ResponseLikelihood[Likelihood Score])</f>
        <v>2</v>
      </c>
      <c r="L3700">
        <f>tbl_logs[[#This Row],[Impact Score]]*tbl_logs[[#This Row],[Response Multiplier]]</f>
        <v>6</v>
      </c>
      <c r="M3700" t="str" cm="1">
        <f t="array" ref="M3700">_xlfn.IFS(tbl_logs[[#This Row],[Total Score]]&lt;=4, "Low", tbl_logs[[#This Row],[Total Score]]&lt;=10, "Medium", tbl_logs[[#This Row],[Total Score]]&lt;=19, "High", tbl_logs[[#This Row],[Total Score]]&lt;=25, "Very High")</f>
        <v>Medium</v>
      </c>
      <c r="N3700" t="str" cm="1">
        <f t="array" ref="N3700">_xlfn.IFS(tbl_logs[[#This Row],[Total Score]]&lt;=4, "Low", tbl_logs[[#This Row],[Total Score]]&lt;=10, "Medium", tbl_logs[[#This Row],[Total Score]]&lt;=17, "High", tbl_logs[[#This Row],[Total Score]]&lt;=25, "Critical")</f>
        <v>Medium</v>
      </c>
    </row>
    <row r="3701" spans="1:14" x14ac:dyDescent="0.3">
      <c r="A3701" t="s">
        <v>942</v>
      </c>
      <c r="B3701" s="1">
        <v>46090.490277777775</v>
      </c>
      <c r="C3701" t="s">
        <v>7</v>
      </c>
      <c r="D3701" t="s">
        <v>15</v>
      </c>
      <c r="E3701" t="s">
        <v>19</v>
      </c>
      <c r="F3701" t="s">
        <v>13</v>
      </c>
      <c r="G3701" s="2">
        <v>0.49027777777777776</v>
      </c>
      <c r="H3701" s="3">
        <v>46090</v>
      </c>
      <c r="I3701">
        <v>3</v>
      </c>
      <c r="J3701">
        <f>_xlfn.XLOOKUP(tbl_logs[[#This Row],[Target_Department]],tbl_DeptWeight[Department], tbl_DeptWeight[Impact Score])</f>
        <v>3</v>
      </c>
      <c r="K3701">
        <f>_xlfn.XLOOKUP(tbl_logs[[#This Row],[Employee_Action]],tbl_ResponseLikelihood[Employee Action],tbl_ResponseLikelihood[Likelihood Score])</f>
        <v>1</v>
      </c>
      <c r="L3701">
        <f>tbl_logs[[#This Row],[Impact Score]]*tbl_logs[[#This Row],[Response Multiplier]]</f>
        <v>3</v>
      </c>
      <c r="M3701" t="str" cm="1">
        <f t="array" ref="M3701">_xlfn.IFS(tbl_logs[[#This Row],[Total Score]]&lt;=4, "Low", tbl_logs[[#This Row],[Total Score]]&lt;=10, "Medium", tbl_logs[[#This Row],[Total Score]]&lt;=19, "High", tbl_logs[[#This Row],[Total Score]]&lt;=25, "Very High")</f>
        <v>Low</v>
      </c>
      <c r="N3701" t="str" cm="1">
        <f t="array" ref="N3701">_xlfn.IFS(tbl_logs[[#This Row],[Total Score]]&lt;=4, "Low", tbl_logs[[#This Row],[Total Score]]&lt;=10, "Medium", tbl_logs[[#This Row],[Total Score]]&lt;=17, "High", tbl_logs[[#This Row],[Total Score]]&lt;=25, "Critical")</f>
        <v>Low</v>
      </c>
    </row>
    <row r="3702" spans="1:14" x14ac:dyDescent="0.3">
      <c r="A3702" t="s">
        <v>600</v>
      </c>
      <c r="B3702" s="1">
        <v>46090.495833333334</v>
      </c>
      <c r="C3702" t="s">
        <v>7</v>
      </c>
      <c r="D3702" t="s">
        <v>18</v>
      </c>
      <c r="E3702" t="s">
        <v>19</v>
      </c>
      <c r="F3702" t="s">
        <v>10</v>
      </c>
      <c r="G3702" s="2">
        <v>0.49583333333333335</v>
      </c>
      <c r="H3702" s="3">
        <v>46090</v>
      </c>
      <c r="I3702">
        <v>3</v>
      </c>
      <c r="J3702">
        <f>_xlfn.XLOOKUP(tbl_logs[[#This Row],[Target_Department]],tbl_DeptWeight[Department], tbl_DeptWeight[Impact Score])</f>
        <v>3</v>
      </c>
      <c r="K3702">
        <f>_xlfn.XLOOKUP(tbl_logs[[#This Row],[Employee_Action]],tbl_ResponseLikelihood[Employee Action],tbl_ResponseLikelihood[Likelihood Score])</f>
        <v>2</v>
      </c>
      <c r="L3702">
        <f>tbl_logs[[#This Row],[Impact Score]]*tbl_logs[[#This Row],[Response Multiplier]]</f>
        <v>6</v>
      </c>
      <c r="M3702" t="str" cm="1">
        <f t="array" ref="M3702">_xlfn.IFS(tbl_logs[[#This Row],[Total Score]]&lt;=4, "Low", tbl_logs[[#This Row],[Total Score]]&lt;=10, "Medium", tbl_logs[[#This Row],[Total Score]]&lt;=19, "High", tbl_logs[[#This Row],[Total Score]]&lt;=25, "Very High")</f>
        <v>Medium</v>
      </c>
      <c r="N3702" t="str" cm="1">
        <f t="array" ref="N3702">_xlfn.IFS(tbl_logs[[#This Row],[Total Score]]&lt;=4, "Low", tbl_logs[[#This Row],[Total Score]]&lt;=10, "Medium", tbl_logs[[#This Row],[Total Score]]&lt;=17, "High", tbl_logs[[#This Row],[Total Score]]&lt;=25, "Critical")</f>
        <v>Medium</v>
      </c>
    </row>
    <row r="3703" spans="1:14" x14ac:dyDescent="0.3">
      <c r="A3703" t="s">
        <v>4312</v>
      </c>
      <c r="B3703" s="1">
        <v>46090.54583333333</v>
      </c>
      <c r="C3703" t="s">
        <v>47</v>
      </c>
      <c r="D3703" t="s">
        <v>8</v>
      </c>
      <c r="E3703" t="s">
        <v>16</v>
      </c>
      <c r="F3703" t="s">
        <v>53</v>
      </c>
      <c r="G3703" s="2">
        <v>0.54583333333333328</v>
      </c>
      <c r="H3703" s="3">
        <v>46090</v>
      </c>
      <c r="I3703">
        <v>3</v>
      </c>
      <c r="J3703">
        <f>_xlfn.XLOOKUP(tbl_logs[[#This Row],[Target_Department]],tbl_DeptWeight[Department], tbl_DeptWeight[Impact Score])</f>
        <v>1</v>
      </c>
      <c r="K3703">
        <f>_xlfn.XLOOKUP(tbl_logs[[#This Row],[Employee_Action]],tbl_ResponseLikelihood[Employee Action],tbl_ResponseLikelihood[Likelihood Score])</f>
        <v>5</v>
      </c>
      <c r="L3703">
        <f>tbl_logs[[#This Row],[Impact Score]]*tbl_logs[[#This Row],[Response Multiplier]]</f>
        <v>5</v>
      </c>
      <c r="M3703" t="str" cm="1">
        <f t="array" ref="M3703">_xlfn.IFS(tbl_logs[[#This Row],[Total Score]]&lt;=4, "Low", tbl_logs[[#This Row],[Total Score]]&lt;=10, "Medium", tbl_logs[[#This Row],[Total Score]]&lt;=19, "High", tbl_logs[[#This Row],[Total Score]]&lt;=25, "Very High")</f>
        <v>Medium</v>
      </c>
      <c r="N3703" t="str" cm="1">
        <f t="array" ref="N3703">_xlfn.IFS(tbl_logs[[#This Row],[Total Score]]&lt;=4, "Low", tbl_logs[[#This Row],[Total Score]]&lt;=10, "Medium", tbl_logs[[#This Row],[Total Score]]&lt;=17, "High", tbl_logs[[#This Row],[Total Score]]&lt;=25, "Critical")</f>
        <v>Medium</v>
      </c>
    </row>
    <row r="3704" spans="1:14" x14ac:dyDescent="0.3">
      <c r="A3704" t="s">
        <v>751</v>
      </c>
      <c r="B3704" s="1">
        <v>46090.551388888889</v>
      </c>
      <c r="C3704" t="s">
        <v>7</v>
      </c>
      <c r="D3704" t="s">
        <v>8</v>
      </c>
      <c r="E3704" t="s">
        <v>19</v>
      </c>
      <c r="F3704" t="s">
        <v>10</v>
      </c>
      <c r="G3704" s="2">
        <v>0.55138888888888893</v>
      </c>
      <c r="H3704" s="3">
        <v>46090</v>
      </c>
      <c r="I3704">
        <v>3</v>
      </c>
      <c r="J3704">
        <f>_xlfn.XLOOKUP(tbl_logs[[#This Row],[Target_Department]],tbl_DeptWeight[Department], tbl_DeptWeight[Impact Score])</f>
        <v>3</v>
      </c>
      <c r="K3704">
        <f>_xlfn.XLOOKUP(tbl_logs[[#This Row],[Employee_Action]],tbl_ResponseLikelihood[Employee Action],tbl_ResponseLikelihood[Likelihood Score])</f>
        <v>2</v>
      </c>
      <c r="L3704">
        <f>tbl_logs[[#This Row],[Impact Score]]*tbl_logs[[#This Row],[Response Multiplier]]</f>
        <v>6</v>
      </c>
      <c r="M3704" t="str" cm="1">
        <f t="array" ref="M3704">_xlfn.IFS(tbl_logs[[#This Row],[Total Score]]&lt;=4, "Low", tbl_logs[[#This Row],[Total Score]]&lt;=10, "Medium", tbl_logs[[#This Row],[Total Score]]&lt;=19, "High", tbl_logs[[#This Row],[Total Score]]&lt;=25, "Very High")</f>
        <v>Medium</v>
      </c>
      <c r="N3704" t="str" cm="1">
        <f t="array" ref="N3704">_xlfn.IFS(tbl_logs[[#This Row],[Total Score]]&lt;=4, "Low", tbl_logs[[#This Row],[Total Score]]&lt;=10, "Medium", tbl_logs[[#This Row],[Total Score]]&lt;=17, "High", tbl_logs[[#This Row],[Total Score]]&lt;=25, "Critical")</f>
        <v>Medium</v>
      </c>
    </row>
    <row r="3705" spans="1:14" x14ac:dyDescent="0.3">
      <c r="A3705" t="s">
        <v>3584</v>
      </c>
      <c r="B3705" s="1">
        <v>46090.554166666669</v>
      </c>
      <c r="C3705" t="s">
        <v>12</v>
      </c>
      <c r="D3705" t="s">
        <v>22</v>
      </c>
      <c r="E3705" t="s">
        <v>19</v>
      </c>
      <c r="F3705" t="s">
        <v>10</v>
      </c>
      <c r="G3705" s="2">
        <v>0.5541666666666667</v>
      </c>
      <c r="H3705" s="3">
        <v>46090</v>
      </c>
      <c r="I3705">
        <v>3</v>
      </c>
      <c r="J3705">
        <f>_xlfn.XLOOKUP(tbl_logs[[#This Row],[Target_Department]],tbl_DeptWeight[Department], tbl_DeptWeight[Impact Score])</f>
        <v>1</v>
      </c>
      <c r="K3705">
        <f>_xlfn.XLOOKUP(tbl_logs[[#This Row],[Employee_Action]],tbl_ResponseLikelihood[Employee Action],tbl_ResponseLikelihood[Likelihood Score])</f>
        <v>2</v>
      </c>
      <c r="L3705">
        <f>tbl_logs[[#This Row],[Impact Score]]*tbl_logs[[#This Row],[Response Multiplier]]</f>
        <v>2</v>
      </c>
      <c r="M3705" t="str" cm="1">
        <f t="array" ref="M3705">_xlfn.IFS(tbl_logs[[#This Row],[Total Score]]&lt;=4, "Low", tbl_logs[[#This Row],[Total Score]]&lt;=10, "Medium", tbl_logs[[#This Row],[Total Score]]&lt;=19, "High", tbl_logs[[#This Row],[Total Score]]&lt;=25, "Very High")</f>
        <v>Low</v>
      </c>
      <c r="N3705" t="str" cm="1">
        <f t="array" ref="N3705">_xlfn.IFS(tbl_logs[[#This Row],[Total Score]]&lt;=4, "Low", tbl_logs[[#This Row],[Total Score]]&lt;=10, "Medium", tbl_logs[[#This Row],[Total Score]]&lt;=17, "High", tbl_logs[[#This Row],[Total Score]]&lt;=25, "Critical")</f>
        <v>Low</v>
      </c>
    </row>
    <row r="3706" spans="1:14" x14ac:dyDescent="0.3">
      <c r="A3706" t="s">
        <v>1375</v>
      </c>
      <c r="B3706" s="1">
        <v>46090.59375</v>
      </c>
      <c r="C3706" t="s">
        <v>35</v>
      </c>
      <c r="D3706" t="s">
        <v>15</v>
      </c>
      <c r="E3706" t="s">
        <v>9</v>
      </c>
      <c r="F3706" t="s">
        <v>53</v>
      </c>
      <c r="G3706" s="2">
        <v>0.59375</v>
      </c>
      <c r="H3706" s="3">
        <v>46090</v>
      </c>
      <c r="I3706">
        <v>3</v>
      </c>
      <c r="J3706">
        <f>_xlfn.XLOOKUP(tbl_logs[[#This Row],[Target_Department]],tbl_DeptWeight[Department], tbl_DeptWeight[Impact Score])</f>
        <v>1</v>
      </c>
      <c r="K3706">
        <f>_xlfn.XLOOKUP(tbl_logs[[#This Row],[Employee_Action]],tbl_ResponseLikelihood[Employee Action],tbl_ResponseLikelihood[Likelihood Score])</f>
        <v>5</v>
      </c>
      <c r="L3706">
        <f>tbl_logs[[#This Row],[Impact Score]]*tbl_logs[[#This Row],[Response Multiplier]]</f>
        <v>5</v>
      </c>
      <c r="M3706" t="str" cm="1">
        <f t="array" ref="M3706">_xlfn.IFS(tbl_logs[[#This Row],[Total Score]]&lt;=4, "Low", tbl_logs[[#This Row],[Total Score]]&lt;=10, "Medium", tbl_logs[[#This Row],[Total Score]]&lt;=19, "High", tbl_logs[[#This Row],[Total Score]]&lt;=25, "Very High")</f>
        <v>Medium</v>
      </c>
      <c r="N3706" t="str" cm="1">
        <f t="array" ref="N3706">_xlfn.IFS(tbl_logs[[#This Row],[Total Score]]&lt;=4, "Low", tbl_logs[[#This Row],[Total Score]]&lt;=10, "Medium", tbl_logs[[#This Row],[Total Score]]&lt;=17, "High", tbl_logs[[#This Row],[Total Score]]&lt;=25, "Critical")</f>
        <v>Medium</v>
      </c>
    </row>
    <row r="3707" spans="1:14" x14ac:dyDescent="0.3">
      <c r="A3707" t="s">
        <v>202</v>
      </c>
      <c r="B3707" s="1">
        <v>46090.607638888891</v>
      </c>
      <c r="C3707" t="s">
        <v>35</v>
      </c>
      <c r="D3707" t="s">
        <v>8</v>
      </c>
      <c r="E3707" t="s">
        <v>16</v>
      </c>
      <c r="F3707" t="s">
        <v>10</v>
      </c>
      <c r="G3707" s="2">
        <v>0.60763888888888884</v>
      </c>
      <c r="H3707" s="3">
        <v>46090</v>
      </c>
      <c r="I3707">
        <v>3</v>
      </c>
      <c r="J3707">
        <f>_xlfn.XLOOKUP(tbl_logs[[#This Row],[Target_Department]],tbl_DeptWeight[Department], tbl_DeptWeight[Impact Score])</f>
        <v>1</v>
      </c>
      <c r="K3707">
        <f>_xlfn.XLOOKUP(tbl_logs[[#This Row],[Employee_Action]],tbl_ResponseLikelihood[Employee Action],tbl_ResponseLikelihood[Likelihood Score])</f>
        <v>2</v>
      </c>
      <c r="L3707">
        <f>tbl_logs[[#This Row],[Impact Score]]*tbl_logs[[#This Row],[Response Multiplier]]</f>
        <v>2</v>
      </c>
      <c r="M3707" t="str" cm="1">
        <f t="array" ref="M3707">_xlfn.IFS(tbl_logs[[#This Row],[Total Score]]&lt;=4, "Low", tbl_logs[[#This Row],[Total Score]]&lt;=10, "Medium", tbl_logs[[#This Row],[Total Score]]&lt;=19, "High", tbl_logs[[#This Row],[Total Score]]&lt;=25, "Very High")</f>
        <v>Low</v>
      </c>
      <c r="N3707" t="str" cm="1">
        <f t="array" ref="N3707">_xlfn.IFS(tbl_logs[[#This Row],[Total Score]]&lt;=4, "Low", tbl_logs[[#This Row],[Total Score]]&lt;=10, "Medium", tbl_logs[[#This Row],[Total Score]]&lt;=17, "High", tbl_logs[[#This Row],[Total Score]]&lt;=25, "Critical")</f>
        <v>Low</v>
      </c>
    </row>
    <row r="3708" spans="1:14" x14ac:dyDescent="0.3">
      <c r="A3708" t="s">
        <v>3934</v>
      </c>
      <c r="B3708" s="1">
        <v>46090.622916666667</v>
      </c>
      <c r="C3708" t="s">
        <v>7</v>
      </c>
      <c r="D3708" t="s">
        <v>18</v>
      </c>
      <c r="E3708" t="s">
        <v>16</v>
      </c>
      <c r="F3708" t="s">
        <v>10</v>
      </c>
      <c r="G3708" s="2">
        <v>0.62291666666666667</v>
      </c>
      <c r="H3708" s="3">
        <v>46090</v>
      </c>
      <c r="I3708">
        <v>3</v>
      </c>
      <c r="J3708">
        <f>_xlfn.XLOOKUP(tbl_logs[[#This Row],[Target_Department]],tbl_DeptWeight[Department], tbl_DeptWeight[Impact Score])</f>
        <v>3</v>
      </c>
      <c r="K3708">
        <f>_xlfn.XLOOKUP(tbl_logs[[#This Row],[Employee_Action]],tbl_ResponseLikelihood[Employee Action],tbl_ResponseLikelihood[Likelihood Score])</f>
        <v>2</v>
      </c>
      <c r="L3708">
        <f>tbl_logs[[#This Row],[Impact Score]]*tbl_logs[[#This Row],[Response Multiplier]]</f>
        <v>6</v>
      </c>
      <c r="M3708" t="str" cm="1">
        <f t="array" ref="M3708">_xlfn.IFS(tbl_logs[[#This Row],[Total Score]]&lt;=4, "Low", tbl_logs[[#This Row],[Total Score]]&lt;=10, "Medium", tbl_logs[[#This Row],[Total Score]]&lt;=19, "High", tbl_logs[[#This Row],[Total Score]]&lt;=25, "Very High")</f>
        <v>Medium</v>
      </c>
      <c r="N3708" t="str" cm="1">
        <f t="array" ref="N3708">_xlfn.IFS(tbl_logs[[#This Row],[Total Score]]&lt;=4, "Low", tbl_logs[[#This Row],[Total Score]]&lt;=10, "Medium", tbl_logs[[#This Row],[Total Score]]&lt;=17, "High", tbl_logs[[#This Row],[Total Score]]&lt;=25, "Critical")</f>
        <v>Medium</v>
      </c>
    </row>
    <row r="3709" spans="1:14" x14ac:dyDescent="0.3">
      <c r="A3709" t="s">
        <v>4274</v>
      </c>
      <c r="B3709" s="1">
        <v>46090.655555555553</v>
      </c>
      <c r="C3709" t="s">
        <v>7</v>
      </c>
      <c r="D3709" t="s">
        <v>18</v>
      </c>
      <c r="E3709" t="s">
        <v>19</v>
      </c>
      <c r="F3709" t="s">
        <v>20</v>
      </c>
      <c r="G3709" s="2">
        <v>0.65555555555555556</v>
      </c>
      <c r="H3709" s="3">
        <v>46090</v>
      </c>
      <c r="I3709">
        <v>3</v>
      </c>
      <c r="J3709">
        <f>_xlfn.XLOOKUP(tbl_logs[[#This Row],[Target_Department]],tbl_DeptWeight[Department], tbl_DeptWeight[Impact Score])</f>
        <v>3</v>
      </c>
      <c r="K3709">
        <f>_xlfn.XLOOKUP(tbl_logs[[#This Row],[Employee_Action]],tbl_ResponseLikelihood[Employee Action],tbl_ResponseLikelihood[Likelihood Score])</f>
        <v>2</v>
      </c>
      <c r="L3709">
        <f>tbl_logs[[#This Row],[Impact Score]]*tbl_logs[[#This Row],[Response Multiplier]]</f>
        <v>6</v>
      </c>
      <c r="M3709" t="str" cm="1">
        <f t="array" ref="M3709">_xlfn.IFS(tbl_logs[[#This Row],[Total Score]]&lt;=4, "Low", tbl_logs[[#This Row],[Total Score]]&lt;=10, "Medium", tbl_logs[[#This Row],[Total Score]]&lt;=19, "High", tbl_logs[[#This Row],[Total Score]]&lt;=25, "Very High")</f>
        <v>Medium</v>
      </c>
      <c r="N3709" t="str" cm="1">
        <f t="array" ref="N3709">_xlfn.IFS(tbl_logs[[#This Row],[Total Score]]&lt;=4, "Low", tbl_logs[[#This Row],[Total Score]]&lt;=10, "Medium", tbl_logs[[#This Row],[Total Score]]&lt;=17, "High", tbl_logs[[#This Row],[Total Score]]&lt;=25, "Critical")</f>
        <v>Medium</v>
      </c>
    </row>
    <row r="3710" spans="1:14" x14ac:dyDescent="0.3">
      <c r="A3710" t="s">
        <v>83</v>
      </c>
      <c r="B3710" s="1">
        <v>46090.65625</v>
      </c>
      <c r="C3710" t="s">
        <v>40</v>
      </c>
      <c r="D3710" t="s">
        <v>8</v>
      </c>
      <c r="E3710" t="s">
        <v>16</v>
      </c>
      <c r="F3710" t="s">
        <v>10</v>
      </c>
      <c r="G3710" s="2">
        <v>0.65625</v>
      </c>
      <c r="H3710" s="3">
        <v>46090</v>
      </c>
      <c r="I3710">
        <v>3</v>
      </c>
      <c r="J3710">
        <f>_xlfn.XLOOKUP(tbl_logs[[#This Row],[Target_Department]],tbl_DeptWeight[Department], tbl_DeptWeight[Impact Score])</f>
        <v>5</v>
      </c>
      <c r="K3710">
        <f>_xlfn.XLOOKUP(tbl_logs[[#This Row],[Employee_Action]],tbl_ResponseLikelihood[Employee Action],tbl_ResponseLikelihood[Likelihood Score])</f>
        <v>2</v>
      </c>
      <c r="L3710">
        <f>tbl_logs[[#This Row],[Impact Score]]*tbl_logs[[#This Row],[Response Multiplier]]</f>
        <v>10</v>
      </c>
      <c r="M3710" t="str" cm="1">
        <f t="array" ref="M3710">_xlfn.IFS(tbl_logs[[#This Row],[Total Score]]&lt;=4, "Low", tbl_logs[[#This Row],[Total Score]]&lt;=10, "Medium", tbl_logs[[#This Row],[Total Score]]&lt;=19, "High", tbl_logs[[#This Row],[Total Score]]&lt;=25, "Very High")</f>
        <v>Medium</v>
      </c>
      <c r="N3710" t="str" cm="1">
        <f t="array" ref="N3710">_xlfn.IFS(tbl_logs[[#This Row],[Total Score]]&lt;=4, "Low", tbl_logs[[#This Row],[Total Score]]&lt;=10, "Medium", tbl_logs[[#This Row],[Total Score]]&lt;=17, "High", tbl_logs[[#This Row],[Total Score]]&lt;=25, "Critical")</f>
        <v>Medium</v>
      </c>
    </row>
    <row r="3711" spans="1:14" x14ac:dyDescent="0.3">
      <c r="A3711" t="s">
        <v>3244</v>
      </c>
      <c r="B3711" s="1">
        <v>46090.688888888886</v>
      </c>
      <c r="C3711" t="s">
        <v>12</v>
      </c>
      <c r="D3711" t="s">
        <v>22</v>
      </c>
      <c r="E3711" t="s">
        <v>9</v>
      </c>
      <c r="F3711" t="s">
        <v>33</v>
      </c>
      <c r="G3711" s="2">
        <v>0.68888888888888888</v>
      </c>
      <c r="H3711" s="3">
        <v>46090</v>
      </c>
      <c r="I3711">
        <v>3</v>
      </c>
      <c r="J3711">
        <f>_xlfn.XLOOKUP(tbl_logs[[#This Row],[Target_Department]],tbl_DeptWeight[Department], tbl_DeptWeight[Impact Score])</f>
        <v>1</v>
      </c>
      <c r="K3711">
        <f>_xlfn.XLOOKUP(tbl_logs[[#This Row],[Employee_Action]],tbl_ResponseLikelihood[Employee Action],tbl_ResponseLikelihood[Likelihood Score])</f>
        <v>4</v>
      </c>
      <c r="L3711">
        <f>tbl_logs[[#This Row],[Impact Score]]*tbl_logs[[#This Row],[Response Multiplier]]</f>
        <v>4</v>
      </c>
      <c r="M3711" t="str" cm="1">
        <f t="array" ref="M3711">_xlfn.IFS(tbl_logs[[#This Row],[Total Score]]&lt;=4, "Low", tbl_logs[[#This Row],[Total Score]]&lt;=10, "Medium", tbl_logs[[#This Row],[Total Score]]&lt;=19, "High", tbl_logs[[#This Row],[Total Score]]&lt;=25, "Very High")</f>
        <v>Low</v>
      </c>
      <c r="N3711" t="str" cm="1">
        <f t="array" ref="N3711">_xlfn.IFS(tbl_logs[[#This Row],[Total Score]]&lt;=4, "Low", tbl_logs[[#This Row],[Total Score]]&lt;=10, "Medium", tbl_logs[[#This Row],[Total Score]]&lt;=17, "High", tbl_logs[[#This Row],[Total Score]]&lt;=25, "Critical")</f>
        <v>Low</v>
      </c>
    </row>
    <row r="3712" spans="1:14" x14ac:dyDescent="0.3">
      <c r="A3712" t="s">
        <v>1533</v>
      </c>
      <c r="B3712" s="1">
        <v>46090.702777777777</v>
      </c>
      <c r="C3712" t="s">
        <v>12</v>
      </c>
      <c r="D3712" t="s">
        <v>18</v>
      </c>
      <c r="E3712" t="s">
        <v>19</v>
      </c>
      <c r="F3712" t="s">
        <v>13</v>
      </c>
      <c r="G3712" s="2">
        <v>0.70277777777777772</v>
      </c>
      <c r="H3712" s="3">
        <v>46090</v>
      </c>
      <c r="I3712">
        <v>3</v>
      </c>
      <c r="J3712">
        <f>_xlfn.XLOOKUP(tbl_logs[[#This Row],[Target_Department]],tbl_DeptWeight[Department], tbl_DeptWeight[Impact Score])</f>
        <v>1</v>
      </c>
      <c r="K3712">
        <f>_xlfn.XLOOKUP(tbl_logs[[#This Row],[Employee_Action]],tbl_ResponseLikelihood[Employee Action],tbl_ResponseLikelihood[Likelihood Score])</f>
        <v>1</v>
      </c>
      <c r="L3712">
        <f>tbl_logs[[#This Row],[Impact Score]]*tbl_logs[[#This Row],[Response Multiplier]]</f>
        <v>1</v>
      </c>
      <c r="M3712" t="str" cm="1">
        <f t="array" ref="M3712">_xlfn.IFS(tbl_logs[[#This Row],[Total Score]]&lt;=4, "Low", tbl_logs[[#This Row],[Total Score]]&lt;=10, "Medium", tbl_logs[[#This Row],[Total Score]]&lt;=19, "High", tbl_logs[[#This Row],[Total Score]]&lt;=25, "Very High")</f>
        <v>Low</v>
      </c>
      <c r="N3712" t="str" cm="1">
        <f t="array" ref="N3712">_xlfn.IFS(tbl_logs[[#This Row],[Total Score]]&lt;=4, "Low", tbl_logs[[#This Row],[Total Score]]&lt;=10, "Medium", tbl_logs[[#This Row],[Total Score]]&lt;=17, "High", tbl_logs[[#This Row],[Total Score]]&lt;=25, "Critical")</f>
        <v>Low</v>
      </c>
    </row>
    <row r="3713" spans="1:14" x14ac:dyDescent="0.3">
      <c r="A3713" t="s">
        <v>3082</v>
      </c>
      <c r="B3713" s="1">
        <v>46090.704861111109</v>
      </c>
      <c r="C3713" t="s">
        <v>26</v>
      </c>
      <c r="D3713" t="s">
        <v>15</v>
      </c>
      <c r="E3713" t="s">
        <v>16</v>
      </c>
      <c r="F3713" t="s">
        <v>13</v>
      </c>
      <c r="G3713" s="2">
        <v>0.70486111111111116</v>
      </c>
      <c r="H3713" s="3">
        <v>46090</v>
      </c>
      <c r="I3713">
        <v>3</v>
      </c>
      <c r="J3713">
        <f>_xlfn.XLOOKUP(tbl_logs[[#This Row],[Target_Department]],tbl_DeptWeight[Department], tbl_DeptWeight[Impact Score])</f>
        <v>3</v>
      </c>
      <c r="K3713">
        <f>_xlfn.XLOOKUP(tbl_logs[[#This Row],[Employee_Action]],tbl_ResponseLikelihood[Employee Action],tbl_ResponseLikelihood[Likelihood Score])</f>
        <v>1</v>
      </c>
      <c r="L3713">
        <f>tbl_logs[[#This Row],[Impact Score]]*tbl_logs[[#This Row],[Response Multiplier]]</f>
        <v>3</v>
      </c>
      <c r="M3713" t="str" cm="1">
        <f t="array" ref="M3713">_xlfn.IFS(tbl_logs[[#This Row],[Total Score]]&lt;=4, "Low", tbl_logs[[#This Row],[Total Score]]&lt;=10, "Medium", tbl_logs[[#This Row],[Total Score]]&lt;=19, "High", tbl_logs[[#This Row],[Total Score]]&lt;=25, "Very High")</f>
        <v>Low</v>
      </c>
      <c r="N3713" t="str" cm="1">
        <f t="array" ref="N3713">_xlfn.IFS(tbl_logs[[#This Row],[Total Score]]&lt;=4, "Low", tbl_logs[[#This Row],[Total Score]]&lt;=10, "Medium", tbl_logs[[#This Row],[Total Score]]&lt;=17, "High", tbl_logs[[#This Row],[Total Score]]&lt;=25, "Critical")</f>
        <v>Low</v>
      </c>
    </row>
    <row r="3714" spans="1:14" x14ac:dyDescent="0.3">
      <c r="A3714" t="s">
        <v>4913</v>
      </c>
      <c r="B3714" s="1">
        <v>46090.711111111108</v>
      </c>
      <c r="C3714" t="s">
        <v>7</v>
      </c>
      <c r="D3714" t="s">
        <v>15</v>
      </c>
      <c r="E3714" t="s">
        <v>31</v>
      </c>
      <c r="F3714" t="s">
        <v>10</v>
      </c>
      <c r="G3714" s="2">
        <v>0.71111111111111114</v>
      </c>
      <c r="H3714" s="3">
        <v>46090</v>
      </c>
      <c r="I3714">
        <v>3</v>
      </c>
      <c r="J3714">
        <f>_xlfn.XLOOKUP(tbl_logs[[#This Row],[Target_Department]],tbl_DeptWeight[Department], tbl_DeptWeight[Impact Score])</f>
        <v>3</v>
      </c>
      <c r="K3714">
        <f>_xlfn.XLOOKUP(tbl_logs[[#This Row],[Employee_Action]],tbl_ResponseLikelihood[Employee Action],tbl_ResponseLikelihood[Likelihood Score])</f>
        <v>2</v>
      </c>
      <c r="L3714">
        <f>tbl_logs[[#This Row],[Impact Score]]*tbl_logs[[#This Row],[Response Multiplier]]</f>
        <v>6</v>
      </c>
      <c r="M3714" t="str" cm="1">
        <f t="array" ref="M3714">_xlfn.IFS(tbl_logs[[#This Row],[Total Score]]&lt;=4, "Low", tbl_logs[[#This Row],[Total Score]]&lt;=10, "Medium", tbl_logs[[#This Row],[Total Score]]&lt;=19, "High", tbl_logs[[#This Row],[Total Score]]&lt;=25, "Very High")</f>
        <v>Medium</v>
      </c>
      <c r="N3714" t="str" cm="1">
        <f t="array" ref="N3714">_xlfn.IFS(tbl_logs[[#This Row],[Total Score]]&lt;=4, "Low", tbl_logs[[#This Row],[Total Score]]&lt;=10, "Medium", tbl_logs[[#This Row],[Total Score]]&lt;=17, "High", tbl_logs[[#This Row],[Total Score]]&lt;=25, "Critical")</f>
        <v>Medium</v>
      </c>
    </row>
    <row r="3715" spans="1:14" x14ac:dyDescent="0.3">
      <c r="A3715" t="s">
        <v>2758</v>
      </c>
      <c r="B3715" s="1">
        <v>46090.751388888886</v>
      </c>
      <c r="C3715" t="s">
        <v>12</v>
      </c>
      <c r="D3715" t="s">
        <v>22</v>
      </c>
      <c r="E3715" t="s">
        <v>9</v>
      </c>
      <c r="F3715" t="s">
        <v>13</v>
      </c>
      <c r="G3715" s="2">
        <v>0.75138888888888888</v>
      </c>
      <c r="H3715" s="3">
        <v>46090</v>
      </c>
      <c r="I3715">
        <v>3</v>
      </c>
      <c r="J3715">
        <f>_xlfn.XLOOKUP(tbl_logs[[#This Row],[Target_Department]],tbl_DeptWeight[Department], tbl_DeptWeight[Impact Score])</f>
        <v>1</v>
      </c>
      <c r="K3715">
        <f>_xlfn.XLOOKUP(tbl_logs[[#This Row],[Employee_Action]],tbl_ResponseLikelihood[Employee Action],tbl_ResponseLikelihood[Likelihood Score])</f>
        <v>1</v>
      </c>
      <c r="L3715">
        <f>tbl_logs[[#This Row],[Impact Score]]*tbl_logs[[#This Row],[Response Multiplier]]</f>
        <v>1</v>
      </c>
      <c r="M3715" t="str" cm="1">
        <f t="array" ref="M3715">_xlfn.IFS(tbl_logs[[#This Row],[Total Score]]&lt;=4, "Low", tbl_logs[[#This Row],[Total Score]]&lt;=10, "Medium", tbl_logs[[#This Row],[Total Score]]&lt;=19, "High", tbl_logs[[#This Row],[Total Score]]&lt;=25, "Very High")</f>
        <v>Low</v>
      </c>
      <c r="N3715" t="str" cm="1">
        <f t="array" ref="N3715">_xlfn.IFS(tbl_logs[[#This Row],[Total Score]]&lt;=4, "Low", tbl_logs[[#This Row],[Total Score]]&lt;=10, "Medium", tbl_logs[[#This Row],[Total Score]]&lt;=17, "High", tbl_logs[[#This Row],[Total Score]]&lt;=25, "Critical")</f>
        <v>Low</v>
      </c>
    </row>
    <row r="3716" spans="1:14" x14ac:dyDescent="0.3">
      <c r="A3716" t="s">
        <v>4807</v>
      </c>
      <c r="B3716" s="1">
        <v>46090.789583333331</v>
      </c>
      <c r="C3716" t="s">
        <v>40</v>
      </c>
      <c r="D3716" t="s">
        <v>18</v>
      </c>
      <c r="E3716" t="s">
        <v>16</v>
      </c>
      <c r="F3716" t="s">
        <v>20</v>
      </c>
      <c r="G3716" s="2">
        <v>0.7895833333333333</v>
      </c>
      <c r="H3716" s="3">
        <v>46090</v>
      </c>
      <c r="I3716">
        <v>3</v>
      </c>
      <c r="J3716">
        <f>_xlfn.XLOOKUP(tbl_logs[[#This Row],[Target_Department]],tbl_DeptWeight[Department], tbl_DeptWeight[Impact Score])</f>
        <v>5</v>
      </c>
      <c r="K3716">
        <f>_xlfn.XLOOKUP(tbl_logs[[#This Row],[Employee_Action]],tbl_ResponseLikelihood[Employee Action],tbl_ResponseLikelihood[Likelihood Score])</f>
        <v>2</v>
      </c>
      <c r="L3716">
        <f>tbl_logs[[#This Row],[Impact Score]]*tbl_logs[[#This Row],[Response Multiplier]]</f>
        <v>10</v>
      </c>
      <c r="M3716" t="str" cm="1">
        <f t="array" ref="M3716">_xlfn.IFS(tbl_logs[[#This Row],[Total Score]]&lt;=4, "Low", tbl_logs[[#This Row],[Total Score]]&lt;=10, "Medium", tbl_logs[[#This Row],[Total Score]]&lt;=19, "High", tbl_logs[[#This Row],[Total Score]]&lt;=25, "Very High")</f>
        <v>Medium</v>
      </c>
      <c r="N3716" t="str" cm="1">
        <f t="array" ref="N3716">_xlfn.IFS(tbl_logs[[#This Row],[Total Score]]&lt;=4, "Low", tbl_logs[[#This Row],[Total Score]]&lt;=10, "Medium", tbl_logs[[#This Row],[Total Score]]&lt;=17, "High", tbl_logs[[#This Row],[Total Score]]&lt;=25, "Critical")</f>
        <v>Medium</v>
      </c>
    </row>
    <row r="3717" spans="1:14" x14ac:dyDescent="0.3">
      <c r="A3717" t="s">
        <v>4135</v>
      </c>
      <c r="B3717" s="1">
        <v>46090.814583333333</v>
      </c>
      <c r="C3717" t="s">
        <v>7</v>
      </c>
      <c r="D3717" t="s">
        <v>8</v>
      </c>
      <c r="E3717" t="s">
        <v>16</v>
      </c>
      <c r="F3717" t="s">
        <v>10</v>
      </c>
      <c r="G3717" s="2">
        <v>0.81458333333333333</v>
      </c>
      <c r="H3717" s="3">
        <v>46090</v>
      </c>
      <c r="I3717">
        <v>3</v>
      </c>
      <c r="J3717">
        <f>_xlfn.XLOOKUP(tbl_logs[[#This Row],[Target_Department]],tbl_DeptWeight[Department], tbl_DeptWeight[Impact Score])</f>
        <v>3</v>
      </c>
      <c r="K3717">
        <f>_xlfn.XLOOKUP(tbl_logs[[#This Row],[Employee_Action]],tbl_ResponseLikelihood[Employee Action],tbl_ResponseLikelihood[Likelihood Score])</f>
        <v>2</v>
      </c>
      <c r="L3717">
        <f>tbl_logs[[#This Row],[Impact Score]]*tbl_logs[[#This Row],[Response Multiplier]]</f>
        <v>6</v>
      </c>
      <c r="M3717" t="str" cm="1">
        <f t="array" ref="M3717">_xlfn.IFS(tbl_logs[[#This Row],[Total Score]]&lt;=4, "Low", tbl_logs[[#This Row],[Total Score]]&lt;=10, "Medium", tbl_logs[[#This Row],[Total Score]]&lt;=19, "High", tbl_logs[[#This Row],[Total Score]]&lt;=25, "Very High")</f>
        <v>Medium</v>
      </c>
      <c r="N3717" t="str" cm="1">
        <f t="array" ref="N3717">_xlfn.IFS(tbl_logs[[#This Row],[Total Score]]&lt;=4, "Low", tbl_logs[[#This Row],[Total Score]]&lt;=10, "Medium", tbl_logs[[#This Row],[Total Score]]&lt;=17, "High", tbl_logs[[#This Row],[Total Score]]&lt;=25, "Critical")</f>
        <v>Medium</v>
      </c>
    </row>
    <row r="3718" spans="1:14" x14ac:dyDescent="0.3">
      <c r="A3718" t="s">
        <v>2456</v>
      </c>
      <c r="B3718" s="1">
        <v>46090.821527777778</v>
      </c>
      <c r="C3718" t="s">
        <v>40</v>
      </c>
      <c r="D3718" t="s">
        <v>22</v>
      </c>
      <c r="E3718" t="s">
        <v>16</v>
      </c>
      <c r="F3718" t="s">
        <v>20</v>
      </c>
      <c r="G3718" s="2">
        <v>0.82152777777777775</v>
      </c>
      <c r="H3718" s="3">
        <v>46090</v>
      </c>
      <c r="I3718">
        <v>3</v>
      </c>
      <c r="J3718">
        <f>_xlfn.XLOOKUP(tbl_logs[[#This Row],[Target_Department]],tbl_DeptWeight[Department], tbl_DeptWeight[Impact Score])</f>
        <v>5</v>
      </c>
      <c r="K3718">
        <f>_xlfn.XLOOKUP(tbl_logs[[#This Row],[Employee_Action]],tbl_ResponseLikelihood[Employee Action],tbl_ResponseLikelihood[Likelihood Score])</f>
        <v>2</v>
      </c>
      <c r="L3718">
        <f>tbl_logs[[#This Row],[Impact Score]]*tbl_logs[[#This Row],[Response Multiplier]]</f>
        <v>10</v>
      </c>
      <c r="M3718" t="str" cm="1">
        <f t="array" ref="M3718">_xlfn.IFS(tbl_logs[[#This Row],[Total Score]]&lt;=4, "Low", tbl_logs[[#This Row],[Total Score]]&lt;=10, "Medium", tbl_logs[[#This Row],[Total Score]]&lt;=19, "High", tbl_logs[[#This Row],[Total Score]]&lt;=25, "Very High")</f>
        <v>Medium</v>
      </c>
      <c r="N3718" t="str" cm="1">
        <f t="array" ref="N3718">_xlfn.IFS(tbl_logs[[#This Row],[Total Score]]&lt;=4, "Low", tbl_logs[[#This Row],[Total Score]]&lt;=10, "Medium", tbl_logs[[#This Row],[Total Score]]&lt;=17, "High", tbl_logs[[#This Row],[Total Score]]&lt;=25, "Critical")</f>
        <v>Medium</v>
      </c>
    </row>
    <row r="3719" spans="1:14" x14ac:dyDescent="0.3">
      <c r="A3719" t="s">
        <v>854</v>
      </c>
      <c r="B3719" s="1">
        <v>46090.862500000003</v>
      </c>
      <c r="C3719" t="s">
        <v>40</v>
      </c>
      <c r="D3719" t="s">
        <v>22</v>
      </c>
      <c r="E3719" t="s">
        <v>16</v>
      </c>
      <c r="F3719" t="s">
        <v>10</v>
      </c>
      <c r="G3719" s="2">
        <v>0.86250000000000004</v>
      </c>
      <c r="H3719" s="3">
        <v>46090</v>
      </c>
      <c r="I3719">
        <v>3</v>
      </c>
      <c r="J3719">
        <f>_xlfn.XLOOKUP(tbl_logs[[#This Row],[Target_Department]],tbl_DeptWeight[Department], tbl_DeptWeight[Impact Score])</f>
        <v>5</v>
      </c>
      <c r="K3719">
        <f>_xlfn.XLOOKUP(tbl_logs[[#This Row],[Employee_Action]],tbl_ResponseLikelihood[Employee Action],tbl_ResponseLikelihood[Likelihood Score])</f>
        <v>2</v>
      </c>
      <c r="L3719">
        <f>tbl_logs[[#This Row],[Impact Score]]*tbl_logs[[#This Row],[Response Multiplier]]</f>
        <v>10</v>
      </c>
      <c r="M3719" t="str" cm="1">
        <f t="array" ref="M3719">_xlfn.IFS(tbl_logs[[#This Row],[Total Score]]&lt;=4, "Low", tbl_logs[[#This Row],[Total Score]]&lt;=10, "Medium", tbl_logs[[#This Row],[Total Score]]&lt;=19, "High", tbl_logs[[#This Row],[Total Score]]&lt;=25, "Very High")</f>
        <v>Medium</v>
      </c>
      <c r="N3719" t="str" cm="1">
        <f t="array" ref="N3719">_xlfn.IFS(tbl_logs[[#This Row],[Total Score]]&lt;=4, "Low", tbl_logs[[#This Row],[Total Score]]&lt;=10, "Medium", tbl_logs[[#This Row],[Total Score]]&lt;=17, "High", tbl_logs[[#This Row],[Total Score]]&lt;=25, "Critical")</f>
        <v>Medium</v>
      </c>
    </row>
    <row r="3720" spans="1:14" x14ac:dyDescent="0.3">
      <c r="A3720" t="s">
        <v>249</v>
      </c>
      <c r="B3720" s="1">
        <v>46090.881249999999</v>
      </c>
      <c r="C3720" t="s">
        <v>7</v>
      </c>
      <c r="D3720" t="s">
        <v>15</v>
      </c>
      <c r="E3720" t="s">
        <v>19</v>
      </c>
      <c r="F3720" t="s">
        <v>10</v>
      </c>
      <c r="G3720" s="2">
        <v>0.88124999999999998</v>
      </c>
      <c r="H3720" s="3">
        <v>46090</v>
      </c>
      <c r="I3720">
        <v>3</v>
      </c>
      <c r="J3720">
        <f>_xlfn.XLOOKUP(tbl_logs[[#This Row],[Target_Department]],tbl_DeptWeight[Department], tbl_DeptWeight[Impact Score])</f>
        <v>3</v>
      </c>
      <c r="K3720">
        <f>_xlfn.XLOOKUP(tbl_logs[[#This Row],[Employee_Action]],tbl_ResponseLikelihood[Employee Action],tbl_ResponseLikelihood[Likelihood Score])</f>
        <v>2</v>
      </c>
      <c r="L3720">
        <f>tbl_logs[[#This Row],[Impact Score]]*tbl_logs[[#This Row],[Response Multiplier]]</f>
        <v>6</v>
      </c>
      <c r="M3720" t="str" cm="1">
        <f t="array" ref="M3720">_xlfn.IFS(tbl_logs[[#This Row],[Total Score]]&lt;=4, "Low", tbl_logs[[#This Row],[Total Score]]&lt;=10, "Medium", tbl_logs[[#This Row],[Total Score]]&lt;=19, "High", tbl_logs[[#This Row],[Total Score]]&lt;=25, "Very High")</f>
        <v>Medium</v>
      </c>
      <c r="N3720" t="str" cm="1">
        <f t="array" ref="N3720">_xlfn.IFS(tbl_logs[[#This Row],[Total Score]]&lt;=4, "Low", tbl_logs[[#This Row],[Total Score]]&lt;=10, "Medium", tbl_logs[[#This Row],[Total Score]]&lt;=17, "High", tbl_logs[[#This Row],[Total Score]]&lt;=25, "Critical")</f>
        <v>Medium</v>
      </c>
    </row>
    <row r="3721" spans="1:14" x14ac:dyDescent="0.3">
      <c r="A3721" t="s">
        <v>485</v>
      </c>
      <c r="B3721" s="1">
        <v>46090.888888888891</v>
      </c>
      <c r="C3721" t="s">
        <v>7</v>
      </c>
      <c r="D3721" t="s">
        <v>18</v>
      </c>
      <c r="E3721" t="s">
        <v>19</v>
      </c>
      <c r="F3721" t="s">
        <v>10</v>
      </c>
      <c r="G3721" s="2">
        <v>0.88888888888888884</v>
      </c>
      <c r="H3721" s="3">
        <v>46090</v>
      </c>
      <c r="I3721">
        <v>3</v>
      </c>
      <c r="J3721">
        <f>_xlfn.XLOOKUP(tbl_logs[[#This Row],[Target_Department]],tbl_DeptWeight[Department], tbl_DeptWeight[Impact Score])</f>
        <v>3</v>
      </c>
      <c r="K3721">
        <f>_xlfn.XLOOKUP(tbl_logs[[#This Row],[Employee_Action]],tbl_ResponseLikelihood[Employee Action],tbl_ResponseLikelihood[Likelihood Score])</f>
        <v>2</v>
      </c>
      <c r="L3721">
        <f>tbl_logs[[#This Row],[Impact Score]]*tbl_logs[[#This Row],[Response Multiplier]]</f>
        <v>6</v>
      </c>
      <c r="M3721" t="str" cm="1">
        <f t="array" ref="M3721">_xlfn.IFS(tbl_logs[[#This Row],[Total Score]]&lt;=4, "Low", tbl_logs[[#This Row],[Total Score]]&lt;=10, "Medium", tbl_logs[[#This Row],[Total Score]]&lt;=19, "High", tbl_logs[[#This Row],[Total Score]]&lt;=25, "Very High")</f>
        <v>Medium</v>
      </c>
      <c r="N3721" t="str" cm="1">
        <f t="array" ref="N3721">_xlfn.IFS(tbl_logs[[#This Row],[Total Score]]&lt;=4, "Low", tbl_logs[[#This Row],[Total Score]]&lt;=10, "Medium", tbl_logs[[#This Row],[Total Score]]&lt;=17, "High", tbl_logs[[#This Row],[Total Score]]&lt;=25, "Critical")</f>
        <v>Medium</v>
      </c>
    </row>
    <row r="3722" spans="1:14" x14ac:dyDescent="0.3">
      <c r="A3722" t="s">
        <v>3430</v>
      </c>
      <c r="B3722" s="1">
        <v>46090.944444444445</v>
      </c>
      <c r="C3722" t="s">
        <v>7</v>
      </c>
      <c r="D3722" t="s">
        <v>8</v>
      </c>
      <c r="E3722" t="s">
        <v>19</v>
      </c>
      <c r="F3722" t="s">
        <v>53</v>
      </c>
      <c r="G3722" s="2">
        <v>0.94444444444444442</v>
      </c>
      <c r="H3722" s="3">
        <v>46090</v>
      </c>
      <c r="I3722">
        <v>3</v>
      </c>
      <c r="J3722">
        <f>_xlfn.XLOOKUP(tbl_logs[[#This Row],[Target_Department]],tbl_DeptWeight[Department], tbl_DeptWeight[Impact Score])</f>
        <v>3</v>
      </c>
      <c r="K3722">
        <f>_xlfn.XLOOKUP(tbl_logs[[#This Row],[Employee_Action]],tbl_ResponseLikelihood[Employee Action],tbl_ResponseLikelihood[Likelihood Score])</f>
        <v>5</v>
      </c>
      <c r="L3722">
        <f>tbl_logs[[#This Row],[Impact Score]]*tbl_logs[[#This Row],[Response Multiplier]]</f>
        <v>15</v>
      </c>
      <c r="M3722" t="str" cm="1">
        <f t="array" ref="M3722">_xlfn.IFS(tbl_logs[[#This Row],[Total Score]]&lt;=4, "Low", tbl_logs[[#This Row],[Total Score]]&lt;=10, "Medium", tbl_logs[[#This Row],[Total Score]]&lt;=19, "High", tbl_logs[[#This Row],[Total Score]]&lt;=25, "Very High")</f>
        <v>High</v>
      </c>
      <c r="N3722" t="str" cm="1">
        <f t="array" ref="N3722">_xlfn.IFS(tbl_logs[[#This Row],[Total Score]]&lt;=4, "Low", tbl_logs[[#This Row],[Total Score]]&lt;=10, "Medium", tbl_logs[[#This Row],[Total Score]]&lt;=17, "High", tbl_logs[[#This Row],[Total Score]]&lt;=25, "Critical")</f>
        <v>High</v>
      </c>
    </row>
    <row r="3723" spans="1:14" x14ac:dyDescent="0.3">
      <c r="A3723" t="s">
        <v>4620</v>
      </c>
      <c r="B3723" s="1">
        <v>46091.001388888886</v>
      </c>
      <c r="C3723" t="s">
        <v>7</v>
      </c>
      <c r="D3723" t="s">
        <v>8</v>
      </c>
      <c r="E3723" t="s">
        <v>19</v>
      </c>
      <c r="F3723" t="s">
        <v>20</v>
      </c>
      <c r="G3723" s="2">
        <v>1.3888888888888889E-3</v>
      </c>
      <c r="H3723" s="3">
        <v>46091</v>
      </c>
      <c r="I3723">
        <v>3</v>
      </c>
      <c r="J3723">
        <f>_xlfn.XLOOKUP(tbl_logs[[#This Row],[Target_Department]],tbl_DeptWeight[Department], tbl_DeptWeight[Impact Score])</f>
        <v>3</v>
      </c>
      <c r="K3723">
        <f>_xlfn.XLOOKUP(tbl_logs[[#This Row],[Employee_Action]],tbl_ResponseLikelihood[Employee Action],tbl_ResponseLikelihood[Likelihood Score])</f>
        <v>2</v>
      </c>
      <c r="L3723">
        <f>tbl_logs[[#This Row],[Impact Score]]*tbl_logs[[#This Row],[Response Multiplier]]</f>
        <v>6</v>
      </c>
      <c r="M3723" t="str" cm="1">
        <f t="array" ref="M3723">_xlfn.IFS(tbl_logs[[#This Row],[Total Score]]&lt;=4, "Low", tbl_logs[[#This Row],[Total Score]]&lt;=10, "Medium", tbl_logs[[#This Row],[Total Score]]&lt;=19, "High", tbl_logs[[#This Row],[Total Score]]&lt;=25, "Very High")</f>
        <v>Medium</v>
      </c>
      <c r="N3723" t="str" cm="1">
        <f t="array" ref="N3723">_xlfn.IFS(tbl_logs[[#This Row],[Total Score]]&lt;=4, "Low", tbl_logs[[#This Row],[Total Score]]&lt;=10, "Medium", tbl_logs[[#This Row],[Total Score]]&lt;=17, "High", tbl_logs[[#This Row],[Total Score]]&lt;=25, "Critical")</f>
        <v>Medium</v>
      </c>
    </row>
    <row r="3724" spans="1:14" x14ac:dyDescent="0.3">
      <c r="A3724" t="s">
        <v>399</v>
      </c>
      <c r="B3724" s="1">
        <v>46091.006944444445</v>
      </c>
      <c r="C3724" t="s">
        <v>40</v>
      </c>
      <c r="D3724" t="s">
        <v>18</v>
      </c>
      <c r="E3724" t="s">
        <v>16</v>
      </c>
      <c r="F3724" t="s">
        <v>10</v>
      </c>
      <c r="G3724" s="2">
        <v>6.9444444444444441E-3</v>
      </c>
      <c r="H3724" s="3">
        <v>46091</v>
      </c>
      <c r="I3724">
        <v>3</v>
      </c>
      <c r="J3724">
        <f>_xlfn.XLOOKUP(tbl_logs[[#This Row],[Target_Department]],tbl_DeptWeight[Department], tbl_DeptWeight[Impact Score])</f>
        <v>5</v>
      </c>
      <c r="K3724">
        <f>_xlfn.XLOOKUP(tbl_logs[[#This Row],[Employee_Action]],tbl_ResponseLikelihood[Employee Action],tbl_ResponseLikelihood[Likelihood Score])</f>
        <v>2</v>
      </c>
      <c r="L3724">
        <f>tbl_logs[[#This Row],[Impact Score]]*tbl_logs[[#This Row],[Response Multiplier]]</f>
        <v>10</v>
      </c>
      <c r="M3724" t="str" cm="1">
        <f t="array" ref="M3724">_xlfn.IFS(tbl_logs[[#This Row],[Total Score]]&lt;=4, "Low", tbl_logs[[#This Row],[Total Score]]&lt;=10, "Medium", tbl_logs[[#This Row],[Total Score]]&lt;=19, "High", tbl_logs[[#This Row],[Total Score]]&lt;=25, "Very High")</f>
        <v>Medium</v>
      </c>
      <c r="N3724" t="str" cm="1">
        <f t="array" ref="N3724">_xlfn.IFS(tbl_logs[[#This Row],[Total Score]]&lt;=4, "Low", tbl_logs[[#This Row],[Total Score]]&lt;=10, "Medium", tbl_logs[[#This Row],[Total Score]]&lt;=17, "High", tbl_logs[[#This Row],[Total Score]]&lt;=25, "Critical")</f>
        <v>Medium</v>
      </c>
    </row>
    <row r="3725" spans="1:14" x14ac:dyDescent="0.3">
      <c r="A3725" t="s">
        <v>1155</v>
      </c>
      <c r="B3725" s="1">
        <v>46091.035416666666</v>
      </c>
      <c r="C3725" t="s">
        <v>7</v>
      </c>
      <c r="D3725" t="s">
        <v>8</v>
      </c>
      <c r="E3725" t="s">
        <v>19</v>
      </c>
      <c r="F3725" t="s">
        <v>10</v>
      </c>
      <c r="G3725" s="2">
        <v>3.5416666666666666E-2</v>
      </c>
      <c r="H3725" s="3">
        <v>46091</v>
      </c>
      <c r="I3725">
        <v>3</v>
      </c>
      <c r="J3725">
        <f>_xlfn.XLOOKUP(tbl_logs[[#This Row],[Target_Department]],tbl_DeptWeight[Department], tbl_DeptWeight[Impact Score])</f>
        <v>3</v>
      </c>
      <c r="K3725">
        <f>_xlfn.XLOOKUP(tbl_logs[[#This Row],[Employee_Action]],tbl_ResponseLikelihood[Employee Action],tbl_ResponseLikelihood[Likelihood Score])</f>
        <v>2</v>
      </c>
      <c r="L3725">
        <f>tbl_logs[[#This Row],[Impact Score]]*tbl_logs[[#This Row],[Response Multiplier]]</f>
        <v>6</v>
      </c>
      <c r="M3725" t="str" cm="1">
        <f t="array" ref="M3725">_xlfn.IFS(tbl_logs[[#This Row],[Total Score]]&lt;=4, "Low", tbl_logs[[#This Row],[Total Score]]&lt;=10, "Medium", tbl_logs[[#This Row],[Total Score]]&lt;=19, "High", tbl_logs[[#This Row],[Total Score]]&lt;=25, "Very High")</f>
        <v>Medium</v>
      </c>
      <c r="N3725" t="str" cm="1">
        <f t="array" ref="N3725">_xlfn.IFS(tbl_logs[[#This Row],[Total Score]]&lt;=4, "Low", tbl_logs[[#This Row],[Total Score]]&lt;=10, "Medium", tbl_logs[[#This Row],[Total Score]]&lt;=17, "High", tbl_logs[[#This Row],[Total Score]]&lt;=25, "Critical")</f>
        <v>Medium</v>
      </c>
    </row>
    <row r="3726" spans="1:14" x14ac:dyDescent="0.3">
      <c r="A3726" t="s">
        <v>3499</v>
      </c>
      <c r="B3726" s="1">
        <v>46091.061111111114</v>
      </c>
      <c r="C3726" t="s">
        <v>7</v>
      </c>
      <c r="D3726" t="s">
        <v>22</v>
      </c>
      <c r="E3726" t="s">
        <v>16</v>
      </c>
      <c r="F3726" t="s">
        <v>10</v>
      </c>
      <c r="G3726" s="2">
        <v>6.1111111111111109E-2</v>
      </c>
      <c r="H3726" s="3">
        <v>46091</v>
      </c>
      <c r="I3726">
        <v>3</v>
      </c>
      <c r="J3726">
        <f>_xlfn.XLOOKUP(tbl_logs[[#This Row],[Target_Department]],tbl_DeptWeight[Department], tbl_DeptWeight[Impact Score])</f>
        <v>3</v>
      </c>
      <c r="K3726">
        <f>_xlfn.XLOOKUP(tbl_logs[[#This Row],[Employee_Action]],tbl_ResponseLikelihood[Employee Action],tbl_ResponseLikelihood[Likelihood Score])</f>
        <v>2</v>
      </c>
      <c r="L3726">
        <f>tbl_logs[[#This Row],[Impact Score]]*tbl_logs[[#This Row],[Response Multiplier]]</f>
        <v>6</v>
      </c>
      <c r="M3726" t="str" cm="1">
        <f t="array" ref="M3726">_xlfn.IFS(tbl_logs[[#This Row],[Total Score]]&lt;=4, "Low", tbl_logs[[#This Row],[Total Score]]&lt;=10, "Medium", tbl_logs[[#This Row],[Total Score]]&lt;=19, "High", tbl_logs[[#This Row],[Total Score]]&lt;=25, "Very High")</f>
        <v>Medium</v>
      </c>
      <c r="N3726" t="str" cm="1">
        <f t="array" ref="N3726">_xlfn.IFS(tbl_logs[[#This Row],[Total Score]]&lt;=4, "Low", tbl_logs[[#This Row],[Total Score]]&lt;=10, "Medium", tbl_logs[[#This Row],[Total Score]]&lt;=17, "High", tbl_logs[[#This Row],[Total Score]]&lt;=25, "Critical")</f>
        <v>Medium</v>
      </c>
    </row>
    <row r="3727" spans="1:14" x14ac:dyDescent="0.3">
      <c r="A3727" t="s">
        <v>4865</v>
      </c>
      <c r="B3727" s="1">
        <v>46091.07916666667</v>
      </c>
      <c r="C3727" t="s">
        <v>7</v>
      </c>
      <c r="D3727" t="s">
        <v>15</v>
      </c>
      <c r="E3727" t="s">
        <v>19</v>
      </c>
      <c r="F3727" t="s">
        <v>33</v>
      </c>
      <c r="G3727" s="2">
        <v>7.9166666666666663E-2</v>
      </c>
      <c r="H3727" s="3">
        <v>46091</v>
      </c>
      <c r="I3727">
        <v>3</v>
      </c>
      <c r="J3727">
        <f>_xlfn.XLOOKUP(tbl_logs[[#This Row],[Target_Department]],tbl_DeptWeight[Department], tbl_DeptWeight[Impact Score])</f>
        <v>3</v>
      </c>
      <c r="K3727">
        <f>_xlfn.XLOOKUP(tbl_logs[[#This Row],[Employee_Action]],tbl_ResponseLikelihood[Employee Action],tbl_ResponseLikelihood[Likelihood Score])</f>
        <v>4</v>
      </c>
      <c r="L3727">
        <f>tbl_logs[[#This Row],[Impact Score]]*tbl_logs[[#This Row],[Response Multiplier]]</f>
        <v>12</v>
      </c>
      <c r="M3727" t="str" cm="1">
        <f t="array" ref="M3727">_xlfn.IFS(tbl_logs[[#This Row],[Total Score]]&lt;=4, "Low", tbl_logs[[#This Row],[Total Score]]&lt;=10, "Medium", tbl_logs[[#This Row],[Total Score]]&lt;=19, "High", tbl_logs[[#This Row],[Total Score]]&lt;=25, "Very High")</f>
        <v>High</v>
      </c>
      <c r="N3727" t="str" cm="1">
        <f t="array" ref="N3727">_xlfn.IFS(tbl_logs[[#This Row],[Total Score]]&lt;=4, "Low", tbl_logs[[#This Row],[Total Score]]&lt;=10, "Medium", tbl_logs[[#This Row],[Total Score]]&lt;=17, "High", tbl_logs[[#This Row],[Total Score]]&lt;=25, "Critical")</f>
        <v>High</v>
      </c>
    </row>
    <row r="3728" spans="1:14" x14ac:dyDescent="0.3">
      <c r="A3728" t="s">
        <v>2925</v>
      </c>
      <c r="B3728" s="1">
        <v>46091.087500000001</v>
      </c>
      <c r="C3728" t="s">
        <v>26</v>
      </c>
      <c r="D3728" t="s">
        <v>22</v>
      </c>
      <c r="E3728" t="s">
        <v>9</v>
      </c>
      <c r="F3728" t="s">
        <v>33</v>
      </c>
      <c r="G3728" s="2">
        <v>8.7499999999999994E-2</v>
      </c>
      <c r="H3728" s="3">
        <v>46091</v>
      </c>
      <c r="I3728">
        <v>3</v>
      </c>
      <c r="J3728">
        <f>_xlfn.XLOOKUP(tbl_logs[[#This Row],[Target_Department]],tbl_DeptWeight[Department], tbl_DeptWeight[Impact Score])</f>
        <v>3</v>
      </c>
      <c r="K3728">
        <f>_xlfn.XLOOKUP(tbl_logs[[#This Row],[Employee_Action]],tbl_ResponseLikelihood[Employee Action],tbl_ResponseLikelihood[Likelihood Score])</f>
        <v>4</v>
      </c>
      <c r="L3728">
        <f>tbl_logs[[#This Row],[Impact Score]]*tbl_logs[[#This Row],[Response Multiplier]]</f>
        <v>12</v>
      </c>
      <c r="M3728" t="str" cm="1">
        <f t="array" ref="M3728">_xlfn.IFS(tbl_logs[[#This Row],[Total Score]]&lt;=4, "Low", tbl_logs[[#This Row],[Total Score]]&lt;=10, "Medium", tbl_logs[[#This Row],[Total Score]]&lt;=19, "High", tbl_logs[[#This Row],[Total Score]]&lt;=25, "Very High")</f>
        <v>High</v>
      </c>
      <c r="N3728" t="str" cm="1">
        <f t="array" ref="N3728">_xlfn.IFS(tbl_logs[[#This Row],[Total Score]]&lt;=4, "Low", tbl_logs[[#This Row],[Total Score]]&lt;=10, "Medium", tbl_logs[[#This Row],[Total Score]]&lt;=17, "High", tbl_logs[[#This Row],[Total Score]]&lt;=25, "Critical")</f>
        <v>High</v>
      </c>
    </row>
    <row r="3729" spans="1:14" x14ac:dyDescent="0.3">
      <c r="A3729" t="s">
        <v>3510</v>
      </c>
      <c r="B3729" s="1">
        <v>46091.111805555556</v>
      </c>
      <c r="C3729" t="s">
        <v>7</v>
      </c>
      <c r="D3729" t="s">
        <v>8</v>
      </c>
      <c r="E3729" t="s">
        <v>16</v>
      </c>
      <c r="F3729" t="s">
        <v>20</v>
      </c>
      <c r="G3729" s="2">
        <v>0.11180555555555556</v>
      </c>
      <c r="H3729" s="3">
        <v>46091</v>
      </c>
      <c r="I3729">
        <v>3</v>
      </c>
      <c r="J3729">
        <f>_xlfn.XLOOKUP(tbl_logs[[#This Row],[Target_Department]],tbl_DeptWeight[Department], tbl_DeptWeight[Impact Score])</f>
        <v>3</v>
      </c>
      <c r="K3729">
        <f>_xlfn.XLOOKUP(tbl_logs[[#This Row],[Employee_Action]],tbl_ResponseLikelihood[Employee Action],tbl_ResponseLikelihood[Likelihood Score])</f>
        <v>2</v>
      </c>
      <c r="L3729">
        <f>tbl_logs[[#This Row],[Impact Score]]*tbl_logs[[#This Row],[Response Multiplier]]</f>
        <v>6</v>
      </c>
      <c r="M3729" t="str" cm="1">
        <f t="array" ref="M3729">_xlfn.IFS(tbl_logs[[#This Row],[Total Score]]&lt;=4, "Low", tbl_logs[[#This Row],[Total Score]]&lt;=10, "Medium", tbl_logs[[#This Row],[Total Score]]&lt;=19, "High", tbl_logs[[#This Row],[Total Score]]&lt;=25, "Very High")</f>
        <v>Medium</v>
      </c>
      <c r="N3729" t="str" cm="1">
        <f t="array" ref="N3729">_xlfn.IFS(tbl_logs[[#This Row],[Total Score]]&lt;=4, "Low", tbl_logs[[#This Row],[Total Score]]&lt;=10, "Medium", tbl_logs[[#This Row],[Total Score]]&lt;=17, "High", tbl_logs[[#This Row],[Total Score]]&lt;=25, "Critical")</f>
        <v>Medium</v>
      </c>
    </row>
    <row r="3730" spans="1:14" x14ac:dyDescent="0.3">
      <c r="A3730" t="s">
        <v>4264</v>
      </c>
      <c r="B3730" s="1">
        <v>46091.122916666667</v>
      </c>
      <c r="C3730" t="s">
        <v>40</v>
      </c>
      <c r="D3730" t="s">
        <v>18</v>
      </c>
      <c r="E3730" t="s">
        <v>16</v>
      </c>
      <c r="F3730" t="s">
        <v>13</v>
      </c>
      <c r="G3730" s="2">
        <v>0.12291666666666666</v>
      </c>
      <c r="H3730" s="3">
        <v>46091</v>
      </c>
      <c r="I3730">
        <v>3</v>
      </c>
      <c r="J3730">
        <f>_xlfn.XLOOKUP(tbl_logs[[#This Row],[Target_Department]],tbl_DeptWeight[Department], tbl_DeptWeight[Impact Score])</f>
        <v>5</v>
      </c>
      <c r="K3730">
        <f>_xlfn.XLOOKUP(tbl_logs[[#This Row],[Employee_Action]],tbl_ResponseLikelihood[Employee Action],tbl_ResponseLikelihood[Likelihood Score])</f>
        <v>1</v>
      </c>
      <c r="L3730">
        <f>tbl_logs[[#This Row],[Impact Score]]*tbl_logs[[#This Row],[Response Multiplier]]</f>
        <v>5</v>
      </c>
      <c r="M3730" t="str" cm="1">
        <f t="array" ref="M3730">_xlfn.IFS(tbl_logs[[#This Row],[Total Score]]&lt;=4, "Low", tbl_logs[[#This Row],[Total Score]]&lt;=10, "Medium", tbl_logs[[#This Row],[Total Score]]&lt;=19, "High", tbl_logs[[#This Row],[Total Score]]&lt;=25, "Very High")</f>
        <v>Medium</v>
      </c>
      <c r="N3730" t="str" cm="1">
        <f t="array" ref="N3730">_xlfn.IFS(tbl_logs[[#This Row],[Total Score]]&lt;=4, "Low", tbl_logs[[#This Row],[Total Score]]&lt;=10, "Medium", tbl_logs[[#This Row],[Total Score]]&lt;=17, "High", tbl_logs[[#This Row],[Total Score]]&lt;=25, "Critical")</f>
        <v>Medium</v>
      </c>
    </row>
    <row r="3731" spans="1:14" x14ac:dyDescent="0.3">
      <c r="A3731" t="s">
        <v>915</v>
      </c>
      <c r="B3731" s="1">
        <v>46091.165277777778</v>
      </c>
      <c r="C3731" t="s">
        <v>40</v>
      </c>
      <c r="D3731" t="s">
        <v>15</v>
      </c>
      <c r="E3731" t="s">
        <v>16</v>
      </c>
      <c r="F3731" t="s">
        <v>10</v>
      </c>
      <c r="G3731" s="2">
        <v>0.16527777777777777</v>
      </c>
      <c r="H3731" s="3">
        <v>46091</v>
      </c>
      <c r="I3731">
        <v>3</v>
      </c>
      <c r="J3731">
        <f>_xlfn.XLOOKUP(tbl_logs[[#This Row],[Target_Department]],tbl_DeptWeight[Department], tbl_DeptWeight[Impact Score])</f>
        <v>5</v>
      </c>
      <c r="K3731">
        <f>_xlfn.XLOOKUP(tbl_logs[[#This Row],[Employee_Action]],tbl_ResponseLikelihood[Employee Action],tbl_ResponseLikelihood[Likelihood Score])</f>
        <v>2</v>
      </c>
      <c r="L3731">
        <f>tbl_logs[[#This Row],[Impact Score]]*tbl_logs[[#This Row],[Response Multiplier]]</f>
        <v>10</v>
      </c>
      <c r="M3731" t="str" cm="1">
        <f t="array" ref="M3731">_xlfn.IFS(tbl_logs[[#This Row],[Total Score]]&lt;=4, "Low", tbl_logs[[#This Row],[Total Score]]&lt;=10, "Medium", tbl_logs[[#This Row],[Total Score]]&lt;=19, "High", tbl_logs[[#This Row],[Total Score]]&lt;=25, "Very High")</f>
        <v>Medium</v>
      </c>
      <c r="N3731" t="str" cm="1">
        <f t="array" ref="N3731">_xlfn.IFS(tbl_logs[[#This Row],[Total Score]]&lt;=4, "Low", tbl_logs[[#This Row],[Total Score]]&lt;=10, "Medium", tbl_logs[[#This Row],[Total Score]]&lt;=17, "High", tbl_logs[[#This Row],[Total Score]]&lt;=25, "Critical")</f>
        <v>Medium</v>
      </c>
    </row>
    <row r="3732" spans="1:14" x14ac:dyDescent="0.3">
      <c r="A3732" t="s">
        <v>2695</v>
      </c>
      <c r="B3732" s="1">
        <v>46091.203472222223</v>
      </c>
      <c r="C3732" t="s">
        <v>47</v>
      </c>
      <c r="D3732" t="s">
        <v>8</v>
      </c>
      <c r="E3732" t="s">
        <v>9</v>
      </c>
      <c r="F3732" t="s">
        <v>13</v>
      </c>
      <c r="G3732" s="2">
        <v>0.20347222222222222</v>
      </c>
      <c r="H3732" s="3">
        <v>46091</v>
      </c>
      <c r="I3732">
        <v>3</v>
      </c>
      <c r="J3732">
        <f>_xlfn.XLOOKUP(tbl_logs[[#This Row],[Target_Department]],tbl_DeptWeight[Department], tbl_DeptWeight[Impact Score])</f>
        <v>1</v>
      </c>
      <c r="K3732">
        <f>_xlfn.XLOOKUP(tbl_logs[[#This Row],[Employee_Action]],tbl_ResponseLikelihood[Employee Action],tbl_ResponseLikelihood[Likelihood Score])</f>
        <v>1</v>
      </c>
      <c r="L3732">
        <f>tbl_logs[[#This Row],[Impact Score]]*tbl_logs[[#This Row],[Response Multiplier]]</f>
        <v>1</v>
      </c>
      <c r="M3732" t="str" cm="1">
        <f t="array" ref="M3732">_xlfn.IFS(tbl_logs[[#This Row],[Total Score]]&lt;=4, "Low", tbl_logs[[#This Row],[Total Score]]&lt;=10, "Medium", tbl_logs[[#This Row],[Total Score]]&lt;=19, "High", tbl_logs[[#This Row],[Total Score]]&lt;=25, "Very High")</f>
        <v>Low</v>
      </c>
      <c r="N3732" t="str" cm="1">
        <f t="array" ref="N3732">_xlfn.IFS(tbl_logs[[#This Row],[Total Score]]&lt;=4, "Low", tbl_logs[[#This Row],[Total Score]]&lt;=10, "Medium", tbl_logs[[#This Row],[Total Score]]&lt;=17, "High", tbl_logs[[#This Row],[Total Score]]&lt;=25, "Critical")</f>
        <v>Low</v>
      </c>
    </row>
    <row r="3733" spans="1:14" x14ac:dyDescent="0.3">
      <c r="A3733" t="s">
        <v>3483</v>
      </c>
      <c r="B3733" s="1">
        <v>46091.206944444442</v>
      </c>
      <c r="C3733" t="s">
        <v>26</v>
      </c>
      <c r="D3733" t="s">
        <v>18</v>
      </c>
      <c r="E3733" t="s">
        <v>16</v>
      </c>
      <c r="F3733" t="s">
        <v>10</v>
      </c>
      <c r="G3733" s="2">
        <v>0.20694444444444443</v>
      </c>
      <c r="H3733" s="3">
        <v>46091</v>
      </c>
      <c r="I3733">
        <v>3</v>
      </c>
      <c r="J3733">
        <f>_xlfn.XLOOKUP(tbl_logs[[#This Row],[Target_Department]],tbl_DeptWeight[Department], tbl_DeptWeight[Impact Score])</f>
        <v>3</v>
      </c>
      <c r="K3733">
        <f>_xlfn.XLOOKUP(tbl_logs[[#This Row],[Employee_Action]],tbl_ResponseLikelihood[Employee Action],tbl_ResponseLikelihood[Likelihood Score])</f>
        <v>2</v>
      </c>
      <c r="L3733">
        <f>tbl_logs[[#This Row],[Impact Score]]*tbl_logs[[#This Row],[Response Multiplier]]</f>
        <v>6</v>
      </c>
      <c r="M3733" t="str" cm="1">
        <f t="array" ref="M3733">_xlfn.IFS(tbl_logs[[#This Row],[Total Score]]&lt;=4, "Low", tbl_logs[[#This Row],[Total Score]]&lt;=10, "Medium", tbl_logs[[#This Row],[Total Score]]&lt;=19, "High", tbl_logs[[#This Row],[Total Score]]&lt;=25, "Very High")</f>
        <v>Medium</v>
      </c>
      <c r="N3733" t="str" cm="1">
        <f t="array" ref="N3733">_xlfn.IFS(tbl_logs[[#This Row],[Total Score]]&lt;=4, "Low", tbl_logs[[#This Row],[Total Score]]&lt;=10, "Medium", tbl_logs[[#This Row],[Total Score]]&lt;=17, "High", tbl_logs[[#This Row],[Total Score]]&lt;=25, "Critical")</f>
        <v>Medium</v>
      </c>
    </row>
    <row r="3734" spans="1:14" x14ac:dyDescent="0.3">
      <c r="A3734" t="s">
        <v>3014</v>
      </c>
      <c r="B3734" s="1">
        <v>46091.222222222219</v>
      </c>
      <c r="C3734" t="s">
        <v>47</v>
      </c>
      <c r="D3734" t="s">
        <v>8</v>
      </c>
      <c r="E3734" t="s">
        <v>16</v>
      </c>
      <c r="F3734" t="s">
        <v>10</v>
      </c>
      <c r="G3734" s="2">
        <v>0.22222222222222221</v>
      </c>
      <c r="H3734" s="3">
        <v>46091</v>
      </c>
      <c r="I3734">
        <v>3</v>
      </c>
      <c r="J3734">
        <f>_xlfn.XLOOKUP(tbl_logs[[#This Row],[Target_Department]],tbl_DeptWeight[Department], tbl_DeptWeight[Impact Score])</f>
        <v>1</v>
      </c>
      <c r="K3734">
        <f>_xlfn.XLOOKUP(tbl_logs[[#This Row],[Employee_Action]],tbl_ResponseLikelihood[Employee Action],tbl_ResponseLikelihood[Likelihood Score])</f>
        <v>2</v>
      </c>
      <c r="L3734">
        <f>tbl_logs[[#This Row],[Impact Score]]*tbl_logs[[#This Row],[Response Multiplier]]</f>
        <v>2</v>
      </c>
      <c r="M3734" t="str" cm="1">
        <f t="array" ref="M3734">_xlfn.IFS(tbl_logs[[#This Row],[Total Score]]&lt;=4, "Low", tbl_logs[[#This Row],[Total Score]]&lt;=10, "Medium", tbl_logs[[#This Row],[Total Score]]&lt;=19, "High", tbl_logs[[#This Row],[Total Score]]&lt;=25, "Very High")</f>
        <v>Low</v>
      </c>
      <c r="N3734" t="str" cm="1">
        <f t="array" ref="N3734">_xlfn.IFS(tbl_logs[[#This Row],[Total Score]]&lt;=4, "Low", tbl_logs[[#This Row],[Total Score]]&lt;=10, "Medium", tbl_logs[[#This Row],[Total Score]]&lt;=17, "High", tbl_logs[[#This Row],[Total Score]]&lt;=25, "Critical")</f>
        <v>Low</v>
      </c>
    </row>
    <row r="3735" spans="1:14" x14ac:dyDescent="0.3">
      <c r="A3735" t="s">
        <v>3275</v>
      </c>
      <c r="B3735" s="1">
        <v>46091.234027777777</v>
      </c>
      <c r="C3735" t="s">
        <v>26</v>
      </c>
      <c r="D3735" t="s">
        <v>18</v>
      </c>
      <c r="E3735" t="s">
        <v>9</v>
      </c>
      <c r="F3735" t="s">
        <v>10</v>
      </c>
      <c r="G3735" s="2">
        <v>0.23402777777777778</v>
      </c>
      <c r="H3735" s="3">
        <v>46091</v>
      </c>
      <c r="I3735">
        <v>3</v>
      </c>
      <c r="J3735">
        <f>_xlfn.XLOOKUP(tbl_logs[[#This Row],[Target_Department]],tbl_DeptWeight[Department], tbl_DeptWeight[Impact Score])</f>
        <v>3</v>
      </c>
      <c r="K3735">
        <f>_xlfn.XLOOKUP(tbl_logs[[#This Row],[Employee_Action]],tbl_ResponseLikelihood[Employee Action],tbl_ResponseLikelihood[Likelihood Score])</f>
        <v>2</v>
      </c>
      <c r="L3735">
        <f>tbl_logs[[#This Row],[Impact Score]]*tbl_logs[[#This Row],[Response Multiplier]]</f>
        <v>6</v>
      </c>
      <c r="M3735" t="str" cm="1">
        <f t="array" ref="M3735">_xlfn.IFS(tbl_logs[[#This Row],[Total Score]]&lt;=4, "Low", tbl_logs[[#This Row],[Total Score]]&lt;=10, "Medium", tbl_logs[[#This Row],[Total Score]]&lt;=19, "High", tbl_logs[[#This Row],[Total Score]]&lt;=25, "Very High")</f>
        <v>Medium</v>
      </c>
      <c r="N3735" t="str" cm="1">
        <f t="array" ref="N3735">_xlfn.IFS(tbl_logs[[#This Row],[Total Score]]&lt;=4, "Low", tbl_logs[[#This Row],[Total Score]]&lt;=10, "Medium", tbl_logs[[#This Row],[Total Score]]&lt;=17, "High", tbl_logs[[#This Row],[Total Score]]&lt;=25, "Critical")</f>
        <v>Medium</v>
      </c>
    </row>
    <row r="3736" spans="1:14" x14ac:dyDescent="0.3">
      <c r="A3736" t="s">
        <v>3845</v>
      </c>
      <c r="B3736" s="1">
        <v>46091.234722222223</v>
      </c>
      <c r="C3736" t="s">
        <v>7</v>
      </c>
      <c r="D3736" t="s">
        <v>15</v>
      </c>
      <c r="E3736" t="s">
        <v>19</v>
      </c>
      <c r="F3736" t="s">
        <v>20</v>
      </c>
      <c r="G3736" s="2">
        <v>0.23472222222222222</v>
      </c>
      <c r="H3736" s="3">
        <v>46091</v>
      </c>
      <c r="I3736">
        <v>3</v>
      </c>
      <c r="J3736">
        <f>_xlfn.XLOOKUP(tbl_logs[[#This Row],[Target_Department]],tbl_DeptWeight[Department], tbl_DeptWeight[Impact Score])</f>
        <v>3</v>
      </c>
      <c r="K3736">
        <f>_xlfn.XLOOKUP(tbl_logs[[#This Row],[Employee_Action]],tbl_ResponseLikelihood[Employee Action],tbl_ResponseLikelihood[Likelihood Score])</f>
        <v>2</v>
      </c>
      <c r="L3736">
        <f>tbl_logs[[#This Row],[Impact Score]]*tbl_logs[[#This Row],[Response Multiplier]]</f>
        <v>6</v>
      </c>
      <c r="M3736" t="str" cm="1">
        <f t="array" ref="M3736">_xlfn.IFS(tbl_logs[[#This Row],[Total Score]]&lt;=4, "Low", tbl_logs[[#This Row],[Total Score]]&lt;=10, "Medium", tbl_logs[[#This Row],[Total Score]]&lt;=19, "High", tbl_logs[[#This Row],[Total Score]]&lt;=25, "Very High")</f>
        <v>Medium</v>
      </c>
      <c r="N3736" t="str" cm="1">
        <f t="array" ref="N3736">_xlfn.IFS(tbl_logs[[#This Row],[Total Score]]&lt;=4, "Low", tbl_logs[[#This Row],[Total Score]]&lt;=10, "Medium", tbl_logs[[#This Row],[Total Score]]&lt;=17, "High", tbl_logs[[#This Row],[Total Score]]&lt;=25, "Critical")</f>
        <v>Medium</v>
      </c>
    </row>
    <row r="3737" spans="1:14" x14ac:dyDescent="0.3">
      <c r="A3737" t="s">
        <v>2764</v>
      </c>
      <c r="B3737" s="1">
        <v>46091.254166666666</v>
      </c>
      <c r="C3737" t="s">
        <v>7</v>
      </c>
      <c r="D3737" t="s">
        <v>22</v>
      </c>
      <c r="E3737" t="s">
        <v>19</v>
      </c>
      <c r="F3737" t="s">
        <v>10</v>
      </c>
      <c r="G3737" s="2">
        <v>0.25416666666666665</v>
      </c>
      <c r="H3737" s="3">
        <v>46091</v>
      </c>
      <c r="I3737">
        <v>3</v>
      </c>
      <c r="J3737">
        <f>_xlfn.XLOOKUP(tbl_logs[[#This Row],[Target_Department]],tbl_DeptWeight[Department], tbl_DeptWeight[Impact Score])</f>
        <v>3</v>
      </c>
      <c r="K3737">
        <f>_xlfn.XLOOKUP(tbl_logs[[#This Row],[Employee_Action]],tbl_ResponseLikelihood[Employee Action],tbl_ResponseLikelihood[Likelihood Score])</f>
        <v>2</v>
      </c>
      <c r="L3737">
        <f>tbl_logs[[#This Row],[Impact Score]]*tbl_logs[[#This Row],[Response Multiplier]]</f>
        <v>6</v>
      </c>
      <c r="M3737" t="str" cm="1">
        <f t="array" ref="M3737">_xlfn.IFS(tbl_logs[[#This Row],[Total Score]]&lt;=4, "Low", tbl_logs[[#This Row],[Total Score]]&lt;=10, "Medium", tbl_logs[[#This Row],[Total Score]]&lt;=19, "High", tbl_logs[[#This Row],[Total Score]]&lt;=25, "Very High")</f>
        <v>Medium</v>
      </c>
      <c r="N3737" t="str" cm="1">
        <f t="array" ref="N3737">_xlfn.IFS(tbl_logs[[#This Row],[Total Score]]&lt;=4, "Low", tbl_logs[[#This Row],[Total Score]]&lt;=10, "Medium", tbl_logs[[#This Row],[Total Score]]&lt;=17, "High", tbl_logs[[#This Row],[Total Score]]&lt;=25, "Critical")</f>
        <v>Medium</v>
      </c>
    </row>
    <row r="3738" spans="1:14" x14ac:dyDescent="0.3">
      <c r="A3738" t="s">
        <v>773</v>
      </c>
      <c r="B3738" s="1">
        <v>46091.260416666664</v>
      </c>
      <c r="C3738" t="s">
        <v>35</v>
      </c>
      <c r="D3738" t="s">
        <v>15</v>
      </c>
      <c r="E3738" t="s">
        <v>31</v>
      </c>
      <c r="F3738" t="s">
        <v>10</v>
      </c>
      <c r="G3738" s="2">
        <v>0.26041666666666669</v>
      </c>
      <c r="H3738" s="3">
        <v>46091</v>
      </c>
      <c r="I3738">
        <v>3</v>
      </c>
      <c r="J3738">
        <f>_xlfn.XLOOKUP(tbl_logs[[#This Row],[Target_Department]],tbl_DeptWeight[Department], tbl_DeptWeight[Impact Score])</f>
        <v>1</v>
      </c>
      <c r="K3738">
        <f>_xlfn.XLOOKUP(tbl_logs[[#This Row],[Employee_Action]],tbl_ResponseLikelihood[Employee Action],tbl_ResponseLikelihood[Likelihood Score])</f>
        <v>2</v>
      </c>
      <c r="L3738">
        <f>tbl_logs[[#This Row],[Impact Score]]*tbl_logs[[#This Row],[Response Multiplier]]</f>
        <v>2</v>
      </c>
      <c r="M3738" t="str" cm="1">
        <f t="array" ref="M3738">_xlfn.IFS(tbl_logs[[#This Row],[Total Score]]&lt;=4, "Low", tbl_logs[[#This Row],[Total Score]]&lt;=10, "Medium", tbl_logs[[#This Row],[Total Score]]&lt;=19, "High", tbl_logs[[#This Row],[Total Score]]&lt;=25, "Very High")</f>
        <v>Low</v>
      </c>
      <c r="N3738" t="str" cm="1">
        <f t="array" ref="N3738">_xlfn.IFS(tbl_logs[[#This Row],[Total Score]]&lt;=4, "Low", tbl_logs[[#This Row],[Total Score]]&lt;=10, "Medium", tbl_logs[[#This Row],[Total Score]]&lt;=17, "High", tbl_logs[[#This Row],[Total Score]]&lt;=25, "Critical")</f>
        <v>Low</v>
      </c>
    </row>
    <row r="3739" spans="1:14" x14ac:dyDescent="0.3">
      <c r="A3739" t="s">
        <v>983</v>
      </c>
      <c r="B3739" s="1">
        <v>46091.296527777777</v>
      </c>
      <c r="C3739" t="s">
        <v>35</v>
      </c>
      <c r="D3739" t="s">
        <v>22</v>
      </c>
      <c r="E3739" t="s">
        <v>19</v>
      </c>
      <c r="F3739" t="s">
        <v>10</v>
      </c>
      <c r="G3739" s="2">
        <v>0.29652777777777778</v>
      </c>
      <c r="H3739" s="3">
        <v>46091</v>
      </c>
      <c r="I3739">
        <v>3</v>
      </c>
      <c r="J3739">
        <f>_xlfn.XLOOKUP(tbl_logs[[#This Row],[Target_Department]],tbl_DeptWeight[Department], tbl_DeptWeight[Impact Score])</f>
        <v>1</v>
      </c>
      <c r="K3739">
        <f>_xlfn.XLOOKUP(tbl_logs[[#This Row],[Employee_Action]],tbl_ResponseLikelihood[Employee Action],tbl_ResponseLikelihood[Likelihood Score])</f>
        <v>2</v>
      </c>
      <c r="L3739">
        <f>tbl_logs[[#This Row],[Impact Score]]*tbl_logs[[#This Row],[Response Multiplier]]</f>
        <v>2</v>
      </c>
      <c r="M3739" t="str" cm="1">
        <f t="array" ref="M3739">_xlfn.IFS(tbl_logs[[#This Row],[Total Score]]&lt;=4, "Low", tbl_logs[[#This Row],[Total Score]]&lt;=10, "Medium", tbl_logs[[#This Row],[Total Score]]&lt;=19, "High", tbl_logs[[#This Row],[Total Score]]&lt;=25, "Very High")</f>
        <v>Low</v>
      </c>
      <c r="N3739" t="str" cm="1">
        <f t="array" ref="N3739">_xlfn.IFS(tbl_logs[[#This Row],[Total Score]]&lt;=4, "Low", tbl_logs[[#This Row],[Total Score]]&lt;=10, "Medium", tbl_logs[[#This Row],[Total Score]]&lt;=17, "High", tbl_logs[[#This Row],[Total Score]]&lt;=25, "Critical")</f>
        <v>Low</v>
      </c>
    </row>
    <row r="3740" spans="1:14" x14ac:dyDescent="0.3">
      <c r="A3740" t="s">
        <v>2826</v>
      </c>
      <c r="B3740" s="1">
        <v>46091.322916666664</v>
      </c>
      <c r="C3740" t="s">
        <v>7</v>
      </c>
      <c r="D3740" t="s">
        <v>8</v>
      </c>
      <c r="E3740" t="s">
        <v>19</v>
      </c>
      <c r="F3740" t="s">
        <v>13</v>
      </c>
      <c r="G3740" s="2">
        <v>0.32291666666666669</v>
      </c>
      <c r="H3740" s="3">
        <v>46091</v>
      </c>
      <c r="I3740">
        <v>3</v>
      </c>
      <c r="J3740">
        <f>_xlfn.XLOOKUP(tbl_logs[[#This Row],[Target_Department]],tbl_DeptWeight[Department], tbl_DeptWeight[Impact Score])</f>
        <v>3</v>
      </c>
      <c r="K3740">
        <f>_xlfn.XLOOKUP(tbl_logs[[#This Row],[Employee_Action]],tbl_ResponseLikelihood[Employee Action],tbl_ResponseLikelihood[Likelihood Score])</f>
        <v>1</v>
      </c>
      <c r="L3740">
        <f>tbl_logs[[#This Row],[Impact Score]]*tbl_logs[[#This Row],[Response Multiplier]]</f>
        <v>3</v>
      </c>
      <c r="M3740" t="str" cm="1">
        <f t="array" ref="M3740">_xlfn.IFS(tbl_logs[[#This Row],[Total Score]]&lt;=4, "Low", tbl_logs[[#This Row],[Total Score]]&lt;=10, "Medium", tbl_logs[[#This Row],[Total Score]]&lt;=19, "High", tbl_logs[[#This Row],[Total Score]]&lt;=25, "Very High")</f>
        <v>Low</v>
      </c>
      <c r="N3740" t="str" cm="1">
        <f t="array" ref="N3740">_xlfn.IFS(tbl_logs[[#This Row],[Total Score]]&lt;=4, "Low", tbl_logs[[#This Row],[Total Score]]&lt;=10, "Medium", tbl_logs[[#This Row],[Total Score]]&lt;=17, "High", tbl_logs[[#This Row],[Total Score]]&lt;=25, "Critical")</f>
        <v>Low</v>
      </c>
    </row>
    <row r="3741" spans="1:14" x14ac:dyDescent="0.3">
      <c r="A3741" t="s">
        <v>4547</v>
      </c>
      <c r="B3741" s="1">
        <v>46091.34652777778</v>
      </c>
      <c r="C3741" t="s">
        <v>7</v>
      </c>
      <c r="D3741" t="s">
        <v>18</v>
      </c>
      <c r="E3741" t="s">
        <v>19</v>
      </c>
      <c r="F3741" t="s">
        <v>20</v>
      </c>
      <c r="G3741" s="2">
        <v>0.34652777777777777</v>
      </c>
      <c r="H3741" s="3">
        <v>46091</v>
      </c>
      <c r="I3741">
        <v>3</v>
      </c>
      <c r="J3741">
        <f>_xlfn.XLOOKUP(tbl_logs[[#This Row],[Target_Department]],tbl_DeptWeight[Department], tbl_DeptWeight[Impact Score])</f>
        <v>3</v>
      </c>
      <c r="K3741">
        <f>_xlfn.XLOOKUP(tbl_logs[[#This Row],[Employee_Action]],tbl_ResponseLikelihood[Employee Action],tbl_ResponseLikelihood[Likelihood Score])</f>
        <v>2</v>
      </c>
      <c r="L3741">
        <f>tbl_logs[[#This Row],[Impact Score]]*tbl_logs[[#This Row],[Response Multiplier]]</f>
        <v>6</v>
      </c>
      <c r="M3741" t="str" cm="1">
        <f t="array" ref="M3741">_xlfn.IFS(tbl_logs[[#This Row],[Total Score]]&lt;=4, "Low", tbl_logs[[#This Row],[Total Score]]&lt;=10, "Medium", tbl_logs[[#This Row],[Total Score]]&lt;=19, "High", tbl_logs[[#This Row],[Total Score]]&lt;=25, "Very High")</f>
        <v>Medium</v>
      </c>
      <c r="N3741" t="str" cm="1">
        <f t="array" ref="N3741">_xlfn.IFS(tbl_logs[[#This Row],[Total Score]]&lt;=4, "Low", tbl_logs[[#This Row],[Total Score]]&lt;=10, "Medium", tbl_logs[[#This Row],[Total Score]]&lt;=17, "High", tbl_logs[[#This Row],[Total Score]]&lt;=25, "Critical")</f>
        <v>Medium</v>
      </c>
    </row>
    <row r="3742" spans="1:14" x14ac:dyDescent="0.3">
      <c r="A3742" t="s">
        <v>3859</v>
      </c>
      <c r="B3742" s="1">
        <v>46091.347916666666</v>
      </c>
      <c r="C3742" t="s">
        <v>7</v>
      </c>
      <c r="D3742" t="s">
        <v>8</v>
      </c>
      <c r="E3742" t="s">
        <v>19</v>
      </c>
      <c r="F3742" t="s">
        <v>10</v>
      </c>
      <c r="G3742" s="2">
        <v>0.34791666666666665</v>
      </c>
      <c r="H3742" s="3">
        <v>46091</v>
      </c>
      <c r="I3742">
        <v>3</v>
      </c>
      <c r="J3742">
        <f>_xlfn.XLOOKUP(tbl_logs[[#This Row],[Target_Department]],tbl_DeptWeight[Department], tbl_DeptWeight[Impact Score])</f>
        <v>3</v>
      </c>
      <c r="K3742">
        <f>_xlfn.XLOOKUP(tbl_logs[[#This Row],[Employee_Action]],tbl_ResponseLikelihood[Employee Action],tbl_ResponseLikelihood[Likelihood Score])</f>
        <v>2</v>
      </c>
      <c r="L3742">
        <f>tbl_logs[[#This Row],[Impact Score]]*tbl_logs[[#This Row],[Response Multiplier]]</f>
        <v>6</v>
      </c>
      <c r="M3742" t="str" cm="1">
        <f t="array" ref="M3742">_xlfn.IFS(tbl_logs[[#This Row],[Total Score]]&lt;=4, "Low", tbl_logs[[#This Row],[Total Score]]&lt;=10, "Medium", tbl_logs[[#This Row],[Total Score]]&lt;=19, "High", tbl_logs[[#This Row],[Total Score]]&lt;=25, "Very High")</f>
        <v>Medium</v>
      </c>
      <c r="N3742" t="str" cm="1">
        <f t="array" ref="N3742">_xlfn.IFS(tbl_logs[[#This Row],[Total Score]]&lt;=4, "Low", tbl_logs[[#This Row],[Total Score]]&lt;=10, "Medium", tbl_logs[[#This Row],[Total Score]]&lt;=17, "High", tbl_logs[[#This Row],[Total Score]]&lt;=25, "Critical")</f>
        <v>Medium</v>
      </c>
    </row>
    <row r="3743" spans="1:14" x14ac:dyDescent="0.3">
      <c r="A3743" t="s">
        <v>1434</v>
      </c>
      <c r="B3743" s="1">
        <v>46091.351388888892</v>
      </c>
      <c r="C3743" t="s">
        <v>35</v>
      </c>
      <c r="D3743" t="s">
        <v>22</v>
      </c>
      <c r="E3743" t="s">
        <v>19</v>
      </c>
      <c r="F3743" t="s">
        <v>20</v>
      </c>
      <c r="G3743" s="2">
        <v>0.35138888888888886</v>
      </c>
      <c r="H3743" s="3">
        <v>46091</v>
      </c>
      <c r="I3743">
        <v>3</v>
      </c>
      <c r="J3743">
        <f>_xlfn.XLOOKUP(tbl_logs[[#This Row],[Target_Department]],tbl_DeptWeight[Department], tbl_DeptWeight[Impact Score])</f>
        <v>1</v>
      </c>
      <c r="K3743">
        <f>_xlfn.XLOOKUP(tbl_logs[[#This Row],[Employee_Action]],tbl_ResponseLikelihood[Employee Action],tbl_ResponseLikelihood[Likelihood Score])</f>
        <v>2</v>
      </c>
      <c r="L3743">
        <f>tbl_logs[[#This Row],[Impact Score]]*tbl_logs[[#This Row],[Response Multiplier]]</f>
        <v>2</v>
      </c>
      <c r="M3743" t="str" cm="1">
        <f t="array" ref="M3743">_xlfn.IFS(tbl_logs[[#This Row],[Total Score]]&lt;=4, "Low", tbl_logs[[#This Row],[Total Score]]&lt;=10, "Medium", tbl_logs[[#This Row],[Total Score]]&lt;=19, "High", tbl_logs[[#This Row],[Total Score]]&lt;=25, "Very High")</f>
        <v>Low</v>
      </c>
      <c r="N3743" t="str" cm="1">
        <f t="array" ref="N3743">_xlfn.IFS(tbl_logs[[#This Row],[Total Score]]&lt;=4, "Low", tbl_logs[[#This Row],[Total Score]]&lt;=10, "Medium", tbl_logs[[#This Row],[Total Score]]&lt;=17, "High", tbl_logs[[#This Row],[Total Score]]&lt;=25, "Critical")</f>
        <v>Low</v>
      </c>
    </row>
    <row r="3744" spans="1:14" x14ac:dyDescent="0.3">
      <c r="A3744" t="s">
        <v>4170</v>
      </c>
      <c r="B3744" s="1">
        <v>46091.419444444444</v>
      </c>
      <c r="C3744" t="s">
        <v>47</v>
      </c>
      <c r="D3744" t="s">
        <v>15</v>
      </c>
      <c r="E3744" t="s">
        <v>19</v>
      </c>
      <c r="F3744" t="s">
        <v>20</v>
      </c>
      <c r="G3744" s="2">
        <v>0.41944444444444445</v>
      </c>
      <c r="H3744" s="3">
        <v>46091</v>
      </c>
      <c r="I3744">
        <v>3</v>
      </c>
      <c r="J3744">
        <f>_xlfn.XLOOKUP(tbl_logs[[#This Row],[Target_Department]],tbl_DeptWeight[Department], tbl_DeptWeight[Impact Score])</f>
        <v>1</v>
      </c>
      <c r="K3744">
        <f>_xlfn.XLOOKUP(tbl_logs[[#This Row],[Employee_Action]],tbl_ResponseLikelihood[Employee Action],tbl_ResponseLikelihood[Likelihood Score])</f>
        <v>2</v>
      </c>
      <c r="L3744">
        <f>tbl_logs[[#This Row],[Impact Score]]*tbl_logs[[#This Row],[Response Multiplier]]</f>
        <v>2</v>
      </c>
      <c r="M3744" t="str" cm="1">
        <f t="array" ref="M3744">_xlfn.IFS(tbl_logs[[#This Row],[Total Score]]&lt;=4, "Low", tbl_logs[[#This Row],[Total Score]]&lt;=10, "Medium", tbl_logs[[#This Row],[Total Score]]&lt;=19, "High", tbl_logs[[#This Row],[Total Score]]&lt;=25, "Very High")</f>
        <v>Low</v>
      </c>
      <c r="N3744" t="str" cm="1">
        <f t="array" ref="N3744">_xlfn.IFS(tbl_logs[[#This Row],[Total Score]]&lt;=4, "Low", tbl_logs[[#This Row],[Total Score]]&lt;=10, "Medium", tbl_logs[[#This Row],[Total Score]]&lt;=17, "High", tbl_logs[[#This Row],[Total Score]]&lt;=25, "Critical")</f>
        <v>Low</v>
      </c>
    </row>
    <row r="3745" spans="1:14" x14ac:dyDescent="0.3">
      <c r="A3745" t="s">
        <v>3364</v>
      </c>
      <c r="B3745" s="1">
        <v>46091.427083333336</v>
      </c>
      <c r="C3745" t="s">
        <v>40</v>
      </c>
      <c r="D3745" t="s">
        <v>8</v>
      </c>
      <c r="E3745" t="s">
        <v>16</v>
      </c>
      <c r="F3745" t="s">
        <v>10</v>
      </c>
      <c r="G3745" s="2">
        <v>0.42708333333333331</v>
      </c>
      <c r="H3745" s="3">
        <v>46091</v>
      </c>
      <c r="I3745">
        <v>3</v>
      </c>
      <c r="J3745">
        <f>_xlfn.XLOOKUP(tbl_logs[[#This Row],[Target_Department]],tbl_DeptWeight[Department], tbl_DeptWeight[Impact Score])</f>
        <v>5</v>
      </c>
      <c r="K3745">
        <f>_xlfn.XLOOKUP(tbl_logs[[#This Row],[Employee_Action]],tbl_ResponseLikelihood[Employee Action],tbl_ResponseLikelihood[Likelihood Score])</f>
        <v>2</v>
      </c>
      <c r="L3745">
        <f>tbl_logs[[#This Row],[Impact Score]]*tbl_logs[[#This Row],[Response Multiplier]]</f>
        <v>10</v>
      </c>
      <c r="M3745" t="str" cm="1">
        <f t="array" ref="M3745">_xlfn.IFS(tbl_logs[[#This Row],[Total Score]]&lt;=4, "Low", tbl_logs[[#This Row],[Total Score]]&lt;=10, "Medium", tbl_logs[[#This Row],[Total Score]]&lt;=19, "High", tbl_logs[[#This Row],[Total Score]]&lt;=25, "Very High")</f>
        <v>Medium</v>
      </c>
      <c r="N3745" t="str" cm="1">
        <f t="array" ref="N3745">_xlfn.IFS(tbl_logs[[#This Row],[Total Score]]&lt;=4, "Low", tbl_logs[[#This Row],[Total Score]]&lt;=10, "Medium", tbl_logs[[#This Row],[Total Score]]&lt;=17, "High", tbl_logs[[#This Row],[Total Score]]&lt;=25, "Critical")</f>
        <v>Medium</v>
      </c>
    </row>
    <row r="3746" spans="1:14" x14ac:dyDescent="0.3">
      <c r="A3746" t="s">
        <v>519</v>
      </c>
      <c r="B3746" s="1">
        <v>46091.490972222222</v>
      </c>
      <c r="C3746" t="s">
        <v>7</v>
      </c>
      <c r="D3746" t="s">
        <v>15</v>
      </c>
      <c r="E3746" t="s">
        <v>19</v>
      </c>
      <c r="F3746" t="s">
        <v>53</v>
      </c>
      <c r="G3746" s="2">
        <v>0.4909722222222222</v>
      </c>
      <c r="H3746" s="3">
        <v>46091</v>
      </c>
      <c r="I3746">
        <v>3</v>
      </c>
      <c r="J3746">
        <f>_xlfn.XLOOKUP(tbl_logs[[#This Row],[Target_Department]],tbl_DeptWeight[Department], tbl_DeptWeight[Impact Score])</f>
        <v>3</v>
      </c>
      <c r="K3746">
        <f>_xlfn.XLOOKUP(tbl_logs[[#This Row],[Employee_Action]],tbl_ResponseLikelihood[Employee Action],tbl_ResponseLikelihood[Likelihood Score])</f>
        <v>5</v>
      </c>
      <c r="L3746">
        <f>tbl_logs[[#This Row],[Impact Score]]*tbl_logs[[#This Row],[Response Multiplier]]</f>
        <v>15</v>
      </c>
      <c r="M3746" t="str" cm="1">
        <f t="array" ref="M3746">_xlfn.IFS(tbl_logs[[#This Row],[Total Score]]&lt;=4, "Low", tbl_logs[[#This Row],[Total Score]]&lt;=10, "Medium", tbl_logs[[#This Row],[Total Score]]&lt;=19, "High", tbl_logs[[#This Row],[Total Score]]&lt;=25, "Very High")</f>
        <v>High</v>
      </c>
      <c r="N3746" t="str" cm="1">
        <f t="array" ref="N3746">_xlfn.IFS(tbl_logs[[#This Row],[Total Score]]&lt;=4, "Low", tbl_logs[[#This Row],[Total Score]]&lt;=10, "Medium", tbl_logs[[#This Row],[Total Score]]&lt;=17, "High", tbl_logs[[#This Row],[Total Score]]&lt;=25, "Critical")</f>
        <v>High</v>
      </c>
    </row>
    <row r="3747" spans="1:14" x14ac:dyDescent="0.3">
      <c r="A3747" t="s">
        <v>1581</v>
      </c>
      <c r="B3747" s="1">
        <v>46091.495833333334</v>
      </c>
      <c r="C3747" t="s">
        <v>7</v>
      </c>
      <c r="D3747" t="s">
        <v>8</v>
      </c>
      <c r="E3747" t="s">
        <v>19</v>
      </c>
      <c r="F3747" t="s">
        <v>20</v>
      </c>
      <c r="G3747" s="2">
        <v>0.49583333333333335</v>
      </c>
      <c r="H3747" s="3">
        <v>46091</v>
      </c>
      <c r="I3747">
        <v>3</v>
      </c>
      <c r="J3747">
        <f>_xlfn.XLOOKUP(tbl_logs[[#This Row],[Target_Department]],tbl_DeptWeight[Department], tbl_DeptWeight[Impact Score])</f>
        <v>3</v>
      </c>
      <c r="K3747">
        <f>_xlfn.XLOOKUP(tbl_logs[[#This Row],[Employee_Action]],tbl_ResponseLikelihood[Employee Action],tbl_ResponseLikelihood[Likelihood Score])</f>
        <v>2</v>
      </c>
      <c r="L3747">
        <f>tbl_logs[[#This Row],[Impact Score]]*tbl_logs[[#This Row],[Response Multiplier]]</f>
        <v>6</v>
      </c>
      <c r="M3747" t="str" cm="1">
        <f t="array" ref="M3747">_xlfn.IFS(tbl_logs[[#This Row],[Total Score]]&lt;=4, "Low", tbl_logs[[#This Row],[Total Score]]&lt;=10, "Medium", tbl_logs[[#This Row],[Total Score]]&lt;=19, "High", tbl_logs[[#This Row],[Total Score]]&lt;=25, "Very High")</f>
        <v>Medium</v>
      </c>
      <c r="N3747" t="str" cm="1">
        <f t="array" ref="N3747">_xlfn.IFS(tbl_logs[[#This Row],[Total Score]]&lt;=4, "Low", tbl_logs[[#This Row],[Total Score]]&lt;=10, "Medium", tbl_logs[[#This Row],[Total Score]]&lt;=17, "High", tbl_logs[[#This Row],[Total Score]]&lt;=25, "Critical")</f>
        <v>Medium</v>
      </c>
    </row>
    <row r="3748" spans="1:14" x14ac:dyDescent="0.3">
      <c r="A3748" t="s">
        <v>4211</v>
      </c>
      <c r="B3748" s="1">
        <v>46091.512499999997</v>
      </c>
      <c r="C3748" t="s">
        <v>7</v>
      </c>
      <c r="D3748" t="s">
        <v>18</v>
      </c>
      <c r="E3748" t="s">
        <v>19</v>
      </c>
      <c r="F3748" t="s">
        <v>13</v>
      </c>
      <c r="G3748" s="2">
        <v>0.51249999999999996</v>
      </c>
      <c r="H3748" s="3">
        <v>46091</v>
      </c>
      <c r="I3748">
        <v>3</v>
      </c>
      <c r="J3748">
        <f>_xlfn.XLOOKUP(tbl_logs[[#This Row],[Target_Department]],tbl_DeptWeight[Department], tbl_DeptWeight[Impact Score])</f>
        <v>3</v>
      </c>
      <c r="K3748">
        <f>_xlfn.XLOOKUP(tbl_logs[[#This Row],[Employee_Action]],tbl_ResponseLikelihood[Employee Action],tbl_ResponseLikelihood[Likelihood Score])</f>
        <v>1</v>
      </c>
      <c r="L3748">
        <f>tbl_logs[[#This Row],[Impact Score]]*tbl_logs[[#This Row],[Response Multiplier]]</f>
        <v>3</v>
      </c>
      <c r="M3748" t="str" cm="1">
        <f t="array" ref="M3748">_xlfn.IFS(tbl_logs[[#This Row],[Total Score]]&lt;=4, "Low", tbl_logs[[#This Row],[Total Score]]&lt;=10, "Medium", tbl_logs[[#This Row],[Total Score]]&lt;=19, "High", tbl_logs[[#This Row],[Total Score]]&lt;=25, "Very High")</f>
        <v>Low</v>
      </c>
      <c r="N3748" t="str" cm="1">
        <f t="array" ref="N3748">_xlfn.IFS(tbl_logs[[#This Row],[Total Score]]&lt;=4, "Low", tbl_logs[[#This Row],[Total Score]]&lt;=10, "Medium", tbl_logs[[#This Row],[Total Score]]&lt;=17, "High", tbl_logs[[#This Row],[Total Score]]&lt;=25, "Critical")</f>
        <v>Low</v>
      </c>
    </row>
    <row r="3749" spans="1:14" x14ac:dyDescent="0.3">
      <c r="A3749" t="s">
        <v>2573</v>
      </c>
      <c r="B3749" s="1">
        <v>46091.556944444441</v>
      </c>
      <c r="C3749" t="s">
        <v>7</v>
      </c>
      <c r="D3749" t="s">
        <v>22</v>
      </c>
      <c r="E3749" t="s">
        <v>19</v>
      </c>
      <c r="F3749" t="s">
        <v>10</v>
      </c>
      <c r="G3749" s="2">
        <v>0.55694444444444446</v>
      </c>
      <c r="H3749" s="3">
        <v>46091</v>
      </c>
      <c r="I3749">
        <v>3</v>
      </c>
      <c r="J3749">
        <f>_xlfn.XLOOKUP(tbl_logs[[#This Row],[Target_Department]],tbl_DeptWeight[Department], tbl_DeptWeight[Impact Score])</f>
        <v>3</v>
      </c>
      <c r="K3749">
        <f>_xlfn.XLOOKUP(tbl_logs[[#This Row],[Employee_Action]],tbl_ResponseLikelihood[Employee Action],tbl_ResponseLikelihood[Likelihood Score])</f>
        <v>2</v>
      </c>
      <c r="L3749">
        <f>tbl_logs[[#This Row],[Impact Score]]*tbl_logs[[#This Row],[Response Multiplier]]</f>
        <v>6</v>
      </c>
      <c r="M3749" t="str" cm="1">
        <f t="array" ref="M3749">_xlfn.IFS(tbl_logs[[#This Row],[Total Score]]&lt;=4, "Low", tbl_logs[[#This Row],[Total Score]]&lt;=10, "Medium", tbl_logs[[#This Row],[Total Score]]&lt;=19, "High", tbl_logs[[#This Row],[Total Score]]&lt;=25, "Very High")</f>
        <v>Medium</v>
      </c>
      <c r="N3749" t="str" cm="1">
        <f t="array" ref="N3749">_xlfn.IFS(tbl_logs[[#This Row],[Total Score]]&lt;=4, "Low", tbl_logs[[#This Row],[Total Score]]&lt;=10, "Medium", tbl_logs[[#This Row],[Total Score]]&lt;=17, "High", tbl_logs[[#This Row],[Total Score]]&lt;=25, "Critical")</f>
        <v>Medium</v>
      </c>
    </row>
    <row r="3750" spans="1:14" x14ac:dyDescent="0.3">
      <c r="A3750" t="s">
        <v>2416</v>
      </c>
      <c r="B3750" s="1">
        <v>46091.584722222222</v>
      </c>
      <c r="C3750" t="s">
        <v>7</v>
      </c>
      <c r="D3750" t="s">
        <v>18</v>
      </c>
      <c r="E3750" t="s">
        <v>19</v>
      </c>
      <c r="F3750" t="s">
        <v>10</v>
      </c>
      <c r="G3750" s="2">
        <v>0.58472222222222225</v>
      </c>
      <c r="H3750" s="3">
        <v>46091</v>
      </c>
      <c r="I3750">
        <v>3</v>
      </c>
      <c r="J3750">
        <f>_xlfn.XLOOKUP(tbl_logs[[#This Row],[Target_Department]],tbl_DeptWeight[Department], tbl_DeptWeight[Impact Score])</f>
        <v>3</v>
      </c>
      <c r="K3750">
        <f>_xlfn.XLOOKUP(tbl_logs[[#This Row],[Employee_Action]],tbl_ResponseLikelihood[Employee Action],tbl_ResponseLikelihood[Likelihood Score])</f>
        <v>2</v>
      </c>
      <c r="L3750">
        <f>tbl_logs[[#This Row],[Impact Score]]*tbl_logs[[#This Row],[Response Multiplier]]</f>
        <v>6</v>
      </c>
      <c r="M3750" t="str" cm="1">
        <f t="array" ref="M3750">_xlfn.IFS(tbl_logs[[#This Row],[Total Score]]&lt;=4, "Low", tbl_logs[[#This Row],[Total Score]]&lt;=10, "Medium", tbl_logs[[#This Row],[Total Score]]&lt;=19, "High", tbl_logs[[#This Row],[Total Score]]&lt;=25, "Very High")</f>
        <v>Medium</v>
      </c>
      <c r="N3750" t="str" cm="1">
        <f t="array" ref="N3750">_xlfn.IFS(tbl_logs[[#This Row],[Total Score]]&lt;=4, "Low", tbl_logs[[#This Row],[Total Score]]&lt;=10, "Medium", tbl_logs[[#This Row],[Total Score]]&lt;=17, "High", tbl_logs[[#This Row],[Total Score]]&lt;=25, "Critical")</f>
        <v>Medium</v>
      </c>
    </row>
    <row r="3751" spans="1:14" x14ac:dyDescent="0.3">
      <c r="A3751" t="s">
        <v>48</v>
      </c>
      <c r="B3751" s="1">
        <v>46091.600694444445</v>
      </c>
      <c r="C3751" t="s">
        <v>35</v>
      </c>
      <c r="D3751" t="s">
        <v>8</v>
      </c>
      <c r="E3751" t="s">
        <v>9</v>
      </c>
      <c r="F3751" t="s">
        <v>20</v>
      </c>
      <c r="G3751" s="2">
        <v>0.60069444444444442</v>
      </c>
      <c r="H3751" s="3">
        <v>46091</v>
      </c>
      <c r="I3751">
        <v>3</v>
      </c>
      <c r="J3751">
        <f>_xlfn.XLOOKUP(tbl_logs[[#This Row],[Target_Department]],tbl_DeptWeight[Department], tbl_DeptWeight[Impact Score])</f>
        <v>1</v>
      </c>
      <c r="K3751">
        <f>_xlfn.XLOOKUP(tbl_logs[[#This Row],[Employee_Action]],tbl_ResponseLikelihood[Employee Action],tbl_ResponseLikelihood[Likelihood Score])</f>
        <v>2</v>
      </c>
      <c r="L3751">
        <f>tbl_logs[[#This Row],[Impact Score]]*tbl_logs[[#This Row],[Response Multiplier]]</f>
        <v>2</v>
      </c>
      <c r="M3751" t="str" cm="1">
        <f t="array" ref="M3751">_xlfn.IFS(tbl_logs[[#This Row],[Total Score]]&lt;=4, "Low", tbl_logs[[#This Row],[Total Score]]&lt;=10, "Medium", tbl_logs[[#This Row],[Total Score]]&lt;=19, "High", tbl_logs[[#This Row],[Total Score]]&lt;=25, "Very High")</f>
        <v>Low</v>
      </c>
      <c r="N3751" t="str" cm="1">
        <f t="array" ref="N3751">_xlfn.IFS(tbl_logs[[#This Row],[Total Score]]&lt;=4, "Low", tbl_logs[[#This Row],[Total Score]]&lt;=10, "Medium", tbl_logs[[#This Row],[Total Score]]&lt;=17, "High", tbl_logs[[#This Row],[Total Score]]&lt;=25, "Critical")</f>
        <v>Low</v>
      </c>
    </row>
    <row r="3752" spans="1:14" x14ac:dyDescent="0.3">
      <c r="A3752" t="s">
        <v>2841</v>
      </c>
      <c r="B3752" s="1">
        <v>46091.604861111111</v>
      </c>
      <c r="C3752" t="s">
        <v>40</v>
      </c>
      <c r="D3752" t="s">
        <v>8</v>
      </c>
      <c r="E3752" t="s">
        <v>16</v>
      </c>
      <c r="F3752" t="s">
        <v>10</v>
      </c>
      <c r="G3752" s="2">
        <v>0.60486111111111107</v>
      </c>
      <c r="H3752" s="3">
        <v>46091</v>
      </c>
      <c r="I3752">
        <v>3</v>
      </c>
      <c r="J3752">
        <f>_xlfn.XLOOKUP(tbl_logs[[#This Row],[Target_Department]],tbl_DeptWeight[Department], tbl_DeptWeight[Impact Score])</f>
        <v>5</v>
      </c>
      <c r="K3752">
        <f>_xlfn.XLOOKUP(tbl_logs[[#This Row],[Employee_Action]],tbl_ResponseLikelihood[Employee Action],tbl_ResponseLikelihood[Likelihood Score])</f>
        <v>2</v>
      </c>
      <c r="L3752">
        <f>tbl_logs[[#This Row],[Impact Score]]*tbl_logs[[#This Row],[Response Multiplier]]</f>
        <v>10</v>
      </c>
      <c r="M3752" t="str" cm="1">
        <f t="array" ref="M3752">_xlfn.IFS(tbl_logs[[#This Row],[Total Score]]&lt;=4, "Low", tbl_logs[[#This Row],[Total Score]]&lt;=10, "Medium", tbl_logs[[#This Row],[Total Score]]&lt;=19, "High", tbl_logs[[#This Row],[Total Score]]&lt;=25, "Very High")</f>
        <v>Medium</v>
      </c>
      <c r="N3752" t="str" cm="1">
        <f t="array" ref="N3752">_xlfn.IFS(tbl_logs[[#This Row],[Total Score]]&lt;=4, "Low", tbl_logs[[#This Row],[Total Score]]&lt;=10, "Medium", tbl_logs[[#This Row],[Total Score]]&lt;=17, "High", tbl_logs[[#This Row],[Total Score]]&lt;=25, "Critical")</f>
        <v>Medium</v>
      </c>
    </row>
    <row r="3753" spans="1:14" x14ac:dyDescent="0.3">
      <c r="A3753" t="s">
        <v>2112</v>
      </c>
      <c r="B3753" s="1">
        <v>46091.611111111109</v>
      </c>
      <c r="C3753" t="s">
        <v>47</v>
      </c>
      <c r="D3753" t="s">
        <v>22</v>
      </c>
      <c r="E3753" t="s">
        <v>31</v>
      </c>
      <c r="F3753" t="s">
        <v>10</v>
      </c>
      <c r="G3753" s="2">
        <v>0.61111111111111116</v>
      </c>
      <c r="H3753" s="3">
        <v>46091</v>
      </c>
      <c r="I3753">
        <v>3</v>
      </c>
      <c r="J3753">
        <f>_xlfn.XLOOKUP(tbl_logs[[#This Row],[Target_Department]],tbl_DeptWeight[Department], tbl_DeptWeight[Impact Score])</f>
        <v>1</v>
      </c>
      <c r="K3753">
        <f>_xlfn.XLOOKUP(tbl_logs[[#This Row],[Employee_Action]],tbl_ResponseLikelihood[Employee Action],tbl_ResponseLikelihood[Likelihood Score])</f>
        <v>2</v>
      </c>
      <c r="L3753">
        <f>tbl_logs[[#This Row],[Impact Score]]*tbl_logs[[#This Row],[Response Multiplier]]</f>
        <v>2</v>
      </c>
      <c r="M3753" t="str" cm="1">
        <f t="array" ref="M3753">_xlfn.IFS(tbl_logs[[#This Row],[Total Score]]&lt;=4, "Low", tbl_logs[[#This Row],[Total Score]]&lt;=10, "Medium", tbl_logs[[#This Row],[Total Score]]&lt;=19, "High", tbl_logs[[#This Row],[Total Score]]&lt;=25, "Very High")</f>
        <v>Low</v>
      </c>
      <c r="N3753" t="str" cm="1">
        <f t="array" ref="N3753">_xlfn.IFS(tbl_logs[[#This Row],[Total Score]]&lt;=4, "Low", tbl_logs[[#This Row],[Total Score]]&lt;=10, "Medium", tbl_logs[[#This Row],[Total Score]]&lt;=17, "High", tbl_logs[[#This Row],[Total Score]]&lt;=25, "Critical")</f>
        <v>Low</v>
      </c>
    </row>
    <row r="3754" spans="1:14" x14ac:dyDescent="0.3">
      <c r="A3754" t="s">
        <v>960</v>
      </c>
      <c r="B3754" s="1">
        <v>46091.619444444441</v>
      </c>
      <c r="C3754" t="s">
        <v>7</v>
      </c>
      <c r="D3754" t="s">
        <v>18</v>
      </c>
      <c r="E3754" t="s">
        <v>19</v>
      </c>
      <c r="F3754" t="s">
        <v>20</v>
      </c>
      <c r="G3754" s="2">
        <v>0.61944444444444446</v>
      </c>
      <c r="H3754" s="3">
        <v>46091</v>
      </c>
      <c r="I3754">
        <v>3</v>
      </c>
      <c r="J3754">
        <f>_xlfn.XLOOKUP(tbl_logs[[#This Row],[Target_Department]],tbl_DeptWeight[Department], tbl_DeptWeight[Impact Score])</f>
        <v>3</v>
      </c>
      <c r="K3754">
        <f>_xlfn.XLOOKUP(tbl_logs[[#This Row],[Employee_Action]],tbl_ResponseLikelihood[Employee Action],tbl_ResponseLikelihood[Likelihood Score])</f>
        <v>2</v>
      </c>
      <c r="L3754">
        <f>tbl_logs[[#This Row],[Impact Score]]*tbl_logs[[#This Row],[Response Multiplier]]</f>
        <v>6</v>
      </c>
      <c r="M3754" t="str" cm="1">
        <f t="array" ref="M3754">_xlfn.IFS(tbl_logs[[#This Row],[Total Score]]&lt;=4, "Low", tbl_logs[[#This Row],[Total Score]]&lt;=10, "Medium", tbl_logs[[#This Row],[Total Score]]&lt;=19, "High", tbl_logs[[#This Row],[Total Score]]&lt;=25, "Very High")</f>
        <v>Medium</v>
      </c>
      <c r="N3754" t="str" cm="1">
        <f t="array" ref="N3754">_xlfn.IFS(tbl_logs[[#This Row],[Total Score]]&lt;=4, "Low", tbl_logs[[#This Row],[Total Score]]&lt;=10, "Medium", tbl_logs[[#This Row],[Total Score]]&lt;=17, "High", tbl_logs[[#This Row],[Total Score]]&lt;=25, "Critical")</f>
        <v>Medium</v>
      </c>
    </row>
    <row r="3755" spans="1:14" x14ac:dyDescent="0.3">
      <c r="A3755" t="s">
        <v>4589</v>
      </c>
      <c r="B3755" s="1">
        <v>46091.643750000003</v>
      </c>
      <c r="C3755" t="s">
        <v>7</v>
      </c>
      <c r="D3755" t="s">
        <v>18</v>
      </c>
      <c r="E3755" t="s">
        <v>19</v>
      </c>
      <c r="F3755" t="s">
        <v>10</v>
      </c>
      <c r="G3755" s="2">
        <v>0.64375000000000004</v>
      </c>
      <c r="H3755" s="3">
        <v>46091</v>
      </c>
      <c r="I3755">
        <v>3</v>
      </c>
      <c r="J3755">
        <f>_xlfn.XLOOKUP(tbl_logs[[#This Row],[Target_Department]],tbl_DeptWeight[Department], tbl_DeptWeight[Impact Score])</f>
        <v>3</v>
      </c>
      <c r="K3755">
        <f>_xlfn.XLOOKUP(tbl_logs[[#This Row],[Employee_Action]],tbl_ResponseLikelihood[Employee Action],tbl_ResponseLikelihood[Likelihood Score])</f>
        <v>2</v>
      </c>
      <c r="L3755">
        <f>tbl_logs[[#This Row],[Impact Score]]*tbl_logs[[#This Row],[Response Multiplier]]</f>
        <v>6</v>
      </c>
      <c r="M3755" t="str" cm="1">
        <f t="array" ref="M3755">_xlfn.IFS(tbl_logs[[#This Row],[Total Score]]&lt;=4, "Low", tbl_logs[[#This Row],[Total Score]]&lt;=10, "Medium", tbl_logs[[#This Row],[Total Score]]&lt;=19, "High", tbl_logs[[#This Row],[Total Score]]&lt;=25, "Very High")</f>
        <v>Medium</v>
      </c>
      <c r="N3755" t="str" cm="1">
        <f t="array" ref="N3755">_xlfn.IFS(tbl_logs[[#This Row],[Total Score]]&lt;=4, "Low", tbl_logs[[#This Row],[Total Score]]&lt;=10, "Medium", tbl_logs[[#This Row],[Total Score]]&lt;=17, "High", tbl_logs[[#This Row],[Total Score]]&lt;=25, "Critical")</f>
        <v>Medium</v>
      </c>
    </row>
    <row r="3756" spans="1:14" x14ac:dyDescent="0.3">
      <c r="A3756" t="s">
        <v>943</v>
      </c>
      <c r="B3756" s="1">
        <v>46091.669444444444</v>
      </c>
      <c r="C3756" t="s">
        <v>7</v>
      </c>
      <c r="D3756" t="s">
        <v>8</v>
      </c>
      <c r="E3756" t="s">
        <v>19</v>
      </c>
      <c r="F3756" t="s">
        <v>10</v>
      </c>
      <c r="G3756" s="2">
        <v>0.6694444444444444</v>
      </c>
      <c r="H3756" s="3">
        <v>46091</v>
      </c>
      <c r="I3756">
        <v>3</v>
      </c>
      <c r="J3756">
        <f>_xlfn.XLOOKUP(tbl_logs[[#This Row],[Target_Department]],tbl_DeptWeight[Department], tbl_DeptWeight[Impact Score])</f>
        <v>3</v>
      </c>
      <c r="K3756">
        <f>_xlfn.XLOOKUP(tbl_logs[[#This Row],[Employee_Action]],tbl_ResponseLikelihood[Employee Action],tbl_ResponseLikelihood[Likelihood Score])</f>
        <v>2</v>
      </c>
      <c r="L3756">
        <f>tbl_logs[[#This Row],[Impact Score]]*tbl_logs[[#This Row],[Response Multiplier]]</f>
        <v>6</v>
      </c>
      <c r="M3756" t="str" cm="1">
        <f t="array" ref="M3756">_xlfn.IFS(tbl_logs[[#This Row],[Total Score]]&lt;=4, "Low", tbl_logs[[#This Row],[Total Score]]&lt;=10, "Medium", tbl_logs[[#This Row],[Total Score]]&lt;=19, "High", tbl_logs[[#This Row],[Total Score]]&lt;=25, "Very High")</f>
        <v>Medium</v>
      </c>
      <c r="N3756" t="str" cm="1">
        <f t="array" ref="N3756">_xlfn.IFS(tbl_logs[[#This Row],[Total Score]]&lt;=4, "Low", tbl_logs[[#This Row],[Total Score]]&lt;=10, "Medium", tbl_logs[[#This Row],[Total Score]]&lt;=17, "High", tbl_logs[[#This Row],[Total Score]]&lt;=25, "Critical")</f>
        <v>Medium</v>
      </c>
    </row>
    <row r="3757" spans="1:14" x14ac:dyDescent="0.3">
      <c r="A3757" t="s">
        <v>4833</v>
      </c>
      <c r="B3757" s="1">
        <v>46091.689583333333</v>
      </c>
      <c r="C3757" t="s">
        <v>40</v>
      </c>
      <c r="D3757" t="s">
        <v>22</v>
      </c>
      <c r="E3757" t="s">
        <v>16</v>
      </c>
      <c r="F3757" t="s">
        <v>20</v>
      </c>
      <c r="G3757" s="2">
        <v>0.68958333333333333</v>
      </c>
      <c r="H3757" s="3">
        <v>46091</v>
      </c>
      <c r="I3757">
        <v>3</v>
      </c>
      <c r="J3757">
        <f>_xlfn.XLOOKUP(tbl_logs[[#This Row],[Target_Department]],tbl_DeptWeight[Department], tbl_DeptWeight[Impact Score])</f>
        <v>5</v>
      </c>
      <c r="K3757">
        <f>_xlfn.XLOOKUP(tbl_logs[[#This Row],[Employee_Action]],tbl_ResponseLikelihood[Employee Action],tbl_ResponseLikelihood[Likelihood Score])</f>
        <v>2</v>
      </c>
      <c r="L3757">
        <f>tbl_logs[[#This Row],[Impact Score]]*tbl_logs[[#This Row],[Response Multiplier]]</f>
        <v>10</v>
      </c>
      <c r="M3757" t="str" cm="1">
        <f t="array" ref="M3757">_xlfn.IFS(tbl_logs[[#This Row],[Total Score]]&lt;=4, "Low", tbl_logs[[#This Row],[Total Score]]&lt;=10, "Medium", tbl_logs[[#This Row],[Total Score]]&lt;=19, "High", tbl_logs[[#This Row],[Total Score]]&lt;=25, "Very High")</f>
        <v>Medium</v>
      </c>
      <c r="N3757" t="str" cm="1">
        <f t="array" ref="N3757">_xlfn.IFS(tbl_logs[[#This Row],[Total Score]]&lt;=4, "Low", tbl_logs[[#This Row],[Total Score]]&lt;=10, "Medium", tbl_logs[[#This Row],[Total Score]]&lt;=17, "High", tbl_logs[[#This Row],[Total Score]]&lt;=25, "Critical")</f>
        <v>Medium</v>
      </c>
    </row>
    <row r="3758" spans="1:14" x14ac:dyDescent="0.3">
      <c r="A3758" t="s">
        <v>1078</v>
      </c>
      <c r="B3758" s="1">
        <v>46091.739583333336</v>
      </c>
      <c r="C3758" t="s">
        <v>12</v>
      </c>
      <c r="D3758" t="s">
        <v>22</v>
      </c>
      <c r="E3758" t="s">
        <v>9</v>
      </c>
      <c r="F3758" t="s">
        <v>33</v>
      </c>
      <c r="G3758" s="2">
        <v>0.73958333333333337</v>
      </c>
      <c r="H3758" s="3">
        <v>46091</v>
      </c>
      <c r="I3758">
        <v>3</v>
      </c>
      <c r="J3758">
        <f>_xlfn.XLOOKUP(tbl_logs[[#This Row],[Target_Department]],tbl_DeptWeight[Department], tbl_DeptWeight[Impact Score])</f>
        <v>1</v>
      </c>
      <c r="K3758">
        <f>_xlfn.XLOOKUP(tbl_logs[[#This Row],[Employee_Action]],tbl_ResponseLikelihood[Employee Action],tbl_ResponseLikelihood[Likelihood Score])</f>
        <v>4</v>
      </c>
      <c r="L3758">
        <f>tbl_logs[[#This Row],[Impact Score]]*tbl_logs[[#This Row],[Response Multiplier]]</f>
        <v>4</v>
      </c>
      <c r="M3758" t="str" cm="1">
        <f t="array" ref="M3758">_xlfn.IFS(tbl_logs[[#This Row],[Total Score]]&lt;=4, "Low", tbl_logs[[#This Row],[Total Score]]&lt;=10, "Medium", tbl_logs[[#This Row],[Total Score]]&lt;=19, "High", tbl_logs[[#This Row],[Total Score]]&lt;=25, "Very High")</f>
        <v>Low</v>
      </c>
      <c r="N3758" t="str" cm="1">
        <f t="array" ref="N3758">_xlfn.IFS(tbl_logs[[#This Row],[Total Score]]&lt;=4, "Low", tbl_logs[[#This Row],[Total Score]]&lt;=10, "Medium", tbl_logs[[#This Row],[Total Score]]&lt;=17, "High", tbl_logs[[#This Row],[Total Score]]&lt;=25, "Critical")</f>
        <v>Low</v>
      </c>
    </row>
    <row r="3759" spans="1:14" x14ac:dyDescent="0.3">
      <c r="A3759" t="s">
        <v>540</v>
      </c>
      <c r="B3759" s="1">
        <v>46091.741666666669</v>
      </c>
      <c r="C3759" t="s">
        <v>7</v>
      </c>
      <c r="D3759" t="s">
        <v>22</v>
      </c>
      <c r="E3759" t="s">
        <v>31</v>
      </c>
      <c r="F3759" t="s">
        <v>20</v>
      </c>
      <c r="G3759" s="2">
        <v>0.7416666666666667</v>
      </c>
      <c r="H3759" s="3">
        <v>46091</v>
      </c>
      <c r="I3759">
        <v>3</v>
      </c>
      <c r="J3759">
        <f>_xlfn.XLOOKUP(tbl_logs[[#This Row],[Target_Department]],tbl_DeptWeight[Department], tbl_DeptWeight[Impact Score])</f>
        <v>3</v>
      </c>
      <c r="K3759">
        <f>_xlfn.XLOOKUP(tbl_logs[[#This Row],[Employee_Action]],tbl_ResponseLikelihood[Employee Action],tbl_ResponseLikelihood[Likelihood Score])</f>
        <v>2</v>
      </c>
      <c r="L3759">
        <f>tbl_logs[[#This Row],[Impact Score]]*tbl_logs[[#This Row],[Response Multiplier]]</f>
        <v>6</v>
      </c>
      <c r="M3759" t="str" cm="1">
        <f t="array" ref="M3759">_xlfn.IFS(tbl_logs[[#This Row],[Total Score]]&lt;=4, "Low", tbl_logs[[#This Row],[Total Score]]&lt;=10, "Medium", tbl_logs[[#This Row],[Total Score]]&lt;=19, "High", tbl_logs[[#This Row],[Total Score]]&lt;=25, "Very High")</f>
        <v>Medium</v>
      </c>
      <c r="N3759" t="str" cm="1">
        <f t="array" ref="N3759">_xlfn.IFS(tbl_logs[[#This Row],[Total Score]]&lt;=4, "Low", tbl_logs[[#This Row],[Total Score]]&lt;=10, "Medium", tbl_logs[[#This Row],[Total Score]]&lt;=17, "High", tbl_logs[[#This Row],[Total Score]]&lt;=25, "Critical")</f>
        <v>Medium</v>
      </c>
    </row>
    <row r="3760" spans="1:14" x14ac:dyDescent="0.3">
      <c r="A3760" t="s">
        <v>535</v>
      </c>
      <c r="B3760" s="1">
        <v>46091.763194444444</v>
      </c>
      <c r="C3760" t="s">
        <v>47</v>
      </c>
      <c r="D3760" t="s">
        <v>8</v>
      </c>
      <c r="E3760" t="s">
        <v>31</v>
      </c>
      <c r="F3760" t="s">
        <v>20</v>
      </c>
      <c r="G3760" s="2">
        <v>0.7631944444444444</v>
      </c>
      <c r="H3760" s="3">
        <v>46091</v>
      </c>
      <c r="I3760">
        <v>3</v>
      </c>
      <c r="J3760">
        <f>_xlfn.XLOOKUP(tbl_logs[[#This Row],[Target_Department]],tbl_DeptWeight[Department], tbl_DeptWeight[Impact Score])</f>
        <v>1</v>
      </c>
      <c r="K3760">
        <f>_xlfn.XLOOKUP(tbl_logs[[#This Row],[Employee_Action]],tbl_ResponseLikelihood[Employee Action],tbl_ResponseLikelihood[Likelihood Score])</f>
        <v>2</v>
      </c>
      <c r="L3760">
        <f>tbl_logs[[#This Row],[Impact Score]]*tbl_logs[[#This Row],[Response Multiplier]]</f>
        <v>2</v>
      </c>
      <c r="M3760" t="str" cm="1">
        <f t="array" ref="M3760">_xlfn.IFS(tbl_logs[[#This Row],[Total Score]]&lt;=4, "Low", tbl_logs[[#This Row],[Total Score]]&lt;=10, "Medium", tbl_logs[[#This Row],[Total Score]]&lt;=19, "High", tbl_logs[[#This Row],[Total Score]]&lt;=25, "Very High")</f>
        <v>Low</v>
      </c>
      <c r="N3760" t="str" cm="1">
        <f t="array" ref="N3760">_xlfn.IFS(tbl_logs[[#This Row],[Total Score]]&lt;=4, "Low", tbl_logs[[#This Row],[Total Score]]&lt;=10, "Medium", tbl_logs[[#This Row],[Total Score]]&lt;=17, "High", tbl_logs[[#This Row],[Total Score]]&lt;=25, "Critical")</f>
        <v>Low</v>
      </c>
    </row>
    <row r="3761" spans="1:14" x14ac:dyDescent="0.3">
      <c r="A3761" t="s">
        <v>3876</v>
      </c>
      <c r="B3761" s="1">
        <v>46091.765972222223</v>
      </c>
      <c r="C3761" t="s">
        <v>47</v>
      </c>
      <c r="D3761" t="s">
        <v>8</v>
      </c>
      <c r="E3761" t="s">
        <v>19</v>
      </c>
      <c r="F3761" t="s">
        <v>20</v>
      </c>
      <c r="G3761" s="2">
        <v>0.76597222222222228</v>
      </c>
      <c r="H3761" s="3">
        <v>46091</v>
      </c>
      <c r="I3761">
        <v>3</v>
      </c>
      <c r="J3761">
        <f>_xlfn.XLOOKUP(tbl_logs[[#This Row],[Target_Department]],tbl_DeptWeight[Department], tbl_DeptWeight[Impact Score])</f>
        <v>1</v>
      </c>
      <c r="K3761">
        <f>_xlfn.XLOOKUP(tbl_logs[[#This Row],[Employee_Action]],tbl_ResponseLikelihood[Employee Action],tbl_ResponseLikelihood[Likelihood Score])</f>
        <v>2</v>
      </c>
      <c r="L3761">
        <f>tbl_logs[[#This Row],[Impact Score]]*tbl_logs[[#This Row],[Response Multiplier]]</f>
        <v>2</v>
      </c>
      <c r="M3761" t="str" cm="1">
        <f t="array" ref="M3761">_xlfn.IFS(tbl_logs[[#This Row],[Total Score]]&lt;=4, "Low", tbl_logs[[#This Row],[Total Score]]&lt;=10, "Medium", tbl_logs[[#This Row],[Total Score]]&lt;=19, "High", tbl_logs[[#This Row],[Total Score]]&lt;=25, "Very High")</f>
        <v>Low</v>
      </c>
      <c r="N3761" t="str" cm="1">
        <f t="array" ref="N3761">_xlfn.IFS(tbl_logs[[#This Row],[Total Score]]&lt;=4, "Low", tbl_logs[[#This Row],[Total Score]]&lt;=10, "Medium", tbl_logs[[#This Row],[Total Score]]&lt;=17, "High", tbl_logs[[#This Row],[Total Score]]&lt;=25, "Critical")</f>
        <v>Low</v>
      </c>
    </row>
    <row r="3762" spans="1:14" x14ac:dyDescent="0.3">
      <c r="A3762" t="s">
        <v>4684</v>
      </c>
      <c r="B3762" s="1">
        <v>46091.77847222222</v>
      </c>
      <c r="C3762" t="s">
        <v>40</v>
      </c>
      <c r="D3762" t="s">
        <v>8</v>
      </c>
      <c r="E3762" t="s">
        <v>16</v>
      </c>
      <c r="F3762" t="s">
        <v>33</v>
      </c>
      <c r="G3762" s="2">
        <v>0.77847222222222223</v>
      </c>
      <c r="H3762" s="3">
        <v>46091</v>
      </c>
      <c r="I3762">
        <v>3</v>
      </c>
      <c r="J3762">
        <f>_xlfn.XLOOKUP(tbl_logs[[#This Row],[Target_Department]],tbl_DeptWeight[Department], tbl_DeptWeight[Impact Score])</f>
        <v>5</v>
      </c>
      <c r="K3762">
        <f>_xlfn.XLOOKUP(tbl_logs[[#This Row],[Employee_Action]],tbl_ResponseLikelihood[Employee Action],tbl_ResponseLikelihood[Likelihood Score])</f>
        <v>4</v>
      </c>
      <c r="L3762">
        <f>tbl_logs[[#This Row],[Impact Score]]*tbl_logs[[#This Row],[Response Multiplier]]</f>
        <v>20</v>
      </c>
      <c r="M3762" t="str" cm="1">
        <f t="array" ref="M3762">_xlfn.IFS(tbl_logs[[#This Row],[Total Score]]&lt;=4, "Low", tbl_logs[[#This Row],[Total Score]]&lt;=10, "Medium", tbl_logs[[#This Row],[Total Score]]&lt;=19, "High", tbl_logs[[#This Row],[Total Score]]&lt;=25, "Very High")</f>
        <v>Very High</v>
      </c>
      <c r="N3762" t="str" cm="1">
        <f t="array" ref="N3762">_xlfn.IFS(tbl_logs[[#This Row],[Total Score]]&lt;=4, "Low", tbl_logs[[#This Row],[Total Score]]&lt;=10, "Medium", tbl_logs[[#This Row],[Total Score]]&lt;=17, "High", tbl_logs[[#This Row],[Total Score]]&lt;=25, "Critical")</f>
        <v>Critical</v>
      </c>
    </row>
    <row r="3763" spans="1:14" x14ac:dyDescent="0.3">
      <c r="A3763" t="s">
        <v>4732</v>
      </c>
      <c r="B3763" s="1">
        <v>46091.780555555553</v>
      </c>
      <c r="C3763" t="s">
        <v>7</v>
      </c>
      <c r="D3763" t="s">
        <v>8</v>
      </c>
      <c r="E3763" t="s">
        <v>19</v>
      </c>
      <c r="F3763" t="s">
        <v>33</v>
      </c>
      <c r="G3763" s="2">
        <v>0.78055555555555556</v>
      </c>
      <c r="H3763" s="3">
        <v>46091</v>
      </c>
      <c r="I3763">
        <v>3</v>
      </c>
      <c r="J3763">
        <f>_xlfn.XLOOKUP(tbl_logs[[#This Row],[Target_Department]],tbl_DeptWeight[Department], tbl_DeptWeight[Impact Score])</f>
        <v>3</v>
      </c>
      <c r="K3763">
        <f>_xlfn.XLOOKUP(tbl_logs[[#This Row],[Employee_Action]],tbl_ResponseLikelihood[Employee Action],tbl_ResponseLikelihood[Likelihood Score])</f>
        <v>4</v>
      </c>
      <c r="L3763">
        <f>tbl_logs[[#This Row],[Impact Score]]*tbl_logs[[#This Row],[Response Multiplier]]</f>
        <v>12</v>
      </c>
      <c r="M3763" t="str" cm="1">
        <f t="array" ref="M3763">_xlfn.IFS(tbl_logs[[#This Row],[Total Score]]&lt;=4, "Low", tbl_logs[[#This Row],[Total Score]]&lt;=10, "Medium", tbl_logs[[#This Row],[Total Score]]&lt;=19, "High", tbl_logs[[#This Row],[Total Score]]&lt;=25, "Very High")</f>
        <v>High</v>
      </c>
      <c r="N3763" t="str" cm="1">
        <f t="array" ref="N3763">_xlfn.IFS(tbl_logs[[#This Row],[Total Score]]&lt;=4, "Low", tbl_logs[[#This Row],[Total Score]]&lt;=10, "Medium", tbl_logs[[#This Row],[Total Score]]&lt;=17, "High", tbl_logs[[#This Row],[Total Score]]&lt;=25, "Critical")</f>
        <v>High</v>
      </c>
    </row>
    <row r="3764" spans="1:14" x14ac:dyDescent="0.3">
      <c r="A3764" t="s">
        <v>1909</v>
      </c>
      <c r="B3764" s="1">
        <v>46091.793749999997</v>
      </c>
      <c r="C3764" t="s">
        <v>40</v>
      </c>
      <c r="D3764" t="s">
        <v>8</v>
      </c>
      <c r="E3764" t="s">
        <v>16</v>
      </c>
      <c r="F3764" t="s">
        <v>10</v>
      </c>
      <c r="G3764" s="2">
        <v>0.79374999999999996</v>
      </c>
      <c r="H3764" s="3">
        <v>46091</v>
      </c>
      <c r="I3764">
        <v>3</v>
      </c>
      <c r="J3764">
        <f>_xlfn.XLOOKUP(tbl_logs[[#This Row],[Target_Department]],tbl_DeptWeight[Department], tbl_DeptWeight[Impact Score])</f>
        <v>5</v>
      </c>
      <c r="K3764">
        <f>_xlfn.XLOOKUP(tbl_logs[[#This Row],[Employee_Action]],tbl_ResponseLikelihood[Employee Action],tbl_ResponseLikelihood[Likelihood Score])</f>
        <v>2</v>
      </c>
      <c r="L3764">
        <f>tbl_logs[[#This Row],[Impact Score]]*tbl_logs[[#This Row],[Response Multiplier]]</f>
        <v>10</v>
      </c>
      <c r="M3764" t="str" cm="1">
        <f t="array" ref="M3764">_xlfn.IFS(tbl_logs[[#This Row],[Total Score]]&lt;=4, "Low", tbl_logs[[#This Row],[Total Score]]&lt;=10, "Medium", tbl_logs[[#This Row],[Total Score]]&lt;=19, "High", tbl_logs[[#This Row],[Total Score]]&lt;=25, "Very High")</f>
        <v>Medium</v>
      </c>
      <c r="N3764" t="str" cm="1">
        <f t="array" ref="N3764">_xlfn.IFS(tbl_logs[[#This Row],[Total Score]]&lt;=4, "Low", tbl_logs[[#This Row],[Total Score]]&lt;=10, "Medium", tbl_logs[[#This Row],[Total Score]]&lt;=17, "High", tbl_logs[[#This Row],[Total Score]]&lt;=25, "Critical")</f>
        <v>Medium</v>
      </c>
    </row>
    <row r="3765" spans="1:14" x14ac:dyDescent="0.3">
      <c r="A3765" t="s">
        <v>2964</v>
      </c>
      <c r="B3765" s="1">
        <v>46091.806944444441</v>
      </c>
      <c r="C3765" t="s">
        <v>7</v>
      </c>
      <c r="D3765" t="s">
        <v>22</v>
      </c>
      <c r="E3765" t="s">
        <v>19</v>
      </c>
      <c r="F3765" t="s">
        <v>20</v>
      </c>
      <c r="G3765" s="2">
        <v>0.80694444444444446</v>
      </c>
      <c r="H3765" s="3">
        <v>46091</v>
      </c>
      <c r="I3765">
        <v>3</v>
      </c>
      <c r="J3765">
        <f>_xlfn.XLOOKUP(tbl_logs[[#This Row],[Target_Department]],tbl_DeptWeight[Department], tbl_DeptWeight[Impact Score])</f>
        <v>3</v>
      </c>
      <c r="K3765">
        <f>_xlfn.XLOOKUP(tbl_logs[[#This Row],[Employee_Action]],tbl_ResponseLikelihood[Employee Action],tbl_ResponseLikelihood[Likelihood Score])</f>
        <v>2</v>
      </c>
      <c r="L3765">
        <f>tbl_logs[[#This Row],[Impact Score]]*tbl_logs[[#This Row],[Response Multiplier]]</f>
        <v>6</v>
      </c>
      <c r="M3765" t="str" cm="1">
        <f t="array" ref="M3765">_xlfn.IFS(tbl_logs[[#This Row],[Total Score]]&lt;=4, "Low", tbl_logs[[#This Row],[Total Score]]&lt;=10, "Medium", tbl_logs[[#This Row],[Total Score]]&lt;=19, "High", tbl_logs[[#This Row],[Total Score]]&lt;=25, "Very High")</f>
        <v>Medium</v>
      </c>
      <c r="N3765" t="str" cm="1">
        <f t="array" ref="N3765">_xlfn.IFS(tbl_logs[[#This Row],[Total Score]]&lt;=4, "Low", tbl_logs[[#This Row],[Total Score]]&lt;=10, "Medium", tbl_logs[[#This Row],[Total Score]]&lt;=17, "High", tbl_logs[[#This Row],[Total Score]]&lt;=25, "Critical")</f>
        <v>Medium</v>
      </c>
    </row>
    <row r="3766" spans="1:14" x14ac:dyDescent="0.3">
      <c r="A3766" t="s">
        <v>691</v>
      </c>
      <c r="B3766" s="1">
        <v>46091.813888888886</v>
      </c>
      <c r="C3766" t="s">
        <v>35</v>
      </c>
      <c r="D3766" t="s">
        <v>22</v>
      </c>
      <c r="E3766" t="s">
        <v>9</v>
      </c>
      <c r="F3766" t="s">
        <v>33</v>
      </c>
      <c r="G3766" s="2">
        <v>0.81388888888888888</v>
      </c>
      <c r="H3766" s="3">
        <v>46091</v>
      </c>
      <c r="I3766">
        <v>3</v>
      </c>
      <c r="J3766">
        <f>_xlfn.XLOOKUP(tbl_logs[[#This Row],[Target_Department]],tbl_DeptWeight[Department], tbl_DeptWeight[Impact Score])</f>
        <v>1</v>
      </c>
      <c r="K3766">
        <f>_xlfn.XLOOKUP(tbl_logs[[#This Row],[Employee_Action]],tbl_ResponseLikelihood[Employee Action],tbl_ResponseLikelihood[Likelihood Score])</f>
        <v>4</v>
      </c>
      <c r="L3766">
        <f>tbl_logs[[#This Row],[Impact Score]]*tbl_logs[[#This Row],[Response Multiplier]]</f>
        <v>4</v>
      </c>
      <c r="M3766" t="str" cm="1">
        <f t="array" ref="M3766">_xlfn.IFS(tbl_logs[[#This Row],[Total Score]]&lt;=4, "Low", tbl_logs[[#This Row],[Total Score]]&lt;=10, "Medium", tbl_logs[[#This Row],[Total Score]]&lt;=19, "High", tbl_logs[[#This Row],[Total Score]]&lt;=25, "Very High")</f>
        <v>Low</v>
      </c>
      <c r="N3766" t="str" cm="1">
        <f t="array" ref="N3766">_xlfn.IFS(tbl_logs[[#This Row],[Total Score]]&lt;=4, "Low", tbl_logs[[#This Row],[Total Score]]&lt;=10, "Medium", tbl_logs[[#This Row],[Total Score]]&lt;=17, "High", tbl_logs[[#This Row],[Total Score]]&lt;=25, "Critical")</f>
        <v>Low</v>
      </c>
    </row>
    <row r="3767" spans="1:14" x14ac:dyDescent="0.3">
      <c r="A3767" t="s">
        <v>3491</v>
      </c>
      <c r="B3767" s="1">
        <v>46091.821527777778</v>
      </c>
      <c r="C3767" t="s">
        <v>7</v>
      </c>
      <c r="D3767" t="s">
        <v>15</v>
      </c>
      <c r="E3767" t="s">
        <v>19</v>
      </c>
      <c r="F3767" t="s">
        <v>10</v>
      </c>
      <c r="G3767" s="2">
        <v>0.82152777777777775</v>
      </c>
      <c r="H3767" s="3">
        <v>46091</v>
      </c>
      <c r="I3767">
        <v>3</v>
      </c>
      <c r="J3767">
        <f>_xlfn.XLOOKUP(tbl_logs[[#This Row],[Target_Department]],tbl_DeptWeight[Department], tbl_DeptWeight[Impact Score])</f>
        <v>3</v>
      </c>
      <c r="K3767">
        <f>_xlfn.XLOOKUP(tbl_logs[[#This Row],[Employee_Action]],tbl_ResponseLikelihood[Employee Action],tbl_ResponseLikelihood[Likelihood Score])</f>
        <v>2</v>
      </c>
      <c r="L3767">
        <f>tbl_logs[[#This Row],[Impact Score]]*tbl_logs[[#This Row],[Response Multiplier]]</f>
        <v>6</v>
      </c>
      <c r="M3767" t="str" cm="1">
        <f t="array" ref="M3767">_xlfn.IFS(tbl_logs[[#This Row],[Total Score]]&lt;=4, "Low", tbl_logs[[#This Row],[Total Score]]&lt;=10, "Medium", tbl_logs[[#This Row],[Total Score]]&lt;=19, "High", tbl_logs[[#This Row],[Total Score]]&lt;=25, "Very High")</f>
        <v>Medium</v>
      </c>
      <c r="N3767" t="str" cm="1">
        <f t="array" ref="N3767">_xlfn.IFS(tbl_logs[[#This Row],[Total Score]]&lt;=4, "Low", tbl_logs[[#This Row],[Total Score]]&lt;=10, "Medium", tbl_logs[[#This Row],[Total Score]]&lt;=17, "High", tbl_logs[[#This Row],[Total Score]]&lt;=25, "Critical")</f>
        <v>Medium</v>
      </c>
    </row>
    <row r="3768" spans="1:14" x14ac:dyDescent="0.3">
      <c r="A3768" t="s">
        <v>1596</v>
      </c>
      <c r="B3768" s="1">
        <v>46091.848611111112</v>
      </c>
      <c r="C3768" t="s">
        <v>7</v>
      </c>
      <c r="D3768" t="s">
        <v>18</v>
      </c>
      <c r="E3768" t="s">
        <v>19</v>
      </c>
      <c r="F3768" t="s">
        <v>20</v>
      </c>
      <c r="G3768" s="2">
        <v>0.84861111111111109</v>
      </c>
      <c r="H3768" s="3">
        <v>46091</v>
      </c>
      <c r="I3768">
        <v>3</v>
      </c>
      <c r="J3768">
        <f>_xlfn.XLOOKUP(tbl_logs[[#This Row],[Target_Department]],tbl_DeptWeight[Department], tbl_DeptWeight[Impact Score])</f>
        <v>3</v>
      </c>
      <c r="K3768">
        <f>_xlfn.XLOOKUP(tbl_logs[[#This Row],[Employee_Action]],tbl_ResponseLikelihood[Employee Action],tbl_ResponseLikelihood[Likelihood Score])</f>
        <v>2</v>
      </c>
      <c r="L3768">
        <f>tbl_logs[[#This Row],[Impact Score]]*tbl_logs[[#This Row],[Response Multiplier]]</f>
        <v>6</v>
      </c>
      <c r="M3768" t="str" cm="1">
        <f t="array" ref="M3768">_xlfn.IFS(tbl_logs[[#This Row],[Total Score]]&lt;=4, "Low", tbl_logs[[#This Row],[Total Score]]&lt;=10, "Medium", tbl_logs[[#This Row],[Total Score]]&lt;=19, "High", tbl_logs[[#This Row],[Total Score]]&lt;=25, "Very High")</f>
        <v>Medium</v>
      </c>
      <c r="N3768" t="str" cm="1">
        <f t="array" ref="N3768">_xlfn.IFS(tbl_logs[[#This Row],[Total Score]]&lt;=4, "Low", tbl_logs[[#This Row],[Total Score]]&lt;=10, "Medium", tbl_logs[[#This Row],[Total Score]]&lt;=17, "High", tbl_logs[[#This Row],[Total Score]]&lt;=25, "Critical")</f>
        <v>Medium</v>
      </c>
    </row>
    <row r="3769" spans="1:14" x14ac:dyDescent="0.3">
      <c r="A3769" t="s">
        <v>2192</v>
      </c>
      <c r="B3769" s="1">
        <v>46091.936111111114</v>
      </c>
      <c r="C3769" t="s">
        <v>7</v>
      </c>
      <c r="D3769" t="s">
        <v>18</v>
      </c>
      <c r="E3769" t="s">
        <v>19</v>
      </c>
      <c r="F3769" t="s">
        <v>33</v>
      </c>
      <c r="G3769" s="2">
        <v>0.93611111111111112</v>
      </c>
      <c r="H3769" s="3">
        <v>46091</v>
      </c>
      <c r="I3769">
        <v>3</v>
      </c>
      <c r="J3769">
        <f>_xlfn.XLOOKUP(tbl_logs[[#This Row],[Target_Department]],tbl_DeptWeight[Department], tbl_DeptWeight[Impact Score])</f>
        <v>3</v>
      </c>
      <c r="K3769">
        <f>_xlfn.XLOOKUP(tbl_logs[[#This Row],[Employee_Action]],tbl_ResponseLikelihood[Employee Action],tbl_ResponseLikelihood[Likelihood Score])</f>
        <v>4</v>
      </c>
      <c r="L3769">
        <f>tbl_logs[[#This Row],[Impact Score]]*tbl_logs[[#This Row],[Response Multiplier]]</f>
        <v>12</v>
      </c>
      <c r="M3769" t="str" cm="1">
        <f t="array" ref="M3769">_xlfn.IFS(tbl_logs[[#This Row],[Total Score]]&lt;=4, "Low", tbl_logs[[#This Row],[Total Score]]&lt;=10, "Medium", tbl_logs[[#This Row],[Total Score]]&lt;=19, "High", tbl_logs[[#This Row],[Total Score]]&lt;=25, "Very High")</f>
        <v>High</v>
      </c>
      <c r="N3769" t="str" cm="1">
        <f t="array" ref="N3769">_xlfn.IFS(tbl_logs[[#This Row],[Total Score]]&lt;=4, "Low", tbl_logs[[#This Row],[Total Score]]&lt;=10, "Medium", tbl_logs[[#This Row],[Total Score]]&lt;=17, "High", tbl_logs[[#This Row],[Total Score]]&lt;=25, "Critical")</f>
        <v>High</v>
      </c>
    </row>
    <row r="3770" spans="1:14" x14ac:dyDescent="0.3">
      <c r="A3770" t="s">
        <v>3312</v>
      </c>
      <c r="B3770" s="1">
        <v>46091.94027777778</v>
      </c>
      <c r="C3770" t="s">
        <v>47</v>
      </c>
      <c r="D3770" t="s">
        <v>15</v>
      </c>
      <c r="E3770" t="s">
        <v>9</v>
      </c>
      <c r="F3770" t="s">
        <v>20</v>
      </c>
      <c r="G3770" s="2">
        <v>0.94027777777777777</v>
      </c>
      <c r="H3770" s="3">
        <v>46091</v>
      </c>
      <c r="I3770">
        <v>3</v>
      </c>
      <c r="J3770">
        <f>_xlfn.XLOOKUP(tbl_logs[[#This Row],[Target_Department]],tbl_DeptWeight[Department], tbl_DeptWeight[Impact Score])</f>
        <v>1</v>
      </c>
      <c r="K3770">
        <f>_xlfn.XLOOKUP(tbl_logs[[#This Row],[Employee_Action]],tbl_ResponseLikelihood[Employee Action],tbl_ResponseLikelihood[Likelihood Score])</f>
        <v>2</v>
      </c>
      <c r="L3770">
        <f>tbl_logs[[#This Row],[Impact Score]]*tbl_logs[[#This Row],[Response Multiplier]]</f>
        <v>2</v>
      </c>
      <c r="M3770" t="str" cm="1">
        <f t="array" ref="M3770">_xlfn.IFS(tbl_logs[[#This Row],[Total Score]]&lt;=4, "Low", tbl_logs[[#This Row],[Total Score]]&lt;=10, "Medium", tbl_logs[[#This Row],[Total Score]]&lt;=19, "High", tbl_logs[[#This Row],[Total Score]]&lt;=25, "Very High")</f>
        <v>Low</v>
      </c>
      <c r="N3770" t="str" cm="1">
        <f t="array" ref="N3770">_xlfn.IFS(tbl_logs[[#This Row],[Total Score]]&lt;=4, "Low", tbl_logs[[#This Row],[Total Score]]&lt;=10, "Medium", tbl_logs[[#This Row],[Total Score]]&lt;=17, "High", tbl_logs[[#This Row],[Total Score]]&lt;=25, "Critical")</f>
        <v>Low</v>
      </c>
    </row>
    <row r="3771" spans="1:14" x14ac:dyDescent="0.3">
      <c r="A3771" t="s">
        <v>877</v>
      </c>
      <c r="B3771" s="1">
        <v>46091.956250000003</v>
      </c>
      <c r="C3771" t="s">
        <v>7</v>
      </c>
      <c r="D3771" t="s">
        <v>22</v>
      </c>
      <c r="E3771" t="s">
        <v>19</v>
      </c>
      <c r="F3771" t="s">
        <v>20</v>
      </c>
      <c r="G3771" s="2">
        <v>0.95625000000000004</v>
      </c>
      <c r="H3771" s="3">
        <v>46091</v>
      </c>
      <c r="I3771">
        <v>3</v>
      </c>
      <c r="J3771">
        <f>_xlfn.XLOOKUP(tbl_logs[[#This Row],[Target_Department]],tbl_DeptWeight[Department], tbl_DeptWeight[Impact Score])</f>
        <v>3</v>
      </c>
      <c r="K3771">
        <f>_xlfn.XLOOKUP(tbl_logs[[#This Row],[Employee_Action]],tbl_ResponseLikelihood[Employee Action],tbl_ResponseLikelihood[Likelihood Score])</f>
        <v>2</v>
      </c>
      <c r="L3771">
        <f>tbl_logs[[#This Row],[Impact Score]]*tbl_logs[[#This Row],[Response Multiplier]]</f>
        <v>6</v>
      </c>
      <c r="M3771" t="str" cm="1">
        <f t="array" ref="M3771">_xlfn.IFS(tbl_logs[[#This Row],[Total Score]]&lt;=4, "Low", tbl_logs[[#This Row],[Total Score]]&lt;=10, "Medium", tbl_logs[[#This Row],[Total Score]]&lt;=19, "High", tbl_logs[[#This Row],[Total Score]]&lt;=25, "Very High")</f>
        <v>Medium</v>
      </c>
      <c r="N3771" t="str" cm="1">
        <f t="array" ref="N3771">_xlfn.IFS(tbl_logs[[#This Row],[Total Score]]&lt;=4, "Low", tbl_logs[[#This Row],[Total Score]]&lt;=10, "Medium", tbl_logs[[#This Row],[Total Score]]&lt;=17, "High", tbl_logs[[#This Row],[Total Score]]&lt;=25, "Critical")</f>
        <v>Medium</v>
      </c>
    </row>
    <row r="3772" spans="1:14" x14ac:dyDescent="0.3">
      <c r="A3772" t="s">
        <v>4649</v>
      </c>
      <c r="B3772" s="1">
        <v>46091.96875</v>
      </c>
      <c r="C3772" t="s">
        <v>47</v>
      </c>
      <c r="D3772" t="s">
        <v>15</v>
      </c>
      <c r="E3772" t="s">
        <v>31</v>
      </c>
      <c r="F3772" t="s">
        <v>10</v>
      </c>
      <c r="G3772" s="2">
        <v>0.96875</v>
      </c>
      <c r="H3772" s="3">
        <v>46091</v>
      </c>
      <c r="I3772">
        <v>3</v>
      </c>
      <c r="J3772">
        <f>_xlfn.XLOOKUP(tbl_logs[[#This Row],[Target_Department]],tbl_DeptWeight[Department], tbl_DeptWeight[Impact Score])</f>
        <v>1</v>
      </c>
      <c r="K3772">
        <f>_xlfn.XLOOKUP(tbl_logs[[#This Row],[Employee_Action]],tbl_ResponseLikelihood[Employee Action],tbl_ResponseLikelihood[Likelihood Score])</f>
        <v>2</v>
      </c>
      <c r="L3772">
        <f>tbl_logs[[#This Row],[Impact Score]]*tbl_logs[[#This Row],[Response Multiplier]]</f>
        <v>2</v>
      </c>
      <c r="M3772" t="str" cm="1">
        <f t="array" ref="M3772">_xlfn.IFS(tbl_logs[[#This Row],[Total Score]]&lt;=4, "Low", tbl_logs[[#This Row],[Total Score]]&lt;=10, "Medium", tbl_logs[[#This Row],[Total Score]]&lt;=19, "High", tbl_logs[[#This Row],[Total Score]]&lt;=25, "Very High")</f>
        <v>Low</v>
      </c>
      <c r="N3772" t="str" cm="1">
        <f t="array" ref="N3772">_xlfn.IFS(tbl_logs[[#This Row],[Total Score]]&lt;=4, "Low", tbl_logs[[#This Row],[Total Score]]&lt;=10, "Medium", tbl_logs[[#This Row],[Total Score]]&lt;=17, "High", tbl_logs[[#This Row],[Total Score]]&lt;=25, "Critical")</f>
        <v>Low</v>
      </c>
    </row>
    <row r="3773" spans="1:14" x14ac:dyDescent="0.3">
      <c r="A3773" t="s">
        <v>2231</v>
      </c>
      <c r="B3773" s="1">
        <v>46091.999305555553</v>
      </c>
      <c r="C3773" t="s">
        <v>26</v>
      </c>
      <c r="D3773" t="s">
        <v>18</v>
      </c>
      <c r="E3773" t="s">
        <v>31</v>
      </c>
      <c r="F3773" t="s">
        <v>33</v>
      </c>
      <c r="G3773" s="2">
        <v>0.99930555555555556</v>
      </c>
      <c r="H3773" s="3">
        <v>46091</v>
      </c>
      <c r="I3773">
        <v>3</v>
      </c>
      <c r="J3773">
        <f>_xlfn.XLOOKUP(tbl_logs[[#This Row],[Target_Department]],tbl_DeptWeight[Department], tbl_DeptWeight[Impact Score])</f>
        <v>3</v>
      </c>
      <c r="K3773">
        <f>_xlfn.XLOOKUP(tbl_logs[[#This Row],[Employee_Action]],tbl_ResponseLikelihood[Employee Action],tbl_ResponseLikelihood[Likelihood Score])</f>
        <v>4</v>
      </c>
      <c r="L3773">
        <f>tbl_logs[[#This Row],[Impact Score]]*tbl_logs[[#This Row],[Response Multiplier]]</f>
        <v>12</v>
      </c>
      <c r="M3773" t="str" cm="1">
        <f t="array" ref="M3773">_xlfn.IFS(tbl_logs[[#This Row],[Total Score]]&lt;=4, "Low", tbl_logs[[#This Row],[Total Score]]&lt;=10, "Medium", tbl_logs[[#This Row],[Total Score]]&lt;=19, "High", tbl_logs[[#This Row],[Total Score]]&lt;=25, "Very High")</f>
        <v>High</v>
      </c>
      <c r="N3773" t="str" cm="1">
        <f t="array" ref="N3773">_xlfn.IFS(tbl_logs[[#This Row],[Total Score]]&lt;=4, "Low", tbl_logs[[#This Row],[Total Score]]&lt;=10, "Medium", tbl_logs[[#This Row],[Total Score]]&lt;=17, "High", tbl_logs[[#This Row],[Total Score]]&lt;=25, "Critical")</f>
        <v>High</v>
      </c>
    </row>
    <row r="3774" spans="1:14" x14ac:dyDescent="0.3">
      <c r="A3774" t="s">
        <v>1967</v>
      </c>
      <c r="B3774" s="1">
        <v>46092.000694444447</v>
      </c>
      <c r="C3774" t="s">
        <v>7</v>
      </c>
      <c r="D3774" t="s">
        <v>8</v>
      </c>
      <c r="E3774" t="s">
        <v>19</v>
      </c>
      <c r="F3774" t="s">
        <v>20</v>
      </c>
      <c r="G3774" s="2">
        <v>6.9444444444444447E-4</v>
      </c>
      <c r="H3774" s="3">
        <v>46092</v>
      </c>
      <c r="I3774">
        <v>3</v>
      </c>
      <c r="J3774">
        <f>_xlfn.XLOOKUP(tbl_logs[[#This Row],[Target_Department]],tbl_DeptWeight[Department], tbl_DeptWeight[Impact Score])</f>
        <v>3</v>
      </c>
      <c r="K3774">
        <f>_xlfn.XLOOKUP(tbl_logs[[#This Row],[Employee_Action]],tbl_ResponseLikelihood[Employee Action],tbl_ResponseLikelihood[Likelihood Score])</f>
        <v>2</v>
      </c>
      <c r="L3774">
        <f>tbl_logs[[#This Row],[Impact Score]]*tbl_logs[[#This Row],[Response Multiplier]]</f>
        <v>6</v>
      </c>
      <c r="M3774" t="str" cm="1">
        <f t="array" ref="M3774">_xlfn.IFS(tbl_logs[[#This Row],[Total Score]]&lt;=4, "Low", tbl_logs[[#This Row],[Total Score]]&lt;=10, "Medium", tbl_logs[[#This Row],[Total Score]]&lt;=19, "High", tbl_logs[[#This Row],[Total Score]]&lt;=25, "Very High")</f>
        <v>Medium</v>
      </c>
      <c r="N3774" t="str" cm="1">
        <f t="array" ref="N3774">_xlfn.IFS(tbl_logs[[#This Row],[Total Score]]&lt;=4, "Low", tbl_logs[[#This Row],[Total Score]]&lt;=10, "Medium", tbl_logs[[#This Row],[Total Score]]&lt;=17, "High", tbl_logs[[#This Row],[Total Score]]&lt;=25, "Critical")</f>
        <v>Medium</v>
      </c>
    </row>
    <row r="3775" spans="1:14" x14ac:dyDescent="0.3">
      <c r="A3775" t="s">
        <v>1845</v>
      </c>
      <c r="B3775" s="1">
        <v>46092.006249999999</v>
      </c>
      <c r="C3775" t="s">
        <v>7</v>
      </c>
      <c r="D3775" t="s">
        <v>18</v>
      </c>
      <c r="E3775" t="s">
        <v>19</v>
      </c>
      <c r="F3775" t="s">
        <v>13</v>
      </c>
      <c r="G3775" s="2">
        <v>6.2500000000000003E-3</v>
      </c>
      <c r="H3775" s="3">
        <v>46092</v>
      </c>
      <c r="I3775">
        <v>3</v>
      </c>
      <c r="J3775">
        <f>_xlfn.XLOOKUP(tbl_logs[[#This Row],[Target_Department]],tbl_DeptWeight[Department], tbl_DeptWeight[Impact Score])</f>
        <v>3</v>
      </c>
      <c r="K3775">
        <f>_xlfn.XLOOKUP(tbl_logs[[#This Row],[Employee_Action]],tbl_ResponseLikelihood[Employee Action],tbl_ResponseLikelihood[Likelihood Score])</f>
        <v>1</v>
      </c>
      <c r="L3775">
        <f>tbl_logs[[#This Row],[Impact Score]]*tbl_logs[[#This Row],[Response Multiplier]]</f>
        <v>3</v>
      </c>
      <c r="M3775" t="str" cm="1">
        <f t="array" ref="M3775">_xlfn.IFS(tbl_logs[[#This Row],[Total Score]]&lt;=4, "Low", tbl_logs[[#This Row],[Total Score]]&lt;=10, "Medium", tbl_logs[[#This Row],[Total Score]]&lt;=19, "High", tbl_logs[[#This Row],[Total Score]]&lt;=25, "Very High")</f>
        <v>Low</v>
      </c>
      <c r="N3775" t="str" cm="1">
        <f t="array" ref="N3775">_xlfn.IFS(tbl_logs[[#This Row],[Total Score]]&lt;=4, "Low", tbl_logs[[#This Row],[Total Score]]&lt;=10, "Medium", tbl_logs[[#This Row],[Total Score]]&lt;=17, "High", tbl_logs[[#This Row],[Total Score]]&lt;=25, "Critical")</f>
        <v>Low</v>
      </c>
    </row>
    <row r="3776" spans="1:14" x14ac:dyDescent="0.3">
      <c r="A3776" t="s">
        <v>471</v>
      </c>
      <c r="B3776" s="1">
        <v>46092.050694444442</v>
      </c>
      <c r="C3776" t="s">
        <v>7</v>
      </c>
      <c r="D3776" t="s">
        <v>18</v>
      </c>
      <c r="E3776" t="s">
        <v>19</v>
      </c>
      <c r="F3776" t="s">
        <v>20</v>
      </c>
      <c r="G3776" s="2">
        <v>5.0694444444444445E-2</v>
      </c>
      <c r="H3776" s="3">
        <v>46092</v>
      </c>
      <c r="I3776">
        <v>3</v>
      </c>
      <c r="J3776">
        <f>_xlfn.XLOOKUP(tbl_logs[[#This Row],[Target_Department]],tbl_DeptWeight[Department], tbl_DeptWeight[Impact Score])</f>
        <v>3</v>
      </c>
      <c r="K3776">
        <f>_xlfn.XLOOKUP(tbl_logs[[#This Row],[Employee_Action]],tbl_ResponseLikelihood[Employee Action],tbl_ResponseLikelihood[Likelihood Score])</f>
        <v>2</v>
      </c>
      <c r="L3776">
        <f>tbl_logs[[#This Row],[Impact Score]]*tbl_logs[[#This Row],[Response Multiplier]]</f>
        <v>6</v>
      </c>
      <c r="M3776" t="str" cm="1">
        <f t="array" ref="M3776">_xlfn.IFS(tbl_logs[[#This Row],[Total Score]]&lt;=4, "Low", tbl_logs[[#This Row],[Total Score]]&lt;=10, "Medium", tbl_logs[[#This Row],[Total Score]]&lt;=19, "High", tbl_logs[[#This Row],[Total Score]]&lt;=25, "Very High")</f>
        <v>Medium</v>
      </c>
      <c r="N3776" t="str" cm="1">
        <f t="array" ref="N3776">_xlfn.IFS(tbl_logs[[#This Row],[Total Score]]&lt;=4, "Low", tbl_logs[[#This Row],[Total Score]]&lt;=10, "Medium", tbl_logs[[#This Row],[Total Score]]&lt;=17, "High", tbl_logs[[#This Row],[Total Score]]&lt;=25, "Critical")</f>
        <v>Medium</v>
      </c>
    </row>
    <row r="3777" spans="1:14" x14ac:dyDescent="0.3">
      <c r="A3777" t="s">
        <v>4325</v>
      </c>
      <c r="B3777" s="1">
        <v>46092.065972222219</v>
      </c>
      <c r="C3777" t="s">
        <v>35</v>
      </c>
      <c r="D3777" t="s">
        <v>22</v>
      </c>
      <c r="E3777" t="s">
        <v>9</v>
      </c>
      <c r="F3777" t="s">
        <v>33</v>
      </c>
      <c r="G3777" s="2">
        <v>6.5972222222222224E-2</v>
      </c>
      <c r="H3777" s="3">
        <v>46092</v>
      </c>
      <c r="I3777">
        <v>3</v>
      </c>
      <c r="J3777">
        <f>_xlfn.XLOOKUP(tbl_logs[[#This Row],[Target_Department]],tbl_DeptWeight[Department], tbl_DeptWeight[Impact Score])</f>
        <v>1</v>
      </c>
      <c r="K3777">
        <f>_xlfn.XLOOKUP(tbl_logs[[#This Row],[Employee_Action]],tbl_ResponseLikelihood[Employee Action],tbl_ResponseLikelihood[Likelihood Score])</f>
        <v>4</v>
      </c>
      <c r="L3777">
        <f>tbl_logs[[#This Row],[Impact Score]]*tbl_logs[[#This Row],[Response Multiplier]]</f>
        <v>4</v>
      </c>
      <c r="M3777" t="str" cm="1">
        <f t="array" ref="M3777">_xlfn.IFS(tbl_logs[[#This Row],[Total Score]]&lt;=4, "Low", tbl_logs[[#This Row],[Total Score]]&lt;=10, "Medium", tbl_logs[[#This Row],[Total Score]]&lt;=19, "High", tbl_logs[[#This Row],[Total Score]]&lt;=25, "Very High")</f>
        <v>Low</v>
      </c>
      <c r="N3777" t="str" cm="1">
        <f t="array" ref="N3777">_xlfn.IFS(tbl_logs[[#This Row],[Total Score]]&lt;=4, "Low", tbl_logs[[#This Row],[Total Score]]&lt;=10, "Medium", tbl_logs[[#This Row],[Total Score]]&lt;=17, "High", tbl_logs[[#This Row],[Total Score]]&lt;=25, "Critical")</f>
        <v>Low</v>
      </c>
    </row>
    <row r="3778" spans="1:14" x14ac:dyDescent="0.3">
      <c r="A3778" t="s">
        <v>3298</v>
      </c>
      <c r="B3778" s="1">
        <v>46092.072916666664</v>
      </c>
      <c r="C3778" t="s">
        <v>7</v>
      </c>
      <c r="D3778" t="s">
        <v>18</v>
      </c>
      <c r="E3778" t="s">
        <v>19</v>
      </c>
      <c r="F3778" t="s">
        <v>13</v>
      </c>
      <c r="G3778" s="2">
        <v>7.2916666666666671E-2</v>
      </c>
      <c r="H3778" s="3">
        <v>46092</v>
      </c>
      <c r="I3778">
        <v>3</v>
      </c>
      <c r="J3778">
        <f>_xlfn.XLOOKUP(tbl_logs[[#This Row],[Target_Department]],tbl_DeptWeight[Department], tbl_DeptWeight[Impact Score])</f>
        <v>3</v>
      </c>
      <c r="K3778">
        <f>_xlfn.XLOOKUP(tbl_logs[[#This Row],[Employee_Action]],tbl_ResponseLikelihood[Employee Action],tbl_ResponseLikelihood[Likelihood Score])</f>
        <v>1</v>
      </c>
      <c r="L3778">
        <f>tbl_logs[[#This Row],[Impact Score]]*tbl_logs[[#This Row],[Response Multiplier]]</f>
        <v>3</v>
      </c>
      <c r="M3778" t="str" cm="1">
        <f t="array" ref="M3778">_xlfn.IFS(tbl_logs[[#This Row],[Total Score]]&lt;=4, "Low", tbl_logs[[#This Row],[Total Score]]&lt;=10, "Medium", tbl_logs[[#This Row],[Total Score]]&lt;=19, "High", tbl_logs[[#This Row],[Total Score]]&lt;=25, "Very High")</f>
        <v>Low</v>
      </c>
      <c r="N3778" t="str" cm="1">
        <f t="array" ref="N3778">_xlfn.IFS(tbl_logs[[#This Row],[Total Score]]&lt;=4, "Low", tbl_logs[[#This Row],[Total Score]]&lt;=10, "Medium", tbl_logs[[#This Row],[Total Score]]&lt;=17, "High", tbl_logs[[#This Row],[Total Score]]&lt;=25, "Critical")</f>
        <v>Low</v>
      </c>
    </row>
    <row r="3779" spans="1:14" x14ac:dyDescent="0.3">
      <c r="A3779" t="s">
        <v>4700</v>
      </c>
      <c r="B3779" s="1">
        <v>46092.084027777775</v>
      </c>
      <c r="C3779" t="s">
        <v>26</v>
      </c>
      <c r="D3779" t="s">
        <v>8</v>
      </c>
      <c r="E3779" t="s">
        <v>9</v>
      </c>
      <c r="F3779" t="s">
        <v>20</v>
      </c>
      <c r="G3779" s="2">
        <v>8.4027777777777785E-2</v>
      </c>
      <c r="H3779" s="3">
        <v>46092</v>
      </c>
      <c r="I3779">
        <v>3</v>
      </c>
      <c r="J3779">
        <f>_xlfn.XLOOKUP(tbl_logs[[#This Row],[Target_Department]],tbl_DeptWeight[Department], tbl_DeptWeight[Impact Score])</f>
        <v>3</v>
      </c>
      <c r="K3779">
        <f>_xlfn.XLOOKUP(tbl_logs[[#This Row],[Employee_Action]],tbl_ResponseLikelihood[Employee Action],tbl_ResponseLikelihood[Likelihood Score])</f>
        <v>2</v>
      </c>
      <c r="L3779">
        <f>tbl_logs[[#This Row],[Impact Score]]*tbl_logs[[#This Row],[Response Multiplier]]</f>
        <v>6</v>
      </c>
      <c r="M3779" t="str" cm="1">
        <f t="array" ref="M3779">_xlfn.IFS(tbl_logs[[#This Row],[Total Score]]&lt;=4, "Low", tbl_logs[[#This Row],[Total Score]]&lt;=10, "Medium", tbl_logs[[#This Row],[Total Score]]&lt;=19, "High", tbl_logs[[#This Row],[Total Score]]&lt;=25, "Very High")</f>
        <v>Medium</v>
      </c>
      <c r="N3779" t="str" cm="1">
        <f t="array" ref="N3779">_xlfn.IFS(tbl_logs[[#This Row],[Total Score]]&lt;=4, "Low", tbl_logs[[#This Row],[Total Score]]&lt;=10, "Medium", tbl_logs[[#This Row],[Total Score]]&lt;=17, "High", tbl_logs[[#This Row],[Total Score]]&lt;=25, "Critical")</f>
        <v>Medium</v>
      </c>
    </row>
    <row r="3780" spans="1:14" x14ac:dyDescent="0.3">
      <c r="A3780" t="s">
        <v>3650</v>
      </c>
      <c r="B3780" s="1">
        <v>46092.094444444447</v>
      </c>
      <c r="C3780" t="s">
        <v>12</v>
      </c>
      <c r="D3780" t="s">
        <v>18</v>
      </c>
      <c r="E3780" t="s">
        <v>9</v>
      </c>
      <c r="F3780" t="s">
        <v>10</v>
      </c>
      <c r="G3780" s="2">
        <v>9.4444444444444442E-2</v>
      </c>
      <c r="H3780" s="3">
        <v>46092</v>
      </c>
      <c r="I3780">
        <v>3</v>
      </c>
      <c r="J3780">
        <f>_xlfn.XLOOKUP(tbl_logs[[#This Row],[Target_Department]],tbl_DeptWeight[Department], tbl_DeptWeight[Impact Score])</f>
        <v>1</v>
      </c>
      <c r="K3780">
        <f>_xlfn.XLOOKUP(tbl_logs[[#This Row],[Employee_Action]],tbl_ResponseLikelihood[Employee Action],tbl_ResponseLikelihood[Likelihood Score])</f>
        <v>2</v>
      </c>
      <c r="L3780">
        <f>tbl_logs[[#This Row],[Impact Score]]*tbl_logs[[#This Row],[Response Multiplier]]</f>
        <v>2</v>
      </c>
      <c r="M3780" t="str" cm="1">
        <f t="array" ref="M3780">_xlfn.IFS(tbl_logs[[#This Row],[Total Score]]&lt;=4, "Low", tbl_logs[[#This Row],[Total Score]]&lt;=10, "Medium", tbl_logs[[#This Row],[Total Score]]&lt;=19, "High", tbl_logs[[#This Row],[Total Score]]&lt;=25, "Very High")</f>
        <v>Low</v>
      </c>
      <c r="N3780" t="str" cm="1">
        <f t="array" ref="N3780">_xlfn.IFS(tbl_logs[[#This Row],[Total Score]]&lt;=4, "Low", tbl_logs[[#This Row],[Total Score]]&lt;=10, "Medium", tbl_logs[[#This Row],[Total Score]]&lt;=17, "High", tbl_logs[[#This Row],[Total Score]]&lt;=25, "Critical")</f>
        <v>Low</v>
      </c>
    </row>
    <row r="3781" spans="1:14" x14ac:dyDescent="0.3">
      <c r="A3781" t="s">
        <v>4090</v>
      </c>
      <c r="B3781" s="1">
        <v>46092.118750000001</v>
      </c>
      <c r="C3781" t="s">
        <v>40</v>
      </c>
      <c r="D3781" t="s">
        <v>8</v>
      </c>
      <c r="E3781" t="s">
        <v>16</v>
      </c>
      <c r="F3781" t="s">
        <v>33</v>
      </c>
      <c r="G3781" s="2">
        <v>0.11874999999999999</v>
      </c>
      <c r="H3781" s="3">
        <v>46092</v>
      </c>
      <c r="I3781">
        <v>3</v>
      </c>
      <c r="J3781">
        <f>_xlfn.XLOOKUP(tbl_logs[[#This Row],[Target_Department]],tbl_DeptWeight[Department], tbl_DeptWeight[Impact Score])</f>
        <v>5</v>
      </c>
      <c r="K3781">
        <f>_xlfn.XLOOKUP(tbl_logs[[#This Row],[Employee_Action]],tbl_ResponseLikelihood[Employee Action],tbl_ResponseLikelihood[Likelihood Score])</f>
        <v>4</v>
      </c>
      <c r="L3781">
        <f>tbl_logs[[#This Row],[Impact Score]]*tbl_logs[[#This Row],[Response Multiplier]]</f>
        <v>20</v>
      </c>
      <c r="M3781" t="str" cm="1">
        <f t="array" ref="M3781">_xlfn.IFS(tbl_logs[[#This Row],[Total Score]]&lt;=4, "Low", tbl_logs[[#This Row],[Total Score]]&lt;=10, "Medium", tbl_logs[[#This Row],[Total Score]]&lt;=19, "High", tbl_logs[[#This Row],[Total Score]]&lt;=25, "Very High")</f>
        <v>Very High</v>
      </c>
      <c r="N3781" t="str" cm="1">
        <f t="array" ref="N3781">_xlfn.IFS(tbl_logs[[#This Row],[Total Score]]&lt;=4, "Low", tbl_logs[[#This Row],[Total Score]]&lt;=10, "Medium", tbl_logs[[#This Row],[Total Score]]&lt;=17, "High", tbl_logs[[#This Row],[Total Score]]&lt;=25, "Critical")</f>
        <v>Critical</v>
      </c>
    </row>
    <row r="3782" spans="1:14" x14ac:dyDescent="0.3">
      <c r="A3782" t="s">
        <v>1333</v>
      </c>
      <c r="B3782" s="1">
        <v>46092.132638888892</v>
      </c>
      <c r="C3782" t="s">
        <v>12</v>
      </c>
      <c r="D3782" t="s">
        <v>15</v>
      </c>
      <c r="E3782" t="s">
        <v>9</v>
      </c>
      <c r="F3782" t="s">
        <v>33</v>
      </c>
      <c r="G3782" s="2">
        <v>0.13263888888888889</v>
      </c>
      <c r="H3782" s="3">
        <v>46092</v>
      </c>
      <c r="I3782">
        <v>3</v>
      </c>
      <c r="J3782">
        <f>_xlfn.XLOOKUP(tbl_logs[[#This Row],[Target_Department]],tbl_DeptWeight[Department], tbl_DeptWeight[Impact Score])</f>
        <v>1</v>
      </c>
      <c r="K3782">
        <f>_xlfn.XLOOKUP(tbl_logs[[#This Row],[Employee_Action]],tbl_ResponseLikelihood[Employee Action],tbl_ResponseLikelihood[Likelihood Score])</f>
        <v>4</v>
      </c>
      <c r="L3782">
        <f>tbl_logs[[#This Row],[Impact Score]]*tbl_logs[[#This Row],[Response Multiplier]]</f>
        <v>4</v>
      </c>
      <c r="M3782" t="str" cm="1">
        <f t="array" ref="M3782">_xlfn.IFS(tbl_logs[[#This Row],[Total Score]]&lt;=4, "Low", tbl_logs[[#This Row],[Total Score]]&lt;=10, "Medium", tbl_logs[[#This Row],[Total Score]]&lt;=19, "High", tbl_logs[[#This Row],[Total Score]]&lt;=25, "Very High")</f>
        <v>Low</v>
      </c>
      <c r="N3782" t="str" cm="1">
        <f t="array" ref="N3782">_xlfn.IFS(tbl_logs[[#This Row],[Total Score]]&lt;=4, "Low", tbl_logs[[#This Row],[Total Score]]&lt;=10, "Medium", tbl_logs[[#This Row],[Total Score]]&lt;=17, "High", tbl_logs[[#This Row],[Total Score]]&lt;=25, "Critical")</f>
        <v>Low</v>
      </c>
    </row>
    <row r="3783" spans="1:14" x14ac:dyDescent="0.3">
      <c r="A3783" t="s">
        <v>408</v>
      </c>
      <c r="B3783" s="1">
        <v>46092.149305555555</v>
      </c>
      <c r="C3783" t="s">
        <v>7</v>
      </c>
      <c r="D3783" t="s">
        <v>15</v>
      </c>
      <c r="E3783" t="s">
        <v>9</v>
      </c>
      <c r="F3783" t="s">
        <v>10</v>
      </c>
      <c r="G3783" s="2">
        <v>0.14930555555555555</v>
      </c>
      <c r="H3783" s="3">
        <v>46092</v>
      </c>
      <c r="I3783">
        <v>3</v>
      </c>
      <c r="J3783">
        <f>_xlfn.XLOOKUP(tbl_logs[[#This Row],[Target_Department]],tbl_DeptWeight[Department], tbl_DeptWeight[Impact Score])</f>
        <v>3</v>
      </c>
      <c r="K3783">
        <f>_xlfn.XLOOKUP(tbl_logs[[#This Row],[Employee_Action]],tbl_ResponseLikelihood[Employee Action],tbl_ResponseLikelihood[Likelihood Score])</f>
        <v>2</v>
      </c>
      <c r="L3783">
        <f>tbl_logs[[#This Row],[Impact Score]]*tbl_logs[[#This Row],[Response Multiplier]]</f>
        <v>6</v>
      </c>
      <c r="M3783" t="str" cm="1">
        <f t="array" ref="M3783">_xlfn.IFS(tbl_logs[[#This Row],[Total Score]]&lt;=4, "Low", tbl_logs[[#This Row],[Total Score]]&lt;=10, "Medium", tbl_logs[[#This Row],[Total Score]]&lt;=19, "High", tbl_logs[[#This Row],[Total Score]]&lt;=25, "Very High")</f>
        <v>Medium</v>
      </c>
      <c r="N3783" t="str" cm="1">
        <f t="array" ref="N3783">_xlfn.IFS(tbl_logs[[#This Row],[Total Score]]&lt;=4, "Low", tbl_logs[[#This Row],[Total Score]]&lt;=10, "Medium", tbl_logs[[#This Row],[Total Score]]&lt;=17, "High", tbl_logs[[#This Row],[Total Score]]&lt;=25, "Critical")</f>
        <v>Medium</v>
      </c>
    </row>
    <row r="3784" spans="1:14" x14ac:dyDescent="0.3">
      <c r="A3784" t="s">
        <v>4086</v>
      </c>
      <c r="B3784" s="1">
        <v>46092.15347222222</v>
      </c>
      <c r="C3784" t="s">
        <v>35</v>
      </c>
      <c r="D3784" t="s">
        <v>22</v>
      </c>
      <c r="E3784" t="s">
        <v>31</v>
      </c>
      <c r="F3784" t="s">
        <v>20</v>
      </c>
      <c r="G3784" s="2">
        <v>0.15347222222222223</v>
      </c>
      <c r="H3784" s="3">
        <v>46092</v>
      </c>
      <c r="I3784">
        <v>3</v>
      </c>
      <c r="J3784">
        <f>_xlfn.XLOOKUP(tbl_logs[[#This Row],[Target_Department]],tbl_DeptWeight[Department], tbl_DeptWeight[Impact Score])</f>
        <v>1</v>
      </c>
      <c r="K3784">
        <f>_xlfn.XLOOKUP(tbl_logs[[#This Row],[Employee_Action]],tbl_ResponseLikelihood[Employee Action],tbl_ResponseLikelihood[Likelihood Score])</f>
        <v>2</v>
      </c>
      <c r="L3784">
        <f>tbl_logs[[#This Row],[Impact Score]]*tbl_logs[[#This Row],[Response Multiplier]]</f>
        <v>2</v>
      </c>
      <c r="M3784" t="str" cm="1">
        <f t="array" ref="M3784">_xlfn.IFS(tbl_logs[[#This Row],[Total Score]]&lt;=4, "Low", tbl_logs[[#This Row],[Total Score]]&lt;=10, "Medium", tbl_logs[[#This Row],[Total Score]]&lt;=19, "High", tbl_logs[[#This Row],[Total Score]]&lt;=25, "Very High")</f>
        <v>Low</v>
      </c>
      <c r="N3784" t="str" cm="1">
        <f t="array" ref="N3784">_xlfn.IFS(tbl_logs[[#This Row],[Total Score]]&lt;=4, "Low", tbl_logs[[#This Row],[Total Score]]&lt;=10, "Medium", tbl_logs[[#This Row],[Total Score]]&lt;=17, "High", tbl_logs[[#This Row],[Total Score]]&lt;=25, "Critical")</f>
        <v>Low</v>
      </c>
    </row>
    <row r="3785" spans="1:14" x14ac:dyDescent="0.3">
      <c r="A3785" t="s">
        <v>331</v>
      </c>
      <c r="B3785" s="1">
        <v>46092.163888888892</v>
      </c>
      <c r="C3785" t="s">
        <v>7</v>
      </c>
      <c r="D3785" t="s">
        <v>22</v>
      </c>
      <c r="E3785" t="s">
        <v>19</v>
      </c>
      <c r="F3785" t="s">
        <v>53</v>
      </c>
      <c r="G3785" s="2">
        <v>0.16388888888888889</v>
      </c>
      <c r="H3785" s="3">
        <v>46092</v>
      </c>
      <c r="I3785">
        <v>3</v>
      </c>
      <c r="J3785">
        <f>_xlfn.XLOOKUP(tbl_logs[[#This Row],[Target_Department]],tbl_DeptWeight[Department], tbl_DeptWeight[Impact Score])</f>
        <v>3</v>
      </c>
      <c r="K3785">
        <f>_xlfn.XLOOKUP(tbl_logs[[#This Row],[Employee_Action]],tbl_ResponseLikelihood[Employee Action],tbl_ResponseLikelihood[Likelihood Score])</f>
        <v>5</v>
      </c>
      <c r="L3785">
        <f>tbl_logs[[#This Row],[Impact Score]]*tbl_logs[[#This Row],[Response Multiplier]]</f>
        <v>15</v>
      </c>
      <c r="M3785" t="str" cm="1">
        <f t="array" ref="M3785">_xlfn.IFS(tbl_logs[[#This Row],[Total Score]]&lt;=4, "Low", tbl_logs[[#This Row],[Total Score]]&lt;=10, "Medium", tbl_logs[[#This Row],[Total Score]]&lt;=19, "High", tbl_logs[[#This Row],[Total Score]]&lt;=25, "Very High")</f>
        <v>High</v>
      </c>
      <c r="N3785" t="str" cm="1">
        <f t="array" ref="N3785">_xlfn.IFS(tbl_logs[[#This Row],[Total Score]]&lt;=4, "Low", tbl_logs[[#This Row],[Total Score]]&lt;=10, "Medium", tbl_logs[[#This Row],[Total Score]]&lt;=17, "High", tbl_logs[[#This Row],[Total Score]]&lt;=25, "Critical")</f>
        <v>High</v>
      </c>
    </row>
    <row r="3786" spans="1:14" x14ac:dyDescent="0.3">
      <c r="A3786" t="s">
        <v>2002</v>
      </c>
      <c r="B3786" s="1">
        <v>46092.167361111111</v>
      </c>
      <c r="C3786" t="s">
        <v>7</v>
      </c>
      <c r="D3786" t="s">
        <v>15</v>
      </c>
      <c r="E3786" t="s">
        <v>19</v>
      </c>
      <c r="F3786" t="s">
        <v>13</v>
      </c>
      <c r="G3786" s="2">
        <v>0.1673611111111111</v>
      </c>
      <c r="H3786" s="3">
        <v>46092</v>
      </c>
      <c r="I3786">
        <v>3</v>
      </c>
      <c r="J3786">
        <f>_xlfn.XLOOKUP(tbl_logs[[#This Row],[Target_Department]],tbl_DeptWeight[Department], tbl_DeptWeight[Impact Score])</f>
        <v>3</v>
      </c>
      <c r="K3786">
        <f>_xlfn.XLOOKUP(tbl_logs[[#This Row],[Employee_Action]],tbl_ResponseLikelihood[Employee Action],tbl_ResponseLikelihood[Likelihood Score])</f>
        <v>1</v>
      </c>
      <c r="L3786">
        <f>tbl_logs[[#This Row],[Impact Score]]*tbl_logs[[#This Row],[Response Multiplier]]</f>
        <v>3</v>
      </c>
      <c r="M3786" t="str" cm="1">
        <f t="array" ref="M3786">_xlfn.IFS(tbl_logs[[#This Row],[Total Score]]&lt;=4, "Low", tbl_logs[[#This Row],[Total Score]]&lt;=10, "Medium", tbl_logs[[#This Row],[Total Score]]&lt;=19, "High", tbl_logs[[#This Row],[Total Score]]&lt;=25, "Very High")</f>
        <v>Low</v>
      </c>
      <c r="N3786" t="str" cm="1">
        <f t="array" ref="N3786">_xlfn.IFS(tbl_logs[[#This Row],[Total Score]]&lt;=4, "Low", tbl_logs[[#This Row],[Total Score]]&lt;=10, "Medium", tbl_logs[[#This Row],[Total Score]]&lt;=17, "High", tbl_logs[[#This Row],[Total Score]]&lt;=25, "Critical")</f>
        <v>Low</v>
      </c>
    </row>
    <row r="3787" spans="1:14" x14ac:dyDescent="0.3">
      <c r="A3787" t="s">
        <v>3185</v>
      </c>
      <c r="B3787" s="1">
        <v>46092.194444444445</v>
      </c>
      <c r="C3787" t="s">
        <v>12</v>
      </c>
      <c r="D3787" t="s">
        <v>15</v>
      </c>
      <c r="E3787" t="s">
        <v>19</v>
      </c>
      <c r="F3787" t="s">
        <v>33</v>
      </c>
      <c r="G3787" s="2">
        <v>0.19444444444444445</v>
      </c>
      <c r="H3787" s="3">
        <v>46092</v>
      </c>
      <c r="I3787">
        <v>3</v>
      </c>
      <c r="J3787">
        <f>_xlfn.XLOOKUP(tbl_logs[[#This Row],[Target_Department]],tbl_DeptWeight[Department], tbl_DeptWeight[Impact Score])</f>
        <v>1</v>
      </c>
      <c r="K3787">
        <f>_xlfn.XLOOKUP(tbl_logs[[#This Row],[Employee_Action]],tbl_ResponseLikelihood[Employee Action],tbl_ResponseLikelihood[Likelihood Score])</f>
        <v>4</v>
      </c>
      <c r="L3787">
        <f>tbl_logs[[#This Row],[Impact Score]]*tbl_logs[[#This Row],[Response Multiplier]]</f>
        <v>4</v>
      </c>
      <c r="M3787" t="str" cm="1">
        <f t="array" ref="M3787">_xlfn.IFS(tbl_logs[[#This Row],[Total Score]]&lt;=4, "Low", tbl_logs[[#This Row],[Total Score]]&lt;=10, "Medium", tbl_logs[[#This Row],[Total Score]]&lt;=19, "High", tbl_logs[[#This Row],[Total Score]]&lt;=25, "Very High")</f>
        <v>Low</v>
      </c>
      <c r="N3787" t="str" cm="1">
        <f t="array" ref="N3787">_xlfn.IFS(tbl_logs[[#This Row],[Total Score]]&lt;=4, "Low", tbl_logs[[#This Row],[Total Score]]&lt;=10, "Medium", tbl_logs[[#This Row],[Total Score]]&lt;=17, "High", tbl_logs[[#This Row],[Total Score]]&lt;=25, "Critical")</f>
        <v>Low</v>
      </c>
    </row>
    <row r="3788" spans="1:14" x14ac:dyDescent="0.3">
      <c r="A3788" t="s">
        <v>3889</v>
      </c>
      <c r="B3788" s="1">
        <v>46092.220138888886</v>
      </c>
      <c r="C3788" t="s">
        <v>47</v>
      </c>
      <c r="D3788" t="s">
        <v>18</v>
      </c>
      <c r="E3788" t="s">
        <v>9</v>
      </c>
      <c r="F3788" t="s">
        <v>10</v>
      </c>
      <c r="G3788" s="2">
        <v>0.22013888888888888</v>
      </c>
      <c r="H3788" s="3">
        <v>46092</v>
      </c>
      <c r="I3788">
        <v>3</v>
      </c>
      <c r="J3788">
        <f>_xlfn.XLOOKUP(tbl_logs[[#This Row],[Target_Department]],tbl_DeptWeight[Department], tbl_DeptWeight[Impact Score])</f>
        <v>1</v>
      </c>
      <c r="K3788">
        <f>_xlfn.XLOOKUP(tbl_logs[[#This Row],[Employee_Action]],tbl_ResponseLikelihood[Employee Action],tbl_ResponseLikelihood[Likelihood Score])</f>
        <v>2</v>
      </c>
      <c r="L3788">
        <f>tbl_logs[[#This Row],[Impact Score]]*tbl_logs[[#This Row],[Response Multiplier]]</f>
        <v>2</v>
      </c>
      <c r="M3788" t="str" cm="1">
        <f t="array" ref="M3788">_xlfn.IFS(tbl_logs[[#This Row],[Total Score]]&lt;=4, "Low", tbl_logs[[#This Row],[Total Score]]&lt;=10, "Medium", tbl_logs[[#This Row],[Total Score]]&lt;=19, "High", tbl_logs[[#This Row],[Total Score]]&lt;=25, "Very High")</f>
        <v>Low</v>
      </c>
      <c r="N3788" t="str" cm="1">
        <f t="array" ref="N3788">_xlfn.IFS(tbl_logs[[#This Row],[Total Score]]&lt;=4, "Low", tbl_logs[[#This Row],[Total Score]]&lt;=10, "Medium", tbl_logs[[#This Row],[Total Score]]&lt;=17, "High", tbl_logs[[#This Row],[Total Score]]&lt;=25, "Critical")</f>
        <v>Low</v>
      </c>
    </row>
    <row r="3789" spans="1:14" x14ac:dyDescent="0.3">
      <c r="A3789" t="s">
        <v>4424</v>
      </c>
      <c r="B3789" s="1">
        <v>46092.222222222219</v>
      </c>
      <c r="C3789" t="s">
        <v>40</v>
      </c>
      <c r="D3789" t="s">
        <v>15</v>
      </c>
      <c r="E3789" t="s">
        <v>16</v>
      </c>
      <c r="F3789" t="s">
        <v>20</v>
      </c>
      <c r="G3789" s="2">
        <v>0.22222222222222221</v>
      </c>
      <c r="H3789" s="3">
        <v>46092</v>
      </c>
      <c r="I3789">
        <v>3</v>
      </c>
      <c r="J3789">
        <f>_xlfn.XLOOKUP(tbl_logs[[#This Row],[Target_Department]],tbl_DeptWeight[Department], tbl_DeptWeight[Impact Score])</f>
        <v>5</v>
      </c>
      <c r="K3789">
        <f>_xlfn.XLOOKUP(tbl_logs[[#This Row],[Employee_Action]],tbl_ResponseLikelihood[Employee Action],tbl_ResponseLikelihood[Likelihood Score])</f>
        <v>2</v>
      </c>
      <c r="L3789">
        <f>tbl_logs[[#This Row],[Impact Score]]*tbl_logs[[#This Row],[Response Multiplier]]</f>
        <v>10</v>
      </c>
      <c r="M3789" t="str" cm="1">
        <f t="array" ref="M3789">_xlfn.IFS(tbl_logs[[#This Row],[Total Score]]&lt;=4, "Low", tbl_logs[[#This Row],[Total Score]]&lt;=10, "Medium", tbl_logs[[#This Row],[Total Score]]&lt;=19, "High", tbl_logs[[#This Row],[Total Score]]&lt;=25, "Very High")</f>
        <v>Medium</v>
      </c>
      <c r="N3789" t="str" cm="1">
        <f t="array" ref="N3789">_xlfn.IFS(tbl_logs[[#This Row],[Total Score]]&lt;=4, "Low", tbl_logs[[#This Row],[Total Score]]&lt;=10, "Medium", tbl_logs[[#This Row],[Total Score]]&lt;=17, "High", tbl_logs[[#This Row],[Total Score]]&lt;=25, "Critical")</f>
        <v>Medium</v>
      </c>
    </row>
    <row r="3790" spans="1:14" x14ac:dyDescent="0.3">
      <c r="A3790" t="s">
        <v>1866</v>
      </c>
      <c r="B3790" s="1">
        <v>46092.234722222223</v>
      </c>
      <c r="C3790" t="s">
        <v>7</v>
      </c>
      <c r="D3790" t="s">
        <v>15</v>
      </c>
      <c r="E3790" t="s">
        <v>19</v>
      </c>
      <c r="F3790" t="s">
        <v>10</v>
      </c>
      <c r="G3790" s="2">
        <v>0.23472222222222222</v>
      </c>
      <c r="H3790" s="3">
        <v>46092</v>
      </c>
      <c r="I3790">
        <v>3</v>
      </c>
      <c r="J3790">
        <f>_xlfn.XLOOKUP(tbl_logs[[#This Row],[Target_Department]],tbl_DeptWeight[Department], tbl_DeptWeight[Impact Score])</f>
        <v>3</v>
      </c>
      <c r="K3790">
        <f>_xlfn.XLOOKUP(tbl_logs[[#This Row],[Employee_Action]],tbl_ResponseLikelihood[Employee Action],tbl_ResponseLikelihood[Likelihood Score])</f>
        <v>2</v>
      </c>
      <c r="L3790">
        <f>tbl_logs[[#This Row],[Impact Score]]*tbl_logs[[#This Row],[Response Multiplier]]</f>
        <v>6</v>
      </c>
      <c r="M3790" t="str" cm="1">
        <f t="array" ref="M3790">_xlfn.IFS(tbl_logs[[#This Row],[Total Score]]&lt;=4, "Low", tbl_logs[[#This Row],[Total Score]]&lt;=10, "Medium", tbl_logs[[#This Row],[Total Score]]&lt;=19, "High", tbl_logs[[#This Row],[Total Score]]&lt;=25, "Very High")</f>
        <v>Medium</v>
      </c>
      <c r="N3790" t="str" cm="1">
        <f t="array" ref="N3790">_xlfn.IFS(tbl_logs[[#This Row],[Total Score]]&lt;=4, "Low", tbl_logs[[#This Row],[Total Score]]&lt;=10, "Medium", tbl_logs[[#This Row],[Total Score]]&lt;=17, "High", tbl_logs[[#This Row],[Total Score]]&lt;=25, "Critical")</f>
        <v>Medium</v>
      </c>
    </row>
    <row r="3791" spans="1:14" x14ac:dyDescent="0.3">
      <c r="A3791" t="s">
        <v>760</v>
      </c>
      <c r="B3791" s="1">
        <v>46092.261805555558</v>
      </c>
      <c r="C3791" t="s">
        <v>47</v>
      </c>
      <c r="D3791" t="s">
        <v>22</v>
      </c>
      <c r="E3791" t="s">
        <v>19</v>
      </c>
      <c r="F3791" t="s">
        <v>10</v>
      </c>
      <c r="G3791" s="2">
        <v>0.26180555555555557</v>
      </c>
      <c r="H3791" s="3">
        <v>46092</v>
      </c>
      <c r="I3791">
        <v>3</v>
      </c>
      <c r="J3791">
        <f>_xlfn.XLOOKUP(tbl_logs[[#This Row],[Target_Department]],tbl_DeptWeight[Department], tbl_DeptWeight[Impact Score])</f>
        <v>1</v>
      </c>
      <c r="K3791">
        <f>_xlfn.XLOOKUP(tbl_logs[[#This Row],[Employee_Action]],tbl_ResponseLikelihood[Employee Action],tbl_ResponseLikelihood[Likelihood Score])</f>
        <v>2</v>
      </c>
      <c r="L3791">
        <f>tbl_logs[[#This Row],[Impact Score]]*tbl_logs[[#This Row],[Response Multiplier]]</f>
        <v>2</v>
      </c>
      <c r="M3791" t="str" cm="1">
        <f t="array" ref="M3791">_xlfn.IFS(tbl_logs[[#This Row],[Total Score]]&lt;=4, "Low", tbl_logs[[#This Row],[Total Score]]&lt;=10, "Medium", tbl_logs[[#This Row],[Total Score]]&lt;=19, "High", tbl_logs[[#This Row],[Total Score]]&lt;=25, "Very High")</f>
        <v>Low</v>
      </c>
      <c r="N3791" t="str" cm="1">
        <f t="array" ref="N3791">_xlfn.IFS(tbl_logs[[#This Row],[Total Score]]&lt;=4, "Low", tbl_logs[[#This Row],[Total Score]]&lt;=10, "Medium", tbl_logs[[#This Row],[Total Score]]&lt;=17, "High", tbl_logs[[#This Row],[Total Score]]&lt;=25, "Critical")</f>
        <v>Low</v>
      </c>
    </row>
    <row r="3792" spans="1:14" x14ac:dyDescent="0.3">
      <c r="A3792" t="s">
        <v>818</v>
      </c>
      <c r="B3792" s="1">
        <v>46092.28125</v>
      </c>
      <c r="C3792" t="s">
        <v>12</v>
      </c>
      <c r="D3792" t="s">
        <v>15</v>
      </c>
      <c r="E3792" t="s">
        <v>31</v>
      </c>
      <c r="F3792" t="s">
        <v>13</v>
      </c>
      <c r="G3792" s="2">
        <v>0.28125</v>
      </c>
      <c r="H3792" s="3">
        <v>46092</v>
      </c>
      <c r="I3792">
        <v>3</v>
      </c>
      <c r="J3792">
        <f>_xlfn.XLOOKUP(tbl_logs[[#This Row],[Target_Department]],tbl_DeptWeight[Department], tbl_DeptWeight[Impact Score])</f>
        <v>1</v>
      </c>
      <c r="K3792">
        <f>_xlfn.XLOOKUP(tbl_logs[[#This Row],[Employee_Action]],tbl_ResponseLikelihood[Employee Action],tbl_ResponseLikelihood[Likelihood Score])</f>
        <v>1</v>
      </c>
      <c r="L3792">
        <f>tbl_logs[[#This Row],[Impact Score]]*tbl_logs[[#This Row],[Response Multiplier]]</f>
        <v>1</v>
      </c>
      <c r="M3792" t="str" cm="1">
        <f t="array" ref="M3792">_xlfn.IFS(tbl_logs[[#This Row],[Total Score]]&lt;=4, "Low", tbl_logs[[#This Row],[Total Score]]&lt;=10, "Medium", tbl_logs[[#This Row],[Total Score]]&lt;=19, "High", tbl_logs[[#This Row],[Total Score]]&lt;=25, "Very High")</f>
        <v>Low</v>
      </c>
      <c r="N3792" t="str" cm="1">
        <f t="array" ref="N3792">_xlfn.IFS(tbl_logs[[#This Row],[Total Score]]&lt;=4, "Low", tbl_logs[[#This Row],[Total Score]]&lt;=10, "Medium", tbl_logs[[#This Row],[Total Score]]&lt;=17, "High", tbl_logs[[#This Row],[Total Score]]&lt;=25, "Critical")</f>
        <v>Low</v>
      </c>
    </row>
    <row r="3793" spans="1:14" x14ac:dyDescent="0.3">
      <c r="A3793" t="s">
        <v>4258</v>
      </c>
      <c r="B3793" s="1">
        <v>46092.3</v>
      </c>
      <c r="C3793" t="s">
        <v>47</v>
      </c>
      <c r="D3793" t="s">
        <v>8</v>
      </c>
      <c r="E3793" t="s">
        <v>16</v>
      </c>
      <c r="F3793" t="s">
        <v>20</v>
      </c>
      <c r="G3793" s="2">
        <v>0.3</v>
      </c>
      <c r="H3793" s="3">
        <v>46092</v>
      </c>
      <c r="I3793">
        <v>3</v>
      </c>
      <c r="J3793">
        <f>_xlfn.XLOOKUP(tbl_logs[[#This Row],[Target_Department]],tbl_DeptWeight[Department], tbl_DeptWeight[Impact Score])</f>
        <v>1</v>
      </c>
      <c r="K3793">
        <f>_xlfn.XLOOKUP(tbl_logs[[#This Row],[Employee_Action]],tbl_ResponseLikelihood[Employee Action],tbl_ResponseLikelihood[Likelihood Score])</f>
        <v>2</v>
      </c>
      <c r="L3793">
        <f>tbl_logs[[#This Row],[Impact Score]]*tbl_logs[[#This Row],[Response Multiplier]]</f>
        <v>2</v>
      </c>
      <c r="M3793" t="str" cm="1">
        <f t="array" ref="M3793">_xlfn.IFS(tbl_logs[[#This Row],[Total Score]]&lt;=4, "Low", tbl_logs[[#This Row],[Total Score]]&lt;=10, "Medium", tbl_logs[[#This Row],[Total Score]]&lt;=19, "High", tbl_logs[[#This Row],[Total Score]]&lt;=25, "Very High")</f>
        <v>Low</v>
      </c>
      <c r="N3793" t="str" cm="1">
        <f t="array" ref="N3793">_xlfn.IFS(tbl_logs[[#This Row],[Total Score]]&lt;=4, "Low", tbl_logs[[#This Row],[Total Score]]&lt;=10, "Medium", tbl_logs[[#This Row],[Total Score]]&lt;=17, "High", tbl_logs[[#This Row],[Total Score]]&lt;=25, "Critical")</f>
        <v>Low</v>
      </c>
    </row>
    <row r="3794" spans="1:14" x14ac:dyDescent="0.3">
      <c r="A3794" t="s">
        <v>4499</v>
      </c>
      <c r="B3794" s="1">
        <v>46092.318749999999</v>
      </c>
      <c r="C3794" t="s">
        <v>47</v>
      </c>
      <c r="D3794" t="s">
        <v>22</v>
      </c>
      <c r="E3794" t="s">
        <v>9</v>
      </c>
      <c r="F3794" t="s">
        <v>20</v>
      </c>
      <c r="G3794" s="2">
        <v>0.31874999999999998</v>
      </c>
      <c r="H3794" s="3">
        <v>46092</v>
      </c>
      <c r="I3794">
        <v>3</v>
      </c>
      <c r="J3794">
        <f>_xlfn.XLOOKUP(tbl_logs[[#This Row],[Target_Department]],tbl_DeptWeight[Department], tbl_DeptWeight[Impact Score])</f>
        <v>1</v>
      </c>
      <c r="K3794">
        <f>_xlfn.XLOOKUP(tbl_logs[[#This Row],[Employee_Action]],tbl_ResponseLikelihood[Employee Action],tbl_ResponseLikelihood[Likelihood Score])</f>
        <v>2</v>
      </c>
      <c r="L3794">
        <f>tbl_logs[[#This Row],[Impact Score]]*tbl_logs[[#This Row],[Response Multiplier]]</f>
        <v>2</v>
      </c>
      <c r="M3794" t="str" cm="1">
        <f t="array" ref="M3794">_xlfn.IFS(tbl_logs[[#This Row],[Total Score]]&lt;=4, "Low", tbl_logs[[#This Row],[Total Score]]&lt;=10, "Medium", tbl_logs[[#This Row],[Total Score]]&lt;=19, "High", tbl_logs[[#This Row],[Total Score]]&lt;=25, "Very High")</f>
        <v>Low</v>
      </c>
      <c r="N3794" t="str" cm="1">
        <f t="array" ref="N3794">_xlfn.IFS(tbl_logs[[#This Row],[Total Score]]&lt;=4, "Low", tbl_logs[[#This Row],[Total Score]]&lt;=10, "Medium", tbl_logs[[#This Row],[Total Score]]&lt;=17, "High", tbl_logs[[#This Row],[Total Score]]&lt;=25, "Critical")</f>
        <v>Low</v>
      </c>
    </row>
    <row r="3795" spans="1:14" x14ac:dyDescent="0.3">
      <c r="A3795" t="s">
        <v>1109</v>
      </c>
      <c r="B3795" s="1">
        <v>46092.334027777775</v>
      </c>
      <c r="C3795" t="s">
        <v>7</v>
      </c>
      <c r="D3795" t="s">
        <v>18</v>
      </c>
      <c r="E3795" t="s">
        <v>19</v>
      </c>
      <c r="F3795" t="s">
        <v>20</v>
      </c>
      <c r="G3795" s="2">
        <v>0.33402777777777776</v>
      </c>
      <c r="H3795" s="3">
        <v>46092</v>
      </c>
      <c r="I3795">
        <v>3</v>
      </c>
      <c r="J3795">
        <f>_xlfn.XLOOKUP(tbl_logs[[#This Row],[Target_Department]],tbl_DeptWeight[Department], tbl_DeptWeight[Impact Score])</f>
        <v>3</v>
      </c>
      <c r="K3795">
        <f>_xlfn.XLOOKUP(tbl_logs[[#This Row],[Employee_Action]],tbl_ResponseLikelihood[Employee Action],tbl_ResponseLikelihood[Likelihood Score])</f>
        <v>2</v>
      </c>
      <c r="L3795">
        <f>tbl_logs[[#This Row],[Impact Score]]*tbl_logs[[#This Row],[Response Multiplier]]</f>
        <v>6</v>
      </c>
      <c r="M3795" t="str" cm="1">
        <f t="array" ref="M3795">_xlfn.IFS(tbl_logs[[#This Row],[Total Score]]&lt;=4, "Low", tbl_logs[[#This Row],[Total Score]]&lt;=10, "Medium", tbl_logs[[#This Row],[Total Score]]&lt;=19, "High", tbl_logs[[#This Row],[Total Score]]&lt;=25, "Very High")</f>
        <v>Medium</v>
      </c>
      <c r="N3795" t="str" cm="1">
        <f t="array" ref="N3795">_xlfn.IFS(tbl_logs[[#This Row],[Total Score]]&lt;=4, "Low", tbl_logs[[#This Row],[Total Score]]&lt;=10, "Medium", tbl_logs[[#This Row],[Total Score]]&lt;=17, "High", tbl_logs[[#This Row],[Total Score]]&lt;=25, "Critical")</f>
        <v>Medium</v>
      </c>
    </row>
    <row r="3796" spans="1:14" x14ac:dyDescent="0.3">
      <c r="A3796" t="s">
        <v>667</v>
      </c>
      <c r="B3796" s="1">
        <v>46092.334722222222</v>
      </c>
      <c r="C3796" t="s">
        <v>7</v>
      </c>
      <c r="D3796" t="s">
        <v>22</v>
      </c>
      <c r="E3796" t="s">
        <v>19</v>
      </c>
      <c r="F3796" t="s">
        <v>10</v>
      </c>
      <c r="G3796" s="2">
        <v>0.3347222222222222</v>
      </c>
      <c r="H3796" s="3">
        <v>46092</v>
      </c>
      <c r="I3796">
        <v>3</v>
      </c>
      <c r="J3796">
        <f>_xlfn.XLOOKUP(tbl_logs[[#This Row],[Target_Department]],tbl_DeptWeight[Department], tbl_DeptWeight[Impact Score])</f>
        <v>3</v>
      </c>
      <c r="K3796">
        <f>_xlfn.XLOOKUP(tbl_logs[[#This Row],[Employee_Action]],tbl_ResponseLikelihood[Employee Action],tbl_ResponseLikelihood[Likelihood Score])</f>
        <v>2</v>
      </c>
      <c r="L3796">
        <f>tbl_logs[[#This Row],[Impact Score]]*tbl_logs[[#This Row],[Response Multiplier]]</f>
        <v>6</v>
      </c>
      <c r="M3796" t="str" cm="1">
        <f t="array" ref="M3796">_xlfn.IFS(tbl_logs[[#This Row],[Total Score]]&lt;=4, "Low", tbl_logs[[#This Row],[Total Score]]&lt;=10, "Medium", tbl_logs[[#This Row],[Total Score]]&lt;=19, "High", tbl_logs[[#This Row],[Total Score]]&lt;=25, "Very High")</f>
        <v>Medium</v>
      </c>
      <c r="N3796" t="str" cm="1">
        <f t="array" ref="N3796">_xlfn.IFS(tbl_logs[[#This Row],[Total Score]]&lt;=4, "Low", tbl_logs[[#This Row],[Total Score]]&lt;=10, "Medium", tbl_logs[[#This Row],[Total Score]]&lt;=17, "High", tbl_logs[[#This Row],[Total Score]]&lt;=25, "Critical")</f>
        <v>Medium</v>
      </c>
    </row>
    <row r="3797" spans="1:14" x14ac:dyDescent="0.3">
      <c r="A3797" t="s">
        <v>3675</v>
      </c>
      <c r="B3797" s="1">
        <v>46092.335416666669</v>
      </c>
      <c r="C3797" t="s">
        <v>47</v>
      </c>
      <c r="D3797" t="s">
        <v>18</v>
      </c>
      <c r="E3797" t="s">
        <v>31</v>
      </c>
      <c r="F3797" t="s">
        <v>13</v>
      </c>
      <c r="G3797" s="2">
        <v>0.33541666666666664</v>
      </c>
      <c r="H3797" s="3">
        <v>46092</v>
      </c>
      <c r="I3797">
        <v>3</v>
      </c>
      <c r="J3797">
        <f>_xlfn.XLOOKUP(tbl_logs[[#This Row],[Target_Department]],tbl_DeptWeight[Department], tbl_DeptWeight[Impact Score])</f>
        <v>1</v>
      </c>
      <c r="K3797">
        <f>_xlfn.XLOOKUP(tbl_logs[[#This Row],[Employee_Action]],tbl_ResponseLikelihood[Employee Action],tbl_ResponseLikelihood[Likelihood Score])</f>
        <v>1</v>
      </c>
      <c r="L3797">
        <f>tbl_logs[[#This Row],[Impact Score]]*tbl_logs[[#This Row],[Response Multiplier]]</f>
        <v>1</v>
      </c>
      <c r="M3797" t="str" cm="1">
        <f t="array" ref="M3797">_xlfn.IFS(tbl_logs[[#This Row],[Total Score]]&lt;=4, "Low", tbl_logs[[#This Row],[Total Score]]&lt;=10, "Medium", tbl_logs[[#This Row],[Total Score]]&lt;=19, "High", tbl_logs[[#This Row],[Total Score]]&lt;=25, "Very High")</f>
        <v>Low</v>
      </c>
      <c r="N3797" t="str" cm="1">
        <f t="array" ref="N3797">_xlfn.IFS(tbl_logs[[#This Row],[Total Score]]&lt;=4, "Low", tbl_logs[[#This Row],[Total Score]]&lt;=10, "Medium", tbl_logs[[#This Row],[Total Score]]&lt;=17, "High", tbl_logs[[#This Row],[Total Score]]&lt;=25, "Critical")</f>
        <v>Low</v>
      </c>
    </row>
    <row r="3798" spans="1:14" x14ac:dyDescent="0.3">
      <c r="A3798" t="s">
        <v>4702</v>
      </c>
      <c r="B3798" s="1">
        <v>46092.36041666667</v>
      </c>
      <c r="C3798" t="s">
        <v>7</v>
      </c>
      <c r="D3798" t="s">
        <v>15</v>
      </c>
      <c r="E3798" t="s">
        <v>19</v>
      </c>
      <c r="F3798" t="s">
        <v>20</v>
      </c>
      <c r="G3798" s="2">
        <v>0.36041666666666666</v>
      </c>
      <c r="H3798" s="3">
        <v>46092</v>
      </c>
      <c r="I3798">
        <v>3</v>
      </c>
      <c r="J3798">
        <f>_xlfn.XLOOKUP(tbl_logs[[#This Row],[Target_Department]],tbl_DeptWeight[Department], tbl_DeptWeight[Impact Score])</f>
        <v>3</v>
      </c>
      <c r="K3798">
        <f>_xlfn.XLOOKUP(tbl_logs[[#This Row],[Employee_Action]],tbl_ResponseLikelihood[Employee Action],tbl_ResponseLikelihood[Likelihood Score])</f>
        <v>2</v>
      </c>
      <c r="L3798">
        <f>tbl_logs[[#This Row],[Impact Score]]*tbl_logs[[#This Row],[Response Multiplier]]</f>
        <v>6</v>
      </c>
      <c r="M3798" t="str" cm="1">
        <f t="array" ref="M3798">_xlfn.IFS(tbl_logs[[#This Row],[Total Score]]&lt;=4, "Low", tbl_logs[[#This Row],[Total Score]]&lt;=10, "Medium", tbl_logs[[#This Row],[Total Score]]&lt;=19, "High", tbl_logs[[#This Row],[Total Score]]&lt;=25, "Very High")</f>
        <v>Medium</v>
      </c>
      <c r="N3798" t="str" cm="1">
        <f t="array" ref="N3798">_xlfn.IFS(tbl_logs[[#This Row],[Total Score]]&lt;=4, "Low", tbl_logs[[#This Row],[Total Score]]&lt;=10, "Medium", tbl_logs[[#This Row],[Total Score]]&lt;=17, "High", tbl_logs[[#This Row],[Total Score]]&lt;=25, "Critical")</f>
        <v>Medium</v>
      </c>
    </row>
    <row r="3799" spans="1:14" x14ac:dyDescent="0.3">
      <c r="A3799" t="s">
        <v>1756</v>
      </c>
      <c r="B3799" s="1">
        <v>46092.368055555555</v>
      </c>
      <c r="C3799" t="s">
        <v>47</v>
      </c>
      <c r="D3799" t="s">
        <v>18</v>
      </c>
      <c r="E3799" t="s">
        <v>9</v>
      </c>
      <c r="F3799" t="s">
        <v>10</v>
      </c>
      <c r="G3799" s="2">
        <v>0.36805555555555558</v>
      </c>
      <c r="H3799" s="3">
        <v>46092</v>
      </c>
      <c r="I3799">
        <v>3</v>
      </c>
      <c r="J3799">
        <f>_xlfn.XLOOKUP(tbl_logs[[#This Row],[Target_Department]],tbl_DeptWeight[Department], tbl_DeptWeight[Impact Score])</f>
        <v>1</v>
      </c>
      <c r="K3799">
        <f>_xlfn.XLOOKUP(tbl_logs[[#This Row],[Employee_Action]],tbl_ResponseLikelihood[Employee Action],tbl_ResponseLikelihood[Likelihood Score])</f>
        <v>2</v>
      </c>
      <c r="L3799">
        <f>tbl_logs[[#This Row],[Impact Score]]*tbl_logs[[#This Row],[Response Multiplier]]</f>
        <v>2</v>
      </c>
      <c r="M3799" t="str" cm="1">
        <f t="array" ref="M3799">_xlfn.IFS(tbl_logs[[#This Row],[Total Score]]&lt;=4, "Low", tbl_logs[[#This Row],[Total Score]]&lt;=10, "Medium", tbl_logs[[#This Row],[Total Score]]&lt;=19, "High", tbl_logs[[#This Row],[Total Score]]&lt;=25, "Very High")</f>
        <v>Low</v>
      </c>
      <c r="N3799" t="str" cm="1">
        <f t="array" ref="N3799">_xlfn.IFS(tbl_logs[[#This Row],[Total Score]]&lt;=4, "Low", tbl_logs[[#This Row],[Total Score]]&lt;=10, "Medium", tbl_logs[[#This Row],[Total Score]]&lt;=17, "High", tbl_logs[[#This Row],[Total Score]]&lt;=25, "Critical")</f>
        <v>Low</v>
      </c>
    </row>
    <row r="3800" spans="1:14" x14ac:dyDescent="0.3">
      <c r="A3800" t="s">
        <v>3813</v>
      </c>
      <c r="B3800" s="1">
        <v>46092.371527777781</v>
      </c>
      <c r="C3800" t="s">
        <v>35</v>
      </c>
      <c r="D3800" t="s">
        <v>15</v>
      </c>
      <c r="E3800" t="s">
        <v>19</v>
      </c>
      <c r="F3800" t="s">
        <v>33</v>
      </c>
      <c r="G3800" s="2">
        <v>0.37152777777777779</v>
      </c>
      <c r="H3800" s="3">
        <v>46092</v>
      </c>
      <c r="I3800">
        <v>3</v>
      </c>
      <c r="J3800">
        <f>_xlfn.XLOOKUP(tbl_logs[[#This Row],[Target_Department]],tbl_DeptWeight[Department], tbl_DeptWeight[Impact Score])</f>
        <v>1</v>
      </c>
      <c r="K3800">
        <f>_xlfn.XLOOKUP(tbl_logs[[#This Row],[Employee_Action]],tbl_ResponseLikelihood[Employee Action],tbl_ResponseLikelihood[Likelihood Score])</f>
        <v>4</v>
      </c>
      <c r="L3800">
        <f>tbl_logs[[#This Row],[Impact Score]]*tbl_logs[[#This Row],[Response Multiplier]]</f>
        <v>4</v>
      </c>
      <c r="M3800" t="str" cm="1">
        <f t="array" ref="M3800">_xlfn.IFS(tbl_logs[[#This Row],[Total Score]]&lt;=4, "Low", tbl_logs[[#This Row],[Total Score]]&lt;=10, "Medium", tbl_logs[[#This Row],[Total Score]]&lt;=19, "High", tbl_logs[[#This Row],[Total Score]]&lt;=25, "Very High")</f>
        <v>Low</v>
      </c>
      <c r="N3800" t="str" cm="1">
        <f t="array" ref="N3800">_xlfn.IFS(tbl_logs[[#This Row],[Total Score]]&lt;=4, "Low", tbl_logs[[#This Row],[Total Score]]&lt;=10, "Medium", tbl_logs[[#This Row],[Total Score]]&lt;=17, "High", tbl_logs[[#This Row],[Total Score]]&lt;=25, "Critical")</f>
        <v>Low</v>
      </c>
    </row>
    <row r="3801" spans="1:14" x14ac:dyDescent="0.3">
      <c r="A3801" t="s">
        <v>405</v>
      </c>
      <c r="B3801" s="1">
        <v>46092.387499999997</v>
      </c>
      <c r="C3801" t="s">
        <v>35</v>
      </c>
      <c r="D3801" t="s">
        <v>15</v>
      </c>
      <c r="E3801" t="s">
        <v>9</v>
      </c>
      <c r="F3801" t="s">
        <v>33</v>
      </c>
      <c r="G3801" s="2">
        <v>0.38750000000000001</v>
      </c>
      <c r="H3801" s="3">
        <v>46092</v>
      </c>
      <c r="I3801">
        <v>3</v>
      </c>
      <c r="J3801">
        <f>_xlfn.XLOOKUP(tbl_logs[[#This Row],[Target_Department]],tbl_DeptWeight[Department], tbl_DeptWeight[Impact Score])</f>
        <v>1</v>
      </c>
      <c r="K3801">
        <f>_xlfn.XLOOKUP(tbl_logs[[#This Row],[Employee_Action]],tbl_ResponseLikelihood[Employee Action],tbl_ResponseLikelihood[Likelihood Score])</f>
        <v>4</v>
      </c>
      <c r="L3801">
        <f>tbl_logs[[#This Row],[Impact Score]]*tbl_logs[[#This Row],[Response Multiplier]]</f>
        <v>4</v>
      </c>
      <c r="M3801" t="str" cm="1">
        <f t="array" ref="M3801">_xlfn.IFS(tbl_logs[[#This Row],[Total Score]]&lt;=4, "Low", tbl_logs[[#This Row],[Total Score]]&lt;=10, "Medium", tbl_logs[[#This Row],[Total Score]]&lt;=19, "High", tbl_logs[[#This Row],[Total Score]]&lt;=25, "Very High")</f>
        <v>Low</v>
      </c>
      <c r="N3801" t="str" cm="1">
        <f t="array" ref="N3801">_xlfn.IFS(tbl_logs[[#This Row],[Total Score]]&lt;=4, "Low", tbl_logs[[#This Row],[Total Score]]&lt;=10, "Medium", tbl_logs[[#This Row],[Total Score]]&lt;=17, "High", tbl_logs[[#This Row],[Total Score]]&lt;=25, "Critical")</f>
        <v>Low</v>
      </c>
    </row>
    <row r="3802" spans="1:14" x14ac:dyDescent="0.3">
      <c r="A3802" t="s">
        <v>1517</v>
      </c>
      <c r="B3802" s="1">
        <v>46092.421527777777</v>
      </c>
      <c r="C3802" t="s">
        <v>7</v>
      </c>
      <c r="D3802" t="s">
        <v>22</v>
      </c>
      <c r="E3802" t="s">
        <v>16</v>
      </c>
      <c r="F3802" t="s">
        <v>20</v>
      </c>
      <c r="G3802" s="2">
        <v>0.42152777777777778</v>
      </c>
      <c r="H3802" s="3">
        <v>46092</v>
      </c>
      <c r="I3802">
        <v>3</v>
      </c>
      <c r="J3802">
        <f>_xlfn.XLOOKUP(tbl_logs[[#This Row],[Target_Department]],tbl_DeptWeight[Department], tbl_DeptWeight[Impact Score])</f>
        <v>3</v>
      </c>
      <c r="K3802">
        <f>_xlfn.XLOOKUP(tbl_logs[[#This Row],[Employee_Action]],tbl_ResponseLikelihood[Employee Action],tbl_ResponseLikelihood[Likelihood Score])</f>
        <v>2</v>
      </c>
      <c r="L3802">
        <f>tbl_logs[[#This Row],[Impact Score]]*tbl_logs[[#This Row],[Response Multiplier]]</f>
        <v>6</v>
      </c>
      <c r="M3802" t="str" cm="1">
        <f t="array" ref="M3802">_xlfn.IFS(tbl_logs[[#This Row],[Total Score]]&lt;=4, "Low", tbl_logs[[#This Row],[Total Score]]&lt;=10, "Medium", tbl_logs[[#This Row],[Total Score]]&lt;=19, "High", tbl_logs[[#This Row],[Total Score]]&lt;=25, "Very High")</f>
        <v>Medium</v>
      </c>
      <c r="N3802" t="str" cm="1">
        <f t="array" ref="N3802">_xlfn.IFS(tbl_logs[[#This Row],[Total Score]]&lt;=4, "Low", tbl_logs[[#This Row],[Total Score]]&lt;=10, "Medium", tbl_logs[[#This Row],[Total Score]]&lt;=17, "High", tbl_logs[[#This Row],[Total Score]]&lt;=25, "Critical")</f>
        <v>Medium</v>
      </c>
    </row>
    <row r="3803" spans="1:14" x14ac:dyDescent="0.3">
      <c r="A3803" t="s">
        <v>4471</v>
      </c>
      <c r="B3803" s="1">
        <v>46092.43472222222</v>
      </c>
      <c r="C3803" t="s">
        <v>7</v>
      </c>
      <c r="D3803" t="s">
        <v>8</v>
      </c>
      <c r="E3803" t="s">
        <v>19</v>
      </c>
      <c r="F3803" t="s">
        <v>10</v>
      </c>
      <c r="G3803" s="2">
        <v>0.43472222222222223</v>
      </c>
      <c r="H3803" s="3">
        <v>46092</v>
      </c>
      <c r="I3803">
        <v>3</v>
      </c>
      <c r="J3803">
        <f>_xlfn.XLOOKUP(tbl_logs[[#This Row],[Target_Department]],tbl_DeptWeight[Department], tbl_DeptWeight[Impact Score])</f>
        <v>3</v>
      </c>
      <c r="K3803">
        <f>_xlfn.XLOOKUP(tbl_logs[[#This Row],[Employee_Action]],tbl_ResponseLikelihood[Employee Action],tbl_ResponseLikelihood[Likelihood Score])</f>
        <v>2</v>
      </c>
      <c r="L3803">
        <f>tbl_logs[[#This Row],[Impact Score]]*tbl_logs[[#This Row],[Response Multiplier]]</f>
        <v>6</v>
      </c>
      <c r="M3803" t="str" cm="1">
        <f t="array" ref="M3803">_xlfn.IFS(tbl_logs[[#This Row],[Total Score]]&lt;=4, "Low", tbl_logs[[#This Row],[Total Score]]&lt;=10, "Medium", tbl_logs[[#This Row],[Total Score]]&lt;=19, "High", tbl_logs[[#This Row],[Total Score]]&lt;=25, "Very High")</f>
        <v>Medium</v>
      </c>
      <c r="N3803" t="str" cm="1">
        <f t="array" ref="N3803">_xlfn.IFS(tbl_logs[[#This Row],[Total Score]]&lt;=4, "Low", tbl_logs[[#This Row],[Total Score]]&lt;=10, "Medium", tbl_logs[[#This Row],[Total Score]]&lt;=17, "High", tbl_logs[[#This Row],[Total Score]]&lt;=25, "Critical")</f>
        <v>Medium</v>
      </c>
    </row>
    <row r="3804" spans="1:14" x14ac:dyDescent="0.3">
      <c r="A3804" t="s">
        <v>573</v>
      </c>
      <c r="B3804" s="1">
        <v>46092.436805555553</v>
      </c>
      <c r="C3804" t="s">
        <v>47</v>
      </c>
      <c r="D3804" t="s">
        <v>15</v>
      </c>
      <c r="E3804" t="s">
        <v>9</v>
      </c>
      <c r="F3804" t="s">
        <v>20</v>
      </c>
      <c r="G3804" s="2">
        <v>0.43680555555555556</v>
      </c>
      <c r="H3804" s="3">
        <v>46092</v>
      </c>
      <c r="I3804">
        <v>3</v>
      </c>
      <c r="J3804">
        <f>_xlfn.XLOOKUP(tbl_logs[[#This Row],[Target_Department]],tbl_DeptWeight[Department], tbl_DeptWeight[Impact Score])</f>
        <v>1</v>
      </c>
      <c r="K3804">
        <f>_xlfn.XLOOKUP(tbl_logs[[#This Row],[Employee_Action]],tbl_ResponseLikelihood[Employee Action],tbl_ResponseLikelihood[Likelihood Score])</f>
        <v>2</v>
      </c>
      <c r="L3804">
        <f>tbl_logs[[#This Row],[Impact Score]]*tbl_logs[[#This Row],[Response Multiplier]]</f>
        <v>2</v>
      </c>
      <c r="M3804" t="str" cm="1">
        <f t="array" ref="M3804">_xlfn.IFS(tbl_logs[[#This Row],[Total Score]]&lt;=4, "Low", tbl_logs[[#This Row],[Total Score]]&lt;=10, "Medium", tbl_logs[[#This Row],[Total Score]]&lt;=19, "High", tbl_logs[[#This Row],[Total Score]]&lt;=25, "Very High")</f>
        <v>Low</v>
      </c>
      <c r="N3804" t="str" cm="1">
        <f t="array" ref="N3804">_xlfn.IFS(tbl_logs[[#This Row],[Total Score]]&lt;=4, "Low", tbl_logs[[#This Row],[Total Score]]&lt;=10, "Medium", tbl_logs[[#This Row],[Total Score]]&lt;=17, "High", tbl_logs[[#This Row],[Total Score]]&lt;=25, "Critical")</f>
        <v>Low</v>
      </c>
    </row>
    <row r="3805" spans="1:14" x14ac:dyDescent="0.3">
      <c r="A3805" t="s">
        <v>826</v>
      </c>
      <c r="B3805" s="1">
        <v>46092.45208333333</v>
      </c>
      <c r="C3805" t="s">
        <v>40</v>
      </c>
      <c r="D3805" t="s">
        <v>8</v>
      </c>
      <c r="E3805" t="s">
        <v>16</v>
      </c>
      <c r="F3805" t="s">
        <v>10</v>
      </c>
      <c r="G3805" s="2">
        <v>0.45208333333333334</v>
      </c>
      <c r="H3805" s="3">
        <v>46092</v>
      </c>
      <c r="I3805">
        <v>3</v>
      </c>
      <c r="J3805">
        <f>_xlfn.XLOOKUP(tbl_logs[[#This Row],[Target_Department]],tbl_DeptWeight[Department], tbl_DeptWeight[Impact Score])</f>
        <v>5</v>
      </c>
      <c r="K3805">
        <f>_xlfn.XLOOKUP(tbl_logs[[#This Row],[Employee_Action]],tbl_ResponseLikelihood[Employee Action],tbl_ResponseLikelihood[Likelihood Score])</f>
        <v>2</v>
      </c>
      <c r="L3805">
        <f>tbl_logs[[#This Row],[Impact Score]]*tbl_logs[[#This Row],[Response Multiplier]]</f>
        <v>10</v>
      </c>
      <c r="M3805" t="str" cm="1">
        <f t="array" ref="M3805">_xlfn.IFS(tbl_logs[[#This Row],[Total Score]]&lt;=4, "Low", tbl_logs[[#This Row],[Total Score]]&lt;=10, "Medium", tbl_logs[[#This Row],[Total Score]]&lt;=19, "High", tbl_logs[[#This Row],[Total Score]]&lt;=25, "Very High")</f>
        <v>Medium</v>
      </c>
      <c r="N3805" t="str" cm="1">
        <f t="array" ref="N3805">_xlfn.IFS(tbl_logs[[#This Row],[Total Score]]&lt;=4, "Low", tbl_logs[[#This Row],[Total Score]]&lt;=10, "Medium", tbl_logs[[#This Row],[Total Score]]&lt;=17, "High", tbl_logs[[#This Row],[Total Score]]&lt;=25, "Critical")</f>
        <v>Medium</v>
      </c>
    </row>
    <row r="3806" spans="1:14" x14ac:dyDescent="0.3">
      <c r="A3806" t="s">
        <v>1374</v>
      </c>
      <c r="B3806" s="1">
        <v>46092.454861111109</v>
      </c>
      <c r="C3806" t="s">
        <v>7</v>
      </c>
      <c r="D3806" t="s">
        <v>8</v>
      </c>
      <c r="E3806" t="s">
        <v>19</v>
      </c>
      <c r="F3806" t="s">
        <v>20</v>
      </c>
      <c r="G3806" s="2">
        <v>0.4548611111111111</v>
      </c>
      <c r="H3806" s="3">
        <v>46092</v>
      </c>
      <c r="I3806">
        <v>3</v>
      </c>
      <c r="J3806">
        <f>_xlfn.XLOOKUP(tbl_logs[[#This Row],[Target_Department]],tbl_DeptWeight[Department], tbl_DeptWeight[Impact Score])</f>
        <v>3</v>
      </c>
      <c r="K3806">
        <f>_xlfn.XLOOKUP(tbl_logs[[#This Row],[Employee_Action]],tbl_ResponseLikelihood[Employee Action],tbl_ResponseLikelihood[Likelihood Score])</f>
        <v>2</v>
      </c>
      <c r="L3806">
        <f>tbl_logs[[#This Row],[Impact Score]]*tbl_logs[[#This Row],[Response Multiplier]]</f>
        <v>6</v>
      </c>
      <c r="M3806" t="str" cm="1">
        <f t="array" ref="M3806">_xlfn.IFS(tbl_logs[[#This Row],[Total Score]]&lt;=4, "Low", tbl_logs[[#This Row],[Total Score]]&lt;=10, "Medium", tbl_logs[[#This Row],[Total Score]]&lt;=19, "High", tbl_logs[[#This Row],[Total Score]]&lt;=25, "Very High")</f>
        <v>Medium</v>
      </c>
      <c r="N3806" t="str" cm="1">
        <f t="array" ref="N3806">_xlfn.IFS(tbl_logs[[#This Row],[Total Score]]&lt;=4, "Low", tbl_logs[[#This Row],[Total Score]]&lt;=10, "Medium", tbl_logs[[#This Row],[Total Score]]&lt;=17, "High", tbl_logs[[#This Row],[Total Score]]&lt;=25, "Critical")</f>
        <v>Medium</v>
      </c>
    </row>
    <row r="3807" spans="1:14" x14ac:dyDescent="0.3">
      <c r="A3807" t="s">
        <v>4774</v>
      </c>
      <c r="B3807" s="1">
        <v>46092.488888888889</v>
      </c>
      <c r="C3807" t="s">
        <v>7</v>
      </c>
      <c r="D3807" t="s">
        <v>18</v>
      </c>
      <c r="E3807" t="s">
        <v>19</v>
      </c>
      <c r="F3807" t="s">
        <v>10</v>
      </c>
      <c r="G3807" s="2">
        <v>0.48888888888888887</v>
      </c>
      <c r="H3807" s="3">
        <v>46092</v>
      </c>
      <c r="I3807">
        <v>3</v>
      </c>
      <c r="J3807">
        <f>_xlfn.XLOOKUP(tbl_logs[[#This Row],[Target_Department]],tbl_DeptWeight[Department], tbl_DeptWeight[Impact Score])</f>
        <v>3</v>
      </c>
      <c r="K3807">
        <f>_xlfn.XLOOKUP(tbl_logs[[#This Row],[Employee_Action]],tbl_ResponseLikelihood[Employee Action],tbl_ResponseLikelihood[Likelihood Score])</f>
        <v>2</v>
      </c>
      <c r="L3807">
        <f>tbl_logs[[#This Row],[Impact Score]]*tbl_logs[[#This Row],[Response Multiplier]]</f>
        <v>6</v>
      </c>
      <c r="M3807" t="str" cm="1">
        <f t="array" ref="M3807">_xlfn.IFS(tbl_logs[[#This Row],[Total Score]]&lt;=4, "Low", tbl_logs[[#This Row],[Total Score]]&lt;=10, "Medium", tbl_logs[[#This Row],[Total Score]]&lt;=19, "High", tbl_logs[[#This Row],[Total Score]]&lt;=25, "Very High")</f>
        <v>Medium</v>
      </c>
      <c r="N3807" t="str" cm="1">
        <f t="array" ref="N3807">_xlfn.IFS(tbl_logs[[#This Row],[Total Score]]&lt;=4, "Low", tbl_logs[[#This Row],[Total Score]]&lt;=10, "Medium", tbl_logs[[#This Row],[Total Score]]&lt;=17, "High", tbl_logs[[#This Row],[Total Score]]&lt;=25, "Critical")</f>
        <v>Medium</v>
      </c>
    </row>
    <row r="3808" spans="1:14" x14ac:dyDescent="0.3">
      <c r="A3808" t="s">
        <v>2464</v>
      </c>
      <c r="B3808" s="1">
        <v>46092.5</v>
      </c>
      <c r="C3808" t="s">
        <v>40</v>
      </c>
      <c r="D3808" t="s">
        <v>15</v>
      </c>
      <c r="E3808" t="s">
        <v>16</v>
      </c>
      <c r="F3808" t="s">
        <v>13</v>
      </c>
      <c r="G3808" s="2">
        <v>0.5</v>
      </c>
      <c r="H3808" s="3">
        <v>46092</v>
      </c>
      <c r="I3808">
        <v>3</v>
      </c>
      <c r="J3808">
        <f>_xlfn.XLOOKUP(tbl_logs[[#This Row],[Target_Department]],tbl_DeptWeight[Department], tbl_DeptWeight[Impact Score])</f>
        <v>5</v>
      </c>
      <c r="K3808">
        <f>_xlfn.XLOOKUP(tbl_logs[[#This Row],[Employee_Action]],tbl_ResponseLikelihood[Employee Action],tbl_ResponseLikelihood[Likelihood Score])</f>
        <v>1</v>
      </c>
      <c r="L3808">
        <f>tbl_logs[[#This Row],[Impact Score]]*tbl_logs[[#This Row],[Response Multiplier]]</f>
        <v>5</v>
      </c>
      <c r="M3808" t="str" cm="1">
        <f t="array" ref="M3808">_xlfn.IFS(tbl_logs[[#This Row],[Total Score]]&lt;=4, "Low", tbl_logs[[#This Row],[Total Score]]&lt;=10, "Medium", tbl_logs[[#This Row],[Total Score]]&lt;=19, "High", tbl_logs[[#This Row],[Total Score]]&lt;=25, "Very High")</f>
        <v>Medium</v>
      </c>
      <c r="N3808" t="str" cm="1">
        <f t="array" ref="N3808">_xlfn.IFS(tbl_logs[[#This Row],[Total Score]]&lt;=4, "Low", tbl_logs[[#This Row],[Total Score]]&lt;=10, "Medium", tbl_logs[[#This Row],[Total Score]]&lt;=17, "High", tbl_logs[[#This Row],[Total Score]]&lt;=25, "Critical")</f>
        <v>Medium</v>
      </c>
    </row>
    <row r="3809" spans="1:14" x14ac:dyDescent="0.3">
      <c r="A3809" t="s">
        <v>3098</v>
      </c>
      <c r="B3809" s="1">
        <v>46092.529166666667</v>
      </c>
      <c r="C3809" t="s">
        <v>35</v>
      </c>
      <c r="D3809" t="s">
        <v>18</v>
      </c>
      <c r="E3809" t="s">
        <v>9</v>
      </c>
      <c r="F3809" t="s">
        <v>20</v>
      </c>
      <c r="G3809" s="2">
        <v>0.52916666666666667</v>
      </c>
      <c r="H3809" s="3">
        <v>46092</v>
      </c>
      <c r="I3809">
        <v>3</v>
      </c>
      <c r="J3809">
        <f>_xlfn.XLOOKUP(tbl_logs[[#This Row],[Target_Department]],tbl_DeptWeight[Department], tbl_DeptWeight[Impact Score])</f>
        <v>1</v>
      </c>
      <c r="K3809">
        <f>_xlfn.XLOOKUP(tbl_logs[[#This Row],[Employee_Action]],tbl_ResponseLikelihood[Employee Action],tbl_ResponseLikelihood[Likelihood Score])</f>
        <v>2</v>
      </c>
      <c r="L3809">
        <f>tbl_logs[[#This Row],[Impact Score]]*tbl_logs[[#This Row],[Response Multiplier]]</f>
        <v>2</v>
      </c>
      <c r="M3809" t="str" cm="1">
        <f t="array" ref="M3809">_xlfn.IFS(tbl_logs[[#This Row],[Total Score]]&lt;=4, "Low", tbl_logs[[#This Row],[Total Score]]&lt;=10, "Medium", tbl_logs[[#This Row],[Total Score]]&lt;=19, "High", tbl_logs[[#This Row],[Total Score]]&lt;=25, "Very High")</f>
        <v>Low</v>
      </c>
      <c r="N3809" t="str" cm="1">
        <f t="array" ref="N3809">_xlfn.IFS(tbl_logs[[#This Row],[Total Score]]&lt;=4, "Low", tbl_logs[[#This Row],[Total Score]]&lt;=10, "Medium", tbl_logs[[#This Row],[Total Score]]&lt;=17, "High", tbl_logs[[#This Row],[Total Score]]&lt;=25, "Critical")</f>
        <v>Low</v>
      </c>
    </row>
    <row r="3810" spans="1:14" x14ac:dyDescent="0.3">
      <c r="A3810" t="s">
        <v>3037</v>
      </c>
      <c r="B3810" s="1">
        <v>46092.533333333333</v>
      </c>
      <c r="C3810" t="s">
        <v>7</v>
      </c>
      <c r="D3810" t="s">
        <v>8</v>
      </c>
      <c r="E3810" t="s">
        <v>19</v>
      </c>
      <c r="F3810" t="s">
        <v>13</v>
      </c>
      <c r="G3810" s="2">
        <v>0.53333333333333333</v>
      </c>
      <c r="H3810" s="3">
        <v>46092</v>
      </c>
      <c r="I3810">
        <v>3</v>
      </c>
      <c r="J3810">
        <f>_xlfn.XLOOKUP(tbl_logs[[#This Row],[Target_Department]],tbl_DeptWeight[Department], tbl_DeptWeight[Impact Score])</f>
        <v>3</v>
      </c>
      <c r="K3810">
        <f>_xlfn.XLOOKUP(tbl_logs[[#This Row],[Employee_Action]],tbl_ResponseLikelihood[Employee Action],tbl_ResponseLikelihood[Likelihood Score])</f>
        <v>1</v>
      </c>
      <c r="L3810">
        <f>tbl_logs[[#This Row],[Impact Score]]*tbl_logs[[#This Row],[Response Multiplier]]</f>
        <v>3</v>
      </c>
      <c r="M3810" t="str" cm="1">
        <f t="array" ref="M3810">_xlfn.IFS(tbl_logs[[#This Row],[Total Score]]&lt;=4, "Low", tbl_logs[[#This Row],[Total Score]]&lt;=10, "Medium", tbl_logs[[#This Row],[Total Score]]&lt;=19, "High", tbl_logs[[#This Row],[Total Score]]&lt;=25, "Very High")</f>
        <v>Low</v>
      </c>
      <c r="N3810" t="str" cm="1">
        <f t="array" ref="N3810">_xlfn.IFS(tbl_logs[[#This Row],[Total Score]]&lt;=4, "Low", tbl_logs[[#This Row],[Total Score]]&lt;=10, "Medium", tbl_logs[[#This Row],[Total Score]]&lt;=17, "High", tbl_logs[[#This Row],[Total Score]]&lt;=25, "Critical")</f>
        <v>Low</v>
      </c>
    </row>
    <row r="3811" spans="1:14" x14ac:dyDescent="0.3">
      <c r="A3811" t="s">
        <v>4600</v>
      </c>
      <c r="B3811" s="1">
        <v>46092.563888888886</v>
      </c>
      <c r="C3811" t="s">
        <v>35</v>
      </c>
      <c r="D3811" t="s">
        <v>22</v>
      </c>
      <c r="E3811" t="s">
        <v>16</v>
      </c>
      <c r="F3811" t="s">
        <v>33</v>
      </c>
      <c r="G3811" s="2">
        <v>0.56388888888888888</v>
      </c>
      <c r="H3811" s="3">
        <v>46092</v>
      </c>
      <c r="I3811">
        <v>3</v>
      </c>
      <c r="J3811">
        <f>_xlfn.XLOOKUP(tbl_logs[[#This Row],[Target_Department]],tbl_DeptWeight[Department], tbl_DeptWeight[Impact Score])</f>
        <v>1</v>
      </c>
      <c r="K3811">
        <f>_xlfn.XLOOKUP(tbl_logs[[#This Row],[Employee_Action]],tbl_ResponseLikelihood[Employee Action],tbl_ResponseLikelihood[Likelihood Score])</f>
        <v>4</v>
      </c>
      <c r="L3811">
        <f>tbl_logs[[#This Row],[Impact Score]]*tbl_logs[[#This Row],[Response Multiplier]]</f>
        <v>4</v>
      </c>
      <c r="M3811" t="str" cm="1">
        <f t="array" ref="M3811">_xlfn.IFS(tbl_logs[[#This Row],[Total Score]]&lt;=4, "Low", tbl_logs[[#This Row],[Total Score]]&lt;=10, "Medium", tbl_logs[[#This Row],[Total Score]]&lt;=19, "High", tbl_logs[[#This Row],[Total Score]]&lt;=25, "Very High")</f>
        <v>Low</v>
      </c>
      <c r="N3811" t="str" cm="1">
        <f t="array" ref="N3811">_xlfn.IFS(tbl_logs[[#This Row],[Total Score]]&lt;=4, "Low", tbl_logs[[#This Row],[Total Score]]&lt;=10, "Medium", tbl_logs[[#This Row],[Total Score]]&lt;=17, "High", tbl_logs[[#This Row],[Total Score]]&lt;=25, "Critical")</f>
        <v>Low</v>
      </c>
    </row>
    <row r="3812" spans="1:14" x14ac:dyDescent="0.3">
      <c r="A3812" t="s">
        <v>2013</v>
      </c>
      <c r="B3812" s="1">
        <v>46092.582638888889</v>
      </c>
      <c r="C3812" t="s">
        <v>12</v>
      </c>
      <c r="D3812" t="s">
        <v>15</v>
      </c>
      <c r="E3812" t="s">
        <v>16</v>
      </c>
      <c r="F3812" t="s">
        <v>33</v>
      </c>
      <c r="G3812" s="2">
        <v>0.58263888888888893</v>
      </c>
      <c r="H3812" s="3">
        <v>46092</v>
      </c>
      <c r="I3812">
        <v>3</v>
      </c>
      <c r="J3812">
        <f>_xlfn.XLOOKUP(tbl_logs[[#This Row],[Target_Department]],tbl_DeptWeight[Department], tbl_DeptWeight[Impact Score])</f>
        <v>1</v>
      </c>
      <c r="K3812">
        <f>_xlfn.XLOOKUP(tbl_logs[[#This Row],[Employee_Action]],tbl_ResponseLikelihood[Employee Action],tbl_ResponseLikelihood[Likelihood Score])</f>
        <v>4</v>
      </c>
      <c r="L3812">
        <f>tbl_logs[[#This Row],[Impact Score]]*tbl_logs[[#This Row],[Response Multiplier]]</f>
        <v>4</v>
      </c>
      <c r="M3812" t="str" cm="1">
        <f t="array" ref="M3812">_xlfn.IFS(tbl_logs[[#This Row],[Total Score]]&lt;=4, "Low", tbl_logs[[#This Row],[Total Score]]&lt;=10, "Medium", tbl_logs[[#This Row],[Total Score]]&lt;=19, "High", tbl_logs[[#This Row],[Total Score]]&lt;=25, "Very High")</f>
        <v>Low</v>
      </c>
      <c r="N3812" t="str" cm="1">
        <f t="array" ref="N3812">_xlfn.IFS(tbl_logs[[#This Row],[Total Score]]&lt;=4, "Low", tbl_logs[[#This Row],[Total Score]]&lt;=10, "Medium", tbl_logs[[#This Row],[Total Score]]&lt;=17, "High", tbl_logs[[#This Row],[Total Score]]&lt;=25, "Critical")</f>
        <v>Low</v>
      </c>
    </row>
    <row r="3813" spans="1:14" x14ac:dyDescent="0.3">
      <c r="A3813" t="s">
        <v>852</v>
      </c>
      <c r="B3813" s="1">
        <v>46092.582638888889</v>
      </c>
      <c r="C3813" t="s">
        <v>12</v>
      </c>
      <c r="D3813" t="s">
        <v>8</v>
      </c>
      <c r="E3813" t="s">
        <v>31</v>
      </c>
      <c r="F3813" t="s">
        <v>10</v>
      </c>
      <c r="G3813" s="2">
        <v>0.58263888888888893</v>
      </c>
      <c r="H3813" s="3">
        <v>46092</v>
      </c>
      <c r="I3813">
        <v>3</v>
      </c>
      <c r="J3813">
        <f>_xlfn.XLOOKUP(tbl_logs[[#This Row],[Target_Department]],tbl_DeptWeight[Department], tbl_DeptWeight[Impact Score])</f>
        <v>1</v>
      </c>
      <c r="K3813">
        <f>_xlfn.XLOOKUP(tbl_logs[[#This Row],[Employee_Action]],tbl_ResponseLikelihood[Employee Action],tbl_ResponseLikelihood[Likelihood Score])</f>
        <v>2</v>
      </c>
      <c r="L3813">
        <f>tbl_logs[[#This Row],[Impact Score]]*tbl_logs[[#This Row],[Response Multiplier]]</f>
        <v>2</v>
      </c>
      <c r="M3813" t="str" cm="1">
        <f t="array" ref="M3813">_xlfn.IFS(tbl_logs[[#This Row],[Total Score]]&lt;=4, "Low", tbl_logs[[#This Row],[Total Score]]&lt;=10, "Medium", tbl_logs[[#This Row],[Total Score]]&lt;=19, "High", tbl_logs[[#This Row],[Total Score]]&lt;=25, "Very High")</f>
        <v>Low</v>
      </c>
      <c r="N3813" t="str" cm="1">
        <f t="array" ref="N3813">_xlfn.IFS(tbl_logs[[#This Row],[Total Score]]&lt;=4, "Low", tbl_logs[[#This Row],[Total Score]]&lt;=10, "Medium", tbl_logs[[#This Row],[Total Score]]&lt;=17, "High", tbl_logs[[#This Row],[Total Score]]&lt;=25, "Critical")</f>
        <v>Low</v>
      </c>
    </row>
    <row r="3814" spans="1:14" x14ac:dyDescent="0.3">
      <c r="A3814" t="s">
        <v>1217</v>
      </c>
      <c r="B3814" s="1">
        <v>46092.601388888892</v>
      </c>
      <c r="C3814" t="s">
        <v>7</v>
      </c>
      <c r="D3814" t="s">
        <v>18</v>
      </c>
      <c r="E3814" t="s">
        <v>19</v>
      </c>
      <c r="F3814" t="s">
        <v>20</v>
      </c>
      <c r="G3814" s="2">
        <v>0.60138888888888886</v>
      </c>
      <c r="H3814" s="3">
        <v>46092</v>
      </c>
      <c r="I3814">
        <v>3</v>
      </c>
      <c r="J3814">
        <f>_xlfn.XLOOKUP(tbl_logs[[#This Row],[Target_Department]],tbl_DeptWeight[Department], tbl_DeptWeight[Impact Score])</f>
        <v>3</v>
      </c>
      <c r="K3814">
        <f>_xlfn.XLOOKUP(tbl_logs[[#This Row],[Employee_Action]],tbl_ResponseLikelihood[Employee Action],tbl_ResponseLikelihood[Likelihood Score])</f>
        <v>2</v>
      </c>
      <c r="L3814">
        <f>tbl_logs[[#This Row],[Impact Score]]*tbl_logs[[#This Row],[Response Multiplier]]</f>
        <v>6</v>
      </c>
      <c r="M3814" t="str" cm="1">
        <f t="array" ref="M3814">_xlfn.IFS(tbl_logs[[#This Row],[Total Score]]&lt;=4, "Low", tbl_logs[[#This Row],[Total Score]]&lt;=10, "Medium", tbl_logs[[#This Row],[Total Score]]&lt;=19, "High", tbl_logs[[#This Row],[Total Score]]&lt;=25, "Very High")</f>
        <v>Medium</v>
      </c>
      <c r="N3814" t="str" cm="1">
        <f t="array" ref="N3814">_xlfn.IFS(tbl_logs[[#This Row],[Total Score]]&lt;=4, "Low", tbl_logs[[#This Row],[Total Score]]&lt;=10, "Medium", tbl_logs[[#This Row],[Total Score]]&lt;=17, "High", tbl_logs[[#This Row],[Total Score]]&lt;=25, "Critical")</f>
        <v>Medium</v>
      </c>
    </row>
    <row r="3815" spans="1:14" x14ac:dyDescent="0.3">
      <c r="A3815" t="s">
        <v>3073</v>
      </c>
      <c r="B3815" s="1">
        <v>46092.723611111112</v>
      </c>
      <c r="C3815" t="s">
        <v>12</v>
      </c>
      <c r="D3815" t="s">
        <v>15</v>
      </c>
      <c r="E3815" t="s">
        <v>31</v>
      </c>
      <c r="F3815" t="s">
        <v>33</v>
      </c>
      <c r="G3815" s="2">
        <v>0.72361111111111109</v>
      </c>
      <c r="H3815" s="3">
        <v>46092</v>
      </c>
      <c r="I3815">
        <v>3</v>
      </c>
      <c r="J3815">
        <f>_xlfn.XLOOKUP(tbl_logs[[#This Row],[Target_Department]],tbl_DeptWeight[Department], tbl_DeptWeight[Impact Score])</f>
        <v>1</v>
      </c>
      <c r="K3815">
        <f>_xlfn.XLOOKUP(tbl_logs[[#This Row],[Employee_Action]],tbl_ResponseLikelihood[Employee Action],tbl_ResponseLikelihood[Likelihood Score])</f>
        <v>4</v>
      </c>
      <c r="L3815">
        <f>tbl_logs[[#This Row],[Impact Score]]*tbl_logs[[#This Row],[Response Multiplier]]</f>
        <v>4</v>
      </c>
      <c r="M3815" t="str" cm="1">
        <f t="array" ref="M3815">_xlfn.IFS(tbl_logs[[#This Row],[Total Score]]&lt;=4, "Low", tbl_logs[[#This Row],[Total Score]]&lt;=10, "Medium", tbl_logs[[#This Row],[Total Score]]&lt;=19, "High", tbl_logs[[#This Row],[Total Score]]&lt;=25, "Very High")</f>
        <v>Low</v>
      </c>
      <c r="N3815" t="str" cm="1">
        <f t="array" ref="N3815">_xlfn.IFS(tbl_logs[[#This Row],[Total Score]]&lt;=4, "Low", tbl_logs[[#This Row],[Total Score]]&lt;=10, "Medium", tbl_logs[[#This Row],[Total Score]]&lt;=17, "High", tbl_logs[[#This Row],[Total Score]]&lt;=25, "Critical")</f>
        <v>Low</v>
      </c>
    </row>
    <row r="3816" spans="1:14" x14ac:dyDescent="0.3">
      <c r="A3816" t="s">
        <v>4510</v>
      </c>
      <c r="B3816" s="1">
        <v>46092.747916666667</v>
      </c>
      <c r="C3816" t="s">
        <v>7</v>
      </c>
      <c r="D3816" t="s">
        <v>15</v>
      </c>
      <c r="E3816" t="s">
        <v>19</v>
      </c>
      <c r="F3816" t="s">
        <v>20</v>
      </c>
      <c r="G3816" s="2">
        <v>0.74791666666666667</v>
      </c>
      <c r="H3816" s="3">
        <v>46092</v>
      </c>
      <c r="I3816">
        <v>3</v>
      </c>
      <c r="J3816">
        <f>_xlfn.XLOOKUP(tbl_logs[[#This Row],[Target_Department]],tbl_DeptWeight[Department], tbl_DeptWeight[Impact Score])</f>
        <v>3</v>
      </c>
      <c r="K3816">
        <f>_xlfn.XLOOKUP(tbl_logs[[#This Row],[Employee_Action]],tbl_ResponseLikelihood[Employee Action],tbl_ResponseLikelihood[Likelihood Score])</f>
        <v>2</v>
      </c>
      <c r="L3816">
        <f>tbl_logs[[#This Row],[Impact Score]]*tbl_logs[[#This Row],[Response Multiplier]]</f>
        <v>6</v>
      </c>
      <c r="M3816" t="str" cm="1">
        <f t="array" ref="M3816">_xlfn.IFS(tbl_logs[[#This Row],[Total Score]]&lt;=4, "Low", tbl_logs[[#This Row],[Total Score]]&lt;=10, "Medium", tbl_logs[[#This Row],[Total Score]]&lt;=19, "High", tbl_logs[[#This Row],[Total Score]]&lt;=25, "Very High")</f>
        <v>Medium</v>
      </c>
      <c r="N3816" t="str" cm="1">
        <f t="array" ref="N3816">_xlfn.IFS(tbl_logs[[#This Row],[Total Score]]&lt;=4, "Low", tbl_logs[[#This Row],[Total Score]]&lt;=10, "Medium", tbl_logs[[#This Row],[Total Score]]&lt;=17, "High", tbl_logs[[#This Row],[Total Score]]&lt;=25, "Critical")</f>
        <v>Medium</v>
      </c>
    </row>
    <row r="3817" spans="1:14" x14ac:dyDescent="0.3">
      <c r="A3817" t="s">
        <v>1337</v>
      </c>
      <c r="B3817" s="1">
        <v>46092.752083333333</v>
      </c>
      <c r="C3817" t="s">
        <v>35</v>
      </c>
      <c r="D3817" t="s">
        <v>15</v>
      </c>
      <c r="E3817" t="s">
        <v>16</v>
      </c>
      <c r="F3817" t="s">
        <v>10</v>
      </c>
      <c r="G3817" s="2">
        <v>0.75208333333333333</v>
      </c>
      <c r="H3817" s="3">
        <v>46092</v>
      </c>
      <c r="I3817">
        <v>3</v>
      </c>
      <c r="J3817">
        <f>_xlfn.XLOOKUP(tbl_logs[[#This Row],[Target_Department]],tbl_DeptWeight[Department], tbl_DeptWeight[Impact Score])</f>
        <v>1</v>
      </c>
      <c r="K3817">
        <f>_xlfn.XLOOKUP(tbl_logs[[#This Row],[Employee_Action]],tbl_ResponseLikelihood[Employee Action],tbl_ResponseLikelihood[Likelihood Score])</f>
        <v>2</v>
      </c>
      <c r="L3817">
        <f>tbl_logs[[#This Row],[Impact Score]]*tbl_logs[[#This Row],[Response Multiplier]]</f>
        <v>2</v>
      </c>
      <c r="M3817" t="str" cm="1">
        <f t="array" ref="M3817">_xlfn.IFS(tbl_logs[[#This Row],[Total Score]]&lt;=4, "Low", tbl_logs[[#This Row],[Total Score]]&lt;=10, "Medium", tbl_logs[[#This Row],[Total Score]]&lt;=19, "High", tbl_logs[[#This Row],[Total Score]]&lt;=25, "Very High")</f>
        <v>Low</v>
      </c>
      <c r="N3817" t="str" cm="1">
        <f t="array" ref="N3817">_xlfn.IFS(tbl_logs[[#This Row],[Total Score]]&lt;=4, "Low", tbl_logs[[#This Row],[Total Score]]&lt;=10, "Medium", tbl_logs[[#This Row],[Total Score]]&lt;=17, "High", tbl_logs[[#This Row],[Total Score]]&lt;=25, "Critical")</f>
        <v>Low</v>
      </c>
    </row>
    <row r="3818" spans="1:14" x14ac:dyDescent="0.3">
      <c r="A3818" t="s">
        <v>4181</v>
      </c>
      <c r="B3818" s="1">
        <v>46092.759722222225</v>
      </c>
      <c r="C3818" t="s">
        <v>7</v>
      </c>
      <c r="D3818" t="s">
        <v>18</v>
      </c>
      <c r="E3818" t="s">
        <v>19</v>
      </c>
      <c r="F3818" t="s">
        <v>20</v>
      </c>
      <c r="G3818" s="2">
        <v>0.75972222222222219</v>
      </c>
      <c r="H3818" s="3">
        <v>46092</v>
      </c>
      <c r="I3818">
        <v>3</v>
      </c>
      <c r="J3818">
        <f>_xlfn.XLOOKUP(tbl_logs[[#This Row],[Target_Department]],tbl_DeptWeight[Department], tbl_DeptWeight[Impact Score])</f>
        <v>3</v>
      </c>
      <c r="K3818">
        <f>_xlfn.XLOOKUP(tbl_logs[[#This Row],[Employee_Action]],tbl_ResponseLikelihood[Employee Action],tbl_ResponseLikelihood[Likelihood Score])</f>
        <v>2</v>
      </c>
      <c r="L3818">
        <f>tbl_logs[[#This Row],[Impact Score]]*tbl_logs[[#This Row],[Response Multiplier]]</f>
        <v>6</v>
      </c>
      <c r="M3818" t="str" cm="1">
        <f t="array" ref="M3818">_xlfn.IFS(tbl_logs[[#This Row],[Total Score]]&lt;=4, "Low", tbl_logs[[#This Row],[Total Score]]&lt;=10, "Medium", tbl_logs[[#This Row],[Total Score]]&lt;=19, "High", tbl_logs[[#This Row],[Total Score]]&lt;=25, "Very High")</f>
        <v>Medium</v>
      </c>
      <c r="N3818" t="str" cm="1">
        <f t="array" ref="N3818">_xlfn.IFS(tbl_logs[[#This Row],[Total Score]]&lt;=4, "Low", tbl_logs[[#This Row],[Total Score]]&lt;=10, "Medium", tbl_logs[[#This Row],[Total Score]]&lt;=17, "High", tbl_logs[[#This Row],[Total Score]]&lt;=25, "Critical")</f>
        <v>Medium</v>
      </c>
    </row>
    <row r="3819" spans="1:14" x14ac:dyDescent="0.3">
      <c r="A3819" t="s">
        <v>3146</v>
      </c>
      <c r="B3819" s="1">
        <v>46092.786111111112</v>
      </c>
      <c r="C3819" t="s">
        <v>12</v>
      </c>
      <c r="D3819" t="s">
        <v>22</v>
      </c>
      <c r="E3819" t="s">
        <v>19</v>
      </c>
      <c r="F3819" t="s">
        <v>33</v>
      </c>
      <c r="G3819" s="2">
        <v>0.78611111111111109</v>
      </c>
      <c r="H3819" s="3">
        <v>46092</v>
      </c>
      <c r="I3819">
        <v>3</v>
      </c>
      <c r="J3819">
        <f>_xlfn.XLOOKUP(tbl_logs[[#This Row],[Target_Department]],tbl_DeptWeight[Department], tbl_DeptWeight[Impact Score])</f>
        <v>1</v>
      </c>
      <c r="K3819">
        <f>_xlfn.XLOOKUP(tbl_logs[[#This Row],[Employee_Action]],tbl_ResponseLikelihood[Employee Action],tbl_ResponseLikelihood[Likelihood Score])</f>
        <v>4</v>
      </c>
      <c r="L3819">
        <f>tbl_logs[[#This Row],[Impact Score]]*tbl_logs[[#This Row],[Response Multiplier]]</f>
        <v>4</v>
      </c>
      <c r="M3819" t="str" cm="1">
        <f t="array" ref="M3819">_xlfn.IFS(tbl_logs[[#This Row],[Total Score]]&lt;=4, "Low", tbl_logs[[#This Row],[Total Score]]&lt;=10, "Medium", tbl_logs[[#This Row],[Total Score]]&lt;=19, "High", tbl_logs[[#This Row],[Total Score]]&lt;=25, "Very High")</f>
        <v>Low</v>
      </c>
      <c r="N3819" t="str" cm="1">
        <f t="array" ref="N3819">_xlfn.IFS(tbl_logs[[#This Row],[Total Score]]&lt;=4, "Low", tbl_logs[[#This Row],[Total Score]]&lt;=10, "Medium", tbl_logs[[#This Row],[Total Score]]&lt;=17, "High", tbl_logs[[#This Row],[Total Score]]&lt;=25, "Critical")</f>
        <v>Low</v>
      </c>
    </row>
    <row r="3820" spans="1:14" x14ac:dyDescent="0.3">
      <c r="A3820" t="s">
        <v>4951</v>
      </c>
      <c r="B3820" s="1">
        <v>46092.809027777781</v>
      </c>
      <c r="C3820" t="s">
        <v>7</v>
      </c>
      <c r="D3820" t="s">
        <v>15</v>
      </c>
      <c r="E3820" t="s">
        <v>19</v>
      </c>
      <c r="F3820" t="s">
        <v>33</v>
      </c>
      <c r="G3820" s="2">
        <v>0.80902777777777779</v>
      </c>
      <c r="H3820" s="3">
        <v>46092</v>
      </c>
      <c r="I3820">
        <v>3</v>
      </c>
      <c r="J3820">
        <f>_xlfn.XLOOKUP(tbl_logs[[#This Row],[Target_Department]],tbl_DeptWeight[Department], tbl_DeptWeight[Impact Score])</f>
        <v>3</v>
      </c>
      <c r="K3820">
        <f>_xlfn.XLOOKUP(tbl_logs[[#This Row],[Employee_Action]],tbl_ResponseLikelihood[Employee Action],tbl_ResponseLikelihood[Likelihood Score])</f>
        <v>4</v>
      </c>
      <c r="L3820">
        <f>tbl_logs[[#This Row],[Impact Score]]*tbl_logs[[#This Row],[Response Multiplier]]</f>
        <v>12</v>
      </c>
      <c r="M3820" t="str" cm="1">
        <f t="array" ref="M3820">_xlfn.IFS(tbl_logs[[#This Row],[Total Score]]&lt;=4, "Low", tbl_logs[[#This Row],[Total Score]]&lt;=10, "Medium", tbl_logs[[#This Row],[Total Score]]&lt;=19, "High", tbl_logs[[#This Row],[Total Score]]&lt;=25, "Very High")</f>
        <v>High</v>
      </c>
      <c r="N3820" t="str" cm="1">
        <f t="array" ref="N3820">_xlfn.IFS(tbl_logs[[#This Row],[Total Score]]&lt;=4, "Low", tbl_logs[[#This Row],[Total Score]]&lt;=10, "Medium", tbl_logs[[#This Row],[Total Score]]&lt;=17, "High", tbl_logs[[#This Row],[Total Score]]&lt;=25, "Critical")</f>
        <v>High</v>
      </c>
    </row>
    <row r="3821" spans="1:14" x14ac:dyDescent="0.3">
      <c r="A3821" t="s">
        <v>1067</v>
      </c>
      <c r="B3821" s="1">
        <v>46092.811111111114</v>
      </c>
      <c r="C3821" t="s">
        <v>7</v>
      </c>
      <c r="D3821" t="s">
        <v>22</v>
      </c>
      <c r="E3821" t="s">
        <v>19</v>
      </c>
      <c r="F3821" t="s">
        <v>20</v>
      </c>
      <c r="G3821" s="2">
        <v>0.81111111111111112</v>
      </c>
      <c r="H3821" s="3">
        <v>46092</v>
      </c>
      <c r="I3821">
        <v>3</v>
      </c>
      <c r="J3821">
        <f>_xlfn.XLOOKUP(tbl_logs[[#This Row],[Target_Department]],tbl_DeptWeight[Department], tbl_DeptWeight[Impact Score])</f>
        <v>3</v>
      </c>
      <c r="K3821">
        <f>_xlfn.XLOOKUP(tbl_logs[[#This Row],[Employee_Action]],tbl_ResponseLikelihood[Employee Action],tbl_ResponseLikelihood[Likelihood Score])</f>
        <v>2</v>
      </c>
      <c r="L3821">
        <f>tbl_logs[[#This Row],[Impact Score]]*tbl_logs[[#This Row],[Response Multiplier]]</f>
        <v>6</v>
      </c>
      <c r="M3821" t="str" cm="1">
        <f t="array" ref="M3821">_xlfn.IFS(tbl_logs[[#This Row],[Total Score]]&lt;=4, "Low", tbl_logs[[#This Row],[Total Score]]&lt;=10, "Medium", tbl_logs[[#This Row],[Total Score]]&lt;=19, "High", tbl_logs[[#This Row],[Total Score]]&lt;=25, "Very High")</f>
        <v>Medium</v>
      </c>
      <c r="N3821" t="str" cm="1">
        <f t="array" ref="N3821">_xlfn.IFS(tbl_logs[[#This Row],[Total Score]]&lt;=4, "Low", tbl_logs[[#This Row],[Total Score]]&lt;=10, "Medium", tbl_logs[[#This Row],[Total Score]]&lt;=17, "High", tbl_logs[[#This Row],[Total Score]]&lt;=25, "Critical")</f>
        <v>Medium</v>
      </c>
    </row>
    <row r="3822" spans="1:14" x14ac:dyDescent="0.3">
      <c r="A3822" t="s">
        <v>1306</v>
      </c>
      <c r="B3822" s="1">
        <v>46092.832638888889</v>
      </c>
      <c r="C3822" t="s">
        <v>7</v>
      </c>
      <c r="D3822" t="s">
        <v>18</v>
      </c>
      <c r="E3822" t="s">
        <v>19</v>
      </c>
      <c r="F3822" t="s">
        <v>10</v>
      </c>
      <c r="G3822" s="2">
        <v>0.83263888888888893</v>
      </c>
      <c r="H3822" s="3">
        <v>46092</v>
      </c>
      <c r="I3822">
        <v>3</v>
      </c>
      <c r="J3822">
        <f>_xlfn.XLOOKUP(tbl_logs[[#This Row],[Target_Department]],tbl_DeptWeight[Department], tbl_DeptWeight[Impact Score])</f>
        <v>3</v>
      </c>
      <c r="K3822">
        <f>_xlfn.XLOOKUP(tbl_logs[[#This Row],[Employee_Action]],tbl_ResponseLikelihood[Employee Action],tbl_ResponseLikelihood[Likelihood Score])</f>
        <v>2</v>
      </c>
      <c r="L3822">
        <f>tbl_logs[[#This Row],[Impact Score]]*tbl_logs[[#This Row],[Response Multiplier]]</f>
        <v>6</v>
      </c>
      <c r="M3822" t="str" cm="1">
        <f t="array" ref="M3822">_xlfn.IFS(tbl_logs[[#This Row],[Total Score]]&lt;=4, "Low", tbl_logs[[#This Row],[Total Score]]&lt;=10, "Medium", tbl_logs[[#This Row],[Total Score]]&lt;=19, "High", tbl_logs[[#This Row],[Total Score]]&lt;=25, "Very High")</f>
        <v>Medium</v>
      </c>
      <c r="N3822" t="str" cm="1">
        <f t="array" ref="N3822">_xlfn.IFS(tbl_logs[[#This Row],[Total Score]]&lt;=4, "Low", tbl_logs[[#This Row],[Total Score]]&lt;=10, "Medium", tbl_logs[[#This Row],[Total Score]]&lt;=17, "High", tbl_logs[[#This Row],[Total Score]]&lt;=25, "Critical")</f>
        <v>Medium</v>
      </c>
    </row>
    <row r="3823" spans="1:14" x14ac:dyDescent="0.3">
      <c r="A3823" t="s">
        <v>239</v>
      </c>
      <c r="B3823" s="1">
        <v>46092.855555555558</v>
      </c>
      <c r="C3823" t="s">
        <v>7</v>
      </c>
      <c r="D3823" t="s">
        <v>18</v>
      </c>
      <c r="E3823" t="s">
        <v>19</v>
      </c>
      <c r="F3823" t="s">
        <v>10</v>
      </c>
      <c r="G3823" s="2">
        <v>0.85555555555555551</v>
      </c>
      <c r="H3823" s="3">
        <v>46092</v>
      </c>
      <c r="I3823">
        <v>3</v>
      </c>
      <c r="J3823">
        <f>_xlfn.XLOOKUP(tbl_logs[[#This Row],[Target_Department]],tbl_DeptWeight[Department], tbl_DeptWeight[Impact Score])</f>
        <v>3</v>
      </c>
      <c r="K3823">
        <f>_xlfn.XLOOKUP(tbl_logs[[#This Row],[Employee_Action]],tbl_ResponseLikelihood[Employee Action],tbl_ResponseLikelihood[Likelihood Score])</f>
        <v>2</v>
      </c>
      <c r="L3823">
        <f>tbl_logs[[#This Row],[Impact Score]]*tbl_logs[[#This Row],[Response Multiplier]]</f>
        <v>6</v>
      </c>
      <c r="M3823" t="str" cm="1">
        <f t="array" ref="M3823">_xlfn.IFS(tbl_logs[[#This Row],[Total Score]]&lt;=4, "Low", tbl_logs[[#This Row],[Total Score]]&lt;=10, "Medium", tbl_logs[[#This Row],[Total Score]]&lt;=19, "High", tbl_logs[[#This Row],[Total Score]]&lt;=25, "Very High")</f>
        <v>Medium</v>
      </c>
      <c r="N3823" t="str" cm="1">
        <f t="array" ref="N3823">_xlfn.IFS(tbl_logs[[#This Row],[Total Score]]&lt;=4, "Low", tbl_logs[[#This Row],[Total Score]]&lt;=10, "Medium", tbl_logs[[#This Row],[Total Score]]&lt;=17, "High", tbl_logs[[#This Row],[Total Score]]&lt;=25, "Critical")</f>
        <v>Medium</v>
      </c>
    </row>
    <row r="3824" spans="1:14" x14ac:dyDescent="0.3">
      <c r="A3824" t="s">
        <v>1069</v>
      </c>
      <c r="B3824" s="1">
        <v>46092.85833333333</v>
      </c>
      <c r="C3824" t="s">
        <v>47</v>
      </c>
      <c r="D3824" t="s">
        <v>8</v>
      </c>
      <c r="E3824" t="s">
        <v>16</v>
      </c>
      <c r="F3824" t="s">
        <v>13</v>
      </c>
      <c r="G3824" s="2">
        <v>0.85833333333333328</v>
      </c>
      <c r="H3824" s="3">
        <v>46092</v>
      </c>
      <c r="I3824">
        <v>3</v>
      </c>
      <c r="J3824">
        <f>_xlfn.XLOOKUP(tbl_logs[[#This Row],[Target_Department]],tbl_DeptWeight[Department], tbl_DeptWeight[Impact Score])</f>
        <v>1</v>
      </c>
      <c r="K3824">
        <f>_xlfn.XLOOKUP(tbl_logs[[#This Row],[Employee_Action]],tbl_ResponseLikelihood[Employee Action],tbl_ResponseLikelihood[Likelihood Score])</f>
        <v>1</v>
      </c>
      <c r="L3824">
        <f>tbl_logs[[#This Row],[Impact Score]]*tbl_logs[[#This Row],[Response Multiplier]]</f>
        <v>1</v>
      </c>
      <c r="M3824" t="str" cm="1">
        <f t="array" ref="M3824">_xlfn.IFS(tbl_logs[[#This Row],[Total Score]]&lt;=4, "Low", tbl_logs[[#This Row],[Total Score]]&lt;=10, "Medium", tbl_logs[[#This Row],[Total Score]]&lt;=19, "High", tbl_logs[[#This Row],[Total Score]]&lt;=25, "Very High")</f>
        <v>Low</v>
      </c>
      <c r="N3824" t="str" cm="1">
        <f t="array" ref="N3824">_xlfn.IFS(tbl_logs[[#This Row],[Total Score]]&lt;=4, "Low", tbl_logs[[#This Row],[Total Score]]&lt;=10, "Medium", tbl_logs[[#This Row],[Total Score]]&lt;=17, "High", tbl_logs[[#This Row],[Total Score]]&lt;=25, "Critical")</f>
        <v>Low</v>
      </c>
    </row>
    <row r="3825" spans="1:14" x14ac:dyDescent="0.3">
      <c r="A3825" t="s">
        <v>1765</v>
      </c>
      <c r="B3825" s="1">
        <v>46092.879166666666</v>
      </c>
      <c r="C3825" t="s">
        <v>7</v>
      </c>
      <c r="D3825" t="s">
        <v>15</v>
      </c>
      <c r="E3825" t="s">
        <v>31</v>
      </c>
      <c r="F3825" t="s">
        <v>13</v>
      </c>
      <c r="G3825" s="2">
        <v>0.87916666666666665</v>
      </c>
      <c r="H3825" s="3">
        <v>46092</v>
      </c>
      <c r="I3825">
        <v>3</v>
      </c>
      <c r="J3825">
        <f>_xlfn.XLOOKUP(tbl_logs[[#This Row],[Target_Department]],tbl_DeptWeight[Department], tbl_DeptWeight[Impact Score])</f>
        <v>3</v>
      </c>
      <c r="K3825">
        <f>_xlfn.XLOOKUP(tbl_logs[[#This Row],[Employee_Action]],tbl_ResponseLikelihood[Employee Action],tbl_ResponseLikelihood[Likelihood Score])</f>
        <v>1</v>
      </c>
      <c r="L3825">
        <f>tbl_logs[[#This Row],[Impact Score]]*tbl_logs[[#This Row],[Response Multiplier]]</f>
        <v>3</v>
      </c>
      <c r="M3825" t="str" cm="1">
        <f t="array" ref="M3825">_xlfn.IFS(tbl_logs[[#This Row],[Total Score]]&lt;=4, "Low", tbl_logs[[#This Row],[Total Score]]&lt;=10, "Medium", tbl_logs[[#This Row],[Total Score]]&lt;=19, "High", tbl_logs[[#This Row],[Total Score]]&lt;=25, "Very High")</f>
        <v>Low</v>
      </c>
      <c r="N3825" t="str" cm="1">
        <f t="array" ref="N3825">_xlfn.IFS(tbl_logs[[#This Row],[Total Score]]&lt;=4, "Low", tbl_logs[[#This Row],[Total Score]]&lt;=10, "Medium", tbl_logs[[#This Row],[Total Score]]&lt;=17, "High", tbl_logs[[#This Row],[Total Score]]&lt;=25, "Critical")</f>
        <v>Low</v>
      </c>
    </row>
    <row r="3826" spans="1:14" x14ac:dyDescent="0.3">
      <c r="A3826" t="s">
        <v>3634</v>
      </c>
      <c r="B3826" s="1">
        <v>46092.884722222225</v>
      </c>
      <c r="C3826" t="s">
        <v>7</v>
      </c>
      <c r="D3826" t="s">
        <v>18</v>
      </c>
      <c r="E3826" t="s">
        <v>9</v>
      </c>
      <c r="F3826" t="s">
        <v>10</v>
      </c>
      <c r="G3826" s="2">
        <v>0.88472222222222219</v>
      </c>
      <c r="H3826" s="3">
        <v>46092</v>
      </c>
      <c r="I3826">
        <v>3</v>
      </c>
      <c r="J3826">
        <f>_xlfn.XLOOKUP(tbl_logs[[#This Row],[Target_Department]],tbl_DeptWeight[Department], tbl_DeptWeight[Impact Score])</f>
        <v>3</v>
      </c>
      <c r="K3826">
        <f>_xlfn.XLOOKUP(tbl_logs[[#This Row],[Employee_Action]],tbl_ResponseLikelihood[Employee Action],tbl_ResponseLikelihood[Likelihood Score])</f>
        <v>2</v>
      </c>
      <c r="L3826">
        <f>tbl_logs[[#This Row],[Impact Score]]*tbl_logs[[#This Row],[Response Multiplier]]</f>
        <v>6</v>
      </c>
      <c r="M3826" t="str" cm="1">
        <f t="array" ref="M3826">_xlfn.IFS(tbl_logs[[#This Row],[Total Score]]&lt;=4, "Low", tbl_logs[[#This Row],[Total Score]]&lt;=10, "Medium", tbl_logs[[#This Row],[Total Score]]&lt;=19, "High", tbl_logs[[#This Row],[Total Score]]&lt;=25, "Very High")</f>
        <v>Medium</v>
      </c>
      <c r="N3826" t="str" cm="1">
        <f t="array" ref="N3826">_xlfn.IFS(tbl_logs[[#This Row],[Total Score]]&lt;=4, "Low", tbl_logs[[#This Row],[Total Score]]&lt;=10, "Medium", tbl_logs[[#This Row],[Total Score]]&lt;=17, "High", tbl_logs[[#This Row],[Total Score]]&lt;=25, "Critical")</f>
        <v>Medium</v>
      </c>
    </row>
    <row r="3827" spans="1:14" x14ac:dyDescent="0.3">
      <c r="A3827" t="s">
        <v>1272</v>
      </c>
      <c r="B3827" s="1">
        <v>46092.93472222222</v>
      </c>
      <c r="C3827" t="s">
        <v>7</v>
      </c>
      <c r="D3827" t="s">
        <v>18</v>
      </c>
      <c r="E3827" t="s">
        <v>9</v>
      </c>
      <c r="F3827" t="s">
        <v>13</v>
      </c>
      <c r="G3827" s="2">
        <v>0.93472222222222223</v>
      </c>
      <c r="H3827" s="3">
        <v>46092</v>
      </c>
      <c r="I3827">
        <v>3</v>
      </c>
      <c r="J3827">
        <f>_xlfn.XLOOKUP(tbl_logs[[#This Row],[Target_Department]],tbl_DeptWeight[Department], tbl_DeptWeight[Impact Score])</f>
        <v>3</v>
      </c>
      <c r="K3827">
        <f>_xlfn.XLOOKUP(tbl_logs[[#This Row],[Employee_Action]],tbl_ResponseLikelihood[Employee Action],tbl_ResponseLikelihood[Likelihood Score])</f>
        <v>1</v>
      </c>
      <c r="L3827">
        <f>tbl_logs[[#This Row],[Impact Score]]*tbl_logs[[#This Row],[Response Multiplier]]</f>
        <v>3</v>
      </c>
      <c r="M3827" t="str" cm="1">
        <f t="array" ref="M3827">_xlfn.IFS(tbl_logs[[#This Row],[Total Score]]&lt;=4, "Low", tbl_logs[[#This Row],[Total Score]]&lt;=10, "Medium", tbl_logs[[#This Row],[Total Score]]&lt;=19, "High", tbl_logs[[#This Row],[Total Score]]&lt;=25, "Very High")</f>
        <v>Low</v>
      </c>
      <c r="N3827" t="str" cm="1">
        <f t="array" ref="N3827">_xlfn.IFS(tbl_logs[[#This Row],[Total Score]]&lt;=4, "Low", tbl_logs[[#This Row],[Total Score]]&lt;=10, "Medium", tbl_logs[[#This Row],[Total Score]]&lt;=17, "High", tbl_logs[[#This Row],[Total Score]]&lt;=25, "Critical")</f>
        <v>Low</v>
      </c>
    </row>
    <row r="3828" spans="1:14" x14ac:dyDescent="0.3">
      <c r="A3828" t="s">
        <v>4940</v>
      </c>
      <c r="B3828" s="1">
        <v>46092.98541666667</v>
      </c>
      <c r="C3828" t="s">
        <v>7</v>
      </c>
      <c r="D3828" t="s">
        <v>15</v>
      </c>
      <c r="E3828" t="s">
        <v>19</v>
      </c>
      <c r="F3828" t="s">
        <v>13</v>
      </c>
      <c r="G3828" s="2">
        <v>0.98541666666666672</v>
      </c>
      <c r="H3828" s="3">
        <v>46092</v>
      </c>
      <c r="I3828">
        <v>3</v>
      </c>
      <c r="J3828">
        <f>_xlfn.XLOOKUP(tbl_logs[[#This Row],[Target_Department]],tbl_DeptWeight[Department], tbl_DeptWeight[Impact Score])</f>
        <v>3</v>
      </c>
      <c r="K3828">
        <f>_xlfn.XLOOKUP(tbl_logs[[#This Row],[Employee_Action]],tbl_ResponseLikelihood[Employee Action],tbl_ResponseLikelihood[Likelihood Score])</f>
        <v>1</v>
      </c>
      <c r="L3828">
        <f>tbl_logs[[#This Row],[Impact Score]]*tbl_logs[[#This Row],[Response Multiplier]]</f>
        <v>3</v>
      </c>
      <c r="M3828" t="str" cm="1">
        <f t="array" ref="M3828">_xlfn.IFS(tbl_logs[[#This Row],[Total Score]]&lt;=4, "Low", tbl_logs[[#This Row],[Total Score]]&lt;=10, "Medium", tbl_logs[[#This Row],[Total Score]]&lt;=19, "High", tbl_logs[[#This Row],[Total Score]]&lt;=25, "Very High")</f>
        <v>Low</v>
      </c>
      <c r="N3828" t="str" cm="1">
        <f t="array" ref="N3828">_xlfn.IFS(tbl_logs[[#This Row],[Total Score]]&lt;=4, "Low", tbl_logs[[#This Row],[Total Score]]&lt;=10, "Medium", tbl_logs[[#This Row],[Total Score]]&lt;=17, "High", tbl_logs[[#This Row],[Total Score]]&lt;=25, "Critical")</f>
        <v>Low</v>
      </c>
    </row>
    <row r="3829" spans="1:14" x14ac:dyDescent="0.3">
      <c r="A3829" t="s">
        <v>4085</v>
      </c>
      <c r="B3829" s="1">
        <v>46093.008333333331</v>
      </c>
      <c r="C3829" t="s">
        <v>12</v>
      </c>
      <c r="D3829" t="s">
        <v>8</v>
      </c>
      <c r="E3829" t="s">
        <v>9</v>
      </c>
      <c r="F3829" t="s">
        <v>13</v>
      </c>
      <c r="G3829" s="2">
        <v>8.3333333333333332E-3</v>
      </c>
      <c r="H3829" s="3">
        <v>46093</v>
      </c>
      <c r="I3829">
        <v>3</v>
      </c>
      <c r="J3829">
        <f>_xlfn.XLOOKUP(tbl_logs[[#This Row],[Target_Department]],tbl_DeptWeight[Department], tbl_DeptWeight[Impact Score])</f>
        <v>1</v>
      </c>
      <c r="K3829">
        <f>_xlfn.XLOOKUP(tbl_logs[[#This Row],[Employee_Action]],tbl_ResponseLikelihood[Employee Action],tbl_ResponseLikelihood[Likelihood Score])</f>
        <v>1</v>
      </c>
      <c r="L3829">
        <f>tbl_logs[[#This Row],[Impact Score]]*tbl_logs[[#This Row],[Response Multiplier]]</f>
        <v>1</v>
      </c>
      <c r="M3829" t="str" cm="1">
        <f t="array" ref="M3829">_xlfn.IFS(tbl_logs[[#This Row],[Total Score]]&lt;=4, "Low", tbl_logs[[#This Row],[Total Score]]&lt;=10, "Medium", tbl_logs[[#This Row],[Total Score]]&lt;=19, "High", tbl_logs[[#This Row],[Total Score]]&lt;=25, "Very High")</f>
        <v>Low</v>
      </c>
      <c r="N3829" t="str" cm="1">
        <f t="array" ref="N3829">_xlfn.IFS(tbl_logs[[#This Row],[Total Score]]&lt;=4, "Low", tbl_logs[[#This Row],[Total Score]]&lt;=10, "Medium", tbl_logs[[#This Row],[Total Score]]&lt;=17, "High", tbl_logs[[#This Row],[Total Score]]&lt;=25, "Critical")</f>
        <v>Low</v>
      </c>
    </row>
    <row r="3830" spans="1:14" x14ac:dyDescent="0.3">
      <c r="A3830" t="s">
        <v>2239</v>
      </c>
      <c r="B3830" s="1">
        <v>46093.040277777778</v>
      </c>
      <c r="C3830" t="s">
        <v>12</v>
      </c>
      <c r="D3830" t="s">
        <v>18</v>
      </c>
      <c r="E3830" t="s">
        <v>16</v>
      </c>
      <c r="F3830" t="s">
        <v>13</v>
      </c>
      <c r="G3830" s="2">
        <v>4.027777777777778E-2</v>
      </c>
      <c r="H3830" s="3">
        <v>46093</v>
      </c>
      <c r="I3830">
        <v>3</v>
      </c>
      <c r="J3830">
        <f>_xlfn.XLOOKUP(tbl_logs[[#This Row],[Target_Department]],tbl_DeptWeight[Department], tbl_DeptWeight[Impact Score])</f>
        <v>1</v>
      </c>
      <c r="K3830">
        <f>_xlfn.XLOOKUP(tbl_logs[[#This Row],[Employee_Action]],tbl_ResponseLikelihood[Employee Action],tbl_ResponseLikelihood[Likelihood Score])</f>
        <v>1</v>
      </c>
      <c r="L3830">
        <f>tbl_logs[[#This Row],[Impact Score]]*tbl_logs[[#This Row],[Response Multiplier]]</f>
        <v>1</v>
      </c>
      <c r="M3830" t="str" cm="1">
        <f t="array" ref="M3830">_xlfn.IFS(tbl_logs[[#This Row],[Total Score]]&lt;=4, "Low", tbl_logs[[#This Row],[Total Score]]&lt;=10, "Medium", tbl_logs[[#This Row],[Total Score]]&lt;=19, "High", tbl_logs[[#This Row],[Total Score]]&lt;=25, "Very High")</f>
        <v>Low</v>
      </c>
      <c r="N3830" t="str" cm="1">
        <f t="array" ref="N3830">_xlfn.IFS(tbl_logs[[#This Row],[Total Score]]&lt;=4, "Low", tbl_logs[[#This Row],[Total Score]]&lt;=10, "Medium", tbl_logs[[#This Row],[Total Score]]&lt;=17, "High", tbl_logs[[#This Row],[Total Score]]&lt;=25, "Critical")</f>
        <v>Low</v>
      </c>
    </row>
    <row r="3831" spans="1:14" x14ac:dyDescent="0.3">
      <c r="A3831" t="s">
        <v>2199</v>
      </c>
      <c r="B3831" s="1">
        <v>46093.05972222222</v>
      </c>
      <c r="C3831" t="s">
        <v>40</v>
      </c>
      <c r="D3831" t="s">
        <v>22</v>
      </c>
      <c r="E3831" t="s">
        <v>16</v>
      </c>
      <c r="F3831" t="s">
        <v>33</v>
      </c>
      <c r="G3831" s="2">
        <v>5.9722222222222225E-2</v>
      </c>
      <c r="H3831" s="3">
        <v>46093</v>
      </c>
      <c r="I3831">
        <v>3</v>
      </c>
      <c r="J3831">
        <f>_xlfn.XLOOKUP(tbl_logs[[#This Row],[Target_Department]],tbl_DeptWeight[Department], tbl_DeptWeight[Impact Score])</f>
        <v>5</v>
      </c>
      <c r="K3831">
        <f>_xlfn.XLOOKUP(tbl_logs[[#This Row],[Employee_Action]],tbl_ResponseLikelihood[Employee Action],tbl_ResponseLikelihood[Likelihood Score])</f>
        <v>4</v>
      </c>
      <c r="L3831">
        <f>tbl_logs[[#This Row],[Impact Score]]*tbl_logs[[#This Row],[Response Multiplier]]</f>
        <v>20</v>
      </c>
      <c r="M3831" t="str" cm="1">
        <f t="array" ref="M3831">_xlfn.IFS(tbl_logs[[#This Row],[Total Score]]&lt;=4, "Low", tbl_logs[[#This Row],[Total Score]]&lt;=10, "Medium", tbl_logs[[#This Row],[Total Score]]&lt;=19, "High", tbl_logs[[#This Row],[Total Score]]&lt;=25, "Very High")</f>
        <v>Very High</v>
      </c>
      <c r="N3831" t="str" cm="1">
        <f t="array" ref="N3831">_xlfn.IFS(tbl_logs[[#This Row],[Total Score]]&lt;=4, "Low", tbl_logs[[#This Row],[Total Score]]&lt;=10, "Medium", tbl_logs[[#This Row],[Total Score]]&lt;=17, "High", tbl_logs[[#This Row],[Total Score]]&lt;=25, "Critical")</f>
        <v>Critical</v>
      </c>
    </row>
    <row r="3832" spans="1:14" x14ac:dyDescent="0.3">
      <c r="A3832" t="s">
        <v>2165</v>
      </c>
      <c r="B3832" s="1">
        <v>46093.093055555553</v>
      </c>
      <c r="C3832" t="s">
        <v>7</v>
      </c>
      <c r="D3832" t="s">
        <v>8</v>
      </c>
      <c r="E3832" t="s">
        <v>19</v>
      </c>
      <c r="F3832" t="s">
        <v>33</v>
      </c>
      <c r="G3832" s="2">
        <v>9.3055555555555558E-2</v>
      </c>
      <c r="H3832" s="3">
        <v>46093</v>
      </c>
      <c r="I3832">
        <v>3</v>
      </c>
      <c r="J3832">
        <f>_xlfn.XLOOKUP(tbl_logs[[#This Row],[Target_Department]],tbl_DeptWeight[Department], tbl_DeptWeight[Impact Score])</f>
        <v>3</v>
      </c>
      <c r="K3832">
        <f>_xlfn.XLOOKUP(tbl_logs[[#This Row],[Employee_Action]],tbl_ResponseLikelihood[Employee Action],tbl_ResponseLikelihood[Likelihood Score])</f>
        <v>4</v>
      </c>
      <c r="L3832">
        <f>tbl_logs[[#This Row],[Impact Score]]*tbl_logs[[#This Row],[Response Multiplier]]</f>
        <v>12</v>
      </c>
      <c r="M3832" t="str" cm="1">
        <f t="array" ref="M3832">_xlfn.IFS(tbl_logs[[#This Row],[Total Score]]&lt;=4, "Low", tbl_logs[[#This Row],[Total Score]]&lt;=10, "Medium", tbl_logs[[#This Row],[Total Score]]&lt;=19, "High", tbl_logs[[#This Row],[Total Score]]&lt;=25, "Very High")</f>
        <v>High</v>
      </c>
      <c r="N3832" t="str" cm="1">
        <f t="array" ref="N3832">_xlfn.IFS(tbl_logs[[#This Row],[Total Score]]&lt;=4, "Low", tbl_logs[[#This Row],[Total Score]]&lt;=10, "Medium", tbl_logs[[#This Row],[Total Score]]&lt;=17, "High", tbl_logs[[#This Row],[Total Score]]&lt;=25, "Critical")</f>
        <v>High</v>
      </c>
    </row>
    <row r="3833" spans="1:14" x14ac:dyDescent="0.3">
      <c r="A3833" t="s">
        <v>698</v>
      </c>
      <c r="B3833" s="1">
        <v>46093.093055555553</v>
      </c>
      <c r="C3833" t="s">
        <v>7</v>
      </c>
      <c r="D3833" t="s">
        <v>15</v>
      </c>
      <c r="E3833" t="s">
        <v>19</v>
      </c>
      <c r="F3833" t="s">
        <v>10</v>
      </c>
      <c r="G3833" s="2">
        <v>9.3055555555555558E-2</v>
      </c>
      <c r="H3833" s="3">
        <v>46093</v>
      </c>
      <c r="I3833">
        <v>3</v>
      </c>
      <c r="J3833">
        <f>_xlfn.XLOOKUP(tbl_logs[[#This Row],[Target_Department]],tbl_DeptWeight[Department], tbl_DeptWeight[Impact Score])</f>
        <v>3</v>
      </c>
      <c r="K3833">
        <f>_xlfn.XLOOKUP(tbl_logs[[#This Row],[Employee_Action]],tbl_ResponseLikelihood[Employee Action],tbl_ResponseLikelihood[Likelihood Score])</f>
        <v>2</v>
      </c>
      <c r="L3833">
        <f>tbl_logs[[#This Row],[Impact Score]]*tbl_logs[[#This Row],[Response Multiplier]]</f>
        <v>6</v>
      </c>
      <c r="M3833" t="str" cm="1">
        <f t="array" ref="M3833">_xlfn.IFS(tbl_logs[[#This Row],[Total Score]]&lt;=4, "Low", tbl_logs[[#This Row],[Total Score]]&lt;=10, "Medium", tbl_logs[[#This Row],[Total Score]]&lt;=19, "High", tbl_logs[[#This Row],[Total Score]]&lt;=25, "Very High")</f>
        <v>Medium</v>
      </c>
      <c r="N3833" t="str" cm="1">
        <f t="array" ref="N3833">_xlfn.IFS(tbl_logs[[#This Row],[Total Score]]&lt;=4, "Low", tbl_logs[[#This Row],[Total Score]]&lt;=10, "Medium", tbl_logs[[#This Row],[Total Score]]&lt;=17, "High", tbl_logs[[#This Row],[Total Score]]&lt;=25, "Critical")</f>
        <v>Medium</v>
      </c>
    </row>
    <row r="3834" spans="1:14" x14ac:dyDescent="0.3">
      <c r="A3834" t="s">
        <v>2440</v>
      </c>
      <c r="B3834" s="1">
        <v>46093.109027777777</v>
      </c>
      <c r="C3834" t="s">
        <v>40</v>
      </c>
      <c r="D3834" t="s">
        <v>8</v>
      </c>
      <c r="E3834" t="s">
        <v>16</v>
      </c>
      <c r="F3834" t="s">
        <v>13</v>
      </c>
      <c r="G3834" s="2">
        <v>0.10902777777777778</v>
      </c>
      <c r="H3834" s="3">
        <v>46093</v>
      </c>
      <c r="I3834">
        <v>3</v>
      </c>
      <c r="J3834">
        <f>_xlfn.XLOOKUP(tbl_logs[[#This Row],[Target_Department]],tbl_DeptWeight[Department], tbl_DeptWeight[Impact Score])</f>
        <v>5</v>
      </c>
      <c r="K3834">
        <f>_xlfn.XLOOKUP(tbl_logs[[#This Row],[Employee_Action]],tbl_ResponseLikelihood[Employee Action],tbl_ResponseLikelihood[Likelihood Score])</f>
        <v>1</v>
      </c>
      <c r="L3834">
        <f>tbl_logs[[#This Row],[Impact Score]]*tbl_logs[[#This Row],[Response Multiplier]]</f>
        <v>5</v>
      </c>
      <c r="M3834" t="str" cm="1">
        <f t="array" ref="M3834">_xlfn.IFS(tbl_logs[[#This Row],[Total Score]]&lt;=4, "Low", tbl_logs[[#This Row],[Total Score]]&lt;=10, "Medium", tbl_logs[[#This Row],[Total Score]]&lt;=19, "High", tbl_logs[[#This Row],[Total Score]]&lt;=25, "Very High")</f>
        <v>Medium</v>
      </c>
      <c r="N3834" t="str" cm="1">
        <f t="array" ref="N3834">_xlfn.IFS(tbl_logs[[#This Row],[Total Score]]&lt;=4, "Low", tbl_logs[[#This Row],[Total Score]]&lt;=10, "Medium", tbl_logs[[#This Row],[Total Score]]&lt;=17, "High", tbl_logs[[#This Row],[Total Score]]&lt;=25, "Critical")</f>
        <v>Medium</v>
      </c>
    </row>
    <row r="3835" spans="1:14" x14ac:dyDescent="0.3">
      <c r="A3835" t="s">
        <v>1041</v>
      </c>
      <c r="B3835" s="1">
        <v>46093.121527777781</v>
      </c>
      <c r="C3835" t="s">
        <v>7</v>
      </c>
      <c r="D3835" t="s">
        <v>22</v>
      </c>
      <c r="E3835" t="s">
        <v>19</v>
      </c>
      <c r="F3835" t="s">
        <v>10</v>
      </c>
      <c r="G3835" s="2">
        <v>0.12152777777777778</v>
      </c>
      <c r="H3835" s="3">
        <v>46093</v>
      </c>
      <c r="I3835">
        <v>3</v>
      </c>
      <c r="J3835">
        <f>_xlfn.XLOOKUP(tbl_logs[[#This Row],[Target_Department]],tbl_DeptWeight[Department], tbl_DeptWeight[Impact Score])</f>
        <v>3</v>
      </c>
      <c r="K3835">
        <f>_xlfn.XLOOKUP(tbl_logs[[#This Row],[Employee_Action]],tbl_ResponseLikelihood[Employee Action],tbl_ResponseLikelihood[Likelihood Score])</f>
        <v>2</v>
      </c>
      <c r="L3835">
        <f>tbl_logs[[#This Row],[Impact Score]]*tbl_logs[[#This Row],[Response Multiplier]]</f>
        <v>6</v>
      </c>
      <c r="M3835" t="str" cm="1">
        <f t="array" ref="M3835">_xlfn.IFS(tbl_logs[[#This Row],[Total Score]]&lt;=4, "Low", tbl_logs[[#This Row],[Total Score]]&lt;=10, "Medium", tbl_logs[[#This Row],[Total Score]]&lt;=19, "High", tbl_logs[[#This Row],[Total Score]]&lt;=25, "Very High")</f>
        <v>Medium</v>
      </c>
      <c r="N3835" t="str" cm="1">
        <f t="array" ref="N3835">_xlfn.IFS(tbl_logs[[#This Row],[Total Score]]&lt;=4, "Low", tbl_logs[[#This Row],[Total Score]]&lt;=10, "Medium", tbl_logs[[#This Row],[Total Score]]&lt;=17, "High", tbl_logs[[#This Row],[Total Score]]&lt;=25, "Critical")</f>
        <v>Medium</v>
      </c>
    </row>
    <row r="3836" spans="1:14" x14ac:dyDescent="0.3">
      <c r="A3836" t="s">
        <v>1985</v>
      </c>
      <c r="B3836" s="1">
        <v>46093.124305555553</v>
      </c>
      <c r="C3836" t="s">
        <v>47</v>
      </c>
      <c r="D3836" t="s">
        <v>8</v>
      </c>
      <c r="E3836" t="s">
        <v>9</v>
      </c>
      <c r="F3836" t="s">
        <v>20</v>
      </c>
      <c r="G3836" s="2">
        <v>0.12430555555555556</v>
      </c>
      <c r="H3836" s="3">
        <v>46093</v>
      </c>
      <c r="I3836">
        <v>3</v>
      </c>
      <c r="J3836">
        <f>_xlfn.XLOOKUP(tbl_logs[[#This Row],[Target_Department]],tbl_DeptWeight[Department], tbl_DeptWeight[Impact Score])</f>
        <v>1</v>
      </c>
      <c r="K3836">
        <f>_xlfn.XLOOKUP(tbl_logs[[#This Row],[Employee_Action]],tbl_ResponseLikelihood[Employee Action],tbl_ResponseLikelihood[Likelihood Score])</f>
        <v>2</v>
      </c>
      <c r="L3836">
        <f>tbl_logs[[#This Row],[Impact Score]]*tbl_logs[[#This Row],[Response Multiplier]]</f>
        <v>2</v>
      </c>
      <c r="M3836" t="str" cm="1">
        <f t="array" ref="M3836">_xlfn.IFS(tbl_logs[[#This Row],[Total Score]]&lt;=4, "Low", tbl_logs[[#This Row],[Total Score]]&lt;=10, "Medium", tbl_logs[[#This Row],[Total Score]]&lt;=19, "High", tbl_logs[[#This Row],[Total Score]]&lt;=25, "Very High")</f>
        <v>Low</v>
      </c>
      <c r="N3836" t="str" cm="1">
        <f t="array" ref="N3836">_xlfn.IFS(tbl_logs[[#This Row],[Total Score]]&lt;=4, "Low", tbl_logs[[#This Row],[Total Score]]&lt;=10, "Medium", tbl_logs[[#This Row],[Total Score]]&lt;=17, "High", tbl_logs[[#This Row],[Total Score]]&lt;=25, "Critical")</f>
        <v>Low</v>
      </c>
    </row>
    <row r="3837" spans="1:14" x14ac:dyDescent="0.3">
      <c r="A3837" t="s">
        <v>267</v>
      </c>
      <c r="B3837" s="1">
        <v>46093.126388888886</v>
      </c>
      <c r="C3837" t="s">
        <v>12</v>
      </c>
      <c r="D3837" t="s">
        <v>8</v>
      </c>
      <c r="E3837" t="s">
        <v>19</v>
      </c>
      <c r="F3837" t="s">
        <v>10</v>
      </c>
      <c r="G3837" s="2">
        <v>0.12638888888888888</v>
      </c>
      <c r="H3837" s="3">
        <v>46093</v>
      </c>
      <c r="I3837">
        <v>3</v>
      </c>
      <c r="J3837">
        <f>_xlfn.XLOOKUP(tbl_logs[[#This Row],[Target_Department]],tbl_DeptWeight[Department], tbl_DeptWeight[Impact Score])</f>
        <v>1</v>
      </c>
      <c r="K3837">
        <f>_xlfn.XLOOKUP(tbl_logs[[#This Row],[Employee_Action]],tbl_ResponseLikelihood[Employee Action],tbl_ResponseLikelihood[Likelihood Score])</f>
        <v>2</v>
      </c>
      <c r="L3837">
        <f>tbl_logs[[#This Row],[Impact Score]]*tbl_logs[[#This Row],[Response Multiplier]]</f>
        <v>2</v>
      </c>
      <c r="M3837" t="str" cm="1">
        <f t="array" ref="M3837">_xlfn.IFS(tbl_logs[[#This Row],[Total Score]]&lt;=4, "Low", tbl_logs[[#This Row],[Total Score]]&lt;=10, "Medium", tbl_logs[[#This Row],[Total Score]]&lt;=19, "High", tbl_logs[[#This Row],[Total Score]]&lt;=25, "Very High")</f>
        <v>Low</v>
      </c>
      <c r="N3837" t="str" cm="1">
        <f t="array" ref="N3837">_xlfn.IFS(tbl_logs[[#This Row],[Total Score]]&lt;=4, "Low", tbl_logs[[#This Row],[Total Score]]&lt;=10, "Medium", tbl_logs[[#This Row],[Total Score]]&lt;=17, "High", tbl_logs[[#This Row],[Total Score]]&lt;=25, "Critical")</f>
        <v>Low</v>
      </c>
    </row>
    <row r="3838" spans="1:14" x14ac:dyDescent="0.3">
      <c r="A3838" t="s">
        <v>4433</v>
      </c>
      <c r="B3838" s="1">
        <v>46093.131249999999</v>
      </c>
      <c r="C3838" t="s">
        <v>7</v>
      </c>
      <c r="D3838" t="s">
        <v>22</v>
      </c>
      <c r="E3838" t="s">
        <v>19</v>
      </c>
      <c r="F3838" t="s">
        <v>10</v>
      </c>
      <c r="G3838" s="2">
        <v>0.13125000000000001</v>
      </c>
      <c r="H3838" s="3">
        <v>46093</v>
      </c>
      <c r="I3838">
        <v>3</v>
      </c>
      <c r="J3838">
        <f>_xlfn.XLOOKUP(tbl_logs[[#This Row],[Target_Department]],tbl_DeptWeight[Department], tbl_DeptWeight[Impact Score])</f>
        <v>3</v>
      </c>
      <c r="K3838">
        <f>_xlfn.XLOOKUP(tbl_logs[[#This Row],[Employee_Action]],tbl_ResponseLikelihood[Employee Action],tbl_ResponseLikelihood[Likelihood Score])</f>
        <v>2</v>
      </c>
      <c r="L3838">
        <f>tbl_logs[[#This Row],[Impact Score]]*tbl_logs[[#This Row],[Response Multiplier]]</f>
        <v>6</v>
      </c>
      <c r="M3838" t="str" cm="1">
        <f t="array" ref="M3838">_xlfn.IFS(tbl_logs[[#This Row],[Total Score]]&lt;=4, "Low", tbl_logs[[#This Row],[Total Score]]&lt;=10, "Medium", tbl_logs[[#This Row],[Total Score]]&lt;=19, "High", tbl_logs[[#This Row],[Total Score]]&lt;=25, "Very High")</f>
        <v>Medium</v>
      </c>
      <c r="N3838" t="str" cm="1">
        <f t="array" ref="N3838">_xlfn.IFS(tbl_logs[[#This Row],[Total Score]]&lt;=4, "Low", tbl_logs[[#This Row],[Total Score]]&lt;=10, "Medium", tbl_logs[[#This Row],[Total Score]]&lt;=17, "High", tbl_logs[[#This Row],[Total Score]]&lt;=25, "Critical")</f>
        <v>Medium</v>
      </c>
    </row>
    <row r="3839" spans="1:14" x14ac:dyDescent="0.3">
      <c r="A3839" t="s">
        <v>3776</v>
      </c>
      <c r="B3839" s="1">
        <v>46093.150694444441</v>
      </c>
      <c r="C3839" t="s">
        <v>7</v>
      </c>
      <c r="D3839" t="s">
        <v>18</v>
      </c>
      <c r="E3839" t="s">
        <v>19</v>
      </c>
      <c r="F3839" t="s">
        <v>33</v>
      </c>
      <c r="G3839" s="2">
        <v>0.15069444444444444</v>
      </c>
      <c r="H3839" s="3">
        <v>46093</v>
      </c>
      <c r="I3839">
        <v>3</v>
      </c>
      <c r="J3839">
        <f>_xlfn.XLOOKUP(tbl_logs[[#This Row],[Target_Department]],tbl_DeptWeight[Department], tbl_DeptWeight[Impact Score])</f>
        <v>3</v>
      </c>
      <c r="K3839">
        <f>_xlfn.XLOOKUP(tbl_logs[[#This Row],[Employee_Action]],tbl_ResponseLikelihood[Employee Action],tbl_ResponseLikelihood[Likelihood Score])</f>
        <v>4</v>
      </c>
      <c r="L3839">
        <f>tbl_logs[[#This Row],[Impact Score]]*tbl_logs[[#This Row],[Response Multiplier]]</f>
        <v>12</v>
      </c>
      <c r="M3839" t="str" cm="1">
        <f t="array" ref="M3839">_xlfn.IFS(tbl_logs[[#This Row],[Total Score]]&lt;=4, "Low", tbl_logs[[#This Row],[Total Score]]&lt;=10, "Medium", tbl_logs[[#This Row],[Total Score]]&lt;=19, "High", tbl_logs[[#This Row],[Total Score]]&lt;=25, "Very High")</f>
        <v>High</v>
      </c>
      <c r="N3839" t="str" cm="1">
        <f t="array" ref="N3839">_xlfn.IFS(tbl_logs[[#This Row],[Total Score]]&lt;=4, "Low", tbl_logs[[#This Row],[Total Score]]&lt;=10, "Medium", tbl_logs[[#This Row],[Total Score]]&lt;=17, "High", tbl_logs[[#This Row],[Total Score]]&lt;=25, "Critical")</f>
        <v>High</v>
      </c>
    </row>
    <row r="3840" spans="1:14" x14ac:dyDescent="0.3">
      <c r="A3840" t="s">
        <v>4362</v>
      </c>
      <c r="B3840" s="1">
        <v>46093.159722222219</v>
      </c>
      <c r="C3840" t="s">
        <v>7</v>
      </c>
      <c r="D3840" t="s">
        <v>18</v>
      </c>
      <c r="E3840" t="s">
        <v>19</v>
      </c>
      <c r="F3840" t="s">
        <v>20</v>
      </c>
      <c r="G3840" s="2">
        <v>0.15972222222222221</v>
      </c>
      <c r="H3840" s="3">
        <v>46093</v>
      </c>
      <c r="I3840">
        <v>3</v>
      </c>
      <c r="J3840">
        <f>_xlfn.XLOOKUP(tbl_logs[[#This Row],[Target_Department]],tbl_DeptWeight[Department], tbl_DeptWeight[Impact Score])</f>
        <v>3</v>
      </c>
      <c r="K3840">
        <f>_xlfn.XLOOKUP(tbl_logs[[#This Row],[Employee_Action]],tbl_ResponseLikelihood[Employee Action],tbl_ResponseLikelihood[Likelihood Score])</f>
        <v>2</v>
      </c>
      <c r="L3840">
        <f>tbl_logs[[#This Row],[Impact Score]]*tbl_logs[[#This Row],[Response Multiplier]]</f>
        <v>6</v>
      </c>
      <c r="M3840" t="str" cm="1">
        <f t="array" ref="M3840">_xlfn.IFS(tbl_logs[[#This Row],[Total Score]]&lt;=4, "Low", tbl_logs[[#This Row],[Total Score]]&lt;=10, "Medium", tbl_logs[[#This Row],[Total Score]]&lt;=19, "High", tbl_logs[[#This Row],[Total Score]]&lt;=25, "Very High")</f>
        <v>Medium</v>
      </c>
      <c r="N3840" t="str" cm="1">
        <f t="array" ref="N3840">_xlfn.IFS(tbl_logs[[#This Row],[Total Score]]&lt;=4, "Low", tbl_logs[[#This Row],[Total Score]]&lt;=10, "Medium", tbl_logs[[#This Row],[Total Score]]&lt;=17, "High", tbl_logs[[#This Row],[Total Score]]&lt;=25, "Critical")</f>
        <v>Medium</v>
      </c>
    </row>
    <row r="3841" spans="1:14" x14ac:dyDescent="0.3">
      <c r="A3841" t="s">
        <v>568</v>
      </c>
      <c r="B3841" s="1">
        <v>46093.206250000003</v>
      </c>
      <c r="C3841" t="s">
        <v>7</v>
      </c>
      <c r="D3841" t="s">
        <v>18</v>
      </c>
      <c r="E3841" t="s">
        <v>19</v>
      </c>
      <c r="F3841" t="s">
        <v>10</v>
      </c>
      <c r="G3841" s="2">
        <v>0.20624999999999999</v>
      </c>
      <c r="H3841" s="3">
        <v>46093</v>
      </c>
      <c r="I3841">
        <v>3</v>
      </c>
      <c r="J3841">
        <f>_xlfn.XLOOKUP(tbl_logs[[#This Row],[Target_Department]],tbl_DeptWeight[Department], tbl_DeptWeight[Impact Score])</f>
        <v>3</v>
      </c>
      <c r="K3841">
        <f>_xlfn.XLOOKUP(tbl_logs[[#This Row],[Employee_Action]],tbl_ResponseLikelihood[Employee Action],tbl_ResponseLikelihood[Likelihood Score])</f>
        <v>2</v>
      </c>
      <c r="L3841">
        <f>tbl_logs[[#This Row],[Impact Score]]*tbl_logs[[#This Row],[Response Multiplier]]</f>
        <v>6</v>
      </c>
      <c r="M3841" t="str" cm="1">
        <f t="array" ref="M3841">_xlfn.IFS(tbl_logs[[#This Row],[Total Score]]&lt;=4, "Low", tbl_logs[[#This Row],[Total Score]]&lt;=10, "Medium", tbl_logs[[#This Row],[Total Score]]&lt;=19, "High", tbl_logs[[#This Row],[Total Score]]&lt;=25, "Very High")</f>
        <v>Medium</v>
      </c>
      <c r="N3841" t="str" cm="1">
        <f t="array" ref="N3841">_xlfn.IFS(tbl_logs[[#This Row],[Total Score]]&lt;=4, "Low", tbl_logs[[#This Row],[Total Score]]&lt;=10, "Medium", tbl_logs[[#This Row],[Total Score]]&lt;=17, "High", tbl_logs[[#This Row],[Total Score]]&lt;=25, "Critical")</f>
        <v>Medium</v>
      </c>
    </row>
    <row r="3842" spans="1:14" x14ac:dyDescent="0.3">
      <c r="A3842" t="s">
        <v>2384</v>
      </c>
      <c r="B3842" s="1">
        <v>46093.238194444442</v>
      </c>
      <c r="C3842" t="s">
        <v>7</v>
      </c>
      <c r="D3842" t="s">
        <v>22</v>
      </c>
      <c r="E3842" t="s">
        <v>19</v>
      </c>
      <c r="F3842" t="s">
        <v>10</v>
      </c>
      <c r="G3842" s="2">
        <v>0.23819444444444443</v>
      </c>
      <c r="H3842" s="3">
        <v>46093</v>
      </c>
      <c r="I3842">
        <v>3</v>
      </c>
      <c r="J3842">
        <f>_xlfn.XLOOKUP(tbl_logs[[#This Row],[Target_Department]],tbl_DeptWeight[Department], tbl_DeptWeight[Impact Score])</f>
        <v>3</v>
      </c>
      <c r="K3842">
        <f>_xlfn.XLOOKUP(tbl_logs[[#This Row],[Employee_Action]],tbl_ResponseLikelihood[Employee Action],tbl_ResponseLikelihood[Likelihood Score])</f>
        <v>2</v>
      </c>
      <c r="L3842">
        <f>tbl_logs[[#This Row],[Impact Score]]*tbl_logs[[#This Row],[Response Multiplier]]</f>
        <v>6</v>
      </c>
      <c r="M3842" t="str" cm="1">
        <f t="array" ref="M3842">_xlfn.IFS(tbl_logs[[#This Row],[Total Score]]&lt;=4, "Low", tbl_logs[[#This Row],[Total Score]]&lt;=10, "Medium", tbl_logs[[#This Row],[Total Score]]&lt;=19, "High", tbl_logs[[#This Row],[Total Score]]&lt;=25, "Very High")</f>
        <v>Medium</v>
      </c>
      <c r="N3842" t="str" cm="1">
        <f t="array" ref="N3842">_xlfn.IFS(tbl_logs[[#This Row],[Total Score]]&lt;=4, "Low", tbl_logs[[#This Row],[Total Score]]&lt;=10, "Medium", tbl_logs[[#This Row],[Total Score]]&lt;=17, "High", tbl_logs[[#This Row],[Total Score]]&lt;=25, "Critical")</f>
        <v>Medium</v>
      </c>
    </row>
    <row r="3843" spans="1:14" x14ac:dyDescent="0.3">
      <c r="A3843" t="s">
        <v>4064</v>
      </c>
      <c r="B3843" s="1">
        <v>46093.275000000001</v>
      </c>
      <c r="C3843" t="s">
        <v>7</v>
      </c>
      <c r="D3843" t="s">
        <v>15</v>
      </c>
      <c r="E3843" t="s">
        <v>19</v>
      </c>
      <c r="F3843" t="s">
        <v>10</v>
      </c>
      <c r="G3843" s="2">
        <v>0.27500000000000002</v>
      </c>
      <c r="H3843" s="3">
        <v>46093</v>
      </c>
      <c r="I3843">
        <v>3</v>
      </c>
      <c r="J3843">
        <f>_xlfn.XLOOKUP(tbl_logs[[#This Row],[Target_Department]],tbl_DeptWeight[Department], tbl_DeptWeight[Impact Score])</f>
        <v>3</v>
      </c>
      <c r="K3843">
        <f>_xlfn.XLOOKUP(tbl_logs[[#This Row],[Employee_Action]],tbl_ResponseLikelihood[Employee Action],tbl_ResponseLikelihood[Likelihood Score])</f>
        <v>2</v>
      </c>
      <c r="L3843">
        <f>tbl_logs[[#This Row],[Impact Score]]*tbl_logs[[#This Row],[Response Multiplier]]</f>
        <v>6</v>
      </c>
      <c r="M3843" t="str" cm="1">
        <f t="array" ref="M3843">_xlfn.IFS(tbl_logs[[#This Row],[Total Score]]&lt;=4, "Low", tbl_logs[[#This Row],[Total Score]]&lt;=10, "Medium", tbl_logs[[#This Row],[Total Score]]&lt;=19, "High", tbl_logs[[#This Row],[Total Score]]&lt;=25, "Very High")</f>
        <v>Medium</v>
      </c>
      <c r="N3843" t="str" cm="1">
        <f t="array" ref="N3843">_xlfn.IFS(tbl_logs[[#This Row],[Total Score]]&lt;=4, "Low", tbl_logs[[#This Row],[Total Score]]&lt;=10, "Medium", tbl_logs[[#This Row],[Total Score]]&lt;=17, "High", tbl_logs[[#This Row],[Total Score]]&lt;=25, "Critical")</f>
        <v>Medium</v>
      </c>
    </row>
    <row r="3844" spans="1:14" x14ac:dyDescent="0.3">
      <c r="A3844" t="s">
        <v>4685</v>
      </c>
      <c r="B3844" s="1">
        <v>46093.304166666669</v>
      </c>
      <c r="C3844" t="s">
        <v>40</v>
      </c>
      <c r="D3844" t="s">
        <v>22</v>
      </c>
      <c r="E3844" t="s">
        <v>16</v>
      </c>
      <c r="F3844" t="s">
        <v>33</v>
      </c>
      <c r="G3844" s="2">
        <v>0.30416666666666664</v>
      </c>
      <c r="H3844" s="3">
        <v>46093</v>
      </c>
      <c r="I3844">
        <v>3</v>
      </c>
      <c r="J3844">
        <f>_xlfn.XLOOKUP(tbl_logs[[#This Row],[Target_Department]],tbl_DeptWeight[Department], tbl_DeptWeight[Impact Score])</f>
        <v>5</v>
      </c>
      <c r="K3844">
        <f>_xlfn.XLOOKUP(tbl_logs[[#This Row],[Employee_Action]],tbl_ResponseLikelihood[Employee Action],tbl_ResponseLikelihood[Likelihood Score])</f>
        <v>4</v>
      </c>
      <c r="L3844">
        <f>tbl_logs[[#This Row],[Impact Score]]*tbl_logs[[#This Row],[Response Multiplier]]</f>
        <v>20</v>
      </c>
      <c r="M3844" t="str" cm="1">
        <f t="array" ref="M3844">_xlfn.IFS(tbl_logs[[#This Row],[Total Score]]&lt;=4, "Low", tbl_logs[[#This Row],[Total Score]]&lt;=10, "Medium", tbl_logs[[#This Row],[Total Score]]&lt;=19, "High", tbl_logs[[#This Row],[Total Score]]&lt;=25, "Very High")</f>
        <v>Very High</v>
      </c>
      <c r="N3844" t="str" cm="1">
        <f t="array" ref="N3844">_xlfn.IFS(tbl_logs[[#This Row],[Total Score]]&lt;=4, "Low", tbl_logs[[#This Row],[Total Score]]&lt;=10, "Medium", tbl_logs[[#This Row],[Total Score]]&lt;=17, "High", tbl_logs[[#This Row],[Total Score]]&lt;=25, "Critical")</f>
        <v>Critical</v>
      </c>
    </row>
    <row r="3845" spans="1:14" x14ac:dyDescent="0.3">
      <c r="A3845" t="s">
        <v>1262</v>
      </c>
      <c r="B3845" s="1">
        <v>46093.318749999999</v>
      </c>
      <c r="C3845" t="s">
        <v>7</v>
      </c>
      <c r="D3845" t="s">
        <v>15</v>
      </c>
      <c r="E3845" t="s">
        <v>19</v>
      </c>
      <c r="F3845" t="s">
        <v>20</v>
      </c>
      <c r="G3845" s="2">
        <v>0.31874999999999998</v>
      </c>
      <c r="H3845" s="3">
        <v>46093</v>
      </c>
      <c r="I3845">
        <v>3</v>
      </c>
      <c r="J3845">
        <f>_xlfn.XLOOKUP(tbl_logs[[#This Row],[Target_Department]],tbl_DeptWeight[Department], tbl_DeptWeight[Impact Score])</f>
        <v>3</v>
      </c>
      <c r="K3845">
        <f>_xlfn.XLOOKUP(tbl_logs[[#This Row],[Employee_Action]],tbl_ResponseLikelihood[Employee Action],tbl_ResponseLikelihood[Likelihood Score])</f>
        <v>2</v>
      </c>
      <c r="L3845">
        <f>tbl_logs[[#This Row],[Impact Score]]*tbl_logs[[#This Row],[Response Multiplier]]</f>
        <v>6</v>
      </c>
      <c r="M3845" t="str" cm="1">
        <f t="array" ref="M3845">_xlfn.IFS(tbl_logs[[#This Row],[Total Score]]&lt;=4, "Low", tbl_logs[[#This Row],[Total Score]]&lt;=10, "Medium", tbl_logs[[#This Row],[Total Score]]&lt;=19, "High", tbl_logs[[#This Row],[Total Score]]&lt;=25, "Very High")</f>
        <v>Medium</v>
      </c>
      <c r="N3845" t="str" cm="1">
        <f t="array" ref="N3845">_xlfn.IFS(tbl_logs[[#This Row],[Total Score]]&lt;=4, "Low", tbl_logs[[#This Row],[Total Score]]&lt;=10, "Medium", tbl_logs[[#This Row],[Total Score]]&lt;=17, "High", tbl_logs[[#This Row],[Total Score]]&lt;=25, "Critical")</f>
        <v>Medium</v>
      </c>
    </row>
    <row r="3846" spans="1:14" x14ac:dyDescent="0.3">
      <c r="A3846" t="s">
        <v>2358</v>
      </c>
      <c r="B3846" s="1">
        <v>46093.340277777781</v>
      </c>
      <c r="C3846" t="s">
        <v>7</v>
      </c>
      <c r="D3846" t="s">
        <v>8</v>
      </c>
      <c r="E3846" t="s">
        <v>16</v>
      </c>
      <c r="F3846" t="s">
        <v>53</v>
      </c>
      <c r="G3846" s="2">
        <v>0.34027777777777779</v>
      </c>
      <c r="H3846" s="3">
        <v>46093</v>
      </c>
      <c r="I3846">
        <v>3</v>
      </c>
      <c r="J3846">
        <f>_xlfn.XLOOKUP(tbl_logs[[#This Row],[Target_Department]],tbl_DeptWeight[Department], tbl_DeptWeight[Impact Score])</f>
        <v>3</v>
      </c>
      <c r="K3846">
        <f>_xlfn.XLOOKUP(tbl_logs[[#This Row],[Employee_Action]],tbl_ResponseLikelihood[Employee Action],tbl_ResponseLikelihood[Likelihood Score])</f>
        <v>5</v>
      </c>
      <c r="L3846">
        <f>tbl_logs[[#This Row],[Impact Score]]*tbl_logs[[#This Row],[Response Multiplier]]</f>
        <v>15</v>
      </c>
      <c r="M3846" t="str" cm="1">
        <f t="array" ref="M3846">_xlfn.IFS(tbl_logs[[#This Row],[Total Score]]&lt;=4, "Low", tbl_logs[[#This Row],[Total Score]]&lt;=10, "Medium", tbl_logs[[#This Row],[Total Score]]&lt;=19, "High", tbl_logs[[#This Row],[Total Score]]&lt;=25, "Very High")</f>
        <v>High</v>
      </c>
      <c r="N3846" t="str" cm="1">
        <f t="array" ref="N3846">_xlfn.IFS(tbl_logs[[#This Row],[Total Score]]&lt;=4, "Low", tbl_logs[[#This Row],[Total Score]]&lt;=10, "Medium", tbl_logs[[#This Row],[Total Score]]&lt;=17, "High", tbl_logs[[#This Row],[Total Score]]&lt;=25, "Critical")</f>
        <v>High</v>
      </c>
    </row>
    <row r="3847" spans="1:14" x14ac:dyDescent="0.3">
      <c r="A3847" t="s">
        <v>4717</v>
      </c>
      <c r="B3847" s="1">
        <v>46093.347222222219</v>
      </c>
      <c r="C3847" t="s">
        <v>40</v>
      </c>
      <c r="D3847" t="s">
        <v>22</v>
      </c>
      <c r="E3847" t="s">
        <v>16</v>
      </c>
      <c r="F3847" t="s">
        <v>20</v>
      </c>
      <c r="G3847" s="2">
        <v>0.34722222222222221</v>
      </c>
      <c r="H3847" s="3">
        <v>46093</v>
      </c>
      <c r="I3847">
        <v>3</v>
      </c>
      <c r="J3847">
        <f>_xlfn.XLOOKUP(tbl_logs[[#This Row],[Target_Department]],tbl_DeptWeight[Department], tbl_DeptWeight[Impact Score])</f>
        <v>5</v>
      </c>
      <c r="K3847">
        <f>_xlfn.XLOOKUP(tbl_logs[[#This Row],[Employee_Action]],tbl_ResponseLikelihood[Employee Action],tbl_ResponseLikelihood[Likelihood Score])</f>
        <v>2</v>
      </c>
      <c r="L3847">
        <f>tbl_logs[[#This Row],[Impact Score]]*tbl_logs[[#This Row],[Response Multiplier]]</f>
        <v>10</v>
      </c>
      <c r="M3847" t="str" cm="1">
        <f t="array" ref="M3847">_xlfn.IFS(tbl_logs[[#This Row],[Total Score]]&lt;=4, "Low", tbl_logs[[#This Row],[Total Score]]&lt;=10, "Medium", tbl_logs[[#This Row],[Total Score]]&lt;=19, "High", tbl_logs[[#This Row],[Total Score]]&lt;=25, "Very High")</f>
        <v>Medium</v>
      </c>
      <c r="N3847" t="str" cm="1">
        <f t="array" ref="N3847">_xlfn.IFS(tbl_logs[[#This Row],[Total Score]]&lt;=4, "Low", tbl_logs[[#This Row],[Total Score]]&lt;=10, "Medium", tbl_logs[[#This Row],[Total Score]]&lt;=17, "High", tbl_logs[[#This Row],[Total Score]]&lt;=25, "Critical")</f>
        <v>Medium</v>
      </c>
    </row>
    <row r="3848" spans="1:14" x14ac:dyDescent="0.3">
      <c r="A3848" t="s">
        <v>1176</v>
      </c>
      <c r="B3848" s="1">
        <v>46093.359722222223</v>
      </c>
      <c r="C3848" t="s">
        <v>12</v>
      </c>
      <c r="D3848" t="s">
        <v>8</v>
      </c>
      <c r="E3848" t="s">
        <v>19</v>
      </c>
      <c r="F3848" t="s">
        <v>10</v>
      </c>
      <c r="G3848" s="2">
        <v>0.35972222222222222</v>
      </c>
      <c r="H3848" s="3">
        <v>46093</v>
      </c>
      <c r="I3848">
        <v>3</v>
      </c>
      <c r="J3848">
        <f>_xlfn.XLOOKUP(tbl_logs[[#This Row],[Target_Department]],tbl_DeptWeight[Department], tbl_DeptWeight[Impact Score])</f>
        <v>1</v>
      </c>
      <c r="K3848">
        <f>_xlfn.XLOOKUP(tbl_logs[[#This Row],[Employee_Action]],tbl_ResponseLikelihood[Employee Action],tbl_ResponseLikelihood[Likelihood Score])</f>
        <v>2</v>
      </c>
      <c r="L3848">
        <f>tbl_logs[[#This Row],[Impact Score]]*tbl_logs[[#This Row],[Response Multiplier]]</f>
        <v>2</v>
      </c>
      <c r="M3848" t="str" cm="1">
        <f t="array" ref="M3848">_xlfn.IFS(tbl_logs[[#This Row],[Total Score]]&lt;=4, "Low", tbl_logs[[#This Row],[Total Score]]&lt;=10, "Medium", tbl_logs[[#This Row],[Total Score]]&lt;=19, "High", tbl_logs[[#This Row],[Total Score]]&lt;=25, "Very High")</f>
        <v>Low</v>
      </c>
      <c r="N3848" t="str" cm="1">
        <f t="array" ref="N3848">_xlfn.IFS(tbl_logs[[#This Row],[Total Score]]&lt;=4, "Low", tbl_logs[[#This Row],[Total Score]]&lt;=10, "Medium", tbl_logs[[#This Row],[Total Score]]&lt;=17, "High", tbl_logs[[#This Row],[Total Score]]&lt;=25, "Critical")</f>
        <v>Low</v>
      </c>
    </row>
    <row r="3849" spans="1:14" x14ac:dyDescent="0.3">
      <c r="A3849" t="s">
        <v>4622</v>
      </c>
      <c r="B3849" s="1">
        <v>46093.365972222222</v>
      </c>
      <c r="C3849" t="s">
        <v>12</v>
      </c>
      <c r="D3849" t="s">
        <v>18</v>
      </c>
      <c r="E3849" t="s">
        <v>19</v>
      </c>
      <c r="F3849" t="s">
        <v>10</v>
      </c>
      <c r="G3849" s="2">
        <v>0.3659722222222222</v>
      </c>
      <c r="H3849" s="3">
        <v>46093</v>
      </c>
      <c r="I3849">
        <v>3</v>
      </c>
      <c r="J3849">
        <f>_xlfn.XLOOKUP(tbl_logs[[#This Row],[Target_Department]],tbl_DeptWeight[Department], tbl_DeptWeight[Impact Score])</f>
        <v>1</v>
      </c>
      <c r="K3849">
        <f>_xlfn.XLOOKUP(tbl_logs[[#This Row],[Employee_Action]],tbl_ResponseLikelihood[Employee Action],tbl_ResponseLikelihood[Likelihood Score])</f>
        <v>2</v>
      </c>
      <c r="L3849">
        <f>tbl_logs[[#This Row],[Impact Score]]*tbl_logs[[#This Row],[Response Multiplier]]</f>
        <v>2</v>
      </c>
      <c r="M3849" t="str" cm="1">
        <f t="array" ref="M3849">_xlfn.IFS(tbl_logs[[#This Row],[Total Score]]&lt;=4, "Low", tbl_logs[[#This Row],[Total Score]]&lt;=10, "Medium", tbl_logs[[#This Row],[Total Score]]&lt;=19, "High", tbl_logs[[#This Row],[Total Score]]&lt;=25, "Very High")</f>
        <v>Low</v>
      </c>
      <c r="N3849" t="str" cm="1">
        <f t="array" ref="N3849">_xlfn.IFS(tbl_logs[[#This Row],[Total Score]]&lt;=4, "Low", tbl_logs[[#This Row],[Total Score]]&lt;=10, "Medium", tbl_logs[[#This Row],[Total Score]]&lt;=17, "High", tbl_logs[[#This Row],[Total Score]]&lt;=25, "Critical")</f>
        <v>Low</v>
      </c>
    </row>
    <row r="3850" spans="1:14" x14ac:dyDescent="0.3">
      <c r="A3850" t="s">
        <v>43</v>
      </c>
      <c r="B3850" s="1">
        <v>46093.374305555553</v>
      </c>
      <c r="C3850" t="s">
        <v>7</v>
      </c>
      <c r="D3850" t="s">
        <v>15</v>
      </c>
      <c r="E3850" t="s">
        <v>9</v>
      </c>
      <c r="F3850" t="s">
        <v>10</v>
      </c>
      <c r="G3850" s="2">
        <v>0.37430555555555556</v>
      </c>
      <c r="H3850" s="3">
        <v>46093</v>
      </c>
      <c r="I3850">
        <v>3</v>
      </c>
      <c r="J3850">
        <f>_xlfn.XLOOKUP(tbl_logs[[#This Row],[Target_Department]],tbl_DeptWeight[Department], tbl_DeptWeight[Impact Score])</f>
        <v>3</v>
      </c>
      <c r="K3850">
        <f>_xlfn.XLOOKUP(tbl_logs[[#This Row],[Employee_Action]],tbl_ResponseLikelihood[Employee Action],tbl_ResponseLikelihood[Likelihood Score])</f>
        <v>2</v>
      </c>
      <c r="L3850">
        <f>tbl_logs[[#This Row],[Impact Score]]*tbl_logs[[#This Row],[Response Multiplier]]</f>
        <v>6</v>
      </c>
      <c r="M3850" t="str" cm="1">
        <f t="array" ref="M3850">_xlfn.IFS(tbl_logs[[#This Row],[Total Score]]&lt;=4, "Low", tbl_logs[[#This Row],[Total Score]]&lt;=10, "Medium", tbl_logs[[#This Row],[Total Score]]&lt;=19, "High", tbl_logs[[#This Row],[Total Score]]&lt;=25, "Very High")</f>
        <v>Medium</v>
      </c>
      <c r="N3850" t="str" cm="1">
        <f t="array" ref="N3850">_xlfn.IFS(tbl_logs[[#This Row],[Total Score]]&lt;=4, "Low", tbl_logs[[#This Row],[Total Score]]&lt;=10, "Medium", tbl_logs[[#This Row],[Total Score]]&lt;=17, "High", tbl_logs[[#This Row],[Total Score]]&lt;=25, "Critical")</f>
        <v>Medium</v>
      </c>
    </row>
    <row r="3851" spans="1:14" x14ac:dyDescent="0.3">
      <c r="A3851" t="s">
        <v>1556</v>
      </c>
      <c r="B3851" s="1">
        <v>46093.404861111114</v>
      </c>
      <c r="C3851" t="s">
        <v>7</v>
      </c>
      <c r="D3851" t="s">
        <v>22</v>
      </c>
      <c r="E3851" t="s">
        <v>19</v>
      </c>
      <c r="F3851" t="s">
        <v>13</v>
      </c>
      <c r="G3851" s="2">
        <v>0.40486111111111112</v>
      </c>
      <c r="H3851" s="3">
        <v>46093</v>
      </c>
      <c r="I3851">
        <v>3</v>
      </c>
      <c r="J3851">
        <f>_xlfn.XLOOKUP(tbl_logs[[#This Row],[Target_Department]],tbl_DeptWeight[Department], tbl_DeptWeight[Impact Score])</f>
        <v>3</v>
      </c>
      <c r="K3851">
        <f>_xlfn.XLOOKUP(tbl_logs[[#This Row],[Employee_Action]],tbl_ResponseLikelihood[Employee Action],tbl_ResponseLikelihood[Likelihood Score])</f>
        <v>1</v>
      </c>
      <c r="L3851">
        <f>tbl_logs[[#This Row],[Impact Score]]*tbl_logs[[#This Row],[Response Multiplier]]</f>
        <v>3</v>
      </c>
      <c r="M3851" t="str" cm="1">
        <f t="array" ref="M3851">_xlfn.IFS(tbl_logs[[#This Row],[Total Score]]&lt;=4, "Low", tbl_logs[[#This Row],[Total Score]]&lt;=10, "Medium", tbl_logs[[#This Row],[Total Score]]&lt;=19, "High", tbl_logs[[#This Row],[Total Score]]&lt;=25, "Very High")</f>
        <v>Low</v>
      </c>
      <c r="N3851" t="str" cm="1">
        <f t="array" ref="N3851">_xlfn.IFS(tbl_logs[[#This Row],[Total Score]]&lt;=4, "Low", tbl_logs[[#This Row],[Total Score]]&lt;=10, "Medium", tbl_logs[[#This Row],[Total Score]]&lt;=17, "High", tbl_logs[[#This Row],[Total Score]]&lt;=25, "Critical")</f>
        <v>Low</v>
      </c>
    </row>
    <row r="3852" spans="1:14" x14ac:dyDescent="0.3">
      <c r="A3852" t="s">
        <v>3920</v>
      </c>
      <c r="B3852" s="1">
        <v>46093.43472222222</v>
      </c>
      <c r="C3852" t="s">
        <v>35</v>
      </c>
      <c r="D3852" t="s">
        <v>18</v>
      </c>
      <c r="E3852" t="s">
        <v>19</v>
      </c>
      <c r="F3852" t="s">
        <v>20</v>
      </c>
      <c r="G3852" s="2">
        <v>0.43472222222222223</v>
      </c>
      <c r="H3852" s="3">
        <v>46093</v>
      </c>
      <c r="I3852">
        <v>3</v>
      </c>
      <c r="J3852">
        <f>_xlfn.XLOOKUP(tbl_logs[[#This Row],[Target_Department]],tbl_DeptWeight[Department], tbl_DeptWeight[Impact Score])</f>
        <v>1</v>
      </c>
      <c r="K3852">
        <f>_xlfn.XLOOKUP(tbl_logs[[#This Row],[Employee_Action]],tbl_ResponseLikelihood[Employee Action],tbl_ResponseLikelihood[Likelihood Score])</f>
        <v>2</v>
      </c>
      <c r="L3852">
        <f>tbl_logs[[#This Row],[Impact Score]]*tbl_logs[[#This Row],[Response Multiplier]]</f>
        <v>2</v>
      </c>
      <c r="M3852" t="str" cm="1">
        <f t="array" ref="M3852">_xlfn.IFS(tbl_logs[[#This Row],[Total Score]]&lt;=4, "Low", tbl_logs[[#This Row],[Total Score]]&lt;=10, "Medium", tbl_logs[[#This Row],[Total Score]]&lt;=19, "High", tbl_logs[[#This Row],[Total Score]]&lt;=25, "Very High")</f>
        <v>Low</v>
      </c>
      <c r="N3852" t="str" cm="1">
        <f t="array" ref="N3852">_xlfn.IFS(tbl_logs[[#This Row],[Total Score]]&lt;=4, "Low", tbl_logs[[#This Row],[Total Score]]&lt;=10, "Medium", tbl_logs[[#This Row],[Total Score]]&lt;=17, "High", tbl_logs[[#This Row],[Total Score]]&lt;=25, "Critical")</f>
        <v>Low</v>
      </c>
    </row>
    <row r="3853" spans="1:14" x14ac:dyDescent="0.3">
      <c r="A3853" t="s">
        <v>3827</v>
      </c>
      <c r="B3853" s="1">
        <v>46093.44027777778</v>
      </c>
      <c r="C3853" t="s">
        <v>7</v>
      </c>
      <c r="D3853" t="s">
        <v>8</v>
      </c>
      <c r="E3853" t="s">
        <v>19</v>
      </c>
      <c r="F3853" t="s">
        <v>20</v>
      </c>
      <c r="G3853" s="2">
        <v>0.44027777777777777</v>
      </c>
      <c r="H3853" s="3">
        <v>46093</v>
      </c>
      <c r="I3853">
        <v>3</v>
      </c>
      <c r="J3853">
        <f>_xlfn.XLOOKUP(tbl_logs[[#This Row],[Target_Department]],tbl_DeptWeight[Department], tbl_DeptWeight[Impact Score])</f>
        <v>3</v>
      </c>
      <c r="K3853">
        <f>_xlfn.XLOOKUP(tbl_logs[[#This Row],[Employee_Action]],tbl_ResponseLikelihood[Employee Action],tbl_ResponseLikelihood[Likelihood Score])</f>
        <v>2</v>
      </c>
      <c r="L3853">
        <f>tbl_logs[[#This Row],[Impact Score]]*tbl_logs[[#This Row],[Response Multiplier]]</f>
        <v>6</v>
      </c>
      <c r="M3853" t="str" cm="1">
        <f t="array" ref="M3853">_xlfn.IFS(tbl_logs[[#This Row],[Total Score]]&lt;=4, "Low", tbl_logs[[#This Row],[Total Score]]&lt;=10, "Medium", tbl_logs[[#This Row],[Total Score]]&lt;=19, "High", tbl_logs[[#This Row],[Total Score]]&lt;=25, "Very High")</f>
        <v>Medium</v>
      </c>
      <c r="N3853" t="str" cm="1">
        <f t="array" ref="N3853">_xlfn.IFS(tbl_logs[[#This Row],[Total Score]]&lt;=4, "Low", tbl_logs[[#This Row],[Total Score]]&lt;=10, "Medium", tbl_logs[[#This Row],[Total Score]]&lt;=17, "High", tbl_logs[[#This Row],[Total Score]]&lt;=25, "Critical")</f>
        <v>Medium</v>
      </c>
    </row>
    <row r="3854" spans="1:14" x14ac:dyDescent="0.3">
      <c r="A3854" t="s">
        <v>3830</v>
      </c>
      <c r="B3854" s="1">
        <v>46093.449305555558</v>
      </c>
      <c r="C3854" t="s">
        <v>7</v>
      </c>
      <c r="D3854" t="s">
        <v>15</v>
      </c>
      <c r="E3854" t="s">
        <v>19</v>
      </c>
      <c r="F3854" t="s">
        <v>33</v>
      </c>
      <c r="G3854" s="2">
        <v>0.44930555555555557</v>
      </c>
      <c r="H3854" s="3">
        <v>46093</v>
      </c>
      <c r="I3854">
        <v>3</v>
      </c>
      <c r="J3854">
        <f>_xlfn.XLOOKUP(tbl_logs[[#This Row],[Target_Department]],tbl_DeptWeight[Department], tbl_DeptWeight[Impact Score])</f>
        <v>3</v>
      </c>
      <c r="K3854">
        <f>_xlfn.XLOOKUP(tbl_logs[[#This Row],[Employee_Action]],tbl_ResponseLikelihood[Employee Action],tbl_ResponseLikelihood[Likelihood Score])</f>
        <v>4</v>
      </c>
      <c r="L3854">
        <f>tbl_logs[[#This Row],[Impact Score]]*tbl_logs[[#This Row],[Response Multiplier]]</f>
        <v>12</v>
      </c>
      <c r="M3854" t="str" cm="1">
        <f t="array" ref="M3854">_xlfn.IFS(tbl_logs[[#This Row],[Total Score]]&lt;=4, "Low", tbl_logs[[#This Row],[Total Score]]&lt;=10, "Medium", tbl_logs[[#This Row],[Total Score]]&lt;=19, "High", tbl_logs[[#This Row],[Total Score]]&lt;=25, "Very High")</f>
        <v>High</v>
      </c>
      <c r="N3854" t="str" cm="1">
        <f t="array" ref="N3854">_xlfn.IFS(tbl_logs[[#This Row],[Total Score]]&lt;=4, "Low", tbl_logs[[#This Row],[Total Score]]&lt;=10, "Medium", tbl_logs[[#This Row],[Total Score]]&lt;=17, "High", tbl_logs[[#This Row],[Total Score]]&lt;=25, "Critical")</f>
        <v>High</v>
      </c>
    </row>
    <row r="3855" spans="1:14" x14ac:dyDescent="0.3">
      <c r="A3855" t="s">
        <v>621</v>
      </c>
      <c r="B3855" s="1">
        <v>46093.461111111108</v>
      </c>
      <c r="C3855" t="s">
        <v>7</v>
      </c>
      <c r="D3855" t="s">
        <v>18</v>
      </c>
      <c r="E3855" t="s">
        <v>31</v>
      </c>
      <c r="F3855" t="s">
        <v>10</v>
      </c>
      <c r="G3855" s="2">
        <v>0.46111111111111114</v>
      </c>
      <c r="H3855" s="3">
        <v>46093</v>
      </c>
      <c r="I3855">
        <v>3</v>
      </c>
      <c r="J3855">
        <f>_xlfn.XLOOKUP(tbl_logs[[#This Row],[Target_Department]],tbl_DeptWeight[Department], tbl_DeptWeight[Impact Score])</f>
        <v>3</v>
      </c>
      <c r="K3855">
        <f>_xlfn.XLOOKUP(tbl_logs[[#This Row],[Employee_Action]],tbl_ResponseLikelihood[Employee Action],tbl_ResponseLikelihood[Likelihood Score])</f>
        <v>2</v>
      </c>
      <c r="L3855">
        <f>tbl_logs[[#This Row],[Impact Score]]*tbl_logs[[#This Row],[Response Multiplier]]</f>
        <v>6</v>
      </c>
      <c r="M3855" t="str" cm="1">
        <f t="array" ref="M3855">_xlfn.IFS(tbl_logs[[#This Row],[Total Score]]&lt;=4, "Low", tbl_logs[[#This Row],[Total Score]]&lt;=10, "Medium", tbl_logs[[#This Row],[Total Score]]&lt;=19, "High", tbl_logs[[#This Row],[Total Score]]&lt;=25, "Very High")</f>
        <v>Medium</v>
      </c>
      <c r="N3855" t="str" cm="1">
        <f t="array" ref="N3855">_xlfn.IFS(tbl_logs[[#This Row],[Total Score]]&lt;=4, "Low", tbl_logs[[#This Row],[Total Score]]&lt;=10, "Medium", tbl_logs[[#This Row],[Total Score]]&lt;=17, "High", tbl_logs[[#This Row],[Total Score]]&lt;=25, "Critical")</f>
        <v>Medium</v>
      </c>
    </row>
    <row r="3856" spans="1:14" x14ac:dyDescent="0.3">
      <c r="A3856" t="s">
        <v>107</v>
      </c>
      <c r="B3856" s="1">
        <v>46093.493055555555</v>
      </c>
      <c r="C3856" t="s">
        <v>40</v>
      </c>
      <c r="D3856" t="s">
        <v>15</v>
      </c>
      <c r="E3856" t="s">
        <v>16</v>
      </c>
      <c r="F3856" t="s">
        <v>20</v>
      </c>
      <c r="G3856" s="2">
        <v>0.49305555555555558</v>
      </c>
      <c r="H3856" s="3">
        <v>46093</v>
      </c>
      <c r="I3856">
        <v>3</v>
      </c>
      <c r="J3856">
        <f>_xlfn.XLOOKUP(tbl_logs[[#This Row],[Target_Department]],tbl_DeptWeight[Department], tbl_DeptWeight[Impact Score])</f>
        <v>5</v>
      </c>
      <c r="K3856">
        <f>_xlfn.XLOOKUP(tbl_logs[[#This Row],[Employee_Action]],tbl_ResponseLikelihood[Employee Action],tbl_ResponseLikelihood[Likelihood Score])</f>
        <v>2</v>
      </c>
      <c r="L3856">
        <f>tbl_logs[[#This Row],[Impact Score]]*tbl_logs[[#This Row],[Response Multiplier]]</f>
        <v>10</v>
      </c>
      <c r="M3856" t="str" cm="1">
        <f t="array" ref="M3856">_xlfn.IFS(tbl_logs[[#This Row],[Total Score]]&lt;=4, "Low", tbl_logs[[#This Row],[Total Score]]&lt;=10, "Medium", tbl_logs[[#This Row],[Total Score]]&lt;=19, "High", tbl_logs[[#This Row],[Total Score]]&lt;=25, "Very High")</f>
        <v>Medium</v>
      </c>
      <c r="N3856" t="str" cm="1">
        <f t="array" ref="N3856">_xlfn.IFS(tbl_logs[[#This Row],[Total Score]]&lt;=4, "Low", tbl_logs[[#This Row],[Total Score]]&lt;=10, "Medium", tbl_logs[[#This Row],[Total Score]]&lt;=17, "High", tbl_logs[[#This Row],[Total Score]]&lt;=25, "Critical")</f>
        <v>Medium</v>
      </c>
    </row>
    <row r="3857" spans="1:14" x14ac:dyDescent="0.3">
      <c r="A3857" t="s">
        <v>3755</v>
      </c>
      <c r="B3857" s="1">
        <v>46093.506249999999</v>
      </c>
      <c r="C3857" t="s">
        <v>12</v>
      </c>
      <c r="D3857" t="s">
        <v>22</v>
      </c>
      <c r="E3857" t="s">
        <v>16</v>
      </c>
      <c r="F3857" t="s">
        <v>33</v>
      </c>
      <c r="G3857" s="2">
        <v>0.50624999999999998</v>
      </c>
      <c r="H3857" s="3">
        <v>46093</v>
      </c>
      <c r="I3857">
        <v>3</v>
      </c>
      <c r="J3857">
        <f>_xlfn.XLOOKUP(tbl_logs[[#This Row],[Target_Department]],tbl_DeptWeight[Department], tbl_DeptWeight[Impact Score])</f>
        <v>1</v>
      </c>
      <c r="K3857">
        <f>_xlfn.XLOOKUP(tbl_logs[[#This Row],[Employee_Action]],tbl_ResponseLikelihood[Employee Action],tbl_ResponseLikelihood[Likelihood Score])</f>
        <v>4</v>
      </c>
      <c r="L3857">
        <f>tbl_logs[[#This Row],[Impact Score]]*tbl_logs[[#This Row],[Response Multiplier]]</f>
        <v>4</v>
      </c>
      <c r="M3857" t="str" cm="1">
        <f t="array" ref="M3857">_xlfn.IFS(tbl_logs[[#This Row],[Total Score]]&lt;=4, "Low", tbl_logs[[#This Row],[Total Score]]&lt;=10, "Medium", tbl_logs[[#This Row],[Total Score]]&lt;=19, "High", tbl_logs[[#This Row],[Total Score]]&lt;=25, "Very High")</f>
        <v>Low</v>
      </c>
      <c r="N3857" t="str" cm="1">
        <f t="array" ref="N3857">_xlfn.IFS(tbl_logs[[#This Row],[Total Score]]&lt;=4, "Low", tbl_logs[[#This Row],[Total Score]]&lt;=10, "Medium", tbl_logs[[#This Row],[Total Score]]&lt;=17, "High", tbl_logs[[#This Row],[Total Score]]&lt;=25, "Critical")</f>
        <v>Low</v>
      </c>
    </row>
    <row r="3858" spans="1:14" x14ac:dyDescent="0.3">
      <c r="A3858" t="s">
        <v>2507</v>
      </c>
      <c r="B3858" s="1">
        <v>46093.552777777775</v>
      </c>
      <c r="C3858" t="s">
        <v>12</v>
      </c>
      <c r="D3858" t="s">
        <v>18</v>
      </c>
      <c r="E3858" t="s">
        <v>31</v>
      </c>
      <c r="F3858" t="s">
        <v>13</v>
      </c>
      <c r="G3858" s="2">
        <v>0.55277777777777781</v>
      </c>
      <c r="H3858" s="3">
        <v>46093</v>
      </c>
      <c r="I3858">
        <v>3</v>
      </c>
      <c r="J3858">
        <f>_xlfn.XLOOKUP(tbl_logs[[#This Row],[Target_Department]],tbl_DeptWeight[Department], tbl_DeptWeight[Impact Score])</f>
        <v>1</v>
      </c>
      <c r="K3858">
        <f>_xlfn.XLOOKUP(tbl_logs[[#This Row],[Employee_Action]],tbl_ResponseLikelihood[Employee Action],tbl_ResponseLikelihood[Likelihood Score])</f>
        <v>1</v>
      </c>
      <c r="L3858">
        <f>tbl_logs[[#This Row],[Impact Score]]*tbl_logs[[#This Row],[Response Multiplier]]</f>
        <v>1</v>
      </c>
      <c r="M3858" t="str" cm="1">
        <f t="array" ref="M3858">_xlfn.IFS(tbl_logs[[#This Row],[Total Score]]&lt;=4, "Low", tbl_logs[[#This Row],[Total Score]]&lt;=10, "Medium", tbl_logs[[#This Row],[Total Score]]&lt;=19, "High", tbl_logs[[#This Row],[Total Score]]&lt;=25, "Very High")</f>
        <v>Low</v>
      </c>
      <c r="N3858" t="str" cm="1">
        <f t="array" ref="N3858">_xlfn.IFS(tbl_logs[[#This Row],[Total Score]]&lt;=4, "Low", tbl_logs[[#This Row],[Total Score]]&lt;=10, "Medium", tbl_logs[[#This Row],[Total Score]]&lt;=17, "High", tbl_logs[[#This Row],[Total Score]]&lt;=25, "Critical")</f>
        <v>Low</v>
      </c>
    </row>
    <row r="3859" spans="1:14" x14ac:dyDescent="0.3">
      <c r="A3859" t="s">
        <v>724</v>
      </c>
      <c r="B3859" s="1">
        <v>46093.553472222222</v>
      </c>
      <c r="C3859" t="s">
        <v>40</v>
      </c>
      <c r="D3859" t="s">
        <v>22</v>
      </c>
      <c r="E3859" t="s">
        <v>16</v>
      </c>
      <c r="F3859" t="s">
        <v>13</v>
      </c>
      <c r="G3859" s="2">
        <v>0.55347222222222225</v>
      </c>
      <c r="H3859" s="3">
        <v>46093</v>
      </c>
      <c r="I3859">
        <v>3</v>
      </c>
      <c r="J3859">
        <f>_xlfn.XLOOKUP(tbl_logs[[#This Row],[Target_Department]],tbl_DeptWeight[Department], tbl_DeptWeight[Impact Score])</f>
        <v>5</v>
      </c>
      <c r="K3859">
        <f>_xlfn.XLOOKUP(tbl_logs[[#This Row],[Employee_Action]],tbl_ResponseLikelihood[Employee Action],tbl_ResponseLikelihood[Likelihood Score])</f>
        <v>1</v>
      </c>
      <c r="L3859">
        <f>tbl_logs[[#This Row],[Impact Score]]*tbl_logs[[#This Row],[Response Multiplier]]</f>
        <v>5</v>
      </c>
      <c r="M3859" t="str" cm="1">
        <f t="array" ref="M3859">_xlfn.IFS(tbl_logs[[#This Row],[Total Score]]&lt;=4, "Low", tbl_logs[[#This Row],[Total Score]]&lt;=10, "Medium", tbl_logs[[#This Row],[Total Score]]&lt;=19, "High", tbl_logs[[#This Row],[Total Score]]&lt;=25, "Very High")</f>
        <v>Medium</v>
      </c>
      <c r="N3859" t="str" cm="1">
        <f t="array" ref="N3859">_xlfn.IFS(tbl_logs[[#This Row],[Total Score]]&lt;=4, "Low", tbl_logs[[#This Row],[Total Score]]&lt;=10, "Medium", tbl_logs[[#This Row],[Total Score]]&lt;=17, "High", tbl_logs[[#This Row],[Total Score]]&lt;=25, "Critical")</f>
        <v>Medium</v>
      </c>
    </row>
    <row r="3860" spans="1:14" x14ac:dyDescent="0.3">
      <c r="A3860" t="s">
        <v>2448</v>
      </c>
      <c r="B3860" s="1">
        <v>46093.555555555555</v>
      </c>
      <c r="C3860" t="s">
        <v>35</v>
      </c>
      <c r="D3860" t="s">
        <v>15</v>
      </c>
      <c r="E3860" t="s">
        <v>19</v>
      </c>
      <c r="F3860" t="s">
        <v>10</v>
      </c>
      <c r="G3860" s="2">
        <v>0.55555555555555558</v>
      </c>
      <c r="H3860" s="3">
        <v>46093</v>
      </c>
      <c r="I3860">
        <v>3</v>
      </c>
      <c r="J3860">
        <f>_xlfn.XLOOKUP(tbl_logs[[#This Row],[Target_Department]],tbl_DeptWeight[Department], tbl_DeptWeight[Impact Score])</f>
        <v>1</v>
      </c>
      <c r="K3860">
        <f>_xlfn.XLOOKUP(tbl_logs[[#This Row],[Employee_Action]],tbl_ResponseLikelihood[Employee Action],tbl_ResponseLikelihood[Likelihood Score])</f>
        <v>2</v>
      </c>
      <c r="L3860">
        <f>tbl_logs[[#This Row],[Impact Score]]*tbl_logs[[#This Row],[Response Multiplier]]</f>
        <v>2</v>
      </c>
      <c r="M3860" t="str" cm="1">
        <f t="array" ref="M3860">_xlfn.IFS(tbl_logs[[#This Row],[Total Score]]&lt;=4, "Low", tbl_logs[[#This Row],[Total Score]]&lt;=10, "Medium", tbl_logs[[#This Row],[Total Score]]&lt;=19, "High", tbl_logs[[#This Row],[Total Score]]&lt;=25, "Very High")</f>
        <v>Low</v>
      </c>
      <c r="N3860" t="str" cm="1">
        <f t="array" ref="N3860">_xlfn.IFS(tbl_logs[[#This Row],[Total Score]]&lt;=4, "Low", tbl_logs[[#This Row],[Total Score]]&lt;=10, "Medium", tbl_logs[[#This Row],[Total Score]]&lt;=17, "High", tbl_logs[[#This Row],[Total Score]]&lt;=25, "Critical")</f>
        <v>Low</v>
      </c>
    </row>
    <row r="3861" spans="1:14" x14ac:dyDescent="0.3">
      <c r="A3861" t="s">
        <v>1378</v>
      </c>
      <c r="B3861" s="1">
        <v>46093.572222222225</v>
      </c>
      <c r="C3861" t="s">
        <v>7</v>
      </c>
      <c r="D3861" t="s">
        <v>22</v>
      </c>
      <c r="E3861" t="s">
        <v>19</v>
      </c>
      <c r="F3861" t="s">
        <v>53</v>
      </c>
      <c r="G3861" s="2">
        <v>0.57222222222222219</v>
      </c>
      <c r="H3861" s="3">
        <v>46093</v>
      </c>
      <c r="I3861">
        <v>3</v>
      </c>
      <c r="J3861">
        <f>_xlfn.XLOOKUP(tbl_logs[[#This Row],[Target_Department]],tbl_DeptWeight[Department], tbl_DeptWeight[Impact Score])</f>
        <v>3</v>
      </c>
      <c r="K3861">
        <f>_xlfn.XLOOKUP(tbl_logs[[#This Row],[Employee_Action]],tbl_ResponseLikelihood[Employee Action],tbl_ResponseLikelihood[Likelihood Score])</f>
        <v>5</v>
      </c>
      <c r="L3861">
        <f>tbl_logs[[#This Row],[Impact Score]]*tbl_logs[[#This Row],[Response Multiplier]]</f>
        <v>15</v>
      </c>
      <c r="M3861" t="str" cm="1">
        <f t="array" ref="M3861">_xlfn.IFS(tbl_logs[[#This Row],[Total Score]]&lt;=4, "Low", tbl_logs[[#This Row],[Total Score]]&lt;=10, "Medium", tbl_logs[[#This Row],[Total Score]]&lt;=19, "High", tbl_logs[[#This Row],[Total Score]]&lt;=25, "Very High")</f>
        <v>High</v>
      </c>
      <c r="N3861" t="str" cm="1">
        <f t="array" ref="N3861">_xlfn.IFS(tbl_logs[[#This Row],[Total Score]]&lt;=4, "Low", tbl_logs[[#This Row],[Total Score]]&lt;=10, "Medium", tbl_logs[[#This Row],[Total Score]]&lt;=17, "High", tbl_logs[[#This Row],[Total Score]]&lt;=25, "Critical")</f>
        <v>High</v>
      </c>
    </row>
    <row r="3862" spans="1:14" x14ac:dyDescent="0.3">
      <c r="A3862" t="s">
        <v>474</v>
      </c>
      <c r="B3862" s="1">
        <v>46093.578472222223</v>
      </c>
      <c r="C3862" t="s">
        <v>7</v>
      </c>
      <c r="D3862" t="s">
        <v>8</v>
      </c>
      <c r="E3862" t="s">
        <v>19</v>
      </c>
      <c r="F3862" t="s">
        <v>20</v>
      </c>
      <c r="G3862" s="2">
        <v>0.57847222222222228</v>
      </c>
      <c r="H3862" s="3">
        <v>46093</v>
      </c>
      <c r="I3862">
        <v>3</v>
      </c>
      <c r="J3862">
        <f>_xlfn.XLOOKUP(tbl_logs[[#This Row],[Target_Department]],tbl_DeptWeight[Department], tbl_DeptWeight[Impact Score])</f>
        <v>3</v>
      </c>
      <c r="K3862">
        <f>_xlfn.XLOOKUP(tbl_logs[[#This Row],[Employee_Action]],tbl_ResponseLikelihood[Employee Action],tbl_ResponseLikelihood[Likelihood Score])</f>
        <v>2</v>
      </c>
      <c r="L3862">
        <f>tbl_logs[[#This Row],[Impact Score]]*tbl_logs[[#This Row],[Response Multiplier]]</f>
        <v>6</v>
      </c>
      <c r="M3862" t="str" cm="1">
        <f t="array" ref="M3862">_xlfn.IFS(tbl_logs[[#This Row],[Total Score]]&lt;=4, "Low", tbl_logs[[#This Row],[Total Score]]&lt;=10, "Medium", tbl_logs[[#This Row],[Total Score]]&lt;=19, "High", tbl_logs[[#This Row],[Total Score]]&lt;=25, "Very High")</f>
        <v>Medium</v>
      </c>
      <c r="N3862" t="str" cm="1">
        <f t="array" ref="N3862">_xlfn.IFS(tbl_logs[[#This Row],[Total Score]]&lt;=4, "Low", tbl_logs[[#This Row],[Total Score]]&lt;=10, "Medium", tbl_logs[[#This Row],[Total Score]]&lt;=17, "High", tbl_logs[[#This Row],[Total Score]]&lt;=25, "Critical")</f>
        <v>Medium</v>
      </c>
    </row>
    <row r="3863" spans="1:14" x14ac:dyDescent="0.3">
      <c r="A3863" t="s">
        <v>745</v>
      </c>
      <c r="B3863" s="1">
        <v>46093.602777777778</v>
      </c>
      <c r="C3863" t="s">
        <v>7</v>
      </c>
      <c r="D3863" t="s">
        <v>15</v>
      </c>
      <c r="E3863" t="s">
        <v>19</v>
      </c>
      <c r="F3863" t="s">
        <v>10</v>
      </c>
      <c r="G3863" s="2">
        <v>0.60277777777777775</v>
      </c>
      <c r="H3863" s="3">
        <v>46093</v>
      </c>
      <c r="I3863">
        <v>3</v>
      </c>
      <c r="J3863">
        <f>_xlfn.XLOOKUP(tbl_logs[[#This Row],[Target_Department]],tbl_DeptWeight[Department], tbl_DeptWeight[Impact Score])</f>
        <v>3</v>
      </c>
      <c r="K3863">
        <f>_xlfn.XLOOKUP(tbl_logs[[#This Row],[Employee_Action]],tbl_ResponseLikelihood[Employee Action],tbl_ResponseLikelihood[Likelihood Score])</f>
        <v>2</v>
      </c>
      <c r="L3863">
        <f>tbl_logs[[#This Row],[Impact Score]]*tbl_logs[[#This Row],[Response Multiplier]]</f>
        <v>6</v>
      </c>
      <c r="M3863" t="str" cm="1">
        <f t="array" ref="M3863">_xlfn.IFS(tbl_logs[[#This Row],[Total Score]]&lt;=4, "Low", tbl_logs[[#This Row],[Total Score]]&lt;=10, "Medium", tbl_logs[[#This Row],[Total Score]]&lt;=19, "High", tbl_logs[[#This Row],[Total Score]]&lt;=25, "Very High")</f>
        <v>Medium</v>
      </c>
      <c r="N3863" t="str" cm="1">
        <f t="array" ref="N3863">_xlfn.IFS(tbl_logs[[#This Row],[Total Score]]&lt;=4, "Low", tbl_logs[[#This Row],[Total Score]]&lt;=10, "Medium", tbl_logs[[#This Row],[Total Score]]&lt;=17, "High", tbl_logs[[#This Row],[Total Score]]&lt;=25, "Critical")</f>
        <v>Medium</v>
      </c>
    </row>
    <row r="3864" spans="1:14" x14ac:dyDescent="0.3">
      <c r="A3864" t="s">
        <v>869</v>
      </c>
      <c r="B3864" s="1">
        <v>46093.609027777777</v>
      </c>
      <c r="C3864" t="s">
        <v>7</v>
      </c>
      <c r="D3864" t="s">
        <v>8</v>
      </c>
      <c r="E3864" t="s">
        <v>19</v>
      </c>
      <c r="F3864" t="s">
        <v>20</v>
      </c>
      <c r="G3864" s="2">
        <v>0.60902777777777772</v>
      </c>
      <c r="H3864" s="3">
        <v>46093</v>
      </c>
      <c r="I3864">
        <v>3</v>
      </c>
      <c r="J3864">
        <f>_xlfn.XLOOKUP(tbl_logs[[#This Row],[Target_Department]],tbl_DeptWeight[Department], tbl_DeptWeight[Impact Score])</f>
        <v>3</v>
      </c>
      <c r="K3864">
        <f>_xlfn.XLOOKUP(tbl_logs[[#This Row],[Employee_Action]],tbl_ResponseLikelihood[Employee Action],tbl_ResponseLikelihood[Likelihood Score])</f>
        <v>2</v>
      </c>
      <c r="L3864">
        <f>tbl_logs[[#This Row],[Impact Score]]*tbl_logs[[#This Row],[Response Multiplier]]</f>
        <v>6</v>
      </c>
      <c r="M3864" t="str" cm="1">
        <f t="array" ref="M3864">_xlfn.IFS(tbl_logs[[#This Row],[Total Score]]&lt;=4, "Low", tbl_logs[[#This Row],[Total Score]]&lt;=10, "Medium", tbl_logs[[#This Row],[Total Score]]&lt;=19, "High", tbl_logs[[#This Row],[Total Score]]&lt;=25, "Very High")</f>
        <v>Medium</v>
      </c>
      <c r="N3864" t="str" cm="1">
        <f t="array" ref="N3864">_xlfn.IFS(tbl_logs[[#This Row],[Total Score]]&lt;=4, "Low", tbl_logs[[#This Row],[Total Score]]&lt;=10, "Medium", tbl_logs[[#This Row],[Total Score]]&lt;=17, "High", tbl_logs[[#This Row],[Total Score]]&lt;=25, "Critical")</f>
        <v>Medium</v>
      </c>
    </row>
    <row r="3865" spans="1:14" x14ac:dyDescent="0.3">
      <c r="A3865" t="s">
        <v>2130</v>
      </c>
      <c r="B3865" s="1">
        <v>46093.664583333331</v>
      </c>
      <c r="C3865" t="s">
        <v>12</v>
      </c>
      <c r="D3865" t="s">
        <v>22</v>
      </c>
      <c r="E3865" t="s">
        <v>19</v>
      </c>
      <c r="F3865" t="s">
        <v>10</v>
      </c>
      <c r="G3865" s="2">
        <v>0.6645833333333333</v>
      </c>
      <c r="H3865" s="3">
        <v>46093</v>
      </c>
      <c r="I3865">
        <v>3</v>
      </c>
      <c r="J3865">
        <f>_xlfn.XLOOKUP(tbl_logs[[#This Row],[Target_Department]],tbl_DeptWeight[Department], tbl_DeptWeight[Impact Score])</f>
        <v>1</v>
      </c>
      <c r="K3865">
        <f>_xlfn.XLOOKUP(tbl_logs[[#This Row],[Employee_Action]],tbl_ResponseLikelihood[Employee Action],tbl_ResponseLikelihood[Likelihood Score])</f>
        <v>2</v>
      </c>
      <c r="L3865">
        <f>tbl_logs[[#This Row],[Impact Score]]*tbl_logs[[#This Row],[Response Multiplier]]</f>
        <v>2</v>
      </c>
      <c r="M3865" t="str" cm="1">
        <f t="array" ref="M3865">_xlfn.IFS(tbl_logs[[#This Row],[Total Score]]&lt;=4, "Low", tbl_logs[[#This Row],[Total Score]]&lt;=10, "Medium", tbl_logs[[#This Row],[Total Score]]&lt;=19, "High", tbl_logs[[#This Row],[Total Score]]&lt;=25, "Very High")</f>
        <v>Low</v>
      </c>
      <c r="N3865" t="str" cm="1">
        <f t="array" ref="N3865">_xlfn.IFS(tbl_logs[[#This Row],[Total Score]]&lt;=4, "Low", tbl_logs[[#This Row],[Total Score]]&lt;=10, "Medium", tbl_logs[[#This Row],[Total Score]]&lt;=17, "High", tbl_logs[[#This Row],[Total Score]]&lt;=25, "Critical")</f>
        <v>Low</v>
      </c>
    </row>
    <row r="3866" spans="1:14" x14ac:dyDescent="0.3">
      <c r="A3866" t="s">
        <v>3042</v>
      </c>
      <c r="B3866" s="1">
        <v>46093.679166666669</v>
      </c>
      <c r="C3866" t="s">
        <v>35</v>
      </c>
      <c r="D3866" t="s">
        <v>18</v>
      </c>
      <c r="E3866" t="s">
        <v>16</v>
      </c>
      <c r="F3866" t="s">
        <v>10</v>
      </c>
      <c r="G3866" s="2">
        <v>0.6791666666666667</v>
      </c>
      <c r="H3866" s="3">
        <v>46093</v>
      </c>
      <c r="I3866">
        <v>3</v>
      </c>
      <c r="J3866">
        <f>_xlfn.XLOOKUP(tbl_logs[[#This Row],[Target_Department]],tbl_DeptWeight[Department], tbl_DeptWeight[Impact Score])</f>
        <v>1</v>
      </c>
      <c r="K3866">
        <f>_xlfn.XLOOKUP(tbl_logs[[#This Row],[Employee_Action]],tbl_ResponseLikelihood[Employee Action],tbl_ResponseLikelihood[Likelihood Score])</f>
        <v>2</v>
      </c>
      <c r="L3866">
        <f>tbl_logs[[#This Row],[Impact Score]]*tbl_logs[[#This Row],[Response Multiplier]]</f>
        <v>2</v>
      </c>
      <c r="M3866" t="str" cm="1">
        <f t="array" ref="M3866">_xlfn.IFS(tbl_logs[[#This Row],[Total Score]]&lt;=4, "Low", tbl_logs[[#This Row],[Total Score]]&lt;=10, "Medium", tbl_logs[[#This Row],[Total Score]]&lt;=19, "High", tbl_logs[[#This Row],[Total Score]]&lt;=25, "Very High")</f>
        <v>Low</v>
      </c>
      <c r="N3866" t="str" cm="1">
        <f t="array" ref="N3866">_xlfn.IFS(tbl_logs[[#This Row],[Total Score]]&lt;=4, "Low", tbl_logs[[#This Row],[Total Score]]&lt;=10, "Medium", tbl_logs[[#This Row],[Total Score]]&lt;=17, "High", tbl_logs[[#This Row],[Total Score]]&lt;=25, "Critical")</f>
        <v>Low</v>
      </c>
    </row>
    <row r="3867" spans="1:14" x14ac:dyDescent="0.3">
      <c r="A3867" t="s">
        <v>4078</v>
      </c>
      <c r="B3867" s="1">
        <v>46093.720138888886</v>
      </c>
      <c r="C3867" t="s">
        <v>47</v>
      </c>
      <c r="D3867" t="s">
        <v>18</v>
      </c>
      <c r="E3867" t="s">
        <v>31</v>
      </c>
      <c r="F3867" t="s">
        <v>10</v>
      </c>
      <c r="G3867" s="2">
        <v>0.72013888888888888</v>
      </c>
      <c r="H3867" s="3">
        <v>46093</v>
      </c>
      <c r="I3867">
        <v>3</v>
      </c>
      <c r="J3867">
        <f>_xlfn.XLOOKUP(tbl_logs[[#This Row],[Target_Department]],tbl_DeptWeight[Department], tbl_DeptWeight[Impact Score])</f>
        <v>1</v>
      </c>
      <c r="K3867">
        <f>_xlfn.XLOOKUP(tbl_logs[[#This Row],[Employee_Action]],tbl_ResponseLikelihood[Employee Action],tbl_ResponseLikelihood[Likelihood Score])</f>
        <v>2</v>
      </c>
      <c r="L3867">
        <f>tbl_logs[[#This Row],[Impact Score]]*tbl_logs[[#This Row],[Response Multiplier]]</f>
        <v>2</v>
      </c>
      <c r="M3867" t="str" cm="1">
        <f t="array" ref="M3867">_xlfn.IFS(tbl_logs[[#This Row],[Total Score]]&lt;=4, "Low", tbl_logs[[#This Row],[Total Score]]&lt;=10, "Medium", tbl_logs[[#This Row],[Total Score]]&lt;=19, "High", tbl_logs[[#This Row],[Total Score]]&lt;=25, "Very High")</f>
        <v>Low</v>
      </c>
      <c r="N3867" t="str" cm="1">
        <f t="array" ref="N3867">_xlfn.IFS(tbl_logs[[#This Row],[Total Score]]&lt;=4, "Low", tbl_logs[[#This Row],[Total Score]]&lt;=10, "Medium", tbl_logs[[#This Row],[Total Score]]&lt;=17, "High", tbl_logs[[#This Row],[Total Score]]&lt;=25, "Critical")</f>
        <v>Low</v>
      </c>
    </row>
    <row r="3868" spans="1:14" x14ac:dyDescent="0.3">
      <c r="A3868" t="s">
        <v>98</v>
      </c>
      <c r="B3868" s="1">
        <v>46093.72152777778</v>
      </c>
      <c r="C3868" t="s">
        <v>40</v>
      </c>
      <c r="D3868" t="s">
        <v>22</v>
      </c>
      <c r="E3868" t="s">
        <v>16</v>
      </c>
      <c r="F3868" t="s">
        <v>13</v>
      </c>
      <c r="G3868" s="2">
        <v>0.72152777777777777</v>
      </c>
      <c r="H3868" s="3">
        <v>46093</v>
      </c>
      <c r="I3868">
        <v>3</v>
      </c>
      <c r="J3868">
        <f>_xlfn.XLOOKUP(tbl_logs[[#This Row],[Target_Department]],tbl_DeptWeight[Department], tbl_DeptWeight[Impact Score])</f>
        <v>5</v>
      </c>
      <c r="K3868">
        <f>_xlfn.XLOOKUP(tbl_logs[[#This Row],[Employee_Action]],tbl_ResponseLikelihood[Employee Action],tbl_ResponseLikelihood[Likelihood Score])</f>
        <v>1</v>
      </c>
      <c r="L3868">
        <f>tbl_logs[[#This Row],[Impact Score]]*tbl_logs[[#This Row],[Response Multiplier]]</f>
        <v>5</v>
      </c>
      <c r="M3868" t="str" cm="1">
        <f t="array" ref="M3868">_xlfn.IFS(tbl_logs[[#This Row],[Total Score]]&lt;=4, "Low", tbl_logs[[#This Row],[Total Score]]&lt;=10, "Medium", tbl_logs[[#This Row],[Total Score]]&lt;=19, "High", tbl_logs[[#This Row],[Total Score]]&lt;=25, "Very High")</f>
        <v>Medium</v>
      </c>
      <c r="N3868" t="str" cm="1">
        <f t="array" ref="N3868">_xlfn.IFS(tbl_logs[[#This Row],[Total Score]]&lt;=4, "Low", tbl_logs[[#This Row],[Total Score]]&lt;=10, "Medium", tbl_logs[[#This Row],[Total Score]]&lt;=17, "High", tbl_logs[[#This Row],[Total Score]]&lt;=25, "Critical")</f>
        <v>Medium</v>
      </c>
    </row>
    <row r="3869" spans="1:14" x14ac:dyDescent="0.3">
      <c r="A3869" t="s">
        <v>4872</v>
      </c>
      <c r="B3869" s="1">
        <v>46093.732638888891</v>
      </c>
      <c r="C3869" t="s">
        <v>40</v>
      </c>
      <c r="D3869" t="s">
        <v>15</v>
      </c>
      <c r="E3869" t="s">
        <v>16</v>
      </c>
      <c r="F3869" t="s">
        <v>10</v>
      </c>
      <c r="G3869" s="2">
        <v>0.73263888888888884</v>
      </c>
      <c r="H3869" s="3">
        <v>46093</v>
      </c>
      <c r="I3869">
        <v>3</v>
      </c>
      <c r="J3869">
        <f>_xlfn.XLOOKUP(tbl_logs[[#This Row],[Target_Department]],tbl_DeptWeight[Department], tbl_DeptWeight[Impact Score])</f>
        <v>5</v>
      </c>
      <c r="K3869">
        <f>_xlfn.XLOOKUP(tbl_logs[[#This Row],[Employee_Action]],tbl_ResponseLikelihood[Employee Action],tbl_ResponseLikelihood[Likelihood Score])</f>
        <v>2</v>
      </c>
      <c r="L3869">
        <f>tbl_logs[[#This Row],[Impact Score]]*tbl_logs[[#This Row],[Response Multiplier]]</f>
        <v>10</v>
      </c>
      <c r="M3869" t="str" cm="1">
        <f t="array" ref="M3869">_xlfn.IFS(tbl_logs[[#This Row],[Total Score]]&lt;=4, "Low", tbl_logs[[#This Row],[Total Score]]&lt;=10, "Medium", tbl_logs[[#This Row],[Total Score]]&lt;=19, "High", tbl_logs[[#This Row],[Total Score]]&lt;=25, "Very High")</f>
        <v>Medium</v>
      </c>
      <c r="N3869" t="str" cm="1">
        <f t="array" ref="N3869">_xlfn.IFS(tbl_logs[[#This Row],[Total Score]]&lt;=4, "Low", tbl_logs[[#This Row],[Total Score]]&lt;=10, "Medium", tbl_logs[[#This Row],[Total Score]]&lt;=17, "High", tbl_logs[[#This Row],[Total Score]]&lt;=25, "Critical")</f>
        <v>Medium</v>
      </c>
    </row>
    <row r="3870" spans="1:14" x14ac:dyDescent="0.3">
      <c r="A3870" t="s">
        <v>2310</v>
      </c>
      <c r="B3870" s="1">
        <v>46093.738194444442</v>
      </c>
      <c r="C3870" t="s">
        <v>7</v>
      </c>
      <c r="D3870" t="s">
        <v>22</v>
      </c>
      <c r="E3870" t="s">
        <v>19</v>
      </c>
      <c r="F3870" t="s">
        <v>20</v>
      </c>
      <c r="G3870" s="2">
        <v>0.73819444444444449</v>
      </c>
      <c r="H3870" s="3">
        <v>46093</v>
      </c>
      <c r="I3870">
        <v>3</v>
      </c>
      <c r="J3870">
        <f>_xlfn.XLOOKUP(tbl_logs[[#This Row],[Target_Department]],tbl_DeptWeight[Department], tbl_DeptWeight[Impact Score])</f>
        <v>3</v>
      </c>
      <c r="K3870">
        <f>_xlfn.XLOOKUP(tbl_logs[[#This Row],[Employee_Action]],tbl_ResponseLikelihood[Employee Action],tbl_ResponseLikelihood[Likelihood Score])</f>
        <v>2</v>
      </c>
      <c r="L3870">
        <f>tbl_logs[[#This Row],[Impact Score]]*tbl_logs[[#This Row],[Response Multiplier]]</f>
        <v>6</v>
      </c>
      <c r="M3870" t="str" cm="1">
        <f t="array" ref="M3870">_xlfn.IFS(tbl_logs[[#This Row],[Total Score]]&lt;=4, "Low", tbl_logs[[#This Row],[Total Score]]&lt;=10, "Medium", tbl_logs[[#This Row],[Total Score]]&lt;=19, "High", tbl_logs[[#This Row],[Total Score]]&lt;=25, "Very High")</f>
        <v>Medium</v>
      </c>
      <c r="N3870" t="str" cm="1">
        <f t="array" ref="N3870">_xlfn.IFS(tbl_logs[[#This Row],[Total Score]]&lt;=4, "Low", tbl_logs[[#This Row],[Total Score]]&lt;=10, "Medium", tbl_logs[[#This Row],[Total Score]]&lt;=17, "High", tbl_logs[[#This Row],[Total Score]]&lt;=25, "Critical")</f>
        <v>Medium</v>
      </c>
    </row>
    <row r="3871" spans="1:14" x14ac:dyDescent="0.3">
      <c r="A3871" t="s">
        <v>2591</v>
      </c>
      <c r="B3871" s="1">
        <v>46093.740972222222</v>
      </c>
      <c r="C3871" t="s">
        <v>47</v>
      </c>
      <c r="D3871" t="s">
        <v>8</v>
      </c>
      <c r="E3871" t="s">
        <v>16</v>
      </c>
      <c r="F3871" t="s">
        <v>20</v>
      </c>
      <c r="G3871" s="2">
        <v>0.74097222222222225</v>
      </c>
      <c r="H3871" s="3">
        <v>46093</v>
      </c>
      <c r="I3871">
        <v>3</v>
      </c>
      <c r="J3871">
        <f>_xlfn.XLOOKUP(tbl_logs[[#This Row],[Target_Department]],tbl_DeptWeight[Department], tbl_DeptWeight[Impact Score])</f>
        <v>1</v>
      </c>
      <c r="K3871">
        <f>_xlfn.XLOOKUP(tbl_logs[[#This Row],[Employee_Action]],tbl_ResponseLikelihood[Employee Action],tbl_ResponseLikelihood[Likelihood Score])</f>
        <v>2</v>
      </c>
      <c r="L3871">
        <f>tbl_logs[[#This Row],[Impact Score]]*tbl_logs[[#This Row],[Response Multiplier]]</f>
        <v>2</v>
      </c>
      <c r="M3871" t="str" cm="1">
        <f t="array" ref="M3871">_xlfn.IFS(tbl_logs[[#This Row],[Total Score]]&lt;=4, "Low", tbl_logs[[#This Row],[Total Score]]&lt;=10, "Medium", tbl_logs[[#This Row],[Total Score]]&lt;=19, "High", tbl_logs[[#This Row],[Total Score]]&lt;=25, "Very High")</f>
        <v>Low</v>
      </c>
      <c r="N3871" t="str" cm="1">
        <f t="array" ref="N3871">_xlfn.IFS(tbl_logs[[#This Row],[Total Score]]&lt;=4, "Low", tbl_logs[[#This Row],[Total Score]]&lt;=10, "Medium", tbl_logs[[#This Row],[Total Score]]&lt;=17, "High", tbl_logs[[#This Row],[Total Score]]&lt;=25, "Critical")</f>
        <v>Low</v>
      </c>
    </row>
    <row r="3872" spans="1:14" x14ac:dyDescent="0.3">
      <c r="A3872" t="s">
        <v>2558</v>
      </c>
      <c r="B3872" s="1">
        <v>46093.756249999999</v>
      </c>
      <c r="C3872" t="s">
        <v>12</v>
      </c>
      <c r="D3872" t="s">
        <v>18</v>
      </c>
      <c r="E3872" t="s">
        <v>31</v>
      </c>
      <c r="F3872" t="s">
        <v>13</v>
      </c>
      <c r="G3872" s="2">
        <v>0.75624999999999998</v>
      </c>
      <c r="H3872" s="3">
        <v>46093</v>
      </c>
      <c r="I3872">
        <v>3</v>
      </c>
      <c r="J3872">
        <f>_xlfn.XLOOKUP(tbl_logs[[#This Row],[Target_Department]],tbl_DeptWeight[Department], tbl_DeptWeight[Impact Score])</f>
        <v>1</v>
      </c>
      <c r="K3872">
        <f>_xlfn.XLOOKUP(tbl_logs[[#This Row],[Employee_Action]],tbl_ResponseLikelihood[Employee Action],tbl_ResponseLikelihood[Likelihood Score])</f>
        <v>1</v>
      </c>
      <c r="L3872">
        <f>tbl_logs[[#This Row],[Impact Score]]*tbl_logs[[#This Row],[Response Multiplier]]</f>
        <v>1</v>
      </c>
      <c r="M3872" t="str" cm="1">
        <f t="array" ref="M3872">_xlfn.IFS(tbl_logs[[#This Row],[Total Score]]&lt;=4, "Low", tbl_logs[[#This Row],[Total Score]]&lt;=10, "Medium", tbl_logs[[#This Row],[Total Score]]&lt;=19, "High", tbl_logs[[#This Row],[Total Score]]&lt;=25, "Very High")</f>
        <v>Low</v>
      </c>
      <c r="N3872" t="str" cm="1">
        <f t="array" ref="N3872">_xlfn.IFS(tbl_logs[[#This Row],[Total Score]]&lt;=4, "Low", tbl_logs[[#This Row],[Total Score]]&lt;=10, "Medium", tbl_logs[[#This Row],[Total Score]]&lt;=17, "High", tbl_logs[[#This Row],[Total Score]]&lt;=25, "Critical")</f>
        <v>Low</v>
      </c>
    </row>
    <row r="3873" spans="1:14" x14ac:dyDescent="0.3">
      <c r="A3873" t="s">
        <v>4694</v>
      </c>
      <c r="B3873" s="1">
        <v>46093.772916666669</v>
      </c>
      <c r="C3873" t="s">
        <v>47</v>
      </c>
      <c r="D3873" t="s">
        <v>15</v>
      </c>
      <c r="E3873" t="s">
        <v>31</v>
      </c>
      <c r="F3873" t="s">
        <v>13</v>
      </c>
      <c r="G3873" s="2">
        <v>0.7729166666666667</v>
      </c>
      <c r="H3873" s="3">
        <v>46093</v>
      </c>
      <c r="I3873">
        <v>3</v>
      </c>
      <c r="J3873">
        <f>_xlfn.XLOOKUP(tbl_logs[[#This Row],[Target_Department]],tbl_DeptWeight[Department], tbl_DeptWeight[Impact Score])</f>
        <v>1</v>
      </c>
      <c r="K3873">
        <f>_xlfn.XLOOKUP(tbl_logs[[#This Row],[Employee_Action]],tbl_ResponseLikelihood[Employee Action],tbl_ResponseLikelihood[Likelihood Score])</f>
        <v>1</v>
      </c>
      <c r="L3873">
        <f>tbl_logs[[#This Row],[Impact Score]]*tbl_logs[[#This Row],[Response Multiplier]]</f>
        <v>1</v>
      </c>
      <c r="M3873" t="str" cm="1">
        <f t="array" ref="M3873">_xlfn.IFS(tbl_logs[[#This Row],[Total Score]]&lt;=4, "Low", tbl_logs[[#This Row],[Total Score]]&lt;=10, "Medium", tbl_logs[[#This Row],[Total Score]]&lt;=19, "High", tbl_logs[[#This Row],[Total Score]]&lt;=25, "Very High")</f>
        <v>Low</v>
      </c>
      <c r="N3873" t="str" cm="1">
        <f t="array" ref="N3873">_xlfn.IFS(tbl_logs[[#This Row],[Total Score]]&lt;=4, "Low", tbl_logs[[#This Row],[Total Score]]&lt;=10, "Medium", tbl_logs[[#This Row],[Total Score]]&lt;=17, "High", tbl_logs[[#This Row],[Total Score]]&lt;=25, "Critical")</f>
        <v>Low</v>
      </c>
    </row>
    <row r="3874" spans="1:14" x14ac:dyDescent="0.3">
      <c r="A3874" t="s">
        <v>4140</v>
      </c>
      <c r="B3874" s="1">
        <v>46093.786111111112</v>
      </c>
      <c r="C3874" t="s">
        <v>12</v>
      </c>
      <c r="D3874" t="s">
        <v>18</v>
      </c>
      <c r="E3874" t="s">
        <v>9</v>
      </c>
      <c r="F3874" t="s">
        <v>13</v>
      </c>
      <c r="G3874" s="2">
        <v>0.78611111111111109</v>
      </c>
      <c r="H3874" s="3">
        <v>46093</v>
      </c>
      <c r="I3874">
        <v>3</v>
      </c>
      <c r="J3874">
        <f>_xlfn.XLOOKUP(tbl_logs[[#This Row],[Target_Department]],tbl_DeptWeight[Department], tbl_DeptWeight[Impact Score])</f>
        <v>1</v>
      </c>
      <c r="K3874">
        <f>_xlfn.XLOOKUP(tbl_logs[[#This Row],[Employee_Action]],tbl_ResponseLikelihood[Employee Action],tbl_ResponseLikelihood[Likelihood Score])</f>
        <v>1</v>
      </c>
      <c r="L3874">
        <f>tbl_logs[[#This Row],[Impact Score]]*tbl_logs[[#This Row],[Response Multiplier]]</f>
        <v>1</v>
      </c>
      <c r="M3874" t="str" cm="1">
        <f t="array" ref="M3874">_xlfn.IFS(tbl_logs[[#This Row],[Total Score]]&lt;=4, "Low", tbl_logs[[#This Row],[Total Score]]&lt;=10, "Medium", tbl_logs[[#This Row],[Total Score]]&lt;=19, "High", tbl_logs[[#This Row],[Total Score]]&lt;=25, "Very High")</f>
        <v>Low</v>
      </c>
      <c r="N3874" t="str" cm="1">
        <f t="array" ref="N3874">_xlfn.IFS(tbl_logs[[#This Row],[Total Score]]&lt;=4, "Low", tbl_logs[[#This Row],[Total Score]]&lt;=10, "Medium", tbl_logs[[#This Row],[Total Score]]&lt;=17, "High", tbl_logs[[#This Row],[Total Score]]&lt;=25, "Critical")</f>
        <v>Low</v>
      </c>
    </row>
    <row r="3875" spans="1:14" x14ac:dyDescent="0.3">
      <c r="A3875" t="s">
        <v>287</v>
      </c>
      <c r="B3875" s="1">
        <v>46093.79583333333</v>
      </c>
      <c r="C3875" t="s">
        <v>35</v>
      </c>
      <c r="D3875" t="s">
        <v>15</v>
      </c>
      <c r="E3875" t="s">
        <v>19</v>
      </c>
      <c r="F3875" t="s">
        <v>53</v>
      </c>
      <c r="G3875" s="2">
        <v>0.79583333333333328</v>
      </c>
      <c r="H3875" s="3">
        <v>46093</v>
      </c>
      <c r="I3875">
        <v>3</v>
      </c>
      <c r="J3875">
        <f>_xlfn.XLOOKUP(tbl_logs[[#This Row],[Target_Department]],tbl_DeptWeight[Department], tbl_DeptWeight[Impact Score])</f>
        <v>1</v>
      </c>
      <c r="K3875">
        <f>_xlfn.XLOOKUP(tbl_logs[[#This Row],[Employee_Action]],tbl_ResponseLikelihood[Employee Action],tbl_ResponseLikelihood[Likelihood Score])</f>
        <v>5</v>
      </c>
      <c r="L3875">
        <f>tbl_logs[[#This Row],[Impact Score]]*tbl_logs[[#This Row],[Response Multiplier]]</f>
        <v>5</v>
      </c>
      <c r="M3875" t="str" cm="1">
        <f t="array" ref="M3875">_xlfn.IFS(tbl_logs[[#This Row],[Total Score]]&lt;=4, "Low", tbl_logs[[#This Row],[Total Score]]&lt;=10, "Medium", tbl_logs[[#This Row],[Total Score]]&lt;=19, "High", tbl_logs[[#This Row],[Total Score]]&lt;=25, "Very High")</f>
        <v>Medium</v>
      </c>
      <c r="N3875" t="str" cm="1">
        <f t="array" ref="N3875">_xlfn.IFS(tbl_logs[[#This Row],[Total Score]]&lt;=4, "Low", tbl_logs[[#This Row],[Total Score]]&lt;=10, "Medium", tbl_logs[[#This Row],[Total Score]]&lt;=17, "High", tbl_logs[[#This Row],[Total Score]]&lt;=25, "Critical")</f>
        <v>Medium</v>
      </c>
    </row>
    <row r="3876" spans="1:14" x14ac:dyDescent="0.3">
      <c r="A3876" t="s">
        <v>3693</v>
      </c>
      <c r="B3876" s="1">
        <v>46093.870138888888</v>
      </c>
      <c r="C3876" t="s">
        <v>7</v>
      </c>
      <c r="D3876" t="s">
        <v>18</v>
      </c>
      <c r="E3876" t="s">
        <v>19</v>
      </c>
      <c r="F3876" t="s">
        <v>10</v>
      </c>
      <c r="G3876" s="2">
        <v>0.87013888888888891</v>
      </c>
      <c r="H3876" s="3">
        <v>46093</v>
      </c>
      <c r="I3876">
        <v>3</v>
      </c>
      <c r="J3876">
        <f>_xlfn.XLOOKUP(tbl_logs[[#This Row],[Target_Department]],tbl_DeptWeight[Department], tbl_DeptWeight[Impact Score])</f>
        <v>3</v>
      </c>
      <c r="K3876">
        <f>_xlfn.XLOOKUP(tbl_logs[[#This Row],[Employee_Action]],tbl_ResponseLikelihood[Employee Action],tbl_ResponseLikelihood[Likelihood Score])</f>
        <v>2</v>
      </c>
      <c r="L3876">
        <f>tbl_logs[[#This Row],[Impact Score]]*tbl_logs[[#This Row],[Response Multiplier]]</f>
        <v>6</v>
      </c>
      <c r="M3876" t="str" cm="1">
        <f t="array" ref="M3876">_xlfn.IFS(tbl_logs[[#This Row],[Total Score]]&lt;=4, "Low", tbl_logs[[#This Row],[Total Score]]&lt;=10, "Medium", tbl_logs[[#This Row],[Total Score]]&lt;=19, "High", tbl_logs[[#This Row],[Total Score]]&lt;=25, "Very High")</f>
        <v>Medium</v>
      </c>
      <c r="N3876" t="str" cm="1">
        <f t="array" ref="N3876">_xlfn.IFS(tbl_logs[[#This Row],[Total Score]]&lt;=4, "Low", tbl_logs[[#This Row],[Total Score]]&lt;=10, "Medium", tbl_logs[[#This Row],[Total Score]]&lt;=17, "High", tbl_logs[[#This Row],[Total Score]]&lt;=25, "Critical")</f>
        <v>Medium</v>
      </c>
    </row>
    <row r="3877" spans="1:14" x14ac:dyDescent="0.3">
      <c r="A3877" t="s">
        <v>3684</v>
      </c>
      <c r="B3877" s="1">
        <v>46093.897222222222</v>
      </c>
      <c r="C3877" t="s">
        <v>7</v>
      </c>
      <c r="D3877" t="s">
        <v>18</v>
      </c>
      <c r="E3877" t="s">
        <v>19</v>
      </c>
      <c r="F3877" t="s">
        <v>33</v>
      </c>
      <c r="G3877" s="2">
        <v>0.89722222222222225</v>
      </c>
      <c r="H3877" s="3">
        <v>46093</v>
      </c>
      <c r="I3877">
        <v>3</v>
      </c>
      <c r="J3877">
        <f>_xlfn.XLOOKUP(tbl_logs[[#This Row],[Target_Department]],tbl_DeptWeight[Department], tbl_DeptWeight[Impact Score])</f>
        <v>3</v>
      </c>
      <c r="K3877">
        <f>_xlfn.XLOOKUP(tbl_logs[[#This Row],[Employee_Action]],tbl_ResponseLikelihood[Employee Action],tbl_ResponseLikelihood[Likelihood Score])</f>
        <v>4</v>
      </c>
      <c r="L3877">
        <f>tbl_logs[[#This Row],[Impact Score]]*tbl_logs[[#This Row],[Response Multiplier]]</f>
        <v>12</v>
      </c>
      <c r="M3877" t="str" cm="1">
        <f t="array" ref="M3877">_xlfn.IFS(tbl_logs[[#This Row],[Total Score]]&lt;=4, "Low", tbl_logs[[#This Row],[Total Score]]&lt;=10, "Medium", tbl_logs[[#This Row],[Total Score]]&lt;=19, "High", tbl_logs[[#This Row],[Total Score]]&lt;=25, "Very High")</f>
        <v>High</v>
      </c>
      <c r="N3877" t="str" cm="1">
        <f t="array" ref="N3877">_xlfn.IFS(tbl_logs[[#This Row],[Total Score]]&lt;=4, "Low", tbl_logs[[#This Row],[Total Score]]&lt;=10, "Medium", tbl_logs[[#This Row],[Total Score]]&lt;=17, "High", tbl_logs[[#This Row],[Total Score]]&lt;=25, "Critical")</f>
        <v>High</v>
      </c>
    </row>
    <row r="3878" spans="1:14" x14ac:dyDescent="0.3">
      <c r="A3878" t="s">
        <v>3939</v>
      </c>
      <c r="B3878" s="1">
        <v>46093.932638888888</v>
      </c>
      <c r="C3878" t="s">
        <v>7</v>
      </c>
      <c r="D3878" t="s">
        <v>22</v>
      </c>
      <c r="E3878" t="s">
        <v>19</v>
      </c>
      <c r="F3878" t="s">
        <v>20</v>
      </c>
      <c r="G3878" s="2">
        <v>0.93263888888888891</v>
      </c>
      <c r="H3878" s="3">
        <v>46093</v>
      </c>
      <c r="I3878">
        <v>3</v>
      </c>
      <c r="J3878">
        <f>_xlfn.XLOOKUP(tbl_logs[[#This Row],[Target_Department]],tbl_DeptWeight[Department], tbl_DeptWeight[Impact Score])</f>
        <v>3</v>
      </c>
      <c r="K3878">
        <f>_xlfn.XLOOKUP(tbl_logs[[#This Row],[Employee_Action]],tbl_ResponseLikelihood[Employee Action],tbl_ResponseLikelihood[Likelihood Score])</f>
        <v>2</v>
      </c>
      <c r="L3878">
        <f>tbl_logs[[#This Row],[Impact Score]]*tbl_logs[[#This Row],[Response Multiplier]]</f>
        <v>6</v>
      </c>
      <c r="M3878" t="str" cm="1">
        <f t="array" ref="M3878">_xlfn.IFS(tbl_logs[[#This Row],[Total Score]]&lt;=4, "Low", tbl_logs[[#This Row],[Total Score]]&lt;=10, "Medium", tbl_logs[[#This Row],[Total Score]]&lt;=19, "High", tbl_logs[[#This Row],[Total Score]]&lt;=25, "Very High")</f>
        <v>Medium</v>
      </c>
      <c r="N3878" t="str" cm="1">
        <f t="array" ref="N3878">_xlfn.IFS(tbl_logs[[#This Row],[Total Score]]&lt;=4, "Low", tbl_logs[[#This Row],[Total Score]]&lt;=10, "Medium", tbl_logs[[#This Row],[Total Score]]&lt;=17, "High", tbl_logs[[#This Row],[Total Score]]&lt;=25, "Critical")</f>
        <v>Medium</v>
      </c>
    </row>
    <row r="3879" spans="1:14" x14ac:dyDescent="0.3">
      <c r="A3879" t="s">
        <v>4580</v>
      </c>
      <c r="B3879" s="1">
        <v>46093.939583333333</v>
      </c>
      <c r="C3879" t="s">
        <v>7</v>
      </c>
      <c r="D3879" t="s">
        <v>18</v>
      </c>
      <c r="E3879" t="s">
        <v>19</v>
      </c>
      <c r="F3879" t="s">
        <v>13</v>
      </c>
      <c r="G3879" s="2">
        <v>0.93958333333333333</v>
      </c>
      <c r="H3879" s="3">
        <v>46093</v>
      </c>
      <c r="I3879">
        <v>3</v>
      </c>
      <c r="J3879">
        <f>_xlfn.XLOOKUP(tbl_logs[[#This Row],[Target_Department]],tbl_DeptWeight[Department], tbl_DeptWeight[Impact Score])</f>
        <v>3</v>
      </c>
      <c r="K3879">
        <f>_xlfn.XLOOKUP(tbl_logs[[#This Row],[Employee_Action]],tbl_ResponseLikelihood[Employee Action],tbl_ResponseLikelihood[Likelihood Score])</f>
        <v>1</v>
      </c>
      <c r="L3879">
        <f>tbl_logs[[#This Row],[Impact Score]]*tbl_logs[[#This Row],[Response Multiplier]]</f>
        <v>3</v>
      </c>
      <c r="M3879" t="str" cm="1">
        <f t="array" ref="M3879">_xlfn.IFS(tbl_logs[[#This Row],[Total Score]]&lt;=4, "Low", tbl_logs[[#This Row],[Total Score]]&lt;=10, "Medium", tbl_logs[[#This Row],[Total Score]]&lt;=19, "High", tbl_logs[[#This Row],[Total Score]]&lt;=25, "Very High")</f>
        <v>Low</v>
      </c>
      <c r="N3879" t="str" cm="1">
        <f t="array" ref="N3879">_xlfn.IFS(tbl_logs[[#This Row],[Total Score]]&lt;=4, "Low", tbl_logs[[#This Row],[Total Score]]&lt;=10, "Medium", tbl_logs[[#This Row],[Total Score]]&lt;=17, "High", tbl_logs[[#This Row],[Total Score]]&lt;=25, "Critical")</f>
        <v>Low</v>
      </c>
    </row>
    <row r="3880" spans="1:14" x14ac:dyDescent="0.3">
      <c r="A3880" t="s">
        <v>804</v>
      </c>
      <c r="B3880" s="1">
        <v>46093.964583333334</v>
      </c>
      <c r="C3880" t="s">
        <v>7</v>
      </c>
      <c r="D3880" t="s">
        <v>18</v>
      </c>
      <c r="E3880" t="s">
        <v>19</v>
      </c>
      <c r="F3880" t="s">
        <v>20</v>
      </c>
      <c r="G3880" s="2">
        <v>0.96458333333333335</v>
      </c>
      <c r="H3880" s="3">
        <v>46093</v>
      </c>
      <c r="I3880">
        <v>3</v>
      </c>
      <c r="J3880">
        <f>_xlfn.XLOOKUP(tbl_logs[[#This Row],[Target_Department]],tbl_DeptWeight[Department], tbl_DeptWeight[Impact Score])</f>
        <v>3</v>
      </c>
      <c r="K3880">
        <f>_xlfn.XLOOKUP(tbl_logs[[#This Row],[Employee_Action]],tbl_ResponseLikelihood[Employee Action],tbl_ResponseLikelihood[Likelihood Score])</f>
        <v>2</v>
      </c>
      <c r="L3880">
        <f>tbl_logs[[#This Row],[Impact Score]]*tbl_logs[[#This Row],[Response Multiplier]]</f>
        <v>6</v>
      </c>
      <c r="M3880" t="str" cm="1">
        <f t="array" ref="M3880">_xlfn.IFS(tbl_logs[[#This Row],[Total Score]]&lt;=4, "Low", tbl_logs[[#This Row],[Total Score]]&lt;=10, "Medium", tbl_logs[[#This Row],[Total Score]]&lt;=19, "High", tbl_logs[[#This Row],[Total Score]]&lt;=25, "Very High")</f>
        <v>Medium</v>
      </c>
      <c r="N3880" t="str" cm="1">
        <f t="array" ref="N3880">_xlfn.IFS(tbl_logs[[#This Row],[Total Score]]&lt;=4, "Low", tbl_logs[[#This Row],[Total Score]]&lt;=10, "Medium", tbl_logs[[#This Row],[Total Score]]&lt;=17, "High", tbl_logs[[#This Row],[Total Score]]&lt;=25, "Critical")</f>
        <v>Medium</v>
      </c>
    </row>
    <row r="3881" spans="1:14" x14ac:dyDescent="0.3">
      <c r="A3881" t="s">
        <v>379</v>
      </c>
      <c r="B3881" s="1">
        <v>46093.96875</v>
      </c>
      <c r="C3881" t="s">
        <v>12</v>
      </c>
      <c r="D3881" t="s">
        <v>8</v>
      </c>
      <c r="E3881" t="s">
        <v>16</v>
      </c>
      <c r="F3881" t="s">
        <v>13</v>
      </c>
      <c r="G3881" s="2">
        <v>0.96875</v>
      </c>
      <c r="H3881" s="3">
        <v>46093</v>
      </c>
      <c r="I3881">
        <v>3</v>
      </c>
      <c r="J3881">
        <f>_xlfn.XLOOKUP(tbl_logs[[#This Row],[Target_Department]],tbl_DeptWeight[Department], tbl_DeptWeight[Impact Score])</f>
        <v>1</v>
      </c>
      <c r="K3881">
        <f>_xlfn.XLOOKUP(tbl_logs[[#This Row],[Employee_Action]],tbl_ResponseLikelihood[Employee Action],tbl_ResponseLikelihood[Likelihood Score])</f>
        <v>1</v>
      </c>
      <c r="L3881">
        <f>tbl_logs[[#This Row],[Impact Score]]*tbl_logs[[#This Row],[Response Multiplier]]</f>
        <v>1</v>
      </c>
      <c r="M3881" t="str" cm="1">
        <f t="array" ref="M3881">_xlfn.IFS(tbl_logs[[#This Row],[Total Score]]&lt;=4, "Low", tbl_logs[[#This Row],[Total Score]]&lt;=10, "Medium", tbl_logs[[#This Row],[Total Score]]&lt;=19, "High", tbl_logs[[#This Row],[Total Score]]&lt;=25, "Very High")</f>
        <v>Low</v>
      </c>
      <c r="N3881" t="str" cm="1">
        <f t="array" ref="N3881">_xlfn.IFS(tbl_logs[[#This Row],[Total Score]]&lt;=4, "Low", tbl_logs[[#This Row],[Total Score]]&lt;=10, "Medium", tbl_logs[[#This Row],[Total Score]]&lt;=17, "High", tbl_logs[[#This Row],[Total Score]]&lt;=25, "Critical")</f>
        <v>Low</v>
      </c>
    </row>
    <row r="3882" spans="1:14" x14ac:dyDescent="0.3">
      <c r="A3882" t="s">
        <v>4831</v>
      </c>
      <c r="B3882" s="1">
        <v>46093.995138888888</v>
      </c>
      <c r="C3882" t="s">
        <v>7</v>
      </c>
      <c r="D3882" t="s">
        <v>22</v>
      </c>
      <c r="E3882" t="s">
        <v>19</v>
      </c>
      <c r="F3882" t="s">
        <v>20</v>
      </c>
      <c r="G3882" s="2">
        <v>0.99513888888888891</v>
      </c>
      <c r="H3882" s="3">
        <v>46093</v>
      </c>
      <c r="I3882">
        <v>3</v>
      </c>
      <c r="J3882">
        <f>_xlfn.XLOOKUP(tbl_logs[[#This Row],[Target_Department]],tbl_DeptWeight[Department], tbl_DeptWeight[Impact Score])</f>
        <v>3</v>
      </c>
      <c r="K3882">
        <f>_xlfn.XLOOKUP(tbl_logs[[#This Row],[Employee_Action]],tbl_ResponseLikelihood[Employee Action],tbl_ResponseLikelihood[Likelihood Score])</f>
        <v>2</v>
      </c>
      <c r="L3882">
        <f>tbl_logs[[#This Row],[Impact Score]]*tbl_logs[[#This Row],[Response Multiplier]]</f>
        <v>6</v>
      </c>
      <c r="M3882" t="str" cm="1">
        <f t="array" ref="M3882">_xlfn.IFS(tbl_logs[[#This Row],[Total Score]]&lt;=4, "Low", tbl_logs[[#This Row],[Total Score]]&lt;=10, "Medium", tbl_logs[[#This Row],[Total Score]]&lt;=19, "High", tbl_logs[[#This Row],[Total Score]]&lt;=25, "Very High")</f>
        <v>Medium</v>
      </c>
      <c r="N3882" t="str" cm="1">
        <f t="array" ref="N3882">_xlfn.IFS(tbl_logs[[#This Row],[Total Score]]&lt;=4, "Low", tbl_logs[[#This Row],[Total Score]]&lt;=10, "Medium", tbl_logs[[#This Row],[Total Score]]&lt;=17, "High", tbl_logs[[#This Row],[Total Score]]&lt;=25, "Critical")</f>
        <v>Medium</v>
      </c>
    </row>
    <row r="3883" spans="1:14" x14ac:dyDescent="0.3">
      <c r="A3883" t="s">
        <v>4120</v>
      </c>
      <c r="B3883" s="1">
        <v>46094.01666666667</v>
      </c>
      <c r="C3883" t="s">
        <v>7</v>
      </c>
      <c r="D3883" t="s">
        <v>8</v>
      </c>
      <c r="E3883" t="s">
        <v>9</v>
      </c>
      <c r="F3883" t="s">
        <v>10</v>
      </c>
      <c r="G3883" s="2">
        <v>1.6666666666666666E-2</v>
      </c>
      <c r="H3883" s="3">
        <v>46094</v>
      </c>
      <c r="I3883">
        <v>3</v>
      </c>
      <c r="J3883">
        <f>_xlfn.XLOOKUP(tbl_logs[[#This Row],[Target_Department]],tbl_DeptWeight[Department], tbl_DeptWeight[Impact Score])</f>
        <v>3</v>
      </c>
      <c r="K3883">
        <f>_xlfn.XLOOKUP(tbl_logs[[#This Row],[Employee_Action]],tbl_ResponseLikelihood[Employee Action],tbl_ResponseLikelihood[Likelihood Score])</f>
        <v>2</v>
      </c>
      <c r="L3883">
        <f>tbl_logs[[#This Row],[Impact Score]]*tbl_logs[[#This Row],[Response Multiplier]]</f>
        <v>6</v>
      </c>
      <c r="M3883" t="str" cm="1">
        <f t="array" ref="M3883">_xlfn.IFS(tbl_logs[[#This Row],[Total Score]]&lt;=4, "Low", tbl_logs[[#This Row],[Total Score]]&lt;=10, "Medium", tbl_logs[[#This Row],[Total Score]]&lt;=19, "High", tbl_logs[[#This Row],[Total Score]]&lt;=25, "Very High")</f>
        <v>Medium</v>
      </c>
      <c r="N3883" t="str" cm="1">
        <f t="array" ref="N3883">_xlfn.IFS(tbl_logs[[#This Row],[Total Score]]&lt;=4, "Low", tbl_logs[[#This Row],[Total Score]]&lt;=10, "Medium", tbl_logs[[#This Row],[Total Score]]&lt;=17, "High", tbl_logs[[#This Row],[Total Score]]&lt;=25, "Critical")</f>
        <v>Medium</v>
      </c>
    </row>
    <row r="3884" spans="1:14" x14ac:dyDescent="0.3">
      <c r="A3884" t="s">
        <v>3226</v>
      </c>
      <c r="B3884" s="1">
        <v>46094.021527777775</v>
      </c>
      <c r="C3884" t="s">
        <v>7</v>
      </c>
      <c r="D3884" t="s">
        <v>15</v>
      </c>
      <c r="E3884" t="s">
        <v>19</v>
      </c>
      <c r="F3884" t="s">
        <v>20</v>
      </c>
      <c r="G3884" s="2">
        <v>2.1527777777777778E-2</v>
      </c>
      <c r="H3884" s="3">
        <v>46094</v>
      </c>
      <c r="I3884">
        <v>3</v>
      </c>
      <c r="J3884">
        <f>_xlfn.XLOOKUP(tbl_logs[[#This Row],[Target_Department]],tbl_DeptWeight[Department], tbl_DeptWeight[Impact Score])</f>
        <v>3</v>
      </c>
      <c r="K3884">
        <f>_xlfn.XLOOKUP(tbl_logs[[#This Row],[Employee_Action]],tbl_ResponseLikelihood[Employee Action],tbl_ResponseLikelihood[Likelihood Score])</f>
        <v>2</v>
      </c>
      <c r="L3884">
        <f>tbl_logs[[#This Row],[Impact Score]]*tbl_logs[[#This Row],[Response Multiplier]]</f>
        <v>6</v>
      </c>
      <c r="M3884" t="str" cm="1">
        <f t="array" ref="M3884">_xlfn.IFS(tbl_logs[[#This Row],[Total Score]]&lt;=4, "Low", tbl_logs[[#This Row],[Total Score]]&lt;=10, "Medium", tbl_logs[[#This Row],[Total Score]]&lt;=19, "High", tbl_logs[[#This Row],[Total Score]]&lt;=25, "Very High")</f>
        <v>Medium</v>
      </c>
      <c r="N3884" t="str" cm="1">
        <f t="array" ref="N3884">_xlfn.IFS(tbl_logs[[#This Row],[Total Score]]&lt;=4, "Low", tbl_logs[[#This Row],[Total Score]]&lt;=10, "Medium", tbl_logs[[#This Row],[Total Score]]&lt;=17, "High", tbl_logs[[#This Row],[Total Score]]&lt;=25, "Critical")</f>
        <v>Medium</v>
      </c>
    </row>
    <row r="3885" spans="1:14" x14ac:dyDescent="0.3">
      <c r="A3885" t="s">
        <v>2793</v>
      </c>
      <c r="B3885" s="1">
        <v>46094.029861111114</v>
      </c>
      <c r="C3885" t="s">
        <v>47</v>
      </c>
      <c r="D3885" t="s">
        <v>8</v>
      </c>
      <c r="E3885" t="s">
        <v>9</v>
      </c>
      <c r="F3885" t="s">
        <v>13</v>
      </c>
      <c r="G3885" s="2">
        <v>2.9861111111111113E-2</v>
      </c>
      <c r="H3885" s="3">
        <v>46094</v>
      </c>
      <c r="I3885">
        <v>3</v>
      </c>
      <c r="J3885">
        <f>_xlfn.XLOOKUP(tbl_logs[[#This Row],[Target_Department]],tbl_DeptWeight[Department], tbl_DeptWeight[Impact Score])</f>
        <v>1</v>
      </c>
      <c r="K3885">
        <f>_xlfn.XLOOKUP(tbl_logs[[#This Row],[Employee_Action]],tbl_ResponseLikelihood[Employee Action],tbl_ResponseLikelihood[Likelihood Score])</f>
        <v>1</v>
      </c>
      <c r="L3885">
        <f>tbl_logs[[#This Row],[Impact Score]]*tbl_logs[[#This Row],[Response Multiplier]]</f>
        <v>1</v>
      </c>
      <c r="M3885" t="str" cm="1">
        <f t="array" ref="M3885">_xlfn.IFS(tbl_logs[[#This Row],[Total Score]]&lt;=4, "Low", tbl_logs[[#This Row],[Total Score]]&lt;=10, "Medium", tbl_logs[[#This Row],[Total Score]]&lt;=19, "High", tbl_logs[[#This Row],[Total Score]]&lt;=25, "Very High")</f>
        <v>Low</v>
      </c>
      <c r="N3885" t="str" cm="1">
        <f t="array" ref="N3885">_xlfn.IFS(tbl_logs[[#This Row],[Total Score]]&lt;=4, "Low", tbl_logs[[#This Row],[Total Score]]&lt;=10, "Medium", tbl_logs[[#This Row],[Total Score]]&lt;=17, "High", tbl_logs[[#This Row],[Total Score]]&lt;=25, "Critical")</f>
        <v>Low</v>
      </c>
    </row>
    <row r="3886" spans="1:14" x14ac:dyDescent="0.3">
      <c r="A3886" t="s">
        <v>3645</v>
      </c>
      <c r="B3886" s="1">
        <v>46094.055555555555</v>
      </c>
      <c r="C3886" t="s">
        <v>26</v>
      </c>
      <c r="D3886" t="s">
        <v>18</v>
      </c>
      <c r="E3886" t="s">
        <v>31</v>
      </c>
      <c r="F3886" t="s">
        <v>10</v>
      </c>
      <c r="G3886" s="2">
        <v>5.5555555555555552E-2</v>
      </c>
      <c r="H3886" s="3">
        <v>46094</v>
      </c>
      <c r="I3886">
        <v>3</v>
      </c>
      <c r="J3886">
        <f>_xlfn.XLOOKUP(tbl_logs[[#This Row],[Target_Department]],tbl_DeptWeight[Department], tbl_DeptWeight[Impact Score])</f>
        <v>3</v>
      </c>
      <c r="K3886">
        <f>_xlfn.XLOOKUP(tbl_logs[[#This Row],[Employee_Action]],tbl_ResponseLikelihood[Employee Action],tbl_ResponseLikelihood[Likelihood Score])</f>
        <v>2</v>
      </c>
      <c r="L3886">
        <f>tbl_logs[[#This Row],[Impact Score]]*tbl_logs[[#This Row],[Response Multiplier]]</f>
        <v>6</v>
      </c>
      <c r="M3886" t="str" cm="1">
        <f t="array" ref="M3886">_xlfn.IFS(tbl_logs[[#This Row],[Total Score]]&lt;=4, "Low", tbl_logs[[#This Row],[Total Score]]&lt;=10, "Medium", tbl_logs[[#This Row],[Total Score]]&lt;=19, "High", tbl_logs[[#This Row],[Total Score]]&lt;=25, "Very High")</f>
        <v>Medium</v>
      </c>
      <c r="N3886" t="str" cm="1">
        <f t="array" ref="N3886">_xlfn.IFS(tbl_logs[[#This Row],[Total Score]]&lt;=4, "Low", tbl_logs[[#This Row],[Total Score]]&lt;=10, "Medium", tbl_logs[[#This Row],[Total Score]]&lt;=17, "High", tbl_logs[[#This Row],[Total Score]]&lt;=25, "Critical")</f>
        <v>Medium</v>
      </c>
    </row>
    <row r="3887" spans="1:14" x14ac:dyDescent="0.3">
      <c r="A3887" t="s">
        <v>1366</v>
      </c>
      <c r="B3887" s="1">
        <v>46094.131944444445</v>
      </c>
      <c r="C3887" t="s">
        <v>7</v>
      </c>
      <c r="D3887" t="s">
        <v>15</v>
      </c>
      <c r="E3887" t="s">
        <v>19</v>
      </c>
      <c r="F3887" t="s">
        <v>10</v>
      </c>
      <c r="G3887" s="2">
        <v>0.13194444444444445</v>
      </c>
      <c r="H3887" s="3">
        <v>46094</v>
      </c>
      <c r="I3887">
        <v>3</v>
      </c>
      <c r="J3887">
        <f>_xlfn.XLOOKUP(tbl_logs[[#This Row],[Target_Department]],tbl_DeptWeight[Department], tbl_DeptWeight[Impact Score])</f>
        <v>3</v>
      </c>
      <c r="K3887">
        <f>_xlfn.XLOOKUP(tbl_logs[[#This Row],[Employee_Action]],tbl_ResponseLikelihood[Employee Action],tbl_ResponseLikelihood[Likelihood Score])</f>
        <v>2</v>
      </c>
      <c r="L3887">
        <f>tbl_logs[[#This Row],[Impact Score]]*tbl_logs[[#This Row],[Response Multiplier]]</f>
        <v>6</v>
      </c>
      <c r="M3887" t="str" cm="1">
        <f t="array" ref="M3887">_xlfn.IFS(tbl_logs[[#This Row],[Total Score]]&lt;=4, "Low", tbl_logs[[#This Row],[Total Score]]&lt;=10, "Medium", tbl_logs[[#This Row],[Total Score]]&lt;=19, "High", tbl_logs[[#This Row],[Total Score]]&lt;=25, "Very High")</f>
        <v>Medium</v>
      </c>
      <c r="N3887" t="str" cm="1">
        <f t="array" ref="N3887">_xlfn.IFS(tbl_logs[[#This Row],[Total Score]]&lt;=4, "Low", tbl_logs[[#This Row],[Total Score]]&lt;=10, "Medium", tbl_logs[[#This Row],[Total Score]]&lt;=17, "High", tbl_logs[[#This Row],[Total Score]]&lt;=25, "Critical")</f>
        <v>Medium</v>
      </c>
    </row>
    <row r="3888" spans="1:14" x14ac:dyDescent="0.3">
      <c r="A3888" t="s">
        <v>24</v>
      </c>
      <c r="B3888" s="1">
        <v>46094.14166666667</v>
      </c>
      <c r="C3888" t="s">
        <v>7</v>
      </c>
      <c r="D3888" t="s">
        <v>22</v>
      </c>
      <c r="E3888" t="s">
        <v>9</v>
      </c>
      <c r="F3888" t="s">
        <v>10</v>
      </c>
      <c r="G3888" s="2">
        <v>0.14166666666666666</v>
      </c>
      <c r="H3888" s="3">
        <v>46094</v>
      </c>
      <c r="I3888">
        <v>3</v>
      </c>
      <c r="J3888">
        <f>_xlfn.XLOOKUP(tbl_logs[[#This Row],[Target_Department]],tbl_DeptWeight[Department], tbl_DeptWeight[Impact Score])</f>
        <v>3</v>
      </c>
      <c r="K3888">
        <f>_xlfn.XLOOKUP(tbl_logs[[#This Row],[Employee_Action]],tbl_ResponseLikelihood[Employee Action],tbl_ResponseLikelihood[Likelihood Score])</f>
        <v>2</v>
      </c>
      <c r="L3888">
        <f>tbl_logs[[#This Row],[Impact Score]]*tbl_logs[[#This Row],[Response Multiplier]]</f>
        <v>6</v>
      </c>
      <c r="M3888" t="str" cm="1">
        <f t="array" ref="M3888">_xlfn.IFS(tbl_logs[[#This Row],[Total Score]]&lt;=4, "Low", tbl_logs[[#This Row],[Total Score]]&lt;=10, "Medium", tbl_logs[[#This Row],[Total Score]]&lt;=19, "High", tbl_logs[[#This Row],[Total Score]]&lt;=25, "Very High")</f>
        <v>Medium</v>
      </c>
      <c r="N3888" t="str" cm="1">
        <f t="array" ref="N3888">_xlfn.IFS(tbl_logs[[#This Row],[Total Score]]&lt;=4, "Low", tbl_logs[[#This Row],[Total Score]]&lt;=10, "Medium", tbl_logs[[#This Row],[Total Score]]&lt;=17, "High", tbl_logs[[#This Row],[Total Score]]&lt;=25, "Critical")</f>
        <v>Medium</v>
      </c>
    </row>
    <row r="3889" spans="1:14" x14ac:dyDescent="0.3">
      <c r="A3889" t="s">
        <v>2458</v>
      </c>
      <c r="B3889" s="1">
        <v>46094.178472222222</v>
      </c>
      <c r="C3889" t="s">
        <v>26</v>
      </c>
      <c r="D3889" t="s">
        <v>15</v>
      </c>
      <c r="E3889" t="s">
        <v>19</v>
      </c>
      <c r="F3889" t="s">
        <v>33</v>
      </c>
      <c r="G3889" s="2">
        <v>0.17847222222222223</v>
      </c>
      <c r="H3889" s="3">
        <v>46094</v>
      </c>
      <c r="I3889">
        <v>3</v>
      </c>
      <c r="J3889">
        <f>_xlfn.XLOOKUP(tbl_logs[[#This Row],[Target_Department]],tbl_DeptWeight[Department], tbl_DeptWeight[Impact Score])</f>
        <v>3</v>
      </c>
      <c r="K3889">
        <f>_xlfn.XLOOKUP(tbl_logs[[#This Row],[Employee_Action]],tbl_ResponseLikelihood[Employee Action],tbl_ResponseLikelihood[Likelihood Score])</f>
        <v>4</v>
      </c>
      <c r="L3889">
        <f>tbl_logs[[#This Row],[Impact Score]]*tbl_logs[[#This Row],[Response Multiplier]]</f>
        <v>12</v>
      </c>
      <c r="M3889" t="str" cm="1">
        <f t="array" ref="M3889">_xlfn.IFS(tbl_logs[[#This Row],[Total Score]]&lt;=4, "Low", tbl_logs[[#This Row],[Total Score]]&lt;=10, "Medium", tbl_logs[[#This Row],[Total Score]]&lt;=19, "High", tbl_logs[[#This Row],[Total Score]]&lt;=25, "Very High")</f>
        <v>High</v>
      </c>
      <c r="N3889" t="str" cm="1">
        <f t="array" ref="N3889">_xlfn.IFS(tbl_logs[[#This Row],[Total Score]]&lt;=4, "Low", tbl_logs[[#This Row],[Total Score]]&lt;=10, "Medium", tbl_logs[[#This Row],[Total Score]]&lt;=17, "High", tbl_logs[[#This Row],[Total Score]]&lt;=25, "Critical")</f>
        <v>High</v>
      </c>
    </row>
    <row r="3890" spans="1:14" x14ac:dyDescent="0.3">
      <c r="A3890" t="s">
        <v>4698</v>
      </c>
      <c r="B3890" s="1">
        <v>46094.206944444442</v>
      </c>
      <c r="C3890" t="s">
        <v>47</v>
      </c>
      <c r="D3890" t="s">
        <v>18</v>
      </c>
      <c r="E3890" t="s">
        <v>9</v>
      </c>
      <c r="F3890" t="s">
        <v>10</v>
      </c>
      <c r="G3890" s="2">
        <v>0.20694444444444443</v>
      </c>
      <c r="H3890" s="3">
        <v>46094</v>
      </c>
      <c r="I3890">
        <v>3</v>
      </c>
      <c r="J3890">
        <f>_xlfn.XLOOKUP(tbl_logs[[#This Row],[Target_Department]],tbl_DeptWeight[Department], tbl_DeptWeight[Impact Score])</f>
        <v>1</v>
      </c>
      <c r="K3890">
        <f>_xlfn.XLOOKUP(tbl_logs[[#This Row],[Employee_Action]],tbl_ResponseLikelihood[Employee Action],tbl_ResponseLikelihood[Likelihood Score])</f>
        <v>2</v>
      </c>
      <c r="L3890">
        <f>tbl_logs[[#This Row],[Impact Score]]*tbl_logs[[#This Row],[Response Multiplier]]</f>
        <v>2</v>
      </c>
      <c r="M3890" t="str" cm="1">
        <f t="array" ref="M3890">_xlfn.IFS(tbl_logs[[#This Row],[Total Score]]&lt;=4, "Low", tbl_logs[[#This Row],[Total Score]]&lt;=10, "Medium", tbl_logs[[#This Row],[Total Score]]&lt;=19, "High", tbl_logs[[#This Row],[Total Score]]&lt;=25, "Very High")</f>
        <v>Low</v>
      </c>
      <c r="N3890" t="str" cm="1">
        <f t="array" ref="N3890">_xlfn.IFS(tbl_logs[[#This Row],[Total Score]]&lt;=4, "Low", tbl_logs[[#This Row],[Total Score]]&lt;=10, "Medium", tbl_logs[[#This Row],[Total Score]]&lt;=17, "High", tbl_logs[[#This Row],[Total Score]]&lt;=25, "Critical")</f>
        <v>Low</v>
      </c>
    </row>
    <row r="3891" spans="1:14" x14ac:dyDescent="0.3">
      <c r="A3891" t="s">
        <v>2546</v>
      </c>
      <c r="B3891" s="1">
        <v>46094.227777777778</v>
      </c>
      <c r="C3891" t="s">
        <v>7</v>
      </c>
      <c r="D3891" t="s">
        <v>22</v>
      </c>
      <c r="E3891" t="s">
        <v>19</v>
      </c>
      <c r="F3891" t="s">
        <v>20</v>
      </c>
      <c r="G3891" s="2">
        <v>0.22777777777777777</v>
      </c>
      <c r="H3891" s="3">
        <v>46094</v>
      </c>
      <c r="I3891">
        <v>3</v>
      </c>
      <c r="J3891">
        <f>_xlfn.XLOOKUP(tbl_logs[[#This Row],[Target_Department]],tbl_DeptWeight[Department], tbl_DeptWeight[Impact Score])</f>
        <v>3</v>
      </c>
      <c r="K3891">
        <f>_xlfn.XLOOKUP(tbl_logs[[#This Row],[Employee_Action]],tbl_ResponseLikelihood[Employee Action],tbl_ResponseLikelihood[Likelihood Score])</f>
        <v>2</v>
      </c>
      <c r="L3891">
        <f>tbl_logs[[#This Row],[Impact Score]]*tbl_logs[[#This Row],[Response Multiplier]]</f>
        <v>6</v>
      </c>
      <c r="M3891" t="str" cm="1">
        <f t="array" ref="M3891">_xlfn.IFS(tbl_logs[[#This Row],[Total Score]]&lt;=4, "Low", tbl_logs[[#This Row],[Total Score]]&lt;=10, "Medium", tbl_logs[[#This Row],[Total Score]]&lt;=19, "High", tbl_logs[[#This Row],[Total Score]]&lt;=25, "Very High")</f>
        <v>Medium</v>
      </c>
      <c r="N3891" t="str" cm="1">
        <f t="array" ref="N3891">_xlfn.IFS(tbl_logs[[#This Row],[Total Score]]&lt;=4, "Low", tbl_logs[[#This Row],[Total Score]]&lt;=10, "Medium", tbl_logs[[#This Row],[Total Score]]&lt;=17, "High", tbl_logs[[#This Row],[Total Score]]&lt;=25, "Critical")</f>
        <v>Medium</v>
      </c>
    </row>
    <row r="3892" spans="1:14" x14ac:dyDescent="0.3">
      <c r="A3892" t="s">
        <v>3273</v>
      </c>
      <c r="B3892" s="1">
        <v>46094.245833333334</v>
      </c>
      <c r="C3892" t="s">
        <v>7</v>
      </c>
      <c r="D3892" t="s">
        <v>8</v>
      </c>
      <c r="E3892" t="s">
        <v>19</v>
      </c>
      <c r="F3892" t="s">
        <v>33</v>
      </c>
      <c r="G3892" s="2">
        <v>0.24583333333333332</v>
      </c>
      <c r="H3892" s="3">
        <v>46094</v>
      </c>
      <c r="I3892">
        <v>3</v>
      </c>
      <c r="J3892">
        <f>_xlfn.XLOOKUP(tbl_logs[[#This Row],[Target_Department]],tbl_DeptWeight[Department], tbl_DeptWeight[Impact Score])</f>
        <v>3</v>
      </c>
      <c r="K3892">
        <f>_xlfn.XLOOKUP(tbl_logs[[#This Row],[Employee_Action]],tbl_ResponseLikelihood[Employee Action],tbl_ResponseLikelihood[Likelihood Score])</f>
        <v>4</v>
      </c>
      <c r="L3892">
        <f>tbl_logs[[#This Row],[Impact Score]]*tbl_logs[[#This Row],[Response Multiplier]]</f>
        <v>12</v>
      </c>
      <c r="M3892" t="str" cm="1">
        <f t="array" ref="M3892">_xlfn.IFS(tbl_logs[[#This Row],[Total Score]]&lt;=4, "Low", tbl_logs[[#This Row],[Total Score]]&lt;=10, "Medium", tbl_logs[[#This Row],[Total Score]]&lt;=19, "High", tbl_logs[[#This Row],[Total Score]]&lt;=25, "Very High")</f>
        <v>High</v>
      </c>
      <c r="N3892" t="str" cm="1">
        <f t="array" ref="N3892">_xlfn.IFS(tbl_logs[[#This Row],[Total Score]]&lt;=4, "Low", tbl_logs[[#This Row],[Total Score]]&lt;=10, "Medium", tbl_logs[[#This Row],[Total Score]]&lt;=17, "High", tbl_logs[[#This Row],[Total Score]]&lt;=25, "Critical")</f>
        <v>High</v>
      </c>
    </row>
    <row r="3893" spans="1:14" x14ac:dyDescent="0.3">
      <c r="A3893" t="s">
        <v>2499</v>
      </c>
      <c r="B3893" s="1">
        <v>46094.265972222223</v>
      </c>
      <c r="C3893" t="s">
        <v>7</v>
      </c>
      <c r="D3893" t="s">
        <v>8</v>
      </c>
      <c r="E3893" t="s">
        <v>19</v>
      </c>
      <c r="F3893" t="s">
        <v>13</v>
      </c>
      <c r="G3893" s="2">
        <v>0.26597222222222222</v>
      </c>
      <c r="H3893" s="3">
        <v>46094</v>
      </c>
      <c r="I3893">
        <v>3</v>
      </c>
      <c r="J3893">
        <f>_xlfn.XLOOKUP(tbl_logs[[#This Row],[Target_Department]],tbl_DeptWeight[Department], tbl_DeptWeight[Impact Score])</f>
        <v>3</v>
      </c>
      <c r="K3893">
        <f>_xlfn.XLOOKUP(tbl_logs[[#This Row],[Employee_Action]],tbl_ResponseLikelihood[Employee Action],tbl_ResponseLikelihood[Likelihood Score])</f>
        <v>1</v>
      </c>
      <c r="L3893">
        <f>tbl_logs[[#This Row],[Impact Score]]*tbl_logs[[#This Row],[Response Multiplier]]</f>
        <v>3</v>
      </c>
      <c r="M3893" t="str" cm="1">
        <f t="array" ref="M3893">_xlfn.IFS(tbl_logs[[#This Row],[Total Score]]&lt;=4, "Low", tbl_logs[[#This Row],[Total Score]]&lt;=10, "Medium", tbl_logs[[#This Row],[Total Score]]&lt;=19, "High", tbl_logs[[#This Row],[Total Score]]&lt;=25, "Very High")</f>
        <v>Low</v>
      </c>
      <c r="N3893" t="str" cm="1">
        <f t="array" ref="N3893">_xlfn.IFS(tbl_logs[[#This Row],[Total Score]]&lt;=4, "Low", tbl_logs[[#This Row],[Total Score]]&lt;=10, "Medium", tbl_logs[[#This Row],[Total Score]]&lt;=17, "High", tbl_logs[[#This Row],[Total Score]]&lt;=25, "Critical")</f>
        <v>Low</v>
      </c>
    </row>
    <row r="3894" spans="1:14" x14ac:dyDescent="0.3">
      <c r="A3894" t="s">
        <v>4656</v>
      </c>
      <c r="B3894" s="1">
        <v>46094.267361111109</v>
      </c>
      <c r="C3894" t="s">
        <v>7</v>
      </c>
      <c r="D3894" t="s">
        <v>22</v>
      </c>
      <c r="E3894" t="s">
        <v>19</v>
      </c>
      <c r="F3894" t="s">
        <v>10</v>
      </c>
      <c r="G3894" s="2">
        <v>0.2673611111111111</v>
      </c>
      <c r="H3894" s="3">
        <v>46094</v>
      </c>
      <c r="I3894">
        <v>3</v>
      </c>
      <c r="J3894">
        <f>_xlfn.XLOOKUP(tbl_logs[[#This Row],[Target_Department]],tbl_DeptWeight[Department], tbl_DeptWeight[Impact Score])</f>
        <v>3</v>
      </c>
      <c r="K3894">
        <f>_xlfn.XLOOKUP(tbl_logs[[#This Row],[Employee_Action]],tbl_ResponseLikelihood[Employee Action],tbl_ResponseLikelihood[Likelihood Score])</f>
        <v>2</v>
      </c>
      <c r="L3894">
        <f>tbl_logs[[#This Row],[Impact Score]]*tbl_logs[[#This Row],[Response Multiplier]]</f>
        <v>6</v>
      </c>
      <c r="M3894" t="str" cm="1">
        <f t="array" ref="M3894">_xlfn.IFS(tbl_logs[[#This Row],[Total Score]]&lt;=4, "Low", tbl_logs[[#This Row],[Total Score]]&lt;=10, "Medium", tbl_logs[[#This Row],[Total Score]]&lt;=19, "High", tbl_logs[[#This Row],[Total Score]]&lt;=25, "Very High")</f>
        <v>Medium</v>
      </c>
      <c r="N3894" t="str" cm="1">
        <f t="array" ref="N3894">_xlfn.IFS(tbl_logs[[#This Row],[Total Score]]&lt;=4, "Low", tbl_logs[[#This Row],[Total Score]]&lt;=10, "Medium", tbl_logs[[#This Row],[Total Score]]&lt;=17, "High", tbl_logs[[#This Row],[Total Score]]&lt;=25, "Critical")</f>
        <v>Medium</v>
      </c>
    </row>
    <row r="3895" spans="1:14" x14ac:dyDescent="0.3">
      <c r="A3895" t="s">
        <v>763</v>
      </c>
      <c r="B3895" s="1">
        <v>46094.288194444445</v>
      </c>
      <c r="C3895" t="s">
        <v>35</v>
      </c>
      <c r="D3895" t="s">
        <v>22</v>
      </c>
      <c r="E3895" t="s">
        <v>16</v>
      </c>
      <c r="F3895" t="s">
        <v>33</v>
      </c>
      <c r="G3895" s="2">
        <v>0.28819444444444442</v>
      </c>
      <c r="H3895" s="3">
        <v>46094</v>
      </c>
      <c r="I3895">
        <v>3</v>
      </c>
      <c r="J3895">
        <f>_xlfn.XLOOKUP(tbl_logs[[#This Row],[Target_Department]],tbl_DeptWeight[Department], tbl_DeptWeight[Impact Score])</f>
        <v>1</v>
      </c>
      <c r="K3895">
        <f>_xlfn.XLOOKUP(tbl_logs[[#This Row],[Employee_Action]],tbl_ResponseLikelihood[Employee Action],tbl_ResponseLikelihood[Likelihood Score])</f>
        <v>4</v>
      </c>
      <c r="L3895">
        <f>tbl_logs[[#This Row],[Impact Score]]*tbl_logs[[#This Row],[Response Multiplier]]</f>
        <v>4</v>
      </c>
      <c r="M3895" t="str" cm="1">
        <f t="array" ref="M3895">_xlfn.IFS(tbl_logs[[#This Row],[Total Score]]&lt;=4, "Low", tbl_logs[[#This Row],[Total Score]]&lt;=10, "Medium", tbl_logs[[#This Row],[Total Score]]&lt;=19, "High", tbl_logs[[#This Row],[Total Score]]&lt;=25, "Very High")</f>
        <v>Low</v>
      </c>
      <c r="N3895" t="str" cm="1">
        <f t="array" ref="N3895">_xlfn.IFS(tbl_logs[[#This Row],[Total Score]]&lt;=4, "Low", tbl_logs[[#This Row],[Total Score]]&lt;=10, "Medium", tbl_logs[[#This Row],[Total Score]]&lt;=17, "High", tbl_logs[[#This Row],[Total Score]]&lt;=25, "Critical")</f>
        <v>Low</v>
      </c>
    </row>
    <row r="3896" spans="1:14" x14ac:dyDescent="0.3">
      <c r="A3896" t="s">
        <v>2580</v>
      </c>
      <c r="B3896" s="1">
        <v>46094.292361111111</v>
      </c>
      <c r="C3896" t="s">
        <v>40</v>
      </c>
      <c r="D3896" t="s">
        <v>15</v>
      </c>
      <c r="E3896" t="s">
        <v>16</v>
      </c>
      <c r="F3896" t="s">
        <v>13</v>
      </c>
      <c r="G3896" s="2">
        <v>0.29236111111111113</v>
      </c>
      <c r="H3896" s="3">
        <v>46094</v>
      </c>
      <c r="I3896">
        <v>3</v>
      </c>
      <c r="J3896">
        <f>_xlfn.XLOOKUP(tbl_logs[[#This Row],[Target_Department]],tbl_DeptWeight[Department], tbl_DeptWeight[Impact Score])</f>
        <v>5</v>
      </c>
      <c r="K3896">
        <f>_xlfn.XLOOKUP(tbl_logs[[#This Row],[Employee_Action]],tbl_ResponseLikelihood[Employee Action],tbl_ResponseLikelihood[Likelihood Score])</f>
        <v>1</v>
      </c>
      <c r="L3896">
        <f>tbl_logs[[#This Row],[Impact Score]]*tbl_logs[[#This Row],[Response Multiplier]]</f>
        <v>5</v>
      </c>
      <c r="M3896" t="str" cm="1">
        <f t="array" ref="M3896">_xlfn.IFS(tbl_logs[[#This Row],[Total Score]]&lt;=4, "Low", tbl_logs[[#This Row],[Total Score]]&lt;=10, "Medium", tbl_logs[[#This Row],[Total Score]]&lt;=19, "High", tbl_logs[[#This Row],[Total Score]]&lt;=25, "Very High")</f>
        <v>Medium</v>
      </c>
      <c r="N3896" t="str" cm="1">
        <f t="array" ref="N3896">_xlfn.IFS(tbl_logs[[#This Row],[Total Score]]&lt;=4, "Low", tbl_logs[[#This Row],[Total Score]]&lt;=10, "Medium", tbl_logs[[#This Row],[Total Score]]&lt;=17, "High", tbl_logs[[#This Row],[Total Score]]&lt;=25, "Critical")</f>
        <v>Medium</v>
      </c>
    </row>
    <row r="3897" spans="1:14" x14ac:dyDescent="0.3">
      <c r="A3897" t="s">
        <v>114</v>
      </c>
      <c r="B3897" s="1">
        <v>46094.313194444447</v>
      </c>
      <c r="C3897" t="s">
        <v>7</v>
      </c>
      <c r="D3897" t="s">
        <v>15</v>
      </c>
      <c r="E3897" t="s">
        <v>19</v>
      </c>
      <c r="F3897" t="s">
        <v>13</v>
      </c>
      <c r="G3897" s="2">
        <v>0.31319444444444444</v>
      </c>
      <c r="H3897" s="3">
        <v>46094</v>
      </c>
      <c r="I3897">
        <v>3</v>
      </c>
      <c r="J3897">
        <f>_xlfn.XLOOKUP(tbl_logs[[#This Row],[Target_Department]],tbl_DeptWeight[Department], tbl_DeptWeight[Impact Score])</f>
        <v>3</v>
      </c>
      <c r="K3897">
        <f>_xlfn.XLOOKUP(tbl_logs[[#This Row],[Employee_Action]],tbl_ResponseLikelihood[Employee Action],tbl_ResponseLikelihood[Likelihood Score])</f>
        <v>1</v>
      </c>
      <c r="L3897">
        <f>tbl_logs[[#This Row],[Impact Score]]*tbl_logs[[#This Row],[Response Multiplier]]</f>
        <v>3</v>
      </c>
      <c r="M3897" t="str" cm="1">
        <f t="array" ref="M3897">_xlfn.IFS(tbl_logs[[#This Row],[Total Score]]&lt;=4, "Low", tbl_logs[[#This Row],[Total Score]]&lt;=10, "Medium", tbl_logs[[#This Row],[Total Score]]&lt;=19, "High", tbl_logs[[#This Row],[Total Score]]&lt;=25, "Very High")</f>
        <v>Low</v>
      </c>
      <c r="N3897" t="str" cm="1">
        <f t="array" ref="N3897">_xlfn.IFS(tbl_logs[[#This Row],[Total Score]]&lt;=4, "Low", tbl_logs[[#This Row],[Total Score]]&lt;=10, "Medium", tbl_logs[[#This Row],[Total Score]]&lt;=17, "High", tbl_logs[[#This Row],[Total Score]]&lt;=25, "Critical")</f>
        <v>Low</v>
      </c>
    </row>
    <row r="3898" spans="1:14" x14ac:dyDescent="0.3">
      <c r="A3898" t="s">
        <v>1719</v>
      </c>
      <c r="B3898" s="1">
        <v>46094.34375</v>
      </c>
      <c r="C3898" t="s">
        <v>12</v>
      </c>
      <c r="D3898" t="s">
        <v>18</v>
      </c>
      <c r="E3898" t="s">
        <v>31</v>
      </c>
      <c r="F3898" t="s">
        <v>10</v>
      </c>
      <c r="G3898" s="2">
        <v>0.34375</v>
      </c>
      <c r="H3898" s="3">
        <v>46094</v>
      </c>
      <c r="I3898">
        <v>3</v>
      </c>
      <c r="J3898">
        <f>_xlfn.XLOOKUP(tbl_logs[[#This Row],[Target_Department]],tbl_DeptWeight[Department], tbl_DeptWeight[Impact Score])</f>
        <v>1</v>
      </c>
      <c r="K3898">
        <f>_xlfn.XLOOKUP(tbl_logs[[#This Row],[Employee_Action]],tbl_ResponseLikelihood[Employee Action],tbl_ResponseLikelihood[Likelihood Score])</f>
        <v>2</v>
      </c>
      <c r="L3898">
        <f>tbl_logs[[#This Row],[Impact Score]]*tbl_logs[[#This Row],[Response Multiplier]]</f>
        <v>2</v>
      </c>
      <c r="M3898" t="str" cm="1">
        <f t="array" ref="M3898">_xlfn.IFS(tbl_logs[[#This Row],[Total Score]]&lt;=4, "Low", tbl_logs[[#This Row],[Total Score]]&lt;=10, "Medium", tbl_logs[[#This Row],[Total Score]]&lt;=19, "High", tbl_logs[[#This Row],[Total Score]]&lt;=25, "Very High")</f>
        <v>Low</v>
      </c>
      <c r="N3898" t="str" cm="1">
        <f t="array" ref="N3898">_xlfn.IFS(tbl_logs[[#This Row],[Total Score]]&lt;=4, "Low", tbl_logs[[#This Row],[Total Score]]&lt;=10, "Medium", tbl_logs[[#This Row],[Total Score]]&lt;=17, "High", tbl_logs[[#This Row],[Total Score]]&lt;=25, "Critical")</f>
        <v>Low</v>
      </c>
    </row>
    <row r="3899" spans="1:14" x14ac:dyDescent="0.3">
      <c r="A3899" t="s">
        <v>339</v>
      </c>
      <c r="B3899" s="1">
        <v>46094.354166666664</v>
      </c>
      <c r="C3899" t="s">
        <v>35</v>
      </c>
      <c r="D3899" t="s">
        <v>18</v>
      </c>
      <c r="E3899" t="s">
        <v>31</v>
      </c>
      <c r="F3899" t="s">
        <v>20</v>
      </c>
      <c r="G3899" s="2">
        <v>0.35416666666666669</v>
      </c>
      <c r="H3899" s="3">
        <v>46094</v>
      </c>
      <c r="I3899">
        <v>3</v>
      </c>
      <c r="J3899">
        <f>_xlfn.XLOOKUP(tbl_logs[[#This Row],[Target_Department]],tbl_DeptWeight[Department], tbl_DeptWeight[Impact Score])</f>
        <v>1</v>
      </c>
      <c r="K3899">
        <f>_xlfn.XLOOKUP(tbl_logs[[#This Row],[Employee_Action]],tbl_ResponseLikelihood[Employee Action],tbl_ResponseLikelihood[Likelihood Score])</f>
        <v>2</v>
      </c>
      <c r="L3899">
        <f>tbl_logs[[#This Row],[Impact Score]]*tbl_logs[[#This Row],[Response Multiplier]]</f>
        <v>2</v>
      </c>
      <c r="M3899" t="str" cm="1">
        <f t="array" ref="M3899">_xlfn.IFS(tbl_logs[[#This Row],[Total Score]]&lt;=4, "Low", tbl_logs[[#This Row],[Total Score]]&lt;=10, "Medium", tbl_logs[[#This Row],[Total Score]]&lt;=19, "High", tbl_logs[[#This Row],[Total Score]]&lt;=25, "Very High")</f>
        <v>Low</v>
      </c>
      <c r="N3899" t="str" cm="1">
        <f t="array" ref="N3899">_xlfn.IFS(tbl_logs[[#This Row],[Total Score]]&lt;=4, "Low", tbl_logs[[#This Row],[Total Score]]&lt;=10, "Medium", tbl_logs[[#This Row],[Total Score]]&lt;=17, "High", tbl_logs[[#This Row],[Total Score]]&lt;=25, "Critical")</f>
        <v>Low</v>
      </c>
    </row>
    <row r="3900" spans="1:14" x14ac:dyDescent="0.3">
      <c r="A3900" t="s">
        <v>1172</v>
      </c>
      <c r="B3900" s="1">
        <v>46094.39166666667</v>
      </c>
      <c r="C3900" t="s">
        <v>26</v>
      </c>
      <c r="D3900" t="s">
        <v>18</v>
      </c>
      <c r="E3900" t="s">
        <v>16</v>
      </c>
      <c r="F3900" t="s">
        <v>10</v>
      </c>
      <c r="G3900" s="2">
        <v>0.39166666666666666</v>
      </c>
      <c r="H3900" s="3">
        <v>46094</v>
      </c>
      <c r="I3900">
        <v>3</v>
      </c>
      <c r="J3900">
        <f>_xlfn.XLOOKUP(tbl_logs[[#This Row],[Target_Department]],tbl_DeptWeight[Department], tbl_DeptWeight[Impact Score])</f>
        <v>3</v>
      </c>
      <c r="K3900">
        <f>_xlfn.XLOOKUP(tbl_logs[[#This Row],[Employee_Action]],tbl_ResponseLikelihood[Employee Action],tbl_ResponseLikelihood[Likelihood Score])</f>
        <v>2</v>
      </c>
      <c r="L3900">
        <f>tbl_logs[[#This Row],[Impact Score]]*tbl_logs[[#This Row],[Response Multiplier]]</f>
        <v>6</v>
      </c>
      <c r="M3900" t="str" cm="1">
        <f t="array" ref="M3900">_xlfn.IFS(tbl_logs[[#This Row],[Total Score]]&lt;=4, "Low", tbl_logs[[#This Row],[Total Score]]&lt;=10, "Medium", tbl_logs[[#This Row],[Total Score]]&lt;=19, "High", tbl_logs[[#This Row],[Total Score]]&lt;=25, "Very High")</f>
        <v>Medium</v>
      </c>
      <c r="N3900" t="str" cm="1">
        <f t="array" ref="N3900">_xlfn.IFS(tbl_logs[[#This Row],[Total Score]]&lt;=4, "Low", tbl_logs[[#This Row],[Total Score]]&lt;=10, "Medium", tbl_logs[[#This Row],[Total Score]]&lt;=17, "High", tbl_logs[[#This Row],[Total Score]]&lt;=25, "Critical")</f>
        <v>Medium</v>
      </c>
    </row>
    <row r="3901" spans="1:14" x14ac:dyDescent="0.3">
      <c r="A3901" t="s">
        <v>905</v>
      </c>
      <c r="B3901" s="1">
        <v>46094.398611111108</v>
      </c>
      <c r="C3901" t="s">
        <v>12</v>
      </c>
      <c r="D3901" t="s">
        <v>18</v>
      </c>
      <c r="E3901" t="s">
        <v>19</v>
      </c>
      <c r="F3901" t="s">
        <v>13</v>
      </c>
      <c r="G3901" s="2">
        <v>0.39861111111111114</v>
      </c>
      <c r="H3901" s="3">
        <v>46094</v>
      </c>
      <c r="I3901">
        <v>3</v>
      </c>
      <c r="J3901">
        <f>_xlfn.XLOOKUP(tbl_logs[[#This Row],[Target_Department]],tbl_DeptWeight[Department], tbl_DeptWeight[Impact Score])</f>
        <v>1</v>
      </c>
      <c r="K3901">
        <f>_xlfn.XLOOKUP(tbl_logs[[#This Row],[Employee_Action]],tbl_ResponseLikelihood[Employee Action],tbl_ResponseLikelihood[Likelihood Score])</f>
        <v>1</v>
      </c>
      <c r="L3901">
        <f>tbl_logs[[#This Row],[Impact Score]]*tbl_logs[[#This Row],[Response Multiplier]]</f>
        <v>1</v>
      </c>
      <c r="M3901" t="str" cm="1">
        <f t="array" ref="M3901">_xlfn.IFS(tbl_logs[[#This Row],[Total Score]]&lt;=4, "Low", tbl_logs[[#This Row],[Total Score]]&lt;=10, "Medium", tbl_logs[[#This Row],[Total Score]]&lt;=19, "High", tbl_logs[[#This Row],[Total Score]]&lt;=25, "Very High")</f>
        <v>Low</v>
      </c>
      <c r="N3901" t="str" cm="1">
        <f t="array" ref="N3901">_xlfn.IFS(tbl_logs[[#This Row],[Total Score]]&lt;=4, "Low", tbl_logs[[#This Row],[Total Score]]&lt;=10, "Medium", tbl_logs[[#This Row],[Total Score]]&lt;=17, "High", tbl_logs[[#This Row],[Total Score]]&lt;=25, "Critical")</f>
        <v>Low</v>
      </c>
    </row>
    <row r="3902" spans="1:14" x14ac:dyDescent="0.3">
      <c r="A3902" t="s">
        <v>837</v>
      </c>
      <c r="B3902" s="1">
        <v>46094.454861111109</v>
      </c>
      <c r="C3902" t="s">
        <v>12</v>
      </c>
      <c r="D3902" t="s">
        <v>15</v>
      </c>
      <c r="E3902" t="s">
        <v>9</v>
      </c>
      <c r="F3902" t="s">
        <v>33</v>
      </c>
      <c r="G3902" s="2">
        <v>0.4548611111111111</v>
      </c>
      <c r="H3902" s="3">
        <v>46094</v>
      </c>
      <c r="I3902">
        <v>3</v>
      </c>
      <c r="J3902">
        <f>_xlfn.XLOOKUP(tbl_logs[[#This Row],[Target_Department]],tbl_DeptWeight[Department], tbl_DeptWeight[Impact Score])</f>
        <v>1</v>
      </c>
      <c r="K3902">
        <f>_xlfn.XLOOKUP(tbl_logs[[#This Row],[Employee_Action]],tbl_ResponseLikelihood[Employee Action],tbl_ResponseLikelihood[Likelihood Score])</f>
        <v>4</v>
      </c>
      <c r="L3902">
        <f>tbl_logs[[#This Row],[Impact Score]]*tbl_logs[[#This Row],[Response Multiplier]]</f>
        <v>4</v>
      </c>
      <c r="M3902" t="str" cm="1">
        <f t="array" ref="M3902">_xlfn.IFS(tbl_logs[[#This Row],[Total Score]]&lt;=4, "Low", tbl_logs[[#This Row],[Total Score]]&lt;=10, "Medium", tbl_logs[[#This Row],[Total Score]]&lt;=19, "High", tbl_logs[[#This Row],[Total Score]]&lt;=25, "Very High")</f>
        <v>Low</v>
      </c>
      <c r="N3902" t="str" cm="1">
        <f t="array" ref="N3902">_xlfn.IFS(tbl_logs[[#This Row],[Total Score]]&lt;=4, "Low", tbl_logs[[#This Row],[Total Score]]&lt;=10, "Medium", tbl_logs[[#This Row],[Total Score]]&lt;=17, "High", tbl_logs[[#This Row],[Total Score]]&lt;=25, "Critical")</f>
        <v>Low</v>
      </c>
    </row>
    <row r="3903" spans="1:14" x14ac:dyDescent="0.3">
      <c r="A3903" t="s">
        <v>2898</v>
      </c>
      <c r="B3903" s="1">
        <v>46094.46875</v>
      </c>
      <c r="C3903" t="s">
        <v>7</v>
      </c>
      <c r="D3903" t="s">
        <v>18</v>
      </c>
      <c r="E3903" t="s">
        <v>19</v>
      </c>
      <c r="F3903" t="s">
        <v>13</v>
      </c>
      <c r="G3903" s="2">
        <v>0.46875</v>
      </c>
      <c r="H3903" s="3">
        <v>46094</v>
      </c>
      <c r="I3903">
        <v>3</v>
      </c>
      <c r="J3903">
        <f>_xlfn.XLOOKUP(tbl_logs[[#This Row],[Target_Department]],tbl_DeptWeight[Department], tbl_DeptWeight[Impact Score])</f>
        <v>3</v>
      </c>
      <c r="K3903">
        <f>_xlfn.XLOOKUP(tbl_logs[[#This Row],[Employee_Action]],tbl_ResponseLikelihood[Employee Action],tbl_ResponseLikelihood[Likelihood Score])</f>
        <v>1</v>
      </c>
      <c r="L3903">
        <f>tbl_logs[[#This Row],[Impact Score]]*tbl_logs[[#This Row],[Response Multiplier]]</f>
        <v>3</v>
      </c>
      <c r="M3903" t="str" cm="1">
        <f t="array" ref="M3903">_xlfn.IFS(tbl_logs[[#This Row],[Total Score]]&lt;=4, "Low", tbl_logs[[#This Row],[Total Score]]&lt;=10, "Medium", tbl_logs[[#This Row],[Total Score]]&lt;=19, "High", tbl_logs[[#This Row],[Total Score]]&lt;=25, "Very High")</f>
        <v>Low</v>
      </c>
      <c r="N3903" t="str" cm="1">
        <f t="array" ref="N3903">_xlfn.IFS(tbl_logs[[#This Row],[Total Score]]&lt;=4, "Low", tbl_logs[[#This Row],[Total Score]]&lt;=10, "Medium", tbl_logs[[#This Row],[Total Score]]&lt;=17, "High", tbl_logs[[#This Row],[Total Score]]&lt;=25, "Critical")</f>
        <v>Low</v>
      </c>
    </row>
    <row r="3904" spans="1:14" x14ac:dyDescent="0.3">
      <c r="A3904" t="s">
        <v>25</v>
      </c>
      <c r="B3904" s="1">
        <v>46094.511805555558</v>
      </c>
      <c r="C3904" t="s">
        <v>26</v>
      </c>
      <c r="D3904" t="s">
        <v>15</v>
      </c>
      <c r="E3904" t="s">
        <v>16</v>
      </c>
      <c r="F3904" t="s">
        <v>10</v>
      </c>
      <c r="G3904" s="2">
        <v>0.51180555555555551</v>
      </c>
      <c r="H3904" s="3">
        <v>46094</v>
      </c>
      <c r="I3904">
        <v>3</v>
      </c>
      <c r="J3904">
        <f>_xlfn.XLOOKUP(tbl_logs[[#This Row],[Target_Department]],tbl_DeptWeight[Department], tbl_DeptWeight[Impact Score])</f>
        <v>3</v>
      </c>
      <c r="K3904">
        <f>_xlfn.XLOOKUP(tbl_logs[[#This Row],[Employee_Action]],tbl_ResponseLikelihood[Employee Action],tbl_ResponseLikelihood[Likelihood Score])</f>
        <v>2</v>
      </c>
      <c r="L3904">
        <f>tbl_logs[[#This Row],[Impact Score]]*tbl_logs[[#This Row],[Response Multiplier]]</f>
        <v>6</v>
      </c>
      <c r="M3904" t="str" cm="1">
        <f t="array" ref="M3904">_xlfn.IFS(tbl_logs[[#This Row],[Total Score]]&lt;=4, "Low", tbl_logs[[#This Row],[Total Score]]&lt;=10, "Medium", tbl_logs[[#This Row],[Total Score]]&lt;=19, "High", tbl_logs[[#This Row],[Total Score]]&lt;=25, "Very High")</f>
        <v>Medium</v>
      </c>
      <c r="N3904" t="str" cm="1">
        <f t="array" ref="N3904">_xlfn.IFS(tbl_logs[[#This Row],[Total Score]]&lt;=4, "Low", tbl_logs[[#This Row],[Total Score]]&lt;=10, "Medium", tbl_logs[[#This Row],[Total Score]]&lt;=17, "High", tbl_logs[[#This Row],[Total Score]]&lt;=25, "Critical")</f>
        <v>Medium</v>
      </c>
    </row>
    <row r="3905" spans="1:14" x14ac:dyDescent="0.3">
      <c r="A3905" t="s">
        <v>3319</v>
      </c>
      <c r="B3905" s="1">
        <v>46094.520138888889</v>
      </c>
      <c r="C3905" t="s">
        <v>47</v>
      </c>
      <c r="D3905" t="s">
        <v>18</v>
      </c>
      <c r="E3905" t="s">
        <v>31</v>
      </c>
      <c r="F3905" t="s">
        <v>10</v>
      </c>
      <c r="G3905" s="2">
        <v>0.52013888888888893</v>
      </c>
      <c r="H3905" s="3">
        <v>46094</v>
      </c>
      <c r="I3905">
        <v>3</v>
      </c>
      <c r="J3905">
        <f>_xlfn.XLOOKUP(tbl_logs[[#This Row],[Target_Department]],tbl_DeptWeight[Department], tbl_DeptWeight[Impact Score])</f>
        <v>1</v>
      </c>
      <c r="K3905">
        <f>_xlfn.XLOOKUP(tbl_logs[[#This Row],[Employee_Action]],tbl_ResponseLikelihood[Employee Action],tbl_ResponseLikelihood[Likelihood Score])</f>
        <v>2</v>
      </c>
      <c r="L3905">
        <f>tbl_logs[[#This Row],[Impact Score]]*tbl_logs[[#This Row],[Response Multiplier]]</f>
        <v>2</v>
      </c>
      <c r="M3905" t="str" cm="1">
        <f t="array" ref="M3905">_xlfn.IFS(tbl_logs[[#This Row],[Total Score]]&lt;=4, "Low", tbl_logs[[#This Row],[Total Score]]&lt;=10, "Medium", tbl_logs[[#This Row],[Total Score]]&lt;=19, "High", tbl_logs[[#This Row],[Total Score]]&lt;=25, "Very High")</f>
        <v>Low</v>
      </c>
      <c r="N3905" t="str" cm="1">
        <f t="array" ref="N3905">_xlfn.IFS(tbl_logs[[#This Row],[Total Score]]&lt;=4, "Low", tbl_logs[[#This Row],[Total Score]]&lt;=10, "Medium", tbl_logs[[#This Row],[Total Score]]&lt;=17, "High", tbl_logs[[#This Row],[Total Score]]&lt;=25, "Critical")</f>
        <v>Low</v>
      </c>
    </row>
    <row r="3906" spans="1:14" x14ac:dyDescent="0.3">
      <c r="A3906" t="s">
        <v>4304</v>
      </c>
      <c r="B3906" s="1">
        <v>46094.522916666669</v>
      </c>
      <c r="C3906" t="s">
        <v>7</v>
      </c>
      <c r="D3906" t="s">
        <v>15</v>
      </c>
      <c r="E3906" t="s">
        <v>19</v>
      </c>
      <c r="F3906" t="s">
        <v>10</v>
      </c>
      <c r="G3906" s="2">
        <v>0.5229166666666667</v>
      </c>
      <c r="H3906" s="3">
        <v>46094</v>
      </c>
      <c r="I3906">
        <v>3</v>
      </c>
      <c r="J3906">
        <f>_xlfn.XLOOKUP(tbl_logs[[#This Row],[Target_Department]],tbl_DeptWeight[Department], tbl_DeptWeight[Impact Score])</f>
        <v>3</v>
      </c>
      <c r="K3906">
        <f>_xlfn.XLOOKUP(tbl_logs[[#This Row],[Employee_Action]],tbl_ResponseLikelihood[Employee Action],tbl_ResponseLikelihood[Likelihood Score])</f>
        <v>2</v>
      </c>
      <c r="L3906">
        <f>tbl_logs[[#This Row],[Impact Score]]*tbl_logs[[#This Row],[Response Multiplier]]</f>
        <v>6</v>
      </c>
      <c r="M3906" t="str" cm="1">
        <f t="array" ref="M3906">_xlfn.IFS(tbl_logs[[#This Row],[Total Score]]&lt;=4, "Low", tbl_logs[[#This Row],[Total Score]]&lt;=10, "Medium", tbl_logs[[#This Row],[Total Score]]&lt;=19, "High", tbl_logs[[#This Row],[Total Score]]&lt;=25, "Very High")</f>
        <v>Medium</v>
      </c>
      <c r="N3906" t="str" cm="1">
        <f t="array" ref="N3906">_xlfn.IFS(tbl_logs[[#This Row],[Total Score]]&lt;=4, "Low", tbl_logs[[#This Row],[Total Score]]&lt;=10, "Medium", tbl_logs[[#This Row],[Total Score]]&lt;=17, "High", tbl_logs[[#This Row],[Total Score]]&lt;=25, "Critical")</f>
        <v>Medium</v>
      </c>
    </row>
    <row r="3907" spans="1:14" x14ac:dyDescent="0.3">
      <c r="A3907" t="s">
        <v>1557</v>
      </c>
      <c r="B3907" s="1">
        <v>46094.522916666669</v>
      </c>
      <c r="C3907" t="s">
        <v>12</v>
      </c>
      <c r="D3907" t="s">
        <v>22</v>
      </c>
      <c r="E3907" t="s">
        <v>9</v>
      </c>
      <c r="F3907" t="s">
        <v>33</v>
      </c>
      <c r="G3907" s="2">
        <v>0.5229166666666667</v>
      </c>
      <c r="H3907" s="3">
        <v>46094</v>
      </c>
      <c r="I3907">
        <v>3</v>
      </c>
      <c r="J3907">
        <f>_xlfn.XLOOKUP(tbl_logs[[#This Row],[Target_Department]],tbl_DeptWeight[Department], tbl_DeptWeight[Impact Score])</f>
        <v>1</v>
      </c>
      <c r="K3907">
        <f>_xlfn.XLOOKUP(tbl_logs[[#This Row],[Employee_Action]],tbl_ResponseLikelihood[Employee Action],tbl_ResponseLikelihood[Likelihood Score])</f>
        <v>4</v>
      </c>
      <c r="L3907">
        <f>tbl_logs[[#This Row],[Impact Score]]*tbl_logs[[#This Row],[Response Multiplier]]</f>
        <v>4</v>
      </c>
      <c r="M3907" t="str" cm="1">
        <f t="array" ref="M3907">_xlfn.IFS(tbl_logs[[#This Row],[Total Score]]&lt;=4, "Low", tbl_logs[[#This Row],[Total Score]]&lt;=10, "Medium", tbl_logs[[#This Row],[Total Score]]&lt;=19, "High", tbl_logs[[#This Row],[Total Score]]&lt;=25, "Very High")</f>
        <v>Low</v>
      </c>
      <c r="N3907" t="str" cm="1">
        <f t="array" ref="N3907">_xlfn.IFS(tbl_logs[[#This Row],[Total Score]]&lt;=4, "Low", tbl_logs[[#This Row],[Total Score]]&lt;=10, "Medium", tbl_logs[[#This Row],[Total Score]]&lt;=17, "High", tbl_logs[[#This Row],[Total Score]]&lt;=25, "Critical")</f>
        <v>Low</v>
      </c>
    </row>
    <row r="3908" spans="1:14" x14ac:dyDescent="0.3">
      <c r="A3908" t="s">
        <v>1107</v>
      </c>
      <c r="B3908" s="1">
        <v>46094.536111111112</v>
      </c>
      <c r="C3908" t="s">
        <v>35</v>
      </c>
      <c r="D3908" t="s">
        <v>8</v>
      </c>
      <c r="E3908" t="s">
        <v>9</v>
      </c>
      <c r="F3908" t="s">
        <v>33</v>
      </c>
      <c r="G3908" s="2">
        <v>0.53611111111111109</v>
      </c>
      <c r="H3908" s="3">
        <v>46094</v>
      </c>
      <c r="I3908">
        <v>3</v>
      </c>
      <c r="J3908">
        <f>_xlfn.XLOOKUP(tbl_logs[[#This Row],[Target_Department]],tbl_DeptWeight[Department], tbl_DeptWeight[Impact Score])</f>
        <v>1</v>
      </c>
      <c r="K3908">
        <f>_xlfn.XLOOKUP(tbl_logs[[#This Row],[Employee_Action]],tbl_ResponseLikelihood[Employee Action],tbl_ResponseLikelihood[Likelihood Score])</f>
        <v>4</v>
      </c>
      <c r="L3908">
        <f>tbl_logs[[#This Row],[Impact Score]]*tbl_logs[[#This Row],[Response Multiplier]]</f>
        <v>4</v>
      </c>
      <c r="M3908" t="str" cm="1">
        <f t="array" ref="M3908">_xlfn.IFS(tbl_logs[[#This Row],[Total Score]]&lt;=4, "Low", tbl_logs[[#This Row],[Total Score]]&lt;=10, "Medium", tbl_logs[[#This Row],[Total Score]]&lt;=19, "High", tbl_logs[[#This Row],[Total Score]]&lt;=25, "Very High")</f>
        <v>Low</v>
      </c>
      <c r="N3908" t="str" cm="1">
        <f t="array" ref="N3908">_xlfn.IFS(tbl_logs[[#This Row],[Total Score]]&lt;=4, "Low", tbl_logs[[#This Row],[Total Score]]&lt;=10, "Medium", tbl_logs[[#This Row],[Total Score]]&lt;=17, "High", tbl_logs[[#This Row],[Total Score]]&lt;=25, "Critical")</f>
        <v>Low</v>
      </c>
    </row>
    <row r="3909" spans="1:14" x14ac:dyDescent="0.3">
      <c r="A3909" t="s">
        <v>4540</v>
      </c>
      <c r="B3909" s="1">
        <v>46094.571527777778</v>
      </c>
      <c r="C3909" t="s">
        <v>7</v>
      </c>
      <c r="D3909" t="s">
        <v>8</v>
      </c>
      <c r="E3909" t="s">
        <v>19</v>
      </c>
      <c r="F3909" t="s">
        <v>20</v>
      </c>
      <c r="G3909" s="2">
        <v>0.57152777777777775</v>
      </c>
      <c r="H3909" s="3">
        <v>46094</v>
      </c>
      <c r="I3909">
        <v>3</v>
      </c>
      <c r="J3909">
        <f>_xlfn.XLOOKUP(tbl_logs[[#This Row],[Target_Department]],tbl_DeptWeight[Department], tbl_DeptWeight[Impact Score])</f>
        <v>3</v>
      </c>
      <c r="K3909">
        <f>_xlfn.XLOOKUP(tbl_logs[[#This Row],[Employee_Action]],tbl_ResponseLikelihood[Employee Action],tbl_ResponseLikelihood[Likelihood Score])</f>
        <v>2</v>
      </c>
      <c r="L3909">
        <f>tbl_logs[[#This Row],[Impact Score]]*tbl_logs[[#This Row],[Response Multiplier]]</f>
        <v>6</v>
      </c>
      <c r="M3909" t="str" cm="1">
        <f t="array" ref="M3909">_xlfn.IFS(tbl_logs[[#This Row],[Total Score]]&lt;=4, "Low", tbl_logs[[#This Row],[Total Score]]&lt;=10, "Medium", tbl_logs[[#This Row],[Total Score]]&lt;=19, "High", tbl_logs[[#This Row],[Total Score]]&lt;=25, "Very High")</f>
        <v>Medium</v>
      </c>
      <c r="N3909" t="str" cm="1">
        <f t="array" ref="N3909">_xlfn.IFS(tbl_logs[[#This Row],[Total Score]]&lt;=4, "Low", tbl_logs[[#This Row],[Total Score]]&lt;=10, "Medium", tbl_logs[[#This Row],[Total Score]]&lt;=17, "High", tbl_logs[[#This Row],[Total Score]]&lt;=25, "Critical")</f>
        <v>Medium</v>
      </c>
    </row>
    <row r="3910" spans="1:14" x14ac:dyDescent="0.3">
      <c r="A3910" t="s">
        <v>1662</v>
      </c>
      <c r="B3910" s="1">
        <v>46094.572916666664</v>
      </c>
      <c r="C3910" t="s">
        <v>40</v>
      </c>
      <c r="D3910" t="s">
        <v>22</v>
      </c>
      <c r="E3910" t="s">
        <v>16</v>
      </c>
      <c r="F3910" t="s">
        <v>20</v>
      </c>
      <c r="G3910" s="2">
        <v>0.57291666666666663</v>
      </c>
      <c r="H3910" s="3">
        <v>46094</v>
      </c>
      <c r="I3910">
        <v>3</v>
      </c>
      <c r="J3910">
        <f>_xlfn.XLOOKUP(tbl_logs[[#This Row],[Target_Department]],tbl_DeptWeight[Department], tbl_DeptWeight[Impact Score])</f>
        <v>5</v>
      </c>
      <c r="K3910">
        <f>_xlfn.XLOOKUP(tbl_logs[[#This Row],[Employee_Action]],tbl_ResponseLikelihood[Employee Action],tbl_ResponseLikelihood[Likelihood Score])</f>
        <v>2</v>
      </c>
      <c r="L3910">
        <f>tbl_logs[[#This Row],[Impact Score]]*tbl_logs[[#This Row],[Response Multiplier]]</f>
        <v>10</v>
      </c>
      <c r="M3910" t="str" cm="1">
        <f t="array" ref="M3910">_xlfn.IFS(tbl_logs[[#This Row],[Total Score]]&lt;=4, "Low", tbl_logs[[#This Row],[Total Score]]&lt;=10, "Medium", tbl_logs[[#This Row],[Total Score]]&lt;=19, "High", tbl_logs[[#This Row],[Total Score]]&lt;=25, "Very High")</f>
        <v>Medium</v>
      </c>
      <c r="N3910" t="str" cm="1">
        <f t="array" ref="N3910">_xlfn.IFS(tbl_logs[[#This Row],[Total Score]]&lt;=4, "Low", tbl_logs[[#This Row],[Total Score]]&lt;=10, "Medium", tbl_logs[[#This Row],[Total Score]]&lt;=17, "High", tbl_logs[[#This Row],[Total Score]]&lt;=25, "Critical")</f>
        <v>Medium</v>
      </c>
    </row>
    <row r="3911" spans="1:14" x14ac:dyDescent="0.3">
      <c r="A3911" t="s">
        <v>2536</v>
      </c>
      <c r="B3911" s="1">
        <v>46094.607638888891</v>
      </c>
      <c r="C3911" t="s">
        <v>40</v>
      </c>
      <c r="D3911" t="s">
        <v>18</v>
      </c>
      <c r="E3911" t="s">
        <v>16</v>
      </c>
      <c r="F3911" t="s">
        <v>13</v>
      </c>
      <c r="G3911" s="2">
        <v>0.60763888888888884</v>
      </c>
      <c r="H3911" s="3">
        <v>46094</v>
      </c>
      <c r="I3911">
        <v>3</v>
      </c>
      <c r="J3911">
        <f>_xlfn.XLOOKUP(tbl_logs[[#This Row],[Target_Department]],tbl_DeptWeight[Department], tbl_DeptWeight[Impact Score])</f>
        <v>5</v>
      </c>
      <c r="K3911">
        <f>_xlfn.XLOOKUP(tbl_logs[[#This Row],[Employee_Action]],tbl_ResponseLikelihood[Employee Action],tbl_ResponseLikelihood[Likelihood Score])</f>
        <v>1</v>
      </c>
      <c r="L3911">
        <f>tbl_logs[[#This Row],[Impact Score]]*tbl_logs[[#This Row],[Response Multiplier]]</f>
        <v>5</v>
      </c>
      <c r="M3911" t="str" cm="1">
        <f t="array" ref="M3911">_xlfn.IFS(tbl_logs[[#This Row],[Total Score]]&lt;=4, "Low", tbl_logs[[#This Row],[Total Score]]&lt;=10, "Medium", tbl_logs[[#This Row],[Total Score]]&lt;=19, "High", tbl_logs[[#This Row],[Total Score]]&lt;=25, "Very High")</f>
        <v>Medium</v>
      </c>
      <c r="N3911" t="str" cm="1">
        <f t="array" ref="N3911">_xlfn.IFS(tbl_logs[[#This Row],[Total Score]]&lt;=4, "Low", tbl_logs[[#This Row],[Total Score]]&lt;=10, "Medium", tbl_logs[[#This Row],[Total Score]]&lt;=17, "High", tbl_logs[[#This Row],[Total Score]]&lt;=25, "Critical")</f>
        <v>Medium</v>
      </c>
    </row>
    <row r="3912" spans="1:14" x14ac:dyDescent="0.3">
      <c r="A3912" t="s">
        <v>3841</v>
      </c>
      <c r="B3912" s="1">
        <v>46094.612500000003</v>
      </c>
      <c r="C3912" t="s">
        <v>12</v>
      </c>
      <c r="D3912" t="s">
        <v>18</v>
      </c>
      <c r="E3912" t="s">
        <v>31</v>
      </c>
      <c r="F3912" t="s">
        <v>33</v>
      </c>
      <c r="G3912" s="2">
        <v>0.61250000000000004</v>
      </c>
      <c r="H3912" s="3">
        <v>46094</v>
      </c>
      <c r="I3912">
        <v>3</v>
      </c>
      <c r="J3912">
        <f>_xlfn.XLOOKUP(tbl_logs[[#This Row],[Target_Department]],tbl_DeptWeight[Department], tbl_DeptWeight[Impact Score])</f>
        <v>1</v>
      </c>
      <c r="K3912">
        <f>_xlfn.XLOOKUP(tbl_logs[[#This Row],[Employee_Action]],tbl_ResponseLikelihood[Employee Action],tbl_ResponseLikelihood[Likelihood Score])</f>
        <v>4</v>
      </c>
      <c r="L3912">
        <f>tbl_logs[[#This Row],[Impact Score]]*tbl_logs[[#This Row],[Response Multiplier]]</f>
        <v>4</v>
      </c>
      <c r="M3912" t="str" cm="1">
        <f t="array" ref="M3912">_xlfn.IFS(tbl_logs[[#This Row],[Total Score]]&lt;=4, "Low", tbl_logs[[#This Row],[Total Score]]&lt;=10, "Medium", tbl_logs[[#This Row],[Total Score]]&lt;=19, "High", tbl_logs[[#This Row],[Total Score]]&lt;=25, "Very High")</f>
        <v>Low</v>
      </c>
      <c r="N3912" t="str" cm="1">
        <f t="array" ref="N3912">_xlfn.IFS(tbl_logs[[#This Row],[Total Score]]&lt;=4, "Low", tbl_logs[[#This Row],[Total Score]]&lt;=10, "Medium", tbl_logs[[#This Row],[Total Score]]&lt;=17, "High", tbl_logs[[#This Row],[Total Score]]&lt;=25, "Critical")</f>
        <v>Low</v>
      </c>
    </row>
    <row r="3913" spans="1:14" x14ac:dyDescent="0.3">
      <c r="A3913" t="s">
        <v>56</v>
      </c>
      <c r="B3913" s="1">
        <v>46094.617361111108</v>
      </c>
      <c r="C3913" t="s">
        <v>12</v>
      </c>
      <c r="D3913" t="s">
        <v>18</v>
      </c>
      <c r="E3913" t="s">
        <v>16</v>
      </c>
      <c r="F3913" t="s">
        <v>33</v>
      </c>
      <c r="G3913" s="2">
        <v>0.61736111111111114</v>
      </c>
      <c r="H3913" s="3">
        <v>46094</v>
      </c>
      <c r="I3913">
        <v>3</v>
      </c>
      <c r="J3913">
        <f>_xlfn.XLOOKUP(tbl_logs[[#This Row],[Target_Department]],tbl_DeptWeight[Department], tbl_DeptWeight[Impact Score])</f>
        <v>1</v>
      </c>
      <c r="K3913">
        <f>_xlfn.XLOOKUP(tbl_logs[[#This Row],[Employee_Action]],tbl_ResponseLikelihood[Employee Action],tbl_ResponseLikelihood[Likelihood Score])</f>
        <v>4</v>
      </c>
      <c r="L3913">
        <f>tbl_logs[[#This Row],[Impact Score]]*tbl_logs[[#This Row],[Response Multiplier]]</f>
        <v>4</v>
      </c>
      <c r="M3913" t="str" cm="1">
        <f t="array" ref="M3913">_xlfn.IFS(tbl_logs[[#This Row],[Total Score]]&lt;=4, "Low", tbl_logs[[#This Row],[Total Score]]&lt;=10, "Medium", tbl_logs[[#This Row],[Total Score]]&lt;=19, "High", tbl_logs[[#This Row],[Total Score]]&lt;=25, "Very High")</f>
        <v>Low</v>
      </c>
      <c r="N3913" t="str" cm="1">
        <f t="array" ref="N3913">_xlfn.IFS(tbl_logs[[#This Row],[Total Score]]&lt;=4, "Low", tbl_logs[[#This Row],[Total Score]]&lt;=10, "Medium", tbl_logs[[#This Row],[Total Score]]&lt;=17, "High", tbl_logs[[#This Row],[Total Score]]&lt;=25, "Critical")</f>
        <v>Low</v>
      </c>
    </row>
    <row r="3914" spans="1:14" x14ac:dyDescent="0.3">
      <c r="A3914" t="s">
        <v>3332</v>
      </c>
      <c r="B3914" s="1">
        <v>46094.696527777778</v>
      </c>
      <c r="C3914" t="s">
        <v>35</v>
      </c>
      <c r="D3914" t="s">
        <v>18</v>
      </c>
      <c r="E3914" t="s">
        <v>19</v>
      </c>
      <c r="F3914" t="s">
        <v>10</v>
      </c>
      <c r="G3914" s="2">
        <v>0.69652777777777775</v>
      </c>
      <c r="H3914" s="3">
        <v>46094</v>
      </c>
      <c r="I3914">
        <v>3</v>
      </c>
      <c r="J3914">
        <f>_xlfn.XLOOKUP(tbl_logs[[#This Row],[Target_Department]],tbl_DeptWeight[Department], tbl_DeptWeight[Impact Score])</f>
        <v>1</v>
      </c>
      <c r="K3914">
        <f>_xlfn.XLOOKUP(tbl_logs[[#This Row],[Employee_Action]],tbl_ResponseLikelihood[Employee Action],tbl_ResponseLikelihood[Likelihood Score])</f>
        <v>2</v>
      </c>
      <c r="L3914">
        <f>tbl_logs[[#This Row],[Impact Score]]*tbl_logs[[#This Row],[Response Multiplier]]</f>
        <v>2</v>
      </c>
      <c r="M3914" t="str" cm="1">
        <f t="array" ref="M3914">_xlfn.IFS(tbl_logs[[#This Row],[Total Score]]&lt;=4, "Low", tbl_logs[[#This Row],[Total Score]]&lt;=10, "Medium", tbl_logs[[#This Row],[Total Score]]&lt;=19, "High", tbl_logs[[#This Row],[Total Score]]&lt;=25, "Very High")</f>
        <v>Low</v>
      </c>
      <c r="N3914" t="str" cm="1">
        <f t="array" ref="N3914">_xlfn.IFS(tbl_logs[[#This Row],[Total Score]]&lt;=4, "Low", tbl_logs[[#This Row],[Total Score]]&lt;=10, "Medium", tbl_logs[[#This Row],[Total Score]]&lt;=17, "High", tbl_logs[[#This Row],[Total Score]]&lt;=25, "Critical")</f>
        <v>Low</v>
      </c>
    </row>
    <row r="3915" spans="1:14" x14ac:dyDescent="0.3">
      <c r="A3915" t="s">
        <v>1322</v>
      </c>
      <c r="B3915" s="1">
        <v>46094.729166666664</v>
      </c>
      <c r="C3915" t="s">
        <v>47</v>
      </c>
      <c r="D3915" t="s">
        <v>15</v>
      </c>
      <c r="E3915" t="s">
        <v>19</v>
      </c>
      <c r="F3915" t="s">
        <v>13</v>
      </c>
      <c r="G3915" s="2">
        <v>0.72916666666666663</v>
      </c>
      <c r="H3915" s="3">
        <v>46094</v>
      </c>
      <c r="I3915">
        <v>3</v>
      </c>
      <c r="J3915">
        <f>_xlfn.XLOOKUP(tbl_logs[[#This Row],[Target_Department]],tbl_DeptWeight[Department], tbl_DeptWeight[Impact Score])</f>
        <v>1</v>
      </c>
      <c r="K3915">
        <f>_xlfn.XLOOKUP(tbl_logs[[#This Row],[Employee_Action]],tbl_ResponseLikelihood[Employee Action],tbl_ResponseLikelihood[Likelihood Score])</f>
        <v>1</v>
      </c>
      <c r="L3915">
        <f>tbl_logs[[#This Row],[Impact Score]]*tbl_logs[[#This Row],[Response Multiplier]]</f>
        <v>1</v>
      </c>
      <c r="M3915" t="str" cm="1">
        <f t="array" ref="M3915">_xlfn.IFS(tbl_logs[[#This Row],[Total Score]]&lt;=4, "Low", tbl_logs[[#This Row],[Total Score]]&lt;=10, "Medium", tbl_logs[[#This Row],[Total Score]]&lt;=19, "High", tbl_logs[[#This Row],[Total Score]]&lt;=25, "Very High")</f>
        <v>Low</v>
      </c>
      <c r="N3915" t="str" cm="1">
        <f t="array" ref="N3915">_xlfn.IFS(tbl_logs[[#This Row],[Total Score]]&lt;=4, "Low", tbl_logs[[#This Row],[Total Score]]&lt;=10, "Medium", tbl_logs[[#This Row],[Total Score]]&lt;=17, "High", tbl_logs[[#This Row],[Total Score]]&lt;=25, "Critical")</f>
        <v>Low</v>
      </c>
    </row>
    <row r="3916" spans="1:14" x14ac:dyDescent="0.3">
      <c r="A3916" t="s">
        <v>4542</v>
      </c>
      <c r="B3916" s="1">
        <v>46094.734722222223</v>
      </c>
      <c r="C3916" t="s">
        <v>35</v>
      </c>
      <c r="D3916" t="s">
        <v>22</v>
      </c>
      <c r="E3916" t="s">
        <v>19</v>
      </c>
      <c r="F3916" t="s">
        <v>10</v>
      </c>
      <c r="G3916" s="2">
        <v>0.73472222222222228</v>
      </c>
      <c r="H3916" s="3">
        <v>46094</v>
      </c>
      <c r="I3916">
        <v>3</v>
      </c>
      <c r="J3916">
        <f>_xlfn.XLOOKUP(tbl_logs[[#This Row],[Target_Department]],tbl_DeptWeight[Department], tbl_DeptWeight[Impact Score])</f>
        <v>1</v>
      </c>
      <c r="K3916">
        <f>_xlfn.XLOOKUP(tbl_logs[[#This Row],[Employee_Action]],tbl_ResponseLikelihood[Employee Action],tbl_ResponseLikelihood[Likelihood Score])</f>
        <v>2</v>
      </c>
      <c r="L3916">
        <f>tbl_logs[[#This Row],[Impact Score]]*tbl_logs[[#This Row],[Response Multiplier]]</f>
        <v>2</v>
      </c>
      <c r="M3916" t="str" cm="1">
        <f t="array" ref="M3916">_xlfn.IFS(tbl_logs[[#This Row],[Total Score]]&lt;=4, "Low", tbl_logs[[#This Row],[Total Score]]&lt;=10, "Medium", tbl_logs[[#This Row],[Total Score]]&lt;=19, "High", tbl_logs[[#This Row],[Total Score]]&lt;=25, "Very High")</f>
        <v>Low</v>
      </c>
      <c r="N3916" t="str" cm="1">
        <f t="array" ref="N3916">_xlfn.IFS(tbl_logs[[#This Row],[Total Score]]&lt;=4, "Low", tbl_logs[[#This Row],[Total Score]]&lt;=10, "Medium", tbl_logs[[#This Row],[Total Score]]&lt;=17, "High", tbl_logs[[#This Row],[Total Score]]&lt;=25, "Critical")</f>
        <v>Low</v>
      </c>
    </row>
    <row r="3917" spans="1:14" x14ac:dyDescent="0.3">
      <c r="A3917" t="s">
        <v>4857</v>
      </c>
      <c r="B3917" s="1">
        <v>46094.76666666667</v>
      </c>
      <c r="C3917" t="s">
        <v>7</v>
      </c>
      <c r="D3917" t="s">
        <v>8</v>
      </c>
      <c r="E3917" t="s">
        <v>19</v>
      </c>
      <c r="F3917" t="s">
        <v>13</v>
      </c>
      <c r="G3917" s="2">
        <v>0.76666666666666672</v>
      </c>
      <c r="H3917" s="3">
        <v>46094</v>
      </c>
      <c r="I3917">
        <v>3</v>
      </c>
      <c r="J3917">
        <f>_xlfn.XLOOKUP(tbl_logs[[#This Row],[Target_Department]],tbl_DeptWeight[Department], tbl_DeptWeight[Impact Score])</f>
        <v>3</v>
      </c>
      <c r="K3917">
        <f>_xlfn.XLOOKUP(tbl_logs[[#This Row],[Employee_Action]],tbl_ResponseLikelihood[Employee Action],tbl_ResponseLikelihood[Likelihood Score])</f>
        <v>1</v>
      </c>
      <c r="L3917">
        <f>tbl_logs[[#This Row],[Impact Score]]*tbl_logs[[#This Row],[Response Multiplier]]</f>
        <v>3</v>
      </c>
      <c r="M3917" t="str" cm="1">
        <f t="array" ref="M3917">_xlfn.IFS(tbl_logs[[#This Row],[Total Score]]&lt;=4, "Low", tbl_logs[[#This Row],[Total Score]]&lt;=10, "Medium", tbl_logs[[#This Row],[Total Score]]&lt;=19, "High", tbl_logs[[#This Row],[Total Score]]&lt;=25, "Very High")</f>
        <v>Low</v>
      </c>
      <c r="N3917" t="str" cm="1">
        <f t="array" ref="N3917">_xlfn.IFS(tbl_logs[[#This Row],[Total Score]]&lt;=4, "Low", tbl_logs[[#This Row],[Total Score]]&lt;=10, "Medium", tbl_logs[[#This Row],[Total Score]]&lt;=17, "High", tbl_logs[[#This Row],[Total Score]]&lt;=25, "Critical")</f>
        <v>Low</v>
      </c>
    </row>
    <row r="3918" spans="1:14" x14ac:dyDescent="0.3">
      <c r="A3918" t="s">
        <v>4918</v>
      </c>
      <c r="B3918" s="1">
        <v>46094.769444444442</v>
      </c>
      <c r="C3918" t="s">
        <v>47</v>
      </c>
      <c r="D3918" t="s">
        <v>22</v>
      </c>
      <c r="E3918" t="s">
        <v>31</v>
      </c>
      <c r="F3918" t="s">
        <v>13</v>
      </c>
      <c r="G3918" s="2">
        <v>0.76944444444444449</v>
      </c>
      <c r="H3918" s="3">
        <v>46094</v>
      </c>
      <c r="I3918">
        <v>3</v>
      </c>
      <c r="J3918">
        <f>_xlfn.XLOOKUP(tbl_logs[[#This Row],[Target_Department]],tbl_DeptWeight[Department], tbl_DeptWeight[Impact Score])</f>
        <v>1</v>
      </c>
      <c r="K3918">
        <f>_xlfn.XLOOKUP(tbl_logs[[#This Row],[Employee_Action]],tbl_ResponseLikelihood[Employee Action],tbl_ResponseLikelihood[Likelihood Score])</f>
        <v>1</v>
      </c>
      <c r="L3918">
        <f>tbl_logs[[#This Row],[Impact Score]]*tbl_logs[[#This Row],[Response Multiplier]]</f>
        <v>1</v>
      </c>
      <c r="M3918" t="str" cm="1">
        <f t="array" ref="M3918">_xlfn.IFS(tbl_logs[[#This Row],[Total Score]]&lt;=4, "Low", tbl_logs[[#This Row],[Total Score]]&lt;=10, "Medium", tbl_logs[[#This Row],[Total Score]]&lt;=19, "High", tbl_logs[[#This Row],[Total Score]]&lt;=25, "Very High")</f>
        <v>Low</v>
      </c>
      <c r="N3918" t="str" cm="1">
        <f t="array" ref="N3918">_xlfn.IFS(tbl_logs[[#This Row],[Total Score]]&lt;=4, "Low", tbl_logs[[#This Row],[Total Score]]&lt;=10, "Medium", tbl_logs[[#This Row],[Total Score]]&lt;=17, "High", tbl_logs[[#This Row],[Total Score]]&lt;=25, "Critical")</f>
        <v>Low</v>
      </c>
    </row>
    <row r="3919" spans="1:14" x14ac:dyDescent="0.3">
      <c r="A3919" t="s">
        <v>972</v>
      </c>
      <c r="B3919" s="1">
        <v>46094.772916666669</v>
      </c>
      <c r="C3919" t="s">
        <v>7</v>
      </c>
      <c r="D3919" t="s">
        <v>8</v>
      </c>
      <c r="E3919" t="s">
        <v>19</v>
      </c>
      <c r="F3919" t="s">
        <v>10</v>
      </c>
      <c r="G3919" s="2">
        <v>0.7729166666666667</v>
      </c>
      <c r="H3919" s="3">
        <v>46094</v>
      </c>
      <c r="I3919">
        <v>3</v>
      </c>
      <c r="J3919">
        <f>_xlfn.XLOOKUP(tbl_logs[[#This Row],[Target_Department]],tbl_DeptWeight[Department], tbl_DeptWeight[Impact Score])</f>
        <v>3</v>
      </c>
      <c r="K3919">
        <f>_xlfn.XLOOKUP(tbl_logs[[#This Row],[Employee_Action]],tbl_ResponseLikelihood[Employee Action],tbl_ResponseLikelihood[Likelihood Score])</f>
        <v>2</v>
      </c>
      <c r="L3919">
        <f>tbl_logs[[#This Row],[Impact Score]]*tbl_logs[[#This Row],[Response Multiplier]]</f>
        <v>6</v>
      </c>
      <c r="M3919" t="str" cm="1">
        <f t="array" ref="M3919">_xlfn.IFS(tbl_logs[[#This Row],[Total Score]]&lt;=4, "Low", tbl_logs[[#This Row],[Total Score]]&lt;=10, "Medium", tbl_logs[[#This Row],[Total Score]]&lt;=19, "High", tbl_logs[[#This Row],[Total Score]]&lt;=25, "Very High")</f>
        <v>Medium</v>
      </c>
      <c r="N3919" t="str" cm="1">
        <f t="array" ref="N3919">_xlfn.IFS(tbl_logs[[#This Row],[Total Score]]&lt;=4, "Low", tbl_logs[[#This Row],[Total Score]]&lt;=10, "Medium", tbl_logs[[#This Row],[Total Score]]&lt;=17, "High", tbl_logs[[#This Row],[Total Score]]&lt;=25, "Critical")</f>
        <v>Medium</v>
      </c>
    </row>
    <row r="3920" spans="1:14" x14ac:dyDescent="0.3">
      <c r="A3920" t="s">
        <v>4996</v>
      </c>
      <c r="B3920" s="1">
        <v>46094.773611111108</v>
      </c>
      <c r="C3920" t="s">
        <v>47</v>
      </c>
      <c r="D3920" t="s">
        <v>22</v>
      </c>
      <c r="E3920" t="s">
        <v>9</v>
      </c>
      <c r="F3920" t="s">
        <v>10</v>
      </c>
      <c r="G3920" s="2">
        <v>0.77361111111111114</v>
      </c>
      <c r="H3920" s="3">
        <v>46094</v>
      </c>
      <c r="I3920">
        <v>3</v>
      </c>
      <c r="J3920">
        <f>_xlfn.XLOOKUP(tbl_logs[[#This Row],[Target_Department]],tbl_DeptWeight[Department], tbl_DeptWeight[Impact Score])</f>
        <v>1</v>
      </c>
      <c r="K3920">
        <f>_xlfn.XLOOKUP(tbl_logs[[#This Row],[Employee_Action]],tbl_ResponseLikelihood[Employee Action],tbl_ResponseLikelihood[Likelihood Score])</f>
        <v>2</v>
      </c>
      <c r="L3920">
        <f>tbl_logs[[#This Row],[Impact Score]]*tbl_logs[[#This Row],[Response Multiplier]]</f>
        <v>2</v>
      </c>
      <c r="M3920" t="str" cm="1">
        <f t="array" ref="M3920">_xlfn.IFS(tbl_logs[[#This Row],[Total Score]]&lt;=4, "Low", tbl_logs[[#This Row],[Total Score]]&lt;=10, "Medium", tbl_logs[[#This Row],[Total Score]]&lt;=19, "High", tbl_logs[[#This Row],[Total Score]]&lt;=25, "Very High")</f>
        <v>Low</v>
      </c>
      <c r="N3920" t="str" cm="1">
        <f t="array" ref="N3920">_xlfn.IFS(tbl_logs[[#This Row],[Total Score]]&lt;=4, "Low", tbl_logs[[#This Row],[Total Score]]&lt;=10, "Medium", tbl_logs[[#This Row],[Total Score]]&lt;=17, "High", tbl_logs[[#This Row],[Total Score]]&lt;=25, "Critical")</f>
        <v>Low</v>
      </c>
    </row>
    <row r="3921" spans="1:14" x14ac:dyDescent="0.3">
      <c r="A3921" t="s">
        <v>340</v>
      </c>
      <c r="B3921" s="1">
        <v>46094.803472222222</v>
      </c>
      <c r="C3921" t="s">
        <v>7</v>
      </c>
      <c r="D3921" t="s">
        <v>18</v>
      </c>
      <c r="E3921" t="s">
        <v>19</v>
      </c>
      <c r="F3921" t="s">
        <v>33</v>
      </c>
      <c r="G3921" s="2">
        <v>0.80347222222222225</v>
      </c>
      <c r="H3921" s="3">
        <v>46094</v>
      </c>
      <c r="I3921">
        <v>3</v>
      </c>
      <c r="J3921">
        <f>_xlfn.XLOOKUP(tbl_logs[[#This Row],[Target_Department]],tbl_DeptWeight[Department], tbl_DeptWeight[Impact Score])</f>
        <v>3</v>
      </c>
      <c r="K3921">
        <f>_xlfn.XLOOKUP(tbl_logs[[#This Row],[Employee_Action]],tbl_ResponseLikelihood[Employee Action],tbl_ResponseLikelihood[Likelihood Score])</f>
        <v>4</v>
      </c>
      <c r="L3921">
        <f>tbl_logs[[#This Row],[Impact Score]]*tbl_logs[[#This Row],[Response Multiplier]]</f>
        <v>12</v>
      </c>
      <c r="M3921" t="str" cm="1">
        <f t="array" ref="M3921">_xlfn.IFS(tbl_logs[[#This Row],[Total Score]]&lt;=4, "Low", tbl_logs[[#This Row],[Total Score]]&lt;=10, "Medium", tbl_logs[[#This Row],[Total Score]]&lt;=19, "High", tbl_logs[[#This Row],[Total Score]]&lt;=25, "Very High")</f>
        <v>High</v>
      </c>
      <c r="N3921" t="str" cm="1">
        <f t="array" ref="N3921">_xlfn.IFS(tbl_logs[[#This Row],[Total Score]]&lt;=4, "Low", tbl_logs[[#This Row],[Total Score]]&lt;=10, "Medium", tbl_logs[[#This Row],[Total Score]]&lt;=17, "High", tbl_logs[[#This Row],[Total Score]]&lt;=25, "Critical")</f>
        <v>High</v>
      </c>
    </row>
    <row r="3922" spans="1:14" x14ac:dyDescent="0.3">
      <c r="A3922" t="s">
        <v>304</v>
      </c>
      <c r="B3922" s="1">
        <v>46094.824999999997</v>
      </c>
      <c r="C3922" t="s">
        <v>35</v>
      </c>
      <c r="D3922" t="s">
        <v>8</v>
      </c>
      <c r="E3922" t="s">
        <v>16</v>
      </c>
      <c r="F3922" t="s">
        <v>20</v>
      </c>
      <c r="G3922" s="2">
        <v>0.82499999999999996</v>
      </c>
      <c r="H3922" s="3">
        <v>46094</v>
      </c>
      <c r="I3922">
        <v>3</v>
      </c>
      <c r="J3922">
        <f>_xlfn.XLOOKUP(tbl_logs[[#This Row],[Target_Department]],tbl_DeptWeight[Department], tbl_DeptWeight[Impact Score])</f>
        <v>1</v>
      </c>
      <c r="K3922">
        <f>_xlfn.XLOOKUP(tbl_logs[[#This Row],[Employee_Action]],tbl_ResponseLikelihood[Employee Action],tbl_ResponseLikelihood[Likelihood Score])</f>
        <v>2</v>
      </c>
      <c r="L3922">
        <f>tbl_logs[[#This Row],[Impact Score]]*tbl_logs[[#This Row],[Response Multiplier]]</f>
        <v>2</v>
      </c>
      <c r="M3922" t="str" cm="1">
        <f t="array" ref="M3922">_xlfn.IFS(tbl_logs[[#This Row],[Total Score]]&lt;=4, "Low", tbl_logs[[#This Row],[Total Score]]&lt;=10, "Medium", tbl_logs[[#This Row],[Total Score]]&lt;=19, "High", tbl_logs[[#This Row],[Total Score]]&lt;=25, "Very High")</f>
        <v>Low</v>
      </c>
      <c r="N3922" t="str" cm="1">
        <f t="array" ref="N3922">_xlfn.IFS(tbl_logs[[#This Row],[Total Score]]&lt;=4, "Low", tbl_logs[[#This Row],[Total Score]]&lt;=10, "Medium", tbl_logs[[#This Row],[Total Score]]&lt;=17, "High", tbl_logs[[#This Row],[Total Score]]&lt;=25, "Critical")</f>
        <v>Low</v>
      </c>
    </row>
    <row r="3923" spans="1:14" x14ac:dyDescent="0.3">
      <c r="A3923" t="s">
        <v>1798</v>
      </c>
      <c r="B3923" s="1">
        <v>46094.833333333336</v>
      </c>
      <c r="C3923" t="s">
        <v>47</v>
      </c>
      <c r="D3923" t="s">
        <v>8</v>
      </c>
      <c r="E3923" t="s">
        <v>16</v>
      </c>
      <c r="F3923" t="s">
        <v>10</v>
      </c>
      <c r="G3923" s="2">
        <v>0.83333333333333337</v>
      </c>
      <c r="H3923" s="3">
        <v>46094</v>
      </c>
      <c r="I3923">
        <v>3</v>
      </c>
      <c r="J3923">
        <f>_xlfn.XLOOKUP(tbl_logs[[#This Row],[Target_Department]],tbl_DeptWeight[Department], tbl_DeptWeight[Impact Score])</f>
        <v>1</v>
      </c>
      <c r="K3923">
        <f>_xlfn.XLOOKUP(tbl_logs[[#This Row],[Employee_Action]],tbl_ResponseLikelihood[Employee Action],tbl_ResponseLikelihood[Likelihood Score])</f>
        <v>2</v>
      </c>
      <c r="L3923">
        <f>tbl_logs[[#This Row],[Impact Score]]*tbl_logs[[#This Row],[Response Multiplier]]</f>
        <v>2</v>
      </c>
      <c r="M3923" t="str" cm="1">
        <f t="array" ref="M3923">_xlfn.IFS(tbl_logs[[#This Row],[Total Score]]&lt;=4, "Low", tbl_logs[[#This Row],[Total Score]]&lt;=10, "Medium", tbl_logs[[#This Row],[Total Score]]&lt;=19, "High", tbl_logs[[#This Row],[Total Score]]&lt;=25, "Very High")</f>
        <v>Low</v>
      </c>
      <c r="N3923" t="str" cm="1">
        <f t="array" ref="N3923">_xlfn.IFS(tbl_logs[[#This Row],[Total Score]]&lt;=4, "Low", tbl_logs[[#This Row],[Total Score]]&lt;=10, "Medium", tbl_logs[[#This Row],[Total Score]]&lt;=17, "High", tbl_logs[[#This Row],[Total Score]]&lt;=25, "Critical")</f>
        <v>Low</v>
      </c>
    </row>
    <row r="3924" spans="1:14" x14ac:dyDescent="0.3">
      <c r="A3924" t="s">
        <v>1177</v>
      </c>
      <c r="B3924" s="1">
        <v>46094.886111111111</v>
      </c>
      <c r="C3924" t="s">
        <v>7</v>
      </c>
      <c r="D3924" t="s">
        <v>22</v>
      </c>
      <c r="E3924" t="s">
        <v>19</v>
      </c>
      <c r="F3924" t="s">
        <v>13</v>
      </c>
      <c r="G3924" s="2">
        <v>0.88611111111111107</v>
      </c>
      <c r="H3924" s="3">
        <v>46094</v>
      </c>
      <c r="I3924">
        <v>3</v>
      </c>
      <c r="J3924">
        <f>_xlfn.XLOOKUP(tbl_logs[[#This Row],[Target_Department]],tbl_DeptWeight[Department], tbl_DeptWeight[Impact Score])</f>
        <v>3</v>
      </c>
      <c r="K3924">
        <f>_xlfn.XLOOKUP(tbl_logs[[#This Row],[Employee_Action]],tbl_ResponseLikelihood[Employee Action],tbl_ResponseLikelihood[Likelihood Score])</f>
        <v>1</v>
      </c>
      <c r="L3924">
        <f>tbl_logs[[#This Row],[Impact Score]]*tbl_logs[[#This Row],[Response Multiplier]]</f>
        <v>3</v>
      </c>
      <c r="M3924" t="str" cm="1">
        <f t="array" ref="M3924">_xlfn.IFS(tbl_logs[[#This Row],[Total Score]]&lt;=4, "Low", tbl_logs[[#This Row],[Total Score]]&lt;=10, "Medium", tbl_logs[[#This Row],[Total Score]]&lt;=19, "High", tbl_logs[[#This Row],[Total Score]]&lt;=25, "Very High")</f>
        <v>Low</v>
      </c>
      <c r="N3924" t="str" cm="1">
        <f t="array" ref="N3924">_xlfn.IFS(tbl_logs[[#This Row],[Total Score]]&lt;=4, "Low", tbl_logs[[#This Row],[Total Score]]&lt;=10, "Medium", tbl_logs[[#This Row],[Total Score]]&lt;=17, "High", tbl_logs[[#This Row],[Total Score]]&lt;=25, "Critical")</f>
        <v>Low</v>
      </c>
    </row>
    <row r="3925" spans="1:14" x14ac:dyDescent="0.3">
      <c r="A3925" t="s">
        <v>3738</v>
      </c>
      <c r="B3925" s="1">
        <v>46094.897916666669</v>
      </c>
      <c r="C3925" t="s">
        <v>12</v>
      </c>
      <c r="D3925" t="s">
        <v>8</v>
      </c>
      <c r="E3925" t="s">
        <v>31</v>
      </c>
      <c r="F3925" t="s">
        <v>13</v>
      </c>
      <c r="G3925" s="2">
        <v>0.8979166666666667</v>
      </c>
      <c r="H3925" s="3">
        <v>46094</v>
      </c>
      <c r="I3925">
        <v>3</v>
      </c>
      <c r="J3925">
        <f>_xlfn.XLOOKUP(tbl_logs[[#This Row],[Target_Department]],tbl_DeptWeight[Department], tbl_DeptWeight[Impact Score])</f>
        <v>1</v>
      </c>
      <c r="K3925">
        <f>_xlfn.XLOOKUP(tbl_logs[[#This Row],[Employee_Action]],tbl_ResponseLikelihood[Employee Action],tbl_ResponseLikelihood[Likelihood Score])</f>
        <v>1</v>
      </c>
      <c r="L3925">
        <f>tbl_logs[[#This Row],[Impact Score]]*tbl_logs[[#This Row],[Response Multiplier]]</f>
        <v>1</v>
      </c>
      <c r="M3925" t="str" cm="1">
        <f t="array" ref="M3925">_xlfn.IFS(tbl_logs[[#This Row],[Total Score]]&lt;=4, "Low", tbl_logs[[#This Row],[Total Score]]&lt;=10, "Medium", tbl_logs[[#This Row],[Total Score]]&lt;=19, "High", tbl_logs[[#This Row],[Total Score]]&lt;=25, "Very High")</f>
        <v>Low</v>
      </c>
      <c r="N3925" t="str" cm="1">
        <f t="array" ref="N3925">_xlfn.IFS(tbl_logs[[#This Row],[Total Score]]&lt;=4, "Low", tbl_logs[[#This Row],[Total Score]]&lt;=10, "Medium", tbl_logs[[#This Row],[Total Score]]&lt;=17, "High", tbl_logs[[#This Row],[Total Score]]&lt;=25, "Critical")</f>
        <v>Low</v>
      </c>
    </row>
    <row r="3926" spans="1:14" x14ac:dyDescent="0.3">
      <c r="A3926" t="s">
        <v>2472</v>
      </c>
      <c r="B3926" s="1">
        <v>46094.925000000003</v>
      </c>
      <c r="C3926" t="s">
        <v>26</v>
      </c>
      <c r="D3926" t="s">
        <v>15</v>
      </c>
      <c r="E3926" t="s">
        <v>31</v>
      </c>
      <c r="F3926" t="s">
        <v>10</v>
      </c>
      <c r="G3926" s="2">
        <v>0.92500000000000004</v>
      </c>
      <c r="H3926" s="3">
        <v>46094</v>
      </c>
      <c r="I3926">
        <v>3</v>
      </c>
      <c r="J3926">
        <f>_xlfn.XLOOKUP(tbl_logs[[#This Row],[Target_Department]],tbl_DeptWeight[Department], tbl_DeptWeight[Impact Score])</f>
        <v>3</v>
      </c>
      <c r="K3926">
        <f>_xlfn.XLOOKUP(tbl_logs[[#This Row],[Employee_Action]],tbl_ResponseLikelihood[Employee Action],tbl_ResponseLikelihood[Likelihood Score])</f>
        <v>2</v>
      </c>
      <c r="L3926">
        <f>tbl_logs[[#This Row],[Impact Score]]*tbl_logs[[#This Row],[Response Multiplier]]</f>
        <v>6</v>
      </c>
      <c r="M3926" t="str" cm="1">
        <f t="array" ref="M3926">_xlfn.IFS(tbl_logs[[#This Row],[Total Score]]&lt;=4, "Low", tbl_logs[[#This Row],[Total Score]]&lt;=10, "Medium", tbl_logs[[#This Row],[Total Score]]&lt;=19, "High", tbl_logs[[#This Row],[Total Score]]&lt;=25, "Very High")</f>
        <v>Medium</v>
      </c>
      <c r="N3926" t="str" cm="1">
        <f t="array" ref="N3926">_xlfn.IFS(tbl_logs[[#This Row],[Total Score]]&lt;=4, "Low", tbl_logs[[#This Row],[Total Score]]&lt;=10, "Medium", tbl_logs[[#This Row],[Total Score]]&lt;=17, "High", tbl_logs[[#This Row],[Total Score]]&lt;=25, "Critical")</f>
        <v>Medium</v>
      </c>
    </row>
    <row r="3927" spans="1:14" x14ac:dyDescent="0.3">
      <c r="A3927" t="s">
        <v>2985</v>
      </c>
      <c r="B3927" s="1">
        <v>46094.927083333336</v>
      </c>
      <c r="C3927" t="s">
        <v>7</v>
      </c>
      <c r="D3927" t="s">
        <v>8</v>
      </c>
      <c r="E3927" t="s">
        <v>19</v>
      </c>
      <c r="F3927" t="s">
        <v>10</v>
      </c>
      <c r="G3927" s="2">
        <v>0.92708333333333337</v>
      </c>
      <c r="H3927" s="3">
        <v>46094</v>
      </c>
      <c r="I3927">
        <v>3</v>
      </c>
      <c r="J3927">
        <f>_xlfn.XLOOKUP(tbl_logs[[#This Row],[Target_Department]],tbl_DeptWeight[Department], tbl_DeptWeight[Impact Score])</f>
        <v>3</v>
      </c>
      <c r="K3927">
        <f>_xlfn.XLOOKUP(tbl_logs[[#This Row],[Employee_Action]],tbl_ResponseLikelihood[Employee Action],tbl_ResponseLikelihood[Likelihood Score])</f>
        <v>2</v>
      </c>
      <c r="L3927">
        <f>tbl_logs[[#This Row],[Impact Score]]*tbl_logs[[#This Row],[Response Multiplier]]</f>
        <v>6</v>
      </c>
      <c r="M3927" t="str" cm="1">
        <f t="array" ref="M3927">_xlfn.IFS(tbl_logs[[#This Row],[Total Score]]&lt;=4, "Low", tbl_logs[[#This Row],[Total Score]]&lt;=10, "Medium", tbl_logs[[#This Row],[Total Score]]&lt;=19, "High", tbl_logs[[#This Row],[Total Score]]&lt;=25, "Very High")</f>
        <v>Medium</v>
      </c>
      <c r="N3927" t="str" cm="1">
        <f t="array" ref="N3927">_xlfn.IFS(tbl_logs[[#This Row],[Total Score]]&lt;=4, "Low", tbl_logs[[#This Row],[Total Score]]&lt;=10, "Medium", tbl_logs[[#This Row],[Total Score]]&lt;=17, "High", tbl_logs[[#This Row],[Total Score]]&lt;=25, "Critical")</f>
        <v>Medium</v>
      </c>
    </row>
    <row r="3928" spans="1:14" x14ac:dyDescent="0.3">
      <c r="A3928" t="s">
        <v>248</v>
      </c>
      <c r="B3928" s="1">
        <v>46094.930555555555</v>
      </c>
      <c r="C3928" t="s">
        <v>7</v>
      </c>
      <c r="D3928" t="s">
        <v>18</v>
      </c>
      <c r="E3928" t="s">
        <v>19</v>
      </c>
      <c r="F3928" t="s">
        <v>10</v>
      </c>
      <c r="G3928" s="2">
        <v>0.93055555555555558</v>
      </c>
      <c r="H3928" s="3">
        <v>46094</v>
      </c>
      <c r="I3928">
        <v>3</v>
      </c>
      <c r="J3928">
        <f>_xlfn.XLOOKUP(tbl_logs[[#This Row],[Target_Department]],tbl_DeptWeight[Department], tbl_DeptWeight[Impact Score])</f>
        <v>3</v>
      </c>
      <c r="K3928">
        <f>_xlfn.XLOOKUP(tbl_logs[[#This Row],[Employee_Action]],tbl_ResponseLikelihood[Employee Action],tbl_ResponseLikelihood[Likelihood Score])</f>
        <v>2</v>
      </c>
      <c r="L3928">
        <f>tbl_logs[[#This Row],[Impact Score]]*tbl_logs[[#This Row],[Response Multiplier]]</f>
        <v>6</v>
      </c>
      <c r="M3928" t="str" cm="1">
        <f t="array" ref="M3928">_xlfn.IFS(tbl_logs[[#This Row],[Total Score]]&lt;=4, "Low", tbl_logs[[#This Row],[Total Score]]&lt;=10, "Medium", tbl_logs[[#This Row],[Total Score]]&lt;=19, "High", tbl_logs[[#This Row],[Total Score]]&lt;=25, "Very High")</f>
        <v>Medium</v>
      </c>
      <c r="N3928" t="str" cm="1">
        <f t="array" ref="N3928">_xlfn.IFS(tbl_logs[[#This Row],[Total Score]]&lt;=4, "Low", tbl_logs[[#This Row],[Total Score]]&lt;=10, "Medium", tbl_logs[[#This Row],[Total Score]]&lt;=17, "High", tbl_logs[[#This Row],[Total Score]]&lt;=25, "Critical")</f>
        <v>Medium</v>
      </c>
    </row>
    <row r="3929" spans="1:14" x14ac:dyDescent="0.3">
      <c r="A3929" t="s">
        <v>4854</v>
      </c>
      <c r="B3929" s="1">
        <v>46094.955555555556</v>
      </c>
      <c r="C3929" t="s">
        <v>7</v>
      </c>
      <c r="D3929" t="s">
        <v>8</v>
      </c>
      <c r="E3929" t="s">
        <v>19</v>
      </c>
      <c r="F3929" t="s">
        <v>33</v>
      </c>
      <c r="G3929" s="2">
        <v>0.9555555555555556</v>
      </c>
      <c r="H3929" s="3">
        <v>46094</v>
      </c>
      <c r="I3929">
        <v>3</v>
      </c>
      <c r="J3929">
        <f>_xlfn.XLOOKUP(tbl_logs[[#This Row],[Target_Department]],tbl_DeptWeight[Department], tbl_DeptWeight[Impact Score])</f>
        <v>3</v>
      </c>
      <c r="K3929">
        <f>_xlfn.XLOOKUP(tbl_logs[[#This Row],[Employee_Action]],tbl_ResponseLikelihood[Employee Action],tbl_ResponseLikelihood[Likelihood Score])</f>
        <v>4</v>
      </c>
      <c r="L3929">
        <f>tbl_logs[[#This Row],[Impact Score]]*tbl_logs[[#This Row],[Response Multiplier]]</f>
        <v>12</v>
      </c>
      <c r="M3929" t="str" cm="1">
        <f t="array" ref="M3929">_xlfn.IFS(tbl_logs[[#This Row],[Total Score]]&lt;=4, "Low", tbl_logs[[#This Row],[Total Score]]&lt;=10, "Medium", tbl_logs[[#This Row],[Total Score]]&lt;=19, "High", tbl_logs[[#This Row],[Total Score]]&lt;=25, "Very High")</f>
        <v>High</v>
      </c>
      <c r="N3929" t="str" cm="1">
        <f t="array" ref="N3929">_xlfn.IFS(tbl_logs[[#This Row],[Total Score]]&lt;=4, "Low", tbl_logs[[#This Row],[Total Score]]&lt;=10, "Medium", tbl_logs[[#This Row],[Total Score]]&lt;=17, "High", tbl_logs[[#This Row],[Total Score]]&lt;=25, "Critical")</f>
        <v>High</v>
      </c>
    </row>
    <row r="3930" spans="1:14" x14ac:dyDescent="0.3">
      <c r="A3930" t="s">
        <v>3878</v>
      </c>
      <c r="B3930" s="1">
        <v>46094.957638888889</v>
      </c>
      <c r="C3930" t="s">
        <v>47</v>
      </c>
      <c r="D3930" t="s">
        <v>22</v>
      </c>
      <c r="E3930" t="s">
        <v>9</v>
      </c>
      <c r="F3930" t="s">
        <v>10</v>
      </c>
      <c r="G3930" s="2">
        <v>0.95763888888888893</v>
      </c>
      <c r="H3930" s="3">
        <v>46094</v>
      </c>
      <c r="I3930">
        <v>3</v>
      </c>
      <c r="J3930">
        <f>_xlfn.XLOOKUP(tbl_logs[[#This Row],[Target_Department]],tbl_DeptWeight[Department], tbl_DeptWeight[Impact Score])</f>
        <v>1</v>
      </c>
      <c r="K3930">
        <f>_xlfn.XLOOKUP(tbl_logs[[#This Row],[Employee_Action]],tbl_ResponseLikelihood[Employee Action],tbl_ResponseLikelihood[Likelihood Score])</f>
        <v>2</v>
      </c>
      <c r="L3930">
        <f>tbl_logs[[#This Row],[Impact Score]]*tbl_logs[[#This Row],[Response Multiplier]]</f>
        <v>2</v>
      </c>
      <c r="M3930" t="str" cm="1">
        <f t="array" ref="M3930">_xlfn.IFS(tbl_logs[[#This Row],[Total Score]]&lt;=4, "Low", tbl_logs[[#This Row],[Total Score]]&lt;=10, "Medium", tbl_logs[[#This Row],[Total Score]]&lt;=19, "High", tbl_logs[[#This Row],[Total Score]]&lt;=25, "Very High")</f>
        <v>Low</v>
      </c>
      <c r="N3930" t="str" cm="1">
        <f t="array" ref="N3930">_xlfn.IFS(tbl_logs[[#This Row],[Total Score]]&lt;=4, "Low", tbl_logs[[#This Row],[Total Score]]&lt;=10, "Medium", tbl_logs[[#This Row],[Total Score]]&lt;=17, "High", tbl_logs[[#This Row],[Total Score]]&lt;=25, "Critical")</f>
        <v>Low</v>
      </c>
    </row>
    <row r="3931" spans="1:14" x14ac:dyDescent="0.3">
      <c r="A3931" t="s">
        <v>3881</v>
      </c>
      <c r="B3931" s="1">
        <v>46095.009027777778</v>
      </c>
      <c r="C3931" t="s">
        <v>40</v>
      </c>
      <c r="D3931" t="s">
        <v>18</v>
      </c>
      <c r="E3931" t="s">
        <v>16</v>
      </c>
      <c r="F3931" t="s">
        <v>20</v>
      </c>
      <c r="G3931" s="2">
        <v>9.0277777777777769E-3</v>
      </c>
      <c r="H3931" s="3">
        <v>46095</v>
      </c>
      <c r="I3931">
        <v>3</v>
      </c>
      <c r="J3931">
        <f>_xlfn.XLOOKUP(tbl_logs[[#This Row],[Target_Department]],tbl_DeptWeight[Department], tbl_DeptWeight[Impact Score])</f>
        <v>5</v>
      </c>
      <c r="K3931">
        <f>_xlfn.XLOOKUP(tbl_logs[[#This Row],[Employee_Action]],tbl_ResponseLikelihood[Employee Action],tbl_ResponseLikelihood[Likelihood Score])</f>
        <v>2</v>
      </c>
      <c r="L3931">
        <f>tbl_logs[[#This Row],[Impact Score]]*tbl_logs[[#This Row],[Response Multiplier]]</f>
        <v>10</v>
      </c>
      <c r="M3931" t="str" cm="1">
        <f t="array" ref="M3931">_xlfn.IFS(tbl_logs[[#This Row],[Total Score]]&lt;=4, "Low", tbl_logs[[#This Row],[Total Score]]&lt;=10, "Medium", tbl_logs[[#This Row],[Total Score]]&lt;=19, "High", tbl_logs[[#This Row],[Total Score]]&lt;=25, "Very High")</f>
        <v>Medium</v>
      </c>
      <c r="N3931" t="str" cm="1">
        <f t="array" ref="N3931">_xlfn.IFS(tbl_logs[[#This Row],[Total Score]]&lt;=4, "Low", tbl_logs[[#This Row],[Total Score]]&lt;=10, "Medium", tbl_logs[[#This Row],[Total Score]]&lt;=17, "High", tbl_logs[[#This Row],[Total Score]]&lt;=25, "Critical")</f>
        <v>Medium</v>
      </c>
    </row>
    <row r="3932" spans="1:14" x14ac:dyDescent="0.3">
      <c r="A3932" t="s">
        <v>200</v>
      </c>
      <c r="B3932" s="1">
        <v>46095.009027777778</v>
      </c>
      <c r="C3932" t="s">
        <v>7</v>
      </c>
      <c r="D3932" t="s">
        <v>15</v>
      </c>
      <c r="E3932" t="s">
        <v>19</v>
      </c>
      <c r="F3932" t="s">
        <v>13</v>
      </c>
      <c r="G3932" s="2">
        <v>9.0277777777777769E-3</v>
      </c>
      <c r="H3932" s="3">
        <v>46095</v>
      </c>
      <c r="I3932">
        <v>3</v>
      </c>
      <c r="J3932">
        <f>_xlfn.XLOOKUP(tbl_logs[[#This Row],[Target_Department]],tbl_DeptWeight[Department], tbl_DeptWeight[Impact Score])</f>
        <v>3</v>
      </c>
      <c r="K3932">
        <f>_xlfn.XLOOKUP(tbl_logs[[#This Row],[Employee_Action]],tbl_ResponseLikelihood[Employee Action],tbl_ResponseLikelihood[Likelihood Score])</f>
        <v>1</v>
      </c>
      <c r="L3932">
        <f>tbl_logs[[#This Row],[Impact Score]]*tbl_logs[[#This Row],[Response Multiplier]]</f>
        <v>3</v>
      </c>
      <c r="M3932" t="str" cm="1">
        <f t="array" ref="M3932">_xlfn.IFS(tbl_logs[[#This Row],[Total Score]]&lt;=4, "Low", tbl_logs[[#This Row],[Total Score]]&lt;=10, "Medium", tbl_logs[[#This Row],[Total Score]]&lt;=19, "High", tbl_logs[[#This Row],[Total Score]]&lt;=25, "Very High")</f>
        <v>Low</v>
      </c>
      <c r="N3932" t="str" cm="1">
        <f t="array" ref="N3932">_xlfn.IFS(tbl_logs[[#This Row],[Total Score]]&lt;=4, "Low", tbl_logs[[#This Row],[Total Score]]&lt;=10, "Medium", tbl_logs[[#This Row],[Total Score]]&lt;=17, "High", tbl_logs[[#This Row],[Total Score]]&lt;=25, "Critical")</f>
        <v>Low</v>
      </c>
    </row>
    <row r="3933" spans="1:14" x14ac:dyDescent="0.3">
      <c r="A3933" t="s">
        <v>3032</v>
      </c>
      <c r="B3933" s="1">
        <v>46095.040972222225</v>
      </c>
      <c r="C3933" t="s">
        <v>35</v>
      </c>
      <c r="D3933" t="s">
        <v>15</v>
      </c>
      <c r="E3933" t="s">
        <v>31</v>
      </c>
      <c r="F3933" t="s">
        <v>20</v>
      </c>
      <c r="G3933" s="2">
        <v>4.0972222222222222E-2</v>
      </c>
      <c r="H3933" s="3">
        <v>46095</v>
      </c>
      <c r="I3933">
        <v>3</v>
      </c>
      <c r="J3933">
        <f>_xlfn.XLOOKUP(tbl_logs[[#This Row],[Target_Department]],tbl_DeptWeight[Department], tbl_DeptWeight[Impact Score])</f>
        <v>1</v>
      </c>
      <c r="K3933">
        <f>_xlfn.XLOOKUP(tbl_logs[[#This Row],[Employee_Action]],tbl_ResponseLikelihood[Employee Action],tbl_ResponseLikelihood[Likelihood Score])</f>
        <v>2</v>
      </c>
      <c r="L3933">
        <f>tbl_logs[[#This Row],[Impact Score]]*tbl_logs[[#This Row],[Response Multiplier]]</f>
        <v>2</v>
      </c>
      <c r="M3933" t="str" cm="1">
        <f t="array" ref="M3933">_xlfn.IFS(tbl_logs[[#This Row],[Total Score]]&lt;=4, "Low", tbl_logs[[#This Row],[Total Score]]&lt;=10, "Medium", tbl_logs[[#This Row],[Total Score]]&lt;=19, "High", tbl_logs[[#This Row],[Total Score]]&lt;=25, "Very High")</f>
        <v>Low</v>
      </c>
      <c r="N3933" t="str" cm="1">
        <f t="array" ref="N3933">_xlfn.IFS(tbl_logs[[#This Row],[Total Score]]&lt;=4, "Low", tbl_logs[[#This Row],[Total Score]]&lt;=10, "Medium", tbl_logs[[#This Row],[Total Score]]&lt;=17, "High", tbl_logs[[#This Row],[Total Score]]&lt;=25, "Critical")</f>
        <v>Low</v>
      </c>
    </row>
    <row r="3934" spans="1:14" x14ac:dyDescent="0.3">
      <c r="A3934" t="s">
        <v>2009</v>
      </c>
      <c r="B3934" s="1">
        <v>46095.04791666667</v>
      </c>
      <c r="C3934" t="s">
        <v>7</v>
      </c>
      <c r="D3934" t="s">
        <v>22</v>
      </c>
      <c r="E3934" t="s">
        <v>19</v>
      </c>
      <c r="F3934" t="s">
        <v>10</v>
      </c>
      <c r="G3934" s="2">
        <v>4.791666666666667E-2</v>
      </c>
      <c r="H3934" s="3">
        <v>46095</v>
      </c>
      <c r="I3934">
        <v>3</v>
      </c>
      <c r="J3934">
        <f>_xlfn.XLOOKUP(tbl_logs[[#This Row],[Target_Department]],tbl_DeptWeight[Department], tbl_DeptWeight[Impact Score])</f>
        <v>3</v>
      </c>
      <c r="K3934">
        <f>_xlfn.XLOOKUP(tbl_logs[[#This Row],[Employee_Action]],tbl_ResponseLikelihood[Employee Action],tbl_ResponseLikelihood[Likelihood Score])</f>
        <v>2</v>
      </c>
      <c r="L3934">
        <f>tbl_logs[[#This Row],[Impact Score]]*tbl_logs[[#This Row],[Response Multiplier]]</f>
        <v>6</v>
      </c>
      <c r="M3934" t="str" cm="1">
        <f t="array" ref="M3934">_xlfn.IFS(tbl_logs[[#This Row],[Total Score]]&lt;=4, "Low", tbl_logs[[#This Row],[Total Score]]&lt;=10, "Medium", tbl_logs[[#This Row],[Total Score]]&lt;=19, "High", tbl_logs[[#This Row],[Total Score]]&lt;=25, "Very High")</f>
        <v>Medium</v>
      </c>
      <c r="N3934" t="str" cm="1">
        <f t="array" ref="N3934">_xlfn.IFS(tbl_logs[[#This Row],[Total Score]]&lt;=4, "Low", tbl_logs[[#This Row],[Total Score]]&lt;=10, "Medium", tbl_logs[[#This Row],[Total Score]]&lt;=17, "High", tbl_logs[[#This Row],[Total Score]]&lt;=25, "Critical")</f>
        <v>Medium</v>
      </c>
    </row>
    <row r="3935" spans="1:14" x14ac:dyDescent="0.3">
      <c r="A3935" t="s">
        <v>5022</v>
      </c>
      <c r="B3935" s="1">
        <v>46095.068055555559</v>
      </c>
      <c r="C3935" t="s">
        <v>26</v>
      </c>
      <c r="D3935" t="s">
        <v>22</v>
      </c>
      <c r="E3935" t="s">
        <v>9</v>
      </c>
      <c r="F3935" t="s">
        <v>13</v>
      </c>
      <c r="G3935" s="2">
        <v>6.805555555555555E-2</v>
      </c>
      <c r="H3935" s="3">
        <v>46095</v>
      </c>
      <c r="I3935">
        <v>3</v>
      </c>
      <c r="J3935">
        <f>_xlfn.XLOOKUP(tbl_logs[[#This Row],[Target_Department]],tbl_DeptWeight[Department], tbl_DeptWeight[Impact Score])</f>
        <v>3</v>
      </c>
      <c r="K3935">
        <f>_xlfn.XLOOKUP(tbl_logs[[#This Row],[Employee_Action]],tbl_ResponseLikelihood[Employee Action],tbl_ResponseLikelihood[Likelihood Score])</f>
        <v>1</v>
      </c>
      <c r="L3935">
        <f>tbl_logs[[#This Row],[Impact Score]]*tbl_logs[[#This Row],[Response Multiplier]]</f>
        <v>3</v>
      </c>
      <c r="M3935" t="str" cm="1">
        <f t="array" ref="M3935">_xlfn.IFS(tbl_logs[[#This Row],[Total Score]]&lt;=4, "Low", tbl_logs[[#This Row],[Total Score]]&lt;=10, "Medium", tbl_logs[[#This Row],[Total Score]]&lt;=19, "High", tbl_logs[[#This Row],[Total Score]]&lt;=25, "Very High")</f>
        <v>Low</v>
      </c>
      <c r="N3935" t="str" cm="1">
        <f t="array" ref="N3935">_xlfn.IFS(tbl_logs[[#This Row],[Total Score]]&lt;=4, "Low", tbl_logs[[#This Row],[Total Score]]&lt;=10, "Medium", tbl_logs[[#This Row],[Total Score]]&lt;=17, "High", tbl_logs[[#This Row],[Total Score]]&lt;=25, "Critical")</f>
        <v>Low</v>
      </c>
    </row>
    <row r="3936" spans="1:14" x14ac:dyDescent="0.3">
      <c r="A3936" t="s">
        <v>2398</v>
      </c>
      <c r="B3936" s="1">
        <v>46095.127083333333</v>
      </c>
      <c r="C3936" t="s">
        <v>7</v>
      </c>
      <c r="D3936" t="s">
        <v>15</v>
      </c>
      <c r="E3936" t="s">
        <v>19</v>
      </c>
      <c r="F3936" t="s">
        <v>20</v>
      </c>
      <c r="G3936" s="2">
        <v>0.12708333333333333</v>
      </c>
      <c r="H3936" s="3">
        <v>46095</v>
      </c>
      <c r="I3936">
        <v>3</v>
      </c>
      <c r="J3936">
        <f>_xlfn.XLOOKUP(tbl_logs[[#This Row],[Target_Department]],tbl_DeptWeight[Department], tbl_DeptWeight[Impact Score])</f>
        <v>3</v>
      </c>
      <c r="K3936">
        <f>_xlfn.XLOOKUP(tbl_logs[[#This Row],[Employee_Action]],tbl_ResponseLikelihood[Employee Action],tbl_ResponseLikelihood[Likelihood Score])</f>
        <v>2</v>
      </c>
      <c r="L3936">
        <f>tbl_logs[[#This Row],[Impact Score]]*tbl_logs[[#This Row],[Response Multiplier]]</f>
        <v>6</v>
      </c>
      <c r="M3936" t="str" cm="1">
        <f t="array" ref="M3936">_xlfn.IFS(tbl_logs[[#This Row],[Total Score]]&lt;=4, "Low", tbl_logs[[#This Row],[Total Score]]&lt;=10, "Medium", tbl_logs[[#This Row],[Total Score]]&lt;=19, "High", tbl_logs[[#This Row],[Total Score]]&lt;=25, "Very High")</f>
        <v>Medium</v>
      </c>
      <c r="N3936" t="str" cm="1">
        <f t="array" ref="N3936">_xlfn.IFS(tbl_logs[[#This Row],[Total Score]]&lt;=4, "Low", tbl_logs[[#This Row],[Total Score]]&lt;=10, "Medium", tbl_logs[[#This Row],[Total Score]]&lt;=17, "High", tbl_logs[[#This Row],[Total Score]]&lt;=25, "Critical")</f>
        <v>Medium</v>
      </c>
    </row>
    <row r="3937" spans="1:14" x14ac:dyDescent="0.3">
      <c r="A3937" t="s">
        <v>4431</v>
      </c>
      <c r="B3937" s="1">
        <v>46095.129861111112</v>
      </c>
      <c r="C3937" t="s">
        <v>40</v>
      </c>
      <c r="D3937" t="s">
        <v>15</v>
      </c>
      <c r="E3937" t="s">
        <v>16</v>
      </c>
      <c r="F3937" t="s">
        <v>10</v>
      </c>
      <c r="G3937" s="2">
        <v>0.12986111111111112</v>
      </c>
      <c r="H3937" s="3">
        <v>46095</v>
      </c>
      <c r="I3937">
        <v>3</v>
      </c>
      <c r="J3937">
        <f>_xlfn.XLOOKUP(tbl_logs[[#This Row],[Target_Department]],tbl_DeptWeight[Department], tbl_DeptWeight[Impact Score])</f>
        <v>5</v>
      </c>
      <c r="K3937">
        <f>_xlfn.XLOOKUP(tbl_logs[[#This Row],[Employee_Action]],tbl_ResponseLikelihood[Employee Action],tbl_ResponseLikelihood[Likelihood Score])</f>
        <v>2</v>
      </c>
      <c r="L3937">
        <f>tbl_logs[[#This Row],[Impact Score]]*tbl_logs[[#This Row],[Response Multiplier]]</f>
        <v>10</v>
      </c>
      <c r="M3937" t="str" cm="1">
        <f t="array" ref="M3937">_xlfn.IFS(tbl_logs[[#This Row],[Total Score]]&lt;=4, "Low", tbl_logs[[#This Row],[Total Score]]&lt;=10, "Medium", tbl_logs[[#This Row],[Total Score]]&lt;=19, "High", tbl_logs[[#This Row],[Total Score]]&lt;=25, "Very High")</f>
        <v>Medium</v>
      </c>
      <c r="N3937" t="str" cm="1">
        <f t="array" ref="N3937">_xlfn.IFS(tbl_logs[[#This Row],[Total Score]]&lt;=4, "Low", tbl_logs[[#This Row],[Total Score]]&lt;=10, "Medium", tbl_logs[[#This Row],[Total Score]]&lt;=17, "High", tbl_logs[[#This Row],[Total Score]]&lt;=25, "Critical")</f>
        <v>Medium</v>
      </c>
    </row>
    <row r="3938" spans="1:14" x14ac:dyDescent="0.3">
      <c r="A3938" t="s">
        <v>3511</v>
      </c>
      <c r="B3938" s="1">
        <v>46095.151388888888</v>
      </c>
      <c r="C3938" t="s">
        <v>40</v>
      </c>
      <c r="D3938" t="s">
        <v>15</v>
      </c>
      <c r="E3938" t="s">
        <v>16</v>
      </c>
      <c r="F3938" t="s">
        <v>10</v>
      </c>
      <c r="G3938" s="2">
        <v>0.15138888888888888</v>
      </c>
      <c r="H3938" s="3">
        <v>46095</v>
      </c>
      <c r="I3938">
        <v>3</v>
      </c>
      <c r="J3938">
        <f>_xlfn.XLOOKUP(tbl_logs[[#This Row],[Target_Department]],tbl_DeptWeight[Department], tbl_DeptWeight[Impact Score])</f>
        <v>5</v>
      </c>
      <c r="K3938">
        <f>_xlfn.XLOOKUP(tbl_logs[[#This Row],[Employee_Action]],tbl_ResponseLikelihood[Employee Action],tbl_ResponseLikelihood[Likelihood Score])</f>
        <v>2</v>
      </c>
      <c r="L3938">
        <f>tbl_logs[[#This Row],[Impact Score]]*tbl_logs[[#This Row],[Response Multiplier]]</f>
        <v>10</v>
      </c>
      <c r="M3938" t="str" cm="1">
        <f t="array" ref="M3938">_xlfn.IFS(tbl_logs[[#This Row],[Total Score]]&lt;=4, "Low", tbl_logs[[#This Row],[Total Score]]&lt;=10, "Medium", tbl_logs[[#This Row],[Total Score]]&lt;=19, "High", tbl_logs[[#This Row],[Total Score]]&lt;=25, "Very High")</f>
        <v>Medium</v>
      </c>
      <c r="N3938" t="str" cm="1">
        <f t="array" ref="N3938">_xlfn.IFS(tbl_logs[[#This Row],[Total Score]]&lt;=4, "Low", tbl_logs[[#This Row],[Total Score]]&lt;=10, "Medium", tbl_logs[[#This Row],[Total Score]]&lt;=17, "High", tbl_logs[[#This Row],[Total Score]]&lt;=25, "Critical")</f>
        <v>Medium</v>
      </c>
    </row>
    <row r="3939" spans="1:14" x14ac:dyDescent="0.3">
      <c r="A3939" t="s">
        <v>3844</v>
      </c>
      <c r="B3939" s="1">
        <v>46095.182638888888</v>
      </c>
      <c r="C3939" t="s">
        <v>7</v>
      </c>
      <c r="D3939" t="s">
        <v>22</v>
      </c>
      <c r="E3939" t="s">
        <v>19</v>
      </c>
      <c r="F3939" t="s">
        <v>13</v>
      </c>
      <c r="G3939" s="2">
        <v>0.18263888888888888</v>
      </c>
      <c r="H3939" s="3">
        <v>46095</v>
      </c>
      <c r="I3939">
        <v>3</v>
      </c>
      <c r="J3939">
        <f>_xlfn.XLOOKUP(tbl_logs[[#This Row],[Target_Department]],tbl_DeptWeight[Department], tbl_DeptWeight[Impact Score])</f>
        <v>3</v>
      </c>
      <c r="K3939">
        <f>_xlfn.XLOOKUP(tbl_logs[[#This Row],[Employee_Action]],tbl_ResponseLikelihood[Employee Action],tbl_ResponseLikelihood[Likelihood Score])</f>
        <v>1</v>
      </c>
      <c r="L3939">
        <f>tbl_logs[[#This Row],[Impact Score]]*tbl_logs[[#This Row],[Response Multiplier]]</f>
        <v>3</v>
      </c>
      <c r="M3939" t="str" cm="1">
        <f t="array" ref="M3939">_xlfn.IFS(tbl_logs[[#This Row],[Total Score]]&lt;=4, "Low", tbl_logs[[#This Row],[Total Score]]&lt;=10, "Medium", tbl_logs[[#This Row],[Total Score]]&lt;=19, "High", tbl_logs[[#This Row],[Total Score]]&lt;=25, "Very High")</f>
        <v>Low</v>
      </c>
      <c r="N3939" t="str" cm="1">
        <f t="array" ref="N3939">_xlfn.IFS(tbl_logs[[#This Row],[Total Score]]&lt;=4, "Low", tbl_logs[[#This Row],[Total Score]]&lt;=10, "Medium", tbl_logs[[#This Row],[Total Score]]&lt;=17, "High", tbl_logs[[#This Row],[Total Score]]&lt;=25, "Critical")</f>
        <v>Low</v>
      </c>
    </row>
    <row r="3940" spans="1:14" x14ac:dyDescent="0.3">
      <c r="A3940" t="s">
        <v>1628</v>
      </c>
      <c r="B3940" s="1">
        <v>46095.194444444445</v>
      </c>
      <c r="C3940" t="s">
        <v>7</v>
      </c>
      <c r="D3940" t="s">
        <v>8</v>
      </c>
      <c r="E3940" t="s">
        <v>19</v>
      </c>
      <c r="F3940" t="s">
        <v>10</v>
      </c>
      <c r="G3940" s="2">
        <v>0.19444444444444445</v>
      </c>
      <c r="H3940" s="3">
        <v>46095</v>
      </c>
      <c r="I3940">
        <v>3</v>
      </c>
      <c r="J3940">
        <f>_xlfn.XLOOKUP(tbl_logs[[#This Row],[Target_Department]],tbl_DeptWeight[Department], tbl_DeptWeight[Impact Score])</f>
        <v>3</v>
      </c>
      <c r="K3940">
        <f>_xlfn.XLOOKUP(tbl_logs[[#This Row],[Employee_Action]],tbl_ResponseLikelihood[Employee Action],tbl_ResponseLikelihood[Likelihood Score])</f>
        <v>2</v>
      </c>
      <c r="L3940">
        <f>tbl_logs[[#This Row],[Impact Score]]*tbl_logs[[#This Row],[Response Multiplier]]</f>
        <v>6</v>
      </c>
      <c r="M3940" t="str" cm="1">
        <f t="array" ref="M3940">_xlfn.IFS(tbl_logs[[#This Row],[Total Score]]&lt;=4, "Low", tbl_logs[[#This Row],[Total Score]]&lt;=10, "Medium", tbl_logs[[#This Row],[Total Score]]&lt;=19, "High", tbl_logs[[#This Row],[Total Score]]&lt;=25, "Very High")</f>
        <v>Medium</v>
      </c>
      <c r="N3940" t="str" cm="1">
        <f t="array" ref="N3940">_xlfn.IFS(tbl_logs[[#This Row],[Total Score]]&lt;=4, "Low", tbl_logs[[#This Row],[Total Score]]&lt;=10, "Medium", tbl_logs[[#This Row],[Total Score]]&lt;=17, "High", tbl_logs[[#This Row],[Total Score]]&lt;=25, "Critical")</f>
        <v>Medium</v>
      </c>
    </row>
    <row r="3941" spans="1:14" x14ac:dyDescent="0.3">
      <c r="A3941" t="s">
        <v>1276</v>
      </c>
      <c r="B3941" s="1">
        <v>46095.194444444445</v>
      </c>
      <c r="C3941" t="s">
        <v>40</v>
      </c>
      <c r="D3941" t="s">
        <v>18</v>
      </c>
      <c r="E3941" t="s">
        <v>16</v>
      </c>
      <c r="F3941" t="s">
        <v>13</v>
      </c>
      <c r="G3941" s="2">
        <v>0.19444444444444445</v>
      </c>
      <c r="H3941" s="3">
        <v>46095</v>
      </c>
      <c r="I3941">
        <v>3</v>
      </c>
      <c r="J3941">
        <f>_xlfn.XLOOKUP(tbl_logs[[#This Row],[Target_Department]],tbl_DeptWeight[Department], tbl_DeptWeight[Impact Score])</f>
        <v>5</v>
      </c>
      <c r="K3941">
        <f>_xlfn.XLOOKUP(tbl_logs[[#This Row],[Employee_Action]],tbl_ResponseLikelihood[Employee Action],tbl_ResponseLikelihood[Likelihood Score])</f>
        <v>1</v>
      </c>
      <c r="L3941">
        <f>tbl_logs[[#This Row],[Impact Score]]*tbl_logs[[#This Row],[Response Multiplier]]</f>
        <v>5</v>
      </c>
      <c r="M3941" t="str" cm="1">
        <f t="array" ref="M3941">_xlfn.IFS(tbl_logs[[#This Row],[Total Score]]&lt;=4, "Low", tbl_logs[[#This Row],[Total Score]]&lt;=10, "Medium", tbl_logs[[#This Row],[Total Score]]&lt;=19, "High", tbl_logs[[#This Row],[Total Score]]&lt;=25, "Very High")</f>
        <v>Medium</v>
      </c>
      <c r="N3941" t="str" cm="1">
        <f t="array" ref="N3941">_xlfn.IFS(tbl_logs[[#This Row],[Total Score]]&lt;=4, "Low", tbl_logs[[#This Row],[Total Score]]&lt;=10, "Medium", tbl_logs[[#This Row],[Total Score]]&lt;=17, "High", tbl_logs[[#This Row],[Total Score]]&lt;=25, "Critical")</f>
        <v>Medium</v>
      </c>
    </row>
    <row r="3942" spans="1:14" x14ac:dyDescent="0.3">
      <c r="A3942" t="s">
        <v>590</v>
      </c>
      <c r="B3942" s="1">
        <v>46095.197916666664</v>
      </c>
      <c r="C3942" t="s">
        <v>26</v>
      </c>
      <c r="D3942" t="s">
        <v>15</v>
      </c>
      <c r="E3942" t="s">
        <v>31</v>
      </c>
      <c r="F3942" t="s">
        <v>10</v>
      </c>
      <c r="G3942" s="2">
        <v>0.19791666666666666</v>
      </c>
      <c r="H3942" s="3">
        <v>46095</v>
      </c>
      <c r="I3942">
        <v>3</v>
      </c>
      <c r="J3942">
        <f>_xlfn.XLOOKUP(tbl_logs[[#This Row],[Target_Department]],tbl_DeptWeight[Department], tbl_DeptWeight[Impact Score])</f>
        <v>3</v>
      </c>
      <c r="K3942">
        <f>_xlfn.XLOOKUP(tbl_logs[[#This Row],[Employee_Action]],tbl_ResponseLikelihood[Employee Action],tbl_ResponseLikelihood[Likelihood Score])</f>
        <v>2</v>
      </c>
      <c r="L3942">
        <f>tbl_logs[[#This Row],[Impact Score]]*tbl_logs[[#This Row],[Response Multiplier]]</f>
        <v>6</v>
      </c>
      <c r="M3942" t="str" cm="1">
        <f t="array" ref="M3942">_xlfn.IFS(tbl_logs[[#This Row],[Total Score]]&lt;=4, "Low", tbl_logs[[#This Row],[Total Score]]&lt;=10, "Medium", tbl_logs[[#This Row],[Total Score]]&lt;=19, "High", tbl_logs[[#This Row],[Total Score]]&lt;=25, "Very High")</f>
        <v>Medium</v>
      </c>
      <c r="N3942" t="str" cm="1">
        <f t="array" ref="N3942">_xlfn.IFS(tbl_logs[[#This Row],[Total Score]]&lt;=4, "Low", tbl_logs[[#This Row],[Total Score]]&lt;=10, "Medium", tbl_logs[[#This Row],[Total Score]]&lt;=17, "High", tbl_logs[[#This Row],[Total Score]]&lt;=25, "Critical")</f>
        <v>Medium</v>
      </c>
    </row>
    <row r="3943" spans="1:14" x14ac:dyDescent="0.3">
      <c r="A3943" t="s">
        <v>1968</v>
      </c>
      <c r="B3943" s="1">
        <v>46095.207638888889</v>
      </c>
      <c r="C3943" t="s">
        <v>7</v>
      </c>
      <c r="D3943" t="s">
        <v>15</v>
      </c>
      <c r="E3943" t="s">
        <v>19</v>
      </c>
      <c r="F3943" t="s">
        <v>20</v>
      </c>
      <c r="G3943" s="2">
        <v>0.2076388888888889</v>
      </c>
      <c r="H3943" s="3">
        <v>46095</v>
      </c>
      <c r="I3943">
        <v>3</v>
      </c>
      <c r="J3943">
        <f>_xlfn.XLOOKUP(tbl_logs[[#This Row],[Target_Department]],tbl_DeptWeight[Department], tbl_DeptWeight[Impact Score])</f>
        <v>3</v>
      </c>
      <c r="K3943">
        <f>_xlfn.XLOOKUP(tbl_logs[[#This Row],[Employee_Action]],tbl_ResponseLikelihood[Employee Action],tbl_ResponseLikelihood[Likelihood Score])</f>
        <v>2</v>
      </c>
      <c r="L3943">
        <f>tbl_logs[[#This Row],[Impact Score]]*tbl_logs[[#This Row],[Response Multiplier]]</f>
        <v>6</v>
      </c>
      <c r="M3943" t="str" cm="1">
        <f t="array" ref="M3943">_xlfn.IFS(tbl_logs[[#This Row],[Total Score]]&lt;=4, "Low", tbl_logs[[#This Row],[Total Score]]&lt;=10, "Medium", tbl_logs[[#This Row],[Total Score]]&lt;=19, "High", tbl_logs[[#This Row],[Total Score]]&lt;=25, "Very High")</f>
        <v>Medium</v>
      </c>
      <c r="N3943" t="str" cm="1">
        <f t="array" ref="N3943">_xlfn.IFS(tbl_logs[[#This Row],[Total Score]]&lt;=4, "Low", tbl_logs[[#This Row],[Total Score]]&lt;=10, "Medium", tbl_logs[[#This Row],[Total Score]]&lt;=17, "High", tbl_logs[[#This Row],[Total Score]]&lt;=25, "Critical")</f>
        <v>Medium</v>
      </c>
    </row>
    <row r="3944" spans="1:14" x14ac:dyDescent="0.3">
      <c r="A3944" t="s">
        <v>513</v>
      </c>
      <c r="B3944" s="1">
        <v>46095.211111111108</v>
      </c>
      <c r="C3944" t="s">
        <v>7</v>
      </c>
      <c r="D3944" t="s">
        <v>18</v>
      </c>
      <c r="E3944" t="s">
        <v>16</v>
      </c>
      <c r="F3944" t="s">
        <v>20</v>
      </c>
      <c r="G3944" s="2">
        <v>0.21111111111111111</v>
      </c>
      <c r="H3944" s="3">
        <v>46095</v>
      </c>
      <c r="I3944">
        <v>3</v>
      </c>
      <c r="J3944">
        <f>_xlfn.XLOOKUP(tbl_logs[[#This Row],[Target_Department]],tbl_DeptWeight[Department], tbl_DeptWeight[Impact Score])</f>
        <v>3</v>
      </c>
      <c r="K3944">
        <f>_xlfn.XLOOKUP(tbl_logs[[#This Row],[Employee_Action]],tbl_ResponseLikelihood[Employee Action],tbl_ResponseLikelihood[Likelihood Score])</f>
        <v>2</v>
      </c>
      <c r="L3944">
        <f>tbl_logs[[#This Row],[Impact Score]]*tbl_logs[[#This Row],[Response Multiplier]]</f>
        <v>6</v>
      </c>
      <c r="M3944" t="str" cm="1">
        <f t="array" ref="M3944">_xlfn.IFS(tbl_logs[[#This Row],[Total Score]]&lt;=4, "Low", tbl_logs[[#This Row],[Total Score]]&lt;=10, "Medium", tbl_logs[[#This Row],[Total Score]]&lt;=19, "High", tbl_logs[[#This Row],[Total Score]]&lt;=25, "Very High")</f>
        <v>Medium</v>
      </c>
      <c r="N3944" t="str" cm="1">
        <f t="array" ref="N3944">_xlfn.IFS(tbl_logs[[#This Row],[Total Score]]&lt;=4, "Low", tbl_logs[[#This Row],[Total Score]]&lt;=10, "Medium", tbl_logs[[#This Row],[Total Score]]&lt;=17, "High", tbl_logs[[#This Row],[Total Score]]&lt;=25, "Critical")</f>
        <v>Medium</v>
      </c>
    </row>
    <row r="3945" spans="1:14" x14ac:dyDescent="0.3">
      <c r="A3945" t="s">
        <v>660</v>
      </c>
      <c r="B3945" s="1">
        <v>46095.214583333334</v>
      </c>
      <c r="C3945" t="s">
        <v>7</v>
      </c>
      <c r="D3945" t="s">
        <v>15</v>
      </c>
      <c r="E3945" t="s">
        <v>19</v>
      </c>
      <c r="F3945" t="s">
        <v>10</v>
      </c>
      <c r="G3945" s="2">
        <v>0.21458333333333332</v>
      </c>
      <c r="H3945" s="3">
        <v>46095</v>
      </c>
      <c r="I3945">
        <v>3</v>
      </c>
      <c r="J3945">
        <f>_xlfn.XLOOKUP(tbl_logs[[#This Row],[Target_Department]],tbl_DeptWeight[Department], tbl_DeptWeight[Impact Score])</f>
        <v>3</v>
      </c>
      <c r="K3945">
        <f>_xlfn.XLOOKUP(tbl_logs[[#This Row],[Employee_Action]],tbl_ResponseLikelihood[Employee Action],tbl_ResponseLikelihood[Likelihood Score])</f>
        <v>2</v>
      </c>
      <c r="L3945">
        <f>tbl_logs[[#This Row],[Impact Score]]*tbl_logs[[#This Row],[Response Multiplier]]</f>
        <v>6</v>
      </c>
      <c r="M3945" t="str" cm="1">
        <f t="array" ref="M3945">_xlfn.IFS(tbl_logs[[#This Row],[Total Score]]&lt;=4, "Low", tbl_logs[[#This Row],[Total Score]]&lt;=10, "Medium", tbl_logs[[#This Row],[Total Score]]&lt;=19, "High", tbl_logs[[#This Row],[Total Score]]&lt;=25, "Very High")</f>
        <v>Medium</v>
      </c>
      <c r="N3945" t="str" cm="1">
        <f t="array" ref="N3945">_xlfn.IFS(tbl_logs[[#This Row],[Total Score]]&lt;=4, "Low", tbl_logs[[#This Row],[Total Score]]&lt;=10, "Medium", tbl_logs[[#This Row],[Total Score]]&lt;=17, "High", tbl_logs[[#This Row],[Total Score]]&lt;=25, "Critical")</f>
        <v>Medium</v>
      </c>
    </row>
    <row r="3946" spans="1:14" x14ac:dyDescent="0.3">
      <c r="A3946" t="s">
        <v>1684</v>
      </c>
      <c r="B3946" s="1">
        <v>46095.245138888888</v>
      </c>
      <c r="C3946" t="s">
        <v>12</v>
      </c>
      <c r="D3946" t="s">
        <v>8</v>
      </c>
      <c r="E3946" t="s">
        <v>19</v>
      </c>
      <c r="F3946" t="s">
        <v>10</v>
      </c>
      <c r="G3946" s="2">
        <v>0.24513888888888888</v>
      </c>
      <c r="H3946" s="3">
        <v>46095</v>
      </c>
      <c r="I3946">
        <v>3</v>
      </c>
      <c r="J3946">
        <f>_xlfn.XLOOKUP(tbl_logs[[#This Row],[Target_Department]],tbl_DeptWeight[Department], tbl_DeptWeight[Impact Score])</f>
        <v>1</v>
      </c>
      <c r="K3946">
        <f>_xlfn.XLOOKUP(tbl_logs[[#This Row],[Employee_Action]],tbl_ResponseLikelihood[Employee Action],tbl_ResponseLikelihood[Likelihood Score])</f>
        <v>2</v>
      </c>
      <c r="L3946">
        <f>tbl_logs[[#This Row],[Impact Score]]*tbl_logs[[#This Row],[Response Multiplier]]</f>
        <v>2</v>
      </c>
      <c r="M3946" t="str" cm="1">
        <f t="array" ref="M3946">_xlfn.IFS(tbl_logs[[#This Row],[Total Score]]&lt;=4, "Low", tbl_logs[[#This Row],[Total Score]]&lt;=10, "Medium", tbl_logs[[#This Row],[Total Score]]&lt;=19, "High", tbl_logs[[#This Row],[Total Score]]&lt;=25, "Very High")</f>
        <v>Low</v>
      </c>
      <c r="N3946" t="str" cm="1">
        <f t="array" ref="N3946">_xlfn.IFS(tbl_logs[[#This Row],[Total Score]]&lt;=4, "Low", tbl_logs[[#This Row],[Total Score]]&lt;=10, "Medium", tbl_logs[[#This Row],[Total Score]]&lt;=17, "High", tbl_logs[[#This Row],[Total Score]]&lt;=25, "Critical")</f>
        <v>Low</v>
      </c>
    </row>
    <row r="3947" spans="1:14" x14ac:dyDescent="0.3">
      <c r="A3947" t="s">
        <v>4892</v>
      </c>
      <c r="B3947" s="1">
        <v>46095.272916666669</v>
      </c>
      <c r="C3947" t="s">
        <v>7</v>
      </c>
      <c r="D3947" t="s">
        <v>18</v>
      </c>
      <c r="E3947" t="s">
        <v>16</v>
      </c>
      <c r="F3947" t="s">
        <v>13</v>
      </c>
      <c r="G3947" s="2">
        <v>0.27291666666666664</v>
      </c>
      <c r="H3947" s="3">
        <v>46095</v>
      </c>
      <c r="I3947">
        <v>3</v>
      </c>
      <c r="J3947">
        <f>_xlfn.XLOOKUP(tbl_logs[[#This Row],[Target_Department]],tbl_DeptWeight[Department], tbl_DeptWeight[Impact Score])</f>
        <v>3</v>
      </c>
      <c r="K3947">
        <f>_xlfn.XLOOKUP(tbl_logs[[#This Row],[Employee_Action]],tbl_ResponseLikelihood[Employee Action],tbl_ResponseLikelihood[Likelihood Score])</f>
        <v>1</v>
      </c>
      <c r="L3947">
        <f>tbl_logs[[#This Row],[Impact Score]]*tbl_logs[[#This Row],[Response Multiplier]]</f>
        <v>3</v>
      </c>
      <c r="M3947" t="str" cm="1">
        <f t="array" ref="M3947">_xlfn.IFS(tbl_logs[[#This Row],[Total Score]]&lt;=4, "Low", tbl_logs[[#This Row],[Total Score]]&lt;=10, "Medium", tbl_logs[[#This Row],[Total Score]]&lt;=19, "High", tbl_logs[[#This Row],[Total Score]]&lt;=25, "Very High")</f>
        <v>Low</v>
      </c>
      <c r="N3947" t="str" cm="1">
        <f t="array" ref="N3947">_xlfn.IFS(tbl_logs[[#This Row],[Total Score]]&lt;=4, "Low", tbl_logs[[#This Row],[Total Score]]&lt;=10, "Medium", tbl_logs[[#This Row],[Total Score]]&lt;=17, "High", tbl_logs[[#This Row],[Total Score]]&lt;=25, "Critical")</f>
        <v>Low</v>
      </c>
    </row>
    <row r="3948" spans="1:14" x14ac:dyDescent="0.3">
      <c r="A3948" t="s">
        <v>4981</v>
      </c>
      <c r="B3948" s="1">
        <v>46095.274305555555</v>
      </c>
      <c r="C3948" t="s">
        <v>7</v>
      </c>
      <c r="D3948" t="s">
        <v>15</v>
      </c>
      <c r="E3948" t="s">
        <v>19</v>
      </c>
      <c r="F3948" t="s">
        <v>20</v>
      </c>
      <c r="G3948" s="2">
        <v>0.27430555555555558</v>
      </c>
      <c r="H3948" s="3">
        <v>46095</v>
      </c>
      <c r="I3948">
        <v>3</v>
      </c>
      <c r="J3948">
        <f>_xlfn.XLOOKUP(tbl_logs[[#This Row],[Target_Department]],tbl_DeptWeight[Department], tbl_DeptWeight[Impact Score])</f>
        <v>3</v>
      </c>
      <c r="K3948">
        <f>_xlfn.XLOOKUP(tbl_logs[[#This Row],[Employee_Action]],tbl_ResponseLikelihood[Employee Action],tbl_ResponseLikelihood[Likelihood Score])</f>
        <v>2</v>
      </c>
      <c r="L3948">
        <f>tbl_logs[[#This Row],[Impact Score]]*tbl_logs[[#This Row],[Response Multiplier]]</f>
        <v>6</v>
      </c>
      <c r="M3948" t="str" cm="1">
        <f t="array" ref="M3948">_xlfn.IFS(tbl_logs[[#This Row],[Total Score]]&lt;=4, "Low", tbl_logs[[#This Row],[Total Score]]&lt;=10, "Medium", tbl_logs[[#This Row],[Total Score]]&lt;=19, "High", tbl_logs[[#This Row],[Total Score]]&lt;=25, "Very High")</f>
        <v>Medium</v>
      </c>
      <c r="N3948" t="str" cm="1">
        <f t="array" ref="N3948">_xlfn.IFS(tbl_logs[[#This Row],[Total Score]]&lt;=4, "Low", tbl_logs[[#This Row],[Total Score]]&lt;=10, "Medium", tbl_logs[[#This Row],[Total Score]]&lt;=17, "High", tbl_logs[[#This Row],[Total Score]]&lt;=25, "Critical")</f>
        <v>Medium</v>
      </c>
    </row>
    <row r="3949" spans="1:14" x14ac:dyDescent="0.3">
      <c r="A3949" t="s">
        <v>4615</v>
      </c>
      <c r="B3949" s="1">
        <v>46095.302777777775</v>
      </c>
      <c r="C3949" t="s">
        <v>7</v>
      </c>
      <c r="D3949" t="s">
        <v>8</v>
      </c>
      <c r="E3949" t="s">
        <v>19</v>
      </c>
      <c r="F3949" t="s">
        <v>33</v>
      </c>
      <c r="G3949" s="2">
        <v>0.30277777777777776</v>
      </c>
      <c r="H3949" s="3">
        <v>46095</v>
      </c>
      <c r="I3949">
        <v>3</v>
      </c>
      <c r="J3949">
        <f>_xlfn.XLOOKUP(tbl_logs[[#This Row],[Target_Department]],tbl_DeptWeight[Department], tbl_DeptWeight[Impact Score])</f>
        <v>3</v>
      </c>
      <c r="K3949">
        <f>_xlfn.XLOOKUP(tbl_logs[[#This Row],[Employee_Action]],tbl_ResponseLikelihood[Employee Action],tbl_ResponseLikelihood[Likelihood Score])</f>
        <v>4</v>
      </c>
      <c r="L3949">
        <f>tbl_logs[[#This Row],[Impact Score]]*tbl_logs[[#This Row],[Response Multiplier]]</f>
        <v>12</v>
      </c>
      <c r="M3949" t="str" cm="1">
        <f t="array" ref="M3949">_xlfn.IFS(tbl_logs[[#This Row],[Total Score]]&lt;=4, "Low", tbl_logs[[#This Row],[Total Score]]&lt;=10, "Medium", tbl_logs[[#This Row],[Total Score]]&lt;=19, "High", tbl_logs[[#This Row],[Total Score]]&lt;=25, "Very High")</f>
        <v>High</v>
      </c>
      <c r="N3949" t="str" cm="1">
        <f t="array" ref="N3949">_xlfn.IFS(tbl_logs[[#This Row],[Total Score]]&lt;=4, "Low", tbl_logs[[#This Row],[Total Score]]&lt;=10, "Medium", tbl_logs[[#This Row],[Total Score]]&lt;=17, "High", tbl_logs[[#This Row],[Total Score]]&lt;=25, "Critical")</f>
        <v>High</v>
      </c>
    </row>
    <row r="3950" spans="1:14" x14ac:dyDescent="0.3">
      <c r="A3950" t="s">
        <v>3856</v>
      </c>
      <c r="B3950" s="1">
        <v>46095.304861111108</v>
      </c>
      <c r="C3950" t="s">
        <v>7</v>
      </c>
      <c r="D3950" t="s">
        <v>22</v>
      </c>
      <c r="E3950" t="s">
        <v>19</v>
      </c>
      <c r="F3950" t="s">
        <v>10</v>
      </c>
      <c r="G3950" s="2">
        <v>0.30486111111111114</v>
      </c>
      <c r="H3950" s="3">
        <v>46095</v>
      </c>
      <c r="I3950">
        <v>3</v>
      </c>
      <c r="J3950">
        <f>_xlfn.XLOOKUP(tbl_logs[[#This Row],[Target_Department]],tbl_DeptWeight[Department], tbl_DeptWeight[Impact Score])</f>
        <v>3</v>
      </c>
      <c r="K3950">
        <f>_xlfn.XLOOKUP(tbl_logs[[#This Row],[Employee_Action]],tbl_ResponseLikelihood[Employee Action],tbl_ResponseLikelihood[Likelihood Score])</f>
        <v>2</v>
      </c>
      <c r="L3950">
        <f>tbl_logs[[#This Row],[Impact Score]]*tbl_logs[[#This Row],[Response Multiplier]]</f>
        <v>6</v>
      </c>
      <c r="M3950" t="str" cm="1">
        <f t="array" ref="M3950">_xlfn.IFS(tbl_logs[[#This Row],[Total Score]]&lt;=4, "Low", tbl_logs[[#This Row],[Total Score]]&lt;=10, "Medium", tbl_logs[[#This Row],[Total Score]]&lt;=19, "High", tbl_logs[[#This Row],[Total Score]]&lt;=25, "Very High")</f>
        <v>Medium</v>
      </c>
      <c r="N3950" t="str" cm="1">
        <f t="array" ref="N3950">_xlfn.IFS(tbl_logs[[#This Row],[Total Score]]&lt;=4, "Low", tbl_logs[[#This Row],[Total Score]]&lt;=10, "Medium", tbl_logs[[#This Row],[Total Score]]&lt;=17, "High", tbl_logs[[#This Row],[Total Score]]&lt;=25, "Critical")</f>
        <v>Medium</v>
      </c>
    </row>
    <row r="3951" spans="1:14" x14ac:dyDescent="0.3">
      <c r="A3951" t="s">
        <v>3391</v>
      </c>
      <c r="B3951" s="1">
        <v>46095.306250000001</v>
      </c>
      <c r="C3951" t="s">
        <v>35</v>
      </c>
      <c r="D3951" t="s">
        <v>22</v>
      </c>
      <c r="E3951" t="s">
        <v>16</v>
      </c>
      <c r="F3951" t="s">
        <v>33</v>
      </c>
      <c r="G3951" s="2">
        <v>0.30625000000000002</v>
      </c>
      <c r="H3951" s="3">
        <v>46095</v>
      </c>
      <c r="I3951">
        <v>3</v>
      </c>
      <c r="J3951">
        <f>_xlfn.XLOOKUP(tbl_logs[[#This Row],[Target_Department]],tbl_DeptWeight[Department], tbl_DeptWeight[Impact Score])</f>
        <v>1</v>
      </c>
      <c r="K3951">
        <f>_xlfn.XLOOKUP(tbl_logs[[#This Row],[Employee_Action]],tbl_ResponseLikelihood[Employee Action],tbl_ResponseLikelihood[Likelihood Score])</f>
        <v>4</v>
      </c>
      <c r="L3951">
        <f>tbl_logs[[#This Row],[Impact Score]]*tbl_logs[[#This Row],[Response Multiplier]]</f>
        <v>4</v>
      </c>
      <c r="M3951" t="str" cm="1">
        <f t="array" ref="M3951">_xlfn.IFS(tbl_logs[[#This Row],[Total Score]]&lt;=4, "Low", tbl_logs[[#This Row],[Total Score]]&lt;=10, "Medium", tbl_logs[[#This Row],[Total Score]]&lt;=19, "High", tbl_logs[[#This Row],[Total Score]]&lt;=25, "Very High")</f>
        <v>Low</v>
      </c>
      <c r="N3951" t="str" cm="1">
        <f t="array" ref="N3951">_xlfn.IFS(tbl_logs[[#This Row],[Total Score]]&lt;=4, "Low", tbl_logs[[#This Row],[Total Score]]&lt;=10, "Medium", tbl_logs[[#This Row],[Total Score]]&lt;=17, "High", tbl_logs[[#This Row],[Total Score]]&lt;=25, "Critical")</f>
        <v>Low</v>
      </c>
    </row>
    <row r="3952" spans="1:14" x14ac:dyDescent="0.3">
      <c r="A3952" t="s">
        <v>2746</v>
      </c>
      <c r="B3952" s="1">
        <v>46095.317361111112</v>
      </c>
      <c r="C3952" t="s">
        <v>47</v>
      </c>
      <c r="D3952" t="s">
        <v>15</v>
      </c>
      <c r="E3952" t="s">
        <v>19</v>
      </c>
      <c r="F3952" t="s">
        <v>13</v>
      </c>
      <c r="G3952" s="2">
        <v>0.31736111111111109</v>
      </c>
      <c r="H3952" s="3">
        <v>46095</v>
      </c>
      <c r="I3952">
        <v>3</v>
      </c>
      <c r="J3952">
        <f>_xlfn.XLOOKUP(tbl_logs[[#This Row],[Target_Department]],tbl_DeptWeight[Department], tbl_DeptWeight[Impact Score])</f>
        <v>1</v>
      </c>
      <c r="K3952">
        <f>_xlfn.XLOOKUP(tbl_logs[[#This Row],[Employee_Action]],tbl_ResponseLikelihood[Employee Action],tbl_ResponseLikelihood[Likelihood Score])</f>
        <v>1</v>
      </c>
      <c r="L3952">
        <f>tbl_logs[[#This Row],[Impact Score]]*tbl_logs[[#This Row],[Response Multiplier]]</f>
        <v>1</v>
      </c>
      <c r="M3952" t="str" cm="1">
        <f t="array" ref="M3952">_xlfn.IFS(tbl_logs[[#This Row],[Total Score]]&lt;=4, "Low", tbl_logs[[#This Row],[Total Score]]&lt;=10, "Medium", tbl_logs[[#This Row],[Total Score]]&lt;=19, "High", tbl_logs[[#This Row],[Total Score]]&lt;=25, "Very High")</f>
        <v>Low</v>
      </c>
      <c r="N3952" t="str" cm="1">
        <f t="array" ref="N3952">_xlfn.IFS(tbl_logs[[#This Row],[Total Score]]&lt;=4, "Low", tbl_logs[[#This Row],[Total Score]]&lt;=10, "Medium", tbl_logs[[#This Row],[Total Score]]&lt;=17, "High", tbl_logs[[#This Row],[Total Score]]&lt;=25, "Critical")</f>
        <v>Low</v>
      </c>
    </row>
    <row r="3953" spans="1:14" x14ac:dyDescent="0.3">
      <c r="A3953" t="s">
        <v>1465</v>
      </c>
      <c r="B3953" s="1">
        <v>46095.335416666669</v>
      </c>
      <c r="C3953" t="s">
        <v>7</v>
      </c>
      <c r="D3953" t="s">
        <v>8</v>
      </c>
      <c r="E3953" t="s">
        <v>19</v>
      </c>
      <c r="F3953" t="s">
        <v>10</v>
      </c>
      <c r="G3953" s="2">
        <v>0.33541666666666664</v>
      </c>
      <c r="H3953" s="3">
        <v>46095</v>
      </c>
      <c r="I3953">
        <v>3</v>
      </c>
      <c r="J3953">
        <f>_xlfn.XLOOKUP(tbl_logs[[#This Row],[Target_Department]],tbl_DeptWeight[Department], tbl_DeptWeight[Impact Score])</f>
        <v>3</v>
      </c>
      <c r="K3953">
        <f>_xlfn.XLOOKUP(tbl_logs[[#This Row],[Employee_Action]],tbl_ResponseLikelihood[Employee Action],tbl_ResponseLikelihood[Likelihood Score])</f>
        <v>2</v>
      </c>
      <c r="L3953">
        <f>tbl_logs[[#This Row],[Impact Score]]*tbl_logs[[#This Row],[Response Multiplier]]</f>
        <v>6</v>
      </c>
      <c r="M3953" t="str" cm="1">
        <f t="array" ref="M3953">_xlfn.IFS(tbl_logs[[#This Row],[Total Score]]&lt;=4, "Low", tbl_logs[[#This Row],[Total Score]]&lt;=10, "Medium", tbl_logs[[#This Row],[Total Score]]&lt;=19, "High", tbl_logs[[#This Row],[Total Score]]&lt;=25, "Very High")</f>
        <v>Medium</v>
      </c>
      <c r="N3953" t="str" cm="1">
        <f t="array" ref="N3953">_xlfn.IFS(tbl_logs[[#This Row],[Total Score]]&lt;=4, "Low", tbl_logs[[#This Row],[Total Score]]&lt;=10, "Medium", tbl_logs[[#This Row],[Total Score]]&lt;=17, "High", tbl_logs[[#This Row],[Total Score]]&lt;=25, "Critical")</f>
        <v>Medium</v>
      </c>
    </row>
    <row r="3954" spans="1:14" x14ac:dyDescent="0.3">
      <c r="A3954" t="s">
        <v>2649</v>
      </c>
      <c r="B3954" s="1">
        <v>46095.340277777781</v>
      </c>
      <c r="C3954" t="s">
        <v>7</v>
      </c>
      <c r="D3954" t="s">
        <v>8</v>
      </c>
      <c r="E3954" t="s">
        <v>19</v>
      </c>
      <c r="F3954" t="s">
        <v>13</v>
      </c>
      <c r="G3954" s="2">
        <v>0.34027777777777779</v>
      </c>
      <c r="H3954" s="3">
        <v>46095</v>
      </c>
      <c r="I3954">
        <v>3</v>
      </c>
      <c r="J3954">
        <f>_xlfn.XLOOKUP(tbl_logs[[#This Row],[Target_Department]],tbl_DeptWeight[Department], tbl_DeptWeight[Impact Score])</f>
        <v>3</v>
      </c>
      <c r="K3954">
        <f>_xlfn.XLOOKUP(tbl_logs[[#This Row],[Employee_Action]],tbl_ResponseLikelihood[Employee Action],tbl_ResponseLikelihood[Likelihood Score])</f>
        <v>1</v>
      </c>
      <c r="L3954">
        <f>tbl_logs[[#This Row],[Impact Score]]*tbl_logs[[#This Row],[Response Multiplier]]</f>
        <v>3</v>
      </c>
      <c r="M3954" t="str" cm="1">
        <f t="array" ref="M3954">_xlfn.IFS(tbl_logs[[#This Row],[Total Score]]&lt;=4, "Low", tbl_logs[[#This Row],[Total Score]]&lt;=10, "Medium", tbl_logs[[#This Row],[Total Score]]&lt;=19, "High", tbl_logs[[#This Row],[Total Score]]&lt;=25, "Very High")</f>
        <v>Low</v>
      </c>
      <c r="N3954" t="str" cm="1">
        <f t="array" ref="N3954">_xlfn.IFS(tbl_logs[[#This Row],[Total Score]]&lt;=4, "Low", tbl_logs[[#This Row],[Total Score]]&lt;=10, "Medium", tbl_logs[[#This Row],[Total Score]]&lt;=17, "High", tbl_logs[[#This Row],[Total Score]]&lt;=25, "Critical")</f>
        <v>Low</v>
      </c>
    </row>
    <row r="3955" spans="1:14" x14ac:dyDescent="0.3">
      <c r="A3955" t="s">
        <v>1447</v>
      </c>
      <c r="B3955" s="1">
        <v>46095.400694444441</v>
      </c>
      <c r="C3955" t="s">
        <v>40</v>
      </c>
      <c r="D3955" t="s">
        <v>15</v>
      </c>
      <c r="E3955" t="s">
        <v>16</v>
      </c>
      <c r="F3955" t="s">
        <v>10</v>
      </c>
      <c r="G3955" s="2">
        <v>0.40069444444444446</v>
      </c>
      <c r="H3955" s="3">
        <v>46095</v>
      </c>
      <c r="I3955">
        <v>3</v>
      </c>
      <c r="J3955">
        <f>_xlfn.XLOOKUP(tbl_logs[[#This Row],[Target_Department]],tbl_DeptWeight[Department], tbl_DeptWeight[Impact Score])</f>
        <v>5</v>
      </c>
      <c r="K3955">
        <f>_xlfn.XLOOKUP(tbl_logs[[#This Row],[Employee_Action]],tbl_ResponseLikelihood[Employee Action],tbl_ResponseLikelihood[Likelihood Score])</f>
        <v>2</v>
      </c>
      <c r="L3955">
        <f>tbl_logs[[#This Row],[Impact Score]]*tbl_logs[[#This Row],[Response Multiplier]]</f>
        <v>10</v>
      </c>
      <c r="M3955" t="str" cm="1">
        <f t="array" ref="M3955">_xlfn.IFS(tbl_logs[[#This Row],[Total Score]]&lt;=4, "Low", tbl_logs[[#This Row],[Total Score]]&lt;=10, "Medium", tbl_logs[[#This Row],[Total Score]]&lt;=19, "High", tbl_logs[[#This Row],[Total Score]]&lt;=25, "Very High")</f>
        <v>Medium</v>
      </c>
      <c r="N3955" t="str" cm="1">
        <f t="array" ref="N3955">_xlfn.IFS(tbl_logs[[#This Row],[Total Score]]&lt;=4, "Low", tbl_logs[[#This Row],[Total Score]]&lt;=10, "Medium", tbl_logs[[#This Row],[Total Score]]&lt;=17, "High", tbl_logs[[#This Row],[Total Score]]&lt;=25, "Critical")</f>
        <v>Medium</v>
      </c>
    </row>
    <row r="3956" spans="1:14" x14ac:dyDescent="0.3">
      <c r="A3956" t="s">
        <v>4070</v>
      </c>
      <c r="B3956" s="1">
        <v>46095.420138888891</v>
      </c>
      <c r="C3956" t="s">
        <v>35</v>
      </c>
      <c r="D3956" t="s">
        <v>8</v>
      </c>
      <c r="E3956" t="s">
        <v>16</v>
      </c>
      <c r="F3956" t="s">
        <v>10</v>
      </c>
      <c r="G3956" s="2">
        <v>0.4201388888888889</v>
      </c>
      <c r="H3956" s="3">
        <v>46095</v>
      </c>
      <c r="I3956">
        <v>3</v>
      </c>
      <c r="J3956">
        <f>_xlfn.XLOOKUP(tbl_logs[[#This Row],[Target_Department]],tbl_DeptWeight[Department], tbl_DeptWeight[Impact Score])</f>
        <v>1</v>
      </c>
      <c r="K3956">
        <f>_xlfn.XLOOKUP(tbl_logs[[#This Row],[Employee_Action]],tbl_ResponseLikelihood[Employee Action],tbl_ResponseLikelihood[Likelihood Score])</f>
        <v>2</v>
      </c>
      <c r="L3956">
        <f>tbl_logs[[#This Row],[Impact Score]]*tbl_logs[[#This Row],[Response Multiplier]]</f>
        <v>2</v>
      </c>
      <c r="M3956" t="str" cm="1">
        <f t="array" ref="M3956">_xlfn.IFS(tbl_logs[[#This Row],[Total Score]]&lt;=4, "Low", tbl_logs[[#This Row],[Total Score]]&lt;=10, "Medium", tbl_logs[[#This Row],[Total Score]]&lt;=19, "High", tbl_logs[[#This Row],[Total Score]]&lt;=25, "Very High")</f>
        <v>Low</v>
      </c>
      <c r="N3956" t="str" cm="1">
        <f t="array" ref="N3956">_xlfn.IFS(tbl_logs[[#This Row],[Total Score]]&lt;=4, "Low", tbl_logs[[#This Row],[Total Score]]&lt;=10, "Medium", tbl_logs[[#This Row],[Total Score]]&lt;=17, "High", tbl_logs[[#This Row],[Total Score]]&lt;=25, "Critical")</f>
        <v>Low</v>
      </c>
    </row>
    <row r="3957" spans="1:14" x14ac:dyDescent="0.3">
      <c r="A3957" t="s">
        <v>4711</v>
      </c>
      <c r="B3957" s="1">
        <v>46095.42291666667</v>
      </c>
      <c r="C3957" t="s">
        <v>7</v>
      </c>
      <c r="D3957" t="s">
        <v>8</v>
      </c>
      <c r="E3957" t="s">
        <v>19</v>
      </c>
      <c r="F3957" t="s">
        <v>10</v>
      </c>
      <c r="G3957" s="2">
        <v>0.42291666666666666</v>
      </c>
      <c r="H3957" s="3">
        <v>46095</v>
      </c>
      <c r="I3957">
        <v>3</v>
      </c>
      <c r="J3957">
        <f>_xlfn.XLOOKUP(tbl_logs[[#This Row],[Target_Department]],tbl_DeptWeight[Department], tbl_DeptWeight[Impact Score])</f>
        <v>3</v>
      </c>
      <c r="K3957">
        <f>_xlfn.XLOOKUP(tbl_logs[[#This Row],[Employee_Action]],tbl_ResponseLikelihood[Employee Action],tbl_ResponseLikelihood[Likelihood Score])</f>
        <v>2</v>
      </c>
      <c r="L3957">
        <f>tbl_logs[[#This Row],[Impact Score]]*tbl_logs[[#This Row],[Response Multiplier]]</f>
        <v>6</v>
      </c>
      <c r="M3957" t="str" cm="1">
        <f t="array" ref="M3957">_xlfn.IFS(tbl_logs[[#This Row],[Total Score]]&lt;=4, "Low", tbl_logs[[#This Row],[Total Score]]&lt;=10, "Medium", tbl_logs[[#This Row],[Total Score]]&lt;=19, "High", tbl_logs[[#This Row],[Total Score]]&lt;=25, "Very High")</f>
        <v>Medium</v>
      </c>
      <c r="N3957" t="str" cm="1">
        <f t="array" ref="N3957">_xlfn.IFS(tbl_logs[[#This Row],[Total Score]]&lt;=4, "Low", tbl_logs[[#This Row],[Total Score]]&lt;=10, "Medium", tbl_logs[[#This Row],[Total Score]]&lt;=17, "High", tbl_logs[[#This Row],[Total Score]]&lt;=25, "Critical")</f>
        <v>Medium</v>
      </c>
    </row>
    <row r="3958" spans="1:14" x14ac:dyDescent="0.3">
      <c r="A3958" t="s">
        <v>3050</v>
      </c>
      <c r="B3958" s="1">
        <v>46095.447222222225</v>
      </c>
      <c r="C3958" t="s">
        <v>7</v>
      </c>
      <c r="D3958" t="s">
        <v>22</v>
      </c>
      <c r="E3958" t="s">
        <v>16</v>
      </c>
      <c r="F3958" t="s">
        <v>33</v>
      </c>
      <c r="G3958" s="2">
        <v>0.44722222222222224</v>
      </c>
      <c r="H3958" s="3">
        <v>46095</v>
      </c>
      <c r="I3958">
        <v>3</v>
      </c>
      <c r="J3958">
        <f>_xlfn.XLOOKUP(tbl_logs[[#This Row],[Target_Department]],tbl_DeptWeight[Department], tbl_DeptWeight[Impact Score])</f>
        <v>3</v>
      </c>
      <c r="K3958">
        <f>_xlfn.XLOOKUP(tbl_logs[[#This Row],[Employee_Action]],tbl_ResponseLikelihood[Employee Action],tbl_ResponseLikelihood[Likelihood Score])</f>
        <v>4</v>
      </c>
      <c r="L3958">
        <f>tbl_logs[[#This Row],[Impact Score]]*tbl_logs[[#This Row],[Response Multiplier]]</f>
        <v>12</v>
      </c>
      <c r="M3958" t="str" cm="1">
        <f t="array" ref="M3958">_xlfn.IFS(tbl_logs[[#This Row],[Total Score]]&lt;=4, "Low", tbl_logs[[#This Row],[Total Score]]&lt;=10, "Medium", tbl_logs[[#This Row],[Total Score]]&lt;=19, "High", tbl_logs[[#This Row],[Total Score]]&lt;=25, "Very High")</f>
        <v>High</v>
      </c>
      <c r="N3958" t="str" cm="1">
        <f t="array" ref="N3958">_xlfn.IFS(tbl_logs[[#This Row],[Total Score]]&lt;=4, "Low", tbl_logs[[#This Row],[Total Score]]&lt;=10, "Medium", tbl_logs[[#This Row],[Total Score]]&lt;=17, "High", tbl_logs[[#This Row],[Total Score]]&lt;=25, "Critical")</f>
        <v>High</v>
      </c>
    </row>
    <row r="3959" spans="1:14" x14ac:dyDescent="0.3">
      <c r="A3959" t="s">
        <v>4750</v>
      </c>
      <c r="B3959" s="1">
        <v>46095.484722222223</v>
      </c>
      <c r="C3959" t="s">
        <v>26</v>
      </c>
      <c r="D3959" t="s">
        <v>18</v>
      </c>
      <c r="E3959" t="s">
        <v>16</v>
      </c>
      <c r="F3959" t="s">
        <v>13</v>
      </c>
      <c r="G3959" s="2">
        <v>0.48472222222222222</v>
      </c>
      <c r="H3959" s="3">
        <v>46095</v>
      </c>
      <c r="I3959">
        <v>3</v>
      </c>
      <c r="J3959">
        <f>_xlfn.XLOOKUP(tbl_logs[[#This Row],[Target_Department]],tbl_DeptWeight[Department], tbl_DeptWeight[Impact Score])</f>
        <v>3</v>
      </c>
      <c r="K3959">
        <f>_xlfn.XLOOKUP(tbl_logs[[#This Row],[Employee_Action]],tbl_ResponseLikelihood[Employee Action],tbl_ResponseLikelihood[Likelihood Score])</f>
        <v>1</v>
      </c>
      <c r="L3959">
        <f>tbl_logs[[#This Row],[Impact Score]]*tbl_logs[[#This Row],[Response Multiplier]]</f>
        <v>3</v>
      </c>
      <c r="M3959" t="str" cm="1">
        <f t="array" ref="M3959">_xlfn.IFS(tbl_logs[[#This Row],[Total Score]]&lt;=4, "Low", tbl_logs[[#This Row],[Total Score]]&lt;=10, "Medium", tbl_logs[[#This Row],[Total Score]]&lt;=19, "High", tbl_logs[[#This Row],[Total Score]]&lt;=25, "Very High")</f>
        <v>Low</v>
      </c>
      <c r="N3959" t="str" cm="1">
        <f t="array" ref="N3959">_xlfn.IFS(tbl_logs[[#This Row],[Total Score]]&lt;=4, "Low", tbl_logs[[#This Row],[Total Score]]&lt;=10, "Medium", tbl_logs[[#This Row],[Total Score]]&lt;=17, "High", tbl_logs[[#This Row],[Total Score]]&lt;=25, "Critical")</f>
        <v>Low</v>
      </c>
    </row>
    <row r="3960" spans="1:14" x14ac:dyDescent="0.3">
      <c r="A3960" t="s">
        <v>99</v>
      </c>
      <c r="B3960" s="1">
        <v>46095.513194444444</v>
      </c>
      <c r="C3960" t="s">
        <v>7</v>
      </c>
      <c r="D3960" t="s">
        <v>15</v>
      </c>
      <c r="E3960" t="s">
        <v>19</v>
      </c>
      <c r="F3960" t="s">
        <v>20</v>
      </c>
      <c r="G3960" s="2">
        <v>0.5131944444444444</v>
      </c>
      <c r="H3960" s="3">
        <v>46095</v>
      </c>
      <c r="I3960">
        <v>3</v>
      </c>
      <c r="J3960">
        <f>_xlfn.XLOOKUP(tbl_logs[[#This Row],[Target_Department]],tbl_DeptWeight[Department], tbl_DeptWeight[Impact Score])</f>
        <v>3</v>
      </c>
      <c r="K3960">
        <f>_xlfn.XLOOKUP(tbl_logs[[#This Row],[Employee_Action]],tbl_ResponseLikelihood[Employee Action],tbl_ResponseLikelihood[Likelihood Score])</f>
        <v>2</v>
      </c>
      <c r="L3960">
        <f>tbl_logs[[#This Row],[Impact Score]]*tbl_logs[[#This Row],[Response Multiplier]]</f>
        <v>6</v>
      </c>
      <c r="M3960" t="str" cm="1">
        <f t="array" ref="M3960">_xlfn.IFS(tbl_logs[[#This Row],[Total Score]]&lt;=4, "Low", tbl_logs[[#This Row],[Total Score]]&lt;=10, "Medium", tbl_logs[[#This Row],[Total Score]]&lt;=19, "High", tbl_logs[[#This Row],[Total Score]]&lt;=25, "Very High")</f>
        <v>Medium</v>
      </c>
      <c r="N3960" t="str" cm="1">
        <f t="array" ref="N3960">_xlfn.IFS(tbl_logs[[#This Row],[Total Score]]&lt;=4, "Low", tbl_logs[[#This Row],[Total Score]]&lt;=10, "Medium", tbl_logs[[#This Row],[Total Score]]&lt;=17, "High", tbl_logs[[#This Row],[Total Score]]&lt;=25, "Critical")</f>
        <v>Medium</v>
      </c>
    </row>
    <row r="3961" spans="1:14" x14ac:dyDescent="0.3">
      <c r="A3961" t="s">
        <v>356</v>
      </c>
      <c r="B3961" s="1">
        <v>46095.540972222225</v>
      </c>
      <c r="C3961" t="s">
        <v>12</v>
      </c>
      <c r="D3961" t="s">
        <v>22</v>
      </c>
      <c r="E3961" t="s">
        <v>19</v>
      </c>
      <c r="F3961" t="s">
        <v>33</v>
      </c>
      <c r="G3961" s="2">
        <v>0.54097222222222219</v>
      </c>
      <c r="H3961" s="3">
        <v>46095</v>
      </c>
      <c r="I3961">
        <v>3</v>
      </c>
      <c r="J3961">
        <f>_xlfn.XLOOKUP(tbl_logs[[#This Row],[Target_Department]],tbl_DeptWeight[Department], tbl_DeptWeight[Impact Score])</f>
        <v>1</v>
      </c>
      <c r="K3961">
        <f>_xlfn.XLOOKUP(tbl_logs[[#This Row],[Employee_Action]],tbl_ResponseLikelihood[Employee Action],tbl_ResponseLikelihood[Likelihood Score])</f>
        <v>4</v>
      </c>
      <c r="L3961">
        <f>tbl_logs[[#This Row],[Impact Score]]*tbl_logs[[#This Row],[Response Multiplier]]</f>
        <v>4</v>
      </c>
      <c r="M3961" t="str" cm="1">
        <f t="array" ref="M3961">_xlfn.IFS(tbl_logs[[#This Row],[Total Score]]&lt;=4, "Low", tbl_logs[[#This Row],[Total Score]]&lt;=10, "Medium", tbl_logs[[#This Row],[Total Score]]&lt;=19, "High", tbl_logs[[#This Row],[Total Score]]&lt;=25, "Very High")</f>
        <v>Low</v>
      </c>
      <c r="N3961" t="str" cm="1">
        <f t="array" ref="N3961">_xlfn.IFS(tbl_logs[[#This Row],[Total Score]]&lt;=4, "Low", tbl_logs[[#This Row],[Total Score]]&lt;=10, "Medium", tbl_logs[[#This Row],[Total Score]]&lt;=17, "High", tbl_logs[[#This Row],[Total Score]]&lt;=25, "Critical")</f>
        <v>Low</v>
      </c>
    </row>
    <row r="3962" spans="1:14" x14ac:dyDescent="0.3">
      <c r="A3962" t="s">
        <v>3287</v>
      </c>
      <c r="B3962" s="1">
        <v>46095.541666666664</v>
      </c>
      <c r="C3962" t="s">
        <v>7</v>
      </c>
      <c r="D3962" t="s">
        <v>8</v>
      </c>
      <c r="E3962" t="s">
        <v>19</v>
      </c>
      <c r="F3962" t="s">
        <v>20</v>
      </c>
      <c r="G3962" s="2">
        <v>0.54166666666666663</v>
      </c>
      <c r="H3962" s="3">
        <v>46095</v>
      </c>
      <c r="I3962">
        <v>3</v>
      </c>
      <c r="J3962">
        <f>_xlfn.XLOOKUP(tbl_logs[[#This Row],[Target_Department]],tbl_DeptWeight[Department], tbl_DeptWeight[Impact Score])</f>
        <v>3</v>
      </c>
      <c r="K3962">
        <f>_xlfn.XLOOKUP(tbl_logs[[#This Row],[Employee_Action]],tbl_ResponseLikelihood[Employee Action],tbl_ResponseLikelihood[Likelihood Score])</f>
        <v>2</v>
      </c>
      <c r="L3962">
        <f>tbl_logs[[#This Row],[Impact Score]]*tbl_logs[[#This Row],[Response Multiplier]]</f>
        <v>6</v>
      </c>
      <c r="M3962" t="str" cm="1">
        <f t="array" ref="M3962">_xlfn.IFS(tbl_logs[[#This Row],[Total Score]]&lt;=4, "Low", tbl_logs[[#This Row],[Total Score]]&lt;=10, "Medium", tbl_logs[[#This Row],[Total Score]]&lt;=19, "High", tbl_logs[[#This Row],[Total Score]]&lt;=25, "Very High")</f>
        <v>Medium</v>
      </c>
      <c r="N3962" t="str" cm="1">
        <f t="array" ref="N3962">_xlfn.IFS(tbl_logs[[#This Row],[Total Score]]&lt;=4, "Low", tbl_logs[[#This Row],[Total Score]]&lt;=10, "Medium", tbl_logs[[#This Row],[Total Score]]&lt;=17, "High", tbl_logs[[#This Row],[Total Score]]&lt;=25, "Critical")</f>
        <v>Medium</v>
      </c>
    </row>
    <row r="3963" spans="1:14" x14ac:dyDescent="0.3">
      <c r="A3963" t="s">
        <v>4230</v>
      </c>
      <c r="B3963" s="1">
        <v>46095.552083333336</v>
      </c>
      <c r="C3963" t="s">
        <v>7</v>
      </c>
      <c r="D3963" t="s">
        <v>22</v>
      </c>
      <c r="E3963" t="s">
        <v>31</v>
      </c>
      <c r="F3963" t="s">
        <v>33</v>
      </c>
      <c r="G3963" s="2">
        <v>0.55208333333333337</v>
      </c>
      <c r="H3963" s="3">
        <v>46095</v>
      </c>
      <c r="I3963">
        <v>3</v>
      </c>
      <c r="J3963">
        <f>_xlfn.XLOOKUP(tbl_logs[[#This Row],[Target_Department]],tbl_DeptWeight[Department], tbl_DeptWeight[Impact Score])</f>
        <v>3</v>
      </c>
      <c r="K3963">
        <f>_xlfn.XLOOKUP(tbl_logs[[#This Row],[Employee_Action]],tbl_ResponseLikelihood[Employee Action],tbl_ResponseLikelihood[Likelihood Score])</f>
        <v>4</v>
      </c>
      <c r="L3963">
        <f>tbl_logs[[#This Row],[Impact Score]]*tbl_logs[[#This Row],[Response Multiplier]]</f>
        <v>12</v>
      </c>
      <c r="M3963" t="str" cm="1">
        <f t="array" ref="M3963">_xlfn.IFS(tbl_logs[[#This Row],[Total Score]]&lt;=4, "Low", tbl_logs[[#This Row],[Total Score]]&lt;=10, "Medium", tbl_logs[[#This Row],[Total Score]]&lt;=19, "High", tbl_logs[[#This Row],[Total Score]]&lt;=25, "Very High")</f>
        <v>High</v>
      </c>
      <c r="N3963" t="str" cm="1">
        <f t="array" ref="N3963">_xlfn.IFS(tbl_logs[[#This Row],[Total Score]]&lt;=4, "Low", tbl_logs[[#This Row],[Total Score]]&lt;=10, "Medium", tbl_logs[[#This Row],[Total Score]]&lt;=17, "High", tbl_logs[[#This Row],[Total Score]]&lt;=25, "Critical")</f>
        <v>High</v>
      </c>
    </row>
    <row r="3964" spans="1:14" x14ac:dyDescent="0.3">
      <c r="A3964" t="s">
        <v>45</v>
      </c>
      <c r="B3964" s="1">
        <v>46095.587500000001</v>
      </c>
      <c r="C3964" t="s">
        <v>7</v>
      </c>
      <c r="D3964" t="s">
        <v>22</v>
      </c>
      <c r="E3964" t="s">
        <v>19</v>
      </c>
      <c r="F3964" t="s">
        <v>10</v>
      </c>
      <c r="G3964" s="2">
        <v>0.58750000000000002</v>
      </c>
      <c r="H3964" s="3">
        <v>46095</v>
      </c>
      <c r="I3964">
        <v>3</v>
      </c>
      <c r="J3964">
        <f>_xlfn.XLOOKUP(tbl_logs[[#This Row],[Target_Department]],tbl_DeptWeight[Department], tbl_DeptWeight[Impact Score])</f>
        <v>3</v>
      </c>
      <c r="K3964">
        <f>_xlfn.XLOOKUP(tbl_logs[[#This Row],[Employee_Action]],tbl_ResponseLikelihood[Employee Action],tbl_ResponseLikelihood[Likelihood Score])</f>
        <v>2</v>
      </c>
      <c r="L3964">
        <f>tbl_logs[[#This Row],[Impact Score]]*tbl_logs[[#This Row],[Response Multiplier]]</f>
        <v>6</v>
      </c>
      <c r="M3964" t="str" cm="1">
        <f t="array" ref="M3964">_xlfn.IFS(tbl_logs[[#This Row],[Total Score]]&lt;=4, "Low", tbl_logs[[#This Row],[Total Score]]&lt;=10, "Medium", tbl_logs[[#This Row],[Total Score]]&lt;=19, "High", tbl_logs[[#This Row],[Total Score]]&lt;=25, "Very High")</f>
        <v>Medium</v>
      </c>
      <c r="N3964" t="str" cm="1">
        <f t="array" ref="N3964">_xlfn.IFS(tbl_logs[[#This Row],[Total Score]]&lt;=4, "Low", tbl_logs[[#This Row],[Total Score]]&lt;=10, "Medium", tbl_logs[[#This Row],[Total Score]]&lt;=17, "High", tbl_logs[[#This Row],[Total Score]]&lt;=25, "Critical")</f>
        <v>Medium</v>
      </c>
    </row>
    <row r="3965" spans="1:14" x14ac:dyDescent="0.3">
      <c r="A3965" t="s">
        <v>916</v>
      </c>
      <c r="B3965" s="1">
        <v>46095.618055555555</v>
      </c>
      <c r="C3965" t="s">
        <v>47</v>
      </c>
      <c r="D3965" t="s">
        <v>22</v>
      </c>
      <c r="E3965" t="s">
        <v>9</v>
      </c>
      <c r="F3965" t="s">
        <v>10</v>
      </c>
      <c r="G3965" s="2">
        <v>0.61805555555555558</v>
      </c>
      <c r="H3965" s="3">
        <v>46095</v>
      </c>
      <c r="I3965">
        <v>3</v>
      </c>
      <c r="J3965">
        <f>_xlfn.XLOOKUP(tbl_logs[[#This Row],[Target_Department]],tbl_DeptWeight[Department], tbl_DeptWeight[Impact Score])</f>
        <v>1</v>
      </c>
      <c r="K3965">
        <f>_xlfn.XLOOKUP(tbl_logs[[#This Row],[Employee_Action]],tbl_ResponseLikelihood[Employee Action],tbl_ResponseLikelihood[Likelihood Score])</f>
        <v>2</v>
      </c>
      <c r="L3965">
        <f>tbl_logs[[#This Row],[Impact Score]]*tbl_logs[[#This Row],[Response Multiplier]]</f>
        <v>2</v>
      </c>
      <c r="M3965" t="str" cm="1">
        <f t="array" ref="M3965">_xlfn.IFS(tbl_logs[[#This Row],[Total Score]]&lt;=4, "Low", tbl_logs[[#This Row],[Total Score]]&lt;=10, "Medium", tbl_logs[[#This Row],[Total Score]]&lt;=19, "High", tbl_logs[[#This Row],[Total Score]]&lt;=25, "Very High")</f>
        <v>Low</v>
      </c>
      <c r="N3965" t="str" cm="1">
        <f t="array" ref="N3965">_xlfn.IFS(tbl_logs[[#This Row],[Total Score]]&lt;=4, "Low", tbl_logs[[#This Row],[Total Score]]&lt;=10, "Medium", tbl_logs[[#This Row],[Total Score]]&lt;=17, "High", tbl_logs[[#This Row],[Total Score]]&lt;=25, "Critical")</f>
        <v>Low</v>
      </c>
    </row>
    <row r="3966" spans="1:14" x14ac:dyDescent="0.3">
      <c r="A3966" t="s">
        <v>4867</v>
      </c>
      <c r="B3966" s="1">
        <v>46095.626388888886</v>
      </c>
      <c r="C3966" t="s">
        <v>35</v>
      </c>
      <c r="D3966" t="s">
        <v>22</v>
      </c>
      <c r="E3966" t="s">
        <v>19</v>
      </c>
      <c r="F3966" t="s">
        <v>10</v>
      </c>
      <c r="G3966" s="2">
        <v>0.62638888888888888</v>
      </c>
      <c r="H3966" s="3">
        <v>46095</v>
      </c>
      <c r="I3966">
        <v>3</v>
      </c>
      <c r="J3966">
        <f>_xlfn.XLOOKUP(tbl_logs[[#This Row],[Target_Department]],tbl_DeptWeight[Department], tbl_DeptWeight[Impact Score])</f>
        <v>1</v>
      </c>
      <c r="K3966">
        <f>_xlfn.XLOOKUP(tbl_logs[[#This Row],[Employee_Action]],tbl_ResponseLikelihood[Employee Action],tbl_ResponseLikelihood[Likelihood Score])</f>
        <v>2</v>
      </c>
      <c r="L3966">
        <f>tbl_logs[[#This Row],[Impact Score]]*tbl_logs[[#This Row],[Response Multiplier]]</f>
        <v>2</v>
      </c>
      <c r="M3966" t="str" cm="1">
        <f t="array" ref="M3966">_xlfn.IFS(tbl_logs[[#This Row],[Total Score]]&lt;=4, "Low", tbl_logs[[#This Row],[Total Score]]&lt;=10, "Medium", tbl_logs[[#This Row],[Total Score]]&lt;=19, "High", tbl_logs[[#This Row],[Total Score]]&lt;=25, "Very High")</f>
        <v>Low</v>
      </c>
      <c r="N3966" t="str" cm="1">
        <f t="array" ref="N3966">_xlfn.IFS(tbl_logs[[#This Row],[Total Score]]&lt;=4, "Low", tbl_logs[[#This Row],[Total Score]]&lt;=10, "Medium", tbl_logs[[#This Row],[Total Score]]&lt;=17, "High", tbl_logs[[#This Row],[Total Score]]&lt;=25, "Critical")</f>
        <v>Low</v>
      </c>
    </row>
    <row r="3967" spans="1:14" x14ac:dyDescent="0.3">
      <c r="A3967" t="s">
        <v>1958</v>
      </c>
      <c r="B3967" s="1">
        <v>46095.633333333331</v>
      </c>
      <c r="C3967" t="s">
        <v>7</v>
      </c>
      <c r="D3967" t="s">
        <v>15</v>
      </c>
      <c r="E3967" t="s">
        <v>16</v>
      </c>
      <c r="F3967" t="s">
        <v>20</v>
      </c>
      <c r="G3967" s="2">
        <v>0.6333333333333333</v>
      </c>
      <c r="H3967" s="3">
        <v>46095</v>
      </c>
      <c r="I3967">
        <v>3</v>
      </c>
      <c r="J3967">
        <f>_xlfn.XLOOKUP(tbl_logs[[#This Row],[Target_Department]],tbl_DeptWeight[Department], tbl_DeptWeight[Impact Score])</f>
        <v>3</v>
      </c>
      <c r="K3967">
        <f>_xlfn.XLOOKUP(tbl_logs[[#This Row],[Employee_Action]],tbl_ResponseLikelihood[Employee Action],tbl_ResponseLikelihood[Likelihood Score])</f>
        <v>2</v>
      </c>
      <c r="L3967">
        <f>tbl_logs[[#This Row],[Impact Score]]*tbl_logs[[#This Row],[Response Multiplier]]</f>
        <v>6</v>
      </c>
      <c r="M3967" t="str" cm="1">
        <f t="array" ref="M3967">_xlfn.IFS(tbl_logs[[#This Row],[Total Score]]&lt;=4, "Low", tbl_logs[[#This Row],[Total Score]]&lt;=10, "Medium", tbl_logs[[#This Row],[Total Score]]&lt;=19, "High", tbl_logs[[#This Row],[Total Score]]&lt;=25, "Very High")</f>
        <v>Medium</v>
      </c>
      <c r="N3967" t="str" cm="1">
        <f t="array" ref="N3967">_xlfn.IFS(tbl_logs[[#This Row],[Total Score]]&lt;=4, "Low", tbl_logs[[#This Row],[Total Score]]&lt;=10, "Medium", tbl_logs[[#This Row],[Total Score]]&lt;=17, "High", tbl_logs[[#This Row],[Total Score]]&lt;=25, "Critical")</f>
        <v>Medium</v>
      </c>
    </row>
    <row r="3968" spans="1:14" x14ac:dyDescent="0.3">
      <c r="A3968" t="s">
        <v>261</v>
      </c>
      <c r="B3968" s="1">
        <v>46095.668749999997</v>
      </c>
      <c r="C3968" t="s">
        <v>35</v>
      </c>
      <c r="D3968" t="s">
        <v>22</v>
      </c>
      <c r="E3968" t="s">
        <v>9</v>
      </c>
      <c r="F3968" t="s">
        <v>20</v>
      </c>
      <c r="G3968" s="2">
        <v>0.66874999999999996</v>
      </c>
      <c r="H3968" s="3">
        <v>46095</v>
      </c>
      <c r="I3968">
        <v>3</v>
      </c>
      <c r="J3968">
        <f>_xlfn.XLOOKUP(tbl_logs[[#This Row],[Target_Department]],tbl_DeptWeight[Department], tbl_DeptWeight[Impact Score])</f>
        <v>1</v>
      </c>
      <c r="K3968">
        <f>_xlfn.XLOOKUP(tbl_logs[[#This Row],[Employee_Action]],tbl_ResponseLikelihood[Employee Action],tbl_ResponseLikelihood[Likelihood Score])</f>
        <v>2</v>
      </c>
      <c r="L3968">
        <f>tbl_logs[[#This Row],[Impact Score]]*tbl_logs[[#This Row],[Response Multiplier]]</f>
        <v>2</v>
      </c>
      <c r="M3968" t="str" cm="1">
        <f t="array" ref="M3968">_xlfn.IFS(tbl_logs[[#This Row],[Total Score]]&lt;=4, "Low", tbl_logs[[#This Row],[Total Score]]&lt;=10, "Medium", tbl_logs[[#This Row],[Total Score]]&lt;=19, "High", tbl_logs[[#This Row],[Total Score]]&lt;=25, "Very High")</f>
        <v>Low</v>
      </c>
      <c r="N3968" t="str" cm="1">
        <f t="array" ref="N3968">_xlfn.IFS(tbl_logs[[#This Row],[Total Score]]&lt;=4, "Low", tbl_logs[[#This Row],[Total Score]]&lt;=10, "Medium", tbl_logs[[#This Row],[Total Score]]&lt;=17, "High", tbl_logs[[#This Row],[Total Score]]&lt;=25, "Critical")</f>
        <v>Low</v>
      </c>
    </row>
    <row r="3969" spans="1:14" x14ac:dyDescent="0.3">
      <c r="A3969" t="s">
        <v>5019</v>
      </c>
      <c r="B3969" s="1">
        <v>46095.67083333333</v>
      </c>
      <c r="C3969" t="s">
        <v>12</v>
      </c>
      <c r="D3969" t="s">
        <v>18</v>
      </c>
      <c r="E3969" t="s">
        <v>16</v>
      </c>
      <c r="F3969" t="s">
        <v>10</v>
      </c>
      <c r="G3969" s="2">
        <v>0.67083333333333328</v>
      </c>
      <c r="H3969" s="3">
        <v>46095</v>
      </c>
      <c r="I3969">
        <v>3</v>
      </c>
      <c r="J3969">
        <f>_xlfn.XLOOKUP(tbl_logs[[#This Row],[Target_Department]],tbl_DeptWeight[Department], tbl_DeptWeight[Impact Score])</f>
        <v>1</v>
      </c>
      <c r="K3969">
        <f>_xlfn.XLOOKUP(tbl_logs[[#This Row],[Employee_Action]],tbl_ResponseLikelihood[Employee Action],tbl_ResponseLikelihood[Likelihood Score])</f>
        <v>2</v>
      </c>
      <c r="L3969">
        <f>tbl_logs[[#This Row],[Impact Score]]*tbl_logs[[#This Row],[Response Multiplier]]</f>
        <v>2</v>
      </c>
      <c r="M3969" t="str" cm="1">
        <f t="array" ref="M3969">_xlfn.IFS(tbl_logs[[#This Row],[Total Score]]&lt;=4, "Low", tbl_logs[[#This Row],[Total Score]]&lt;=10, "Medium", tbl_logs[[#This Row],[Total Score]]&lt;=19, "High", tbl_logs[[#This Row],[Total Score]]&lt;=25, "Very High")</f>
        <v>Low</v>
      </c>
      <c r="N3969" t="str" cm="1">
        <f t="array" ref="N3969">_xlfn.IFS(tbl_logs[[#This Row],[Total Score]]&lt;=4, "Low", tbl_logs[[#This Row],[Total Score]]&lt;=10, "Medium", tbl_logs[[#This Row],[Total Score]]&lt;=17, "High", tbl_logs[[#This Row],[Total Score]]&lt;=25, "Critical")</f>
        <v>Low</v>
      </c>
    </row>
    <row r="3970" spans="1:14" x14ac:dyDescent="0.3">
      <c r="A3970" t="s">
        <v>209</v>
      </c>
      <c r="B3970" s="1">
        <v>46095.677777777775</v>
      </c>
      <c r="C3970" t="s">
        <v>26</v>
      </c>
      <c r="D3970" t="s">
        <v>22</v>
      </c>
      <c r="E3970" t="s">
        <v>16</v>
      </c>
      <c r="F3970" t="s">
        <v>20</v>
      </c>
      <c r="G3970" s="2">
        <v>0.67777777777777781</v>
      </c>
      <c r="H3970" s="3">
        <v>46095</v>
      </c>
      <c r="I3970">
        <v>3</v>
      </c>
      <c r="J3970">
        <f>_xlfn.XLOOKUP(tbl_logs[[#This Row],[Target_Department]],tbl_DeptWeight[Department], tbl_DeptWeight[Impact Score])</f>
        <v>3</v>
      </c>
      <c r="K3970">
        <f>_xlfn.XLOOKUP(tbl_logs[[#This Row],[Employee_Action]],tbl_ResponseLikelihood[Employee Action],tbl_ResponseLikelihood[Likelihood Score])</f>
        <v>2</v>
      </c>
      <c r="L3970">
        <f>tbl_logs[[#This Row],[Impact Score]]*tbl_logs[[#This Row],[Response Multiplier]]</f>
        <v>6</v>
      </c>
      <c r="M3970" t="str" cm="1">
        <f t="array" ref="M3970">_xlfn.IFS(tbl_logs[[#This Row],[Total Score]]&lt;=4, "Low", tbl_logs[[#This Row],[Total Score]]&lt;=10, "Medium", tbl_logs[[#This Row],[Total Score]]&lt;=19, "High", tbl_logs[[#This Row],[Total Score]]&lt;=25, "Very High")</f>
        <v>Medium</v>
      </c>
      <c r="N3970" t="str" cm="1">
        <f t="array" ref="N3970">_xlfn.IFS(tbl_logs[[#This Row],[Total Score]]&lt;=4, "Low", tbl_logs[[#This Row],[Total Score]]&lt;=10, "Medium", tbl_logs[[#This Row],[Total Score]]&lt;=17, "High", tbl_logs[[#This Row],[Total Score]]&lt;=25, "Critical")</f>
        <v>Medium</v>
      </c>
    </row>
    <row r="3971" spans="1:14" x14ac:dyDescent="0.3">
      <c r="A3971" t="s">
        <v>205</v>
      </c>
      <c r="B3971" s="1">
        <v>46095.690972222219</v>
      </c>
      <c r="C3971" t="s">
        <v>40</v>
      </c>
      <c r="D3971" t="s">
        <v>8</v>
      </c>
      <c r="E3971" t="s">
        <v>16</v>
      </c>
      <c r="F3971" t="s">
        <v>10</v>
      </c>
      <c r="G3971" s="2">
        <v>0.69097222222222221</v>
      </c>
      <c r="H3971" s="3">
        <v>46095</v>
      </c>
      <c r="I3971">
        <v>3</v>
      </c>
      <c r="J3971">
        <f>_xlfn.XLOOKUP(tbl_logs[[#This Row],[Target_Department]],tbl_DeptWeight[Department], tbl_DeptWeight[Impact Score])</f>
        <v>5</v>
      </c>
      <c r="K3971">
        <f>_xlfn.XLOOKUP(tbl_logs[[#This Row],[Employee_Action]],tbl_ResponseLikelihood[Employee Action],tbl_ResponseLikelihood[Likelihood Score])</f>
        <v>2</v>
      </c>
      <c r="L3971">
        <f>tbl_logs[[#This Row],[Impact Score]]*tbl_logs[[#This Row],[Response Multiplier]]</f>
        <v>10</v>
      </c>
      <c r="M3971" t="str" cm="1">
        <f t="array" ref="M3971">_xlfn.IFS(tbl_logs[[#This Row],[Total Score]]&lt;=4, "Low", tbl_logs[[#This Row],[Total Score]]&lt;=10, "Medium", tbl_logs[[#This Row],[Total Score]]&lt;=19, "High", tbl_logs[[#This Row],[Total Score]]&lt;=25, "Very High")</f>
        <v>Medium</v>
      </c>
      <c r="N3971" t="str" cm="1">
        <f t="array" ref="N3971">_xlfn.IFS(tbl_logs[[#This Row],[Total Score]]&lt;=4, "Low", tbl_logs[[#This Row],[Total Score]]&lt;=10, "Medium", tbl_logs[[#This Row],[Total Score]]&lt;=17, "High", tbl_logs[[#This Row],[Total Score]]&lt;=25, "Critical")</f>
        <v>Medium</v>
      </c>
    </row>
    <row r="3972" spans="1:14" x14ac:dyDescent="0.3">
      <c r="A3972" t="s">
        <v>2297</v>
      </c>
      <c r="B3972" s="1">
        <v>46095.712500000001</v>
      </c>
      <c r="C3972" t="s">
        <v>7</v>
      </c>
      <c r="D3972" t="s">
        <v>15</v>
      </c>
      <c r="E3972" t="s">
        <v>19</v>
      </c>
      <c r="F3972" t="s">
        <v>33</v>
      </c>
      <c r="G3972" s="2">
        <v>0.71250000000000002</v>
      </c>
      <c r="H3972" s="3">
        <v>46095</v>
      </c>
      <c r="I3972">
        <v>3</v>
      </c>
      <c r="J3972">
        <f>_xlfn.XLOOKUP(tbl_logs[[#This Row],[Target_Department]],tbl_DeptWeight[Department], tbl_DeptWeight[Impact Score])</f>
        <v>3</v>
      </c>
      <c r="K3972">
        <f>_xlfn.XLOOKUP(tbl_logs[[#This Row],[Employee_Action]],tbl_ResponseLikelihood[Employee Action],tbl_ResponseLikelihood[Likelihood Score])</f>
        <v>4</v>
      </c>
      <c r="L3972">
        <f>tbl_logs[[#This Row],[Impact Score]]*tbl_logs[[#This Row],[Response Multiplier]]</f>
        <v>12</v>
      </c>
      <c r="M3972" t="str" cm="1">
        <f t="array" ref="M3972">_xlfn.IFS(tbl_logs[[#This Row],[Total Score]]&lt;=4, "Low", tbl_logs[[#This Row],[Total Score]]&lt;=10, "Medium", tbl_logs[[#This Row],[Total Score]]&lt;=19, "High", tbl_logs[[#This Row],[Total Score]]&lt;=25, "Very High")</f>
        <v>High</v>
      </c>
      <c r="N3972" t="str" cm="1">
        <f t="array" ref="N3972">_xlfn.IFS(tbl_logs[[#This Row],[Total Score]]&lt;=4, "Low", tbl_logs[[#This Row],[Total Score]]&lt;=10, "Medium", tbl_logs[[#This Row],[Total Score]]&lt;=17, "High", tbl_logs[[#This Row],[Total Score]]&lt;=25, "Critical")</f>
        <v>High</v>
      </c>
    </row>
    <row r="3973" spans="1:14" x14ac:dyDescent="0.3">
      <c r="A3973" t="s">
        <v>3647</v>
      </c>
      <c r="B3973" s="1">
        <v>46095.746527777781</v>
      </c>
      <c r="C3973" t="s">
        <v>7</v>
      </c>
      <c r="D3973" t="s">
        <v>15</v>
      </c>
      <c r="E3973" t="s">
        <v>19</v>
      </c>
      <c r="F3973" t="s">
        <v>13</v>
      </c>
      <c r="G3973" s="2">
        <v>0.74652777777777779</v>
      </c>
      <c r="H3973" s="3">
        <v>46095</v>
      </c>
      <c r="I3973">
        <v>3</v>
      </c>
      <c r="J3973">
        <f>_xlfn.XLOOKUP(tbl_logs[[#This Row],[Target_Department]],tbl_DeptWeight[Department], tbl_DeptWeight[Impact Score])</f>
        <v>3</v>
      </c>
      <c r="K3973">
        <f>_xlfn.XLOOKUP(tbl_logs[[#This Row],[Employee_Action]],tbl_ResponseLikelihood[Employee Action],tbl_ResponseLikelihood[Likelihood Score])</f>
        <v>1</v>
      </c>
      <c r="L3973">
        <f>tbl_logs[[#This Row],[Impact Score]]*tbl_logs[[#This Row],[Response Multiplier]]</f>
        <v>3</v>
      </c>
      <c r="M3973" t="str" cm="1">
        <f t="array" ref="M3973">_xlfn.IFS(tbl_logs[[#This Row],[Total Score]]&lt;=4, "Low", tbl_logs[[#This Row],[Total Score]]&lt;=10, "Medium", tbl_logs[[#This Row],[Total Score]]&lt;=19, "High", tbl_logs[[#This Row],[Total Score]]&lt;=25, "Very High")</f>
        <v>Low</v>
      </c>
      <c r="N3973" t="str" cm="1">
        <f t="array" ref="N3973">_xlfn.IFS(tbl_logs[[#This Row],[Total Score]]&lt;=4, "Low", tbl_logs[[#This Row],[Total Score]]&lt;=10, "Medium", tbl_logs[[#This Row],[Total Score]]&lt;=17, "High", tbl_logs[[#This Row],[Total Score]]&lt;=25, "Critical")</f>
        <v>Low</v>
      </c>
    </row>
    <row r="3974" spans="1:14" x14ac:dyDescent="0.3">
      <c r="A3974" t="s">
        <v>2664</v>
      </c>
      <c r="B3974" s="1">
        <v>46095.747916666667</v>
      </c>
      <c r="C3974" t="s">
        <v>7</v>
      </c>
      <c r="D3974" t="s">
        <v>18</v>
      </c>
      <c r="E3974" t="s">
        <v>19</v>
      </c>
      <c r="F3974" t="s">
        <v>13</v>
      </c>
      <c r="G3974" s="2">
        <v>0.74791666666666667</v>
      </c>
      <c r="H3974" s="3">
        <v>46095</v>
      </c>
      <c r="I3974">
        <v>3</v>
      </c>
      <c r="J3974">
        <f>_xlfn.XLOOKUP(tbl_logs[[#This Row],[Target_Department]],tbl_DeptWeight[Department], tbl_DeptWeight[Impact Score])</f>
        <v>3</v>
      </c>
      <c r="K3974">
        <f>_xlfn.XLOOKUP(tbl_logs[[#This Row],[Employee_Action]],tbl_ResponseLikelihood[Employee Action],tbl_ResponseLikelihood[Likelihood Score])</f>
        <v>1</v>
      </c>
      <c r="L3974">
        <f>tbl_logs[[#This Row],[Impact Score]]*tbl_logs[[#This Row],[Response Multiplier]]</f>
        <v>3</v>
      </c>
      <c r="M3974" t="str" cm="1">
        <f t="array" ref="M3974">_xlfn.IFS(tbl_logs[[#This Row],[Total Score]]&lt;=4, "Low", tbl_logs[[#This Row],[Total Score]]&lt;=10, "Medium", tbl_logs[[#This Row],[Total Score]]&lt;=19, "High", tbl_logs[[#This Row],[Total Score]]&lt;=25, "Very High")</f>
        <v>Low</v>
      </c>
      <c r="N3974" t="str" cm="1">
        <f t="array" ref="N3974">_xlfn.IFS(tbl_logs[[#This Row],[Total Score]]&lt;=4, "Low", tbl_logs[[#This Row],[Total Score]]&lt;=10, "Medium", tbl_logs[[#This Row],[Total Score]]&lt;=17, "High", tbl_logs[[#This Row],[Total Score]]&lt;=25, "Critical")</f>
        <v>Low</v>
      </c>
    </row>
    <row r="3975" spans="1:14" x14ac:dyDescent="0.3">
      <c r="A3975" t="s">
        <v>3983</v>
      </c>
      <c r="B3975" s="1">
        <v>46095.772916666669</v>
      </c>
      <c r="C3975" t="s">
        <v>12</v>
      </c>
      <c r="D3975" t="s">
        <v>18</v>
      </c>
      <c r="E3975" t="s">
        <v>31</v>
      </c>
      <c r="F3975" t="s">
        <v>33</v>
      </c>
      <c r="G3975" s="2">
        <v>0.7729166666666667</v>
      </c>
      <c r="H3975" s="3">
        <v>46095</v>
      </c>
      <c r="I3975">
        <v>3</v>
      </c>
      <c r="J3975">
        <f>_xlfn.XLOOKUP(tbl_logs[[#This Row],[Target_Department]],tbl_DeptWeight[Department], tbl_DeptWeight[Impact Score])</f>
        <v>1</v>
      </c>
      <c r="K3975">
        <f>_xlfn.XLOOKUP(tbl_logs[[#This Row],[Employee_Action]],tbl_ResponseLikelihood[Employee Action],tbl_ResponseLikelihood[Likelihood Score])</f>
        <v>4</v>
      </c>
      <c r="L3975">
        <f>tbl_logs[[#This Row],[Impact Score]]*tbl_logs[[#This Row],[Response Multiplier]]</f>
        <v>4</v>
      </c>
      <c r="M3975" t="str" cm="1">
        <f t="array" ref="M3975">_xlfn.IFS(tbl_logs[[#This Row],[Total Score]]&lt;=4, "Low", tbl_logs[[#This Row],[Total Score]]&lt;=10, "Medium", tbl_logs[[#This Row],[Total Score]]&lt;=19, "High", tbl_logs[[#This Row],[Total Score]]&lt;=25, "Very High")</f>
        <v>Low</v>
      </c>
      <c r="N3975" t="str" cm="1">
        <f t="array" ref="N3975">_xlfn.IFS(tbl_logs[[#This Row],[Total Score]]&lt;=4, "Low", tbl_logs[[#This Row],[Total Score]]&lt;=10, "Medium", tbl_logs[[#This Row],[Total Score]]&lt;=17, "High", tbl_logs[[#This Row],[Total Score]]&lt;=25, "Critical")</f>
        <v>Low</v>
      </c>
    </row>
    <row r="3976" spans="1:14" x14ac:dyDescent="0.3">
      <c r="A3976" t="s">
        <v>3304</v>
      </c>
      <c r="B3976" s="1">
        <v>46095.774305555555</v>
      </c>
      <c r="C3976" t="s">
        <v>7</v>
      </c>
      <c r="D3976" t="s">
        <v>8</v>
      </c>
      <c r="E3976" t="s">
        <v>16</v>
      </c>
      <c r="F3976" t="s">
        <v>10</v>
      </c>
      <c r="G3976" s="2">
        <v>0.77430555555555558</v>
      </c>
      <c r="H3976" s="3">
        <v>46095</v>
      </c>
      <c r="I3976">
        <v>3</v>
      </c>
      <c r="J3976">
        <f>_xlfn.XLOOKUP(tbl_logs[[#This Row],[Target_Department]],tbl_DeptWeight[Department], tbl_DeptWeight[Impact Score])</f>
        <v>3</v>
      </c>
      <c r="K3976">
        <f>_xlfn.XLOOKUP(tbl_logs[[#This Row],[Employee_Action]],tbl_ResponseLikelihood[Employee Action],tbl_ResponseLikelihood[Likelihood Score])</f>
        <v>2</v>
      </c>
      <c r="L3976">
        <f>tbl_logs[[#This Row],[Impact Score]]*tbl_logs[[#This Row],[Response Multiplier]]</f>
        <v>6</v>
      </c>
      <c r="M3976" t="str" cm="1">
        <f t="array" ref="M3976">_xlfn.IFS(tbl_logs[[#This Row],[Total Score]]&lt;=4, "Low", tbl_logs[[#This Row],[Total Score]]&lt;=10, "Medium", tbl_logs[[#This Row],[Total Score]]&lt;=19, "High", tbl_logs[[#This Row],[Total Score]]&lt;=25, "Very High")</f>
        <v>Medium</v>
      </c>
      <c r="N3976" t="str" cm="1">
        <f t="array" ref="N3976">_xlfn.IFS(tbl_logs[[#This Row],[Total Score]]&lt;=4, "Low", tbl_logs[[#This Row],[Total Score]]&lt;=10, "Medium", tbl_logs[[#This Row],[Total Score]]&lt;=17, "High", tbl_logs[[#This Row],[Total Score]]&lt;=25, "Critical")</f>
        <v>Medium</v>
      </c>
    </row>
    <row r="3977" spans="1:14" x14ac:dyDescent="0.3">
      <c r="A3977" t="s">
        <v>2034</v>
      </c>
      <c r="B3977" s="1">
        <v>46095.796527777777</v>
      </c>
      <c r="C3977" t="s">
        <v>7</v>
      </c>
      <c r="D3977" t="s">
        <v>15</v>
      </c>
      <c r="E3977" t="s">
        <v>19</v>
      </c>
      <c r="F3977" t="s">
        <v>10</v>
      </c>
      <c r="G3977" s="2">
        <v>0.79652777777777772</v>
      </c>
      <c r="H3977" s="3">
        <v>46095</v>
      </c>
      <c r="I3977">
        <v>3</v>
      </c>
      <c r="J3977">
        <f>_xlfn.XLOOKUP(tbl_logs[[#This Row],[Target_Department]],tbl_DeptWeight[Department], tbl_DeptWeight[Impact Score])</f>
        <v>3</v>
      </c>
      <c r="K3977">
        <f>_xlfn.XLOOKUP(tbl_logs[[#This Row],[Employee_Action]],tbl_ResponseLikelihood[Employee Action],tbl_ResponseLikelihood[Likelihood Score])</f>
        <v>2</v>
      </c>
      <c r="L3977">
        <f>tbl_logs[[#This Row],[Impact Score]]*tbl_logs[[#This Row],[Response Multiplier]]</f>
        <v>6</v>
      </c>
      <c r="M3977" t="str" cm="1">
        <f t="array" ref="M3977">_xlfn.IFS(tbl_logs[[#This Row],[Total Score]]&lt;=4, "Low", tbl_logs[[#This Row],[Total Score]]&lt;=10, "Medium", tbl_logs[[#This Row],[Total Score]]&lt;=19, "High", tbl_logs[[#This Row],[Total Score]]&lt;=25, "Very High")</f>
        <v>Medium</v>
      </c>
      <c r="N3977" t="str" cm="1">
        <f t="array" ref="N3977">_xlfn.IFS(tbl_logs[[#This Row],[Total Score]]&lt;=4, "Low", tbl_logs[[#This Row],[Total Score]]&lt;=10, "Medium", tbl_logs[[#This Row],[Total Score]]&lt;=17, "High", tbl_logs[[#This Row],[Total Score]]&lt;=25, "Critical")</f>
        <v>Medium</v>
      </c>
    </row>
    <row r="3978" spans="1:14" x14ac:dyDescent="0.3">
      <c r="A3978" t="s">
        <v>4452</v>
      </c>
      <c r="B3978" s="1">
        <v>46095.801388888889</v>
      </c>
      <c r="C3978" t="s">
        <v>12</v>
      </c>
      <c r="D3978" t="s">
        <v>22</v>
      </c>
      <c r="E3978" t="s">
        <v>31</v>
      </c>
      <c r="F3978" t="s">
        <v>13</v>
      </c>
      <c r="G3978" s="2">
        <v>0.80138888888888893</v>
      </c>
      <c r="H3978" s="3">
        <v>46095</v>
      </c>
      <c r="I3978">
        <v>3</v>
      </c>
      <c r="J3978">
        <f>_xlfn.XLOOKUP(tbl_logs[[#This Row],[Target_Department]],tbl_DeptWeight[Department], tbl_DeptWeight[Impact Score])</f>
        <v>1</v>
      </c>
      <c r="K3978">
        <f>_xlfn.XLOOKUP(tbl_logs[[#This Row],[Employee_Action]],tbl_ResponseLikelihood[Employee Action],tbl_ResponseLikelihood[Likelihood Score])</f>
        <v>1</v>
      </c>
      <c r="L3978">
        <f>tbl_logs[[#This Row],[Impact Score]]*tbl_logs[[#This Row],[Response Multiplier]]</f>
        <v>1</v>
      </c>
      <c r="M3978" t="str" cm="1">
        <f t="array" ref="M3978">_xlfn.IFS(tbl_logs[[#This Row],[Total Score]]&lt;=4, "Low", tbl_logs[[#This Row],[Total Score]]&lt;=10, "Medium", tbl_logs[[#This Row],[Total Score]]&lt;=19, "High", tbl_logs[[#This Row],[Total Score]]&lt;=25, "Very High")</f>
        <v>Low</v>
      </c>
      <c r="N3978" t="str" cm="1">
        <f t="array" ref="N3978">_xlfn.IFS(tbl_logs[[#This Row],[Total Score]]&lt;=4, "Low", tbl_logs[[#This Row],[Total Score]]&lt;=10, "Medium", tbl_logs[[#This Row],[Total Score]]&lt;=17, "High", tbl_logs[[#This Row],[Total Score]]&lt;=25, "Critical")</f>
        <v>Low</v>
      </c>
    </row>
    <row r="3979" spans="1:14" x14ac:dyDescent="0.3">
      <c r="A3979" t="s">
        <v>1369</v>
      </c>
      <c r="B3979" s="1">
        <v>46095.808333333334</v>
      </c>
      <c r="C3979" t="s">
        <v>26</v>
      </c>
      <c r="D3979" t="s">
        <v>18</v>
      </c>
      <c r="E3979" t="s">
        <v>16</v>
      </c>
      <c r="F3979" t="s">
        <v>20</v>
      </c>
      <c r="G3979" s="2">
        <v>0.80833333333333335</v>
      </c>
      <c r="H3979" s="3">
        <v>46095</v>
      </c>
      <c r="I3979">
        <v>3</v>
      </c>
      <c r="J3979">
        <f>_xlfn.XLOOKUP(tbl_logs[[#This Row],[Target_Department]],tbl_DeptWeight[Department], tbl_DeptWeight[Impact Score])</f>
        <v>3</v>
      </c>
      <c r="K3979">
        <f>_xlfn.XLOOKUP(tbl_logs[[#This Row],[Employee_Action]],tbl_ResponseLikelihood[Employee Action],tbl_ResponseLikelihood[Likelihood Score])</f>
        <v>2</v>
      </c>
      <c r="L3979">
        <f>tbl_logs[[#This Row],[Impact Score]]*tbl_logs[[#This Row],[Response Multiplier]]</f>
        <v>6</v>
      </c>
      <c r="M3979" t="str" cm="1">
        <f t="array" ref="M3979">_xlfn.IFS(tbl_logs[[#This Row],[Total Score]]&lt;=4, "Low", tbl_logs[[#This Row],[Total Score]]&lt;=10, "Medium", tbl_logs[[#This Row],[Total Score]]&lt;=19, "High", tbl_logs[[#This Row],[Total Score]]&lt;=25, "Very High")</f>
        <v>Medium</v>
      </c>
      <c r="N3979" t="str" cm="1">
        <f t="array" ref="N3979">_xlfn.IFS(tbl_logs[[#This Row],[Total Score]]&lt;=4, "Low", tbl_logs[[#This Row],[Total Score]]&lt;=10, "Medium", tbl_logs[[#This Row],[Total Score]]&lt;=17, "High", tbl_logs[[#This Row],[Total Score]]&lt;=25, "Critical")</f>
        <v>Medium</v>
      </c>
    </row>
    <row r="3980" spans="1:14" x14ac:dyDescent="0.3">
      <c r="A3980" t="s">
        <v>1156</v>
      </c>
      <c r="B3980" s="1">
        <v>46095.872916666667</v>
      </c>
      <c r="C3980" t="s">
        <v>7</v>
      </c>
      <c r="D3980" t="s">
        <v>22</v>
      </c>
      <c r="E3980" t="s">
        <v>31</v>
      </c>
      <c r="F3980" t="s">
        <v>20</v>
      </c>
      <c r="G3980" s="2">
        <v>0.87291666666666667</v>
      </c>
      <c r="H3980" s="3">
        <v>46095</v>
      </c>
      <c r="I3980">
        <v>3</v>
      </c>
      <c r="J3980">
        <f>_xlfn.XLOOKUP(tbl_logs[[#This Row],[Target_Department]],tbl_DeptWeight[Department], tbl_DeptWeight[Impact Score])</f>
        <v>3</v>
      </c>
      <c r="K3980">
        <f>_xlfn.XLOOKUP(tbl_logs[[#This Row],[Employee_Action]],tbl_ResponseLikelihood[Employee Action],tbl_ResponseLikelihood[Likelihood Score])</f>
        <v>2</v>
      </c>
      <c r="L3980">
        <f>tbl_logs[[#This Row],[Impact Score]]*tbl_logs[[#This Row],[Response Multiplier]]</f>
        <v>6</v>
      </c>
      <c r="M3980" t="str" cm="1">
        <f t="array" ref="M3980">_xlfn.IFS(tbl_logs[[#This Row],[Total Score]]&lt;=4, "Low", tbl_logs[[#This Row],[Total Score]]&lt;=10, "Medium", tbl_logs[[#This Row],[Total Score]]&lt;=19, "High", tbl_logs[[#This Row],[Total Score]]&lt;=25, "Very High")</f>
        <v>Medium</v>
      </c>
      <c r="N3980" t="str" cm="1">
        <f t="array" ref="N3980">_xlfn.IFS(tbl_logs[[#This Row],[Total Score]]&lt;=4, "Low", tbl_logs[[#This Row],[Total Score]]&lt;=10, "Medium", tbl_logs[[#This Row],[Total Score]]&lt;=17, "High", tbl_logs[[#This Row],[Total Score]]&lt;=25, "Critical")</f>
        <v>Medium</v>
      </c>
    </row>
    <row r="3981" spans="1:14" x14ac:dyDescent="0.3">
      <c r="A3981" t="s">
        <v>1572</v>
      </c>
      <c r="B3981" s="1">
        <v>46095.90902777778</v>
      </c>
      <c r="C3981" t="s">
        <v>7</v>
      </c>
      <c r="D3981" t="s">
        <v>18</v>
      </c>
      <c r="E3981" t="s">
        <v>19</v>
      </c>
      <c r="F3981" t="s">
        <v>20</v>
      </c>
      <c r="G3981" s="2">
        <v>0.90902777777777777</v>
      </c>
      <c r="H3981" s="3">
        <v>46095</v>
      </c>
      <c r="I3981">
        <v>3</v>
      </c>
      <c r="J3981">
        <f>_xlfn.XLOOKUP(tbl_logs[[#This Row],[Target_Department]],tbl_DeptWeight[Department], tbl_DeptWeight[Impact Score])</f>
        <v>3</v>
      </c>
      <c r="K3981">
        <f>_xlfn.XLOOKUP(tbl_logs[[#This Row],[Employee_Action]],tbl_ResponseLikelihood[Employee Action],tbl_ResponseLikelihood[Likelihood Score])</f>
        <v>2</v>
      </c>
      <c r="L3981">
        <f>tbl_logs[[#This Row],[Impact Score]]*tbl_logs[[#This Row],[Response Multiplier]]</f>
        <v>6</v>
      </c>
      <c r="M3981" t="str" cm="1">
        <f t="array" ref="M3981">_xlfn.IFS(tbl_logs[[#This Row],[Total Score]]&lt;=4, "Low", tbl_logs[[#This Row],[Total Score]]&lt;=10, "Medium", tbl_logs[[#This Row],[Total Score]]&lt;=19, "High", tbl_logs[[#This Row],[Total Score]]&lt;=25, "Very High")</f>
        <v>Medium</v>
      </c>
      <c r="N3981" t="str" cm="1">
        <f t="array" ref="N3981">_xlfn.IFS(tbl_logs[[#This Row],[Total Score]]&lt;=4, "Low", tbl_logs[[#This Row],[Total Score]]&lt;=10, "Medium", tbl_logs[[#This Row],[Total Score]]&lt;=17, "High", tbl_logs[[#This Row],[Total Score]]&lt;=25, "Critical")</f>
        <v>Medium</v>
      </c>
    </row>
    <row r="3982" spans="1:14" x14ac:dyDescent="0.3">
      <c r="A3982" t="s">
        <v>3544</v>
      </c>
      <c r="B3982" s="1">
        <v>46095.912499999999</v>
      </c>
      <c r="C3982" t="s">
        <v>7</v>
      </c>
      <c r="D3982" t="s">
        <v>18</v>
      </c>
      <c r="E3982" t="s">
        <v>19</v>
      </c>
      <c r="F3982" t="s">
        <v>33</v>
      </c>
      <c r="G3982" s="2">
        <v>0.91249999999999998</v>
      </c>
      <c r="H3982" s="3">
        <v>46095</v>
      </c>
      <c r="I3982">
        <v>3</v>
      </c>
      <c r="J3982">
        <f>_xlfn.XLOOKUP(tbl_logs[[#This Row],[Target_Department]],tbl_DeptWeight[Department], tbl_DeptWeight[Impact Score])</f>
        <v>3</v>
      </c>
      <c r="K3982">
        <f>_xlfn.XLOOKUP(tbl_logs[[#This Row],[Employee_Action]],tbl_ResponseLikelihood[Employee Action],tbl_ResponseLikelihood[Likelihood Score])</f>
        <v>4</v>
      </c>
      <c r="L3982">
        <f>tbl_logs[[#This Row],[Impact Score]]*tbl_logs[[#This Row],[Response Multiplier]]</f>
        <v>12</v>
      </c>
      <c r="M3982" t="str" cm="1">
        <f t="array" ref="M3982">_xlfn.IFS(tbl_logs[[#This Row],[Total Score]]&lt;=4, "Low", tbl_logs[[#This Row],[Total Score]]&lt;=10, "Medium", tbl_logs[[#This Row],[Total Score]]&lt;=19, "High", tbl_logs[[#This Row],[Total Score]]&lt;=25, "Very High")</f>
        <v>High</v>
      </c>
      <c r="N3982" t="str" cm="1">
        <f t="array" ref="N3982">_xlfn.IFS(tbl_logs[[#This Row],[Total Score]]&lt;=4, "Low", tbl_logs[[#This Row],[Total Score]]&lt;=10, "Medium", tbl_logs[[#This Row],[Total Score]]&lt;=17, "High", tbl_logs[[#This Row],[Total Score]]&lt;=25, "Critical")</f>
        <v>High</v>
      </c>
    </row>
    <row r="3983" spans="1:14" x14ac:dyDescent="0.3">
      <c r="A3983" t="s">
        <v>2143</v>
      </c>
      <c r="B3983" s="1">
        <v>46095.92083333333</v>
      </c>
      <c r="C3983" t="s">
        <v>26</v>
      </c>
      <c r="D3983" t="s">
        <v>18</v>
      </c>
      <c r="E3983" t="s">
        <v>19</v>
      </c>
      <c r="F3983" t="s">
        <v>10</v>
      </c>
      <c r="G3983" s="2">
        <v>0.92083333333333328</v>
      </c>
      <c r="H3983" s="3">
        <v>46095</v>
      </c>
      <c r="I3983">
        <v>3</v>
      </c>
      <c r="J3983">
        <f>_xlfn.XLOOKUP(tbl_logs[[#This Row],[Target_Department]],tbl_DeptWeight[Department], tbl_DeptWeight[Impact Score])</f>
        <v>3</v>
      </c>
      <c r="K3983">
        <f>_xlfn.XLOOKUP(tbl_logs[[#This Row],[Employee_Action]],tbl_ResponseLikelihood[Employee Action],tbl_ResponseLikelihood[Likelihood Score])</f>
        <v>2</v>
      </c>
      <c r="L3983">
        <f>tbl_logs[[#This Row],[Impact Score]]*tbl_logs[[#This Row],[Response Multiplier]]</f>
        <v>6</v>
      </c>
      <c r="M3983" t="str" cm="1">
        <f t="array" ref="M3983">_xlfn.IFS(tbl_logs[[#This Row],[Total Score]]&lt;=4, "Low", tbl_logs[[#This Row],[Total Score]]&lt;=10, "Medium", tbl_logs[[#This Row],[Total Score]]&lt;=19, "High", tbl_logs[[#This Row],[Total Score]]&lt;=25, "Very High")</f>
        <v>Medium</v>
      </c>
      <c r="N3983" t="str" cm="1">
        <f t="array" ref="N3983">_xlfn.IFS(tbl_logs[[#This Row],[Total Score]]&lt;=4, "Low", tbl_logs[[#This Row],[Total Score]]&lt;=10, "Medium", tbl_logs[[#This Row],[Total Score]]&lt;=17, "High", tbl_logs[[#This Row],[Total Score]]&lt;=25, "Critical")</f>
        <v>Medium</v>
      </c>
    </row>
    <row r="3984" spans="1:14" x14ac:dyDescent="0.3">
      <c r="A3984" t="s">
        <v>3187</v>
      </c>
      <c r="B3984" s="1">
        <v>46095.927777777775</v>
      </c>
      <c r="C3984" t="s">
        <v>12</v>
      </c>
      <c r="D3984" t="s">
        <v>18</v>
      </c>
      <c r="E3984" t="s">
        <v>31</v>
      </c>
      <c r="F3984" t="s">
        <v>10</v>
      </c>
      <c r="G3984" s="2">
        <v>0.92777777777777781</v>
      </c>
      <c r="H3984" s="3">
        <v>46095</v>
      </c>
      <c r="I3984">
        <v>3</v>
      </c>
      <c r="J3984">
        <f>_xlfn.XLOOKUP(tbl_logs[[#This Row],[Target_Department]],tbl_DeptWeight[Department], tbl_DeptWeight[Impact Score])</f>
        <v>1</v>
      </c>
      <c r="K3984">
        <f>_xlfn.XLOOKUP(tbl_logs[[#This Row],[Employee_Action]],tbl_ResponseLikelihood[Employee Action],tbl_ResponseLikelihood[Likelihood Score])</f>
        <v>2</v>
      </c>
      <c r="L3984">
        <f>tbl_logs[[#This Row],[Impact Score]]*tbl_logs[[#This Row],[Response Multiplier]]</f>
        <v>2</v>
      </c>
      <c r="M3984" t="str" cm="1">
        <f t="array" ref="M3984">_xlfn.IFS(tbl_logs[[#This Row],[Total Score]]&lt;=4, "Low", tbl_logs[[#This Row],[Total Score]]&lt;=10, "Medium", tbl_logs[[#This Row],[Total Score]]&lt;=19, "High", tbl_logs[[#This Row],[Total Score]]&lt;=25, "Very High")</f>
        <v>Low</v>
      </c>
      <c r="N3984" t="str" cm="1">
        <f t="array" ref="N3984">_xlfn.IFS(tbl_logs[[#This Row],[Total Score]]&lt;=4, "Low", tbl_logs[[#This Row],[Total Score]]&lt;=10, "Medium", tbl_logs[[#This Row],[Total Score]]&lt;=17, "High", tbl_logs[[#This Row],[Total Score]]&lt;=25, "Critical")</f>
        <v>Low</v>
      </c>
    </row>
    <row r="3985" spans="1:14" x14ac:dyDescent="0.3">
      <c r="A3985" t="s">
        <v>2443</v>
      </c>
      <c r="B3985" s="1">
        <v>46095.929166666669</v>
      </c>
      <c r="C3985" t="s">
        <v>12</v>
      </c>
      <c r="D3985" t="s">
        <v>22</v>
      </c>
      <c r="E3985" t="s">
        <v>31</v>
      </c>
      <c r="F3985" t="s">
        <v>33</v>
      </c>
      <c r="G3985" s="2">
        <v>0.9291666666666667</v>
      </c>
      <c r="H3985" s="3">
        <v>46095</v>
      </c>
      <c r="I3985">
        <v>3</v>
      </c>
      <c r="J3985">
        <f>_xlfn.XLOOKUP(tbl_logs[[#This Row],[Target_Department]],tbl_DeptWeight[Department], tbl_DeptWeight[Impact Score])</f>
        <v>1</v>
      </c>
      <c r="K3985">
        <f>_xlfn.XLOOKUP(tbl_logs[[#This Row],[Employee_Action]],tbl_ResponseLikelihood[Employee Action],tbl_ResponseLikelihood[Likelihood Score])</f>
        <v>4</v>
      </c>
      <c r="L3985">
        <f>tbl_logs[[#This Row],[Impact Score]]*tbl_logs[[#This Row],[Response Multiplier]]</f>
        <v>4</v>
      </c>
      <c r="M3985" t="str" cm="1">
        <f t="array" ref="M3985">_xlfn.IFS(tbl_logs[[#This Row],[Total Score]]&lt;=4, "Low", tbl_logs[[#This Row],[Total Score]]&lt;=10, "Medium", tbl_logs[[#This Row],[Total Score]]&lt;=19, "High", tbl_logs[[#This Row],[Total Score]]&lt;=25, "Very High")</f>
        <v>Low</v>
      </c>
      <c r="N3985" t="str" cm="1">
        <f t="array" ref="N3985">_xlfn.IFS(tbl_logs[[#This Row],[Total Score]]&lt;=4, "Low", tbl_logs[[#This Row],[Total Score]]&lt;=10, "Medium", tbl_logs[[#This Row],[Total Score]]&lt;=17, "High", tbl_logs[[#This Row],[Total Score]]&lt;=25, "Critical")</f>
        <v>Low</v>
      </c>
    </row>
    <row r="3986" spans="1:14" x14ac:dyDescent="0.3">
      <c r="A3986" t="s">
        <v>1258</v>
      </c>
      <c r="B3986" s="1">
        <v>46095.939583333333</v>
      </c>
      <c r="C3986" t="s">
        <v>7</v>
      </c>
      <c r="D3986" t="s">
        <v>8</v>
      </c>
      <c r="E3986" t="s">
        <v>19</v>
      </c>
      <c r="F3986" t="s">
        <v>20</v>
      </c>
      <c r="G3986" s="2">
        <v>0.93958333333333333</v>
      </c>
      <c r="H3986" s="3">
        <v>46095</v>
      </c>
      <c r="I3986">
        <v>3</v>
      </c>
      <c r="J3986">
        <f>_xlfn.XLOOKUP(tbl_logs[[#This Row],[Target_Department]],tbl_DeptWeight[Department], tbl_DeptWeight[Impact Score])</f>
        <v>3</v>
      </c>
      <c r="K3986">
        <f>_xlfn.XLOOKUP(tbl_logs[[#This Row],[Employee_Action]],tbl_ResponseLikelihood[Employee Action],tbl_ResponseLikelihood[Likelihood Score])</f>
        <v>2</v>
      </c>
      <c r="L3986">
        <f>tbl_logs[[#This Row],[Impact Score]]*tbl_logs[[#This Row],[Response Multiplier]]</f>
        <v>6</v>
      </c>
      <c r="M3986" t="str" cm="1">
        <f t="array" ref="M3986">_xlfn.IFS(tbl_logs[[#This Row],[Total Score]]&lt;=4, "Low", tbl_logs[[#This Row],[Total Score]]&lt;=10, "Medium", tbl_logs[[#This Row],[Total Score]]&lt;=19, "High", tbl_logs[[#This Row],[Total Score]]&lt;=25, "Very High")</f>
        <v>Medium</v>
      </c>
      <c r="N3986" t="str" cm="1">
        <f t="array" ref="N3986">_xlfn.IFS(tbl_logs[[#This Row],[Total Score]]&lt;=4, "Low", tbl_logs[[#This Row],[Total Score]]&lt;=10, "Medium", tbl_logs[[#This Row],[Total Score]]&lt;=17, "High", tbl_logs[[#This Row],[Total Score]]&lt;=25, "Critical")</f>
        <v>Medium</v>
      </c>
    </row>
    <row r="3987" spans="1:14" x14ac:dyDescent="0.3">
      <c r="A3987" t="s">
        <v>649</v>
      </c>
      <c r="B3987" s="1">
        <v>46095.982638888891</v>
      </c>
      <c r="C3987" t="s">
        <v>26</v>
      </c>
      <c r="D3987" t="s">
        <v>22</v>
      </c>
      <c r="E3987" t="s">
        <v>19</v>
      </c>
      <c r="F3987" t="s">
        <v>20</v>
      </c>
      <c r="G3987" s="2">
        <v>0.98263888888888884</v>
      </c>
      <c r="H3987" s="3">
        <v>46095</v>
      </c>
      <c r="I3987">
        <v>3</v>
      </c>
      <c r="J3987">
        <f>_xlfn.XLOOKUP(tbl_logs[[#This Row],[Target_Department]],tbl_DeptWeight[Department], tbl_DeptWeight[Impact Score])</f>
        <v>3</v>
      </c>
      <c r="K3987">
        <f>_xlfn.XLOOKUP(tbl_logs[[#This Row],[Employee_Action]],tbl_ResponseLikelihood[Employee Action],tbl_ResponseLikelihood[Likelihood Score])</f>
        <v>2</v>
      </c>
      <c r="L3987">
        <f>tbl_logs[[#This Row],[Impact Score]]*tbl_logs[[#This Row],[Response Multiplier]]</f>
        <v>6</v>
      </c>
      <c r="M3987" t="str" cm="1">
        <f t="array" ref="M3987">_xlfn.IFS(tbl_logs[[#This Row],[Total Score]]&lt;=4, "Low", tbl_logs[[#This Row],[Total Score]]&lt;=10, "Medium", tbl_logs[[#This Row],[Total Score]]&lt;=19, "High", tbl_logs[[#This Row],[Total Score]]&lt;=25, "Very High")</f>
        <v>Medium</v>
      </c>
      <c r="N3987" t="str" cm="1">
        <f t="array" ref="N3987">_xlfn.IFS(tbl_logs[[#This Row],[Total Score]]&lt;=4, "Low", tbl_logs[[#This Row],[Total Score]]&lt;=10, "Medium", tbl_logs[[#This Row],[Total Score]]&lt;=17, "High", tbl_logs[[#This Row],[Total Score]]&lt;=25, "Critical")</f>
        <v>Medium</v>
      </c>
    </row>
    <row r="3988" spans="1:14" x14ac:dyDescent="0.3">
      <c r="A3988" t="s">
        <v>2038</v>
      </c>
      <c r="B3988" s="1">
        <v>46096.02847222222</v>
      </c>
      <c r="C3988" t="s">
        <v>47</v>
      </c>
      <c r="D3988" t="s">
        <v>22</v>
      </c>
      <c r="E3988" t="s">
        <v>16</v>
      </c>
      <c r="F3988" t="s">
        <v>13</v>
      </c>
      <c r="G3988" s="2">
        <v>2.8472222222222222E-2</v>
      </c>
      <c r="H3988" s="3">
        <v>46096</v>
      </c>
      <c r="I3988">
        <v>3</v>
      </c>
      <c r="J3988">
        <f>_xlfn.XLOOKUP(tbl_logs[[#This Row],[Target_Department]],tbl_DeptWeight[Department], tbl_DeptWeight[Impact Score])</f>
        <v>1</v>
      </c>
      <c r="K3988">
        <f>_xlfn.XLOOKUP(tbl_logs[[#This Row],[Employee_Action]],tbl_ResponseLikelihood[Employee Action],tbl_ResponseLikelihood[Likelihood Score])</f>
        <v>1</v>
      </c>
      <c r="L3988">
        <f>tbl_logs[[#This Row],[Impact Score]]*tbl_logs[[#This Row],[Response Multiplier]]</f>
        <v>1</v>
      </c>
      <c r="M3988" t="str" cm="1">
        <f t="array" ref="M3988">_xlfn.IFS(tbl_logs[[#This Row],[Total Score]]&lt;=4, "Low", tbl_logs[[#This Row],[Total Score]]&lt;=10, "Medium", tbl_logs[[#This Row],[Total Score]]&lt;=19, "High", tbl_logs[[#This Row],[Total Score]]&lt;=25, "Very High")</f>
        <v>Low</v>
      </c>
      <c r="N3988" t="str" cm="1">
        <f t="array" ref="N3988">_xlfn.IFS(tbl_logs[[#This Row],[Total Score]]&lt;=4, "Low", tbl_logs[[#This Row],[Total Score]]&lt;=10, "Medium", tbl_logs[[#This Row],[Total Score]]&lt;=17, "High", tbl_logs[[#This Row],[Total Score]]&lt;=25, "Critical")</f>
        <v>Low</v>
      </c>
    </row>
    <row r="3989" spans="1:14" x14ac:dyDescent="0.3">
      <c r="A3989" t="s">
        <v>1022</v>
      </c>
      <c r="B3989" s="1">
        <v>46096.080555555556</v>
      </c>
      <c r="C3989" t="s">
        <v>40</v>
      </c>
      <c r="D3989" t="s">
        <v>18</v>
      </c>
      <c r="E3989" t="s">
        <v>16</v>
      </c>
      <c r="F3989" t="s">
        <v>13</v>
      </c>
      <c r="G3989" s="2">
        <v>8.0555555555555561E-2</v>
      </c>
      <c r="H3989" s="3">
        <v>46096</v>
      </c>
      <c r="I3989">
        <v>3</v>
      </c>
      <c r="J3989">
        <f>_xlfn.XLOOKUP(tbl_logs[[#This Row],[Target_Department]],tbl_DeptWeight[Department], tbl_DeptWeight[Impact Score])</f>
        <v>5</v>
      </c>
      <c r="K3989">
        <f>_xlfn.XLOOKUP(tbl_logs[[#This Row],[Employee_Action]],tbl_ResponseLikelihood[Employee Action],tbl_ResponseLikelihood[Likelihood Score])</f>
        <v>1</v>
      </c>
      <c r="L3989">
        <f>tbl_logs[[#This Row],[Impact Score]]*tbl_logs[[#This Row],[Response Multiplier]]</f>
        <v>5</v>
      </c>
      <c r="M3989" t="str" cm="1">
        <f t="array" ref="M3989">_xlfn.IFS(tbl_logs[[#This Row],[Total Score]]&lt;=4, "Low", tbl_logs[[#This Row],[Total Score]]&lt;=10, "Medium", tbl_logs[[#This Row],[Total Score]]&lt;=19, "High", tbl_logs[[#This Row],[Total Score]]&lt;=25, "Very High")</f>
        <v>Medium</v>
      </c>
      <c r="N3989" t="str" cm="1">
        <f t="array" ref="N3989">_xlfn.IFS(tbl_logs[[#This Row],[Total Score]]&lt;=4, "Low", tbl_logs[[#This Row],[Total Score]]&lt;=10, "Medium", tbl_logs[[#This Row],[Total Score]]&lt;=17, "High", tbl_logs[[#This Row],[Total Score]]&lt;=25, "Critical")</f>
        <v>Medium</v>
      </c>
    </row>
    <row r="3990" spans="1:14" x14ac:dyDescent="0.3">
      <c r="A3990" t="s">
        <v>1586</v>
      </c>
      <c r="B3990" s="1">
        <v>46096.082638888889</v>
      </c>
      <c r="C3990" t="s">
        <v>7</v>
      </c>
      <c r="D3990" t="s">
        <v>18</v>
      </c>
      <c r="E3990" t="s">
        <v>19</v>
      </c>
      <c r="F3990" t="s">
        <v>20</v>
      </c>
      <c r="G3990" s="2">
        <v>8.2638888888888887E-2</v>
      </c>
      <c r="H3990" s="3">
        <v>46096</v>
      </c>
      <c r="I3990">
        <v>3</v>
      </c>
      <c r="J3990">
        <f>_xlfn.XLOOKUP(tbl_logs[[#This Row],[Target_Department]],tbl_DeptWeight[Department], tbl_DeptWeight[Impact Score])</f>
        <v>3</v>
      </c>
      <c r="K3990">
        <f>_xlfn.XLOOKUP(tbl_logs[[#This Row],[Employee_Action]],tbl_ResponseLikelihood[Employee Action],tbl_ResponseLikelihood[Likelihood Score])</f>
        <v>2</v>
      </c>
      <c r="L3990">
        <f>tbl_logs[[#This Row],[Impact Score]]*tbl_logs[[#This Row],[Response Multiplier]]</f>
        <v>6</v>
      </c>
      <c r="M3990" t="str" cm="1">
        <f t="array" ref="M3990">_xlfn.IFS(tbl_logs[[#This Row],[Total Score]]&lt;=4, "Low", tbl_logs[[#This Row],[Total Score]]&lt;=10, "Medium", tbl_logs[[#This Row],[Total Score]]&lt;=19, "High", tbl_logs[[#This Row],[Total Score]]&lt;=25, "Very High")</f>
        <v>Medium</v>
      </c>
      <c r="N3990" t="str" cm="1">
        <f t="array" ref="N3990">_xlfn.IFS(tbl_logs[[#This Row],[Total Score]]&lt;=4, "Low", tbl_logs[[#This Row],[Total Score]]&lt;=10, "Medium", tbl_logs[[#This Row],[Total Score]]&lt;=17, "High", tbl_logs[[#This Row],[Total Score]]&lt;=25, "Critical")</f>
        <v>Medium</v>
      </c>
    </row>
    <row r="3991" spans="1:14" x14ac:dyDescent="0.3">
      <c r="A3991" t="s">
        <v>4500</v>
      </c>
      <c r="B3991" s="1">
        <v>46096.086111111108</v>
      </c>
      <c r="C3991" t="s">
        <v>12</v>
      </c>
      <c r="D3991" t="s">
        <v>15</v>
      </c>
      <c r="E3991" t="s">
        <v>19</v>
      </c>
      <c r="F3991" t="s">
        <v>33</v>
      </c>
      <c r="G3991" s="2">
        <v>8.611111111111111E-2</v>
      </c>
      <c r="H3991" s="3">
        <v>46096</v>
      </c>
      <c r="I3991">
        <v>3</v>
      </c>
      <c r="J3991">
        <f>_xlfn.XLOOKUP(tbl_logs[[#This Row],[Target_Department]],tbl_DeptWeight[Department], tbl_DeptWeight[Impact Score])</f>
        <v>1</v>
      </c>
      <c r="K3991">
        <f>_xlfn.XLOOKUP(tbl_logs[[#This Row],[Employee_Action]],tbl_ResponseLikelihood[Employee Action],tbl_ResponseLikelihood[Likelihood Score])</f>
        <v>4</v>
      </c>
      <c r="L3991">
        <f>tbl_logs[[#This Row],[Impact Score]]*tbl_logs[[#This Row],[Response Multiplier]]</f>
        <v>4</v>
      </c>
      <c r="M3991" t="str" cm="1">
        <f t="array" ref="M3991">_xlfn.IFS(tbl_logs[[#This Row],[Total Score]]&lt;=4, "Low", tbl_logs[[#This Row],[Total Score]]&lt;=10, "Medium", tbl_logs[[#This Row],[Total Score]]&lt;=19, "High", tbl_logs[[#This Row],[Total Score]]&lt;=25, "Very High")</f>
        <v>Low</v>
      </c>
      <c r="N3991" t="str" cm="1">
        <f t="array" ref="N3991">_xlfn.IFS(tbl_logs[[#This Row],[Total Score]]&lt;=4, "Low", tbl_logs[[#This Row],[Total Score]]&lt;=10, "Medium", tbl_logs[[#This Row],[Total Score]]&lt;=17, "High", tbl_logs[[#This Row],[Total Score]]&lt;=25, "Critical")</f>
        <v>Low</v>
      </c>
    </row>
    <row r="3992" spans="1:14" x14ac:dyDescent="0.3">
      <c r="A3992" t="s">
        <v>1951</v>
      </c>
      <c r="B3992" s="1">
        <v>46096.117361111108</v>
      </c>
      <c r="C3992" t="s">
        <v>7</v>
      </c>
      <c r="D3992" t="s">
        <v>22</v>
      </c>
      <c r="E3992" t="s">
        <v>19</v>
      </c>
      <c r="F3992" t="s">
        <v>10</v>
      </c>
      <c r="G3992" s="2">
        <v>0.11736111111111111</v>
      </c>
      <c r="H3992" s="3">
        <v>46096</v>
      </c>
      <c r="I3992">
        <v>3</v>
      </c>
      <c r="J3992">
        <f>_xlfn.XLOOKUP(tbl_logs[[#This Row],[Target_Department]],tbl_DeptWeight[Department], tbl_DeptWeight[Impact Score])</f>
        <v>3</v>
      </c>
      <c r="K3992">
        <f>_xlfn.XLOOKUP(tbl_logs[[#This Row],[Employee_Action]],tbl_ResponseLikelihood[Employee Action],tbl_ResponseLikelihood[Likelihood Score])</f>
        <v>2</v>
      </c>
      <c r="L3992">
        <f>tbl_logs[[#This Row],[Impact Score]]*tbl_logs[[#This Row],[Response Multiplier]]</f>
        <v>6</v>
      </c>
      <c r="M3992" t="str" cm="1">
        <f t="array" ref="M3992">_xlfn.IFS(tbl_logs[[#This Row],[Total Score]]&lt;=4, "Low", tbl_logs[[#This Row],[Total Score]]&lt;=10, "Medium", tbl_logs[[#This Row],[Total Score]]&lt;=19, "High", tbl_logs[[#This Row],[Total Score]]&lt;=25, "Very High")</f>
        <v>Medium</v>
      </c>
      <c r="N3992" t="str" cm="1">
        <f t="array" ref="N3992">_xlfn.IFS(tbl_logs[[#This Row],[Total Score]]&lt;=4, "Low", tbl_logs[[#This Row],[Total Score]]&lt;=10, "Medium", tbl_logs[[#This Row],[Total Score]]&lt;=17, "High", tbl_logs[[#This Row],[Total Score]]&lt;=25, "Critical")</f>
        <v>Medium</v>
      </c>
    </row>
    <row r="3993" spans="1:14" x14ac:dyDescent="0.3">
      <c r="A3993" t="s">
        <v>2229</v>
      </c>
      <c r="B3993" s="1">
        <v>46096.125694444447</v>
      </c>
      <c r="C3993" t="s">
        <v>26</v>
      </c>
      <c r="D3993" t="s">
        <v>8</v>
      </c>
      <c r="E3993" t="s">
        <v>9</v>
      </c>
      <c r="F3993" t="s">
        <v>10</v>
      </c>
      <c r="G3993" s="2">
        <v>0.12569444444444444</v>
      </c>
      <c r="H3993" s="3">
        <v>46096</v>
      </c>
      <c r="I3993">
        <v>3</v>
      </c>
      <c r="J3993">
        <f>_xlfn.XLOOKUP(tbl_logs[[#This Row],[Target_Department]],tbl_DeptWeight[Department], tbl_DeptWeight[Impact Score])</f>
        <v>3</v>
      </c>
      <c r="K3993">
        <f>_xlfn.XLOOKUP(tbl_logs[[#This Row],[Employee_Action]],tbl_ResponseLikelihood[Employee Action],tbl_ResponseLikelihood[Likelihood Score])</f>
        <v>2</v>
      </c>
      <c r="L3993">
        <f>tbl_logs[[#This Row],[Impact Score]]*tbl_logs[[#This Row],[Response Multiplier]]</f>
        <v>6</v>
      </c>
      <c r="M3993" t="str" cm="1">
        <f t="array" ref="M3993">_xlfn.IFS(tbl_logs[[#This Row],[Total Score]]&lt;=4, "Low", tbl_logs[[#This Row],[Total Score]]&lt;=10, "Medium", tbl_logs[[#This Row],[Total Score]]&lt;=19, "High", tbl_logs[[#This Row],[Total Score]]&lt;=25, "Very High")</f>
        <v>Medium</v>
      </c>
      <c r="N3993" t="str" cm="1">
        <f t="array" ref="N3993">_xlfn.IFS(tbl_logs[[#This Row],[Total Score]]&lt;=4, "Low", tbl_logs[[#This Row],[Total Score]]&lt;=10, "Medium", tbl_logs[[#This Row],[Total Score]]&lt;=17, "High", tbl_logs[[#This Row],[Total Score]]&lt;=25, "Critical")</f>
        <v>Medium</v>
      </c>
    </row>
    <row r="3994" spans="1:14" x14ac:dyDescent="0.3">
      <c r="A3994" t="s">
        <v>2434</v>
      </c>
      <c r="B3994" s="1">
        <v>46096.129166666666</v>
      </c>
      <c r="C3994" t="s">
        <v>7</v>
      </c>
      <c r="D3994" t="s">
        <v>22</v>
      </c>
      <c r="E3994" t="s">
        <v>19</v>
      </c>
      <c r="F3994" t="s">
        <v>10</v>
      </c>
      <c r="G3994" s="2">
        <v>0.12916666666666668</v>
      </c>
      <c r="H3994" s="3">
        <v>46096</v>
      </c>
      <c r="I3994">
        <v>3</v>
      </c>
      <c r="J3994">
        <f>_xlfn.XLOOKUP(tbl_logs[[#This Row],[Target_Department]],tbl_DeptWeight[Department], tbl_DeptWeight[Impact Score])</f>
        <v>3</v>
      </c>
      <c r="K3994">
        <f>_xlfn.XLOOKUP(tbl_logs[[#This Row],[Employee_Action]],tbl_ResponseLikelihood[Employee Action],tbl_ResponseLikelihood[Likelihood Score])</f>
        <v>2</v>
      </c>
      <c r="L3994">
        <f>tbl_logs[[#This Row],[Impact Score]]*tbl_logs[[#This Row],[Response Multiplier]]</f>
        <v>6</v>
      </c>
      <c r="M3994" t="str" cm="1">
        <f t="array" ref="M3994">_xlfn.IFS(tbl_logs[[#This Row],[Total Score]]&lt;=4, "Low", tbl_logs[[#This Row],[Total Score]]&lt;=10, "Medium", tbl_logs[[#This Row],[Total Score]]&lt;=19, "High", tbl_logs[[#This Row],[Total Score]]&lt;=25, "Very High")</f>
        <v>Medium</v>
      </c>
      <c r="N3994" t="str" cm="1">
        <f t="array" ref="N3994">_xlfn.IFS(tbl_logs[[#This Row],[Total Score]]&lt;=4, "Low", tbl_logs[[#This Row],[Total Score]]&lt;=10, "Medium", tbl_logs[[#This Row],[Total Score]]&lt;=17, "High", tbl_logs[[#This Row],[Total Score]]&lt;=25, "Critical")</f>
        <v>Medium</v>
      </c>
    </row>
    <row r="3995" spans="1:14" x14ac:dyDescent="0.3">
      <c r="A3995" t="s">
        <v>990</v>
      </c>
      <c r="B3995" s="1">
        <v>46096.164583333331</v>
      </c>
      <c r="C3995" t="s">
        <v>40</v>
      </c>
      <c r="D3995" t="s">
        <v>22</v>
      </c>
      <c r="E3995" t="s">
        <v>16</v>
      </c>
      <c r="F3995" t="s">
        <v>33</v>
      </c>
      <c r="G3995" s="2">
        <v>0.16458333333333333</v>
      </c>
      <c r="H3995" s="3">
        <v>46096</v>
      </c>
      <c r="I3995">
        <v>3</v>
      </c>
      <c r="J3995">
        <f>_xlfn.XLOOKUP(tbl_logs[[#This Row],[Target_Department]],tbl_DeptWeight[Department], tbl_DeptWeight[Impact Score])</f>
        <v>5</v>
      </c>
      <c r="K3995">
        <f>_xlfn.XLOOKUP(tbl_logs[[#This Row],[Employee_Action]],tbl_ResponseLikelihood[Employee Action],tbl_ResponseLikelihood[Likelihood Score])</f>
        <v>4</v>
      </c>
      <c r="L3995">
        <f>tbl_logs[[#This Row],[Impact Score]]*tbl_logs[[#This Row],[Response Multiplier]]</f>
        <v>20</v>
      </c>
      <c r="M3995" t="str" cm="1">
        <f t="array" ref="M3995">_xlfn.IFS(tbl_logs[[#This Row],[Total Score]]&lt;=4, "Low", tbl_logs[[#This Row],[Total Score]]&lt;=10, "Medium", tbl_logs[[#This Row],[Total Score]]&lt;=19, "High", tbl_logs[[#This Row],[Total Score]]&lt;=25, "Very High")</f>
        <v>Very High</v>
      </c>
      <c r="N3995" t="str" cm="1">
        <f t="array" ref="N3995">_xlfn.IFS(tbl_logs[[#This Row],[Total Score]]&lt;=4, "Low", tbl_logs[[#This Row],[Total Score]]&lt;=10, "Medium", tbl_logs[[#This Row],[Total Score]]&lt;=17, "High", tbl_logs[[#This Row],[Total Score]]&lt;=25, "Critical")</f>
        <v>Critical</v>
      </c>
    </row>
    <row r="3996" spans="1:14" x14ac:dyDescent="0.3">
      <c r="A3996" t="s">
        <v>1995</v>
      </c>
      <c r="B3996" s="1">
        <v>46096.173611111109</v>
      </c>
      <c r="C3996" t="s">
        <v>7</v>
      </c>
      <c r="D3996" t="s">
        <v>15</v>
      </c>
      <c r="E3996" t="s">
        <v>19</v>
      </c>
      <c r="F3996" t="s">
        <v>10</v>
      </c>
      <c r="G3996" s="2">
        <v>0.1736111111111111</v>
      </c>
      <c r="H3996" s="3">
        <v>46096</v>
      </c>
      <c r="I3996">
        <v>3</v>
      </c>
      <c r="J3996">
        <f>_xlfn.XLOOKUP(tbl_logs[[#This Row],[Target_Department]],tbl_DeptWeight[Department], tbl_DeptWeight[Impact Score])</f>
        <v>3</v>
      </c>
      <c r="K3996">
        <f>_xlfn.XLOOKUP(tbl_logs[[#This Row],[Employee_Action]],tbl_ResponseLikelihood[Employee Action],tbl_ResponseLikelihood[Likelihood Score])</f>
        <v>2</v>
      </c>
      <c r="L3996">
        <f>tbl_logs[[#This Row],[Impact Score]]*tbl_logs[[#This Row],[Response Multiplier]]</f>
        <v>6</v>
      </c>
      <c r="M3996" t="str" cm="1">
        <f t="array" ref="M3996">_xlfn.IFS(tbl_logs[[#This Row],[Total Score]]&lt;=4, "Low", tbl_logs[[#This Row],[Total Score]]&lt;=10, "Medium", tbl_logs[[#This Row],[Total Score]]&lt;=19, "High", tbl_logs[[#This Row],[Total Score]]&lt;=25, "Very High")</f>
        <v>Medium</v>
      </c>
      <c r="N3996" t="str" cm="1">
        <f t="array" ref="N3996">_xlfn.IFS(tbl_logs[[#This Row],[Total Score]]&lt;=4, "Low", tbl_logs[[#This Row],[Total Score]]&lt;=10, "Medium", tbl_logs[[#This Row],[Total Score]]&lt;=17, "High", tbl_logs[[#This Row],[Total Score]]&lt;=25, "Critical")</f>
        <v>Medium</v>
      </c>
    </row>
    <row r="3997" spans="1:14" x14ac:dyDescent="0.3">
      <c r="A3997" t="s">
        <v>4643</v>
      </c>
      <c r="B3997" s="1">
        <v>46096.175000000003</v>
      </c>
      <c r="C3997" t="s">
        <v>47</v>
      </c>
      <c r="D3997" t="s">
        <v>15</v>
      </c>
      <c r="E3997" t="s">
        <v>31</v>
      </c>
      <c r="F3997" t="s">
        <v>10</v>
      </c>
      <c r="G3997" s="2">
        <v>0.17499999999999999</v>
      </c>
      <c r="H3997" s="3">
        <v>46096</v>
      </c>
      <c r="I3997">
        <v>3</v>
      </c>
      <c r="J3997">
        <f>_xlfn.XLOOKUP(tbl_logs[[#This Row],[Target_Department]],tbl_DeptWeight[Department], tbl_DeptWeight[Impact Score])</f>
        <v>1</v>
      </c>
      <c r="K3997">
        <f>_xlfn.XLOOKUP(tbl_logs[[#This Row],[Employee_Action]],tbl_ResponseLikelihood[Employee Action],tbl_ResponseLikelihood[Likelihood Score])</f>
        <v>2</v>
      </c>
      <c r="L3997">
        <f>tbl_logs[[#This Row],[Impact Score]]*tbl_logs[[#This Row],[Response Multiplier]]</f>
        <v>2</v>
      </c>
      <c r="M3997" t="str" cm="1">
        <f t="array" ref="M3997">_xlfn.IFS(tbl_logs[[#This Row],[Total Score]]&lt;=4, "Low", tbl_logs[[#This Row],[Total Score]]&lt;=10, "Medium", tbl_logs[[#This Row],[Total Score]]&lt;=19, "High", tbl_logs[[#This Row],[Total Score]]&lt;=25, "Very High")</f>
        <v>Low</v>
      </c>
      <c r="N3997" t="str" cm="1">
        <f t="array" ref="N3997">_xlfn.IFS(tbl_logs[[#This Row],[Total Score]]&lt;=4, "Low", tbl_logs[[#This Row],[Total Score]]&lt;=10, "Medium", tbl_logs[[#This Row],[Total Score]]&lt;=17, "High", tbl_logs[[#This Row],[Total Score]]&lt;=25, "Critical")</f>
        <v>Low</v>
      </c>
    </row>
    <row r="3998" spans="1:14" x14ac:dyDescent="0.3">
      <c r="A3998" t="s">
        <v>1700</v>
      </c>
      <c r="B3998" s="1">
        <v>46096.196527777778</v>
      </c>
      <c r="C3998" t="s">
        <v>40</v>
      </c>
      <c r="D3998" t="s">
        <v>22</v>
      </c>
      <c r="E3998" t="s">
        <v>16</v>
      </c>
      <c r="F3998" t="s">
        <v>33</v>
      </c>
      <c r="G3998" s="2">
        <v>0.19652777777777777</v>
      </c>
      <c r="H3998" s="3">
        <v>46096</v>
      </c>
      <c r="I3998">
        <v>3</v>
      </c>
      <c r="J3998">
        <f>_xlfn.XLOOKUP(tbl_logs[[#This Row],[Target_Department]],tbl_DeptWeight[Department], tbl_DeptWeight[Impact Score])</f>
        <v>5</v>
      </c>
      <c r="K3998">
        <f>_xlfn.XLOOKUP(tbl_logs[[#This Row],[Employee_Action]],tbl_ResponseLikelihood[Employee Action],tbl_ResponseLikelihood[Likelihood Score])</f>
        <v>4</v>
      </c>
      <c r="L3998">
        <f>tbl_logs[[#This Row],[Impact Score]]*tbl_logs[[#This Row],[Response Multiplier]]</f>
        <v>20</v>
      </c>
      <c r="M3998" t="str" cm="1">
        <f t="array" ref="M3998">_xlfn.IFS(tbl_logs[[#This Row],[Total Score]]&lt;=4, "Low", tbl_logs[[#This Row],[Total Score]]&lt;=10, "Medium", tbl_logs[[#This Row],[Total Score]]&lt;=19, "High", tbl_logs[[#This Row],[Total Score]]&lt;=25, "Very High")</f>
        <v>Very High</v>
      </c>
      <c r="N3998" t="str" cm="1">
        <f t="array" ref="N3998">_xlfn.IFS(tbl_logs[[#This Row],[Total Score]]&lt;=4, "Low", tbl_logs[[#This Row],[Total Score]]&lt;=10, "Medium", tbl_logs[[#This Row],[Total Score]]&lt;=17, "High", tbl_logs[[#This Row],[Total Score]]&lt;=25, "Critical")</f>
        <v>Critical</v>
      </c>
    </row>
    <row r="3999" spans="1:14" x14ac:dyDescent="0.3">
      <c r="A3999" t="s">
        <v>1309</v>
      </c>
      <c r="B3999" s="1">
        <v>46096.197916666664</v>
      </c>
      <c r="C3999" t="s">
        <v>47</v>
      </c>
      <c r="D3999" t="s">
        <v>15</v>
      </c>
      <c r="E3999" t="s">
        <v>9</v>
      </c>
      <c r="F3999" t="s">
        <v>10</v>
      </c>
      <c r="G3999" s="2">
        <v>0.19791666666666666</v>
      </c>
      <c r="H3999" s="3">
        <v>46096</v>
      </c>
      <c r="I3999">
        <v>3</v>
      </c>
      <c r="J3999">
        <f>_xlfn.XLOOKUP(tbl_logs[[#This Row],[Target_Department]],tbl_DeptWeight[Department], tbl_DeptWeight[Impact Score])</f>
        <v>1</v>
      </c>
      <c r="K3999">
        <f>_xlfn.XLOOKUP(tbl_logs[[#This Row],[Employee_Action]],tbl_ResponseLikelihood[Employee Action],tbl_ResponseLikelihood[Likelihood Score])</f>
        <v>2</v>
      </c>
      <c r="L3999">
        <f>tbl_logs[[#This Row],[Impact Score]]*tbl_logs[[#This Row],[Response Multiplier]]</f>
        <v>2</v>
      </c>
      <c r="M3999" t="str" cm="1">
        <f t="array" ref="M3999">_xlfn.IFS(tbl_logs[[#This Row],[Total Score]]&lt;=4, "Low", tbl_logs[[#This Row],[Total Score]]&lt;=10, "Medium", tbl_logs[[#This Row],[Total Score]]&lt;=19, "High", tbl_logs[[#This Row],[Total Score]]&lt;=25, "Very High")</f>
        <v>Low</v>
      </c>
      <c r="N3999" t="str" cm="1">
        <f t="array" ref="N3999">_xlfn.IFS(tbl_logs[[#This Row],[Total Score]]&lt;=4, "Low", tbl_logs[[#This Row],[Total Score]]&lt;=10, "Medium", tbl_logs[[#This Row],[Total Score]]&lt;=17, "High", tbl_logs[[#This Row],[Total Score]]&lt;=25, "Critical")</f>
        <v>Low</v>
      </c>
    </row>
    <row r="4000" spans="1:14" x14ac:dyDescent="0.3">
      <c r="A4000" t="s">
        <v>4953</v>
      </c>
      <c r="B4000" s="1">
        <v>46096.217361111114</v>
      </c>
      <c r="C4000" t="s">
        <v>47</v>
      </c>
      <c r="D4000" t="s">
        <v>8</v>
      </c>
      <c r="E4000" t="s">
        <v>16</v>
      </c>
      <c r="F4000" t="s">
        <v>20</v>
      </c>
      <c r="G4000" s="2">
        <v>0.21736111111111112</v>
      </c>
      <c r="H4000" s="3">
        <v>46096</v>
      </c>
      <c r="I4000">
        <v>3</v>
      </c>
      <c r="J4000">
        <f>_xlfn.XLOOKUP(tbl_logs[[#This Row],[Target_Department]],tbl_DeptWeight[Department], tbl_DeptWeight[Impact Score])</f>
        <v>1</v>
      </c>
      <c r="K4000">
        <f>_xlfn.XLOOKUP(tbl_logs[[#This Row],[Employee_Action]],tbl_ResponseLikelihood[Employee Action],tbl_ResponseLikelihood[Likelihood Score])</f>
        <v>2</v>
      </c>
      <c r="L4000">
        <f>tbl_logs[[#This Row],[Impact Score]]*tbl_logs[[#This Row],[Response Multiplier]]</f>
        <v>2</v>
      </c>
      <c r="M4000" t="str" cm="1">
        <f t="array" ref="M4000">_xlfn.IFS(tbl_logs[[#This Row],[Total Score]]&lt;=4, "Low", tbl_logs[[#This Row],[Total Score]]&lt;=10, "Medium", tbl_logs[[#This Row],[Total Score]]&lt;=19, "High", tbl_logs[[#This Row],[Total Score]]&lt;=25, "Very High")</f>
        <v>Low</v>
      </c>
      <c r="N4000" t="str" cm="1">
        <f t="array" ref="N4000">_xlfn.IFS(tbl_logs[[#This Row],[Total Score]]&lt;=4, "Low", tbl_logs[[#This Row],[Total Score]]&lt;=10, "Medium", tbl_logs[[#This Row],[Total Score]]&lt;=17, "High", tbl_logs[[#This Row],[Total Score]]&lt;=25, "Critical")</f>
        <v>Low</v>
      </c>
    </row>
    <row r="4001" spans="1:14" x14ac:dyDescent="0.3">
      <c r="A4001" t="s">
        <v>802</v>
      </c>
      <c r="B4001" s="1">
        <v>46096.245833333334</v>
      </c>
      <c r="C4001" t="s">
        <v>7</v>
      </c>
      <c r="D4001" t="s">
        <v>18</v>
      </c>
      <c r="E4001" t="s">
        <v>31</v>
      </c>
      <c r="F4001" t="s">
        <v>13</v>
      </c>
      <c r="G4001" s="2">
        <v>0.24583333333333332</v>
      </c>
      <c r="H4001" s="3">
        <v>46096</v>
      </c>
      <c r="I4001">
        <v>3</v>
      </c>
      <c r="J4001">
        <f>_xlfn.XLOOKUP(tbl_logs[[#This Row],[Target_Department]],tbl_DeptWeight[Department], tbl_DeptWeight[Impact Score])</f>
        <v>3</v>
      </c>
      <c r="K4001">
        <f>_xlfn.XLOOKUP(tbl_logs[[#This Row],[Employee_Action]],tbl_ResponseLikelihood[Employee Action],tbl_ResponseLikelihood[Likelihood Score])</f>
        <v>1</v>
      </c>
      <c r="L4001">
        <f>tbl_logs[[#This Row],[Impact Score]]*tbl_logs[[#This Row],[Response Multiplier]]</f>
        <v>3</v>
      </c>
      <c r="M4001" t="str" cm="1">
        <f t="array" ref="M4001">_xlfn.IFS(tbl_logs[[#This Row],[Total Score]]&lt;=4, "Low", tbl_logs[[#This Row],[Total Score]]&lt;=10, "Medium", tbl_logs[[#This Row],[Total Score]]&lt;=19, "High", tbl_logs[[#This Row],[Total Score]]&lt;=25, "Very High")</f>
        <v>Low</v>
      </c>
      <c r="N4001" t="str" cm="1">
        <f t="array" ref="N4001">_xlfn.IFS(tbl_logs[[#This Row],[Total Score]]&lt;=4, "Low", tbl_logs[[#This Row],[Total Score]]&lt;=10, "Medium", tbl_logs[[#This Row],[Total Score]]&lt;=17, "High", tbl_logs[[#This Row],[Total Score]]&lt;=25, "Critical")</f>
        <v>Low</v>
      </c>
    </row>
    <row r="4002" spans="1:14" x14ac:dyDescent="0.3">
      <c r="A4002" t="s">
        <v>656</v>
      </c>
      <c r="B4002" s="1">
        <v>46096.261805555558</v>
      </c>
      <c r="C4002" t="s">
        <v>7</v>
      </c>
      <c r="D4002" t="s">
        <v>18</v>
      </c>
      <c r="E4002" t="s">
        <v>19</v>
      </c>
      <c r="F4002" t="s">
        <v>10</v>
      </c>
      <c r="G4002" s="2">
        <v>0.26180555555555557</v>
      </c>
      <c r="H4002" s="3">
        <v>46096</v>
      </c>
      <c r="I4002">
        <v>3</v>
      </c>
      <c r="J4002">
        <f>_xlfn.XLOOKUP(tbl_logs[[#This Row],[Target_Department]],tbl_DeptWeight[Department], tbl_DeptWeight[Impact Score])</f>
        <v>3</v>
      </c>
      <c r="K4002">
        <f>_xlfn.XLOOKUP(tbl_logs[[#This Row],[Employee_Action]],tbl_ResponseLikelihood[Employee Action],tbl_ResponseLikelihood[Likelihood Score])</f>
        <v>2</v>
      </c>
      <c r="L4002">
        <f>tbl_logs[[#This Row],[Impact Score]]*tbl_logs[[#This Row],[Response Multiplier]]</f>
        <v>6</v>
      </c>
      <c r="M4002" t="str" cm="1">
        <f t="array" ref="M4002">_xlfn.IFS(tbl_logs[[#This Row],[Total Score]]&lt;=4, "Low", tbl_logs[[#This Row],[Total Score]]&lt;=10, "Medium", tbl_logs[[#This Row],[Total Score]]&lt;=19, "High", tbl_logs[[#This Row],[Total Score]]&lt;=25, "Very High")</f>
        <v>Medium</v>
      </c>
      <c r="N4002" t="str" cm="1">
        <f t="array" ref="N4002">_xlfn.IFS(tbl_logs[[#This Row],[Total Score]]&lt;=4, "Low", tbl_logs[[#This Row],[Total Score]]&lt;=10, "Medium", tbl_logs[[#This Row],[Total Score]]&lt;=17, "High", tbl_logs[[#This Row],[Total Score]]&lt;=25, "Critical")</f>
        <v>Medium</v>
      </c>
    </row>
    <row r="4003" spans="1:14" x14ac:dyDescent="0.3">
      <c r="A4003" t="s">
        <v>2729</v>
      </c>
      <c r="B4003" s="1">
        <v>46096.319444444445</v>
      </c>
      <c r="C4003" t="s">
        <v>47</v>
      </c>
      <c r="D4003" t="s">
        <v>18</v>
      </c>
      <c r="E4003" t="s">
        <v>16</v>
      </c>
      <c r="F4003" t="s">
        <v>20</v>
      </c>
      <c r="G4003" s="2">
        <v>0.31944444444444442</v>
      </c>
      <c r="H4003" s="3">
        <v>46096</v>
      </c>
      <c r="I4003">
        <v>3</v>
      </c>
      <c r="J4003">
        <f>_xlfn.XLOOKUP(tbl_logs[[#This Row],[Target_Department]],tbl_DeptWeight[Department], tbl_DeptWeight[Impact Score])</f>
        <v>1</v>
      </c>
      <c r="K4003">
        <f>_xlfn.XLOOKUP(tbl_logs[[#This Row],[Employee_Action]],tbl_ResponseLikelihood[Employee Action],tbl_ResponseLikelihood[Likelihood Score])</f>
        <v>2</v>
      </c>
      <c r="L4003">
        <f>tbl_logs[[#This Row],[Impact Score]]*tbl_logs[[#This Row],[Response Multiplier]]</f>
        <v>2</v>
      </c>
      <c r="M4003" t="str" cm="1">
        <f t="array" ref="M4003">_xlfn.IFS(tbl_logs[[#This Row],[Total Score]]&lt;=4, "Low", tbl_logs[[#This Row],[Total Score]]&lt;=10, "Medium", tbl_logs[[#This Row],[Total Score]]&lt;=19, "High", tbl_logs[[#This Row],[Total Score]]&lt;=25, "Very High")</f>
        <v>Low</v>
      </c>
      <c r="N4003" t="str" cm="1">
        <f t="array" ref="N4003">_xlfn.IFS(tbl_logs[[#This Row],[Total Score]]&lt;=4, "Low", tbl_logs[[#This Row],[Total Score]]&lt;=10, "Medium", tbl_logs[[#This Row],[Total Score]]&lt;=17, "High", tbl_logs[[#This Row],[Total Score]]&lt;=25, "Critical")</f>
        <v>Low</v>
      </c>
    </row>
    <row r="4004" spans="1:14" x14ac:dyDescent="0.3">
      <c r="A4004" t="s">
        <v>4421</v>
      </c>
      <c r="B4004" s="1">
        <v>46096.327777777777</v>
      </c>
      <c r="C4004" t="s">
        <v>47</v>
      </c>
      <c r="D4004" t="s">
        <v>22</v>
      </c>
      <c r="E4004" t="s">
        <v>9</v>
      </c>
      <c r="F4004" t="s">
        <v>10</v>
      </c>
      <c r="G4004" s="2">
        <v>0.32777777777777778</v>
      </c>
      <c r="H4004" s="3">
        <v>46096</v>
      </c>
      <c r="I4004">
        <v>3</v>
      </c>
      <c r="J4004">
        <f>_xlfn.XLOOKUP(tbl_logs[[#This Row],[Target_Department]],tbl_DeptWeight[Department], tbl_DeptWeight[Impact Score])</f>
        <v>1</v>
      </c>
      <c r="K4004">
        <f>_xlfn.XLOOKUP(tbl_logs[[#This Row],[Employee_Action]],tbl_ResponseLikelihood[Employee Action],tbl_ResponseLikelihood[Likelihood Score])</f>
        <v>2</v>
      </c>
      <c r="L4004">
        <f>tbl_logs[[#This Row],[Impact Score]]*tbl_logs[[#This Row],[Response Multiplier]]</f>
        <v>2</v>
      </c>
      <c r="M4004" t="str" cm="1">
        <f t="array" ref="M4004">_xlfn.IFS(tbl_logs[[#This Row],[Total Score]]&lt;=4, "Low", tbl_logs[[#This Row],[Total Score]]&lt;=10, "Medium", tbl_logs[[#This Row],[Total Score]]&lt;=19, "High", tbl_logs[[#This Row],[Total Score]]&lt;=25, "Very High")</f>
        <v>Low</v>
      </c>
      <c r="N4004" t="str" cm="1">
        <f t="array" ref="N4004">_xlfn.IFS(tbl_logs[[#This Row],[Total Score]]&lt;=4, "Low", tbl_logs[[#This Row],[Total Score]]&lt;=10, "Medium", tbl_logs[[#This Row],[Total Score]]&lt;=17, "High", tbl_logs[[#This Row],[Total Score]]&lt;=25, "Critical")</f>
        <v>Low</v>
      </c>
    </row>
    <row r="4005" spans="1:14" x14ac:dyDescent="0.3">
      <c r="A4005" t="s">
        <v>928</v>
      </c>
      <c r="B4005" s="1">
        <v>46096.341666666667</v>
      </c>
      <c r="C4005" t="s">
        <v>40</v>
      </c>
      <c r="D4005" t="s">
        <v>15</v>
      </c>
      <c r="E4005" t="s">
        <v>16</v>
      </c>
      <c r="F4005" t="s">
        <v>33</v>
      </c>
      <c r="G4005" s="2">
        <v>0.34166666666666667</v>
      </c>
      <c r="H4005" s="3">
        <v>46096</v>
      </c>
      <c r="I4005">
        <v>3</v>
      </c>
      <c r="J4005">
        <f>_xlfn.XLOOKUP(tbl_logs[[#This Row],[Target_Department]],tbl_DeptWeight[Department], tbl_DeptWeight[Impact Score])</f>
        <v>5</v>
      </c>
      <c r="K4005">
        <f>_xlfn.XLOOKUP(tbl_logs[[#This Row],[Employee_Action]],tbl_ResponseLikelihood[Employee Action],tbl_ResponseLikelihood[Likelihood Score])</f>
        <v>4</v>
      </c>
      <c r="L4005">
        <f>tbl_logs[[#This Row],[Impact Score]]*tbl_logs[[#This Row],[Response Multiplier]]</f>
        <v>20</v>
      </c>
      <c r="M4005" t="str" cm="1">
        <f t="array" ref="M4005">_xlfn.IFS(tbl_logs[[#This Row],[Total Score]]&lt;=4, "Low", tbl_logs[[#This Row],[Total Score]]&lt;=10, "Medium", tbl_logs[[#This Row],[Total Score]]&lt;=19, "High", tbl_logs[[#This Row],[Total Score]]&lt;=25, "Very High")</f>
        <v>Very High</v>
      </c>
      <c r="N4005" t="str" cm="1">
        <f t="array" ref="N4005">_xlfn.IFS(tbl_logs[[#This Row],[Total Score]]&lt;=4, "Low", tbl_logs[[#This Row],[Total Score]]&lt;=10, "Medium", tbl_logs[[#This Row],[Total Score]]&lt;=17, "High", tbl_logs[[#This Row],[Total Score]]&lt;=25, "Critical")</f>
        <v>Critical</v>
      </c>
    </row>
    <row r="4006" spans="1:14" x14ac:dyDescent="0.3">
      <c r="A4006" t="s">
        <v>2366</v>
      </c>
      <c r="B4006" s="1">
        <v>46096.347222222219</v>
      </c>
      <c r="C4006" t="s">
        <v>7</v>
      </c>
      <c r="D4006" t="s">
        <v>15</v>
      </c>
      <c r="E4006" t="s">
        <v>19</v>
      </c>
      <c r="F4006" t="s">
        <v>13</v>
      </c>
      <c r="G4006" s="2">
        <v>0.34722222222222221</v>
      </c>
      <c r="H4006" s="3">
        <v>46096</v>
      </c>
      <c r="I4006">
        <v>3</v>
      </c>
      <c r="J4006">
        <f>_xlfn.XLOOKUP(tbl_logs[[#This Row],[Target_Department]],tbl_DeptWeight[Department], tbl_DeptWeight[Impact Score])</f>
        <v>3</v>
      </c>
      <c r="K4006">
        <f>_xlfn.XLOOKUP(tbl_logs[[#This Row],[Employee_Action]],tbl_ResponseLikelihood[Employee Action],tbl_ResponseLikelihood[Likelihood Score])</f>
        <v>1</v>
      </c>
      <c r="L4006">
        <f>tbl_logs[[#This Row],[Impact Score]]*tbl_logs[[#This Row],[Response Multiplier]]</f>
        <v>3</v>
      </c>
      <c r="M4006" t="str" cm="1">
        <f t="array" ref="M4006">_xlfn.IFS(tbl_logs[[#This Row],[Total Score]]&lt;=4, "Low", tbl_logs[[#This Row],[Total Score]]&lt;=10, "Medium", tbl_logs[[#This Row],[Total Score]]&lt;=19, "High", tbl_logs[[#This Row],[Total Score]]&lt;=25, "Very High")</f>
        <v>Low</v>
      </c>
      <c r="N4006" t="str" cm="1">
        <f t="array" ref="N4006">_xlfn.IFS(tbl_logs[[#This Row],[Total Score]]&lt;=4, "Low", tbl_logs[[#This Row],[Total Score]]&lt;=10, "Medium", tbl_logs[[#This Row],[Total Score]]&lt;=17, "High", tbl_logs[[#This Row],[Total Score]]&lt;=25, "Critical")</f>
        <v>Low</v>
      </c>
    </row>
    <row r="4007" spans="1:14" x14ac:dyDescent="0.3">
      <c r="A4007" t="s">
        <v>326</v>
      </c>
      <c r="B4007" s="1">
        <v>46096.363888888889</v>
      </c>
      <c r="C4007" t="s">
        <v>7</v>
      </c>
      <c r="D4007" t="s">
        <v>18</v>
      </c>
      <c r="E4007" t="s">
        <v>19</v>
      </c>
      <c r="F4007" t="s">
        <v>13</v>
      </c>
      <c r="G4007" s="2">
        <v>0.36388888888888887</v>
      </c>
      <c r="H4007" s="3">
        <v>46096</v>
      </c>
      <c r="I4007">
        <v>3</v>
      </c>
      <c r="J4007">
        <f>_xlfn.XLOOKUP(tbl_logs[[#This Row],[Target_Department]],tbl_DeptWeight[Department], tbl_DeptWeight[Impact Score])</f>
        <v>3</v>
      </c>
      <c r="K4007">
        <f>_xlfn.XLOOKUP(tbl_logs[[#This Row],[Employee_Action]],tbl_ResponseLikelihood[Employee Action],tbl_ResponseLikelihood[Likelihood Score])</f>
        <v>1</v>
      </c>
      <c r="L4007">
        <f>tbl_logs[[#This Row],[Impact Score]]*tbl_logs[[#This Row],[Response Multiplier]]</f>
        <v>3</v>
      </c>
      <c r="M4007" t="str" cm="1">
        <f t="array" ref="M4007">_xlfn.IFS(tbl_logs[[#This Row],[Total Score]]&lt;=4, "Low", tbl_logs[[#This Row],[Total Score]]&lt;=10, "Medium", tbl_logs[[#This Row],[Total Score]]&lt;=19, "High", tbl_logs[[#This Row],[Total Score]]&lt;=25, "Very High")</f>
        <v>Low</v>
      </c>
      <c r="N4007" t="str" cm="1">
        <f t="array" ref="N4007">_xlfn.IFS(tbl_logs[[#This Row],[Total Score]]&lt;=4, "Low", tbl_logs[[#This Row],[Total Score]]&lt;=10, "Medium", tbl_logs[[#This Row],[Total Score]]&lt;=17, "High", tbl_logs[[#This Row],[Total Score]]&lt;=25, "Critical")</f>
        <v>Low</v>
      </c>
    </row>
    <row r="4008" spans="1:14" x14ac:dyDescent="0.3">
      <c r="A4008" t="s">
        <v>2581</v>
      </c>
      <c r="B4008" s="1">
        <v>46096.393750000003</v>
      </c>
      <c r="C4008" t="s">
        <v>7</v>
      </c>
      <c r="D4008" t="s">
        <v>22</v>
      </c>
      <c r="E4008" t="s">
        <v>16</v>
      </c>
      <c r="F4008" t="s">
        <v>33</v>
      </c>
      <c r="G4008" s="2">
        <v>0.39374999999999999</v>
      </c>
      <c r="H4008" s="3">
        <v>46096</v>
      </c>
      <c r="I4008">
        <v>3</v>
      </c>
      <c r="J4008">
        <f>_xlfn.XLOOKUP(tbl_logs[[#This Row],[Target_Department]],tbl_DeptWeight[Department], tbl_DeptWeight[Impact Score])</f>
        <v>3</v>
      </c>
      <c r="K4008">
        <f>_xlfn.XLOOKUP(tbl_logs[[#This Row],[Employee_Action]],tbl_ResponseLikelihood[Employee Action],tbl_ResponseLikelihood[Likelihood Score])</f>
        <v>4</v>
      </c>
      <c r="L4008">
        <f>tbl_logs[[#This Row],[Impact Score]]*tbl_logs[[#This Row],[Response Multiplier]]</f>
        <v>12</v>
      </c>
      <c r="M4008" t="str" cm="1">
        <f t="array" ref="M4008">_xlfn.IFS(tbl_logs[[#This Row],[Total Score]]&lt;=4, "Low", tbl_logs[[#This Row],[Total Score]]&lt;=10, "Medium", tbl_logs[[#This Row],[Total Score]]&lt;=19, "High", tbl_logs[[#This Row],[Total Score]]&lt;=25, "Very High")</f>
        <v>High</v>
      </c>
      <c r="N4008" t="str" cm="1">
        <f t="array" ref="N4008">_xlfn.IFS(tbl_logs[[#This Row],[Total Score]]&lt;=4, "Low", tbl_logs[[#This Row],[Total Score]]&lt;=10, "Medium", tbl_logs[[#This Row],[Total Score]]&lt;=17, "High", tbl_logs[[#This Row],[Total Score]]&lt;=25, "Critical")</f>
        <v>High</v>
      </c>
    </row>
    <row r="4009" spans="1:14" x14ac:dyDescent="0.3">
      <c r="A4009" t="s">
        <v>1905</v>
      </c>
      <c r="B4009" s="1">
        <v>46096.395138888889</v>
      </c>
      <c r="C4009" t="s">
        <v>7</v>
      </c>
      <c r="D4009" t="s">
        <v>22</v>
      </c>
      <c r="E4009" t="s">
        <v>19</v>
      </c>
      <c r="F4009" t="s">
        <v>20</v>
      </c>
      <c r="G4009" s="2">
        <v>0.39513888888888887</v>
      </c>
      <c r="H4009" s="3">
        <v>46096</v>
      </c>
      <c r="I4009">
        <v>3</v>
      </c>
      <c r="J4009">
        <f>_xlfn.XLOOKUP(tbl_logs[[#This Row],[Target_Department]],tbl_DeptWeight[Department], tbl_DeptWeight[Impact Score])</f>
        <v>3</v>
      </c>
      <c r="K4009">
        <f>_xlfn.XLOOKUP(tbl_logs[[#This Row],[Employee_Action]],tbl_ResponseLikelihood[Employee Action],tbl_ResponseLikelihood[Likelihood Score])</f>
        <v>2</v>
      </c>
      <c r="L4009">
        <f>tbl_logs[[#This Row],[Impact Score]]*tbl_logs[[#This Row],[Response Multiplier]]</f>
        <v>6</v>
      </c>
      <c r="M4009" t="str" cm="1">
        <f t="array" ref="M4009">_xlfn.IFS(tbl_logs[[#This Row],[Total Score]]&lt;=4, "Low", tbl_logs[[#This Row],[Total Score]]&lt;=10, "Medium", tbl_logs[[#This Row],[Total Score]]&lt;=19, "High", tbl_logs[[#This Row],[Total Score]]&lt;=25, "Very High")</f>
        <v>Medium</v>
      </c>
      <c r="N4009" t="str" cm="1">
        <f t="array" ref="N4009">_xlfn.IFS(tbl_logs[[#This Row],[Total Score]]&lt;=4, "Low", tbl_logs[[#This Row],[Total Score]]&lt;=10, "Medium", tbl_logs[[#This Row],[Total Score]]&lt;=17, "High", tbl_logs[[#This Row],[Total Score]]&lt;=25, "Critical")</f>
        <v>Medium</v>
      </c>
    </row>
    <row r="4010" spans="1:14" x14ac:dyDescent="0.3">
      <c r="A4010" t="s">
        <v>440</v>
      </c>
      <c r="B4010" s="1">
        <v>46096.462500000001</v>
      </c>
      <c r="C4010" t="s">
        <v>7</v>
      </c>
      <c r="D4010" t="s">
        <v>15</v>
      </c>
      <c r="E4010" t="s">
        <v>19</v>
      </c>
      <c r="F4010" t="s">
        <v>33</v>
      </c>
      <c r="G4010" s="2">
        <v>0.46250000000000002</v>
      </c>
      <c r="H4010" s="3">
        <v>46096</v>
      </c>
      <c r="I4010">
        <v>3</v>
      </c>
      <c r="J4010">
        <f>_xlfn.XLOOKUP(tbl_logs[[#This Row],[Target_Department]],tbl_DeptWeight[Department], tbl_DeptWeight[Impact Score])</f>
        <v>3</v>
      </c>
      <c r="K4010">
        <f>_xlfn.XLOOKUP(tbl_logs[[#This Row],[Employee_Action]],tbl_ResponseLikelihood[Employee Action],tbl_ResponseLikelihood[Likelihood Score])</f>
        <v>4</v>
      </c>
      <c r="L4010">
        <f>tbl_logs[[#This Row],[Impact Score]]*tbl_logs[[#This Row],[Response Multiplier]]</f>
        <v>12</v>
      </c>
      <c r="M4010" t="str" cm="1">
        <f t="array" ref="M4010">_xlfn.IFS(tbl_logs[[#This Row],[Total Score]]&lt;=4, "Low", tbl_logs[[#This Row],[Total Score]]&lt;=10, "Medium", tbl_logs[[#This Row],[Total Score]]&lt;=19, "High", tbl_logs[[#This Row],[Total Score]]&lt;=25, "Very High")</f>
        <v>High</v>
      </c>
      <c r="N4010" t="str" cm="1">
        <f t="array" ref="N4010">_xlfn.IFS(tbl_logs[[#This Row],[Total Score]]&lt;=4, "Low", tbl_logs[[#This Row],[Total Score]]&lt;=10, "Medium", tbl_logs[[#This Row],[Total Score]]&lt;=17, "High", tbl_logs[[#This Row],[Total Score]]&lt;=25, "Critical")</f>
        <v>High</v>
      </c>
    </row>
    <row r="4011" spans="1:14" x14ac:dyDescent="0.3">
      <c r="A4011" t="s">
        <v>4388</v>
      </c>
      <c r="B4011" s="1">
        <v>46096.463194444441</v>
      </c>
      <c r="C4011" t="s">
        <v>26</v>
      </c>
      <c r="D4011" t="s">
        <v>8</v>
      </c>
      <c r="E4011" t="s">
        <v>31</v>
      </c>
      <c r="F4011" t="s">
        <v>33</v>
      </c>
      <c r="G4011" s="2">
        <v>0.46319444444444446</v>
      </c>
      <c r="H4011" s="3">
        <v>46096</v>
      </c>
      <c r="I4011">
        <v>3</v>
      </c>
      <c r="J4011">
        <f>_xlfn.XLOOKUP(tbl_logs[[#This Row],[Target_Department]],tbl_DeptWeight[Department], tbl_DeptWeight[Impact Score])</f>
        <v>3</v>
      </c>
      <c r="K4011">
        <f>_xlfn.XLOOKUP(tbl_logs[[#This Row],[Employee_Action]],tbl_ResponseLikelihood[Employee Action],tbl_ResponseLikelihood[Likelihood Score])</f>
        <v>4</v>
      </c>
      <c r="L4011">
        <f>tbl_logs[[#This Row],[Impact Score]]*tbl_logs[[#This Row],[Response Multiplier]]</f>
        <v>12</v>
      </c>
      <c r="M4011" t="str" cm="1">
        <f t="array" ref="M4011">_xlfn.IFS(tbl_logs[[#This Row],[Total Score]]&lt;=4, "Low", tbl_logs[[#This Row],[Total Score]]&lt;=10, "Medium", tbl_logs[[#This Row],[Total Score]]&lt;=19, "High", tbl_logs[[#This Row],[Total Score]]&lt;=25, "Very High")</f>
        <v>High</v>
      </c>
      <c r="N4011" t="str" cm="1">
        <f t="array" ref="N4011">_xlfn.IFS(tbl_logs[[#This Row],[Total Score]]&lt;=4, "Low", tbl_logs[[#This Row],[Total Score]]&lt;=10, "Medium", tbl_logs[[#This Row],[Total Score]]&lt;=17, "High", tbl_logs[[#This Row],[Total Score]]&lt;=25, "Critical")</f>
        <v>High</v>
      </c>
    </row>
    <row r="4012" spans="1:14" x14ac:dyDescent="0.3">
      <c r="A4012" t="s">
        <v>2024</v>
      </c>
      <c r="B4012" s="1">
        <v>46096.512499999997</v>
      </c>
      <c r="C4012" t="s">
        <v>7</v>
      </c>
      <c r="D4012" t="s">
        <v>22</v>
      </c>
      <c r="E4012" t="s">
        <v>19</v>
      </c>
      <c r="F4012" t="s">
        <v>10</v>
      </c>
      <c r="G4012" s="2">
        <v>0.51249999999999996</v>
      </c>
      <c r="H4012" s="3">
        <v>46096</v>
      </c>
      <c r="I4012">
        <v>3</v>
      </c>
      <c r="J4012">
        <f>_xlfn.XLOOKUP(tbl_logs[[#This Row],[Target_Department]],tbl_DeptWeight[Department], tbl_DeptWeight[Impact Score])</f>
        <v>3</v>
      </c>
      <c r="K4012">
        <f>_xlfn.XLOOKUP(tbl_logs[[#This Row],[Employee_Action]],tbl_ResponseLikelihood[Employee Action],tbl_ResponseLikelihood[Likelihood Score])</f>
        <v>2</v>
      </c>
      <c r="L4012">
        <f>tbl_logs[[#This Row],[Impact Score]]*tbl_logs[[#This Row],[Response Multiplier]]</f>
        <v>6</v>
      </c>
      <c r="M4012" t="str" cm="1">
        <f t="array" ref="M4012">_xlfn.IFS(tbl_logs[[#This Row],[Total Score]]&lt;=4, "Low", tbl_logs[[#This Row],[Total Score]]&lt;=10, "Medium", tbl_logs[[#This Row],[Total Score]]&lt;=19, "High", tbl_logs[[#This Row],[Total Score]]&lt;=25, "Very High")</f>
        <v>Medium</v>
      </c>
      <c r="N4012" t="str" cm="1">
        <f t="array" ref="N4012">_xlfn.IFS(tbl_logs[[#This Row],[Total Score]]&lt;=4, "Low", tbl_logs[[#This Row],[Total Score]]&lt;=10, "Medium", tbl_logs[[#This Row],[Total Score]]&lt;=17, "High", tbl_logs[[#This Row],[Total Score]]&lt;=25, "Critical")</f>
        <v>Medium</v>
      </c>
    </row>
    <row r="4013" spans="1:14" x14ac:dyDescent="0.3">
      <c r="A4013" t="s">
        <v>2179</v>
      </c>
      <c r="B4013" s="1">
        <v>46096.517361111109</v>
      </c>
      <c r="C4013" t="s">
        <v>7</v>
      </c>
      <c r="D4013" t="s">
        <v>18</v>
      </c>
      <c r="E4013" t="s">
        <v>19</v>
      </c>
      <c r="F4013" t="s">
        <v>20</v>
      </c>
      <c r="G4013" s="2">
        <v>0.51736111111111116</v>
      </c>
      <c r="H4013" s="3">
        <v>46096</v>
      </c>
      <c r="I4013">
        <v>3</v>
      </c>
      <c r="J4013">
        <f>_xlfn.XLOOKUP(tbl_logs[[#This Row],[Target_Department]],tbl_DeptWeight[Department], tbl_DeptWeight[Impact Score])</f>
        <v>3</v>
      </c>
      <c r="K4013">
        <f>_xlfn.XLOOKUP(tbl_logs[[#This Row],[Employee_Action]],tbl_ResponseLikelihood[Employee Action],tbl_ResponseLikelihood[Likelihood Score])</f>
        <v>2</v>
      </c>
      <c r="L4013">
        <f>tbl_logs[[#This Row],[Impact Score]]*tbl_logs[[#This Row],[Response Multiplier]]</f>
        <v>6</v>
      </c>
      <c r="M4013" t="str" cm="1">
        <f t="array" ref="M4013">_xlfn.IFS(tbl_logs[[#This Row],[Total Score]]&lt;=4, "Low", tbl_logs[[#This Row],[Total Score]]&lt;=10, "Medium", tbl_logs[[#This Row],[Total Score]]&lt;=19, "High", tbl_logs[[#This Row],[Total Score]]&lt;=25, "Very High")</f>
        <v>Medium</v>
      </c>
      <c r="N4013" t="str" cm="1">
        <f t="array" ref="N4013">_xlfn.IFS(tbl_logs[[#This Row],[Total Score]]&lt;=4, "Low", tbl_logs[[#This Row],[Total Score]]&lt;=10, "Medium", tbl_logs[[#This Row],[Total Score]]&lt;=17, "High", tbl_logs[[#This Row],[Total Score]]&lt;=25, "Critical")</f>
        <v>Medium</v>
      </c>
    </row>
    <row r="4014" spans="1:14" x14ac:dyDescent="0.3">
      <c r="A4014" t="s">
        <v>1795</v>
      </c>
      <c r="B4014" s="1">
        <v>46096.536111111112</v>
      </c>
      <c r="C4014" t="s">
        <v>7</v>
      </c>
      <c r="D4014" t="s">
        <v>15</v>
      </c>
      <c r="E4014" t="s">
        <v>19</v>
      </c>
      <c r="F4014" t="s">
        <v>20</v>
      </c>
      <c r="G4014" s="2">
        <v>0.53611111111111109</v>
      </c>
      <c r="H4014" s="3">
        <v>46096</v>
      </c>
      <c r="I4014">
        <v>3</v>
      </c>
      <c r="J4014">
        <f>_xlfn.XLOOKUP(tbl_logs[[#This Row],[Target_Department]],tbl_DeptWeight[Department], tbl_DeptWeight[Impact Score])</f>
        <v>3</v>
      </c>
      <c r="K4014">
        <f>_xlfn.XLOOKUP(tbl_logs[[#This Row],[Employee_Action]],tbl_ResponseLikelihood[Employee Action],tbl_ResponseLikelihood[Likelihood Score])</f>
        <v>2</v>
      </c>
      <c r="L4014">
        <f>tbl_logs[[#This Row],[Impact Score]]*tbl_logs[[#This Row],[Response Multiplier]]</f>
        <v>6</v>
      </c>
      <c r="M4014" t="str" cm="1">
        <f t="array" ref="M4014">_xlfn.IFS(tbl_logs[[#This Row],[Total Score]]&lt;=4, "Low", tbl_logs[[#This Row],[Total Score]]&lt;=10, "Medium", tbl_logs[[#This Row],[Total Score]]&lt;=19, "High", tbl_logs[[#This Row],[Total Score]]&lt;=25, "Very High")</f>
        <v>Medium</v>
      </c>
      <c r="N4014" t="str" cm="1">
        <f t="array" ref="N4014">_xlfn.IFS(tbl_logs[[#This Row],[Total Score]]&lt;=4, "Low", tbl_logs[[#This Row],[Total Score]]&lt;=10, "Medium", tbl_logs[[#This Row],[Total Score]]&lt;=17, "High", tbl_logs[[#This Row],[Total Score]]&lt;=25, "Critical")</f>
        <v>Medium</v>
      </c>
    </row>
    <row r="4015" spans="1:14" x14ac:dyDescent="0.3">
      <c r="A4015" t="s">
        <v>2436</v>
      </c>
      <c r="B4015" s="1">
        <v>46096.538888888892</v>
      </c>
      <c r="C4015" t="s">
        <v>7</v>
      </c>
      <c r="D4015" t="s">
        <v>22</v>
      </c>
      <c r="E4015" t="s">
        <v>19</v>
      </c>
      <c r="F4015" t="s">
        <v>20</v>
      </c>
      <c r="G4015" s="2">
        <v>0.53888888888888886</v>
      </c>
      <c r="H4015" s="3">
        <v>46096</v>
      </c>
      <c r="I4015">
        <v>3</v>
      </c>
      <c r="J4015">
        <f>_xlfn.XLOOKUP(tbl_logs[[#This Row],[Target_Department]],tbl_DeptWeight[Department], tbl_DeptWeight[Impact Score])</f>
        <v>3</v>
      </c>
      <c r="K4015">
        <f>_xlfn.XLOOKUP(tbl_logs[[#This Row],[Employee_Action]],tbl_ResponseLikelihood[Employee Action],tbl_ResponseLikelihood[Likelihood Score])</f>
        <v>2</v>
      </c>
      <c r="L4015">
        <f>tbl_logs[[#This Row],[Impact Score]]*tbl_logs[[#This Row],[Response Multiplier]]</f>
        <v>6</v>
      </c>
      <c r="M4015" t="str" cm="1">
        <f t="array" ref="M4015">_xlfn.IFS(tbl_logs[[#This Row],[Total Score]]&lt;=4, "Low", tbl_logs[[#This Row],[Total Score]]&lt;=10, "Medium", tbl_logs[[#This Row],[Total Score]]&lt;=19, "High", tbl_logs[[#This Row],[Total Score]]&lt;=25, "Very High")</f>
        <v>Medium</v>
      </c>
      <c r="N4015" t="str" cm="1">
        <f t="array" ref="N4015">_xlfn.IFS(tbl_logs[[#This Row],[Total Score]]&lt;=4, "Low", tbl_logs[[#This Row],[Total Score]]&lt;=10, "Medium", tbl_logs[[#This Row],[Total Score]]&lt;=17, "High", tbl_logs[[#This Row],[Total Score]]&lt;=25, "Critical")</f>
        <v>Medium</v>
      </c>
    </row>
    <row r="4016" spans="1:14" x14ac:dyDescent="0.3">
      <c r="A4016" t="s">
        <v>1133</v>
      </c>
      <c r="B4016" s="1">
        <v>46096.557638888888</v>
      </c>
      <c r="C4016" t="s">
        <v>7</v>
      </c>
      <c r="D4016" t="s">
        <v>8</v>
      </c>
      <c r="E4016" t="s">
        <v>19</v>
      </c>
      <c r="F4016" t="s">
        <v>20</v>
      </c>
      <c r="G4016" s="2">
        <v>0.55763888888888891</v>
      </c>
      <c r="H4016" s="3">
        <v>46096</v>
      </c>
      <c r="I4016">
        <v>3</v>
      </c>
      <c r="J4016">
        <f>_xlfn.XLOOKUP(tbl_logs[[#This Row],[Target_Department]],tbl_DeptWeight[Department], tbl_DeptWeight[Impact Score])</f>
        <v>3</v>
      </c>
      <c r="K4016">
        <f>_xlfn.XLOOKUP(tbl_logs[[#This Row],[Employee_Action]],tbl_ResponseLikelihood[Employee Action],tbl_ResponseLikelihood[Likelihood Score])</f>
        <v>2</v>
      </c>
      <c r="L4016">
        <f>tbl_logs[[#This Row],[Impact Score]]*tbl_logs[[#This Row],[Response Multiplier]]</f>
        <v>6</v>
      </c>
      <c r="M4016" t="str" cm="1">
        <f t="array" ref="M4016">_xlfn.IFS(tbl_logs[[#This Row],[Total Score]]&lt;=4, "Low", tbl_logs[[#This Row],[Total Score]]&lt;=10, "Medium", tbl_logs[[#This Row],[Total Score]]&lt;=19, "High", tbl_logs[[#This Row],[Total Score]]&lt;=25, "Very High")</f>
        <v>Medium</v>
      </c>
      <c r="N4016" t="str" cm="1">
        <f t="array" ref="N4016">_xlfn.IFS(tbl_logs[[#This Row],[Total Score]]&lt;=4, "Low", tbl_logs[[#This Row],[Total Score]]&lt;=10, "Medium", tbl_logs[[#This Row],[Total Score]]&lt;=17, "High", tbl_logs[[#This Row],[Total Score]]&lt;=25, "Critical")</f>
        <v>Medium</v>
      </c>
    </row>
    <row r="4017" spans="1:14" x14ac:dyDescent="0.3">
      <c r="A4017" t="s">
        <v>858</v>
      </c>
      <c r="B4017" s="1">
        <v>46096.57916666667</v>
      </c>
      <c r="C4017" t="s">
        <v>40</v>
      </c>
      <c r="D4017" t="s">
        <v>18</v>
      </c>
      <c r="E4017" t="s">
        <v>16</v>
      </c>
      <c r="F4017" t="s">
        <v>33</v>
      </c>
      <c r="G4017" s="2">
        <v>0.57916666666666672</v>
      </c>
      <c r="H4017" s="3">
        <v>46096</v>
      </c>
      <c r="I4017">
        <v>3</v>
      </c>
      <c r="J4017">
        <f>_xlfn.XLOOKUP(tbl_logs[[#This Row],[Target_Department]],tbl_DeptWeight[Department], tbl_DeptWeight[Impact Score])</f>
        <v>5</v>
      </c>
      <c r="K4017">
        <f>_xlfn.XLOOKUP(tbl_logs[[#This Row],[Employee_Action]],tbl_ResponseLikelihood[Employee Action],tbl_ResponseLikelihood[Likelihood Score])</f>
        <v>4</v>
      </c>
      <c r="L4017">
        <f>tbl_logs[[#This Row],[Impact Score]]*tbl_logs[[#This Row],[Response Multiplier]]</f>
        <v>20</v>
      </c>
      <c r="M4017" t="str" cm="1">
        <f t="array" ref="M4017">_xlfn.IFS(tbl_logs[[#This Row],[Total Score]]&lt;=4, "Low", tbl_logs[[#This Row],[Total Score]]&lt;=10, "Medium", tbl_logs[[#This Row],[Total Score]]&lt;=19, "High", tbl_logs[[#This Row],[Total Score]]&lt;=25, "Very High")</f>
        <v>Very High</v>
      </c>
      <c r="N4017" t="str" cm="1">
        <f t="array" ref="N4017">_xlfn.IFS(tbl_logs[[#This Row],[Total Score]]&lt;=4, "Low", tbl_logs[[#This Row],[Total Score]]&lt;=10, "Medium", tbl_logs[[#This Row],[Total Score]]&lt;=17, "High", tbl_logs[[#This Row],[Total Score]]&lt;=25, "Critical")</f>
        <v>Critical</v>
      </c>
    </row>
    <row r="4018" spans="1:14" x14ac:dyDescent="0.3">
      <c r="A4018" t="s">
        <v>4097</v>
      </c>
      <c r="B4018" s="1">
        <v>46096.587500000001</v>
      </c>
      <c r="C4018" t="s">
        <v>35</v>
      </c>
      <c r="D4018" t="s">
        <v>8</v>
      </c>
      <c r="E4018" t="s">
        <v>16</v>
      </c>
      <c r="F4018" t="s">
        <v>20</v>
      </c>
      <c r="G4018" s="2">
        <v>0.58750000000000002</v>
      </c>
      <c r="H4018" s="3">
        <v>46096</v>
      </c>
      <c r="I4018">
        <v>3</v>
      </c>
      <c r="J4018">
        <f>_xlfn.XLOOKUP(tbl_logs[[#This Row],[Target_Department]],tbl_DeptWeight[Department], tbl_DeptWeight[Impact Score])</f>
        <v>1</v>
      </c>
      <c r="K4018">
        <f>_xlfn.XLOOKUP(tbl_logs[[#This Row],[Employee_Action]],tbl_ResponseLikelihood[Employee Action],tbl_ResponseLikelihood[Likelihood Score])</f>
        <v>2</v>
      </c>
      <c r="L4018">
        <f>tbl_logs[[#This Row],[Impact Score]]*tbl_logs[[#This Row],[Response Multiplier]]</f>
        <v>2</v>
      </c>
      <c r="M4018" t="str" cm="1">
        <f t="array" ref="M4018">_xlfn.IFS(tbl_logs[[#This Row],[Total Score]]&lt;=4, "Low", tbl_logs[[#This Row],[Total Score]]&lt;=10, "Medium", tbl_logs[[#This Row],[Total Score]]&lt;=19, "High", tbl_logs[[#This Row],[Total Score]]&lt;=25, "Very High")</f>
        <v>Low</v>
      </c>
      <c r="N4018" t="str" cm="1">
        <f t="array" ref="N4018">_xlfn.IFS(tbl_logs[[#This Row],[Total Score]]&lt;=4, "Low", tbl_logs[[#This Row],[Total Score]]&lt;=10, "Medium", tbl_logs[[#This Row],[Total Score]]&lt;=17, "High", tbl_logs[[#This Row],[Total Score]]&lt;=25, "Critical")</f>
        <v>Low</v>
      </c>
    </row>
    <row r="4019" spans="1:14" x14ac:dyDescent="0.3">
      <c r="A4019" t="s">
        <v>86</v>
      </c>
      <c r="B4019" s="1">
        <v>46096.6</v>
      </c>
      <c r="C4019" t="s">
        <v>35</v>
      </c>
      <c r="D4019" t="s">
        <v>22</v>
      </c>
      <c r="E4019" t="s">
        <v>9</v>
      </c>
      <c r="F4019" t="s">
        <v>20</v>
      </c>
      <c r="G4019" s="2">
        <v>0.6</v>
      </c>
      <c r="H4019" s="3">
        <v>46096</v>
      </c>
      <c r="I4019">
        <v>3</v>
      </c>
      <c r="J4019">
        <f>_xlfn.XLOOKUP(tbl_logs[[#This Row],[Target_Department]],tbl_DeptWeight[Department], tbl_DeptWeight[Impact Score])</f>
        <v>1</v>
      </c>
      <c r="K4019">
        <f>_xlfn.XLOOKUP(tbl_logs[[#This Row],[Employee_Action]],tbl_ResponseLikelihood[Employee Action],tbl_ResponseLikelihood[Likelihood Score])</f>
        <v>2</v>
      </c>
      <c r="L4019">
        <f>tbl_logs[[#This Row],[Impact Score]]*tbl_logs[[#This Row],[Response Multiplier]]</f>
        <v>2</v>
      </c>
      <c r="M4019" t="str" cm="1">
        <f t="array" ref="M4019">_xlfn.IFS(tbl_logs[[#This Row],[Total Score]]&lt;=4, "Low", tbl_logs[[#This Row],[Total Score]]&lt;=10, "Medium", tbl_logs[[#This Row],[Total Score]]&lt;=19, "High", tbl_logs[[#This Row],[Total Score]]&lt;=25, "Very High")</f>
        <v>Low</v>
      </c>
      <c r="N4019" t="str" cm="1">
        <f t="array" ref="N4019">_xlfn.IFS(tbl_logs[[#This Row],[Total Score]]&lt;=4, "Low", tbl_logs[[#This Row],[Total Score]]&lt;=10, "Medium", tbl_logs[[#This Row],[Total Score]]&lt;=17, "High", tbl_logs[[#This Row],[Total Score]]&lt;=25, "Critical")</f>
        <v>Low</v>
      </c>
    </row>
    <row r="4020" spans="1:14" x14ac:dyDescent="0.3">
      <c r="A4020" t="s">
        <v>2528</v>
      </c>
      <c r="B4020" s="1">
        <v>46096.605555555558</v>
      </c>
      <c r="C4020" t="s">
        <v>7</v>
      </c>
      <c r="D4020" t="s">
        <v>8</v>
      </c>
      <c r="E4020" t="s">
        <v>19</v>
      </c>
      <c r="F4020" t="s">
        <v>13</v>
      </c>
      <c r="G4020" s="2">
        <v>0.60555555555555551</v>
      </c>
      <c r="H4020" s="3">
        <v>46096</v>
      </c>
      <c r="I4020">
        <v>3</v>
      </c>
      <c r="J4020">
        <f>_xlfn.XLOOKUP(tbl_logs[[#This Row],[Target_Department]],tbl_DeptWeight[Department], tbl_DeptWeight[Impact Score])</f>
        <v>3</v>
      </c>
      <c r="K4020">
        <f>_xlfn.XLOOKUP(tbl_logs[[#This Row],[Employee_Action]],tbl_ResponseLikelihood[Employee Action],tbl_ResponseLikelihood[Likelihood Score])</f>
        <v>1</v>
      </c>
      <c r="L4020">
        <f>tbl_logs[[#This Row],[Impact Score]]*tbl_logs[[#This Row],[Response Multiplier]]</f>
        <v>3</v>
      </c>
      <c r="M4020" t="str" cm="1">
        <f t="array" ref="M4020">_xlfn.IFS(tbl_logs[[#This Row],[Total Score]]&lt;=4, "Low", tbl_logs[[#This Row],[Total Score]]&lt;=10, "Medium", tbl_logs[[#This Row],[Total Score]]&lt;=19, "High", tbl_logs[[#This Row],[Total Score]]&lt;=25, "Very High")</f>
        <v>Low</v>
      </c>
      <c r="N4020" t="str" cm="1">
        <f t="array" ref="N4020">_xlfn.IFS(tbl_logs[[#This Row],[Total Score]]&lt;=4, "Low", tbl_logs[[#This Row],[Total Score]]&lt;=10, "Medium", tbl_logs[[#This Row],[Total Score]]&lt;=17, "High", tbl_logs[[#This Row],[Total Score]]&lt;=25, "Critical")</f>
        <v>Low</v>
      </c>
    </row>
    <row r="4021" spans="1:14" x14ac:dyDescent="0.3">
      <c r="A4021" t="s">
        <v>4195</v>
      </c>
      <c r="B4021" s="1">
        <v>46096.632638888892</v>
      </c>
      <c r="C4021" t="s">
        <v>7</v>
      </c>
      <c r="D4021" t="s">
        <v>15</v>
      </c>
      <c r="E4021" t="s">
        <v>19</v>
      </c>
      <c r="F4021" t="s">
        <v>10</v>
      </c>
      <c r="G4021" s="2">
        <v>0.63263888888888886</v>
      </c>
      <c r="H4021" s="3">
        <v>46096</v>
      </c>
      <c r="I4021">
        <v>3</v>
      </c>
      <c r="J4021">
        <f>_xlfn.XLOOKUP(tbl_logs[[#This Row],[Target_Department]],tbl_DeptWeight[Department], tbl_DeptWeight[Impact Score])</f>
        <v>3</v>
      </c>
      <c r="K4021">
        <f>_xlfn.XLOOKUP(tbl_logs[[#This Row],[Employee_Action]],tbl_ResponseLikelihood[Employee Action],tbl_ResponseLikelihood[Likelihood Score])</f>
        <v>2</v>
      </c>
      <c r="L4021">
        <f>tbl_logs[[#This Row],[Impact Score]]*tbl_logs[[#This Row],[Response Multiplier]]</f>
        <v>6</v>
      </c>
      <c r="M4021" t="str" cm="1">
        <f t="array" ref="M4021">_xlfn.IFS(tbl_logs[[#This Row],[Total Score]]&lt;=4, "Low", tbl_logs[[#This Row],[Total Score]]&lt;=10, "Medium", tbl_logs[[#This Row],[Total Score]]&lt;=19, "High", tbl_logs[[#This Row],[Total Score]]&lt;=25, "Very High")</f>
        <v>Medium</v>
      </c>
      <c r="N4021" t="str" cm="1">
        <f t="array" ref="N4021">_xlfn.IFS(tbl_logs[[#This Row],[Total Score]]&lt;=4, "Low", tbl_logs[[#This Row],[Total Score]]&lt;=10, "Medium", tbl_logs[[#This Row],[Total Score]]&lt;=17, "High", tbl_logs[[#This Row],[Total Score]]&lt;=25, "Critical")</f>
        <v>Medium</v>
      </c>
    </row>
    <row r="4022" spans="1:14" x14ac:dyDescent="0.3">
      <c r="A4022" t="s">
        <v>926</v>
      </c>
      <c r="B4022" s="1">
        <v>46096.647222222222</v>
      </c>
      <c r="C4022" t="s">
        <v>7</v>
      </c>
      <c r="D4022" t="s">
        <v>22</v>
      </c>
      <c r="E4022" t="s">
        <v>19</v>
      </c>
      <c r="F4022" t="s">
        <v>10</v>
      </c>
      <c r="G4022" s="2">
        <v>0.64722222222222225</v>
      </c>
      <c r="H4022" s="3">
        <v>46096</v>
      </c>
      <c r="I4022">
        <v>3</v>
      </c>
      <c r="J4022">
        <f>_xlfn.XLOOKUP(tbl_logs[[#This Row],[Target_Department]],tbl_DeptWeight[Department], tbl_DeptWeight[Impact Score])</f>
        <v>3</v>
      </c>
      <c r="K4022">
        <f>_xlfn.XLOOKUP(tbl_logs[[#This Row],[Employee_Action]],tbl_ResponseLikelihood[Employee Action],tbl_ResponseLikelihood[Likelihood Score])</f>
        <v>2</v>
      </c>
      <c r="L4022">
        <f>tbl_logs[[#This Row],[Impact Score]]*tbl_logs[[#This Row],[Response Multiplier]]</f>
        <v>6</v>
      </c>
      <c r="M4022" t="str" cm="1">
        <f t="array" ref="M4022">_xlfn.IFS(tbl_logs[[#This Row],[Total Score]]&lt;=4, "Low", tbl_logs[[#This Row],[Total Score]]&lt;=10, "Medium", tbl_logs[[#This Row],[Total Score]]&lt;=19, "High", tbl_logs[[#This Row],[Total Score]]&lt;=25, "Very High")</f>
        <v>Medium</v>
      </c>
      <c r="N4022" t="str" cm="1">
        <f t="array" ref="N4022">_xlfn.IFS(tbl_logs[[#This Row],[Total Score]]&lt;=4, "Low", tbl_logs[[#This Row],[Total Score]]&lt;=10, "Medium", tbl_logs[[#This Row],[Total Score]]&lt;=17, "High", tbl_logs[[#This Row],[Total Score]]&lt;=25, "Critical")</f>
        <v>Medium</v>
      </c>
    </row>
    <row r="4023" spans="1:14" x14ac:dyDescent="0.3">
      <c r="A4023" t="s">
        <v>3753</v>
      </c>
      <c r="B4023" s="1">
        <v>46096.652083333334</v>
      </c>
      <c r="C4023" t="s">
        <v>7</v>
      </c>
      <c r="D4023" t="s">
        <v>15</v>
      </c>
      <c r="E4023" t="s">
        <v>19</v>
      </c>
      <c r="F4023" t="s">
        <v>10</v>
      </c>
      <c r="G4023" s="2">
        <v>0.65208333333333335</v>
      </c>
      <c r="H4023" s="3">
        <v>46096</v>
      </c>
      <c r="I4023">
        <v>3</v>
      </c>
      <c r="J4023">
        <f>_xlfn.XLOOKUP(tbl_logs[[#This Row],[Target_Department]],tbl_DeptWeight[Department], tbl_DeptWeight[Impact Score])</f>
        <v>3</v>
      </c>
      <c r="K4023">
        <f>_xlfn.XLOOKUP(tbl_logs[[#This Row],[Employee_Action]],tbl_ResponseLikelihood[Employee Action],tbl_ResponseLikelihood[Likelihood Score])</f>
        <v>2</v>
      </c>
      <c r="L4023">
        <f>tbl_logs[[#This Row],[Impact Score]]*tbl_logs[[#This Row],[Response Multiplier]]</f>
        <v>6</v>
      </c>
      <c r="M4023" t="str" cm="1">
        <f t="array" ref="M4023">_xlfn.IFS(tbl_logs[[#This Row],[Total Score]]&lt;=4, "Low", tbl_logs[[#This Row],[Total Score]]&lt;=10, "Medium", tbl_logs[[#This Row],[Total Score]]&lt;=19, "High", tbl_logs[[#This Row],[Total Score]]&lt;=25, "Very High")</f>
        <v>Medium</v>
      </c>
      <c r="N4023" t="str" cm="1">
        <f t="array" ref="N4023">_xlfn.IFS(tbl_logs[[#This Row],[Total Score]]&lt;=4, "Low", tbl_logs[[#This Row],[Total Score]]&lt;=10, "Medium", tbl_logs[[#This Row],[Total Score]]&lt;=17, "High", tbl_logs[[#This Row],[Total Score]]&lt;=25, "Critical")</f>
        <v>Medium</v>
      </c>
    </row>
    <row r="4024" spans="1:14" x14ac:dyDescent="0.3">
      <c r="A4024" t="s">
        <v>1417</v>
      </c>
      <c r="B4024" s="1">
        <v>46096.657638888886</v>
      </c>
      <c r="C4024" t="s">
        <v>7</v>
      </c>
      <c r="D4024" t="s">
        <v>8</v>
      </c>
      <c r="E4024" t="s">
        <v>19</v>
      </c>
      <c r="F4024" t="s">
        <v>10</v>
      </c>
      <c r="G4024" s="2">
        <v>0.65763888888888888</v>
      </c>
      <c r="H4024" s="3">
        <v>46096</v>
      </c>
      <c r="I4024">
        <v>3</v>
      </c>
      <c r="J4024">
        <f>_xlfn.XLOOKUP(tbl_logs[[#This Row],[Target_Department]],tbl_DeptWeight[Department], tbl_DeptWeight[Impact Score])</f>
        <v>3</v>
      </c>
      <c r="K4024">
        <f>_xlfn.XLOOKUP(tbl_logs[[#This Row],[Employee_Action]],tbl_ResponseLikelihood[Employee Action],tbl_ResponseLikelihood[Likelihood Score])</f>
        <v>2</v>
      </c>
      <c r="L4024">
        <f>tbl_logs[[#This Row],[Impact Score]]*tbl_logs[[#This Row],[Response Multiplier]]</f>
        <v>6</v>
      </c>
      <c r="M4024" t="str" cm="1">
        <f t="array" ref="M4024">_xlfn.IFS(tbl_logs[[#This Row],[Total Score]]&lt;=4, "Low", tbl_logs[[#This Row],[Total Score]]&lt;=10, "Medium", tbl_logs[[#This Row],[Total Score]]&lt;=19, "High", tbl_logs[[#This Row],[Total Score]]&lt;=25, "Very High")</f>
        <v>Medium</v>
      </c>
      <c r="N4024" t="str" cm="1">
        <f t="array" ref="N4024">_xlfn.IFS(tbl_logs[[#This Row],[Total Score]]&lt;=4, "Low", tbl_logs[[#This Row],[Total Score]]&lt;=10, "Medium", tbl_logs[[#This Row],[Total Score]]&lt;=17, "High", tbl_logs[[#This Row],[Total Score]]&lt;=25, "Critical")</f>
        <v>Medium</v>
      </c>
    </row>
    <row r="4025" spans="1:14" x14ac:dyDescent="0.3">
      <c r="A4025" t="s">
        <v>650</v>
      </c>
      <c r="B4025" s="1">
        <v>46096.672222222223</v>
      </c>
      <c r="C4025" t="s">
        <v>26</v>
      </c>
      <c r="D4025" t="s">
        <v>15</v>
      </c>
      <c r="E4025" t="s">
        <v>16</v>
      </c>
      <c r="F4025" t="s">
        <v>10</v>
      </c>
      <c r="G4025" s="2">
        <v>0.67222222222222228</v>
      </c>
      <c r="H4025" s="3">
        <v>46096</v>
      </c>
      <c r="I4025">
        <v>3</v>
      </c>
      <c r="J4025">
        <f>_xlfn.XLOOKUP(tbl_logs[[#This Row],[Target_Department]],tbl_DeptWeight[Department], tbl_DeptWeight[Impact Score])</f>
        <v>3</v>
      </c>
      <c r="K4025">
        <f>_xlfn.XLOOKUP(tbl_logs[[#This Row],[Employee_Action]],tbl_ResponseLikelihood[Employee Action],tbl_ResponseLikelihood[Likelihood Score])</f>
        <v>2</v>
      </c>
      <c r="L4025">
        <f>tbl_logs[[#This Row],[Impact Score]]*tbl_logs[[#This Row],[Response Multiplier]]</f>
        <v>6</v>
      </c>
      <c r="M4025" t="str" cm="1">
        <f t="array" ref="M4025">_xlfn.IFS(tbl_logs[[#This Row],[Total Score]]&lt;=4, "Low", tbl_logs[[#This Row],[Total Score]]&lt;=10, "Medium", tbl_logs[[#This Row],[Total Score]]&lt;=19, "High", tbl_logs[[#This Row],[Total Score]]&lt;=25, "Very High")</f>
        <v>Medium</v>
      </c>
      <c r="N4025" t="str" cm="1">
        <f t="array" ref="N4025">_xlfn.IFS(tbl_logs[[#This Row],[Total Score]]&lt;=4, "Low", tbl_logs[[#This Row],[Total Score]]&lt;=10, "Medium", tbl_logs[[#This Row],[Total Score]]&lt;=17, "High", tbl_logs[[#This Row],[Total Score]]&lt;=25, "Critical")</f>
        <v>Medium</v>
      </c>
    </row>
    <row r="4026" spans="1:14" x14ac:dyDescent="0.3">
      <c r="A4026" t="s">
        <v>1903</v>
      </c>
      <c r="B4026" s="1">
        <v>46096.686111111114</v>
      </c>
      <c r="C4026" t="s">
        <v>35</v>
      </c>
      <c r="D4026" t="s">
        <v>18</v>
      </c>
      <c r="E4026" t="s">
        <v>9</v>
      </c>
      <c r="F4026" t="s">
        <v>20</v>
      </c>
      <c r="G4026" s="2">
        <v>0.68611111111111112</v>
      </c>
      <c r="H4026" s="3">
        <v>46096</v>
      </c>
      <c r="I4026">
        <v>3</v>
      </c>
      <c r="J4026">
        <f>_xlfn.XLOOKUP(tbl_logs[[#This Row],[Target_Department]],tbl_DeptWeight[Department], tbl_DeptWeight[Impact Score])</f>
        <v>1</v>
      </c>
      <c r="K4026">
        <f>_xlfn.XLOOKUP(tbl_logs[[#This Row],[Employee_Action]],tbl_ResponseLikelihood[Employee Action],tbl_ResponseLikelihood[Likelihood Score])</f>
        <v>2</v>
      </c>
      <c r="L4026">
        <f>tbl_logs[[#This Row],[Impact Score]]*tbl_logs[[#This Row],[Response Multiplier]]</f>
        <v>2</v>
      </c>
      <c r="M4026" t="str" cm="1">
        <f t="array" ref="M4026">_xlfn.IFS(tbl_logs[[#This Row],[Total Score]]&lt;=4, "Low", tbl_logs[[#This Row],[Total Score]]&lt;=10, "Medium", tbl_logs[[#This Row],[Total Score]]&lt;=19, "High", tbl_logs[[#This Row],[Total Score]]&lt;=25, "Very High")</f>
        <v>Low</v>
      </c>
      <c r="N4026" t="str" cm="1">
        <f t="array" ref="N4026">_xlfn.IFS(tbl_logs[[#This Row],[Total Score]]&lt;=4, "Low", tbl_logs[[#This Row],[Total Score]]&lt;=10, "Medium", tbl_logs[[#This Row],[Total Score]]&lt;=17, "High", tbl_logs[[#This Row],[Total Score]]&lt;=25, "Critical")</f>
        <v>Low</v>
      </c>
    </row>
    <row r="4027" spans="1:14" x14ac:dyDescent="0.3">
      <c r="A4027" t="s">
        <v>1612</v>
      </c>
      <c r="B4027" s="1">
        <v>46096.689583333333</v>
      </c>
      <c r="C4027" t="s">
        <v>7</v>
      </c>
      <c r="D4027" t="s">
        <v>22</v>
      </c>
      <c r="E4027" t="s">
        <v>31</v>
      </c>
      <c r="F4027" t="s">
        <v>20</v>
      </c>
      <c r="G4027" s="2">
        <v>0.68958333333333333</v>
      </c>
      <c r="H4027" s="3">
        <v>46096</v>
      </c>
      <c r="I4027">
        <v>3</v>
      </c>
      <c r="J4027">
        <f>_xlfn.XLOOKUP(tbl_logs[[#This Row],[Target_Department]],tbl_DeptWeight[Department], tbl_DeptWeight[Impact Score])</f>
        <v>3</v>
      </c>
      <c r="K4027">
        <f>_xlfn.XLOOKUP(tbl_logs[[#This Row],[Employee_Action]],tbl_ResponseLikelihood[Employee Action],tbl_ResponseLikelihood[Likelihood Score])</f>
        <v>2</v>
      </c>
      <c r="L4027">
        <f>tbl_logs[[#This Row],[Impact Score]]*tbl_logs[[#This Row],[Response Multiplier]]</f>
        <v>6</v>
      </c>
      <c r="M4027" t="str" cm="1">
        <f t="array" ref="M4027">_xlfn.IFS(tbl_logs[[#This Row],[Total Score]]&lt;=4, "Low", tbl_logs[[#This Row],[Total Score]]&lt;=10, "Medium", tbl_logs[[#This Row],[Total Score]]&lt;=19, "High", tbl_logs[[#This Row],[Total Score]]&lt;=25, "Very High")</f>
        <v>Medium</v>
      </c>
      <c r="N4027" t="str" cm="1">
        <f t="array" ref="N4027">_xlfn.IFS(tbl_logs[[#This Row],[Total Score]]&lt;=4, "Low", tbl_logs[[#This Row],[Total Score]]&lt;=10, "Medium", tbl_logs[[#This Row],[Total Score]]&lt;=17, "High", tbl_logs[[#This Row],[Total Score]]&lt;=25, "Critical")</f>
        <v>Medium</v>
      </c>
    </row>
    <row r="4028" spans="1:14" x14ac:dyDescent="0.3">
      <c r="A4028" t="s">
        <v>4234</v>
      </c>
      <c r="B4028" s="1">
        <v>46096.738888888889</v>
      </c>
      <c r="C4028" t="s">
        <v>7</v>
      </c>
      <c r="D4028" t="s">
        <v>8</v>
      </c>
      <c r="E4028" t="s">
        <v>9</v>
      </c>
      <c r="F4028" t="s">
        <v>20</v>
      </c>
      <c r="G4028" s="2">
        <v>0.73888888888888893</v>
      </c>
      <c r="H4028" s="3">
        <v>46096</v>
      </c>
      <c r="I4028">
        <v>3</v>
      </c>
      <c r="J4028">
        <f>_xlfn.XLOOKUP(tbl_logs[[#This Row],[Target_Department]],tbl_DeptWeight[Department], tbl_DeptWeight[Impact Score])</f>
        <v>3</v>
      </c>
      <c r="K4028">
        <f>_xlfn.XLOOKUP(tbl_logs[[#This Row],[Employee_Action]],tbl_ResponseLikelihood[Employee Action],tbl_ResponseLikelihood[Likelihood Score])</f>
        <v>2</v>
      </c>
      <c r="L4028">
        <f>tbl_logs[[#This Row],[Impact Score]]*tbl_logs[[#This Row],[Response Multiplier]]</f>
        <v>6</v>
      </c>
      <c r="M4028" t="str" cm="1">
        <f t="array" ref="M4028">_xlfn.IFS(tbl_logs[[#This Row],[Total Score]]&lt;=4, "Low", tbl_logs[[#This Row],[Total Score]]&lt;=10, "Medium", tbl_logs[[#This Row],[Total Score]]&lt;=19, "High", tbl_logs[[#This Row],[Total Score]]&lt;=25, "Very High")</f>
        <v>Medium</v>
      </c>
      <c r="N4028" t="str" cm="1">
        <f t="array" ref="N4028">_xlfn.IFS(tbl_logs[[#This Row],[Total Score]]&lt;=4, "Low", tbl_logs[[#This Row],[Total Score]]&lt;=10, "Medium", tbl_logs[[#This Row],[Total Score]]&lt;=17, "High", tbl_logs[[#This Row],[Total Score]]&lt;=25, "Critical")</f>
        <v>Medium</v>
      </c>
    </row>
    <row r="4029" spans="1:14" x14ac:dyDescent="0.3">
      <c r="A4029" t="s">
        <v>4413</v>
      </c>
      <c r="B4029" s="1">
        <v>46096.750694444447</v>
      </c>
      <c r="C4029" t="s">
        <v>7</v>
      </c>
      <c r="D4029" t="s">
        <v>8</v>
      </c>
      <c r="E4029" t="s">
        <v>19</v>
      </c>
      <c r="F4029" t="s">
        <v>10</v>
      </c>
      <c r="G4029" s="2">
        <v>0.75069444444444444</v>
      </c>
      <c r="H4029" s="3">
        <v>46096</v>
      </c>
      <c r="I4029">
        <v>3</v>
      </c>
      <c r="J4029">
        <f>_xlfn.XLOOKUP(tbl_logs[[#This Row],[Target_Department]],tbl_DeptWeight[Department], tbl_DeptWeight[Impact Score])</f>
        <v>3</v>
      </c>
      <c r="K4029">
        <f>_xlfn.XLOOKUP(tbl_logs[[#This Row],[Employee_Action]],tbl_ResponseLikelihood[Employee Action],tbl_ResponseLikelihood[Likelihood Score])</f>
        <v>2</v>
      </c>
      <c r="L4029">
        <f>tbl_logs[[#This Row],[Impact Score]]*tbl_logs[[#This Row],[Response Multiplier]]</f>
        <v>6</v>
      </c>
      <c r="M4029" t="str" cm="1">
        <f t="array" ref="M4029">_xlfn.IFS(tbl_logs[[#This Row],[Total Score]]&lt;=4, "Low", tbl_logs[[#This Row],[Total Score]]&lt;=10, "Medium", tbl_logs[[#This Row],[Total Score]]&lt;=19, "High", tbl_logs[[#This Row],[Total Score]]&lt;=25, "Very High")</f>
        <v>Medium</v>
      </c>
      <c r="N4029" t="str" cm="1">
        <f t="array" ref="N4029">_xlfn.IFS(tbl_logs[[#This Row],[Total Score]]&lt;=4, "Low", tbl_logs[[#This Row],[Total Score]]&lt;=10, "Medium", tbl_logs[[#This Row],[Total Score]]&lt;=17, "High", tbl_logs[[#This Row],[Total Score]]&lt;=25, "Critical")</f>
        <v>Medium</v>
      </c>
    </row>
    <row r="4030" spans="1:14" x14ac:dyDescent="0.3">
      <c r="A4030" t="s">
        <v>4425</v>
      </c>
      <c r="B4030" s="1">
        <v>46096.787499999999</v>
      </c>
      <c r="C4030" t="s">
        <v>7</v>
      </c>
      <c r="D4030" t="s">
        <v>8</v>
      </c>
      <c r="E4030" t="s">
        <v>19</v>
      </c>
      <c r="F4030" t="s">
        <v>10</v>
      </c>
      <c r="G4030" s="2">
        <v>0.78749999999999998</v>
      </c>
      <c r="H4030" s="3">
        <v>46096</v>
      </c>
      <c r="I4030">
        <v>3</v>
      </c>
      <c r="J4030">
        <f>_xlfn.XLOOKUP(tbl_logs[[#This Row],[Target_Department]],tbl_DeptWeight[Department], tbl_DeptWeight[Impact Score])</f>
        <v>3</v>
      </c>
      <c r="K4030">
        <f>_xlfn.XLOOKUP(tbl_logs[[#This Row],[Employee_Action]],tbl_ResponseLikelihood[Employee Action],tbl_ResponseLikelihood[Likelihood Score])</f>
        <v>2</v>
      </c>
      <c r="L4030">
        <f>tbl_logs[[#This Row],[Impact Score]]*tbl_logs[[#This Row],[Response Multiplier]]</f>
        <v>6</v>
      </c>
      <c r="M4030" t="str" cm="1">
        <f t="array" ref="M4030">_xlfn.IFS(tbl_logs[[#This Row],[Total Score]]&lt;=4, "Low", tbl_logs[[#This Row],[Total Score]]&lt;=10, "Medium", tbl_logs[[#This Row],[Total Score]]&lt;=19, "High", tbl_logs[[#This Row],[Total Score]]&lt;=25, "Very High")</f>
        <v>Medium</v>
      </c>
      <c r="N4030" t="str" cm="1">
        <f t="array" ref="N4030">_xlfn.IFS(tbl_logs[[#This Row],[Total Score]]&lt;=4, "Low", tbl_logs[[#This Row],[Total Score]]&lt;=10, "Medium", tbl_logs[[#This Row],[Total Score]]&lt;=17, "High", tbl_logs[[#This Row],[Total Score]]&lt;=25, "Critical")</f>
        <v>Medium</v>
      </c>
    </row>
    <row r="4031" spans="1:14" x14ac:dyDescent="0.3">
      <c r="A4031" t="s">
        <v>1843</v>
      </c>
      <c r="B4031" s="1">
        <v>46096.804166666669</v>
      </c>
      <c r="C4031" t="s">
        <v>7</v>
      </c>
      <c r="D4031" t="s">
        <v>22</v>
      </c>
      <c r="E4031" t="s">
        <v>19</v>
      </c>
      <c r="F4031" t="s">
        <v>33</v>
      </c>
      <c r="G4031" s="2">
        <v>0.8041666666666667</v>
      </c>
      <c r="H4031" s="3">
        <v>46096</v>
      </c>
      <c r="I4031">
        <v>3</v>
      </c>
      <c r="J4031">
        <f>_xlfn.XLOOKUP(tbl_logs[[#This Row],[Target_Department]],tbl_DeptWeight[Department], tbl_DeptWeight[Impact Score])</f>
        <v>3</v>
      </c>
      <c r="K4031">
        <f>_xlfn.XLOOKUP(tbl_logs[[#This Row],[Employee_Action]],tbl_ResponseLikelihood[Employee Action],tbl_ResponseLikelihood[Likelihood Score])</f>
        <v>4</v>
      </c>
      <c r="L4031">
        <f>tbl_logs[[#This Row],[Impact Score]]*tbl_logs[[#This Row],[Response Multiplier]]</f>
        <v>12</v>
      </c>
      <c r="M4031" t="str" cm="1">
        <f t="array" ref="M4031">_xlfn.IFS(tbl_logs[[#This Row],[Total Score]]&lt;=4, "Low", tbl_logs[[#This Row],[Total Score]]&lt;=10, "Medium", tbl_logs[[#This Row],[Total Score]]&lt;=19, "High", tbl_logs[[#This Row],[Total Score]]&lt;=25, "Very High")</f>
        <v>High</v>
      </c>
      <c r="N4031" t="str" cm="1">
        <f t="array" ref="N4031">_xlfn.IFS(tbl_logs[[#This Row],[Total Score]]&lt;=4, "Low", tbl_logs[[#This Row],[Total Score]]&lt;=10, "Medium", tbl_logs[[#This Row],[Total Score]]&lt;=17, "High", tbl_logs[[#This Row],[Total Score]]&lt;=25, "Critical")</f>
        <v>High</v>
      </c>
    </row>
    <row r="4032" spans="1:14" x14ac:dyDescent="0.3">
      <c r="A4032" t="s">
        <v>3637</v>
      </c>
      <c r="B4032" s="1">
        <v>46096.82916666667</v>
      </c>
      <c r="C4032" t="s">
        <v>7</v>
      </c>
      <c r="D4032" t="s">
        <v>8</v>
      </c>
      <c r="E4032" t="s">
        <v>19</v>
      </c>
      <c r="F4032" t="s">
        <v>10</v>
      </c>
      <c r="G4032" s="2">
        <v>0.82916666666666672</v>
      </c>
      <c r="H4032" s="3">
        <v>46096</v>
      </c>
      <c r="I4032">
        <v>3</v>
      </c>
      <c r="J4032">
        <f>_xlfn.XLOOKUP(tbl_logs[[#This Row],[Target_Department]],tbl_DeptWeight[Department], tbl_DeptWeight[Impact Score])</f>
        <v>3</v>
      </c>
      <c r="K4032">
        <f>_xlfn.XLOOKUP(tbl_logs[[#This Row],[Employee_Action]],tbl_ResponseLikelihood[Employee Action],tbl_ResponseLikelihood[Likelihood Score])</f>
        <v>2</v>
      </c>
      <c r="L4032">
        <f>tbl_logs[[#This Row],[Impact Score]]*tbl_logs[[#This Row],[Response Multiplier]]</f>
        <v>6</v>
      </c>
      <c r="M4032" t="str" cm="1">
        <f t="array" ref="M4032">_xlfn.IFS(tbl_logs[[#This Row],[Total Score]]&lt;=4, "Low", tbl_logs[[#This Row],[Total Score]]&lt;=10, "Medium", tbl_logs[[#This Row],[Total Score]]&lt;=19, "High", tbl_logs[[#This Row],[Total Score]]&lt;=25, "Very High")</f>
        <v>Medium</v>
      </c>
      <c r="N4032" t="str" cm="1">
        <f t="array" ref="N4032">_xlfn.IFS(tbl_logs[[#This Row],[Total Score]]&lt;=4, "Low", tbl_logs[[#This Row],[Total Score]]&lt;=10, "Medium", tbl_logs[[#This Row],[Total Score]]&lt;=17, "High", tbl_logs[[#This Row],[Total Score]]&lt;=25, "Critical")</f>
        <v>Medium</v>
      </c>
    </row>
    <row r="4033" spans="1:14" x14ac:dyDescent="0.3">
      <c r="A4033" t="s">
        <v>504</v>
      </c>
      <c r="B4033" s="1">
        <v>46096.852777777778</v>
      </c>
      <c r="C4033" t="s">
        <v>35</v>
      </c>
      <c r="D4033" t="s">
        <v>15</v>
      </c>
      <c r="E4033" t="s">
        <v>16</v>
      </c>
      <c r="F4033" t="s">
        <v>10</v>
      </c>
      <c r="G4033" s="2">
        <v>0.85277777777777775</v>
      </c>
      <c r="H4033" s="3">
        <v>46096</v>
      </c>
      <c r="I4033">
        <v>3</v>
      </c>
      <c r="J4033">
        <f>_xlfn.XLOOKUP(tbl_logs[[#This Row],[Target_Department]],tbl_DeptWeight[Department], tbl_DeptWeight[Impact Score])</f>
        <v>1</v>
      </c>
      <c r="K4033">
        <f>_xlfn.XLOOKUP(tbl_logs[[#This Row],[Employee_Action]],tbl_ResponseLikelihood[Employee Action],tbl_ResponseLikelihood[Likelihood Score])</f>
        <v>2</v>
      </c>
      <c r="L4033">
        <f>tbl_logs[[#This Row],[Impact Score]]*tbl_logs[[#This Row],[Response Multiplier]]</f>
        <v>2</v>
      </c>
      <c r="M4033" t="str" cm="1">
        <f t="array" ref="M4033">_xlfn.IFS(tbl_logs[[#This Row],[Total Score]]&lt;=4, "Low", tbl_logs[[#This Row],[Total Score]]&lt;=10, "Medium", tbl_logs[[#This Row],[Total Score]]&lt;=19, "High", tbl_logs[[#This Row],[Total Score]]&lt;=25, "Very High")</f>
        <v>Low</v>
      </c>
      <c r="N4033" t="str" cm="1">
        <f t="array" ref="N4033">_xlfn.IFS(tbl_logs[[#This Row],[Total Score]]&lt;=4, "Low", tbl_logs[[#This Row],[Total Score]]&lt;=10, "Medium", tbl_logs[[#This Row],[Total Score]]&lt;=17, "High", tbl_logs[[#This Row],[Total Score]]&lt;=25, "Critical")</f>
        <v>Low</v>
      </c>
    </row>
    <row r="4034" spans="1:14" x14ac:dyDescent="0.3">
      <c r="A4034" t="s">
        <v>806</v>
      </c>
      <c r="B4034" s="1">
        <v>46096.854166666664</v>
      </c>
      <c r="C4034" t="s">
        <v>40</v>
      </c>
      <c r="D4034" t="s">
        <v>18</v>
      </c>
      <c r="E4034" t="s">
        <v>16</v>
      </c>
      <c r="F4034" t="s">
        <v>33</v>
      </c>
      <c r="G4034" s="2">
        <v>0.85416666666666663</v>
      </c>
      <c r="H4034" s="3">
        <v>46096</v>
      </c>
      <c r="I4034">
        <v>3</v>
      </c>
      <c r="J4034">
        <f>_xlfn.XLOOKUP(tbl_logs[[#This Row],[Target_Department]],tbl_DeptWeight[Department], tbl_DeptWeight[Impact Score])</f>
        <v>5</v>
      </c>
      <c r="K4034">
        <f>_xlfn.XLOOKUP(tbl_logs[[#This Row],[Employee_Action]],tbl_ResponseLikelihood[Employee Action],tbl_ResponseLikelihood[Likelihood Score])</f>
        <v>4</v>
      </c>
      <c r="L4034">
        <f>tbl_logs[[#This Row],[Impact Score]]*tbl_logs[[#This Row],[Response Multiplier]]</f>
        <v>20</v>
      </c>
      <c r="M4034" t="str" cm="1">
        <f t="array" ref="M4034">_xlfn.IFS(tbl_logs[[#This Row],[Total Score]]&lt;=4, "Low", tbl_logs[[#This Row],[Total Score]]&lt;=10, "Medium", tbl_logs[[#This Row],[Total Score]]&lt;=19, "High", tbl_logs[[#This Row],[Total Score]]&lt;=25, "Very High")</f>
        <v>Very High</v>
      </c>
      <c r="N4034" t="str" cm="1">
        <f t="array" ref="N4034">_xlfn.IFS(tbl_logs[[#This Row],[Total Score]]&lt;=4, "Low", tbl_logs[[#This Row],[Total Score]]&lt;=10, "Medium", tbl_logs[[#This Row],[Total Score]]&lt;=17, "High", tbl_logs[[#This Row],[Total Score]]&lt;=25, "Critical")</f>
        <v>Critical</v>
      </c>
    </row>
    <row r="4035" spans="1:14" x14ac:dyDescent="0.3">
      <c r="A4035" t="s">
        <v>2041</v>
      </c>
      <c r="B4035" s="1">
        <v>46096.865972222222</v>
      </c>
      <c r="C4035" t="s">
        <v>26</v>
      </c>
      <c r="D4035" t="s">
        <v>22</v>
      </c>
      <c r="E4035" t="s">
        <v>16</v>
      </c>
      <c r="F4035" t="s">
        <v>13</v>
      </c>
      <c r="G4035" s="2">
        <v>0.86597222222222225</v>
      </c>
      <c r="H4035" s="3">
        <v>46096</v>
      </c>
      <c r="I4035">
        <v>3</v>
      </c>
      <c r="J4035">
        <f>_xlfn.XLOOKUP(tbl_logs[[#This Row],[Target_Department]],tbl_DeptWeight[Department], tbl_DeptWeight[Impact Score])</f>
        <v>3</v>
      </c>
      <c r="K4035">
        <f>_xlfn.XLOOKUP(tbl_logs[[#This Row],[Employee_Action]],tbl_ResponseLikelihood[Employee Action],tbl_ResponseLikelihood[Likelihood Score])</f>
        <v>1</v>
      </c>
      <c r="L4035">
        <f>tbl_logs[[#This Row],[Impact Score]]*tbl_logs[[#This Row],[Response Multiplier]]</f>
        <v>3</v>
      </c>
      <c r="M4035" t="str" cm="1">
        <f t="array" ref="M4035">_xlfn.IFS(tbl_logs[[#This Row],[Total Score]]&lt;=4, "Low", tbl_logs[[#This Row],[Total Score]]&lt;=10, "Medium", tbl_logs[[#This Row],[Total Score]]&lt;=19, "High", tbl_logs[[#This Row],[Total Score]]&lt;=25, "Very High")</f>
        <v>Low</v>
      </c>
      <c r="N4035" t="str" cm="1">
        <f t="array" ref="N4035">_xlfn.IFS(tbl_logs[[#This Row],[Total Score]]&lt;=4, "Low", tbl_logs[[#This Row],[Total Score]]&lt;=10, "Medium", tbl_logs[[#This Row],[Total Score]]&lt;=17, "High", tbl_logs[[#This Row],[Total Score]]&lt;=25, "Critical")</f>
        <v>Low</v>
      </c>
    </row>
    <row r="4036" spans="1:14" x14ac:dyDescent="0.3">
      <c r="A4036" t="s">
        <v>4355</v>
      </c>
      <c r="B4036" s="1">
        <v>46096.886111111111</v>
      </c>
      <c r="C4036" t="s">
        <v>47</v>
      </c>
      <c r="D4036" t="s">
        <v>15</v>
      </c>
      <c r="E4036" t="s">
        <v>16</v>
      </c>
      <c r="F4036" t="s">
        <v>13</v>
      </c>
      <c r="G4036" s="2">
        <v>0.88611111111111107</v>
      </c>
      <c r="H4036" s="3">
        <v>46096</v>
      </c>
      <c r="I4036">
        <v>3</v>
      </c>
      <c r="J4036">
        <f>_xlfn.XLOOKUP(tbl_logs[[#This Row],[Target_Department]],tbl_DeptWeight[Department], tbl_DeptWeight[Impact Score])</f>
        <v>1</v>
      </c>
      <c r="K4036">
        <f>_xlfn.XLOOKUP(tbl_logs[[#This Row],[Employee_Action]],tbl_ResponseLikelihood[Employee Action],tbl_ResponseLikelihood[Likelihood Score])</f>
        <v>1</v>
      </c>
      <c r="L4036">
        <f>tbl_logs[[#This Row],[Impact Score]]*tbl_logs[[#This Row],[Response Multiplier]]</f>
        <v>1</v>
      </c>
      <c r="M4036" t="str" cm="1">
        <f t="array" ref="M4036">_xlfn.IFS(tbl_logs[[#This Row],[Total Score]]&lt;=4, "Low", tbl_logs[[#This Row],[Total Score]]&lt;=10, "Medium", tbl_logs[[#This Row],[Total Score]]&lt;=19, "High", tbl_logs[[#This Row],[Total Score]]&lt;=25, "Very High")</f>
        <v>Low</v>
      </c>
      <c r="N4036" t="str" cm="1">
        <f t="array" ref="N4036">_xlfn.IFS(tbl_logs[[#This Row],[Total Score]]&lt;=4, "Low", tbl_logs[[#This Row],[Total Score]]&lt;=10, "Medium", tbl_logs[[#This Row],[Total Score]]&lt;=17, "High", tbl_logs[[#This Row],[Total Score]]&lt;=25, "Critical")</f>
        <v>Low</v>
      </c>
    </row>
    <row r="4037" spans="1:14" x14ac:dyDescent="0.3">
      <c r="A4037" t="s">
        <v>2317</v>
      </c>
      <c r="B4037" s="1">
        <v>46096.888194444444</v>
      </c>
      <c r="C4037" t="s">
        <v>7</v>
      </c>
      <c r="D4037" t="s">
        <v>8</v>
      </c>
      <c r="E4037" t="s">
        <v>19</v>
      </c>
      <c r="F4037" t="s">
        <v>20</v>
      </c>
      <c r="G4037" s="2">
        <v>0.8881944444444444</v>
      </c>
      <c r="H4037" s="3">
        <v>46096</v>
      </c>
      <c r="I4037">
        <v>3</v>
      </c>
      <c r="J4037">
        <f>_xlfn.XLOOKUP(tbl_logs[[#This Row],[Target_Department]],tbl_DeptWeight[Department], tbl_DeptWeight[Impact Score])</f>
        <v>3</v>
      </c>
      <c r="K4037">
        <f>_xlfn.XLOOKUP(tbl_logs[[#This Row],[Employee_Action]],tbl_ResponseLikelihood[Employee Action],tbl_ResponseLikelihood[Likelihood Score])</f>
        <v>2</v>
      </c>
      <c r="L4037">
        <f>tbl_logs[[#This Row],[Impact Score]]*tbl_logs[[#This Row],[Response Multiplier]]</f>
        <v>6</v>
      </c>
      <c r="M4037" t="str" cm="1">
        <f t="array" ref="M4037">_xlfn.IFS(tbl_logs[[#This Row],[Total Score]]&lt;=4, "Low", tbl_logs[[#This Row],[Total Score]]&lt;=10, "Medium", tbl_logs[[#This Row],[Total Score]]&lt;=19, "High", tbl_logs[[#This Row],[Total Score]]&lt;=25, "Very High")</f>
        <v>Medium</v>
      </c>
      <c r="N4037" t="str" cm="1">
        <f t="array" ref="N4037">_xlfn.IFS(tbl_logs[[#This Row],[Total Score]]&lt;=4, "Low", tbl_logs[[#This Row],[Total Score]]&lt;=10, "Medium", tbl_logs[[#This Row],[Total Score]]&lt;=17, "High", tbl_logs[[#This Row],[Total Score]]&lt;=25, "Critical")</f>
        <v>Medium</v>
      </c>
    </row>
    <row r="4038" spans="1:14" x14ac:dyDescent="0.3">
      <c r="A4038" t="s">
        <v>3614</v>
      </c>
      <c r="B4038" s="1">
        <v>46096.936805555553</v>
      </c>
      <c r="C4038" t="s">
        <v>12</v>
      </c>
      <c r="D4038" t="s">
        <v>22</v>
      </c>
      <c r="E4038" t="s">
        <v>9</v>
      </c>
      <c r="F4038" t="s">
        <v>10</v>
      </c>
      <c r="G4038" s="2">
        <v>0.93680555555555556</v>
      </c>
      <c r="H4038" s="3">
        <v>46096</v>
      </c>
      <c r="I4038">
        <v>3</v>
      </c>
      <c r="J4038">
        <f>_xlfn.XLOOKUP(tbl_logs[[#This Row],[Target_Department]],tbl_DeptWeight[Department], tbl_DeptWeight[Impact Score])</f>
        <v>1</v>
      </c>
      <c r="K4038">
        <f>_xlfn.XLOOKUP(tbl_logs[[#This Row],[Employee_Action]],tbl_ResponseLikelihood[Employee Action],tbl_ResponseLikelihood[Likelihood Score])</f>
        <v>2</v>
      </c>
      <c r="L4038">
        <f>tbl_logs[[#This Row],[Impact Score]]*tbl_logs[[#This Row],[Response Multiplier]]</f>
        <v>2</v>
      </c>
      <c r="M4038" t="str" cm="1">
        <f t="array" ref="M4038">_xlfn.IFS(tbl_logs[[#This Row],[Total Score]]&lt;=4, "Low", tbl_logs[[#This Row],[Total Score]]&lt;=10, "Medium", tbl_logs[[#This Row],[Total Score]]&lt;=19, "High", tbl_logs[[#This Row],[Total Score]]&lt;=25, "Very High")</f>
        <v>Low</v>
      </c>
      <c r="N4038" t="str" cm="1">
        <f t="array" ref="N4038">_xlfn.IFS(tbl_logs[[#This Row],[Total Score]]&lt;=4, "Low", tbl_logs[[#This Row],[Total Score]]&lt;=10, "Medium", tbl_logs[[#This Row],[Total Score]]&lt;=17, "High", tbl_logs[[#This Row],[Total Score]]&lt;=25, "Critical")</f>
        <v>Low</v>
      </c>
    </row>
    <row r="4039" spans="1:14" x14ac:dyDescent="0.3">
      <c r="A4039" t="s">
        <v>4271</v>
      </c>
      <c r="B4039" s="1">
        <v>46096.946527777778</v>
      </c>
      <c r="C4039" t="s">
        <v>40</v>
      </c>
      <c r="D4039" t="s">
        <v>22</v>
      </c>
      <c r="E4039" t="s">
        <v>16</v>
      </c>
      <c r="F4039" t="s">
        <v>20</v>
      </c>
      <c r="G4039" s="2">
        <v>0.94652777777777775</v>
      </c>
      <c r="H4039" s="3">
        <v>46096</v>
      </c>
      <c r="I4039">
        <v>3</v>
      </c>
      <c r="J4039">
        <f>_xlfn.XLOOKUP(tbl_logs[[#This Row],[Target_Department]],tbl_DeptWeight[Department], tbl_DeptWeight[Impact Score])</f>
        <v>5</v>
      </c>
      <c r="K4039">
        <f>_xlfn.XLOOKUP(tbl_logs[[#This Row],[Employee_Action]],tbl_ResponseLikelihood[Employee Action],tbl_ResponseLikelihood[Likelihood Score])</f>
        <v>2</v>
      </c>
      <c r="L4039">
        <f>tbl_logs[[#This Row],[Impact Score]]*tbl_logs[[#This Row],[Response Multiplier]]</f>
        <v>10</v>
      </c>
      <c r="M4039" t="str" cm="1">
        <f t="array" ref="M4039">_xlfn.IFS(tbl_logs[[#This Row],[Total Score]]&lt;=4, "Low", tbl_logs[[#This Row],[Total Score]]&lt;=10, "Medium", tbl_logs[[#This Row],[Total Score]]&lt;=19, "High", tbl_logs[[#This Row],[Total Score]]&lt;=25, "Very High")</f>
        <v>Medium</v>
      </c>
      <c r="N4039" t="str" cm="1">
        <f t="array" ref="N4039">_xlfn.IFS(tbl_logs[[#This Row],[Total Score]]&lt;=4, "Low", tbl_logs[[#This Row],[Total Score]]&lt;=10, "Medium", tbl_logs[[#This Row],[Total Score]]&lt;=17, "High", tbl_logs[[#This Row],[Total Score]]&lt;=25, "Critical")</f>
        <v>Medium</v>
      </c>
    </row>
    <row r="4040" spans="1:14" x14ac:dyDescent="0.3">
      <c r="A4040" t="s">
        <v>395</v>
      </c>
      <c r="B4040" s="1">
        <v>46096.949305555558</v>
      </c>
      <c r="C4040" t="s">
        <v>35</v>
      </c>
      <c r="D4040" t="s">
        <v>15</v>
      </c>
      <c r="E4040" t="s">
        <v>19</v>
      </c>
      <c r="F4040" t="s">
        <v>20</v>
      </c>
      <c r="G4040" s="2">
        <v>0.94930555555555551</v>
      </c>
      <c r="H4040" s="3">
        <v>46096</v>
      </c>
      <c r="I4040">
        <v>3</v>
      </c>
      <c r="J4040">
        <f>_xlfn.XLOOKUP(tbl_logs[[#This Row],[Target_Department]],tbl_DeptWeight[Department], tbl_DeptWeight[Impact Score])</f>
        <v>1</v>
      </c>
      <c r="K4040">
        <f>_xlfn.XLOOKUP(tbl_logs[[#This Row],[Employee_Action]],tbl_ResponseLikelihood[Employee Action],tbl_ResponseLikelihood[Likelihood Score])</f>
        <v>2</v>
      </c>
      <c r="L4040">
        <f>tbl_logs[[#This Row],[Impact Score]]*tbl_logs[[#This Row],[Response Multiplier]]</f>
        <v>2</v>
      </c>
      <c r="M4040" t="str" cm="1">
        <f t="array" ref="M4040">_xlfn.IFS(tbl_logs[[#This Row],[Total Score]]&lt;=4, "Low", tbl_logs[[#This Row],[Total Score]]&lt;=10, "Medium", tbl_logs[[#This Row],[Total Score]]&lt;=19, "High", tbl_logs[[#This Row],[Total Score]]&lt;=25, "Very High")</f>
        <v>Low</v>
      </c>
      <c r="N4040" t="str" cm="1">
        <f t="array" ref="N4040">_xlfn.IFS(tbl_logs[[#This Row],[Total Score]]&lt;=4, "Low", tbl_logs[[#This Row],[Total Score]]&lt;=10, "Medium", tbl_logs[[#This Row],[Total Score]]&lt;=17, "High", tbl_logs[[#This Row],[Total Score]]&lt;=25, "Critical")</f>
        <v>Low</v>
      </c>
    </row>
    <row r="4041" spans="1:14" x14ac:dyDescent="0.3">
      <c r="A4041" t="s">
        <v>1100</v>
      </c>
      <c r="B4041" s="1">
        <v>46096.956250000003</v>
      </c>
      <c r="C4041" t="s">
        <v>7</v>
      </c>
      <c r="D4041" t="s">
        <v>15</v>
      </c>
      <c r="E4041" t="s">
        <v>19</v>
      </c>
      <c r="F4041" t="s">
        <v>20</v>
      </c>
      <c r="G4041" s="2">
        <v>0.95625000000000004</v>
      </c>
      <c r="H4041" s="3">
        <v>46096</v>
      </c>
      <c r="I4041">
        <v>3</v>
      </c>
      <c r="J4041">
        <f>_xlfn.XLOOKUP(tbl_logs[[#This Row],[Target_Department]],tbl_DeptWeight[Department], tbl_DeptWeight[Impact Score])</f>
        <v>3</v>
      </c>
      <c r="K4041">
        <f>_xlfn.XLOOKUP(tbl_logs[[#This Row],[Employee_Action]],tbl_ResponseLikelihood[Employee Action],tbl_ResponseLikelihood[Likelihood Score])</f>
        <v>2</v>
      </c>
      <c r="L4041">
        <f>tbl_logs[[#This Row],[Impact Score]]*tbl_logs[[#This Row],[Response Multiplier]]</f>
        <v>6</v>
      </c>
      <c r="M4041" t="str" cm="1">
        <f t="array" ref="M4041">_xlfn.IFS(tbl_logs[[#This Row],[Total Score]]&lt;=4, "Low", tbl_logs[[#This Row],[Total Score]]&lt;=10, "Medium", tbl_logs[[#This Row],[Total Score]]&lt;=19, "High", tbl_logs[[#This Row],[Total Score]]&lt;=25, "Very High")</f>
        <v>Medium</v>
      </c>
      <c r="N4041" t="str" cm="1">
        <f t="array" ref="N4041">_xlfn.IFS(tbl_logs[[#This Row],[Total Score]]&lt;=4, "Low", tbl_logs[[#This Row],[Total Score]]&lt;=10, "Medium", tbl_logs[[#This Row],[Total Score]]&lt;=17, "High", tbl_logs[[#This Row],[Total Score]]&lt;=25, "Critical")</f>
        <v>Medium</v>
      </c>
    </row>
    <row r="4042" spans="1:14" x14ac:dyDescent="0.3">
      <c r="A4042" t="s">
        <v>1773</v>
      </c>
      <c r="B4042" s="1">
        <v>46096.956944444442</v>
      </c>
      <c r="C4042" t="s">
        <v>7</v>
      </c>
      <c r="D4042" t="s">
        <v>18</v>
      </c>
      <c r="E4042" t="s">
        <v>19</v>
      </c>
      <c r="F4042" t="s">
        <v>10</v>
      </c>
      <c r="G4042" s="2">
        <v>0.95694444444444449</v>
      </c>
      <c r="H4042" s="3">
        <v>46096</v>
      </c>
      <c r="I4042">
        <v>3</v>
      </c>
      <c r="J4042">
        <f>_xlfn.XLOOKUP(tbl_logs[[#This Row],[Target_Department]],tbl_DeptWeight[Department], tbl_DeptWeight[Impact Score])</f>
        <v>3</v>
      </c>
      <c r="K4042">
        <f>_xlfn.XLOOKUP(tbl_logs[[#This Row],[Employee_Action]],tbl_ResponseLikelihood[Employee Action],tbl_ResponseLikelihood[Likelihood Score])</f>
        <v>2</v>
      </c>
      <c r="L4042">
        <f>tbl_logs[[#This Row],[Impact Score]]*tbl_logs[[#This Row],[Response Multiplier]]</f>
        <v>6</v>
      </c>
      <c r="M4042" t="str" cm="1">
        <f t="array" ref="M4042">_xlfn.IFS(tbl_logs[[#This Row],[Total Score]]&lt;=4, "Low", tbl_logs[[#This Row],[Total Score]]&lt;=10, "Medium", tbl_logs[[#This Row],[Total Score]]&lt;=19, "High", tbl_logs[[#This Row],[Total Score]]&lt;=25, "Very High")</f>
        <v>Medium</v>
      </c>
      <c r="N4042" t="str" cm="1">
        <f t="array" ref="N4042">_xlfn.IFS(tbl_logs[[#This Row],[Total Score]]&lt;=4, "Low", tbl_logs[[#This Row],[Total Score]]&lt;=10, "Medium", tbl_logs[[#This Row],[Total Score]]&lt;=17, "High", tbl_logs[[#This Row],[Total Score]]&lt;=25, "Critical")</f>
        <v>Medium</v>
      </c>
    </row>
    <row r="4043" spans="1:14" x14ac:dyDescent="0.3">
      <c r="A4043" t="s">
        <v>1485</v>
      </c>
      <c r="B4043" s="1">
        <v>46096.961111111108</v>
      </c>
      <c r="C4043" t="s">
        <v>40</v>
      </c>
      <c r="D4043" t="s">
        <v>22</v>
      </c>
      <c r="E4043" t="s">
        <v>16</v>
      </c>
      <c r="F4043" t="s">
        <v>10</v>
      </c>
      <c r="G4043" s="2">
        <v>0.96111111111111114</v>
      </c>
      <c r="H4043" s="3">
        <v>46096</v>
      </c>
      <c r="I4043">
        <v>3</v>
      </c>
      <c r="J4043">
        <f>_xlfn.XLOOKUP(tbl_logs[[#This Row],[Target_Department]],tbl_DeptWeight[Department], tbl_DeptWeight[Impact Score])</f>
        <v>5</v>
      </c>
      <c r="K4043">
        <f>_xlfn.XLOOKUP(tbl_logs[[#This Row],[Employee_Action]],tbl_ResponseLikelihood[Employee Action],tbl_ResponseLikelihood[Likelihood Score])</f>
        <v>2</v>
      </c>
      <c r="L4043">
        <f>tbl_logs[[#This Row],[Impact Score]]*tbl_logs[[#This Row],[Response Multiplier]]</f>
        <v>10</v>
      </c>
      <c r="M4043" t="str" cm="1">
        <f t="array" ref="M4043">_xlfn.IFS(tbl_logs[[#This Row],[Total Score]]&lt;=4, "Low", tbl_logs[[#This Row],[Total Score]]&lt;=10, "Medium", tbl_logs[[#This Row],[Total Score]]&lt;=19, "High", tbl_logs[[#This Row],[Total Score]]&lt;=25, "Very High")</f>
        <v>Medium</v>
      </c>
      <c r="N4043" t="str" cm="1">
        <f t="array" ref="N4043">_xlfn.IFS(tbl_logs[[#This Row],[Total Score]]&lt;=4, "Low", tbl_logs[[#This Row],[Total Score]]&lt;=10, "Medium", tbl_logs[[#This Row],[Total Score]]&lt;=17, "High", tbl_logs[[#This Row],[Total Score]]&lt;=25, "Critical")</f>
        <v>Medium</v>
      </c>
    </row>
    <row r="4044" spans="1:14" x14ac:dyDescent="0.3">
      <c r="A4044" t="s">
        <v>966</v>
      </c>
      <c r="B4044" s="1">
        <v>46097.001388888886</v>
      </c>
      <c r="C4044" t="s">
        <v>26</v>
      </c>
      <c r="D4044" t="s">
        <v>18</v>
      </c>
      <c r="E4044" t="s">
        <v>31</v>
      </c>
      <c r="F4044" t="s">
        <v>10</v>
      </c>
      <c r="G4044" s="2">
        <v>1.3888888888888889E-3</v>
      </c>
      <c r="H4044" s="3">
        <v>46097</v>
      </c>
      <c r="I4044">
        <v>3</v>
      </c>
      <c r="J4044">
        <f>_xlfn.XLOOKUP(tbl_logs[[#This Row],[Target_Department]],tbl_DeptWeight[Department], tbl_DeptWeight[Impact Score])</f>
        <v>3</v>
      </c>
      <c r="K4044">
        <f>_xlfn.XLOOKUP(tbl_logs[[#This Row],[Employee_Action]],tbl_ResponseLikelihood[Employee Action],tbl_ResponseLikelihood[Likelihood Score])</f>
        <v>2</v>
      </c>
      <c r="L4044">
        <f>tbl_logs[[#This Row],[Impact Score]]*tbl_logs[[#This Row],[Response Multiplier]]</f>
        <v>6</v>
      </c>
      <c r="M4044" t="str" cm="1">
        <f t="array" ref="M4044">_xlfn.IFS(tbl_logs[[#This Row],[Total Score]]&lt;=4, "Low", tbl_logs[[#This Row],[Total Score]]&lt;=10, "Medium", tbl_logs[[#This Row],[Total Score]]&lt;=19, "High", tbl_logs[[#This Row],[Total Score]]&lt;=25, "Very High")</f>
        <v>Medium</v>
      </c>
      <c r="N4044" t="str" cm="1">
        <f t="array" ref="N4044">_xlfn.IFS(tbl_logs[[#This Row],[Total Score]]&lt;=4, "Low", tbl_logs[[#This Row],[Total Score]]&lt;=10, "Medium", tbl_logs[[#This Row],[Total Score]]&lt;=17, "High", tbl_logs[[#This Row],[Total Score]]&lt;=25, "Critical")</f>
        <v>Medium</v>
      </c>
    </row>
    <row r="4045" spans="1:14" x14ac:dyDescent="0.3">
      <c r="A4045" t="s">
        <v>2312</v>
      </c>
      <c r="B4045" s="1">
        <v>46097.005555555559</v>
      </c>
      <c r="C4045" t="s">
        <v>7</v>
      </c>
      <c r="D4045" t="s">
        <v>22</v>
      </c>
      <c r="E4045" t="s">
        <v>16</v>
      </c>
      <c r="F4045" t="s">
        <v>10</v>
      </c>
      <c r="G4045" s="2">
        <v>5.5555555555555558E-3</v>
      </c>
      <c r="H4045" s="3">
        <v>46097</v>
      </c>
      <c r="I4045">
        <v>3</v>
      </c>
      <c r="J4045">
        <f>_xlfn.XLOOKUP(tbl_logs[[#This Row],[Target_Department]],tbl_DeptWeight[Department], tbl_DeptWeight[Impact Score])</f>
        <v>3</v>
      </c>
      <c r="K4045">
        <f>_xlfn.XLOOKUP(tbl_logs[[#This Row],[Employee_Action]],tbl_ResponseLikelihood[Employee Action],tbl_ResponseLikelihood[Likelihood Score])</f>
        <v>2</v>
      </c>
      <c r="L4045">
        <f>tbl_logs[[#This Row],[Impact Score]]*tbl_logs[[#This Row],[Response Multiplier]]</f>
        <v>6</v>
      </c>
      <c r="M4045" t="str" cm="1">
        <f t="array" ref="M4045">_xlfn.IFS(tbl_logs[[#This Row],[Total Score]]&lt;=4, "Low", tbl_logs[[#This Row],[Total Score]]&lt;=10, "Medium", tbl_logs[[#This Row],[Total Score]]&lt;=19, "High", tbl_logs[[#This Row],[Total Score]]&lt;=25, "Very High")</f>
        <v>Medium</v>
      </c>
      <c r="N4045" t="str" cm="1">
        <f t="array" ref="N4045">_xlfn.IFS(tbl_logs[[#This Row],[Total Score]]&lt;=4, "Low", tbl_logs[[#This Row],[Total Score]]&lt;=10, "Medium", tbl_logs[[#This Row],[Total Score]]&lt;=17, "High", tbl_logs[[#This Row],[Total Score]]&lt;=25, "Critical")</f>
        <v>Medium</v>
      </c>
    </row>
    <row r="4046" spans="1:14" x14ac:dyDescent="0.3">
      <c r="A4046" t="s">
        <v>696</v>
      </c>
      <c r="B4046" s="1">
        <v>46097.046527777777</v>
      </c>
      <c r="C4046" t="s">
        <v>7</v>
      </c>
      <c r="D4046" t="s">
        <v>18</v>
      </c>
      <c r="E4046" t="s">
        <v>31</v>
      </c>
      <c r="F4046" t="s">
        <v>10</v>
      </c>
      <c r="G4046" s="2">
        <v>4.6527777777777779E-2</v>
      </c>
      <c r="H4046" s="3">
        <v>46097</v>
      </c>
      <c r="I4046">
        <v>3</v>
      </c>
      <c r="J4046">
        <f>_xlfn.XLOOKUP(tbl_logs[[#This Row],[Target_Department]],tbl_DeptWeight[Department], tbl_DeptWeight[Impact Score])</f>
        <v>3</v>
      </c>
      <c r="K4046">
        <f>_xlfn.XLOOKUP(tbl_logs[[#This Row],[Employee_Action]],tbl_ResponseLikelihood[Employee Action],tbl_ResponseLikelihood[Likelihood Score])</f>
        <v>2</v>
      </c>
      <c r="L4046">
        <f>tbl_logs[[#This Row],[Impact Score]]*tbl_logs[[#This Row],[Response Multiplier]]</f>
        <v>6</v>
      </c>
      <c r="M4046" t="str" cm="1">
        <f t="array" ref="M4046">_xlfn.IFS(tbl_logs[[#This Row],[Total Score]]&lt;=4, "Low", tbl_logs[[#This Row],[Total Score]]&lt;=10, "Medium", tbl_logs[[#This Row],[Total Score]]&lt;=19, "High", tbl_logs[[#This Row],[Total Score]]&lt;=25, "Very High")</f>
        <v>Medium</v>
      </c>
      <c r="N4046" t="str" cm="1">
        <f t="array" ref="N4046">_xlfn.IFS(tbl_logs[[#This Row],[Total Score]]&lt;=4, "Low", tbl_logs[[#This Row],[Total Score]]&lt;=10, "Medium", tbl_logs[[#This Row],[Total Score]]&lt;=17, "High", tbl_logs[[#This Row],[Total Score]]&lt;=25, "Critical")</f>
        <v>Medium</v>
      </c>
    </row>
    <row r="4047" spans="1:14" x14ac:dyDescent="0.3">
      <c r="A4047" t="s">
        <v>2913</v>
      </c>
      <c r="B4047" s="1">
        <v>46097.048611111109</v>
      </c>
      <c r="C4047" t="s">
        <v>7</v>
      </c>
      <c r="D4047" t="s">
        <v>22</v>
      </c>
      <c r="E4047" t="s">
        <v>19</v>
      </c>
      <c r="F4047" t="s">
        <v>33</v>
      </c>
      <c r="G4047" s="2">
        <v>4.8611111111111112E-2</v>
      </c>
      <c r="H4047" s="3">
        <v>46097</v>
      </c>
      <c r="I4047">
        <v>3</v>
      </c>
      <c r="J4047">
        <f>_xlfn.XLOOKUP(tbl_logs[[#This Row],[Target_Department]],tbl_DeptWeight[Department], tbl_DeptWeight[Impact Score])</f>
        <v>3</v>
      </c>
      <c r="K4047">
        <f>_xlfn.XLOOKUP(tbl_logs[[#This Row],[Employee_Action]],tbl_ResponseLikelihood[Employee Action],tbl_ResponseLikelihood[Likelihood Score])</f>
        <v>4</v>
      </c>
      <c r="L4047">
        <f>tbl_logs[[#This Row],[Impact Score]]*tbl_logs[[#This Row],[Response Multiplier]]</f>
        <v>12</v>
      </c>
      <c r="M4047" t="str" cm="1">
        <f t="array" ref="M4047">_xlfn.IFS(tbl_logs[[#This Row],[Total Score]]&lt;=4, "Low", tbl_logs[[#This Row],[Total Score]]&lt;=10, "Medium", tbl_logs[[#This Row],[Total Score]]&lt;=19, "High", tbl_logs[[#This Row],[Total Score]]&lt;=25, "Very High")</f>
        <v>High</v>
      </c>
      <c r="N4047" t="str" cm="1">
        <f t="array" ref="N4047">_xlfn.IFS(tbl_logs[[#This Row],[Total Score]]&lt;=4, "Low", tbl_logs[[#This Row],[Total Score]]&lt;=10, "Medium", tbl_logs[[#This Row],[Total Score]]&lt;=17, "High", tbl_logs[[#This Row],[Total Score]]&lt;=25, "Critical")</f>
        <v>High</v>
      </c>
    </row>
    <row r="4048" spans="1:14" x14ac:dyDescent="0.3">
      <c r="A4048" t="s">
        <v>1065</v>
      </c>
      <c r="B4048" s="1">
        <v>46097.138194444444</v>
      </c>
      <c r="C4048" t="s">
        <v>7</v>
      </c>
      <c r="D4048" t="s">
        <v>18</v>
      </c>
      <c r="E4048" t="s">
        <v>19</v>
      </c>
      <c r="F4048" t="s">
        <v>20</v>
      </c>
      <c r="G4048" s="2">
        <v>0.13819444444444445</v>
      </c>
      <c r="H4048" s="3">
        <v>46097</v>
      </c>
      <c r="I4048">
        <v>3</v>
      </c>
      <c r="J4048">
        <f>_xlfn.XLOOKUP(tbl_logs[[#This Row],[Target_Department]],tbl_DeptWeight[Department], tbl_DeptWeight[Impact Score])</f>
        <v>3</v>
      </c>
      <c r="K4048">
        <f>_xlfn.XLOOKUP(tbl_logs[[#This Row],[Employee_Action]],tbl_ResponseLikelihood[Employee Action],tbl_ResponseLikelihood[Likelihood Score])</f>
        <v>2</v>
      </c>
      <c r="L4048">
        <f>tbl_logs[[#This Row],[Impact Score]]*tbl_logs[[#This Row],[Response Multiplier]]</f>
        <v>6</v>
      </c>
      <c r="M4048" t="str" cm="1">
        <f t="array" ref="M4048">_xlfn.IFS(tbl_logs[[#This Row],[Total Score]]&lt;=4, "Low", tbl_logs[[#This Row],[Total Score]]&lt;=10, "Medium", tbl_logs[[#This Row],[Total Score]]&lt;=19, "High", tbl_logs[[#This Row],[Total Score]]&lt;=25, "Very High")</f>
        <v>Medium</v>
      </c>
      <c r="N4048" t="str" cm="1">
        <f t="array" ref="N4048">_xlfn.IFS(tbl_logs[[#This Row],[Total Score]]&lt;=4, "Low", tbl_logs[[#This Row],[Total Score]]&lt;=10, "Medium", tbl_logs[[#This Row],[Total Score]]&lt;=17, "High", tbl_logs[[#This Row],[Total Score]]&lt;=25, "Critical")</f>
        <v>Medium</v>
      </c>
    </row>
    <row r="4049" spans="1:14" x14ac:dyDescent="0.3">
      <c r="A4049" t="s">
        <v>3024</v>
      </c>
      <c r="B4049" s="1">
        <v>46097.147916666669</v>
      </c>
      <c r="C4049" t="s">
        <v>7</v>
      </c>
      <c r="D4049" t="s">
        <v>22</v>
      </c>
      <c r="E4049" t="s">
        <v>19</v>
      </c>
      <c r="F4049" t="s">
        <v>10</v>
      </c>
      <c r="G4049" s="2">
        <v>0.14791666666666667</v>
      </c>
      <c r="H4049" s="3">
        <v>46097</v>
      </c>
      <c r="I4049">
        <v>3</v>
      </c>
      <c r="J4049">
        <f>_xlfn.XLOOKUP(tbl_logs[[#This Row],[Target_Department]],tbl_DeptWeight[Department], tbl_DeptWeight[Impact Score])</f>
        <v>3</v>
      </c>
      <c r="K4049">
        <f>_xlfn.XLOOKUP(tbl_logs[[#This Row],[Employee_Action]],tbl_ResponseLikelihood[Employee Action],tbl_ResponseLikelihood[Likelihood Score])</f>
        <v>2</v>
      </c>
      <c r="L4049">
        <f>tbl_logs[[#This Row],[Impact Score]]*tbl_logs[[#This Row],[Response Multiplier]]</f>
        <v>6</v>
      </c>
      <c r="M4049" t="str" cm="1">
        <f t="array" ref="M4049">_xlfn.IFS(tbl_logs[[#This Row],[Total Score]]&lt;=4, "Low", tbl_logs[[#This Row],[Total Score]]&lt;=10, "Medium", tbl_logs[[#This Row],[Total Score]]&lt;=19, "High", tbl_logs[[#This Row],[Total Score]]&lt;=25, "Very High")</f>
        <v>Medium</v>
      </c>
      <c r="N4049" t="str" cm="1">
        <f t="array" ref="N4049">_xlfn.IFS(tbl_logs[[#This Row],[Total Score]]&lt;=4, "Low", tbl_logs[[#This Row],[Total Score]]&lt;=10, "Medium", tbl_logs[[#This Row],[Total Score]]&lt;=17, "High", tbl_logs[[#This Row],[Total Score]]&lt;=25, "Critical")</f>
        <v>Medium</v>
      </c>
    </row>
    <row r="4050" spans="1:14" x14ac:dyDescent="0.3">
      <c r="A4050" t="s">
        <v>4254</v>
      </c>
      <c r="B4050" s="1">
        <v>46097.213194444441</v>
      </c>
      <c r="C4050" t="s">
        <v>35</v>
      </c>
      <c r="D4050" t="s">
        <v>15</v>
      </c>
      <c r="E4050" t="s">
        <v>9</v>
      </c>
      <c r="F4050" t="s">
        <v>20</v>
      </c>
      <c r="G4050" s="2">
        <v>0.21319444444444444</v>
      </c>
      <c r="H4050" s="3">
        <v>46097</v>
      </c>
      <c r="I4050">
        <v>3</v>
      </c>
      <c r="J4050">
        <f>_xlfn.XLOOKUP(tbl_logs[[#This Row],[Target_Department]],tbl_DeptWeight[Department], tbl_DeptWeight[Impact Score])</f>
        <v>1</v>
      </c>
      <c r="K4050">
        <f>_xlfn.XLOOKUP(tbl_logs[[#This Row],[Employee_Action]],tbl_ResponseLikelihood[Employee Action],tbl_ResponseLikelihood[Likelihood Score])</f>
        <v>2</v>
      </c>
      <c r="L4050">
        <f>tbl_logs[[#This Row],[Impact Score]]*tbl_logs[[#This Row],[Response Multiplier]]</f>
        <v>2</v>
      </c>
      <c r="M4050" t="str" cm="1">
        <f t="array" ref="M4050">_xlfn.IFS(tbl_logs[[#This Row],[Total Score]]&lt;=4, "Low", tbl_logs[[#This Row],[Total Score]]&lt;=10, "Medium", tbl_logs[[#This Row],[Total Score]]&lt;=19, "High", tbl_logs[[#This Row],[Total Score]]&lt;=25, "Very High")</f>
        <v>Low</v>
      </c>
      <c r="N4050" t="str" cm="1">
        <f t="array" ref="N4050">_xlfn.IFS(tbl_logs[[#This Row],[Total Score]]&lt;=4, "Low", tbl_logs[[#This Row],[Total Score]]&lt;=10, "Medium", tbl_logs[[#This Row],[Total Score]]&lt;=17, "High", tbl_logs[[#This Row],[Total Score]]&lt;=25, "Critical")</f>
        <v>Low</v>
      </c>
    </row>
    <row r="4051" spans="1:14" x14ac:dyDescent="0.3">
      <c r="A4051" t="s">
        <v>4285</v>
      </c>
      <c r="B4051" s="1">
        <v>46097.271527777775</v>
      </c>
      <c r="C4051" t="s">
        <v>7</v>
      </c>
      <c r="D4051" t="s">
        <v>15</v>
      </c>
      <c r="E4051" t="s">
        <v>19</v>
      </c>
      <c r="F4051" t="s">
        <v>33</v>
      </c>
      <c r="G4051" s="2">
        <v>0.27152777777777776</v>
      </c>
      <c r="H4051" s="3">
        <v>46097</v>
      </c>
      <c r="I4051">
        <v>3</v>
      </c>
      <c r="J4051">
        <f>_xlfn.XLOOKUP(tbl_logs[[#This Row],[Target_Department]],tbl_DeptWeight[Department], tbl_DeptWeight[Impact Score])</f>
        <v>3</v>
      </c>
      <c r="K4051">
        <f>_xlfn.XLOOKUP(tbl_logs[[#This Row],[Employee_Action]],tbl_ResponseLikelihood[Employee Action],tbl_ResponseLikelihood[Likelihood Score])</f>
        <v>4</v>
      </c>
      <c r="L4051">
        <f>tbl_logs[[#This Row],[Impact Score]]*tbl_logs[[#This Row],[Response Multiplier]]</f>
        <v>12</v>
      </c>
      <c r="M4051" t="str" cm="1">
        <f t="array" ref="M4051">_xlfn.IFS(tbl_logs[[#This Row],[Total Score]]&lt;=4, "Low", tbl_logs[[#This Row],[Total Score]]&lt;=10, "Medium", tbl_logs[[#This Row],[Total Score]]&lt;=19, "High", tbl_logs[[#This Row],[Total Score]]&lt;=25, "Very High")</f>
        <v>High</v>
      </c>
      <c r="N4051" t="str" cm="1">
        <f t="array" ref="N4051">_xlfn.IFS(tbl_logs[[#This Row],[Total Score]]&lt;=4, "Low", tbl_logs[[#This Row],[Total Score]]&lt;=10, "Medium", tbl_logs[[#This Row],[Total Score]]&lt;=17, "High", tbl_logs[[#This Row],[Total Score]]&lt;=25, "Critical")</f>
        <v>High</v>
      </c>
    </row>
    <row r="4052" spans="1:14" x14ac:dyDescent="0.3">
      <c r="A4052" t="s">
        <v>3193</v>
      </c>
      <c r="B4052" s="1">
        <v>46097.27847222222</v>
      </c>
      <c r="C4052" t="s">
        <v>7</v>
      </c>
      <c r="D4052" t="s">
        <v>8</v>
      </c>
      <c r="E4052" t="s">
        <v>19</v>
      </c>
      <c r="F4052" t="s">
        <v>10</v>
      </c>
      <c r="G4052" s="2">
        <v>0.27847222222222223</v>
      </c>
      <c r="H4052" s="3">
        <v>46097</v>
      </c>
      <c r="I4052">
        <v>3</v>
      </c>
      <c r="J4052">
        <f>_xlfn.XLOOKUP(tbl_logs[[#This Row],[Target_Department]],tbl_DeptWeight[Department], tbl_DeptWeight[Impact Score])</f>
        <v>3</v>
      </c>
      <c r="K4052">
        <f>_xlfn.XLOOKUP(tbl_logs[[#This Row],[Employee_Action]],tbl_ResponseLikelihood[Employee Action],tbl_ResponseLikelihood[Likelihood Score])</f>
        <v>2</v>
      </c>
      <c r="L4052">
        <f>tbl_logs[[#This Row],[Impact Score]]*tbl_logs[[#This Row],[Response Multiplier]]</f>
        <v>6</v>
      </c>
      <c r="M4052" t="str" cm="1">
        <f t="array" ref="M4052">_xlfn.IFS(tbl_logs[[#This Row],[Total Score]]&lt;=4, "Low", tbl_logs[[#This Row],[Total Score]]&lt;=10, "Medium", tbl_logs[[#This Row],[Total Score]]&lt;=19, "High", tbl_logs[[#This Row],[Total Score]]&lt;=25, "Very High")</f>
        <v>Medium</v>
      </c>
      <c r="N4052" t="str" cm="1">
        <f t="array" ref="N4052">_xlfn.IFS(tbl_logs[[#This Row],[Total Score]]&lt;=4, "Low", tbl_logs[[#This Row],[Total Score]]&lt;=10, "Medium", tbl_logs[[#This Row],[Total Score]]&lt;=17, "High", tbl_logs[[#This Row],[Total Score]]&lt;=25, "Critical")</f>
        <v>Medium</v>
      </c>
    </row>
    <row r="4053" spans="1:14" x14ac:dyDescent="0.3">
      <c r="A4053" t="s">
        <v>2753</v>
      </c>
      <c r="B4053" s="1">
        <v>46097.299305555556</v>
      </c>
      <c r="C4053" t="s">
        <v>47</v>
      </c>
      <c r="D4053" t="s">
        <v>22</v>
      </c>
      <c r="E4053" t="s">
        <v>31</v>
      </c>
      <c r="F4053" t="s">
        <v>20</v>
      </c>
      <c r="G4053" s="2">
        <v>0.29930555555555555</v>
      </c>
      <c r="H4053" s="3">
        <v>46097</v>
      </c>
      <c r="I4053">
        <v>3</v>
      </c>
      <c r="J4053">
        <f>_xlfn.XLOOKUP(tbl_logs[[#This Row],[Target_Department]],tbl_DeptWeight[Department], tbl_DeptWeight[Impact Score])</f>
        <v>1</v>
      </c>
      <c r="K4053">
        <f>_xlfn.XLOOKUP(tbl_logs[[#This Row],[Employee_Action]],tbl_ResponseLikelihood[Employee Action],tbl_ResponseLikelihood[Likelihood Score])</f>
        <v>2</v>
      </c>
      <c r="L4053">
        <f>tbl_logs[[#This Row],[Impact Score]]*tbl_logs[[#This Row],[Response Multiplier]]</f>
        <v>2</v>
      </c>
      <c r="M4053" t="str" cm="1">
        <f t="array" ref="M4053">_xlfn.IFS(tbl_logs[[#This Row],[Total Score]]&lt;=4, "Low", tbl_logs[[#This Row],[Total Score]]&lt;=10, "Medium", tbl_logs[[#This Row],[Total Score]]&lt;=19, "High", tbl_logs[[#This Row],[Total Score]]&lt;=25, "Very High")</f>
        <v>Low</v>
      </c>
      <c r="N4053" t="str" cm="1">
        <f t="array" ref="N4053">_xlfn.IFS(tbl_logs[[#This Row],[Total Score]]&lt;=4, "Low", tbl_logs[[#This Row],[Total Score]]&lt;=10, "Medium", tbl_logs[[#This Row],[Total Score]]&lt;=17, "High", tbl_logs[[#This Row],[Total Score]]&lt;=25, "Critical")</f>
        <v>Low</v>
      </c>
    </row>
    <row r="4054" spans="1:14" x14ac:dyDescent="0.3">
      <c r="A4054" t="s">
        <v>2352</v>
      </c>
      <c r="B4054" s="1">
        <v>46097.306250000001</v>
      </c>
      <c r="C4054" t="s">
        <v>35</v>
      </c>
      <c r="D4054" t="s">
        <v>15</v>
      </c>
      <c r="E4054" t="s">
        <v>31</v>
      </c>
      <c r="F4054" t="s">
        <v>20</v>
      </c>
      <c r="G4054" s="2">
        <v>0.30625000000000002</v>
      </c>
      <c r="H4054" s="3">
        <v>46097</v>
      </c>
      <c r="I4054">
        <v>3</v>
      </c>
      <c r="J4054">
        <f>_xlfn.XLOOKUP(tbl_logs[[#This Row],[Target_Department]],tbl_DeptWeight[Department], tbl_DeptWeight[Impact Score])</f>
        <v>1</v>
      </c>
      <c r="K4054">
        <f>_xlfn.XLOOKUP(tbl_logs[[#This Row],[Employee_Action]],tbl_ResponseLikelihood[Employee Action],tbl_ResponseLikelihood[Likelihood Score])</f>
        <v>2</v>
      </c>
      <c r="L4054">
        <f>tbl_logs[[#This Row],[Impact Score]]*tbl_logs[[#This Row],[Response Multiplier]]</f>
        <v>2</v>
      </c>
      <c r="M4054" t="str" cm="1">
        <f t="array" ref="M4054">_xlfn.IFS(tbl_logs[[#This Row],[Total Score]]&lt;=4, "Low", tbl_logs[[#This Row],[Total Score]]&lt;=10, "Medium", tbl_logs[[#This Row],[Total Score]]&lt;=19, "High", tbl_logs[[#This Row],[Total Score]]&lt;=25, "Very High")</f>
        <v>Low</v>
      </c>
      <c r="N4054" t="str" cm="1">
        <f t="array" ref="N4054">_xlfn.IFS(tbl_logs[[#This Row],[Total Score]]&lt;=4, "Low", tbl_logs[[#This Row],[Total Score]]&lt;=10, "Medium", tbl_logs[[#This Row],[Total Score]]&lt;=17, "High", tbl_logs[[#This Row],[Total Score]]&lt;=25, "Critical")</f>
        <v>Low</v>
      </c>
    </row>
    <row r="4055" spans="1:14" x14ac:dyDescent="0.3">
      <c r="A4055" t="s">
        <v>809</v>
      </c>
      <c r="B4055" s="1">
        <v>46097.313888888886</v>
      </c>
      <c r="C4055" t="s">
        <v>7</v>
      </c>
      <c r="D4055" t="s">
        <v>22</v>
      </c>
      <c r="E4055" t="s">
        <v>19</v>
      </c>
      <c r="F4055" t="s">
        <v>10</v>
      </c>
      <c r="G4055" s="2">
        <v>0.31388888888888888</v>
      </c>
      <c r="H4055" s="3">
        <v>46097</v>
      </c>
      <c r="I4055">
        <v>3</v>
      </c>
      <c r="J4055">
        <f>_xlfn.XLOOKUP(tbl_logs[[#This Row],[Target_Department]],tbl_DeptWeight[Department], tbl_DeptWeight[Impact Score])</f>
        <v>3</v>
      </c>
      <c r="K4055">
        <f>_xlfn.XLOOKUP(tbl_logs[[#This Row],[Employee_Action]],tbl_ResponseLikelihood[Employee Action],tbl_ResponseLikelihood[Likelihood Score])</f>
        <v>2</v>
      </c>
      <c r="L4055">
        <f>tbl_logs[[#This Row],[Impact Score]]*tbl_logs[[#This Row],[Response Multiplier]]</f>
        <v>6</v>
      </c>
      <c r="M4055" t="str" cm="1">
        <f t="array" ref="M4055">_xlfn.IFS(tbl_logs[[#This Row],[Total Score]]&lt;=4, "Low", tbl_logs[[#This Row],[Total Score]]&lt;=10, "Medium", tbl_logs[[#This Row],[Total Score]]&lt;=19, "High", tbl_logs[[#This Row],[Total Score]]&lt;=25, "Very High")</f>
        <v>Medium</v>
      </c>
      <c r="N4055" t="str" cm="1">
        <f t="array" ref="N4055">_xlfn.IFS(tbl_logs[[#This Row],[Total Score]]&lt;=4, "Low", tbl_logs[[#This Row],[Total Score]]&lt;=10, "Medium", tbl_logs[[#This Row],[Total Score]]&lt;=17, "High", tbl_logs[[#This Row],[Total Score]]&lt;=25, "Critical")</f>
        <v>Medium</v>
      </c>
    </row>
    <row r="4056" spans="1:14" x14ac:dyDescent="0.3">
      <c r="A4056" t="s">
        <v>2019</v>
      </c>
      <c r="B4056" s="1">
        <v>46097.316666666666</v>
      </c>
      <c r="C4056" t="s">
        <v>40</v>
      </c>
      <c r="D4056" t="s">
        <v>15</v>
      </c>
      <c r="E4056" t="s">
        <v>16</v>
      </c>
      <c r="F4056" t="s">
        <v>20</v>
      </c>
      <c r="G4056" s="2">
        <v>0.31666666666666665</v>
      </c>
      <c r="H4056" s="3">
        <v>46097</v>
      </c>
      <c r="I4056">
        <v>3</v>
      </c>
      <c r="J4056">
        <f>_xlfn.XLOOKUP(tbl_logs[[#This Row],[Target_Department]],tbl_DeptWeight[Department], tbl_DeptWeight[Impact Score])</f>
        <v>5</v>
      </c>
      <c r="K4056">
        <f>_xlfn.XLOOKUP(tbl_logs[[#This Row],[Employee_Action]],tbl_ResponseLikelihood[Employee Action],tbl_ResponseLikelihood[Likelihood Score])</f>
        <v>2</v>
      </c>
      <c r="L4056">
        <f>tbl_logs[[#This Row],[Impact Score]]*tbl_logs[[#This Row],[Response Multiplier]]</f>
        <v>10</v>
      </c>
      <c r="M4056" t="str" cm="1">
        <f t="array" ref="M4056">_xlfn.IFS(tbl_logs[[#This Row],[Total Score]]&lt;=4, "Low", tbl_logs[[#This Row],[Total Score]]&lt;=10, "Medium", tbl_logs[[#This Row],[Total Score]]&lt;=19, "High", tbl_logs[[#This Row],[Total Score]]&lt;=25, "Very High")</f>
        <v>Medium</v>
      </c>
      <c r="N4056" t="str" cm="1">
        <f t="array" ref="N4056">_xlfn.IFS(tbl_logs[[#This Row],[Total Score]]&lt;=4, "Low", tbl_logs[[#This Row],[Total Score]]&lt;=10, "Medium", tbl_logs[[#This Row],[Total Score]]&lt;=17, "High", tbl_logs[[#This Row],[Total Score]]&lt;=25, "Critical")</f>
        <v>Medium</v>
      </c>
    </row>
    <row r="4057" spans="1:14" x14ac:dyDescent="0.3">
      <c r="A4057" t="s">
        <v>2158</v>
      </c>
      <c r="B4057" s="1">
        <v>46097.351388888892</v>
      </c>
      <c r="C4057" t="s">
        <v>7</v>
      </c>
      <c r="D4057" t="s">
        <v>15</v>
      </c>
      <c r="E4057" t="s">
        <v>19</v>
      </c>
      <c r="F4057" t="s">
        <v>13</v>
      </c>
      <c r="G4057" s="2">
        <v>0.35138888888888886</v>
      </c>
      <c r="H4057" s="3">
        <v>46097</v>
      </c>
      <c r="I4057">
        <v>3</v>
      </c>
      <c r="J4057">
        <f>_xlfn.XLOOKUP(tbl_logs[[#This Row],[Target_Department]],tbl_DeptWeight[Department], tbl_DeptWeight[Impact Score])</f>
        <v>3</v>
      </c>
      <c r="K4057">
        <f>_xlfn.XLOOKUP(tbl_logs[[#This Row],[Employee_Action]],tbl_ResponseLikelihood[Employee Action],tbl_ResponseLikelihood[Likelihood Score])</f>
        <v>1</v>
      </c>
      <c r="L4057">
        <f>tbl_logs[[#This Row],[Impact Score]]*tbl_logs[[#This Row],[Response Multiplier]]</f>
        <v>3</v>
      </c>
      <c r="M4057" t="str" cm="1">
        <f t="array" ref="M4057">_xlfn.IFS(tbl_logs[[#This Row],[Total Score]]&lt;=4, "Low", tbl_logs[[#This Row],[Total Score]]&lt;=10, "Medium", tbl_logs[[#This Row],[Total Score]]&lt;=19, "High", tbl_logs[[#This Row],[Total Score]]&lt;=25, "Very High")</f>
        <v>Low</v>
      </c>
      <c r="N4057" t="str" cm="1">
        <f t="array" ref="N4057">_xlfn.IFS(tbl_logs[[#This Row],[Total Score]]&lt;=4, "Low", tbl_logs[[#This Row],[Total Score]]&lt;=10, "Medium", tbl_logs[[#This Row],[Total Score]]&lt;=17, "High", tbl_logs[[#This Row],[Total Score]]&lt;=25, "Critical")</f>
        <v>Low</v>
      </c>
    </row>
    <row r="4058" spans="1:14" x14ac:dyDescent="0.3">
      <c r="A4058" t="s">
        <v>3417</v>
      </c>
      <c r="B4058" s="1">
        <v>46097.37777777778</v>
      </c>
      <c r="C4058" t="s">
        <v>7</v>
      </c>
      <c r="D4058" t="s">
        <v>22</v>
      </c>
      <c r="E4058" t="s">
        <v>19</v>
      </c>
      <c r="F4058" t="s">
        <v>10</v>
      </c>
      <c r="G4058" s="2">
        <v>0.37777777777777777</v>
      </c>
      <c r="H4058" s="3">
        <v>46097</v>
      </c>
      <c r="I4058">
        <v>3</v>
      </c>
      <c r="J4058">
        <f>_xlfn.XLOOKUP(tbl_logs[[#This Row],[Target_Department]],tbl_DeptWeight[Department], tbl_DeptWeight[Impact Score])</f>
        <v>3</v>
      </c>
      <c r="K4058">
        <f>_xlfn.XLOOKUP(tbl_logs[[#This Row],[Employee_Action]],tbl_ResponseLikelihood[Employee Action],tbl_ResponseLikelihood[Likelihood Score])</f>
        <v>2</v>
      </c>
      <c r="L4058">
        <f>tbl_logs[[#This Row],[Impact Score]]*tbl_logs[[#This Row],[Response Multiplier]]</f>
        <v>6</v>
      </c>
      <c r="M4058" t="str" cm="1">
        <f t="array" ref="M4058">_xlfn.IFS(tbl_logs[[#This Row],[Total Score]]&lt;=4, "Low", tbl_logs[[#This Row],[Total Score]]&lt;=10, "Medium", tbl_logs[[#This Row],[Total Score]]&lt;=19, "High", tbl_logs[[#This Row],[Total Score]]&lt;=25, "Very High")</f>
        <v>Medium</v>
      </c>
      <c r="N4058" t="str" cm="1">
        <f t="array" ref="N4058">_xlfn.IFS(tbl_logs[[#This Row],[Total Score]]&lt;=4, "Low", tbl_logs[[#This Row],[Total Score]]&lt;=10, "Medium", tbl_logs[[#This Row],[Total Score]]&lt;=17, "High", tbl_logs[[#This Row],[Total Score]]&lt;=25, "Critical")</f>
        <v>Medium</v>
      </c>
    </row>
    <row r="4059" spans="1:14" x14ac:dyDescent="0.3">
      <c r="A4059" t="s">
        <v>4909</v>
      </c>
      <c r="B4059" s="1">
        <v>46097.404861111114</v>
      </c>
      <c r="C4059" t="s">
        <v>7</v>
      </c>
      <c r="D4059" t="s">
        <v>18</v>
      </c>
      <c r="E4059" t="s">
        <v>9</v>
      </c>
      <c r="F4059" t="s">
        <v>10</v>
      </c>
      <c r="G4059" s="2">
        <v>0.40486111111111112</v>
      </c>
      <c r="H4059" s="3">
        <v>46097</v>
      </c>
      <c r="I4059">
        <v>3</v>
      </c>
      <c r="J4059">
        <f>_xlfn.XLOOKUP(tbl_logs[[#This Row],[Target_Department]],tbl_DeptWeight[Department], tbl_DeptWeight[Impact Score])</f>
        <v>3</v>
      </c>
      <c r="K4059">
        <f>_xlfn.XLOOKUP(tbl_logs[[#This Row],[Employee_Action]],tbl_ResponseLikelihood[Employee Action],tbl_ResponseLikelihood[Likelihood Score])</f>
        <v>2</v>
      </c>
      <c r="L4059">
        <f>tbl_logs[[#This Row],[Impact Score]]*tbl_logs[[#This Row],[Response Multiplier]]</f>
        <v>6</v>
      </c>
      <c r="M4059" t="str" cm="1">
        <f t="array" ref="M4059">_xlfn.IFS(tbl_logs[[#This Row],[Total Score]]&lt;=4, "Low", tbl_logs[[#This Row],[Total Score]]&lt;=10, "Medium", tbl_logs[[#This Row],[Total Score]]&lt;=19, "High", tbl_logs[[#This Row],[Total Score]]&lt;=25, "Very High")</f>
        <v>Medium</v>
      </c>
      <c r="N4059" t="str" cm="1">
        <f t="array" ref="N4059">_xlfn.IFS(tbl_logs[[#This Row],[Total Score]]&lt;=4, "Low", tbl_logs[[#This Row],[Total Score]]&lt;=10, "Medium", tbl_logs[[#This Row],[Total Score]]&lt;=17, "High", tbl_logs[[#This Row],[Total Score]]&lt;=25, "Critical")</f>
        <v>Medium</v>
      </c>
    </row>
    <row r="4060" spans="1:14" x14ac:dyDescent="0.3">
      <c r="A4060" t="s">
        <v>4919</v>
      </c>
      <c r="B4060" s="1">
        <v>46097.420138888891</v>
      </c>
      <c r="C4060" t="s">
        <v>7</v>
      </c>
      <c r="D4060" t="s">
        <v>22</v>
      </c>
      <c r="E4060" t="s">
        <v>19</v>
      </c>
      <c r="F4060" t="s">
        <v>10</v>
      </c>
      <c r="G4060" s="2">
        <v>0.4201388888888889</v>
      </c>
      <c r="H4060" s="3">
        <v>46097</v>
      </c>
      <c r="I4060">
        <v>3</v>
      </c>
      <c r="J4060">
        <f>_xlfn.XLOOKUP(tbl_logs[[#This Row],[Target_Department]],tbl_DeptWeight[Department], tbl_DeptWeight[Impact Score])</f>
        <v>3</v>
      </c>
      <c r="K4060">
        <f>_xlfn.XLOOKUP(tbl_logs[[#This Row],[Employee_Action]],tbl_ResponseLikelihood[Employee Action],tbl_ResponseLikelihood[Likelihood Score])</f>
        <v>2</v>
      </c>
      <c r="L4060">
        <f>tbl_logs[[#This Row],[Impact Score]]*tbl_logs[[#This Row],[Response Multiplier]]</f>
        <v>6</v>
      </c>
      <c r="M4060" t="str" cm="1">
        <f t="array" ref="M4060">_xlfn.IFS(tbl_logs[[#This Row],[Total Score]]&lt;=4, "Low", tbl_logs[[#This Row],[Total Score]]&lt;=10, "Medium", tbl_logs[[#This Row],[Total Score]]&lt;=19, "High", tbl_logs[[#This Row],[Total Score]]&lt;=25, "Very High")</f>
        <v>Medium</v>
      </c>
      <c r="N4060" t="str" cm="1">
        <f t="array" ref="N4060">_xlfn.IFS(tbl_logs[[#This Row],[Total Score]]&lt;=4, "Low", tbl_logs[[#This Row],[Total Score]]&lt;=10, "Medium", tbl_logs[[#This Row],[Total Score]]&lt;=17, "High", tbl_logs[[#This Row],[Total Score]]&lt;=25, "Critical")</f>
        <v>Medium</v>
      </c>
    </row>
    <row r="4061" spans="1:14" x14ac:dyDescent="0.3">
      <c r="A4061" t="s">
        <v>2667</v>
      </c>
      <c r="B4061" s="1">
        <v>46097.442361111112</v>
      </c>
      <c r="C4061" t="s">
        <v>7</v>
      </c>
      <c r="D4061" t="s">
        <v>18</v>
      </c>
      <c r="E4061" t="s">
        <v>16</v>
      </c>
      <c r="F4061" t="s">
        <v>20</v>
      </c>
      <c r="G4061" s="2">
        <v>0.44236111111111109</v>
      </c>
      <c r="H4061" s="3">
        <v>46097</v>
      </c>
      <c r="I4061">
        <v>3</v>
      </c>
      <c r="J4061">
        <f>_xlfn.XLOOKUP(tbl_logs[[#This Row],[Target_Department]],tbl_DeptWeight[Department], tbl_DeptWeight[Impact Score])</f>
        <v>3</v>
      </c>
      <c r="K4061">
        <f>_xlfn.XLOOKUP(tbl_logs[[#This Row],[Employee_Action]],tbl_ResponseLikelihood[Employee Action],tbl_ResponseLikelihood[Likelihood Score])</f>
        <v>2</v>
      </c>
      <c r="L4061">
        <f>tbl_logs[[#This Row],[Impact Score]]*tbl_logs[[#This Row],[Response Multiplier]]</f>
        <v>6</v>
      </c>
      <c r="M4061" t="str" cm="1">
        <f t="array" ref="M4061">_xlfn.IFS(tbl_logs[[#This Row],[Total Score]]&lt;=4, "Low", tbl_logs[[#This Row],[Total Score]]&lt;=10, "Medium", tbl_logs[[#This Row],[Total Score]]&lt;=19, "High", tbl_logs[[#This Row],[Total Score]]&lt;=25, "Very High")</f>
        <v>Medium</v>
      </c>
      <c r="N4061" t="str" cm="1">
        <f t="array" ref="N4061">_xlfn.IFS(tbl_logs[[#This Row],[Total Score]]&lt;=4, "Low", tbl_logs[[#This Row],[Total Score]]&lt;=10, "Medium", tbl_logs[[#This Row],[Total Score]]&lt;=17, "High", tbl_logs[[#This Row],[Total Score]]&lt;=25, "Critical")</f>
        <v>Medium</v>
      </c>
    </row>
    <row r="4062" spans="1:14" x14ac:dyDescent="0.3">
      <c r="A4062" t="s">
        <v>2211</v>
      </c>
      <c r="B4062" s="1">
        <v>46097.450694444444</v>
      </c>
      <c r="C4062" t="s">
        <v>47</v>
      </c>
      <c r="D4062" t="s">
        <v>22</v>
      </c>
      <c r="E4062" t="s">
        <v>9</v>
      </c>
      <c r="F4062" t="s">
        <v>33</v>
      </c>
      <c r="G4062" s="2">
        <v>0.45069444444444445</v>
      </c>
      <c r="H4062" s="3">
        <v>46097</v>
      </c>
      <c r="I4062">
        <v>3</v>
      </c>
      <c r="J4062">
        <f>_xlfn.XLOOKUP(tbl_logs[[#This Row],[Target_Department]],tbl_DeptWeight[Department], tbl_DeptWeight[Impact Score])</f>
        <v>1</v>
      </c>
      <c r="K4062">
        <f>_xlfn.XLOOKUP(tbl_logs[[#This Row],[Employee_Action]],tbl_ResponseLikelihood[Employee Action],tbl_ResponseLikelihood[Likelihood Score])</f>
        <v>4</v>
      </c>
      <c r="L4062">
        <f>tbl_logs[[#This Row],[Impact Score]]*tbl_logs[[#This Row],[Response Multiplier]]</f>
        <v>4</v>
      </c>
      <c r="M4062" t="str" cm="1">
        <f t="array" ref="M4062">_xlfn.IFS(tbl_logs[[#This Row],[Total Score]]&lt;=4, "Low", tbl_logs[[#This Row],[Total Score]]&lt;=10, "Medium", tbl_logs[[#This Row],[Total Score]]&lt;=19, "High", tbl_logs[[#This Row],[Total Score]]&lt;=25, "Very High")</f>
        <v>Low</v>
      </c>
      <c r="N4062" t="str" cm="1">
        <f t="array" ref="N4062">_xlfn.IFS(tbl_logs[[#This Row],[Total Score]]&lt;=4, "Low", tbl_logs[[#This Row],[Total Score]]&lt;=10, "Medium", tbl_logs[[#This Row],[Total Score]]&lt;=17, "High", tbl_logs[[#This Row],[Total Score]]&lt;=25, "Critical")</f>
        <v>Low</v>
      </c>
    </row>
    <row r="4063" spans="1:14" x14ac:dyDescent="0.3">
      <c r="A4063" t="s">
        <v>2183</v>
      </c>
      <c r="B4063" s="1">
        <v>46097.484027777777</v>
      </c>
      <c r="C4063" t="s">
        <v>47</v>
      </c>
      <c r="D4063" t="s">
        <v>22</v>
      </c>
      <c r="E4063" t="s">
        <v>19</v>
      </c>
      <c r="F4063" t="s">
        <v>20</v>
      </c>
      <c r="G4063" s="2">
        <v>0.48402777777777778</v>
      </c>
      <c r="H4063" s="3">
        <v>46097</v>
      </c>
      <c r="I4063">
        <v>3</v>
      </c>
      <c r="J4063">
        <f>_xlfn.XLOOKUP(tbl_logs[[#This Row],[Target_Department]],tbl_DeptWeight[Department], tbl_DeptWeight[Impact Score])</f>
        <v>1</v>
      </c>
      <c r="K4063">
        <f>_xlfn.XLOOKUP(tbl_logs[[#This Row],[Employee_Action]],tbl_ResponseLikelihood[Employee Action],tbl_ResponseLikelihood[Likelihood Score])</f>
        <v>2</v>
      </c>
      <c r="L4063">
        <f>tbl_logs[[#This Row],[Impact Score]]*tbl_logs[[#This Row],[Response Multiplier]]</f>
        <v>2</v>
      </c>
      <c r="M4063" t="str" cm="1">
        <f t="array" ref="M4063">_xlfn.IFS(tbl_logs[[#This Row],[Total Score]]&lt;=4, "Low", tbl_logs[[#This Row],[Total Score]]&lt;=10, "Medium", tbl_logs[[#This Row],[Total Score]]&lt;=19, "High", tbl_logs[[#This Row],[Total Score]]&lt;=25, "Very High")</f>
        <v>Low</v>
      </c>
      <c r="N4063" t="str" cm="1">
        <f t="array" ref="N4063">_xlfn.IFS(tbl_logs[[#This Row],[Total Score]]&lt;=4, "Low", tbl_logs[[#This Row],[Total Score]]&lt;=10, "Medium", tbl_logs[[#This Row],[Total Score]]&lt;=17, "High", tbl_logs[[#This Row],[Total Score]]&lt;=25, "Critical")</f>
        <v>Low</v>
      </c>
    </row>
    <row r="4064" spans="1:14" x14ac:dyDescent="0.3">
      <c r="A4064" t="s">
        <v>4435</v>
      </c>
      <c r="B4064" s="1">
        <v>46097.504861111112</v>
      </c>
      <c r="C4064" t="s">
        <v>47</v>
      </c>
      <c r="D4064" t="s">
        <v>18</v>
      </c>
      <c r="E4064" t="s">
        <v>19</v>
      </c>
      <c r="F4064" t="s">
        <v>20</v>
      </c>
      <c r="G4064" s="2">
        <v>0.50486111111111109</v>
      </c>
      <c r="H4064" s="3">
        <v>46097</v>
      </c>
      <c r="I4064">
        <v>3</v>
      </c>
      <c r="J4064">
        <f>_xlfn.XLOOKUP(tbl_logs[[#This Row],[Target_Department]],tbl_DeptWeight[Department], tbl_DeptWeight[Impact Score])</f>
        <v>1</v>
      </c>
      <c r="K4064">
        <f>_xlfn.XLOOKUP(tbl_logs[[#This Row],[Employee_Action]],tbl_ResponseLikelihood[Employee Action],tbl_ResponseLikelihood[Likelihood Score])</f>
        <v>2</v>
      </c>
      <c r="L4064">
        <f>tbl_logs[[#This Row],[Impact Score]]*tbl_logs[[#This Row],[Response Multiplier]]</f>
        <v>2</v>
      </c>
      <c r="M4064" t="str" cm="1">
        <f t="array" ref="M4064">_xlfn.IFS(tbl_logs[[#This Row],[Total Score]]&lt;=4, "Low", tbl_logs[[#This Row],[Total Score]]&lt;=10, "Medium", tbl_logs[[#This Row],[Total Score]]&lt;=19, "High", tbl_logs[[#This Row],[Total Score]]&lt;=25, "Very High")</f>
        <v>Low</v>
      </c>
      <c r="N4064" t="str" cm="1">
        <f t="array" ref="N4064">_xlfn.IFS(tbl_logs[[#This Row],[Total Score]]&lt;=4, "Low", tbl_logs[[#This Row],[Total Score]]&lt;=10, "Medium", tbl_logs[[#This Row],[Total Score]]&lt;=17, "High", tbl_logs[[#This Row],[Total Score]]&lt;=25, "Critical")</f>
        <v>Low</v>
      </c>
    </row>
    <row r="4065" spans="1:14" x14ac:dyDescent="0.3">
      <c r="A4065" t="s">
        <v>1221</v>
      </c>
      <c r="B4065" s="1">
        <v>46097.522916666669</v>
      </c>
      <c r="C4065" t="s">
        <v>35</v>
      </c>
      <c r="D4065" t="s">
        <v>22</v>
      </c>
      <c r="E4065" t="s">
        <v>19</v>
      </c>
      <c r="F4065" t="s">
        <v>10</v>
      </c>
      <c r="G4065" s="2">
        <v>0.5229166666666667</v>
      </c>
      <c r="H4065" s="3">
        <v>46097</v>
      </c>
      <c r="I4065">
        <v>3</v>
      </c>
      <c r="J4065">
        <f>_xlfn.XLOOKUP(tbl_logs[[#This Row],[Target_Department]],tbl_DeptWeight[Department], tbl_DeptWeight[Impact Score])</f>
        <v>1</v>
      </c>
      <c r="K4065">
        <f>_xlfn.XLOOKUP(tbl_logs[[#This Row],[Employee_Action]],tbl_ResponseLikelihood[Employee Action],tbl_ResponseLikelihood[Likelihood Score])</f>
        <v>2</v>
      </c>
      <c r="L4065">
        <f>tbl_logs[[#This Row],[Impact Score]]*tbl_logs[[#This Row],[Response Multiplier]]</f>
        <v>2</v>
      </c>
      <c r="M4065" t="str" cm="1">
        <f t="array" ref="M4065">_xlfn.IFS(tbl_logs[[#This Row],[Total Score]]&lt;=4, "Low", tbl_logs[[#This Row],[Total Score]]&lt;=10, "Medium", tbl_logs[[#This Row],[Total Score]]&lt;=19, "High", tbl_logs[[#This Row],[Total Score]]&lt;=25, "Very High")</f>
        <v>Low</v>
      </c>
      <c r="N4065" t="str" cm="1">
        <f t="array" ref="N4065">_xlfn.IFS(tbl_logs[[#This Row],[Total Score]]&lt;=4, "Low", tbl_logs[[#This Row],[Total Score]]&lt;=10, "Medium", tbl_logs[[#This Row],[Total Score]]&lt;=17, "High", tbl_logs[[#This Row],[Total Score]]&lt;=25, "Critical")</f>
        <v>Low</v>
      </c>
    </row>
    <row r="4066" spans="1:14" x14ac:dyDescent="0.3">
      <c r="A4066" t="s">
        <v>527</v>
      </c>
      <c r="B4066" s="1">
        <v>46097.523611111108</v>
      </c>
      <c r="C4066" t="s">
        <v>7</v>
      </c>
      <c r="D4066" t="s">
        <v>22</v>
      </c>
      <c r="E4066" t="s">
        <v>19</v>
      </c>
      <c r="F4066" t="s">
        <v>10</v>
      </c>
      <c r="G4066" s="2">
        <v>0.52361111111111114</v>
      </c>
      <c r="H4066" s="3">
        <v>46097</v>
      </c>
      <c r="I4066">
        <v>3</v>
      </c>
      <c r="J4066">
        <f>_xlfn.XLOOKUP(tbl_logs[[#This Row],[Target_Department]],tbl_DeptWeight[Department], tbl_DeptWeight[Impact Score])</f>
        <v>3</v>
      </c>
      <c r="K4066">
        <f>_xlfn.XLOOKUP(tbl_logs[[#This Row],[Employee_Action]],tbl_ResponseLikelihood[Employee Action],tbl_ResponseLikelihood[Likelihood Score])</f>
        <v>2</v>
      </c>
      <c r="L4066">
        <f>tbl_logs[[#This Row],[Impact Score]]*tbl_logs[[#This Row],[Response Multiplier]]</f>
        <v>6</v>
      </c>
      <c r="M4066" t="str" cm="1">
        <f t="array" ref="M4066">_xlfn.IFS(tbl_logs[[#This Row],[Total Score]]&lt;=4, "Low", tbl_logs[[#This Row],[Total Score]]&lt;=10, "Medium", tbl_logs[[#This Row],[Total Score]]&lt;=19, "High", tbl_logs[[#This Row],[Total Score]]&lt;=25, "Very High")</f>
        <v>Medium</v>
      </c>
      <c r="N4066" t="str" cm="1">
        <f t="array" ref="N4066">_xlfn.IFS(tbl_logs[[#This Row],[Total Score]]&lt;=4, "Low", tbl_logs[[#This Row],[Total Score]]&lt;=10, "Medium", tbl_logs[[#This Row],[Total Score]]&lt;=17, "High", tbl_logs[[#This Row],[Total Score]]&lt;=25, "Critical")</f>
        <v>Medium</v>
      </c>
    </row>
    <row r="4067" spans="1:14" x14ac:dyDescent="0.3">
      <c r="A4067" t="s">
        <v>2950</v>
      </c>
      <c r="B4067" s="1">
        <v>46097.526388888888</v>
      </c>
      <c r="C4067" t="s">
        <v>40</v>
      </c>
      <c r="D4067" t="s">
        <v>8</v>
      </c>
      <c r="E4067" t="s">
        <v>16</v>
      </c>
      <c r="F4067" t="s">
        <v>13</v>
      </c>
      <c r="G4067" s="2">
        <v>0.52638888888888891</v>
      </c>
      <c r="H4067" s="3">
        <v>46097</v>
      </c>
      <c r="I4067">
        <v>3</v>
      </c>
      <c r="J4067">
        <f>_xlfn.XLOOKUP(tbl_logs[[#This Row],[Target_Department]],tbl_DeptWeight[Department], tbl_DeptWeight[Impact Score])</f>
        <v>5</v>
      </c>
      <c r="K4067">
        <f>_xlfn.XLOOKUP(tbl_logs[[#This Row],[Employee_Action]],tbl_ResponseLikelihood[Employee Action],tbl_ResponseLikelihood[Likelihood Score])</f>
        <v>1</v>
      </c>
      <c r="L4067">
        <f>tbl_logs[[#This Row],[Impact Score]]*tbl_logs[[#This Row],[Response Multiplier]]</f>
        <v>5</v>
      </c>
      <c r="M4067" t="str" cm="1">
        <f t="array" ref="M4067">_xlfn.IFS(tbl_logs[[#This Row],[Total Score]]&lt;=4, "Low", tbl_logs[[#This Row],[Total Score]]&lt;=10, "Medium", tbl_logs[[#This Row],[Total Score]]&lt;=19, "High", tbl_logs[[#This Row],[Total Score]]&lt;=25, "Very High")</f>
        <v>Medium</v>
      </c>
      <c r="N4067" t="str" cm="1">
        <f t="array" ref="N4067">_xlfn.IFS(tbl_logs[[#This Row],[Total Score]]&lt;=4, "Low", tbl_logs[[#This Row],[Total Score]]&lt;=10, "Medium", tbl_logs[[#This Row],[Total Score]]&lt;=17, "High", tbl_logs[[#This Row],[Total Score]]&lt;=25, "Critical")</f>
        <v>Medium</v>
      </c>
    </row>
    <row r="4068" spans="1:14" x14ac:dyDescent="0.3">
      <c r="A4068" t="s">
        <v>2185</v>
      </c>
      <c r="B4068" s="1">
        <v>46097.527777777781</v>
      </c>
      <c r="C4068" t="s">
        <v>7</v>
      </c>
      <c r="D4068" t="s">
        <v>8</v>
      </c>
      <c r="E4068" t="s">
        <v>31</v>
      </c>
      <c r="F4068" t="s">
        <v>13</v>
      </c>
      <c r="G4068" s="2">
        <v>0.52777777777777779</v>
      </c>
      <c r="H4068" s="3">
        <v>46097</v>
      </c>
      <c r="I4068">
        <v>3</v>
      </c>
      <c r="J4068">
        <f>_xlfn.XLOOKUP(tbl_logs[[#This Row],[Target_Department]],tbl_DeptWeight[Department], tbl_DeptWeight[Impact Score])</f>
        <v>3</v>
      </c>
      <c r="K4068">
        <f>_xlfn.XLOOKUP(tbl_logs[[#This Row],[Employee_Action]],tbl_ResponseLikelihood[Employee Action],tbl_ResponseLikelihood[Likelihood Score])</f>
        <v>1</v>
      </c>
      <c r="L4068">
        <f>tbl_logs[[#This Row],[Impact Score]]*tbl_logs[[#This Row],[Response Multiplier]]</f>
        <v>3</v>
      </c>
      <c r="M4068" t="str" cm="1">
        <f t="array" ref="M4068">_xlfn.IFS(tbl_logs[[#This Row],[Total Score]]&lt;=4, "Low", tbl_logs[[#This Row],[Total Score]]&lt;=10, "Medium", tbl_logs[[#This Row],[Total Score]]&lt;=19, "High", tbl_logs[[#This Row],[Total Score]]&lt;=25, "Very High")</f>
        <v>Low</v>
      </c>
      <c r="N4068" t="str" cm="1">
        <f t="array" ref="N4068">_xlfn.IFS(tbl_logs[[#This Row],[Total Score]]&lt;=4, "Low", tbl_logs[[#This Row],[Total Score]]&lt;=10, "Medium", tbl_logs[[#This Row],[Total Score]]&lt;=17, "High", tbl_logs[[#This Row],[Total Score]]&lt;=25, "Critical")</f>
        <v>Low</v>
      </c>
    </row>
    <row r="4069" spans="1:14" x14ac:dyDescent="0.3">
      <c r="A4069" t="s">
        <v>2493</v>
      </c>
      <c r="B4069" s="1">
        <v>46097.546527777777</v>
      </c>
      <c r="C4069" t="s">
        <v>12</v>
      </c>
      <c r="D4069" t="s">
        <v>18</v>
      </c>
      <c r="E4069" t="s">
        <v>31</v>
      </c>
      <c r="F4069" t="s">
        <v>13</v>
      </c>
      <c r="G4069" s="2">
        <v>0.54652777777777772</v>
      </c>
      <c r="H4069" s="3">
        <v>46097</v>
      </c>
      <c r="I4069">
        <v>3</v>
      </c>
      <c r="J4069">
        <f>_xlfn.XLOOKUP(tbl_logs[[#This Row],[Target_Department]],tbl_DeptWeight[Department], tbl_DeptWeight[Impact Score])</f>
        <v>1</v>
      </c>
      <c r="K4069">
        <f>_xlfn.XLOOKUP(tbl_logs[[#This Row],[Employee_Action]],tbl_ResponseLikelihood[Employee Action],tbl_ResponseLikelihood[Likelihood Score])</f>
        <v>1</v>
      </c>
      <c r="L4069">
        <f>tbl_logs[[#This Row],[Impact Score]]*tbl_logs[[#This Row],[Response Multiplier]]</f>
        <v>1</v>
      </c>
      <c r="M4069" t="str" cm="1">
        <f t="array" ref="M4069">_xlfn.IFS(tbl_logs[[#This Row],[Total Score]]&lt;=4, "Low", tbl_logs[[#This Row],[Total Score]]&lt;=10, "Medium", tbl_logs[[#This Row],[Total Score]]&lt;=19, "High", tbl_logs[[#This Row],[Total Score]]&lt;=25, "Very High")</f>
        <v>Low</v>
      </c>
      <c r="N4069" t="str" cm="1">
        <f t="array" ref="N4069">_xlfn.IFS(tbl_logs[[#This Row],[Total Score]]&lt;=4, "Low", tbl_logs[[#This Row],[Total Score]]&lt;=10, "Medium", tbl_logs[[#This Row],[Total Score]]&lt;=17, "High", tbl_logs[[#This Row],[Total Score]]&lt;=25, "Critical")</f>
        <v>Low</v>
      </c>
    </row>
    <row r="4070" spans="1:14" x14ac:dyDescent="0.3">
      <c r="A4070" t="s">
        <v>3932</v>
      </c>
      <c r="B4070" s="1">
        <v>46097.592361111114</v>
      </c>
      <c r="C4070" t="s">
        <v>26</v>
      </c>
      <c r="D4070" t="s">
        <v>15</v>
      </c>
      <c r="E4070" t="s">
        <v>16</v>
      </c>
      <c r="F4070" t="s">
        <v>10</v>
      </c>
      <c r="G4070" s="2">
        <v>0.59236111111111112</v>
      </c>
      <c r="H4070" s="3">
        <v>46097</v>
      </c>
      <c r="I4070">
        <v>3</v>
      </c>
      <c r="J4070">
        <f>_xlfn.XLOOKUP(tbl_logs[[#This Row],[Target_Department]],tbl_DeptWeight[Department], tbl_DeptWeight[Impact Score])</f>
        <v>3</v>
      </c>
      <c r="K4070">
        <f>_xlfn.XLOOKUP(tbl_logs[[#This Row],[Employee_Action]],tbl_ResponseLikelihood[Employee Action],tbl_ResponseLikelihood[Likelihood Score])</f>
        <v>2</v>
      </c>
      <c r="L4070">
        <f>tbl_logs[[#This Row],[Impact Score]]*tbl_logs[[#This Row],[Response Multiplier]]</f>
        <v>6</v>
      </c>
      <c r="M4070" t="str" cm="1">
        <f t="array" ref="M4070">_xlfn.IFS(tbl_logs[[#This Row],[Total Score]]&lt;=4, "Low", tbl_logs[[#This Row],[Total Score]]&lt;=10, "Medium", tbl_logs[[#This Row],[Total Score]]&lt;=19, "High", tbl_logs[[#This Row],[Total Score]]&lt;=25, "Very High")</f>
        <v>Medium</v>
      </c>
      <c r="N4070" t="str" cm="1">
        <f t="array" ref="N4070">_xlfn.IFS(tbl_logs[[#This Row],[Total Score]]&lt;=4, "Low", tbl_logs[[#This Row],[Total Score]]&lt;=10, "Medium", tbl_logs[[#This Row],[Total Score]]&lt;=17, "High", tbl_logs[[#This Row],[Total Score]]&lt;=25, "Critical")</f>
        <v>Medium</v>
      </c>
    </row>
    <row r="4071" spans="1:14" x14ac:dyDescent="0.3">
      <c r="A4071" t="s">
        <v>509</v>
      </c>
      <c r="B4071" s="1">
        <v>46097.623611111114</v>
      </c>
      <c r="C4071" t="s">
        <v>7</v>
      </c>
      <c r="D4071" t="s">
        <v>8</v>
      </c>
      <c r="E4071" t="s">
        <v>19</v>
      </c>
      <c r="F4071" t="s">
        <v>20</v>
      </c>
      <c r="G4071" s="2">
        <v>0.62361111111111112</v>
      </c>
      <c r="H4071" s="3">
        <v>46097</v>
      </c>
      <c r="I4071">
        <v>3</v>
      </c>
      <c r="J4071">
        <f>_xlfn.XLOOKUP(tbl_logs[[#This Row],[Target_Department]],tbl_DeptWeight[Department], tbl_DeptWeight[Impact Score])</f>
        <v>3</v>
      </c>
      <c r="K4071">
        <f>_xlfn.XLOOKUP(tbl_logs[[#This Row],[Employee_Action]],tbl_ResponseLikelihood[Employee Action],tbl_ResponseLikelihood[Likelihood Score])</f>
        <v>2</v>
      </c>
      <c r="L4071">
        <f>tbl_logs[[#This Row],[Impact Score]]*tbl_logs[[#This Row],[Response Multiplier]]</f>
        <v>6</v>
      </c>
      <c r="M4071" t="str" cm="1">
        <f t="array" ref="M4071">_xlfn.IFS(tbl_logs[[#This Row],[Total Score]]&lt;=4, "Low", tbl_logs[[#This Row],[Total Score]]&lt;=10, "Medium", tbl_logs[[#This Row],[Total Score]]&lt;=19, "High", tbl_logs[[#This Row],[Total Score]]&lt;=25, "Very High")</f>
        <v>Medium</v>
      </c>
      <c r="N4071" t="str" cm="1">
        <f t="array" ref="N4071">_xlfn.IFS(tbl_logs[[#This Row],[Total Score]]&lt;=4, "Low", tbl_logs[[#This Row],[Total Score]]&lt;=10, "Medium", tbl_logs[[#This Row],[Total Score]]&lt;=17, "High", tbl_logs[[#This Row],[Total Score]]&lt;=25, "Critical")</f>
        <v>Medium</v>
      </c>
    </row>
    <row r="4072" spans="1:14" x14ac:dyDescent="0.3">
      <c r="A4072" t="s">
        <v>1745</v>
      </c>
      <c r="B4072" s="1">
        <v>46097.629861111112</v>
      </c>
      <c r="C4072" t="s">
        <v>40</v>
      </c>
      <c r="D4072" t="s">
        <v>18</v>
      </c>
      <c r="E4072" t="s">
        <v>16</v>
      </c>
      <c r="F4072" t="s">
        <v>10</v>
      </c>
      <c r="G4072" s="2">
        <v>0.62986111111111109</v>
      </c>
      <c r="H4072" s="3">
        <v>46097</v>
      </c>
      <c r="I4072">
        <v>3</v>
      </c>
      <c r="J4072">
        <f>_xlfn.XLOOKUP(tbl_logs[[#This Row],[Target_Department]],tbl_DeptWeight[Department], tbl_DeptWeight[Impact Score])</f>
        <v>5</v>
      </c>
      <c r="K4072">
        <f>_xlfn.XLOOKUP(tbl_logs[[#This Row],[Employee_Action]],tbl_ResponseLikelihood[Employee Action],tbl_ResponseLikelihood[Likelihood Score])</f>
        <v>2</v>
      </c>
      <c r="L4072">
        <f>tbl_logs[[#This Row],[Impact Score]]*tbl_logs[[#This Row],[Response Multiplier]]</f>
        <v>10</v>
      </c>
      <c r="M4072" t="str" cm="1">
        <f t="array" ref="M4072">_xlfn.IFS(tbl_logs[[#This Row],[Total Score]]&lt;=4, "Low", tbl_logs[[#This Row],[Total Score]]&lt;=10, "Medium", tbl_logs[[#This Row],[Total Score]]&lt;=19, "High", tbl_logs[[#This Row],[Total Score]]&lt;=25, "Very High")</f>
        <v>Medium</v>
      </c>
      <c r="N4072" t="str" cm="1">
        <f t="array" ref="N4072">_xlfn.IFS(tbl_logs[[#This Row],[Total Score]]&lt;=4, "Low", tbl_logs[[#This Row],[Total Score]]&lt;=10, "Medium", tbl_logs[[#This Row],[Total Score]]&lt;=17, "High", tbl_logs[[#This Row],[Total Score]]&lt;=25, "Critical")</f>
        <v>Medium</v>
      </c>
    </row>
    <row r="4073" spans="1:14" x14ac:dyDescent="0.3">
      <c r="A4073" t="s">
        <v>1082</v>
      </c>
      <c r="B4073" s="1">
        <v>46097.65</v>
      </c>
      <c r="C4073" t="s">
        <v>7</v>
      </c>
      <c r="D4073" t="s">
        <v>8</v>
      </c>
      <c r="E4073" t="s">
        <v>19</v>
      </c>
      <c r="F4073" t="s">
        <v>20</v>
      </c>
      <c r="G4073" s="2">
        <v>0.65</v>
      </c>
      <c r="H4073" s="3">
        <v>46097</v>
      </c>
      <c r="I4073">
        <v>3</v>
      </c>
      <c r="J4073">
        <f>_xlfn.XLOOKUP(tbl_logs[[#This Row],[Target_Department]],tbl_DeptWeight[Department], tbl_DeptWeight[Impact Score])</f>
        <v>3</v>
      </c>
      <c r="K4073">
        <f>_xlfn.XLOOKUP(tbl_logs[[#This Row],[Employee_Action]],tbl_ResponseLikelihood[Employee Action],tbl_ResponseLikelihood[Likelihood Score])</f>
        <v>2</v>
      </c>
      <c r="L4073">
        <f>tbl_logs[[#This Row],[Impact Score]]*tbl_logs[[#This Row],[Response Multiplier]]</f>
        <v>6</v>
      </c>
      <c r="M4073" t="str" cm="1">
        <f t="array" ref="M4073">_xlfn.IFS(tbl_logs[[#This Row],[Total Score]]&lt;=4, "Low", tbl_logs[[#This Row],[Total Score]]&lt;=10, "Medium", tbl_logs[[#This Row],[Total Score]]&lt;=19, "High", tbl_logs[[#This Row],[Total Score]]&lt;=25, "Very High")</f>
        <v>Medium</v>
      </c>
      <c r="N4073" t="str" cm="1">
        <f t="array" ref="N4073">_xlfn.IFS(tbl_logs[[#This Row],[Total Score]]&lt;=4, "Low", tbl_logs[[#This Row],[Total Score]]&lt;=10, "Medium", tbl_logs[[#This Row],[Total Score]]&lt;=17, "High", tbl_logs[[#This Row],[Total Score]]&lt;=25, "Critical")</f>
        <v>Medium</v>
      </c>
    </row>
    <row r="4074" spans="1:14" x14ac:dyDescent="0.3">
      <c r="A4074" t="s">
        <v>3128</v>
      </c>
      <c r="B4074" s="1">
        <v>46097.671527777777</v>
      </c>
      <c r="C4074" t="s">
        <v>7</v>
      </c>
      <c r="D4074" t="s">
        <v>22</v>
      </c>
      <c r="E4074" t="s">
        <v>19</v>
      </c>
      <c r="F4074" t="s">
        <v>10</v>
      </c>
      <c r="G4074" s="2">
        <v>0.67152777777777772</v>
      </c>
      <c r="H4074" s="3">
        <v>46097</v>
      </c>
      <c r="I4074">
        <v>3</v>
      </c>
      <c r="J4074">
        <f>_xlfn.XLOOKUP(tbl_logs[[#This Row],[Target_Department]],tbl_DeptWeight[Department], tbl_DeptWeight[Impact Score])</f>
        <v>3</v>
      </c>
      <c r="K4074">
        <f>_xlfn.XLOOKUP(tbl_logs[[#This Row],[Employee_Action]],tbl_ResponseLikelihood[Employee Action],tbl_ResponseLikelihood[Likelihood Score])</f>
        <v>2</v>
      </c>
      <c r="L4074">
        <f>tbl_logs[[#This Row],[Impact Score]]*tbl_logs[[#This Row],[Response Multiplier]]</f>
        <v>6</v>
      </c>
      <c r="M4074" t="str" cm="1">
        <f t="array" ref="M4074">_xlfn.IFS(tbl_logs[[#This Row],[Total Score]]&lt;=4, "Low", tbl_logs[[#This Row],[Total Score]]&lt;=10, "Medium", tbl_logs[[#This Row],[Total Score]]&lt;=19, "High", tbl_logs[[#This Row],[Total Score]]&lt;=25, "Very High")</f>
        <v>Medium</v>
      </c>
      <c r="N4074" t="str" cm="1">
        <f t="array" ref="N4074">_xlfn.IFS(tbl_logs[[#This Row],[Total Score]]&lt;=4, "Low", tbl_logs[[#This Row],[Total Score]]&lt;=10, "Medium", tbl_logs[[#This Row],[Total Score]]&lt;=17, "High", tbl_logs[[#This Row],[Total Score]]&lt;=25, "Critical")</f>
        <v>Medium</v>
      </c>
    </row>
    <row r="4075" spans="1:14" x14ac:dyDescent="0.3">
      <c r="A4075" t="s">
        <v>4569</v>
      </c>
      <c r="B4075" s="1">
        <v>46097.692361111112</v>
      </c>
      <c r="C4075" t="s">
        <v>47</v>
      </c>
      <c r="D4075" t="s">
        <v>15</v>
      </c>
      <c r="E4075" t="s">
        <v>19</v>
      </c>
      <c r="F4075" t="s">
        <v>10</v>
      </c>
      <c r="G4075" s="2">
        <v>0.69236111111111109</v>
      </c>
      <c r="H4075" s="3">
        <v>46097</v>
      </c>
      <c r="I4075">
        <v>3</v>
      </c>
      <c r="J4075">
        <f>_xlfn.XLOOKUP(tbl_logs[[#This Row],[Target_Department]],tbl_DeptWeight[Department], tbl_DeptWeight[Impact Score])</f>
        <v>1</v>
      </c>
      <c r="K4075">
        <f>_xlfn.XLOOKUP(tbl_logs[[#This Row],[Employee_Action]],tbl_ResponseLikelihood[Employee Action],tbl_ResponseLikelihood[Likelihood Score])</f>
        <v>2</v>
      </c>
      <c r="L4075">
        <f>tbl_logs[[#This Row],[Impact Score]]*tbl_logs[[#This Row],[Response Multiplier]]</f>
        <v>2</v>
      </c>
      <c r="M4075" t="str" cm="1">
        <f t="array" ref="M4075">_xlfn.IFS(tbl_logs[[#This Row],[Total Score]]&lt;=4, "Low", tbl_logs[[#This Row],[Total Score]]&lt;=10, "Medium", tbl_logs[[#This Row],[Total Score]]&lt;=19, "High", tbl_logs[[#This Row],[Total Score]]&lt;=25, "Very High")</f>
        <v>Low</v>
      </c>
      <c r="N4075" t="str" cm="1">
        <f t="array" ref="N4075">_xlfn.IFS(tbl_logs[[#This Row],[Total Score]]&lt;=4, "Low", tbl_logs[[#This Row],[Total Score]]&lt;=10, "Medium", tbl_logs[[#This Row],[Total Score]]&lt;=17, "High", tbl_logs[[#This Row],[Total Score]]&lt;=25, "Critical")</f>
        <v>Low</v>
      </c>
    </row>
    <row r="4076" spans="1:14" x14ac:dyDescent="0.3">
      <c r="A4076" t="s">
        <v>3814</v>
      </c>
      <c r="B4076" s="1">
        <v>46097.727083333331</v>
      </c>
      <c r="C4076" t="s">
        <v>7</v>
      </c>
      <c r="D4076" t="s">
        <v>15</v>
      </c>
      <c r="E4076" t="s">
        <v>19</v>
      </c>
      <c r="F4076" t="s">
        <v>10</v>
      </c>
      <c r="G4076" s="2">
        <v>0.7270833333333333</v>
      </c>
      <c r="H4076" s="3">
        <v>46097</v>
      </c>
      <c r="I4076">
        <v>3</v>
      </c>
      <c r="J4076">
        <f>_xlfn.XLOOKUP(tbl_logs[[#This Row],[Target_Department]],tbl_DeptWeight[Department], tbl_DeptWeight[Impact Score])</f>
        <v>3</v>
      </c>
      <c r="K4076">
        <f>_xlfn.XLOOKUP(tbl_logs[[#This Row],[Employee_Action]],tbl_ResponseLikelihood[Employee Action],tbl_ResponseLikelihood[Likelihood Score])</f>
        <v>2</v>
      </c>
      <c r="L4076">
        <f>tbl_logs[[#This Row],[Impact Score]]*tbl_logs[[#This Row],[Response Multiplier]]</f>
        <v>6</v>
      </c>
      <c r="M4076" t="str" cm="1">
        <f t="array" ref="M4076">_xlfn.IFS(tbl_logs[[#This Row],[Total Score]]&lt;=4, "Low", tbl_logs[[#This Row],[Total Score]]&lt;=10, "Medium", tbl_logs[[#This Row],[Total Score]]&lt;=19, "High", tbl_logs[[#This Row],[Total Score]]&lt;=25, "Very High")</f>
        <v>Medium</v>
      </c>
      <c r="N4076" t="str" cm="1">
        <f t="array" ref="N4076">_xlfn.IFS(tbl_logs[[#This Row],[Total Score]]&lt;=4, "Low", tbl_logs[[#This Row],[Total Score]]&lt;=10, "Medium", tbl_logs[[#This Row],[Total Score]]&lt;=17, "High", tbl_logs[[#This Row],[Total Score]]&lt;=25, "Critical")</f>
        <v>Medium</v>
      </c>
    </row>
    <row r="4077" spans="1:14" x14ac:dyDescent="0.3">
      <c r="A4077" t="s">
        <v>2227</v>
      </c>
      <c r="B4077" s="1">
        <v>46097.74722222222</v>
      </c>
      <c r="C4077" t="s">
        <v>7</v>
      </c>
      <c r="D4077" t="s">
        <v>15</v>
      </c>
      <c r="E4077" t="s">
        <v>19</v>
      </c>
      <c r="F4077" t="s">
        <v>33</v>
      </c>
      <c r="G4077" s="2">
        <v>0.74722222222222223</v>
      </c>
      <c r="H4077" s="3">
        <v>46097</v>
      </c>
      <c r="I4077">
        <v>3</v>
      </c>
      <c r="J4077">
        <f>_xlfn.XLOOKUP(tbl_logs[[#This Row],[Target_Department]],tbl_DeptWeight[Department], tbl_DeptWeight[Impact Score])</f>
        <v>3</v>
      </c>
      <c r="K4077">
        <f>_xlfn.XLOOKUP(tbl_logs[[#This Row],[Employee_Action]],tbl_ResponseLikelihood[Employee Action],tbl_ResponseLikelihood[Likelihood Score])</f>
        <v>4</v>
      </c>
      <c r="L4077">
        <f>tbl_logs[[#This Row],[Impact Score]]*tbl_logs[[#This Row],[Response Multiplier]]</f>
        <v>12</v>
      </c>
      <c r="M4077" t="str" cm="1">
        <f t="array" ref="M4077">_xlfn.IFS(tbl_logs[[#This Row],[Total Score]]&lt;=4, "Low", tbl_logs[[#This Row],[Total Score]]&lt;=10, "Medium", tbl_logs[[#This Row],[Total Score]]&lt;=19, "High", tbl_logs[[#This Row],[Total Score]]&lt;=25, "Very High")</f>
        <v>High</v>
      </c>
      <c r="N4077" t="str" cm="1">
        <f t="array" ref="N4077">_xlfn.IFS(tbl_logs[[#This Row],[Total Score]]&lt;=4, "Low", tbl_logs[[#This Row],[Total Score]]&lt;=10, "Medium", tbl_logs[[#This Row],[Total Score]]&lt;=17, "High", tbl_logs[[#This Row],[Total Score]]&lt;=25, "Critical")</f>
        <v>High</v>
      </c>
    </row>
    <row r="4078" spans="1:14" x14ac:dyDescent="0.3">
      <c r="A4078" t="s">
        <v>1546</v>
      </c>
      <c r="B4078" s="1">
        <v>46097.759722222225</v>
      </c>
      <c r="C4078" t="s">
        <v>40</v>
      </c>
      <c r="D4078" t="s">
        <v>15</v>
      </c>
      <c r="E4078" t="s">
        <v>16</v>
      </c>
      <c r="F4078" t="s">
        <v>10</v>
      </c>
      <c r="G4078" s="2">
        <v>0.75972222222222219</v>
      </c>
      <c r="H4078" s="3">
        <v>46097</v>
      </c>
      <c r="I4078">
        <v>3</v>
      </c>
      <c r="J4078">
        <f>_xlfn.XLOOKUP(tbl_logs[[#This Row],[Target_Department]],tbl_DeptWeight[Department], tbl_DeptWeight[Impact Score])</f>
        <v>5</v>
      </c>
      <c r="K4078">
        <f>_xlfn.XLOOKUP(tbl_logs[[#This Row],[Employee_Action]],tbl_ResponseLikelihood[Employee Action],tbl_ResponseLikelihood[Likelihood Score])</f>
        <v>2</v>
      </c>
      <c r="L4078">
        <f>tbl_logs[[#This Row],[Impact Score]]*tbl_logs[[#This Row],[Response Multiplier]]</f>
        <v>10</v>
      </c>
      <c r="M4078" t="str" cm="1">
        <f t="array" ref="M4078">_xlfn.IFS(tbl_logs[[#This Row],[Total Score]]&lt;=4, "Low", tbl_logs[[#This Row],[Total Score]]&lt;=10, "Medium", tbl_logs[[#This Row],[Total Score]]&lt;=19, "High", tbl_logs[[#This Row],[Total Score]]&lt;=25, "Very High")</f>
        <v>Medium</v>
      </c>
      <c r="N4078" t="str" cm="1">
        <f t="array" ref="N4078">_xlfn.IFS(tbl_logs[[#This Row],[Total Score]]&lt;=4, "Low", tbl_logs[[#This Row],[Total Score]]&lt;=10, "Medium", tbl_logs[[#This Row],[Total Score]]&lt;=17, "High", tbl_logs[[#This Row],[Total Score]]&lt;=25, "Critical")</f>
        <v>Medium</v>
      </c>
    </row>
    <row r="4079" spans="1:14" x14ac:dyDescent="0.3">
      <c r="A4079" t="s">
        <v>778</v>
      </c>
      <c r="B4079" s="1">
        <v>46097.806250000001</v>
      </c>
      <c r="C4079" t="s">
        <v>7</v>
      </c>
      <c r="D4079" t="s">
        <v>8</v>
      </c>
      <c r="E4079" t="s">
        <v>19</v>
      </c>
      <c r="F4079" t="s">
        <v>20</v>
      </c>
      <c r="G4079" s="2">
        <v>0.80625000000000002</v>
      </c>
      <c r="H4079" s="3">
        <v>46097</v>
      </c>
      <c r="I4079">
        <v>3</v>
      </c>
      <c r="J4079">
        <f>_xlfn.XLOOKUP(tbl_logs[[#This Row],[Target_Department]],tbl_DeptWeight[Department], tbl_DeptWeight[Impact Score])</f>
        <v>3</v>
      </c>
      <c r="K4079">
        <f>_xlfn.XLOOKUP(tbl_logs[[#This Row],[Employee_Action]],tbl_ResponseLikelihood[Employee Action],tbl_ResponseLikelihood[Likelihood Score])</f>
        <v>2</v>
      </c>
      <c r="L4079">
        <f>tbl_logs[[#This Row],[Impact Score]]*tbl_logs[[#This Row],[Response Multiplier]]</f>
        <v>6</v>
      </c>
      <c r="M4079" t="str" cm="1">
        <f t="array" ref="M4079">_xlfn.IFS(tbl_logs[[#This Row],[Total Score]]&lt;=4, "Low", tbl_logs[[#This Row],[Total Score]]&lt;=10, "Medium", tbl_logs[[#This Row],[Total Score]]&lt;=19, "High", tbl_logs[[#This Row],[Total Score]]&lt;=25, "Very High")</f>
        <v>Medium</v>
      </c>
      <c r="N4079" t="str" cm="1">
        <f t="array" ref="N4079">_xlfn.IFS(tbl_logs[[#This Row],[Total Score]]&lt;=4, "Low", tbl_logs[[#This Row],[Total Score]]&lt;=10, "Medium", tbl_logs[[#This Row],[Total Score]]&lt;=17, "High", tbl_logs[[#This Row],[Total Score]]&lt;=25, "Critical")</f>
        <v>Medium</v>
      </c>
    </row>
    <row r="4080" spans="1:14" x14ac:dyDescent="0.3">
      <c r="A4080" t="s">
        <v>4766</v>
      </c>
      <c r="B4080" s="1">
        <v>46097.828472222223</v>
      </c>
      <c r="C4080" t="s">
        <v>7</v>
      </c>
      <c r="D4080" t="s">
        <v>22</v>
      </c>
      <c r="E4080" t="s">
        <v>19</v>
      </c>
      <c r="F4080" t="s">
        <v>10</v>
      </c>
      <c r="G4080" s="2">
        <v>0.82847222222222228</v>
      </c>
      <c r="H4080" s="3">
        <v>46097</v>
      </c>
      <c r="I4080">
        <v>3</v>
      </c>
      <c r="J4080">
        <f>_xlfn.XLOOKUP(tbl_logs[[#This Row],[Target_Department]],tbl_DeptWeight[Department], tbl_DeptWeight[Impact Score])</f>
        <v>3</v>
      </c>
      <c r="K4080">
        <f>_xlfn.XLOOKUP(tbl_logs[[#This Row],[Employee_Action]],tbl_ResponseLikelihood[Employee Action],tbl_ResponseLikelihood[Likelihood Score])</f>
        <v>2</v>
      </c>
      <c r="L4080">
        <f>tbl_logs[[#This Row],[Impact Score]]*tbl_logs[[#This Row],[Response Multiplier]]</f>
        <v>6</v>
      </c>
      <c r="M4080" t="str" cm="1">
        <f t="array" ref="M4080">_xlfn.IFS(tbl_logs[[#This Row],[Total Score]]&lt;=4, "Low", tbl_logs[[#This Row],[Total Score]]&lt;=10, "Medium", tbl_logs[[#This Row],[Total Score]]&lt;=19, "High", tbl_logs[[#This Row],[Total Score]]&lt;=25, "Very High")</f>
        <v>Medium</v>
      </c>
      <c r="N4080" t="str" cm="1">
        <f t="array" ref="N4080">_xlfn.IFS(tbl_logs[[#This Row],[Total Score]]&lt;=4, "Low", tbl_logs[[#This Row],[Total Score]]&lt;=10, "Medium", tbl_logs[[#This Row],[Total Score]]&lt;=17, "High", tbl_logs[[#This Row],[Total Score]]&lt;=25, "Critical")</f>
        <v>Medium</v>
      </c>
    </row>
    <row r="4081" spans="1:14" x14ac:dyDescent="0.3">
      <c r="A4081" t="s">
        <v>3562</v>
      </c>
      <c r="B4081" s="1">
        <v>46097.85</v>
      </c>
      <c r="C4081" t="s">
        <v>7</v>
      </c>
      <c r="D4081" t="s">
        <v>22</v>
      </c>
      <c r="E4081" t="s">
        <v>19</v>
      </c>
      <c r="F4081" t="s">
        <v>13</v>
      </c>
      <c r="G4081" s="2">
        <v>0.85</v>
      </c>
      <c r="H4081" s="3">
        <v>46097</v>
      </c>
      <c r="I4081">
        <v>3</v>
      </c>
      <c r="J4081">
        <f>_xlfn.XLOOKUP(tbl_logs[[#This Row],[Target_Department]],tbl_DeptWeight[Department], tbl_DeptWeight[Impact Score])</f>
        <v>3</v>
      </c>
      <c r="K4081">
        <f>_xlfn.XLOOKUP(tbl_logs[[#This Row],[Employee_Action]],tbl_ResponseLikelihood[Employee Action],tbl_ResponseLikelihood[Likelihood Score])</f>
        <v>1</v>
      </c>
      <c r="L4081">
        <f>tbl_logs[[#This Row],[Impact Score]]*tbl_logs[[#This Row],[Response Multiplier]]</f>
        <v>3</v>
      </c>
      <c r="M4081" t="str" cm="1">
        <f t="array" ref="M4081">_xlfn.IFS(tbl_logs[[#This Row],[Total Score]]&lt;=4, "Low", tbl_logs[[#This Row],[Total Score]]&lt;=10, "Medium", tbl_logs[[#This Row],[Total Score]]&lt;=19, "High", tbl_logs[[#This Row],[Total Score]]&lt;=25, "Very High")</f>
        <v>Low</v>
      </c>
      <c r="N4081" t="str" cm="1">
        <f t="array" ref="N4081">_xlfn.IFS(tbl_logs[[#This Row],[Total Score]]&lt;=4, "Low", tbl_logs[[#This Row],[Total Score]]&lt;=10, "Medium", tbl_logs[[#This Row],[Total Score]]&lt;=17, "High", tbl_logs[[#This Row],[Total Score]]&lt;=25, "Critical")</f>
        <v>Low</v>
      </c>
    </row>
    <row r="4082" spans="1:14" x14ac:dyDescent="0.3">
      <c r="A4082" t="s">
        <v>2744</v>
      </c>
      <c r="B4082" s="1">
        <v>46097.896527777775</v>
      </c>
      <c r="C4082" t="s">
        <v>7</v>
      </c>
      <c r="D4082" t="s">
        <v>15</v>
      </c>
      <c r="E4082" t="s">
        <v>19</v>
      </c>
      <c r="F4082" t="s">
        <v>33</v>
      </c>
      <c r="G4082" s="2">
        <v>0.89652777777777781</v>
      </c>
      <c r="H4082" s="3">
        <v>46097</v>
      </c>
      <c r="I4082">
        <v>3</v>
      </c>
      <c r="J4082">
        <f>_xlfn.XLOOKUP(tbl_logs[[#This Row],[Target_Department]],tbl_DeptWeight[Department], tbl_DeptWeight[Impact Score])</f>
        <v>3</v>
      </c>
      <c r="K4082">
        <f>_xlfn.XLOOKUP(tbl_logs[[#This Row],[Employee_Action]],tbl_ResponseLikelihood[Employee Action],tbl_ResponseLikelihood[Likelihood Score])</f>
        <v>4</v>
      </c>
      <c r="L4082">
        <f>tbl_logs[[#This Row],[Impact Score]]*tbl_logs[[#This Row],[Response Multiplier]]</f>
        <v>12</v>
      </c>
      <c r="M4082" t="str" cm="1">
        <f t="array" ref="M4082">_xlfn.IFS(tbl_logs[[#This Row],[Total Score]]&lt;=4, "Low", tbl_logs[[#This Row],[Total Score]]&lt;=10, "Medium", tbl_logs[[#This Row],[Total Score]]&lt;=19, "High", tbl_logs[[#This Row],[Total Score]]&lt;=25, "Very High")</f>
        <v>High</v>
      </c>
      <c r="N4082" t="str" cm="1">
        <f t="array" ref="N4082">_xlfn.IFS(tbl_logs[[#This Row],[Total Score]]&lt;=4, "Low", tbl_logs[[#This Row],[Total Score]]&lt;=10, "Medium", tbl_logs[[#This Row],[Total Score]]&lt;=17, "High", tbl_logs[[#This Row],[Total Score]]&lt;=25, "Critical")</f>
        <v>High</v>
      </c>
    </row>
    <row r="4083" spans="1:14" x14ac:dyDescent="0.3">
      <c r="A4083" t="s">
        <v>4200</v>
      </c>
      <c r="B4083" s="1">
        <v>46097.96875</v>
      </c>
      <c r="C4083" t="s">
        <v>7</v>
      </c>
      <c r="D4083" t="s">
        <v>15</v>
      </c>
      <c r="E4083" t="s">
        <v>31</v>
      </c>
      <c r="F4083" t="s">
        <v>10</v>
      </c>
      <c r="G4083" s="2">
        <v>0.96875</v>
      </c>
      <c r="H4083" s="3">
        <v>46097</v>
      </c>
      <c r="I4083">
        <v>3</v>
      </c>
      <c r="J4083">
        <f>_xlfn.XLOOKUP(tbl_logs[[#This Row],[Target_Department]],tbl_DeptWeight[Department], tbl_DeptWeight[Impact Score])</f>
        <v>3</v>
      </c>
      <c r="K4083">
        <f>_xlfn.XLOOKUP(tbl_logs[[#This Row],[Employee_Action]],tbl_ResponseLikelihood[Employee Action],tbl_ResponseLikelihood[Likelihood Score])</f>
        <v>2</v>
      </c>
      <c r="L4083">
        <f>tbl_logs[[#This Row],[Impact Score]]*tbl_logs[[#This Row],[Response Multiplier]]</f>
        <v>6</v>
      </c>
      <c r="M4083" t="str" cm="1">
        <f t="array" ref="M4083">_xlfn.IFS(tbl_logs[[#This Row],[Total Score]]&lt;=4, "Low", tbl_logs[[#This Row],[Total Score]]&lt;=10, "Medium", tbl_logs[[#This Row],[Total Score]]&lt;=19, "High", tbl_logs[[#This Row],[Total Score]]&lt;=25, "Very High")</f>
        <v>Medium</v>
      </c>
      <c r="N4083" t="str" cm="1">
        <f t="array" ref="N4083">_xlfn.IFS(tbl_logs[[#This Row],[Total Score]]&lt;=4, "Low", tbl_logs[[#This Row],[Total Score]]&lt;=10, "Medium", tbl_logs[[#This Row],[Total Score]]&lt;=17, "High", tbl_logs[[#This Row],[Total Score]]&lt;=25, "Critical")</f>
        <v>Medium</v>
      </c>
    </row>
    <row r="4084" spans="1:14" x14ac:dyDescent="0.3">
      <c r="A4084" t="s">
        <v>2946</v>
      </c>
      <c r="B4084" s="1">
        <v>46097.979166666664</v>
      </c>
      <c r="C4084" t="s">
        <v>47</v>
      </c>
      <c r="D4084" t="s">
        <v>22</v>
      </c>
      <c r="E4084" t="s">
        <v>9</v>
      </c>
      <c r="F4084" t="s">
        <v>10</v>
      </c>
      <c r="G4084" s="2">
        <v>0.97916666666666663</v>
      </c>
      <c r="H4084" s="3">
        <v>46097</v>
      </c>
      <c r="I4084">
        <v>3</v>
      </c>
      <c r="J4084">
        <f>_xlfn.XLOOKUP(tbl_logs[[#This Row],[Target_Department]],tbl_DeptWeight[Department], tbl_DeptWeight[Impact Score])</f>
        <v>1</v>
      </c>
      <c r="K4084">
        <f>_xlfn.XLOOKUP(tbl_logs[[#This Row],[Employee_Action]],tbl_ResponseLikelihood[Employee Action],tbl_ResponseLikelihood[Likelihood Score])</f>
        <v>2</v>
      </c>
      <c r="L4084">
        <f>tbl_logs[[#This Row],[Impact Score]]*tbl_logs[[#This Row],[Response Multiplier]]</f>
        <v>2</v>
      </c>
      <c r="M4084" t="str" cm="1">
        <f t="array" ref="M4084">_xlfn.IFS(tbl_logs[[#This Row],[Total Score]]&lt;=4, "Low", tbl_logs[[#This Row],[Total Score]]&lt;=10, "Medium", tbl_logs[[#This Row],[Total Score]]&lt;=19, "High", tbl_logs[[#This Row],[Total Score]]&lt;=25, "Very High")</f>
        <v>Low</v>
      </c>
      <c r="N4084" t="str" cm="1">
        <f t="array" ref="N4084">_xlfn.IFS(tbl_logs[[#This Row],[Total Score]]&lt;=4, "Low", tbl_logs[[#This Row],[Total Score]]&lt;=10, "Medium", tbl_logs[[#This Row],[Total Score]]&lt;=17, "High", tbl_logs[[#This Row],[Total Score]]&lt;=25, "Critical")</f>
        <v>Low</v>
      </c>
    </row>
    <row r="4085" spans="1:14" x14ac:dyDescent="0.3">
      <c r="A4085" t="s">
        <v>3523</v>
      </c>
      <c r="B4085" s="1">
        <v>46097.994444444441</v>
      </c>
      <c r="C4085" t="s">
        <v>40</v>
      </c>
      <c r="D4085" t="s">
        <v>18</v>
      </c>
      <c r="E4085" t="s">
        <v>16</v>
      </c>
      <c r="F4085" t="s">
        <v>20</v>
      </c>
      <c r="G4085" s="2">
        <v>0.99444444444444446</v>
      </c>
      <c r="H4085" s="3">
        <v>46097</v>
      </c>
      <c r="I4085">
        <v>3</v>
      </c>
      <c r="J4085">
        <f>_xlfn.XLOOKUP(tbl_logs[[#This Row],[Target_Department]],tbl_DeptWeight[Department], tbl_DeptWeight[Impact Score])</f>
        <v>5</v>
      </c>
      <c r="K4085">
        <f>_xlfn.XLOOKUP(tbl_logs[[#This Row],[Employee_Action]],tbl_ResponseLikelihood[Employee Action],tbl_ResponseLikelihood[Likelihood Score])</f>
        <v>2</v>
      </c>
      <c r="L4085">
        <f>tbl_logs[[#This Row],[Impact Score]]*tbl_logs[[#This Row],[Response Multiplier]]</f>
        <v>10</v>
      </c>
      <c r="M4085" t="str" cm="1">
        <f t="array" ref="M4085">_xlfn.IFS(tbl_logs[[#This Row],[Total Score]]&lt;=4, "Low", tbl_logs[[#This Row],[Total Score]]&lt;=10, "Medium", tbl_logs[[#This Row],[Total Score]]&lt;=19, "High", tbl_logs[[#This Row],[Total Score]]&lt;=25, "Very High")</f>
        <v>Medium</v>
      </c>
      <c r="N4085" t="str" cm="1">
        <f t="array" ref="N4085">_xlfn.IFS(tbl_logs[[#This Row],[Total Score]]&lt;=4, "Low", tbl_logs[[#This Row],[Total Score]]&lt;=10, "Medium", tbl_logs[[#This Row],[Total Score]]&lt;=17, "High", tbl_logs[[#This Row],[Total Score]]&lt;=25, "Critical")</f>
        <v>Medium</v>
      </c>
    </row>
    <row r="4086" spans="1:14" x14ac:dyDescent="0.3">
      <c r="A4086" t="s">
        <v>2004</v>
      </c>
      <c r="B4086" s="1">
        <v>46098.060416666667</v>
      </c>
      <c r="C4086" t="s">
        <v>7</v>
      </c>
      <c r="D4086" t="s">
        <v>22</v>
      </c>
      <c r="E4086" t="s">
        <v>16</v>
      </c>
      <c r="F4086" t="s">
        <v>10</v>
      </c>
      <c r="G4086" s="2">
        <v>6.0416666666666667E-2</v>
      </c>
      <c r="H4086" s="3">
        <v>46098</v>
      </c>
      <c r="I4086">
        <v>3</v>
      </c>
      <c r="J4086">
        <f>_xlfn.XLOOKUP(tbl_logs[[#This Row],[Target_Department]],tbl_DeptWeight[Department], tbl_DeptWeight[Impact Score])</f>
        <v>3</v>
      </c>
      <c r="K4086">
        <f>_xlfn.XLOOKUP(tbl_logs[[#This Row],[Employee_Action]],tbl_ResponseLikelihood[Employee Action],tbl_ResponseLikelihood[Likelihood Score])</f>
        <v>2</v>
      </c>
      <c r="L4086">
        <f>tbl_logs[[#This Row],[Impact Score]]*tbl_logs[[#This Row],[Response Multiplier]]</f>
        <v>6</v>
      </c>
      <c r="M4086" t="str" cm="1">
        <f t="array" ref="M4086">_xlfn.IFS(tbl_logs[[#This Row],[Total Score]]&lt;=4, "Low", tbl_logs[[#This Row],[Total Score]]&lt;=10, "Medium", tbl_logs[[#This Row],[Total Score]]&lt;=19, "High", tbl_logs[[#This Row],[Total Score]]&lt;=25, "Very High")</f>
        <v>Medium</v>
      </c>
      <c r="N4086" t="str" cm="1">
        <f t="array" ref="N4086">_xlfn.IFS(tbl_logs[[#This Row],[Total Score]]&lt;=4, "Low", tbl_logs[[#This Row],[Total Score]]&lt;=10, "Medium", tbl_logs[[#This Row],[Total Score]]&lt;=17, "High", tbl_logs[[#This Row],[Total Score]]&lt;=25, "Critical")</f>
        <v>Medium</v>
      </c>
    </row>
    <row r="4087" spans="1:14" x14ac:dyDescent="0.3">
      <c r="A4087" t="s">
        <v>1944</v>
      </c>
      <c r="B4087" s="1">
        <v>46098.090277777781</v>
      </c>
      <c r="C4087" t="s">
        <v>7</v>
      </c>
      <c r="D4087" t="s">
        <v>22</v>
      </c>
      <c r="E4087" t="s">
        <v>19</v>
      </c>
      <c r="F4087" t="s">
        <v>20</v>
      </c>
      <c r="G4087" s="2">
        <v>9.0277777777777776E-2</v>
      </c>
      <c r="H4087" s="3">
        <v>46098</v>
      </c>
      <c r="I4087">
        <v>3</v>
      </c>
      <c r="J4087">
        <f>_xlfn.XLOOKUP(tbl_logs[[#This Row],[Target_Department]],tbl_DeptWeight[Department], tbl_DeptWeight[Impact Score])</f>
        <v>3</v>
      </c>
      <c r="K4087">
        <f>_xlfn.XLOOKUP(tbl_logs[[#This Row],[Employee_Action]],tbl_ResponseLikelihood[Employee Action],tbl_ResponseLikelihood[Likelihood Score])</f>
        <v>2</v>
      </c>
      <c r="L4087">
        <f>tbl_logs[[#This Row],[Impact Score]]*tbl_logs[[#This Row],[Response Multiplier]]</f>
        <v>6</v>
      </c>
      <c r="M4087" t="str" cm="1">
        <f t="array" ref="M4087">_xlfn.IFS(tbl_logs[[#This Row],[Total Score]]&lt;=4, "Low", tbl_logs[[#This Row],[Total Score]]&lt;=10, "Medium", tbl_logs[[#This Row],[Total Score]]&lt;=19, "High", tbl_logs[[#This Row],[Total Score]]&lt;=25, "Very High")</f>
        <v>Medium</v>
      </c>
      <c r="N4087" t="str" cm="1">
        <f t="array" ref="N4087">_xlfn.IFS(tbl_logs[[#This Row],[Total Score]]&lt;=4, "Low", tbl_logs[[#This Row],[Total Score]]&lt;=10, "Medium", tbl_logs[[#This Row],[Total Score]]&lt;=17, "High", tbl_logs[[#This Row],[Total Score]]&lt;=25, "Critical")</f>
        <v>Medium</v>
      </c>
    </row>
    <row r="4088" spans="1:14" x14ac:dyDescent="0.3">
      <c r="A4088" t="s">
        <v>1993</v>
      </c>
      <c r="B4088" s="1">
        <v>46098.090277777781</v>
      </c>
      <c r="C4088" t="s">
        <v>26</v>
      </c>
      <c r="D4088" t="s">
        <v>22</v>
      </c>
      <c r="E4088" t="s">
        <v>31</v>
      </c>
      <c r="F4088" t="s">
        <v>33</v>
      </c>
      <c r="G4088" s="2">
        <v>9.0277777777777776E-2</v>
      </c>
      <c r="H4088" s="3">
        <v>46098</v>
      </c>
      <c r="I4088">
        <v>3</v>
      </c>
      <c r="J4088">
        <f>_xlfn.XLOOKUP(tbl_logs[[#This Row],[Target_Department]],tbl_DeptWeight[Department], tbl_DeptWeight[Impact Score])</f>
        <v>3</v>
      </c>
      <c r="K4088">
        <f>_xlfn.XLOOKUP(tbl_logs[[#This Row],[Employee_Action]],tbl_ResponseLikelihood[Employee Action],tbl_ResponseLikelihood[Likelihood Score])</f>
        <v>4</v>
      </c>
      <c r="L4088">
        <f>tbl_logs[[#This Row],[Impact Score]]*tbl_logs[[#This Row],[Response Multiplier]]</f>
        <v>12</v>
      </c>
      <c r="M4088" t="str" cm="1">
        <f t="array" ref="M4088">_xlfn.IFS(tbl_logs[[#This Row],[Total Score]]&lt;=4, "Low", tbl_logs[[#This Row],[Total Score]]&lt;=10, "Medium", tbl_logs[[#This Row],[Total Score]]&lt;=19, "High", tbl_logs[[#This Row],[Total Score]]&lt;=25, "Very High")</f>
        <v>High</v>
      </c>
      <c r="N4088" t="str" cm="1">
        <f t="array" ref="N4088">_xlfn.IFS(tbl_logs[[#This Row],[Total Score]]&lt;=4, "Low", tbl_logs[[#This Row],[Total Score]]&lt;=10, "Medium", tbl_logs[[#This Row],[Total Score]]&lt;=17, "High", tbl_logs[[#This Row],[Total Score]]&lt;=25, "Critical")</f>
        <v>High</v>
      </c>
    </row>
    <row r="4089" spans="1:14" x14ac:dyDescent="0.3">
      <c r="A4089" t="s">
        <v>4660</v>
      </c>
      <c r="B4089" s="1">
        <v>46098.092361111114</v>
      </c>
      <c r="C4089" t="s">
        <v>7</v>
      </c>
      <c r="D4089" t="s">
        <v>18</v>
      </c>
      <c r="E4089" t="s">
        <v>19</v>
      </c>
      <c r="F4089" t="s">
        <v>13</v>
      </c>
      <c r="G4089" s="2">
        <v>9.2361111111111116E-2</v>
      </c>
      <c r="H4089" s="3">
        <v>46098</v>
      </c>
      <c r="I4089">
        <v>3</v>
      </c>
      <c r="J4089">
        <f>_xlfn.XLOOKUP(tbl_logs[[#This Row],[Target_Department]],tbl_DeptWeight[Department], tbl_DeptWeight[Impact Score])</f>
        <v>3</v>
      </c>
      <c r="K4089">
        <f>_xlfn.XLOOKUP(tbl_logs[[#This Row],[Employee_Action]],tbl_ResponseLikelihood[Employee Action],tbl_ResponseLikelihood[Likelihood Score])</f>
        <v>1</v>
      </c>
      <c r="L4089">
        <f>tbl_logs[[#This Row],[Impact Score]]*tbl_logs[[#This Row],[Response Multiplier]]</f>
        <v>3</v>
      </c>
      <c r="M4089" t="str" cm="1">
        <f t="array" ref="M4089">_xlfn.IFS(tbl_logs[[#This Row],[Total Score]]&lt;=4, "Low", tbl_logs[[#This Row],[Total Score]]&lt;=10, "Medium", tbl_logs[[#This Row],[Total Score]]&lt;=19, "High", tbl_logs[[#This Row],[Total Score]]&lt;=25, "Very High")</f>
        <v>Low</v>
      </c>
      <c r="N4089" t="str" cm="1">
        <f t="array" ref="N4089">_xlfn.IFS(tbl_logs[[#This Row],[Total Score]]&lt;=4, "Low", tbl_logs[[#This Row],[Total Score]]&lt;=10, "Medium", tbl_logs[[#This Row],[Total Score]]&lt;=17, "High", tbl_logs[[#This Row],[Total Score]]&lt;=25, "Critical")</f>
        <v>Low</v>
      </c>
    </row>
    <row r="4090" spans="1:14" x14ac:dyDescent="0.3">
      <c r="A4090" t="s">
        <v>3388</v>
      </c>
      <c r="B4090" s="1">
        <v>46098.095138888886</v>
      </c>
      <c r="C4090" t="s">
        <v>7</v>
      </c>
      <c r="D4090" t="s">
        <v>15</v>
      </c>
      <c r="E4090" t="s">
        <v>16</v>
      </c>
      <c r="F4090" t="s">
        <v>13</v>
      </c>
      <c r="G4090" s="2">
        <v>9.5138888888888884E-2</v>
      </c>
      <c r="H4090" s="3">
        <v>46098</v>
      </c>
      <c r="I4090">
        <v>3</v>
      </c>
      <c r="J4090">
        <f>_xlfn.XLOOKUP(tbl_logs[[#This Row],[Target_Department]],tbl_DeptWeight[Department], tbl_DeptWeight[Impact Score])</f>
        <v>3</v>
      </c>
      <c r="K4090">
        <f>_xlfn.XLOOKUP(tbl_logs[[#This Row],[Employee_Action]],tbl_ResponseLikelihood[Employee Action],tbl_ResponseLikelihood[Likelihood Score])</f>
        <v>1</v>
      </c>
      <c r="L4090">
        <f>tbl_logs[[#This Row],[Impact Score]]*tbl_logs[[#This Row],[Response Multiplier]]</f>
        <v>3</v>
      </c>
      <c r="M4090" t="str" cm="1">
        <f t="array" ref="M4090">_xlfn.IFS(tbl_logs[[#This Row],[Total Score]]&lt;=4, "Low", tbl_logs[[#This Row],[Total Score]]&lt;=10, "Medium", tbl_logs[[#This Row],[Total Score]]&lt;=19, "High", tbl_logs[[#This Row],[Total Score]]&lt;=25, "Very High")</f>
        <v>Low</v>
      </c>
      <c r="N4090" t="str" cm="1">
        <f t="array" ref="N4090">_xlfn.IFS(tbl_logs[[#This Row],[Total Score]]&lt;=4, "Low", tbl_logs[[#This Row],[Total Score]]&lt;=10, "Medium", tbl_logs[[#This Row],[Total Score]]&lt;=17, "High", tbl_logs[[#This Row],[Total Score]]&lt;=25, "Critical")</f>
        <v>Low</v>
      </c>
    </row>
    <row r="4091" spans="1:14" x14ac:dyDescent="0.3">
      <c r="A4091" t="s">
        <v>1616</v>
      </c>
      <c r="B4091" s="1">
        <v>46098.095833333333</v>
      </c>
      <c r="C4091" t="s">
        <v>40</v>
      </c>
      <c r="D4091" t="s">
        <v>18</v>
      </c>
      <c r="E4091" t="s">
        <v>16</v>
      </c>
      <c r="F4091" t="s">
        <v>20</v>
      </c>
      <c r="G4091" s="2">
        <v>9.583333333333334E-2</v>
      </c>
      <c r="H4091" s="3">
        <v>46098</v>
      </c>
      <c r="I4091">
        <v>3</v>
      </c>
      <c r="J4091">
        <f>_xlfn.XLOOKUP(tbl_logs[[#This Row],[Target_Department]],tbl_DeptWeight[Department], tbl_DeptWeight[Impact Score])</f>
        <v>5</v>
      </c>
      <c r="K4091">
        <f>_xlfn.XLOOKUP(tbl_logs[[#This Row],[Employee_Action]],tbl_ResponseLikelihood[Employee Action],tbl_ResponseLikelihood[Likelihood Score])</f>
        <v>2</v>
      </c>
      <c r="L4091">
        <f>tbl_logs[[#This Row],[Impact Score]]*tbl_logs[[#This Row],[Response Multiplier]]</f>
        <v>10</v>
      </c>
      <c r="M4091" t="str" cm="1">
        <f t="array" ref="M4091">_xlfn.IFS(tbl_logs[[#This Row],[Total Score]]&lt;=4, "Low", tbl_logs[[#This Row],[Total Score]]&lt;=10, "Medium", tbl_logs[[#This Row],[Total Score]]&lt;=19, "High", tbl_logs[[#This Row],[Total Score]]&lt;=25, "Very High")</f>
        <v>Medium</v>
      </c>
      <c r="N4091" t="str" cm="1">
        <f t="array" ref="N4091">_xlfn.IFS(tbl_logs[[#This Row],[Total Score]]&lt;=4, "Low", tbl_logs[[#This Row],[Total Score]]&lt;=10, "Medium", tbl_logs[[#This Row],[Total Score]]&lt;=17, "High", tbl_logs[[#This Row],[Total Score]]&lt;=25, "Critical")</f>
        <v>Medium</v>
      </c>
    </row>
    <row r="4092" spans="1:14" x14ac:dyDescent="0.3">
      <c r="A4092" t="s">
        <v>4363</v>
      </c>
      <c r="B4092" s="1">
        <v>46098.132638888892</v>
      </c>
      <c r="C4092" t="s">
        <v>26</v>
      </c>
      <c r="D4092" t="s">
        <v>22</v>
      </c>
      <c r="E4092" t="s">
        <v>9</v>
      </c>
      <c r="F4092" t="s">
        <v>10</v>
      </c>
      <c r="G4092" s="2">
        <v>0.13263888888888889</v>
      </c>
      <c r="H4092" s="3">
        <v>46098</v>
      </c>
      <c r="I4092">
        <v>3</v>
      </c>
      <c r="J4092">
        <f>_xlfn.XLOOKUP(tbl_logs[[#This Row],[Target_Department]],tbl_DeptWeight[Department], tbl_DeptWeight[Impact Score])</f>
        <v>3</v>
      </c>
      <c r="K4092">
        <f>_xlfn.XLOOKUP(tbl_logs[[#This Row],[Employee_Action]],tbl_ResponseLikelihood[Employee Action],tbl_ResponseLikelihood[Likelihood Score])</f>
        <v>2</v>
      </c>
      <c r="L4092">
        <f>tbl_logs[[#This Row],[Impact Score]]*tbl_logs[[#This Row],[Response Multiplier]]</f>
        <v>6</v>
      </c>
      <c r="M4092" t="str" cm="1">
        <f t="array" ref="M4092">_xlfn.IFS(tbl_logs[[#This Row],[Total Score]]&lt;=4, "Low", tbl_logs[[#This Row],[Total Score]]&lt;=10, "Medium", tbl_logs[[#This Row],[Total Score]]&lt;=19, "High", tbl_logs[[#This Row],[Total Score]]&lt;=25, "Very High")</f>
        <v>Medium</v>
      </c>
      <c r="N4092" t="str" cm="1">
        <f t="array" ref="N4092">_xlfn.IFS(tbl_logs[[#This Row],[Total Score]]&lt;=4, "Low", tbl_logs[[#This Row],[Total Score]]&lt;=10, "Medium", tbl_logs[[#This Row],[Total Score]]&lt;=17, "High", tbl_logs[[#This Row],[Total Score]]&lt;=25, "Critical")</f>
        <v>Medium</v>
      </c>
    </row>
    <row r="4093" spans="1:14" x14ac:dyDescent="0.3">
      <c r="A4093" t="s">
        <v>3380</v>
      </c>
      <c r="B4093" s="1">
        <v>46098.143750000003</v>
      </c>
      <c r="C4093" t="s">
        <v>47</v>
      </c>
      <c r="D4093" t="s">
        <v>15</v>
      </c>
      <c r="E4093" t="s">
        <v>16</v>
      </c>
      <c r="F4093" t="s">
        <v>20</v>
      </c>
      <c r="G4093" s="2">
        <v>0.14374999999999999</v>
      </c>
      <c r="H4093" s="3">
        <v>46098</v>
      </c>
      <c r="I4093">
        <v>3</v>
      </c>
      <c r="J4093">
        <f>_xlfn.XLOOKUP(tbl_logs[[#This Row],[Target_Department]],tbl_DeptWeight[Department], tbl_DeptWeight[Impact Score])</f>
        <v>1</v>
      </c>
      <c r="K4093">
        <f>_xlfn.XLOOKUP(tbl_logs[[#This Row],[Employee_Action]],tbl_ResponseLikelihood[Employee Action],tbl_ResponseLikelihood[Likelihood Score])</f>
        <v>2</v>
      </c>
      <c r="L4093">
        <f>tbl_logs[[#This Row],[Impact Score]]*tbl_logs[[#This Row],[Response Multiplier]]</f>
        <v>2</v>
      </c>
      <c r="M4093" t="str" cm="1">
        <f t="array" ref="M4093">_xlfn.IFS(tbl_logs[[#This Row],[Total Score]]&lt;=4, "Low", tbl_logs[[#This Row],[Total Score]]&lt;=10, "Medium", tbl_logs[[#This Row],[Total Score]]&lt;=19, "High", tbl_logs[[#This Row],[Total Score]]&lt;=25, "Very High")</f>
        <v>Low</v>
      </c>
      <c r="N4093" t="str" cm="1">
        <f t="array" ref="N4093">_xlfn.IFS(tbl_logs[[#This Row],[Total Score]]&lt;=4, "Low", tbl_logs[[#This Row],[Total Score]]&lt;=10, "Medium", tbl_logs[[#This Row],[Total Score]]&lt;=17, "High", tbl_logs[[#This Row],[Total Score]]&lt;=25, "Critical")</f>
        <v>Low</v>
      </c>
    </row>
    <row r="4094" spans="1:14" x14ac:dyDescent="0.3">
      <c r="A4094" t="s">
        <v>4623</v>
      </c>
      <c r="B4094" s="1">
        <v>46098.176388888889</v>
      </c>
      <c r="C4094" t="s">
        <v>26</v>
      </c>
      <c r="D4094" t="s">
        <v>22</v>
      </c>
      <c r="E4094" t="s">
        <v>31</v>
      </c>
      <c r="F4094" t="s">
        <v>10</v>
      </c>
      <c r="G4094" s="2">
        <v>0.1763888888888889</v>
      </c>
      <c r="H4094" s="3">
        <v>46098</v>
      </c>
      <c r="I4094">
        <v>3</v>
      </c>
      <c r="J4094">
        <f>_xlfn.XLOOKUP(tbl_logs[[#This Row],[Target_Department]],tbl_DeptWeight[Department], tbl_DeptWeight[Impact Score])</f>
        <v>3</v>
      </c>
      <c r="K4094">
        <f>_xlfn.XLOOKUP(tbl_logs[[#This Row],[Employee_Action]],tbl_ResponseLikelihood[Employee Action],tbl_ResponseLikelihood[Likelihood Score])</f>
        <v>2</v>
      </c>
      <c r="L4094">
        <f>tbl_logs[[#This Row],[Impact Score]]*tbl_logs[[#This Row],[Response Multiplier]]</f>
        <v>6</v>
      </c>
      <c r="M4094" t="str" cm="1">
        <f t="array" ref="M4094">_xlfn.IFS(tbl_logs[[#This Row],[Total Score]]&lt;=4, "Low", tbl_logs[[#This Row],[Total Score]]&lt;=10, "Medium", tbl_logs[[#This Row],[Total Score]]&lt;=19, "High", tbl_logs[[#This Row],[Total Score]]&lt;=25, "Very High")</f>
        <v>Medium</v>
      </c>
      <c r="N4094" t="str" cm="1">
        <f t="array" ref="N4094">_xlfn.IFS(tbl_logs[[#This Row],[Total Score]]&lt;=4, "Low", tbl_logs[[#This Row],[Total Score]]&lt;=10, "Medium", tbl_logs[[#This Row],[Total Score]]&lt;=17, "High", tbl_logs[[#This Row],[Total Score]]&lt;=25, "Critical")</f>
        <v>Medium</v>
      </c>
    </row>
    <row r="4095" spans="1:14" x14ac:dyDescent="0.3">
      <c r="A4095" t="s">
        <v>4673</v>
      </c>
      <c r="B4095" s="1">
        <v>46098.186805555553</v>
      </c>
      <c r="C4095" t="s">
        <v>12</v>
      </c>
      <c r="D4095" t="s">
        <v>8</v>
      </c>
      <c r="E4095" t="s">
        <v>19</v>
      </c>
      <c r="F4095" t="s">
        <v>13</v>
      </c>
      <c r="G4095" s="2">
        <v>0.18680555555555556</v>
      </c>
      <c r="H4095" s="3">
        <v>46098</v>
      </c>
      <c r="I4095">
        <v>3</v>
      </c>
      <c r="J4095">
        <f>_xlfn.XLOOKUP(tbl_logs[[#This Row],[Target_Department]],tbl_DeptWeight[Department], tbl_DeptWeight[Impact Score])</f>
        <v>1</v>
      </c>
      <c r="K4095">
        <f>_xlfn.XLOOKUP(tbl_logs[[#This Row],[Employee_Action]],tbl_ResponseLikelihood[Employee Action],tbl_ResponseLikelihood[Likelihood Score])</f>
        <v>1</v>
      </c>
      <c r="L4095">
        <f>tbl_logs[[#This Row],[Impact Score]]*tbl_logs[[#This Row],[Response Multiplier]]</f>
        <v>1</v>
      </c>
      <c r="M4095" t="str" cm="1">
        <f t="array" ref="M4095">_xlfn.IFS(tbl_logs[[#This Row],[Total Score]]&lt;=4, "Low", tbl_logs[[#This Row],[Total Score]]&lt;=10, "Medium", tbl_logs[[#This Row],[Total Score]]&lt;=19, "High", tbl_logs[[#This Row],[Total Score]]&lt;=25, "Very High")</f>
        <v>Low</v>
      </c>
      <c r="N4095" t="str" cm="1">
        <f t="array" ref="N4095">_xlfn.IFS(tbl_logs[[#This Row],[Total Score]]&lt;=4, "Low", tbl_logs[[#This Row],[Total Score]]&lt;=10, "Medium", tbl_logs[[#This Row],[Total Score]]&lt;=17, "High", tbl_logs[[#This Row],[Total Score]]&lt;=25, "Critical")</f>
        <v>Low</v>
      </c>
    </row>
    <row r="4096" spans="1:14" x14ac:dyDescent="0.3">
      <c r="A4096" t="s">
        <v>4840</v>
      </c>
      <c r="B4096" s="1">
        <v>46098.213194444441</v>
      </c>
      <c r="C4096" t="s">
        <v>7</v>
      </c>
      <c r="D4096" t="s">
        <v>22</v>
      </c>
      <c r="E4096" t="s">
        <v>19</v>
      </c>
      <c r="F4096" t="s">
        <v>20</v>
      </c>
      <c r="G4096" s="2">
        <v>0.21319444444444444</v>
      </c>
      <c r="H4096" s="3">
        <v>46098</v>
      </c>
      <c r="I4096">
        <v>3</v>
      </c>
      <c r="J4096">
        <f>_xlfn.XLOOKUP(tbl_logs[[#This Row],[Target_Department]],tbl_DeptWeight[Department], tbl_DeptWeight[Impact Score])</f>
        <v>3</v>
      </c>
      <c r="K4096">
        <f>_xlfn.XLOOKUP(tbl_logs[[#This Row],[Employee_Action]],tbl_ResponseLikelihood[Employee Action],tbl_ResponseLikelihood[Likelihood Score])</f>
        <v>2</v>
      </c>
      <c r="L4096">
        <f>tbl_logs[[#This Row],[Impact Score]]*tbl_logs[[#This Row],[Response Multiplier]]</f>
        <v>6</v>
      </c>
      <c r="M4096" t="str" cm="1">
        <f t="array" ref="M4096">_xlfn.IFS(tbl_logs[[#This Row],[Total Score]]&lt;=4, "Low", tbl_logs[[#This Row],[Total Score]]&lt;=10, "Medium", tbl_logs[[#This Row],[Total Score]]&lt;=19, "High", tbl_logs[[#This Row],[Total Score]]&lt;=25, "Very High")</f>
        <v>Medium</v>
      </c>
      <c r="N4096" t="str" cm="1">
        <f t="array" ref="N4096">_xlfn.IFS(tbl_logs[[#This Row],[Total Score]]&lt;=4, "Low", tbl_logs[[#This Row],[Total Score]]&lt;=10, "Medium", tbl_logs[[#This Row],[Total Score]]&lt;=17, "High", tbl_logs[[#This Row],[Total Score]]&lt;=25, "Critical")</f>
        <v>Medium</v>
      </c>
    </row>
    <row r="4097" spans="1:14" x14ac:dyDescent="0.3">
      <c r="A4097" t="s">
        <v>1097</v>
      </c>
      <c r="B4097" s="1">
        <v>46098.222916666666</v>
      </c>
      <c r="C4097" t="s">
        <v>47</v>
      </c>
      <c r="D4097" t="s">
        <v>15</v>
      </c>
      <c r="E4097" t="s">
        <v>16</v>
      </c>
      <c r="F4097" t="s">
        <v>33</v>
      </c>
      <c r="G4097" s="2">
        <v>0.22291666666666668</v>
      </c>
      <c r="H4097" s="3">
        <v>46098</v>
      </c>
      <c r="I4097">
        <v>3</v>
      </c>
      <c r="J4097">
        <f>_xlfn.XLOOKUP(tbl_logs[[#This Row],[Target_Department]],tbl_DeptWeight[Department], tbl_DeptWeight[Impact Score])</f>
        <v>1</v>
      </c>
      <c r="K4097">
        <f>_xlfn.XLOOKUP(tbl_logs[[#This Row],[Employee_Action]],tbl_ResponseLikelihood[Employee Action],tbl_ResponseLikelihood[Likelihood Score])</f>
        <v>4</v>
      </c>
      <c r="L4097">
        <f>tbl_logs[[#This Row],[Impact Score]]*tbl_logs[[#This Row],[Response Multiplier]]</f>
        <v>4</v>
      </c>
      <c r="M4097" t="str" cm="1">
        <f t="array" ref="M4097">_xlfn.IFS(tbl_logs[[#This Row],[Total Score]]&lt;=4, "Low", tbl_logs[[#This Row],[Total Score]]&lt;=10, "Medium", tbl_logs[[#This Row],[Total Score]]&lt;=19, "High", tbl_logs[[#This Row],[Total Score]]&lt;=25, "Very High")</f>
        <v>Low</v>
      </c>
      <c r="N4097" t="str" cm="1">
        <f t="array" ref="N4097">_xlfn.IFS(tbl_logs[[#This Row],[Total Score]]&lt;=4, "Low", tbl_logs[[#This Row],[Total Score]]&lt;=10, "Medium", tbl_logs[[#This Row],[Total Score]]&lt;=17, "High", tbl_logs[[#This Row],[Total Score]]&lt;=25, "Critical")</f>
        <v>Low</v>
      </c>
    </row>
    <row r="4098" spans="1:14" x14ac:dyDescent="0.3">
      <c r="A4098" t="s">
        <v>1210</v>
      </c>
      <c r="B4098" s="1">
        <v>46098.224305555559</v>
      </c>
      <c r="C4098" t="s">
        <v>7</v>
      </c>
      <c r="D4098" t="s">
        <v>15</v>
      </c>
      <c r="E4098" t="s">
        <v>19</v>
      </c>
      <c r="F4098" t="s">
        <v>10</v>
      </c>
      <c r="G4098" s="2">
        <v>0.22430555555555556</v>
      </c>
      <c r="H4098" s="3">
        <v>46098</v>
      </c>
      <c r="I4098">
        <v>3</v>
      </c>
      <c r="J4098">
        <f>_xlfn.XLOOKUP(tbl_logs[[#This Row],[Target_Department]],tbl_DeptWeight[Department], tbl_DeptWeight[Impact Score])</f>
        <v>3</v>
      </c>
      <c r="K4098">
        <f>_xlfn.XLOOKUP(tbl_logs[[#This Row],[Employee_Action]],tbl_ResponseLikelihood[Employee Action],tbl_ResponseLikelihood[Likelihood Score])</f>
        <v>2</v>
      </c>
      <c r="L4098">
        <f>tbl_logs[[#This Row],[Impact Score]]*tbl_logs[[#This Row],[Response Multiplier]]</f>
        <v>6</v>
      </c>
      <c r="M4098" t="str" cm="1">
        <f t="array" ref="M4098">_xlfn.IFS(tbl_logs[[#This Row],[Total Score]]&lt;=4, "Low", tbl_logs[[#This Row],[Total Score]]&lt;=10, "Medium", tbl_logs[[#This Row],[Total Score]]&lt;=19, "High", tbl_logs[[#This Row],[Total Score]]&lt;=25, "Very High")</f>
        <v>Medium</v>
      </c>
      <c r="N4098" t="str" cm="1">
        <f t="array" ref="N4098">_xlfn.IFS(tbl_logs[[#This Row],[Total Score]]&lt;=4, "Low", tbl_logs[[#This Row],[Total Score]]&lt;=10, "Medium", tbl_logs[[#This Row],[Total Score]]&lt;=17, "High", tbl_logs[[#This Row],[Total Score]]&lt;=25, "Critical")</f>
        <v>Medium</v>
      </c>
    </row>
    <row r="4099" spans="1:14" x14ac:dyDescent="0.3">
      <c r="A4099" t="s">
        <v>2693</v>
      </c>
      <c r="B4099" s="1">
        <v>46098.230555555558</v>
      </c>
      <c r="C4099" t="s">
        <v>7</v>
      </c>
      <c r="D4099" t="s">
        <v>22</v>
      </c>
      <c r="E4099" t="s">
        <v>19</v>
      </c>
      <c r="F4099" t="s">
        <v>33</v>
      </c>
      <c r="G4099" s="2">
        <v>0.23055555555555557</v>
      </c>
      <c r="H4099" s="3">
        <v>46098</v>
      </c>
      <c r="I4099">
        <v>3</v>
      </c>
      <c r="J4099">
        <f>_xlfn.XLOOKUP(tbl_logs[[#This Row],[Target_Department]],tbl_DeptWeight[Department], tbl_DeptWeight[Impact Score])</f>
        <v>3</v>
      </c>
      <c r="K4099">
        <f>_xlfn.XLOOKUP(tbl_logs[[#This Row],[Employee_Action]],tbl_ResponseLikelihood[Employee Action],tbl_ResponseLikelihood[Likelihood Score])</f>
        <v>4</v>
      </c>
      <c r="L4099">
        <f>tbl_logs[[#This Row],[Impact Score]]*tbl_logs[[#This Row],[Response Multiplier]]</f>
        <v>12</v>
      </c>
      <c r="M4099" t="str" cm="1">
        <f t="array" ref="M4099">_xlfn.IFS(tbl_logs[[#This Row],[Total Score]]&lt;=4, "Low", tbl_logs[[#This Row],[Total Score]]&lt;=10, "Medium", tbl_logs[[#This Row],[Total Score]]&lt;=19, "High", tbl_logs[[#This Row],[Total Score]]&lt;=25, "Very High")</f>
        <v>High</v>
      </c>
      <c r="N4099" t="str" cm="1">
        <f t="array" ref="N4099">_xlfn.IFS(tbl_logs[[#This Row],[Total Score]]&lt;=4, "Low", tbl_logs[[#This Row],[Total Score]]&lt;=10, "Medium", tbl_logs[[#This Row],[Total Score]]&lt;=17, "High", tbl_logs[[#This Row],[Total Score]]&lt;=25, "Critical")</f>
        <v>High</v>
      </c>
    </row>
    <row r="4100" spans="1:14" x14ac:dyDescent="0.3">
      <c r="A4100" t="s">
        <v>736</v>
      </c>
      <c r="B4100" s="1">
        <v>46098.23333333333</v>
      </c>
      <c r="C4100" t="s">
        <v>26</v>
      </c>
      <c r="D4100" t="s">
        <v>8</v>
      </c>
      <c r="E4100" t="s">
        <v>31</v>
      </c>
      <c r="F4100" t="s">
        <v>10</v>
      </c>
      <c r="G4100" s="2">
        <v>0.23333333333333334</v>
      </c>
      <c r="H4100" s="3">
        <v>46098</v>
      </c>
      <c r="I4100">
        <v>3</v>
      </c>
      <c r="J4100">
        <f>_xlfn.XLOOKUP(tbl_logs[[#This Row],[Target_Department]],tbl_DeptWeight[Department], tbl_DeptWeight[Impact Score])</f>
        <v>3</v>
      </c>
      <c r="K4100">
        <f>_xlfn.XLOOKUP(tbl_logs[[#This Row],[Employee_Action]],tbl_ResponseLikelihood[Employee Action],tbl_ResponseLikelihood[Likelihood Score])</f>
        <v>2</v>
      </c>
      <c r="L4100">
        <f>tbl_logs[[#This Row],[Impact Score]]*tbl_logs[[#This Row],[Response Multiplier]]</f>
        <v>6</v>
      </c>
      <c r="M4100" t="str" cm="1">
        <f t="array" ref="M4100">_xlfn.IFS(tbl_logs[[#This Row],[Total Score]]&lt;=4, "Low", tbl_logs[[#This Row],[Total Score]]&lt;=10, "Medium", tbl_logs[[#This Row],[Total Score]]&lt;=19, "High", tbl_logs[[#This Row],[Total Score]]&lt;=25, "Very High")</f>
        <v>Medium</v>
      </c>
      <c r="N4100" t="str" cm="1">
        <f t="array" ref="N4100">_xlfn.IFS(tbl_logs[[#This Row],[Total Score]]&lt;=4, "Low", tbl_logs[[#This Row],[Total Score]]&lt;=10, "Medium", tbl_logs[[#This Row],[Total Score]]&lt;=17, "High", tbl_logs[[#This Row],[Total Score]]&lt;=25, "Critical")</f>
        <v>Medium</v>
      </c>
    </row>
    <row r="4101" spans="1:14" x14ac:dyDescent="0.3">
      <c r="A4101" t="s">
        <v>4410</v>
      </c>
      <c r="B4101" s="1">
        <v>46098.247916666667</v>
      </c>
      <c r="C4101" t="s">
        <v>26</v>
      </c>
      <c r="D4101" t="s">
        <v>8</v>
      </c>
      <c r="E4101" t="s">
        <v>19</v>
      </c>
      <c r="F4101" t="s">
        <v>10</v>
      </c>
      <c r="G4101" s="2">
        <v>0.24791666666666667</v>
      </c>
      <c r="H4101" s="3">
        <v>46098</v>
      </c>
      <c r="I4101">
        <v>3</v>
      </c>
      <c r="J4101">
        <f>_xlfn.XLOOKUP(tbl_logs[[#This Row],[Target_Department]],tbl_DeptWeight[Department], tbl_DeptWeight[Impact Score])</f>
        <v>3</v>
      </c>
      <c r="K4101">
        <f>_xlfn.XLOOKUP(tbl_logs[[#This Row],[Employee_Action]],tbl_ResponseLikelihood[Employee Action],tbl_ResponseLikelihood[Likelihood Score])</f>
        <v>2</v>
      </c>
      <c r="L4101">
        <f>tbl_logs[[#This Row],[Impact Score]]*tbl_logs[[#This Row],[Response Multiplier]]</f>
        <v>6</v>
      </c>
      <c r="M4101" t="str" cm="1">
        <f t="array" ref="M4101">_xlfn.IFS(tbl_logs[[#This Row],[Total Score]]&lt;=4, "Low", tbl_logs[[#This Row],[Total Score]]&lt;=10, "Medium", tbl_logs[[#This Row],[Total Score]]&lt;=19, "High", tbl_logs[[#This Row],[Total Score]]&lt;=25, "Very High")</f>
        <v>Medium</v>
      </c>
      <c r="N4101" t="str" cm="1">
        <f t="array" ref="N4101">_xlfn.IFS(tbl_logs[[#This Row],[Total Score]]&lt;=4, "Low", tbl_logs[[#This Row],[Total Score]]&lt;=10, "Medium", tbl_logs[[#This Row],[Total Score]]&lt;=17, "High", tbl_logs[[#This Row],[Total Score]]&lt;=25, "Critical")</f>
        <v>Medium</v>
      </c>
    </row>
    <row r="4102" spans="1:14" x14ac:dyDescent="0.3">
      <c r="A4102" t="s">
        <v>2162</v>
      </c>
      <c r="B4102" s="1">
        <v>46098.257638888892</v>
      </c>
      <c r="C4102" t="s">
        <v>26</v>
      </c>
      <c r="D4102" t="s">
        <v>18</v>
      </c>
      <c r="E4102" t="s">
        <v>16</v>
      </c>
      <c r="F4102" t="s">
        <v>10</v>
      </c>
      <c r="G4102" s="2">
        <v>0.25763888888888886</v>
      </c>
      <c r="H4102" s="3">
        <v>46098</v>
      </c>
      <c r="I4102">
        <v>3</v>
      </c>
      <c r="J4102">
        <f>_xlfn.XLOOKUP(tbl_logs[[#This Row],[Target_Department]],tbl_DeptWeight[Department], tbl_DeptWeight[Impact Score])</f>
        <v>3</v>
      </c>
      <c r="K4102">
        <f>_xlfn.XLOOKUP(tbl_logs[[#This Row],[Employee_Action]],tbl_ResponseLikelihood[Employee Action],tbl_ResponseLikelihood[Likelihood Score])</f>
        <v>2</v>
      </c>
      <c r="L4102">
        <f>tbl_logs[[#This Row],[Impact Score]]*tbl_logs[[#This Row],[Response Multiplier]]</f>
        <v>6</v>
      </c>
      <c r="M4102" t="str" cm="1">
        <f t="array" ref="M4102">_xlfn.IFS(tbl_logs[[#This Row],[Total Score]]&lt;=4, "Low", tbl_logs[[#This Row],[Total Score]]&lt;=10, "Medium", tbl_logs[[#This Row],[Total Score]]&lt;=19, "High", tbl_logs[[#This Row],[Total Score]]&lt;=25, "Very High")</f>
        <v>Medium</v>
      </c>
      <c r="N4102" t="str" cm="1">
        <f t="array" ref="N4102">_xlfn.IFS(tbl_logs[[#This Row],[Total Score]]&lt;=4, "Low", tbl_logs[[#This Row],[Total Score]]&lt;=10, "Medium", tbl_logs[[#This Row],[Total Score]]&lt;=17, "High", tbl_logs[[#This Row],[Total Score]]&lt;=25, "Critical")</f>
        <v>Medium</v>
      </c>
    </row>
    <row r="4103" spans="1:14" x14ac:dyDescent="0.3">
      <c r="A4103" t="s">
        <v>4034</v>
      </c>
      <c r="B4103" s="1">
        <v>46098.259722222225</v>
      </c>
      <c r="C4103" t="s">
        <v>7</v>
      </c>
      <c r="D4103" t="s">
        <v>22</v>
      </c>
      <c r="E4103" t="s">
        <v>19</v>
      </c>
      <c r="F4103" t="s">
        <v>13</v>
      </c>
      <c r="G4103" s="2">
        <v>0.25972222222222224</v>
      </c>
      <c r="H4103" s="3">
        <v>46098</v>
      </c>
      <c r="I4103">
        <v>3</v>
      </c>
      <c r="J4103">
        <f>_xlfn.XLOOKUP(tbl_logs[[#This Row],[Target_Department]],tbl_DeptWeight[Department], tbl_DeptWeight[Impact Score])</f>
        <v>3</v>
      </c>
      <c r="K4103">
        <f>_xlfn.XLOOKUP(tbl_logs[[#This Row],[Employee_Action]],tbl_ResponseLikelihood[Employee Action],tbl_ResponseLikelihood[Likelihood Score])</f>
        <v>1</v>
      </c>
      <c r="L4103">
        <f>tbl_logs[[#This Row],[Impact Score]]*tbl_logs[[#This Row],[Response Multiplier]]</f>
        <v>3</v>
      </c>
      <c r="M4103" t="str" cm="1">
        <f t="array" ref="M4103">_xlfn.IFS(tbl_logs[[#This Row],[Total Score]]&lt;=4, "Low", tbl_logs[[#This Row],[Total Score]]&lt;=10, "Medium", tbl_logs[[#This Row],[Total Score]]&lt;=19, "High", tbl_logs[[#This Row],[Total Score]]&lt;=25, "Very High")</f>
        <v>Low</v>
      </c>
      <c r="N4103" t="str" cm="1">
        <f t="array" ref="N4103">_xlfn.IFS(tbl_logs[[#This Row],[Total Score]]&lt;=4, "Low", tbl_logs[[#This Row],[Total Score]]&lt;=10, "Medium", tbl_logs[[#This Row],[Total Score]]&lt;=17, "High", tbl_logs[[#This Row],[Total Score]]&lt;=25, "Critical")</f>
        <v>Low</v>
      </c>
    </row>
    <row r="4104" spans="1:14" x14ac:dyDescent="0.3">
      <c r="A4104" t="s">
        <v>998</v>
      </c>
      <c r="B4104" s="1">
        <v>46098.320833333331</v>
      </c>
      <c r="C4104" t="s">
        <v>7</v>
      </c>
      <c r="D4104" t="s">
        <v>18</v>
      </c>
      <c r="E4104" t="s">
        <v>19</v>
      </c>
      <c r="F4104" t="s">
        <v>10</v>
      </c>
      <c r="G4104" s="2">
        <v>0.32083333333333336</v>
      </c>
      <c r="H4104" s="3">
        <v>46098</v>
      </c>
      <c r="I4104">
        <v>3</v>
      </c>
      <c r="J4104">
        <f>_xlfn.XLOOKUP(tbl_logs[[#This Row],[Target_Department]],tbl_DeptWeight[Department], tbl_DeptWeight[Impact Score])</f>
        <v>3</v>
      </c>
      <c r="K4104">
        <f>_xlfn.XLOOKUP(tbl_logs[[#This Row],[Employee_Action]],tbl_ResponseLikelihood[Employee Action],tbl_ResponseLikelihood[Likelihood Score])</f>
        <v>2</v>
      </c>
      <c r="L4104">
        <f>tbl_logs[[#This Row],[Impact Score]]*tbl_logs[[#This Row],[Response Multiplier]]</f>
        <v>6</v>
      </c>
      <c r="M4104" t="str" cm="1">
        <f t="array" ref="M4104">_xlfn.IFS(tbl_logs[[#This Row],[Total Score]]&lt;=4, "Low", tbl_logs[[#This Row],[Total Score]]&lt;=10, "Medium", tbl_logs[[#This Row],[Total Score]]&lt;=19, "High", tbl_logs[[#This Row],[Total Score]]&lt;=25, "Very High")</f>
        <v>Medium</v>
      </c>
      <c r="N4104" t="str" cm="1">
        <f t="array" ref="N4104">_xlfn.IFS(tbl_logs[[#This Row],[Total Score]]&lt;=4, "Low", tbl_logs[[#This Row],[Total Score]]&lt;=10, "Medium", tbl_logs[[#This Row],[Total Score]]&lt;=17, "High", tbl_logs[[#This Row],[Total Score]]&lt;=25, "Critical")</f>
        <v>Medium</v>
      </c>
    </row>
    <row r="4105" spans="1:14" x14ac:dyDescent="0.3">
      <c r="A4105" t="s">
        <v>2170</v>
      </c>
      <c r="B4105" s="1">
        <v>46098.345138888886</v>
      </c>
      <c r="C4105" t="s">
        <v>47</v>
      </c>
      <c r="D4105" t="s">
        <v>18</v>
      </c>
      <c r="E4105" t="s">
        <v>19</v>
      </c>
      <c r="F4105" t="s">
        <v>33</v>
      </c>
      <c r="G4105" s="2">
        <v>0.34513888888888888</v>
      </c>
      <c r="H4105" s="3">
        <v>46098</v>
      </c>
      <c r="I4105">
        <v>3</v>
      </c>
      <c r="J4105">
        <f>_xlfn.XLOOKUP(tbl_logs[[#This Row],[Target_Department]],tbl_DeptWeight[Department], tbl_DeptWeight[Impact Score])</f>
        <v>1</v>
      </c>
      <c r="K4105">
        <f>_xlfn.XLOOKUP(tbl_logs[[#This Row],[Employee_Action]],tbl_ResponseLikelihood[Employee Action],tbl_ResponseLikelihood[Likelihood Score])</f>
        <v>4</v>
      </c>
      <c r="L4105">
        <f>tbl_logs[[#This Row],[Impact Score]]*tbl_logs[[#This Row],[Response Multiplier]]</f>
        <v>4</v>
      </c>
      <c r="M4105" t="str" cm="1">
        <f t="array" ref="M4105">_xlfn.IFS(tbl_logs[[#This Row],[Total Score]]&lt;=4, "Low", tbl_logs[[#This Row],[Total Score]]&lt;=10, "Medium", tbl_logs[[#This Row],[Total Score]]&lt;=19, "High", tbl_logs[[#This Row],[Total Score]]&lt;=25, "Very High")</f>
        <v>Low</v>
      </c>
      <c r="N4105" t="str" cm="1">
        <f t="array" ref="N4105">_xlfn.IFS(tbl_logs[[#This Row],[Total Score]]&lt;=4, "Low", tbl_logs[[#This Row],[Total Score]]&lt;=10, "Medium", tbl_logs[[#This Row],[Total Score]]&lt;=17, "High", tbl_logs[[#This Row],[Total Score]]&lt;=25, "Critical")</f>
        <v>Low</v>
      </c>
    </row>
    <row r="4106" spans="1:14" x14ac:dyDescent="0.3">
      <c r="A4106" t="s">
        <v>1314</v>
      </c>
      <c r="B4106" s="1">
        <v>46098.354861111111</v>
      </c>
      <c r="C4106" t="s">
        <v>40</v>
      </c>
      <c r="D4106" t="s">
        <v>18</v>
      </c>
      <c r="E4106" t="s">
        <v>16</v>
      </c>
      <c r="F4106" t="s">
        <v>20</v>
      </c>
      <c r="G4106" s="2">
        <v>0.35486111111111113</v>
      </c>
      <c r="H4106" s="3">
        <v>46098</v>
      </c>
      <c r="I4106">
        <v>3</v>
      </c>
      <c r="J4106">
        <f>_xlfn.XLOOKUP(tbl_logs[[#This Row],[Target_Department]],tbl_DeptWeight[Department], tbl_DeptWeight[Impact Score])</f>
        <v>5</v>
      </c>
      <c r="K4106">
        <f>_xlfn.XLOOKUP(tbl_logs[[#This Row],[Employee_Action]],tbl_ResponseLikelihood[Employee Action],tbl_ResponseLikelihood[Likelihood Score])</f>
        <v>2</v>
      </c>
      <c r="L4106">
        <f>tbl_logs[[#This Row],[Impact Score]]*tbl_logs[[#This Row],[Response Multiplier]]</f>
        <v>10</v>
      </c>
      <c r="M4106" t="str" cm="1">
        <f t="array" ref="M4106">_xlfn.IFS(tbl_logs[[#This Row],[Total Score]]&lt;=4, "Low", tbl_logs[[#This Row],[Total Score]]&lt;=10, "Medium", tbl_logs[[#This Row],[Total Score]]&lt;=19, "High", tbl_logs[[#This Row],[Total Score]]&lt;=25, "Very High")</f>
        <v>Medium</v>
      </c>
      <c r="N4106" t="str" cm="1">
        <f t="array" ref="N4106">_xlfn.IFS(tbl_logs[[#This Row],[Total Score]]&lt;=4, "Low", tbl_logs[[#This Row],[Total Score]]&lt;=10, "Medium", tbl_logs[[#This Row],[Total Score]]&lt;=17, "High", tbl_logs[[#This Row],[Total Score]]&lt;=25, "Critical")</f>
        <v>Medium</v>
      </c>
    </row>
    <row r="4107" spans="1:14" x14ac:dyDescent="0.3">
      <c r="A4107" t="s">
        <v>3363</v>
      </c>
      <c r="B4107" s="1">
        <v>46098.36041666667</v>
      </c>
      <c r="C4107" t="s">
        <v>12</v>
      </c>
      <c r="D4107" t="s">
        <v>15</v>
      </c>
      <c r="E4107" t="s">
        <v>31</v>
      </c>
      <c r="F4107" t="s">
        <v>33</v>
      </c>
      <c r="G4107" s="2">
        <v>0.36041666666666666</v>
      </c>
      <c r="H4107" s="3">
        <v>46098</v>
      </c>
      <c r="I4107">
        <v>3</v>
      </c>
      <c r="J4107">
        <f>_xlfn.XLOOKUP(tbl_logs[[#This Row],[Target_Department]],tbl_DeptWeight[Department], tbl_DeptWeight[Impact Score])</f>
        <v>1</v>
      </c>
      <c r="K4107">
        <f>_xlfn.XLOOKUP(tbl_logs[[#This Row],[Employee_Action]],tbl_ResponseLikelihood[Employee Action],tbl_ResponseLikelihood[Likelihood Score])</f>
        <v>4</v>
      </c>
      <c r="L4107">
        <f>tbl_logs[[#This Row],[Impact Score]]*tbl_logs[[#This Row],[Response Multiplier]]</f>
        <v>4</v>
      </c>
      <c r="M4107" t="str" cm="1">
        <f t="array" ref="M4107">_xlfn.IFS(tbl_logs[[#This Row],[Total Score]]&lt;=4, "Low", tbl_logs[[#This Row],[Total Score]]&lt;=10, "Medium", tbl_logs[[#This Row],[Total Score]]&lt;=19, "High", tbl_logs[[#This Row],[Total Score]]&lt;=25, "Very High")</f>
        <v>Low</v>
      </c>
      <c r="N4107" t="str" cm="1">
        <f t="array" ref="N4107">_xlfn.IFS(tbl_logs[[#This Row],[Total Score]]&lt;=4, "Low", tbl_logs[[#This Row],[Total Score]]&lt;=10, "Medium", tbl_logs[[#This Row],[Total Score]]&lt;=17, "High", tbl_logs[[#This Row],[Total Score]]&lt;=25, "Critical")</f>
        <v>Low</v>
      </c>
    </row>
    <row r="4108" spans="1:14" x14ac:dyDescent="0.3">
      <c r="A4108" t="s">
        <v>2535</v>
      </c>
      <c r="B4108" s="1">
        <v>46098.427083333336</v>
      </c>
      <c r="C4108" t="s">
        <v>7</v>
      </c>
      <c r="D4108" t="s">
        <v>15</v>
      </c>
      <c r="E4108" t="s">
        <v>19</v>
      </c>
      <c r="F4108" t="s">
        <v>13</v>
      </c>
      <c r="G4108" s="2">
        <v>0.42708333333333331</v>
      </c>
      <c r="H4108" s="3">
        <v>46098</v>
      </c>
      <c r="I4108">
        <v>3</v>
      </c>
      <c r="J4108">
        <f>_xlfn.XLOOKUP(tbl_logs[[#This Row],[Target_Department]],tbl_DeptWeight[Department], tbl_DeptWeight[Impact Score])</f>
        <v>3</v>
      </c>
      <c r="K4108">
        <f>_xlfn.XLOOKUP(tbl_logs[[#This Row],[Employee_Action]],tbl_ResponseLikelihood[Employee Action],tbl_ResponseLikelihood[Likelihood Score])</f>
        <v>1</v>
      </c>
      <c r="L4108">
        <f>tbl_logs[[#This Row],[Impact Score]]*tbl_logs[[#This Row],[Response Multiplier]]</f>
        <v>3</v>
      </c>
      <c r="M4108" t="str" cm="1">
        <f t="array" ref="M4108">_xlfn.IFS(tbl_logs[[#This Row],[Total Score]]&lt;=4, "Low", tbl_logs[[#This Row],[Total Score]]&lt;=10, "Medium", tbl_logs[[#This Row],[Total Score]]&lt;=19, "High", tbl_logs[[#This Row],[Total Score]]&lt;=25, "Very High")</f>
        <v>Low</v>
      </c>
      <c r="N4108" t="str" cm="1">
        <f t="array" ref="N4108">_xlfn.IFS(tbl_logs[[#This Row],[Total Score]]&lt;=4, "Low", tbl_logs[[#This Row],[Total Score]]&lt;=10, "Medium", tbl_logs[[#This Row],[Total Score]]&lt;=17, "High", tbl_logs[[#This Row],[Total Score]]&lt;=25, "Critical")</f>
        <v>Low</v>
      </c>
    </row>
    <row r="4109" spans="1:14" x14ac:dyDescent="0.3">
      <c r="A4109" t="s">
        <v>971</v>
      </c>
      <c r="B4109" s="1">
        <v>46098.441666666666</v>
      </c>
      <c r="C4109" t="s">
        <v>47</v>
      </c>
      <c r="D4109" t="s">
        <v>8</v>
      </c>
      <c r="E4109" t="s">
        <v>9</v>
      </c>
      <c r="F4109" t="s">
        <v>20</v>
      </c>
      <c r="G4109" s="2">
        <v>0.44166666666666665</v>
      </c>
      <c r="H4109" s="3">
        <v>46098</v>
      </c>
      <c r="I4109">
        <v>3</v>
      </c>
      <c r="J4109">
        <f>_xlfn.XLOOKUP(tbl_logs[[#This Row],[Target_Department]],tbl_DeptWeight[Department], tbl_DeptWeight[Impact Score])</f>
        <v>1</v>
      </c>
      <c r="K4109">
        <f>_xlfn.XLOOKUP(tbl_logs[[#This Row],[Employee_Action]],tbl_ResponseLikelihood[Employee Action],tbl_ResponseLikelihood[Likelihood Score])</f>
        <v>2</v>
      </c>
      <c r="L4109">
        <f>tbl_logs[[#This Row],[Impact Score]]*tbl_logs[[#This Row],[Response Multiplier]]</f>
        <v>2</v>
      </c>
      <c r="M4109" t="str" cm="1">
        <f t="array" ref="M4109">_xlfn.IFS(tbl_logs[[#This Row],[Total Score]]&lt;=4, "Low", tbl_logs[[#This Row],[Total Score]]&lt;=10, "Medium", tbl_logs[[#This Row],[Total Score]]&lt;=19, "High", tbl_logs[[#This Row],[Total Score]]&lt;=25, "Very High")</f>
        <v>Low</v>
      </c>
      <c r="N4109" t="str" cm="1">
        <f t="array" ref="N4109">_xlfn.IFS(tbl_logs[[#This Row],[Total Score]]&lt;=4, "Low", tbl_logs[[#This Row],[Total Score]]&lt;=10, "Medium", tbl_logs[[#This Row],[Total Score]]&lt;=17, "High", tbl_logs[[#This Row],[Total Score]]&lt;=25, "Critical")</f>
        <v>Low</v>
      </c>
    </row>
    <row r="4110" spans="1:14" x14ac:dyDescent="0.3">
      <c r="A4110" t="s">
        <v>1438</v>
      </c>
      <c r="B4110" s="1">
        <v>46098.445138888892</v>
      </c>
      <c r="C4110" t="s">
        <v>7</v>
      </c>
      <c r="D4110" t="s">
        <v>15</v>
      </c>
      <c r="E4110" t="s">
        <v>16</v>
      </c>
      <c r="F4110" t="s">
        <v>10</v>
      </c>
      <c r="G4110" s="2">
        <v>0.44513888888888886</v>
      </c>
      <c r="H4110" s="3">
        <v>46098</v>
      </c>
      <c r="I4110">
        <v>3</v>
      </c>
      <c r="J4110">
        <f>_xlfn.XLOOKUP(tbl_logs[[#This Row],[Target_Department]],tbl_DeptWeight[Department], tbl_DeptWeight[Impact Score])</f>
        <v>3</v>
      </c>
      <c r="K4110">
        <f>_xlfn.XLOOKUP(tbl_logs[[#This Row],[Employee_Action]],tbl_ResponseLikelihood[Employee Action],tbl_ResponseLikelihood[Likelihood Score])</f>
        <v>2</v>
      </c>
      <c r="L4110">
        <f>tbl_logs[[#This Row],[Impact Score]]*tbl_logs[[#This Row],[Response Multiplier]]</f>
        <v>6</v>
      </c>
      <c r="M4110" t="str" cm="1">
        <f t="array" ref="M4110">_xlfn.IFS(tbl_logs[[#This Row],[Total Score]]&lt;=4, "Low", tbl_logs[[#This Row],[Total Score]]&lt;=10, "Medium", tbl_logs[[#This Row],[Total Score]]&lt;=19, "High", tbl_logs[[#This Row],[Total Score]]&lt;=25, "Very High")</f>
        <v>Medium</v>
      </c>
      <c r="N4110" t="str" cm="1">
        <f t="array" ref="N4110">_xlfn.IFS(tbl_logs[[#This Row],[Total Score]]&lt;=4, "Low", tbl_logs[[#This Row],[Total Score]]&lt;=10, "Medium", tbl_logs[[#This Row],[Total Score]]&lt;=17, "High", tbl_logs[[#This Row],[Total Score]]&lt;=25, "Critical")</f>
        <v>Medium</v>
      </c>
    </row>
    <row r="4111" spans="1:14" x14ac:dyDescent="0.3">
      <c r="A4111" t="s">
        <v>295</v>
      </c>
      <c r="B4111" s="1">
        <v>46098.454861111109</v>
      </c>
      <c r="C4111" t="s">
        <v>7</v>
      </c>
      <c r="D4111" t="s">
        <v>18</v>
      </c>
      <c r="E4111" t="s">
        <v>19</v>
      </c>
      <c r="F4111" t="s">
        <v>33</v>
      </c>
      <c r="G4111" s="2">
        <v>0.4548611111111111</v>
      </c>
      <c r="H4111" s="3">
        <v>46098</v>
      </c>
      <c r="I4111">
        <v>3</v>
      </c>
      <c r="J4111">
        <f>_xlfn.XLOOKUP(tbl_logs[[#This Row],[Target_Department]],tbl_DeptWeight[Department], tbl_DeptWeight[Impact Score])</f>
        <v>3</v>
      </c>
      <c r="K4111">
        <f>_xlfn.XLOOKUP(tbl_logs[[#This Row],[Employee_Action]],tbl_ResponseLikelihood[Employee Action],tbl_ResponseLikelihood[Likelihood Score])</f>
        <v>4</v>
      </c>
      <c r="L4111">
        <f>tbl_logs[[#This Row],[Impact Score]]*tbl_logs[[#This Row],[Response Multiplier]]</f>
        <v>12</v>
      </c>
      <c r="M4111" t="str" cm="1">
        <f t="array" ref="M4111">_xlfn.IFS(tbl_logs[[#This Row],[Total Score]]&lt;=4, "Low", tbl_logs[[#This Row],[Total Score]]&lt;=10, "Medium", tbl_logs[[#This Row],[Total Score]]&lt;=19, "High", tbl_logs[[#This Row],[Total Score]]&lt;=25, "Very High")</f>
        <v>High</v>
      </c>
      <c r="N4111" t="str" cm="1">
        <f t="array" ref="N4111">_xlfn.IFS(tbl_logs[[#This Row],[Total Score]]&lt;=4, "Low", tbl_logs[[#This Row],[Total Score]]&lt;=10, "Medium", tbl_logs[[#This Row],[Total Score]]&lt;=17, "High", tbl_logs[[#This Row],[Total Score]]&lt;=25, "Critical")</f>
        <v>High</v>
      </c>
    </row>
    <row r="4112" spans="1:14" x14ac:dyDescent="0.3">
      <c r="A4112" t="s">
        <v>4098</v>
      </c>
      <c r="B4112" s="1">
        <v>46098.511111111111</v>
      </c>
      <c r="C4112" t="s">
        <v>7</v>
      </c>
      <c r="D4112" t="s">
        <v>22</v>
      </c>
      <c r="E4112" t="s">
        <v>19</v>
      </c>
      <c r="F4112" t="s">
        <v>13</v>
      </c>
      <c r="G4112" s="2">
        <v>0.51111111111111107</v>
      </c>
      <c r="H4112" s="3">
        <v>46098</v>
      </c>
      <c r="I4112">
        <v>3</v>
      </c>
      <c r="J4112">
        <f>_xlfn.XLOOKUP(tbl_logs[[#This Row],[Target_Department]],tbl_DeptWeight[Department], tbl_DeptWeight[Impact Score])</f>
        <v>3</v>
      </c>
      <c r="K4112">
        <f>_xlfn.XLOOKUP(tbl_logs[[#This Row],[Employee_Action]],tbl_ResponseLikelihood[Employee Action],tbl_ResponseLikelihood[Likelihood Score])</f>
        <v>1</v>
      </c>
      <c r="L4112">
        <f>tbl_logs[[#This Row],[Impact Score]]*tbl_logs[[#This Row],[Response Multiplier]]</f>
        <v>3</v>
      </c>
      <c r="M4112" t="str" cm="1">
        <f t="array" ref="M4112">_xlfn.IFS(tbl_logs[[#This Row],[Total Score]]&lt;=4, "Low", tbl_logs[[#This Row],[Total Score]]&lt;=10, "Medium", tbl_logs[[#This Row],[Total Score]]&lt;=19, "High", tbl_logs[[#This Row],[Total Score]]&lt;=25, "Very High")</f>
        <v>Low</v>
      </c>
      <c r="N4112" t="str" cm="1">
        <f t="array" ref="N4112">_xlfn.IFS(tbl_logs[[#This Row],[Total Score]]&lt;=4, "Low", tbl_logs[[#This Row],[Total Score]]&lt;=10, "Medium", tbl_logs[[#This Row],[Total Score]]&lt;=17, "High", tbl_logs[[#This Row],[Total Score]]&lt;=25, "Critical")</f>
        <v>Low</v>
      </c>
    </row>
    <row r="4113" spans="1:14" x14ac:dyDescent="0.3">
      <c r="A4113" t="s">
        <v>4036</v>
      </c>
      <c r="B4113" s="1">
        <v>46098.525000000001</v>
      </c>
      <c r="C4113" t="s">
        <v>26</v>
      </c>
      <c r="D4113" t="s">
        <v>18</v>
      </c>
      <c r="E4113" t="s">
        <v>31</v>
      </c>
      <c r="F4113" t="s">
        <v>13</v>
      </c>
      <c r="G4113" s="2">
        <v>0.52500000000000002</v>
      </c>
      <c r="H4113" s="3">
        <v>46098</v>
      </c>
      <c r="I4113">
        <v>3</v>
      </c>
      <c r="J4113">
        <f>_xlfn.XLOOKUP(tbl_logs[[#This Row],[Target_Department]],tbl_DeptWeight[Department], tbl_DeptWeight[Impact Score])</f>
        <v>3</v>
      </c>
      <c r="K4113">
        <f>_xlfn.XLOOKUP(tbl_logs[[#This Row],[Employee_Action]],tbl_ResponseLikelihood[Employee Action],tbl_ResponseLikelihood[Likelihood Score])</f>
        <v>1</v>
      </c>
      <c r="L4113">
        <f>tbl_logs[[#This Row],[Impact Score]]*tbl_logs[[#This Row],[Response Multiplier]]</f>
        <v>3</v>
      </c>
      <c r="M4113" t="str" cm="1">
        <f t="array" ref="M4113">_xlfn.IFS(tbl_logs[[#This Row],[Total Score]]&lt;=4, "Low", tbl_logs[[#This Row],[Total Score]]&lt;=10, "Medium", tbl_logs[[#This Row],[Total Score]]&lt;=19, "High", tbl_logs[[#This Row],[Total Score]]&lt;=25, "Very High")</f>
        <v>Low</v>
      </c>
      <c r="N4113" t="str" cm="1">
        <f t="array" ref="N4113">_xlfn.IFS(tbl_logs[[#This Row],[Total Score]]&lt;=4, "Low", tbl_logs[[#This Row],[Total Score]]&lt;=10, "Medium", tbl_logs[[#This Row],[Total Score]]&lt;=17, "High", tbl_logs[[#This Row],[Total Score]]&lt;=25, "Critical")</f>
        <v>Low</v>
      </c>
    </row>
    <row r="4114" spans="1:14" x14ac:dyDescent="0.3">
      <c r="A4114" t="s">
        <v>4561</v>
      </c>
      <c r="B4114" s="1">
        <v>46098.556250000001</v>
      </c>
      <c r="C4114" t="s">
        <v>40</v>
      </c>
      <c r="D4114" t="s">
        <v>22</v>
      </c>
      <c r="E4114" t="s">
        <v>16</v>
      </c>
      <c r="F4114" t="s">
        <v>20</v>
      </c>
      <c r="G4114" s="2">
        <v>0.55625000000000002</v>
      </c>
      <c r="H4114" s="3">
        <v>46098</v>
      </c>
      <c r="I4114">
        <v>3</v>
      </c>
      <c r="J4114">
        <f>_xlfn.XLOOKUP(tbl_logs[[#This Row],[Target_Department]],tbl_DeptWeight[Department], tbl_DeptWeight[Impact Score])</f>
        <v>5</v>
      </c>
      <c r="K4114">
        <f>_xlfn.XLOOKUP(tbl_logs[[#This Row],[Employee_Action]],tbl_ResponseLikelihood[Employee Action],tbl_ResponseLikelihood[Likelihood Score])</f>
        <v>2</v>
      </c>
      <c r="L4114">
        <f>tbl_logs[[#This Row],[Impact Score]]*tbl_logs[[#This Row],[Response Multiplier]]</f>
        <v>10</v>
      </c>
      <c r="M4114" t="str" cm="1">
        <f t="array" ref="M4114">_xlfn.IFS(tbl_logs[[#This Row],[Total Score]]&lt;=4, "Low", tbl_logs[[#This Row],[Total Score]]&lt;=10, "Medium", tbl_logs[[#This Row],[Total Score]]&lt;=19, "High", tbl_logs[[#This Row],[Total Score]]&lt;=25, "Very High")</f>
        <v>Medium</v>
      </c>
      <c r="N4114" t="str" cm="1">
        <f t="array" ref="N4114">_xlfn.IFS(tbl_logs[[#This Row],[Total Score]]&lt;=4, "Low", tbl_logs[[#This Row],[Total Score]]&lt;=10, "Medium", tbl_logs[[#This Row],[Total Score]]&lt;=17, "High", tbl_logs[[#This Row],[Total Score]]&lt;=25, "Critical")</f>
        <v>Medium</v>
      </c>
    </row>
    <row r="4115" spans="1:14" x14ac:dyDescent="0.3">
      <c r="A4115" t="s">
        <v>1906</v>
      </c>
      <c r="B4115" s="1">
        <v>46098.574999999997</v>
      </c>
      <c r="C4115" t="s">
        <v>40</v>
      </c>
      <c r="D4115" t="s">
        <v>22</v>
      </c>
      <c r="E4115" t="s">
        <v>16</v>
      </c>
      <c r="F4115" t="s">
        <v>10</v>
      </c>
      <c r="G4115" s="2">
        <v>0.57499999999999996</v>
      </c>
      <c r="H4115" s="3">
        <v>46098</v>
      </c>
      <c r="I4115">
        <v>3</v>
      </c>
      <c r="J4115">
        <f>_xlfn.XLOOKUP(tbl_logs[[#This Row],[Target_Department]],tbl_DeptWeight[Department], tbl_DeptWeight[Impact Score])</f>
        <v>5</v>
      </c>
      <c r="K4115">
        <f>_xlfn.XLOOKUP(tbl_logs[[#This Row],[Employee_Action]],tbl_ResponseLikelihood[Employee Action],tbl_ResponseLikelihood[Likelihood Score])</f>
        <v>2</v>
      </c>
      <c r="L4115">
        <f>tbl_logs[[#This Row],[Impact Score]]*tbl_logs[[#This Row],[Response Multiplier]]</f>
        <v>10</v>
      </c>
      <c r="M4115" t="str" cm="1">
        <f t="array" ref="M4115">_xlfn.IFS(tbl_logs[[#This Row],[Total Score]]&lt;=4, "Low", tbl_logs[[#This Row],[Total Score]]&lt;=10, "Medium", tbl_logs[[#This Row],[Total Score]]&lt;=19, "High", tbl_logs[[#This Row],[Total Score]]&lt;=25, "Very High")</f>
        <v>Medium</v>
      </c>
      <c r="N4115" t="str" cm="1">
        <f t="array" ref="N4115">_xlfn.IFS(tbl_logs[[#This Row],[Total Score]]&lt;=4, "Low", tbl_logs[[#This Row],[Total Score]]&lt;=10, "Medium", tbl_logs[[#This Row],[Total Score]]&lt;=17, "High", tbl_logs[[#This Row],[Total Score]]&lt;=25, "Critical")</f>
        <v>Medium</v>
      </c>
    </row>
    <row r="4116" spans="1:14" x14ac:dyDescent="0.3">
      <c r="A4116" t="s">
        <v>819</v>
      </c>
      <c r="B4116" s="1">
        <v>46098.62777777778</v>
      </c>
      <c r="C4116" t="s">
        <v>47</v>
      </c>
      <c r="D4116" t="s">
        <v>18</v>
      </c>
      <c r="E4116" t="s">
        <v>31</v>
      </c>
      <c r="F4116" t="s">
        <v>10</v>
      </c>
      <c r="G4116" s="2">
        <v>0.62777777777777777</v>
      </c>
      <c r="H4116" s="3">
        <v>46098</v>
      </c>
      <c r="I4116">
        <v>3</v>
      </c>
      <c r="J4116">
        <f>_xlfn.XLOOKUP(tbl_logs[[#This Row],[Target_Department]],tbl_DeptWeight[Department], tbl_DeptWeight[Impact Score])</f>
        <v>1</v>
      </c>
      <c r="K4116">
        <f>_xlfn.XLOOKUP(tbl_logs[[#This Row],[Employee_Action]],tbl_ResponseLikelihood[Employee Action],tbl_ResponseLikelihood[Likelihood Score])</f>
        <v>2</v>
      </c>
      <c r="L4116">
        <f>tbl_logs[[#This Row],[Impact Score]]*tbl_logs[[#This Row],[Response Multiplier]]</f>
        <v>2</v>
      </c>
      <c r="M4116" t="str" cm="1">
        <f t="array" ref="M4116">_xlfn.IFS(tbl_logs[[#This Row],[Total Score]]&lt;=4, "Low", tbl_logs[[#This Row],[Total Score]]&lt;=10, "Medium", tbl_logs[[#This Row],[Total Score]]&lt;=19, "High", tbl_logs[[#This Row],[Total Score]]&lt;=25, "Very High")</f>
        <v>Low</v>
      </c>
      <c r="N4116" t="str" cm="1">
        <f t="array" ref="N4116">_xlfn.IFS(tbl_logs[[#This Row],[Total Score]]&lt;=4, "Low", tbl_logs[[#This Row],[Total Score]]&lt;=10, "Medium", tbl_logs[[#This Row],[Total Score]]&lt;=17, "High", tbl_logs[[#This Row],[Total Score]]&lt;=25, "Critical")</f>
        <v>Low</v>
      </c>
    </row>
    <row r="4117" spans="1:14" x14ac:dyDescent="0.3">
      <c r="A4117" t="s">
        <v>881</v>
      </c>
      <c r="B4117" s="1">
        <v>46098.645833333336</v>
      </c>
      <c r="C4117" t="s">
        <v>7</v>
      </c>
      <c r="D4117" t="s">
        <v>22</v>
      </c>
      <c r="E4117" t="s">
        <v>19</v>
      </c>
      <c r="F4117" t="s">
        <v>10</v>
      </c>
      <c r="G4117" s="2">
        <v>0.64583333333333337</v>
      </c>
      <c r="H4117" s="3">
        <v>46098</v>
      </c>
      <c r="I4117">
        <v>3</v>
      </c>
      <c r="J4117">
        <f>_xlfn.XLOOKUP(tbl_logs[[#This Row],[Target_Department]],tbl_DeptWeight[Department], tbl_DeptWeight[Impact Score])</f>
        <v>3</v>
      </c>
      <c r="K4117">
        <f>_xlfn.XLOOKUP(tbl_logs[[#This Row],[Employee_Action]],tbl_ResponseLikelihood[Employee Action],tbl_ResponseLikelihood[Likelihood Score])</f>
        <v>2</v>
      </c>
      <c r="L4117">
        <f>tbl_logs[[#This Row],[Impact Score]]*tbl_logs[[#This Row],[Response Multiplier]]</f>
        <v>6</v>
      </c>
      <c r="M4117" t="str" cm="1">
        <f t="array" ref="M4117">_xlfn.IFS(tbl_logs[[#This Row],[Total Score]]&lt;=4, "Low", tbl_logs[[#This Row],[Total Score]]&lt;=10, "Medium", tbl_logs[[#This Row],[Total Score]]&lt;=19, "High", tbl_logs[[#This Row],[Total Score]]&lt;=25, "Very High")</f>
        <v>Medium</v>
      </c>
      <c r="N4117" t="str" cm="1">
        <f t="array" ref="N4117">_xlfn.IFS(tbl_logs[[#This Row],[Total Score]]&lt;=4, "Low", tbl_logs[[#This Row],[Total Score]]&lt;=10, "Medium", tbl_logs[[#This Row],[Total Score]]&lt;=17, "High", tbl_logs[[#This Row],[Total Score]]&lt;=25, "Critical")</f>
        <v>Medium</v>
      </c>
    </row>
    <row r="4118" spans="1:14" x14ac:dyDescent="0.3">
      <c r="A4118" t="s">
        <v>2873</v>
      </c>
      <c r="B4118" s="1">
        <v>46098.665277777778</v>
      </c>
      <c r="C4118" t="s">
        <v>12</v>
      </c>
      <c r="D4118" t="s">
        <v>22</v>
      </c>
      <c r="E4118" t="s">
        <v>19</v>
      </c>
      <c r="F4118" t="s">
        <v>13</v>
      </c>
      <c r="G4118" s="2">
        <v>0.66527777777777775</v>
      </c>
      <c r="H4118" s="3">
        <v>46098</v>
      </c>
      <c r="I4118">
        <v>3</v>
      </c>
      <c r="J4118">
        <f>_xlfn.XLOOKUP(tbl_logs[[#This Row],[Target_Department]],tbl_DeptWeight[Department], tbl_DeptWeight[Impact Score])</f>
        <v>1</v>
      </c>
      <c r="K4118">
        <f>_xlfn.XLOOKUP(tbl_logs[[#This Row],[Employee_Action]],tbl_ResponseLikelihood[Employee Action],tbl_ResponseLikelihood[Likelihood Score])</f>
        <v>1</v>
      </c>
      <c r="L4118">
        <f>tbl_logs[[#This Row],[Impact Score]]*tbl_logs[[#This Row],[Response Multiplier]]</f>
        <v>1</v>
      </c>
      <c r="M4118" t="str" cm="1">
        <f t="array" ref="M4118">_xlfn.IFS(tbl_logs[[#This Row],[Total Score]]&lt;=4, "Low", tbl_logs[[#This Row],[Total Score]]&lt;=10, "Medium", tbl_logs[[#This Row],[Total Score]]&lt;=19, "High", tbl_logs[[#This Row],[Total Score]]&lt;=25, "Very High")</f>
        <v>Low</v>
      </c>
      <c r="N4118" t="str" cm="1">
        <f t="array" ref="N4118">_xlfn.IFS(tbl_logs[[#This Row],[Total Score]]&lt;=4, "Low", tbl_logs[[#This Row],[Total Score]]&lt;=10, "Medium", tbl_logs[[#This Row],[Total Score]]&lt;=17, "High", tbl_logs[[#This Row],[Total Score]]&lt;=25, "Critical")</f>
        <v>Low</v>
      </c>
    </row>
    <row r="4119" spans="1:14" x14ac:dyDescent="0.3">
      <c r="A4119" t="s">
        <v>345</v>
      </c>
      <c r="B4119" s="1">
        <v>46098.679861111108</v>
      </c>
      <c r="C4119" t="s">
        <v>7</v>
      </c>
      <c r="D4119" t="s">
        <v>18</v>
      </c>
      <c r="E4119" t="s">
        <v>19</v>
      </c>
      <c r="F4119" t="s">
        <v>10</v>
      </c>
      <c r="G4119" s="2">
        <v>0.67986111111111114</v>
      </c>
      <c r="H4119" s="3">
        <v>46098</v>
      </c>
      <c r="I4119">
        <v>3</v>
      </c>
      <c r="J4119">
        <f>_xlfn.XLOOKUP(tbl_logs[[#This Row],[Target_Department]],tbl_DeptWeight[Department], tbl_DeptWeight[Impact Score])</f>
        <v>3</v>
      </c>
      <c r="K4119">
        <f>_xlfn.XLOOKUP(tbl_logs[[#This Row],[Employee_Action]],tbl_ResponseLikelihood[Employee Action],tbl_ResponseLikelihood[Likelihood Score])</f>
        <v>2</v>
      </c>
      <c r="L4119">
        <f>tbl_logs[[#This Row],[Impact Score]]*tbl_logs[[#This Row],[Response Multiplier]]</f>
        <v>6</v>
      </c>
      <c r="M4119" t="str" cm="1">
        <f t="array" ref="M4119">_xlfn.IFS(tbl_logs[[#This Row],[Total Score]]&lt;=4, "Low", tbl_logs[[#This Row],[Total Score]]&lt;=10, "Medium", tbl_logs[[#This Row],[Total Score]]&lt;=19, "High", tbl_logs[[#This Row],[Total Score]]&lt;=25, "Very High")</f>
        <v>Medium</v>
      </c>
      <c r="N4119" t="str" cm="1">
        <f t="array" ref="N4119">_xlfn.IFS(tbl_logs[[#This Row],[Total Score]]&lt;=4, "Low", tbl_logs[[#This Row],[Total Score]]&lt;=10, "Medium", tbl_logs[[#This Row],[Total Score]]&lt;=17, "High", tbl_logs[[#This Row],[Total Score]]&lt;=25, "Critical")</f>
        <v>Medium</v>
      </c>
    </row>
    <row r="4120" spans="1:14" x14ac:dyDescent="0.3">
      <c r="A4120" t="s">
        <v>3235</v>
      </c>
      <c r="B4120" s="1">
        <v>46098.683333333334</v>
      </c>
      <c r="C4120" t="s">
        <v>26</v>
      </c>
      <c r="D4120" t="s">
        <v>22</v>
      </c>
      <c r="E4120" t="s">
        <v>19</v>
      </c>
      <c r="F4120" t="s">
        <v>20</v>
      </c>
      <c r="G4120" s="2">
        <v>0.68333333333333335</v>
      </c>
      <c r="H4120" s="3">
        <v>46098</v>
      </c>
      <c r="I4120">
        <v>3</v>
      </c>
      <c r="J4120">
        <f>_xlfn.XLOOKUP(tbl_logs[[#This Row],[Target_Department]],tbl_DeptWeight[Department], tbl_DeptWeight[Impact Score])</f>
        <v>3</v>
      </c>
      <c r="K4120">
        <f>_xlfn.XLOOKUP(tbl_logs[[#This Row],[Employee_Action]],tbl_ResponseLikelihood[Employee Action],tbl_ResponseLikelihood[Likelihood Score])</f>
        <v>2</v>
      </c>
      <c r="L4120">
        <f>tbl_logs[[#This Row],[Impact Score]]*tbl_logs[[#This Row],[Response Multiplier]]</f>
        <v>6</v>
      </c>
      <c r="M4120" t="str" cm="1">
        <f t="array" ref="M4120">_xlfn.IFS(tbl_logs[[#This Row],[Total Score]]&lt;=4, "Low", tbl_logs[[#This Row],[Total Score]]&lt;=10, "Medium", tbl_logs[[#This Row],[Total Score]]&lt;=19, "High", tbl_logs[[#This Row],[Total Score]]&lt;=25, "Very High")</f>
        <v>Medium</v>
      </c>
      <c r="N4120" t="str" cm="1">
        <f t="array" ref="N4120">_xlfn.IFS(tbl_logs[[#This Row],[Total Score]]&lt;=4, "Low", tbl_logs[[#This Row],[Total Score]]&lt;=10, "Medium", tbl_logs[[#This Row],[Total Score]]&lt;=17, "High", tbl_logs[[#This Row],[Total Score]]&lt;=25, "Critical")</f>
        <v>Medium</v>
      </c>
    </row>
    <row r="4121" spans="1:14" x14ac:dyDescent="0.3">
      <c r="A4121" t="s">
        <v>49</v>
      </c>
      <c r="B4121" s="1">
        <v>46098.689583333333</v>
      </c>
      <c r="C4121" t="s">
        <v>26</v>
      </c>
      <c r="D4121" t="s">
        <v>18</v>
      </c>
      <c r="E4121" t="s">
        <v>19</v>
      </c>
      <c r="F4121" t="s">
        <v>10</v>
      </c>
      <c r="G4121" s="2">
        <v>0.68958333333333333</v>
      </c>
      <c r="H4121" s="3">
        <v>46098</v>
      </c>
      <c r="I4121">
        <v>3</v>
      </c>
      <c r="J4121">
        <f>_xlfn.XLOOKUP(tbl_logs[[#This Row],[Target_Department]],tbl_DeptWeight[Department], tbl_DeptWeight[Impact Score])</f>
        <v>3</v>
      </c>
      <c r="K4121">
        <f>_xlfn.XLOOKUP(tbl_logs[[#This Row],[Employee_Action]],tbl_ResponseLikelihood[Employee Action],tbl_ResponseLikelihood[Likelihood Score])</f>
        <v>2</v>
      </c>
      <c r="L4121">
        <f>tbl_logs[[#This Row],[Impact Score]]*tbl_logs[[#This Row],[Response Multiplier]]</f>
        <v>6</v>
      </c>
      <c r="M4121" t="str" cm="1">
        <f t="array" ref="M4121">_xlfn.IFS(tbl_logs[[#This Row],[Total Score]]&lt;=4, "Low", tbl_logs[[#This Row],[Total Score]]&lt;=10, "Medium", tbl_logs[[#This Row],[Total Score]]&lt;=19, "High", tbl_logs[[#This Row],[Total Score]]&lt;=25, "Very High")</f>
        <v>Medium</v>
      </c>
      <c r="N4121" t="str" cm="1">
        <f t="array" ref="N4121">_xlfn.IFS(tbl_logs[[#This Row],[Total Score]]&lt;=4, "Low", tbl_logs[[#This Row],[Total Score]]&lt;=10, "Medium", tbl_logs[[#This Row],[Total Score]]&lt;=17, "High", tbl_logs[[#This Row],[Total Score]]&lt;=25, "Critical")</f>
        <v>Medium</v>
      </c>
    </row>
    <row r="4122" spans="1:14" x14ac:dyDescent="0.3">
      <c r="A4122" t="s">
        <v>2685</v>
      </c>
      <c r="B4122" s="1">
        <v>46098.718055555553</v>
      </c>
      <c r="C4122" t="s">
        <v>7</v>
      </c>
      <c r="D4122" t="s">
        <v>22</v>
      </c>
      <c r="E4122" t="s">
        <v>19</v>
      </c>
      <c r="F4122" t="s">
        <v>20</v>
      </c>
      <c r="G4122" s="2">
        <v>0.71805555555555556</v>
      </c>
      <c r="H4122" s="3">
        <v>46098</v>
      </c>
      <c r="I4122">
        <v>3</v>
      </c>
      <c r="J4122">
        <f>_xlfn.XLOOKUP(tbl_logs[[#This Row],[Target_Department]],tbl_DeptWeight[Department], tbl_DeptWeight[Impact Score])</f>
        <v>3</v>
      </c>
      <c r="K4122">
        <f>_xlfn.XLOOKUP(tbl_logs[[#This Row],[Employee_Action]],tbl_ResponseLikelihood[Employee Action],tbl_ResponseLikelihood[Likelihood Score])</f>
        <v>2</v>
      </c>
      <c r="L4122">
        <f>tbl_logs[[#This Row],[Impact Score]]*tbl_logs[[#This Row],[Response Multiplier]]</f>
        <v>6</v>
      </c>
      <c r="M4122" t="str" cm="1">
        <f t="array" ref="M4122">_xlfn.IFS(tbl_logs[[#This Row],[Total Score]]&lt;=4, "Low", tbl_logs[[#This Row],[Total Score]]&lt;=10, "Medium", tbl_logs[[#This Row],[Total Score]]&lt;=19, "High", tbl_logs[[#This Row],[Total Score]]&lt;=25, "Very High")</f>
        <v>Medium</v>
      </c>
      <c r="N4122" t="str" cm="1">
        <f t="array" ref="N4122">_xlfn.IFS(tbl_logs[[#This Row],[Total Score]]&lt;=4, "Low", tbl_logs[[#This Row],[Total Score]]&lt;=10, "Medium", tbl_logs[[#This Row],[Total Score]]&lt;=17, "High", tbl_logs[[#This Row],[Total Score]]&lt;=25, "Critical")</f>
        <v>Medium</v>
      </c>
    </row>
    <row r="4123" spans="1:14" x14ac:dyDescent="0.3">
      <c r="A4123" t="s">
        <v>4133</v>
      </c>
      <c r="B4123" s="1">
        <v>46098.748611111114</v>
      </c>
      <c r="C4123" t="s">
        <v>7</v>
      </c>
      <c r="D4123" t="s">
        <v>18</v>
      </c>
      <c r="E4123" t="s">
        <v>19</v>
      </c>
      <c r="F4123" t="s">
        <v>10</v>
      </c>
      <c r="G4123" s="2">
        <v>0.74861111111111112</v>
      </c>
      <c r="H4123" s="3">
        <v>46098</v>
      </c>
      <c r="I4123">
        <v>3</v>
      </c>
      <c r="J4123">
        <f>_xlfn.XLOOKUP(tbl_logs[[#This Row],[Target_Department]],tbl_DeptWeight[Department], tbl_DeptWeight[Impact Score])</f>
        <v>3</v>
      </c>
      <c r="K4123">
        <f>_xlfn.XLOOKUP(tbl_logs[[#This Row],[Employee_Action]],tbl_ResponseLikelihood[Employee Action],tbl_ResponseLikelihood[Likelihood Score])</f>
        <v>2</v>
      </c>
      <c r="L4123">
        <f>tbl_logs[[#This Row],[Impact Score]]*tbl_logs[[#This Row],[Response Multiplier]]</f>
        <v>6</v>
      </c>
      <c r="M4123" t="str" cm="1">
        <f t="array" ref="M4123">_xlfn.IFS(tbl_logs[[#This Row],[Total Score]]&lt;=4, "Low", tbl_logs[[#This Row],[Total Score]]&lt;=10, "Medium", tbl_logs[[#This Row],[Total Score]]&lt;=19, "High", tbl_logs[[#This Row],[Total Score]]&lt;=25, "Very High")</f>
        <v>Medium</v>
      </c>
      <c r="N4123" t="str" cm="1">
        <f t="array" ref="N4123">_xlfn.IFS(tbl_logs[[#This Row],[Total Score]]&lt;=4, "Low", tbl_logs[[#This Row],[Total Score]]&lt;=10, "Medium", tbl_logs[[#This Row],[Total Score]]&lt;=17, "High", tbl_logs[[#This Row],[Total Score]]&lt;=25, "Critical")</f>
        <v>Medium</v>
      </c>
    </row>
    <row r="4124" spans="1:14" x14ac:dyDescent="0.3">
      <c r="A4124" t="s">
        <v>1528</v>
      </c>
      <c r="B4124" s="1">
        <v>46098.758333333331</v>
      </c>
      <c r="C4124" t="s">
        <v>35</v>
      </c>
      <c r="D4124" t="s">
        <v>15</v>
      </c>
      <c r="E4124" t="s">
        <v>31</v>
      </c>
      <c r="F4124" t="s">
        <v>10</v>
      </c>
      <c r="G4124" s="2">
        <v>0.7583333333333333</v>
      </c>
      <c r="H4124" s="3">
        <v>46098</v>
      </c>
      <c r="I4124">
        <v>3</v>
      </c>
      <c r="J4124">
        <f>_xlfn.XLOOKUP(tbl_logs[[#This Row],[Target_Department]],tbl_DeptWeight[Department], tbl_DeptWeight[Impact Score])</f>
        <v>1</v>
      </c>
      <c r="K4124">
        <f>_xlfn.XLOOKUP(tbl_logs[[#This Row],[Employee_Action]],tbl_ResponseLikelihood[Employee Action],tbl_ResponseLikelihood[Likelihood Score])</f>
        <v>2</v>
      </c>
      <c r="L4124">
        <f>tbl_logs[[#This Row],[Impact Score]]*tbl_logs[[#This Row],[Response Multiplier]]</f>
        <v>2</v>
      </c>
      <c r="M4124" t="str" cm="1">
        <f t="array" ref="M4124">_xlfn.IFS(tbl_logs[[#This Row],[Total Score]]&lt;=4, "Low", tbl_logs[[#This Row],[Total Score]]&lt;=10, "Medium", tbl_logs[[#This Row],[Total Score]]&lt;=19, "High", tbl_logs[[#This Row],[Total Score]]&lt;=25, "Very High")</f>
        <v>Low</v>
      </c>
      <c r="N4124" t="str" cm="1">
        <f t="array" ref="N4124">_xlfn.IFS(tbl_logs[[#This Row],[Total Score]]&lt;=4, "Low", tbl_logs[[#This Row],[Total Score]]&lt;=10, "Medium", tbl_logs[[#This Row],[Total Score]]&lt;=17, "High", tbl_logs[[#This Row],[Total Score]]&lt;=25, "Critical")</f>
        <v>Low</v>
      </c>
    </row>
    <row r="4125" spans="1:14" x14ac:dyDescent="0.3">
      <c r="A4125" t="s">
        <v>799</v>
      </c>
      <c r="B4125" s="1">
        <v>46098.783333333333</v>
      </c>
      <c r="C4125" t="s">
        <v>7</v>
      </c>
      <c r="D4125" t="s">
        <v>8</v>
      </c>
      <c r="E4125" t="s">
        <v>19</v>
      </c>
      <c r="F4125" t="s">
        <v>10</v>
      </c>
      <c r="G4125" s="2">
        <v>0.78333333333333333</v>
      </c>
      <c r="H4125" s="3">
        <v>46098</v>
      </c>
      <c r="I4125">
        <v>3</v>
      </c>
      <c r="J4125">
        <f>_xlfn.XLOOKUP(tbl_logs[[#This Row],[Target_Department]],tbl_DeptWeight[Department], tbl_DeptWeight[Impact Score])</f>
        <v>3</v>
      </c>
      <c r="K4125">
        <f>_xlfn.XLOOKUP(tbl_logs[[#This Row],[Employee_Action]],tbl_ResponseLikelihood[Employee Action],tbl_ResponseLikelihood[Likelihood Score])</f>
        <v>2</v>
      </c>
      <c r="L4125">
        <f>tbl_logs[[#This Row],[Impact Score]]*tbl_logs[[#This Row],[Response Multiplier]]</f>
        <v>6</v>
      </c>
      <c r="M4125" t="str" cm="1">
        <f t="array" ref="M4125">_xlfn.IFS(tbl_logs[[#This Row],[Total Score]]&lt;=4, "Low", tbl_logs[[#This Row],[Total Score]]&lt;=10, "Medium", tbl_logs[[#This Row],[Total Score]]&lt;=19, "High", tbl_logs[[#This Row],[Total Score]]&lt;=25, "Very High")</f>
        <v>Medium</v>
      </c>
      <c r="N4125" t="str" cm="1">
        <f t="array" ref="N4125">_xlfn.IFS(tbl_logs[[#This Row],[Total Score]]&lt;=4, "Low", tbl_logs[[#This Row],[Total Score]]&lt;=10, "Medium", tbl_logs[[#This Row],[Total Score]]&lt;=17, "High", tbl_logs[[#This Row],[Total Score]]&lt;=25, "Critical")</f>
        <v>Medium</v>
      </c>
    </row>
    <row r="4126" spans="1:14" x14ac:dyDescent="0.3">
      <c r="A4126" t="s">
        <v>1045</v>
      </c>
      <c r="B4126" s="1">
        <v>46098.786111111112</v>
      </c>
      <c r="C4126" t="s">
        <v>7</v>
      </c>
      <c r="D4126" t="s">
        <v>22</v>
      </c>
      <c r="E4126" t="s">
        <v>19</v>
      </c>
      <c r="F4126" t="s">
        <v>10</v>
      </c>
      <c r="G4126" s="2">
        <v>0.78611111111111109</v>
      </c>
      <c r="H4126" s="3">
        <v>46098</v>
      </c>
      <c r="I4126">
        <v>3</v>
      </c>
      <c r="J4126">
        <f>_xlfn.XLOOKUP(tbl_logs[[#This Row],[Target_Department]],tbl_DeptWeight[Department], tbl_DeptWeight[Impact Score])</f>
        <v>3</v>
      </c>
      <c r="K4126">
        <f>_xlfn.XLOOKUP(tbl_logs[[#This Row],[Employee_Action]],tbl_ResponseLikelihood[Employee Action],tbl_ResponseLikelihood[Likelihood Score])</f>
        <v>2</v>
      </c>
      <c r="L4126">
        <f>tbl_logs[[#This Row],[Impact Score]]*tbl_logs[[#This Row],[Response Multiplier]]</f>
        <v>6</v>
      </c>
      <c r="M4126" t="str" cm="1">
        <f t="array" ref="M4126">_xlfn.IFS(tbl_logs[[#This Row],[Total Score]]&lt;=4, "Low", tbl_logs[[#This Row],[Total Score]]&lt;=10, "Medium", tbl_logs[[#This Row],[Total Score]]&lt;=19, "High", tbl_logs[[#This Row],[Total Score]]&lt;=25, "Very High")</f>
        <v>Medium</v>
      </c>
      <c r="N4126" t="str" cm="1">
        <f t="array" ref="N4126">_xlfn.IFS(tbl_logs[[#This Row],[Total Score]]&lt;=4, "Low", tbl_logs[[#This Row],[Total Score]]&lt;=10, "Medium", tbl_logs[[#This Row],[Total Score]]&lt;=17, "High", tbl_logs[[#This Row],[Total Score]]&lt;=25, "Critical")</f>
        <v>Medium</v>
      </c>
    </row>
    <row r="4127" spans="1:14" x14ac:dyDescent="0.3">
      <c r="A4127" t="s">
        <v>1732</v>
      </c>
      <c r="B4127" s="1">
        <v>46098.788888888892</v>
      </c>
      <c r="C4127" t="s">
        <v>12</v>
      </c>
      <c r="D4127" t="s">
        <v>15</v>
      </c>
      <c r="E4127" t="s">
        <v>19</v>
      </c>
      <c r="F4127" t="s">
        <v>10</v>
      </c>
      <c r="G4127" s="2">
        <v>0.78888888888888886</v>
      </c>
      <c r="H4127" s="3">
        <v>46098</v>
      </c>
      <c r="I4127">
        <v>3</v>
      </c>
      <c r="J4127">
        <f>_xlfn.XLOOKUP(tbl_logs[[#This Row],[Target_Department]],tbl_DeptWeight[Department], tbl_DeptWeight[Impact Score])</f>
        <v>1</v>
      </c>
      <c r="K4127">
        <f>_xlfn.XLOOKUP(tbl_logs[[#This Row],[Employee_Action]],tbl_ResponseLikelihood[Employee Action],tbl_ResponseLikelihood[Likelihood Score])</f>
        <v>2</v>
      </c>
      <c r="L4127">
        <f>tbl_logs[[#This Row],[Impact Score]]*tbl_logs[[#This Row],[Response Multiplier]]</f>
        <v>2</v>
      </c>
      <c r="M4127" t="str" cm="1">
        <f t="array" ref="M4127">_xlfn.IFS(tbl_logs[[#This Row],[Total Score]]&lt;=4, "Low", tbl_logs[[#This Row],[Total Score]]&lt;=10, "Medium", tbl_logs[[#This Row],[Total Score]]&lt;=19, "High", tbl_logs[[#This Row],[Total Score]]&lt;=25, "Very High")</f>
        <v>Low</v>
      </c>
      <c r="N4127" t="str" cm="1">
        <f t="array" ref="N4127">_xlfn.IFS(tbl_logs[[#This Row],[Total Score]]&lt;=4, "Low", tbl_logs[[#This Row],[Total Score]]&lt;=10, "Medium", tbl_logs[[#This Row],[Total Score]]&lt;=17, "High", tbl_logs[[#This Row],[Total Score]]&lt;=25, "Critical")</f>
        <v>Low</v>
      </c>
    </row>
    <row r="4128" spans="1:14" x14ac:dyDescent="0.3">
      <c r="A4128" t="s">
        <v>3007</v>
      </c>
      <c r="B4128" s="1">
        <v>46098.793055555558</v>
      </c>
      <c r="C4128" t="s">
        <v>7</v>
      </c>
      <c r="D4128" t="s">
        <v>15</v>
      </c>
      <c r="E4128" t="s">
        <v>19</v>
      </c>
      <c r="F4128" t="s">
        <v>33</v>
      </c>
      <c r="G4128" s="2">
        <v>0.79305555555555551</v>
      </c>
      <c r="H4128" s="3">
        <v>46098</v>
      </c>
      <c r="I4128">
        <v>3</v>
      </c>
      <c r="J4128">
        <f>_xlfn.XLOOKUP(tbl_logs[[#This Row],[Target_Department]],tbl_DeptWeight[Department], tbl_DeptWeight[Impact Score])</f>
        <v>3</v>
      </c>
      <c r="K4128">
        <f>_xlfn.XLOOKUP(tbl_logs[[#This Row],[Employee_Action]],tbl_ResponseLikelihood[Employee Action],tbl_ResponseLikelihood[Likelihood Score])</f>
        <v>4</v>
      </c>
      <c r="L4128">
        <f>tbl_logs[[#This Row],[Impact Score]]*tbl_logs[[#This Row],[Response Multiplier]]</f>
        <v>12</v>
      </c>
      <c r="M4128" t="str" cm="1">
        <f t="array" ref="M4128">_xlfn.IFS(tbl_logs[[#This Row],[Total Score]]&lt;=4, "Low", tbl_logs[[#This Row],[Total Score]]&lt;=10, "Medium", tbl_logs[[#This Row],[Total Score]]&lt;=19, "High", tbl_logs[[#This Row],[Total Score]]&lt;=25, "Very High")</f>
        <v>High</v>
      </c>
      <c r="N4128" t="str" cm="1">
        <f t="array" ref="N4128">_xlfn.IFS(tbl_logs[[#This Row],[Total Score]]&lt;=4, "Low", tbl_logs[[#This Row],[Total Score]]&lt;=10, "Medium", tbl_logs[[#This Row],[Total Score]]&lt;=17, "High", tbl_logs[[#This Row],[Total Score]]&lt;=25, "Critical")</f>
        <v>High</v>
      </c>
    </row>
    <row r="4129" spans="1:14" x14ac:dyDescent="0.3">
      <c r="A4129" t="s">
        <v>1373</v>
      </c>
      <c r="B4129" s="1">
        <v>46098.835416666669</v>
      </c>
      <c r="C4129" t="s">
        <v>7</v>
      </c>
      <c r="D4129" t="s">
        <v>8</v>
      </c>
      <c r="E4129" t="s">
        <v>19</v>
      </c>
      <c r="F4129" t="s">
        <v>20</v>
      </c>
      <c r="G4129" s="2">
        <v>0.8354166666666667</v>
      </c>
      <c r="H4129" s="3">
        <v>46098</v>
      </c>
      <c r="I4129">
        <v>3</v>
      </c>
      <c r="J4129">
        <f>_xlfn.XLOOKUP(tbl_logs[[#This Row],[Target_Department]],tbl_DeptWeight[Department], tbl_DeptWeight[Impact Score])</f>
        <v>3</v>
      </c>
      <c r="K4129">
        <f>_xlfn.XLOOKUP(tbl_logs[[#This Row],[Employee_Action]],tbl_ResponseLikelihood[Employee Action],tbl_ResponseLikelihood[Likelihood Score])</f>
        <v>2</v>
      </c>
      <c r="L4129">
        <f>tbl_logs[[#This Row],[Impact Score]]*tbl_logs[[#This Row],[Response Multiplier]]</f>
        <v>6</v>
      </c>
      <c r="M4129" t="str" cm="1">
        <f t="array" ref="M4129">_xlfn.IFS(tbl_logs[[#This Row],[Total Score]]&lt;=4, "Low", tbl_logs[[#This Row],[Total Score]]&lt;=10, "Medium", tbl_logs[[#This Row],[Total Score]]&lt;=19, "High", tbl_logs[[#This Row],[Total Score]]&lt;=25, "Very High")</f>
        <v>Medium</v>
      </c>
      <c r="N4129" t="str" cm="1">
        <f t="array" ref="N4129">_xlfn.IFS(tbl_logs[[#This Row],[Total Score]]&lt;=4, "Low", tbl_logs[[#This Row],[Total Score]]&lt;=10, "Medium", tbl_logs[[#This Row],[Total Score]]&lt;=17, "High", tbl_logs[[#This Row],[Total Score]]&lt;=25, "Critical")</f>
        <v>Medium</v>
      </c>
    </row>
    <row r="4130" spans="1:14" x14ac:dyDescent="0.3">
      <c r="A4130" t="s">
        <v>2201</v>
      </c>
      <c r="B4130" s="1">
        <v>46098.850694444445</v>
      </c>
      <c r="C4130" t="s">
        <v>7</v>
      </c>
      <c r="D4130" t="s">
        <v>15</v>
      </c>
      <c r="E4130" t="s">
        <v>19</v>
      </c>
      <c r="F4130" t="s">
        <v>13</v>
      </c>
      <c r="G4130" s="2">
        <v>0.85069444444444442</v>
      </c>
      <c r="H4130" s="3">
        <v>46098</v>
      </c>
      <c r="I4130">
        <v>3</v>
      </c>
      <c r="J4130">
        <f>_xlfn.XLOOKUP(tbl_logs[[#This Row],[Target_Department]],tbl_DeptWeight[Department], tbl_DeptWeight[Impact Score])</f>
        <v>3</v>
      </c>
      <c r="K4130">
        <f>_xlfn.XLOOKUP(tbl_logs[[#This Row],[Employee_Action]],tbl_ResponseLikelihood[Employee Action],tbl_ResponseLikelihood[Likelihood Score])</f>
        <v>1</v>
      </c>
      <c r="L4130">
        <f>tbl_logs[[#This Row],[Impact Score]]*tbl_logs[[#This Row],[Response Multiplier]]</f>
        <v>3</v>
      </c>
      <c r="M4130" t="str" cm="1">
        <f t="array" ref="M4130">_xlfn.IFS(tbl_logs[[#This Row],[Total Score]]&lt;=4, "Low", tbl_logs[[#This Row],[Total Score]]&lt;=10, "Medium", tbl_logs[[#This Row],[Total Score]]&lt;=19, "High", tbl_logs[[#This Row],[Total Score]]&lt;=25, "Very High")</f>
        <v>Low</v>
      </c>
      <c r="N4130" t="str" cm="1">
        <f t="array" ref="N4130">_xlfn.IFS(tbl_logs[[#This Row],[Total Score]]&lt;=4, "Low", tbl_logs[[#This Row],[Total Score]]&lt;=10, "Medium", tbl_logs[[#This Row],[Total Score]]&lt;=17, "High", tbl_logs[[#This Row],[Total Score]]&lt;=25, "Critical")</f>
        <v>Low</v>
      </c>
    </row>
    <row r="4131" spans="1:14" x14ac:dyDescent="0.3">
      <c r="A4131" t="s">
        <v>2702</v>
      </c>
      <c r="B4131" s="1">
        <v>46098.865972222222</v>
      </c>
      <c r="C4131" t="s">
        <v>12</v>
      </c>
      <c r="D4131" t="s">
        <v>22</v>
      </c>
      <c r="E4131" t="s">
        <v>16</v>
      </c>
      <c r="F4131" t="s">
        <v>13</v>
      </c>
      <c r="G4131" s="2">
        <v>0.86597222222222225</v>
      </c>
      <c r="H4131" s="3">
        <v>46098</v>
      </c>
      <c r="I4131">
        <v>3</v>
      </c>
      <c r="J4131">
        <f>_xlfn.XLOOKUP(tbl_logs[[#This Row],[Target_Department]],tbl_DeptWeight[Department], tbl_DeptWeight[Impact Score])</f>
        <v>1</v>
      </c>
      <c r="K4131">
        <f>_xlfn.XLOOKUP(tbl_logs[[#This Row],[Employee_Action]],tbl_ResponseLikelihood[Employee Action],tbl_ResponseLikelihood[Likelihood Score])</f>
        <v>1</v>
      </c>
      <c r="L4131">
        <f>tbl_logs[[#This Row],[Impact Score]]*tbl_logs[[#This Row],[Response Multiplier]]</f>
        <v>1</v>
      </c>
      <c r="M4131" t="str" cm="1">
        <f t="array" ref="M4131">_xlfn.IFS(tbl_logs[[#This Row],[Total Score]]&lt;=4, "Low", tbl_logs[[#This Row],[Total Score]]&lt;=10, "Medium", tbl_logs[[#This Row],[Total Score]]&lt;=19, "High", tbl_logs[[#This Row],[Total Score]]&lt;=25, "Very High")</f>
        <v>Low</v>
      </c>
      <c r="N4131" t="str" cm="1">
        <f t="array" ref="N4131">_xlfn.IFS(tbl_logs[[#This Row],[Total Score]]&lt;=4, "Low", tbl_logs[[#This Row],[Total Score]]&lt;=10, "Medium", tbl_logs[[#This Row],[Total Score]]&lt;=17, "High", tbl_logs[[#This Row],[Total Score]]&lt;=25, "Critical")</f>
        <v>Low</v>
      </c>
    </row>
    <row r="4132" spans="1:14" x14ac:dyDescent="0.3">
      <c r="A4132" t="s">
        <v>2578</v>
      </c>
      <c r="B4132" s="1">
        <v>46098.910416666666</v>
      </c>
      <c r="C4132" t="s">
        <v>7</v>
      </c>
      <c r="D4132" t="s">
        <v>8</v>
      </c>
      <c r="E4132" t="s">
        <v>19</v>
      </c>
      <c r="F4132" t="s">
        <v>10</v>
      </c>
      <c r="G4132" s="2">
        <v>0.91041666666666665</v>
      </c>
      <c r="H4132" s="3">
        <v>46098</v>
      </c>
      <c r="I4132">
        <v>3</v>
      </c>
      <c r="J4132">
        <f>_xlfn.XLOOKUP(tbl_logs[[#This Row],[Target_Department]],tbl_DeptWeight[Department], tbl_DeptWeight[Impact Score])</f>
        <v>3</v>
      </c>
      <c r="K4132">
        <f>_xlfn.XLOOKUP(tbl_logs[[#This Row],[Employee_Action]],tbl_ResponseLikelihood[Employee Action],tbl_ResponseLikelihood[Likelihood Score])</f>
        <v>2</v>
      </c>
      <c r="L4132">
        <f>tbl_logs[[#This Row],[Impact Score]]*tbl_logs[[#This Row],[Response Multiplier]]</f>
        <v>6</v>
      </c>
      <c r="M4132" t="str" cm="1">
        <f t="array" ref="M4132">_xlfn.IFS(tbl_logs[[#This Row],[Total Score]]&lt;=4, "Low", tbl_logs[[#This Row],[Total Score]]&lt;=10, "Medium", tbl_logs[[#This Row],[Total Score]]&lt;=19, "High", tbl_logs[[#This Row],[Total Score]]&lt;=25, "Very High")</f>
        <v>Medium</v>
      </c>
      <c r="N4132" t="str" cm="1">
        <f t="array" ref="N4132">_xlfn.IFS(tbl_logs[[#This Row],[Total Score]]&lt;=4, "Low", tbl_logs[[#This Row],[Total Score]]&lt;=10, "Medium", tbl_logs[[#This Row],[Total Score]]&lt;=17, "High", tbl_logs[[#This Row],[Total Score]]&lt;=25, "Critical")</f>
        <v>Medium</v>
      </c>
    </row>
    <row r="4133" spans="1:14" x14ac:dyDescent="0.3">
      <c r="A4133" t="s">
        <v>3148</v>
      </c>
      <c r="B4133" s="1">
        <v>46098.945138888892</v>
      </c>
      <c r="C4133" t="s">
        <v>40</v>
      </c>
      <c r="D4133" t="s">
        <v>18</v>
      </c>
      <c r="E4133" t="s">
        <v>16</v>
      </c>
      <c r="F4133" t="s">
        <v>33</v>
      </c>
      <c r="G4133" s="2">
        <v>0.94513888888888886</v>
      </c>
      <c r="H4133" s="3">
        <v>46098</v>
      </c>
      <c r="I4133">
        <v>3</v>
      </c>
      <c r="J4133">
        <f>_xlfn.XLOOKUP(tbl_logs[[#This Row],[Target_Department]],tbl_DeptWeight[Department], tbl_DeptWeight[Impact Score])</f>
        <v>5</v>
      </c>
      <c r="K4133">
        <f>_xlfn.XLOOKUP(tbl_logs[[#This Row],[Employee_Action]],tbl_ResponseLikelihood[Employee Action],tbl_ResponseLikelihood[Likelihood Score])</f>
        <v>4</v>
      </c>
      <c r="L4133">
        <f>tbl_logs[[#This Row],[Impact Score]]*tbl_logs[[#This Row],[Response Multiplier]]</f>
        <v>20</v>
      </c>
      <c r="M4133" t="str" cm="1">
        <f t="array" ref="M4133">_xlfn.IFS(tbl_logs[[#This Row],[Total Score]]&lt;=4, "Low", tbl_logs[[#This Row],[Total Score]]&lt;=10, "Medium", tbl_logs[[#This Row],[Total Score]]&lt;=19, "High", tbl_logs[[#This Row],[Total Score]]&lt;=25, "Very High")</f>
        <v>Very High</v>
      </c>
      <c r="N4133" t="str" cm="1">
        <f t="array" ref="N4133">_xlfn.IFS(tbl_logs[[#This Row],[Total Score]]&lt;=4, "Low", tbl_logs[[#This Row],[Total Score]]&lt;=10, "Medium", tbl_logs[[#This Row],[Total Score]]&lt;=17, "High", tbl_logs[[#This Row],[Total Score]]&lt;=25, "Critical")</f>
        <v>Critical</v>
      </c>
    </row>
    <row r="4134" spans="1:14" x14ac:dyDescent="0.3">
      <c r="A4134" t="s">
        <v>2652</v>
      </c>
      <c r="B4134" s="1">
        <v>46098.956250000003</v>
      </c>
      <c r="C4134" t="s">
        <v>35</v>
      </c>
      <c r="D4134" t="s">
        <v>22</v>
      </c>
      <c r="E4134" t="s">
        <v>31</v>
      </c>
      <c r="F4134" t="s">
        <v>20</v>
      </c>
      <c r="G4134" s="2">
        <v>0.95625000000000004</v>
      </c>
      <c r="H4134" s="3">
        <v>46098</v>
      </c>
      <c r="I4134">
        <v>3</v>
      </c>
      <c r="J4134">
        <f>_xlfn.XLOOKUP(tbl_logs[[#This Row],[Target_Department]],tbl_DeptWeight[Department], tbl_DeptWeight[Impact Score])</f>
        <v>1</v>
      </c>
      <c r="K4134">
        <f>_xlfn.XLOOKUP(tbl_logs[[#This Row],[Employee_Action]],tbl_ResponseLikelihood[Employee Action],tbl_ResponseLikelihood[Likelihood Score])</f>
        <v>2</v>
      </c>
      <c r="L4134">
        <f>tbl_logs[[#This Row],[Impact Score]]*tbl_logs[[#This Row],[Response Multiplier]]</f>
        <v>2</v>
      </c>
      <c r="M4134" t="str" cm="1">
        <f t="array" ref="M4134">_xlfn.IFS(tbl_logs[[#This Row],[Total Score]]&lt;=4, "Low", tbl_logs[[#This Row],[Total Score]]&lt;=10, "Medium", tbl_logs[[#This Row],[Total Score]]&lt;=19, "High", tbl_logs[[#This Row],[Total Score]]&lt;=25, "Very High")</f>
        <v>Low</v>
      </c>
      <c r="N4134" t="str" cm="1">
        <f t="array" ref="N4134">_xlfn.IFS(tbl_logs[[#This Row],[Total Score]]&lt;=4, "Low", tbl_logs[[#This Row],[Total Score]]&lt;=10, "Medium", tbl_logs[[#This Row],[Total Score]]&lt;=17, "High", tbl_logs[[#This Row],[Total Score]]&lt;=25, "Critical")</f>
        <v>Low</v>
      </c>
    </row>
    <row r="4135" spans="1:14" x14ac:dyDescent="0.3">
      <c r="A4135" t="s">
        <v>643</v>
      </c>
      <c r="B4135" s="1">
        <v>46098.964583333334</v>
      </c>
      <c r="C4135" t="s">
        <v>7</v>
      </c>
      <c r="D4135" t="s">
        <v>8</v>
      </c>
      <c r="E4135" t="s">
        <v>9</v>
      </c>
      <c r="F4135" t="s">
        <v>20</v>
      </c>
      <c r="G4135" s="2">
        <v>0.96458333333333335</v>
      </c>
      <c r="H4135" s="3">
        <v>46098</v>
      </c>
      <c r="I4135">
        <v>3</v>
      </c>
      <c r="J4135">
        <f>_xlfn.XLOOKUP(tbl_logs[[#This Row],[Target_Department]],tbl_DeptWeight[Department], tbl_DeptWeight[Impact Score])</f>
        <v>3</v>
      </c>
      <c r="K4135">
        <f>_xlfn.XLOOKUP(tbl_logs[[#This Row],[Employee_Action]],tbl_ResponseLikelihood[Employee Action],tbl_ResponseLikelihood[Likelihood Score])</f>
        <v>2</v>
      </c>
      <c r="L4135">
        <f>tbl_logs[[#This Row],[Impact Score]]*tbl_logs[[#This Row],[Response Multiplier]]</f>
        <v>6</v>
      </c>
      <c r="M4135" t="str" cm="1">
        <f t="array" ref="M4135">_xlfn.IFS(tbl_logs[[#This Row],[Total Score]]&lt;=4, "Low", tbl_logs[[#This Row],[Total Score]]&lt;=10, "Medium", tbl_logs[[#This Row],[Total Score]]&lt;=19, "High", tbl_logs[[#This Row],[Total Score]]&lt;=25, "Very High")</f>
        <v>Medium</v>
      </c>
      <c r="N4135" t="str" cm="1">
        <f t="array" ref="N4135">_xlfn.IFS(tbl_logs[[#This Row],[Total Score]]&lt;=4, "Low", tbl_logs[[#This Row],[Total Score]]&lt;=10, "Medium", tbl_logs[[#This Row],[Total Score]]&lt;=17, "High", tbl_logs[[#This Row],[Total Score]]&lt;=25, "Critical")</f>
        <v>Medium</v>
      </c>
    </row>
    <row r="4136" spans="1:14" x14ac:dyDescent="0.3">
      <c r="A4136" t="s">
        <v>3605</v>
      </c>
      <c r="B4136" s="1">
        <v>46099.002083333333</v>
      </c>
      <c r="C4136" t="s">
        <v>40</v>
      </c>
      <c r="D4136" t="s">
        <v>15</v>
      </c>
      <c r="E4136" t="s">
        <v>16</v>
      </c>
      <c r="F4136" t="s">
        <v>10</v>
      </c>
      <c r="G4136" s="2">
        <v>2.0833333333333333E-3</v>
      </c>
      <c r="H4136" s="3">
        <v>46099</v>
      </c>
      <c r="I4136">
        <v>3</v>
      </c>
      <c r="J4136">
        <f>_xlfn.XLOOKUP(tbl_logs[[#This Row],[Target_Department]],tbl_DeptWeight[Department], tbl_DeptWeight[Impact Score])</f>
        <v>5</v>
      </c>
      <c r="K4136">
        <f>_xlfn.XLOOKUP(tbl_logs[[#This Row],[Employee_Action]],tbl_ResponseLikelihood[Employee Action],tbl_ResponseLikelihood[Likelihood Score])</f>
        <v>2</v>
      </c>
      <c r="L4136">
        <f>tbl_logs[[#This Row],[Impact Score]]*tbl_logs[[#This Row],[Response Multiplier]]</f>
        <v>10</v>
      </c>
      <c r="M4136" t="str" cm="1">
        <f t="array" ref="M4136">_xlfn.IFS(tbl_logs[[#This Row],[Total Score]]&lt;=4, "Low", tbl_logs[[#This Row],[Total Score]]&lt;=10, "Medium", tbl_logs[[#This Row],[Total Score]]&lt;=19, "High", tbl_logs[[#This Row],[Total Score]]&lt;=25, "Very High")</f>
        <v>Medium</v>
      </c>
      <c r="N4136" t="str" cm="1">
        <f t="array" ref="N4136">_xlfn.IFS(tbl_logs[[#This Row],[Total Score]]&lt;=4, "Low", tbl_logs[[#This Row],[Total Score]]&lt;=10, "Medium", tbl_logs[[#This Row],[Total Score]]&lt;=17, "High", tbl_logs[[#This Row],[Total Score]]&lt;=25, "Critical")</f>
        <v>Medium</v>
      </c>
    </row>
    <row r="4137" spans="1:14" x14ac:dyDescent="0.3">
      <c r="A4137" t="s">
        <v>2198</v>
      </c>
      <c r="B4137" s="1">
        <v>46099.019444444442</v>
      </c>
      <c r="C4137" t="s">
        <v>7</v>
      </c>
      <c r="D4137" t="s">
        <v>22</v>
      </c>
      <c r="E4137" t="s">
        <v>19</v>
      </c>
      <c r="F4137" t="s">
        <v>20</v>
      </c>
      <c r="G4137" s="2">
        <v>1.9444444444444445E-2</v>
      </c>
      <c r="H4137" s="3">
        <v>46099</v>
      </c>
      <c r="I4137">
        <v>3</v>
      </c>
      <c r="J4137">
        <f>_xlfn.XLOOKUP(tbl_logs[[#This Row],[Target_Department]],tbl_DeptWeight[Department], tbl_DeptWeight[Impact Score])</f>
        <v>3</v>
      </c>
      <c r="K4137">
        <f>_xlfn.XLOOKUP(tbl_logs[[#This Row],[Employee_Action]],tbl_ResponseLikelihood[Employee Action],tbl_ResponseLikelihood[Likelihood Score])</f>
        <v>2</v>
      </c>
      <c r="L4137">
        <f>tbl_logs[[#This Row],[Impact Score]]*tbl_logs[[#This Row],[Response Multiplier]]</f>
        <v>6</v>
      </c>
      <c r="M4137" t="str" cm="1">
        <f t="array" ref="M4137">_xlfn.IFS(tbl_logs[[#This Row],[Total Score]]&lt;=4, "Low", tbl_logs[[#This Row],[Total Score]]&lt;=10, "Medium", tbl_logs[[#This Row],[Total Score]]&lt;=19, "High", tbl_logs[[#This Row],[Total Score]]&lt;=25, "Very High")</f>
        <v>Medium</v>
      </c>
      <c r="N4137" t="str" cm="1">
        <f t="array" ref="N4137">_xlfn.IFS(tbl_logs[[#This Row],[Total Score]]&lt;=4, "Low", tbl_logs[[#This Row],[Total Score]]&lt;=10, "Medium", tbl_logs[[#This Row],[Total Score]]&lt;=17, "High", tbl_logs[[#This Row],[Total Score]]&lt;=25, "Critical")</f>
        <v>Medium</v>
      </c>
    </row>
    <row r="4138" spans="1:14" x14ac:dyDescent="0.3">
      <c r="A4138" t="s">
        <v>617</v>
      </c>
      <c r="B4138" s="1">
        <v>46099.026388888888</v>
      </c>
      <c r="C4138" t="s">
        <v>47</v>
      </c>
      <c r="D4138" t="s">
        <v>8</v>
      </c>
      <c r="E4138" t="s">
        <v>9</v>
      </c>
      <c r="F4138" t="s">
        <v>13</v>
      </c>
      <c r="G4138" s="2">
        <v>2.6388888888888889E-2</v>
      </c>
      <c r="H4138" s="3">
        <v>46099</v>
      </c>
      <c r="I4138">
        <v>3</v>
      </c>
      <c r="J4138">
        <f>_xlfn.XLOOKUP(tbl_logs[[#This Row],[Target_Department]],tbl_DeptWeight[Department], tbl_DeptWeight[Impact Score])</f>
        <v>1</v>
      </c>
      <c r="K4138">
        <f>_xlfn.XLOOKUP(tbl_logs[[#This Row],[Employee_Action]],tbl_ResponseLikelihood[Employee Action],tbl_ResponseLikelihood[Likelihood Score])</f>
        <v>1</v>
      </c>
      <c r="L4138">
        <f>tbl_logs[[#This Row],[Impact Score]]*tbl_logs[[#This Row],[Response Multiplier]]</f>
        <v>1</v>
      </c>
      <c r="M4138" t="str" cm="1">
        <f t="array" ref="M4138">_xlfn.IFS(tbl_logs[[#This Row],[Total Score]]&lt;=4, "Low", tbl_logs[[#This Row],[Total Score]]&lt;=10, "Medium", tbl_logs[[#This Row],[Total Score]]&lt;=19, "High", tbl_logs[[#This Row],[Total Score]]&lt;=25, "Very High")</f>
        <v>Low</v>
      </c>
      <c r="N4138" t="str" cm="1">
        <f t="array" ref="N4138">_xlfn.IFS(tbl_logs[[#This Row],[Total Score]]&lt;=4, "Low", tbl_logs[[#This Row],[Total Score]]&lt;=10, "Medium", tbl_logs[[#This Row],[Total Score]]&lt;=17, "High", tbl_logs[[#This Row],[Total Score]]&lt;=25, "Critical")</f>
        <v>Low</v>
      </c>
    </row>
    <row r="4139" spans="1:14" x14ac:dyDescent="0.3">
      <c r="A4139" t="s">
        <v>671</v>
      </c>
      <c r="B4139" s="1">
        <v>46099.053472222222</v>
      </c>
      <c r="C4139" t="s">
        <v>12</v>
      </c>
      <c r="D4139" t="s">
        <v>22</v>
      </c>
      <c r="E4139" t="s">
        <v>16</v>
      </c>
      <c r="F4139" t="s">
        <v>10</v>
      </c>
      <c r="G4139" s="2">
        <v>5.347222222222222E-2</v>
      </c>
      <c r="H4139" s="3">
        <v>46099</v>
      </c>
      <c r="I4139">
        <v>3</v>
      </c>
      <c r="J4139">
        <f>_xlfn.XLOOKUP(tbl_logs[[#This Row],[Target_Department]],tbl_DeptWeight[Department], tbl_DeptWeight[Impact Score])</f>
        <v>1</v>
      </c>
      <c r="K4139">
        <f>_xlfn.XLOOKUP(tbl_logs[[#This Row],[Employee_Action]],tbl_ResponseLikelihood[Employee Action],tbl_ResponseLikelihood[Likelihood Score])</f>
        <v>2</v>
      </c>
      <c r="L4139">
        <f>tbl_logs[[#This Row],[Impact Score]]*tbl_logs[[#This Row],[Response Multiplier]]</f>
        <v>2</v>
      </c>
      <c r="M4139" t="str" cm="1">
        <f t="array" ref="M4139">_xlfn.IFS(tbl_logs[[#This Row],[Total Score]]&lt;=4, "Low", tbl_logs[[#This Row],[Total Score]]&lt;=10, "Medium", tbl_logs[[#This Row],[Total Score]]&lt;=19, "High", tbl_logs[[#This Row],[Total Score]]&lt;=25, "Very High")</f>
        <v>Low</v>
      </c>
      <c r="N4139" t="str" cm="1">
        <f t="array" ref="N4139">_xlfn.IFS(tbl_logs[[#This Row],[Total Score]]&lt;=4, "Low", tbl_logs[[#This Row],[Total Score]]&lt;=10, "Medium", tbl_logs[[#This Row],[Total Score]]&lt;=17, "High", tbl_logs[[#This Row],[Total Score]]&lt;=25, "Critical")</f>
        <v>Low</v>
      </c>
    </row>
    <row r="4140" spans="1:14" x14ac:dyDescent="0.3">
      <c r="A4140" t="s">
        <v>1410</v>
      </c>
      <c r="B4140" s="1">
        <v>46099.058333333334</v>
      </c>
      <c r="C4140" t="s">
        <v>7</v>
      </c>
      <c r="D4140" t="s">
        <v>8</v>
      </c>
      <c r="E4140" t="s">
        <v>19</v>
      </c>
      <c r="F4140" t="s">
        <v>10</v>
      </c>
      <c r="G4140" s="2">
        <v>5.8333333333333334E-2</v>
      </c>
      <c r="H4140" s="3">
        <v>46099</v>
      </c>
      <c r="I4140">
        <v>3</v>
      </c>
      <c r="J4140">
        <f>_xlfn.XLOOKUP(tbl_logs[[#This Row],[Target_Department]],tbl_DeptWeight[Department], tbl_DeptWeight[Impact Score])</f>
        <v>3</v>
      </c>
      <c r="K4140">
        <f>_xlfn.XLOOKUP(tbl_logs[[#This Row],[Employee_Action]],tbl_ResponseLikelihood[Employee Action],tbl_ResponseLikelihood[Likelihood Score])</f>
        <v>2</v>
      </c>
      <c r="L4140">
        <f>tbl_logs[[#This Row],[Impact Score]]*tbl_logs[[#This Row],[Response Multiplier]]</f>
        <v>6</v>
      </c>
      <c r="M4140" t="str" cm="1">
        <f t="array" ref="M4140">_xlfn.IFS(tbl_logs[[#This Row],[Total Score]]&lt;=4, "Low", tbl_logs[[#This Row],[Total Score]]&lt;=10, "Medium", tbl_logs[[#This Row],[Total Score]]&lt;=19, "High", tbl_logs[[#This Row],[Total Score]]&lt;=25, "Very High")</f>
        <v>Medium</v>
      </c>
      <c r="N4140" t="str" cm="1">
        <f t="array" ref="N4140">_xlfn.IFS(tbl_logs[[#This Row],[Total Score]]&lt;=4, "Low", tbl_logs[[#This Row],[Total Score]]&lt;=10, "Medium", tbl_logs[[#This Row],[Total Score]]&lt;=17, "High", tbl_logs[[#This Row],[Total Score]]&lt;=25, "Critical")</f>
        <v>Medium</v>
      </c>
    </row>
    <row r="4141" spans="1:14" x14ac:dyDescent="0.3">
      <c r="A4141" t="s">
        <v>1402</v>
      </c>
      <c r="B4141" s="1">
        <v>46099.060416666667</v>
      </c>
      <c r="C4141" t="s">
        <v>47</v>
      </c>
      <c r="D4141" t="s">
        <v>15</v>
      </c>
      <c r="E4141" t="s">
        <v>19</v>
      </c>
      <c r="F4141" t="s">
        <v>13</v>
      </c>
      <c r="G4141" s="2">
        <v>6.0416666666666667E-2</v>
      </c>
      <c r="H4141" s="3">
        <v>46099</v>
      </c>
      <c r="I4141">
        <v>3</v>
      </c>
      <c r="J4141">
        <f>_xlfn.XLOOKUP(tbl_logs[[#This Row],[Target_Department]],tbl_DeptWeight[Department], tbl_DeptWeight[Impact Score])</f>
        <v>1</v>
      </c>
      <c r="K4141">
        <f>_xlfn.XLOOKUP(tbl_logs[[#This Row],[Employee_Action]],tbl_ResponseLikelihood[Employee Action],tbl_ResponseLikelihood[Likelihood Score])</f>
        <v>1</v>
      </c>
      <c r="L4141">
        <f>tbl_logs[[#This Row],[Impact Score]]*tbl_logs[[#This Row],[Response Multiplier]]</f>
        <v>1</v>
      </c>
      <c r="M4141" t="str" cm="1">
        <f t="array" ref="M4141">_xlfn.IFS(tbl_logs[[#This Row],[Total Score]]&lt;=4, "Low", tbl_logs[[#This Row],[Total Score]]&lt;=10, "Medium", tbl_logs[[#This Row],[Total Score]]&lt;=19, "High", tbl_logs[[#This Row],[Total Score]]&lt;=25, "Very High")</f>
        <v>Low</v>
      </c>
      <c r="N4141" t="str" cm="1">
        <f t="array" ref="N4141">_xlfn.IFS(tbl_logs[[#This Row],[Total Score]]&lt;=4, "Low", tbl_logs[[#This Row],[Total Score]]&lt;=10, "Medium", tbl_logs[[#This Row],[Total Score]]&lt;=17, "High", tbl_logs[[#This Row],[Total Score]]&lt;=25, "Critical")</f>
        <v>Low</v>
      </c>
    </row>
    <row r="4142" spans="1:14" x14ac:dyDescent="0.3">
      <c r="A4142" t="s">
        <v>41</v>
      </c>
      <c r="B4142" s="1">
        <v>46099.0625</v>
      </c>
      <c r="C4142" t="s">
        <v>7</v>
      </c>
      <c r="D4142" t="s">
        <v>22</v>
      </c>
      <c r="E4142" t="s">
        <v>19</v>
      </c>
      <c r="F4142" t="s">
        <v>10</v>
      </c>
      <c r="G4142" s="2">
        <v>6.25E-2</v>
      </c>
      <c r="H4142" s="3">
        <v>46099</v>
      </c>
      <c r="I4142">
        <v>3</v>
      </c>
      <c r="J4142">
        <f>_xlfn.XLOOKUP(tbl_logs[[#This Row],[Target_Department]],tbl_DeptWeight[Department], tbl_DeptWeight[Impact Score])</f>
        <v>3</v>
      </c>
      <c r="K4142">
        <f>_xlfn.XLOOKUP(tbl_logs[[#This Row],[Employee_Action]],tbl_ResponseLikelihood[Employee Action],tbl_ResponseLikelihood[Likelihood Score])</f>
        <v>2</v>
      </c>
      <c r="L4142">
        <f>tbl_logs[[#This Row],[Impact Score]]*tbl_logs[[#This Row],[Response Multiplier]]</f>
        <v>6</v>
      </c>
      <c r="M4142" t="str" cm="1">
        <f t="array" ref="M4142">_xlfn.IFS(tbl_logs[[#This Row],[Total Score]]&lt;=4, "Low", tbl_logs[[#This Row],[Total Score]]&lt;=10, "Medium", tbl_logs[[#This Row],[Total Score]]&lt;=19, "High", tbl_logs[[#This Row],[Total Score]]&lt;=25, "Very High")</f>
        <v>Medium</v>
      </c>
      <c r="N4142" t="str" cm="1">
        <f t="array" ref="N4142">_xlfn.IFS(tbl_logs[[#This Row],[Total Score]]&lt;=4, "Low", tbl_logs[[#This Row],[Total Score]]&lt;=10, "Medium", tbl_logs[[#This Row],[Total Score]]&lt;=17, "High", tbl_logs[[#This Row],[Total Score]]&lt;=25, "Critical")</f>
        <v>Medium</v>
      </c>
    </row>
    <row r="4143" spans="1:14" x14ac:dyDescent="0.3">
      <c r="A4143" t="s">
        <v>3469</v>
      </c>
      <c r="B4143" s="1">
        <v>46099.157638888886</v>
      </c>
      <c r="C4143" t="s">
        <v>40</v>
      </c>
      <c r="D4143" t="s">
        <v>8</v>
      </c>
      <c r="E4143" t="s">
        <v>16</v>
      </c>
      <c r="F4143" t="s">
        <v>20</v>
      </c>
      <c r="G4143" s="2">
        <v>0.15763888888888888</v>
      </c>
      <c r="H4143" s="3">
        <v>46099</v>
      </c>
      <c r="I4143">
        <v>3</v>
      </c>
      <c r="J4143">
        <f>_xlfn.XLOOKUP(tbl_logs[[#This Row],[Target_Department]],tbl_DeptWeight[Department], tbl_DeptWeight[Impact Score])</f>
        <v>5</v>
      </c>
      <c r="K4143">
        <f>_xlfn.XLOOKUP(tbl_logs[[#This Row],[Employee_Action]],tbl_ResponseLikelihood[Employee Action],tbl_ResponseLikelihood[Likelihood Score])</f>
        <v>2</v>
      </c>
      <c r="L4143">
        <f>tbl_logs[[#This Row],[Impact Score]]*tbl_logs[[#This Row],[Response Multiplier]]</f>
        <v>10</v>
      </c>
      <c r="M4143" t="str" cm="1">
        <f t="array" ref="M4143">_xlfn.IFS(tbl_logs[[#This Row],[Total Score]]&lt;=4, "Low", tbl_logs[[#This Row],[Total Score]]&lt;=10, "Medium", tbl_logs[[#This Row],[Total Score]]&lt;=19, "High", tbl_logs[[#This Row],[Total Score]]&lt;=25, "Very High")</f>
        <v>Medium</v>
      </c>
      <c r="N4143" t="str" cm="1">
        <f t="array" ref="N4143">_xlfn.IFS(tbl_logs[[#This Row],[Total Score]]&lt;=4, "Low", tbl_logs[[#This Row],[Total Score]]&lt;=10, "Medium", tbl_logs[[#This Row],[Total Score]]&lt;=17, "High", tbl_logs[[#This Row],[Total Score]]&lt;=25, "Critical")</f>
        <v>Medium</v>
      </c>
    </row>
    <row r="4144" spans="1:14" x14ac:dyDescent="0.3">
      <c r="A4144" t="s">
        <v>476</v>
      </c>
      <c r="B4144" s="1">
        <v>46099.175000000003</v>
      </c>
      <c r="C4144" t="s">
        <v>7</v>
      </c>
      <c r="D4144" t="s">
        <v>18</v>
      </c>
      <c r="E4144" t="s">
        <v>16</v>
      </c>
      <c r="F4144" t="s">
        <v>20</v>
      </c>
      <c r="G4144" s="2">
        <v>0.17499999999999999</v>
      </c>
      <c r="H4144" s="3">
        <v>46099</v>
      </c>
      <c r="I4144">
        <v>3</v>
      </c>
      <c r="J4144">
        <f>_xlfn.XLOOKUP(tbl_logs[[#This Row],[Target_Department]],tbl_DeptWeight[Department], tbl_DeptWeight[Impact Score])</f>
        <v>3</v>
      </c>
      <c r="K4144">
        <f>_xlfn.XLOOKUP(tbl_logs[[#This Row],[Employee_Action]],tbl_ResponseLikelihood[Employee Action],tbl_ResponseLikelihood[Likelihood Score])</f>
        <v>2</v>
      </c>
      <c r="L4144">
        <f>tbl_logs[[#This Row],[Impact Score]]*tbl_logs[[#This Row],[Response Multiplier]]</f>
        <v>6</v>
      </c>
      <c r="M4144" t="str" cm="1">
        <f t="array" ref="M4144">_xlfn.IFS(tbl_logs[[#This Row],[Total Score]]&lt;=4, "Low", tbl_logs[[#This Row],[Total Score]]&lt;=10, "Medium", tbl_logs[[#This Row],[Total Score]]&lt;=19, "High", tbl_logs[[#This Row],[Total Score]]&lt;=25, "Very High")</f>
        <v>Medium</v>
      </c>
      <c r="N4144" t="str" cm="1">
        <f t="array" ref="N4144">_xlfn.IFS(tbl_logs[[#This Row],[Total Score]]&lt;=4, "Low", tbl_logs[[#This Row],[Total Score]]&lt;=10, "Medium", tbl_logs[[#This Row],[Total Score]]&lt;=17, "High", tbl_logs[[#This Row],[Total Score]]&lt;=25, "Critical")</f>
        <v>Medium</v>
      </c>
    </row>
    <row r="4145" spans="1:14" x14ac:dyDescent="0.3">
      <c r="A4145" t="s">
        <v>4077</v>
      </c>
      <c r="B4145" s="1">
        <v>46099.193749999999</v>
      </c>
      <c r="C4145" t="s">
        <v>12</v>
      </c>
      <c r="D4145" t="s">
        <v>8</v>
      </c>
      <c r="E4145" t="s">
        <v>9</v>
      </c>
      <c r="F4145" t="s">
        <v>33</v>
      </c>
      <c r="G4145" s="2">
        <v>0.19375000000000001</v>
      </c>
      <c r="H4145" s="3">
        <v>46099</v>
      </c>
      <c r="I4145">
        <v>3</v>
      </c>
      <c r="J4145">
        <f>_xlfn.XLOOKUP(tbl_logs[[#This Row],[Target_Department]],tbl_DeptWeight[Department], tbl_DeptWeight[Impact Score])</f>
        <v>1</v>
      </c>
      <c r="K4145">
        <f>_xlfn.XLOOKUP(tbl_logs[[#This Row],[Employee_Action]],tbl_ResponseLikelihood[Employee Action],tbl_ResponseLikelihood[Likelihood Score])</f>
        <v>4</v>
      </c>
      <c r="L4145">
        <f>tbl_logs[[#This Row],[Impact Score]]*tbl_logs[[#This Row],[Response Multiplier]]</f>
        <v>4</v>
      </c>
      <c r="M4145" t="str" cm="1">
        <f t="array" ref="M4145">_xlfn.IFS(tbl_logs[[#This Row],[Total Score]]&lt;=4, "Low", tbl_logs[[#This Row],[Total Score]]&lt;=10, "Medium", tbl_logs[[#This Row],[Total Score]]&lt;=19, "High", tbl_logs[[#This Row],[Total Score]]&lt;=25, "Very High")</f>
        <v>Low</v>
      </c>
      <c r="N4145" t="str" cm="1">
        <f t="array" ref="N4145">_xlfn.IFS(tbl_logs[[#This Row],[Total Score]]&lt;=4, "Low", tbl_logs[[#This Row],[Total Score]]&lt;=10, "Medium", tbl_logs[[#This Row],[Total Score]]&lt;=17, "High", tbl_logs[[#This Row],[Total Score]]&lt;=25, "Critical")</f>
        <v>Low</v>
      </c>
    </row>
    <row r="4146" spans="1:14" x14ac:dyDescent="0.3">
      <c r="A4146" t="s">
        <v>3294</v>
      </c>
      <c r="B4146" s="1">
        <v>46099.230555555558</v>
      </c>
      <c r="C4146" t="s">
        <v>7</v>
      </c>
      <c r="D4146" t="s">
        <v>18</v>
      </c>
      <c r="E4146" t="s">
        <v>19</v>
      </c>
      <c r="F4146" t="s">
        <v>20</v>
      </c>
      <c r="G4146" s="2">
        <v>0.23055555555555557</v>
      </c>
      <c r="H4146" s="3">
        <v>46099</v>
      </c>
      <c r="I4146">
        <v>3</v>
      </c>
      <c r="J4146">
        <f>_xlfn.XLOOKUP(tbl_logs[[#This Row],[Target_Department]],tbl_DeptWeight[Department], tbl_DeptWeight[Impact Score])</f>
        <v>3</v>
      </c>
      <c r="K4146">
        <f>_xlfn.XLOOKUP(tbl_logs[[#This Row],[Employee_Action]],tbl_ResponseLikelihood[Employee Action],tbl_ResponseLikelihood[Likelihood Score])</f>
        <v>2</v>
      </c>
      <c r="L4146">
        <f>tbl_logs[[#This Row],[Impact Score]]*tbl_logs[[#This Row],[Response Multiplier]]</f>
        <v>6</v>
      </c>
      <c r="M4146" t="str" cm="1">
        <f t="array" ref="M4146">_xlfn.IFS(tbl_logs[[#This Row],[Total Score]]&lt;=4, "Low", tbl_logs[[#This Row],[Total Score]]&lt;=10, "Medium", tbl_logs[[#This Row],[Total Score]]&lt;=19, "High", tbl_logs[[#This Row],[Total Score]]&lt;=25, "Very High")</f>
        <v>Medium</v>
      </c>
      <c r="N4146" t="str" cm="1">
        <f t="array" ref="N4146">_xlfn.IFS(tbl_logs[[#This Row],[Total Score]]&lt;=4, "Low", tbl_logs[[#This Row],[Total Score]]&lt;=10, "Medium", tbl_logs[[#This Row],[Total Score]]&lt;=17, "High", tbl_logs[[#This Row],[Total Score]]&lt;=25, "Critical")</f>
        <v>Medium</v>
      </c>
    </row>
    <row r="4147" spans="1:14" x14ac:dyDescent="0.3">
      <c r="A4147" t="s">
        <v>3031</v>
      </c>
      <c r="B4147" s="1">
        <v>46099.241666666669</v>
      </c>
      <c r="C4147" t="s">
        <v>12</v>
      </c>
      <c r="D4147" t="s">
        <v>18</v>
      </c>
      <c r="E4147" t="s">
        <v>31</v>
      </c>
      <c r="F4147" t="s">
        <v>10</v>
      </c>
      <c r="G4147" s="2">
        <v>0.24166666666666667</v>
      </c>
      <c r="H4147" s="3">
        <v>46099</v>
      </c>
      <c r="I4147">
        <v>3</v>
      </c>
      <c r="J4147">
        <f>_xlfn.XLOOKUP(tbl_logs[[#This Row],[Target_Department]],tbl_DeptWeight[Department], tbl_DeptWeight[Impact Score])</f>
        <v>1</v>
      </c>
      <c r="K4147">
        <f>_xlfn.XLOOKUP(tbl_logs[[#This Row],[Employee_Action]],tbl_ResponseLikelihood[Employee Action],tbl_ResponseLikelihood[Likelihood Score])</f>
        <v>2</v>
      </c>
      <c r="L4147">
        <f>tbl_logs[[#This Row],[Impact Score]]*tbl_logs[[#This Row],[Response Multiplier]]</f>
        <v>2</v>
      </c>
      <c r="M4147" t="str" cm="1">
        <f t="array" ref="M4147">_xlfn.IFS(tbl_logs[[#This Row],[Total Score]]&lt;=4, "Low", tbl_logs[[#This Row],[Total Score]]&lt;=10, "Medium", tbl_logs[[#This Row],[Total Score]]&lt;=19, "High", tbl_logs[[#This Row],[Total Score]]&lt;=25, "Very High")</f>
        <v>Low</v>
      </c>
      <c r="N4147" t="str" cm="1">
        <f t="array" ref="N4147">_xlfn.IFS(tbl_logs[[#This Row],[Total Score]]&lt;=4, "Low", tbl_logs[[#This Row],[Total Score]]&lt;=10, "Medium", tbl_logs[[#This Row],[Total Score]]&lt;=17, "High", tbl_logs[[#This Row],[Total Score]]&lt;=25, "Critical")</f>
        <v>Low</v>
      </c>
    </row>
    <row r="4148" spans="1:14" x14ac:dyDescent="0.3">
      <c r="A4148" t="s">
        <v>1480</v>
      </c>
      <c r="B4148" s="1">
        <v>46099.245138888888</v>
      </c>
      <c r="C4148" t="s">
        <v>7</v>
      </c>
      <c r="D4148" t="s">
        <v>18</v>
      </c>
      <c r="E4148" t="s">
        <v>19</v>
      </c>
      <c r="F4148" t="s">
        <v>10</v>
      </c>
      <c r="G4148" s="2">
        <v>0.24513888888888888</v>
      </c>
      <c r="H4148" s="3">
        <v>46099</v>
      </c>
      <c r="I4148">
        <v>3</v>
      </c>
      <c r="J4148">
        <f>_xlfn.XLOOKUP(tbl_logs[[#This Row],[Target_Department]],tbl_DeptWeight[Department], tbl_DeptWeight[Impact Score])</f>
        <v>3</v>
      </c>
      <c r="K4148">
        <f>_xlfn.XLOOKUP(tbl_logs[[#This Row],[Employee_Action]],tbl_ResponseLikelihood[Employee Action],tbl_ResponseLikelihood[Likelihood Score])</f>
        <v>2</v>
      </c>
      <c r="L4148">
        <f>tbl_logs[[#This Row],[Impact Score]]*tbl_logs[[#This Row],[Response Multiplier]]</f>
        <v>6</v>
      </c>
      <c r="M4148" t="str" cm="1">
        <f t="array" ref="M4148">_xlfn.IFS(tbl_logs[[#This Row],[Total Score]]&lt;=4, "Low", tbl_logs[[#This Row],[Total Score]]&lt;=10, "Medium", tbl_logs[[#This Row],[Total Score]]&lt;=19, "High", tbl_logs[[#This Row],[Total Score]]&lt;=25, "Very High")</f>
        <v>Medium</v>
      </c>
      <c r="N4148" t="str" cm="1">
        <f t="array" ref="N4148">_xlfn.IFS(tbl_logs[[#This Row],[Total Score]]&lt;=4, "Low", tbl_logs[[#This Row],[Total Score]]&lt;=10, "Medium", tbl_logs[[#This Row],[Total Score]]&lt;=17, "High", tbl_logs[[#This Row],[Total Score]]&lt;=25, "Critical")</f>
        <v>Medium</v>
      </c>
    </row>
    <row r="4149" spans="1:14" x14ac:dyDescent="0.3">
      <c r="A4149" t="s">
        <v>2190</v>
      </c>
      <c r="B4149" s="1">
        <v>46099.247916666667</v>
      </c>
      <c r="C4149" t="s">
        <v>12</v>
      </c>
      <c r="D4149" t="s">
        <v>22</v>
      </c>
      <c r="E4149" t="s">
        <v>19</v>
      </c>
      <c r="F4149" t="s">
        <v>10</v>
      </c>
      <c r="G4149" s="2">
        <v>0.24791666666666667</v>
      </c>
      <c r="H4149" s="3">
        <v>46099</v>
      </c>
      <c r="I4149">
        <v>3</v>
      </c>
      <c r="J4149">
        <f>_xlfn.XLOOKUP(tbl_logs[[#This Row],[Target_Department]],tbl_DeptWeight[Department], tbl_DeptWeight[Impact Score])</f>
        <v>1</v>
      </c>
      <c r="K4149">
        <f>_xlfn.XLOOKUP(tbl_logs[[#This Row],[Employee_Action]],tbl_ResponseLikelihood[Employee Action],tbl_ResponseLikelihood[Likelihood Score])</f>
        <v>2</v>
      </c>
      <c r="L4149">
        <f>tbl_logs[[#This Row],[Impact Score]]*tbl_logs[[#This Row],[Response Multiplier]]</f>
        <v>2</v>
      </c>
      <c r="M4149" t="str" cm="1">
        <f t="array" ref="M4149">_xlfn.IFS(tbl_logs[[#This Row],[Total Score]]&lt;=4, "Low", tbl_logs[[#This Row],[Total Score]]&lt;=10, "Medium", tbl_logs[[#This Row],[Total Score]]&lt;=19, "High", tbl_logs[[#This Row],[Total Score]]&lt;=25, "Very High")</f>
        <v>Low</v>
      </c>
      <c r="N4149" t="str" cm="1">
        <f t="array" ref="N4149">_xlfn.IFS(tbl_logs[[#This Row],[Total Score]]&lt;=4, "Low", tbl_logs[[#This Row],[Total Score]]&lt;=10, "Medium", tbl_logs[[#This Row],[Total Score]]&lt;=17, "High", tbl_logs[[#This Row],[Total Score]]&lt;=25, "Critical")</f>
        <v>Low</v>
      </c>
    </row>
    <row r="4150" spans="1:14" x14ac:dyDescent="0.3">
      <c r="A4150" t="s">
        <v>3630</v>
      </c>
      <c r="B4150" s="1">
        <v>46099.252083333333</v>
      </c>
      <c r="C4150" t="s">
        <v>7</v>
      </c>
      <c r="D4150" t="s">
        <v>8</v>
      </c>
      <c r="E4150" t="s">
        <v>19</v>
      </c>
      <c r="F4150" t="s">
        <v>20</v>
      </c>
      <c r="G4150" s="2">
        <v>0.25208333333333333</v>
      </c>
      <c r="H4150" s="3">
        <v>46099</v>
      </c>
      <c r="I4150">
        <v>3</v>
      </c>
      <c r="J4150">
        <f>_xlfn.XLOOKUP(tbl_logs[[#This Row],[Target_Department]],tbl_DeptWeight[Department], tbl_DeptWeight[Impact Score])</f>
        <v>3</v>
      </c>
      <c r="K4150">
        <f>_xlfn.XLOOKUP(tbl_logs[[#This Row],[Employee_Action]],tbl_ResponseLikelihood[Employee Action],tbl_ResponseLikelihood[Likelihood Score])</f>
        <v>2</v>
      </c>
      <c r="L4150">
        <f>tbl_logs[[#This Row],[Impact Score]]*tbl_logs[[#This Row],[Response Multiplier]]</f>
        <v>6</v>
      </c>
      <c r="M4150" t="str" cm="1">
        <f t="array" ref="M4150">_xlfn.IFS(tbl_logs[[#This Row],[Total Score]]&lt;=4, "Low", tbl_logs[[#This Row],[Total Score]]&lt;=10, "Medium", tbl_logs[[#This Row],[Total Score]]&lt;=19, "High", tbl_logs[[#This Row],[Total Score]]&lt;=25, "Very High")</f>
        <v>Medium</v>
      </c>
      <c r="N4150" t="str" cm="1">
        <f t="array" ref="N4150">_xlfn.IFS(tbl_logs[[#This Row],[Total Score]]&lt;=4, "Low", tbl_logs[[#This Row],[Total Score]]&lt;=10, "Medium", tbl_logs[[#This Row],[Total Score]]&lt;=17, "High", tbl_logs[[#This Row],[Total Score]]&lt;=25, "Critical")</f>
        <v>Medium</v>
      </c>
    </row>
    <row r="4151" spans="1:14" x14ac:dyDescent="0.3">
      <c r="A4151" t="s">
        <v>3093</v>
      </c>
      <c r="B4151" s="1">
        <v>46099.261111111111</v>
      </c>
      <c r="C4151" t="s">
        <v>35</v>
      </c>
      <c r="D4151" t="s">
        <v>22</v>
      </c>
      <c r="E4151" t="s">
        <v>31</v>
      </c>
      <c r="F4151" t="s">
        <v>33</v>
      </c>
      <c r="G4151" s="2">
        <v>0.26111111111111113</v>
      </c>
      <c r="H4151" s="3">
        <v>46099</v>
      </c>
      <c r="I4151">
        <v>3</v>
      </c>
      <c r="J4151">
        <f>_xlfn.XLOOKUP(tbl_logs[[#This Row],[Target_Department]],tbl_DeptWeight[Department], tbl_DeptWeight[Impact Score])</f>
        <v>1</v>
      </c>
      <c r="K4151">
        <f>_xlfn.XLOOKUP(tbl_logs[[#This Row],[Employee_Action]],tbl_ResponseLikelihood[Employee Action],tbl_ResponseLikelihood[Likelihood Score])</f>
        <v>4</v>
      </c>
      <c r="L4151">
        <f>tbl_logs[[#This Row],[Impact Score]]*tbl_logs[[#This Row],[Response Multiplier]]</f>
        <v>4</v>
      </c>
      <c r="M4151" t="str" cm="1">
        <f t="array" ref="M4151">_xlfn.IFS(tbl_logs[[#This Row],[Total Score]]&lt;=4, "Low", tbl_logs[[#This Row],[Total Score]]&lt;=10, "Medium", tbl_logs[[#This Row],[Total Score]]&lt;=19, "High", tbl_logs[[#This Row],[Total Score]]&lt;=25, "Very High")</f>
        <v>Low</v>
      </c>
      <c r="N4151" t="str" cm="1">
        <f t="array" ref="N4151">_xlfn.IFS(tbl_logs[[#This Row],[Total Score]]&lt;=4, "Low", tbl_logs[[#This Row],[Total Score]]&lt;=10, "Medium", tbl_logs[[#This Row],[Total Score]]&lt;=17, "High", tbl_logs[[#This Row],[Total Score]]&lt;=25, "Critical")</f>
        <v>Low</v>
      </c>
    </row>
    <row r="4152" spans="1:14" x14ac:dyDescent="0.3">
      <c r="A4152" t="s">
        <v>1547</v>
      </c>
      <c r="B4152" s="1">
        <v>46099.270138888889</v>
      </c>
      <c r="C4152" t="s">
        <v>26</v>
      </c>
      <c r="D4152" t="s">
        <v>15</v>
      </c>
      <c r="E4152" t="s">
        <v>19</v>
      </c>
      <c r="F4152" t="s">
        <v>20</v>
      </c>
      <c r="G4152" s="2">
        <v>0.27013888888888887</v>
      </c>
      <c r="H4152" s="3">
        <v>46099</v>
      </c>
      <c r="I4152">
        <v>3</v>
      </c>
      <c r="J4152">
        <f>_xlfn.XLOOKUP(tbl_logs[[#This Row],[Target_Department]],tbl_DeptWeight[Department], tbl_DeptWeight[Impact Score])</f>
        <v>3</v>
      </c>
      <c r="K4152">
        <f>_xlfn.XLOOKUP(tbl_logs[[#This Row],[Employee_Action]],tbl_ResponseLikelihood[Employee Action],tbl_ResponseLikelihood[Likelihood Score])</f>
        <v>2</v>
      </c>
      <c r="L4152">
        <f>tbl_logs[[#This Row],[Impact Score]]*tbl_logs[[#This Row],[Response Multiplier]]</f>
        <v>6</v>
      </c>
      <c r="M4152" t="str" cm="1">
        <f t="array" ref="M4152">_xlfn.IFS(tbl_logs[[#This Row],[Total Score]]&lt;=4, "Low", tbl_logs[[#This Row],[Total Score]]&lt;=10, "Medium", tbl_logs[[#This Row],[Total Score]]&lt;=19, "High", tbl_logs[[#This Row],[Total Score]]&lt;=25, "Very High")</f>
        <v>Medium</v>
      </c>
      <c r="N4152" t="str" cm="1">
        <f t="array" ref="N4152">_xlfn.IFS(tbl_logs[[#This Row],[Total Score]]&lt;=4, "Low", tbl_logs[[#This Row],[Total Score]]&lt;=10, "Medium", tbl_logs[[#This Row],[Total Score]]&lt;=17, "High", tbl_logs[[#This Row],[Total Score]]&lt;=25, "Critical")</f>
        <v>Medium</v>
      </c>
    </row>
    <row r="4153" spans="1:14" x14ac:dyDescent="0.3">
      <c r="A4153" t="s">
        <v>544</v>
      </c>
      <c r="B4153" s="1">
        <v>46099.283333333333</v>
      </c>
      <c r="C4153" t="s">
        <v>35</v>
      </c>
      <c r="D4153" t="s">
        <v>15</v>
      </c>
      <c r="E4153" t="s">
        <v>16</v>
      </c>
      <c r="F4153" t="s">
        <v>53</v>
      </c>
      <c r="G4153" s="2">
        <v>0.28333333333333333</v>
      </c>
      <c r="H4153" s="3">
        <v>46099</v>
      </c>
      <c r="I4153">
        <v>3</v>
      </c>
      <c r="J4153">
        <f>_xlfn.XLOOKUP(tbl_logs[[#This Row],[Target_Department]],tbl_DeptWeight[Department], tbl_DeptWeight[Impact Score])</f>
        <v>1</v>
      </c>
      <c r="K4153">
        <f>_xlfn.XLOOKUP(tbl_logs[[#This Row],[Employee_Action]],tbl_ResponseLikelihood[Employee Action],tbl_ResponseLikelihood[Likelihood Score])</f>
        <v>5</v>
      </c>
      <c r="L4153">
        <f>tbl_logs[[#This Row],[Impact Score]]*tbl_logs[[#This Row],[Response Multiplier]]</f>
        <v>5</v>
      </c>
      <c r="M4153" t="str" cm="1">
        <f t="array" ref="M4153">_xlfn.IFS(tbl_logs[[#This Row],[Total Score]]&lt;=4, "Low", tbl_logs[[#This Row],[Total Score]]&lt;=10, "Medium", tbl_logs[[#This Row],[Total Score]]&lt;=19, "High", tbl_logs[[#This Row],[Total Score]]&lt;=25, "Very High")</f>
        <v>Medium</v>
      </c>
      <c r="N4153" t="str" cm="1">
        <f t="array" ref="N4153">_xlfn.IFS(tbl_logs[[#This Row],[Total Score]]&lt;=4, "Low", tbl_logs[[#This Row],[Total Score]]&lt;=10, "Medium", tbl_logs[[#This Row],[Total Score]]&lt;=17, "High", tbl_logs[[#This Row],[Total Score]]&lt;=25, "Critical")</f>
        <v>Medium</v>
      </c>
    </row>
    <row r="4154" spans="1:14" x14ac:dyDescent="0.3">
      <c r="A4154" t="s">
        <v>2298</v>
      </c>
      <c r="B4154" s="1">
        <v>46099.288888888892</v>
      </c>
      <c r="C4154" t="s">
        <v>40</v>
      </c>
      <c r="D4154" t="s">
        <v>8</v>
      </c>
      <c r="E4154" t="s">
        <v>16</v>
      </c>
      <c r="F4154" t="s">
        <v>20</v>
      </c>
      <c r="G4154" s="2">
        <v>0.28888888888888886</v>
      </c>
      <c r="H4154" s="3">
        <v>46099</v>
      </c>
      <c r="I4154">
        <v>3</v>
      </c>
      <c r="J4154">
        <f>_xlfn.XLOOKUP(tbl_logs[[#This Row],[Target_Department]],tbl_DeptWeight[Department], tbl_DeptWeight[Impact Score])</f>
        <v>5</v>
      </c>
      <c r="K4154">
        <f>_xlfn.XLOOKUP(tbl_logs[[#This Row],[Employee_Action]],tbl_ResponseLikelihood[Employee Action],tbl_ResponseLikelihood[Likelihood Score])</f>
        <v>2</v>
      </c>
      <c r="L4154">
        <f>tbl_logs[[#This Row],[Impact Score]]*tbl_logs[[#This Row],[Response Multiplier]]</f>
        <v>10</v>
      </c>
      <c r="M4154" t="str" cm="1">
        <f t="array" ref="M4154">_xlfn.IFS(tbl_logs[[#This Row],[Total Score]]&lt;=4, "Low", tbl_logs[[#This Row],[Total Score]]&lt;=10, "Medium", tbl_logs[[#This Row],[Total Score]]&lt;=19, "High", tbl_logs[[#This Row],[Total Score]]&lt;=25, "Very High")</f>
        <v>Medium</v>
      </c>
      <c r="N4154" t="str" cm="1">
        <f t="array" ref="N4154">_xlfn.IFS(tbl_logs[[#This Row],[Total Score]]&lt;=4, "Low", tbl_logs[[#This Row],[Total Score]]&lt;=10, "Medium", tbl_logs[[#This Row],[Total Score]]&lt;=17, "High", tbl_logs[[#This Row],[Total Score]]&lt;=25, "Critical")</f>
        <v>Medium</v>
      </c>
    </row>
    <row r="4155" spans="1:14" x14ac:dyDescent="0.3">
      <c r="A4155" t="s">
        <v>4202</v>
      </c>
      <c r="B4155" s="1">
        <v>46099.379861111112</v>
      </c>
      <c r="C4155" t="s">
        <v>47</v>
      </c>
      <c r="D4155" t="s">
        <v>8</v>
      </c>
      <c r="E4155" t="s">
        <v>9</v>
      </c>
      <c r="F4155" t="s">
        <v>10</v>
      </c>
      <c r="G4155" s="2">
        <v>0.37986111111111109</v>
      </c>
      <c r="H4155" s="3">
        <v>46099</v>
      </c>
      <c r="I4155">
        <v>3</v>
      </c>
      <c r="J4155">
        <f>_xlfn.XLOOKUP(tbl_logs[[#This Row],[Target_Department]],tbl_DeptWeight[Department], tbl_DeptWeight[Impact Score])</f>
        <v>1</v>
      </c>
      <c r="K4155">
        <f>_xlfn.XLOOKUP(tbl_logs[[#This Row],[Employee_Action]],tbl_ResponseLikelihood[Employee Action],tbl_ResponseLikelihood[Likelihood Score])</f>
        <v>2</v>
      </c>
      <c r="L4155">
        <f>tbl_logs[[#This Row],[Impact Score]]*tbl_logs[[#This Row],[Response Multiplier]]</f>
        <v>2</v>
      </c>
      <c r="M4155" t="str" cm="1">
        <f t="array" ref="M4155">_xlfn.IFS(tbl_logs[[#This Row],[Total Score]]&lt;=4, "Low", tbl_logs[[#This Row],[Total Score]]&lt;=10, "Medium", tbl_logs[[#This Row],[Total Score]]&lt;=19, "High", tbl_logs[[#This Row],[Total Score]]&lt;=25, "Very High")</f>
        <v>Low</v>
      </c>
      <c r="N4155" t="str" cm="1">
        <f t="array" ref="N4155">_xlfn.IFS(tbl_logs[[#This Row],[Total Score]]&lt;=4, "Low", tbl_logs[[#This Row],[Total Score]]&lt;=10, "Medium", tbl_logs[[#This Row],[Total Score]]&lt;=17, "High", tbl_logs[[#This Row],[Total Score]]&lt;=25, "Critical")</f>
        <v>Low</v>
      </c>
    </row>
    <row r="4156" spans="1:14" x14ac:dyDescent="0.3">
      <c r="A4156" t="s">
        <v>4955</v>
      </c>
      <c r="B4156" s="1">
        <v>46099.4</v>
      </c>
      <c r="C4156" t="s">
        <v>47</v>
      </c>
      <c r="D4156" t="s">
        <v>15</v>
      </c>
      <c r="E4156" t="s">
        <v>16</v>
      </c>
      <c r="F4156" t="s">
        <v>10</v>
      </c>
      <c r="G4156" s="2">
        <v>0.4</v>
      </c>
      <c r="H4156" s="3">
        <v>46099</v>
      </c>
      <c r="I4156">
        <v>3</v>
      </c>
      <c r="J4156">
        <f>_xlfn.XLOOKUP(tbl_logs[[#This Row],[Target_Department]],tbl_DeptWeight[Department], tbl_DeptWeight[Impact Score])</f>
        <v>1</v>
      </c>
      <c r="K4156">
        <f>_xlfn.XLOOKUP(tbl_logs[[#This Row],[Employee_Action]],tbl_ResponseLikelihood[Employee Action],tbl_ResponseLikelihood[Likelihood Score])</f>
        <v>2</v>
      </c>
      <c r="L4156">
        <f>tbl_logs[[#This Row],[Impact Score]]*tbl_logs[[#This Row],[Response Multiplier]]</f>
        <v>2</v>
      </c>
      <c r="M4156" t="str" cm="1">
        <f t="array" ref="M4156">_xlfn.IFS(tbl_logs[[#This Row],[Total Score]]&lt;=4, "Low", tbl_logs[[#This Row],[Total Score]]&lt;=10, "Medium", tbl_logs[[#This Row],[Total Score]]&lt;=19, "High", tbl_logs[[#This Row],[Total Score]]&lt;=25, "Very High")</f>
        <v>Low</v>
      </c>
      <c r="N4156" t="str" cm="1">
        <f t="array" ref="N4156">_xlfn.IFS(tbl_logs[[#This Row],[Total Score]]&lt;=4, "Low", tbl_logs[[#This Row],[Total Score]]&lt;=10, "Medium", tbl_logs[[#This Row],[Total Score]]&lt;=17, "High", tbl_logs[[#This Row],[Total Score]]&lt;=25, "Critical")</f>
        <v>Low</v>
      </c>
    </row>
    <row r="4157" spans="1:14" x14ac:dyDescent="0.3">
      <c r="A4157" t="s">
        <v>4440</v>
      </c>
      <c r="B4157" s="1">
        <v>46099.422222222223</v>
      </c>
      <c r="C4157" t="s">
        <v>40</v>
      </c>
      <c r="D4157" t="s">
        <v>8</v>
      </c>
      <c r="E4157" t="s">
        <v>16</v>
      </c>
      <c r="F4157" t="s">
        <v>20</v>
      </c>
      <c r="G4157" s="2">
        <v>0.42222222222222222</v>
      </c>
      <c r="H4157" s="3">
        <v>46099</v>
      </c>
      <c r="I4157">
        <v>3</v>
      </c>
      <c r="J4157">
        <f>_xlfn.XLOOKUP(tbl_logs[[#This Row],[Target_Department]],tbl_DeptWeight[Department], tbl_DeptWeight[Impact Score])</f>
        <v>5</v>
      </c>
      <c r="K4157">
        <f>_xlfn.XLOOKUP(tbl_logs[[#This Row],[Employee_Action]],tbl_ResponseLikelihood[Employee Action],tbl_ResponseLikelihood[Likelihood Score])</f>
        <v>2</v>
      </c>
      <c r="L4157">
        <f>tbl_logs[[#This Row],[Impact Score]]*tbl_logs[[#This Row],[Response Multiplier]]</f>
        <v>10</v>
      </c>
      <c r="M4157" t="str" cm="1">
        <f t="array" ref="M4157">_xlfn.IFS(tbl_logs[[#This Row],[Total Score]]&lt;=4, "Low", tbl_logs[[#This Row],[Total Score]]&lt;=10, "Medium", tbl_logs[[#This Row],[Total Score]]&lt;=19, "High", tbl_logs[[#This Row],[Total Score]]&lt;=25, "Very High")</f>
        <v>Medium</v>
      </c>
      <c r="N4157" t="str" cm="1">
        <f t="array" ref="N4157">_xlfn.IFS(tbl_logs[[#This Row],[Total Score]]&lt;=4, "Low", tbl_logs[[#This Row],[Total Score]]&lt;=10, "Medium", tbl_logs[[#This Row],[Total Score]]&lt;=17, "High", tbl_logs[[#This Row],[Total Score]]&lt;=25, "Critical")</f>
        <v>Medium</v>
      </c>
    </row>
    <row r="4158" spans="1:14" x14ac:dyDescent="0.3">
      <c r="A4158" t="s">
        <v>2394</v>
      </c>
      <c r="B4158" s="1">
        <v>46099.425000000003</v>
      </c>
      <c r="C4158" t="s">
        <v>47</v>
      </c>
      <c r="D4158" t="s">
        <v>22</v>
      </c>
      <c r="E4158" t="s">
        <v>16</v>
      </c>
      <c r="F4158" t="s">
        <v>10</v>
      </c>
      <c r="G4158" s="2">
        <v>0.42499999999999999</v>
      </c>
      <c r="H4158" s="3">
        <v>46099</v>
      </c>
      <c r="I4158">
        <v>3</v>
      </c>
      <c r="J4158">
        <f>_xlfn.XLOOKUP(tbl_logs[[#This Row],[Target_Department]],tbl_DeptWeight[Department], tbl_DeptWeight[Impact Score])</f>
        <v>1</v>
      </c>
      <c r="K4158">
        <f>_xlfn.XLOOKUP(tbl_logs[[#This Row],[Employee_Action]],tbl_ResponseLikelihood[Employee Action],tbl_ResponseLikelihood[Likelihood Score])</f>
        <v>2</v>
      </c>
      <c r="L4158">
        <f>tbl_logs[[#This Row],[Impact Score]]*tbl_logs[[#This Row],[Response Multiplier]]</f>
        <v>2</v>
      </c>
      <c r="M4158" t="str" cm="1">
        <f t="array" ref="M4158">_xlfn.IFS(tbl_logs[[#This Row],[Total Score]]&lt;=4, "Low", tbl_logs[[#This Row],[Total Score]]&lt;=10, "Medium", tbl_logs[[#This Row],[Total Score]]&lt;=19, "High", tbl_logs[[#This Row],[Total Score]]&lt;=25, "Very High")</f>
        <v>Low</v>
      </c>
      <c r="N4158" t="str" cm="1">
        <f t="array" ref="N4158">_xlfn.IFS(tbl_logs[[#This Row],[Total Score]]&lt;=4, "Low", tbl_logs[[#This Row],[Total Score]]&lt;=10, "Medium", tbl_logs[[#This Row],[Total Score]]&lt;=17, "High", tbl_logs[[#This Row],[Total Score]]&lt;=25, "Critical")</f>
        <v>Low</v>
      </c>
    </row>
    <row r="4159" spans="1:14" x14ac:dyDescent="0.3">
      <c r="A4159" t="s">
        <v>2402</v>
      </c>
      <c r="B4159" s="1">
        <v>46099.4375</v>
      </c>
      <c r="C4159" t="s">
        <v>7</v>
      </c>
      <c r="D4159" t="s">
        <v>15</v>
      </c>
      <c r="E4159" t="s">
        <v>19</v>
      </c>
      <c r="F4159" t="s">
        <v>13</v>
      </c>
      <c r="G4159" s="2">
        <v>0.4375</v>
      </c>
      <c r="H4159" s="3">
        <v>46099</v>
      </c>
      <c r="I4159">
        <v>3</v>
      </c>
      <c r="J4159">
        <f>_xlfn.XLOOKUP(tbl_logs[[#This Row],[Target_Department]],tbl_DeptWeight[Department], tbl_DeptWeight[Impact Score])</f>
        <v>3</v>
      </c>
      <c r="K4159">
        <f>_xlfn.XLOOKUP(tbl_logs[[#This Row],[Employee_Action]],tbl_ResponseLikelihood[Employee Action],tbl_ResponseLikelihood[Likelihood Score])</f>
        <v>1</v>
      </c>
      <c r="L4159">
        <f>tbl_logs[[#This Row],[Impact Score]]*tbl_logs[[#This Row],[Response Multiplier]]</f>
        <v>3</v>
      </c>
      <c r="M4159" t="str" cm="1">
        <f t="array" ref="M4159">_xlfn.IFS(tbl_logs[[#This Row],[Total Score]]&lt;=4, "Low", tbl_logs[[#This Row],[Total Score]]&lt;=10, "Medium", tbl_logs[[#This Row],[Total Score]]&lt;=19, "High", tbl_logs[[#This Row],[Total Score]]&lt;=25, "Very High")</f>
        <v>Low</v>
      </c>
      <c r="N4159" t="str" cm="1">
        <f t="array" ref="N4159">_xlfn.IFS(tbl_logs[[#This Row],[Total Score]]&lt;=4, "Low", tbl_logs[[#This Row],[Total Score]]&lt;=10, "Medium", tbl_logs[[#This Row],[Total Score]]&lt;=17, "High", tbl_logs[[#This Row],[Total Score]]&lt;=25, "Critical")</f>
        <v>Low</v>
      </c>
    </row>
    <row r="4160" spans="1:14" x14ac:dyDescent="0.3">
      <c r="A4160" t="s">
        <v>4770</v>
      </c>
      <c r="B4160" s="1">
        <v>46099.468055555553</v>
      </c>
      <c r="C4160" t="s">
        <v>26</v>
      </c>
      <c r="D4160" t="s">
        <v>8</v>
      </c>
      <c r="E4160" t="s">
        <v>16</v>
      </c>
      <c r="F4160" t="s">
        <v>13</v>
      </c>
      <c r="G4160" s="2">
        <v>0.46805555555555556</v>
      </c>
      <c r="H4160" s="3">
        <v>46099</v>
      </c>
      <c r="I4160">
        <v>3</v>
      </c>
      <c r="J4160">
        <f>_xlfn.XLOOKUP(tbl_logs[[#This Row],[Target_Department]],tbl_DeptWeight[Department], tbl_DeptWeight[Impact Score])</f>
        <v>3</v>
      </c>
      <c r="K4160">
        <f>_xlfn.XLOOKUP(tbl_logs[[#This Row],[Employee_Action]],tbl_ResponseLikelihood[Employee Action],tbl_ResponseLikelihood[Likelihood Score])</f>
        <v>1</v>
      </c>
      <c r="L4160">
        <f>tbl_logs[[#This Row],[Impact Score]]*tbl_logs[[#This Row],[Response Multiplier]]</f>
        <v>3</v>
      </c>
      <c r="M4160" t="str" cm="1">
        <f t="array" ref="M4160">_xlfn.IFS(tbl_logs[[#This Row],[Total Score]]&lt;=4, "Low", tbl_logs[[#This Row],[Total Score]]&lt;=10, "Medium", tbl_logs[[#This Row],[Total Score]]&lt;=19, "High", tbl_logs[[#This Row],[Total Score]]&lt;=25, "Very High")</f>
        <v>Low</v>
      </c>
      <c r="N4160" t="str" cm="1">
        <f t="array" ref="N4160">_xlfn.IFS(tbl_logs[[#This Row],[Total Score]]&lt;=4, "Low", tbl_logs[[#This Row],[Total Score]]&lt;=10, "Medium", tbl_logs[[#This Row],[Total Score]]&lt;=17, "High", tbl_logs[[#This Row],[Total Score]]&lt;=25, "Critical")</f>
        <v>Low</v>
      </c>
    </row>
    <row r="4161" spans="1:14" x14ac:dyDescent="0.3">
      <c r="A4161" t="s">
        <v>1840</v>
      </c>
      <c r="B4161" s="1">
        <v>46099.474305555559</v>
      </c>
      <c r="C4161" t="s">
        <v>7</v>
      </c>
      <c r="D4161" t="s">
        <v>8</v>
      </c>
      <c r="E4161" t="s">
        <v>9</v>
      </c>
      <c r="F4161" t="s">
        <v>20</v>
      </c>
      <c r="G4161" s="2">
        <v>0.47430555555555554</v>
      </c>
      <c r="H4161" s="3">
        <v>46099</v>
      </c>
      <c r="I4161">
        <v>3</v>
      </c>
      <c r="J4161">
        <f>_xlfn.XLOOKUP(tbl_logs[[#This Row],[Target_Department]],tbl_DeptWeight[Department], tbl_DeptWeight[Impact Score])</f>
        <v>3</v>
      </c>
      <c r="K4161">
        <f>_xlfn.XLOOKUP(tbl_logs[[#This Row],[Employee_Action]],tbl_ResponseLikelihood[Employee Action],tbl_ResponseLikelihood[Likelihood Score])</f>
        <v>2</v>
      </c>
      <c r="L4161">
        <f>tbl_logs[[#This Row],[Impact Score]]*tbl_logs[[#This Row],[Response Multiplier]]</f>
        <v>6</v>
      </c>
      <c r="M4161" t="str" cm="1">
        <f t="array" ref="M4161">_xlfn.IFS(tbl_logs[[#This Row],[Total Score]]&lt;=4, "Low", tbl_logs[[#This Row],[Total Score]]&lt;=10, "Medium", tbl_logs[[#This Row],[Total Score]]&lt;=19, "High", tbl_logs[[#This Row],[Total Score]]&lt;=25, "Very High")</f>
        <v>Medium</v>
      </c>
      <c r="N4161" t="str" cm="1">
        <f t="array" ref="N4161">_xlfn.IFS(tbl_logs[[#This Row],[Total Score]]&lt;=4, "Low", tbl_logs[[#This Row],[Total Score]]&lt;=10, "Medium", tbl_logs[[#This Row],[Total Score]]&lt;=17, "High", tbl_logs[[#This Row],[Total Score]]&lt;=25, "Critical")</f>
        <v>Medium</v>
      </c>
    </row>
    <row r="4162" spans="1:14" x14ac:dyDescent="0.3">
      <c r="A4162" t="s">
        <v>1848</v>
      </c>
      <c r="B4162" s="1">
        <v>46099.509722222225</v>
      </c>
      <c r="C4162" t="s">
        <v>26</v>
      </c>
      <c r="D4162" t="s">
        <v>8</v>
      </c>
      <c r="E4162" t="s">
        <v>31</v>
      </c>
      <c r="F4162" t="s">
        <v>10</v>
      </c>
      <c r="G4162" s="2">
        <v>0.50972222222222219</v>
      </c>
      <c r="H4162" s="3">
        <v>46099</v>
      </c>
      <c r="I4162">
        <v>3</v>
      </c>
      <c r="J4162">
        <f>_xlfn.XLOOKUP(tbl_logs[[#This Row],[Target_Department]],tbl_DeptWeight[Department], tbl_DeptWeight[Impact Score])</f>
        <v>3</v>
      </c>
      <c r="K4162">
        <f>_xlfn.XLOOKUP(tbl_logs[[#This Row],[Employee_Action]],tbl_ResponseLikelihood[Employee Action],tbl_ResponseLikelihood[Likelihood Score])</f>
        <v>2</v>
      </c>
      <c r="L4162">
        <f>tbl_logs[[#This Row],[Impact Score]]*tbl_logs[[#This Row],[Response Multiplier]]</f>
        <v>6</v>
      </c>
      <c r="M4162" t="str" cm="1">
        <f t="array" ref="M4162">_xlfn.IFS(tbl_logs[[#This Row],[Total Score]]&lt;=4, "Low", tbl_logs[[#This Row],[Total Score]]&lt;=10, "Medium", tbl_logs[[#This Row],[Total Score]]&lt;=19, "High", tbl_logs[[#This Row],[Total Score]]&lt;=25, "Very High")</f>
        <v>Medium</v>
      </c>
      <c r="N4162" t="str" cm="1">
        <f t="array" ref="N4162">_xlfn.IFS(tbl_logs[[#This Row],[Total Score]]&lt;=4, "Low", tbl_logs[[#This Row],[Total Score]]&lt;=10, "Medium", tbl_logs[[#This Row],[Total Score]]&lt;=17, "High", tbl_logs[[#This Row],[Total Score]]&lt;=25, "Critical")</f>
        <v>Medium</v>
      </c>
    </row>
    <row r="4163" spans="1:14" x14ac:dyDescent="0.3">
      <c r="A4163" t="s">
        <v>1376</v>
      </c>
      <c r="B4163" s="1">
        <v>46099.51458333333</v>
      </c>
      <c r="C4163" t="s">
        <v>7</v>
      </c>
      <c r="D4163" t="s">
        <v>15</v>
      </c>
      <c r="E4163" t="s">
        <v>19</v>
      </c>
      <c r="F4163" t="s">
        <v>10</v>
      </c>
      <c r="G4163" s="2">
        <v>0.51458333333333328</v>
      </c>
      <c r="H4163" s="3">
        <v>46099</v>
      </c>
      <c r="I4163">
        <v>3</v>
      </c>
      <c r="J4163">
        <f>_xlfn.XLOOKUP(tbl_logs[[#This Row],[Target_Department]],tbl_DeptWeight[Department], tbl_DeptWeight[Impact Score])</f>
        <v>3</v>
      </c>
      <c r="K4163">
        <f>_xlfn.XLOOKUP(tbl_logs[[#This Row],[Employee_Action]],tbl_ResponseLikelihood[Employee Action],tbl_ResponseLikelihood[Likelihood Score])</f>
        <v>2</v>
      </c>
      <c r="L4163">
        <f>tbl_logs[[#This Row],[Impact Score]]*tbl_logs[[#This Row],[Response Multiplier]]</f>
        <v>6</v>
      </c>
      <c r="M4163" t="str" cm="1">
        <f t="array" ref="M4163">_xlfn.IFS(tbl_logs[[#This Row],[Total Score]]&lt;=4, "Low", tbl_logs[[#This Row],[Total Score]]&lt;=10, "Medium", tbl_logs[[#This Row],[Total Score]]&lt;=19, "High", tbl_logs[[#This Row],[Total Score]]&lt;=25, "Very High")</f>
        <v>Medium</v>
      </c>
      <c r="N4163" t="str" cm="1">
        <f t="array" ref="N4163">_xlfn.IFS(tbl_logs[[#This Row],[Total Score]]&lt;=4, "Low", tbl_logs[[#This Row],[Total Score]]&lt;=10, "Medium", tbl_logs[[#This Row],[Total Score]]&lt;=17, "High", tbl_logs[[#This Row],[Total Score]]&lt;=25, "Critical")</f>
        <v>Medium</v>
      </c>
    </row>
    <row r="4164" spans="1:14" x14ac:dyDescent="0.3">
      <c r="A4164" t="s">
        <v>589</v>
      </c>
      <c r="B4164" s="1">
        <v>46099.54791666667</v>
      </c>
      <c r="C4164" t="s">
        <v>7</v>
      </c>
      <c r="D4164" t="s">
        <v>22</v>
      </c>
      <c r="E4164" t="s">
        <v>19</v>
      </c>
      <c r="F4164" t="s">
        <v>10</v>
      </c>
      <c r="G4164" s="2">
        <v>0.54791666666666672</v>
      </c>
      <c r="H4164" s="3">
        <v>46099</v>
      </c>
      <c r="I4164">
        <v>3</v>
      </c>
      <c r="J4164">
        <f>_xlfn.XLOOKUP(tbl_logs[[#This Row],[Target_Department]],tbl_DeptWeight[Department], tbl_DeptWeight[Impact Score])</f>
        <v>3</v>
      </c>
      <c r="K4164">
        <f>_xlfn.XLOOKUP(tbl_logs[[#This Row],[Employee_Action]],tbl_ResponseLikelihood[Employee Action],tbl_ResponseLikelihood[Likelihood Score])</f>
        <v>2</v>
      </c>
      <c r="L4164">
        <f>tbl_logs[[#This Row],[Impact Score]]*tbl_logs[[#This Row],[Response Multiplier]]</f>
        <v>6</v>
      </c>
      <c r="M4164" t="str" cm="1">
        <f t="array" ref="M4164">_xlfn.IFS(tbl_logs[[#This Row],[Total Score]]&lt;=4, "Low", tbl_logs[[#This Row],[Total Score]]&lt;=10, "Medium", tbl_logs[[#This Row],[Total Score]]&lt;=19, "High", tbl_logs[[#This Row],[Total Score]]&lt;=25, "Very High")</f>
        <v>Medium</v>
      </c>
      <c r="N4164" t="str" cm="1">
        <f t="array" ref="N4164">_xlfn.IFS(tbl_logs[[#This Row],[Total Score]]&lt;=4, "Low", tbl_logs[[#This Row],[Total Score]]&lt;=10, "Medium", tbl_logs[[#This Row],[Total Score]]&lt;=17, "High", tbl_logs[[#This Row],[Total Score]]&lt;=25, "Critical")</f>
        <v>Medium</v>
      </c>
    </row>
    <row r="4165" spans="1:14" x14ac:dyDescent="0.3">
      <c r="A4165" t="s">
        <v>3495</v>
      </c>
      <c r="B4165" s="1">
        <v>46099.590277777781</v>
      </c>
      <c r="C4165" t="s">
        <v>35</v>
      </c>
      <c r="D4165" t="s">
        <v>18</v>
      </c>
      <c r="E4165" t="s">
        <v>31</v>
      </c>
      <c r="F4165" t="s">
        <v>20</v>
      </c>
      <c r="G4165" s="2">
        <v>0.59027777777777779</v>
      </c>
      <c r="H4165" s="3">
        <v>46099</v>
      </c>
      <c r="I4165">
        <v>3</v>
      </c>
      <c r="J4165">
        <f>_xlfn.XLOOKUP(tbl_logs[[#This Row],[Target_Department]],tbl_DeptWeight[Department], tbl_DeptWeight[Impact Score])</f>
        <v>1</v>
      </c>
      <c r="K4165">
        <f>_xlfn.XLOOKUP(tbl_logs[[#This Row],[Employee_Action]],tbl_ResponseLikelihood[Employee Action],tbl_ResponseLikelihood[Likelihood Score])</f>
        <v>2</v>
      </c>
      <c r="L4165">
        <f>tbl_logs[[#This Row],[Impact Score]]*tbl_logs[[#This Row],[Response Multiplier]]</f>
        <v>2</v>
      </c>
      <c r="M4165" t="str" cm="1">
        <f t="array" ref="M4165">_xlfn.IFS(tbl_logs[[#This Row],[Total Score]]&lt;=4, "Low", tbl_logs[[#This Row],[Total Score]]&lt;=10, "Medium", tbl_logs[[#This Row],[Total Score]]&lt;=19, "High", tbl_logs[[#This Row],[Total Score]]&lt;=25, "Very High")</f>
        <v>Low</v>
      </c>
      <c r="N4165" t="str" cm="1">
        <f t="array" ref="N4165">_xlfn.IFS(tbl_logs[[#This Row],[Total Score]]&lt;=4, "Low", tbl_logs[[#This Row],[Total Score]]&lt;=10, "Medium", tbl_logs[[#This Row],[Total Score]]&lt;=17, "High", tbl_logs[[#This Row],[Total Score]]&lt;=25, "Critical")</f>
        <v>Low</v>
      </c>
    </row>
    <row r="4166" spans="1:14" x14ac:dyDescent="0.3">
      <c r="A4166" t="s">
        <v>2414</v>
      </c>
      <c r="B4166" s="1">
        <v>46099.602083333331</v>
      </c>
      <c r="C4166" t="s">
        <v>7</v>
      </c>
      <c r="D4166" t="s">
        <v>22</v>
      </c>
      <c r="E4166" t="s">
        <v>19</v>
      </c>
      <c r="F4166" t="s">
        <v>10</v>
      </c>
      <c r="G4166" s="2">
        <v>0.6020833333333333</v>
      </c>
      <c r="H4166" s="3">
        <v>46099</v>
      </c>
      <c r="I4166">
        <v>3</v>
      </c>
      <c r="J4166">
        <f>_xlfn.XLOOKUP(tbl_logs[[#This Row],[Target_Department]],tbl_DeptWeight[Department], tbl_DeptWeight[Impact Score])</f>
        <v>3</v>
      </c>
      <c r="K4166">
        <f>_xlfn.XLOOKUP(tbl_logs[[#This Row],[Employee_Action]],tbl_ResponseLikelihood[Employee Action],tbl_ResponseLikelihood[Likelihood Score])</f>
        <v>2</v>
      </c>
      <c r="L4166">
        <f>tbl_logs[[#This Row],[Impact Score]]*tbl_logs[[#This Row],[Response Multiplier]]</f>
        <v>6</v>
      </c>
      <c r="M4166" t="str" cm="1">
        <f t="array" ref="M4166">_xlfn.IFS(tbl_logs[[#This Row],[Total Score]]&lt;=4, "Low", tbl_logs[[#This Row],[Total Score]]&lt;=10, "Medium", tbl_logs[[#This Row],[Total Score]]&lt;=19, "High", tbl_logs[[#This Row],[Total Score]]&lt;=25, "Very High")</f>
        <v>Medium</v>
      </c>
      <c r="N4166" t="str" cm="1">
        <f t="array" ref="N4166">_xlfn.IFS(tbl_logs[[#This Row],[Total Score]]&lt;=4, "Low", tbl_logs[[#This Row],[Total Score]]&lt;=10, "Medium", tbl_logs[[#This Row],[Total Score]]&lt;=17, "High", tbl_logs[[#This Row],[Total Score]]&lt;=25, "Critical")</f>
        <v>Medium</v>
      </c>
    </row>
    <row r="4167" spans="1:14" x14ac:dyDescent="0.3">
      <c r="A4167" t="s">
        <v>1916</v>
      </c>
      <c r="B4167" s="1">
        <v>46099.602777777778</v>
      </c>
      <c r="C4167" t="s">
        <v>7</v>
      </c>
      <c r="D4167" t="s">
        <v>18</v>
      </c>
      <c r="E4167" t="s">
        <v>19</v>
      </c>
      <c r="F4167" t="s">
        <v>20</v>
      </c>
      <c r="G4167" s="2">
        <v>0.60277777777777775</v>
      </c>
      <c r="H4167" s="3">
        <v>46099</v>
      </c>
      <c r="I4167">
        <v>3</v>
      </c>
      <c r="J4167">
        <f>_xlfn.XLOOKUP(tbl_logs[[#This Row],[Target_Department]],tbl_DeptWeight[Department], tbl_DeptWeight[Impact Score])</f>
        <v>3</v>
      </c>
      <c r="K4167">
        <f>_xlfn.XLOOKUP(tbl_logs[[#This Row],[Employee_Action]],tbl_ResponseLikelihood[Employee Action],tbl_ResponseLikelihood[Likelihood Score])</f>
        <v>2</v>
      </c>
      <c r="L4167">
        <f>tbl_logs[[#This Row],[Impact Score]]*tbl_logs[[#This Row],[Response Multiplier]]</f>
        <v>6</v>
      </c>
      <c r="M4167" t="str" cm="1">
        <f t="array" ref="M4167">_xlfn.IFS(tbl_logs[[#This Row],[Total Score]]&lt;=4, "Low", tbl_logs[[#This Row],[Total Score]]&lt;=10, "Medium", tbl_logs[[#This Row],[Total Score]]&lt;=19, "High", tbl_logs[[#This Row],[Total Score]]&lt;=25, "Very High")</f>
        <v>Medium</v>
      </c>
      <c r="N4167" t="str" cm="1">
        <f t="array" ref="N4167">_xlfn.IFS(tbl_logs[[#This Row],[Total Score]]&lt;=4, "Low", tbl_logs[[#This Row],[Total Score]]&lt;=10, "Medium", tbl_logs[[#This Row],[Total Score]]&lt;=17, "High", tbl_logs[[#This Row],[Total Score]]&lt;=25, "Critical")</f>
        <v>Medium</v>
      </c>
    </row>
    <row r="4168" spans="1:14" x14ac:dyDescent="0.3">
      <c r="A4168" t="s">
        <v>861</v>
      </c>
      <c r="B4168" s="1">
        <v>46099.612500000003</v>
      </c>
      <c r="C4168" t="s">
        <v>12</v>
      </c>
      <c r="D4168" t="s">
        <v>15</v>
      </c>
      <c r="E4168" t="s">
        <v>9</v>
      </c>
      <c r="F4168" t="s">
        <v>10</v>
      </c>
      <c r="G4168" s="2">
        <v>0.61250000000000004</v>
      </c>
      <c r="H4168" s="3">
        <v>46099</v>
      </c>
      <c r="I4168">
        <v>3</v>
      </c>
      <c r="J4168">
        <f>_xlfn.XLOOKUP(tbl_logs[[#This Row],[Target_Department]],tbl_DeptWeight[Department], tbl_DeptWeight[Impact Score])</f>
        <v>1</v>
      </c>
      <c r="K4168">
        <f>_xlfn.XLOOKUP(tbl_logs[[#This Row],[Employee_Action]],tbl_ResponseLikelihood[Employee Action],tbl_ResponseLikelihood[Likelihood Score])</f>
        <v>2</v>
      </c>
      <c r="L4168">
        <f>tbl_logs[[#This Row],[Impact Score]]*tbl_logs[[#This Row],[Response Multiplier]]</f>
        <v>2</v>
      </c>
      <c r="M4168" t="str" cm="1">
        <f t="array" ref="M4168">_xlfn.IFS(tbl_logs[[#This Row],[Total Score]]&lt;=4, "Low", tbl_logs[[#This Row],[Total Score]]&lt;=10, "Medium", tbl_logs[[#This Row],[Total Score]]&lt;=19, "High", tbl_logs[[#This Row],[Total Score]]&lt;=25, "Very High")</f>
        <v>Low</v>
      </c>
      <c r="N4168" t="str" cm="1">
        <f t="array" ref="N4168">_xlfn.IFS(tbl_logs[[#This Row],[Total Score]]&lt;=4, "Low", tbl_logs[[#This Row],[Total Score]]&lt;=10, "Medium", tbl_logs[[#This Row],[Total Score]]&lt;=17, "High", tbl_logs[[#This Row],[Total Score]]&lt;=25, "Critical")</f>
        <v>Low</v>
      </c>
    </row>
    <row r="4169" spans="1:14" x14ac:dyDescent="0.3">
      <c r="A4169" t="s">
        <v>3568</v>
      </c>
      <c r="B4169" s="1">
        <v>46099.618750000001</v>
      </c>
      <c r="C4169" t="s">
        <v>47</v>
      </c>
      <c r="D4169" t="s">
        <v>22</v>
      </c>
      <c r="E4169" t="s">
        <v>9</v>
      </c>
      <c r="F4169" t="s">
        <v>13</v>
      </c>
      <c r="G4169" s="2">
        <v>0.61875000000000002</v>
      </c>
      <c r="H4169" s="3">
        <v>46099</v>
      </c>
      <c r="I4169">
        <v>3</v>
      </c>
      <c r="J4169">
        <f>_xlfn.XLOOKUP(tbl_logs[[#This Row],[Target_Department]],tbl_DeptWeight[Department], tbl_DeptWeight[Impact Score])</f>
        <v>1</v>
      </c>
      <c r="K4169">
        <f>_xlfn.XLOOKUP(tbl_logs[[#This Row],[Employee_Action]],tbl_ResponseLikelihood[Employee Action],tbl_ResponseLikelihood[Likelihood Score])</f>
        <v>1</v>
      </c>
      <c r="L4169">
        <f>tbl_logs[[#This Row],[Impact Score]]*tbl_logs[[#This Row],[Response Multiplier]]</f>
        <v>1</v>
      </c>
      <c r="M4169" t="str" cm="1">
        <f t="array" ref="M4169">_xlfn.IFS(tbl_logs[[#This Row],[Total Score]]&lt;=4, "Low", tbl_logs[[#This Row],[Total Score]]&lt;=10, "Medium", tbl_logs[[#This Row],[Total Score]]&lt;=19, "High", tbl_logs[[#This Row],[Total Score]]&lt;=25, "Very High")</f>
        <v>Low</v>
      </c>
      <c r="N4169" t="str" cm="1">
        <f t="array" ref="N4169">_xlfn.IFS(tbl_logs[[#This Row],[Total Score]]&lt;=4, "Low", tbl_logs[[#This Row],[Total Score]]&lt;=10, "Medium", tbl_logs[[#This Row],[Total Score]]&lt;=17, "High", tbl_logs[[#This Row],[Total Score]]&lt;=25, "Critical")</f>
        <v>Low</v>
      </c>
    </row>
    <row r="4170" spans="1:14" x14ac:dyDescent="0.3">
      <c r="A4170" t="s">
        <v>4457</v>
      </c>
      <c r="B4170" s="1">
        <v>46099.657638888886</v>
      </c>
      <c r="C4170" t="s">
        <v>26</v>
      </c>
      <c r="D4170" t="s">
        <v>18</v>
      </c>
      <c r="E4170" t="s">
        <v>16</v>
      </c>
      <c r="F4170" t="s">
        <v>10</v>
      </c>
      <c r="G4170" s="2">
        <v>0.65763888888888888</v>
      </c>
      <c r="H4170" s="3">
        <v>46099</v>
      </c>
      <c r="I4170">
        <v>3</v>
      </c>
      <c r="J4170">
        <f>_xlfn.XLOOKUP(tbl_logs[[#This Row],[Target_Department]],tbl_DeptWeight[Department], tbl_DeptWeight[Impact Score])</f>
        <v>3</v>
      </c>
      <c r="K4170">
        <f>_xlfn.XLOOKUP(tbl_logs[[#This Row],[Employee_Action]],tbl_ResponseLikelihood[Employee Action],tbl_ResponseLikelihood[Likelihood Score])</f>
        <v>2</v>
      </c>
      <c r="L4170">
        <f>tbl_logs[[#This Row],[Impact Score]]*tbl_logs[[#This Row],[Response Multiplier]]</f>
        <v>6</v>
      </c>
      <c r="M4170" t="str" cm="1">
        <f t="array" ref="M4170">_xlfn.IFS(tbl_logs[[#This Row],[Total Score]]&lt;=4, "Low", tbl_logs[[#This Row],[Total Score]]&lt;=10, "Medium", tbl_logs[[#This Row],[Total Score]]&lt;=19, "High", tbl_logs[[#This Row],[Total Score]]&lt;=25, "Very High")</f>
        <v>Medium</v>
      </c>
      <c r="N4170" t="str" cm="1">
        <f t="array" ref="N4170">_xlfn.IFS(tbl_logs[[#This Row],[Total Score]]&lt;=4, "Low", tbl_logs[[#This Row],[Total Score]]&lt;=10, "Medium", tbl_logs[[#This Row],[Total Score]]&lt;=17, "High", tbl_logs[[#This Row],[Total Score]]&lt;=25, "Critical")</f>
        <v>Medium</v>
      </c>
    </row>
    <row r="4171" spans="1:14" x14ac:dyDescent="0.3">
      <c r="A4171" t="s">
        <v>4990</v>
      </c>
      <c r="B4171" s="1">
        <v>46099.665277777778</v>
      </c>
      <c r="C4171" t="s">
        <v>7</v>
      </c>
      <c r="D4171" t="s">
        <v>18</v>
      </c>
      <c r="E4171" t="s">
        <v>19</v>
      </c>
      <c r="F4171" t="s">
        <v>20</v>
      </c>
      <c r="G4171" s="2">
        <v>0.66527777777777775</v>
      </c>
      <c r="H4171" s="3">
        <v>46099</v>
      </c>
      <c r="I4171">
        <v>3</v>
      </c>
      <c r="J4171">
        <f>_xlfn.XLOOKUP(tbl_logs[[#This Row],[Target_Department]],tbl_DeptWeight[Department], tbl_DeptWeight[Impact Score])</f>
        <v>3</v>
      </c>
      <c r="K4171">
        <f>_xlfn.XLOOKUP(tbl_logs[[#This Row],[Employee_Action]],tbl_ResponseLikelihood[Employee Action],tbl_ResponseLikelihood[Likelihood Score])</f>
        <v>2</v>
      </c>
      <c r="L4171">
        <f>tbl_logs[[#This Row],[Impact Score]]*tbl_logs[[#This Row],[Response Multiplier]]</f>
        <v>6</v>
      </c>
      <c r="M4171" t="str" cm="1">
        <f t="array" ref="M4171">_xlfn.IFS(tbl_logs[[#This Row],[Total Score]]&lt;=4, "Low", tbl_logs[[#This Row],[Total Score]]&lt;=10, "Medium", tbl_logs[[#This Row],[Total Score]]&lt;=19, "High", tbl_logs[[#This Row],[Total Score]]&lt;=25, "Very High")</f>
        <v>Medium</v>
      </c>
      <c r="N4171" t="str" cm="1">
        <f t="array" ref="N4171">_xlfn.IFS(tbl_logs[[#This Row],[Total Score]]&lt;=4, "Low", tbl_logs[[#This Row],[Total Score]]&lt;=10, "Medium", tbl_logs[[#This Row],[Total Score]]&lt;=17, "High", tbl_logs[[#This Row],[Total Score]]&lt;=25, "Critical")</f>
        <v>Medium</v>
      </c>
    </row>
    <row r="4172" spans="1:14" x14ac:dyDescent="0.3">
      <c r="A4172" t="s">
        <v>2221</v>
      </c>
      <c r="B4172" s="1">
        <v>46099.675000000003</v>
      </c>
      <c r="C4172" t="s">
        <v>12</v>
      </c>
      <c r="D4172" t="s">
        <v>18</v>
      </c>
      <c r="E4172" t="s">
        <v>16</v>
      </c>
      <c r="F4172" t="s">
        <v>13</v>
      </c>
      <c r="G4172" s="2">
        <v>0.67500000000000004</v>
      </c>
      <c r="H4172" s="3">
        <v>46099</v>
      </c>
      <c r="I4172">
        <v>3</v>
      </c>
      <c r="J4172">
        <f>_xlfn.XLOOKUP(tbl_logs[[#This Row],[Target_Department]],tbl_DeptWeight[Department], tbl_DeptWeight[Impact Score])</f>
        <v>1</v>
      </c>
      <c r="K4172">
        <f>_xlfn.XLOOKUP(tbl_logs[[#This Row],[Employee_Action]],tbl_ResponseLikelihood[Employee Action],tbl_ResponseLikelihood[Likelihood Score])</f>
        <v>1</v>
      </c>
      <c r="L4172">
        <f>tbl_logs[[#This Row],[Impact Score]]*tbl_logs[[#This Row],[Response Multiplier]]</f>
        <v>1</v>
      </c>
      <c r="M4172" t="str" cm="1">
        <f t="array" ref="M4172">_xlfn.IFS(tbl_logs[[#This Row],[Total Score]]&lt;=4, "Low", tbl_logs[[#This Row],[Total Score]]&lt;=10, "Medium", tbl_logs[[#This Row],[Total Score]]&lt;=19, "High", tbl_logs[[#This Row],[Total Score]]&lt;=25, "Very High")</f>
        <v>Low</v>
      </c>
      <c r="N4172" t="str" cm="1">
        <f t="array" ref="N4172">_xlfn.IFS(tbl_logs[[#This Row],[Total Score]]&lt;=4, "Low", tbl_logs[[#This Row],[Total Score]]&lt;=10, "Medium", tbl_logs[[#This Row],[Total Score]]&lt;=17, "High", tbl_logs[[#This Row],[Total Score]]&lt;=25, "Critical")</f>
        <v>Low</v>
      </c>
    </row>
    <row r="4173" spans="1:14" x14ac:dyDescent="0.3">
      <c r="A4173" t="s">
        <v>715</v>
      </c>
      <c r="B4173" s="1">
        <v>46099.718055555553</v>
      </c>
      <c r="C4173" t="s">
        <v>26</v>
      </c>
      <c r="D4173" t="s">
        <v>18</v>
      </c>
      <c r="E4173" t="s">
        <v>31</v>
      </c>
      <c r="F4173" t="s">
        <v>20</v>
      </c>
      <c r="G4173" s="2">
        <v>0.71805555555555556</v>
      </c>
      <c r="H4173" s="3">
        <v>46099</v>
      </c>
      <c r="I4173">
        <v>3</v>
      </c>
      <c r="J4173">
        <f>_xlfn.XLOOKUP(tbl_logs[[#This Row],[Target_Department]],tbl_DeptWeight[Department], tbl_DeptWeight[Impact Score])</f>
        <v>3</v>
      </c>
      <c r="K4173">
        <f>_xlfn.XLOOKUP(tbl_logs[[#This Row],[Employee_Action]],tbl_ResponseLikelihood[Employee Action],tbl_ResponseLikelihood[Likelihood Score])</f>
        <v>2</v>
      </c>
      <c r="L4173">
        <f>tbl_logs[[#This Row],[Impact Score]]*tbl_logs[[#This Row],[Response Multiplier]]</f>
        <v>6</v>
      </c>
      <c r="M4173" t="str" cm="1">
        <f t="array" ref="M4173">_xlfn.IFS(tbl_logs[[#This Row],[Total Score]]&lt;=4, "Low", tbl_logs[[#This Row],[Total Score]]&lt;=10, "Medium", tbl_logs[[#This Row],[Total Score]]&lt;=19, "High", tbl_logs[[#This Row],[Total Score]]&lt;=25, "Very High")</f>
        <v>Medium</v>
      </c>
      <c r="N4173" t="str" cm="1">
        <f t="array" ref="N4173">_xlfn.IFS(tbl_logs[[#This Row],[Total Score]]&lt;=4, "Low", tbl_logs[[#This Row],[Total Score]]&lt;=10, "Medium", tbl_logs[[#This Row],[Total Score]]&lt;=17, "High", tbl_logs[[#This Row],[Total Score]]&lt;=25, "Critical")</f>
        <v>Medium</v>
      </c>
    </row>
    <row r="4174" spans="1:14" x14ac:dyDescent="0.3">
      <c r="A4174" t="s">
        <v>2365</v>
      </c>
      <c r="B4174" s="1">
        <v>46099.741666666669</v>
      </c>
      <c r="C4174" t="s">
        <v>12</v>
      </c>
      <c r="D4174" t="s">
        <v>15</v>
      </c>
      <c r="E4174" t="s">
        <v>31</v>
      </c>
      <c r="F4174" t="s">
        <v>13</v>
      </c>
      <c r="G4174" s="2">
        <v>0.7416666666666667</v>
      </c>
      <c r="H4174" s="3">
        <v>46099</v>
      </c>
      <c r="I4174">
        <v>3</v>
      </c>
      <c r="J4174">
        <f>_xlfn.XLOOKUP(tbl_logs[[#This Row],[Target_Department]],tbl_DeptWeight[Department], tbl_DeptWeight[Impact Score])</f>
        <v>1</v>
      </c>
      <c r="K4174">
        <f>_xlfn.XLOOKUP(tbl_logs[[#This Row],[Employee_Action]],tbl_ResponseLikelihood[Employee Action],tbl_ResponseLikelihood[Likelihood Score])</f>
        <v>1</v>
      </c>
      <c r="L4174">
        <f>tbl_logs[[#This Row],[Impact Score]]*tbl_logs[[#This Row],[Response Multiplier]]</f>
        <v>1</v>
      </c>
      <c r="M4174" t="str" cm="1">
        <f t="array" ref="M4174">_xlfn.IFS(tbl_logs[[#This Row],[Total Score]]&lt;=4, "Low", tbl_logs[[#This Row],[Total Score]]&lt;=10, "Medium", tbl_logs[[#This Row],[Total Score]]&lt;=19, "High", tbl_logs[[#This Row],[Total Score]]&lt;=25, "Very High")</f>
        <v>Low</v>
      </c>
      <c r="N4174" t="str" cm="1">
        <f t="array" ref="N4174">_xlfn.IFS(tbl_logs[[#This Row],[Total Score]]&lt;=4, "Low", tbl_logs[[#This Row],[Total Score]]&lt;=10, "Medium", tbl_logs[[#This Row],[Total Score]]&lt;=17, "High", tbl_logs[[#This Row],[Total Score]]&lt;=25, "Critical")</f>
        <v>Low</v>
      </c>
    </row>
    <row r="4175" spans="1:14" x14ac:dyDescent="0.3">
      <c r="A4175" t="s">
        <v>4043</v>
      </c>
      <c r="B4175" s="1">
        <v>46099.755555555559</v>
      </c>
      <c r="C4175" t="s">
        <v>12</v>
      </c>
      <c r="D4175" t="s">
        <v>15</v>
      </c>
      <c r="E4175" t="s">
        <v>9</v>
      </c>
      <c r="F4175" t="s">
        <v>13</v>
      </c>
      <c r="G4175" s="2">
        <v>0.75555555555555554</v>
      </c>
      <c r="H4175" s="3">
        <v>46099</v>
      </c>
      <c r="I4175">
        <v>3</v>
      </c>
      <c r="J4175">
        <f>_xlfn.XLOOKUP(tbl_logs[[#This Row],[Target_Department]],tbl_DeptWeight[Department], tbl_DeptWeight[Impact Score])</f>
        <v>1</v>
      </c>
      <c r="K4175">
        <f>_xlfn.XLOOKUP(tbl_logs[[#This Row],[Employee_Action]],tbl_ResponseLikelihood[Employee Action],tbl_ResponseLikelihood[Likelihood Score])</f>
        <v>1</v>
      </c>
      <c r="L4175">
        <f>tbl_logs[[#This Row],[Impact Score]]*tbl_logs[[#This Row],[Response Multiplier]]</f>
        <v>1</v>
      </c>
      <c r="M4175" t="str" cm="1">
        <f t="array" ref="M4175">_xlfn.IFS(tbl_logs[[#This Row],[Total Score]]&lt;=4, "Low", tbl_logs[[#This Row],[Total Score]]&lt;=10, "Medium", tbl_logs[[#This Row],[Total Score]]&lt;=19, "High", tbl_logs[[#This Row],[Total Score]]&lt;=25, "Very High")</f>
        <v>Low</v>
      </c>
      <c r="N4175" t="str" cm="1">
        <f t="array" ref="N4175">_xlfn.IFS(tbl_logs[[#This Row],[Total Score]]&lt;=4, "Low", tbl_logs[[#This Row],[Total Score]]&lt;=10, "Medium", tbl_logs[[#This Row],[Total Score]]&lt;=17, "High", tbl_logs[[#This Row],[Total Score]]&lt;=25, "Critical")</f>
        <v>Low</v>
      </c>
    </row>
    <row r="4176" spans="1:14" x14ac:dyDescent="0.3">
      <c r="A4176" t="s">
        <v>2092</v>
      </c>
      <c r="B4176" s="1">
        <v>46099.763194444444</v>
      </c>
      <c r="C4176" t="s">
        <v>40</v>
      </c>
      <c r="D4176" t="s">
        <v>22</v>
      </c>
      <c r="E4176" t="s">
        <v>16</v>
      </c>
      <c r="F4176" t="s">
        <v>10</v>
      </c>
      <c r="G4176" s="2">
        <v>0.7631944444444444</v>
      </c>
      <c r="H4176" s="3">
        <v>46099</v>
      </c>
      <c r="I4176">
        <v>3</v>
      </c>
      <c r="J4176">
        <f>_xlfn.XLOOKUP(tbl_logs[[#This Row],[Target_Department]],tbl_DeptWeight[Department], tbl_DeptWeight[Impact Score])</f>
        <v>5</v>
      </c>
      <c r="K4176">
        <f>_xlfn.XLOOKUP(tbl_logs[[#This Row],[Employee_Action]],tbl_ResponseLikelihood[Employee Action],tbl_ResponseLikelihood[Likelihood Score])</f>
        <v>2</v>
      </c>
      <c r="L4176">
        <f>tbl_logs[[#This Row],[Impact Score]]*tbl_logs[[#This Row],[Response Multiplier]]</f>
        <v>10</v>
      </c>
      <c r="M4176" t="str" cm="1">
        <f t="array" ref="M4176">_xlfn.IFS(tbl_logs[[#This Row],[Total Score]]&lt;=4, "Low", tbl_logs[[#This Row],[Total Score]]&lt;=10, "Medium", tbl_logs[[#This Row],[Total Score]]&lt;=19, "High", tbl_logs[[#This Row],[Total Score]]&lt;=25, "Very High")</f>
        <v>Medium</v>
      </c>
      <c r="N4176" t="str" cm="1">
        <f t="array" ref="N4176">_xlfn.IFS(tbl_logs[[#This Row],[Total Score]]&lt;=4, "Low", tbl_logs[[#This Row],[Total Score]]&lt;=10, "Medium", tbl_logs[[#This Row],[Total Score]]&lt;=17, "High", tbl_logs[[#This Row],[Total Score]]&lt;=25, "Critical")</f>
        <v>Medium</v>
      </c>
    </row>
    <row r="4177" spans="1:14" x14ac:dyDescent="0.3">
      <c r="A4177" t="s">
        <v>4966</v>
      </c>
      <c r="B4177" s="1">
        <v>46099.763888888891</v>
      </c>
      <c r="C4177" t="s">
        <v>35</v>
      </c>
      <c r="D4177" t="s">
        <v>18</v>
      </c>
      <c r="E4177" t="s">
        <v>9</v>
      </c>
      <c r="F4177" t="s">
        <v>20</v>
      </c>
      <c r="G4177" s="2">
        <v>0.76388888888888884</v>
      </c>
      <c r="H4177" s="3">
        <v>46099</v>
      </c>
      <c r="I4177">
        <v>3</v>
      </c>
      <c r="J4177">
        <f>_xlfn.XLOOKUP(tbl_logs[[#This Row],[Target_Department]],tbl_DeptWeight[Department], tbl_DeptWeight[Impact Score])</f>
        <v>1</v>
      </c>
      <c r="K4177">
        <f>_xlfn.XLOOKUP(tbl_logs[[#This Row],[Employee_Action]],tbl_ResponseLikelihood[Employee Action],tbl_ResponseLikelihood[Likelihood Score])</f>
        <v>2</v>
      </c>
      <c r="L4177">
        <f>tbl_logs[[#This Row],[Impact Score]]*tbl_logs[[#This Row],[Response Multiplier]]</f>
        <v>2</v>
      </c>
      <c r="M4177" t="str" cm="1">
        <f t="array" ref="M4177">_xlfn.IFS(tbl_logs[[#This Row],[Total Score]]&lt;=4, "Low", tbl_logs[[#This Row],[Total Score]]&lt;=10, "Medium", tbl_logs[[#This Row],[Total Score]]&lt;=19, "High", tbl_logs[[#This Row],[Total Score]]&lt;=25, "Very High")</f>
        <v>Low</v>
      </c>
      <c r="N4177" t="str" cm="1">
        <f t="array" ref="N4177">_xlfn.IFS(tbl_logs[[#This Row],[Total Score]]&lt;=4, "Low", tbl_logs[[#This Row],[Total Score]]&lt;=10, "Medium", tbl_logs[[#This Row],[Total Score]]&lt;=17, "High", tbl_logs[[#This Row],[Total Score]]&lt;=25, "Critical")</f>
        <v>Low</v>
      </c>
    </row>
    <row r="4178" spans="1:14" x14ac:dyDescent="0.3">
      <c r="A4178" t="s">
        <v>4973</v>
      </c>
      <c r="B4178" s="1">
        <v>46099.771527777775</v>
      </c>
      <c r="C4178" t="s">
        <v>12</v>
      </c>
      <c r="D4178" t="s">
        <v>18</v>
      </c>
      <c r="E4178" t="s">
        <v>16</v>
      </c>
      <c r="F4178" t="s">
        <v>13</v>
      </c>
      <c r="G4178" s="2">
        <v>0.77152777777777781</v>
      </c>
      <c r="H4178" s="3">
        <v>46099</v>
      </c>
      <c r="I4178">
        <v>3</v>
      </c>
      <c r="J4178">
        <f>_xlfn.XLOOKUP(tbl_logs[[#This Row],[Target_Department]],tbl_DeptWeight[Department], tbl_DeptWeight[Impact Score])</f>
        <v>1</v>
      </c>
      <c r="K4178">
        <f>_xlfn.XLOOKUP(tbl_logs[[#This Row],[Employee_Action]],tbl_ResponseLikelihood[Employee Action],tbl_ResponseLikelihood[Likelihood Score])</f>
        <v>1</v>
      </c>
      <c r="L4178">
        <f>tbl_logs[[#This Row],[Impact Score]]*tbl_logs[[#This Row],[Response Multiplier]]</f>
        <v>1</v>
      </c>
      <c r="M4178" t="str" cm="1">
        <f t="array" ref="M4178">_xlfn.IFS(tbl_logs[[#This Row],[Total Score]]&lt;=4, "Low", tbl_logs[[#This Row],[Total Score]]&lt;=10, "Medium", tbl_logs[[#This Row],[Total Score]]&lt;=19, "High", tbl_logs[[#This Row],[Total Score]]&lt;=25, "Very High")</f>
        <v>Low</v>
      </c>
      <c r="N4178" t="str" cm="1">
        <f t="array" ref="N4178">_xlfn.IFS(tbl_logs[[#This Row],[Total Score]]&lt;=4, "Low", tbl_logs[[#This Row],[Total Score]]&lt;=10, "Medium", tbl_logs[[#This Row],[Total Score]]&lt;=17, "High", tbl_logs[[#This Row],[Total Score]]&lt;=25, "Critical")</f>
        <v>Low</v>
      </c>
    </row>
    <row r="4179" spans="1:14" x14ac:dyDescent="0.3">
      <c r="A4179" t="s">
        <v>3251</v>
      </c>
      <c r="B4179" s="1">
        <v>46099.782638888886</v>
      </c>
      <c r="C4179" t="s">
        <v>7</v>
      </c>
      <c r="D4179" t="s">
        <v>15</v>
      </c>
      <c r="E4179" t="s">
        <v>19</v>
      </c>
      <c r="F4179" t="s">
        <v>53</v>
      </c>
      <c r="G4179" s="2">
        <v>0.78263888888888888</v>
      </c>
      <c r="H4179" s="3">
        <v>46099</v>
      </c>
      <c r="I4179">
        <v>3</v>
      </c>
      <c r="J4179">
        <f>_xlfn.XLOOKUP(tbl_logs[[#This Row],[Target_Department]],tbl_DeptWeight[Department], tbl_DeptWeight[Impact Score])</f>
        <v>3</v>
      </c>
      <c r="K4179">
        <f>_xlfn.XLOOKUP(tbl_logs[[#This Row],[Employee_Action]],tbl_ResponseLikelihood[Employee Action],tbl_ResponseLikelihood[Likelihood Score])</f>
        <v>5</v>
      </c>
      <c r="L4179">
        <f>tbl_logs[[#This Row],[Impact Score]]*tbl_logs[[#This Row],[Response Multiplier]]</f>
        <v>15</v>
      </c>
      <c r="M4179" t="str" cm="1">
        <f t="array" ref="M4179">_xlfn.IFS(tbl_logs[[#This Row],[Total Score]]&lt;=4, "Low", tbl_logs[[#This Row],[Total Score]]&lt;=10, "Medium", tbl_logs[[#This Row],[Total Score]]&lt;=19, "High", tbl_logs[[#This Row],[Total Score]]&lt;=25, "Very High")</f>
        <v>High</v>
      </c>
      <c r="N4179" t="str" cm="1">
        <f t="array" ref="N4179">_xlfn.IFS(tbl_logs[[#This Row],[Total Score]]&lt;=4, "Low", tbl_logs[[#This Row],[Total Score]]&lt;=10, "Medium", tbl_logs[[#This Row],[Total Score]]&lt;=17, "High", tbl_logs[[#This Row],[Total Score]]&lt;=25, "Critical")</f>
        <v>High</v>
      </c>
    </row>
    <row r="4180" spans="1:14" x14ac:dyDescent="0.3">
      <c r="A4180" t="s">
        <v>4365</v>
      </c>
      <c r="B4180" s="1">
        <v>46099.806250000001</v>
      </c>
      <c r="C4180" t="s">
        <v>26</v>
      </c>
      <c r="D4180" t="s">
        <v>22</v>
      </c>
      <c r="E4180" t="s">
        <v>9</v>
      </c>
      <c r="F4180" t="s">
        <v>20</v>
      </c>
      <c r="G4180" s="2">
        <v>0.80625000000000002</v>
      </c>
      <c r="H4180" s="3">
        <v>46099</v>
      </c>
      <c r="I4180">
        <v>3</v>
      </c>
      <c r="J4180">
        <f>_xlfn.XLOOKUP(tbl_logs[[#This Row],[Target_Department]],tbl_DeptWeight[Department], tbl_DeptWeight[Impact Score])</f>
        <v>3</v>
      </c>
      <c r="K4180">
        <f>_xlfn.XLOOKUP(tbl_logs[[#This Row],[Employee_Action]],tbl_ResponseLikelihood[Employee Action],tbl_ResponseLikelihood[Likelihood Score])</f>
        <v>2</v>
      </c>
      <c r="L4180">
        <f>tbl_logs[[#This Row],[Impact Score]]*tbl_logs[[#This Row],[Response Multiplier]]</f>
        <v>6</v>
      </c>
      <c r="M4180" t="str" cm="1">
        <f t="array" ref="M4180">_xlfn.IFS(tbl_logs[[#This Row],[Total Score]]&lt;=4, "Low", tbl_logs[[#This Row],[Total Score]]&lt;=10, "Medium", tbl_logs[[#This Row],[Total Score]]&lt;=19, "High", tbl_logs[[#This Row],[Total Score]]&lt;=25, "Very High")</f>
        <v>Medium</v>
      </c>
      <c r="N4180" t="str" cm="1">
        <f t="array" ref="N4180">_xlfn.IFS(tbl_logs[[#This Row],[Total Score]]&lt;=4, "Low", tbl_logs[[#This Row],[Total Score]]&lt;=10, "Medium", tbl_logs[[#This Row],[Total Score]]&lt;=17, "High", tbl_logs[[#This Row],[Total Score]]&lt;=25, "Critical")</f>
        <v>Medium</v>
      </c>
    </row>
    <row r="4181" spans="1:14" x14ac:dyDescent="0.3">
      <c r="A4181" t="s">
        <v>1182</v>
      </c>
      <c r="B4181" s="1">
        <v>46099.80972222222</v>
      </c>
      <c r="C4181" t="s">
        <v>7</v>
      </c>
      <c r="D4181" t="s">
        <v>18</v>
      </c>
      <c r="E4181" t="s">
        <v>19</v>
      </c>
      <c r="F4181" t="s">
        <v>20</v>
      </c>
      <c r="G4181" s="2">
        <v>0.80972222222222223</v>
      </c>
      <c r="H4181" s="3">
        <v>46099</v>
      </c>
      <c r="I4181">
        <v>3</v>
      </c>
      <c r="J4181">
        <f>_xlfn.XLOOKUP(tbl_logs[[#This Row],[Target_Department]],tbl_DeptWeight[Department], tbl_DeptWeight[Impact Score])</f>
        <v>3</v>
      </c>
      <c r="K4181">
        <f>_xlfn.XLOOKUP(tbl_logs[[#This Row],[Employee_Action]],tbl_ResponseLikelihood[Employee Action],tbl_ResponseLikelihood[Likelihood Score])</f>
        <v>2</v>
      </c>
      <c r="L4181">
        <f>tbl_logs[[#This Row],[Impact Score]]*tbl_logs[[#This Row],[Response Multiplier]]</f>
        <v>6</v>
      </c>
      <c r="M4181" t="str" cm="1">
        <f t="array" ref="M4181">_xlfn.IFS(tbl_logs[[#This Row],[Total Score]]&lt;=4, "Low", tbl_logs[[#This Row],[Total Score]]&lt;=10, "Medium", tbl_logs[[#This Row],[Total Score]]&lt;=19, "High", tbl_logs[[#This Row],[Total Score]]&lt;=25, "Very High")</f>
        <v>Medium</v>
      </c>
      <c r="N4181" t="str" cm="1">
        <f t="array" ref="N4181">_xlfn.IFS(tbl_logs[[#This Row],[Total Score]]&lt;=4, "Low", tbl_logs[[#This Row],[Total Score]]&lt;=10, "Medium", tbl_logs[[#This Row],[Total Score]]&lt;=17, "High", tbl_logs[[#This Row],[Total Score]]&lt;=25, "Critical")</f>
        <v>Medium</v>
      </c>
    </row>
    <row r="4182" spans="1:14" x14ac:dyDescent="0.3">
      <c r="A4182" t="s">
        <v>577</v>
      </c>
      <c r="B4182" s="1">
        <v>46099.834722222222</v>
      </c>
      <c r="C4182" t="s">
        <v>12</v>
      </c>
      <c r="D4182" t="s">
        <v>22</v>
      </c>
      <c r="E4182" t="s">
        <v>19</v>
      </c>
      <c r="F4182" t="s">
        <v>33</v>
      </c>
      <c r="G4182" s="2">
        <v>0.83472222222222225</v>
      </c>
      <c r="H4182" s="3">
        <v>46099</v>
      </c>
      <c r="I4182">
        <v>3</v>
      </c>
      <c r="J4182">
        <f>_xlfn.XLOOKUP(tbl_logs[[#This Row],[Target_Department]],tbl_DeptWeight[Department], tbl_DeptWeight[Impact Score])</f>
        <v>1</v>
      </c>
      <c r="K4182">
        <f>_xlfn.XLOOKUP(tbl_logs[[#This Row],[Employee_Action]],tbl_ResponseLikelihood[Employee Action],tbl_ResponseLikelihood[Likelihood Score])</f>
        <v>4</v>
      </c>
      <c r="L4182">
        <f>tbl_logs[[#This Row],[Impact Score]]*tbl_logs[[#This Row],[Response Multiplier]]</f>
        <v>4</v>
      </c>
      <c r="M4182" t="str" cm="1">
        <f t="array" ref="M4182">_xlfn.IFS(tbl_logs[[#This Row],[Total Score]]&lt;=4, "Low", tbl_logs[[#This Row],[Total Score]]&lt;=10, "Medium", tbl_logs[[#This Row],[Total Score]]&lt;=19, "High", tbl_logs[[#This Row],[Total Score]]&lt;=25, "Very High")</f>
        <v>Low</v>
      </c>
      <c r="N4182" t="str" cm="1">
        <f t="array" ref="N4182">_xlfn.IFS(tbl_logs[[#This Row],[Total Score]]&lt;=4, "Low", tbl_logs[[#This Row],[Total Score]]&lt;=10, "Medium", tbl_logs[[#This Row],[Total Score]]&lt;=17, "High", tbl_logs[[#This Row],[Total Score]]&lt;=25, "Critical")</f>
        <v>Low</v>
      </c>
    </row>
    <row r="4183" spans="1:14" x14ac:dyDescent="0.3">
      <c r="A4183" t="s">
        <v>4407</v>
      </c>
      <c r="B4183" s="1">
        <v>46099.859027777777</v>
      </c>
      <c r="C4183" t="s">
        <v>40</v>
      </c>
      <c r="D4183" t="s">
        <v>8</v>
      </c>
      <c r="E4183" t="s">
        <v>16</v>
      </c>
      <c r="F4183" t="s">
        <v>53</v>
      </c>
      <c r="G4183" s="2">
        <v>0.85902777777777772</v>
      </c>
      <c r="H4183" s="3">
        <v>46099</v>
      </c>
      <c r="I4183">
        <v>3</v>
      </c>
      <c r="J4183">
        <f>_xlfn.XLOOKUP(tbl_logs[[#This Row],[Target_Department]],tbl_DeptWeight[Department], tbl_DeptWeight[Impact Score])</f>
        <v>5</v>
      </c>
      <c r="K4183">
        <f>_xlfn.XLOOKUP(tbl_logs[[#This Row],[Employee_Action]],tbl_ResponseLikelihood[Employee Action],tbl_ResponseLikelihood[Likelihood Score])</f>
        <v>5</v>
      </c>
      <c r="L4183">
        <f>tbl_logs[[#This Row],[Impact Score]]*tbl_logs[[#This Row],[Response Multiplier]]</f>
        <v>25</v>
      </c>
      <c r="M4183" t="str" cm="1">
        <f t="array" ref="M4183">_xlfn.IFS(tbl_logs[[#This Row],[Total Score]]&lt;=4, "Low", tbl_logs[[#This Row],[Total Score]]&lt;=10, "Medium", tbl_logs[[#This Row],[Total Score]]&lt;=19, "High", tbl_logs[[#This Row],[Total Score]]&lt;=25, "Very High")</f>
        <v>Very High</v>
      </c>
      <c r="N4183" t="str" cm="1">
        <f t="array" ref="N4183">_xlfn.IFS(tbl_logs[[#This Row],[Total Score]]&lt;=4, "Low", tbl_logs[[#This Row],[Total Score]]&lt;=10, "Medium", tbl_logs[[#This Row],[Total Score]]&lt;=17, "High", tbl_logs[[#This Row],[Total Score]]&lt;=25, "Critical")</f>
        <v>Critical</v>
      </c>
    </row>
    <row r="4184" spans="1:14" x14ac:dyDescent="0.3">
      <c r="A4184" t="s">
        <v>1541</v>
      </c>
      <c r="B4184" s="1">
        <v>46099.87222222222</v>
      </c>
      <c r="C4184" t="s">
        <v>12</v>
      </c>
      <c r="D4184" t="s">
        <v>8</v>
      </c>
      <c r="E4184" t="s">
        <v>31</v>
      </c>
      <c r="F4184" t="s">
        <v>13</v>
      </c>
      <c r="G4184" s="2">
        <v>0.87222222222222223</v>
      </c>
      <c r="H4184" s="3">
        <v>46099</v>
      </c>
      <c r="I4184">
        <v>3</v>
      </c>
      <c r="J4184">
        <f>_xlfn.XLOOKUP(tbl_logs[[#This Row],[Target_Department]],tbl_DeptWeight[Department], tbl_DeptWeight[Impact Score])</f>
        <v>1</v>
      </c>
      <c r="K4184">
        <f>_xlfn.XLOOKUP(tbl_logs[[#This Row],[Employee_Action]],tbl_ResponseLikelihood[Employee Action],tbl_ResponseLikelihood[Likelihood Score])</f>
        <v>1</v>
      </c>
      <c r="L4184">
        <f>tbl_logs[[#This Row],[Impact Score]]*tbl_logs[[#This Row],[Response Multiplier]]</f>
        <v>1</v>
      </c>
      <c r="M4184" t="str" cm="1">
        <f t="array" ref="M4184">_xlfn.IFS(tbl_logs[[#This Row],[Total Score]]&lt;=4, "Low", tbl_logs[[#This Row],[Total Score]]&lt;=10, "Medium", tbl_logs[[#This Row],[Total Score]]&lt;=19, "High", tbl_logs[[#This Row],[Total Score]]&lt;=25, "Very High")</f>
        <v>Low</v>
      </c>
      <c r="N4184" t="str" cm="1">
        <f t="array" ref="N4184">_xlfn.IFS(tbl_logs[[#This Row],[Total Score]]&lt;=4, "Low", tbl_logs[[#This Row],[Total Score]]&lt;=10, "Medium", tbl_logs[[#This Row],[Total Score]]&lt;=17, "High", tbl_logs[[#This Row],[Total Score]]&lt;=25, "Critical")</f>
        <v>Low</v>
      </c>
    </row>
    <row r="4185" spans="1:14" x14ac:dyDescent="0.3">
      <c r="A4185" t="s">
        <v>4190</v>
      </c>
      <c r="B4185" s="1">
        <v>46099.878472222219</v>
      </c>
      <c r="C4185" t="s">
        <v>12</v>
      </c>
      <c r="D4185" t="s">
        <v>22</v>
      </c>
      <c r="E4185" t="s">
        <v>9</v>
      </c>
      <c r="F4185" t="s">
        <v>13</v>
      </c>
      <c r="G4185" s="2">
        <v>0.87847222222222221</v>
      </c>
      <c r="H4185" s="3">
        <v>46099</v>
      </c>
      <c r="I4185">
        <v>3</v>
      </c>
      <c r="J4185">
        <f>_xlfn.XLOOKUP(tbl_logs[[#This Row],[Target_Department]],tbl_DeptWeight[Department], tbl_DeptWeight[Impact Score])</f>
        <v>1</v>
      </c>
      <c r="K4185">
        <f>_xlfn.XLOOKUP(tbl_logs[[#This Row],[Employee_Action]],tbl_ResponseLikelihood[Employee Action],tbl_ResponseLikelihood[Likelihood Score])</f>
        <v>1</v>
      </c>
      <c r="L4185">
        <f>tbl_logs[[#This Row],[Impact Score]]*tbl_logs[[#This Row],[Response Multiplier]]</f>
        <v>1</v>
      </c>
      <c r="M4185" t="str" cm="1">
        <f t="array" ref="M4185">_xlfn.IFS(tbl_logs[[#This Row],[Total Score]]&lt;=4, "Low", tbl_logs[[#This Row],[Total Score]]&lt;=10, "Medium", tbl_logs[[#This Row],[Total Score]]&lt;=19, "High", tbl_logs[[#This Row],[Total Score]]&lt;=25, "Very High")</f>
        <v>Low</v>
      </c>
      <c r="N4185" t="str" cm="1">
        <f t="array" ref="N4185">_xlfn.IFS(tbl_logs[[#This Row],[Total Score]]&lt;=4, "Low", tbl_logs[[#This Row],[Total Score]]&lt;=10, "Medium", tbl_logs[[#This Row],[Total Score]]&lt;=17, "High", tbl_logs[[#This Row],[Total Score]]&lt;=25, "Critical")</f>
        <v>Low</v>
      </c>
    </row>
    <row r="4186" spans="1:14" x14ac:dyDescent="0.3">
      <c r="A4186" t="s">
        <v>241</v>
      </c>
      <c r="B4186" s="1">
        <v>46099.90902777778</v>
      </c>
      <c r="C4186" t="s">
        <v>12</v>
      </c>
      <c r="D4186" t="s">
        <v>18</v>
      </c>
      <c r="E4186" t="s">
        <v>9</v>
      </c>
      <c r="F4186" t="s">
        <v>13</v>
      </c>
      <c r="G4186" s="2">
        <v>0.90902777777777777</v>
      </c>
      <c r="H4186" s="3">
        <v>46099</v>
      </c>
      <c r="I4186">
        <v>3</v>
      </c>
      <c r="J4186">
        <f>_xlfn.XLOOKUP(tbl_logs[[#This Row],[Target_Department]],tbl_DeptWeight[Department], tbl_DeptWeight[Impact Score])</f>
        <v>1</v>
      </c>
      <c r="K4186">
        <f>_xlfn.XLOOKUP(tbl_logs[[#This Row],[Employee_Action]],tbl_ResponseLikelihood[Employee Action],tbl_ResponseLikelihood[Likelihood Score])</f>
        <v>1</v>
      </c>
      <c r="L4186">
        <f>tbl_logs[[#This Row],[Impact Score]]*tbl_logs[[#This Row],[Response Multiplier]]</f>
        <v>1</v>
      </c>
      <c r="M4186" t="str" cm="1">
        <f t="array" ref="M4186">_xlfn.IFS(tbl_logs[[#This Row],[Total Score]]&lt;=4, "Low", tbl_logs[[#This Row],[Total Score]]&lt;=10, "Medium", tbl_logs[[#This Row],[Total Score]]&lt;=19, "High", tbl_logs[[#This Row],[Total Score]]&lt;=25, "Very High")</f>
        <v>Low</v>
      </c>
      <c r="N4186" t="str" cm="1">
        <f t="array" ref="N4186">_xlfn.IFS(tbl_logs[[#This Row],[Total Score]]&lt;=4, "Low", tbl_logs[[#This Row],[Total Score]]&lt;=10, "Medium", tbl_logs[[#This Row],[Total Score]]&lt;=17, "High", tbl_logs[[#This Row],[Total Score]]&lt;=25, "Critical")</f>
        <v>Low</v>
      </c>
    </row>
    <row r="4187" spans="1:14" x14ac:dyDescent="0.3">
      <c r="A4187" t="s">
        <v>4599</v>
      </c>
      <c r="B4187" s="1">
        <v>46099.917361111111</v>
      </c>
      <c r="C4187" t="s">
        <v>40</v>
      </c>
      <c r="D4187" t="s">
        <v>22</v>
      </c>
      <c r="E4187" t="s">
        <v>16</v>
      </c>
      <c r="F4187" t="s">
        <v>13</v>
      </c>
      <c r="G4187" s="2">
        <v>0.91736111111111107</v>
      </c>
      <c r="H4187" s="3">
        <v>46099</v>
      </c>
      <c r="I4187">
        <v>3</v>
      </c>
      <c r="J4187">
        <f>_xlfn.XLOOKUP(tbl_logs[[#This Row],[Target_Department]],tbl_DeptWeight[Department], tbl_DeptWeight[Impact Score])</f>
        <v>5</v>
      </c>
      <c r="K4187">
        <f>_xlfn.XLOOKUP(tbl_logs[[#This Row],[Employee_Action]],tbl_ResponseLikelihood[Employee Action],tbl_ResponseLikelihood[Likelihood Score])</f>
        <v>1</v>
      </c>
      <c r="L4187">
        <f>tbl_logs[[#This Row],[Impact Score]]*tbl_logs[[#This Row],[Response Multiplier]]</f>
        <v>5</v>
      </c>
      <c r="M4187" t="str" cm="1">
        <f t="array" ref="M4187">_xlfn.IFS(tbl_logs[[#This Row],[Total Score]]&lt;=4, "Low", tbl_logs[[#This Row],[Total Score]]&lt;=10, "Medium", tbl_logs[[#This Row],[Total Score]]&lt;=19, "High", tbl_logs[[#This Row],[Total Score]]&lt;=25, "Very High")</f>
        <v>Medium</v>
      </c>
      <c r="N4187" t="str" cm="1">
        <f t="array" ref="N4187">_xlfn.IFS(tbl_logs[[#This Row],[Total Score]]&lt;=4, "Low", tbl_logs[[#This Row],[Total Score]]&lt;=10, "Medium", tbl_logs[[#This Row],[Total Score]]&lt;=17, "High", tbl_logs[[#This Row],[Total Score]]&lt;=25, "Critical")</f>
        <v>Medium</v>
      </c>
    </row>
    <row r="4188" spans="1:14" x14ac:dyDescent="0.3">
      <c r="A4188" t="s">
        <v>1498</v>
      </c>
      <c r="B4188" s="1">
        <v>46099.964583333334</v>
      </c>
      <c r="C4188" t="s">
        <v>7</v>
      </c>
      <c r="D4188" t="s">
        <v>18</v>
      </c>
      <c r="E4188" t="s">
        <v>19</v>
      </c>
      <c r="F4188" t="s">
        <v>20</v>
      </c>
      <c r="G4188" s="2">
        <v>0.96458333333333335</v>
      </c>
      <c r="H4188" s="3">
        <v>46099</v>
      </c>
      <c r="I4188">
        <v>3</v>
      </c>
      <c r="J4188">
        <f>_xlfn.XLOOKUP(tbl_logs[[#This Row],[Target_Department]],tbl_DeptWeight[Department], tbl_DeptWeight[Impact Score])</f>
        <v>3</v>
      </c>
      <c r="K4188">
        <f>_xlfn.XLOOKUP(tbl_logs[[#This Row],[Employee_Action]],tbl_ResponseLikelihood[Employee Action],tbl_ResponseLikelihood[Likelihood Score])</f>
        <v>2</v>
      </c>
      <c r="L4188">
        <f>tbl_logs[[#This Row],[Impact Score]]*tbl_logs[[#This Row],[Response Multiplier]]</f>
        <v>6</v>
      </c>
      <c r="M4188" t="str" cm="1">
        <f t="array" ref="M4188">_xlfn.IFS(tbl_logs[[#This Row],[Total Score]]&lt;=4, "Low", tbl_logs[[#This Row],[Total Score]]&lt;=10, "Medium", tbl_logs[[#This Row],[Total Score]]&lt;=19, "High", tbl_logs[[#This Row],[Total Score]]&lt;=25, "Very High")</f>
        <v>Medium</v>
      </c>
      <c r="N4188" t="str" cm="1">
        <f t="array" ref="N4188">_xlfn.IFS(tbl_logs[[#This Row],[Total Score]]&lt;=4, "Low", tbl_logs[[#This Row],[Total Score]]&lt;=10, "Medium", tbl_logs[[#This Row],[Total Score]]&lt;=17, "High", tbl_logs[[#This Row],[Total Score]]&lt;=25, "Critical")</f>
        <v>Medium</v>
      </c>
    </row>
    <row r="4189" spans="1:14" x14ac:dyDescent="0.3">
      <c r="A4189" t="s">
        <v>1564</v>
      </c>
      <c r="B4189" s="1">
        <v>46099.97152777778</v>
      </c>
      <c r="C4189" t="s">
        <v>26</v>
      </c>
      <c r="D4189" t="s">
        <v>22</v>
      </c>
      <c r="E4189" t="s">
        <v>9</v>
      </c>
      <c r="F4189" t="s">
        <v>20</v>
      </c>
      <c r="G4189" s="2">
        <v>0.97152777777777777</v>
      </c>
      <c r="H4189" s="3">
        <v>46099</v>
      </c>
      <c r="I4189">
        <v>3</v>
      </c>
      <c r="J4189">
        <f>_xlfn.XLOOKUP(tbl_logs[[#This Row],[Target_Department]],tbl_DeptWeight[Department], tbl_DeptWeight[Impact Score])</f>
        <v>3</v>
      </c>
      <c r="K4189">
        <f>_xlfn.XLOOKUP(tbl_logs[[#This Row],[Employee_Action]],tbl_ResponseLikelihood[Employee Action],tbl_ResponseLikelihood[Likelihood Score])</f>
        <v>2</v>
      </c>
      <c r="L4189">
        <f>tbl_logs[[#This Row],[Impact Score]]*tbl_logs[[#This Row],[Response Multiplier]]</f>
        <v>6</v>
      </c>
      <c r="M4189" t="str" cm="1">
        <f t="array" ref="M4189">_xlfn.IFS(tbl_logs[[#This Row],[Total Score]]&lt;=4, "Low", tbl_logs[[#This Row],[Total Score]]&lt;=10, "Medium", tbl_logs[[#This Row],[Total Score]]&lt;=19, "High", tbl_logs[[#This Row],[Total Score]]&lt;=25, "Very High")</f>
        <v>Medium</v>
      </c>
      <c r="N4189" t="str" cm="1">
        <f t="array" ref="N4189">_xlfn.IFS(tbl_logs[[#This Row],[Total Score]]&lt;=4, "Low", tbl_logs[[#This Row],[Total Score]]&lt;=10, "Medium", tbl_logs[[#This Row],[Total Score]]&lt;=17, "High", tbl_logs[[#This Row],[Total Score]]&lt;=25, "Critical")</f>
        <v>Medium</v>
      </c>
    </row>
    <row r="4190" spans="1:14" x14ac:dyDescent="0.3">
      <c r="A4190" t="s">
        <v>726</v>
      </c>
      <c r="B4190" s="1">
        <v>46100.015277777777</v>
      </c>
      <c r="C4190" t="s">
        <v>26</v>
      </c>
      <c r="D4190" t="s">
        <v>15</v>
      </c>
      <c r="E4190" t="s">
        <v>9</v>
      </c>
      <c r="F4190" t="s">
        <v>20</v>
      </c>
      <c r="G4190" s="2">
        <v>1.5277777777777777E-2</v>
      </c>
      <c r="H4190" s="3">
        <v>46100</v>
      </c>
      <c r="I4190">
        <v>3</v>
      </c>
      <c r="J4190">
        <f>_xlfn.XLOOKUP(tbl_logs[[#This Row],[Target_Department]],tbl_DeptWeight[Department], tbl_DeptWeight[Impact Score])</f>
        <v>3</v>
      </c>
      <c r="K4190">
        <f>_xlfn.XLOOKUP(tbl_logs[[#This Row],[Employee_Action]],tbl_ResponseLikelihood[Employee Action],tbl_ResponseLikelihood[Likelihood Score])</f>
        <v>2</v>
      </c>
      <c r="L4190">
        <f>tbl_logs[[#This Row],[Impact Score]]*tbl_logs[[#This Row],[Response Multiplier]]</f>
        <v>6</v>
      </c>
      <c r="M4190" t="str" cm="1">
        <f t="array" ref="M4190">_xlfn.IFS(tbl_logs[[#This Row],[Total Score]]&lt;=4, "Low", tbl_logs[[#This Row],[Total Score]]&lt;=10, "Medium", tbl_logs[[#This Row],[Total Score]]&lt;=19, "High", tbl_logs[[#This Row],[Total Score]]&lt;=25, "Very High")</f>
        <v>Medium</v>
      </c>
      <c r="N4190" t="str" cm="1">
        <f t="array" ref="N4190">_xlfn.IFS(tbl_logs[[#This Row],[Total Score]]&lt;=4, "Low", tbl_logs[[#This Row],[Total Score]]&lt;=10, "Medium", tbl_logs[[#This Row],[Total Score]]&lt;=17, "High", tbl_logs[[#This Row],[Total Score]]&lt;=25, "Critical")</f>
        <v>Medium</v>
      </c>
    </row>
    <row r="4191" spans="1:14" x14ac:dyDescent="0.3">
      <c r="A4191" t="s">
        <v>1860</v>
      </c>
      <c r="B4191" s="1">
        <v>46100.070138888892</v>
      </c>
      <c r="C4191" t="s">
        <v>7</v>
      </c>
      <c r="D4191" t="s">
        <v>18</v>
      </c>
      <c r="E4191" t="s">
        <v>19</v>
      </c>
      <c r="F4191" t="s">
        <v>20</v>
      </c>
      <c r="G4191" s="2">
        <v>7.013888888888889E-2</v>
      </c>
      <c r="H4191" s="3">
        <v>46100</v>
      </c>
      <c r="I4191">
        <v>3</v>
      </c>
      <c r="J4191">
        <f>_xlfn.XLOOKUP(tbl_logs[[#This Row],[Target_Department]],tbl_DeptWeight[Department], tbl_DeptWeight[Impact Score])</f>
        <v>3</v>
      </c>
      <c r="K4191">
        <f>_xlfn.XLOOKUP(tbl_logs[[#This Row],[Employee_Action]],tbl_ResponseLikelihood[Employee Action],tbl_ResponseLikelihood[Likelihood Score])</f>
        <v>2</v>
      </c>
      <c r="L4191">
        <f>tbl_logs[[#This Row],[Impact Score]]*tbl_logs[[#This Row],[Response Multiplier]]</f>
        <v>6</v>
      </c>
      <c r="M4191" t="str" cm="1">
        <f t="array" ref="M4191">_xlfn.IFS(tbl_logs[[#This Row],[Total Score]]&lt;=4, "Low", tbl_logs[[#This Row],[Total Score]]&lt;=10, "Medium", tbl_logs[[#This Row],[Total Score]]&lt;=19, "High", tbl_logs[[#This Row],[Total Score]]&lt;=25, "Very High")</f>
        <v>Medium</v>
      </c>
      <c r="N4191" t="str" cm="1">
        <f t="array" ref="N4191">_xlfn.IFS(tbl_logs[[#This Row],[Total Score]]&lt;=4, "Low", tbl_logs[[#This Row],[Total Score]]&lt;=10, "Medium", tbl_logs[[#This Row],[Total Score]]&lt;=17, "High", tbl_logs[[#This Row],[Total Score]]&lt;=25, "Critical")</f>
        <v>Medium</v>
      </c>
    </row>
    <row r="4192" spans="1:14" x14ac:dyDescent="0.3">
      <c r="A4192" t="s">
        <v>4357</v>
      </c>
      <c r="B4192" s="1">
        <v>46100.127083333333</v>
      </c>
      <c r="C4192" t="s">
        <v>35</v>
      </c>
      <c r="D4192" t="s">
        <v>15</v>
      </c>
      <c r="E4192" t="s">
        <v>9</v>
      </c>
      <c r="F4192" t="s">
        <v>10</v>
      </c>
      <c r="G4192" s="2">
        <v>0.12708333333333333</v>
      </c>
      <c r="H4192" s="3">
        <v>46100</v>
      </c>
      <c r="I4192">
        <v>3</v>
      </c>
      <c r="J4192">
        <f>_xlfn.XLOOKUP(tbl_logs[[#This Row],[Target_Department]],tbl_DeptWeight[Department], tbl_DeptWeight[Impact Score])</f>
        <v>1</v>
      </c>
      <c r="K4192">
        <f>_xlfn.XLOOKUP(tbl_logs[[#This Row],[Employee_Action]],tbl_ResponseLikelihood[Employee Action],tbl_ResponseLikelihood[Likelihood Score])</f>
        <v>2</v>
      </c>
      <c r="L4192">
        <f>tbl_logs[[#This Row],[Impact Score]]*tbl_logs[[#This Row],[Response Multiplier]]</f>
        <v>2</v>
      </c>
      <c r="M4192" t="str" cm="1">
        <f t="array" ref="M4192">_xlfn.IFS(tbl_logs[[#This Row],[Total Score]]&lt;=4, "Low", tbl_logs[[#This Row],[Total Score]]&lt;=10, "Medium", tbl_logs[[#This Row],[Total Score]]&lt;=19, "High", tbl_logs[[#This Row],[Total Score]]&lt;=25, "Very High")</f>
        <v>Low</v>
      </c>
      <c r="N4192" t="str" cm="1">
        <f t="array" ref="N4192">_xlfn.IFS(tbl_logs[[#This Row],[Total Score]]&lt;=4, "Low", tbl_logs[[#This Row],[Total Score]]&lt;=10, "Medium", tbl_logs[[#This Row],[Total Score]]&lt;=17, "High", tbl_logs[[#This Row],[Total Score]]&lt;=25, "Critical")</f>
        <v>Low</v>
      </c>
    </row>
    <row r="4193" spans="1:14" x14ac:dyDescent="0.3">
      <c r="A4193" t="s">
        <v>3465</v>
      </c>
      <c r="B4193" s="1">
        <v>46100.132638888892</v>
      </c>
      <c r="C4193" t="s">
        <v>47</v>
      </c>
      <c r="D4193" t="s">
        <v>8</v>
      </c>
      <c r="E4193" t="s">
        <v>19</v>
      </c>
      <c r="F4193" t="s">
        <v>33</v>
      </c>
      <c r="G4193" s="2">
        <v>0.13263888888888889</v>
      </c>
      <c r="H4193" s="3">
        <v>46100</v>
      </c>
      <c r="I4193">
        <v>3</v>
      </c>
      <c r="J4193">
        <f>_xlfn.XLOOKUP(tbl_logs[[#This Row],[Target_Department]],tbl_DeptWeight[Department], tbl_DeptWeight[Impact Score])</f>
        <v>1</v>
      </c>
      <c r="K4193">
        <f>_xlfn.XLOOKUP(tbl_logs[[#This Row],[Employee_Action]],tbl_ResponseLikelihood[Employee Action],tbl_ResponseLikelihood[Likelihood Score])</f>
        <v>4</v>
      </c>
      <c r="L4193">
        <f>tbl_logs[[#This Row],[Impact Score]]*tbl_logs[[#This Row],[Response Multiplier]]</f>
        <v>4</v>
      </c>
      <c r="M4193" t="str" cm="1">
        <f t="array" ref="M4193">_xlfn.IFS(tbl_logs[[#This Row],[Total Score]]&lt;=4, "Low", tbl_logs[[#This Row],[Total Score]]&lt;=10, "Medium", tbl_logs[[#This Row],[Total Score]]&lt;=19, "High", tbl_logs[[#This Row],[Total Score]]&lt;=25, "Very High")</f>
        <v>Low</v>
      </c>
      <c r="N4193" t="str" cm="1">
        <f t="array" ref="N4193">_xlfn.IFS(tbl_logs[[#This Row],[Total Score]]&lt;=4, "Low", tbl_logs[[#This Row],[Total Score]]&lt;=10, "Medium", tbl_logs[[#This Row],[Total Score]]&lt;=17, "High", tbl_logs[[#This Row],[Total Score]]&lt;=25, "Critical")</f>
        <v>Low</v>
      </c>
    </row>
    <row r="4194" spans="1:14" x14ac:dyDescent="0.3">
      <c r="A4194" t="s">
        <v>4707</v>
      </c>
      <c r="B4194" s="1">
        <v>46100.165277777778</v>
      </c>
      <c r="C4194" t="s">
        <v>7</v>
      </c>
      <c r="D4194" t="s">
        <v>18</v>
      </c>
      <c r="E4194" t="s">
        <v>16</v>
      </c>
      <c r="F4194" t="s">
        <v>20</v>
      </c>
      <c r="G4194" s="2">
        <v>0.16527777777777777</v>
      </c>
      <c r="H4194" s="3">
        <v>46100</v>
      </c>
      <c r="I4194">
        <v>3</v>
      </c>
      <c r="J4194">
        <f>_xlfn.XLOOKUP(tbl_logs[[#This Row],[Target_Department]],tbl_DeptWeight[Department], tbl_DeptWeight[Impact Score])</f>
        <v>3</v>
      </c>
      <c r="K4194">
        <f>_xlfn.XLOOKUP(tbl_logs[[#This Row],[Employee_Action]],tbl_ResponseLikelihood[Employee Action],tbl_ResponseLikelihood[Likelihood Score])</f>
        <v>2</v>
      </c>
      <c r="L4194">
        <f>tbl_logs[[#This Row],[Impact Score]]*tbl_logs[[#This Row],[Response Multiplier]]</f>
        <v>6</v>
      </c>
      <c r="M4194" t="str" cm="1">
        <f t="array" ref="M4194">_xlfn.IFS(tbl_logs[[#This Row],[Total Score]]&lt;=4, "Low", tbl_logs[[#This Row],[Total Score]]&lt;=10, "Medium", tbl_logs[[#This Row],[Total Score]]&lt;=19, "High", tbl_logs[[#This Row],[Total Score]]&lt;=25, "Very High")</f>
        <v>Medium</v>
      </c>
      <c r="N4194" t="str" cm="1">
        <f t="array" ref="N4194">_xlfn.IFS(tbl_logs[[#This Row],[Total Score]]&lt;=4, "Low", tbl_logs[[#This Row],[Total Score]]&lt;=10, "Medium", tbl_logs[[#This Row],[Total Score]]&lt;=17, "High", tbl_logs[[#This Row],[Total Score]]&lt;=25, "Critical")</f>
        <v>Medium</v>
      </c>
    </row>
    <row r="4195" spans="1:14" x14ac:dyDescent="0.3">
      <c r="A4195" t="s">
        <v>1748</v>
      </c>
      <c r="B4195" s="1">
        <v>46100.169444444444</v>
      </c>
      <c r="C4195" t="s">
        <v>7</v>
      </c>
      <c r="D4195" t="s">
        <v>22</v>
      </c>
      <c r="E4195" t="s">
        <v>19</v>
      </c>
      <c r="F4195" t="s">
        <v>10</v>
      </c>
      <c r="G4195" s="2">
        <v>0.16944444444444445</v>
      </c>
      <c r="H4195" s="3">
        <v>46100</v>
      </c>
      <c r="I4195">
        <v>3</v>
      </c>
      <c r="J4195">
        <f>_xlfn.XLOOKUP(tbl_logs[[#This Row],[Target_Department]],tbl_DeptWeight[Department], tbl_DeptWeight[Impact Score])</f>
        <v>3</v>
      </c>
      <c r="K4195">
        <f>_xlfn.XLOOKUP(tbl_logs[[#This Row],[Employee_Action]],tbl_ResponseLikelihood[Employee Action],tbl_ResponseLikelihood[Likelihood Score])</f>
        <v>2</v>
      </c>
      <c r="L4195">
        <f>tbl_logs[[#This Row],[Impact Score]]*tbl_logs[[#This Row],[Response Multiplier]]</f>
        <v>6</v>
      </c>
      <c r="M4195" t="str" cm="1">
        <f t="array" ref="M4195">_xlfn.IFS(tbl_logs[[#This Row],[Total Score]]&lt;=4, "Low", tbl_logs[[#This Row],[Total Score]]&lt;=10, "Medium", tbl_logs[[#This Row],[Total Score]]&lt;=19, "High", tbl_logs[[#This Row],[Total Score]]&lt;=25, "Very High")</f>
        <v>Medium</v>
      </c>
      <c r="N4195" t="str" cm="1">
        <f t="array" ref="N4195">_xlfn.IFS(tbl_logs[[#This Row],[Total Score]]&lt;=4, "Low", tbl_logs[[#This Row],[Total Score]]&lt;=10, "Medium", tbl_logs[[#This Row],[Total Score]]&lt;=17, "High", tbl_logs[[#This Row],[Total Score]]&lt;=25, "Critical")</f>
        <v>Medium</v>
      </c>
    </row>
    <row r="4196" spans="1:14" x14ac:dyDescent="0.3">
      <c r="A4196" t="s">
        <v>2296</v>
      </c>
      <c r="B4196" s="1">
        <v>46100.22152777778</v>
      </c>
      <c r="C4196" t="s">
        <v>26</v>
      </c>
      <c r="D4196" t="s">
        <v>15</v>
      </c>
      <c r="E4196" t="s">
        <v>19</v>
      </c>
      <c r="F4196" t="s">
        <v>10</v>
      </c>
      <c r="G4196" s="2">
        <v>0.22152777777777777</v>
      </c>
      <c r="H4196" s="3">
        <v>46100</v>
      </c>
      <c r="I4196">
        <v>3</v>
      </c>
      <c r="J4196">
        <f>_xlfn.XLOOKUP(tbl_logs[[#This Row],[Target_Department]],tbl_DeptWeight[Department], tbl_DeptWeight[Impact Score])</f>
        <v>3</v>
      </c>
      <c r="K4196">
        <f>_xlfn.XLOOKUP(tbl_logs[[#This Row],[Employee_Action]],tbl_ResponseLikelihood[Employee Action],tbl_ResponseLikelihood[Likelihood Score])</f>
        <v>2</v>
      </c>
      <c r="L4196">
        <f>tbl_logs[[#This Row],[Impact Score]]*tbl_logs[[#This Row],[Response Multiplier]]</f>
        <v>6</v>
      </c>
      <c r="M4196" t="str" cm="1">
        <f t="array" ref="M4196">_xlfn.IFS(tbl_logs[[#This Row],[Total Score]]&lt;=4, "Low", tbl_logs[[#This Row],[Total Score]]&lt;=10, "Medium", tbl_logs[[#This Row],[Total Score]]&lt;=19, "High", tbl_logs[[#This Row],[Total Score]]&lt;=25, "Very High")</f>
        <v>Medium</v>
      </c>
      <c r="N4196" t="str" cm="1">
        <f t="array" ref="N4196">_xlfn.IFS(tbl_logs[[#This Row],[Total Score]]&lt;=4, "Low", tbl_logs[[#This Row],[Total Score]]&lt;=10, "Medium", tbl_logs[[#This Row],[Total Score]]&lt;=17, "High", tbl_logs[[#This Row],[Total Score]]&lt;=25, "Critical")</f>
        <v>Medium</v>
      </c>
    </row>
    <row r="4197" spans="1:14" x14ac:dyDescent="0.3">
      <c r="A4197" t="s">
        <v>787</v>
      </c>
      <c r="B4197" s="1">
        <v>46100.229861111111</v>
      </c>
      <c r="C4197" t="s">
        <v>7</v>
      </c>
      <c r="D4197" t="s">
        <v>18</v>
      </c>
      <c r="E4197" t="s">
        <v>19</v>
      </c>
      <c r="F4197" t="s">
        <v>20</v>
      </c>
      <c r="G4197" s="2">
        <v>0.2298611111111111</v>
      </c>
      <c r="H4197" s="3">
        <v>46100</v>
      </c>
      <c r="I4197">
        <v>3</v>
      </c>
      <c r="J4197">
        <f>_xlfn.XLOOKUP(tbl_logs[[#This Row],[Target_Department]],tbl_DeptWeight[Department], tbl_DeptWeight[Impact Score])</f>
        <v>3</v>
      </c>
      <c r="K4197">
        <f>_xlfn.XLOOKUP(tbl_logs[[#This Row],[Employee_Action]],tbl_ResponseLikelihood[Employee Action],tbl_ResponseLikelihood[Likelihood Score])</f>
        <v>2</v>
      </c>
      <c r="L4197">
        <f>tbl_logs[[#This Row],[Impact Score]]*tbl_logs[[#This Row],[Response Multiplier]]</f>
        <v>6</v>
      </c>
      <c r="M4197" t="str" cm="1">
        <f t="array" ref="M4197">_xlfn.IFS(tbl_logs[[#This Row],[Total Score]]&lt;=4, "Low", tbl_logs[[#This Row],[Total Score]]&lt;=10, "Medium", tbl_logs[[#This Row],[Total Score]]&lt;=19, "High", tbl_logs[[#This Row],[Total Score]]&lt;=25, "Very High")</f>
        <v>Medium</v>
      </c>
      <c r="N4197" t="str" cm="1">
        <f t="array" ref="N4197">_xlfn.IFS(tbl_logs[[#This Row],[Total Score]]&lt;=4, "Low", tbl_logs[[#This Row],[Total Score]]&lt;=10, "Medium", tbl_logs[[#This Row],[Total Score]]&lt;=17, "High", tbl_logs[[#This Row],[Total Score]]&lt;=25, "Critical")</f>
        <v>Medium</v>
      </c>
    </row>
    <row r="4198" spans="1:14" x14ac:dyDescent="0.3">
      <c r="A4198" t="s">
        <v>4508</v>
      </c>
      <c r="B4198" s="1">
        <v>46100.259027777778</v>
      </c>
      <c r="C4198" t="s">
        <v>7</v>
      </c>
      <c r="D4198" t="s">
        <v>22</v>
      </c>
      <c r="E4198" t="s">
        <v>19</v>
      </c>
      <c r="F4198" t="s">
        <v>10</v>
      </c>
      <c r="G4198" s="2">
        <v>0.2590277777777778</v>
      </c>
      <c r="H4198" s="3">
        <v>46100</v>
      </c>
      <c r="I4198">
        <v>3</v>
      </c>
      <c r="J4198">
        <f>_xlfn.XLOOKUP(tbl_logs[[#This Row],[Target_Department]],tbl_DeptWeight[Department], tbl_DeptWeight[Impact Score])</f>
        <v>3</v>
      </c>
      <c r="K4198">
        <f>_xlfn.XLOOKUP(tbl_logs[[#This Row],[Employee_Action]],tbl_ResponseLikelihood[Employee Action],tbl_ResponseLikelihood[Likelihood Score])</f>
        <v>2</v>
      </c>
      <c r="L4198">
        <f>tbl_logs[[#This Row],[Impact Score]]*tbl_logs[[#This Row],[Response Multiplier]]</f>
        <v>6</v>
      </c>
      <c r="M4198" t="str" cm="1">
        <f t="array" ref="M4198">_xlfn.IFS(tbl_logs[[#This Row],[Total Score]]&lt;=4, "Low", tbl_logs[[#This Row],[Total Score]]&lt;=10, "Medium", tbl_logs[[#This Row],[Total Score]]&lt;=19, "High", tbl_logs[[#This Row],[Total Score]]&lt;=25, "Very High")</f>
        <v>Medium</v>
      </c>
      <c r="N4198" t="str" cm="1">
        <f t="array" ref="N4198">_xlfn.IFS(tbl_logs[[#This Row],[Total Score]]&lt;=4, "Low", tbl_logs[[#This Row],[Total Score]]&lt;=10, "Medium", tbl_logs[[#This Row],[Total Score]]&lt;=17, "High", tbl_logs[[#This Row],[Total Score]]&lt;=25, "Critical")</f>
        <v>Medium</v>
      </c>
    </row>
    <row r="4199" spans="1:14" x14ac:dyDescent="0.3">
      <c r="A4199" t="s">
        <v>1320</v>
      </c>
      <c r="B4199" s="1">
        <v>46100.265972222223</v>
      </c>
      <c r="C4199" t="s">
        <v>7</v>
      </c>
      <c r="D4199" t="s">
        <v>8</v>
      </c>
      <c r="E4199" t="s">
        <v>19</v>
      </c>
      <c r="F4199" t="s">
        <v>13</v>
      </c>
      <c r="G4199" s="2">
        <v>0.26597222222222222</v>
      </c>
      <c r="H4199" s="3">
        <v>46100</v>
      </c>
      <c r="I4199">
        <v>3</v>
      </c>
      <c r="J4199">
        <f>_xlfn.XLOOKUP(tbl_logs[[#This Row],[Target_Department]],tbl_DeptWeight[Department], tbl_DeptWeight[Impact Score])</f>
        <v>3</v>
      </c>
      <c r="K4199">
        <f>_xlfn.XLOOKUP(tbl_logs[[#This Row],[Employee_Action]],tbl_ResponseLikelihood[Employee Action],tbl_ResponseLikelihood[Likelihood Score])</f>
        <v>1</v>
      </c>
      <c r="L4199">
        <f>tbl_logs[[#This Row],[Impact Score]]*tbl_logs[[#This Row],[Response Multiplier]]</f>
        <v>3</v>
      </c>
      <c r="M4199" t="str" cm="1">
        <f t="array" ref="M4199">_xlfn.IFS(tbl_logs[[#This Row],[Total Score]]&lt;=4, "Low", tbl_logs[[#This Row],[Total Score]]&lt;=10, "Medium", tbl_logs[[#This Row],[Total Score]]&lt;=19, "High", tbl_logs[[#This Row],[Total Score]]&lt;=25, "Very High")</f>
        <v>Low</v>
      </c>
      <c r="N4199" t="str" cm="1">
        <f t="array" ref="N4199">_xlfn.IFS(tbl_logs[[#This Row],[Total Score]]&lt;=4, "Low", tbl_logs[[#This Row],[Total Score]]&lt;=10, "Medium", tbl_logs[[#This Row],[Total Score]]&lt;=17, "High", tbl_logs[[#This Row],[Total Score]]&lt;=25, "Critical")</f>
        <v>Low</v>
      </c>
    </row>
    <row r="4200" spans="1:14" x14ac:dyDescent="0.3">
      <c r="A4200" t="s">
        <v>4742</v>
      </c>
      <c r="B4200" s="1">
        <v>46100.272222222222</v>
      </c>
      <c r="C4200" t="s">
        <v>7</v>
      </c>
      <c r="D4200" t="s">
        <v>18</v>
      </c>
      <c r="E4200" t="s">
        <v>19</v>
      </c>
      <c r="F4200" t="s">
        <v>20</v>
      </c>
      <c r="G4200" s="2">
        <v>0.2722222222222222</v>
      </c>
      <c r="H4200" s="3">
        <v>46100</v>
      </c>
      <c r="I4200">
        <v>3</v>
      </c>
      <c r="J4200">
        <f>_xlfn.XLOOKUP(tbl_logs[[#This Row],[Target_Department]],tbl_DeptWeight[Department], tbl_DeptWeight[Impact Score])</f>
        <v>3</v>
      </c>
      <c r="K4200">
        <f>_xlfn.XLOOKUP(tbl_logs[[#This Row],[Employee_Action]],tbl_ResponseLikelihood[Employee Action],tbl_ResponseLikelihood[Likelihood Score])</f>
        <v>2</v>
      </c>
      <c r="L4200">
        <f>tbl_logs[[#This Row],[Impact Score]]*tbl_logs[[#This Row],[Response Multiplier]]</f>
        <v>6</v>
      </c>
      <c r="M4200" t="str" cm="1">
        <f t="array" ref="M4200">_xlfn.IFS(tbl_logs[[#This Row],[Total Score]]&lt;=4, "Low", tbl_logs[[#This Row],[Total Score]]&lt;=10, "Medium", tbl_logs[[#This Row],[Total Score]]&lt;=19, "High", tbl_logs[[#This Row],[Total Score]]&lt;=25, "Very High")</f>
        <v>Medium</v>
      </c>
      <c r="N4200" t="str" cm="1">
        <f t="array" ref="N4200">_xlfn.IFS(tbl_logs[[#This Row],[Total Score]]&lt;=4, "Low", tbl_logs[[#This Row],[Total Score]]&lt;=10, "Medium", tbl_logs[[#This Row],[Total Score]]&lt;=17, "High", tbl_logs[[#This Row],[Total Score]]&lt;=25, "Critical")</f>
        <v>Medium</v>
      </c>
    </row>
    <row r="4201" spans="1:14" x14ac:dyDescent="0.3">
      <c r="A4201" t="s">
        <v>3722</v>
      </c>
      <c r="B4201" s="1">
        <v>46100.285416666666</v>
      </c>
      <c r="C4201" t="s">
        <v>7</v>
      </c>
      <c r="D4201" t="s">
        <v>22</v>
      </c>
      <c r="E4201" t="s">
        <v>19</v>
      </c>
      <c r="F4201" t="s">
        <v>53</v>
      </c>
      <c r="G4201" s="2">
        <v>0.28541666666666665</v>
      </c>
      <c r="H4201" s="3">
        <v>46100</v>
      </c>
      <c r="I4201">
        <v>3</v>
      </c>
      <c r="J4201">
        <f>_xlfn.XLOOKUP(tbl_logs[[#This Row],[Target_Department]],tbl_DeptWeight[Department], tbl_DeptWeight[Impact Score])</f>
        <v>3</v>
      </c>
      <c r="K4201">
        <f>_xlfn.XLOOKUP(tbl_logs[[#This Row],[Employee_Action]],tbl_ResponseLikelihood[Employee Action],tbl_ResponseLikelihood[Likelihood Score])</f>
        <v>5</v>
      </c>
      <c r="L4201">
        <f>tbl_logs[[#This Row],[Impact Score]]*tbl_logs[[#This Row],[Response Multiplier]]</f>
        <v>15</v>
      </c>
      <c r="M4201" t="str" cm="1">
        <f t="array" ref="M4201">_xlfn.IFS(tbl_logs[[#This Row],[Total Score]]&lt;=4, "Low", tbl_logs[[#This Row],[Total Score]]&lt;=10, "Medium", tbl_logs[[#This Row],[Total Score]]&lt;=19, "High", tbl_logs[[#This Row],[Total Score]]&lt;=25, "Very High")</f>
        <v>High</v>
      </c>
      <c r="N4201" t="str" cm="1">
        <f t="array" ref="N4201">_xlfn.IFS(tbl_logs[[#This Row],[Total Score]]&lt;=4, "Low", tbl_logs[[#This Row],[Total Score]]&lt;=10, "Medium", tbl_logs[[#This Row],[Total Score]]&lt;=17, "High", tbl_logs[[#This Row],[Total Score]]&lt;=25, "Critical")</f>
        <v>High</v>
      </c>
    </row>
    <row r="4202" spans="1:14" x14ac:dyDescent="0.3">
      <c r="A4202" t="s">
        <v>529</v>
      </c>
      <c r="B4202" s="1">
        <v>46100.290972222225</v>
      </c>
      <c r="C4202" t="s">
        <v>7</v>
      </c>
      <c r="D4202" t="s">
        <v>22</v>
      </c>
      <c r="E4202" t="s">
        <v>19</v>
      </c>
      <c r="F4202" t="s">
        <v>13</v>
      </c>
      <c r="G4202" s="2">
        <v>0.29097222222222224</v>
      </c>
      <c r="H4202" s="3">
        <v>46100</v>
      </c>
      <c r="I4202">
        <v>3</v>
      </c>
      <c r="J4202">
        <f>_xlfn.XLOOKUP(tbl_logs[[#This Row],[Target_Department]],tbl_DeptWeight[Department], tbl_DeptWeight[Impact Score])</f>
        <v>3</v>
      </c>
      <c r="K4202">
        <f>_xlfn.XLOOKUP(tbl_logs[[#This Row],[Employee_Action]],tbl_ResponseLikelihood[Employee Action],tbl_ResponseLikelihood[Likelihood Score])</f>
        <v>1</v>
      </c>
      <c r="L4202">
        <f>tbl_logs[[#This Row],[Impact Score]]*tbl_logs[[#This Row],[Response Multiplier]]</f>
        <v>3</v>
      </c>
      <c r="M4202" t="str" cm="1">
        <f t="array" ref="M4202">_xlfn.IFS(tbl_logs[[#This Row],[Total Score]]&lt;=4, "Low", tbl_logs[[#This Row],[Total Score]]&lt;=10, "Medium", tbl_logs[[#This Row],[Total Score]]&lt;=19, "High", tbl_logs[[#This Row],[Total Score]]&lt;=25, "Very High")</f>
        <v>Low</v>
      </c>
      <c r="N4202" t="str" cm="1">
        <f t="array" ref="N4202">_xlfn.IFS(tbl_logs[[#This Row],[Total Score]]&lt;=4, "Low", tbl_logs[[#This Row],[Total Score]]&lt;=10, "Medium", tbl_logs[[#This Row],[Total Score]]&lt;=17, "High", tbl_logs[[#This Row],[Total Score]]&lt;=25, "Critical")</f>
        <v>Low</v>
      </c>
    </row>
    <row r="4203" spans="1:14" x14ac:dyDescent="0.3">
      <c r="A4203" t="s">
        <v>2977</v>
      </c>
      <c r="B4203" s="1">
        <v>46100.292361111111</v>
      </c>
      <c r="C4203" t="s">
        <v>12</v>
      </c>
      <c r="D4203" t="s">
        <v>8</v>
      </c>
      <c r="E4203" t="s">
        <v>16</v>
      </c>
      <c r="F4203" t="s">
        <v>33</v>
      </c>
      <c r="G4203" s="2">
        <v>0.29236111111111113</v>
      </c>
      <c r="H4203" s="3">
        <v>46100</v>
      </c>
      <c r="I4203">
        <v>3</v>
      </c>
      <c r="J4203">
        <f>_xlfn.XLOOKUP(tbl_logs[[#This Row],[Target_Department]],tbl_DeptWeight[Department], tbl_DeptWeight[Impact Score])</f>
        <v>1</v>
      </c>
      <c r="K4203">
        <f>_xlfn.XLOOKUP(tbl_logs[[#This Row],[Employee_Action]],tbl_ResponseLikelihood[Employee Action],tbl_ResponseLikelihood[Likelihood Score])</f>
        <v>4</v>
      </c>
      <c r="L4203">
        <f>tbl_logs[[#This Row],[Impact Score]]*tbl_logs[[#This Row],[Response Multiplier]]</f>
        <v>4</v>
      </c>
      <c r="M4203" t="str" cm="1">
        <f t="array" ref="M4203">_xlfn.IFS(tbl_logs[[#This Row],[Total Score]]&lt;=4, "Low", tbl_logs[[#This Row],[Total Score]]&lt;=10, "Medium", tbl_logs[[#This Row],[Total Score]]&lt;=19, "High", tbl_logs[[#This Row],[Total Score]]&lt;=25, "Very High")</f>
        <v>Low</v>
      </c>
      <c r="N4203" t="str" cm="1">
        <f t="array" ref="N4203">_xlfn.IFS(tbl_logs[[#This Row],[Total Score]]&lt;=4, "Low", tbl_logs[[#This Row],[Total Score]]&lt;=10, "Medium", tbl_logs[[#This Row],[Total Score]]&lt;=17, "High", tbl_logs[[#This Row],[Total Score]]&lt;=25, "Critical")</f>
        <v>Low</v>
      </c>
    </row>
    <row r="4204" spans="1:14" x14ac:dyDescent="0.3">
      <c r="A4204" t="s">
        <v>599</v>
      </c>
      <c r="B4204" s="1">
        <v>46100.314583333333</v>
      </c>
      <c r="C4204" t="s">
        <v>47</v>
      </c>
      <c r="D4204" t="s">
        <v>22</v>
      </c>
      <c r="E4204" t="s">
        <v>9</v>
      </c>
      <c r="F4204" t="s">
        <v>13</v>
      </c>
      <c r="G4204" s="2">
        <v>0.31458333333333333</v>
      </c>
      <c r="H4204" s="3">
        <v>46100</v>
      </c>
      <c r="I4204">
        <v>3</v>
      </c>
      <c r="J4204">
        <f>_xlfn.XLOOKUP(tbl_logs[[#This Row],[Target_Department]],tbl_DeptWeight[Department], tbl_DeptWeight[Impact Score])</f>
        <v>1</v>
      </c>
      <c r="K4204">
        <f>_xlfn.XLOOKUP(tbl_logs[[#This Row],[Employee_Action]],tbl_ResponseLikelihood[Employee Action],tbl_ResponseLikelihood[Likelihood Score])</f>
        <v>1</v>
      </c>
      <c r="L4204">
        <f>tbl_logs[[#This Row],[Impact Score]]*tbl_logs[[#This Row],[Response Multiplier]]</f>
        <v>1</v>
      </c>
      <c r="M4204" t="str" cm="1">
        <f t="array" ref="M4204">_xlfn.IFS(tbl_logs[[#This Row],[Total Score]]&lt;=4, "Low", tbl_logs[[#This Row],[Total Score]]&lt;=10, "Medium", tbl_logs[[#This Row],[Total Score]]&lt;=19, "High", tbl_logs[[#This Row],[Total Score]]&lt;=25, "Very High")</f>
        <v>Low</v>
      </c>
      <c r="N4204" t="str" cm="1">
        <f t="array" ref="N4204">_xlfn.IFS(tbl_logs[[#This Row],[Total Score]]&lt;=4, "Low", tbl_logs[[#This Row],[Total Score]]&lt;=10, "Medium", tbl_logs[[#This Row],[Total Score]]&lt;=17, "High", tbl_logs[[#This Row],[Total Score]]&lt;=25, "Critical")</f>
        <v>Low</v>
      </c>
    </row>
    <row r="4205" spans="1:14" x14ac:dyDescent="0.3">
      <c r="A4205" t="s">
        <v>1491</v>
      </c>
      <c r="B4205" s="1">
        <v>46100.322222222225</v>
      </c>
      <c r="C4205" t="s">
        <v>12</v>
      </c>
      <c r="D4205" t="s">
        <v>22</v>
      </c>
      <c r="E4205" t="s">
        <v>16</v>
      </c>
      <c r="F4205" t="s">
        <v>33</v>
      </c>
      <c r="G4205" s="2">
        <v>0.32222222222222224</v>
      </c>
      <c r="H4205" s="3">
        <v>46100</v>
      </c>
      <c r="I4205">
        <v>3</v>
      </c>
      <c r="J4205">
        <f>_xlfn.XLOOKUP(tbl_logs[[#This Row],[Target_Department]],tbl_DeptWeight[Department], tbl_DeptWeight[Impact Score])</f>
        <v>1</v>
      </c>
      <c r="K4205">
        <f>_xlfn.XLOOKUP(tbl_logs[[#This Row],[Employee_Action]],tbl_ResponseLikelihood[Employee Action],tbl_ResponseLikelihood[Likelihood Score])</f>
        <v>4</v>
      </c>
      <c r="L4205">
        <f>tbl_logs[[#This Row],[Impact Score]]*tbl_logs[[#This Row],[Response Multiplier]]</f>
        <v>4</v>
      </c>
      <c r="M4205" t="str" cm="1">
        <f t="array" ref="M4205">_xlfn.IFS(tbl_logs[[#This Row],[Total Score]]&lt;=4, "Low", tbl_logs[[#This Row],[Total Score]]&lt;=10, "Medium", tbl_logs[[#This Row],[Total Score]]&lt;=19, "High", tbl_logs[[#This Row],[Total Score]]&lt;=25, "Very High")</f>
        <v>Low</v>
      </c>
      <c r="N4205" t="str" cm="1">
        <f t="array" ref="N4205">_xlfn.IFS(tbl_logs[[#This Row],[Total Score]]&lt;=4, "Low", tbl_logs[[#This Row],[Total Score]]&lt;=10, "Medium", tbl_logs[[#This Row],[Total Score]]&lt;=17, "High", tbl_logs[[#This Row],[Total Score]]&lt;=25, "Critical")</f>
        <v>Low</v>
      </c>
    </row>
    <row r="4206" spans="1:14" x14ac:dyDescent="0.3">
      <c r="A4206" t="s">
        <v>157</v>
      </c>
      <c r="B4206" s="1">
        <v>46100.324999999997</v>
      </c>
      <c r="C4206" t="s">
        <v>35</v>
      </c>
      <c r="D4206" t="s">
        <v>22</v>
      </c>
      <c r="E4206" t="s">
        <v>9</v>
      </c>
      <c r="F4206" t="s">
        <v>10</v>
      </c>
      <c r="G4206" s="2">
        <v>0.32500000000000001</v>
      </c>
      <c r="H4206" s="3">
        <v>46100</v>
      </c>
      <c r="I4206">
        <v>3</v>
      </c>
      <c r="J4206">
        <f>_xlfn.XLOOKUP(tbl_logs[[#This Row],[Target_Department]],tbl_DeptWeight[Department], tbl_DeptWeight[Impact Score])</f>
        <v>1</v>
      </c>
      <c r="K4206">
        <f>_xlfn.XLOOKUP(tbl_logs[[#This Row],[Employee_Action]],tbl_ResponseLikelihood[Employee Action],tbl_ResponseLikelihood[Likelihood Score])</f>
        <v>2</v>
      </c>
      <c r="L4206">
        <f>tbl_logs[[#This Row],[Impact Score]]*tbl_logs[[#This Row],[Response Multiplier]]</f>
        <v>2</v>
      </c>
      <c r="M4206" t="str" cm="1">
        <f t="array" ref="M4206">_xlfn.IFS(tbl_logs[[#This Row],[Total Score]]&lt;=4, "Low", tbl_logs[[#This Row],[Total Score]]&lt;=10, "Medium", tbl_logs[[#This Row],[Total Score]]&lt;=19, "High", tbl_logs[[#This Row],[Total Score]]&lt;=25, "Very High")</f>
        <v>Low</v>
      </c>
      <c r="N4206" t="str" cm="1">
        <f t="array" ref="N4206">_xlfn.IFS(tbl_logs[[#This Row],[Total Score]]&lt;=4, "Low", tbl_logs[[#This Row],[Total Score]]&lt;=10, "Medium", tbl_logs[[#This Row],[Total Score]]&lt;=17, "High", tbl_logs[[#This Row],[Total Score]]&lt;=25, "Critical")</f>
        <v>Low</v>
      </c>
    </row>
    <row r="4207" spans="1:14" x14ac:dyDescent="0.3">
      <c r="A4207" t="s">
        <v>866</v>
      </c>
      <c r="B4207" s="1">
        <v>46100.347916666666</v>
      </c>
      <c r="C4207" t="s">
        <v>7</v>
      </c>
      <c r="D4207" t="s">
        <v>15</v>
      </c>
      <c r="E4207" t="s">
        <v>19</v>
      </c>
      <c r="F4207" t="s">
        <v>10</v>
      </c>
      <c r="G4207" s="2">
        <v>0.34791666666666665</v>
      </c>
      <c r="H4207" s="3">
        <v>46100</v>
      </c>
      <c r="I4207">
        <v>3</v>
      </c>
      <c r="J4207">
        <f>_xlfn.XLOOKUP(tbl_logs[[#This Row],[Target_Department]],tbl_DeptWeight[Department], tbl_DeptWeight[Impact Score])</f>
        <v>3</v>
      </c>
      <c r="K4207">
        <f>_xlfn.XLOOKUP(tbl_logs[[#This Row],[Employee_Action]],tbl_ResponseLikelihood[Employee Action],tbl_ResponseLikelihood[Likelihood Score])</f>
        <v>2</v>
      </c>
      <c r="L4207">
        <f>tbl_logs[[#This Row],[Impact Score]]*tbl_logs[[#This Row],[Response Multiplier]]</f>
        <v>6</v>
      </c>
      <c r="M4207" t="str" cm="1">
        <f t="array" ref="M4207">_xlfn.IFS(tbl_logs[[#This Row],[Total Score]]&lt;=4, "Low", tbl_logs[[#This Row],[Total Score]]&lt;=10, "Medium", tbl_logs[[#This Row],[Total Score]]&lt;=19, "High", tbl_logs[[#This Row],[Total Score]]&lt;=25, "Very High")</f>
        <v>Medium</v>
      </c>
      <c r="N4207" t="str" cm="1">
        <f t="array" ref="N4207">_xlfn.IFS(tbl_logs[[#This Row],[Total Score]]&lt;=4, "Low", tbl_logs[[#This Row],[Total Score]]&lt;=10, "Medium", tbl_logs[[#This Row],[Total Score]]&lt;=17, "High", tbl_logs[[#This Row],[Total Score]]&lt;=25, "Critical")</f>
        <v>Medium</v>
      </c>
    </row>
    <row r="4208" spans="1:14" x14ac:dyDescent="0.3">
      <c r="A4208" t="s">
        <v>765</v>
      </c>
      <c r="B4208" s="1">
        <v>46100.361805555556</v>
      </c>
      <c r="C4208" t="s">
        <v>7</v>
      </c>
      <c r="D4208" t="s">
        <v>18</v>
      </c>
      <c r="E4208" t="s">
        <v>19</v>
      </c>
      <c r="F4208" t="s">
        <v>10</v>
      </c>
      <c r="G4208" s="2">
        <v>0.36180555555555555</v>
      </c>
      <c r="H4208" s="3">
        <v>46100</v>
      </c>
      <c r="I4208">
        <v>3</v>
      </c>
      <c r="J4208">
        <f>_xlfn.XLOOKUP(tbl_logs[[#This Row],[Target_Department]],tbl_DeptWeight[Department], tbl_DeptWeight[Impact Score])</f>
        <v>3</v>
      </c>
      <c r="K4208">
        <f>_xlfn.XLOOKUP(tbl_logs[[#This Row],[Employee_Action]],tbl_ResponseLikelihood[Employee Action],tbl_ResponseLikelihood[Likelihood Score])</f>
        <v>2</v>
      </c>
      <c r="L4208">
        <f>tbl_logs[[#This Row],[Impact Score]]*tbl_logs[[#This Row],[Response Multiplier]]</f>
        <v>6</v>
      </c>
      <c r="M4208" t="str" cm="1">
        <f t="array" ref="M4208">_xlfn.IFS(tbl_logs[[#This Row],[Total Score]]&lt;=4, "Low", tbl_logs[[#This Row],[Total Score]]&lt;=10, "Medium", tbl_logs[[#This Row],[Total Score]]&lt;=19, "High", tbl_logs[[#This Row],[Total Score]]&lt;=25, "Very High")</f>
        <v>Medium</v>
      </c>
      <c r="N4208" t="str" cm="1">
        <f t="array" ref="N4208">_xlfn.IFS(tbl_logs[[#This Row],[Total Score]]&lt;=4, "Low", tbl_logs[[#This Row],[Total Score]]&lt;=10, "Medium", tbl_logs[[#This Row],[Total Score]]&lt;=17, "High", tbl_logs[[#This Row],[Total Score]]&lt;=25, "Critical")</f>
        <v>Medium</v>
      </c>
    </row>
    <row r="4209" spans="1:14" x14ac:dyDescent="0.3">
      <c r="A4209" t="s">
        <v>3374</v>
      </c>
      <c r="B4209" s="1">
        <v>46100.362500000003</v>
      </c>
      <c r="C4209" t="s">
        <v>7</v>
      </c>
      <c r="D4209" t="s">
        <v>8</v>
      </c>
      <c r="E4209" t="s">
        <v>16</v>
      </c>
      <c r="F4209" t="s">
        <v>10</v>
      </c>
      <c r="G4209" s="2">
        <v>0.36249999999999999</v>
      </c>
      <c r="H4209" s="3">
        <v>46100</v>
      </c>
      <c r="I4209">
        <v>3</v>
      </c>
      <c r="J4209">
        <f>_xlfn.XLOOKUP(tbl_logs[[#This Row],[Target_Department]],tbl_DeptWeight[Department], tbl_DeptWeight[Impact Score])</f>
        <v>3</v>
      </c>
      <c r="K4209">
        <f>_xlfn.XLOOKUP(tbl_logs[[#This Row],[Employee_Action]],tbl_ResponseLikelihood[Employee Action],tbl_ResponseLikelihood[Likelihood Score])</f>
        <v>2</v>
      </c>
      <c r="L4209">
        <f>tbl_logs[[#This Row],[Impact Score]]*tbl_logs[[#This Row],[Response Multiplier]]</f>
        <v>6</v>
      </c>
      <c r="M4209" t="str" cm="1">
        <f t="array" ref="M4209">_xlfn.IFS(tbl_logs[[#This Row],[Total Score]]&lt;=4, "Low", tbl_logs[[#This Row],[Total Score]]&lt;=10, "Medium", tbl_logs[[#This Row],[Total Score]]&lt;=19, "High", tbl_logs[[#This Row],[Total Score]]&lt;=25, "Very High")</f>
        <v>Medium</v>
      </c>
      <c r="N4209" t="str" cm="1">
        <f t="array" ref="N4209">_xlfn.IFS(tbl_logs[[#This Row],[Total Score]]&lt;=4, "Low", tbl_logs[[#This Row],[Total Score]]&lt;=10, "Medium", tbl_logs[[#This Row],[Total Score]]&lt;=17, "High", tbl_logs[[#This Row],[Total Score]]&lt;=25, "Critical")</f>
        <v>Medium</v>
      </c>
    </row>
    <row r="4210" spans="1:14" x14ac:dyDescent="0.3">
      <c r="A4210" t="s">
        <v>4395</v>
      </c>
      <c r="B4210" s="1">
        <v>46100.382638888892</v>
      </c>
      <c r="C4210" t="s">
        <v>7</v>
      </c>
      <c r="D4210" t="s">
        <v>18</v>
      </c>
      <c r="E4210" t="s">
        <v>19</v>
      </c>
      <c r="F4210" t="s">
        <v>10</v>
      </c>
      <c r="G4210" s="2">
        <v>0.38263888888888886</v>
      </c>
      <c r="H4210" s="3">
        <v>46100</v>
      </c>
      <c r="I4210">
        <v>3</v>
      </c>
      <c r="J4210">
        <f>_xlfn.XLOOKUP(tbl_logs[[#This Row],[Target_Department]],tbl_DeptWeight[Department], tbl_DeptWeight[Impact Score])</f>
        <v>3</v>
      </c>
      <c r="K4210">
        <f>_xlfn.XLOOKUP(tbl_logs[[#This Row],[Employee_Action]],tbl_ResponseLikelihood[Employee Action],tbl_ResponseLikelihood[Likelihood Score])</f>
        <v>2</v>
      </c>
      <c r="L4210">
        <f>tbl_logs[[#This Row],[Impact Score]]*tbl_logs[[#This Row],[Response Multiplier]]</f>
        <v>6</v>
      </c>
      <c r="M4210" t="str" cm="1">
        <f t="array" ref="M4210">_xlfn.IFS(tbl_logs[[#This Row],[Total Score]]&lt;=4, "Low", tbl_logs[[#This Row],[Total Score]]&lt;=10, "Medium", tbl_logs[[#This Row],[Total Score]]&lt;=19, "High", tbl_logs[[#This Row],[Total Score]]&lt;=25, "Very High")</f>
        <v>Medium</v>
      </c>
      <c r="N4210" t="str" cm="1">
        <f t="array" ref="N4210">_xlfn.IFS(tbl_logs[[#This Row],[Total Score]]&lt;=4, "Low", tbl_logs[[#This Row],[Total Score]]&lt;=10, "Medium", tbl_logs[[#This Row],[Total Score]]&lt;=17, "High", tbl_logs[[#This Row],[Total Score]]&lt;=25, "Critical")</f>
        <v>Medium</v>
      </c>
    </row>
    <row r="4211" spans="1:14" x14ac:dyDescent="0.3">
      <c r="A4211" t="s">
        <v>3596</v>
      </c>
      <c r="B4211" s="1">
        <v>46100.384722222225</v>
      </c>
      <c r="C4211" t="s">
        <v>47</v>
      </c>
      <c r="D4211" t="s">
        <v>15</v>
      </c>
      <c r="E4211" t="s">
        <v>19</v>
      </c>
      <c r="F4211" t="s">
        <v>10</v>
      </c>
      <c r="G4211" s="2">
        <v>0.38472222222222224</v>
      </c>
      <c r="H4211" s="3">
        <v>46100</v>
      </c>
      <c r="I4211">
        <v>3</v>
      </c>
      <c r="J4211">
        <f>_xlfn.XLOOKUP(tbl_logs[[#This Row],[Target_Department]],tbl_DeptWeight[Department], tbl_DeptWeight[Impact Score])</f>
        <v>1</v>
      </c>
      <c r="K4211">
        <f>_xlfn.XLOOKUP(tbl_logs[[#This Row],[Employee_Action]],tbl_ResponseLikelihood[Employee Action],tbl_ResponseLikelihood[Likelihood Score])</f>
        <v>2</v>
      </c>
      <c r="L4211">
        <f>tbl_logs[[#This Row],[Impact Score]]*tbl_logs[[#This Row],[Response Multiplier]]</f>
        <v>2</v>
      </c>
      <c r="M4211" t="str" cm="1">
        <f t="array" ref="M4211">_xlfn.IFS(tbl_logs[[#This Row],[Total Score]]&lt;=4, "Low", tbl_logs[[#This Row],[Total Score]]&lt;=10, "Medium", tbl_logs[[#This Row],[Total Score]]&lt;=19, "High", tbl_logs[[#This Row],[Total Score]]&lt;=25, "Very High")</f>
        <v>Low</v>
      </c>
      <c r="N4211" t="str" cm="1">
        <f t="array" ref="N4211">_xlfn.IFS(tbl_logs[[#This Row],[Total Score]]&lt;=4, "Low", tbl_logs[[#This Row],[Total Score]]&lt;=10, "Medium", tbl_logs[[#This Row],[Total Score]]&lt;=17, "High", tbl_logs[[#This Row],[Total Score]]&lt;=25, "Critical")</f>
        <v>Low</v>
      </c>
    </row>
    <row r="4212" spans="1:14" x14ac:dyDescent="0.3">
      <c r="A4212" t="s">
        <v>2327</v>
      </c>
      <c r="B4212" s="1">
        <v>46100.402777777781</v>
      </c>
      <c r="C4212" t="s">
        <v>7</v>
      </c>
      <c r="D4212" t="s">
        <v>18</v>
      </c>
      <c r="E4212" t="s">
        <v>19</v>
      </c>
      <c r="F4212" t="s">
        <v>20</v>
      </c>
      <c r="G4212" s="2">
        <v>0.40277777777777779</v>
      </c>
      <c r="H4212" s="3">
        <v>46100</v>
      </c>
      <c r="I4212">
        <v>3</v>
      </c>
      <c r="J4212">
        <f>_xlfn.XLOOKUP(tbl_logs[[#This Row],[Target_Department]],tbl_DeptWeight[Department], tbl_DeptWeight[Impact Score])</f>
        <v>3</v>
      </c>
      <c r="K4212">
        <f>_xlfn.XLOOKUP(tbl_logs[[#This Row],[Employee_Action]],tbl_ResponseLikelihood[Employee Action],tbl_ResponseLikelihood[Likelihood Score])</f>
        <v>2</v>
      </c>
      <c r="L4212">
        <f>tbl_logs[[#This Row],[Impact Score]]*tbl_logs[[#This Row],[Response Multiplier]]</f>
        <v>6</v>
      </c>
      <c r="M4212" t="str" cm="1">
        <f t="array" ref="M4212">_xlfn.IFS(tbl_logs[[#This Row],[Total Score]]&lt;=4, "Low", tbl_logs[[#This Row],[Total Score]]&lt;=10, "Medium", tbl_logs[[#This Row],[Total Score]]&lt;=19, "High", tbl_logs[[#This Row],[Total Score]]&lt;=25, "Very High")</f>
        <v>Medium</v>
      </c>
      <c r="N4212" t="str" cm="1">
        <f t="array" ref="N4212">_xlfn.IFS(tbl_logs[[#This Row],[Total Score]]&lt;=4, "Low", tbl_logs[[#This Row],[Total Score]]&lt;=10, "Medium", tbl_logs[[#This Row],[Total Score]]&lt;=17, "High", tbl_logs[[#This Row],[Total Score]]&lt;=25, "Critical")</f>
        <v>Medium</v>
      </c>
    </row>
    <row r="4213" spans="1:14" x14ac:dyDescent="0.3">
      <c r="A4213" t="s">
        <v>1123</v>
      </c>
      <c r="B4213" s="1">
        <v>46100.40902777778</v>
      </c>
      <c r="C4213" t="s">
        <v>40</v>
      </c>
      <c r="D4213" t="s">
        <v>8</v>
      </c>
      <c r="E4213" t="s">
        <v>16</v>
      </c>
      <c r="F4213" t="s">
        <v>20</v>
      </c>
      <c r="G4213" s="2">
        <v>0.40902777777777777</v>
      </c>
      <c r="H4213" s="3">
        <v>46100</v>
      </c>
      <c r="I4213">
        <v>3</v>
      </c>
      <c r="J4213">
        <f>_xlfn.XLOOKUP(tbl_logs[[#This Row],[Target_Department]],tbl_DeptWeight[Department], tbl_DeptWeight[Impact Score])</f>
        <v>5</v>
      </c>
      <c r="K4213">
        <f>_xlfn.XLOOKUP(tbl_logs[[#This Row],[Employee_Action]],tbl_ResponseLikelihood[Employee Action],tbl_ResponseLikelihood[Likelihood Score])</f>
        <v>2</v>
      </c>
      <c r="L4213">
        <f>tbl_logs[[#This Row],[Impact Score]]*tbl_logs[[#This Row],[Response Multiplier]]</f>
        <v>10</v>
      </c>
      <c r="M4213" t="str" cm="1">
        <f t="array" ref="M4213">_xlfn.IFS(tbl_logs[[#This Row],[Total Score]]&lt;=4, "Low", tbl_logs[[#This Row],[Total Score]]&lt;=10, "Medium", tbl_logs[[#This Row],[Total Score]]&lt;=19, "High", tbl_logs[[#This Row],[Total Score]]&lt;=25, "Very High")</f>
        <v>Medium</v>
      </c>
      <c r="N4213" t="str" cm="1">
        <f t="array" ref="N4213">_xlfn.IFS(tbl_logs[[#This Row],[Total Score]]&lt;=4, "Low", tbl_logs[[#This Row],[Total Score]]&lt;=10, "Medium", tbl_logs[[#This Row],[Total Score]]&lt;=17, "High", tbl_logs[[#This Row],[Total Score]]&lt;=25, "Critical")</f>
        <v>Medium</v>
      </c>
    </row>
    <row r="4214" spans="1:14" x14ac:dyDescent="0.3">
      <c r="A4214" t="s">
        <v>1006</v>
      </c>
      <c r="B4214" s="1">
        <v>46100.430555555555</v>
      </c>
      <c r="C4214" t="s">
        <v>40</v>
      </c>
      <c r="D4214" t="s">
        <v>18</v>
      </c>
      <c r="E4214" t="s">
        <v>16</v>
      </c>
      <c r="F4214" t="s">
        <v>10</v>
      </c>
      <c r="G4214" s="2">
        <v>0.43055555555555558</v>
      </c>
      <c r="H4214" s="3">
        <v>46100</v>
      </c>
      <c r="I4214">
        <v>3</v>
      </c>
      <c r="J4214">
        <f>_xlfn.XLOOKUP(tbl_logs[[#This Row],[Target_Department]],tbl_DeptWeight[Department], tbl_DeptWeight[Impact Score])</f>
        <v>5</v>
      </c>
      <c r="K4214">
        <f>_xlfn.XLOOKUP(tbl_logs[[#This Row],[Employee_Action]],tbl_ResponseLikelihood[Employee Action],tbl_ResponseLikelihood[Likelihood Score])</f>
        <v>2</v>
      </c>
      <c r="L4214">
        <f>tbl_logs[[#This Row],[Impact Score]]*tbl_logs[[#This Row],[Response Multiplier]]</f>
        <v>10</v>
      </c>
      <c r="M4214" t="str" cm="1">
        <f t="array" ref="M4214">_xlfn.IFS(tbl_logs[[#This Row],[Total Score]]&lt;=4, "Low", tbl_logs[[#This Row],[Total Score]]&lt;=10, "Medium", tbl_logs[[#This Row],[Total Score]]&lt;=19, "High", tbl_logs[[#This Row],[Total Score]]&lt;=25, "Very High")</f>
        <v>Medium</v>
      </c>
      <c r="N4214" t="str" cm="1">
        <f t="array" ref="N4214">_xlfn.IFS(tbl_logs[[#This Row],[Total Score]]&lt;=4, "Low", tbl_logs[[#This Row],[Total Score]]&lt;=10, "Medium", tbl_logs[[#This Row],[Total Score]]&lt;=17, "High", tbl_logs[[#This Row],[Total Score]]&lt;=25, "Critical")</f>
        <v>Medium</v>
      </c>
    </row>
    <row r="4215" spans="1:14" x14ac:dyDescent="0.3">
      <c r="A4215" t="s">
        <v>2216</v>
      </c>
      <c r="B4215" s="1">
        <v>46100.4375</v>
      </c>
      <c r="C4215" t="s">
        <v>12</v>
      </c>
      <c r="D4215" t="s">
        <v>15</v>
      </c>
      <c r="E4215" t="s">
        <v>31</v>
      </c>
      <c r="F4215" t="s">
        <v>10</v>
      </c>
      <c r="G4215" s="2">
        <v>0.4375</v>
      </c>
      <c r="H4215" s="3">
        <v>46100</v>
      </c>
      <c r="I4215">
        <v>3</v>
      </c>
      <c r="J4215">
        <f>_xlfn.XLOOKUP(tbl_logs[[#This Row],[Target_Department]],tbl_DeptWeight[Department], tbl_DeptWeight[Impact Score])</f>
        <v>1</v>
      </c>
      <c r="K4215">
        <f>_xlfn.XLOOKUP(tbl_logs[[#This Row],[Employee_Action]],tbl_ResponseLikelihood[Employee Action],tbl_ResponseLikelihood[Likelihood Score])</f>
        <v>2</v>
      </c>
      <c r="L4215">
        <f>tbl_logs[[#This Row],[Impact Score]]*tbl_logs[[#This Row],[Response Multiplier]]</f>
        <v>2</v>
      </c>
      <c r="M4215" t="str" cm="1">
        <f t="array" ref="M4215">_xlfn.IFS(tbl_logs[[#This Row],[Total Score]]&lt;=4, "Low", tbl_logs[[#This Row],[Total Score]]&lt;=10, "Medium", tbl_logs[[#This Row],[Total Score]]&lt;=19, "High", tbl_logs[[#This Row],[Total Score]]&lt;=25, "Very High")</f>
        <v>Low</v>
      </c>
      <c r="N4215" t="str" cm="1">
        <f t="array" ref="N4215">_xlfn.IFS(tbl_logs[[#This Row],[Total Score]]&lt;=4, "Low", tbl_logs[[#This Row],[Total Score]]&lt;=10, "Medium", tbl_logs[[#This Row],[Total Score]]&lt;=17, "High", tbl_logs[[#This Row],[Total Score]]&lt;=25, "Critical")</f>
        <v>Low</v>
      </c>
    </row>
    <row r="4216" spans="1:14" x14ac:dyDescent="0.3">
      <c r="A4216" t="s">
        <v>1592</v>
      </c>
      <c r="B4216" s="1">
        <v>46100.440972222219</v>
      </c>
      <c r="C4216" t="s">
        <v>35</v>
      </c>
      <c r="D4216" t="s">
        <v>8</v>
      </c>
      <c r="E4216" t="s">
        <v>19</v>
      </c>
      <c r="F4216" t="s">
        <v>53</v>
      </c>
      <c r="G4216" s="2">
        <v>0.44097222222222221</v>
      </c>
      <c r="H4216" s="3">
        <v>46100</v>
      </c>
      <c r="I4216">
        <v>3</v>
      </c>
      <c r="J4216">
        <f>_xlfn.XLOOKUP(tbl_logs[[#This Row],[Target_Department]],tbl_DeptWeight[Department], tbl_DeptWeight[Impact Score])</f>
        <v>1</v>
      </c>
      <c r="K4216">
        <f>_xlfn.XLOOKUP(tbl_logs[[#This Row],[Employee_Action]],tbl_ResponseLikelihood[Employee Action],tbl_ResponseLikelihood[Likelihood Score])</f>
        <v>5</v>
      </c>
      <c r="L4216">
        <f>tbl_logs[[#This Row],[Impact Score]]*tbl_logs[[#This Row],[Response Multiplier]]</f>
        <v>5</v>
      </c>
      <c r="M4216" t="str" cm="1">
        <f t="array" ref="M4216">_xlfn.IFS(tbl_logs[[#This Row],[Total Score]]&lt;=4, "Low", tbl_logs[[#This Row],[Total Score]]&lt;=10, "Medium", tbl_logs[[#This Row],[Total Score]]&lt;=19, "High", tbl_logs[[#This Row],[Total Score]]&lt;=25, "Very High")</f>
        <v>Medium</v>
      </c>
      <c r="N4216" t="str" cm="1">
        <f t="array" ref="N4216">_xlfn.IFS(tbl_logs[[#This Row],[Total Score]]&lt;=4, "Low", tbl_logs[[#This Row],[Total Score]]&lt;=10, "Medium", tbl_logs[[#This Row],[Total Score]]&lt;=17, "High", tbl_logs[[#This Row],[Total Score]]&lt;=25, "Critical")</f>
        <v>Medium</v>
      </c>
    </row>
    <row r="4217" spans="1:14" x14ac:dyDescent="0.3">
      <c r="A4217" t="s">
        <v>3906</v>
      </c>
      <c r="B4217" s="1">
        <v>46100.45</v>
      </c>
      <c r="C4217" t="s">
        <v>40</v>
      </c>
      <c r="D4217" t="s">
        <v>18</v>
      </c>
      <c r="E4217" t="s">
        <v>16</v>
      </c>
      <c r="F4217" t="s">
        <v>10</v>
      </c>
      <c r="G4217" s="2">
        <v>0.45</v>
      </c>
      <c r="H4217" s="3">
        <v>46100</v>
      </c>
      <c r="I4217">
        <v>3</v>
      </c>
      <c r="J4217">
        <f>_xlfn.XLOOKUP(tbl_logs[[#This Row],[Target_Department]],tbl_DeptWeight[Department], tbl_DeptWeight[Impact Score])</f>
        <v>5</v>
      </c>
      <c r="K4217">
        <f>_xlfn.XLOOKUP(tbl_logs[[#This Row],[Employee_Action]],tbl_ResponseLikelihood[Employee Action],tbl_ResponseLikelihood[Likelihood Score])</f>
        <v>2</v>
      </c>
      <c r="L4217">
        <f>tbl_logs[[#This Row],[Impact Score]]*tbl_logs[[#This Row],[Response Multiplier]]</f>
        <v>10</v>
      </c>
      <c r="M4217" t="str" cm="1">
        <f t="array" ref="M4217">_xlfn.IFS(tbl_logs[[#This Row],[Total Score]]&lt;=4, "Low", tbl_logs[[#This Row],[Total Score]]&lt;=10, "Medium", tbl_logs[[#This Row],[Total Score]]&lt;=19, "High", tbl_logs[[#This Row],[Total Score]]&lt;=25, "Very High")</f>
        <v>Medium</v>
      </c>
      <c r="N4217" t="str" cm="1">
        <f t="array" ref="N4217">_xlfn.IFS(tbl_logs[[#This Row],[Total Score]]&lt;=4, "Low", tbl_logs[[#This Row],[Total Score]]&lt;=10, "Medium", tbl_logs[[#This Row],[Total Score]]&lt;=17, "High", tbl_logs[[#This Row],[Total Score]]&lt;=25, "Critical")</f>
        <v>Medium</v>
      </c>
    </row>
    <row r="4218" spans="1:14" x14ac:dyDescent="0.3">
      <c r="A4218" t="s">
        <v>252</v>
      </c>
      <c r="B4218" s="1">
        <v>46100.459027777775</v>
      </c>
      <c r="C4218" t="s">
        <v>7</v>
      </c>
      <c r="D4218" t="s">
        <v>18</v>
      </c>
      <c r="E4218" t="s">
        <v>19</v>
      </c>
      <c r="F4218" t="s">
        <v>20</v>
      </c>
      <c r="G4218" s="2">
        <v>0.45902777777777776</v>
      </c>
      <c r="H4218" s="3">
        <v>46100</v>
      </c>
      <c r="I4218">
        <v>3</v>
      </c>
      <c r="J4218">
        <f>_xlfn.XLOOKUP(tbl_logs[[#This Row],[Target_Department]],tbl_DeptWeight[Department], tbl_DeptWeight[Impact Score])</f>
        <v>3</v>
      </c>
      <c r="K4218">
        <f>_xlfn.XLOOKUP(tbl_logs[[#This Row],[Employee_Action]],tbl_ResponseLikelihood[Employee Action],tbl_ResponseLikelihood[Likelihood Score])</f>
        <v>2</v>
      </c>
      <c r="L4218">
        <f>tbl_logs[[#This Row],[Impact Score]]*tbl_logs[[#This Row],[Response Multiplier]]</f>
        <v>6</v>
      </c>
      <c r="M4218" t="str" cm="1">
        <f t="array" ref="M4218">_xlfn.IFS(tbl_logs[[#This Row],[Total Score]]&lt;=4, "Low", tbl_logs[[#This Row],[Total Score]]&lt;=10, "Medium", tbl_logs[[#This Row],[Total Score]]&lt;=19, "High", tbl_logs[[#This Row],[Total Score]]&lt;=25, "Very High")</f>
        <v>Medium</v>
      </c>
      <c r="N4218" t="str" cm="1">
        <f t="array" ref="N4218">_xlfn.IFS(tbl_logs[[#This Row],[Total Score]]&lt;=4, "Low", tbl_logs[[#This Row],[Total Score]]&lt;=10, "Medium", tbl_logs[[#This Row],[Total Score]]&lt;=17, "High", tbl_logs[[#This Row],[Total Score]]&lt;=25, "Critical")</f>
        <v>Medium</v>
      </c>
    </row>
    <row r="4219" spans="1:14" x14ac:dyDescent="0.3">
      <c r="A4219" t="s">
        <v>1762</v>
      </c>
      <c r="B4219" s="1">
        <v>46100.459722222222</v>
      </c>
      <c r="C4219" t="s">
        <v>7</v>
      </c>
      <c r="D4219" t="s">
        <v>15</v>
      </c>
      <c r="E4219" t="s">
        <v>19</v>
      </c>
      <c r="F4219" t="s">
        <v>10</v>
      </c>
      <c r="G4219" s="2">
        <v>0.4597222222222222</v>
      </c>
      <c r="H4219" s="3">
        <v>46100</v>
      </c>
      <c r="I4219">
        <v>3</v>
      </c>
      <c r="J4219">
        <f>_xlfn.XLOOKUP(tbl_logs[[#This Row],[Target_Department]],tbl_DeptWeight[Department], tbl_DeptWeight[Impact Score])</f>
        <v>3</v>
      </c>
      <c r="K4219">
        <f>_xlfn.XLOOKUP(tbl_logs[[#This Row],[Employee_Action]],tbl_ResponseLikelihood[Employee Action],tbl_ResponseLikelihood[Likelihood Score])</f>
        <v>2</v>
      </c>
      <c r="L4219">
        <f>tbl_logs[[#This Row],[Impact Score]]*tbl_logs[[#This Row],[Response Multiplier]]</f>
        <v>6</v>
      </c>
      <c r="M4219" t="str" cm="1">
        <f t="array" ref="M4219">_xlfn.IFS(tbl_logs[[#This Row],[Total Score]]&lt;=4, "Low", tbl_logs[[#This Row],[Total Score]]&lt;=10, "Medium", tbl_logs[[#This Row],[Total Score]]&lt;=19, "High", tbl_logs[[#This Row],[Total Score]]&lt;=25, "Very High")</f>
        <v>Medium</v>
      </c>
      <c r="N4219" t="str" cm="1">
        <f t="array" ref="N4219">_xlfn.IFS(tbl_logs[[#This Row],[Total Score]]&lt;=4, "Low", tbl_logs[[#This Row],[Total Score]]&lt;=10, "Medium", tbl_logs[[#This Row],[Total Score]]&lt;=17, "High", tbl_logs[[#This Row],[Total Score]]&lt;=25, "Critical")</f>
        <v>Medium</v>
      </c>
    </row>
    <row r="4220" spans="1:14" x14ac:dyDescent="0.3">
      <c r="A4220" t="s">
        <v>4469</v>
      </c>
      <c r="B4220" s="1">
        <v>46100.46875</v>
      </c>
      <c r="C4220" t="s">
        <v>7</v>
      </c>
      <c r="D4220" t="s">
        <v>15</v>
      </c>
      <c r="E4220" t="s">
        <v>9</v>
      </c>
      <c r="F4220" t="s">
        <v>10</v>
      </c>
      <c r="G4220" s="2">
        <v>0.46875</v>
      </c>
      <c r="H4220" s="3">
        <v>46100</v>
      </c>
      <c r="I4220">
        <v>3</v>
      </c>
      <c r="J4220">
        <f>_xlfn.XLOOKUP(tbl_logs[[#This Row],[Target_Department]],tbl_DeptWeight[Department], tbl_DeptWeight[Impact Score])</f>
        <v>3</v>
      </c>
      <c r="K4220">
        <f>_xlfn.XLOOKUP(tbl_logs[[#This Row],[Employee_Action]],tbl_ResponseLikelihood[Employee Action],tbl_ResponseLikelihood[Likelihood Score])</f>
        <v>2</v>
      </c>
      <c r="L4220">
        <f>tbl_logs[[#This Row],[Impact Score]]*tbl_logs[[#This Row],[Response Multiplier]]</f>
        <v>6</v>
      </c>
      <c r="M4220" t="str" cm="1">
        <f t="array" ref="M4220">_xlfn.IFS(tbl_logs[[#This Row],[Total Score]]&lt;=4, "Low", tbl_logs[[#This Row],[Total Score]]&lt;=10, "Medium", tbl_logs[[#This Row],[Total Score]]&lt;=19, "High", tbl_logs[[#This Row],[Total Score]]&lt;=25, "Very High")</f>
        <v>Medium</v>
      </c>
      <c r="N4220" t="str" cm="1">
        <f t="array" ref="N4220">_xlfn.IFS(tbl_logs[[#This Row],[Total Score]]&lt;=4, "Low", tbl_logs[[#This Row],[Total Score]]&lt;=10, "Medium", tbl_logs[[#This Row],[Total Score]]&lt;=17, "High", tbl_logs[[#This Row],[Total Score]]&lt;=25, "Critical")</f>
        <v>Medium</v>
      </c>
    </row>
    <row r="4221" spans="1:14" x14ac:dyDescent="0.3">
      <c r="A4221" t="s">
        <v>3177</v>
      </c>
      <c r="B4221" s="1">
        <v>46100.470138888886</v>
      </c>
      <c r="C4221" t="s">
        <v>35</v>
      </c>
      <c r="D4221" t="s">
        <v>15</v>
      </c>
      <c r="E4221" t="s">
        <v>19</v>
      </c>
      <c r="F4221" t="s">
        <v>20</v>
      </c>
      <c r="G4221" s="2">
        <v>0.47013888888888888</v>
      </c>
      <c r="H4221" s="3">
        <v>46100</v>
      </c>
      <c r="I4221">
        <v>3</v>
      </c>
      <c r="J4221">
        <f>_xlfn.XLOOKUP(tbl_logs[[#This Row],[Target_Department]],tbl_DeptWeight[Department], tbl_DeptWeight[Impact Score])</f>
        <v>1</v>
      </c>
      <c r="K4221">
        <f>_xlfn.XLOOKUP(tbl_logs[[#This Row],[Employee_Action]],tbl_ResponseLikelihood[Employee Action],tbl_ResponseLikelihood[Likelihood Score])</f>
        <v>2</v>
      </c>
      <c r="L4221">
        <f>tbl_logs[[#This Row],[Impact Score]]*tbl_logs[[#This Row],[Response Multiplier]]</f>
        <v>2</v>
      </c>
      <c r="M4221" t="str" cm="1">
        <f t="array" ref="M4221">_xlfn.IFS(tbl_logs[[#This Row],[Total Score]]&lt;=4, "Low", tbl_logs[[#This Row],[Total Score]]&lt;=10, "Medium", tbl_logs[[#This Row],[Total Score]]&lt;=19, "High", tbl_logs[[#This Row],[Total Score]]&lt;=25, "Very High")</f>
        <v>Low</v>
      </c>
      <c r="N4221" t="str" cm="1">
        <f t="array" ref="N4221">_xlfn.IFS(tbl_logs[[#This Row],[Total Score]]&lt;=4, "Low", tbl_logs[[#This Row],[Total Score]]&lt;=10, "Medium", tbl_logs[[#This Row],[Total Score]]&lt;=17, "High", tbl_logs[[#This Row],[Total Score]]&lt;=25, "Critical")</f>
        <v>Low</v>
      </c>
    </row>
    <row r="4222" spans="1:14" x14ac:dyDescent="0.3">
      <c r="A4222" t="s">
        <v>870</v>
      </c>
      <c r="B4222" s="1">
        <v>46100.474999999999</v>
      </c>
      <c r="C4222" t="s">
        <v>26</v>
      </c>
      <c r="D4222" t="s">
        <v>18</v>
      </c>
      <c r="E4222" t="s">
        <v>9</v>
      </c>
      <c r="F4222" t="s">
        <v>13</v>
      </c>
      <c r="G4222" s="2">
        <v>0.47499999999999998</v>
      </c>
      <c r="H4222" s="3">
        <v>46100</v>
      </c>
      <c r="I4222">
        <v>3</v>
      </c>
      <c r="J4222">
        <f>_xlfn.XLOOKUP(tbl_logs[[#This Row],[Target_Department]],tbl_DeptWeight[Department], tbl_DeptWeight[Impact Score])</f>
        <v>3</v>
      </c>
      <c r="K4222">
        <f>_xlfn.XLOOKUP(tbl_logs[[#This Row],[Employee_Action]],tbl_ResponseLikelihood[Employee Action],tbl_ResponseLikelihood[Likelihood Score])</f>
        <v>1</v>
      </c>
      <c r="L4222">
        <f>tbl_logs[[#This Row],[Impact Score]]*tbl_logs[[#This Row],[Response Multiplier]]</f>
        <v>3</v>
      </c>
      <c r="M4222" t="str" cm="1">
        <f t="array" ref="M4222">_xlfn.IFS(tbl_logs[[#This Row],[Total Score]]&lt;=4, "Low", tbl_logs[[#This Row],[Total Score]]&lt;=10, "Medium", tbl_logs[[#This Row],[Total Score]]&lt;=19, "High", tbl_logs[[#This Row],[Total Score]]&lt;=25, "Very High")</f>
        <v>Low</v>
      </c>
      <c r="N4222" t="str" cm="1">
        <f t="array" ref="N4222">_xlfn.IFS(tbl_logs[[#This Row],[Total Score]]&lt;=4, "Low", tbl_logs[[#This Row],[Total Score]]&lt;=10, "Medium", tbl_logs[[#This Row],[Total Score]]&lt;=17, "High", tbl_logs[[#This Row],[Total Score]]&lt;=25, "Critical")</f>
        <v>Low</v>
      </c>
    </row>
    <row r="4223" spans="1:14" x14ac:dyDescent="0.3">
      <c r="A4223" t="s">
        <v>2134</v>
      </c>
      <c r="B4223" s="1">
        <v>46100.479861111111</v>
      </c>
      <c r="C4223" t="s">
        <v>7</v>
      </c>
      <c r="D4223" t="s">
        <v>18</v>
      </c>
      <c r="E4223" t="s">
        <v>19</v>
      </c>
      <c r="F4223" t="s">
        <v>20</v>
      </c>
      <c r="G4223" s="2">
        <v>0.47986111111111113</v>
      </c>
      <c r="H4223" s="3">
        <v>46100</v>
      </c>
      <c r="I4223">
        <v>3</v>
      </c>
      <c r="J4223">
        <f>_xlfn.XLOOKUP(tbl_logs[[#This Row],[Target_Department]],tbl_DeptWeight[Department], tbl_DeptWeight[Impact Score])</f>
        <v>3</v>
      </c>
      <c r="K4223">
        <f>_xlfn.XLOOKUP(tbl_logs[[#This Row],[Employee_Action]],tbl_ResponseLikelihood[Employee Action],tbl_ResponseLikelihood[Likelihood Score])</f>
        <v>2</v>
      </c>
      <c r="L4223">
        <f>tbl_logs[[#This Row],[Impact Score]]*tbl_logs[[#This Row],[Response Multiplier]]</f>
        <v>6</v>
      </c>
      <c r="M4223" t="str" cm="1">
        <f t="array" ref="M4223">_xlfn.IFS(tbl_logs[[#This Row],[Total Score]]&lt;=4, "Low", tbl_logs[[#This Row],[Total Score]]&lt;=10, "Medium", tbl_logs[[#This Row],[Total Score]]&lt;=19, "High", tbl_logs[[#This Row],[Total Score]]&lt;=25, "Very High")</f>
        <v>Medium</v>
      </c>
      <c r="N4223" t="str" cm="1">
        <f t="array" ref="N4223">_xlfn.IFS(tbl_logs[[#This Row],[Total Score]]&lt;=4, "Low", tbl_logs[[#This Row],[Total Score]]&lt;=10, "Medium", tbl_logs[[#This Row],[Total Score]]&lt;=17, "High", tbl_logs[[#This Row],[Total Score]]&lt;=25, "Critical")</f>
        <v>Medium</v>
      </c>
    </row>
    <row r="4224" spans="1:14" x14ac:dyDescent="0.3">
      <c r="A4224" t="s">
        <v>134</v>
      </c>
      <c r="B4224" s="1">
        <v>46100.502083333333</v>
      </c>
      <c r="C4224" t="s">
        <v>7</v>
      </c>
      <c r="D4224" t="s">
        <v>18</v>
      </c>
      <c r="E4224" t="s">
        <v>19</v>
      </c>
      <c r="F4224" t="s">
        <v>53</v>
      </c>
      <c r="G4224" s="2">
        <v>0.50208333333333333</v>
      </c>
      <c r="H4224" s="3">
        <v>46100</v>
      </c>
      <c r="I4224">
        <v>3</v>
      </c>
      <c r="J4224">
        <f>_xlfn.XLOOKUP(tbl_logs[[#This Row],[Target_Department]],tbl_DeptWeight[Department], tbl_DeptWeight[Impact Score])</f>
        <v>3</v>
      </c>
      <c r="K4224">
        <f>_xlfn.XLOOKUP(tbl_logs[[#This Row],[Employee_Action]],tbl_ResponseLikelihood[Employee Action],tbl_ResponseLikelihood[Likelihood Score])</f>
        <v>5</v>
      </c>
      <c r="L4224">
        <f>tbl_logs[[#This Row],[Impact Score]]*tbl_logs[[#This Row],[Response Multiplier]]</f>
        <v>15</v>
      </c>
      <c r="M4224" t="str" cm="1">
        <f t="array" ref="M4224">_xlfn.IFS(tbl_logs[[#This Row],[Total Score]]&lt;=4, "Low", tbl_logs[[#This Row],[Total Score]]&lt;=10, "Medium", tbl_logs[[#This Row],[Total Score]]&lt;=19, "High", tbl_logs[[#This Row],[Total Score]]&lt;=25, "Very High")</f>
        <v>High</v>
      </c>
      <c r="N4224" t="str" cm="1">
        <f t="array" ref="N4224">_xlfn.IFS(tbl_logs[[#This Row],[Total Score]]&lt;=4, "Low", tbl_logs[[#This Row],[Total Score]]&lt;=10, "Medium", tbl_logs[[#This Row],[Total Score]]&lt;=17, "High", tbl_logs[[#This Row],[Total Score]]&lt;=25, "Critical")</f>
        <v>High</v>
      </c>
    </row>
    <row r="4225" spans="1:14" x14ac:dyDescent="0.3">
      <c r="A4225" t="s">
        <v>3833</v>
      </c>
      <c r="B4225" s="1">
        <v>46100.532638888886</v>
      </c>
      <c r="C4225" t="s">
        <v>26</v>
      </c>
      <c r="D4225" t="s">
        <v>18</v>
      </c>
      <c r="E4225" t="s">
        <v>31</v>
      </c>
      <c r="F4225" t="s">
        <v>20</v>
      </c>
      <c r="G4225" s="2">
        <v>0.53263888888888888</v>
      </c>
      <c r="H4225" s="3">
        <v>46100</v>
      </c>
      <c r="I4225">
        <v>3</v>
      </c>
      <c r="J4225">
        <f>_xlfn.XLOOKUP(tbl_logs[[#This Row],[Target_Department]],tbl_DeptWeight[Department], tbl_DeptWeight[Impact Score])</f>
        <v>3</v>
      </c>
      <c r="K4225">
        <f>_xlfn.XLOOKUP(tbl_logs[[#This Row],[Employee_Action]],tbl_ResponseLikelihood[Employee Action],tbl_ResponseLikelihood[Likelihood Score])</f>
        <v>2</v>
      </c>
      <c r="L4225">
        <f>tbl_logs[[#This Row],[Impact Score]]*tbl_logs[[#This Row],[Response Multiplier]]</f>
        <v>6</v>
      </c>
      <c r="M4225" t="str" cm="1">
        <f t="array" ref="M4225">_xlfn.IFS(tbl_logs[[#This Row],[Total Score]]&lt;=4, "Low", tbl_logs[[#This Row],[Total Score]]&lt;=10, "Medium", tbl_logs[[#This Row],[Total Score]]&lt;=19, "High", tbl_logs[[#This Row],[Total Score]]&lt;=25, "Very High")</f>
        <v>Medium</v>
      </c>
      <c r="N4225" t="str" cm="1">
        <f t="array" ref="N4225">_xlfn.IFS(tbl_logs[[#This Row],[Total Score]]&lt;=4, "Low", tbl_logs[[#This Row],[Total Score]]&lt;=10, "Medium", tbl_logs[[#This Row],[Total Score]]&lt;=17, "High", tbl_logs[[#This Row],[Total Score]]&lt;=25, "Critical")</f>
        <v>Medium</v>
      </c>
    </row>
    <row r="4226" spans="1:14" x14ac:dyDescent="0.3">
      <c r="A4226" t="s">
        <v>1527</v>
      </c>
      <c r="B4226" s="1">
        <v>46100.533333333333</v>
      </c>
      <c r="C4226" t="s">
        <v>7</v>
      </c>
      <c r="D4226" t="s">
        <v>22</v>
      </c>
      <c r="E4226" t="s">
        <v>16</v>
      </c>
      <c r="F4226" t="s">
        <v>33</v>
      </c>
      <c r="G4226" s="2">
        <v>0.53333333333333333</v>
      </c>
      <c r="H4226" s="3">
        <v>46100</v>
      </c>
      <c r="I4226">
        <v>3</v>
      </c>
      <c r="J4226">
        <f>_xlfn.XLOOKUP(tbl_logs[[#This Row],[Target_Department]],tbl_DeptWeight[Department], tbl_DeptWeight[Impact Score])</f>
        <v>3</v>
      </c>
      <c r="K4226">
        <f>_xlfn.XLOOKUP(tbl_logs[[#This Row],[Employee_Action]],tbl_ResponseLikelihood[Employee Action],tbl_ResponseLikelihood[Likelihood Score])</f>
        <v>4</v>
      </c>
      <c r="L4226">
        <f>tbl_logs[[#This Row],[Impact Score]]*tbl_logs[[#This Row],[Response Multiplier]]</f>
        <v>12</v>
      </c>
      <c r="M4226" t="str" cm="1">
        <f t="array" ref="M4226">_xlfn.IFS(tbl_logs[[#This Row],[Total Score]]&lt;=4, "Low", tbl_logs[[#This Row],[Total Score]]&lt;=10, "Medium", tbl_logs[[#This Row],[Total Score]]&lt;=19, "High", tbl_logs[[#This Row],[Total Score]]&lt;=25, "Very High")</f>
        <v>High</v>
      </c>
      <c r="N4226" t="str" cm="1">
        <f t="array" ref="N4226">_xlfn.IFS(tbl_logs[[#This Row],[Total Score]]&lt;=4, "Low", tbl_logs[[#This Row],[Total Score]]&lt;=10, "Medium", tbl_logs[[#This Row],[Total Score]]&lt;=17, "High", tbl_logs[[#This Row],[Total Score]]&lt;=25, "Critical")</f>
        <v>High</v>
      </c>
    </row>
    <row r="4227" spans="1:14" x14ac:dyDescent="0.3">
      <c r="A4227" t="s">
        <v>1911</v>
      </c>
      <c r="B4227" s="1">
        <v>46100.539583333331</v>
      </c>
      <c r="C4227" t="s">
        <v>7</v>
      </c>
      <c r="D4227" t="s">
        <v>22</v>
      </c>
      <c r="E4227" t="s">
        <v>19</v>
      </c>
      <c r="F4227" t="s">
        <v>13</v>
      </c>
      <c r="G4227" s="2">
        <v>0.5395833333333333</v>
      </c>
      <c r="H4227" s="3">
        <v>46100</v>
      </c>
      <c r="I4227">
        <v>3</v>
      </c>
      <c r="J4227">
        <f>_xlfn.XLOOKUP(tbl_logs[[#This Row],[Target_Department]],tbl_DeptWeight[Department], tbl_DeptWeight[Impact Score])</f>
        <v>3</v>
      </c>
      <c r="K4227">
        <f>_xlfn.XLOOKUP(tbl_logs[[#This Row],[Employee_Action]],tbl_ResponseLikelihood[Employee Action],tbl_ResponseLikelihood[Likelihood Score])</f>
        <v>1</v>
      </c>
      <c r="L4227">
        <f>tbl_logs[[#This Row],[Impact Score]]*tbl_logs[[#This Row],[Response Multiplier]]</f>
        <v>3</v>
      </c>
      <c r="M4227" t="str" cm="1">
        <f t="array" ref="M4227">_xlfn.IFS(tbl_logs[[#This Row],[Total Score]]&lt;=4, "Low", tbl_logs[[#This Row],[Total Score]]&lt;=10, "Medium", tbl_logs[[#This Row],[Total Score]]&lt;=19, "High", tbl_logs[[#This Row],[Total Score]]&lt;=25, "Very High")</f>
        <v>Low</v>
      </c>
      <c r="N4227" t="str" cm="1">
        <f t="array" ref="N4227">_xlfn.IFS(tbl_logs[[#This Row],[Total Score]]&lt;=4, "Low", tbl_logs[[#This Row],[Total Score]]&lt;=10, "Medium", tbl_logs[[#This Row],[Total Score]]&lt;=17, "High", tbl_logs[[#This Row],[Total Score]]&lt;=25, "Critical")</f>
        <v>Low</v>
      </c>
    </row>
    <row r="4228" spans="1:14" x14ac:dyDescent="0.3">
      <c r="A4228" t="s">
        <v>3807</v>
      </c>
      <c r="B4228" s="1">
        <v>46100.550694444442</v>
      </c>
      <c r="C4228" t="s">
        <v>7</v>
      </c>
      <c r="D4228" t="s">
        <v>8</v>
      </c>
      <c r="E4228" t="s">
        <v>19</v>
      </c>
      <c r="F4228" t="s">
        <v>13</v>
      </c>
      <c r="G4228" s="2">
        <v>0.55069444444444449</v>
      </c>
      <c r="H4228" s="3">
        <v>46100</v>
      </c>
      <c r="I4228">
        <v>3</v>
      </c>
      <c r="J4228">
        <f>_xlfn.XLOOKUP(tbl_logs[[#This Row],[Target_Department]],tbl_DeptWeight[Department], tbl_DeptWeight[Impact Score])</f>
        <v>3</v>
      </c>
      <c r="K4228">
        <f>_xlfn.XLOOKUP(tbl_logs[[#This Row],[Employee_Action]],tbl_ResponseLikelihood[Employee Action],tbl_ResponseLikelihood[Likelihood Score])</f>
        <v>1</v>
      </c>
      <c r="L4228">
        <f>tbl_logs[[#This Row],[Impact Score]]*tbl_logs[[#This Row],[Response Multiplier]]</f>
        <v>3</v>
      </c>
      <c r="M4228" t="str" cm="1">
        <f t="array" ref="M4228">_xlfn.IFS(tbl_logs[[#This Row],[Total Score]]&lt;=4, "Low", tbl_logs[[#This Row],[Total Score]]&lt;=10, "Medium", tbl_logs[[#This Row],[Total Score]]&lt;=19, "High", tbl_logs[[#This Row],[Total Score]]&lt;=25, "Very High")</f>
        <v>Low</v>
      </c>
      <c r="N4228" t="str" cm="1">
        <f t="array" ref="N4228">_xlfn.IFS(tbl_logs[[#This Row],[Total Score]]&lt;=4, "Low", tbl_logs[[#This Row],[Total Score]]&lt;=10, "Medium", tbl_logs[[#This Row],[Total Score]]&lt;=17, "High", tbl_logs[[#This Row],[Total Score]]&lt;=25, "Critical")</f>
        <v>Low</v>
      </c>
    </row>
    <row r="4229" spans="1:14" x14ac:dyDescent="0.3">
      <c r="A4229" t="s">
        <v>4930</v>
      </c>
      <c r="B4229" s="1">
        <v>46100.563888888886</v>
      </c>
      <c r="C4229" t="s">
        <v>7</v>
      </c>
      <c r="D4229" t="s">
        <v>18</v>
      </c>
      <c r="E4229" t="s">
        <v>19</v>
      </c>
      <c r="F4229" t="s">
        <v>53</v>
      </c>
      <c r="G4229" s="2">
        <v>0.56388888888888888</v>
      </c>
      <c r="H4229" s="3">
        <v>46100</v>
      </c>
      <c r="I4229">
        <v>3</v>
      </c>
      <c r="J4229">
        <f>_xlfn.XLOOKUP(tbl_logs[[#This Row],[Target_Department]],tbl_DeptWeight[Department], tbl_DeptWeight[Impact Score])</f>
        <v>3</v>
      </c>
      <c r="K4229">
        <f>_xlfn.XLOOKUP(tbl_logs[[#This Row],[Employee_Action]],tbl_ResponseLikelihood[Employee Action],tbl_ResponseLikelihood[Likelihood Score])</f>
        <v>5</v>
      </c>
      <c r="L4229">
        <f>tbl_logs[[#This Row],[Impact Score]]*tbl_logs[[#This Row],[Response Multiplier]]</f>
        <v>15</v>
      </c>
      <c r="M4229" t="str" cm="1">
        <f t="array" ref="M4229">_xlfn.IFS(tbl_logs[[#This Row],[Total Score]]&lt;=4, "Low", tbl_logs[[#This Row],[Total Score]]&lt;=10, "Medium", tbl_logs[[#This Row],[Total Score]]&lt;=19, "High", tbl_logs[[#This Row],[Total Score]]&lt;=25, "Very High")</f>
        <v>High</v>
      </c>
      <c r="N4229" t="str" cm="1">
        <f t="array" ref="N4229">_xlfn.IFS(tbl_logs[[#This Row],[Total Score]]&lt;=4, "Low", tbl_logs[[#This Row],[Total Score]]&lt;=10, "Medium", tbl_logs[[#This Row],[Total Score]]&lt;=17, "High", tbl_logs[[#This Row],[Total Score]]&lt;=25, "Critical")</f>
        <v>High</v>
      </c>
    </row>
    <row r="4230" spans="1:14" x14ac:dyDescent="0.3">
      <c r="A4230" t="s">
        <v>1699</v>
      </c>
      <c r="B4230" s="1">
        <v>46100.59652777778</v>
      </c>
      <c r="C4230" t="s">
        <v>7</v>
      </c>
      <c r="D4230" t="s">
        <v>22</v>
      </c>
      <c r="E4230" t="s">
        <v>19</v>
      </c>
      <c r="F4230" t="s">
        <v>33</v>
      </c>
      <c r="G4230" s="2">
        <v>0.59652777777777777</v>
      </c>
      <c r="H4230" s="3">
        <v>46100</v>
      </c>
      <c r="I4230">
        <v>3</v>
      </c>
      <c r="J4230">
        <f>_xlfn.XLOOKUP(tbl_logs[[#This Row],[Target_Department]],tbl_DeptWeight[Department], tbl_DeptWeight[Impact Score])</f>
        <v>3</v>
      </c>
      <c r="K4230">
        <f>_xlfn.XLOOKUP(tbl_logs[[#This Row],[Employee_Action]],tbl_ResponseLikelihood[Employee Action],tbl_ResponseLikelihood[Likelihood Score])</f>
        <v>4</v>
      </c>
      <c r="L4230">
        <f>tbl_logs[[#This Row],[Impact Score]]*tbl_logs[[#This Row],[Response Multiplier]]</f>
        <v>12</v>
      </c>
      <c r="M4230" t="str" cm="1">
        <f t="array" ref="M4230">_xlfn.IFS(tbl_logs[[#This Row],[Total Score]]&lt;=4, "Low", tbl_logs[[#This Row],[Total Score]]&lt;=10, "Medium", tbl_logs[[#This Row],[Total Score]]&lt;=19, "High", tbl_logs[[#This Row],[Total Score]]&lt;=25, "Very High")</f>
        <v>High</v>
      </c>
      <c r="N4230" t="str" cm="1">
        <f t="array" ref="N4230">_xlfn.IFS(tbl_logs[[#This Row],[Total Score]]&lt;=4, "Low", tbl_logs[[#This Row],[Total Score]]&lt;=10, "Medium", tbl_logs[[#This Row],[Total Score]]&lt;=17, "High", tbl_logs[[#This Row],[Total Score]]&lt;=25, "Critical")</f>
        <v>High</v>
      </c>
    </row>
    <row r="4231" spans="1:14" x14ac:dyDescent="0.3">
      <c r="A4231" t="s">
        <v>3745</v>
      </c>
      <c r="B4231" s="1">
        <v>46100.60833333333</v>
      </c>
      <c r="C4231" t="s">
        <v>47</v>
      </c>
      <c r="D4231" t="s">
        <v>22</v>
      </c>
      <c r="E4231" t="s">
        <v>16</v>
      </c>
      <c r="F4231" t="s">
        <v>33</v>
      </c>
      <c r="G4231" s="2">
        <v>0.60833333333333328</v>
      </c>
      <c r="H4231" s="3">
        <v>46100</v>
      </c>
      <c r="I4231">
        <v>3</v>
      </c>
      <c r="J4231">
        <f>_xlfn.XLOOKUP(tbl_logs[[#This Row],[Target_Department]],tbl_DeptWeight[Department], tbl_DeptWeight[Impact Score])</f>
        <v>1</v>
      </c>
      <c r="K4231">
        <f>_xlfn.XLOOKUP(tbl_logs[[#This Row],[Employee_Action]],tbl_ResponseLikelihood[Employee Action],tbl_ResponseLikelihood[Likelihood Score])</f>
        <v>4</v>
      </c>
      <c r="L4231">
        <f>tbl_logs[[#This Row],[Impact Score]]*tbl_logs[[#This Row],[Response Multiplier]]</f>
        <v>4</v>
      </c>
      <c r="M4231" t="str" cm="1">
        <f t="array" ref="M4231">_xlfn.IFS(tbl_logs[[#This Row],[Total Score]]&lt;=4, "Low", tbl_logs[[#This Row],[Total Score]]&lt;=10, "Medium", tbl_logs[[#This Row],[Total Score]]&lt;=19, "High", tbl_logs[[#This Row],[Total Score]]&lt;=25, "Very High")</f>
        <v>Low</v>
      </c>
      <c r="N4231" t="str" cm="1">
        <f t="array" ref="N4231">_xlfn.IFS(tbl_logs[[#This Row],[Total Score]]&lt;=4, "Low", tbl_logs[[#This Row],[Total Score]]&lt;=10, "Medium", tbl_logs[[#This Row],[Total Score]]&lt;=17, "High", tbl_logs[[#This Row],[Total Score]]&lt;=25, "Critical")</f>
        <v>Low</v>
      </c>
    </row>
    <row r="4232" spans="1:14" x14ac:dyDescent="0.3">
      <c r="A4232" t="s">
        <v>4356</v>
      </c>
      <c r="B4232" s="1">
        <v>46100.648611111108</v>
      </c>
      <c r="C4232" t="s">
        <v>40</v>
      </c>
      <c r="D4232" t="s">
        <v>22</v>
      </c>
      <c r="E4232" t="s">
        <v>16</v>
      </c>
      <c r="F4232" t="s">
        <v>33</v>
      </c>
      <c r="G4232" s="2">
        <v>0.64861111111111114</v>
      </c>
      <c r="H4232" s="3">
        <v>46100</v>
      </c>
      <c r="I4232">
        <v>3</v>
      </c>
      <c r="J4232">
        <f>_xlfn.XLOOKUP(tbl_logs[[#This Row],[Target_Department]],tbl_DeptWeight[Department], tbl_DeptWeight[Impact Score])</f>
        <v>5</v>
      </c>
      <c r="K4232">
        <f>_xlfn.XLOOKUP(tbl_logs[[#This Row],[Employee_Action]],tbl_ResponseLikelihood[Employee Action],tbl_ResponseLikelihood[Likelihood Score])</f>
        <v>4</v>
      </c>
      <c r="L4232">
        <f>tbl_logs[[#This Row],[Impact Score]]*tbl_logs[[#This Row],[Response Multiplier]]</f>
        <v>20</v>
      </c>
      <c r="M4232" t="str" cm="1">
        <f t="array" ref="M4232">_xlfn.IFS(tbl_logs[[#This Row],[Total Score]]&lt;=4, "Low", tbl_logs[[#This Row],[Total Score]]&lt;=10, "Medium", tbl_logs[[#This Row],[Total Score]]&lt;=19, "High", tbl_logs[[#This Row],[Total Score]]&lt;=25, "Very High")</f>
        <v>Very High</v>
      </c>
      <c r="N4232" t="str" cm="1">
        <f t="array" ref="N4232">_xlfn.IFS(tbl_logs[[#This Row],[Total Score]]&lt;=4, "Low", tbl_logs[[#This Row],[Total Score]]&lt;=10, "Medium", tbl_logs[[#This Row],[Total Score]]&lt;=17, "High", tbl_logs[[#This Row],[Total Score]]&lt;=25, "Critical")</f>
        <v>Critical</v>
      </c>
    </row>
    <row r="4233" spans="1:14" x14ac:dyDescent="0.3">
      <c r="A4233" t="s">
        <v>875</v>
      </c>
      <c r="B4233" s="1">
        <v>46100.734027777777</v>
      </c>
      <c r="C4233" t="s">
        <v>40</v>
      </c>
      <c r="D4233" t="s">
        <v>8</v>
      </c>
      <c r="E4233" t="s">
        <v>16</v>
      </c>
      <c r="F4233" t="s">
        <v>53</v>
      </c>
      <c r="G4233" s="2">
        <v>0.73402777777777772</v>
      </c>
      <c r="H4233" s="3">
        <v>46100</v>
      </c>
      <c r="I4233">
        <v>3</v>
      </c>
      <c r="J4233">
        <f>_xlfn.XLOOKUP(tbl_logs[[#This Row],[Target_Department]],tbl_DeptWeight[Department], tbl_DeptWeight[Impact Score])</f>
        <v>5</v>
      </c>
      <c r="K4233">
        <f>_xlfn.XLOOKUP(tbl_logs[[#This Row],[Employee_Action]],tbl_ResponseLikelihood[Employee Action],tbl_ResponseLikelihood[Likelihood Score])</f>
        <v>5</v>
      </c>
      <c r="L4233">
        <f>tbl_logs[[#This Row],[Impact Score]]*tbl_logs[[#This Row],[Response Multiplier]]</f>
        <v>25</v>
      </c>
      <c r="M4233" t="str" cm="1">
        <f t="array" ref="M4233">_xlfn.IFS(tbl_logs[[#This Row],[Total Score]]&lt;=4, "Low", tbl_logs[[#This Row],[Total Score]]&lt;=10, "Medium", tbl_logs[[#This Row],[Total Score]]&lt;=19, "High", tbl_logs[[#This Row],[Total Score]]&lt;=25, "Very High")</f>
        <v>Very High</v>
      </c>
      <c r="N4233" t="str" cm="1">
        <f t="array" ref="N4233">_xlfn.IFS(tbl_logs[[#This Row],[Total Score]]&lt;=4, "Low", tbl_logs[[#This Row],[Total Score]]&lt;=10, "Medium", tbl_logs[[#This Row],[Total Score]]&lt;=17, "High", tbl_logs[[#This Row],[Total Score]]&lt;=25, "Critical")</f>
        <v>Critical</v>
      </c>
    </row>
    <row r="4234" spans="1:14" x14ac:dyDescent="0.3">
      <c r="A4234" t="s">
        <v>1043</v>
      </c>
      <c r="B4234" s="1">
        <v>46100.739583333336</v>
      </c>
      <c r="C4234" t="s">
        <v>7</v>
      </c>
      <c r="D4234" t="s">
        <v>18</v>
      </c>
      <c r="E4234" t="s">
        <v>19</v>
      </c>
      <c r="F4234" t="s">
        <v>33</v>
      </c>
      <c r="G4234" s="2">
        <v>0.73958333333333337</v>
      </c>
      <c r="H4234" s="3">
        <v>46100</v>
      </c>
      <c r="I4234">
        <v>3</v>
      </c>
      <c r="J4234">
        <f>_xlfn.XLOOKUP(tbl_logs[[#This Row],[Target_Department]],tbl_DeptWeight[Department], tbl_DeptWeight[Impact Score])</f>
        <v>3</v>
      </c>
      <c r="K4234">
        <f>_xlfn.XLOOKUP(tbl_logs[[#This Row],[Employee_Action]],tbl_ResponseLikelihood[Employee Action],tbl_ResponseLikelihood[Likelihood Score])</f>
        <v>4</v>
      </c>
      <c r="L4234">
        <f>tbl_logs[[#This Row],[Impact Score]]*tbl_logs[[#This Row],[Response Multiplier]]</f>
        <v>12</v>
      </c>
      <c r="M4234" t="str" cm="1">
        <f t="array" ref="M4234">_xlfn.IFS(tbl_logs[[#This Row],[Total Score]]&lt;=4, "Low", tbl_logs[[#This Row],[Total Score]]&lt;=10, "Medium", tbl_logs[[#This Row],[Total Score]]&lt;=19, "High", tbl_logs[[#This Row],[Total Score]]&lt;=25, "Very High")</f>
        <v>High</v>
      </c>
      <c r="N4234" t="str" cm="1">
        <f t="array" ref="N4234">_xlfn.IFS(tbl_logs[[#This Row],[Total Score]]&lt;=4, "Low", tbl_logs[[#This Row],[Total Score]]&lt;=10, "Medium", tbl_logs[[#This Row],[Total Score]]&lt;=17, "High", tbl_logs[[#This Row],[Total Score]]&lt;=25, "Critical")</f>
        <v>High</v>
      </c>
    </row>
    <row r="4235" spans="1:14" x14ac:dyDescent="0.3">
      <c r="A4235" t="s">
        <v>4506</v>
      </c>
      <c r="B4235" s="1">
        <v>46100.740277777775</v>
      </c>
      <c r="C4235" t="s">
        <v>7</v>
      </c>
      <c r="D4235" t="s">
        <v>18</v>
      </c>
      <c r="E4235" t="s">
        <v>16</v>
      </c>
      <c r="F4235" t="s">
        <v>20</v>
      </c>
      <c r="G4235" s="2">
        <v>0.74027777777777781</v>
      </c>
      <c r="H4235" s="3">
        <v>46100</v>
      </c>
      <c r="I4235">
        <v>3</v>
      </c>
      <c r="J4235">
        <f>_xlfn.XLOOKUP(tbl_logs[[#This Row],[Target_Department]],tbl_DeptWeight[Department], tbl_DeptWeight[Impact Score])</f>
        <v>3</v>
      </c>
      <c r="K4235">
        <f>_xlfn.XLOOKUP(tbl_logs[[#This Row],[Employee_Action]],tbl_ResponseLikelihood[Employee Action],tbl_ResponseLikelihood[Likelihood Score])</f>
        <v>2</v>
      </c>
      <c r="L4235">
        <f>tbl_logs[[#This Row],[Impact Score]]*tbl_logs[[#This Row],[Response Multiplier]]</f>
        <v>6</v>
      </c>
      <c r="M4235" t="str" cm="1">
        <f t="array" ref="M4235">_xlfn.IFS(tbl_logs[[#This Row],[Total Score]]&lt;=4, "Low", tbl_logs[[#This Row],[Total Score]]&lt;=10, "Medium", tbl_logs[[#This Row],[Total Score]]&lt;=19, "High", tbl_logs[[#This Row],[Total Score]]&lt;=25, "Very High")</f>
        <v>Medium</v>
      </c>
      <c r="N4235" t="str" cm="1">
        <f t="array" ref="N4235">_xlfn.IFS(tbl_logs[[#This Row],[Total Score]]&lt;=4, "Low", tbl_logs[[#This Row],[Total Score]]&lt;=10, "Medium", tbl_logs[[#This Row],[Total Score]]&lt;=17, "High", tbl_logs[[#This Row],[Total Score]]&lt;=25, "Critical")</f>
        <v>Medium</v>
      </c>
    </row>
    <row r="4236" spans="1:14" x14ac:dyDescent="0.3">
      <c r="A4236" t="s">
        <v>1846</v>
      </c>
      <c r="B4236" s="1">
        <v>46100.743750000001</v>
      </c>
      <c r="C4236" t="s">
        <v>26</v>
      </c>
      <c r="D4236" t="s">
        <v>18</v>
      </c>
      <c r="E4236" t="s">
        <v>19</v>
      </c>
      <c r="F4236" t="s">
        <v>10</v>
      </c>
      <c r="G4236" s="2">
        <v>0.74375000000000002</v>
      </c>
      <c r="H4236" s="3">
        <v>46100</v>
      </c>
      <c r="I4236">
        <v>3</v>
      </c>
      <c r="J4236">
        <f>_xlfn.XLOOKUP(tbl_logs[[#This Row],[Target_Department]],tbl_DeptWeight[Department], tbl_DeptWeight[Impact Score])</f>
        <v>3</v>
      </c>
      <c r="K4236">
        <f>_xlfn.XLOOKUP(tbl_logs[[#This Row],[Employee_Action]],tbl_ResponseLikelihood[Employee Action],tbl_ResponseLikelihood[Likelihood Score])</f>
        <v>2</v>
      </c>
      <c r="L4236">
        <f>tbl_logs[[#This Row],[Impact Score]]*tbl_logs[[#This Row],[Response Multiplier]]</f>
        <v>6</v>
      </c>
      <c r="M4236" t="str" cm="1">
        <f t="array" ref="M4236">_xlfn.IFS(tbl_logs[[#This Row],[Total Score]]&lt;=4, "Low", tbl_logs[[#This Row],[Total Score]]&lt;=10, "Medium", tbl_logs[[#This Row],[Total Score]]&lt;=19, "High", tbl_logs[[#This Row],[Total Score]]&lt;=25, "Very High")</f>
        <v>Medium</v>
      </c>
      <c r="N4236" t="str" cm="1">
        <f t="array" ref="N4236">_xlfn.IFS(tbl_logs[[#This Row],[Total Score]]&lt;=4, "Low", tbl_logs[[#This Row],[Total Score]]&lt;=10, "Medium", tbl_logs[[#This Row],[Total Score]]&lt;=17, "High", tbl_logs[[#This Row],[Total Score]]&lt;=25, "Critical")</f>
        <v>Medium</v>
      </c>
    </row>
    <row r="4237" spans="1:14" x14ac:dyDescent="0.3">
      <c r="A4237" t="s">
        <v>2381</v>
      </c>
      <c r="B4237" s="1">
        <v>46100.763194444444</v>
      </c>
      <c r="C4237" t="s">
        <v>26</v>
      </c>
      <c r="D4237" t="s">
        <v>15</v>
      </c>
      <c r="E4237" t="s">
        <v>31</v>
      </c>
      <c r="F4237" t="s">
        <v>10</v>
      </c>
      <c r="G4237" s="2">
        <v>0.7631944444444444</v>
      </c>
      <c r="H4237" s="3">
        <v>46100</v>
      </c>
      <c r="I4237">
        <v>3</v>
      </c>
      <c r="J4237">
        <f>_xlfn.XLOOKUP(tbl_logs[[#This Row],[Target_Department]],tbl_DeptWeight[Department], tbl_DeptWeight[Impact Score])</f>
        <v>3</v>
      </c>
      <c r="K4237">
        <f>_xlfn.XLOOKUP(tbl_logs[[#This Row],[Employee_Action]],tbl_ResponseLikelihood[Employee Action],tbl_ResponseLikelihood[Likelihood Score])</f>
        <v>2</v>
      </c>
      <c r="L4237">
        <f>tbl_logs[[#This Row],[Impact Score]]*tbl_logs[[#This Row],[Response Multiplier]]</f>
        <v>6</v>
      </c>
      <c r="M4237" t="str" cm="1">
        <f t="array" ref="M4237">_xlfn.IFS(tbl_logs[[#This Row],[Total Score]]&lt;=4, "Low", tbl_logs[[#This Row],[Total Score]]&lt;=10, "Medium", tbl_logs[[#This Row],[Total Score]]&lt;=19, "High", tbl_logs[[#This Row],[Total Score]]&lt;=25, "Very High")</f>
        <v>Medium</v>
      </c>
      <c r="N4237" t="str" cm="1">
        <f t="array" ref="N4237">_xlfn.IFS(tbl_logs[[#This Row],[Total Score]]&lt;=4, "Low", tbl_logs[[#This Row],[Total Score]]&lt;=10, "Medium", tbl_logs[[#This Row],[Total Score]]&lt;=17, "High", tbl_logs[[#This Row],[Total Score]]&lt;=25, "Critical")</f>
        <v>Medium</v>
      </c>
    </row>
    <row r="4238" spans="1:14" x14ac:dyDescent="0.3">
      <c r="A4238" t="s">
        <v>1129</v>
      </c>
      <c r="B4238" s="1">
        <v>46100.763194444444</v>
      </c>
      <c r="C4238" t="s">
        <v>7</v>
      </c>
      <c r="D4238" t="s">
        <v>18</v>
      </c>
      <c r="E4238" t="s">
        <v>19</v>
      </c>
      <c r="F4238" t="s">
        <v>53</v>
      </c>
      <c r="G4238" s="2">
        <v>0.7631944444444444</v>
      </c>
      <c r="H4238" s="3">
        <v>46100</v>
      </c>
      <c r="I4238">
        <v>3</v>
      </c>
      <c r="J4238">
        <f>_xlfn.XLOOKUP(tbl_logs[[#This Row],[Target_Department]],tbl_DeptWeight[Department], tbl_DeptWeight[Impact Score])</f>
        <v>3</v>
      </c>
      <c r="K4238">
        <f>_xlfn.XLOOKUP(tbl_logs[[#This Row],[Employee_Action]],tbl_ResponseLikelihood[Employee Action],tbl_ResponseLikelihood[Likelihood Score])</f>
        <v>5</v>
      </c>
      <c r="L4238">
        <f>tbl_logs[[#This Row],[Impact Score]]*tbl_logs[[#This Row],[Response Multiplier]]</f>
        <v>15</v>
      </c>
      <c r="M4238" t="str" cm="1">
        <f t="array" ref="M4238">_xlfn.IFS(tbl_logs[[#This Row],[Total Score]]&lt;=4, "Low", tbl_logs[[#This Row],[Total Score]]&lt;=10, "Medium", tbl_logs[[#This Row],[Total Score]]&lt;=19, "High", tbl_logs[[#This Row],[Total Score]]&lt;=25, "Very High")</f>
        <v>High</v>
      </c>
      <c r="N4238" t="str" cm="1">
        <f t="array" ref="N4238">_xlfn.IFS(tbl_logs[[#This Row],[Total Score]]&lt;=4, "Low", tbl_logs[[#This Row],[Total Score]]&lt;=10, "Medium", tbl_logs[[#This Row],[Total Score]]&lt;=17, "High", tbl_logs[[#This Row],[Total Score]]&lt;=25, "Critical")</f>
        <v>High</v>
      </c>
    </row>
    <row r="4239" spans="1:14" x14ac:dyDescent="0.3">
      <c r="A4239" t="s">
        <v>1264</v>
      </c>
      <c r="B4239" s="1">
        <v>46100.790277777778</v>
      </c>
      <c r="C4239" t="s">
        <v>12</v>
      </c>
      <c r="D4239" t="s">
        <v>15</v>
      </c>
      <c r="E4239" t="s">
        <v>19</v>
      </c>
      <c r="F4239" t="s">
        <v>13</v>
      </c>
      <c r="G4239" s="2">
        <v>0.79027777777777775</v>
      </c>
      <c r="H4239" s="3">
        <v>46100</v>
      </c>
      <c r="I4239">
        <v>3</v>
      </c>
      <c r="J4239">
        <f>_xlfn.XLOOKUP(tbl_logs[[#This Row],[Target_Department]],tbl_DeptWeight[Department], tbl_DeptWeight[Impact Score])</f>
        <v>1</v>
      </c>
      <c r="K4239">
        <f>_xlfn.XLOOKUP(tbl_logs[[#This Row],[Employee_Action]],tbl_ResponseLikelihood[Employee Action],tbl_ResponseLikelihood[Likelihood Score])</f>
        <v>1</v>
      </c>
      <c r="L4239">
        <f>tbl_logs[[#This Row],[Impact Score]]*tbl_logs[[#This Row],[Response Multiplier]]</f>
        <v>1</v>
      </c>
      <c r="M4239" t="str" cm="1">
        <f t="array" ref="M4239">_xlfn.IFS(tbl_logs[[#This Row],[Total Score]]&lt;=4, "Low", tbl_logs[[#This Row],[Total Score]]&lt;=10, "Medium", tbl_logs[[#This Row],[Total Score]]&lt;=19, "High", tbl_logs[[#This Row],[Total Score]]&lt;=25, "Very High")</f>
        <v>Low</v>
      </c>
      <c r="N4239" t="str" cm="1">
        <f t="array" ref="N4239">_xlfn.IFS(tbl_logs[[#This Row],[Total Score]]&lt;=4, "Low", tbl_logs[[#This Row],[Total Score]]&lt;=10, "Medium", tbl_logs[[#This Row],[Total Score]]&lt;=17, "High", tbl_logs[[#This Row],[Total Score]]&lt;=25, "Critical")</f>
        <v>Low</v>
      </c>
    </row>
    <row r="4240" spans="1:14" x14ac:dyDescent="0.3">
      <c r="A4240" t="s">
        <v>2347</v>
      </c>
      <c r="B4240" s="1">
        <v>46100.793749999997</v>
      </c>
      <c r="C4240" t="s">
        <v>26</v>
      </c>
      <c r="D4240" t="s">
        <v>15</v>
      </c>
      <c r="E4240" t="s">
        <v>19</v>
      </c>
      <c r="F4240" t="s">
        <v>10</v>
      </c>
      <c r="G4240" s="2">
        <v>0.79374999999999996</v>
      </c>
      <c r="H4240" s="3">
        <v>46100</v>
      </c>
      <c r="I4240">
        <v>3</v>
      </c>
      <c r="J4240">
        <f>_xlfn.XLOOKUP(tbl_logs[[#This Row],[Target_Department]],tbl_DeptWeight[Department], tbl_DeptWeight[Impact Score])</f>
        <v>3</v>
      </c>
      <c r="K4240">
        <f>_xlfn.XLOOKUP(tbl_logs[[#This Row],[Employee_Action]],tbl_ResponseLikelihood[Employee Action],tbl_ResponseLikelihood[Likelihood Score])</f>
        <v>2</v>
      </c>
      <c r="L4240">
        <f>tbl_logs[[#This Row],[Impact Score]]*tbl_logs[[#This Row],[Response Multiplier]]</f>
        <v>6</v>
      </c>
      <c r="M4240" t="str" cm="1">
        <f t="array" ref="M4240">_xlfn.IFS(tbl_logs[[#This Row],[Total Score]]&lt;=4, "Low", tbl_logs[[#This Row],[Total Score]]&lt;=10, "Medium", tbl_logs[[#This Row],[Total Score]]&lt;=19, "High", tbl_logs[[#This Row],[Total Score]]&lt;=25, "Very High")</f>
        <v>Medium</v>
      </c>
      <c r="N4240" t="str" cm="1">
        <f t="array" ref="N4240">_xlfn.IFS(tbl_logs[[#This Row],[Total Score]]&lt;=4, "Low", tbl_logs[[#This Row],[Total Score]]&lt;=10, "Medium", tbl_logs[[#This Row],[Total Score]]&lt;=17, "High", tbl_logs[[#This Row],[Total Score]]&lt;=25, "Critical")</f>
        <v>Medium</v>
      </c>
    </row>
    <row r="4241" spans="1:14" x14ac:dyDescent="0.3">
      <c r="A4241" t="s">
        <v>50</v>
      </c>
      <c r="B4241" s="1">
        <v>46100.800000000003</v>
      </c>
      <c r="C4241" t="s">
        <v>35</v>
      </c>
      <c r="D4241" t="s">
        <v>22</v>
      </c>
      <c r="E4241" t="s">
        <v>9</v>
      </c>
      <c r="F4241" t="s">
        <v>10</v>
      </c>
      <c r="G4241" s="2">
        <v>0.8</v>
      </c>
      <c r="H4241" s="3">
        <v>46100</v>
      </c>
      <c r="I4241">
        <v>3</v>
      </c>
      <c r="J4241">
        <f>_xlfn.XLOOKUP(tbl_logs[[#This Row],[Target_Department]],tbl_DeptWeight[Department], tbl_DeptWeight[Impact Score])</f>
        <v>1</v>
      </c>
      <c r="K4241">
        <f>_xlfn.XLOOKUP(tbl_logs[[#This Row],[Employee_Action]],tbl_ResponseLikelihood[Employee Action],tbl_ResponseLikelihood[Likelihood Score])</f>
        <v>2</v>
      </c>
      <c r="L4241">
        <f>tbl_logs[[#This Row],[Impact Score]]*tbl_logs[[#This Row],[Response Multiplier]]</f>
        <v>2</v>
      </c>
      <c r="M4241" t="str" cm="1">
        <f t="array" ref="M4241">_xlfn.IFS(tbl_logs[[#This Row],[Total Score]]&lt;=4, "Low", tbl_logs[[#This Row],[Total Score]]&lt;=10, "Medium", tbl_logs[[#This Row],[Total Score]]&lt;=19, "High", tbl_logs[[#This Row],[Total Score]]&lt;=25, "Very High")</f>
        <v>Low</v>
      </c>
      <c r="N4241" t="str" cm="1">
        <f t="array" ref="N4241">_xlfn.IFS(tbl_logs[[#This Row],[Total Score]]&lt;=4, "Low", tbl_logs[[#This Row],[Total Score]]&lt;=10, "Medium", tbl_logs[[#This Row],[Total Score]]&lt;=17, "High", tbl_logs[[#This Row],[Total Score]]&lt;=25, "Critical")</f>
        <v>Low</v>
      </c>
    </row>
    <row r="4242" spans="1:14" x14ac:dyDescent="0.3">
      <c r="A4242" t="s">
        <v>93</v>
      </c>
      <c r="B4242" s="1">
        <v>46100.811805555553</v>
      </c>
      <c r="C4242" t="s">
        <v>35</v>
      </c>
      <c r="D4242" t="s">
        <v>8</v>
      </c>
      <c r="E4242" t="s">
        <v>19</v>
      </c>
      <c r="F4242" t="s">
        <v>20</v>
      </c>
      <c r="G4242" s="2">
        <v>0.81180555555555556</v>
      </c>
      <c r="H4242" s="3">
        <v>46100</v>
      </c>
      <c r="I4242">
        <v>3</v>
      </c>
      <c r="J4242">
        <f>_xlfn.XLOOKUP(tbl_logs[[#This Row],[Target_Department]],tbl_DeptWeight[Department], tbl_DeptWeight[Impact Score])</f>
        <v>1</v>
      </c>
      <c r="K4242">
        <f>_xlfn.XLOOKUP(tbl_logs[[#This Row],[Employee_Action]],tbl_ResponseLikelihood[Employee Action],tbl_ResponseLikelihood[Likelihood Score])</f>
        <v>2</v>
      </c>
      <c r="L4242">
        <f>tbl_logs[[#This Row],[Impact Score]]*tbl_logs[[#This Row],[Response Multiplier]]</f>
        <v>2</v>
      </c>
      <c r="M4242" t="str" cm="1">
        <f t="array" ref="M4242">_xlfn.IFS(tbl_logs[[#This Row],[Total Score]]&lt;=4, "Low", tbl_logs[[#This Row],[Total Score]]&lt;=10, "Medium", tbl_logs[[#This Row],[Total Score]]&lt;=19, "High", tbl_logs[[#This Row],[Total Score]]&lt;=25, "Very High")</f>
        <v>Low</v>
      </c>
      <c r="N4242" t="str" cm="1">
        <f t="array" ref="N4242">_xlfn.IFS(tbl_logs[[#This Row],[Total Score]]&lt;=4, "Low", tbl_logs[[#This Row],[Total Score]]&lt;=10, "Medium", tbl_logs[[#This Row],[Total Score]]&lt;=17, "High", tbl_logs[[#This Row],[Total Score]]&lt;=25, "Critical")</f>
        <v>Low</v>
      </c>
    </row>
    <row r="4243" spans="1:14" x14ac:dyDescent="0.3">
      <c r="A4243" t="s">
        <v>1997</v>
      </c>
      <c r="B4243" s="1">
        <v>46100.856249999997</v>
      </c>
      <c r="C4243" t="s">
        <v>12</v>
      </c>
      <c r="D4243" t="s">
        <v>22</v>
      </c>
      <c r="E4243" t="s">
        <v>16</v>
      </c>
      <c r="F4243" t="s">
        <v>33</v>
      </c>
      <c r="G4243" s="2">
        <v>0.85624999999999996</v>
      </c>
      <c r="H4243" s="3">
        <v>46100</v>
      </c>
      <c r="I4243">
        <v>3</v>
      </c>
      <c r="J4243">
        <f>_xlfn.XLOOKUP(tbl_logs[[#This Row],[Target_Department]],tbl_DeptWeight[Department], tbl_DeptWeight[Impact Score])</f>
        <v>1</v>
      </c>
      <c r="K4243">
        <f>_xlfn.XLOOKUP(tbl_logs[[#This Row],[Employee_Action]],tbl_ResponseLikelihood[Employee Action],tbl_ResponseLikelihood[Likelihood Score])</f>
        <v>4</v>
      </c>
      <c r="L4243">
        <f>tbl_logs[[#This Row],[Impact Score]]*tbl_logs[[#This Row],[Response Multiplier]]</f>
        <v>4</v>
      </c>
      <c r="M4243" t="str" cm="1">
        <f t="array" ref="M4243">_xlfn.IFS(tbl_logs[[#This Row],[Total Score]]&lt;=4, "Low", tbl_logs[[#This Row],[Total Score]]&lt;=10, "Medium", tbl_logs[[#This Row],[Total Score]]&lt;=19, "High", tbl_logs[[#This Row],[Total Score]]&lt;=25, "Very High")</f>
        <v>Low</v>
      </c>
      <c r="N4243" t="str" cm="1">
        <f t="array" ref="N4243">_xlfn.IFS(tbl_logs[[#This Row],[Total Score]]&lt;=4, "Low", tbl_logs[[#This Row],[Total Score]]&lt;=10, "Medium", tbl_logs[[#This Row],[Total Score]]&lt;=17, "High", tbl_logs[[#This Row],[Total Score]]&lt;=25, "Critical")</f>
        <v>Low</v>
      </c>
    </row>
    <row r="4244" spans="1:14" x14ac:dyDescent="0.3">
      <c r="A4244" t="s">
        <v>4399</v>
      </c>
      <c r="B4244" s="1">
        <v>46100.857638888891</v>
      </c>
      <c r="C4244" t="s">
        <v>12</v>
      </c>
      <c r="D4244" t="s">
        <v>8</v>
      </c>
      <c r="E4244" t="s">
        <v>31</v>
      </c>
      <c r="F4244" t="s">
        <v>10</v>
      </c>
      <c r="G4244" s="2">
        <v>0.85763888888888884</v>
      </c>
      <c r="H4244" s="3">
        <v>46100</v>
      </c>
      <c r="I4244">
        <v>3</v>
      </c>
      <c r="J4244">
        <f>_xlfn.XLOOKUP(tbl_logs[[#This Row],[Target_Department]],tbl_DeptWeight[Department], tbl_DeptWeight[Impact Score])</f>
        <v>1</v>
      </c>
      <c r="K4244">
        <f>_xlfn.XLOOKUP(tbl_logs[[#This Row],[Employee_Action]],tbl_ResponseLikelihood[Employee Action],tbl_ResponseLikelihood[Likelihood Score])</f>
        <v>2</v>
      </c>
      <c r="L4244">
        <f>tbl_logs[[#This Row],[Impact Score]]*tbl_logs[[#This Row],[Response Multiplier]]</f>
        <v>2</v>
      </c>
      <c r="M4244" t="str" cm="1">
        <f t="array" ref="M4244">_xlfn.IFS(tbl_logs[[#This Row],[Total Score]]&lt;=4, "Low", tbl_logs[[#This Row],[Total Score]]&lt;=10, "Medium", tbl_logs[[#This Row],[Total Score]]&lt;=19, "High", tbl_logs[[#This Row],[Total Score]]&lt;=25, "Very High")</f>
        <v>Low</v>
      </c>
      <c r="N4244" t="str" cm="1">
        <f t="array" ref="N4244">_xlfn.IFS(tbl_logs[[#This Row],[Total Score]]&lt;=4, "Low", tbl_logs[[#This Row],[Total Score]]&lt;=10, "Medium", tbl_logs[[#This Row],[Total Score]]&lt;=17, "High", tbl_logs[[#This Row],[Total Score]]&lt;=25, "Critical")</f>
        <v>Low</v>
      </c>
    </row>
    <row r="4245" spans="1:14" x14ac:dyDescent="0.3">
      <c r="A4245" t="s">
        <v>3815</v>
      </c>
      <c r="B4245" s="1">
        <v>46100.874305555553</v>
      </c>
      <c r="C4245" t="s">
        <v>7</v>
      </c>
      <c r="D4245" t="s">
        <v>22</v>
      </c>
      <c r="E4245" t="s">
        <v>19</v>
      </c>
      <c r="F4245" t="s">
        <v>10</v>
      </c>
      <c r="G4245" s="2">
        <v>0.87430555555555556</v>
      </c>
      <c r="H4245" s="3">
        <v>46100</v>
      </c>
      <c r="I4245">
        <v>3</v>
      </c>
      <c r="J4245">
        <f>_xlfn.XLOOKUP(tbl_logs[[#This Row],[Target_Department]],tbl_DeptWeight[Department], tbl_DeptWeight[Impact Score])</f>
        <v>3</v>
      </c>
      <c r="K4245">
        <f>_xlfn.XLOOKUP(tbl_logs[[#This Row],[Employee_Action]],tbl_ResponseLikelihood[Employee Action],tbl_ResponseLikelihood[Likelihood Score])</f>
        <v>2</v>
      </c>
      <c r="L4245">
        <f>tbl_logs[[#This Row],[Impact Score]]*tbl_logs[[#This Row],[Response Multiplier]]</f>
        <v>6</v>
      </c>
      <c r="M4245" t="str" cm="1">
        <f t="array" ref="M4245">_xlfn.IFS(tbl_logs[[#This Row],[Total Score]]&lt;=4, "Low", tbl_logs[[#This Row],[Total Score]]&lt;=10, "Medium", tbl_logs[[#This Row],[Total Score]]&lt;=19, "High", tbl_logs[[#This Row],[Total Score]]&lt;=25, "Very High")</f>
        <v>Medium</v>
      </c>
      <c r="N4245" t="str" cm="1">
        <f t="array" ref="N4245">_xlfn.IFS(tbl_logs[[#This Row],[Total Score]]&lt;=4, "Low", tbl_logs[[#This Row],[Total Score]]&lt;=10, "Medium", tbl_logs[[#This Row],[Total Score]]&lt;=17, "High", tbl_logs[[#This Row],[Total Score]]&lt;=25, "Critical")</f>
        <v>Medium</v>
      </c>
    </row>
    <row r="4246" spans="1:14" x14ac:dyDescent="0.3">
      <c r="A4246" t="s">
        <v>1727</v>
      </c>
      <c r="B4246" s="1">
        <v>46100.893750000003</v>
      </c>
      <c r="C4246" t="s">
        <v>7</v>
      </c>
      <c r="D4246" t="s">
        <v>15</v>
      </c>
      <c r="E4246" t="s">
        <v>19</v>
      </c>
      <c r="F4246" t="s">
        <v>20</v>
      </c>
      <c r="G4246" s="2">
        <v>0.89375000000000004</v>
      </c>
      <c r="H4246" s="3">
        <v>46100</v>
      </c>
      <c r="I4246">
        <v>3</v>
      </c>
      <c r="J4246">
        <f>_xlfn.XLOOKUP(tbl_logs[[#This Row],[Target_Department]],tbl_DeptWeight[Department], tbl_DeptWeight[Impact Score])</f>
        <v>3</v>
      </c>
      <c r="K4246">
        <f>_xlfn.XLOOKUP(tbl_logs[[#This Row],[Employee_Action]],tbl_ResponseLikelihood[Employee Action],tbl_ResponseLikelihood[Likelihood Score])</f>
        <v>2</v>
      </c>
      <c r="L4246">
        <f>tbl_logs[[#This Row],[Impact Score]]*tbl_logs[[#This Row],[Response Multiplier]]</f>
        <v>6</v>
      </c>
      <c r="M4246" t="str" cm="1">
        <f t="array" ref="M4246">_xlfn.IFS(tbl_logs[[#This Row],[Total Score]]&lt;=4, "Low", tbl_logs[[#This Row],[Total Score]]&lt;=10, "Medium", tbl_logs[[#This Row],[Total Score]]&lt;=19, "High", tbl_logs[[#This Row],[Total Score]]&lt;=25, "Very High")</f>
        <v>Medium</v>
      </c>
      <c r="N4246" t="str" cm="1">
        <f t="array" ref="N4246">_xlfn.IFS(tbl_logs[[#This Row],[Total Score]]&lt;=4, "Low", tbl_logs[[#This Row],[Total Score]]&lt;=10, "Medium", tbl_logs[[#This Row],[Total Score]]&lt;=17, "High", tbl_logs[[#This Row],[Total Score]]&lt;=25, "Critical")</f>
        <v>Medium</v>
      </c>
    </row>
    <row r="4247" spans="1:14" x14ac:dyDescent="0.3">
      <c r="A4247" t="s">
        <v>3607</v>
      </c>
      <c r="B4247" s="1">
        <v>46100.901388888888</v>
      </c>
      <c r="C4247" t="s">
        <v>26</v>
      </c>
      <c r="D4247" t="s">
        <v>15</v>
      </c>
      <c r="E4247" t="s">
        <v>19</v>
      </c>
      <c r="F4247" t="s">
        <v>10</v>
      </c>
      <c r="G4247" s="2">
        <v>0.90138888888888891</v>
      </c>
      <c r="H4247" s="3">
        <v>46100</v>
      </c>
      <c r="I4247">
        <v>3</v>
      </c>
      <c r="J4247">
        <f>_xlfn.XLOOKUP(tbl_logs[[#This Row],[Target_Department]],tbl_DeptWeight[Department], tbl_DeptWeight[Impact Score])</f>
        <v>3</v>
      </c>
      <c r="K4247">
        <f>_xlfn.XLOOKUP(tbl_logs[[#This Row],[Employee_Action]],tbl_ResponseLikelihood[Employee Action],tbl_ResponseLikelihood[Likelihood Score])</f>
        <v>2</v>
      </c>
      <c r="L4247">
        <f>tbl_logs[[#This Row],[Impact Score]]*tbl_logs[[#This Row],[Response Multiplier]]</f>
        <v>6</v>
      </c>
      <c r="M4247" t="str" cm="1">
        <f t="array" ref="M4247">_xlfn.IFS(tbl_logs[[#This Row],[Total Score]]&lt;=4, "Low", tbl_logs[[#This Row],[Total Score]]&lt;=10, "Medium", tbl_logs[[#This Row],[Total Score]]&lt;=19, "High", tbl_logs[[#This Row],[Total Score]]&lt;=25, "Very High")</f>
        <v>Medium</v>
      </c>
      <c r="N4247" t="str" cm="1">
        <f t="array" ref="N4247">_xlfn.IFS(tbl_logs[[#This Row],[Total Score]]&lt;=4, "Low", tbl_logs[[#This Row],[Total Score]]&lt;=10, "Medium", tbl_logs[[#This Row],[Total Score]]&lt;=17, "High", tbl_logs[[#This Row],[Total Score]]&lt;=25, "Critical")</f>
        <v>Medium</v>
      </c>
    </row>
    <row r="4248" spans="1:14" x14ac:dyDescent="0.3">
      <c r="A4248" t="s">
        <v>2941</v>
      </c>
      <c r="B4248" s="1">
        <v>46100.924305555556</v>
      </c>
      <c r="C4248" t="s">
        <v>7</v>
      </c>
      <c r="D4248" t="s">
        <v>8</v>
      </c>
      <c r="E4248" t="s">
        <v>31</v>
      </c>
      <c r="F4248" t="s">
        <v>13</v>
      </c>
      <c r="G4248" s="2">
        <v>0.9243055555555556</v>
      </c>
      <c r="H4248" s="3">
        <v>46100</v>
      </c>
      <c r="I4248">
        <v>3</v>
      </c>
      <c r="J4248">
        <f>_xlfn.XLOOKUP(tbl_logs[[#This Row],[Target_Department]],tbl_DeptWeight[Department], tbl_DeptWeight[Impact Score])</f>
        <v>3</v>
      </c>
      <c r="K4248">
        <f>_xlfn.XLOOKUP(tbl_logs[[#This Row],[Employee_Action]],tbl_ResponseLikelihood[Employee Action],tbl_ResponseLikelihood[Likelihood Score])</f>
        <v>1</v>
      </c>
      <c r="L4248">
        <f>tbl_logs[[#This Row],[Impact Score]]*tbl_logs[[#This Row],[Response Multiplier]]</f>
        <v>3</v>
      </c>
      <c r="M4248" t="str" cm="1">
        <f t="array" ref="M4248">_xlfn.IFS(tbl_logs[[#This Row],[Total Score]]&lt;=4, "Low", tbl_logs[[#This Row],[Total Score]]&lt;=10, "Medium", tbl_logs[[#This Row],[Total Score]]&lt;=19, "High", tbl_logs[[#This Row],[Total Score]]&lt;=25, "Very High")</f>
        <v>Low</v>
      </c>
      <c r="N4248" t="str" cm="1">
        <f t="array" ref="N4248">_xlfn.IFS(tbl_logs[[#This Row],[Total Score]]&lt;=4, "Low", tbl_logs[[#This Row],[Total Score]]&lt;=10, "Medium", tbl_logs[[#This Row],[Total Score]]&lt;=17, "High", tbl_logs[[#This Row],[Total Score]]&lt;=25, "Critical")</f>
        <v>Low</v>
      </c>
    </row>
    <row r="4249" spans="1:14" x14ac:dyDescent="0.3">
      <c r="A4249" t="s">
        <v>3537</v>
      </c>
      <c r="B4249" s="1">
        <v>46100.993055555555</v>
      </c>
      <c r="C4249" t="s">
        <v>40</v>
      </c>
      <c r="D4249" t="s">
        <v>8</v>
      </c>
      <c r="E4249" t="s">
        <v>16</v>
      </c>
      <c r="F4249" t="s">
        <v>13</v>
      </c>
      <c r="G4249" s="2">
        <v>0.99305555555555558</v>
      </c>
      <c r="H4249" s="3">
        <v>46100</v>
      </c>
      <c r="I4249">
        <v>3</v>
      </c>
      <c r="J4249">
        <f>_xlfn.XLOOKUP(tbl_logs[[#This Row],[Target_Department]],tbl_DeptWeight[Department], tbl_DeptWeight[Impact Score])</f>
        <v>5</v>
      </c>
      <c r="K4249">
        <f>_xlfn.XLOOKUP(tbl_logs[[#This Row],[Employee_Action]],tbl_ResponseLikelihood[Employee Action],tbl_ResponseLikelihood[Likelihood Score])</f>
        <v>1</v>
      </c>
      <c r="L4249">
        <f>tbl_logs[[#This Row],[Impact Score]]*tbl_logs[[#This Row],[Response Multiplier]]</f>
        <v>5</v>
      </c>
      <c r="M4249" t="str" cm="1">
        <f t="array" ref="M4249">_xlfn.IFS(tbl_logs[[#This Row],[Total Score]]&lt;=4, "Low", tbl_logs[[#This Row],[Total Score]]&lt;=10, "Medium", tbl_logs[[#This Row],[Total Score]]&lt;=19, "High", tbl_logs[[#This Row],[Total Score]]&lt;=25, "Very High")</f>
        <v>Medium</v>
      </c>
      <c r="N4249" t="str" cm="1">
        <f t="array" ref="N4249">_xlfn.IFS(tbl_logs[[#This Row],[Total Score]]&lt;=4, "Low", tbl_logs[[#This Row],[Total Score]]&lt;=10, "Medium", tbl_logs[[#This Row],[Total Score]]&lt;=17, "High", tbl_logs[[#This Row],[Total Score]]&lt;=25, "Critical")</f>
        <v>Medium</v>
      </c>
    </row>
    <row r="4250" spans="1:14" x14ac:dyDescent="0.3">
      <c r="A4250" t="s">
        <v>1047</v>
      </c>
      <c r="B4250" s="1">
        <v>46100.998611111114</v>
      </c>
      <c r="C4250" t="s">
        <v>47</v>
      </c>
      <c r="D4250" t="s">
        <v>18</v>
      </c>
      <c r="E4250" t="s">
        <v>31</v>
      </c>
      <c r="F4250" t="s">
        <v>10</v>
      </c>
      <c r="G4250" s="2">
        <v>0.99861111111111112</v>
      </c>
      <c r="H4250" s="3">
        <v>46100</v>
      </c>
      <c r="I4250">
        <v>3</v>
      </c>
      <c r="J4250">
        <f>_xlfn.XLOOKUP(tbl_logs[[#This Row],[Target_Department]],tbl_DeptWeight[Department], tbl_DeptWeight[Impact Score])</f>
        <v>1</v>
      </c>
      <c r="K4250">
        <f>_xlfn.XLOOKUP(tbl_logs[[#This Row],[Employee_Action]],tbl_ResponseLikelihood[Employee Action],tbl_ResponseLikelihood[Likelihood Score])</f>
        <v>2</v>
      </c>
      <c r="L4250">
        <f>tbl_logs[[#This Row],[Impact Score]]*tbl_logs[[#This Row],[Response Multiplier]]</f>
        <v>2</v>
      </c>
      <c r="M4250" t="str" cm="1">
        <f t="array" ref="M4250">_xlfn.IFS(tbl_logs[[#This Row],[Total Score]]&lt;=4, "Low", tbl_logs[[#This Row],[Total Score]]&lt;=10, "Medium", tbl_logs[[#This Row],[Total Score]]&lt;=19, "High", tbl_logs[[#This Row],[Total Score]]&lt;=25, "Very High")</f>
        <v>Low</v>
      </c>
      <c r="N4250" t="str" cm="1">
        <f t="array" ref="N4250">_xlfn.IFS(tbl_logs[[#This Row],[Total Score]]&lt;=4, "Low", tbl_logs[[#This Row],[Total Score]]&lt;=10, "Medium", tbl_logs[[#This Row],[Total Score]]&lt;=17, "High", tbl_logs[[#This Row],[Total Score]]&lt;=25, "Critical")</f>
        <v>Low</v>
      </c>
    </row>
    <row r="4251" spans="1:14" x14ac:dyDescent="0.3">
      <c r="A4251" t="s">
        <v>1526</v>
      </c>
      <c r="B4251" s="1">
        <v>46101</v>
      </c>
      <c r="C4251" t="s">
        <v>35</v>
      </c>
      <c r="D4251" t="s">
        <v>18</v>
      </c>
      <c r="E4251" t="s">
        <v>16</v>
      </c>
      <c r="F4251" t="s">
        <v>10</v>
      </c>
      <c r="G4251" s="2">
        <v>0</v>
      </c>
      <c r="H4251" s="3">
        <v>46101</v>
      </c>
      <c r="I4251">
        <v>3</v>
      </c>
      <c r="J4251">
        <f>_xlfn.XLOOKUP(tbl_logs[[#This Row],[Target_Department]],tbl_DeptWeight[Department], tbl_DeptWeight[Impact Score])</f>
        <v>1</v>
      </c>
      <c r="K4251">
        <f>_xlfn.XLOOKUP(tbl_logs[[#This Row],[Employee_Action]],tbl_ResponseLikelihood[Employee Action],tbl_ResponseLikelihood[Likelihood Score])</f>
        <v>2</v>
      </c>
      <c r="L4251">
        <f>tbl_logs[[#This Row],[Impact Score]]*tbl_logs[[#This Row],[Response Multiplier]]</f>
        <v>2</v>
      </c>
      <c r="M4251" t="str" cm="1">
        <f t="array" ref="M4251">_xlfn.IFS(tbl_logs[[#This Row],[Total Score]]&lt;=4, "Low", tbl_logs[[#This Row],[Total Score]]&lt;=10, "Medium", tbl_logs[[#This Row],[Total Score]]&lt;=19, "High", tbl_logs[[#This Row],[Total Score]]&lt;=25, "Very High")</f>
        <v>Low</v>
      </c>
      <c r="N4251" t="str" cm="1">
        <f t="array" ref="N4251">_xlfn.IFS(tbl_logs[[#This Row],[Total Score]]&lt;=4, "Low", tbl_logs[[#This Row],[Total Score]]&lt;=10, "Medium", tbl_logs[[#This Row],[Total Score]]&lt;=17, "High", tbl_logs[[#This Row],[Total Score]]&lt;=25, "Critical")</f>
        <v>Low</v>
      </c>
    </row>
    <row r="4252" spans="1:14" x14ac:dyDescent="0.3">
      <c r="A4252" t="s">
        <v>2408</v>
      </c>
      <c r="B4252" s="1">
        <v>46101.009027777778</v>
      </c>
      <c r="C4252" t="s">
        <v>47</v>
      </c>
      <c r="D4252" t="s">
        <v>15</v>
      </c>
      <c r="E4252" t="s">
        <v>31</v>
      </c>
      <c r="F4252" t="s">
        <v>10</v>
      </c>
      <c r="G4252" s="2">
        <v>9.0277777777777769E-3</v>
      </c>
      <c r="H4252" s="3">
        <v>46101</v>
      </c>
      <c r="I4252">
        <v>3</v>
      </c>
      <c r="J4252">
        <f>_xlfn.XLOOKUP(tbl_logs[[#This Row],[Target_Department]],tbl_DeptWeight[Department], tbl_DeptWeight[Impact Score])</f>
        <v>1</v>
      </c>
      <c r="K4252">
        <f>_xlfn.XLOOKUP(tbl_logs[[#This Row],[Employee_Action]],tbl_ResponseLikelihood[Employee Action],tbl_ResponseLikelihood[Likelihood Score])</f>
        <v>2</v>
      </c>
      <c r="L4252">
        <f>tbl_logs[[#This Row],[Impact Score]]*tbl_logs[[#This Row],[Response Multiplier]]</f>
        <v>2</v>
      </c>
      <c r="M4252" t="str" cm="1">
        <f t="array" ref="M4252">_xlfn.IFS(tbl_logs[[#This Row],[Total Score]]&lt;=4, "Low", tbl_logs[[#This Row],[Total Score]]&lt;=10, "Medium", tbl_logs[[#This Row],[Total Score]]&lt;=19, "High", tbl_logs[[#This Row],[Total Score]]&lt;=25, "Very High")</f>
        <v>Low</v>
      </c>
      <c r="N4252" t="str" cm="1">
        <f t="array" ref="N4252">_xlfn.IFS(tbl_logs[[#This Row],[Total Score]]&lt;=4, "Low", tbl_logs[[#This Row],[Total Score]]&lt;=10, "Medium", tbl_logs[[#This Row],[Total Score]]&lt;=17, "High", tbl_logs[[#This Row],[Total Score]]&lt;=25, "Critical")</f>
        <v>Low</v>
      </c>
    </row>
    <row r="4253" spans="1:14" x14ac:dyDescent="0.3">
      <c r="A4253" t="s">
        <v>4486</v>
      </c>
      <c r="B4253" s="1">
        <v>46101.01458333333</v>
      </c>
      <c r="C4253" t="s">
        <v>7</v>
      </c>
      <c r="D4253" t="s">
        <v>15</v>
      </c>
      <c r="E4253" t="s">
        <v>16</v>
      </c>
      <c r="F4253" t="s">
        <v>10</v>
      </c>
      <c r="G4253" s="2">
        <v>1.4583333333333334E-2</v>
      </c>
      <c r="H4253" s="3">
        <v>46101</v>
      </c>
      <c r="I4253">
        <v>3</v>
      </c>
      <c r="J4253">
        <f>_xlfn.XLOOKUP(tbl_logs[[#This Row],[Target_Department]],tbl_DeptWeight[Department], tbl_DeptWeight[Impact Score])</f>
        <v>3</v>
      </c>
      <c r="K4253">
        <f>_xlfn.XLOOKUP(tbl_logs[[#This Row],[Employee_Action]],tbl_ResponseLikelihood[Employee Action],tbl_ResponseLikelihood[Likelihood Score])</f>
        <v>2</v>
      </c>
      <c r="L4253">
        <f>tbl_logs[[#This Row],[Impact Score]]*tbl_logs[[#This Row],[Response Multiplier]]</f>
        <v>6</v>
      </c>
      <c r="M4253" t="str" cm="1">
        <f t="array" ref="M4253">_xlfn.IFS(tbl_logs[[#This Row],[Total Score]]&lt;=4, "Low", tbl_logs[[#This Row],[Total Score]]&lt;=10, "Medium", tbl_logs[[#This Row],[Total Score]]&lt;=19, "High", tbl_logs[[#This Row],[Total Score]]&lt;=25, "Very High")</f>
        <v>Medium</v>
      </c>
      <c r="N4253" t="str" cm="1">
        <f t="array" ref="N4253">_xlfn.IFS(tbl_logs[[#This Row],[Total Score]]&lt;=4, "Low", tbl_logs[[#This Row],[Total Score]]&lt;=10, "Medium", tbl_logs[[#This Row],[Total Score]]&lt;=17, "High", tbl_logs[[#This Row],[Total Score]]&lt;=25, "Critical")</f>
        <v>Medium</v>
      </c>
    </row>
    <row r="4254" spans="1:14" x14ac:dyDescent="0.3">
      <c r="A4254" t="s">
        <v>3853</v>
      </c>
      <c r="B4254" s="1">
        <v>46101.019444444442</v>
      </c>
      <c r="C4254" t="s">
        <v>26</v>
      </c>
      <c r="D4254" t="s">
        <v>18</v>
      </c>
      <c r="E4254" t="s">
        <v>16</v>
      </c>
      <c r="F4254" t="s">
        <v>20</v>
      </c>
      <c r="G4254" s="2">
        <v>1.9444444444444445E-2</v>
      </c>
      <c r="H4254" s="3">
        <v>46101</v>
      </c>
      <c r="I4254">
        <v>3</v>
      </c>
      <c r="J4254">
        <f>_xlfn.XLOOKUP(tbl_logs[[#This Row],[Target_Department]],tbl_DeptWeight[Department], tbl_DeptWeight[Impact Score])</f>
        <v>3</v>
      </c>
      <c r="K4254">
        <f>_xlfn.XLOOKUP(tbl_logs[[#This Row],[Employee_Action]],tbl_ResponseLikelihood[Employee Action],tbl_ResponseLikelihood[Likelihood Score])</f>
        <v>2</v>
      </c>
      <c r="L4254">
        <f>tbl_logs[[#This Row],[Impact Score]]*tbl_logs[[#This Row],[Response Multiplier]]</f>
        <v>6</v>
      </c>
      <c r="M4254" t="str" cm="1">
        <f t="array" ref="M4254">_xlfn.IFS(tbl_logs[[#This Row],[Total Score]]&lt;=4, "Low", tbl_logs[[#This Row],[Total Score]]&lt;=10, "Medium", tbl_logs[[#This Row],[Total Score]]&lt;=19, "High", tbl_logs[[#This Row],[Total Score]]&lt;=25, "Very High")</f>
        <v>Medium</v>
      </c>
      <c r="N4254" t="str" cm="1">
        <f t="array" ref="N4254">_xlfn.IFS(tbl_logs[[#This Row],[Total Score]]&lt;=4, "Low", tbl_logs[[#This Row],[Total Score]]&lt;=10, "Medium", tbl_logs[[#This Row],[Total Score]]&lt;=17, "High", tbl_logs[[#This Row],[Total Score]]&lt;=25, "Critical")</f>
        <v>Medium</v>
      </c>
    </row>
    <row r="4255" spans="1:14" x14ac:dyDescent="0.3">
      <c r="A4255" t="s">
        <v>4477</v>
      </c>
      <c r="B4255" s="1">
        <v>46101.023611111108</v>
      </c>
      <c r="C4255" t="s">
        <v>47</v>
      </c>
      <c r="D4255" t="s">
        <v>15</v>
      </c>
      <c r="E4255" t="s">
        <v>31</v>
      </c>
      <c r="F4255" t="s">
        <v>20</v>
      </c>
      <c r="G4255" s="2">
        <v>2.361111111111111E-2</v>
      </c>
      <c r="H4255" s="3">
        <v>46101</v>
      </c>
      <c r="I4255">
        <v>3</v>
      </c>
      <c r="J4255">
        <f>_xlfn.XLOOKUP(tbl_logs[[#This Row],[Target_Department]],tbl_DeptWeight[Department], tbl_DeptWeight[Impact Score])</f>
        <v>1</v>
      </c>
      <c r="K4255">
        <f>_xlfn.XLOOKUP(tbl_logs[[#This Row],[Employee_Action]],tbl_ResponseLikelihood[Employee Action],tbl_ResponseLikelihood[Likelihood Score])</f>
        <v>2</v>
      </c>
      <c r="L4255">
        <f>tbl_logs[[#This Row],[Impact Score]]*tbl_logs[[#This Row],[Response Multiplier]]</f>
        <v>2</v>
      </c>
      <c r="M4255" t="str" cm="1">
        <f t="array" ref="M4255">_xlfn.IFS(tbl_logs[[#This Row],[Total Score]]&lt;=4, "Low", tbl_logs[[#This Row],[Total Score]]&lt;=10, "Medium", tbl_logs[[#This Row],[Total Score]]&lt;=19, "High", tbl_logs[[#This Row],[Total Score]]&lt;=25, "Very High")</f>
        <v>Low</v>
      </c>
      <c r="N4255" t="str" cm="1">
        <f t="array" ref="N4255">_xlfn.IFS(tbl_logs[[#This Row],[Total Score]]&lt;=4, "Low", tbl_logs[[#This Row],[Total Score]]&lt;=10, "Medium", tbl_logs[[#This Row],[Total Score]]&lt;=17, "High", tbl_logs[[#This Row],[Total Score]]&lt;=25, "Critical")</f>
        <v>Low</v>
      </c>
    </row>
    <row r="4256" spans="1:14" x14ac:dyDescent="0.3">
      <c r="A4256" t="s">
        <v>3398</v>
      </c>
      <c r="B4256" s="1">
        <v>46101.09652777778</v>
      </c>
      <c r="C4256" t="s">
        <v>7</v>
      </c>
      <c r="D4256" t="s">
        <v>15</v>
      </c>
      <c r="E4256" t="s">
        <v>19</v>
      </c>
      <c r="F4256" t="s">
        <v>10</v>
      </c>
      <c r="G4256" s="2">
        <v>9.6527777777777782E-2</v>
      </c>
      <c r="H4256" s="3">
        <v>46101</v>
      </c>
      <c r="I4256">
        <v>3</v>
      </c>
      <c r="J4256">
        <f>_xlfn.XLOOKUP(tbl_logs[[#This Row],[Target_Department]],tbl_DeptWeight[Department], tbl_DeptWeight[Impact Score])</f>
        <v>3</v>
      </c>
      <c r="K4256">
        <f>_xlfn.XLOOKUP(tbl_logs[[#This Row],[Employee_Action]],tbl_ResponseLikelihood[Employee Action],tbl_ResponseLikelihood[Likelihood Score])</f>
        <v>2</v>
      </c>
      <c r="L4256">
        <f>tbl_logs[[#This Row],[Impact Score]]*tbl_logs[[#This Row],[Response Multiplier]]</f>
        <v>6</v>
      </c>
      <c r="M4256" t="str" cm="1">
        <f t="array" ref="M4256">_xlfn.IFS(tbl_logs[[#This Row],[Total Score]]&lt;=4, "Low", tbl_logs[[#This Row],[Total Score]]&lt;=10, "Medium", tbl_logs[[#This Row],[Total Score]]&lt;=19, "High", tbl_logs[[#This Row],[Total Score]]&lt;=25, "Very High")</f>
        <v>Medium</v>
      </c>
      <c r="N4256" t="str" cm="1">
        <f t="array" ref="N4256">_xlfn.IFS(tbl_logs[[#This Row],[Total Score]]&lt;=4, "Low", tbl_logs[[#This Row],[Total Score]]&lt;=10, "Medium", tbl_logs[[#This Row],[Total Score]]&lt;=17, "High", tbl_logs[[#This Row],[Total Score]]&lt;=25, "Critical")</f>
        <v>Medium</v>
      </c>
    </row>
    <row r="4257" spans="1:14" x14ac:dyDescent="0.3">
      <c r="A4257" t="s">
        <v>746</v>
      </c>
      <c r="B4257" s="1">
        <v>46101.099305555559</v>
      </c>
      <c r="C4257" t="s">
        <v>47</v>
      </c>
      <c r="D4257" t="s">
        <v>22</v>
      </c>
      <c r="E4257" t="s">
        <v>9</v>
      </c>
      <c r="F4257" t="s">
        <v>13</v>
      </c>
      <c r="G4257" s="2">
        <v>9.930555555555555E-2</v>
      </c>
      <c r="H4257" s="3">
        <v>46101</v>
      </c>
      <c r="I4257">
        <v>3</v>
      </c>
      <c r="J4257">
        <f>_xlfn.XLOOKUP(tbl_logs[[#This Row],[Target_Department]],tbl_DeptWeight[Department], tbl_DeptWeight[Impact Score])</f>
        <v>1</v>
      </c>
      <c r="K4257">
        <f>_xlfn.XLOOKUP(tbl_logs[[#This Row],[Employee_Action]],tbl_ResponseLikelihood[Employee Action],tbl_ResponseLikelihood[Likelihood Score])</f>
        <v>1</v>
      </c>
      <c r="L4257">
        <f>tbl_logs[[#This Row],[Impact Score]]*tbl_logs[[#This Row],[Response Multiplier]]</f>
        <v>1</v>
      </c>
      <c r="M4257" t="str" cm="1">
        <f t="array" ref="M4257">_xlfn.IFS(tbl_logs[[#This Row],[Total Score]]&lt;=4, "Low", tbl_logs[[#This Row],[Total Score]]&lt;=10, "Medium", tbl_logs[[#This Row],[Total Score]]&lt;=19, "High", tbl_logs[[#This Row],[Total Score]]&lt;=25, "Very High")</f>
        <v>Low</v>
      </c>
      <c r="N4257" t="str" cm="1">
        <f t="array" ref="N4257">_xlfn.IFS(tbl_logs[[#This Row],[Total Score]]&lt;=4, "Low", tbl_logs[[#This Row],[Total Score]]&lt;=10, "Medium", tbl_logs[[#This Row],[Total Score]]&lt;=17, "High", tbl_logs[[#This Row],[Total Score]]&lt;=25, "Critical")</f>
        <v>Low</v>
      </c>
    </row>
    <row r="4258" spans="1:14" x14ac:dyDescent="0.3">
      <c r="A4258" t="s">
        <v>3772</v>
      </c>
      <c r="B4258" s="1">
        <v>46101.102083333331</v>
      </c>
      <c r="C4258" t="s">
        <v>26</v>
      </c>
      <c r="D4258" t="s">
        <v>18</v>
      </c>
      <c r="E4258" t="s">
        <v>16</v>
      </c>
      <c r="F4258" t="s">
        <v>20</v>
      </c>
      <c r="G4258" s="2">
        <v>0.10208333333333333</v>
      </c>
      <c r="H4258" s="3">
        <v>46101</v>
      </c>
      <c r="I4258">
        <v>3</v>
      </c>
      <c r="J4258">
        <f>_xlfn.XLOOKUP(tbl_logs[[#This Row],[Target_Department]],tbl_DeptWeight[Department], tbl_DeptWeight[Impact Score])</f>
        <v>3</v>
      </c>
      <c r="K4258">
        <f>_xlfn.XLOOKUP(tbl_logs[[#This Row],[Employee_Action]],tbl_ResponseLikelihood[Employee Action],tbl_ResponseLikelihood[Likelihood Score])</f>
        <v>2</v>
      </c>
      <c r="L4258">
        <f>tbl_logs[[#This Row],[Impact Score]]*tbl_logs[[#This Row],[Response Multiplier]]</f>
        <v>6</v>
      </c>
      <c r="M4258" t="str" cm="1">
        <f t="array" ref="M4258">_xlfn.IFS(tbl_logs[[#This Row],[Total Score]]&lt;=4, "Low", tbl_logs[[#This Row],[Total Score]]&lt;=10, "Medium", tbl_logs[[#This Row],[Total Score]]&lt;=19, "High", tbl_logs[[#This Row],[Total Score]]&lt;=25, "Very High")</f>
        <v>Medium</v>
      </c>
      <c r="N4258" t="str" cm="1">
        <f t="array" ref="N4258">_xlfn.IFS(tbl_logs[[#This Row],[Total Score]]&lt;=4, "Low", tbl_logs[[#This Row],[Total Score]]&lt;=10, "Medium", tbl_logs[[#This Row],[Total Score]]&lt;=17, "High", tbl_logs[[#This Row],[Total Score]]&lt;=25, "Critical")</f>
        <v>Medium</v>
      </c>
    </row>
    <row r="4259" spans="1:14" x14ac:dyDescent="0.3">
      <c r="A4259" t="s">
        <v>2399</v>
      </c>
      <c r="B4259" s="1">
        <v>46101.119444444441</v>
      </c>
      <c r="C4259" t="s">
        <v>12</v>
      </c>
      <c r="D4259" t="s">
        <v>18</v>
      </c>
      <c r="E4259" t="s">
        <v>9</v>
      </c>
      <c r="F4259" t="s">
        <v>13</v>
      </c>
      <c r="G4259" s="2">
        <v>0.11944444444444445</v>
      </c>
      <c r="H4259" s="3">
        <v>46101</v>
      </c>
      <c r="I4259">
        <v>3</v>
      </c>
      <c r="J4259">
        <f>_xlfn.XLOOKUP(tbl_logs[[#This Row],[Target_Department]],tbl_DeptWeight[Department], tbl_DeptWeight[Impact Score])</f>
        <v>1</v>
      </c>
      <c r="K4259">
        <f>_xlfn.XLOOKUP(tbl_logs[[#This Row],[Employee_Action]],tbl_ResponseLikelihood[Employee Action],tbl_ResponseLikelihood[Likelihood Score])</f>
        <v>1</v>
      </c>
      <c r="L4259">
        <f>tbl_logs[[#This Row],[Impact Score]]*tbl_logs[[#This Row],[Response Multiplier]]</f>
        <v>1</v>
      </c>
      <c r="M4259" t="str" cm="1">
        <f t="array" ref="M4259">_xlfn.IFS(tbl_logs[[#This Row],[Total Score]]&lt;=4, "Low", tbl_logs[[#This Row],[Total Score]]&lt;=10, "Medium", tbl_logs[[#This Row],[Total Score]]&lt;=19, "High", tbl_logs[[#This Row],[Total Score]]&lt;=25, "Very High")</f>
        <v>Low</v>
      </c>
      <c r="N4259" t="str" cm="1">
        <f t="array" ref="N4259">_xlfn.IFS(tbl_logs[[#This Row],[Total Score]]&lt;=4, "Low", tbl_logs[[#This Row],[Total Score]]&lt;=10, "Medium", tbl_logs[[#This Row],[Total Score]]&lt;=17, "High", tbl_logs[[#This Row],[Total Score]]&lt;=25, "Critical")</f>
        <v>Low</v>
      </c>
    </row>
    <row r="4260" spans="1:14" x14ac:dyDescent="0.3">
      <c r="A4260" t="s">
        <v>1956</v>
      </c>
      <c r="B4260" s="1">
        <v>46101.142361111109</v>
      </c>
      <c r="C4260" t="s">
        <v>40</v>
      </c>
      <c r="D4260" t="s">
        <v>22</v>
      </c>
      <c r="E4260" t="s">
        <v>16</v>
      </c>
      <c r="F4260" t="s">
        <v>33</v>
      </c>
      <c r="G4260" s="2">
        <v>0.1423611111111111</v>
      </c>
      <c r="H4260" s="3">
        <v>46101</v>
      </c>
      <c r="I4260">
        <v>3</v>
      </c>
      <c r="J4260">
        <f>_xlfn.XLOOKUP(tbl_logs[[#This Row],[Target_Department]],tbl_DeptWeight[Department], tbl_DeptWeight[Impact Score])</f>
        <v>5</v>
      </c>
      <c r="K4260">
        <f>_xlfn.XLOOKUP(tbl_logs[[#This Row],[Employee_Action]],tbl_ResponseLikelihood[Employee Action],tbl_ResponseLikelihood[Likelihood Score])</f>
        <v>4</v>
      </c>
      <c r="L4260">
        <f>tbl_logs[[#This Row],[Impact Score]]*tbl_logs[[#This Row],[Response Multiplier]]</f>
        <v>20</v>
      </c>
      <c r="M4260" t="str" cm="1">
        <f t="array" ref="M4260">_xlfn.IFS(tbl_logs[[#This Row],[Total Score]]&lt;=4, "Low", tbl_logs[[#This Row],[Total Score]]&lt;=10, "Medium", tbl_logs[[#This Row],[Total Score]]&lt;=19, "High", tbl_logs[[#This Row],[Total Score]]&lt;=25, "Very High")</f>
        <v>Very High</v>
      </c>
      <c r="N4260" t="str" cm="1">
        <f t="array" ref="N4260">_xlfn.IFS(tbl_logs[[#This Row],[Total Score]]&lt;=4, "Low", tbl_logs[[#This Row],[Total Score]]&lt;=10, "Medium", tbl_logs[[#This Row],[Total Score]]&lt;=17, "High", tbl_logs[[#This Row],[Total Score]]&lt;=25, "Critical")</f>
        <v>Critical</v>
      </c>
    </row>
    <row r="4261" spans="1:14" x14ac:dyDescent="0.3">
      <c r="A4261" t="s">
        <v>2427</v>
      </c>
      <c r="B4261" s="1">
        <v>46101.144444444442</v>
      </c>
      <c r="C4261" t="s">
        <v>47</v>
      </c>
      <c r="D4261" t="s">
        <v>15</v>
      </c>
      <c r="E4261" t="s">
        <v>16</v>
      </c>
      <c r="F4261" t="s">
        <v>13</v>
      </c>
      <c r="G4261" s="2">
        <v>0.14444444444444443</v>
      </c>
      <c r="H4261" s="3">
        <v>46101</v>
      </c>
      <c r="I4261">
        <v>3</v>
      </c>
      <c r="J4261">
        <f>_xlfn.XLOOKUP(tbl_logs[[#This Row],[Target_Department]],tbl_DeptWeight[Department], tbl_DeptWeight[Impact Score])</f>
        <v>1</v>
      </c>
      <c r="K4261">
        <f>_xlfn.XLOOKUP(tbl_logs[[#This Row],[Employee_Action]],tbl_ResponseLikelihood[Employee Action],tbl_ResponseLikelihood[Likelihood Score])</f>
        <v>1</v>
      </c>
      <c r="L4261">
        <f>tbl_logs[[#This Row],[Impact Score]]*tbl_logs[[#This Row],[Response Multiplier]]</f>
        <v>1</v>
      </c>
      <c r="M4261" t="str" cm="1">
        <f t="array" ref="M4261">_xlfn.IFS(tbl_logs[[#This Row],[Total Score]]&lt;=4, "Low", tbl_logs[[#This Row],[Total Score]]&lt;=10, "Medium", tbl_logs[[#This Row],[Total Score]]&lt;=19, "High", tbl_logs[[#This Row],[Total Score]]&lt;=25, "Very High")</f>
        <v>Low</v>
      </c>
      <c r="N4261" t="str" cm="1">
        <f t="array" ref="N4261">_xlfn.IFS(tbl_logs[[#This Row],[Total Score]]&lt;=4, "Low", tbl_logs[[#This Row],[Total Score]]&lt;=10, "Medium", tbl_logs[[#This Row],[Total Score]]&lt;=17, "High", tbl_logs[[#This Row],[Total Score]]&lt;=25, "Critical")</f>
        <v>Low</v>
      </c>
    </row>
    <row r="4262" spans="1:14" x14ac:dyDescent="0.3">
      <c r="A4262" t="s">
        <v>2735</v>
      </c>
      <c r="B4262" s="1">
        <v>46101.179166666669</v>
      </c>
      <c r="C4262" t="s">
        <v>26</v>
      </c>
      <c r="D4262" t="s">
        <v>18</v>
      </c>
      <c r="E4262" t="s">
        <v>19</v>
      </c>
      <c r="F4262" t="s">
        <v>13</v>
      </c>
      <c r="G4262" s="2">
        <v>0.17916666666666667</v>
      </c>
      <c r="H4262" s="3">
        <v>46101</v>
      </c>
      <c r="I4262">
        <v>3</v>
      </c>
      <c r="J4262">
        <f>_xlfn.XLOOKUP(tbl_logs[[#This Row],[Target_Department]],tbl_DeptWeight[Department], tbl_DeptWeight[Impact Score])</f>
        <v>3</v>
      </c>
      <c r="K4262">
        <f>_xlfn.XLOOKUP(tbl_logs[[#This Row],[Employee_Action]],tbl_ResponseLikelihood[Employee Action],tbl_ResponseLikelihood[Likelihood Score])</f>
        <v>1</v>
      </c>
      <c r="L4262">
        <f>tbl_logs[[#This Row],[Impact Score]]*tbl_logs[[#This Row],[Response Multiplier]]</f>
        <v>3</v>
      </c>
      <c r="M4262" t="str" cm="1">
        <f t="array" ref="M4262">_xlfn.IFS(tbl_logs[[#This Row],[Total Score]]&lt;=4, "Low", tbl_logs[[#This Row],[Total Score]]&lt;=10, "Medium", tbl_logs[[#This Row],[Total Score]]&lt;=19, "High", tbl_logs[[#This Row],[Total Score]]&lt;=25, "Very High")</f>
        <v>Low</v>
      </c>
      <c r="N4262" t="str" cm="1">
        <f t="array" ref="N4262">_xlfn.IFS(tbl_logs[[#This Row],[Total Score]]&lt;=4, "Low", tbl_logs[[#This Row],[Total Score]]&lt;=10, "Medium", tbl_logs[[#This Row],[Total Score]]&lt;=17, "High", tbl_logs[[#This Row],[Total Score]]&lt;=25, "Critical")</f>
        <v>Low</v>
      </c>
    </row>
    <row r="4263" spans="1:14" x14ac:dyDescent="0.3">
      <c r="A4263" t="s">
        <v>1431</v>
      </c>
      <c r="B4263" s="1">
        <v>46101.197916666664</v>
      </c>
      <c r="C4263" t="s">
        <v>26</v>
      </c>
      <c r="D4263" t="s">
        <v>18</v>
      </c>
      <c r="E4263" t="s">
        <v>19</v>
      </c>
      <c r="F4263" t="s">
        <v>10</v>
      </c>
      <c r="G4263" s="2">
        <v>0.19791666666666666</v>
      </c>
      <c r="H4263" s="3">
        <v>46101</v>
      </c>
      <c r="I4263">
        <v>3</v>
      </c>
      <c r="J4263">
        <f>_xlfn.XLOOKUP(tbl_logs[[#This Row],[Target_Department]],tbl_DeptWeight[Department], tbl_DeptWeight[Impact Score])</f>
        <v>3</v>
      </c>
      <c r="K4263">
        <f>_xlfn.XLOOKUP(tbl_logs[[#This Row],[Employee_Action]],tbl_ResponseLikelihood[Employee Action],tbl_ResponseLikelihood[Likelihood Score])</f>
        <v>2</v>
      </c>
      <c r="L4263">
        <f>tbl_logs[[#This Row],[Impact Score]]*tbl_logs[[#This Row],[Response Multiplier]]</f>
        <v>6</v>
      </c>
      <c r="M4263" t="str" cm="1">
        <f t="array" ref="M4263">_xlfn.IFS(tbl_logs[[#This Row],[Total Score]]&lt;=4, "Low", tbl_logs[[#This Row],[Total Score]]&lt;=10, "Medium", tbl_logs[[#This Row],[Total Score]]&lt;=19, "High", tbl_logs[[#This Row],[Total Score]]&lt;=25, "Very High")</f>
        <v>Medium</v>
      </c>
      <c r="N4263" t="str" cm="1">
        <f t="array" ref="N4263">_xlfn.IFS(tbl_logs[[#This Row],[Total Score]]&lt;=4, "Low", tbl_logs[[#This Row],[Total Score]]&lt;=10, "Medium", tbl_logs[[#This Row],[Total Score]]&lt;=17, "High", tbl_logs[[#This Row],[Total Score]]&lt;=25, "Critical")</f>
        <v>Medium</v>
      </c>
    </row>
    <row r="4264" spans="1:14" x14ac:dyDescent="0.3">
      <c r="A4264" t="s">
        <v>4574</v>
      </c>
      <c r="B4264" s="1">
        <v>46101.216666666667</v>
      </c>
      <c r="C4264" t="s">
        <v>7</v>
      </c>
      <c r="D4264" t="s">
        <v>15</v>
      </c>
      <c r="E4264" t="s">
        <v>16</v>
      </c>
      <c r="F4264" t="s">
        <v>33</v>
      </c>
      <c r="G4264" s="2">
        <v>0.21666666666666667</v>
      </c>
      <c r="H4264" s="3">
        <v>46101</v>
      </c>
      <c r="I4264">
        <v>3</v>
      </c>
      <c r="J4264">
        <f>_xlfn.XLOOKUP(tbl_logs[[#This Row],[Target_Department]],tbl_DeptWeight[Department], tbl_DeptWeight[Impact Score])</f>
        <v>3</v>
      </c>
      <c r="K4264">
        <f>_xlfn.XLOOKUP(tbl_logs[[#This Row],[Employee_Action]],tbl_ResponseLikelihood[Employee Action],tbl_ResponseLikelihood[Likelihood Score])</f>
        <v>4</v>
      </c>
      <c r="L4264">
        <f>tbl_logs[[#This Row],[Impact Score]]*tbl_logs[[#This Row],[Response Multiplier]]</f>
        <v>12</v>
      </c>
      <c r="M4264" t="str" cm="1">
        <f t="array" ref="M4264">_xlfn.IFS(tbl_logs[[#This Row],[Total Score]]&lt;=4, "Low", tbl_logs[[#This Row],[Total Score]]&lt;=10, "Medium", tbl_logs[[#This Row],[Total Score]]&lt;=19, "High", tbl_logs[[#This Row],[Total Score]]&lt;=25, "Very High")</f>
        <v>High</v>
      </c>
      <c r="N4264" t="str" cm="1">
        <f t="array" ref="N4264">_xlfn.IFS(tbl_logs[[#This Row],[Total Score]]&lt;=4, "Low", tbl_logs[[#This Row],[Total Score]]&lt;=10, "Medium", tbl_logs[[#This Row],[Total Score]]&lt;=17, "High", tbl_logs[[#This Row],[Total Score]]&lt;=25, "Critical")</f>
        <v>High</v>
      </c>
    </row>
    <row r="4265" spans="1:14" x14ac:dyDescent="0.3">
      <c r="A4265" t="s">
        <v>2677</v>
      </c>
      <c r="B4265" s="1">
        <v>46101.226388888892</v>
      </c>
      <c r="C4265" t="s">
        <v>12</v>
      </c>
      <c r="D4265" t="s">
        <v>8</v>
      </c>
      <c r="E4265" t="s">
        <v>31</v>
      </c>
      <c r="F4265" t="s">
        <v>10</v>
      </c>
      <c r="G4265" s="2">
        <v>0.22638888888888889</v>
      </c>
      <c r="H4265" s="3">
        <v>46101</v>
      </c>
      <c r="I4265">
        <v>3</v>
      </c>
      <c r="J4265">
        <f>_xlfn.XLOOKUP(tbl_logs[[#This Row],[Target_Department]],tbl_DeptWeight[Department], tbl_DeptWeight[Impact Score])</f>
        <v>1</v>
      </c>
      <c r="K4265">
        <f>_xlfn.XLOOKUP(tbl_logs[[#This Row],[Employee_Action]],tbl_ResponseLikelihood[Employee Action],tbl_ResponseLikelihood[Likelihood Score])</f>
        <v>2</v>
      </c>
      <c r="L4265">
        <f>tbl_logs[[#This Row],[Impact Score]]*tbl_logs[[#This Row],[Response Multiplier]]</f>
        <v>2</v>
      </c>
      <c r="M4265" t="str" cm="1">
        <f t="array" ref="M4265">_xlfn.IFS(tbl_logs[[#This Row],[Total Score]]&lt;=4, "Low", tbl_logs[[#This Row],[Total Score]]&lt;=10, "Medium", tbl_logs[[#This Row],[Total Score]]&lt;=19, "High", tbl_logs[[#This Row],[Total Score]]&lt;=25, "Very High")</f>
        <v>Low</v>
      </c>
      <c r="N4265" t="str" cm="1">
        <f t="array" ref="N4265">_xlfn.IFS(tbl_logs[[#This Row],[Total Score]]&lt;=4, "Low", tbl_logs[[#This Row],[Total Score]]&lt;=10, "Medium", tbl_logs[[#This Row],[Total Score]]&lt;=17, "High", tbl_logs[[#This Row],[Total Score]]&lt;=25, "Critical")</f>
        <v>Low</v>
      </c>
    </row>
    <row r="4266" spans="1:14" x14ac:dyDescent="0.3">
      <c r="A4266" t="s">
        <v>3216</v>
      </c>
      <c r="B4266" s="1">
        <v>46101.258333333331</v>
      </c>
      <c r="C4266" t="s">
        <v>7</v>
      </c>
      <c r="D4266" t="s">
        <v>22</v>
      </c>
      <c r="E4266" t="s">
        <v>19</v>
      </c>
      <c r="F4266" t="s">
        <v>13</v>
      </c>
      <c r="G4266" s="2">
        <v>0.25833333333333336</v>
      </c>
      <c r="H4266" s="3">
        <v>46101</v>
      </c>
      <c r="I4266">
        <v>3</v>
      </c>
      <c r="J4266">
        <f>_xlfn.XLOOKUP(tbl_logs[[#This Row],[Target_Department]],tbl_DeptWeight[Department], tbl_DeptWeight[Impact Score])</f>
        <v>3</v>
      </c>
      <c r="K4266">
        <f>_xlfn.XLOOKUP(tbl_logs[[#This Row],[Employee_Action]],tbl_ResponseLikelihood[Employee Action],tbl_ResponseLikelihood[Likelihood Score])</f>
        <v>1</v>
      </c>
      <c r="L4266">
        <f>tbl_logs[[#This Row],[Impact Score]]*tbl_logs[[#This Row],[Response Multiplier]]</f>
        <v>3</v>
      </c>
      <c r="M4266" t="str" cm="1">
        <f t="array" ref="M4266">_xlfn.IFS(tbl_logs[[#This Row],[Total Score]]&lt;=4, "Low", tbl_logs[[#This Row],[Total Score]]&lt;=10, "Medium", tbl_logs[[#This Row],[Total Score]]&lt;=19, "High", tbl_logs[[#This Row],[Total Score]]&lt;=25, "Very High")</f>
        <v>Low</v>
      </c>
      <c r="N4266" t="str" cm="1">
        <f t="array" ref="N4266">_xlfn.IFS(tbl_logs[[#This Row],[Total Score]]&lt;=4, "Low", tbl_logs[[#This Row],[Total Score]]&lt;=10, "Medium", tbl_logs[[#This Row],[Total Score]]&lt;=17, "High", tbl_logs[[#This Row],[Total Score]]&lt;=25, "Critical")</f>
        <v>Low</v>
      </c>
    </row>
    <row r="4267" spans="1:14" x14ac:dyDescent="0.3">
      <c r="A4267" t="s">
        <v>3536</v>
      </c>
      <c r="B4267" s="1">
        <v>46101.277083333334</v>
      </c>
      <c r="C4267" t="s">
        <v>7</v>
      </c>
      <c r="D4267" t="s">
        <v>22</v>
      </c>
      <c r="E4267" t="s">
        <v>19</v>
      </c>
      <c r="F4267" t="s">
        <v>10</v>
      </c>
      <c r="G4267" s="2">
        <v>0.27708333333333335</v>
      </c>
      <c r="H4267" s="3">
        <v>46101</v>
      </c>
      <c r="I4267">
        <v>3</v>
      </c>
      <c r="J4267">
        <f>_xlfn.XLOOKUP(tbl_logs[[#This Row],[Target_Department]],tbl_DeptWeight[Department], tbl_DeptWeight[Impact Score])</f>
        <v>3</v>
      </c>
      <c r="K4267">
        <f>_xlfn.XLOOKUP(tbl_logs[[#This Row],[Employee_Action]],tbl_ResponseLikelihood[Employee Action],tbl_ResponseLikelihood[Likelihood Score])</f>
        <v>2</v>
      </c>
      <c r="L4267">
        <f>tbl_logs[[#This Row],[Impact Score]]*tbl_logs[[#This Row],[Response Multiplier]]</f>
        <v>6</v>
      </c>
      <c r="M4267" t="str" cm="1">
        <f t="array" ref="M4267">_xlfn.IFS(tbl_logs[[#This Row],[Total Score]]&lt;=4, "Low", tbl_logs[[#This Row],[Total Score]]&lt;=10, "Medium", tbl_logs[[#This Row],[Total Score]]&lt;=19, "High", tbl_logs[[#This Row],[Total Score]]&lt;=25, "Very High")</f>
        <v>Medium</v>
      </c>
      <c r="N4267" t="str" cm="1">
        <f t="array" ref="N4267">_xlfn.IFS(tbl_logs[[#This Row],[Total Score]]&lt;=4, "Low", tbl_logs[[#This Row],[Total Score]]&lt;=10, "Medium", tbl_logs[[#This Row],[Total Score]]&lt;=17, "High", tbl_logs[[#This Row],[Total Score]]&lt;=25, "Critical")</f>
        <v>Medium</v>
      </c>
    </row>
    <row r="4268" spans="1:14" x14ac:dyDescent="0.3">
      <c r="A4268" t="s">
        <v>4155</v>
      </c>
      <c r="B4268" s="1">
        <v>46101.311111111114</v>
      </c>
      <c r="C4268" t="s">
        <v>7</v>
      </c>
      <c r="D4268" t="s">
        <v>22</v>
      </c>
      <c r="E4268" t="s">
        <v>31</v>
      </c>
      <c r="F4268" t="s">
        <v>10</v>
      </c>
      <c r="G4268" s="2">
        <v>0.31111111111111112</v>
      </c>
      <c r="H4268" s="3">
        <v>46101</v>
      </c>
      <c r="I4268">
        <v>3</v>
      </c>
      <c r="J4268">
        <f>_xlfn.XLOOKUP(tbl_logs[[#This Row],[Target_Department]],tbl_DeptWeight[Department], tbl_DeptWeight[Impact Score])</f>
        <v>3</v>
      </c>
      <c r="K4268">
        <f>_xlfn.XLOOKUP(tbl_logs[[#This Row],[Employee_Action]],tbl_ResponseLikelihood[Employee Action],tbl_ResponseLikelihood[Likelihood Score])</f>
        <v>2</v>
      </c>
      <c r="L4268">
        <f>tbl_logs[[#This Row],[Impact Score]]*tbl_logs[[#This Row],[Response Multiplier]]</f>
        <v>6</v>
      </c>
      <c r="M4268" t="str" cm="1">
        <f t="array" ref="M4268">_xlfn.IFS(tbl_logs[[#This Row],[Total Score]]&lt;=4, "Low", tbl_logs[[#This Row],[Total Score]]&lt;=10, "Medium", tbl_logs[[#This Row],[Total Score]]&lt;=19, "High", tbl_logs[[#This Row],[Total Score]]&lt;=25, "Very High")</f>
        <v>Medium</v>
      </c>
      <c r="N4268" t="str" cm="1">
        <f t="array" ref="N4268">_xlfn.IFS(tbl_logs[[#This Row],[Total Score]]&lt;=4, "Low", tbl_logs[[#This Row],[Total Score]]&lt;=10, "Medium", tbl_logs[[#This Row],[Total Score]]&lt;=17, "High", tbl_logs[[#This Row],[Total Score]]&lt;=25, "Critical")</f>
        <v>Medium</v>
      </c>
    </row>
    <row r="4269" spans="1:14" x14ac:dyDescent="0.3">
      <c r="A4269" t="s">
        <v>1965</v>
      </c>
      <c r="B4269" s="1">
        <v>46101.35</v>
      </c>
      <c r="C4269" t="s">
        <v>7</v>
      </c>
      <c r="D4269" t="s">
        <v>15</v>
      </c>
      <c r="E4269" t="s">
        <v>19</v>
      </c>
      <c r="F4269" t="s">
        <v>33</v>
      </c>
      <c r="G4269" s="2">
        <v>0.35</v>
      </c>
      <c r="H4269" s="3">
        <v>46101</v>
      </c>
      <c r="I4269">
        <v>3</v>
      </c>
      <c r="J4269">
        <f>_xlfn.XLOOKUP(tbl_logs[[#This Row],[Target_Department]],tbl_DeptWeight[Department], tbl_DeptWeight[Impact Score])</f>
        <v>3</v>
      </c>
      <c r="K4269">
        <f>_xlfn.XLOOKUP(tbl_logs[[#This Row],[Employee_Action]],tbl_ResponseLikelihood[Employee Action],tbl_ResponseLikelihood[Likelihood Score])</f>
        <v>4</v>
      </c>
      <c r="L4269">
        <f>tbl_logs[[#This Row],[Impact Score]]*tbl_logs[[#This Row],[Response Multiplier]]</f>
        <v>12</v>
      </c>
      <c r="M4269" t="str" cm="1">
        <f t="array" ref="M4269">_xlfn.IFS(tbl_logs[[#This Row],[Total Score]]&lt;=4, "Low", tbl_logs[[#This Row],[Total Score]]&lt;=10, "Medium", tbl_logs[[#This Row],[Total Score]]&lt;=19, "High", tbl_logs[[#This Row],[Total Score]]&lt;=25, "Very High")</f>
        <v>High</v>
      </c>
      <c r="N4269" t="str" cm="1">
        <f t="array" ref="N4269">_xlfn.IFS(tbl_logs[[#This Row],[Total Score]]&lt;=4, "Low", tbl_logs[[#This Row],[Total Score]]&lt;=10, "Medium", tbl_logs[[#This Row],[Total Score]]&lt;=17, "High", tbl_logs[[#This Row],[Total Score]]&lt;=25, "Critical")</f>
        <v>High</v>
      </c>
    </row>
    <row r="4270" spans="1:14" x14ac:dyDescent="0.3">
      <c r="A4270" t="s">
        <v>3416</v>
      </c>
      <c r="B4270" s="1">
        <v>46101.368055555555</v>
      </c>
      <c r="C4270" t="s">
        <v>7</v>
      </c>
      <c r="D4270" t="s">
        <v>15</v>
      </c>
      <c r="E4270" t="s">
        <v>19</v>
      </c>
      <c r="F4270" t="s">
        <v>10</v>
      </c>
      <c r="G4270" s="2">
        <v>0.36805555555555558</v>
      </c>
      <c r="H4270" s="3">
        <v>46101</v>
      </c>
      <c r="I4270">
        <v>3</v>
      </c>
      <c r="J4270">
        <f>_xlfn.XLOOKUP(tbl_logs[[#This Row],[Target_Department]],tbl_DeptWeight[Department], tbl_DeptWeight[Impact Score])</f>
        <v>3</v>
      </c>
      <c r="K4270">
        <f>_xlfn.XLOOKUP(tbl_logs[[#This Row],[Employee_Action]],tbl_ResponseLikelihood[Employee Action],tbl_ResponseLikelihood[Likelihood Score])</f>
        <v>2</v>
      </c>
      <c r="L4270">
        <f>tbl_logs[[#This Row],[Impact Score]]*tbl_logs[[#This Row],[Response Multiplier]]</f>
        <v>6</v>
      </c>
      <c r="M4270" t="str" cm="1">
        <f t="array" ref="M4270">_xlfn.IFS(tbl_logs[[#This Row],[Total Score]]&lt;=4, "Low", tbl_logs[[#This Row],[Total Score]]&lt;=10, "Medium", tbl_logs[[#This Row],[Total Score]]&lt;=19, "High", tbl_logs[[#This Row],[Total Score]]&lt;=25, "Very High")</f>
        <v>Medium</v>
      </c>
      <c r="N4270" t="str" cm="1">
        <f t="array" ref="N4270">_xlfn.IFS(tbl_logs[[#This Row],[Total Score]]&lt;=4, "Low", tbl_logs[[#This Row],[Total Score]]&lt;=10, "Medium", tbl_logs[[#This Row],[Total Score]]&lt;=17, "High", tbl_logs[[#This Row],[Total Score]]&lt;=25, "Critical")</f>
        <v>Medium</v>
      </c>
    </row>
    <row r="4271" spans="1:14" x14ac:dyDescent="0.3">
      <c r="A4271" t="s">
        <v>1807</v>
      </c>
      <c r="B4271" s="1">
        <v>46101.369444444441</v>
      </c>
      <c r="C4271" t="s">
        <v>35</v>
      </c>
      <c r="D4271" t="s">
        <v>15</v>
      </c>
      <c r="E4271" t="s">
        <v>19</v>
      </c>
      <c r="F4271" t="s">
        <v>10</v>
      </c>
      <c r="G4271" s="2">
        <v>0.36944444444444446</v>
      </c>
      <c r="H4271" s="3">
        <v>46101</v>
      </c>
      <c r="I4271">
        <v>3</v>
      </c>
      <c r="J4271">
        <f>_xlfn.XLOOKUP(tbl_logs[[#This Row],[Target_Department]],tbl_DeptWeight[Department], tbl_DeptWeight[Impact Score])</f>
        <v>1</v>
      </c>
      <c r="K4271">
        <f>_xlfn.XLOOKUP(tbl_logs[[#This Row],[Employee_Action]],tbl_ResponseLikelihood[Employee Action],tbl_ResponseLikelihood[Likelihood Score])</f>
        <v>2</v>
      </c>
      <c r="L4271">
        <f>tbl_logs[[#This Row],[Impact Score]]*tbl_logs[[#This Row],[Response Multiplier]]</f>
        <v>2</v>
      </c>
      <c r="M4271" t="str" cm="1">
        <f t="array" ref="M4271">_xlfn.IFS(tbl_logs[[#This Row],[Total Score]]&lt;=4, "Low", tbl_logs[[#This Row],[Total Score]]&lt;=10, "Medium", tbl_logs[[#This Row],[Total Score]]&lt;=19, "High", tbl_logs[[#This Row],[Total Score]]&lt;=25, "Very High")</f>
        <v>Low</v>
      </c>
      <c r="N4271" t="str" cm="1">
        <f t="array" ref="N4271">_xlfn.IFS(tbl_logs[[#This Row],[Total Score]]&lt;=4, "Low", tbl_logs[[#This Row],[Total Score]]&lt;=10, "Medium", tbl_logs[[#This Row],[Total Score]]&lt;=17, "High", tbl_logs[[#This Row],[Total Score]]&lt;=25, "Critical")</f>
        <v>Low</v>
      </c>
    </row>
    <row r="4272" spans="1:14" x14ac:dyDescent="0.3">
      <c r="A4272" t="s">
        <v>4147</v>
      </c>
      <c r="B4272" s="1">
        <v>46101.37222222222</v>
      </c>
      <c r="C4272" t="s">
        <v>7</v>
      </c>
      <c r="D4272" t="s">
        <v>15</v>
      </c>
      <c r="E4272" t="s">
        <v>19</v>
      </c>
      <c r="F4272" t="s">
        <v>10</v>
      </c>
      <c r="G4272" s="2">
        <v>0.37222222222222223</v>
      </c>
      <c r="H4272" s="3">
        <v>46101</v>
      </c>
      <c r="I4272">
        <v>3</v>
      </c>
      <c r="J4272">
        <f>_xlfn.XLOOKUP(tbl_logs[[#This Row],[Target_Department]],tbl_DeptWeight[Department], tbl_DeptWeight[Impact Score])</f>
        <v>3</v>
      </c>
      <c r="K4272">
        <f>_xlfn.XLOOKUP(tbl_logs[[#This Row],[Employee_Action]],tbl_ResponseLikelihood[Employee Action],tbl_ResponseLikelihood[Likelihood Score])</f>
        <v>2</v>
      </c>
      <c r="L4272">
        <f>tbl_logs[[#This Row],[Impact Score]]*tbl_logs[[#This Row],[Response Multiplier]]</f>
        <v>6</v>
      </c>
      <c r="M4272" t="str" cm="1">
        <f t="array" ref="M4272">_xlfn.IFS(tbl_logs[[#This Row],[Total Score]]&lt;=4, "Low", tbl_logs[[#This Row],[Total Score]]&lt;=10, "Medium", tbl_logs[[#This Row],[Total Score]]&lt;=19, "High", tbl_logs[[#This Row],[Total Score]]&lt;=25, "Very High")</f>
        <v>Medium</v>
      </c>
      <c r="N4272" t="str" cm="1">
        <f t="array" ref="N4272">_xlfn.IFS(tbl_logs[[#This Row],[Total Score]]&lt;=4, "Low", tbl_logs[[#This Row],[Total Score]]&lt;=10, "Medium", tbl_logs[[#This Row],[Total Score]]&lt;=17, "High", tbl_logs[[#This Row],[Total Score]]&lt;=25, "Critical")</f>
        <v>Medium</v>
      </c>
    </row>
    <row r="4273" spans="1:14" x14ac:dyDescent="0.3">
      <c r="A4273" t="s">
        <v>4124</v>
      </c>
      <c r="B4273" s="1">
        <v>46101.393750000003</v>
      </c>
      <c r="C4273" t="s">
        <v>26</v>
      </c>
      <c r="D4273" t="s">
        <v>8</v>
      </c>
      <c r="E4273" t="s">
        <v>16</v>
      </c>
      <c r="F4273" t="s">
        <v>20</v>
      </c>
      <c r="G4273" s="2">
        <v>0.39374999999999999</v>
      </c>
      <c r="H4273" s="3">
        <v>46101</v>
      </c>
      <c r="I4273">
        <v>3</v>
      </c>
      <c r="J4273">
        <f>_xlfn.XLOOKUP(tbl_logs[[#This Row],[Target_Department]],tbl_DeptWeight[Department], tbl_DeptWeight[Impact Score])</f>
        <v>3</v>
      </c>
      <c r="K4273">
        <f>_xlfn.XLOOKUP(tbl_logs[[#This Row],[Employee_Action]],tbl_ResponseLikelihood[Employee Action],tbl_ResponseLikelihood[Likelihood Score])</f>
        <v>2</v>
      </c>
      <c r="L4273">
        <f>tbl_logs[[#This Row],[Impact Score]]*tbl_logs[[#This Row],[Response Multiplier]]</f>
        <v>6</v>
      </c>
      <c r="M4273" t="str" cm="1">
        <f t="array" ref="M4273">_xlfn.IFS(tbl_logs[[#This Row],[Total Score]]&lt;=4, "Low", tbl_logs[[#This Row],[Total Score]]&lt;=10, "Medium", tbl_logs[[#This Row],[Total Score]]&lt;=19, "High", tbl_logs[[#This Row],[Total Score]]&lt;=25, "Very High")</f>
        <v>Medium</v>
      </c>
      <c r="N4273" t="str" cm="1">
        <f t="array" ref="N4273">_xlfn.IFS(tbl_logs[[#This Row],[Total Score]]&lt;=4, "Low", tbl_logs[[#This Row],[Total Score]]&lt;=10, "Medium", tbl_logs[[#This Row],[Total Score]]&lt;=17, "High", tbl_logs[[#This Row],[Total Score]]&lt;=25, "Critical")</f>
        <v>Medium</v>
      </c>
    </row>
    <row r="4274" spans="1:14" x14ac:dyDescent="0.3">
      <c r="A4274" t="s">
        <v>4296</v>
      </c>
      <c r="B4274" s="1">
        <v>46101.398611111108</v>
      </c>
      <c r="C4274" t="s">
        <v>7</v>
      </c>
      <c r="D4274" t="s">
        <v>18</v>
      </c>
      <c r="E4274" t="s">
        <v>19</v>
      </c>
      <c r="F4274" t="s">
        <v>53</v>
      </c>
      <c r="G4274" s="2">
        <v>0.39861111111111114</v>
      </c>
      <c r="H4274" s="3">
        <v>46101</v>
      </c>
      <c r="I4274">
        <v>3</v>
      </c>
      <c r="J4274">
        <f>_xlfn.XLOOKUP(tbl_logs[[#This Row],[Target_Department]],tbl_DeptWeight[Department], tbl_DeptWeight[Impact Score])</f>
        <v>3</v>
      </c>
      <c r="K4274">
        <f>_xlfn.XLOOKUP(tbl_logs[[#This Row],[Employee_Action]],tbl_ResponseLikelihood[Employee Action],tbl_ResponseLikelihood[Likelihood Score])</f>
        <v>5</v>
      </c>
      <c r="L4274">
        <f>tbl_logs[[#This Row],[Impact Score]]*tbl_logs[[#This Row],[Response Multiplier]]</f>
        <v>15</v>
      </c>
      <c r="M4274" t="str" cm="1">
        <f t="array" ref="M4274">_xlfn.IFS(tbl_logs[[#This Row],[Total Score]]&lt;=4, "Low", tbl_logs[[#This Row],[Total Score]]&lt;=10, "Medium", tbl_logs[[#This Row],[Total Score]]&lt;=19, "High", tbl_logs[[#This Row],[Total Score]]&lt;=25, "Very High")</f>
        <v>High</v>
      </c>
      <c r="N4274" t="str" cm="1">
        <f t="array" ref="N4274">_xlfn.IFS(tbl_logs[[#This Row],[Total Score]]&lt;=4, "Low", tbl_logs[[#This Row],[Total Score]]&lt;=10, "Medium", tbl_logs[[#This Row],[Total Score]]&lt;=17, "High", tbl_logs[[#This Row],[Total Score]]&lt;=25, "Critical")</f>
        <v>High</v>
      </c>
    </row>
    <row r="4275" spans="1:14" x14ac:dyDescent="0.3">
      <c r="A4275" t="s">
        <v>2095</v>
      </c>
      <c r="B4275" s="1">
        <v>46101.429861111108</v>
      </c>
      <c r="C4275" t="s">
        <v>7</v>
      </c>
      <c r="D4275" t="s">
        <v>22</v>
      </c>
      <c r="E4275" t="s">
        <v>19</v>
      </c>
      <c r="F4275" t="s">
        <v>10</v>
      </c>
      <c r="G4275" s="2">
        <v>0.42986111111111114</v>
      </c>
      <c r="H4275" s="3">
        <v>46101</v>
      </c>
      <c r="I4275">
        <v>3</v>
      </c>
      <c r="J4275">
        <f>_xlfn.XLOOKUP(tbl_logs[[#This Row],[Target_Department]],tbl_DeptWeight[Department], tbl_DeptWeight[Impact Score])</f>
        <v>3</v>
      </c>
      <c r="K4275">
        <f>_xlfn.XLOOKUP(tbl_logs[[#This Row],[Employee_Action]],tbl_ResponseLikelihood[Employee Action],tbl_ResponseLikelihood[Likelihood Score])</f>
        <v>2</v>
      </c>
      <c r="L4275">
        <f>tbl_logs[[#This Row],[Impact Score]]*tbl_logs[[#This Row],[Response Multiplier]]</f>
        <v>6</v>
      </c>
      <c r="M4275" t="str" cm="1">
        <f t="array" ref="M4275">_xlfn.IFS(tbl_logs[[#This Row],[Total Score]]&lt;=4, "Low", tbl_logs[[#This Row],[Total Score]]&lt;=10, "Medium", tbl_logs[[#This Row],[Total Score]]&lt;=19, "High", tbl_logs[[#This Row],[Total Score]]&lt;=25, "Very High")</f>
        <v>Medium</v>
      </c>
      <c r="N4275" t="str" cm="1">
        <f t="array" ref="N4275">_xlfn.IFS(tbl_logs[[#This Row],[Total Score]]&lt;=4, "Low", tbl_logs[[#This Row],[Total Score]]&lt;=10, "Medium", tbl_logs[[#This Row],[Total Score]]&lt;=17, "High", tbl_logs[[#This Row],[Total Score]]&lt;=25, "Critical")</f>
        <v>Medium</v>
      </c>
    </row>
    <row r="4276" spans="1:14" x14ac:dyDescent="0.3">
      <c r="A4276" t="s">
        <v>864</v>
      </c>
      <c r="B4276" s="1">
        <v>46101.443749999999</v>
      </c>
      <c r="C4276" t="s">
        <v>26</v>
      </c>
      <c r="D4276" t="s">
        <v>15</v>
      </c>
      <c r="E4276" t="s">
        <v>9</v>
      </c>
      <c r="F4276" t="s">
        <v>10</v>
      </c>
      <c r="G4276" s="2">
        <v>0.44374999999999998</v>
      </c>
      <c r="H4276" s="3">
        <v>46101</v>
      </c>
      <c r="I4276">
        <v>3</v>
      </c>
      <c r="J4276">
        <f>_xlfn.XLOOKUP(tbl_logs[[#This Row],[Target_Department]],tbl_DeptWeight[Department], tbl_DeptWeight[Impact Score])</f>
        <v>3</v>
      </c>
      <c r="K4276">
        <f>_xlfn.XLOOKUP(tbl_logs[[#This Row],[Employee_Action]],tbl_ResponseLikelihood[Employee Action],tbl_ResponseLikelihood[Likelihood Score])</f>
        <v>2</v>
      </c>
      <c r="L4276">
        <f>tbl_logs[[#This Row],[Impact Score]]*tbl_logs[[#This Row],[Response Multiplier]]</f>
        <v>6</v>
      </c>
      <c r="M4276" t="str" cm="1">
        <f t="array" ref="M4276">_xlfn.IFS(tbl_logs[[#This Row],[Total Score]]&lt;=4, "Low", tbl_logs[[#This Row],[Total Score]]&lt;=10, "Medium", tbl_logs[[#This Row],[Total Score]]&lt;=19, "High", tbl_logs[[#This Row],[Total Score]]&lt;=25, "Very High")</f>
        <v>Medium</v>
      </c>
      <c r="N4276" t="str" cm="1">
        <f t="array" ref="N4276">_xlfn.IFS(tbl_logs[[#This Row],[Total Score]]&lt;=4, "Low", tbl_logs[[#This Row],[Total Score]]&lt;=10, "Medium", tbl_logs[[#This Row],[Total Score]]&lt;=17, "High", tbl_logs[[#This Row],[Total Score]]&lt;=25, "Critical")</f>
        <v>Medium</v>
      </c>
    </row>
    <row r="4277" spans="1:14" x14ac:dyDescent="0.3">
      <c r="A4277" t="s">
        <v>4102</v>
      </c>
      <c r="B4277" s="1">
        <v>46101.473611111112</v>
      </c>
      <c r="C4277" t="s">
        <v>7</v>
      </c>
      <c r="D4277" t="s">
        <v>15</v>
      </c>
      <c r="E4277" t="s">
        <v>19</v>
      </c>
      <c r="F4277" t="s">
        <v>20</v>
      </c>
      <c r="G4277" s="2">
        <v>0.47361111111111109</v>
      </c>
      <c r="H4277" s="3">
        <v>46101</v>
      </c>
      <c r="I4277">
        <v>3</v>
      </c>
      <c r="J4277">
        <f>_xlfn.XLOOKUP(tbl_logs[[#This Row],[Target_Department]],tbl_DeptWeight[Department], tbl_DeptWeight[Impact Score])</f>
        <v>3</v>
      </c>
      <c r="K4277">
        <f>_xlfn.XLOOKUP(tbl_logs[[#This Row],[Employee_Action]],tbl_ResponseLikelihood[Employee Action],tbl_ResponseLikelihood[Likelihood Score])</f>
        <v>2</v>
      </c>
      <c r="L4277">
        <f>tbl_logs[[#This Row],[Impact Score]]*tbl_logs[[#This Row],[Response Multiplier]]</f>
        <v>6</v>
      </c>
      <c r="M4277" t="str" cm="1">
        <f t="array" ref="M4277">_xlfn.IFS(tbl_logs[[#This Row],[Total Score]]&lt;=4, "Low", tbl_logs[[#This Row],[Total Score]]&lt;=10, "Medium", tbl_logs[[#This Row],[Total Score]]&lt;=19, "High", tbl_logs[[#This Row],[Total Score]]&lt;=25, "Very High")</f>
        <v>Medium</v>
      </c>
      <c r="N4277" t="str" cm="1">
        <f t="array" ref="N4277">_xlfn.IFS(tbl_logs[[#This Row],[Total Score]]&lt;=4, "Low", tbl_logs[[#This Row],[Total Score]]&lt;=10, "Medium", tbl_logs[[#This Row],[Total Score]]&lt;=17, "High", tbl_logs[[#This Row],[Total Score]]&lt;=25, "Critical")</f>
        <v>Medium</v>
      </c>
    </row>
    <row r="4278" spans="1:14" x14ac:dyDescent="0.3">
      <c r="A4278" t="s">
        <v>772</v>
      </c>
      <c r="B4278" s="1">
        <v>46101.476388888892</v>
      </c>
      <c r="C4278" t="s">
        <v>26</v>
      </c>
      <c r="D4278" t="s">
        <v>22</v>
      </c>
      <c r="E4278" t="s">
        <v>19</v>
      </c>
      <c r="F4278" t="s">
        <v>10</v>
      </c>
      <c r="G4278" s="2">
        <v>0.47638888888888886</v>
      </c>
      <c r="H4278" s="3">
        <v>46101</v>
      </c>
      <c r="I4278">
        <v>3</v>
      </c>
      <c r="J4278">
        <f>_xlfn.XLOOKUP(tbl_logs[[#This Row],[Target_Department]],tbl_DeptWeight[Department], tbl_DeptWeight[Impact Score])</f>
        <v>3</v>
      </c>
      <c r="K4278">
        <f>_xlfn.XLOOKUP(tbl_logs[[#This Row],[Employee_Action]],tbl_ResponseLikelihood[Employee Action],tbl_ResponseLikelihood[Likelihood Score])</f>
        <v>2</v>
      </c>
      <c r="L4278">
        <f>tbl_logs[[#This Row],[Impact Score]]*tbl_logs[[#This Row],[Response Multiplier]]</f>
        <v>6</v>
      </c>
      <c r="M4278" t="str" cm="1">
        <f t="array" ref="M4278">_xlfn.IFS(tbl_logs[[#This Row],[Total Score]]&lt;=4, "Low", tbl_logs[[#This Row],[Total Score]]&lt;=10, "Medium", tbl_logs[[#This Row],[Total Score]]&lt;=19, "High", tbl_logs[[#This Row],[Total Score]]&lt;=25, "Very High")</f>
        <v>Medium</v>
      </c>
      <c r="N4278" t="str" cm="1">
        <f t="array" ref="N4278">_xlfn.IFS(tbl_logs[[#This Row],[Total Score]]&lt;=4, "Low", tbl_logs[[#This Row],[Total Score]]&lt;=10, "Medium", tbl_logs[[#This Row],[Total Score]]&lt;=17, "High", tbl_logs[[#This Row],[Total Score]]&lt;=25, "Critical")</f>
        <v>Medium</v>
      </c>
    </row>
    <row r="4279" spans="1:14" x14ac:dyDescent="0.3">
      <c r="A4279" t="s">
        <v>978</v>
      </c>
      <c r="B4279" s="1">
        <v>46101.493055555555</v>
      </c>
      <c r="C4279" t="s">
        <v>7</v>
      </c>
      <c r="D4279" t="s">
        <v>15</v>
      </c>
      <c r="E4279" t="s">
        <v>19</v>
      </c>
      <c r="F4279" t="s">
        <v>20</v>
      </c>
      <c r="G4279" s="2">
        <v>0.49305555555555558</v>
      </c>
      <c r="H4279" s="3">
        <v>46101</v>
      </c>
      <c r="I4279">
        <v>3</v>
      </c>
      <c r="J4279">
        <f>_xlfn.XLOOKUP(tbl_logs[[#This Row],[Target_Department]],tbl_DeptWeight[Department], tbl_DeptWeight[Impact Score])</f>
        <v>3</v>
      </c>
      <c r="K4279">
        <f>_xlfn.XLOOKUP(tbl_logs[[#This Row],[Employee_Action]],tbl_ResponseLikelihood[Employee Action],tbl_ResponseLikelihood[Likelihood Score])</f>
        <v>2</v>
      </c>
      <c r="L4279">
        <f>tbl_logs[[#This Row],[Impact Score]]*tbl_logs[[#This Row],[Response Multiplier]]</f>
        <v>6</v>
      </c>
      <c r="M4279" t="str" cm="1">
        <f t="array" ref="M4279">_xlfn.IFS(tbl_logs[[#This Row],[Total Score]]&lt;=4, "Low", tbl_logs[[#This Row],[Total Score]]&lt;=10, "Medium", tbl_logs[[#This Row],[Total Score]]&lt;=19, "High", tbl_logs[[#This Row],[Total Score]]&lt;=25, "Very High")</f>
        <v>Medium</v>
      </c>
      <c r="N4279" t="str" cm="1">
        <f t="array" ref="N4279">_xlfn.IFS(tbl_logs[[#This Row],[Total Score]]&lt;=4, "Low", tbl_logs[[#This Row],[Total Score]]&lt;=10, "Medium", tbl_logs[[#This Row],[Total Score]]&lt;=17, "High", tbl_logs[[#This Row],[Total Score]]&lt;=25, "Critical")</f>
        <v>Medium</v>
      </c>
    </row>
    <row r="4280" spans="1:14" x14ac:dyDescent="0.3">
      <c r="A4280" t="s">
        <v>3010</v>
      </c>
      <c r="B4280" s="1">
        <v>46101.541666666664</v>
      </c>
      <c r="C4280" t="s">
        <v>35</v>
      </c>
      <c r="D4280" t="s">
        <v>8</v>
      </c>
      <c r="E4280" t="s">
        <v>9</v>
      </c>
      <c r="F4280" t="s">
        <v>10</v>
      </c>
      <c r="G4280" s="2">
        <v>0.54166666666666663</v>
      </c>
      <c r="H4280" s="3">
        <v>46101</v>
      </c>
      <c r="I4280">
        <v>3</v>
      </c>
      <c r="J4280">
        <f>_xlfn.XLOOKUP(tbl_logs[[#This Row],[Target_Department]],tbl_DeptWeight[Department], tbl_DeptWeight[Impact Score])</f>
        <v>1</v>
      </c>
      <c r="K4280">
        <f>_xlfn.XLOOKUP(tbl_logs[[#This Row],[Employee_Action]],tbl_ResponseLikelihood[Employee Action],tbl_ResponseLikelihood[Likelihood Score])</f>
        <v>2</v>
      </c>
      <c r="L4280">
        <f>tbl_logs[[#This Row],[Impact Score]]*tbl_logs[[#This Row],[Response Multiplier]]</f>
        <v>2</v>
      </c>
      <c r="M4280" t="str" cm="1">
        <f t="array" ref="M4280">_xlfn.IFS(tbl_logs[[#This Row],[Total Score]]&lt;=4, "Low", tbl_logs[[#This Row],[Total Score]]&lt;=10, "Medium", tbl_logs[[#This Row],[Total Score]]&lt;=19, "High", tbl_logs[[#This Row],[Total Score]]&lt;=25, "Very High")</f>
        <v>Low</v>
      </c>
      <c r="N4280" t="str" cm="1">
        <f t="array" ref="N4280">_xlfn.IFS(tbl_logs[[#This Row],[Total Score]]&lt;=4, "Low", tbl_logs[[#This Row],[Total Score]]&lt;=10, "Medium", tbl_logs[[#This Row],[Total Score]]&lt;=17, "High", tbl_logs[[#This Row],[Total Score]]&lt;=25, "Critical")</f>
        <v>Low</v>
      </c>
    </row>
    <row r="4281" spans="1:14" x14ac:dyDescent="0.3">
      <c r="A4281" t="s">
        <v>1087</v>
      </c>
      <c r="B4281" s="1">
        <v>46101.560416666667</v>
      </c>
      <c r="C4281" t="s">
        <v>47</v>
      </c>
      <c r="D4281" t="s">
        <v>22</v>
      </c>
      <c r="E4281" t="s">
        <v>31</v>
      </c>
      <c r="F4281" t="s">
        <v>13</v>
      </c>
      <c r="G4281" s="2">
        <v>0.56041666666666667</v>
      </c>
      <c r="H4281" s="3">
        <v>46101</v>
      </c>
      <c r="I4281">
        <v>3</v>
      </c>
      <c r="J4281">
        <f>_xlfn.XLOOKUP(tbl_logs[[#This Row],[Target_Department]],tbl_DeptWeight[Department], tbl_DeptWeight[Impact Score])</f>
        <v>1</v>
      </c>
      <c r="K4281">
        <f>_xlfn.XLOOKUP(tbl_logs[[#This Row],[Employee_Action]],tbl_ResponseLikelihood[Employee Action],tbl_ResponseLikelihood[Likelihood Score])</f>
        <v>1</v>
      </c>
      <c r="L4281">
        <f>tbl_logs[[#This Row],[Impact Score]]*tbl_logs[[#This Row],[Response Multiplier]]</f>
        <v>1</v>
      </c>
      <c r="M4281" t="str" cm="1">
        <f t="array" ref="M4281">_xlfn.IFS(tbl_logs[[#This Row],[Total Score]]&lt;=4, "Low", tbl_logs[[#This Row],[Total Score]]&lt;=10, "Medium", tbl_logs[[#This Row],[Total Score]]&lt;=19, "High", tbl_logs[[#This Row],[Total Score]]&lt;=25, "Very High")</f>
        <v>Low</v>
      </c>
      <c r="N4281" t="str" cm="1">
        <f t="array" ref="N4281">_xlfn.IFS(tbl_logs[[#This Row],[Total Score]]&lt;=4, "Low", tbl_logs[[#This Row],[Total Score]]&lt;=10, "Medium", tbl_logs[[#This Row],[Total Score]]&lt;=17, "High", tbl_logs[[#This Row],[Total Score]]&lt;=25, "Critical")</f>
        <v>Low</v>
      </c>
    </row>
    <row r="4282" spans="1:14" x14ac:dyDescent="0.3">
      <c r="A4282" t="s">
        <v>4173</v>
      </c>
      <c r="B4282" s="1">
        <v>46101.574999999997</v>
      </c>
      <c r="C4282" t="s">
        <v>40</v>
      </c>
      <c r="D4282" t="s">
        <v>22</v>
      </c>
      <c r="E4282" t="s">
        <v>16</v>
      </c>
      <c r="F4282" t="s">
        <v>20</v>
      </c>
      <c r="G4282" s="2">
        <v>0.57499999999999996</v>
      </c>
      <c r="H4282" s="3">
        <v>46101</v>
      </c>
      <c r="I4282">
        <v>3</v>
      </c>
      <c r="J4282">
        <f>_xlfn.XLOOKUP(tbl_logs[[#This Row],[Target_Department]],tbl_DeptWeight[Department], tbl_DeptWeight[Impact Score])</f>
        <v>5</v>
      </c>
      <c r="K4282">
        <f>_xlfn.XLOOKUP(tbl_logs[[#This Row],[Employee_Action]],tbl_ResponseLikelihood[Employee Action],tbl_ResponseLikelihood[Likelihood Score])</f>
        <v>2</v>
      </c>
      <c r="L4282">
        <f>tbl_logs[[#This Row],[Impact Score]]*tbl_logs[[#This Row],[Response Multiplier]]</f>
        <v>10</v>
      </c>
      <c r="M4282" t="str" cm="1">
        <f t="array" ref="M4282">_xlfn.IFS(tbl_logs[[#This Row],[Total Score]]&lt;=4, "Low", tbl_logs[[#This Row],[Total Score]]&lt;=10, "Medium", tbl_logs[[#This Row],[Total Score]]&lt;=19, "High", tbl_logs[[#This Row],[Total Score]]&lt;=25, "Very High")</f>
        <v>Medium</v>
      </c>
      <c r="N4282" t="str" cm="1">
        <f t="array" ref="N4282">_xlfn.IFS(tbl_logs[[#This Row],[Total Score]]&lt;=4, "Low", tbl_logs[[#This Row],[Total Score]]&lt;=10, "Medium", tbl_logs[[#This Row],[Total Score]]&lt;=17, "High", tbl_logs[[#This Row],[Total Score]]&lt;=25, "Critical")</f>
        <v>Medium</v>
      </c>
    </row>
    <row r="4283" spans="1:14" x14ac:dyDescent="0.3">
      <c r="A4283" t="s">
        <v>3719</v>
      </c>
      <c r="B4283" s="1">
        <v>46101.629166666666</v>
      </c>
      <c r="C4283" t="s">
        <v>40</v>
      </c>
      <c r="D4283" t="s">
        <v>22</v>
      </c>
      <c r="E4283" t="s">
        <v>16</v>
      </c>
      <c r="F4283" t="s">
        <v>20</v>
      </c>
      <c r="G4283" s="2">
        <v>0.62916666666666665</v>
      </c>
      <c r="H4283" s="3">
        <v>46101</v>
      </c>
      <c r="I4283">
        <v>3</v>
      </c>
      <c r="J4283">
        <f>_xlfn.XLOOKUP(tbl_logs[[#This Row],[Target_Department]],tbl_DeptWeight[Department], tbl_DeptWeight[Impact Score])</f>
        <v>5</v>
      </c>
      <c r="K4283">
        <f>_xlfn.XLOOKUP(tbl_logs[[#This Row],[Employee_Action]],tbl_ResponseLikelihood[Employee Action],tbl_ResponseLikelihood[Likelihood Score])</f>
        <v>2</v>
      </c>
      <c r="L4283">
        <f>tbl_logs[[#This Row],[Impact Score]]*tbl_logs[[#This Row],[Response Multiplier]]</f>
        <v>10</v>
      </c>
      <c r="M4283" t="str" cm="1">
        <f t="array" ref="M4283">_xlfn.IFS(tbl_logs[[#This Row],[Total Score]]&lt;=4, "Low", tbl_logs[[#This Row],[Total Score]]&lt;=10, "Medium", tbl_logs[[#This Row],[Total Score]]&lt;=19, "High", tbl_logs[[#This Row],[Total Score]]&lt;=25, "Very High")</f>
        <v>Medium</v>
      </c>
      <c r="N4283" t="str" cm="1">
        <f t="array" ref="N4283">_xlfn.IFS(tbl_logs[[#This Row],[Total Score]]&lt;=4, "Low", tbl_logs[[#This Row],[Total Score]]&lt;=10, "Medium", tbl_logs[[#This Row],[Total Score]]&lt;=17, "High", tbl_logs[[#This Row],[Total Score]]&lt;=25, "Critical")</f>
        <v>Medium</v>
      </c>
    </row>
    <row r="4284" spans="1:14" x14ac:dyDescent="0.3">
      <c r="A4284" t="s">
        <v>2277</v>
      </c>
      <c r="B4284" s="1">
        <v>46101.640972222223</v>
      </c>
      <c r="C4284" t="s">
        <v>26</v>
      </c>
      <c r="D4284" t="s">
        <v>18</v>
      </c>
      <c r="E4284" t="s">
        <v>16</v>
      </c>
      <c r="F4284" t="s">
        <v>10</v>
      </c>
      <c r="G4284" s="2">
        <v>0.64097222222222228</v>
      </c>
      <c r="H4284" s="3">
        <v>46101</v>
      </c>
      <c r="I4284">
        <v>3</v>
      </c>
      <c r="J4284">
        <f>_xlfn.XLOOKUP(tbl_logs[[#This Row],[Target_Department]],tbl_DeptWeight[Department], tbl_DeptWeight[Impact Score])</f>
        <v>3</v>
      </c>
      <c r="K4284">
        <f>_xlfn.XLOOKUP(tbl_logs[[#This Row],[Employee_Action]],tbl_ResponseLikelihood[Employee Action],tbl_ResponseLikelihood[Likelihood Score])</f>
        <v>2</v>
      </c>
      <c r="L4284">
        <f>tbl_logs[[#This Row],[Impact Score]]*tbl_logs[[#This Row],[Response Multiplier]]</f>
        <v>6</v>
      </c>
      <c r="M4284" t="str" cm="1">
        <f t="array" ref="M4284">_xlfn.IFS(tbl_logs[[#This Row],[Total Score]]&lt;=4, "Low", tbl_logs[[#This Row],[Total Score]]&lt;=10, "Medium", tbl_logs[[#This Row],[Total Score]]&lt;=19, "High", tbl_logs[[#This Row],[Total Score]]&lt;=25, "Very High")</f>
        <v>Medium</v>
      </c>
      <c r="N4284" t="str" cm="1">
        <f t="array" ref="N4284">_xlfn.IFS(tbl_logs[[#This Row],[Total Score]]&lt;=4, "Low", tbl_logs[[#This Row],[Total Score]]&lt;=10, "Medium", tbl_logs[[#This Row],[Total Score]]&lt;=17, "High", tbl_logs[[#This Row],[Total Score]]&lt;=25, "Critical")</f>
        <v>Medium</v>
      </c>
    </row>
    <row r="4285" spans="1:14" x14ac:dyDescent="0.3">
      <c r="A4285" t="s">
        <v>4279</v>
      </c>
      <c r="B4285" s="1">
        <v>46101.655555555553</v>
      </c>
      <c r="C4285" t="s">
        <v>7</v>
      </c>
      <c r="D4285" t="s">
        <v>8</v>
      </c>
      <c r="E4285" t="s">
        <v>19</v>
      </c>
      <c r="F4285" t="s">
        <v>33</v>
      </c>
      <c r="G4285" s="2">
        <v>0.65555555555555556</v>
      </c>
      <c r="H4285" s="3">
        <v>46101</v>
      </c>
      <c r="I4285">
        <v>3</v>
      </c>
      <c r="J4285">
        <f>_xlfn.XLOOKUP(tbl_logs[[#This Row],[Target_Department]],tbl_DeptWeight[Department], tbl_DeptWeight[Impact Score])</f>
        <v>3</v>
      </c>
      <c r="K4285">
        <f>_xlfn.XLOOKUP(tbl_logs[[#This Row],[Employee_Action]],tbl_ResponseLikelihood[Employee Action],tbl_ResponseLikelihood[Likelihood Score])</f>
        <v>4</v>
      </c>
      <c r="L4285">
        <f>tbl_logs[[#This Row],[Impact Score]]*tbl_logs[[#This Row],[Response Multiplier]]</f>
        <v>12</v>
      </c>
      <c r="M4285" t="str" cm="1">
        <f t="array" ref="M4285">_xlfn.IFS(tbl_logs[[#This Row],[Total Score]]&lt;=4, "Low", tbl_logs[[#This Row],[Total Score]]&lt;=10, "Medium", tbl_logs[[#This Row],[Total Score]]&lt;=19, "High", tbl_logs[[#This Row],[Total Score]]&lt;=25, "Very High")</f>
        <v>High</v>
      </c>
      <c r="N4285" t="str" cm="1">
        <f t="array" ref="N4285">_xlfn.IFS(tbl_logs[[#This Row],[Total Score]]&lt;=4, "Low", tbl_logs[[#This Row],[Total Score]]&lt;=10, "Medium", tbl_logs[[#This Row],[Total Score]]&lt;=17, "High", tbl_logs[[#This Row],[Total Score]]&lt;=25, "Critical")</f>
        <v>High</v>
      </c>
    </row>
    <row r="4286" spans="1:14" x14ac:dyDescent="0.3">
      <c r="A4286" t="s">
        <v>1231</v>
      </c>
      <c r="B4286" s="1">
        <v>46101.663888888892</v>
      </c>
      <c r="C4286" t="s">
        <v>35</v>
      </c>
      <c r="D4286" t="s">
        <v>22</v>
      </c>
      <c r="E4286" t="s">
        <v>16</v>
      </c>
      <c r="F4286" t="s">
        <v>10</v>
      </c>
      <c r="G4286" s="2">
        <v>0.66388888888888886</v>
      </c>
      <c r="H4286" s="3">
        <v>46101</v>
      </c>
      <c r="I4286">
        <v>3</v>
      </c>
      <c r="J4286">
        <f>_xlfn.XLOOKUP(tbl_logs[[#This Row],[Target_Department]],tbl_DeptWeight[Department], tbl_DeptWeight[Impact Score])</f>
        <v>1</v>
      </c>
      <c r="K4286">
        <f>_xlfn.XLOOKUP(tbl_logs[[#This Row],[Employee_Action]],tbl_ResponseLikelihood[Employee Action],tbl_ResponseLikelihood[Likelihood Score])</f>
        <v>2</v>
      </c>
      <c r="L4286">
        <f>tbl_logs[[#This Row],[Impact Score]]*tbl_logs[[#This Row],[Response Multiplier]]</f>
        <v>2</v>
      </c>
      <c r="M4286" t="str" cm="1">
        <f t="array" ref="M4286">_xlfn.IFS(tbl_logs[[#This Row],[Total Score]]&lt;=4, "Low", tbl_logs[[#This Row],[Total Score]]&lt;=10, "Medium", tbl_logs[[#This Row],[Total Score]]&lt;=19, "High", tbl_logs[[#This Row],[Total Score]]&lt;=25, "Very High")</f>
        <v>Low</v>
      </c>
      <c r="N4286" t="str" cm="1">
        <f t="array" ref="N4286">_xlfn.IFS(tbl_logs[[#This Row],[Total Score]]&lt;=4, "Low", tbl_logs[[#This Row],[Total Score]]&lt;=10, "Medium", tbl_logs[[#This Row],[Total Score]]&lt;=17, "High", tbl_logs[[#This Row],[Total Score]]&lt;=25, "Critical")</f>
        <v>Low</v>
      </c>
    </row>
    <row r="4287" spans="1:14" x14ac:dyDescent="0.3">
      <c r="A4287" t="s">
        <v>4757</v>
      </c>
      <c r="B4287" s="1">
        <v>46101.682638888888</v>
      </c>
      <c r="C4287" t="s">
        <v>35</v>
      </c>
      <c r="D4287" t="s">
        <v>15</v>
      </c>
      <c r="E4287" t="s">
        <v>31</v>
      </c>
      <c r="F4287" t="s">
        <v>33</v>
      </c>
      <c r="G4287" s="2">
        <v>0.68263888888888891</v>
      </c>
      <c r="H4287" s="3">
        <v>46101</v>
      </c>
      <c r="I4287">
        <v>3</v>
      </c>
      <c r="J4287">
        <f>_xlfn.XLOOKUP(tbl_logs[[#This Row],[Target_Department]],tbl_DeptWeight[Department], tbl_DeptWeight[Impact Score])</f>
        <v>1</v>
      </c>
      <c r="K4287">
        <f>_xlfn.XLOOKUP(tbl_logs[[#This Row],[Employee_Action]],tbl_ResponseLikelihood[Employee Action],tbl_ResponseLikelihood[Likelihood Score])</f>
        <v>4</v>
      </c>
      <c r="L4287">
        <f>tbl_logs[[#This Row],[Impact Score]]*tbl_logs[[#This Row],[Response Multiplier]]</f>
        <v>4</v>
      </c>
      <c r="M4287" t="str" cm="1">
        <f t="array" ref="M4287">_xlfn.IFS(tbl_logs[[#This Row],[Total Score]]&lt;=4, "Low", tbl_logs[[#This Row],[Total Score]]&lt;=10, "Medium", tbl_logs[[#This Row],[Total Score]]&lt;=19, "High", tbl_logs[[#This Row],[Total Score]]&lt;=25, "Very High")</f>
        <v>Low</v>
      </c>
      <c r="N4287" t="str" cm="1">
        <f t="array" ref="N4287">_xlfn.IFS(tbl_logs[[#This Row],[Total Score]]&lt;=4, "Low", tbl_logs[[#This Row],[Total Score]]&lt;=10, "Medium", tbl_logs[[#This Row],[Total Score]]&lt;=17, "High", tbl_logs[[#This Row],[Total Score]]&lt;=25, "Critical")</f>
        <v>Low</v>
      </c>
    </row>
    <row r="4288" spans="1:14" x14ac:dyDescent="0.3">
      <c r="A4288" t="s">
        <v>1142</v>
      </c>
      <c r="B4288" s="1">
        <v>46101.717361111114</v>
      </c>
      <c r="C4288" t="s">
        <v>7</v>
      </c>
      <c r="D4288" t="s">
        <v>8</v>
      </c>
      <c r="E4288" t="s">
        <v>19</v>
      </c>
      <c r="F4288" t="s">
        <v>10</v>
      </c>
      <c r="G4288" s="2">
        <v>0.71736111111111112</v>
      </c>
      <c r="H4288" s="3">
        <v>46101</v>
      </c>
      <c r="I4288">
        <v>3</v>
      </c>
      <c r="J4288">
        <f>_xlfn.XLOOKUP(tbl_logs[[#This Row],[Target_Department]],tbl_DeptWeight[Department], tbl_DeptWeight[Impact Score])</f>
        <v>3</v>
      </c>
      <c r="K4288">
        <f>_xlfn.XLOOKUP(tbl_logs[[#This Row],[Employee_Action]],tbl_ResponseLikelihood[Employee Action],tbl_ResponseLikelihood[Likelihood Score])</f>
        <v>2</v>
      </c>
      <c r="L4288">
        <f>tbl_logs[[#This Row],[Impact Score]]*tbl_logs[[#This Row],[Response Multiplier]]</f>
        <v>6</v>
      </c>
      <c r="M4288" t="str" cm="1">
        <f t="array" ref="M4288">_xlfn.IFS(tbl_logs[[#This Row],[Total Score]]&lt;=4, "Low", tbl_logs[[#This Row],[Total Score]]&lt;=10, "Medium", tbl_logs[[#This Row],[Total Score]]&lt;=19, "High", tbl_logs[[#This Row],[Total Score]]&lt;=25, "Very High")</f>
        <v>Medium</v>
      </c>
      <c r="N4288" t="str" cm="1">
        <f t="array" ref="N4288">_xlfn.IFS(tbl_logs[[#This Row],[Total Score]]&lt;=4, "Low", tbl_logs[[#This Row],[Total Score]]&lt;=10, "Medium", tbl_logs[[#This Row],[Total Score]]&lt;=17, "High", tbl_logs[[#This Row],[Total Score]]&lt;=25, "Critical")</f>
        <v>Medium</v>
      </c>
    </row>
    <row r="4289" spans="1:14" x14ac:dyDescent="0.3">
      <c r="A4289" t="s">
        <v>2232</v>
      </c>
      <c r="B4289" s="1">
        <v>46101.720138888886</v>
      </c>
      <c r="C4289" t="s">
        <v>40</v>
      </c>
      <c r="D4289" t="s">
        <v>18</v>
      </c>
      <c r="E4289" t="s">
        <v>16</v>
      </c>
      <c r="F4289" t="s">
        <v>20</v>
      </c>
      <c r="G4289" s="2">
        <v>0.72013888888888888</v>
      </c>
      <c r="H4289" s="3">
        <v>46101</v>
      </c>
      <c r="I4289">
        <v>3</v>
      </c>
      <c r="J4289">
        <f>_xlfn.XLOOKUP(tbl_logs[[#This Row],[Target_Department]],tbl_DeptWeight[Department], tbl_DeptWeight[Impact Score])</f>
        <v>5</v>
      </c>
      <c r="K4289">
        <f>_xlfn.XLOOKUP(tbl_logs[[#This Row],[Employee_Action]],tbl_ResponseLikelihood[Employee Action],tbl_ResponseLikelihood[Likelihood Score])</f>
        <v>2</v>
      </c>
      <c r="L4289">
        <f>tbl_logs[[#This Row],[Impact Score]]*tbl_logs[[#This Row],[Response Multiplier]]</f>
        <v>10</v>
      </c>
      <c r="M4289" t="str" cm="1">
        <f t="array" ref="M4289">_xlfn.IFS(tbl_logs[[#This Row],[Total Score]]&lt;=4, "Low", tbl_logs[[#This Row],[Total Score]]&lt;=10, "Medium", tbl_logs[[#This Row],[Total Score]]&lt;=19, "High", tbl_logs[[#This Row],[Total Score]]&lt;=25, "Very High")</f>
        <v>Medium</v>
      </c>
      <c r="N4289" t="str" cm="1">
        <f t="array" ref="N4289">_xlfn.IFS(tbl_logs[[#This Row],[Total Score]]&lt;=4, "Low", tbl_logs[[#This Row],[Total Score]]&lt;=10, "Medium", tbl_logs[[#This Row],[Total Score]]&lt;=17, "High", tbl_logs[[#This Row],[Total Score]]&lt;=25, "Critical")</f>
        <v>Medium</v>
      </c>
    </row>
    <row r="4290" spans="1:14" x14ac:dyDescent="0.3">
      <c r="A4290" t="s">
        <v>1267</v>
      </c>
      <c r="B4290" s="1">
        <v>46101.722222222219</v>
      </c>
      <c r="C4290" t="s">
        <v>47</v>
      </c>
      <c r="D4290" t="s">
        <v>15</v>
      </c>
      <c r="E4290" t="s">
        <v>19</v>
      </c>
      <c r="F4290" t="s">
        <v>20</v>
      </c>
      <c r="G4290" s="2">
        <v>0.72222222222222221</v>
      </c>
      <c r="H4290" s="3">
        <v>46101</v>
      </c>
      <c r="I4290">
        <v>3</v>
      </c>
      <c r="J4290">
        <f>_xlfn.XLOOKUP(tbl_logs[[#This Row],[Target_Department]],tbl_DeptWeight[Department], tbl_DeptWeight[Impact Score])</f>
        <v>1</v>
      </c>
      <c r="K4290">
        <f>_xlfn.XLOOKUP(tbl_logs[[#This Row],[Employee_Action]],tbl_ResponseLikelihood[Employee Action],tbl_ResponseLikelihood[Likelihood Score])</f>
        <v>2</v>
      </c>
      <c r="L4290">
        <f>tbl_logs[[#This Row],[Impact Score]]*tbl_logs[[#This Row],[Response Multiplier]]</f>
        <v>2</v>
      </c>
      <c r="M4290" t="str" cm="1">
        <f t="array" ref="M4290">_xlfn.IFS(tbl_logs[[#This Row],[Total Score]]&lt;=4, "Low", tbl_logs[[#This Row],[Total Score]]&lt;=10, "Medium", tbl_logs[[#This Row],[Total Score]]&lt;=19, "High", tbl_logs[[#This Row],[Total Score]]&lt;=25, "Very High")</f>
        <v>Low</v>
      </c>
      <c r="N4290" t="str" cm="1">
        <f t="array" ref="N4290">_xlfn.IFS(tbl_logs[[#This Row],[Total Score]]&lt;=4, "Low", tbl_logs[[#This Row],[Total Score]]&lt;=10, "Medium", tbl_logs[[#This Row],[Total Score]]&lt;=17, "High", tbl_logs[[#This Row],[Total Score]]&lt;=25, "Critical")</f>
        <v>Low</v>
      </c>
    </row>
    <row r="4291" spans="1:14" x14ac:dyDescent="0.3">
      <c r="A4291" t="s">
        <v>258</v>
      </c>
      <c r="B4291" s="1">
        <v>46101.727083333331</v>
      </c>
      <c r="C4291" t="s">
        <v>12</v>
      </c>
      <c r="D4291" t="s">
        <v>22</v>
      </c>
      <c r="E4291" t="s">
        <v>19</v>
      </c>
      <c r="F4291" t="s">
        <v>33</v>
      </c>
      <c r="G4291" s="2">
        <v>0.7270833333333333</v>
      </c>
      <c r="H4291" s="3">
        <v>46101</v>
      </c>
      <c r="I4291">
        <v>3</v>
      </c>
      <c r="J4291">
        <f>_xlfn.XLOOKUP(tbl_logs[[#This Row],[Target_Department]],tbl_DeptWeight[Department], tbl_DeptWeight[Impact Score])</f>
        <v>1</v>
      </c>
      <c r="K4291">
        <f>_xlfn.XLOOKUP(tbl_logs[[#This Row],[Employee_Action]],tbl_ResponseLikelihood[Employee Action],tbl_ResponseLikelihood[Likelihood Score])</f>
        <v>4</v>
      </c>
      <c r="L4291">
        <f>tbl_logs[[#This Row],[Impact Score]]*tbl_logs[[#This Row],[Response Multiplier]]</f>
        <v>4</v>
      </c>
      <c r="M4291" t="str" cm="1">
        <f t="array" ref="M4291">_xlfn.IFS(tbl_logs[[#This Row],[Total Score]]&lt;=4, "Low", tbl_logs[[#This Row],[Total Score]]&lt;=10, "Medium", tbl_logs[[#This Row],[Total Score]]&lt;=19, "High", tbl_logs[[#This Row],[Total Score]]&lt;=25, "Very High")</f>
        <v>Low</v>
      </c>
      <c r="N4291" t="str" cm="1">
        <f t="array" ref="N4291">_xlfn.IFS(tbl_logs[[#This Row],[Total Score]]&lt;=4, "Low", tbl_logs[[#This Row],[Total Score]]&lt;=10, "Medium", tbl_logs[[#This Row],[Total Score]]&lt;=17, "High", tbl_logs[[#This Row],[Total Score]]&lt;=25, "Critical")</f>
        <v>Low</v>
      </c>
    </row>
    <row r="4292" spans="1:14" x14ac:dyDescent="0.3">
      <c r="A4292" t="s">
        <v>4294</v>
      </c>
      <c r="B4292" s="1">
        <v>46101.739583333336</v>
      </c>
      <c r="C4292" t="s">
        <v>7</v>
      </c>
      <c r="D4292" t="s">
        <v>22</v>
      </c>
      <c r="E4292" t="s">
        <v>19</v>
      </c>
      <c r="F4292" t="s">
        <v>10</v>
      </c>
      <c r="G4292" s="2">
        <v>0.73958333333333337</v>
      </c>
      <c r="H4292" s="3">
        <v>46101</v>
      </c>
      <c r="I4292">
        <v>3</v>
      </c>
      <c r="J4292">
        <f>_xlfn.XLOOKUP(tbl_logs[[#This Row],[Target_Department]],tbl_DeptWeight[Department], tbl_DeptWeight[Impact Score])</f>
        <v>3</v>
      </c>
      <c r="K4292">
        <f>_xlfn.XLOOKUP(tbl_logs[[#This Row],[Employee_Action]],tbl_ResponseLikelihood[Employee Action],tbl_ResponseLikelihood[Likelihood Score])</f>
        <v>2</v>
      </c>
      <c r="L4292">
        <f>tbl_logs[[#This Row],[Impact Score]]*tbl_logs[[#This Row],[Response Multiplier]]</f>
        <v>6</v>
      </c>
      <c r="M4292" t="str" cm="1">
        <f t="array" ref="M4292">_xlfn.IFS(tbl_logs[[#This Row],[Total Score]]&lt;=4, "Low", tbl_logs[[#This Row],[Total Score]]&lt;=10, "Medium", tbl_logs[[#This Row],[Total Score]]&lt;=19, "High", tbl_logs[[#This Row],[Total Score]]&lt;=25, "Very High")</f>
        <v>Medium</v>
      </c>
      <c r="N4292" t="str" cm="1">
        <f t="array" ref="N4292">_xlfn.IFS(tbl_logs[[#This Row],[Total Score]]&lt;=4, "Low", tbl_logs[[#This Row],[Total Score]]&lt;=10, "Medium", tbl_logs[[#This Row],[Total Score]]&lt;=17, "High", tbl_logs[[#This Row],[Total Score]]&lt;=25, "Critical")</f>
        <v>Medium</v>
      </c>
    </row>
    <row r="4293" spans="1:14" x14ac:dyDescent="0.3">
      <c r="A4293" t="s">
        <v>1856</v>
      </c>
      <c r="B4293" s="1">
        <v>46101.748611111114</v>
      </c>
      <c r="C4293" t="s">
        <v>7</v>
      </c>
      <c r="D4293" t="s">
        <v>15</v>
      </c>
      <c r="E4293" t="s">
        <v>19</v>
      </c>
      <c r="F4293" t="s">
        <v>10</v>
      </c>
      <c r="G4293" s="2">
        <v>0.74861111111111112</v>
      </c>
      <c r="H4293" s="3">
        <v>46101</v>
      </c>
      <c r="I4293">
        <v>3</v>
      </c>
      <c r="J4293">
        <f>_xlfn.XLOOKUP(tbl_logs[[#This Row],[Target_Department]],tbl_DeptWeight[Department], tbl_DeptWeight[Impact Score])</f>
        <v>3</v>
      </c>
      <c r="K4293">
        <f>_xlfn.XLOOKUP(tbl_logs[[#This Row],[Employee_Action]],tbl_ResponseLikelihood[Employee Action],tbl_ResponseLikelihood[Likelihood Score])</f>
        <v>2</v>
      </c>
      <c r="L4293">
        <f>tbl_logs[[#This Row],[Impact Score]]*tbl_logs[[#This Row],[Response Multiplier]]</f>
        <v>6</v>
      </c>
      <c r="M4293" t="str" cm="1">
        <f t="array" ref="M4293">_xlfn.IFS(tbl_logs[[#This Row],[Total Score]]&lt;=4, "Low", tbl_logs[[#This Row],[Total Score]]&lt;=10, "Medium", tbl_logs[[#This Row],[Total Score]]&lt;=19, "High", tbl_logs[[#This Row],[Total Score]]&lt;=25, "Very High")</f>
        <v>Medium</v>
      </c>
      <c r="N4293" t="str" cm="1">
        <f t="array" ref="N4293">_xlfn.IFS(tbl_logs[[#This Row],[Total Score]]&lt;=4, "Low", tbl_logs[[#This Row],[Total Score]]&lt;=10, "Medium", tbl_logs[[#This Row],[Total Score]]&lt;=17, "High", tbl_logs[[#This Row],[Total Score]]&lt;=25, "Critical")</f>
        <v>Medium</v>
      </c>
    </row>
    <row r="4294" spans="1:14" x14ac:dyDescent="0.3">
      <c r="A4294" t="s">
        <v>2846</v>
      </c>
      <c r="B4294" s="1">
        <v>46101.761805555558</v>
      </c>
      <c r="C4294" t="s">
        <v>26</v>
      </c>
      <c r="D4294" t="s">
        <v>22</v>
      </c>
      <c r="E4294" t="s">
        <v>9</v>
      </c>
      <c r="F4294" t="s">
        <v>20</v>
      </c>
      <c r="G4294" s="2">
        <v>0.76180555555555551</v>
      </c>
      <c r="H4294" s="3">
        <v>46101</v>
      </c>
      <c r="I4294">
        <v>3</v>
      </c>
      <c r="J4294">
        <f>_xlfn.XLOOKUP(tbl_logs[[#This Row],[Target_Department]],tbl_DeptWeight[Department], tbl_DeptWeight[Impact Score])</f>
        <v>3</v>
      </c>
      <c r="K4294">
        <f>_xlfn.XLOOKUP(tbl_logs[[#This Row],[Employee_Action]],tbl_ResponseLikelihood[Employee Action],tbl_ResponseLikelihood[Likelihood Score])</f>
        <v>2</v>
      </c>
      <c r="L4294">
        <f>tbl_logs[[#This Row],[Impact Score]]*tbl_logs[[#This Row],[Response Multiplier]]</f>
        <v>6</v>
      </c>
      <c r="M4294" t="str" cm="1">
        <f t="array" ref="M4294">_xlfn.IFS(tbl_logs[[#This Row],[Total Score]]&lt;=4, "Low", tbl_logs[[#This Row],[Total Score]]&lt;=10, "Medium", tbl_logs[[#This Row],[Total Score]]&lt;=19, "High", tbl_logs[[#This Row],[Total Score]]&lt;=25, "Very High")</f>
        <v>Medium</v>
      </c>
      <c r="N4294" t="str" cm="1">
        <f t="array" ref="N4294">_xlfn.IFS(tbl_logs[[#This Row],[Total Score]]&lt;=4, "Low", tbl_logs[[#This Row],[Total Score]]&lt;=10, "Medium", tbl_logs[[#This Row],[Total Score]]&lt;=17, "High", tbl_logs[[#This Row],[Total Score]]&lt;=25, "Critical")</f>
        <v>Medium</v>
      </c>
    </row>
    <row r="4295" spans="1:14" x14ac:dyDescent="0.3">
      <c r="A4295" t="s">
        <v>3759</v>
      </c>
      <c r="B4295" s="1">
        <v>46101.789583333331</v>
      </c>
      <c r="C4295" t="s">
        <v>7</v>
      </c>
      <c r="D4295" t="s">
        <v>22</v>
      </c>
      <c r="E4295" t="s">
        <v>19</v>
      </c>
      <c r="F4295" t="s">
        <v>10</v>
      </c>
      <c r="G4295" s="2">
        <v>0.7895833333333333</v>
      </c>
      <c r="H4295" s="3">
        <v>46101</v>
      </c>
      <c r="I4295">
        <v>3</v>
      </c>
      <c r="J4295">
        <f>_xlfn.XLOOKUP(tbl_logs[[#This Row],[Target_Department]],tbl_DeptWeight[Department], tbl_DeptWeight[Impact Score])</f>
        <v>3</v>
      </c>
      <c r="K4295">
        <f>_xlfn.XLOOKUP(tbl_logs[[#This Row],[Employee_Action]],tbl_ResponseLikelihood[Employee Action],tbl_ResponseLikelihood[Likelihood Score])</f>
        <v>2</v>
      </c>
      <c r="L4295">
        <f>tbl_logs[[#This Row],[Impact Score]]*tbl_logs[[#This Row],[Response Multiplier]]</f>
        <v>6</v>
      </c>
      <c r="M4295" t="str" cm="1">
        <f t="array" ref="M4295">_xlfn.IFS(tbl_logs[[#This Row],[Total Score]]&lt;=4, "Low", tbl_logs[[#This Row],[Total Score]]&lt;=10, "Medium", tbl_logs[[#This Row],[Total Score]]&lt;=19, "High", tbl_logs[[#This Row],[Total Score]]&lt;=25, "Very High")</f>
        <v>Medium</v>
      </c>
      <c r="N4295" t="str" cm="1">
        <f t="array" ref="N4295">_xlfn.IFS(tbl_logs[[#This Row],[Total Score]]&lt;=4, "Low", tbl_logs[[#This Row],[Total Score]]&lt;=10, "Medium", tbl_logs[[#This Row],[Total Score]]&lt;=17, "High", tbl_logs[[#This Row],[Total Score]]&lt;=25, "Critical")</f>
        <v>Medium</v>
      </c>
    </row>
    <row r="4296" spans="1:14" x14ac:dyDescent="0.3">
      <c r="A4296" t="s">
        <v>3978</v>
      </c>
      <c r="B4296" s="1">
        <v>46101.815972222219</v>
      </c>
      <c r="C4296" t="s">
        <v>26</v>
      </c>
      <c r="D4296" t="s">
        <v>8</v>
      </c>
      <c r="E4296" t="s">
        <v>19</v>
      </c>
      <c r="F4296" t="s">
        <v>10</v>
      </c>
      <c r="G4296" s="2">
        <v>0.81597222222222221</v>
      </c>
      <c r="H4296" s="3">
        <v>46101</v>
      </c>
      <c r="I4296">
        <v>3</v>
      </c>
      <c r="J4296">
        <f>_xlfn.XLOOKUP(tbl_logs[[#This Row],[Target_Department]],tbl_DeptWeight[Department], tbl_DeptWeight[Impact Score])</f>
        <v>3</v>
      </c>
      <c r="K4296">
        <f>_xlfn.XLOOKUP(tbl_logs[[#This Row],[Employee_Action]],tbl_ResponseLikelihood[Employee Action],tbl_ResponseLikelihood[Likelihood Score])</f>
        <v>2</v>
      </c>
      <c r="L4296">
        <f>tbl_logs[[#This Row],[Impact Score]]*tbl_logs[[#This Row],[Response Multiplier]]</f>
        <v>6</v>
      </c>
      <c r="M4296" t="str" cm="1">
        <f t="array" ref="M4296">_xlfn.IFS(tbl_logs[[#This Row],[Total Score]]&lt;=4, "Low", tbl_logs[[#This Row],[Total Score]]&lt;=10, "Medium", tbl_logs[[#This Row],[Total Score]]&lt;=19, "High", tbl_logs[[#This Row],[Total Score]]&lt;=25, "Very High")</f>
        <v>Medium</v>
      </c>
      <c r="N4296" t="str" cm="1">
        <f t="array" ref="N4296">_xlfn.IFS(tbl_logs[[#This Row],[Total Score]]&lt;=4, "Low", tbl_logs[[#This Row],[Total Score]]&lt;=10, "Medium", tbl_logs[[#This Row],[Total Score]]&lt;=17, "High", tbl_logs[[#This Row],[Total Score]]&lt;=25, "Critical")</f>
        <v>Medium</v>
      </c>
    </row>
    <row r="4297" spans="1:14" x14ac:dyDescent="0.3">
      <c r="A4297" t="s">
        <v>2484</v>
      </c>
      <c r="B4297" s="1">
        <v>46101.832638888889</v>
      </c>
      <c r="C4297" t="s">
        <v>7</v>
      </c>
      <c r="D4297" t="s">
        <v>18</v>
      </c>
      <c r="E4297" t="s">
        <v>19</v>
      </c>
      <c r="F4297" t="s">
        <v>10</v>
      </c>
      <c r="G4297" s="2">
        <v>0.83263888888888893</v>
      </c>
      <c r="H4297" s="3">
        <v>46101</v>
      </c>
      <c r="I4297">
        <v>3</v>
      </c>
      <c r="J4297">
        <f>_xlfn.XLOOKUP(tbl_logs[[#This Row],[Target_Department]],tbl_DeptWeight[Department], tbl_DeptWeight[Impact Score])</f>
        <v>3</v>
      </c>
      <c r="K4297">
        <f>_xlfn.XLOOKUP(tbl_logs[[#This Row],[Employee_Action]],tbl_ResponseLikelihood[Employee Action],tbl_ResponseLikelihood[Likelihood Score])</f>
        <v>2</v>
      </c>
      <c r="L4297">
        <f>tbl_logs[[#This Row],[Impact Score]]*tbl_logs[[#This Row],[Response Multiplier]]</f>
        <v>6</v>
      </c>
      <c r="M4297" t="str" cm="1">
        <f t="array" ref="M4297">_xlfn.IFS(tbl_logs[[#This Row],[Total Score]]&lt;=4, "Low", tbl_logs[[#This Row],[Total Score]]&lt;=10, "Medium", tbl_logs[[#This Row],[Total Score]]&lt;=19, "High", tbl_logs[[#This Row],[Total Score]]&lt;=25, "Very High")</f>
        <v>Medium</v>
      </c>
      <c r="N4297" t="str" cm="1">
        <f t="array" ref="N4297">_xlfn.IFS(tbl_logs[[#This Row],[Total Score]]&lt;=4, "Low", tbl_logs[[#This Row],[Total Score]]&lt;=10, "Medium", tbl_logs[[#This Row],[Total Score]]&lt;=17, "High", tbl_logs[[#This Row],[Total Score]]&lt;=25, "Critical")</f>
        <v>Medium</v>
      </c>
    </row>
    <row r="4298" spans="1:14" x14ac:dyDescent="0.3">
      <c r="A4298" t="s">
        <v>1623</v>
      </c>
      <c r="B4298" s="1">
        <v>46101.853472222225</v>
      </c>
      <c r="C4298" t="s">
        <v>7</v>
      </c>
      <c r="D4298" t="s">
        <v>22</v>
      </c>
      <c r="E4298" t="s">
        <v>19</v>
      </c>
      <c r="F4298" t="s">
        <v>20</v>
      </c>
      <c r="G4298" s="2">
        <v>0.85347222222222219</v>
      </c>
      <c r="H4298" s="3">
        <v>46101</v>
      </c>
      <c r="I4298">
        <v>3</v>
      </c>
      <c r="J4298">
        <f>_xlfn.XLOOKUP(tbl_logs[[#This Row],[Target_Department]],tbl_DeptWeight[Department], tbl_DeptWeight[Impact Score])</f>
        <v>3</v>
      </c>
      <c r="K4298">
        <f>_xlfn.XLOOKUP(tbl_logs[[#This Row],[Employee_Action]],tbl_ResponseLikelihood[Employee Action],tbl_ResponseLikelihood[Likelihood Score])</f>
        <v>2</v>
      </c>
      <c r="L4298">
        <f>tbl_logs[[#This Row],[Impact Score]]*tbl_logs[[#This Row],[Response Multiplier]]</f>
        <v>6</v>
      </c>
      <c r="M4298" t="str" cm="1">
        <f t="array" ref="M4298">_xlfn.IFS(tbl_logs[[#This Row],[Total Score]]&lt;=4, "Low", tbl_logs[[#This Row],[Total Score]]&lt;=10, "Medium", tbl_logs[[#This Row],[Total Score]]&lt;=19, "High", tbl_logs[[#This Row],[Total Score]]&lt;=25, "Very High")</f>
        <v>Medium</v>
      </c>
      <c r="N4298" t="str" cm="1">
        <f t="array" ref="N4298">_xlfn.IFS(tbl_logs[[#This Row],[Total Score]]&lt;=4, "Low", tbl_logs[[#This Row],[Total Score]]&lt;=10, "Medium", tbl_logs[[#This Row],[Total Score]]&lt;=17, "High", tbl_logs[[#This Row],[Total Score]]&lt;=25, "Critical")</f>
        <v>Medium</v>
      </c>
    </row>
    <row r="4299" spans="1:14" x14ac:dyDescent="0.3">
      <c r="A4299" t="s">
        <v>705</v>
      </c>
      <c r="B4299" s="1">
        <v>46101.879166666666</v>
      </c>
      <c r="C4299" t="s">
        <v>7</v>
      </c>
      <c r="D4299" t="s">
        <v>18</v>
      </c>
      <c r="E4299" t="s">
        <v>31</v>
      </c>
      <c r="F4299" t="s">
        <v>10</v>
      </c>
      <c r="G4299" s="2">
        <v>0.87916666666666665</v>
      </c>
      <c r="H4299" s="3">
        <v>46101</v>
      </c>
      <c r="I4299">
        <v>3</v>
      </c>
      <c r="J4299">
        <f>_xlfn.XLOOKUP(tbl_logs[[#This Row],[Target_Department]],tbl_DeptWeight[Department], tbl_DeptWeight[Impact Score])</f>
        <v>3</v>
      </c>
      <c r="K4299">
        <f>_xlfn.XLOOKUP(tbl_logs[[#This Row],[Employee_Action]],tbl_ResponseLikelihood[Employee Action],tbl_ResponseLikelihood[Likelihood Score])</f>
        <v>2</v>
      </c>
      <c r="L4299">
        <f>tbl_logs[[#This Row],[Impact Score]]*tbl_logs[[#This Row],[Response Multiplier]]</f>
        <v>6</v>
      </c>
      <c r="M4299" t="str" cm="1">
        <f t="array" ref="M4299">_xlfn.IFS(tbl_logs[[#This Row],[Total Score]]&lt;=4, "Low", tbl_logs[[#This Row],[Total Score]]&lt;=10, "Medium", tbl_logs[[#This Row],[Total Score]]&lt;=19, "High", tbl_logs[[#This Row],[Total Score]]&lt;=25, "Very High")</f>
        <v>Medium</v>
      </c>
      <c r="N4299" t="str" cm="1">
        <f t="array" ref="N4299">_xlfn.IFS(tbl_logs[[#This Row],[Total Score]]&lt;=4, "Low", tbl_logs[[#This Row],[Total Score]]&lt;=10, "Medium", tbl_logs[[#This Row],[Total Score]]&lt;=17, "High", tbl_logs[[#This Row],[Total Score]]&lt;=25, "Critical")</f>
        <v>Medium</v>
      </c>
    </row>
    <row r="4300" spans="1:14" x14ac:dyDescent="0.3">
      <c r="A4300" t="s">
        <v>4968</v>
      </c>
      <c r="B4300" s="1">
        <v>46101.882638888892</v>
      </c>
      <c r="C4300" t="s">
        <v>7</v>
      </c>
      <c r="D4300" t="s">
        <v>15</v>
      </c>
      <c r="E4300" t="s">
        <v>19</v>
      </c>
      <c r="F4300" t="s">
        <v>10</v>
      </c>
      <c r="G4300" s="2">
        <v>0.88263888888888886</v>
      </c>
      <c r="H4300" s="3">
        <v>46101</v>
      </c>
      <c r="I4300">
        <v>3</v>
      </c>
      <c r="J4300">
        <f>_xlfn.XLOOKUP(tbl_logs[[#This Row],[Target_Department]],tbl_DeptWeight[Department], tbl_DeptWeight[Impact Score])</f>
        <v>3</v>
      </c>
      <c r="K4300">
        <f>_xlfn.XLOOKUP(tbl_logs[[#This Row],[Employee_Action]],tbl_ResponseLikelihood[Employee Action],tbl_ResponseLikelihood[Likelihood Score])</f>
        <v>2</v>
      </c>
      <c r="L4300">
        <f>tbl_logs[[#This Row],[Impact Score]]*tbl_logs[[#This Row],[Response Multiplier]]</f>
        <v>6</v>
      </c>
      <c r="M4300" t="str" cm="1">
        <f t="array" ref="M4300">_xlfn.IFS(tbl_logs[[#This Row],[Total Score]]&lt;=4, "Low", tbl_logs[[#This Row],[Total Score]]&lt;=10, "Medium", tbl_logs[[#This Row],[Total Score]]&lt;=19, "High", tbl_logs[[#This Row],[Total Score]]&lt;=25, "Very High")</f>
        <v>Medium</v>
      </c>
      <c r="N4300" t="str" cm="1">
        <f t="array" ref="N4300">_xlfn.IFS(tbl_logs[[#This Row],[Total Score]]&lt;=4, "Low", tbl_logs[[#This Row],[Total Score]]&lt;=10, "Medium", tbl_logs[[#This Row],[Total Score]]&lt;=17, "High", tbl_logs[[#This Row],[Total Score]]&lt;=25, "Critical")</f>
        <v>Medium</v>
      </c>
    </row>
    <row r="4301" spans="1:14" x14ac:dyDescent="0.3">
      <c r="A4301" t="s">
        <v>2373</v>
      </c>
      <c r="B4301" s="1">
        <v>46101.909722222219</v>
      </c>
      <c r="C4301" t="s">
        <v>7</v>
      </c>
      <c r="D4301" t="s">
        <v>8</v>
      </c>
      <c r="E4301" t="s">
        <v>19</v>
      </c>
      <c r="F4301" t="s">
        <v>10</v>
      </c>
      <c r="G4301" s="2">
        <v>0.90972222222222221</v>
      </c>
      <c r="H4301" s="3">
        <v>46101</v>
      </c>
      <c r="I4301">
        <v>3</v>
      </c>
      <c r="J4301">
        <f>_xlfn.XLOOKUP(tbl_logs[[#This Row],[Target_Department]],tbl_DeptWeight[Department], tbl_DeptWeight[Impact Score])</f>
        <v>3</v>
      </c>
      <c r="K4301">
        <f>_xlfn.XLOOKUP(tbl_logs[[#This Row],[Employee_Action]],tbl_ResponseLikelihood[Employee Action],tbl_ResponseLikelihood[Likelihood Score])</f>
        <v>2</v>
      </c>
      <c r="L4301">
        <f>tbl_logs[[#This Row],[Impact Score]]*tbl_logs[[#This Row],[Response Multiplier]]</f>
        <v>6</v>
      </c>
      <c r="M4301" t="str" cm="1">
        <f t="array" ref="M4301">_xlfn.IFS(tbl_logs[[#This Row],[Total Score]]&lt;=4, "Low", tbl_logs[[#This Row],[Total Score]]&lt;=10, "Medium", tbl_logs[[#This Row],[Total Score]]&lt;=19, "High", tbl_logs[[#This Row],[Total Score]]&lt;=25, "Very High")</f>
        <v>Medium</v>
      </c>
      <c r="N4301" t="str" cm="1">
        <f t="array" ref="N4301">_xlfn.IFS(tbl_logs[[#This Row],[Total Score]]&lt;=4, "Low", tbl_logs[[#This Row],[Total Score]]&lt;=10, "Medium", tbl_logs[[#This Row],[Total Score]]&lt;=17, "High", tbl_logs[[#This Row],[Total Score]]&lt;=25, "Critical")</f>
        <v>Medium</v>
      </c>
    </row>
    <row r="4302" spans="1:14" x14ac:dyDescent="0.3">
      <c r="A4302" t="s">
        <v>4578</v>
      </c>
      <c r="B4302" s="1">
        <v>46101.924305555556</v>
      </c>
      <c r="C4302" t="s">
        <v>7</v>
      </c>
      <c r="D4302" t="s">
        <v>18</v>
      </c>
      <c r="E4302" t="s">
        <v>19</v>
      </c>
      <c r="F4302" t="s">
        <v>13</v>
      </c>
      <c r="G4302" s="2">
        <v>0.9243055555555556</v>
      </c>
      <c r="H4302" s="3">
        <v>46101</v>
      </c>
      <c r="I4302">
        <v>3</v>
      </c>
      <c r="J4302">
        <f>_xlfn.XLOOKUP(tbl_logs[[#This Row],[Target_Department]],tbl_DeptWeight[Department], tbl_DeptWeight[Impact Score])</f>
        <v>3</v>
      </c>
      <c r="K4302">
        <f>_xlfn.XLOOKUP(tbl_logs[[#This Row],[Employee_Action]],tbl_ResponseLikelihood[Employee Action],tbl_ResponseLikelihood[Likelihood Score])</f>
        <v>1</v>
      </c>
      <c r="L4302">
        <f>tbl_logs[[#This Row],[Impact Score]]*tbl_logs[[#This Row],[Response Multiplier]]</f>
        <v>3</v>
      </c>
      <c r="M4302" t="str" cm="1">
        <f t="array" ref="M4302">_xlfn.IFS(tbl_logs[[#This Row],[Total Score]]&lt;=4, "Low", tbl_logs[[#This Row],[Total Score]]&lt;=10, "Medium", tbl_logs[[#This Row],[Total Score]]&lt;=19, "High", tbl_logs[[#This Row],[Total Score]]&lt;=25, "Very High")</f>
        <v>Low</v>
      </c>
      <c r="N4302" t="str" cm="1">
        <f t="array" ref="N4302">_xlfn.IFS(tbl_logs[[#This Row],[Total Score]]&lt;=4, "Low", tbl_logs[[#This Row],[Total Score]]&lt;=10, "Medium", tbl_logs[[#This Row],[Total Score]]&lt;=17, "High", tbl_logs[[#This Row],[Total Score]]&lt;=25, "Critical")</f>
        <v>Low</v>
      </c>
    </row>
    <row r="4303" spans="1:14" x14ac:dyDescent="0.3">
      <c r="A4303" t="s">
        <v>917</v>
      </c>
      <c r="B4303" s="1">
        <v>46101.931250000001</v>
      </c>
      <c r="C4303" t="s">
        <v>7</v>
      </c>
      <c r="D4303" t="s">
        <v>15</v>
      </c>
      <c r="E4303" t="s">
        <v>19</v>
      </c>
      <c r="F4303" t="s">
        <v>10</v>
      </c>
      <c r="G4303" s="2">
        <v>0.93125000000000002</v>
      </c>
      <c r="H4303" s="3">
        <v>46101</v>
      </c>
      <c r="I4303">
        <v>3</v>
      </c>
      <c r="J4303">
        <f>_xlfn.XLOOKUP(tbl_logs[[#This Row],[Target_Department]],tbl_DeptWeight[Department], tbl_DeptWeight[Impact Score])</f>
        <v>3</v>
      </c>
      <c r="K4303">
        <f>_xlfn.XLOOKUP(tbl_logs[[#This Row],[Employee_Action]],tbl_ResponseLikelihood[Employee Action],tbl_ResponseLikelihood[Likelihood Score])</f>
        <v>2</v>
      </c>
      <c r="L4303">
        <f>tbl_logs[[#This Row],[Impact Score]]*tbl_logs[[#This Row],[Response Multiplier]]</f>
        <v>6</v>
      </c>
      <c r="M4303" t="str" cm="1">
        <f t="array" ref="M4303">_xlfn.IFS(tbl_logs[[#This Row],[Total Score]]&lt;=4, "Low", tbl_logs[[#This Row],[Total Score]]&lt;=10, "Medium", tbl_logs[[#This Row],[Total Score]]&lt;=19, "High", tbl_logs[[#This Row],[Total Score]]&lt;=25, "Very High")</f>
        <v>Medium</v>
      </c>
      <c r="N4303" t="str" cm="1">
        <f t="array" ref="N4303">_xlfn.IFS(tbl_logs[[#This Row],[Total Score]]&lt;=4, "Low", tbl_logs[[#This Row],[Total Score]]&lt;=10, "Medium", tbl_logs[[#This Row],[Total Score]]&lt;=17, "High", tbl_logs[[#This Row],[Total Score]]&lt;=25, "Critical")</f>
        <v>Medium</v>
      </c>
    </row>
    <row r="4304" spans="1:14" x14ac:dyDescent="0.3">
      <c r="A4304" t="s">
        <v>2923</v>
      </c>
      <c r="B4304" s="1">
        <v>46101.942361111112</v>
      </c>
      <c r="C4304" t="s">
        <v>7</v>
      </c>
      <c r="D4304" t="s">
        <v>15</v>
      </c>
      <c r="E4304" t="s">
        <v>19</v>
      </c>
      <c r="F4304" t="s">
        <v>10</v>
      </c>
      <c r="G4304" s="2">
        <v>0.94236111111111109</v>
      </c>
      <c r="H4304" s="3">
        <v>46101</v>
      </c>
      <c r="I4304">
        <v>3</v>
      </c>
      <c r="J4304">
        <f>_xlfn.XLOOKUP(tbl_logs[[#This Row],[Target_Department]],tbl_DeptWeight[Department], tbl_DeptWeight[Impact Score])</f>
        <v>3</v>
      </c>
      <c r="K4304">
        <f>_xlfn.XLOOKUP(tbl_logs[[#This Row],[Employee_Action]],tbl_ResponseLikelihood[Employee Action],tbl_ResponseLikelihood[Likelihood Score])</f>
        <v>2</v>
      </c>
      <c r="L4304">
        <f>tbl_logs[[#This Row],[Impact Score]]*tbl_logs[[#This Row],[Response Multiplier]]</f>
        <v>6</v>
      </c>
      <c r="M4304" t="str" cm="1">
        <f t="array" ref="M4304">_xlfn.IFS(tbl_logs[[#This Row],[Total Score]]&lt;=4, "Low", tbl_logs[[#This Row],[Total Score]]&lt;=10, "Medium", tbl_logs[[#This Row],[Total Score]]&lt;=19, "High", tbl_logs[[#This Row],[Total Score]]&lt;=25, "Very High")</f>
        <v>Medium</v>
      </c>
      <c r="N4304" t="str" cm="1">
        <f t="array" ref="N4304">_xlfn.IFS(tbl_logs[[#This Row],[Total Score]]&lt;=4, "Low", tbl_logs[[#This Row],[Total Score]]&lt;=10, "Medium", tbl_logs[[#This Row],[Total Score]]&lt;=17, "High", tbl_logs[[#This Row],[Total Score]]&lt;=25, "Critical")</f>
        <v>Medium</v>
      </c>
    </row>
    <row r="4305" spans="1:14" x14ac:dyDescent="0.3">
      <c r="A4305" t="s">
        <v>2598</v>
      </c>
      <c r="B4305" s="1">
        <v>46101.952777777777</v>
      </c>
      <c r="C4305" t="s">
        <v>12</v>
      </c>
      <c r="D4305" t="s">
        <v>22</v>
      </c>
      <c r="E4305" t="s">
        <v>9</v>
      </c>
      <c r="F4305" t="s">
        <v>33</v>
      </c>
      <c r="G4305" s="2">
        <v>0.95277777777777772</v>
      </c>
      <c r="H4305" s="3">
        <v>46101</v>
      </c>
      <c r="I4305">
        <v>3</v>
      </c>
      <c r="J4305">
        <f>_xlfn.XLOOKUP(tbl_logs[[#This Row],[Target_Department]],tbl_DeptWeight[Department], tbl_DeptWeight[Impact Score])</f>
        <v>1</v>
      </c>
      <c r="K4305">
        <f>_xlfn.XLOOKUP(tbl_logs[[#This Row],[Employee_Action]],tbl_ResponseLikelihood[Employee Action],tbl_ResponseLikelihood[Likelihood Score])</f>
        <v>4</v>
      </c>
      <c r="L4305">
        <f>tbl_logs[[#This Row],[Impact Score]]*tbl_logs[[#This Row],[Response Multiplier]]</f>
        <v>4</v>
      </c>
      <c r="M4305" t="str" cm="1">
        <f t="array" ref="M4305">_xlfn.IFS(tbl_logs[[#This Row],[Total Score]]&lt;=4, "Low", tbl_logs[[#This Row],[Total Score]]&lt;=10, "Medium", tbl_logs[[#This Row],[Total Score]]&lt;=19, "High", tbl_logs[[#This Row],[Total Score]]&lt;=25, "Very High")</f>
        <v>Low</v>
      </c>
      <c r="N4305" t="str" cm="1">
        <f t="array" ref="N4305">_xlfn.IFS(tbl_logs[[#This Row],[Total Score]]&lt;=4, "Low", tbl_logs[[#This Row],[Total Score]]&lt;=10, "Medium", tbl_logs[[#This Row],[Total Score]]&lt;=17, "High", tbl_logs[[#This Row],[Total Score]]&lt;=25, "Critical")</f>
        <v>Low</v>
      </c>
    </row>
    <row r="4306" spans="1:14" x14ac:dyDescent="0.3">
      <c r="A4306" t="s">
        <v>1980</v>
      </c>
      <c r="B4306" s="1">
        <v>46101.95416666667</v>
      </c>
      <c r="C4306" t="s">
        <v>7</v>
      </c>
      <c r="D4306" t="s">
        <v>18</v>
      </c>
      <c r="E4306" t="s">
        <v>19</v>
      </c>
      <c r="F4306" t="s">
        <v>10</v>
      </c>
      <c r="G4306" s="2">
        <v>0.95416666666666672</v>
      </c>
      <c r="H4306" s="3">
        <v>46101</v>
      </c>
      <c r="I4306">
        <v>3</v>
      </c>
      <c r="J4306">
        <f>_xlfn.XLOOKUP(tbl_logs[[#This Row],[Target_Department]],tbl_DeptWeight[Department], tbl_DeptWeight[Impact Score])</f>
        <v>3</v>
      </c>
      <c r="K4306">
        <f>_xlfn.XLOOKUP(tbl_logs[[#This Row],[Employee_Action]],tbl_ResponseLikelihood[Employee Action],tbl_ResponseLikelihood[Likelihood Score])</f>
        <v>2</v>
      </c>
      <c r="L4306">
        <f>tbl_logs[[#This Row],[Impact Score]]*tbl_logs[[#This Row],[Response Multiplier]]</f>
        <v>6</v>
      </c>
      <c r="M4306" t="str" cm="1">
        <f t="array" ref="M4306">_xlfn.IFS(tbl_logs[[#This Row],[Total Score]]&lt;=4, "Low", tbl_logs[[#This Row],[Total Score]]&lt;=10, "Medium", tbl_logs[[#This Row],[Total Score]]&lt;=19, "High", tbl_logs[[#This Row],[Total Score]]&lt;=25, "Very High")</f>
        <v>Medium</v>
      </c>
      <c r="N4306" t="str" cm="1">
        <f t="array" ref="N4306">_xlfn.IFS(tbl_logs[[#This Row],[Total Score]]&lt;=4, "Low", tbl_logs[[#This Row],[Total Score]]&lt;=10, "Medium", tbl_logs[[#This Row],[Total Score]]&lt;=17, "High", tbl_logs[[#This Row],[Total Score]]&lt;=25, "Critical")</f>
        <v>Medium</v>
      </c>
    </row>
    <row r="4307" spans="1:14" x14ac:dyDescent="0.3">
      <c r="A4307" t="s">
        <v>597</v>
      </c>
      <c r="B4307" s="1">
        <v>46101.960416666669</v>
      </c>
      <c r="C4307" t="s">
        <v>12</v>
      </c>
      <c r="D4307" t="s">
        <v>15</v>
      </c>
      <c r="E4307" t="s">
        <v>19</v>
      </c>
      <c r="F4307" t="s">
        <v>10</v>
      </c>
      <c r="G4307" s="2">
        <v>0.9604166666666667</v>
      </c>
      <c r="H4307" s="3">
        <v>46101</v>
      </c>
      <c r="I4307">
        <v>3</v>
      </c>
      <c r="J4307">
        <f>_xlfn.XLOOKUP(tbl_logs[[#This Row],[Target_Department]],tbl_DeptWeight[Department], tbl_DeptWeight[Impact Score])</f>
        <v>1</v>
      </c>
      <c r="K4307">
        <f>_xlfn.XLOOKUP(tbl_logs[[#This Row],[Employee_Action]],tbl_ResponseLikelihood[Employee Action],tbl_ResponseLikelihood[Likelihood Score])</f>
        <v>2</v>
      </c>
      <c r="L4307">
        <f>tbl_logs[[#This Row],[Impact Score]]*tbl_logs[[#This Row],[Response Multiplier]]</f>
        <v>2</v>
      </c>
      <c r="M4307" t="str" cm="1">
        <f t="array" ref="M4307">_xlfn.IFS(tbl_logs[[#This Row],[Total Score]]&lt;=4, "Low", tbl_logs[[#This Row],[Total Score]]&lt;=10, "Medium", tbl_logs[[#This Row],[Total Score]]&lt;=19, "High", tbl_logs[[#This Row],[Total Score]]&lt;=25, "Very High")</f>
        <v>Low</v>
      </c>
      <c r="N4307" t="str" cm="1">
        <f t="array" ref="N4307">_xlfn.IFS(tbl_logs[[#This Row],[Total Score]]&lt;=4, "Low", tbl_logs[[#This Row],[Total Score]]&lt;=10, "Medium", tbl_logs[[#This Row],[Total Score]]&lt;=17, "High", tbl_logs[[#This Row],[Total Score]]&lt;=25, "Critical")</f>
        <v>Low</v>
      </c>
    </row>
    <row r="4308" spans="1:14" x14ac:dyDescent="0.3">
      <c r="A4308" t="s">
        <v>1088</v>
      </c>
      <c r="B4308" s="1">
        <v>46101.98333333333</v>
      </c>
      <c r="C4308" t="s">
        <v>7</v>
      </c>
      <c r="D4308" t="s">
        <v>18</v>
      </c>
      <c r="E4308" t="s">
        <v>31</v>
      </c>
      <c r="F4308" t="s">
        <v>13</v>
      </c>
      <c r="G4308" s="2">
        <v>0.98333333333333328</v>
      </c>
      <c r="H4308" s="3">
        <v>46101</v>
      </c>
      <c r="I4308">
        <v>3</v>
      </c>
      <c r="J4308">
        <f>_xlfn.XLOOKUP(tbl_logs[[#This Row],[Target_Department]],tbl_DeptWeight[Department], tbl_DeptWeight[Impact Score])</f>
        <v>3</v>
      </c>
      <c r="K4308">
        <f>_xlfn.XLOOKUP(tbl_logs[[#This Row],[Employee_Action]],tbl_ResponseLikelihood[Employee Action],tbl_ResponseLikelihood[Likelihood Score])</f>
        <v>1</v>
      </c>
      <c r="L4308">
        <f>tbl_logs[[#This Row],[Impact Score]]*tbl_logs[[#This Row],[Response Multiplier]]</f>
        <v>3</v>
      </c>
      <c r="M4308" t="str" cm="1">
        <f t="array" ref="M4308">_xlfn.IFS(tbl_logs[[#This Row],[Total Score]]&lt;=4, "Low", tbl_logs[[#This Row],[Total Score]]&lt;=10, "Medium", tbl_logs[[#This Row],[Total Score]]&lt;=19, "High", tbl_logs[[#This Row],[Total Score]]&lt;=25, "Very High")</f>
        <v>Low</v>
      </c>
      <c r="N4308" t="str" cm="1">
        <f t="array" ref="N4308">_xlfn.IFS(tbl_logs[[#This Row],[Total Score]]&lt;=4, "Low", tbl_logs[[#This Row],[Total Score]]&lt;=10, "Medium", tbl_logs[[#This Row],[Total Score]]&lt;=17, "High", tbl_logs[[#This Row],[Total Score]]&lt;=25, "Critical")</f>
        <v>Low</v>
      </c>
    </row>
    <row r="4309" spans="1:14" x14ac:dyDescent="0.3">
      <c r="A4309" t="s">
        <v>2973</v>
      </c>
      <c r="B4309" s="1">
        <v>46101.98541666667</v>
      </c>
      <c r="C4309" t="s">
        <v>40</v>
      </c>
      <c r="D4309" t="s">
        <v>18</v>
      </c>
      <c r="E4309" t="s">
        <v>16</v>
      </c>
      <c r="F4309" t="s">
        <v>10</v>
      </c>
      <c r="G4309" s="2">
        <v>0.98541666666666672</v>
      </c>
      <c r="H4309" s="3">
        <v>46101</v>
      </c>
      <c r="I4309">
        <v>3</v>
      </c>
      <c r="J4309">
        <f>_xlfn.XLOOKUP(tbl_logs[[#This Row],[Target_Department]],tbl_DeptWeight[Department], tbl_DeptWeight[Impact Score])</f>
        <v>5</v>
      </c>
      <c r="K4309">
        <f>_xlfn.XLOOKUP(tbl_logs[[#This Row],[Employee_Action]],tbl_ResponseLikelihood[Employee Action],tbl_ResponseLikelihood[Likelihood Score])</f>
        <v>2</v>
      </c>
      <c r="L4309">
        <f>tbl_logs[[#This Row],[Impact Score]]*tbl_logs[[#This Row],[Response Multiplier]]</f>
        <v>10</v>
      </c>
      <c r="M4309" t="str" cm="1">
        <f t="array" ref="M4309">_xlfn.IFS(tbl_logs[[#This Row],[Total Score]]&lt;=4, "Low", tbl_logs[[#This Row],[Total Score]]&lt;=10, "Medium", tbl_logs[[#This Row],[Total Score]]&lt;=19, "High", tbl_logs[[#This Row],[Total Score]]&lt;=25, "Very High")</f>
        <v>Medium</v>
      </c>
      <c r="N4309" t="str" cm="1">
        <f t="array" ref="N4309">_xlfn.IFS(tbl_logs[[#This Row],[Total Score]]&lt;=4, "Low", tbl_logs[[#This Row],[Total Score]]&lt;=10, "Medium", tbl_logs[[#This Row],[Total Score]]&lt;=17, "High", tbl_logs[[#This Row],[Total Score]]&lt;=25, "Critical")</f>
        <v>Medium</v>
      </c>
    </row>
    <row r="4310" spans="1:14" x14ac:dyDescent="0.3">
      <c r="A4310" t="s">
        <v>3436</v>
      </c>
      <c r="B4310" s="1">
        <v>46102.020138888889</v>
      </c>
      <c r="C4310" t="s">
        <v>7</v>
      </c>
      <c r="D4310" t="s">
        <v>18</v>
      </c>
      <c r="E4310" t="s">
        <v>19</v>
      </c>
      <c r="F4310" t="s">
        <v>20</v>
      </c>
      <c r="G4310" s="2">
        <v>2.013888888888889E-2</v>
      </c>
      <c r="H4310" s="3">
        <v>46102</v>
      </c>
      <c r="I4310">
        <v>3</v>
      </c>
      <c r="J4310">
        <f>_xlfn.XLOOKUP(tbl_logs[[#This Row],[Target_Department]],tbl_DeptWeight[Department], tbl_DeptWeight[Impact Score])</f>
        <v>3</v>
      </c>
      <c r="K4310">
        <f>_xlfn.XLOOKUP(tbl_logs[[#This Row],[Employee_Action]],tbl_ResponseLikelihood[Employee Action],tbl_ResponseLikelihood[Likelihood Score])</f>
        <v>2</v>
      </c>
      <c r="L4310">
        <f>tbl_logs[[#This Row],[Impact Score]]*tbl_logs[[#This Row],[Response Multiplier]]</f>
        <v>6</v>
      </c>
      <c r="M4310" t="str" cm="1">
        <f t="array" ref="M4310">_xlfn.IFS(tbl_logs[[#This Row],[Total Score]]&lt;=4, "Low", tbl_logs[[#This Row],[Total Score]]&lt;=10, "Medium", tbl_logs[[#This Row],[Total Score]]&lt;=19, "High", tbl_logs[[#This Row],[Total Score]]&lt;=25, "Very High")</f>
        <v>Medium</v>
      </c>
      <c r="N4310" t="str" cm="1">
        <f t="array" ref="N4310">_xlfn.IFS(tbl_logs[[#This Row],[Total Score]]&lt;=4, "Low", tbl_logs[[#This Row],[Total Score]]&lt;=10, "Medium", tbl_logs[[#This Row],[Total Score]]&lt;=17, "High", tbl_logs[[#This Row],[Total Score]]&lt;=25, "Critical")</f>
        <v>Medium</v>
      </c>
    </row>
    <row r="4311" spans="1:14" x14ac:dyDescent="0.3">
      <c r="A4311" t="s">
        <v>4886</v>
      </c>
      <c r="B4311" s="1">
        <v>46102.026388888888</v>
      </c>
      <c r="C4311" t="s">
        <v>7</v>
      </c>
      <c r="D4311" t="s">
        <v>22</v>
      </c>
      <c r="E4311" t="s">
        <v>19</v>
      </c>
      <c r="F4311" t="s">
        <v>10</v>
      </c>
      <c r="G4311" s="2">
        <v>2.6388888888888889E-2</v>
      </c>
      <c r="H4311" s="3">
        <v>46102</v>
      </c>
      <c r="I4311">
        <v>3</v>
      </c>
      <c r="J4311">
        <f>_xlfn.XLOOKUP(tbl_logs[[#This Row],[Target_Department]],tbl_DeptWeight[Department], tbl_DeptWeight[Impact Score])</f>
        <v>3</v>
      </c>
      <c r="K4311">
        <f>_xlfn.XLOOKUP(tbl_logs[[#This Row],[Employee_Action]],tbl_ResponseLikelihood[Employee Action],tbl_ResponseLikelihood[Likelihood Score])</f>
        <v>2</v>
      </c>
      <c r="L4311">
        <f>tbl_logs[[#This Row],[Impact Score]]*tbl_logs[[#This Row],[Response Multiplier]]</f>
        <v>6</v>
      </c>
      <c r="M4311" t="str" cm="1">
        <f t="array" ref="M4311">_xlfn.IFS(tbl_logs[[#This Row],[Total Score]]&lt;=4, "Low", tbl_logs[[#This Row],[Total Score]]&lt;=10, "Medium", tbl_logs[[#This Row],[Total Score]]&lt;=19, "High", tbl_logs[[#This Row],[Total Score]]&lt;=25, "Very High")</f>
        <v>Medium</v>
      </c>
      <c r="N4311" t="str" cm="1">
        <f t="array" ref="N4311">_xlfn.IFS(tbl_logs[[#This Row],[Total Score]]&lt;=4, "Low", tbl_logs[[#This Row],[Total Score]]&lt;=10, "Medium", tbl_logs[[#This Row],[Total Score]]&lt;=17, "High", tbl_logs[[#This Row],[Total Score]]&lt;=25, "Critical")</f>
        <v>Medium</v>
      </c>
    </row>
    <row r="4312" spans="1:14" x14ac:dyDescent="0.3">
      <c r="A4312" t="s">
        <v>4646</v>
      </c>
      <c r="B4312" s="1">
        <v>46102.029166666667</v>
      </c>
      <c r="C4312" t="s">
        <v>7</v>
      </c>
      <c r="D4312" t="s">
        <v>18</v>
      </c>
      <c r="E4312" t="s">
        <v>19</v>
      </c>
      <c r="F4312" t="s">
        <v>13</v>
      </c>
      <c r="G4312" s="2">
        <v>2.9166666666666667E-2</v>
      </c>
      <c r="H4312" s="3">
        <v>46102</v>
      </c>
      <c r="I4312">
        <v>3</v>
      </c>
      <c r="J4312">
        <f>_xlfn.XLOOKUP(tbl_logs[[#This Row],[Target_Department]],tbl_DeptWeight[Department], tbl_DeptWeight[Impact Score])</f>
        <v>3</v>
      </c>
      <c r="K4312">
        <f>_xlfn.XLOOKUP(tbl_logs[[#This Row],[Employee_Action]],tbl_ResponseLikelihood[Employee Action],tbl_ResponseLikelihood[Likelihood Score])</f>
        <v>1</v>
      </c>
      <c r="L4312">
        <f>tbl_logs[[#This Row],[Impact Score]]*tbl_logs[[#This Row],[Response Multiplier]]</f>
        <v>3</v>
      </c>
      <c r="M4312" t="str" cm="1">
        <f t="array" ref="M4312">_xlfn.IFS(tbl_logs[[#This Row],[Total Score]]&lt;=4, "Low", tbl_logs[[#This Row],[Total Score]]&lt;=10, "Medium", tbl_logs[[#This Row],[Total Score]]&lt;=19, "High", tbl_logs[[#This Row],[Total Score]]&lt;=25, "Very High")</f>
        <v>Low</v>
      </c>
      <c r="N4312" t="str" cm="1">
        <f t="array" ref="N4312">_xlfn.IFS(tbl_logs[[#This Row],[Total Score]]&lt;=4, "Low", tbl_logs[[#This Row],[Total Score]]&lt;=10, "Medium", tbl_logs[[#This Row],[Total Score]]&lt;=17, "High", tbl_logs[[#This Row],[Total Score]]&lt;=25, "Critical")</f>
        <v>Low</v>
      </c>
    </row>
    <row r="4313" spans="1:14" x14ac:dyDescent="0.3">
      <c r="A4313" t="s">
        <v>2318</v>
      </c>
      <c r="B4313" s="1">
        <v>46102.043055555558</v>
      </c>
      <c r="C4313" t="s">
        <v>7</v>
      </c>
      <c r="D4313" t="s">
        <v>15</v>
      </c>
      <c r="E4313" t="s">
        <v>19</v>
      </c>
      <c r="F4313" t="s">
        <v>33</v>
      </c>
      <c r="G4313" s="2">
        <v>4.3055555555555555E-2</v>
      </c>
      <c r="H4313" s="3">
        <v>46102</v>
      </c>
      <c r="I4313">
        <v>3</v>
      </c>
      <c r="J4313">
        <f>_xlfn.XLOOKUP(tbl_logs[[#This Row],[Target_Department]],tbl_DeptWeight[Department], tbl_DeptWeight[Impact Score])</f>
        <v>3</v>
      </c>
      <c r="K4313">
        <f>_xlfn.XLOOKUP(tbl_logs[[#This Row],[Employee_Action]],tbl_ResponseLikelihood[Employee Action],tbl_ResponseLikelihood[Likelihood Score])</f>
        <v>4</v>
      </c>
      <c r="L4313">
        <f>tbl_logs[[#This Row],[Impact Score]]*tbl_logs[[#This Row],[Response Multiplier]]</f>
        <v>12</v>
      </c>
      <c r="M4313" t="str" cm="1">
        <f t="array" ref="M4313">_xlfn.IFS(tbl_logs[[#This Row],[Total Score]]&lt;=4, "Low", tbl_logs[[#This Row],[Total Score]]&lt;=10, "Medium", tbl_logs[[#This Row],[Total Score]]&lt;=19, "High", tbl_logs[[#This Row],[Total Score]]&lt;=25, "Very High")</f>
        <v>High</v>
      </c>
      <c r="N4313" t="str" cm="1">
        <f t="array" ref="N4313">_xlfn.IFS(tbl_logs[[#This Row],[Total Score]]&lt;=4, "Low", tbl_logs[[#This Row],[Total Score]]&lt;=10, "Medium", tbl_logs[[#This Row],[Total Score]]&lt;=17, "High", tbl_logs[[#This Row],[Total Score]]&lt;=25, "Critical")</f>
        <v>High</v>
      </c>
    </row>
    <row r="4314" spans="1:14" x14ac:dyDescent="0.3">
      <c r="A4314" t="s">
        <v>3012</v>
      </c>
      <c r="B4314" s="1">
        <v>46102.050694444442</v>
      </c>
      <c r="C4314" t="s">
        <v>47</v>
      </c>
      <c r="D4314" t="s">
        <v>8</v>
      </c>
      <c r="E4314" t="s">
        <v>16</v>
      </c>
      <c r="F4314" t="s">
        <v>10</v>
      </c>
      <c r="G4314" s="2">
        <v>5.0694444444444445E-2</v>
      </c>
      <c r="H4314" s="3">
        <v>46102</v>
      </c>
      <c r="I4314">
        <v>3</v>
      </c>
      <c r="J4314">
        <f>_xlfn.XLOOKUP(tbl_logs[[#This Row],[Target_Department]],tbl_DeptWeight[Department], tbl_DeptWeight[Impact Score])</f>
        <v>1</v>
      </c>
      <c r="K4314">
        <f>_xlfn.XLOOKUP(tbl_logs[[#This Row],[Employee_Action]],tbl_ResponseLikelihood[Employee Action],tbl_ResponseLikelihood[Likelihood Score])</f>
        <v>2</v>
      </c>
      <c r="L4314">
        <f>tbl_logs[[#This Row],[Impact Score]]*tbl_logs[[#This Row],[Response Multiplier]]</f>
        <v>2</v>
      </c>
      <c r="M4314" t="str" cm="1">
        <f t="array" ref="M4314">_xlfn.IFS(tbl_logs[[#This Row],[Total Score]]&lt;=4, "Low", tbl_logs[[#This Row],[Total Score]]&lt;=10, "Medium", tbl_logs[[#This Row],[Total Score]]&lt;=19, "High", tbl_logs[[#This Row],[Total Score]]&lt;=25, "Very High")</f>
        <v>Low</v>
      </c>
      <c r="N4314" t="str" cm="1">
        <f t="array" ref="N4314">_xlfn.IFS(tbl_logs[[#This Row],[Total Score]]&lt;=4, "Low", tbl_logs[[#This Row],[Total Score]]&lt;=10, "Medium", tbl_logs[[#This Row],[Total Score]]&lt;=17, "High", tbl_logs[[#This Row],[Total Score]]&lt;=25, "Critical")</f>
        <v>Low</v>
      </c>
    </row>
    <row r="4315" spans="1:14" x14ac:dyDescent="0.3">
      <c r="A4315" t="s">
        <v>555</v>
      </c>
      <c r="B4315" s="1">
        <v>46102.074999999997</v>
      </c>
      <c r="C4315" t="s">
        <v>7</v>
      </c>
      <c r="D4315" t="s">
        <v>18</v>
      </c>
      <c r="E4315" t="s">
        <v>19</v>
      </c>
      <c r="F4315" t="s">
        <v>20</v>
      </c>
      <c r="G4315" s="2">
        <v>7.4999999999999997E-2</v>
      </c>
      <c r="H4315" s="3">
        <v>46102</v>
      </c>
      <c r="I4315">
        <v>3</v>
      </c>
      <c r="J4315">
        <f>_xlfn.XLOOKUP(tbl_logs[[#This Row],[Target_Department]],tbl_DeptWeight[Department], tbl_DeptWeight[Impact Score])</f>
        <v>3</v>
      </c>
      <c r="K4315">
        <f>_xlfn.XLOOKUP(tbl_logs[[#This Row],[Employee_Action]],tbl_ResponseLikelihood[Employee Action],tbl_ResponseLikelihood[Likelihood Score])</f>
        <v>2</v>
      </c>
      <c r="L4315">
        <f>tbl_logs[[#This Row],[Impact Score]]*tbl_logs[[#This Row],[Response Multiplier]]</f>
        <v>6</v>
      </c>
      <c r="M4315" t="str" cm="1">
        <f t="array" ref="M4315">_xlfn.IFS(tbl_logs[[#This Row],[Total Score]]&lt;=4, "Low", tbl_logs[[#This Row],[Total Score]]&lt;=10, "Medium", tbl_logs[[#This Row],[Total Score]]&lt;=19, "High", tbl_logs[[#This Row],[Total Score]]&lt;=25, "Very High")</f>
        <v>Medium</v>
      </c>
      <c r="N4315" t="str" cm="1">
        <f t="array" ref="N4315">_xlfn.IFS(tbl_logs[[#This Row],[Total Score]]&lt;=4, "Low", tbl_logs[[#This Row],[Total Score]]&lt;=10, "Medium", tbl_logs[[#This Row],[Total Score]]&lt;=17, "High", tbl_logs[[#This Row],[Total Score]]&lt;=25, "Critical")</f>
        <v>Medium</v>
      </c>
    </row>
    <row r="4316" spans="1:14" x14ac:dyDescent="0.3">
      <c r="A4316" t="s">
        <v>120</v>
      </c>
      <c r="B4316" s="1">
        <v>46102.081250000003</v>
      </c>
      <c r="C4316" t="s">
        <v>7</v>
      </c>
      <c r="D4316" t="s">
        <v>22</v>
      </c>
      <c r="E4316" t="s">
        <v>19</v>
      </c>
      <c r="F4316" t="s">
        <v>10</v>
      </c>
      <c r="G4316" s="2">
        <v>8.1250000000000003E-2</v>
      </c>
      <c r="H4316" s="3">
        <v>46102</v>
      </c>
      <c r="I4316">
        <v>3</v>
      </c>
      <c r="J4316">
        <f>_xlfn.XLOOKUP(tbl_logs[[#This Row],[Target_Department]],tbl_DeptWeight[Department], tbl_DeptWeight[Impact Score])</f>
        <v>3</v>
      </c>
      <c r="K4316">
        <f>_xlfn.XLOOKUP(tbl_logs[[#This Row],[Employee_Action]],tbl_ResponseLikelihood[Employee Action],tbl_ResponseLikelihood[Likelihood Score])</f>
        <v>2</v>
      </c>
      <c r="L4316">
        <f>tbl_logs[[#This Row],[Impact Score]]*tbl_logs[[#This Row],[Response Multiplier]]</f>
        <v>6</v>
      </c>
      <c r="M4316" t="str" cm="1">
        <f t="array" ref="M4316">_xlfn.IFS(tbl_logs[[#This Row],[Total Score]]&lt;=4, "Low", tbl_logs[[#This Row],[Total Score]]&lt;=10, "Medium", tbl_logs[[#This Row],[Total Score]]&lt;=19, "High", tbl_logs[[#This Row],[Total Score]]&lt;=25, "Very High")</f>
        <v>Medium</v>
      </c>
      <c r="N4316" t="str" cm="1">
        <f t="array" ref="N4316">_xlfn.IFS(tbl_logs[[#This Row],[Total Score]]&lt;=4, "Low", tbl_logs[[#This Row],[Total Score]]&lt;=10, "Medium", tbl_logs[[#This Row],[Total Score]]&lt;=17, "High", tbl_logs[[#This Row],[Total Score]]&lt;=25, "Critical")</f>
        <v>Medium</v>
      </c>
    </row>
    <row r="4317" spans="1:14" x14ac:dyDescent="0.3">
      <c r="A4317" t="s">
        <v>729</v>
      </c>
      <c r="B4317" s="1">
        <v>46102.093055555553</v>
      </c>
      <c r="C4317" t="s">
        <v>35</v>
      </c>
      <c r="D4317" t="s">
        <v>18</v>
      </c>
      <c r="E4317" t="s">
        <v>31</v>
      </c>
      <c r="F4317" t="s">
        <v>10</v>
      </c>
      <c r="G4317" s="2">
        <v>9.3055555555555558E-2</v>
      </c>
      <c r="H4317" s="3">
        <v>46102</v>
      </c>
      <c r="I4317">
        <v>3</v>
      </c>
      <c r="J4317">
        <f>_xlfn.XLOOKUP(tbl_logs[[#This Row],[Target_Department]],tbl_DeptWeight[Department], tbl_DeptWeight[Impact Score])</f>
        <v>1</v>
      </c>
      <c r="K4317">
        <f>_xlfn.XLOOKUP(tbl_logs[[#This Row],[Employee_Action]],tbl_ResponseLikelihood[Employee Action],tbl_ResponseLikelihood[Likelihood Score])</f>
        <v>2</v>
      </c>
      <c r="L4317">
        <f>tbl_logs[[#This Row],[Impact Score]]*tbl_logs[[#This Row],[Response Multiplier]]</f>
        <v>2</v>
      </c>
      <c r="M4317" t="str" cm="1">
        <f t="array" ref="M4317">_xlfn.IFS(tbl_logs[[#This Row],[Total Score]]&lt;=4, "Low", tbl_logs[[#This Row],[Total Score]]&lt;=10, "Medium", tbl_logs[[#This Row],[Total Score]]&lt;=19, "High", tbl_logs[[#This Row],[Total Score]]&lt;=25, "Very High")</f>
        <v>Low</v>
      </c>
      <c r="N4317" t="str" cm="1">
        <f t="array" ref="N4317">_xlfn.IFS(tbl_logs[[#This Row],[Total Score]]&lt;=4, "Low", tbl_logs[[#This Row],[Total Score]]&lt;=10, "Medium", tbl_logs[[#This Row],[Total Score]]&lt;=17, "High", tbl_logs[[#This Row],[Total Score]]&lt;=25, "Critical")</f>
        <v>Low</v>
      </c>
    </row>
    <row r="4318" spans="1:14" x14ac:dyDescent="0.3">
      <c r="A4318" t="s">
        <v>1294</v>
      </c>
      <c r="B4318" s="1">
        <v>46102.124305555553</v>
      </c>
      <c r="C4318" t="s">
        <v>40</v>
      </c>
      <c r="D4318" t="s">
        <v>8</v>
      </c>
      <c r="E4318" t="s">
        <v>16</v>
      </c>
      <c r="F4318" t="s">
        <v>10</v>
      </c>
      <c r="G4318" s="2">
        <v>0.12430555555555556</v>
      </c>
      <c r="H4318" s="3">
        <v>46102</v>
      </c>
      <c r="I4318">
        <v>3</v>
      </c>
      <c r="J4318">
        <f>_xlfn.XLOOKUP(tbl_logs[[#This Row],[Target_Department]],tbl_DeptWeight[Department], tbl_DeptWeight[Impact Score])</f>
        <v>5</v>
      </c>
      <c r="K4318">
        <f>_xlfn.XLOOKUP(tbl_logs[[#This Row],[Employee_Action]],tbl_ResponseLikelihood[Employee Action],tbl_ResponseLikelihood[Likelihood Score])</f>
        <v>2</v>
      </c>
      <c r="L4318">
        <f>tbl_logs[[#This Row],[Impact Score]]*tbl_logs[[#This Row],[Response Multiplier]]</f>
        <v>10</v>
      </c>
      <c r="M4318" t="str" cm="1">
        <f t="array" ref="M4318">_xlfn.IFS(tbl_logs[[#This Row],[Total Score]]&lt;=4, "Low", tbl_logs[[#This Row],[Total Score]]&lt;=10, "Medium", tbl_logs[[#This Row],[Total Score]]&lt;=19, "High", tbl_logs[[#This Row],[Total Score]]&lt;=25, "Very High")</f>
        <v>Medium</v>
      </c>
      <c r="N4318" t="str" cm="1">
        <f t="array" ref="N4318">_xlfn.IFS(tbl_logs[[#This Row],[Total Score]]&lt;=4, "Low", tbl_logs[[#This Row],[Total Score]]&lt;=10, "Medium", tbl_logs[[#This Row],[Total Score]]&lt;=17, "High", tbl_logs[[#This Row],[Total Score]]&lt;=25, "Critical")</f>
        <v>Medium</v>
      </c>
    </row>
    <row r="4319" spans="1:14" x14ac:dyDescent="0.3">
      <c r="A4319" t="s">
        <v>984</v>
      </c>
      <c r="B4319" s="1">
        <v>46102.131249999999</v>
      </c>
      <c r="C4319" t="s">
        <v>12</v>
      </c>
      <c r="D4319" t="s">
        <v>18</v>
      </c>
      <c r="E4319" t="s">
        <v>31</v>
      </c>
      <c r="F4319" t="s">
        <v>10</v>
      </c>
      <c r="G4319" s="2">
        <v>0.13125000000000001</v>
      </c>
      <c r="H4319" s="3">
        <v>46102</v>
      </c>
      <c r="I4319">
        <v>3</v>
      </c>
      <c r="J4319">
        <f>_xlfn.XLOOKUP(tbl_logs[[#This Row],[Target_Department]],tbl_DeptWeight[Department], tbl_DeptWeight[Impact Score])</f>
        <v>1</v>
      </c>
      <c r="K4319">
        <f>_xlfn.XLOOKUP(tbl_logs[[#This Row],[Employee_Action]],tbl_ResponseLikelihood[Employee Action],tbl_ResponseLikelihood[Likelihood Score])</f>
        <v>2</v>
      </c>
      <c r="L4319">
        <f>tbl_logs[[#This Row],[Impact Score]]*tbl_logs[[#This Row],[Response Multiplier]]</f>
        <v>2</v>
      </c>
      <c r="M4319" t="str" cm="1">
        <f t="array" ref="M4319">_xlfn.IFS(tbl_logs[[#This Row],[Total Score]]&lt;=4, "Low", tbl_logs[[#This Row],[Total Score]]&lt;=10, "Medium", tbl_logs[[#This Row],[Total Score]]&lt;=19, "High", tbl_logs[[#This Row],[Total Score]]&lt;=25, "Very High")</f>
        <v>Low</v>
      </c>
      <c r="N4319" t="str" cm="1">
        <f t="array" ref="N4319">_xlfn.IFS(tbl_logs[[#This Row],[Total Score]]&lt;=4, "Low", tbl_logs[[#This Row],[Total Score]]&lt;=10, "Medium", tbl_logs[[#This Row],[Total Score]]&lt;=17, "High", tbl_logs[[#This Row],[Total Score]]&lt;=25, "Critical")</f>
        <v>Low</v>
      </c>
    </row>
    <row r="4320" spans="1:14" x14ac:dyDescent="0.3">
      <c r="A4320" t="s">
        <v>230</v>
      </c>
      <c r="B4320" s="1">
        <v>46102.143750000003</v>
      </c>
      <c r="C4320" t="s">
        <v>12</v>
      </c>
      <c r="D4320" t="s">
        <v>22</v>
      </c>
      <c r="E4320" t="s">
        <v>16</v>
      </c>
      <c r="F4320" t="s">
        <v>10</v>
      </c>
      <c r="G4320" s="2">
        <v>0.14374999999999999</v>
      </c>
      <c r="H4320" s="3">
        <v>46102</v>
      </c>
      <c r="I4320">
        <v>3</v>
      </c>
      <c r="J4320">
        <f>_xlfn.XLOOKUP(tbl_logs[[#This Row],[Target_Department]],tbl_DeptWeight[Department], tbl_DeptWeight[Impact Score])</f>
        <v>1</v>
      </c>
      <c r="K4320">
        <f>_xlfn.XLOOKUP(tbl_logs[[#This Row],[Employee_Action]],tbl_ResponseLikelihood[Employee Action],tbl_ResponseLikelihood[Likelihood Score])</f>
        <v>2</v>
      </c>
      <c r="L4320">
        <f>tbl_logs[[#This Row],[Impact Score]]*tbl_logs[[#This Row],[Response Multiplier]]</f>
        <v>2</v>
      </c>
      <c r="M4320" t="str" cm="1">
        <f t="array" ref="M4320">_xlfn.IFS(tbl_logs[[#This Row],[Total Score]]&lt;=4, "Low", tbl_logs[[#This Row],[Total Score]]&lt;=10, "Medium", tbl_logs[[#This Row],[Total Score]]&lt;=19, "High", tbl_logs[[#This Row],[Total Score]]&lt;=25, "Very High")</f>
        <v>Low</v>
      </c>
      <c r="N4320" t="str" cm="1">
        <f t="array" ref="N4320">_xlfn.IFS(tbl_logs[[#This Row],[Total Score]]&lt;=4, "Low", tbl_logs[[#This Row],[Total Score]]&lt;=10, "Medium", tbl_logs[[#This Row],[Total Score]]&lt;=17, "High", tbl_logs[[#This Row],[Total Score]]&lt;=25, "Critical")</f>
        <v>Low</v>
      </c>
    </row>
    <row r="4321" spans="1:14" x14ac:dyDescent="0.3">
      <c r="A4321" t="s">
        <v>1093</v>
      </c>
      <c r="B4321" s="1">
        <v>46102.147222222222</v>
      </c>
      <c r="C4321" t="s">
        <v>35</v>
      </c>
      <c r="D4321" t="s">
        <v>15</v>
      </c>
      <c r="E4321" t="s">
        <v>31</v>
      </c>
      <c r="F4321" t="s">
        <v>13</v>
      </c>
      <c r="G4321" s="2">
        <v>0.14722222222222223</v>
      </c>
      <c r="H4321" s="3">
        <v>46102</v>
      </c>
      <c r="I4321">
        <v>3</v>
      </c>
      <c r="J4321">
        <f>_xlfn.XLOOKUP(tbl_logs[[#This Row],[Target_Department]],tbl_DeptWeight[Department], tbl_DeptWeight[Impact Score])</f>
        <v>1</v>
      </c>
      <c r="K4321">
        <f>_xlfn.XLOOKUP(tbl_logs[[#This Row],[Employee_Action]],tbl_ResponseLikelihood[Employee Action],tbl_ResponseLikelihood[Likelihood Score])</f>
        <v>1</v>
      </c>
      <c r="L4321">
        <f>tbl_logs[[#This Row],[Impact Score]]*tbl_logs[[#This Row],[Response Multiplier]]</f>
        <v>1</v>
      </c>
      <c r="M4321" t="str" cm="1">
        <f t="array" ref="M4321">_xlfn.IFS(tbl_logs[[#This Row],[Total Score]]&lt;=4, "Low", tbl_logs[[#This Row],[Total Score]]&lt;=10, "Medium", tbl_logs[[#This Row],[Total Score]]&lt;=19, "High", tbl_logs[[#This Row],[Total Score]]&lt;=25, "Very High")</f>
        <v>Low</v>
      </c>
      <c r="N4321" t="str" cm="1">
        <f t="array" ref="N4321">_xlfn.IFS(tbl_logs[[#This Row],[Total Score]]&lt;=4, "Low", tbl_logs[[#This Row],[Total Score]]&lt;=10, "Medium", tbl_logs[[#This Row],[Total Score]]&lt;=17, "High", tbl_logs[[#This Row],[Total Score]]&lt;=25, "Critical")</f>
        <v>Low</v>
      </c>
    </row>
    <row r="4322" spans="1:14" x14ac:dyDescent="0.3">
      <c r="A4322" t="s">
        <v>3665</v>
      </c>
      <c r="B4322" s="1">
        <v>46102.147916666669</v>
      </c>
      <c r="C4322" t="s">
        <v>12</v>
      </c>
      <c r="D4322" t="s">
        <v>8</v>
      </c>
      <c r="E4322" t="s">
        <v>9</v>
      </c>
      <c r="F4322" t="s">
        <v>33</v>
      </c>
      <c r="G4322" s="2">
        <v>0.14791666666666667</v>
      </c>
      <c r="H4322" s="3">
        <v>46102</v>
      </c>
      <c r="I4322">
        <v>3</v>
      </c>
      <c r="J4322">
        <f>_xlfn.XLOOKUP(tbl_logs[[#This Row],[Target_Department]],tbl_DeptWeight[Department], tbl_DeptWeight[Impact Score])</f>
        <v>1</v>
      </c>
      <c r="K4322">
        <f>_xlfn.XLOOKUP(tbl_logs[[#This Row],[Employee_Action]],tbl_ResponseLikelihood[Employee Action],tbl_ResponseLikelihood[Likelihood Score])</f>
        <v>4</v>
      </c>
      <c r="L4322">
        <f>tbl_logs[[#This Row],[Impact Score]]*tbl_logs[[#This Row],[Response Multiplier]]</f>
        <v>4</v>
      </c>
      <c r="M4322" t="str" cm="1">
        <f t="array" ref="M4322">_xlfn.IFS(tbl_logs[[#This Row],[Total Score]]&lt;=4, "Low", tbl_logs[[#This Row],[Total Score]]&lt;=10, "Medium", tbl_logs[[#This Row],[Total Score]]&lt;=19, "High", tbl_logs[[#This Row],[Total Score]]&lt;=25, "Very High")</f>
        <v>Low</v>
      </c>
      <c r="N4322" t="str" cm="1">
        <f t="array" ref="N4322">_xlfn.IFS(tbl_logs[[#This Row],[Total Score]]&lt;=4, "Low", tbl_logs[[#This Row],[Total Score]]&lt;=10, "Medium", tbl_logs[[#This Row],[Total Score]]&lt;=17, "High", tbl_logs[[#This Row],[Total Score]]&lt;=25, "Critical")</f>
        <v>Low</v>
      </c>
    </row>
    <row r="4323" spans="1:14" x14ac:dyDescent="0.3">
      <c r="A4323" t="s">
        <v>3897</v>
      </c>
      <c r="B4323" s="1">
        <v>46102.15347222222</v>
      </c>
      <c r="C4323" t="s">
        <v>40</v>
      </c>
      <c r="D4323" t="s">
        <v>15</v>
      </c>
      <c r="E4323" t="s">
        <v>16</v>
      </c>
      <c r="F4323" t="s">
        <v>10</v>
      </c>
      <c r="G4323" s="2">
        <v>0.15347222222222223</v>
      </c>
      <c r="H4323" s="3">
        <v>46102</v>
      </c>
      <c r="I4323">
        <v>3</v>
      </c>
      <c r="J4323">
        <f>_xlfn.XLOOKUP(tbl_logs[[#This Row],[Target_Department]],tbl_DeptWeight[Department], tbl_DeptWeight[Impact Score])</f>
        <v>5</v>
      </c>
      <c r="K4323">
        <f>_xlfn.XLOOKUP(tbl_logs[[#This Row],[Employee_Action]],tbl_ResponseLikelihood[Employee Action],tbl_ResponseLikelihood[Likelihood Score])</f>
        <v>2</v>
      </c>
      <c r="L4323">
        <f>tbl_logs[[#This Row],[Impact Score]]*tbl_logs[[#This Row],[Response Multiplier]]</f>
        <v>10</v>
      </c>
      <c r="M4323" t="str" cm="1">
        <f t="array" ref="M4323">_xlfn.IFS(tbl_logs[[#This Row],[Total Score]]&lt;=4, "Low", tbl_logs[[#This Row],[Total Score]]&lt;=10, "Medium", tbl_logs[[#This Row],[Total Score]]&lt;=19, "High", tbl_logs[[#This Row],[Total Score]]&lt;=25, "Very High")</f>
        <v>Medium</v>
      </c>
      <c r="N4323" t="str" cm="1">
        <f t="array" ref="N4323">_xlfn.IFS(tbl_logs[[#This Row],[Total Score]]&lt;=4, "Low", tbl_logs[[#This Row],[Total Score]]&lt;=10, "Medium", tbl_logs[[#This Row],[Total Score]]&lt;=17, "High", tbl_logs[[#This Row],[Total Score]]&lt;=25, "Critical")</f>
        <v>Medium</v>
      </c>
    </row>
    <row r="4324" spans="1:14" x14ac:dyDescent="0.3">
      <c r="A4324" t="s">
        <v>3486</v>
      </c>
      <c r="B4324" s="1">
        <v>46102.168055555558</v>
      </c>
      <c r="C4324" t="s">
        <v>7</v>
      </c>
      <c r="D4324" t="s">
        <v>8</v>
      </c>
      <c r="E4324" t="s">
        <v>19</v>
      </c>
      <c r="F4324" t="s">
        <v>53</v>
      </c>
      <c r="G4324" s="2">
        <v>0.16805555555555557</v>
      </c>
      <c r="H4324" s="3">
        <v>46102</v>
      </c>
      <c r="I4324">
        <v>3</v>
      </c>
      <c r="J4324">
        <f>_xlfn.XLOOKUP(tbl_logs[[#This Row],[Target_Department]],tbl_DeptWeight[Department], tbl_DeptWeight[Impact Score])</f>
        <v>3</v>
      </c>
      <c r="K4324">
        <f>_xlfn.XLOOKUP(tbl_logs[[#This Row],[Employee_Action]],tbl_ResponseLikelihood[Employee Action],tbl_ResponseLikelihood[Likelihood Score])</f>
        <v>5</v>
      </c>
      <c r="L4324">
        <f>tbl_logs[[#This Row],[Impact Score]]*tbl_logs[[#This Row],[Response Multiplier]]</f>
        <v>15</v>
      </c>
      <c r="M4324" t="str" cm="1">
        <f t="array" ref="M4324">_xlfn.IFS(tbl_logs[[#This Row],[Total Score]]&lt;=4, "Low", tbl_logs[[#This Row],[Total Score]]&lt;=10, "Medium", tbl_logs[[#This Row],[Total Score]]&lt;=19, "High", tbl_logs[[#This Row],[Total Score]]&lt;=25, "Very High")</f>
        <v>High</v>
      </c>
      <c r="N4324" t="str" cm="1">
        <f t="array" ref="N4324">_xlfn.IFS(tbl_logs[[#This Row],[Total Score]]&lt;=4, "Low", tbl_logs[[#This Row],[Total Score]]&lt;=10, "Medium", tbl_logs[[#This Row],[Total Score]]&lt;=17, "High", tbl_logs[[#This Row],[Total Score]]&lt;=25, "Critical")</f>
        <v>High</v>
      </c>
    </row>
    <row r="4325" spans="1:14" x14ac:dyDescent="0.3">
      <c r="A4325" t="s">
        <v>3578</v>
      </c>
      <c r="B4325" s="1">
        <v>46102.182638888888</v>
      </c>
      <c r="C4325" t="s">
        <v>7</v>
      </c>
      <c r="D4325" t="s">
        <v>22</v>
      </c>
      <c r="E4325" t="s">
        <v>19</v>
      </c>
      <c r="F4325" t="s">
        <v>20</v>
      </c>
      <c r="G4325" s="2">
        <v>0.18263888888888888</v>
      </c>
      <c r="H4325" s="3">
        <v>46102</v>
      </c>
      <c r="I4325">
        <v>3</v>
      </c>
      <c r="J4325">
        <f>_xlfn.XLOOKUP(tbl_logs[[#This Row],[Target_Department]],tbl_DeptWeight[Department], tbl_DeptWeight[Impact Score])</f>
        <v>3</v>
      </c>
      <c r="K4325">
        <f>_xlfn.XLOOKUP(tbl_logs[[#This Row],[Employee_Action]],tbl_ResponseLikelihood[Employee Action],tbl_ResponseLikelihood[Likelihood Score])</f>
        <v>2</v>
      </c>
      <c r="L4325">
        <f>tbl_logs[[#This Row],[Impact Score]]*tbl_logs[[#This Row],[Response Multiplier]]</f>
        <v>6</v>
      </c>
      <c r="M4325" t="str" cm="1">
        <f t="array" ref="M4325">_xlfn.IFS(tbl_logs[[#This Row],[Total Score]]&lt;=4, "Low", tbl_logs[[#This Row],[Total Score]]&lt;=10, "Medium", tbl_logs[[#This Row],[Total Score]]&lt;=19, "High", tbl_logs[[#This Row],[Total Score]]&lt;=25, "Very High")</f>
        <v>Medium</v>
      </c>
      <c r="N4325" t="str" cm="1">
        <f t="array" ref="N4325">_xlfn.IFS(tbl_logs[[#This Row],[Total Score]]&lt;=4, "Low", tbl_logs[[#This Row],[Total Score]]&lt;=10, "Medium", tbl_logs[[#This Row],[Total Score]]&lt;=17, "High", tbl_logs[[#This Row],[Total Score]]&lt;=25, "Critical")</f>
        <v>Medium</v>
      </c>
    </row>
    <row r="4326" spans="1:14" x14ac:dyDescent="0.3">
      <c r="A4326" t="s">
        <v>4026</v>
      </c>
      <c r="B4326" s="1">
        <v>46102.186111111114</v>
      </c>
      <c r="C4326" t="s">
        <v>26</v>
      </c>
      <c r="D4326" t="s">
        <v>15</v>
      </c>
      <c r="E4326" t="s">
        <v>19</v>
      </c>
      <c r="F4326" t="s">
        <v>33</v>
      </c>
      <c r="G4326" s="2">
        <v>0.18611111111111112</v>
      </c>
      <c r="H4326" s="3">
        <v>46102</v>
      </c>
      <c r="I4326">
        <v>3</v>
      </c>
      <c r="J4326">
        <f>_xlfn.XLOOKUP(tbl_logs[[#This Row],[Target_Department]],tbl_DeptWeight[Department], tbl_DeptWeight[Impact Score])</f>
        <v>3</v>
      </c>
      <c r="K4326">
        <f>_xlfn.XLOOKUP(tbl_logs[[#This Row],[Employee_Action]],tbl_ResponseLikelihood[Employee Action],tbl_ResponseLikelihood[Likelihood Score])</f>
        <v>4</v>
      </c>
      <c r="L4326">
        <f>tbl_logs[[#This Row],[Impact Score]]*tbl_logs[[#This Row],[Response Multiplier]]</f>
        <v>12</v>
      </c>
      <c r="M4326" t="str" cm="1">
        <f t="array" ref="M4326">_xlfn.IFS(tbl_logs[[#This Row],[Total Score]]&lt;=4, "Low", tbl_logs[[#This Row],[Total Score]]&lt;=10, "Medium", tbl_logs[[#This Row],[Total Score]]&lt;=19, "High", tbl_logs[[#This Row],[Total Score]]&lt;=25, "Very High")</f>
        <v>High</v>
      </c>
      <c r="N4326" t="str" cm="1">
        <f t="array" ref="N4326">_xlfn.IFS(tbl_logs[[#This Row],[Total Score]]&lt;=4, "Low", tbl_logs[[#This Row],[Total Score]]&lt;=10, "Medium", tbl_logs[[#This Row],[Total Score]]&lt;=17, "High", tbl_logs[[#This Row],[Total Score]]&lt;=25, "Critical")</f>
        <v>High</v>
      </c>
    </row>
    <row r="4327" spans="1:14" x14ac:dyDescent="0.3">
      <c r="A4327" t="s">
        <v>118</v>
      </c>
      <c r="B4327" s="1">
        <v>46102.206944444442</v>
      </c>
      <c r="C4327" t="s">
        <v>12</v>
      </c>
      <c r="D4327" t="s">
        <v>15</v>
      </c>
      <c r="E4327" t="s">
        <v>9</v>
      </c>
      <c r="F4327" t="s">
        <v>10</v>
      </c>
      <c r="G4327" s="2">
        <v>0.20694444444444443</v>
      </c>
      <c r="H4327" s="3">
        <v>46102</v>
      </c>
      <c r="I4327">
        <v>3</v>
      </c>
      <c r="J4327">
        <f>_xlfn.XLOOKUP(tbl_logs[[#This Row],[Target_Department]],tbl_DeptWeight[Department], tbl_DeptWeight[Impact Score])</f>
        <v>1</v>
      </c>
      <c r="K4327">
        <f>_xlfn.XLOOKUP(tbl_logs[[#This Row],[Employee_Action]],tbl_ResponseLikelihood[Employee Action],tbl_ResponseLikelihood[Likelihood Score])</f>
        <v>2</v>
      </c>
      <c r="L4327">
        <f>tbl_logs[[#This Row],[Impact Score]]*tbl_logs[[#This Row],[Response Multiplier]]</f>
        <v>2</v>
      </c>
      <c r="M4327" t="str" cm="1">
        <f t="array" ref="M4327">_xlfn.IFS(tbl_logs[[#This Row],[Total Score]]&lt;=4, "Low", tbl_logs[[#This Row],[Total Score]]&lt;=10, "Medium", tbl_logs[[#This Row],[Total Score]]&lt;=19, "High", tbl_logs[[#This Row],[Total Score]]&lt;=25, "Very High")</f>
        <v>Low</v>
      </c>
      <c r="N4327" t="str" cm="1">
        <f t="array" ref="N4327">_xlfn.IFS(tbl_logs[[#This Row],[Total Score]]&lt;=4, "Low", tbl_logs[[#This Row],[Total Score]]&lt;=10, "Medium", tbl_logs[[#This Row],[Total Score]]&lt;=17, "High", tbl_logs[[#This Row],[Total Score]]&lt;=25, "Critical")</f>
        <v>Low</v>
      </c>
    </row>
    <row r="4328" spans="1:14" x14ac:dyDescent="0.3">
      <c r="A4328" t="s">
        <v>1724</v>
      </c>
      <c r="B4328" s="1">
        <v>46102.22152777778</v>
      </c>
      <c r="C4328" t="s">
        <v>47</v>
      </c>
      <c r="D4328" t="s">
        <v>8</v>
      </c>
      <c r="E4328" t="s">
        <v>31</v>
      </c>
      <c r="F4328" t="s">
        <v>10</v>
      </c>
      <c r="G4328" s="2">
        <v>0.22152777777777777</v>
      </c>
      <c r="H4328" s="3">
        <v>46102</v>
      </c>
      <c r="I4328">
        <v>3</v>
      </c>
      <c r="J4328">
        <f>_xlfn.XLOOKUP(tbl_logs[[#This Row],[Target_Department]],tbl_DeptWeight[Department], tbl_DeptWeight[Impact Score])</f>
        <v>1</v>
      </c>
      <c r="K4328">
        <f>_xlfn.XLOOKUP(tbl_logs[[#This Row],[Employee_Action]],tbl_ResponseLikelihood[Employee Action],tbl_ResponseLikelihood[Likelihood Score])</f>
        <v>2</v>
      </c>
      <c r="L4328">
        <f>tbl_logs[[#This Row],[Impact Score]]*tbl_logs[[#This Row],[Response Multiplier]]</f>
        <v>2</v>
      </c>
      <c r="M4328" t="str" cm="1">
        <f t="array" ref="M4328">_xlfn.IFS(tbl_logs[[#This Row],[Total Score]]&lt;=4, "Low", tbl_logs[[#This Row],[Total Score]]&lt;=10, "Medium", tbl_logs[[#This Row],[Total Score]]&lt;=19, "High", tbl_logs[[#This Row],[Total Score]]&lt;=25, "Very High")</f>
        <v>Low</v>
      </c>
      <c r="N4328" t="str" cm="1">
        <f t="array" ref="N4328">_xlfn.IFS(tbl_logs[[#This Row],[Total Score]]&lt;=4, "Low", tbl_logs[[#This Row],[Total Score]]&lt;=10, "Medium", tbl_logs[[#This Row],[Total Score]]&lt;=17, "High", tbl_logs[[#This Row],[Total Score]]&lt;=25, "Critical")</f>
        <v>Low</v>
      </c>
    </row>
    <row r="4329" spans="1:14" x14ac:dyDescent="0.3">
      <c r="A4329" t="s">
        <v>4160</v>
      </c>
      <c r="B4329" s="1">
        <v>46102.240972222222</v>
      </c>
      <c r="C4329" t="s">
        <v>7</v>
      </c>
      <c r="D4329" t="s">
        <v>18</v>
      </c>
      <c r="E4329" t="s">
        <v>19</v>
      </c>
      <c r="F4329" t="s">
        <v>20</v>
      </c>
      <c r="G4329" s="2">
        <v>0.24097222222222223</v>
      </c>
      <c r="H4329" s="3">
        <v>46102</v>
      </c>
      <c r="I4329">
        <v>3</v>
      </c>
      <c r="J4329">
        <f>_xlfn.XLOOKUP(tbl_logs[[#This Row],[Target_Department]],tbl_DeptWeight[Department], tbl_DeptWeight[Impact Score])</f>
        <v>3</v>
      </c>
      <c r="K4329">
        <f>_xlfn.XLOOKUP(tbl_logs[[#This Row],[Employee_Action]],tbl_ResponseLikelihood[Employee Action],tbl_ResponseLikelihood[Likelihood Score])</f>
        <v>2</v>
      </c>
      <c r="L4329">
        <f>tbl_logs[[#This Row],[Impact Score]]*tbl_logs[[#This Row],[Response Multiplier]]</f>
        <v>6</v>
      </c>
      <c r="M4329" t="str" cm="1">
        <f t="array" ref="M4329">_xlfn.IFS(tbl_logs[[#This Row],[Total Score]]&lt;=4, "Low", tbl_logs[[#This Row],[Total Score]]&lt;=10, "Medium", tbl_logs[[#This Row],[Total Score]]&lt;=19, "High", tbl_logs[[#This Row],[Total Score]]&lt;=25, "Very High")</f>
        <v>Medium</v>
      </c>
      <c r="N4329" t="str" cm="1">
        <f t="array" ref="N4329">_xlfn.IFS(tbl_logs[[#This Row],[Total Score]]&lt;=4, "Low", tbl_logs[[#This Row],[Total Score]]&lt;=10, "Medium", tbl_logs[[#This Row],[Total Score]]&lt;=17, "High", tbl_logs[[#This Row],[Total Score]]&lt;=25, "Critical")</f>
        <v>Medium</v>
      </c>
    </row>
    <row r="4330" spans="1:14" x14ac:dyDescent="0.3">
      <c r="A4330" t="s">
        <v>128</v>
      </c>
      <c r="B4330" s="1">
        <v>46102.241666666669</v>
      </c>
      <c r="C4330" t="s">
        <v>35</v>
      </c>
      <c r="D4330" t="s">
        <v>15</v>
      </c>
      <c r="E4330" t="s">
        <v>31</v>
      </c>
      <c r="F4330" t="s">
        <v>13</v>
      </c>
      <c r="G4330" s="2">
        <v>0.24166666666666667</v>
      </c>
      <c r="H4330" s="3">
        <v>46102</v>
      </c>
      <c r="I4330">
        <v>3</v>
      </c>
      <c r="J4330">
        <f>_xlfn.XLOOKUP(tbl_logs[[#This Row],[Target_Department]],tbl_DeptWeight[Department], tbl_DeptWeight[Impact Score])</f>
        <v>1</v>
      </c>
      <c r="K4330">
        <f>_xlfn.XLOOKUP(tbl_logs[[#This Row],[Employee_Action]],tbl_ResponseLikelihood[Employee Action],tbl_ResponseLikelihood[Likelihood Score])</f>
        <v>1</v>
      </c>
      <c r="L4330">
        <f>tbl_logs[[#This Row],[Impact Score]]*tbl_logs[[#This Row],[Response Multiplier]]</f>
        <v>1</v>
      </c>
      <c r="M4330" t="str" cm="1">
        <f t="array" ref="M4330">_xlfn.IFS(tbl_logs[[#This Row],[Total Score]]&lt;=4, "Low", tbl_logs[[#This Row],[Total Score]]&lt;=10, "Medium", tbl_logs[[#This Row],[Total Score]]&lt;=19, "High", tbl_logs[[#This Row],[Total Score]]&lt;=25, "Very High")</f>
        <v>Low</v>
      </c>
      <c r="N4330" t="str" cm="1">
        <f t="array" ref="N4330">_xlfn.IFS(tbl_logs[[#This Row],[Total Score]]&lt;=4, "Low", tbl_logs[[#This Row],[Total Score]]&lt;=10, "Medium", tbl_logs[[#This Row],[Total Score]]&lt;=17, "High", tbl_logs[[#This Row],[Total Score]]&lt;=25, "Critical")</f>
        <v>Low</v>
      </c>
    </row>
    <row r="4331" spans="1:14" x14ac:dyDescent="0.3">
      <c r="A4331" t="s">
        <v>4178</v>
      </c>
      <c r="B4331" s="1">
        <v>46102.252083333333</v>
      </c>
      <c r="C4331" t="s">
        <v>26</v>
      </c>
      <c r="D4331" t="s">
        <v>8</v>
      </c>
      <c r="E4331" t="s">
        <v>9</v>
      </c>
      <c r="F4331" t="s">
        <v>10</v>
      </c>
      <c r="G4331" s="2">
        <v>0.25208333333333333</v>
      </c>
      <c r="H4331" s="3">
        <v>46102</v>
      </c>
      <c r="I4331">
        <v>3</v>
      </c>
      <c r="J4331">
        <f>_xlfn.XLOOKUP(tbl_logs[[#This Row],[Target_Department]],tbl_DeptWeight[Department], tbl_DeptWeight[Impact Score])</f>
        <v>3</v>
      </c>
      <c r="K4331">
        <f>_xlfn.XLOOKUP(tbl_logs[[#This Row],[Employee_Action]],tbl_ResponseLikelihood[Employee Action],tbl_ResponseLikelihood[Likelihood Score])</f>
        <v>2</v>
      </c>
      <c r="L4331">
        <f>tbl_logs[[#This Row],[Impact Score]]*tbl_logs[[#This Row],[Response Multiplier]]</f>
        <v>6</v>
      </c>
      <c r="M4331" t="str" cm="1">
        <f t="array" ref="M4331">_xlfn.IFS(tbl_logs[[#This Row],[Total Score]]&lt;=4, "Low", tbl_logs[[#This Row],[Total Score]]&lt;=10, "Medium", tbl_logs[[#This Row],[Total Score]]&lt;=19, "High", tbl_logs[[#This Row],[Total Score]]&lt;=25, "Very High")</f>
        <v>Medium</v>
      </c>
      <c r="N4331" t="str" cm="1">
        <f t="array" ref="N4331">_xlfn.IFS(tbl_logs[[#This Row],[Total Score]]&lt;=4, "Low", tbl_logs[[#This Row],[Total Score]]&lt;=10, "Medium", tbl_logs[[#This Row],[Total Score]]&lt;=17, "High", tbl_logs[[#This Row],[Total Score]]&lt;=25, "Critical")</f>
        <v>Medium</v>
      </c>
    </row>
    <row r="4332" spans="1:14" x14ac:dyDescent="0.3">
      <c r="A4332" t="s">
        <v>3409</v>
      </c>
      <c r="B4332" s="1">
        <v>46102.275000000001</v>
      </c>
      <c r="C4332" t="s">
        <v>7</v>
      </c>
      <c r="D4332" t="s">
        <v>22</v>
      </c>
      <c r="E4332" t="s">
        <v>19</v>
      </c>
      <c r="F4332" t="s">
        <v>33</v>
      </c>
      <c r="G4332" s="2">
        <v>0.27500000000000002</v>
      </c>
      <c r="H4332" s="3">
        <v>46102</v>
      </c>
      <c r="I4332">
        <v>3</v>
      </c>
      <c r="J4332">
        <f>_xlfn.XLOOKUP(tbl_logs[[#This Row],[Target_Department]],tbl_DeptWeight[Department], tbl_DeptWeight[Impact Score])</f>
        <v>3</v>
      </c>
      <c r="K4332">
        <f>_xlfn.XLOOKUP(tbl_logs[[#This Row],[Employee_Action]],tbl_ResponseLikelihood[Employee Action],tbl_ResponseLikelihood[Likelihood Score])</f>
        <v>4</v>
      </c>
      <c r="L4332">
        <f>tbl_logs[[#This Row],[Impact Score]]*tbl_logs[[#This Row],[Response Multiplier]]</f>
        <v>12</v>
      </c>
      <c r="M4332" t="str" cm="1">
        <f t="array" ref="M4332">_xlfn.IFS(tbl_logs[[#This Row],[Total Score]]&lt;=4, "Low", tbl_logs[[#This Row],[Total Score]]&lt;=10, "Medium", tbl_logs[[#This Row],[Total Score]]&lt;=19, "High", tbl_logs[[#This Row],[Total Score]]&lt;=25, "Very High")</f>
        <v>High</v>
      </c>
      <c r="N4332" t="str" cm="1">
        <f t="array" ref="N4332">_xlfn.IFS(tbl_logs[[#This Row],[Total Score]]&lt;=4, "Low", tbl_logs[[#This Row],[Total Score]]&lt;=10, "Medium", tbl_logs[[#This Row],[Total Score]]&lt;=17, "High", tbl_logs[[#This Row],[Total Score]]&lt;=25, "Critical")</f>
        <v>High</v>
      </c>
    </row>
    <row r="4333" spans="1:14" x14ac:dyDescent="0.3">
      <c r="A4333" t="s">
        <v>3591</v>
      </c>
      <c r="B4333" s="1">
        <v>46102.279861111114</v>
      </c>
      <c r="C4333" t="s">
        <v>12</v>
      </c>
      <c r="D4333" t="s">
        <v>8</v>
      </c>
      <c r="E4333" t="s">
        <v>16</v>
      </c>
      <c r="F4333" t="s">
        <v>10</v>
      </c>
      <c r="G4333" s="2">
        <v>0.27986111111111112</v>
      </c>
      <c r="H4333" s="3">
        <v>46102</v>
      </c>
      <c r="I4333">
        <v>3</v>
      </c>
      <c r="J4333">
        <f>_xlfn.XLOOKUP(tbl_logs[[#This Row],[Target_Department]],tbl_DeptWeight[Department], tbl_DeptWeight[Impact Score])</f>
        <v>1</v>
      </c>
      <c r="K4333">
        <f>_xlfn.XLOOKUP(tbl_logs[[#This Row],[Employee_Action]],tbl_ResponseLikelihood[Employee Action],tbl_ResponseLikelihood[Likelihood Score])</f>
        <v>2</v>
      </c>
      <c r="L4333">
        <f>tbl_logs[[#This Row],[Impact Score]]*tbl_logs[[#This Row],[Response Multiplier]]</f>
        <v>2</v>
      </c>
      <c r="M4333" t="str" cm="1">
        <f t="array" ref="M4333">_xlfn.IFS(tbl_logs[[#This Row],[Total Score]]&lt;=4, "Low", tbl_logs[[#This Row],[Total Score]]&lt;=10, "Medium", tbl_logs[[#This Row],[Total Score]]&lt;=19, "High", tbl_logs[[#This Row],[Total Score]]&lt;=25, "Very High")</f>
        <v>Low</v>
      </c>
      <c r="N4333" t="str" cm="1">
        <f t="array" ref="N4333">_xlfn.IFS(tbl_logs[[#This Row],[Total Score]]&lt;=4, "Low", tbl_logs[[#This Row],[Total Score]]&lt;=10, "Medium", tbl_logs[[#This Row],[Total Score]]&lt;=17, "High", tbl_logs[[#This Row],[Total Score]]&lt;=25, "Critical")</f>
        <v>Low</v>
      </c>
    </row>
    <row r="4334" spans="1:14" x14ac:dyDescent="0.3">
      <c r="A4334" t="s">
        <v>1140</v>
      </c>
      <c r="B4334" s="1">
        <v>46102.311111111114</v>
      </c>
      <c r="C4334" t="s">
        <v>26</v>
      </c>
      <c r="D4334" t="s">
        <v>18</v>
      </c>
      <c r="E4334" t="s">
        <v>19</v>
      </c>
      <c r="F4334" t="s">
        <v>33</v>
      </c>
      <c r="G4334" s="2">
        <v>0.31111111111111112</v>
      </c>
      <c r="H4334" s="3">
        <v>46102</v>
      </c>
      <c r="I4334">
        <v>3</v>
      </c>
      <c r="J4334">
        <f>_xlfn.XLOOKUP(tbl_logs[[#This Row],[Target_Department]],tbl_DeptWeight[Department], tbl_DeptWeight[Impact Score])</f>
        <v>3</v>
      </c>
      <c r="K4334">
        <f>_xlfn.XLOOKUP(tbl_logs[[#This Row],[Employee_Action]],tbl_ResponseLikelihood[Employee Action],tbl_ResponseLikelihood[Likelihood Score])</f>
        <v>4</v>
      </c>
      <c r="L4334">
        <f>tbl_logs[[#This Row],[Impact Score]]*tbl_logs[[#This Row],[Response Multiplier]]</f>
        <v>12</v>
      </c>
      <c r="M4334" t="str" cm="1">
        <f t="array" ref="M4334">_xlfn.IFS(tbl_logs[[#This Row],[Total Score]]&lt;=4, "Low", tbl_logs[[#This Row],[Total Score]]&lt;=10, "Medium", tbl_logs[[#This Row],[Total Score]]&lt;=19, "High", tbl_logs[[#This Row],[Total Score]]&lt;=25, "Very High")</f>
        <v>High</v>
      </c>
      <c r="N4334" t="str" cm="1">
        <f t="array" ref="N4334">_xlfn.IFS(tbl_logs[[#This Row],[Total Score]]&lt;=4, "Low", tbl_logs[[#This Row],[Total Score]]&lt;=10, "Medium", tbl_logs[[#This Row],[Total Score]]&lt;=17, "High", tbl_logs[[#This Row],[Total Score]]&lt;=25, "Critical")</f>
        <v>High</v>
      </c>
    </row>
    <row r="4335" spans="1:14" x14ac:dyDescent="0.3">
      <c r="A4335" t="s">
        <v>2123</v>
      </c>
      <c r="B4335" s="1">
        <v>46102.316666666666</v>
      </c>
      <c r="C4335" t="s">
        <v>40</v>
      </c>
      <c r="D4335" t="s">
        <v>22</v>
      </c>
      <c r="E4335" t="s">
        <v>16</v>
      </c>
      <c r="F4335" t="s">
        <v>33</v>
      </c>
      <c r="G4335" s="2">
        <v>0.31666666666666665</v>
      </c>
      <c r="H4335" s="3">
        <v>46102</v>
      </c>
      <c r="I4335">
        <v>3</v>
      </c>
      <c r="J4335">
        <f>_xlfn.XLOOKUP(tbl_logs[[#This Row],[Target_Department]],tbl_DeptWeight[Department], tbl_DeptWeight[Impact Score])</f>
        <v>5</v>
      </c>
      <c r="K4335">
        <f>_xlfn.XLOOKUP(tbl_logs[[#This Row],[Employee_Action]],tbl_ResponseLikelihood[Employee Action],tbl_ResponseLikelihood[Likelihood Score])</f>
        <v>4</v>
      </c>
      <c r="L4335">
        <f>tbl_logs[[#This Row],[Impact Score]]*tbl_logs[[#This Row],[Response Multiplier]]</f>
        <v>20</v>
      </c>
      <c r="M4335" t="str" cm="1">
        <f t="array" ref="M4335">_xlfn.IFS(tbl_logs[[#This Row],[Total Score]]&lt;=4, "Low", tbl_logs[[#This Row],[Total Score]]&lt;=10, "Medium", tbl_logs[[#This Row],[Total Score]]&lt;=19, "High", tbl_logs[[#This Row],[Total Score]]&lt;=25, "Very High")</f>
        <v>Very High</v>
      </c>
      <c r="N4335" t="str" cm="1">
        <f t="array" ref="N4335">_xlfn.IFS(tbl_logs[[#This Row],[Total Score]]&lt;=4, "Low", tbl_logs[[#This Row],[Total Score]]&lt;=10, "Medium", tbl_logs[[#This Row],[Total Score]]&lt;=17, "High", tbl_logs[[#This Row],[Total Score]]&lt;=25, "Critical")</f>
        <v>Critical</v>
      </c>
    </row>
    <row r="4336" spans="1:14" x14ac:dyDescent="0.3">
      <c r="A4336" t="s">
        <v>487</v>
      </c>
      <c r="B4336" s="1">
        <v>46102.338888888888</v>
      </c>
      <c r="C4336" t="s">
        <v>7</v>
      </c>
      <c r="D4336" t="s">
        <v>18</v>
      </c>
      <c r="E4336" t="s">
        <v>19</v>
      </c>
      <c r="F4336" t="s">
        <v>10</v>
      </c>
      <c r="G4336" s="2">
        <v>0.33888888888888891</v>
      </c>
      <c r="H4336" s="3">
        <v>46102</v>
      </c>
      <c r="I4336">
        <v>3</v>
      </c>
      <c r="J4336">
        <f>_xlfn.XLOOKUP(tbl_logs[[#This Row],[Target_Department]],tbl_DeptWeight[Department], tbl_DeptWeight[Impact Score])</f>
        <v>3</v>
      </c>
      <c r="K4336">
        <f>_xlfn.XLOOKUP(tbl_logs[[#This Row],[Employee_Action]],tbl_ResponseLikelihood[Employee Action],tbl_ResponseLikelihood[Likelihood Score])</f>
        <v>2</v>
      </c>
      <c r="L4336">
        <f>tbl_logs[[#This Row],[Impact Score]]*tbl_logs[[#This Row],[Response Multiplier]]</f>
        <v>6</v>
      </c>
      <c r="M4336" t="str" cm="1">
        <f t="array" ref="M4336">_xlfn.IFS(tbl_logs[[#This Row],[Total Score]]&lt;=4, "Low", tbl_logs[[#This Row],[Total Score]]&lt;=10, "Medium", tbl_logs[[#This Row],[Total Score]]&lt;=19, "High", tbl_logs[[#This Row],[Total Score]]&lt;=25, "Very High")</f>
        <v>Medium</v>
      </c>
      <c r="N4336" t="str" cm="1">
        <f t="array" ref="N4336">_xlfn.IFS(tbl_logs[[#This Row],[Total Score]]&lt;=4, "Low", tbl_logs[[#This Row],[Total Score]]&lt;=10, "Medium", tbl_logs[[#This Row],[Total Score]]&lt;=17, "High", tbl_logs[[#This Row],[Total Score]]&lt;=25, "Critical")</f>
        <v>Medium</v>
      </c>
    </row>
    <row r="4337" spans="1:14" x14ac:dyDescent="0.3">
      <c r="A4337" t="s">
        <v>1682</v>
      </c>
      <c r="B4337" s="1">
        <v>46102.339583333334</v>
      </c>
      <c r="C4337" t="s">
        <v>26</v>
      </c>
      <c r="D4337" t="s">
        <v>15</v>
      </c>
      <c r="E4337" t="s">
        <v>31</v>
      </c>
      <c r="F4337" t="s">
        <v>10</v>
      </c>
      <c r="G4337" s="2">
        <v>0.33958333333333335</v>
      </c>
      <c r="H4337" s="3">
        <v>46102</v>
      </c>
      <c r="I4337">
        <v>3</v>
      </c>
      <c r="J4337">
        <f>_xlfn.XLOOKUP(tbl_logs[[#This Row],[Target_Department]],tbl_DeptWeight[Department], tbl_DeptWeight[Impact Score])</f>
        <v>3</v>
      </c>
      <c r="K4337">
        <f>_xlfn.XLOOKUP(tbl_logs[[#This Row],[Employee_Action]],tbl_ResponseLikelihood[Employee Action],tbl_ResponseLikelihood[Likelihood Score])</f>
        <v>2</v>
      </c>
      <c r="L4337">
        <f>tbl_logs[[#This Row],[Impact Score]]*tbl_logs[[#This Row],[Response Multiplier]]</f>
        <v>6</v>
      </c>
      <c r="M4337" t="str" cm="1">
        <f t="array" ref="M4337">_xlfn.IFS(tbl_logs[[#This Row],[Total Score]]&lt;=4, "Low", tbl_logs[[#This Row],[Total Score]]&lt;=10, "Medium", tbl_logs[[#This Row],[Total Score]]&lt;=19, "High", tbl_logs[[#This Row],[Total Score]]&lt;=25, "Very High")</f>
        <v>Medium</v>
      </c>
      <c r="N4337" t="str" cm="1">
        <f t="array" ref="N4337">_xlfn.IFS(tbl_logs[[#This Row],[Total Score]]&lt;=4, "Low", tbl_logs[[#This Row],[Total Score]]&lt;=10, "Medium", tbl_logs[[#This Row],[Total Score]]&lt;=17, "High", tbl_logs[[#This Row],[Total Score]]&lt;=25, "Critical")</f>
        <v>Medium</v>
      </c>
    </row>
    <row r="4338" spans="1:14" x14ac:dyDescent="0.3">
      <c r="A4338" t="s">
        <v>2877</v>
      </c>
      <c r="B4338" s="1">
        <v>46102.347916666666</v>
      </c>
      <c r="C4338" t="s">
        <v>7</v>
      </c>
      <c r="D4338" t="s">
        <v>15</v>
      </c>
      <c r="E4338" t="s">
        <v>19</v>
      </c>
      <c r="F4338" t="s">
        <v>13</v>
      </c>
      <c r="G4338" s="2">
        <v>0.34791666666666665</v>
      </c>
      <c r="H4338" s="3">
        <v>46102</v>
      </c>
      <c r="I4338">
        <v>3</v>
      </c>
      <c r="J4338">
        <f>_xlfn.XLOOKUP(tbl_logs[[#This Row],[Target_Department]],tbl_DeptWeight[Department], tbl_DeptWeight[Impact Score])</f>
        <v>3</v>
      </c>
      <c r="K4338">
        <f>_xlfn.XLOOKUP(tbl_logs[[#This Row],[Employee_Action]],tbl_ResponseLikelihood[Employee Action],tbl_ResponseLikelihood[Likelihood Score])</f>
        <v>1</v>
      </c>
      <c r="L4338">
        <f>tbl_logs[[#This Row],[Impact Score]]*tbl_logs[[#This Row],[Response Multiplier]]</f>
        <v>3</v>
      </c>
      <c r="M4338" t="str" cm="1">
        <f t="array" ref="M4338">_xlfn.IFS(tbl_logs[[#This Row],[Total Score]]&lt;=4, "Low", tbl_logs[[#This Row],[Total Score]]&lt;=10, "Medium", tbl_logs[[#This Row],[Total Score]]&lt;=19, "High", tbl_logs[[#This Row],[Total Score]]&lt;=25, "Very High")</f>
        <v>Low</v>
      </c>
      <c r="N4338" t="str" cm="1">
        <f t="array" ref="N4338">_xlfn.IFS(tbl_logs[[#This Row],[Total Score]]&lt;=4, "Low", tbl_logs[[#This Row],[Total Score]]&lt;=10, "Medium", tbl_logs[[#This Row],[Total Score]]&lt;=17, "High", tbl_logs[[#This Row],[Total Score]]&lt;=25, "Critical")</f>
        <v>Low</v>
      </c>
    </row>
    <row r="4339" spans="1:14" x14ac:dyDescent="0.3">
      <c r="A4339" t="s">
        <v>1287</v>
      </c>
      <c r="B4339" s="1">
        <v>46102.357638888891</v>
      </c>
      <c r="C4339" t="s">
        <v>7</v>
      </c>
      <c r="D4339" t="s">
        <v>15</v>
      </c>
      <c r="E4339" t="s">
        <v>19</v>
      </c>
      <c r="F4339" t="s">
        <v>10</v>
      </c>
      <c r="G4339" s="2">
        <v>0.3576388888888889</v>
      </c>
      <c r="H4339" s="3">
        <v>46102</v>
      </c>
      <c r="I4339">
        <v>3</v>
      </c>
      <c r="J4339">
        <f>_xlfn.XLOOKUP(tbl_logs[[#This Row],[Target_Department]],tbl_DeptWeight[Department], tbl_DeptWeight[Impact Score])</f>
        <v>3</v>
      </c>
      <c r="K4339">
        <f>_xlfn.XLOOKUP(tbl_logs[[#This Row],[Employee_Action]],tbl_ResponseLikelihood[Employee Action],tbl_ResponseLikelihood[Likelihood Score])</f>
        <v>2</v>
      </c>
      <c r="L4339">
        <f>tbl_logs[[#This Row],[Impact Score]]*tbl_logs[[#This Row],[Response Multiplier]]</f>
        <v>6</v>
      </c>
      <c r="M4339" t="str" cm="1">
        <f t="array" ref="M4339">_xlfn.IFS(tbl_logs[[#This Row],[Total Score]]&lt;=4, "Low", tbl_logs[[#This Row],[Total Score]]&lt;=10, "Medium", tbl_logs[[#This Row],[Total Score]]&lt;=19, "High", tbl_logs[[#This Row],[Total Score]]&lt;=25, "Very High")</f>
        <v>Medium</v>
      </c>
      <c r="N4339" t="str" cm="1">
        <f t="array" ref="N4339">_xlfn.IFS(tbl_logs[[#This Row],[Total Score]]&lt;=4, "Low", tbl_logs[[#This Row],[Total Score]]&lt;=10, "Medium", tbl_logs[[#This Row],[Total Score]]&lt;=17, "High", tbl_logs[[#This Row],[Total Score]]&lt;=25, "Critical")</f>
        <v>Medium</v>
      </c>
    </row>
    <row r="4340" spans="1:14" x14ac:dyDescent="0.3">
      <c r="A4340" t="s">
        <v>4610</v>
      </c>
      <c r="B4340" s="1">
        <v>46102.404166666667</v>
      </c>
      <c r="C4340" t="s">
        <v>26</v>
      </c>
      <c r="D4340" t="s">
        <v>15</v>
      </c>
      <c r="E4340" t="s">
        <v>31</v>
      </c>
      <c r="F4340" t="s">
        <v>20</v>
      </c>
      <c r="G4340" s="2">
        <v>0.40416666666666667</v>
      </c>
      <c r="H4340" s="3">
        <v>46102</v>
      </c>
      <c r="I4340">
        <v>3</v>
      </c>
      <c r="J4340">
        <f>_xlfn.XLOOKUP(tbl_logs[[#This Row],[Target_Department]],tbl_DeptWeight[Department], tbl_DeptWeight[Impact Score])</f>
        <v>3</v>
      </c>
      <c r="K4340">
        <f>_xlfn.XLOOKUP(tbl_logs[[#This Row],[Employee_Action]],tbl_ResponseLikelihood[Employee Action],tbl_ResponseLikelihood[Likelihood Score])</f>
        <v>2</v>
      </c>
      <c r="L4340">
        <f>tbl_logs[[#This Row],[Impact Score]]*tbl_logs[[#This Row],[Response Multiplier]]</f>
        <v>6</v>
      </c>
      <c r="M4340" t="str" cm="1">
        <f t="array" ref="M4340">_xlfn.IFS(tbl_logs[[#This Row],[Total Score]]&lt;=4, "Low", tbl_logs[[#This Row],[Total Score]]&lt;=10, "Medium", tbl_logs[[#This Row],[Total Score]]&lt;=19, "High", tbl_logs[[#This Row],[Total Score]]&lt;=25, "Very High")</f>
        <v>Medium</v>
      </c>
      <c r="N4340" t="str" cm="1">
        <f t="array" ref="N4340">_xlfn.IFS(tbl_logs[[#This Row],[Total Score]]&lt;=4, "Low", tbl_logs[[#This Row],[Total Score]]&lt;=10, "Medium", tbl_logs[[#This Row],[Total Score]]&lt;=17, "High", tbl_logs[[#This Row],[Total Score]]&lt;=25, "Critical")</f>
        <v>Medium</v>
      </c>
    </row>
    <row r="4341" spans="1:14" x14ac:dyDescent="0.3">
      <c r="A4341" t="s">
        <v>2723</v>
      </c>
      <c r="B4341" s="1">
        <v>46102.428472222222</v>
      </c>
      <c r="C4341" t="s">
        <v>7</v>
      </c>
      <c r="D4341" t="s">
        <v>22</v>
      </c>
      <c r="E4341" t="s">
        <v>19</v>
      </c>
      <c r="F4341" t="s">
        <v>13</v>
      </c>
      <c r="G4341" s="2">
        <v>0.4284722222222222</v>
      </c>
      <c r="H4341" s="3">
        <v>46102</v>
      </c>
      <c r="I4341">
        <v>3</v>
      </c>
      <c r="J4341">
        <f>_xlfn.XLOOKUP(tbl_logs[[#This Row],[Target_Department]],tbl_DeptWeight[Department], tbl_DeptWeight[Impact Score])</f>
        <v>3</v>
      </c>
      <c r="K4341">
        <f>_xlfn.XLOOKUP(tbl_logs[[#This Row],[Employee_Action]],tbl_ResponseLikelihood[Employee Action],tbl_ResponseLikelihood[Likelihood Score])</f>
        <v>1</v>
      </c>
      <c r="L4341">
        <f>tbl_logs[[#This Row],[Impact Score]]*tbl_logs[[#This Row],[Response Multiplier]]</f>
        <v>3</v>
      </c>
      <c r="M4341" t="str" cm="1">
        <f t="array" ref="M4341">_xlfn.IFS(tbl_logs[[#This Row],[Total Score]]&lt;=4, "Low", tbl_logs[[#This Row],[Total Score]]&lt;=10, "Medium", tbl_logs[[#This Row],[Total Score]]&lt;=19, "High", tbl_logs[[#This Row],[Total Score]]&lt;=25, "Very High")</f>
        <v>Low</v>
      </c>
      <c r="N4341" t="str" cm="1">
        <f t="array" ref="N4341">_xlfn.IFS(tbl_logs[[#This Row],[Total Score]]&lt;=4, "Low", tbl_logs[[#This Row],[Total Score]]&lt;=10, "Medium", tbl_logs[[#This Row],[Total Score]]&lt;=17, "High", tbl_logs[[#This Row],[Total Score]]&lt;=25, "Critical")</f>
        <v>Low</v>
      </c>
    </row>
    <row r="4342" spans="1:14" x14ac:dyDescent="0.3">
      <c r="A4342" t="s">
        <v>821</v>
      </c>
      <c r="B4342" s="1">
        <v>46102.45416666667</v>
      </c>
      <c r="C4342" t="s">
        <v>12</v>
      </c>
      <c r="D4342" t="s">
        <v>15</v>
      </c>
      <c r="E4342" t="s">
        <v>31</v>
      </c>
      <c r="F4342" t="s">
        <v>33</v>
      </c>
      <c r="G4342" s="2">
        <v>0.45416666666666666</v>
      </c>
      <c r="H4342" s="3">
        <v>46102</v>
      </c>
      <c r="I4342">
        <v>3</v>
      </c>
      <c r="J4342">
        <f>_xlfn.XLOOKUP(tbl_logs[[#This Row],[Target_Department]],tbl_DeptWeight[Department], tbl_DeptWeight[Impact Score])</f>
        <v>1</v>
      </c>
      <c r="K4342">
        <f>_xlfn.XLOOKUP(tbl_logs[[#This Row],[Employee_Action]],tbl_ResponseLikelihood[Employee Action],tbl_ResponseLikelihood[Likelihood Score])</f>
        <v>4</v>
      </c>
      <c r="L4342">
        <f>tbl_logs[[#This Row],[Impact Score]]*tbl_logs[[#This Row],[Response Multiplier]]</f>
        <v>4</v>
      </c>
      <c r="M4342" t="str" cm="1">
        <f t="array" ref="M4342">_xlfn.IFS(tbl_logs[[#This Row],[Total Score]]&lt;=4, "Low", tbl_logs[[#This Row],[Total Score]]&lt;=10, "Medium", tbl_logs[[#This Row],[Total Score]]&lt;=19, "High", tbl_logs[[#This Row],[Total Score]]&lt;=25, "Very High")</f>
        <v>Low</v>
      </c>
      <c r="N4342" t="str" cm="1">
        <f t="array" ref="N4342">_xlfn.IFS(tbl_logs[[#This Row],[Total Score]]&lt;=4, "Low", tbl_logs[[#This Row],[Total Score]]&lt;=10, "Medium", tbl_logs[[#This Row],[Total Score]]&lt;=17, "High", tbl_logs[[#This Row],[Total Score]]&lt;=25, "Critical")</f>
        <v>Low</v>
      </c>
    </row>
    <row r="4343" spans="1:14" x14ac:dyDescent="0.3">
      <c r="A4343" t="s">
        <v>1449</v>
      </c>
      <c r="B4343" s="1">
        <v>46102.469444444447</v>
      </c>
      <c r="C4343" t="s">
        <v>7</v>
      </c>
      <c r="D4343" t="s">
        <v>22</v>
      </c>
      <c r="E4343" t="s">
        <v>19</v>
      </c>
      <c r="F4343" t="s">
        <v>20</v>
      </c>
      <c r="G4343" s="2">
        <v>0.46944444444444444</v>
      </c>
      <c r="H4343" s="3">
        <v>46102</v>
      </c>
      <c r="I4343">
        <v>3</v>
      </c>
      <c r="J4343">
        <f>_xlfn.XLOOKUP(tbl_logs[[#This Row],[Target_Department]],tbl_DeptWeight[Department], tbl_DeptWeight[Impact Score])</f>
        <v>3</v>
      </c>
      <c r="K4343">
        <f>_xlfn.XLOOKUP(tbl_logs[[#This Row],[Employee_Action]],tbl_ResponseLikelihood[Employee Action],tbl_ResponseLikelihood[Likelihood Score])</f>
        <v>2</v>
      </c>
      <c r="L4343">
        <f>tbl_logs[[#This Row],[Impact Score]]*tbl_logs[[#This Row],[Response Multiplier]]</f>
        <v>6</v>
      </c>
      <c r="M4343" t="str" cm="1">
        <f t="array" ref="M4343">_xlfn.IFS(tbl_logs[[#This Row],[Total Score]]&lt;=4, "Low", tbl_logs[[#This Row],[Total Score]]&lt;=10, "Medium", tbl_logs[[#This Row],[Total Score]]&lt;=19, "High", tbl_logs[[#This Row],[Total Score]]&lt;=25, "Very High")</f>
        <v>Medium</v>
      </c>
      <c r="N4343" t="str" cm="1">
        <f t="array" ref="N4343">_xlfn.IFS(tbl_logs[[#This Row],[Total Score]]&lt;=4, "Low", tbl_logs[[#This Row],[Total Score]]&lt;=10, "Medium", tbl_logs[[#This Row],[Total Score]]&lt;=17, "High", tbl_logs[[#This Row],[Total Score]]&lt;=25, "Critical")</f>
        <v>Medium</v>
      </c>
    </row>
    <row r="4344" spans="1:14" x14ac:dyDescent="0.3">
      <c r="A4344" t="s">
        <v>716</v>
      </c>
      <c r="B4344" s="1">
        <v>46102.475694444445</v>
      </c>
      <c r="C4344" t="s">
        <v>7</v>
      </c>
      <c r="D4344" t="s">
        <v>22</v>
      </c>
      <c r="E4344" t="s">
        <v>19</v>
      </c>
      <c r="F4344" t="s">
        <v>10</v>
      </c>
      <c r="G4344" s="2">
        <v>0.47569444444444442</v>
      </c>
      <c r="H4344" s="3">
        <v>46102</v>
      </c>
      <c r="I4344">
        <v>3</v>
      </c>
      <c r="J4344">
        <f>_xlfn.XLOOKUP(tbl_logs[[#This Row],[Target_Department]],tbl_DeptWeight[Department], tbl_DeptWeight[Impact Score])</f>
        <v>3</v>
      </c>
      <c r="K4344">
        <f>_xlfn.XLOOKUP(tbl_logs[[#This Row],[Employee_Action]],tbl_ResponseLikelihood[Employee Action],tbl_ResponseLikelihood[Likelihood Score])</f>
        <v>2</v>
      </c>
      <c r="L4344">
        <f>tbl_logs[[#This Row],[Impact Score]]*tbl_logs[[#This Row],[Response Multiplier]]</f>
        <v>6</v>
      </c>
      <c r="M4344" t="str" cm="1">
        <f t="array" ref="M4344">_xlfn.IFS(tbl_logs[[#This Row],[Total Score]]&lt;=4, "Low", tbl_logs[[#This Row],[Total Score]]&lt;=10, "Medium", tbl_logs[[#This Row],[Total Score]]&lt;=19, "High", tbl_logs[[#This Row],[Total Score]]&lt;=25, "Very High")</f>
        <v>Medium</v>
      </c>
      <c r="N4344" t="str" cm="1">
        <f t="array" ref="N4344">_xlfn.IFS(tbl_logs[[#This Row],[Total Score]]&lt;=4, "Low", tbl_logs[[#This Row],[Total Score]]&lt;=10, "Medium", tbl_logs[[#This Row],[Total Score]]&lt;=17, "High", tbl_logs[[#This Row],[Total Score]]&lt;=25, "Critical")</f>
        <v>Medium</v>
      </c>
    </row>
    <row r="4345" spans="1:14" x14ac:dyDescent="0.3">
      <c r="A4345" t="s">
        <v>2613</v>
      </c>
      <c r="B4345" s="1">
        <v>46102.477777777778</v>
      </c>
      <c r="C4345" t="s">
        <v>35</v>
      </c>
      <c r="D4345" t="s">
        <v>22</v>
      </c>
      <c r="E4345" t="s">
        <v>19</v>
      </c>
      <c r="F4345" t="s">
        <v>10</v>
      </c>
      <c r="G4345" s="2">
        <v>0.4777777777777778</v>
      </c>
      <c r="H4345" s="3">
        <v>46102</v>
      </c>
      <c r="I4345">
        <v>3</v>
      </c>
      <c r="J4345">
        <f>_xlfn.XLOOKUP(tbl_logs[[#This Row],[Target_Department]],tbl_DeptWeight[Department], tbl_DeptWeight[Impact Score])</f>
        <v>1</v>
      </c>
      <c r="K4345">
        <f>_xlfn.XLOOKUP(tbl_logs[[#This Row],[Employee_Action]],tbl_ResponseLikelihood[Employee Action],tbl_ResponseLikelihood[Likelihood Score])</f>
        <v>2</v>
      </c>
      <c r="L4345">
        <f>tbl_logs[[#This Row],[Impact Score]]*tbl_logs[[#This Row],[Response Multiplier]]</f>
        <v>2</v>
      </c>
      <c r="M4345" t="str" cm="1">
        <f t="array" ref="M4345">_xlfn.IFS(tbl_logs[[#This Row],[Total Score]]&lt;=4, "Low", tbl_logs[[#This Row],[Total Score]]&lt;=10, "Medium", tbl_logs[[#This Row],[Total Score]]&lt;=19, "High", tbl_logs[[#This Row],[Total Score]]&lt;=25, "Very High")</f>
        <v>Low</v>
      </c>
      <c r="N4345" t="str" cm="1">
        <f t="array" ref="N4345">_xlfn.IFS(tbl_logs[[#This Row],[Total Score]]&lt;=4, "Low", tbl_logs[[#This Row],[Total Score]]&lt;=10, "Medium", tbl_logs[[#This Row],[Total Score]]&lt;=17, "High", tbl_logs[[#This Row],[Total Score]]&lt;=25, "Critical")</f>
        <v>Low</v>
      </c>
    </row>
    <row r="4346" spans="1:14" x14ac:dyDescent="0.3">
      <c r="A4346" t="s">
        <v>2924</v>
      </c>
      <c r="B4346" s="1">
        <v>46102.479166666664</v>
      </c>
      <c r="C4346" t="s">
        <v>12</v>
      </c>
      <c r="D4346" t="s">
        <v>15</v>
      </c>
      <c r="E4346" t="s">
        <v>9</v>
      </c>
      <c r="F4346" t="s">
        <v>13</v>
      </c>
      <c r="G4346" s="2">
        <v>0.47916666666666669</v>
      </c>
      <c r="H4346" s="3">
        <v>46102</v>
      </c>
      <c r="I4346">
        <v>3</v>
      </c>
      <c r="J4346">
        <f>_xlfn.XLOOKUP(tbl_logs[[#This Row],[Target_Department]],tbl_DeptWeight[Department], tbl_DeptWeight[Impact Score])</f>
        <v>1</v>
      </c>
      <c r="K4346">
        <f>_xlfn.XLOOKUP(tbl_logs[[#This Row],[Employee_Action]],tbl_ResponseLikelihood[Employee Action],tbl_ResponseLikelihood[Likelihood Score])</f>
        <v>1</v>
      </c>
      <c r="L4346">
        <f>tbl_logs[[#This Row],[Impact Score]]*tbl_logs[[#This Row],[Response Multiplier]]</f>
        <v>1</v>
      </c>
      <c r="M4346" t="str" cm="1">
        <f t="array" ref="M4346">_xlfn.IFS(tbl_logs[[#This Row],[Total Score]]&lt;=4, "Low", tbl_logs[[#This Row],[Total Score]]&lt;=10, "Medium", tbl_logs[[#This Row],[Total Score]]&lt;=19, "High", tbl_logs[[#This Row],[Total Score]]&lt;=25, "Very High")</f>
        <v>Low</v>
      </c>
      <c r="N4346" t="str" cm="1">
        <f t="array" ref="N4346">_xlfn.IFS(tbl_logs[[#This Row],[Total Score]]&lt;=4, "Low", tbl_logs[[#This Row],[Total Score]]&lt;=10, "Medium", tbl_logs[[#This Row],[Total Score]]&lt;=17, "High", tbl_logs[[#This Row],[Total Score]]&lt;=25, "Critical")</f>
        <v>Low</v>
      </c>
    </row>
    <row r="4347" spans="1:14" x14ac:dyDescent="0.3">
      <c r="A4347" t="s">
        <v>664</v>
      </c>
      <c r="B4347" s="1">
        <v>46102.484722222223</v>
      </c>
      <c r="C4347" t="s">
        <v>7</v>
      </c>
      <c r="D4347" t="s">
        <v>22</v>
      </c>
      <c r="E4347" t="s">
        <v>9</v>
      </c>
      <c r="F4347" t="s">
        <v>10</v>
      </c>
      <c r="G4347" s="2">
        <v>0.48472222222222222</v>
      </c>
      <c r="H4347" s="3">
        <v>46102</v>
      </c>
      <c r="I4347">
        <v>3</v>
      </c>
      <c r="J4347">
        <f>_xlfn.XLOOKUP(tbl_logs[[#This Row],[Target_Department]],tbl_DeptWeight[Department], tbl_DeptWeight[Impact Score])</f>
        <v>3</v>
      </c>
      <c r="K4347">
        <f>_xlfn.XLOOKUP(tbl_logs[[#This Row],[Employee_Action]],tbl_ResponseLikelihood[Employee Action],tbl_ResponseLikelihood[Likelihood Score])</f>
        <v>2</v>
      </c>
      <c r="L4347">
        <f>tbl_logs[[#This Row],[Impact Score]]*tbl_logs[[#This Row],[Response Multiplier]]</f>
        <v>6</v>
      </c>
      <c r="M4347" t="str" cm="1">
        <f t="array" ref="M4347">_xlfn.IFS(tbl_logs[[#This Row],[Total Score]]&lt;=4, "Low", tbl_logs[[#This Row],[Total Score]]&lt;=10, "Medium", tbl_logs[[#This Row],[Total Score]]&lt;=19, "High", tbl_logs[[#This Row],[Total Score]]&lt;=25, "Very High")</f>
        <v>Medium</v>
      </c>
      <c r="N4347" t="str" cm="1">
        <f t="array" ref="N4347">_xlfn.IFS(tbl_logs[[#This Row],[Total Score]]&lt;=4, "Low", tbl_logs[[#This Row],[Total Score]]&lt;=10, "Medium", tbl_logs[[#This Row],[Total Score]]&lt;=17, "High", tbl_logs[[#This Row],[Total Score]]&lt;=25, "Critical")</f>
        <v>Medium</v>
      </c>
    </row>
    <row r="4348" spans="1:14" x14ac:dyDescent="0.3">
      <c r="A4348" t="s">
        <v>3965</v>
      </c>
      <c r="B4348" s="1">
        <v>46102.576388888891</v>
      </c>
      <c r="C4348" t="s">
        <v>7</v>
      </c>
      <c r="D4348" t="s">
        <v>15</v>
      </c>
      <c r="E4348" t="s">
        <v>19</v>
      </c>
      <c r="F4348" t="s">
        <v>10</v>
      </c>
      <c r="G4348" s="2">
        <v>0.57638888888888884</v>
      </c>
      <c r="H4348" s="3">
        <v>46102</v>
      </c>
      <c r="I4348">
        <v>3</v>
      </c>
      <c r="J4348">
        <f>_xlfn.XLOOKUP(tbl_logs[[#This Row],[Target_Department]],tbl_DeptWeight[Department], tbl_DeptWeight[Impact Score])</f>
        <v>3</v>
      </c>
      <c r="K4348">
        <f>_xlfn.XLOOKUP(tbl_logs[[#This Row],[Employee_Action]],tbl_ResponseLikelihood[Employee Action],tbl_ResponseLikelihood[Likelihood Score])</f>
        <v>2</v>
      </c>
      <c r="L4348">
        <f>tbl_logs[[#This Row],[Impact Score]]*tbl_logs[[#This Row],[Response Multiplier]]</f>
        <v>6</v>
      </c>
      <c r="M4348" t="str" cm="1">
        <f t="array" ref="M4348">_xlfn.IFS(tbl_logs[[#This Row],[Total Score]]&lt;=4, "Low", tbl_logs[[#This Row],[Total Score]]&lt;=10, "Medium", tbl_logs[[#This Row],[Total Score]]&lt;=19, "High", tbl_logs[[#This Row],[Total Score]]&lt;=25, "Very High")</f>
        <v>Medium</v>
      </c>
      <c r="N4348" t="str" cm="1">
        <f t="array" ref="N4348">_xlfn.IFS(tbl_logs[[#This Row],[Total Score]]&lt;=4, "Low", tbl_logs[[#This Row],[Total Score]]&lt;=10, "Medium", tbl_logs[[#This Row],[Total Score]]&lt;=17, "High", tbl_logs[[#This Row],[Total Score]]&lt;=25, "Critical")</f>
        <v>Medium</v>
      </c>
    </row>
    <row r="4349" spans="1:14" x14ac:dyDescent="0.3">
      <c r="A4349" t="s">
        <v>3574</v>
      </c>
      <c r="B4349" s="1">
        <v>46102.613194444442</v>
      </c>
      <c r="C4349" t="s">
        <v>26</v>
      </c>
      <c r="D4349" t="s">
        <v>22</v>
      </c>
      <c r="E4349" t="s">
        <v>31</v>
      </c>
      <c r="F4349" t="s">
        <v>20</v>
      </c>
      <c r="G4349" s="2">
        <v>0.61319444444444449</v>
      </c>
      <c r="H4349" s="3">
        <v>46102</v>
      </c>
      <c r="I4349">
        <v>3</v>
      </c>
      <c r="J4349">
        <f>_xlfn.XLOOKUP(tbl_logs[[#This Row],[Target_Department]],tbl_DeptWeight[Department], tbl_DeptWeight[Impact Score])</f>
        <v>3</v>
      </c>
      <c r="K4349">
        <f>_xlfn.XLOOKUP(tbl_logs[[#This Row],[Employee_Action]],tbl_ResponseLikelihood[Employee Action],tbl_ResponseLikelihood[Likelihood Score])</f>
        <v>2</v>
      </c>
      <c r="L4349">
        <f>tbl_logs[[#This Row],[Impact Score]]*tbl_logs[[#This Row],[Response Multiplier]]</f>
        <v>6</v>
      </c>
      <c r="M4349" t="str" cm="1">
        <f t="array" ref="M4349">_xlfn.IFS(tbl_logs[[#This Row],[Total Score]]&lt;=4, "Low", tbl_logs[[#This Row],[Total Score]]&lt;=10, "Medium", tbl_logs[[#This Row],[Total Score]]&lt;=19, "High", tbl_logs[[#This Row],[Total Score]]&lt;=25, "Very High")</f>
        <v>Medium</v>
      </c>
      <c r="N4349" t="str" cm="1">
        <f t="array" ref="N4349">_xlfn.IFS(tbl_logs[[#This Row],[Total Score]]&lt;=4, "Low", tbl_logs[[#This Row],[Total Score]]&lt;=10, "Medium", tbl_logs[[#This Row],[Total Score]]&lt;=17, "High", tbl_logs[[#This Row],[Total Score]]&lt;=25, "Critical")</f>
        <v>Medium</v>
      </c>
    </row>
    <row r="4350" spans="1:14" x14ac:dyDescent="0.3">
      <c r="A4350" t="s">
        <v>1463</v>
      </c>
      <c r="B4350" s="1">
        <v>46102.631944444445</v>
      </c>
      <c r="C4350" t="s">
        <v>7</v>
      </c>
      <c r="D4350" t="s">
        <v>15</v>
      </c>
      <c r="E4350" t="s">
        <v>19</v>
      </c>
      <c r="F4350" t="s">
        <v>10</v>
      </c>
      <c r="G4350" s="2">
        <v>0.63194444444444442</v>
      </c>
      <c r="H4350" s="3">
        <v>46102</v>
      </c>
      <c r="I4350">
        <v>3</v>
      </c>
      <c r="J4350">
        <f>_xlfn.XLOOKUP(tbl_logs[[#This Row],[Target_Department]],tbl_DeptWeight[Department], tbl_DeptWeight[Impact Score])</f>
        <v>3</v>
      </c>
      <c r="K4350">
        <f>_xlfn.XLOOKUP(tbl_logs[[#This Row],[Employee_Action]],tbl_ResponseLikelihood[Employee Action],tbl_ResponseLikelihood[Likelihood Score])</f>
        <v>2</v>
      </c>
      <c r="L4350">
        <f>tbl_logs[[#This Row],[Impact Score]]*tbl_logs[[#This Row],[Response Multiplier]]</f>
        <v>6</v>
      </c>
      <c r="M4350" t="str" cm="1">
        <f t="array" ref="M4350">_xlfn.IFS(tbl_logs[[#This Row],[Total Score]]&lt;=4, "Low", tbl_logs[[#This Row],[Total Score]]&lt;=10, "Medium", tbl_logs[[#This Row],[Total Score]]&lt;=19, "High", tbl_logs[[#This Row],[Total Score]]&lt;=25, "Very High")</f>
        <v>Medium</v>
      </c>
      <c r="N4350" t="str" cm="1">
        <f t="array" ref="N4350">_xlfn.IFS(tbl_logs[[#This Row],[Total Score]]&lt;=4, "Low", tbl_logs[[#This Row],[Total Score]]&lt;=10, "Medium", tbl_logs[[#This Row],[Total Score]]&lt;=17, "High", tbl_logs[[#This Row],[Total Score]]&lt;=25, "Critical")</f>
        <v>Medium</v>
      </c>
    </row>
    <row r="4351" spans="1:14" x14ac:dyDescent="0.3">
      <c r="A4351" t="s">
        <v>3757</v>
      </c>
      <c r="B4351" s="1">
        <v>46102.650694444441</v>
      </c>
      <c r="C4351" t="s">
        <v>12</v>
      </c>
      <c r="D4351" t="s">
        <v>15</v>
      </c>
      <c r="E4351" t="s">
        <v>19</v>
      </c>
      <c r="F4351" t="s">
        <v>33</v>
      </c>
      <c r="G4351" s="2">
        <v>0.65069444444444446</v>
      </c>
      <c r="H4351" s="3">
        <v>46102</v>
      </c>
      <c r="I4351">
        <v>3</v>
      </c>
      <c r="J4351">
        <f>_xlfn.XLOOKUP(tbl_logs[[#This Row],[Target_Department]],tbl_DeptWeight[Department], tbl_DeptWeight[Impact Score])</f>
        <v>1</v>
      </c>
      <c r="K4351">
        <f>_xlfn.XLOOKUP(tbl_logs[[#This Row],[Employee_Action]],tbl_ResponseLikelihood[Employee Action],tbl_ResponseLikelihood[Likelihood Score])</f>
        <v>4</v>
      </c>
      <c r="L4351">
        <f>tbl_logs[[#This Row],[Impact Score]]*tbl_logs[[#This Row],[Response Multiplier]]</f>
        <v>4</v>
      </c>
      <c r="M4351" t="str" cm="1">
        <f t="array" ref="M4351">_xlfn.IFS(tbl_logs[[#This Row],[Total Score]]&lt;=4, "Low", tbl_logs[[#This Row],[Total Score]]&lt;=10, "Medium", tbl_logs[[#This Row],[Total Score]]&lt;=19, "High", tbl_logs[[#This Row],[Total Score]]&lt;=25, "Very High")</f>
        <v>Low</v>
      </c>
      <c r="N4351" t="str" cm="1">
        <f t="array" ref="N4351">_xlfn.IFS(tbl_logs[[#This Row],[Total Score]]&lt;=4, "Low", tbl_logs[[#This Row],[Total Score]]&lt;=10, "Medium", tbl_logs[[#This Row],[Total Score]]&lt;=17, "High", tbl_logs[[#This Row],[Total Score]]&lt;=25, "Critical")</f>
        <v>Low</v>
      </c>
    </row>
    <row r="4352" spans="1:14" x14ac:dyDescent="0.3">
      <c r="A4352" t="s">
        <v>994</v>
      </c>
      <c r="B4352" s="1">
        <v>46102.65347222222</v>
      </c>
      <c r="C4352" t="s">
        <v>12</v>
      </c>
      <c r="D4352" t="s">
        <v>18</v>
      </c>
      <c r="E4352" t="s">
        <v>16</v>
      </c>
      <c r="F4352" t="s">
        <v>13</v>
      </c>
      <c r="G4352" s="2">
        <v>0.65347222222222223</v>
      </c>
      <c r="H4352" s="3">
        <v>46102</v>
      </c>
      <c r="I4352">
        <v>3</v>
      </c>
      <c r="J4352">
        <f>_xlfn.XLOOKUP(tbl_logs[[#This Row],[Target_Department]],tbl_DeptWeight[Department], tbl_DeptWeight[Impact Score])</f>
        <v>1</v>
      </c>
      <c r="K4352">
        <f>_xlfn.XLOOKUP(tbl_logs[[#This Row],[Employee_Action]],tbl_ResponseLikelihood[Employee Action],tbl_ResponseLikelihood[Likelihood Score])</f>
        <v>1</v>
      </c>
      <c r="L4352">
        <f>tbl_logs[[#This Row],[Impact Score]]*tbl_logs[[#This Row],[Response Multiplier]]</f>
        <v>1</v>
      </c>
      <c r="M4352" t="str" cm="1">
        <f t="array" ref="M4352">_xlfn.IFS(tbl_logs[[#This Row],[Total Score]]&lt;=4, "Low", tbl_logs[[#This Row],[Total Score]]&lt;=10, "Medium", tbl_logs[[#This Row],[Total Score]]&lt;=19, "High", tbl_logs[[#This Row],[Total Score]]&lt;=25, "Very High")</f>
        <v>Low</v>
      </c>
      <c r="N4352" t="str" cm="1">
        <f t="array" ref="N4352">_xlfn.IFS(tbl_logs[[#This Row],[Total Score]]&lt;=4, "Low", tbl_logs[[#This Row],[Total Score]]&lt;=10, "Medium", tbl_logs[[#This Row],[Total Score]]&lt;=17, "High", tbl_logs[[#This Row],[Total Score]]&lt;=25, "Critical")</f>
        <v>Low</v>
      </c>
    </row>
    <row r="4353" spans="1:14" x14ac:dyDescent="0.3">
      <c r="A4353" t="s">
        <v>3840</v>
      </c>
      <c r="B4353" s="1">
        <v>46102.655555555553</v>
      </c>
      <c r="C4353" t="s">
        <v>47</v>
      </c>
      <c r="D4353" t="s">
        <v>18</v>
      </c>
      <c r="E4353" t="s">
        <v>16</v>
      </c>
      <c r="F4353" t="s">
        <v>33</v>
      </c>
      <c r="G4353" s="2">
        <v>0.65555555555555556</v>
      </c>
      <c r="H4353" s="3">
        <v>46102</v>
      </c>
      <c r="I4353">
        <v>3</v>
      </c>
      <c r="J4353">
        <f>_xlfn.XLOOKUP(tbl_logs[[#This Row],[Target_Department]],tbl_DeptWeight[Department], tbl_DeptWeight[Impact Score])</f>
        <v>1</v>
      </c>
      <c r="K4353">
        <f>_xlfn.XLOOKUP(tbl_logs[[#This Row],[Employee_Action]],tbl_ResponseLikelihood[Employee Action],tbl_ResponseLikelihood[Likelihood Score])</f>
        <v>4</v>
      </c>
      <c r="L4353">
        <f>tbl_logs[[#This Row],[Impact Score]]*tbl_logs[[#This Row],[Response Multiplier]]</f>
        <v>4</v>
      </c>
      <c r="M4353" t="str" cm="1">
        <f t="array" ref="M4353">_xlfn.IFS(tbl_logs[[#This Row],[Total Score]]&lt;=4, "Low", tbl_logs[[#This Row],[Total Score]]&lt;=10, "Medium", tbl_logs[[#This Row],[Total Score]]&lt;=19, "High", tbl_logs[[#This Row],[Total Score]]&lt;=25, "Very High")</f>
        <v>Low</v>
      </c>
      <c r="N4353" t="str" cm="1">
        <f t="array" ref="N4353">_xlfn.IFS(tbl_logs[[#This Row],[Total Score]]&lt;=4, "Low", tbl_logs[[#This Row],[Total Score]]&lt;=10, "Medium", tbl_logs[[#This Row],[Total Score]]&lt;=17, "High", tbl_logs[[#This Row],[Total Score]]&lt;=25, "Critical")</f>
        <v>Low</v>
      </c>
    </row>
    <row r="4354" spans="1:14" x14ac:dyDescent="0.3">
      <c r="A4354" t="s">
        <v>2285</v>
      </c>
      <c r="B4354" s="1">
        <v>46102.65902777778</v>
      </c>
      <c r="C4354" t="s">
        <v>35</v>
      </c>
      <c r="D4354" t="s">
        <v>22</v>
      </c>
      <c r="E4354" t="s">
        <v>31</v>
      </c>
      <c r="F4354" t="s">
        <v>10</v>
      </c>
      <c r="G4354" s="2">
        <v>0.65902777777777777</v>
      </c>
      <c r="H4354" s="3">
        <v>46102</v>
      </c>
      <c r="I4354">
        <v>3</v>
      </c>
      <c r="J4354">
        <f>_xlfn.XLOOKUP(tbl_logs[[#This Row],[Target_Department]],tbl_DeptWeight[Department], tbl_DeptWeight[Impact Score])</f>
        <v>1</v>
      </c>
      <c r="K4354">
        <f>_xlfn.XLOOKUP(tbl_logs[[#This Row],[Employee_Action]],tbl_ResponseLikelihood[Employee Action],tbl_ResponseLikelihood[Likelihood Score])</f>
        <v>2</v>
      </c>
      <c r="L4354">
        <f>tbl_logs[[#This Row],[Impact Score]]*tbl_logs[[#This Row],[Response Multiplier]]</f>
        <v>2</v>
      </c>
      <c r="M4354" t="str" cm="1">
        <f t="array" ref="M4354">_xlfn.IFS(tbl_logs[[#This Row],[Total Score]]&lt;=4, "Low", tbl_logs[[#This Row],[Total Score]]&lt;=10, "Medium", tbl_logs[[#This Row],[Total Score]]&lt;=19, "High", tbl_logs[[#This Row],[Total Score]]&lt;=25, "Very High")</f>
        <v>Low</v>
      </c>
      <c r="N4354" t="str" cm="1">
        <f t="array" ref="N4354">_xlfn.IFS(tbl_logs[[#This Row],[Total Score]]&lt;=4, "Low", tbl_logs[[#This Row],[Total Score]]&lt;=10, "Medium", tbl_logs[[#This Row],[Total Score]]&lt;=17, "High", tbl_logs[[#This Row],[Total Score]]&lt;=25, "Critical")</f>
        <v>Low</v>
      </c>
    </row>
    <row r="4355" spans="1:14" x14ac:dyDescent="0.3">
      <c r="A4355" t="s">
        <v>309</v>
      </c>
      <c r="B4355" s="1">
        <v>46102.668055555558</v>
      </c>
      <c r="C4355" t="s">
        <v>47</v>
      </c>
      <c r="D4355" t="s">
        <v>8</v>
      </c>
      <c r="E4355" t="s">
        <v>16</v>
      </c>
      <c r="F4355" t="s">
        <v>10</v>
      </c>
      <c r="G4355" s="2">
        <v>0.66805555555555551</v>
      </c>
      <c r="H4355" s="3">
        <v>46102</v>
      </c>
      <c r="I4355">
        <v>3</v>
      </c>
      <c r="J4355">
        <f>_xlfn.XLOOKUP(tbl_logs[[#This Row],[Target_Department]],tbl_DeptWeight[Department], tbl_DeptWeight[Impact Score])</f>
        <v>1</v>
      </c>
      <c r="K4355">
        <f>_xlfn.XLOOKUP(tbl_logs[[#This Row],[Employee_Action]],tbl_ResponseLikelihood[Employee Action],tbl_ResponseLikelihood[Likelihood Score])</f>
        <v>2</v>
      </c>
      <c r="L4355">
        <f>tbl_logs[[#This Row],[Impact Score]]*tbl_logs[[#This Row],[Response Multiplier]]</f>
        <v>2</v>
      </c>
      <c r="M4355" t="str" cm="1">
        <f t="array" ref="M4355">_xlfn.IFS(tbl_logs[[#This Row],[Total Score]]&lt;=4, "Low", tbl_logs[[#This Row],[Total Score]]&lt;=10, "Medium", tbl_logs[[#This Row],[Total Score]]&lt;=19, "High", tbl_logs[[#This Row],[Total Score]]&lt;=25, "Very High")</f>
        <v>Low</v>
      </c>
      <c r="N4355" t="str" cm="1">
        <f t="array" ref="N4355">_xlfn.IFS(tbl_logs[[#This Row],[Total Score]]&lt;=4, "Low", tbl_logs[[#This Row],[Total Score]]&lt;=10, "Medium", tbl_logs[[#This Row],[Total Score]]&lt;=17, "High", tbl_logs[[#This Row],[Total Score]]&lt;=25, "Critical")</f>
        <v>Low</v>
      </c>
    </row>
    <row r="4356" spans="1:14" x14ac:dyDescent="0.3">
      <c r="A4356" t="s">
        <v>2703</v>
      </c>
      <c r="B4356" s="1">
        <v>46102.681250000001</v>
      </c>
      <c r="C4356" t="s">
        <v>35</v>
      </c>
      <c r="D4356" t="s">
        <v>8</v>
      </c>
      <c r="E4356" t="s">
        <v>19</v>
      </c>
      <c r="F4356" t="s">
        <v>33</v>
      </c>
      <c r="G4356" s="2">
        <v>0.68125000000000002</v>
      </c>
      <c r="H4356" s="3">
        <v>46102</v>
      </c>
      <c r="I4356">
        <v>3</v>
      </c>
      <c r="J4356">
        <f>_xlfn.XLOOKUP(tbl_logs[[#This Row],[Target_Department]],tbl_DeptWeight[Department], tbl_DeptWeight[Impact Score])</f>
        <v>1</v>
      </c>
      <c r="K4356">
        <f>_xlfn.XLOOKUP(tbl_logs[[#This Row],[Employee_Action]],tbl_ResponseLikelihood[Employee Action],tbl_ResponseLikelihood[Likelihood Score])</f>
        <v>4</v>
      </c>
      <c r="L4356">
        <f>tbl_logs[[#This Row],[Impact Score]]*tbl_logs[[#This Row],[Response Multiplier]]</f>
        <v>4</v>
      </c>
      <c r="M4356" t="str" cm="1">
        <f t="array" ref="M4356">_xlfn.IFS(tbl_logs[[#This Row],[Total Score]]&lt;=4, "Low", tbl_logs[[#This Row],[Total Score]]&lt;=10, "Medium", tbl_logs[[#This Row],[Total Score]]&lt;=19, "High", tbl_logs[[#This Row],[Total Score]]&lt;=25, "Very High")</f>
        <v>Low</v>
      </c>
      <c r="N4356" t="str" cm="1">
        <f t="array" ref="N4356">_xlfn.IFS(tbl_logs[[#This Row],[Total Score]]&lt;=4, "Low", tbl_logs[[#This Row],[Total Score]]&lt;=10, "Medium", tbl_logs[[#This Row],[Total Score]]&lt;=17, "High", tbl_logs[[#This Row],[Total Score]]&lt;=25, "Critical")</f>
        <v>Low</v>
      </c>
    </row>
    <row r="4357" spans="1:14" x14ac:dyDescent="0.3">
      <c r="A4357" t="s">
        <v>402</v>
      </c>
      <c r="B4357" s="1">
        <v>46102.697222222225</v>
      </c>
      <c r="C4357" t="s">
        <v>26</v>
      </c>
      <c r="D4357" t="s">
        <v>18</v>
      </c>
      <c r="E4357" t="s">
        <v>9</v>
      </c>
      <c r="F4357" t="s">
        <v>20</v>
      </c>
      <c r="G4357" s="2">
        <v>0.69722222222222219</v>
      </c>
      <c r="H4357" s="3">
        <v>46102</v>
      </c>
      <c r="I4357">
        <v>3</v>
      </c>
      <c r="J4357">
        <f>_xlfn.XLOOKUP(tbl_logs[[#This Row],[Target_Department]],tbl_DeptWeight[Department], tbl_DeptWeight[Impact Score])</f>
        <v>3</v>
      </c>
      <c r="K4357">
        <f>_xlfn.XLOOKUP(tbl_logs[[#This Row],[Employee_Action]],tbl_ResponseLikelihood[Employee Action],tbl_ResponseLikelihood[Likelihood Score])</f>
        <v>2</v>
      </c>
      <c r="L4357">
        <f>tbl_logs[[#This Row],[Impact Score]]*tbl_logs[[#This Row],[Response Multiplier]]</f>
        <v>6</v>
      </c>
      <c r="M4357" t="str" cm="1">
        <f t="array" ref="M4357">_xlfn.IFS(tbl_logs[[#This Row],[Total Score]]&lt;=4, "Low", tbl_logs[[#This Row],[Total Score]]&lt;=10, "Medium", tbl_logs[[#This Row],[Total Score]]&lt;=19, "High", tbl_logs[[#This Row],[Total Score]]&lt;=25, "Very High")</f>
        <v>Medium</v>
      </c>
      <c r="N4357" t="str" cm="1">
        <f t="array" ref="N4357">_xlfn.IFS(tbl_logs[[#This Row],[Total Score]]&lt;=4, "Low", tbl_logs[[#This Row],[Total Score]]&lt;=10, "Medium", tbl_logs[[#This Row],[Total Score]]&lt;=17, "High", tbl_logs[[#This Row],[Total Score]]&lt;=25, "Critical")</f>
        <v>Medium</v>
      </c>
    </row>
    <row r="4358" spans="1:14" x14ac:dyDescent="0.3">
      <c r="A4358" t="s">
        <v>1641</v>
      </c>
      <c r="B4358" s="1">
        <v>46102.713194444441</v>
      </c>
      <c r="C4358" t="s">
        <v>7</v>
      </c>
      <c r="D4358" t="s">
        <v>15</v>
      </c>
      <c r="E4358" t="s">
        <v>19</v>
      </c>
      <c r="F4358" t="s">
        <v>10</v>
      </c>
      <c r="G4358" s="2">
        <v>0.71319444444444446</v>
      </c>
      <c r="H4358" s="3">
        <v>46102</v>
      </c>
      <c r="I4358">
        <v>3</v>
      </c>
      <c r="J4358">
        <f>_xlfn.XLOOKUP(tbl_logs[[#This Row],[Target_Department]],tbl_DeptWeight[Department], tbl_DeptWeight[Impact Score])</f>
        <v>3</v>
      </c>
      <c r="K4358">
        <f>_xlfn.XLOOKUP(tbl_logs[[#This Row],[Employee_Action]],tbl_ResponseLikelihood[Employee Action],tbl_ResponseLikelihood[Likelihood Score])</f>
        <v>2</v>
      </c>
      <c r="L4358">
        <f>tbl_logs[[#This Row],[Impact Score]]*tbl_logs[[#This Row],[Response Multiplier]]</f>
        <v>6</v>
      </c>
      <c r="M4358" t="str" cm="1">
        <f t="array" ref="M4358">_xlfn.IFS(tbl_logs[[#This Row],[Total Score]]&lt;=4, "Low", tbl_logs[[#This Row],[Total Score]]&lt;=10, "Medium", tbl_logs[[#This Row],[Total Score]]&lt;=19, "High", tbl_logs[[#This Row],[Total Score]]&lt;=25, "Very High")</f>
        <v>Medium</v>
      </c>
      <c r="N4358" t="str" cm="1">
        <f t="array" ref="N4358">_xlfn.IFS(tbl_logs[[#This Row],[Total Score]]&lt;=4, "Low", tbl_logs[[#This Row],[Total Score]]&lt;=10, "Medium", tbl_logs[[#This Row],[Total Score]]&lt;=17, "High", tbl_logs[[#This Row],[Total Score]]&lt;=25, "Critical")</f>
        <v>Medium</v>
      </c>
    </row>
    <row r="4359" spans="1:14" x14ac:dyDescent="0.3">
      <c r="A4359" t="s">
        <v>4670</v>
      </c>
      <c r="B4359" s="1">
        <v>46102.72152777778</v>
      </c>
      <c r="C4359" t="s">
        <v>7</v>
      </c>
      <c r="D4359" t="s">
        <v>22</v>
      </c>
      <c r="E4359" t="s">
        <v>19</v>
      </c>
      <c r="F4359" t="s">
        <v>20</v>
      </c>
      <c r="G4359" s="2">
        <v>0.72152777777777777</v>
      </c>
      <c r="H4359" s="3">
        <v>46102</v>
      </c>
      <c r="I4359">
        <v>3</v>
      </c>
      <c r="J4359">
        <f>_xlfn.XLOOKUP(tbl_logs[[#This Row],[Target_Department]],tbl_DeptWeight[Department], tbl_DeptWeight[Impact Score])</f>
        <v>3</v>
      </c>
      <c r="K4359">
        <f>_xlfn.XLOOKUP(tbl_logs[[#This Row],[Employee_Action]],tbl_ResponseLikelihood[Employee Action],tbl_ResponseLikelihood[Likelihood Score])</f>
        <v>2</v>
      </c>
      <c r="L4359">
        <f>tbl_logs[[#This Row],[Impact Score]]*tbl_logs[[#This Row],[Response Multiplier]]</f>
        <v>6</v>
      </c>
      <c r="M4359" t="str" cm="1">
        <f t="array" ref="M4359">_xlfn.IFS(tbl_logs[[#This Row],[Total Score]]&lt;=4, "Low", tbl_logs[[#This Row],[Total Score]]&lt;=10, "Medium", tbl_logs[[#This Row],[Total Score]]&lt;=19, "High", tbl_logs[[#This Row],[Total Score]]&lt;=25, "Very High")</f>
        <v>Medium</v>
      </c>
      <c r="N4359" t="str" cm="1">
        <f t="array" ref="N4359">_xlfn.IFS(tbl_logs[[#This Row],[Total Score]]&lt;=4, "Low", tbl_logs[[#This Row],[Total Score]]&lt;=10, "Medium", tbl_logs[[#This Row],[Total Score]]&lt;=17, "High", tbl_logs[[#This Row],[Total Score]]&lt;=25, "Critical")</f>
        <v>Medium</v>
      </c>
    </row>
    <row r="4360" spans="1:14" x14ac:dyDescent="0.3">
      <c r="A4360" t="s">
        <v>754</v>
      </c>
      <c r="B4360" s="1">
        <v>46102.75</v>
      </c>
      <c r="C4360" t="s">
        <v>7</v>
      </c>
      <c r="D4360" t="s">
        <v>15</v>
      </c>
      <c r="E4360" t="s">
        <v>19</v>
      </c>
      <c r="F4360" t="s">
        <v>10</v>
      </c>
      <c r="G4360" s="2">
        <v>0.75</v>
      </c>
      <c r="H4360" s="3">
        <v>46102</v>
      </c>
      <c r="I4360">
        <v>3</v>
      </c>
      <c r="J4360">
        <f>_xlfn.XLOOKUP(tbl_logs[[#This Row],[Target_Department]],tbl_DeptWeight[Department], tbl_DeptWeight[Impact Score])</f>
        <v>3</v>
      </c>
      <c r="K4360">
        <f>_xlfn.XLOOKUP(tbl_logs[[#This Row],[Employee_Action]],tbl_ResponseLikelihood[Employee Action],tbl_ResponseLikelihood[Likelihood Score])</f>
        <v>2</v>
      </c>
      <c r="L4360">
        <f>tbl_logs[[#This Row],[Impact Score]]*tbl_logs[[#This Row],[Response Multiplier]]</f>
        <v>6</v>
      </c>
      <c r="M4360" t="str" cm="1">
        <f t="array" ref="M4360">_xlfn.IFS(tbl_logs[[#This Row],[Total Score]]&lt;=4, "Low", tbl_logs[[#This Row],[Total Score]]&lt;=10, "Medium", tbl_logs[[#This Row],[Total Score]]&lt;=19, "High", tbl_logs[[#This Row],[Total Score]]&lt;=25, "Very High")</f>
        <v>Medium</v>
      </c>
      <c r="N4360" t="str" cm="1">
        <f t="array" ref="N4360">_xlfn.IFS(tbl_logs[[#This Row],[Total Score]]&lt;=4, "Low", tbl_logs[[#This Row],[Total Score]]&lt;=10, "Medium", tbl_logs[[#This Row],[Total Score]]&lt;=17, "High", tbl_logs[[#This Row],[Total Score]]&lt;=25, "Critical")</f>
        <v>Medium</v>
      </c>
    </row>
    <row r="4361" spans="1:14" x14ac:dyDescent="0.3">
      <c r="A4361" t="s">
        <v>3111</v>
      </c>
      <c r="B4361" s="1">
        <v>46102.76666666667</v>
      </c>
      <c r="C4361" t="s">
        <v>7</v>
      </c>
      <c r="D4361" t="s">
        <v>18</v>
      </c>
      <c r="E4361" t="s">
        <v>19</v>
      </c>
      <c r="F4361" t="s">
        <v>10</v>
      </c>
      <c r="G4361" s="2">
        <v>0.76666666666666672</v>
      </c>
      <c r="H4361" s="3">
        <v>46102</v>
      </c>
      <c r="I4361">
        <v>3</v>
      </c>
      <c r="J4361">
        <f>_xlfn.XLOOKUP(tbl_logs[[#This Row],[Target_Department]],tbl_DeptWeight[Department], tbl_DeptWeight[Impact Score])</f>
        <v>3</v>
      </c>
      <c r="K4361">
        <f>_xlfn.XLOOKUP(tbl_logs[[#This Row],[Employee_Action]],tbl_ResponseLikelihood[Employee Action],tbl_ResponseLikelihood[Likelihood Score])</f>
        <v>2</v>
      </c>
      <c r="L4361">
        <f>tbl_logs[[#This Row],[Impact Score]]*tbl_logs[[#This Row],[Response Multiplier]]</f>
        <v>6</v>
      </c>
      <c r="M4361" t="str" cm="1">
        <f t="array" ref="M4361">_xlfn.IFS(tbl_logs[[#This Row],[Total Score]]&lt;=4, "Low", tbl_logs[[#This Row],[Total Score]]&lt;=10, "Medium", tbl_logs[[#This Row],[Total Score]]&lt;=19, "High", tbl_logs[[#This Row],[Total Score]]&lt;=25, "Very High")</f>
        <v>Medium</v>
      </c>
      <c r="N4361" t="str" cm="1">
        <f t="array" ref="N4361">_xlfn.IFS(tbl_logs[[#This Row],[Total Score]]&lt;=4, "Low", tbl_logs[[#This Row],[Total Score]]&lt;=10, "Medium", tbl_logs[[#This Row],[Total Score]]&lt;=17, "High", tbl_logs[[#This Row],[Total Score]]&lt;=25, "Critical")</f>
        <v>Medium</v>
      </c>
    </row>
    <row r="4362" spans="1:14" x14ac:dyDescent="0.3">
      <c r="A4362" t="s">
        <v>2963</v>
      </c>
      <c r="B4362" s="1">
        <v>46102.770833333336</v>
      </c>
      <c r="C4362" t="s">
        <v>35</v>
      </c>
      <c r="D4362" t="s">
        <v>15</v>
      </c>
      <c r="E4362" t="s">
        <v>16</v>
      </c>
      <c r="F4362" t="s">
        <v>20</v>
      </c>
      <c r="G4362" s="2">
        <v>0.77083333333333337</v>
      </c>
      <c r="H4362" s="3">
        <v>46102</v>
      </c>
      <c r="I4362">
        <v>3</v>
      </c>
      <c r="J4362">
        <f>_xlfn.XLOOKUP(tbl_logs[[#This Row],[Target_Department]],tbl_DeptWeight[Department], tbl_DeptWeight[Impact Score])</f>
        <v>1</v>
      </c>
      <c r="K4362">
        <f>_xlfn.XLOOKUP(tbl_logs[[#This Row],[Employee_Action]],tbl_ResponseLikelihood[Employee Action],tbl_ResponseLikelihood[Likelihood Score])</f>
        <v>2</v>
      </c>
      <c r="L4362">
        <f>tbl_logs[[#This Row],[Impact Score]]*tbl_logs[[#This Row],[Response Multiplier]]</f>
        <v>2</v>
      </c>
      <c r="M4362" t="str" cm="1">
        <f t="array" ref="M4362">_xlfn.IFS(tbl_logs[[#This Row],[Total Score]]&lt;=4, "Low", tbl_logs[[#This Row],[Total Score]]&lt;=10, "Medium", tbl_logs[[#This Row],[Total Score]]&lt;=19, "High", tbl_logs[[#This Row],[Total Score]]&lt;=25, "Very High")</f>
        <v>Low</v>
      </c>
      <c r="N4362" t="str" cm="1">
        <f t="array" ref="N4362">_xlfn.IFS(tbl_logs[[#This Row],[Total Score]]&lt;=4, "Low", tbl_logs[[#This Row],[Total Score]]&lt;=10, "Medium", tbl_logs[[#This Row],[Total Score]]&lt;=17, "High", tbl_logs[[#This Row],[Total Score]]&lt;=25, "Critical")</f>
        <v>Low</v>
      </c>
    </row>
    <row r="4363" spans="1:14" x14ac:dyDescent="0.3">
      <c r="A4363" t="s">
        <v>1487</v>
      </c>
      <c r="B4363" s="1">
        <v>46102.817361111112</v>
      </c>
      <c r="C4363" t="s">
        <v>40</v>
      </c>
      <c r="D4363" t="s">
        <v>18</v>
      </c>
      <c r="E4363" t="s">
        <v>16</v>
      </c>
      <c r="F4363" t="s">
        <v>13</v>
      </c>
      <c r="G4363" s="2">
        <v>0.81736111111111109</v>
      </c>
      <c r="H4363" s="3">
        <v>46102</v>
      </c>
      <c r="I4363">
        <v>3</v>
      </c>
      <c r="J4363">
        <f>_xlfn.XLOOKUP(tbl_logs[[#This Row],[Target_Department]],tbl_DeptWeight[Department], tbl_DeptWeight[Impact Score])</f>
        <v>5</v>
      </c>
      <c r="K4363">
        <f>_xlfn.XLOOKUP(tbl_logs[[#This Row],[Employee_Action]],tbl_ResponseLikelihood[Employee Action],tbl_ResponseLikelihood[Likelihood Score])</f>
        <v>1</v>
      </c>
      <c r="L4363">
        <f>tbl_logs[[#This Row],[Impact Score]]*tbl_logs[[#This Row],[Response Multiplier]]</f>
        <v>5</v>
      </c>
      <c r="M4363" t="str" cm="1">
        <f t="array" ref="M4363">_xlfn.IFS(tbl_logs[[#This Row],[Total Score]]&lt;=4, "Low", tbl_logs[[#This Row],[Total Score]]&lt;=10, "Medium", tbl_logs[[#This Row],[Total Score]]&lt;=19, "High", tbl_logs[[#This Row],[Total Score]]&lt;=25, "Very High")</f>
        <v>Medium</v>
      </c>
      <c r="N4363" t="str" cm="1">
        <f t="array" ref="N4363">_xlfn.IFS(tbl_logs[[#This Row],[Total Score]]&lt;=4, "Low", tbl_logs[[#This Row],[Total Score]]&lt;=10, "Medium", tbl_logs[[#This Row],[Total Score]]&lt;=17, "High", tbl_logs[[#This Row],[Total Score]]&lt;=25, "Critical")</f>
        <v>Medium</v>
      </c>
    </row>
    <row r="4364" spans="1:14" x14ac:dyDescent="0.3">
      <c r="A4364" t="s">
        <v>3370</v>
      </c>
      <c r="B4364" s="1">
        <v>46102.837500000001</v>
      </c>
      <c r="C4364" t="s">
        <v>47</v>
      </c>
      <c r="D4364" t="s">
        <v>15</v>
      </c>
      <c r="E4364" t="s">
        <v>31</v>
      </c>
      <c r="F4364" t="s">
        <v>20</v>
      </c>
      <c r="G4364" s="2">
        <v>0.83750000000000002</v>
      </c>
      <c r="H4364" s="3">
        <v>46102</v>
      </c>
      <c r="I4364">
        <v>3</v>
      </c>
      <c r="J4364">
        <f>_xlfn.XLOOKUP(tbl_logs[[#This Row],[Target_Department]],tbl_DeptWeight[Department], tbl_DeptWeight[Impact Score])</f>
        <v>1</v>
      </c>
      <c r="K4364">
        <f>_xlfn.XLOOKUP(tbl_logs[[#This Row],[Employee_Action]],tbl_ResponseLikelihood[Employee Action],tbl_ResponseLikelihood[Likelihood Score])</f>
        <v>2</v>
      </c>
      <c r="L4364">
        <f>tbl_logs[[#This Row],[Impact Score]]*tbl_logs[[#This Row],[Response Multiplier]]</f>
        <v>2</v>
      </c>
      <c r="M4364" t="str" cm="1">
        <f t="array" ref="M4364">_xlfn.IFS(tbl_logs[[#This Row],[Total Score]]&lt;=4, "Low", tbl_logs[[#This Row],[Total Score]]&lt;=10, "Medium", tbl_logs[[#This Row],[Total Score]]&lt;=19, "High", tbl_logs[[#This Row],[Total Score]]&lt;=25, "Very High")</f>
        <v>Low</v>
      </c>
      <c r="N4364" t="str" cm="1">
        <f t="array" ref="N4364">_xlfn.IFS(tbl_logs[[#This Row],[Total Score]]&lt;=4, "Low", tbl_logs[[#This Row],[Total Score]]&lt;=10, "Medium", tbl_logs[[#This Row],[Total Score]]&lt;=17, "High", tbl_logs[[#This Row],[Total Score]]&lt;=25, "Critical")</f>
        <v>Low</v>
      </c>
    </row>
    <row r="4365" spans="1:14" x14ac:dyDescent="0.3">
      <c r="A4365" t="s">
        <v>2515</v>
      </c>
      <c r="B4365" s="1">
        <v>46102.848611111112</v>
      </c>
      <c r="C4365" t="s">
        <v>26</v>
      </c>
      <c r="D4365" t="s">
        <v>22</v>
      </c>
      <c r="E4365" t="s">
        <v>16</v>
      </c>
      <c r="F4365" t="s">
        <v>13</v>
      </c>
      <c r="G4365" s="2">
        <v>0.84861111111111109</v>
      </c>
      <c r="H4365" s="3">
        <v>46102</v>
      </c>
      <c r="I4365">
        <v>3</v>
      </c>
      <c r="J4365">
        <f>_xlfn.XLOOKUP(tbl_logs[[#This Row],[Target_Department]],tbl_DeptWeight[Department], tbl_DeptWeight[Impact Score])</f>
        <v>3</v>
      </c>
      <c r="K4365">
        <f>_xlfn.XLOOKUP(tbl_logs[[#This Row],[Employee_Action]],tbl_ResponseLikelihood[Employee Action],tbl_ResponseLikelihood[Likelihood Score])</f>
        <v>1</v>
      </c>
      <c r="L4365">
        <f>tbl_logs[[#This Row],[Impact Score]]*tbl_logs[[#This Row],[Response Multiplier]]</f>
        <v>3</v>
      </c>
      <c r="M4365" t="str" cm="1">
        <f t="array" ref="M4365">_xlfn.IFS(tbl_logs[[#This Row],[Total Score]]&lt;=4, "Low", tbl_logs[[#This Row],[Total Score]]&lt;=10, "Medium", tbl_logs[[#This Row],[Total Score]]&lt;=19, "High", tbl_logs[[#This Row],[Total Score]]&lt;=25, "Very High")</f>
        <v>Low</v>
      </c>
      <c r="N4365" t="str" cm="1">
        <f t="array" ref="N4365">_xlfn.IFS(tbl_logs[[#This Row],[Total Score]]&lt;=4, "Low", tbl_logs[[#This Row],[Total Score]]&lt;=10, "Medium", tbl_logs[[#This Row],[Total Score]]&lt;=17, "High", tbl_logs[[#This Row],[Total Score]]&lt;=25, "Critical")</f>
        <v>Low</v>
      </c>
    </row>
    <row r="4366" spans="1:14" x14ac:dyDescent="0.3">
      <c r="A4366" t="s">
        <v>908</v>
      </c>
      <c r="B4366" s="1">
        <v>46102.880555555559</v>
      </c>
      <c r="C4366" t="s">
        <v>26</v>
      </c>
      <c r="D4366" t="s">
        <v>18</v>
      </c>
      <c r="E4366" t="s">
        <v>19</v>
      </c>
      <c r="F4366" t="s">
        <v>20</v>
      </c>
      <c r="G4366" s="2">
        <v>0.88055555555555554</v>
      </c>
      <c r="H4366" s="3">
        <v>46102</v>
      </c>
      <c r="I4366">
        <v>3</v>
      </c>
      <c r="J4366">
        <f>_xlfn.XLOOKUP(tbl_logs[[#This Row],[Target_Department]],tbl_DeptWeight[Department], tbl_DeptWeight[Impact Score])</f>
        <v>3</v>
      </c>
      <c r="K4366">
        <f>_xlfn.XLOOKUP(tbl_logs[[#This Row],[Employee_Action]],tbl_ResponseLikelihood[Employee Action],tbl_ResponseLikelihood[Likelihood Score])</f>
        <v>2</v>
      </c>
      <c r="L4366">
        <f>tbl_logs[[#This Row],[Impact Score]]*tbl_logs[[#This Row],[Response Multiplier]]</f>
        <v>6</v>
      </c>
      <c r="M4366" t="str" cm="1">
        <f t="array" ref="M4366">_xlfn.IFS(tbl_logs[[#This Row],[Total Score]]&lt;=4, "Low", tbl_logs[[#This Row],[Total Score]]&lt;=10, "Medium", tbl_logs[[#This Row],[Total Score]]&lt;=19, "High", tbl_logs[[#This Row],[Total Score]]&lt;=25, "Very High")</f>
        <v>Medium</v>
      </c>
      <c r="N4366" t="str" cm="1">
        <f t="array" ref="N4366">_xlfn.IFS(tbl_logs[[#This Row],[Total Score]]&lt;=4, "Low", tbl_logs[[#This Row],[Total Score]]&lt;=10, "Medium", tbl_logs[[#This Row],[Total Score]]&lt;=17, "High", tbl_logs[[#This Row],[Total Score]]&lt;=25, "Critical")</f>
        <v>Medium</v>
      </c>
    </row>
    <row r="4367" spans="1:14" x14ac:dyDescent="0.3">
      <c r="A4367" t="s">
        <v>566</v>
      </c>
      <c r="B4367" s="1">
        <v>46102.915277777778</v>
      </c>
      <c r="C4367" t="s">
        <v>7</v>
      </c>
      <c r="D4367" t="s">
        <v>18</v>
      </c>
      <c r="E4367" t="s">
        <v>19</v>
      </c>
      <c r="F4367" t="s">
        <v>53</v>
      </c>
      <c r="G4367" s="2">
        <v>0.91527777777777775</v>
      </c>
      <c r="H4367" s="3">
        <v>46102</v>
      </c>
      <c r="I4367">
        <v>3</v>
      </c>
      <c r="J4367">
        <f>_xlfn.XLOOKUP(tbl_logs[[#This Row],[Target_Department]],tbl_DeptWeight[Department], tbl_DeptWeight[Impact Score])</f>
        <v>3</v>
      </c>
      <c r="K4367">
        <f>_xlfn.XLOOKUP(tbl_logs[[#This Row],[Employee_Action]],tbl_ResponseLikelihood[Employee Action],tbl_ResponseLikelihood[Likelihood Score])</f>
        <v>5</v>
      </c>
      <c r="L4367">
        <f>tbl_logs[[#This Row],[Impact Score]]*tbl_logs[[#This Row],[Response Multiplier]]</f>
        <v>15</v>
      </c>
      <c r="M4367" t="str" cm="1">
        <f t="array" ref="M4367">_xlfn.IFS(tbl_logs[[#This Row],[Total Score]]&lt;=4, "Low", tbl_logs[[#This Row],[Total Score]]&lt;=10, "Medium", tbl_logs[[#This Row],[Total Score]]&lt;=19, "High", tbl_logs[[#This Row],[Total Score]]&lt;=25, "Very High")</f>
        <v>High</v>
      </c>
      <c r="N4367" t="str" cm="1">
        <f t="array" ref="N4367">_xlfn.IFS(tbl_logs[[#This Row],[Total Score]]&lt;=4, "Low", tbl_logs[[#This Row],[Total Score]]&lt;=10, "Medium", tbl_logs[[#This Row],[Total Score]]&lt;=17, "High", tbl_logs[[#This Row],[Total Score]]&lt;=25, "Critical")</f>
        <v>High</v>
      </c>
    </row>
    <row r="4368" spans="1:14" x14ac:dyDescent="0.3">
      <c r="A4368" t="s">
        <v>3025</v>
      </c>
      <c r="B4368" s="1">
        <v>46102.951388888891</v>
      </c>
      <c r="C4368" t="s">
        <v>7</v>
      </c>
      <c r="D4368" t="s">
        <v>22</v>
      </c>
      <c r="E4368" t="s">
        <v>19</v>
      </c>
      <c r="F4368" t="s">
        <v>20</v>
      </c>
      <c r="G4368" s="2">
        <v>0.95138888888888884</v>
      </c>
      <c r="H4368" s="3">
        <v>46102</v>
      </c>
      <c r="I4368">
        <v>3</v>
      </c>
      <c r="J4368">
        <f>_xlfn.XLOOKUP(tbl_logs[[#This Row],[Target_Department]],tbl_DeptWeight[Department], tbl_DeptWeight[Impact Score])</f>
        <v>3</v>
      </c>
      <c r="K4368">
        <f>_xlfn.XLOOKUP(tbl_logs[[#This Row],[Employee_Action]],tbl_ResponseLikelihood[Employee Action],tbl_ResponseLikelihood[Likelihood Score])</f>
        <v>2</v>
      </c>
      <c r="L4368">
        <f>tbl_logs[[#This Row],[Impact Score]]*tbl_logs[[#This Row],[Response Multiplier]]</f>
        <v>6</v>
      </c>
      <c r="M4368" t="str" cm="1">
        <f t="array" ref="M4368">_xlfn.IFS(tbl_logs[[#This Row],[Total Score]]&lt;=4, "Low", tbl_logs[[#This Row],[Total Score]]&lt;=10, "Medium", tbl_logs[[#This Row],[Total Score]]&lt;=19, "High", tbl_logs[[#This Row],[Total Score]]&lt;=25, "Very High")</f>
        <v>Medium</v>
      </c>
      <c r="N4368" t="str" cm="1">
        <f t="array" ref="N4368">_xlfn.IFS(tbl_logs[[#This Row],[Total Score]]&lt;=4, "Low", tbl_logs[[#This Row],[Total Score]]&lt;=10, "Medium", tbl_logs[[#This Row],[Total Score]]&lt;=17, "High", tbl_logs[[#This Row],[Total Score]]&lt;=25, "Critical")</f>
        <v>Medium</v>
      </c>
    </row>
    <row r="4369" spans="1:14" x14ac:dyDescent="0.3">
      <c r="A4369" t="s">
        <v>3711</v>
      </c>
      <c r="B4369" s="1">
        <v>46102.955555555556</v>
      </c>
      <c r="C4369" t="s">
        <v>7</v>
      </c>
      <c r="D4369" t="s">
        <v>18</v>
      </c>
      <c r="E4369" t="s">
        <v>19</v>
      </c>
      <c r="F4369" t="s">
        <v>20</v>
      </c>
      <c r="G4369" s="2">
        <v>0.9555555555555556</v>
      </c>
      <c r="H4369" s="3">
        <v>46102</v>
      </c>
      <c r="I4369">
        <v>3</v>
      </c>
      <c r="J4369">
        <f>_xlfn.XLOOKUP(tbl_logs[[#This Row],[Target_Department]],tbl_DeptWeight[Department], tbl_DeptWeight[Impact Score])</f>
        <v>3</v>
      </c>
      <c r="K4369">
        <f>_xlfn.XLOOKUP(tbl_logs[[#This Row],[Employee_Action]],tbl_ResponseLikelihood[Employee Action],tbl_ResponseLikelihood[Likelihood Score])</f>
        <v>2</v>
      </c>
      <c r="L4369">
        <f>tbl_logs[[#This Row],[Impact Score]]*tbl_logs[[#This Row],[Response Multiplier]]</f>
        <v>6</v>
      </c>
      <c r="M4369" t="str" cm="1">
        <f t="array" ref="M4369">_xlfn.IFS(tbl_logs[[#This Row],[Total Score]]&lt;=4, "Low", tbl_logs[[#This Row],[Total Score]]&lt;=10, "Medium", tbl_logs[[#This Row],[Total Score]]&lt;=19, "High", tbl_logs[[#This Row],[Total Score]]&lt;=25, "Very High")</f>
        <v>Medium</v>
      </c>
      <c r="N4369" t="str" cm="1">
        <f t="array" ref="N4369">_xlfn.IFS(tbl_logs[[#This Row],[Total Score]]&lt;=4, "Low", tbl_logs[[#This Row],[Total Score]]&lt;=10, "Medium", tbl_logs[[#This Row],[Total Score]]&lt;=17, "High", tbl_logs[[#This Row],[Total Score]]&lt;=25, "Critical")</f>
        <v>Medium</v>
      </c>
    </row>
    <row r="4370" spans="1:14" x14ac:dyDescent="0.3">
      <c r="A4370" t="s">
        <v>3771</v>
      </c>
      <c r="B4370" s="1">
        <v>46102.961805555555</v>
      </c>
      <c r="C4370" t="s">
        <v>40</v>
      </c>
      <c r="D4370" t="s">
        <v>15</v>
      </c>
      <c r="E4370" t="s">
        <v>16</v>
      </c>
      <c r="F4370" t="s">
        <v>20</v>
      </c>
      <c r="G4370" s="2">
        <v>0.96180555555555558</v>
      </c>
      <c r="H4370" s="3">
        <v>46102</v>
      </c>
      <c r="I4370">
        <v>3</v>
      </c>
      <c r="J4370">
        <f>_xlfn.XLOOKUP(tbl_logs[[#This Row],[Target_Department]],tbl_DeptWeight[Department], tbl_DeptWeight[Impact Score])</f>
        <v>5</v>
      </c>
      <c r="K4370">
        <f>_xlfn.XLOOKUP(tbl_logs[[#This Row],[Employee_Action]],tbl_ResponseLikelihood[Employee Action],tbl_ResponseLikelihood[Likelihood Score])</f>
        <v>2</v>
      </c>
      <c r="L4370">
        <f>tbl_logs[[#This Row],[Impact Score]]*tbl_logs[[#This Row],[Response Multiplier]]</f>
        <v>10</v>
      </c>
      <c r="M4370" t="str" cm="1">
        <f t="array" ref="M4370">_xlfn.IFS(tbl_logs[[#This Row],[Total Score]]&lt;=4, "Low", tbl_logs[[#This Row],[Total Score]]&lt;=10, "Medium", tbl_logs[[#This Row],[Total Score]]&lt;=19, "High", tbl_logs[[#This Row],[Total Score]]&lt;=25, "Very High")</f>
        <v>Medium</v>
      </c>
      <c r="N4370" t="str" cm="1">
        <f t="array" ref="N4370">_xlfn.IFS(tbl_logs[[#This Row],[Total Score]]&lt;=4, "Low", tbl_logs[[#This Row],[Total Score]]&lt;=10, "Medium", tbl_logs[[#This Row],[Total Score]]&lt;=17, "High", tbl_logs[[#This Row],[Total Score]]&lt;=25, "Critical")</f>
        <v>Medium</v>
      </c>
    </row>
    <row r="4371" spans="1:14" x14ac:dyDescent="0.3">
      <c r="A4371" t="s">
        <v>3094</v>
      </c>
      <c r="B4371" s="1">
        <v>46102.968055555553</v>
      </c>
      <c r="C4371" t="s">
        <v>7</v>
      </c>
      <c r="D4371" t="s">
        <v>8</v>
      </c>
      <c r="E4371" t="s">
        <v>19</v>
      </c>
      <c r="F4371" t="s">
        <v>53</v>
      </c>
      <c r="G4371" s="2">
        <v>0.96805555555555556</v>
      </c>
      <c r="H4371" s="3">
        <v>46102</v>
      </c>
      <c r="I4371">
        <v>3</v>
      </c>
      <c r="J4371">
        <f>_xlfn.XLOOKUP(tbl_logs[[#This Row],[Target_Department]],tbl_DeptWeight[Department], tbl_DeptWeight[Impact Score])</f>
        <v>3</v>
      </c>
      <c r="K4371">
        <f>_xlfn.XLOOKUP(tbl_logs[[#This Row],[Employee_Action]],tbl_ResponseLikelihood[Employee Action],tbl_ResponseLikelihood[Likelihood Score])</f>
        <v>5</v>
      </c>
      <c r="L4371">
        <f>tbl_logs[[#This Row],[Impact Score]]*tbl_logs[[#This Row],[Response Multiplier]]</f>
        <v>15</v>
      </c>
      <c r="M4371" t="str" cm="1">
        <f t="array" ref="M4371">_xlfn.IFS(tbl_logs[[#This Row],[Total Score]]&lt;=4, "Low", tbl_logs[[#This Row],[Total Score]]&lt;=10, "Medium", tbl_logs[[#This Row],[Total Score]]&lt;=19, "High", tbl_logs[[#This Row],[Total Score]]&lt;=25, "Very High")</f>
        <v>High</v>
      </c>
      <c r="N4371" t="str" cm="1">
        <f t="array" ref="N4371">_xlfn.IFS(tbl_logs[[#This Row],[Total Score]]&lt;=4, "Low", tbl_logs[[#This Row],[Total Score]]&lt;=10, "Medium", tbl_logs[[#This Row],[Total Score]]&lt;=17, "High", tbl_logs[[#This Row],[Total Score]]&lt;=25, "Critical")</f>
        <v>High</v>
      </c>
    </row>
    <row r="4372" spans="1:14" x14ac:dyDescent="0.3">
      <c r="A4372" t="s">
        <v>4743</v>
      </c>
      <c r="B4372" s="1">
        <v>46102.979861111111</v>
      </c>
      <c r="C4372" t="s">
        <v>12</v>
      </c>
      <c r="D4372" t="s">
        <v>18</v>
      </c>
      <c r="E4372" t="s">
        <v>9</v>
      </c>
      <c r="F4372" t="s">
        <v>10</v>
      </c>
      <c r="G4372" s="2">
        <v>0.97986111111111107</v>
      </c>
      <c r="H4372" s="3">
        <v>46102</v>
      </c>
      <c r="I4372">
        <v>3</v>
      </c>
      <c r="J4372">
        <f>_xlfn.XLOOKUP(tbl_logs[[#This Row],[Target_Department]],tbl_DeptWeight[Department], tbl_DeptWeight[Impact Score])</f>
        <v>1</v>
      </c>
      <c r="K4372">
        <f>_xlfn.XLOOKUP(tbl_logs[[#This Row],[Employee_Action]],tbl_ResponseLikelihood[Employee Action],tbl_ResponseLikelihood[Likelihood Score])</f>
        <v>2</v>
      </c>
      <c r="L4372">
        <f>tbl_logs[[#This Row],[Impact Score]]*tbl_logs[[#This Row],[Response Multiplier]]</f>
        <v>2</v>
      </c>
      <c r="M4372" t="str" cm="1">
        <f t="array" ref="M4372">_xlfn.IFS(tbl_logs[[#This Row],[Total Score]]&lt;=4, "Low", tbl_logs[[#This Row],[Total Score]]&lt;=10, "Medium", tbl_logs[[#This Row],[Total Score]]&lt;=19, "High", tbl_logs[[#This Row],[Total Score]]&lt;=25, "Very High")</f>
        <v>Low</v>
      </c>
      <c r="N4372" t="str" cm="1">
        <f t="array" ref="N4372">_xlfn.IFS(tbl_logs[[#This Row],[Total Score]]&lt;=4, "Low", tbl_logs[[#This Row],[Total Score]]&lt;=10, "Medium", tbl_logs[[#This Row],[Total Score]]&lt;=17, "High", tbl_logs[[#This Row],[Total Score]]&lt;=25, "Critical")</f>
        <v>Low</v>
      </c>
    </row>
    <row r="4373" spans="1:14" x14ac:dyDescent="0.3">
      <c r="A4373" t="s">
        <v>4358</v>
      </c>
      <c r="B4373" s="1">
        <v>46103.006944444445</v>
      </c>
      <c r="C4373" t="s">
        <v>7</v>
      </c>
      <c r="D4373" t="s">
        <v>15</v>
      </c>
      <c r="E4373" t="s">
        <v>16</v>
      </c>
      <c r="F4373" t="s">
        <v>20</v>
      </c>
      <c r="G4373" s="2">
        <v>6.9444444444444441E-3</v>
      </c>
      <c r="H4373" s="3">
        <v>46103</v>
      </c>
      <c r="I4373">
        <v>3</v>
      </c>
      <c r="J4373">
        <f>_xlfn.XLOOKUP(tbl_logs[[#This Row],[Target_Department]],tbl_DeptWeight[Department], tbl_DeptWeight[Impact Score])</f>
        <v>3</v>
      </c>
      <c r="K4373">
        <f>_xlfn.XLOOKUP(tbl_logs[[#This Row],[Employee_Action]],tbl_ResponseLikelihood[Employee Action],tbl_ResponseLikelihood[Likelihood Score])</f>
        <v>2</v>
      </c>
      <c r="L4373">
        <f>tbl_logs[[#This Row],[Impact Score]]*tbl_logs[[#This Row],[Response Multiplier]]</f>
        <v>6</v>
      </c>
      <c r="M4373" t="str" cm="1">
        <f t="array" ref="M4373">_xlfn.IFS(tbl_logs[[#This Row],[Total Score]]&lt;=4, "Low", tbl_logs[[#This Row],[Total Score]]&lt;=10, "Medium", tbl_logs[[#This Row],[Total Score]]&lt;=19, "High", tbl_logs[[#This Row],[Total Score]]&lt;=25, "Very High")</f>
        <v>Medium</v>
      </c>
      <c r="N4373" t="str" cm="1">
        <f t="array" ref="N4373">_xlfn.IFS(tbl_logs[[#This Row],[Total Score]]&lt;=4, "Low", tbl_logs[[#This Row],[Total Score]]&lt;=10, "Medium", tbl_logs[[#This Row],[Total Score]]&lt;=17, "High", tbl_logs[[#This Row],[Total Score]]&lt;=25, "Critical")</f>
        <v>Medium</v>
      </c>
    </row>
    <row r="4374" spans="1:14" x14ac:dyDescent="0.3">
      <c r="A4374" t="s">
        <v>2281</v>
      </c>
      <c r="B4374" s="1">
        <v>46103.009027777778</v>
      </c>
      <c r="C4374" t="s">
        <v>26</v>
      </c>
      <c r="D4374" t="s">
        <v>8</v>
      </c>
      <c r="E4374" t="s">
        <v>31</v>
      </c>
      <c r="F4374" t="s">
        <v>10</v>
      </c>
      <c r="G4374" s="2">
        <v>9.0277777777777769E-3</v>
      </c>
      <c r="H4374" s="3">
        <v>46103</v>
      </c>
      <c r="I4374">
        <v>3</v>
      </c>
      <c r="J4374">
        <f>_xlfn.XLOOKUP(tbl_logs[[#This Row],[Target_Department]],tbl_DeptWeight[Department], tbl_DeptWeight[Impact Score])</f>
        <v>3</v>
      </c>
      <c r="K4374">
        <f>_xlfn.XLOOKUP(tbl_logs[[#This Row],[Employee_Action]],tbl_ResponseLikelihood[Employee Action],tbl_ResponseLikelihood[Likelihood Score])</f>
        <v>2</v>
      </c>
      <c r="L4374">
        <f>tbl_logs[[#This Row],[Impact Score]]*tbl_logs[[#This Row],[Response Multiplier]]</f>
        <v>6</v>
      </c>
      <c r="M4374" t="str" cm="1">
        <f t="array" ref="M4374">_xlfn.IFS(tbl_logs[[#This Row],[Total Score]]&lt;=4, "Low", tbl_logs[[#This Row],[Total Score]]&lt;=10, "Medium", tbl_logs[[#This Row],[Total Score]]&lt;=19, "High", tbl_logs[[#This Row],[Total Score]]&lt;=25, "Very High")</f>
        <v>Medium</v>
      </c>
      <c r="N4374" t="str" cm="1">
        <f t="array" ref="N4374">_xlfn.IFS(tbl_logs[[#This Row],[Total Score]]&lt;=4, "Low", tbl_logs[[#This Row],[Total Score]]&lt;=10, "Medium", tbl_logs[[#This Row],[Total Score]]&lt;=17, "High", tbl_logs[[#This Row],[Total Score]]&lt;=25, "Critical")</f>
        <v>Medium</v>
      </c>
    </row>
    <row r="4375" spans="1:14" x14ac:dyDescent="0.3">
      <c r="A4375" t="s">
        <v>2892</v>
      </c>
      <c r="B4375" s="1">
        <v>46103.01458333333</v>
      </c>
      <c r="C4375" t="s">
        <v>7</v>
      </c>
      <c r="D4375" t="s">
        <v>18</v>
      </c>
      <c r="E4375" t="s">
        <v>19</v>
      </c>
      <c r="F4375" t="s">
        <v>33</v>
      </c>
      <c r="G4375" s="2">
        <v>1.4583333333333334E-2</v>
      </c>
      <c r="H4375" s="3">
        <v>46103</v>
      </c>
      <c r="I4375">
        <v>3</v>
      </c>
      <c r="J4375">
        <f>_xlfn.XLOOKUP(tbl_logs[[#This Row],[Target_Department]],tbl_DeptWeight[Department], tbl_DeptWeight[Impact Score])</f>
        <v>3</v>
      </c>
      <c r="K4375">
        <f>_xlfn.XLOOKUP(tbl_logs[[#This Row],[Employee_Action]],tbl_ResponseLikelihood[Employee Action],tbl_ResponseLikelihood[Likelihood Score])</f>
        <v>4</v>
      </c>
      <c r="L4375">
        <f>tbl_logs[[#This Row],[Impact Score]]*tbl_logs[[#This Row],[Response Multiplier]]</f>
        <v>12</v>
      </c>
      <c r="M4375" t="str" cm="1">
        <f t="array" ref="M4375">_xlfn.IFS(tbl_logs[[#This Row],[Total Score]]&lt;=4, "Low", tbl_logs[[#This Row],[Total Score]]&lt;=10, "Medium", tbl_logs[[#This Row],[Total Score]]&lt;=19, "High", tbl_logs[[#This Row],[Total Score]]&lt;=25, "Very High")</f>
        <v>High</v>
      </c>
      <c r="N4375" t="str" cm="1">
        <f t="array" ref="N4375">_xlfn.IFS(tbl_logs[[#This Row],[Total Score]]&lt;=4, "Low", tbl_logs[[#This Row],[Total Score]]&lt;=10, "Medium", tbl_logs[[#This Row],[Total Score]]&lt;=17, "High", tbl_logs[[#This Row],[Total Score]]&lt;=25, "Critical")</f>
        <v>High</v>
      </c>
    </row>
    <row r="4376" spans="1:14" x14ac:dyDescent="0.3">
      <c r="A4376" t="s">
        <v>4289</v>
      </c>
      <c r="B4376" s="1">
        <v>46103.015277777777</v>
      </c>
      <c r="C4376" t="s">
        <v>12</v>
      </c>
      <c r="D4376" t="s">
        <v>18</v>
      </c>
      <c r="E4376" t="s">
        <v>19</v>
      </c>
      <c r="F4376" t="s">
        <v>33</v>
      </c>
      <c r="G4376" s="2">
        <v>1.5277777777777777E-2</v>
      </c>
      <c r="H4376" s="3">
        <v>46103</v>
      </c>
      <c r="I4376">
        <v>3</v>
      </c>
      <c r="J4376">
        <f>_xlfn.XLOOKUP(tbl_logs[[#This Row],[Target_Department]],tbl_DeptWeight[Department], tbl_DeptWeight[Impact Score])</f>
        <v>1</v>
      </c>
      <c r="K4376">
        <f>_xlfn.XLOOKUP(tbl_logs[[#This Row],[Employee_Action]],tbl_ResponseLikelihood[Employee Action],tbl_ResponseLikelihood[Likelihood Score])</f>
        <v>4</v>
      </c>
      <c r="L4376">
        <f>tbl_logs[[#This Row],[Impact Score]]*tbl_logs[[#This Row],[Response Multiplier]]</f>
        <v>4</v>
      </c>
      <c r="M4376" t="str" cm="1">
        <f t="array" ref="M4376">_xlfn.IFS(tbl_logs[[#This Row],[Total Score]]&lt;=4, "Low", tbl_logs[[#This Row],[Total Score]]&lt;=10, "Medium", tbl_logs[[#This Row],[Total Score]]&lt;=19, "High", tbl_logs[[#This Row],[Total Score]]&lt;=25, "Very High")</f>
        <v>Low</v>
      </c>
      <c r="N4376" t="str" cm="1">
        <f t="array" ref="N4376">_xlfn.IFS(tbl_logs[[#This Row],[Total Score]]&lt;=4, "Low", tbl_logs[[#This Row],[Total Score]]&lt;=10, "Medium", tbl_logs[[#This Row],[Total Score]]&lt;=17, "High", tbl_logs[[#This Row],[Total Score]]&lt;=25, "Critical")</f>
        <v>Low</v>
      </c>
    </row>
    <row r="4377" spans="1:14" x14ac:dyDescent="0.3">
      <c r="A4377" t="s">
        <v>3963</v>
      </c>
      <c r="B4377" s="1">
        <v>46103.056250000001</v>
      </c>
      <c r="C4377" t="s">
        <v>35</v>
      </c>
      <c r="D4377" t="s">
        <v>18</v>
      </c>
      <c r="E4377" t="s">
        <v>19</v>
      </c>
      <c r="F4377" t="s">
        <v>10</v>
      </c>
      <c r="G4377" s="2">
        <v>5.6250000000000001E-2</v>
      </c>
      <c r="H4377" s="3">
        <v>46103</v>
      </c>
      <c r="I4377">
        <v>3</v>
      </c>
      <c r="J4377">
        <f>_xlfn.XLOOKUP(tbl_logs[[#This Row],[Target_Department]],tbl_DeptWeight[Department], tbl_DeptWeight[Impact Score])</f>
        <v>1</v>
      </c>
      <c r="K4377">
        <f>_xlfn.XLOOKUP(tbl_logs[[#This Row],[Employee_Action]],tbl_ResponseLikelihood[Employee Action],tbl_ResponseLikelihood[Likelihood Score])</f>
        <v>2</v>
      </c>
      <c r="L4377">
        <f>tbl_logs[[#This Row],[Impact Score]]*tbl_logs[[#This Row],[Response Multiplier]]</f>
        <v>2</v>
      </c>
      <c r="M4377" t="str" cm="1">
        <f t="array" ref="M4377">_xlfn.IFS(tbl_logs[[#This Row],[Total Score]]&lt;=4, "Low", tbl_logs[[#This Row],[Total Score]]&lt;=10, "Medium", tbl_logs[[#This Row],[Total Score]]&lt;=19, "High", tbl_logs[[#This Row],[Total Score]]&lt;=25, "Very High")</f>
        <v>Low</v>
      </c>
      <c r="N4377" t="str" cm="1">
        <f t="array" ref="N4377">_xlfn.IFS(tbl_logs[[#This Row],[Total Score]]&lt;=4, "Low", tbl_logs[[#This Row],[Total Score]]&lt;=10, "Medium", tbl_logs[[#This Row],[Total Score]]&lt;=17, "High", tbl_logs[[#This Row],[Total Score]]&lt;=25, "Critical")</f>
        <v>Low</v>
      </c>
    </row>
    <row r="4378" spans="1:14" x14ac:dyDescent="0.3">
      <c r="A4378" t="s">
        <v>2014</v>
      </c>
      <c r="B4378" s="1">
        <v>46103.065972222219</v>
      </c>
      <c r="C4378" t="s">
        <v>7</v>
      </c>
      <c r="D4378" t="s">
        <v>22</v>
      </c>
      <c r="E4378" t="s">
        <v>19</v>
      </c>
      <c r="F4378" t="s">
        <v>33</v>
      </c>
      <c r="G4378" s="2">
        <v>6.5972222222222224E-2</v>
      </c>
      <c r="H4378" s="3">
        <v>46103</v>
      </c>
      <c r="I4378">
        <v>3</v>
      </c>
      <c r="J4378">
        <f>_xlfn.XLOOKUP(tbl_logs[[#This Row],[Target_Department]],tbl_DeptWeight[Department], tbl_DeptWeight[Impact Score])</f>
        <v>3</v>
      </c>
      <c r="K4378">
        <f>_xlfn.XLOOKUP(tbl_logs[[#This Row],[Employee_Action]],tbl_ResponseLikelihood[Employee Action],tbl_ResponseLikelihood[Likelihood Score])</f>
        <v>4</v>
      </c>
      <c r="L4378">
        <f>tbl_logs[[#This Row],[Impact Score]]*tbl_logs[[#This Row],[Response Multiplier]]</f>
        <v>12</v>
      </c>
      <c r="M4378" t="str" cm="1">
        <f t="array" ref="M4378">_xlfn.IFS(tbl_logs[[#This Row],[Total Score]]&lt;=4, "Low", tbl_logs[[#This Row],[Total Score]]&lt;=10, "Medium", tbl_logs[[#This Row],[Total Score]]&lt;=19, "High", tbl_logs[[#This Row],[Total Score]]&lt;=25, "Very High")</f>
        <v>High</v>
      </c>
      <c r="N4378" t="str" cm="1">
        <f t="array" ref="N4378">_xlfn.IFS(tbl_logs[[#This Row],[Total Score]]&lt;=4, "Low", tbl_logs[[#This Row],[Total Score]]&lt;=10, "Medium", tbl_logs[[#This Row],[Total Score]]&lt;=17, "High", tbl_logs[[#This Row],[Total Score]]&lt;=25, "Critical")</f>
        <v>High</v>
      </c>
    </row>
    <row r="4379" spans="1:14" x14ac:dyDescent="0.3">
      <c r="A4379" t="s">
        <v>4205</v>
      </c>
      <c r="B4379" s="1">
        <v>46103.078472222223</v>
      </c>
      <c r="C4379" t="s">
        <v>7</v>
      </c>
      <c r="D4379" t="s">
        <v>8</v>
      </c>
      <c r="E4379" t="s">
        <v>19</v>
      </c>
      <c r="F4379" t="s">
        <v>20</v>
      </c>
      <c r="G4379" s="2">
        <v>7.8472222222222221E-2</v>
      </c>
      <c r="H4379" s="3">
        <v>46103</v>
      </c>
      <c r="I4379">
        <v>3</v>
      </c>
      <c r="J4379">
        <f>_xlfn.XLOOKUP(tbl_logs[[#This Row],[Target_Department]],tbl_DeptWeight[Department], tbl_DeptWeight[Impact Score])</f>
        <v>3</v>
      </c>
      <c r="K4379">
        <f>_xlfn.XLOOKUP(tbl_logs[[#This Row],[Employee_Action]],tbl_ResponseLikelihood[Employee Action],tbl_ResponseLikelihood[Likelihood Score])</f>
        <v>2</v>
      </c>
      <c r="L4379">
        <f>tbl_logs[[#This Row],[Impact Score]]*tbl_logs[[#This Row],[Response Multiplier]]</f>
        <v>6</v>
      </c>
      <c r="M4379" t="str" cm="1">
        <f t="array" ref="M4379">_xlfn.IFS(tbl_logs[[#This Row],[Total Score]]&lt;=4, "Low", tbl_logs[[#This Row],[Total Score]]&lt;=10, "Medium", tbl_logs[[#This Row],[Total Score]]&lt;=19, "High", tbl_logs[[#This Row],[Total Score]]&lt;=25, "Very High")</f>
        <v>Medium</v>
      </c>
      <c r="N4379" t="str" cm="1">
        <f t="array" ref="N4379">_xlfn.IFS(tbl_logs[[#This Row],[Total Score]]&lt;=4, "Low", tbl_logs[[#This Row],[Total Score]]&lt;=10, "Medium", tbl_logs[[#This Row],[Total Score]]&lt;=17, "High", tbl_logs[[#This Row],[Total Score]]&lt;=25, "Critical")</f>
        <v>Medium</v>
      </c>
    </row>
    <row r="4380" spans="1:14" x14ac:dyDescent="0.3">
      <c r="A4380" t="s">
        <v>2255</v>
      </c>
      <c r="B4380" s="1">
        <v>46103.196527777778</v>
      </c>
      <c r="C4380" t="s">
        <v>7</v>
      </c>
      <c r="D4380" t="s">
        <v>8</v>
      </c>
      <c r="E4380" t="s">
        <v>19</v>
      </c>
      <c r="F4380" t="s">
        <v>13</v>
      </c>
      <c r="G4380" s="2">
        <v>0.19652777777777777</v>
      </c>
      <c r="H4380" s="3">
        <v>46103</v>
      </c>
      <c r="I4380">
        <v>3</v>
      </c>
      <c r="J4380">
        <f>_xlfn.XLOOKUP(tbl_logs[[#This Row],[Target_Department]],tbl_DeptWeight[Department], tbl_DeptWeight[Impact Score])</f>
        <v>3</v>
      </c>
      <c r="K4380">
        <f>_xlfn.XLOOKUP(tbl_logs[[#This Row],[Employee_Action]],tbl_ResponseLikelihood[Employee Action],tbl_ResponseLikelihood[Likelihood Score])</f>
        <v>1</v>
      </c>
      <c r="L4380">
        <f>tbl_logs[[#This Row],[Impact Score]]*tbl_logs[[#This Row],[Response Multiplier]]</f>
        <v>3</v>
      </c>
      <c r="M4380" t="str" cm="1">
        <f t="array" ref="M4380">_xlfn.IFS(tbl_logs[[#This Row],[Total Score]]&lt;=4, "Low", tbl_logs[[#This Row],[Total Score]]&lt;=10, "Medium", tbl_logs[[#This Row],[Total Score]]&lt;=19, "High", tbl_logs[[#This Row],[Total Score]]&lt;=25, "Very High")</f>
        <v>Low</v>
      </c>
      <c r="N4380" t="str" cm="1">
        <f t="array" ref="N4380">_xlfn.IFS(tbl_logs[[#This Row],[Total Score]]&lt;=4, "Low", tbl_logs[[#This Row],[Total Score]]&lt;=10, "Medium", tbl_logs[[#This Row],[Total Score]]&lt;=17, "High", tbl_logs[[#This Row],[Total Score]]&lt;=25, "Critical")</f>
        <v>Low</v>
      </c>
    </row>
    <row r="4381" spans="1:14" x14ac:dyDescent="0.3">
      <c r="A4381" t="s">
        <v>1948</v>
      </c>
      <c r="B4381" s="1">
        <v>46103.205555555556</v>
      </c>
      <c r="C4381" t="s">
        <v>7</v>
      </c>
      <c r="D4381" t="s">
        <v>8</v>
      </c>
      <c r="E4381" t="s">
        <v>19</v>
      </c>
      <c r="F4381" t="s">
        <v>10</v>
      </c>
      <c r="G4381" s="2">
        <v>0.20555555555555555</v>
      </c>
      <c r="H4381" s="3">
        <v>46103</v>
      </c>
      <c r="I4381">
        <v>3</v>
      </c>
      <c r="J4381">
        <f>_xlfn.XLOOKUP(tbl_logs[[#This Row],[Target_Department]],tbl_DeptWeight[Department], tbl_DeptWeight[Impact Score])</f>
        <v>3</v>
      </c>
      <c r="K4381">
        <f>_xlfn.XLOOKUP(tbl_logs[[#This Row],[Employee_Action]],tbl_ResponseLikelihood[Employee Action],tbl_ResponseLikelihood[Likelihood Score])</f>
        <v>2</v>
      </c>
      <c r="L4381">
        <f>tbl_logs[[#This Row],[Impact Score]]*tbl_logs[[#This Row],[Response Multiplier]]</f>
        <v>6</v>
      </c>
      <c r="M4381" t="str" cm="1">
        <f t="array" ref="M4381">_xlfn.IFS(tbl_logs[[#This Row],[Total Score]]&lt;=4, "Low", tbl_logs[[#This Row],[Total Score]]&lt;=10, "Medium", tbl_logs[[#This Row],[Total Score]]&lt;=19, "High", tbl_logs[[#This Row],[Total Score]]&lt;=25, "Very High")</f>
        <v>Medium</v>
      </c>
      <c r="N4381" t="str" cm="1">
        <f t="array" ref="N4381">_xlfn.IFS(tbl_logs[[#This Row],[Total Score]]&lt;=4, "Low", tbl_logs[[#This Row],[Total Score]]&lt;=10, "Medium", tbl_logs[[#This Row],[Total Score]]&lt;=17, "High", tbl_logs[[#This Row],[Total Score]]&lt;=25, "Critical")</f>
        <v>Medium</v>
      </c>
    </row>
    <row r="4382" spans="1:14" x14ac:dyDescent="0.3">
      <c r="A4382" t="s">
        <v>4785</v>
      </c>
      <c r="B4382" s="1">
        <v>46103.208333333336</v>
      </c>
      <c r="C4382" t="s">
        <v>26</v>
      </c>
      <c r="D4382" t="s">
        <v>15</v>
      </c>
      <c r="E4382" t="s">
        <v>9</v>
      </c>
      <c r="F4382" t="s">
        <v>20</v>
      </c>
      <c r="G4382" s="2">
        <v>0.20833333333333334</v>
      </c>
      <c r="H4382" s="3">
        <v>46103</v>
      </c>
      <c r="I4382">
        <v>3</v>
      </c>
      <c r="J4382">
        <f>_xlfn.XLOOKUP(tbl_logs[[#This Row],[Target_Department]],tbl_DeptWeight[Department], tbl_DeptWeight[Impact Score])</f>
        <v>3</v>
      </c>
      <c r="K4382">
        <f>_xlfn.XLOOKUP(tbl_logs[[#This Row],[Employee_Action]],tbl_ResponseLikelihood[Employee Action],tbl_ResponseLikelihood[Likelihood Score])</f>
        <v>2</v>
      </c>
      <c r="L4382">
        <f>tbl_logs[[#This Row],[Impact Score]]*tbl_logs[[#This Row],[Response Multiplier]]</f>
        <v>6</v>
      </c>
      <c r="M4382" t="str" cm="1">
        <f t="array" ref="M4382">_xlfn.IFS(tbl_logs[[#This Row],[Total Score]]&lt;=4, "Low", tbl_logs[[#This Row],[Total Score]]&lt;=10, "Medium", tbl_logs[[#This Row],[Total Score]]&lt;=19, "High", tbl_logs[[#This Row],[Total Score]]&lt;=25, "Very High")</f>
        <v>Medium</v>
      </c>
      <c r="N4382" t="str" cm="1">
        <f t="array" ref="N4382">_xlfn.IFS(tbl_logs[[#This Row],[Total Score]]&lt;=4, "Low", tbl_logs[[#This Row],[Total Score]]&lt;=10, "Medium", tbl_logs[[#This Row],[Total Score]]&lt;=17, "High", tbl_logs[[#This Row],[Total Score]]&lt;=25, "Critical")</f>
        <v>Medium</v>
      </c>
    </row>
    <row r="4383" spans="1:14" x14ac:dyDescent="0.3">
      <c r="A4383" t="s">
        <v>3558</v>
      </c>
      <c r="B4383" s="1">
        <v>46103.239583333336</v>
      </c>
      <c r="C4383" t="s">
        <v>26</v>
      </c>
      <c r="D4383" t="s">
        <v>22</v>
      </c>
      <c r="E4383" t="s">
        <v>16</v>
      </c>
      <c r="F4383" t="s">
        <v>10</v>
      </c>
      <c r="G4383" s="2">
        <v>0.23958333333333334</v>
      </c>
      <c r="H4383" s="3">
        <v>46103</v>
      </c>
      <c r="I4383">
        <v>3</v>
      </c>
      <c r="J4383">
        <f>_xlfn.XLOOKUP(tbl_logs[[#This Row],[Target_Department]],tbl_DeptWeight[Department], tbl_DeptWeight[Impact Score])</f>
        <v>3</v>
      </c>
      <c r="K4383">
        <f>_xlfn.XLOOKUP(tbl_logs[[#This Row],[Employee_Action]],tbl_ResponseLikelihood[Employee Action],tbl_ResponseLikelihood[Likelihood Score])</f>
        <v>2</v>
      </c>
      <c r="L4383">
        <f>tbl_logs[[#This Row],[Impact Score]]*tbl_logs[[#This Row],[Response Multiplier]]</f>
        <v>6</v>
      </c>
      <c r="M4383" t="str" cm="1">
        <f t="array" ref="M4383">_xlfn.IFS(tbl_logs[[#This Row],[Total Score]]&lt;=4, "Low", tbl_logs[[#This Row],[Total Score]]&lt;=10, "Medium", tbl_logs[[#This Row],[Total Score]]&lt;=19, "High", tbl_logs[[#This Row],[Total Score]]&lt;=25, "Very High")</f>
        <v>Medium</v>
      </c>
      <c r="N4383" t="str" cm="1">
        <f t="array" ref="N4383">_xlfn.IFS(tbl_logs[[#This Row],[Total Score]]&lt;=4, "Low", tbl_logs[[#This Row],[Total Score]]&lt;=10, "Medium", tbl_logs[[#This Row],[Total Score]]&lt;=17, "High", tbl_logs[[#This Row],[Total Score]]&lt;=25, "Critical")</f>
        <v>Medium</v>
      </c>
    </row>
    <row r="4384" spans="1:14" x14ac:dyDescent="0.3">
      <c r="A4384" t="s">
        <v>1998</v>
      </c>
      <c r="B4384" s="1">
        <v>46103.256944444445</v>
      </c>
      <c r="C4384" t="s">
        <v>40</v>
      </c>
      <c r="D4384" t="s">
        <v>22</v>
      </c>
      <c r="E4384" t="s">
        <v>16</v>
      </c>
      <c r="F4384" t="s">
        <v>10</v>
      </c>
      <c r="G4384" s="2">
        <v>0.25694444444444442</v>
      </c>
      <c r="H4384" s="3">
        <v>46103</v>
      </c>
      <c r="I4384">
        <v>3</v>
      </c>
      <c r="J4384">
        <f>_xlfn.XLOOKUP(tbl_logs[[#This Row],[Target_Department]],tbl_DeptWeight[Department], tbl_DeptWeight[Impact Score])</f>
        <v>5</v>
      </c>
      <c r="K4384">
        <f>_xlfn.XLOOKUP(tbl_logs[[#This Row],[Employee_Action]],tbl_ResponseLikelihood[Employee Action],tbl_ResponseLikelihood[Likelihood Score])</f>
        <v>2</v>
      </c>
      <c r="L4384">
        <f>tbl_logs[[#This Row],[Impact Score]]*tbl_logs[[#This Row],[Response Multiplier]]</f>
        <v>10</v>
      </c>
      <c r="M4384" t="str" cm="1">
        <f t="array" ref="M4384">_xlfn.IFS(tbl_logs[[#This Row],[Total Score]]&lt;=4, "Low", tbl_logs[[#This Row],[Total Score]]&lt;=10, "Medium", tbl_logs[[#This Row],[Total Score]]&lt;=19, "High", tbl_logs[[#This Row],[Total Score]]&lt;=25, "Very High")</f>
        <v>Medium</v>
      </c>
      <c r="N4384" t="str" cm="1">
        <f t="array" ref="N4384">_xlfn.IFS(tbl_logs[[#This Row],[Total Score]]&lt;=4, "Low", tbl_logs[[#This Row],[Total Score]]&lt;=10, "Medium", tbl_logs[[#This Row],[Total Score]]&lt;=17, "High", tbl_logs[[#This Row],[Total Score]]&lt;=25, "Critical")</f>
        <v>Medium</v>
      </c>
    </row>
    <row r="4385" spans="1:14" x14ac:dyDescent="0.3">
      <c r="A4385" t="s">
        <v>685</v>
      </c>
      <c r="B4385" s="1">
        <v>46103.292361111111</v>
      </c>
      <c r="C4385" t="s">
        <v>35</v>
      </c>
      <c r="D4385" t="s">
        <v>18</v>
      </c>
      <c r="E4385" t="s">
        <v>19</v>
      </c>
      <c r="F4385" t="s">
        <v>20</v>
      </c>
      <c r="G4385" s="2">
        <v>0.29236111111111113</v>
      </c>
      <c r="H4385" s="3">
        <v>46103</v>
      </c>
      <c r="I4385">
        <v>3</v>
      </c>
      <c r="J4385">
        <f>_xlfn.XLOOKUP(tbl_logs[[#This Row],[Target_Department]],tbl_DeptWeight[Department], tbl_DeptWeight[Impact Score])</f>
        <v>1</v>
      </c>
      <c r="K4385">
        <f>_xlfn.XLOOKUP(tbl_logs[[#This Row],[Employee_Action]],tbl_ResponseLikelihood[Employee Action],tbl_ResponseLikelihood[Likelihood Score])</f>
        <v>2</v>
      </c>
      <c r="L4385">
        <f>tbl_logs[[#This Row],[Impact Score]]*tbl_logs[[#This Row],[Response Multiplier]]</f>
        <v>2</v>
      </c>
      <c r="M4385" t="str" cm="1">
        <f t="array" ref="M4385">_xlfn.IFS(tbl_logs[[#This Row],[Total Score]]&lt;=4, "Low", tbl_logs[[#This Row],[Total Score]]&lt;=10, "Medium", tbl_logs[[#This Row],[Total Score]]&lt;=19, "High", tbl_logs[[#This Row],[Total Score]]&lt;=25, "Very High")</f>
        <v>Low</v>
      </c>
      <c r="N4385" t="str" cm="1">
        <f t="array" ref="N4385">_xlfn.IFS(tbl_logs[[#This Row],[Total Score]]&lt;=4, "Low", tbl_logs[[#This Row],[Total Score]]&lt;=10, "Medium", tbl_logs[[#This Row],[Total Score]]&lt;=17, "High", tbl_logs[[#This Row],[Total Score]]&lt;=25, "Critical")</f>
        <v>Low</v>
      </c>
    </row>
    <row r="4386" spans="1:14" x14ac:dyDescent="0.3">
      <c r="A4386" t="s">
        <v>2838</v>
      </c>
      <c r="B4386" s="1">
        <v>46103.304861111108</v>
      </c>
      <c r="C4386" t="s">
        <v>7</v>
      </c>
      <c r="D4386" t="s">
        <v>15</v>
      </c>
      <c r="E4386" t="s">
        <v>19</v>
      </c>
      <c r="F4386" t="s">
        <v>33</v>
      </c>
      <c r="G4386" s="2">
        <v>0.30486111111111114</v>
      </c>
      <c r="H4386" s="3">
        <v>46103</v>
      </c>
      <c r="I4386">
        <v>3</v>
      </c>
      <c r="J4386">
        <f>_xlfn.XLOOKUP(tbl_logs[[#This Row],[Target_Department]],tbl_DeptWeight[Department], tbl_DeptWeight[Impact Score])</f>
        <v>3</v>
      </c>
      <c r="K4386">
        <f>_xlfn.XLOOKUP(tbl_logs[[#This Row],[Employee_Action]],tbl_ResponseLikelihood[Employee Action],tbl_ResponseLikelihood[Likelihood Score])</f>
        <v>4</v>
      </c>
      <c r="L4386">
        <f>tbl_logs[[#This Row],[Impact Score]]*tbl_logs[[#This Row],[Response Multiplier]]</f>
        <v>12</v>
      </c>
      <c r="M4386" t="str" cm="1">
        <f t="array" ref="M4386">_xlfn.IFS(tbl_logs[[#This Row],[Total Score]]&lt;=4, "Low", tbl_logs[[#This Row],[Total Score]]&lt;=10, "Medium", tbl_logs[[#This Row],[Total Score]]&lt;=19, "High", tbl_logs[[#This Row],[Total Score]]&lt;=25, "Very High")</f>
        <v>High</v>
      </c>
      <c r="N4386" t="str" cm="1">
        <f t="array" ref="N4386">_xlfn.IFS(tbl_logs[[#This Row],[Total Score]]&lt;=4, "Low", tbl_logs[[#This Row],[Total Score]]&lt;=10, "Medium", tbl_logs[[#This Row],[Total Score]]&lt;=17, "High", tbl_logs[[#This Row],[Total Score]]&lt;=25, "Critical")</f>
        <v>High</v>
      </c>
    </row>
    <row r="4387" spans="1:14" x14ac:dyDescent="0.3">
      <c r="A4387" t="s">
        <v>2571</v>
      </c>
      <c r="B4387" s="1">
        <v>46103.311805555553</v>
      </c>
      <c r="C4387" t="s">
        <v>7</v>
      </c>
      <c r="D4387" t="s">
        <v>8</v>
      </c>
      <c r="E4387" t="s">
        <v>19</v>
      </c>
      <c r="F4387" t="s">
        <v>20</v>
      </c>
      <c r="G4387" s="2">
        <v>0.31180555555555556</v>
      </c>
      <c r="H4387" s="3">
        <v>46103</v>
      </c>
      <c r="I4387">
        <v>3</v>
      </c>
      <c r="J4387">
        <f>_xlfn.XLOOKUP(tbl_logs[[#This Row],[Target_Department]],tbl_DeptWeight[Department], tbl_DeptWeight[Impact Score])</f>
        <v>3</v>
      </c>
      <c r="K4387">
        <f>_xlfn.XLOOKUP(tbl_logs[[#This Row],[Employee_Action]],tbl_ResponseLikelihood[Employee Action],tbl_ResponseLikelihood[Likelihood Score])</f>
        <v>2</v>
      </c>
      <c r="L4387">
        <f>tbl_logs[[#This Row],[Impact Score]]*tbl_logs[[#This Row],[Response Multiplier]]</f>
        <v>6</v>
      </c>
      <c r="M4387" t="str" cm="1">
        <f t="array" ref="M4387">_xlfn.IFS(tbl_logs[[#This Row],[Total Score]]&lt;=4, "Low", tbl_logs[[#This Row],[Total Score]]&lt;=10, "Medium", tbl_logs[[#This Row],[Total Score]]&lt;=19, "High", tbl_logs[[#This Row],[Total Score]]&lt;=25, "Very High")</f>
        <v>Medium</v>
      </c>
      <c r="N4387" t="str" cm="1">
        <f t="array" ref="N4387">_xlfn.IFS(tbl_logs[[#This Row],[Total Score]]&lt;=4, "Low", tbl_logs[[#This Row],[Total Score]]&lt;=10, "Medium", tbl_logs[[#This Row],[Total Score]]&lt;=17, "High", tbl_logs[[#This Row],[Total Score]]&lt;=25, "Critical")</f>
        <v>Medium</v>
      </c>
    </row>
    <row r="4388" spans="1:14" x14ac:dyDescent="0.3">
      <c r="A4388" t="s">
        <v>658</v>
      </c>
      <c r="B4388" s="1">
        <v>46103.316666666666</v>
      </c>
      <c r="C4388" t="s">
        <v>7</v>
      </c>
      <c r="D4388" t="s">
        <v>15</v>
      </c>
      <c r="E4388" t="s">
        <v>19</v>
      </c>
      <c r="F4388" t="s">
        <v>20</v>
      </c>
      <c r="G4388" s="2">
        <v>0.31666666666666665</v>
      </c>
      <c r="H4388" s="3">
        <v>46103</v>
      </c>
      <c r="I4388">
        <v>3</v>
      </c>
      <c r="J4388">
        <f>_xlfn.XLOOKUP(tbl_logs[[#This Row],[Target_Department]],tbl_DeptWeight[Department], tbl_DeptWeight[Impact Score])</f>
        <v>3</v>
      </c>
      <c r="K4388">
        <f>_xlfn.XLOOKUP(tbl_logs[[#This Row],[Employee_Action]],tbl_ResponseLikelihood[Employee Action],tbl_ResponseLikelihood[Likelihood Score])</f>
        <v>2</v>
      </c>
      <c r="L4388">
        <f>tbl_logs[[#This Row],[Impact Score]]*tbl_logs[[#This Row],[Response Multiplier]]</f>
        <v>6</v>
      </c>
      <c r="M4388" t="str" cm="1">
        <f t="array" ref="M4388">_xlfn.IFS(tbl_logs[[#This Row],[Total Score]]&lt;=4, "Low", tbl_logs[[#This Row],[Total Score]]&lt;=10, "Medium", tbl_logs[[#This Row],[Total Score]]&lt;=19, "High", tbl_logs[[#This Row],[Total Score]]&lt;=25, "Very High")</f>
        <v>Medium</v>
      </c>
      <c r="N4388" t="str" cm="1">
        <f t="array" ref="N4388">_xlfn.IFS(tbl_logs[[#This Row],[Total Score]]&lt;=4, "Low", tbl_logs[[#This Row],[Total Score]]&lt;=10, "Medium", tbl_logs[[#This Row],[Total Score]]&lt;=17, "High", tbl_logs[[#This Row],[Total Score]]&lt;=25, "Critical")</f>
        <v>Medium</v>
      </c>
    </row>
    <row r="4389" spans="1:14" x14ac:dyDescent="0.3">
      <c r="A4389" t="s">
        <v>4374</v>
      </c>
      <c r="B4389" s="1">
        <v>46103.316666666666</v>
      </c>
      <c r="C4389" t="s">
        <v>7</v>
      </c>
      <c r="D4389" t="s">
        <v>8</v>
      </c>
      <c r="E4389" t="s">
        <v>9</v>
      </c>
      <c r="F4389" t="s">
        <v>20</v>
      </c>
      <c r="G4389" s="2">
        <v>0.31666666666666665</v>
      </c>
      <c r="H4389" s="3">
        <v>46103</v>
      </c>
      <c r="I4389">
        <v>3</v>
      </c>
      <c r="J4389">
        <f>_xlfn.XLOOKUP(tbl_logs[[#This Row],[Target_Department]],tbl_DeptWeight[Department], tbl_DeptWeight[Impact Score])</f>
        <v>3</v>
      </c>
      <c r="K4389">
        <f>_xlfn.XLOOKUP(tbl_logs[[#This Row],[Employee_Action]],tbl_ResponseLikelihood[Employee Action],tbl_ResponseLikelihood[Likelihood Score])</f>
        <v>2</v>
      </c>
      <c r="L4389">
        <f>tbl_logs[[#This Row],[Impact Score]]*tbl_logs[[#This Row],[Response Multiplier]]</f>
        <v>6</v>
      </c>
      <c r="M4389" t="str" cm="1">
        <f t="array" ref="M4389">_xlfn.IFS(tbl_logs[[#This Row],[Total Score]]&lt;=4, "Low", tbl_logs[[#This Row],[Total Score]]&lt;=10, "Medium", tbl_logs[[#This Row],[Total Score]]&lt;=19, "High", tbl_logs[[#This Row],[Total Score]]&lt;=25, "Very High")</f>
        <v>Medium</v>
      </c>
      <c r="N4389" t="str" cm="1">
        <f t="array" ref="N4389">_xlfn.IFS(tbl_logs[[#This Row],[Total Score]]&lt;=4, "Low", tbl_logs[[#This Row],[Total Score]]&lt;=10, "Medium", tbl_logs[[#This Row],[Total Score]]&lt;=17, "High", tbl_logs[[#This Row],[Total Score]]&lt;=25, "Critical")</f>
        <v>Medium</v>
      </c>
    </row>
    <row r="4390" spans="1:14" x14ac:dyDescent="0.3">
      <c r="A4390" t="s">
        <v>3308</v>
      </c>
      <c r="B4390" s="1">
        <v>46103.376388888886</v>
      </c>
      <c r="C4390" t="s">
        <v>7</v>
      </c>
      <c r="D4390" t="s">
        <v>18</v>
      </c>
      <c r="E4390" t="s">
        <v>19</v>
      </c>
      <c r="F4390" t="s">
        <v>10</v>
      </c>
      <c r="G4390" s="2">
        <v>0.37638888888888888</v>
      </c>
      <c r="H4390" s="3">
        <v>46103</v>
      </c>
      <c r="I4390">
        <v>3</v>
      </c>
      <c r="J4390">
        <f>_xlfn.XLOOKUP(tbl_logs[[#This Row],[Target_Department]],tbl_DeptWeight[Department], tbl_DeptWeight[Impact Score])</f>
        <v>3</v>
      </c>
      <c r="K4390">
        <f>_xlfn.XLOOKUP(tbl_logs[[#This Row],[Employee_Action]],tbl_ResponseLikelihood[Employee Action],tbl_ResponseLikelihood[Likelihood Score])</f>
        <v>2</v>
      </c>
      <c r="L4390">
        <f>tbl_logs[[#This Row],[Impact Score]]*tbl_logs[[#This Row],[Response Multiplier]]</f>
        <v>6</v>
      </c>
      <c r="M4390" t="str" cm="1">
        <f t="array" ref="M4390">_xlfn.IFS(tbl_logs[[#This Row],[Total Score]]&lt;=4, "Low", tbl_logs[[#This Row],[Total Score]]&lt;=10, "Medium", tbl_logs[[#This Row],[Total Score]]&lt;=19, "High", tbl_logs[[#This Row],[Total Score]]&lt;=25, "Very High")</f>
        <v>Medium</v>
      </c>
      <c r="N4390" t="str" cm="1">
        <f t="array" ref="N4390">_xlfn.IFS(tbl_logs[[#This Row],[Total Score]]&lt;=4, "Low", tbl_logs[[#This Row],[Total Score]]&lt;=10, "Medium", tbl_logs[[#This Row],[Total Score]]&lt;=17, "High", tbl_logs[[#This Row],[Total Score]]&lt;=25, "Critical")</f>
        <v>Medium</v>
      </c>
    </row>
    <row r="4391" spans="1:14" x14ac:dyDescent="0.3">
      <c r="A4391" t="s">
        <v>320</v>
      </c>
      <c r="B4391" s="1">
        <v>46103.385416666664</v>
      </c>
      <c r="C4391" t="s">
        <v>40</v>
      </c>
      <c r="D4391" t="s">
        <v>22</v>
      </c>
      <c r="E4391" t="s">
        <v>16</v>
      </c>
      <c r="F4391" t="s">
        <v>10</v>
      </c>
      <c r="G4391" s="2">
        <v>0.38541666666666669</v>
      </c>
      <c r="H4391" s="3">
        <v>46103</v>
      </c>
      <c r="I4391">
        <v>3</v>
      </c>
      <c r="J4391">
        <f>_xlfn.XLOOKUP(tbl_logs[[#This Row],[Target_Department]],tbl_DeptWeight[Department], tbl_DeptWeight[Impact Score])</f>
        <v>5</v>
      </c>
      <c r="K4391">
        <f>_xlfn.XLOOKUP(tbl_logs[[#This Row],[Employee_Action]],tbl_ResponseLikelihood[Employee Action],tbl_ResponseLikelihood[Likelihood Score])</f>
        <v>2</v>
      </c>
      <c r="L4391">
        <f>tbl_logs[[#This Row],[Impact Score]]*tbl_logs[[#This Row],[Response Multiplier]]</f>
        <v>10</v>
      </c>
      <c r="M4391" t="str" cm="1">
        <f t="array" ref="M4391">_xlfn.IFS(tbl_logs[[#This Row],[Total Score]]&lt;=4, "Low", tbl_logs[[#This Row],[Total Score]]&lt;=10, "Medium", tbl_logs[[#This Row],[Total Score]]&lt;=19, "High", tbl_logs[[#This Row],[Total Score]]&lt;=25, "Very High")</f>
        <v>Medium</v>
      </c>
      <c r="N4391" t="str" cm="1">
        <f t="array" ref="N4391">_xlfn.IFS(tbl_logs[[#This Row],[Total Score]]&lt;=4, "Low", tbl_logs[[#This Row],[Total Score]]&lt;=10, "Medium", tbl_logs[[#This Row],[Total Score]]&lt;=17, "High", tbl_logs[[#This Row],[Total Score]]&lt;=25, "Critical")</f>
        <v>Medium</v>
      </c>
    </row>
    <row r="4392" spans="1:14" x14ac:dyDescent="0.3">
      <c r="A4392" t="s">
        <v>1543</v>
      </c>
      <c r="B4392" s="1">
        <v>46103.402083333334</v>
      </c>
      <c r="C4392" t="s">
        <v>7</v>
      </c>
      <c r="D4392" t="s">
        <v>8</v>
      </c>
      <c r="E4392" t="s">
        <v>19</v>
      </c>
      <c r="F4392" t="s">
        <v>33</v>
      </c>
      <c r="G4392" s="2">
        <v>0.40208333333333335</v>
      </c>
      <c r="H4392" s="3">
        <v>46103</v>
      </c>
      <c r="I4392">
        <v>3</v>
      </c>
      <c r="J4392">
        <f>_xlfn.XLOOKUP(tbl_logs[[#This Row],[Target_Department]],tbl_DeptWeight[Department], tbl_DeptWeight[Impact Score])</f>
        <v>3</v>
      </c>
      <c r="K4392">
        <f>_xlfn.XLOOKUP(tbl_logs[[#This Row],[Employee_Action]],tbl_ResponseLikelihood[Employee Action],tbl_ResponseLikelihood[Likelihood Score])</f>
        <v>4</v>
      </c>
      <c r="L4392">
        <f>tbl_logs[[#This Row],[Impact Score]]*tbl_logs[[#This Row],[Response Multiplier]]</f>
        <v>12</v>
      </c>
      <c r="M4392" t="str" cm="1">
        <f t="array" ref="M4392">_xlfn.IFS(tbl_logs[[#This Row],[Total Score]]&lt;=4, "Low", tbl_logs[[#This Row],[Total Score]]&lt;=10, "Medium", tbl_logs[[#This Row],[Total Score]]&lt;=19, "High", tbl_logs[[#This Row],[Total Score]]&lt;=25, "Very High")</f>
        <v>High</v>
      </c>
      <c r="N4392" t="str" cm="1">
        <f t="array" ref="N4392">_xlfn.IFS(tbl_logs[[#This Row],[Total Score]]&lt;=4, "Low", tbl_logs[[#This Row],[Total Score]]&lt;=10, "Medium", tbl_logs[[#This Row],[Total Score]]&lt;=17, "High", tbl_logs[[#This Row],[Total Score]]&lt;=25, "Critical")</f>
        <v>High</v>
      </c>
    </row>
    <row r="4393" spans="1:14" x14ac:dyDescent="0.3">
      <c r="A4393" t="s">
        <v>2064</v>
      </c>
      <c r="B4393" s="1">
        <v>46103.422222222223</v>
      </c>
      <c r="C4393" t="s">
        <v>35</v>
      </c>
      <c r="D4393" t="s">
        <v>22</v>
      </c>
      <c r="E4393" t="s">
        <v>19</v>
      </c>
      <c r="F4393" t="s">
        <v>20</v>
      </c>
      <c r="G4393" s="2">
        <v>0.42222222222222222</v>
      </c>
      <c r="H4393" s="3">
        <v>46103</v>
      </c>
      <c r="I4393">
        <v>3</v>
      </c>
      <c r="J4393">
        <f>_xlfn.XLOOKUP(tbl_logs[[#This Row],[Target_Department]],tbl_DeptWeight[Department], tbl_DeptWeight[Impact Score])</f>
        <v>1</v>
      </c>
      <c r="K4393">
        <f>_xlfn.XLOOKUP(tbl_logs[[#This Row],[Employee_Action]],tbl_ResponseLikelihood[Employee Action],tbl_ResponseLikelihood[Likelihood Score])</f>
        <v>2</v>
      </c>
      <c r="L4393">
        <f>tbl_logs[[#This Row],[Impact Score]]*tbl_logs[[#This Row],[Response Multiplier]]</f>
        <v>2</v>
      </c>
      <c r="M4393" t="str" cm="1">
        <f t="array" ref="M4393">_xlfn.IFS(tbl_logs[[#This Row],[Total Score]]&lt;=4, "Low", tbl_logs[[#This Row],[Total Score]]&lt;=10, "Medium", tbl_logs[[#This Row],[Total Score]]&lt;=19, "High", tbl_logs[[#This Row],[Total Score]]&lt;=25, "Very High")</f>
        <v>Low</v>
      </c>
      <c r="N4393" t="str" cm="1">
        <f t="array" ref="N4393">_xlfn.IFS(tbl_logs[[#This Row],[Total Score]]&lt;=4, "Low", tbl_logs[[#This Row],[Total Score]]&lt;=10, "Medium", tbl_logs[[#This Row],[Total Score]]&lt;=17, "High", tbl_logs[[#This Row],[Total Score]]&lt;=25, "Critical")</f>
        <v>Low</v>
      </c>
    </row>
    <row r="4394" spans="1:14" x14ac:dyDescent="0.3">
      <c r="A4394" t="s">
        <v>3603</v>
      </c>
      <c r="B4394" s="1">
        <v>46103.423611111109</v>
      </c>
      <c r="C4394" t="s">
        <v>7</v>
      </c>
      <c r="D4394" t="s">
        <v>15</v>
      </c>
      <c r="E4394" t="s">
        <v>19</v>
      </c>
      <c r="F4394" t="s">
        <v>20</v>
      </c>
      <c r="G4394" s="2">
        <v>0.4236111111111111</v>
      </c>
      <c r="H4394" s="3">
        <v>46103</v>
      </c>
      <c r="I4394">
        <v>3</v>
      </c>
      <c r="J4394">
        <f>_xlfn.XLOOKUP(tbl_logs[[#This Row],[Target_Department]],tbl_DeptWeight[Department], tbl_DeptWeight[Impact Score])</f>
        <v>3</v>
      </c>
      <c r="K4394">
        <f>_xlfn.XLOOKUP(tbl_logs[[#This Row],[Employee_Action]],tbl_ResponseLikelihood[Employee Action],tbl_ResponseLikelihood[Likelihood Score])</f>
        <v>2</v>
      </c>
      <c r="L4394">
        <f>tbl_logs[[#This Row],[Impact Score]]*tbl_logs[[#This Row],[Response Multiplier]]</f>
        <v>6</v>
      </c>
      <c r="M4394" t="str" cm="1">
        <f t="array" ref="M4394">_xlfn.IFS(tbl_logs[[#This Row],[Total Score]]&lt;=4, "Low", tbl_logs[[#This Row],[Total Score]]&lt;=10, "Medium", tbl_logs[[#This Row],[Total Score]]&lt;=19, "High", tbl_logs[[#This Row],[Total Score]]&lt;=25, "Very High")</f>
        <v>Medium</v>
      </c>
      <c r="N4394" t="str" cm="1">
        <f t="array" ref="N4394">_xlfn.IFS(tbl_logs[[#This Row],[Total Score]]&lt;=4, "Low", tbl_logs[[#This Row],[Total Score]]&lt;=10, "Medium", tbl_logs[[#This Row],[Total Score]]&lt;=17, "High", tbl_logs[[#This Row],[Total Score]]&lt;=25, "Critical")</f>
        <v>Medium</v>
      </c>
    </row>
    <row r="4395" spans="1:14" x14ac:dyDescent="0.3">
      <c r="A4395" t="s">
        <v>2205</v>
      </c>
      <c r="B4395" s="1">
        <v>46103.433333333334</v>
      </c>
      <c r="C4395" t="s">
        <v>26</v>
      </c>
      <c r="D4395" t="s">
        <v>15</v>
      </c>
      <c r="E4395" t="s">
        <v>19</v>
      </c>
      <c r="F4395" t="s">
        <v>20</v>
      </c>
      <c r="G4395" s="2">
        <v>0.43333333333333335</v>
      </c>
      <c r="H4395" s="3">
        <v>46103</v>
      </c>
      <c r="I4395">
        <v>3</v>
      </c>
      <c r="J4395">
        <f>_xlfn.XLOOKUP(tbl_logs[[#This Row],[Target_Department]],tbl_DeptWeight[Department], tbl_DeptWeight[Impact Score])</f>
        <v>3</v>
      </c>
      <c r="K4395">
        <f>_xlfn.XLOOKUP(tbl_logs[[#This Row],[Employee_Action]],tbl_ResponseLikelihood[Employee Action],tbl_ResponseLikelihood[Likelihood Score])</f>
        <v>2</v>
      </c>
      <c r="L4395">
        <f>tbl_logs[[#This Row],[Impact Score]]*tbl_logs[[#This Row],[Response Multiplier]]</f>
        <v>6</v>
      </c>
      <c r="M4395" t="str" cm="1">
        <f t="array" ref="M4395">_xlfn.IFS(tbl_logs[[#This Row],[Total Score]]&lt;=4, "Low", tbl_logs[[#This Row],[Total Score]]&lt;=10, "Medium", tbl_logs[[#This Row],[Total Score]]&lt;=19, "High", tbl_logs[[#This Row],[Total Score]]&lt;=25, "Very High")</f>
        <v>Medium</v>
      </c>
      <c r="N4395" t="str" cm="1">
        <f t="array" ref="N4395">_xlfn.IFS(tbl_logs[[#This Row],[Total Score]]&lt;=4, "Low", tbl_logs[[#This Row],[Total Score]]&lt;=10, "Medium", tbl_logs[[#This Row],[Total Score]]&lt;=17, "High", tbl_logs[[#This Row],[Total Score]]&lt;=25, "Critical")</f>
        <v>Medium</v>
      </c>
    </row>
    <row r="4396" spans="1:14" x14ac:dyDescent="0.3">
      <c r="A4396" t="s">
        <v>4308</v>
      </c>
      <c r="B4396" s="1">
        <v>46103.438194444447</v>
      </c>
      <c r="C4396" t="s">
        <v>35</v>
      </c>
      <c r="D4396" t="s">
        <v>15</v>
      </c>
      <c r="E4396" t="s">
        <v>16</v>
      </c>
      <c r="F4396" t="s">
        <v>13</v>
      </c>
      <c r="G4396" s="2">
        <v>0.43819444444444444</v>
      </c>
      <c r="H4396" s="3">
        <v>46103</v>
      </c>
      <c r="I4396">
        <v>3</v>
      </c>
      <c r="J4396">
        <f>_xlfn.XLOOKUP(tbl_logs[[#This Row],[Target_Department]],tbl_DeptWeight[Department], tbl_DeptWeight[Impact Score])</f>
        <v>1</v>
      </c>
      <c r="K4396">
        <f>_xlfn.XLOOKUP(tbl_logs[[#This Row],[Employee_Action]],tbl_ResponseLikelihood[Employee Action],tbl_ResponseLikelihood[Likelihood Score])</f>
        <v>1</v>
      </c>
      <c r="L4396">
        <f>tbl_logs[[#This Row],[Impact Score]]*tbl_logs[[#This Row],[Response Multiplier]]</f>
        <v>1</v>
      </c>
      <c r="M4396" t="str" cm="1">
        <f t="array" ref="M4396">_xlfn.IFS(tbl_logs[[#This Row],[Total Score]]&lt;=4, "Low", tbl_logs[[#This Row],[Total Score]]&lt;=10, "Medium", tbl_logs[[#This Row],[Total Score]]&lt;=19, "High", tbl_logs[[#This Row],[Total Score]]&lt;=25, "Very High")</f>
        <v>Low</v>
      </c>
      <c r="N4396" t="str" cm="1">
        <f t="array" ref="N4396">_xlfn.IFS(tbl_logs[[#This Row],[Total Score]]&lt;=4, "Low", tbl_logs[[#This Row],[Total Score]]&lt;=10, "Medium", tbl_logs[[#This Row],[Total Score]]&lt;=17, "High", tbl_logs[[#This Row],[Total Score]]&lt;=25, "Critical")</f>
        <v>Low</v>
      </c>
    </row>
    <row r="4397" spans="1:14" x14ac:dyDescent="0.3">
      <c r="A4397" t="s">
        <v>2754</v>
      </c>
      <c r="B4397" s="1">
        <v>46103.440972222219</v>
      </c>
      <c r="C4397" t="s">
        <v>7</v>
      </c>
      <c r="D4397" t="s">
        <v>18</v>
      </c>
      <c r="E4397" t="s">
        <v>19</v>
      </c>
      <c r="F4397" t="s">
        <v>20</v>
      </c>
      <c r="G4397" s="2">
        <v>0.44097222222222221</v>
      </c>
      <c r="H4397" s="3">
        <v>46103</v>
      </c>
      <c r="I4397">
        <v>3</v>
      </c>
      <c r="J4397">
        <f>_xlfn.XLOOKUP(tbl_logs[[#This Row],[Target_Department]],tbl_DeptWeight[Department], tbl_DeptWeight[Impact Score])</f>
        <v>3</v>
      </c>
      <c r="K4397">
        <f>_xlfn.XLOOKUP(tbl_logs[[#This Row],[Employee_Action]],tbl_ResponseLikelihood[Employee Action],tbl_ResponseLikelihood[Likelihood Score])</f>
        <v>2</v>
      </c>
      <c r="L4397">
        <f>tbl_logs[[#This Row],[Impact Score]]*tbl_logs[[#This Row],[Response Multiplier]]</f>
        <v>6</v>
      </c>
      <c r="M4397" t="str" cm="1">
        <f t="array" ref="M4397">_xlfn.IFS(tbl_logs[[#This Row],[Total Score]]&lt;=4, "Low", tbl_logs[[#This Row],[Total Score]]&lt;=10, "Medium", tbl_logs[[#This Row],[Total Score]]&lt;=19, "High", tbl_logs[[#This Row],[Total Score]]&lt;=25, "Very High")</f>
        <v>Medium</v>
      </c>
      <c r="N4397" t="str" cm="1">
        <f t="array" ref="N4397">_xlfn.IFS(tbl_logs[[#This Row],[Total Score]]&lt;=4, "Low", tbl_logs[[#This Row],[Total Score]]&lt;=10, "Medium", tbl_logs[[#This Row],[Total Score]]&lt;=17, "High", tbl_logs[[#This Row],[Total Score]]&lt;=25, "Critical")</f>
        <v>Medium</v>
      </c>
    </row>
    <row r="4398" spans="1:14" x14ac:dyDescent="0.3">
      <c r="A4398" t="s">
        <v>2174</v>
      </c>
      <c r="B4398" s="1">
        <v>46103.446527777778</v>
      </c>
      <c r="C4398" t="s">
        <v>7</v>
      </c>
      <c r="D4398" t="s">
        <v>18</v>
      </c>
      <c r="E4398" t="s">
        <v>31</v>
      </c>
      <c r="F4398" t="s">
        <v>10</v>
      </c>
      <c r="G4398" s="2">
        <v>0.4465277777777778</v>
      </c>
      <c r="H4398" s="3">
        <v>46103</v>
      </c>
      <c r="I4398">
        <v>3</v>
      </c>
      <c r="J4398">
        <f>_xlfn.XLOOKUP(tbl_logs[[#This Row],[Target_Department]],tbl_DeptWeight[Department], tbl_DeptWeight[Impact Score])</f>
        <v>3</v>
      </c>
      <c r="K4398">
        <f>_xlfn.XLOOKUP(tbl_logs[[#This Row],[Employee_Action]],tbl_ResponseLikelihood[Employee Action],tbl_ResponseLikelihood[Likelihood Score])</f>
        <v>2</v>
      </c>
      <c r="L4398">
        <f>tbl_logs[[#This Row],[Impact Score]]*tbl_logs[[#This Row],[Response Multiplier]]</f>
        <v>6</v>
      </c>
      <c r="M4398" t="str" cm="1">
        <f t="array" ref="M4398">_xlfn.IFS(tbl_logs[[#This Row],[Total Score]]&lt;=4, "Low", tbl_logs[[#This Row],[Total Score]]&lt;=10, "Medium", tbl_logs[[#This Row],[Total Score]]&lt;=19, "High", tbl_logs[[#This Row],[Total Score]]&lt;=25, "Very High")</f>
        <v>Medium</v>
      </c>
      <c r="N4398" t="str" cm="1">
        <f t="array" ref="N4398">_xlfn.IFS(tbl_logs[[#This Row],[Total Score]]&lt;=4, "Low", tbl_logs[[#This Row],[Total Score]]&lt;=10, "Medium", tbl_logs[[#This Row],[Total Score]]&lt;=17, "High", tbl_logs[[#This Row],[Total Score]]&lt;=25, "Critical")</f>
        <v>Medium</v>
      </c>
    </row>
    <row r="4399" spans="1:14" x14ac:dyDescent="0.3">
      <c r="A4399" t="s">
        <v>991</v>
      </c>
      <c r="B4399" s="1">
        <v>46103.469444444447</v>
      </c>
      <c r="C4399" t="s">
        <v>7</v>
      </c>
      <c r="D4399" t="s">
        <v>18</v>
      </c>
      <c r="E4399" t="s">
        <v>19</v>
      </c>
      <c r="F4399" t="s">
        <v>53</v>
      </c>
      <c r="G4399" s="2">
        <v>0.46944444444444444</v>
      </c>
      <c r="H4399" s="3">
        <v>46103</v>
      </c>
      <c r="I4399">
        <v>3</v>
      </c>
      <c r="J4399">
        <f>_xlfn.XLOOKUP(tbl_logs[[#This Row],[Target_Department]],tbl_DeptWeight[Department], tbl_DeptWeight[Impact Score])</f>
        <v>3</v>
      </c>
      <c r="K4399">
        <f>_xlfn.XLOOKUP(tbl_logs[[#This Row],[Employee_Action]],tbl_ResponseLikelihood[Employee Action],tbl_ResponseLikelihood[Likelihood Score])</f>
        <v>5</v>
      </c>
      <c r="L4399">
        <f>tbl_logs[[#This Row],[Impact Score]]*tbl_logs[[#This Row],[Response Multiplier]]</f>
        <v>15</v>
      </c>
      <c r="M4399" t="str" cm="1">
        <f t="array" ref="M4399">_xlfn.IFS(tbl_logs[[#This Row],[Total Score]]&lt;=4, "Low", tbl_logs[[#This Row],[Total Score]]&lt;=10, "Medium", tbl_logs[[#This Row],[Total Score]]&lt;=19, "High", tbl_logs[[#This Row],[Total Score]]&lt;=25, "Very High")</f>
        <v>High</v>
      </c>
      <c r="N4399" t="str" cm="1">
        <f t="array" ref="N4399">_xlfn.IFS(tbl_logs[[#This Row],[Total Score]]&lt;=4, "Low", tbl_logs[[#This Row],[Total Score]]&lt;=10, "Medium", tbl_logs[[#This Row],[Total Score]]&lt;=17, "High", tbl_logs[[#This Row],[Total Score]]&lt;=25, "Critical")</f>
        <v>High</v>
      </c>
    </row>
    <row r="4400" spans="1:14" x14ac:dyDescent="0.3">
      <c r="A4400" t="s">
        <v>798</v>
      </c>
      <c r="B4400" s="1">
        <v>46103.491666666669</v>
      </c>
      <c r="C4400" t="s">
        <v>40</v>
      </c>
      <c r="D4400" t="s">
        <v>8</v>
      </c>
      <c r="E4400" t="s">
        <v>16</v>
      </c>
      <c r="F4400" t="s">
        <v>33</v>
      </c>
      <c r="G4400" s="2">
        <v>0.49166666666666664</v>
      </c>
      <c r="H4400" s="3">
        <v>46103</v>
      </c>
      <c r="I4400">
        <v>3</v>
      </c>
      <c r="J4400">
        <f>_xlfn.XLOOKUP(tbl_logs[[#This Row],[Target_Department]],tbl_DeptWeight[Department], tbl_DeptWeight[Impact Score])</f>
        <v>5</v>
      </c>
      <c r="K4400">
        <f>_xlfn.XLOOKUP(tbl_logs[[#This Row],[Employee_Action]],tbl_ResponseLikelihood[Employee Action],tbl_ResponseLikelihood[Likelihood Score])</f>
        <v>4</v>
      </c>
      <c r="L4400">
        <f>tbl_logs[[#This Row],[Impact Score]]*tbl_logs[[#This Row],[Response Multiplier]]</f>
        <v>20</v>
      </c>
      <c r="M4400" t="str" cm="1">
        <f t="array" ref="M4400">_xlfn.IFS(tbl_logs[[#This Row],[Total Score]]&lt;=4, "Low", tbl_logs[[#This Row],[Total Score]]&lt;=10, "Medium", tbl_logs[[#This Row],[Total Score]]&lt;=19, "High", tbl_logs[[#This Row],[Total Score]]&lt;=25, "Very High")</f>
        <v>Very High</v>
      </c>
      <c r="N4400" t="str" cm="1">
        <f t="array" ref="N4400">_xlfn.IFS(tbl_logs[[#This Row],[Total Score]]&lt;=4, "Low", tbl_logs[[#This Row],[Total Score]]&lt;=10, "Medium", tbl_logs[[#This Row],[Total Score]]&lt;=17, "High", tbl_logs[[#This Row],[Total Score]]&lt;=25, "Critical")</f>
        <v>Critical</v>
      </c>
    </row>
    <row r="4401" spans="1:14" x14ac:dyDescent="0.3">
      <c r="A4401" t="s">
        <v>2385</v>
      </c>
      <c r="B4401" s="1">
        <v>46103.502083333333</v>
      </c>
      <c r="C4401" t="s">
        <v>7</v>
      </c>
      <c r="D4401" t="s">
        <v>15</v>
      </c>
      <c r="E4401" t="s">
        <v>19</v>
      </c>
      <c r="F4401" t="s">
        <v>53</v>
      </c>
      <c r="G4401" s="2">
        <v>0.50208333333333333</v>
      </c>
      <c r="H4401" s="3">
        <v>46103</v>
      </c>
      <c r="I4401">
        <v>3</v>
      </c>
      <c r="J4401">
        <f>_xlfn.XLOOKUP(tbl_logs[[#This Row],[Target_Department]],tbl_DeptWeight[Department], tbl_DeptWeight[Impact Score])</f>
        <v>3</v>
      </c>
      <c r="K4401">
        <f>_xlfn.XLOOKUP(tbl_logs[[#This Row],[Employee_Action]],tbl_ResponseLikelihood[Employee Action],tbl_ResponseLikelihood[Likelihood Score])</f>
        <v>5</v>
      </c>
      <c r="L4401">
        <f>tbl_logs[[#This Row],[Impact Score]]*tbl_logs[[#This Row],[Response Multiplier]]</f>
        <v>15</v>
      </c>
      <c r="M4401" t="str" cm="1">
        <f t="array" ref="M4401">_xlfn.IFS(tbl_logs[[#This Row],[Total Score]]&lt;=4, "Low", tbl_logs[[#This Row],[Total Score]]&lt;=10, "Medium", tbl_logs[[#This Row],[Total Score]]&lt;=19, "High", tbl_logs[[#This Row],[Total Score]]&lt;=25, "Very High")</f>
        <v>High</v>
      </c>
      <c r="N4401" t="str" cm="1">
        <f t="array" ref="N4401">_xlfn.IFS(tbl_logs[[#This Row],[Total Score]]&lt;=4, "Low", tbl_logs[[#This Row],[Total Score]]&lt;=10, "Medium", tbl_logs[[#This Row],[Total Score]]&lt;=17, "High", tbl_logs[[#This Row],[Total Score]]&lt;=25, "Critical")</f>
        <v>High</v>
      </c>
    </row>
    <row r="4402" spans="1:14" x14ac:dyDescent="0.3">
      <c r="A4402" t="s">
        <v>2956</v>
      </c>
      <c r="B4402" s="1">
        <v>46103.507638888892</v>
      </c>
      <c r="C4402" t="s">
        <v>7</v>
      </c>
      <c r="D4402" t="s">
        <v>18</v>
      </c>
      <c r="E4402" t="s">
        <v>19</v>
      </c>
      <c r="F4402" t="s">
        <v>10</v>
      </c>
      <c r="G4402" s="2">
        <v>0.50763888888888886</v>
      </c>
      <c r="H4402" s="3">
        <v>46103</v>
      </c>
      <c r="I4402">
        <v>3</v>
      </c>
      <c r="J4402">
        <f>_xlfn.XLOOKUP(tbl_logs[[#This Row],[Target_Department]],tbl_DeptWeight[Department], tbl_DeptWeight[Impact Score])</f>
        <v>3</v>
      </c>
      <c r="K4402">
        <f>_xlfn.XLOOKUP(tbl_logs[[#This Row],[Employee_Action]],tbl_ResponseLikelihood[Employee Action],tbl_ResponseLikelihood[Likelihood Score])</f>
        <v>2</v>
      </c>
      <c r="L4402">
        <f>tbl_logs[[#This Row],[Impact Score]]*tbl_logs[[#This Row],[Response Multiplier]]</f>
        <v>6</v>
      </c>
      <c r="M4402" t="str" cm="1">
        <f t="array" ref="M4402">_xlfn.IFS(tbl_logs[[#This Row],[Total Score]]&lt;=4, "Low", tbl_logs[[#This Row],[Total Score]]&lt;=10, "Medium", tbl_logs[[#This Row],[Total Score]]&lt;=19, "High", tbl_logs[[#This Row],[Total Score]]&lt;=25, "Very High")</f>
        <v>Medium</v>
      </c>
      <c r="N4402" t="str" cm="1">
        <f t="array" ref="N4402">_xlfn.IFS(tbl_logs[[#This Row],[Total Score]]&lt;=4, "Low", tbl_logs[[#This Row],[Total Score]]&lt;=10, "Medium", tbl_logs[[#This Row],[Total Score]]&lt;=17, "High", tbl_logs[[#This Row],[Total Score]]&lt;=25, "Critical")</f>
        <v>Medium</v>
      </c>
    </row>
    <row r="4403" spans="1:14" x14ac:dyDescent="0.3">
      <c r="A4403" t="s">
        <v>1411</v>
      </c>
      <c r="B4403" s="1">
        <v>46103.544444444444</v>
      </c>
      <c r="C4403" t="s">
        <v>47</v>
      </c>
      <c r="D4403" t="s">
        <v>8</v>
      </c>
      <c r="E4403" t="s">
        <v>9</v>
      </c>
      <c r="F4403" t="s">
        <v>10</v>
      </c>
      <c r="G4403" s="2">
        <v>0.5444444444444444</v>
      </c>
      <c r="H4403" s="3">
        <v>46103</v>
      </c>
      <c r="I4403">
        <v>3</v>
      </c>
      <c r="J4403">
        <f>_xlfn.XLOOKUP(tbl_logs[[#This Row],[Target_Department]],tbl_DeptWeight[Department], tbl_DeptWeight[Impact Score])</f>
        <v>1</v>
      </c>
      <c r="K4403">
        <f>_xlfn.XLOOKUP(tbl_logs[[#This Row],[Employee_Action]],tbl_ResponseLikelihood[Employee Action],tbl_ResponseLikelihood[Likelihood Score])</f>
        <v>2</v>
      </c>
      <c r="L4403">
        <f>tbl_logs[[#This Row],[Impact Score]]*tbl_logs[[#This Row],[Response Multiplier]]</f>
        <v>2</v>
      </c>
      <c r="M4403" t="str" cm="1">
        <f t="array" ref="M4403">_xlfn.IFS(tbl_logs[[#This Row],[Total Score]]&lt;=4, "Low", tbl_logs[[#This Row],[Total Score]]&lt;=10, "Medium", tbl_logs[[#This Row],[Total Score]]&lt;=19, "High", tbl_logs[[#This Row],[Total Score]]&lt;=25, "Very High")</f>
        <v>Low</v>
      </c>
      <c r="N4403" t="str" cm="1">
        <f t="array" ref="N4403">_xlfn.IFS(tbl_logs[[#This Row],[Total Score]]&lt;=4, "Low", tbl_logs[[#This Row],[Total Score]]&lt;=10, "Medium", tbl_logs[[#This Row],[Total Score]]&lt;=17, "High", tbl_logs[[#This Row],[Total Score]]&lt;=25, "Critical")</f>
        <v>Low</v>
      </c>
    </row>
    <row r="4404" spans="1:14" x14ac:dyDescent="0.3">
      <c r="A4404" t="s">
        <v>1271</v>
      </c>
      <c r="B4404" s="1">
        <v>46103.561805555553</v>
      </c>
      <c r="C4404" t="s">
        <v>7</v>
      </c>
      <c r="D4404" t="s">
        <v>15</v>
      </c>
      <c r="E4404" t="s">
        <v>19</v>
      </c>
      <c r="F4404" t="s">
        <v>10</v>
      </c>
      <c r="G4404" s="2">
        <v>0.56180555555555556</v>
      </c>
      <c r="H4404" s="3">
        <v>46103</v>
      </c>
      <c r="I4404">
        <v>3</v>
      </c>
      <c r="J4404">
        <f>_xlfn.XLOOKUP(tbl_logs[[#This Row],[Target_Department]],tbl_DeptWeight[Department], tbl_DeptWeight[Impact Score])</f>
        <v>3</v>
      </c>
      <c r="K4404">
        <f>_xlfn.XLOOKUP(tbl_logs[[#This Row],[Employee_Action]],tbl_ResponseLikelihood[Employee Action],tbl_ResponseLikelihood[Likelihood Score])</f>
        <v>2</v>
      </c>
      <c r="L4404">
        <f>tbl_logs[[#This Row],[Impact Score]]*tbl_logs[[#This Row],[Response Multiplier]]</f>
        <v>6</v>
      </c>
      <c r="M4404" t="str" cm="1">
        <f t="array" ref="M4404">_xlfn.IFS(tbl_logs[[#This Row],[Total Score]]&lt;=4, "Low", tbl_logs[[#This Row],[Total Score]]&lt;=10, "Medium", tbl_logs[[#This Row],[Total Score]]&lt;=19, "High", tbl_logs[[#This Row],[Total Score]]&lt;=25, "Very High")</f>
        <v>Medium</v>
      </c>
      <c r="N4404" t="str" cm="1">
        <f t="array" ref="N4404">_xlfn.IFS(tbl_logs[[#This Row],[Total Score]]&lt;=4, "Low", tbl_logs[[#This Row],[Total Score]]&lt;=10, "Medium", tbl_logs[[#This Row],[Total Score]]&lt;=17, "High", tbl_logs[[#This Row],[Total Score]]&lt;=25, "Critical")</f>
        <v>Medium</v>
      </c>
    </row>
    <row r="4405" spans="1:14" x14ac:dyDescent="0.3">
      <c r="A4405" t="s">
        <v>4172</v>
      </c>
      <c r="B4405" s="1">
        <v>46103.563888888886</v>
      </c>
      <c r="C4405" t="s">
        <v>7</v>
      </c>
      <c r="D4405" t="s">
        <v>18</v>
      </c>
      <c r="E4405" t="s">
        <v>31</v>
      </c>
      <c r="F4405" t="s">
        <v>20</v>
      </c>
      <c r="G4405" s="2">
        <v>0.56388888888888888</v>
      </c>
      <c r="H4405" s="3">
        <v>46103</v>
      </c>
      <c r="I4405">
        <v>3</v>
      </c>
      <c r="J4405">
        <f>_xlfn.XLOOKUP(tbl_logs[[#This Row],[Target_Department]],tbl_DeptWeight[Department], tbl_DeptWeight[Impact Score])</f>
        <v>3</v>
      </c>
      <c r="K4405">
        <f>_xlfn.XLOOKUP(tbl_logs[[#This Row],[Employee_Action]],tbl_ResponseLikelihood[Employee Action],tbl_ResponseLikelihood[Likelihood Score])</f>
        <v>2</v>
      </c>
      <c r="L4405">
        <f>tbl_logs[[#This Row],[Impact Score]]*tbl_logs[[#This Row],[Response Multiplier]]</f>
        <v>6</v>
      </c>
      <c r="M4405" t="str" cm="1">
        <f t="array" ref="M4405">_xlfn.IFS(tbl_logs[[#This Row],[Total Score]]&lt;=4, "Low", tbl_logs[[#This Row],[Total Score]]&lt;=10, "Medium", tbl_logs[[#This Row],[Total Score]]&lt;=19, "High", tbl_logs[[#This Row],[Total Score]]&lt;=25, "Very High")</f>
        <v>Medium</v>
      </c>
      <c r="N4405" t="str" cm="1">
        <f t="array" ref="N4405">_xlfn.IFS(tbl_logs[[#This Row],[Total Score]]&lt;=4, "Low", tbl_logs[[#This Row],[Total Score]]&lt;=10, "Medium", tbl_logs[[#This Row],[Total Score]]&lt;=17, "High", tbl_logs[[#This Row],[Total Score]]&lt;=25, "Critical")</f>
        <v>Medium</v>
      </c>
    </row>
    <row r="4406" spans="1:14" x14ac:dyDescent="0.3">
      <c r="A4406" t="s">
        <v>4434</v>
      </c>
      <c r="B4406" s="1">
        <v>46103.575694444444</v>
      </c>
      <c r="C4406" t="s">
        <v>40</v>
      </c>
      <c r="D4406" t="s">
        <v>22</v>
      </c>
      <c r="E4406" t="s">
        <v>16</v>
      </c>
      <c r="F4406" t="s">
        <v>13</v>
      </c>
      <c r="G4406" s="2">
        <v>0.5756944444444444</v>
      </c>
      <c r="H4406" s="3">
        <v>46103</v>
      </c>
      <c r="I4406">
        <v>3</v>
      </c>
      <c r="J4406">
        <f>_xlfn.XLOOKUP(tbl_logs[[#This Row],[Target_Department]],tbl_DeptWeight[Department], tbl_DeptWeight[Impact Score])</f>
        <v>5</v>
      </c>
      <c r="K4406">
        <f>_xlfn.XLOOKUP(tbl_logs[[#This Row],[Employee_Action]],tbl_ResponseLikelihood[Employee Action],tbl_ResponseLikelihood[Likelihood Score])</f>
        <v>1</v>
      </c>
      <c r="L4406">
        <f>tbl_logs[[#This Row],[Impact Score]]*tbl_logs[[#This Row],[Response Multiplier]]</f>
        <v>5</v>
      </c>
      <c r="M4406" t="str" cm="1">
        <f t="array" ref="M4406">_xlfn.IFS(tbl_logs[[#This Row],[Total Score]]&lt;=4, "Low", tbl_logs[[#This Row],[Total Score]]&lt;=10, "Medium", tbl_logs[[#This Row],[Total Score]]&lt;=19, "High", tbl_logs[[#This Row],[Total Score]]&lt;=25, "Very High")</f>
        <v>Medium</v>
      </c>
      <c r="N4406" t="str" cm="1">
        <f t="array" ref="N4406">_xlfn.IFS(tbl_logs[[#This Row],[Total Score]]&lt;=4, "Low", tbl_logs[[#This Row],[Total Score]]&lt;=10, "Medium", tbl_logs[[#This Row],[Total Score]]&lt;=17, "High", tbl_logs[[#This Row],[Total Score]]&lt;=25, "Critical")</f>
        <v>Medium</v>
      </c>
    </row>
    <row r="4407" spans="1:14" x14ac:dyDescent="0.3">
      <c r="A4407" t="s">
        <v>766</v>
      </c>
      <c r="B4407" s="1">
        <v>46103.597222222219</v>
      </c>
      <c r="C4407" t="s">
        <v>35</v>
      </c>
      <c r="D4407" t="s">
        <v>18</v>
      </c>
      <c r="E4407" t="s">
        <v>16</v>
      </c>
      <c r="F4407" t="s">
        <v>10</v>
      </c>
      <c r="G4407" s="2">
        <v>0.59722222222222221</v>
      </c>
      <c r="H4407" s="3">
        <v>46103</v>
      </c>
      <c r="I4407">
        <v>3</v>
      </c>
      <c r="J4407">
        <f>_xlfn.XLOOKUP(tbl_logs[[#This Row],[Target_Department]],tbl_DeptWeight[Department], tbl_DeptWeight[Impact Score])</f>
        <v>1</v>
      </c>
      <c r="K4407">
        <f>_xlfn.XLOOKUP(tbl_logs[[#This Row],[Employee_Action]],tbl_ResponseLikelihood[Employee Action],tbl_ResponseLikelihood[Likelihood Score])</f>
        <v>2</v>
      </c>
      <c r="L4407">
        <f>tbl_logs[[#This Row],[Impact Score]]*tbl_logs[[#This Row],[Response Multiplier]]</f>
        <v>2</v>
      </c>
      <c r="M4407" t="str" cm="1">
        <f t="array" ref="M4407">_xlfn.IFS(tbl_logs[[#This Row],[Total Score]]&lt;=4, "Low", tbl_logs[[#This Row],[Total Score]]&lt;=10, "Medium", tbl_logs[[#This Row],[Total Score]]&lt;=19, "High", tbl_logs[[#This Row],[Total Score]]&lt;=25, "Very High")</f>
        <v>Low</v>
      </c>
      <c r="N4407" t="str" cm="1">
        <f t="array" ref="N4407">_xlfn.IFS(tbl_logs[[#This Row],[Total Score]]&lt;=4, "Low", tbl_logs[[#This Row],[Total Score]]&lt;=10, "Medium", tbl_logs[[#This Row],[Total Score]]&lt;=17, "High", tbl_logs[[#This Row],[Total Score]]&lt;=25, "Critical")</f>
        <v>Low</v>
      </c>
    </row>
    <row r="4408" spans="1:14" x14ac:dyDescent="0.3">
      <c r="A4408" t="s">
        <v>371</v>
      </c>
      <c r="B4408" s="1">
        <v>46103.604166666664</v>
      </c>
      <c r="C4408" t="s">
        <v>40</v>
      </c>
      <c r="D4408" t="s">
        <v>22</v>
      </c>
      <c r="E4408" t="s">
        <v>16</v>
      </c>
      <c r="F4408" t="s">
        <v>10</v>
      </c>
      <c r="G4408" s="2">
        <v>0.60416666666666663</v>
      </c>
      <c r="H4408" s="3">
        <v>46103</v>
      </c>
      <c r="I4408">
        <v>3</v>
      </c>
      <c r="J4408">
        <f>_xlfn.XLOOKUP(tbl_logs[[#This Row],[Target_Department]],tbl_DeptWeight[Department], tbl_DeptWeight[Impact Score])</f>
        <v>5</v>
      </c>
      <c r="K4408">
        <f>_xlfn.XLOOKUP(tbl_logs[[#This Row],[Employee_Action]],tbl_ResponseLikelihood[Employee Action],tbl_ResponseLikelihood[Likelihood Score])</f>
        <v>2</v>
      </c>
      <c r="L4408">
        <f>tbl_logs[[#This Row],[Impact Score]]*tbl_logs[[#This Row],[Response Multiplier]]</f>
        <v>10</v>
      </c>
      <c r="M4408" t="str" cm="1">
        <f t="array" ref="M4408">_xlfn.IFS(tbl_logs[[#This Row],[Total Score]]&lt;=4, "Low", tbl_logs[[#This Row],[Total Score]]&lt;=10, "Medium", tbl_logs[[#This Row],[Total Score]]&lt;=19, "High", tbl_logs[[#This Row],[Total Score]]&lt;=25, "Very High")</f>
        <v>Medium</v>
      </c>
      <c r="N4408" t="str" cm="1">
        <f t="array" ref="N4408">_xlfn.IFS(tbl_logs[[#This Row],[Total Score]]&lt;=4, "Low", tbl_logs[[#This Row],[Total Score]]&lt;=10, "Medium", tbl_logs[[#This Row],[Total Score]]&lt;=17, "High", tbl_logs[[#This Row],[Total Score]]&lt;=25, "Critical")</f>
        <v>Medium</v>
      </c>
    </row>
    <row r="4409" spans="1:14" x14ac:dyDescent="0.3">
      <c r="A4409" t="s">
        <v>226</v>
      </c>
      <c r="B4409" s="1">
        <v>46103.605555555558</v>
      </c>
      <c r="C4409" t="s">
        <v>7</v>
      </c>
      <c r="D4409" t="s">
        <v>15</v>
      </c>
      <c r="E4409" t="s">
        <v>19</v>
      </c>
      <c r="F4409" t="s">
        <v>20</v>
      </c>
      <c r="G4409" s="2">
        <v>0.60555555555555551</v>
      </c>
      <c r="H4409" s="3">
        <v>46103</v>
      </c>
      <c r="I4409">
        <v>3</v>
      </c>
      <c r="J4409">
        <f>_xlfn.XLOOKUP(tbl_logs[[#This Row],[Target_Department]],tbl_DeptWeight[Department], tbl_DeptWeight[Impact Score])</f>
        <v>3</v>
      </c>
      <c r="K4409">
        <f>_xlfn.XLOOKUP(tbl_logs[[#This Row],[Employee_Action]],tbl_ResponseLikelihood[Employee Action],tbl_ResponseLikelihood[Likelihood Score])</f>
        <v>2</v>
      </c>
      <c r="L4409">
        <f>tbl_logs[[#This Row],[Impact Score]]*tbl_logs[[#This Row],[Response Multiplier]]</f>
        <v>6</v>
      </c>
      <c r="M4409" t="str" cm="1">
        <f t="array" ref="M4409">_xlfn.IFS(tbl_logs[[#This Row],[Total Score]]&lt;=4, "Low", tbl_logs[[#This Row],[Total Score]]&lt;=10, "Medium", tbl_logs[[#This Row],[Total Score]]&lt;=19, "High", tbl_logs[[#This Row],[Total Score]]&lt;=25, "Very High")</f>
        <v>Medium</v>
      </c>
      <c r="N4409" t="str" cm="1">
        <f t="array" ref="N4409">_xlfn.IFS(tbl_logs[[#This Row],[Total Score]]&lt;=4, "Low", tbl_logs[[#This Row],[Total Score]]&lt;=10, "Medium", tbl_logs[[#This Row],[Total Score]]&lt;=17, "High", tbl_logs[[#This Row],[Total Score]]&lt;=25, "Critical")</f>
        <v>Medium</v>
      </c>
    </row>
    <row r="4410" spans="1:14" x14ac:dyDescent="0.3">
      <c r="A4410" t="s">
        <v>2556</v>
      </c>
      <c r="B4410" s="1">
        <v>46103.624305555553</v>
      </c>
      <c r="C4410" t="s">
        <v>7</v>
      </c>
      <c r="D4410" t="s">
        <v>15</v>
      </c>
      <c r="E4410" t="s">
        <v>19</v>
      </c>
      <c r="F4410" t="s">
        <v>10</v>
      </c>
      <c r="G4410" s="2">
        <v>0.62430555555555556</v>
      </c>
      <c r="H4410" s="3">
        <v>46103</v>
      </c>
      <c r="I4410">
        <v>3</v>
      </c>
      <c r="J4410">
        <f>_xlfn.XLOOKUP(tbl_logs[[#This Row],[Target_Department]],tbl_DeptWeight[Department], tbl_DeptWeight[Impact Score])</f>
        <v>3</v>
      </c>
      <c r="K4410">
        <f>_xlfn.XLOOKUP(tbl_logs[[#This Row],[Employee_Action]],tbl_ResponseLikelihood[Employee Action],tbl_ResponseLikelihood[Likelihood Score])</f>
        <v>2</v>
      </c>
      <c r="L4410">
        <f>tbl_logs[[#This Row],[Impact Score]]*tbl_logs[[#This Row],[Response Multiplier]]</f>
        <v>6</v>
      </c>
      <c r="M4410" t="str" cm="1">
        <f t="array" ref="M4410">_xlfn.IFS(tbl_logs[[#This Row],[Total Score]]&lt;=4, "Low", tbl_logs[[#This Row],[Total Score]]&lt;=10, "Medium", tbl_logs[[#This Row],[Total Score]]&lt;=19, "High", tbl_logs[[#This Row],[Total Score]]&lt;=25, "Very High")</f>
        <v>Medium</v>
      </c>
      <c r="N4410" t="str" cm="1">
        <f t="array" ref="N4410">_xlfn.IFS(tbl_logs[[#This Row],[Total Score]]&lt;=4, "Low", tbl_logs[[#This Row],[Total Score]]&lt;=10, "Medium", tbl_logs[[#This Row],[Total Score]]&lt;=17, "High", tbl_logs[[#This Row],[Total Score]]&lt;=25, "Critical")</f>
        <v>Medium</v>
      </c>
    </row>
    <row r="4411" spans="1:14" x14ac:dyDescent="0.3">
      <c r="A4411" t="s">
        <v>4240</v>
      </c>
      <c r="B4411" s="1">
        <v>46103.631944444445</v>
      </c>
      <c r="C4411" t="s">
        <v>12</v>
      </c>
      <c r="D4411" t="s">
        <v>22</v>
      </c>
      <c r="E4411" t="s">
        <v>19</v>
      </c>
      <c r="F4411" t="s">
        <v>10</v>
      </c>
      <c r="G4411" s="2">
        <v>0.63194444444444442</v>
      </c>
      <c r="H4411" s="3">
        <v>46103</v>
      </c>
      <c r="I4411">
        <v>3</v>
      </c>
      <c r="J4411">
        <f>_xlfn.XLOOKUP(tbl_logs[[#This Row],[Target_Department]],tbl_DeptWeight[Department], tbl_DeptWeight[Impact Score])</f>
        <v>1</v>
      </c>
      <c r="K4411">
        <f>_xlfn.XLOOKUP(tbl_logs[[#This Row],[Employee_Action]],tbl_ResponseLikelihood[Employee Action],tbl_ResponseLikelihood[Likelihood Score])</f>
        <v>2</v>
      </c>
      <c r="L4411">
        <f>tbl_logs[[#This Row],[Impact Score]]*tbl_logs[[#This Row],[Response Multiplier]]</f>
        <v>2</v>
      </c>
      <c r="M4411" t="str" cm="1">
        <f t="array" ref="M4411">_xlfn.IFS(tbl_logs[[#This Row],[Total Score]]&lt;=4, "Low", tbl_logs[[#This Row],[Total Score]]&lt;=10, "Medium", tbl_logs[[#This Row],[Total Score]]&lt;=19, "High", tbl_logs[[#This Row],[Total Score]]&lt;=25, "Very High")</f>
        <v>Low</v>
      </c>
      <c r="N4411" t="str" cm="1">
        <f t="array" ref="N4411">_xlfn.IFS(tbl_logs[[#This Row],[Total Score]]&lt;=4, "Low", tbl_logs[[#This Row],[Total Score]]&lt;=10, "Medium", tbl_logs[[#This Row],[Total Score]]&lt;=17, "High", tbl_logs[[#This Row],[Total Score]]&lt;=25, "Critical")</f>
        <v>Low</v>
      </c>
    </row>
    <row r="4412" spans="1:14" x14ac:dyDescent="0.3">
      <c r="A4412" t="s">
        <v>1838</v>
      </c>
      <c r="B4412" s="1">
        <v>46103.647916666669</v>
      </c>
      <c r="C4412" t="s">
        <v>7</v>
      </c>
      <c r="D4412" t="s">
        <v>15</v>
      </c>
      <c r="E4412" t="s">
        <v>19</v>
      </c>
      <c r="F4412" t="s">
        <v>13</v>
      </c>
      <c r="G4412" s="2">
        <v>0.6479166666666667</v>
      </c>
      <c r="H4412" s="3">
        <v>46103</v>
      </c>
      <c r="I4412">
        <v>3</v>
      </c>
      <c r="J4412">
        <f>_xlfn.XLOOKUP(tbl_logs[[#This Row],[Target_Department]],tbl_DeptWeight[Department], tbl_DeptWeight[Impact Score])</f>
        <v>3</v>
      </c>
      <c r="K4412">
        <f>_xlfn.XLOOKUP(tbl_logs[[#This Row],[Employee_Action]],tbl_ResponseLikelihood[Employee Action],tbl_ResponseLikelihood[Likelihood Score])</f>
        <v>1</v>
      </c>
      <c r="L4412">
        <f>tbl_logs[[#This Row],[Impact Score]]*tbl_logs[[#This Row],[Response Multiplier]]</f>
        <v>3</v>
      </c>
      <c r="M4412" t="str" cm="1">
        <f t="array" ref="M4412">_xlfn.IFS(tbl_logs[[#This Row],[Total Score]]&lt;=4, "Low", tbl_logs[[#This Row],[Total Score]]&lt;=10, "Medium", tbl_logs[[#This Row],[Total Score]]&lt;=19, "High", tbl_logs[[#This Row],[Total Score]]&lt;=25, "Very High")</f>
        <v>Low</v>
      </c>
      <c r="N4412" t="str" cm="1">
        <f t="array" ref="N4412">_xlfn.IFS(tbl_logs[[#This Row],[Total Score]]&lt;=4, "Low", tbl_logs[[#This Row],[Total Score]]&lt;=10, "Medium", tbl_logs[[#This Row],[Total Score]]&lt;=17, "High", tbl_logs[[#This Row],[Total Score]]&lt;=25, "Critical")</f>
        <v>Low</v>
      </c>
    </row>
    <row r="4413" spans="1:14" x14ac:dyDescent="0.3">
      <c r="A4413" t="s">
        <v>3026</v>
      </c>
      <c r="B4413" s="1">
        <v>46103.649305555555</v>
      </c>
      <c r="C4413" t="s">
        <v>7</v>
      </c>
      <c r="D4413" t="s">
        <v>22</v>
      </c>
      <c r="E4413" t="s">
        <v>31</v>
      </c>
      <c r="F4413" t="s">
        <v>20</v>
      </c>
      <c r="G4413" s="2">
        <v>0.64930555555555558</v>
      </c>
      <c r="H4413" s="3">
        <v>46103</v>
      </c>
      <c r="I4413">
        <v>3</v>
      </c>
      <c r="J4413">
        <f>_xlfn.XLOOKUP(tbl_logs[[#This Row],[Target_Department]],tbl_DeptWeight[Department], tbl_DeptWeight[Impact Score])</f>
        <v>3</v>
      </c>
      <c r="K4413">
        <f>_xlfn.XLOOKUP(tbl_logs[[#This Row],[Employee_Action]],tbl_ResponseLikelihood[Employee Action],tbl_ResponseLikelihood[Likelihood Score])</f>
        <v>2</v>
      </c>
      <c r="L4413">
        <f>tbl_logs[[#This Row],[Impact Score]]*tbl_logs[[#This Row],[Response Multiplier]]</f>
        <v>6</v>
      </c>
      <c r="M4413" t="str" cm="1">
        <f t="array" ref="M4413">_xlfn.IFS(tbl_logs[[#This Row],[Total Score]]&lt;=4, "Low", tbl_logs[[#This Row],[Total Score]]&lt;=10, "Medium", tbl_logs[[#This Row],[Total Score]]&lt;=19, "High", tbl_logs[[#This Row],[Total Score]]&lt;=25, "Very High")</f>
        <v>Medium</v>
      </c>
      <c r="N4413" t="str" cm="1">
        <f t="array" ref="N4413">_xlfn.IFS(tbl_logs[[#This Row],[Total Score]]&lt;=4, "Low", tbl_logs[[#This Row],[Total Score]]&lt;=10, "Medium", tbl_logs[[#This Row],[Total Score]]&lt;=17, "High", tbl_logs[[#This Row],[Total Score]]&lt;=25, "Critical")</f>
        <v>Medium</v>
      </c>
    </row>
    <row r="4414" spans="1:14" x14ac:dyDescent="0.3">
      <c r="A4414" t="s">
        <v>1389</v>
      </c>
      <c r="B4414" s="1">
        <v>46103.678472222222</v>
      </c>
      <c r="C4414" t="s">
        <v>7</v>
      </c>
      <c r="D4414" t="s">
        <v>22</v>
      </c>
      <c r="E4414" t="s">
        <v>19</v>
      </c>
      <c r="F4414" t="s">
        <v>20</v>
      </c>
      <c r="G4414" s="2">
        <v>0.67847222222222225</v>
      </c>
      <c r="H4414" s="3">
        <v>46103</v>
      </c>
      <c r="I4414">
        <v>3</v>
      </c>
      <c r="J4414">
        <f>_xlfn.XLOOKUP(tbl_logs[[#This Row],[Target_Department]],tbl_DeptWeight[Department], tbl_DeptWeight[Impact Score])</f>
        <v>3</v>
      </c>
      <c r="K4414">
        <f>_xlfn.XLOOKUP(tbl_logs[[#This Row],[Employee_Action]],tbl_ResponseLikelihood[Employee Action],tbl_ResponseLikelihood[Likelihood Score])</f>
        <v>2</v>
      </c>
      <c r="L4414">
        <f>tbl_logs[[#This Row],[Impact Score]]*tbl_logs[[#This Row],[Response Multiplier]]</f>
        <v>6</v>
      </c>
      <c r="M4414" t="str" cm="1">
        <f t="array" ref="M4414">_xlfn.IFS(tbl_logs[[#This Row],[Total Score]]&lt;=4, "Low", tbl_logs[[#This Row],[Total Score]]&lt;=10, "Medium", tbl_logs[[#This Row],[Total Score]]&lt;=19, "High", tbl_logs[[#This Row],[Total Score]]&lt;=25, "Very High")</f>
        <v>Medium</v>
      </c>
      <c r="N4414" t="str" cm="1">
        <f t="array" ref="N4414">_xlfn.IFS(tbl_logs[[#This Row],[Total Score]]&lt;=4, "Low", tbl_logs[[#This Row],[Total Score]]&lt;=10, "Medium", tbl_logs[[#This Row],[Total Score]]&lt;=17, "High", tbl_logs[[#This Row],[Total Score]]&lt;=25, "Critical")</f>
        <v>Medium</v>
      </c>
    </row>
    <row r="4415" spans="1:14" x14ac:dyDescent="0.3">
      <c r="A4415" t="s">
        <v>3300</v>
      </c>
      <c r="B4415" s="1">
        <v>46103.702777777777</v>
      </c>
      <c r="C4415" t="s">
        <v>47</v>
      </c>
      <c r="D4415" t="s">
        <v>8</v>
      </c>
      <c r="E4415" t="s">
        <v>19</v>
      </c>
      <c r="F4415" t="s">
        <v>10</v>
      </c>
      <c r="G4415" s="2">
        <v>0.70277777777777772</v>
      </c>
      <c r="H4415" s="3">
        <v>46103</v>
      </c>
      <c r="I4415">
        <v>3</v>
      </c>
      <c r="J4415">
        <f>_xlfn.XLOOKUP(tbl_logs[[#This Row],[Target_Department]],tbl_DeptWeight[Department], tbl_DeptWeight[Impact Score])</f>
        <v>1</v>
      </c>
      <c r="K4415">
        <f>_xlfn.XLOOKUP(tbl_logs[[#This Row],[Employee_Action]],tbl_ResponseLikelihood[Employee Action],tbl_ResponseLikelihood[Likelihood Score])</f>
        <v>2</v>
      </c>
      <c r="L4415">
        <f>tbl_logs[[#This Row],[Impact Score]]*tbl_logs[[#This Row],[Response Multiplier]]</f>
        <v>2</v>
      </c>
      <c r="M4415" t="str" cm="1">
        <f t="array" ref="M4415">_xlfn.IFS(tbl_logs[[#This Row],[Total Score]]&lt;=4, "Low", tbl_logs[[#This Row],[Total Score]]&lt;=10, "Medium", tbl_logs[[#This Row],[Total Score]]&lt;=19, "High", tbl_logs[[#This Row],[Total Score]]&lt;=25, "Very High")</f>
        <v>Low</v>
      </c>
      <c r="N4415" t="str" cm="1">
        <f t="array" ref="N4415">_xlfn.IFS(tbl_logs[[#This Row],[Total Score]]&lt;=4, "Low", tbl_logs[[#This Row],[Total Score]]&lt;=10, "Medium", tbl_logs[[#This Row],[Total Score]]&lt;=17, "High", tbl_logs[[#This Row],[Total Score]]&lt;=25, "Critical")</f>
        <v>Low</v>
      </c>
    </row>
    <row r="4416" spans="1:14" x14ac:dyDescent="0.3">
      <c r="A4416" t="s">
        <v>3787</v>
      </c>
      <c r="B4416" s="1">
        <v>46103.723611111112</v>
      </c>
      <c r="C4416" t="s">
        <v>7</v>
      </c>
      <c r="D4416" t="s">
        <v>15</v>
      </c>
      <c r="E4416" t="s">
        <v>19</v>
      </c>
      <c r="F4416" t="s">
        <v>33</v>
      </c>
      <c r="G4416" s="2">
        <v>0.72361111111111109</v>
      </c>
      <c r="H4416" s="3">
        <v>46103</v>
      </c>
      <c r="I4416">
        <v>3</v>
      </c>
      <c r="J4416">
        <f>_xlfn.XLOOKUP(tbl_logs[[#This Row],[Target_Department]],tbl_DeptWeight[Department], tbl_DeptWeight[Impact Score])</f>
        <v>3</v>
      </c>
      <c r="K4416">
        <f>_xlfn.XLOOKUP(tbl_logs[[#This Row],[Employee_Action]],tbl_ResponseLikelihood[Employee Action],tbl_ResponseLikelihood[Likelihood Score])</f>
        <v>4</v>
      </c>
      <c r="L4416">
        <f>tbl_logs[[#This Row],[Impact Score]]*tbl_logs[[#This Row],[Response Multiplier]]</f>
        <v>12</v>
      </c>
      <c r="M4416" t="str" cm="1">
        <f t="array" ref="M4416">_xlfn.IFS(tbl_logs[[#This Row],[Total Score]]&lt;=4, "Low", tbl_logs[[#This Row],[Total Score]]&lt;=10, "Medium", tbl_logs[[#This Row],[Total Score]]&lt;=19, "High", tbl_logs[[#This Row],[Total Score]]&lt;=25, "Very High")</f>
        <v>High</v>
      </c>
      <c r="N4416" t="str" cm="1">
        <f t="array" ref="N4416">_xlfn.IFS(tbl_logs[[#This Row],[Total Score]]&lt;=4, "Low", tbl_logs[[#This Row],[Total Score]]&lt;=10, "Medium", tbl_logs[[#This Row],[Total Score]]&lt;=17, "High", tbl_logs[[#This Row],[Total Score]]&lt;=25, "Critical")</f>
        <v>High</v>
      </c>
    </row>
    <row r="4417" spans="1:14" x14ac:dyDescent="0.3">
      <c r="A4417" t="s">
        <v>4000</v>
      </c>
      <c r="B4417" s="1">
        <v>46103.729166666664</v>
      </c>
      <c r="C4417" t="s">
        <v>47</v>
      </c>
      <c r="D4417" t="s">
        <v>15</v>
      </c>
      <c r="E4417" t="s">
        <v>31</v>
      </c>
      <c r="F4417" t="s">
        <v>10</v>
      </c>
      <c r="G4417" s="2">
        <v>0.72916666666666663</v>
      </c>
      <c r="H4417" s="3">
        <v>46103</v>
      </c>
      <c r="I4417">
        <v>3</v>
      </c>
      <c r="J4417">
        <f>_xlfn.XLOOKUP(tbl_logs[[#This Row],[Target_Department]],tbl_DeptWeight[Department], tbl_DeptWeight[Impact Score])</f>
        <v>1</v>
      </c>
      <c r="K4417">
        <f>_xlfn.XLOOKUP(tbl_logs[[#This Row],[Employee_Action]],tbl_ResponseLikelihood[Employee Action],tbl_ResponseLikelihood[Likelihood Score])</f>
        <v>2</v>
      </c>
      <c r="L4417">
        <f>tbl_logs[[#This Row],[Impact Score]]*tbl_logs[[#This Row],[Response Multiplier]]</f>
        <v>2</v>
      </c>
      <c r="M4417" t="str" cm="1">
        <f t="array" ref="M4417">_xlfn.IFS(tbl_logs[[#This Row],[Total Score]]&lt;=4, "Low", tbl_logs[[#This Row],[Total Score]]&lt;=10, "Medium", tbl_logs[[#This Row],[Total Score]]&lt;=19, "High", tbl_logs[[#This Row],[Total Score]]&lt;=25, "Very High")</f>
        <v>Low</v>
      </c>
      <c r="N4417" t="str" cm="1">
        <f t="array" ref="N4417">_xlfn.IFS(tbl_logs[[#This Row],[Total Score]]&lt;=4, "Low", tbl_logs[[#This Row],[Total Score]]&lt;=10, "Medium", tbl_logs[[#This Row],[Total Score]]&lt;=17, "High", tbl_logs[[#This Row],[Total Score]]&lt;=25, "Critical")</f>
        <v>Low</v>
      </c>
    </row>
    <row r="4418" spans="1:14" x14ac:dyDescent="0.3">
      <c r="A4418" t="s">
        <v>1839</v>
      </c>
      <c r="B4418" s="1">
        <v>46103.742361111108</v>
      </c>
      <c r="C4418" t="s">
        <v>7</v>
      </c>
      <c r="D4418" t="s">
        <v>18</v>
      </c>
      <c r="E4418" t="s">
        <v>19</v>
      </c>
      <c r="F4418" t="s">
        <v>10</v>
      </c>
      <c r="G4418" s="2">
        <v>0.74236111111111114</v>
      </c>
      <c r="H4418" s="3">
        <v>46103</v>
      </c>
      <c r="I4418">
        <v>3</v>
      </c>
      <c r="J4418">
        <f>_xlfn.XLOOKUP(tbl_logs[[#This Row],[Target_Department]],tbl_DeptWeight[Department], tbl_DeptWeight[Impact Score])</f>
        <v>3</v>
      </c>
      <c r="K4418">
        <f>_xlfn.XLOOKUP(tbl_logs[[#This Row],[Employee_Action]],tbl_ResponseLikelihood[Employee Action],tbl_ResponseLikelihood[Likelihood Score])</f>
        <v>2</v>
      </c>
      <c r="L4418">
        <f>tbl_logs[[#This Row],[Impact Score]]*tbl_logs[[#This Row],[Response Multiplier]]</f>
        <v>6</v>
      </c>
      <c r="M4418" t="str" cm="1">
        <f t="array" ref="M4418">_xlfn.IFS(tbl_logs[[#This Row],[Total Score]]&lt;=4, "Low", tbl_logs[[#This Row],[Total Score]]&lt;=10, "Medium", tbl_logs[[#This Row],[Total Score]]&lt;=19, "High", tbl_logs[[#This Row],[Total Score]]&lt;=25, "Very High")</f>
        <v>Medium</v>
      </c>
      <c r="N4418" t="str" cm="1">
        <f t="array" ref="N4418">_xlfn.IFS(tbl_logs[[#This Row],[Total Score]]&lt;=4, "Low", tbl_logs[[#This Row],[Total Score]]&lt;=10, "Medium", tbl_logs[[#This Row],[Total Score]]&lt;=17, "High", tbl_logs[[#This Row],[Total Score]]&lt;=25, "Critical")</f>
        <v>Medium</v>
      </c>
    </row>
    <row r="4419" spans="1:14" x14ac:dyDescent="0.3">
      <c r="A4419" t="s">
        <v>3313</v>
      </c>
      <c r="B4419" s="1">
        <v>46103.746527777781</v>
      </c>
      <c r="C4419" t="s">
        <v>12</v>
      </c>
      <c r="D4419" t="s">
        <v>8</v>
      </c>
      <c r="E4419" t="s">
        <v>31</v>
      </c>
      <c r="F4419" t="s">
        <v>10</v>
      </c>
      <c r="G4419" s="2">
        <v>0.74652777777777779</v>
      </c>
      <c r="H4419" s="3">
        <v>46103</v>
      </c>
      <c r="I4419">
        <v>3</v>
      </c>
      <c r="J4419">
        <f>_xlfn.XLOOKUP(tbl_logs[[#This Row],[Target_Department]],tbl_DeptWeight[Department], tbl_DeptWeight[Impact Score])</f>
        <v>1</v>
      </c>
      <c r="K4419">
        <f>_xlfn.XLOOKUP(tbl_logs[[#This Row],[Employee_Action]],tbl_ResponseLikelihood[Employee Action],tbl_ResponseLikelihood[Likelihood Score])</f>
        <v>2</v>
      </c>
      <c r="L4419">
        <f>tbl_logs[[#This Row],[Impact Score]]*tbl_logs[[#This Row],[Response Multiplier]]</f>
        <v>2</v>
      </c>
      <c r="M4419" t="str" cm="1">
        <f t="array" ref="M4419">_xlfn.IFS(tbl_logs[[#This Row],[Total Score]]&lt;=4, "Low", tbl_logs[[#This Row],[Total Score]]&lt;=10, "Medium", tbl_logs[[#This Row],[Total Score]]&lt;=19, "High", tbl_logs[[#This Row],[Total Score]]&lt;=25, "Very High")</f>
        <v>Low</v>
      </c>
      <c r="N4419" t="str" cm="1">
        <f t="array" ref="N4419">_xlfn.IFS(tbl_logs[[#This Row],[Total Score]]&lt;=4, "Low", tbl_logs[[#This Row],[Total Score]]&lt;=10, "Medium", tbl_logs[[#This Row],[Total Score]]&lt;=17, "High", tbl_logs[[#This Row],[Total Score]]&lt;=25, "Critical")</f>
        <v>Low</v>
      </c>
    </row>
    <row r="4420" spans="1:14" x14ac:dyDescent="0.3">
      <c r="A4420" t="s">
        <v>646</v>
      </c>
      <c r="B4420" s="1">
        <v>46103.769444444442</v>
      </c>
      <c r="C4420" t="s">
        <v>26</v>
      </c>
      <c r="D4420" t="s">
        <v>8</v>
      </c>
      <c r="E4420" t="s">
        <v>16</v>
      </c>
      <c r="F4420" t="s">
        <v>10</v>
      </c>
      <c r="G4420" s="2">
        <v>0.76944444444444449</v>
      </c>
      <c r="H4420" s="3">
        <v>46103</v>
      </c>
      <c r="I4420">
        <v>3</v>
      </c>
      <c r="J4420">
        <f>_xlfn.XLOOKUP(tbl_logs[[#This Row],[Target_Department]],tbl_DeptWeight[Department], tbl_DeptWeight[Impact Score])</f>
        <v>3</v>
      </c>
      <c r="K4420">
        <f>_xlfn.XLOOKUP(tbl_logs[[#This Row],[Employee_Action]],tbl_ResponseLikelihood[Employee Action],tbl_ResponseLikelihood[Likelihood Score])</f>
        <v>2</v>
      </c>
      <c r="L4420">
        <f>tbl_logs[[#This Row],[Impact Score]]*tbl_logs[[#This Row],[Response Multiplier]]</f>
        <v>6</v>
      </c>
      <c r="M4420" t="str" cm="1">
        <f t="array" ref="M4420">_xlfn.IFS(tbl_logs[[#This Row],[Total Score]]&lt;=4, "Low", tbl_logs[[#This Row],[Total Score]]&lt;=10, "Medium", tbl_logs[[#This Row],[Total Score]]&lt;=19, "High", tbl_logs[[#This Row],[Total Score]]&lt;=25, "Very High")</f>
        <v>Medium</v>
      </c>
      <c r="N4420" t="str" cm="1">
        <f t="array" ref="N4420">_xlfn.IFS(tbl_logs[[#This Row],[Total Score]]&lt;=4, "Low", tbl_logs[[#This Row],[Total Score]]&lt;=10, "Medium", tbl_logs[[#This Row],[Total Score]]&lt;=17, "High", tbl_logs[[#This Row],[Total Score]]&lt;=25, "Critical")</f>
        <v>Medium</v>
      </c>
    </row>
    <row r="4421" spans="1:14" x14ac:dyDescent="0.3">
      <c r="A4421" t="s">
        <v>1999</v>
      </c>
      <c r="B4421" s="1">
        <v>46103.788194444445</v>
      </c>
      <c r="C4421" t="s">
        <v>47</v>
      </c>
      <c r="D4421" t="s">
        <v>15</v>
      </c>
      <c r="E4421" t="s">
        <v>16</v>
      </c>
      <c r="F4421" t="s">
        <v>20</v>
      </c>
      <c r="G4421" s="2">
        <v>0.78819444444444442</v>
      </c>
      <c r="H4421" s="3">
        <v>46103</v>
      </c>
      <c r="I4421">
        <v>3</v>
      </c>
      <c r="J4421">
        <f>_xlfn.XLOOKUP(tbl_logs[[#This Row],[Target_Department]],tbl_DeptWeight[Department], tbl_DeptWeight[Impact Score])</f>
        <v>1</v>
      </c>
      <c r="K4421">
        <f>_xlfn.XLOOKUP(tbl_logs[[#This Row],[Employee_Action]],tbl_ResponseLikelihood[Employee Action],tbl_ResponseLikelihood[Likelihood Score])</f>
        <v>2</v>
      </c>
      <c r="L4421">
        <f>tbl_logs[[#This Row],[Impact Score]]*tbl_logs[[#This Row],[Response Multiplier]]</f>
        <v>2</v>
      </c>
      <c r="M4421" t="str" cm="1">
        <f t="array" ref="M4421">_xlfn.IFS(tbl_logs[[#This Row],[Total Score]]&lt;=4, "Low", tbl_logs[[#This Row],[Total Score]]&lt;=10, "Medium", tbl_logs[[#This Row],[Total Score]]&lt;=19, "High", tbl_logs[[#This Row],[Total Score]]&lt;=25, "Very High")</f>
        <v>Low</v>
      </c>
      <c r="N4421" t="str" cm="1">
        <f t="array" ref="N4421">_xlfn.IFS(tbl_logs[[#This Row],[Total Score]]&lt;=4, "Low", tbl_logs[[#This Row],[Total Score]]&lt;=10, "Medium", tbl_logs[[#This Row],[Total Score]]&lt;=17, "High", tbl_logs[[#This Row],[Total Score]]&lt;=25, "Critical")</f>
        <v>Low</v>
      </c>
    </row>
    <row r="4422" spans="1:14" x14ac:dyDescent="0.3">
      <c r="A4422" t="s">
        <v>2651</v>
      </c>
      <c r="B4422" s="1">
        <v>46103.796527777777</v>
      </c>
      <c r="C4422" t="s">
        <v>7</v>
      </c>
      <c r="D4422" t="s">
        <v>8</v>
      </c>
      <c r="E4422" t="s">
        <v>19</v>
      </c>
      <c r="F4422" t="s">
        <v>20</v>
      </c>
      <c r="G4422" s="2">
        <v>0.79652777777777772</v>
      </c>
      <c r="H4422" s="3">
        <v>46103</v>
      </c>
      <c r="I4422">
        <v>3</v>
      </c>
      <c r="J4422">
        <f>_xlfn.XLOOKUP(tbl_logs[[#This Row],[Target_Department]],tbl_DeptWeight[Department], tbl_DeptWeight[Impact Score])</f>
        <v>3</v>
      </c>
      <c r="K4422">
        <f>_xlfn.XLOOKUP(tbl_logs[[#This Row],[Employee_Action]],tbl_ResponseLikelihood[Employee Action],tbl_ResponseLikelihood[Likelihood Score])</f>
        <v>2</v>
      </c>
      <c r="L4422">
        <f>tbl_logs[[#This Row],[Impact Score]]*tbl_logs[[#This Row],[Response Multiplier]]</f>
        <v>6</v>
      </c>
      <c r="M4422" t="str" cm="1">
        <f t="array" ref="M4422">_xlfn.IFS(tbl_logs[[#This Row],[Total Score]]&lt;=4, "Low", tbl_logs[[#This Row],[Total Score]]&lt;=10, "Medium", tbl_logs[[#This Row],[Total Score]]&lt;=19, "High", tbl_logs[[#This Row],[Total Score]]&lt;=25, "Very High")</f>
        <v>Medium</v>
      </c>
      <c r="N4422" t="str" cm="1">
        <f t="array" ref="N4422">_xlfn.IFS(tbl_logs[[#This Row],[Total Score]]&lt;=4, "Low", tbl_logs[[#This Row],[Total Score]]&lt;=10, "Medium", tbl_logs[[#This Row],[Total Score]]&lt;=17, "High", tbl_logs[[#This Row],[Total Score]]&lt;=25, "Critical")</f>
        <v>Medium</v>
      </c>
    </row>
    <row r="4423" spans="1:14" x14ac:dyDescent="0.3">
      <c r="A4423" t="s">
        <v>2470</v>
      </c>
      <c r="B4423" s="1">
        <v>46103.84652777778</v>
      </c>
      <c r="C4423" t="s">
        <v>7</v>
      </c>
      <c r="D4423" t="s">
        <v>18</v>
      </c>
      <c r="E4423" t="s">
        <v>19</v>
      </c>
      <c r="F4423" t="s">
        <v>10</v>
      </c>
      <c r="G4423" s="2">
        <v>0.84652777777777777</v>
      </c>
      <c r="H4423" s="3">
        <v>46103</v>
      </c>
      <c r="I4423">
        <v>3</v>
      </c>
      <c r="J4423">
        <f>_xlfn.XLOOKUP(tbl_logs[[#This Row],[Target_Department]],tbl_DeptWeight[Department], tbl_DeptWeight[Impact Score])</f>
        <v>3</v>
      </c>
      <c r="K4423">
        <f>_xlfn.XLOOKUP(tbl_logs[[#This Row],[Employee_Action]],tbl_ResponseLikelihood[Employee Action],tbl_ResponseLikelihood[Likelihood Score])</f>
        <v>2</v>
      </c>
      <c r="L4423">
        <f>tbl_logs[[#This Row],[Impact Score]]*tbl_logs[[#This Row],[Response Multiplier]]</f>
        <v>6</v>
      </c>
      <c r="M4423" t="str" cm="1">
        <f t="array" ref="M4423">_xlfn.IFS(tbl_logs[[#This Row],[Total Score]]&lt;=4, "Low", tbl_logs[[#This Row],[Total Score]]&lt;=10, "Medium", tbl_logs[[#This Row],[Total Score]]&lt;=19, "High", tbl_logs[[#This Row],[Total Score]]&lt;=25, "Very High")</f>
        <v>Medium</v>
      </c>
      <c r="N4423" t="str" cm="1">
        <f t="array" ref="N4423">_xlfn.IFS(tbl_logs[[#This Row],[Total Score]]&lt;=4, "Low", tbl_logs[[#This Row],[Total Score]]&lt;=10, "Medium", tbl_logs[[#This Row],[Total Score]]&lt;=17, "High", tbl_logs[[#This Row],[Total Score]]&lt;=25, "Critical")</f>
        <v>Medium</v>
      </c>
    </row>
    <row r="4424" spans="1:14" x14ac:dyDescent="0.3">
      <c r="A4424" t="s">
        <v>1216</v>
      </c>
      <c r="B4424" s="1">
        <v>46103.896527777775</v>
      </c>
      <c r="C4424" t="s">
        <v>7</v>
      </c>
      <c r="D4424" t="s">
        <v>18</v>
      </c>
      <c r="E4424" t="s">
        <v>31</v>
      </c>
      <c r="F4424" t="s">
        <v>10</v>
      </c>
      <c r="G4424" s="2">
        <v>0.89652777777777781</v>
      </c>
      <c r="H4424" s="3">
        <v>46103</v>
      </c>
      <c r="I4424">
        <v>3</v>
      </c>
      <c r="J4424">
        <f>_xlfn.XLOOKUP(tbl_logs[[#This Row],[Target_Department]],tbl_DeptWeight[Department], tbl_DeptWeight[Impact Score])</f>
        <v>3</v>
      </c>
      <c r="K4424">
        <f>_xlfn.XLOOKUP(tbl_logs[[#This Row],[Employee_Action]],tbl_ResponseLikelihood[Employee Action],tbl_ResponseLikelihood[Likelihood Score])</f>
        <v>2</v>
      </c>
      <c r="L4424">
        <f>tbl_logs[[#This Row],[Impact Score]]*tbl_logs[[#This Row],[Response Multiplier]]</f>
        <v>6</v>
      </c>
      <c r="M4424" t="str" cm="1">
        <f t="array" ref="M4424">_xlfn.IFS(tbl_logs[[#This Row],[Total Score]]&lt;=4, "Low", tbl_logs[[#This Row],[Total Score]]&lt;=10, "Medium", tbl_logs[[#This Row],[Total Score]]&lt;=19, "High", tbl_logs[[#This Row],[Total Score]]&lt;=25, "Very High")</f>
        <v>Medium</v>
      </c>
      <c r="N4424" t="str" cm="1">
        <f t="array" ref="N4424">_xlfn.IFS(tbl_logs[[#This Row],[Total Score]]&lt;=4, "Low", tbl_logs[[#This Row],[Total Score]]&lt;=10, "Medium", tbl_logs[[#This Row],[Total Score]]&lt;=17, "High", tbl_logs[[#This Row],[Total Score]]&lt;=25, "Critical")</f>
        <v>Medium</v>
      </c>
    </row>
    <row r="4425" spans="1:14" x14ac:dyDescent="0.3">
      <c r="A4425" t="s">
        <v>2494</v>
      </c>
      <c r="B4425" s="1">
        <v>46103.897916666669</v>
      </c>
      <c r="C4425" t="s">
        <v>47</v>
      </c>
      <c r="D4425" t="s">
        <v>8</v>
      </c>
      <c r="E4425" t="s">
        <v>16</v>
      </c>
      <c r="F4425" t="s">
        <v>10</v>
      </c>
      <c r="G4425" s="2">
        <v>0.8979166666666667</v>
      </c>
      <c r="H4425" s="3">
        <v>46103</v>
      </c>
      <c r="I4425">
        <v>3</v>
      </c>
      <c r="J4425">
        <f>_xlfn.XLOOKUP(tbl_logs[[#This Row],[Target_Department]],tbl_DeptWeight[Department], tbl_DeptWeight[Impact Score])</f>
        <v>1</v>
      </c>
      <c r="K4425">
        <f>_xlfn.XLOOKUP(tbl_logs[[#This Row],[Employee_Action]],tbl_ResponseLikelihood[Employee Action],tbl_ResponseLikelihood[Likelihood Score])</f>
        <v>2</v>
      </c>
      <c r="L4425">
        <f>tbl_logs[[#This Row],[Impact Score]]*tbl_logs[[#This Row],[Response Multiplier]]</f>
        <v>2</v>
      </c>
      <c r="M4425" t="str" cm="1">
        <f t="array" ref="M4425">_xlfn.IFS(tbl_logs[[#This Row],[Total Score]]&lt;=4, "Low", tbl_logs[[#This Row],[Total Score]]&lt;=10, "Medium", tbl_logs[[#This Row],[Total Score]]&lt;=19, "High", tbl_logs[[#This Row],[Total Score]]&lt;=25, "Very High")</f>
        <v>Low</v>
      </c>
      <c r="N4425" t="str" cm="1">
        <f t="array" ref="N4425">_xlfn.IFS(tbl_logs[[#This Row],[Total Score]]&lt;=4, "Low", tbl_logs[[#This Row],[Total Score]]&lt;=10, "Medium", tbl_logs[[#This Row],[Total Score]]&lt;=17, "High", tbl_logs[[#This Row],[Total Score]]&lt;=25, "Critical")</f>
        <v>Low</v>
      </c>
    </row>
    <row r="4426" spans="1:14" x14ac:dyDescent="0.3">
      <c r="A4426" t="s">
        <v>1235</v>
      </c>
      <c r="B4426" s="1">
        <v>46103.902083333334</v>
      </c>
      <c r="C4426" t="s">
        <v>7</v>
      </c>
      <c r="D4426" t="s">
        <v>15</v>
      </c>
      <c r="E4426" t="s">
        <v>19</v>
      </c>
      <c r="F4426" t="s">
        <v>13</v>
      </c>
      <c r="G4426" s="2">
        <v>0.90208333333333335</v>
      </c>
      <c r="H4426" s="3">
        <v>46103</v>
      </c>
      <c r="I4426">
        <v>3</v>
      </c>
      <c r="J4426">
        <f>_xlfn.XLOOKUP(tbl_logs[[#This Row],[Target_Department]],tbl_DeptWeight[Department], tbl_DeptWeight[Impact Score])</f>
        <v>3</v>
      </c>
      <c r="K4426">
        <f>_xlfn.XLOOKUP(tbl_logs[[#This Row],[Employee_Action]],tbl_ResponseLikelihood[Employee Action],tbl_ResponseLikelihood[Likelihood Score])</f>
        <v>1</v>
      </c>
      <c r="L4426">
        <f>tbl_logs[[#This Row],[Impact Score]]*tbl_logs[[#This Row],[Response Multiplier]]</f>
        <v>3</v>
      </c>
      <c r="M4426" t="str" cm="1">
        <f t="array" ref="M4426">_xlfn.IFS(tbl_logs[[#This Row],[Total Score]]&lt;=4, "Low", tbl_logs[[#This Row],[Total Score]]&lt;=10, "Medium", tbl_logs[[#This Row],[Total Score]]&lt;=19, "High", tbl_logs[[#This Row],[Total Score]]&lt;=25, "Very High")</f>
        <v>Low</v>
      </c>
      <c r="N4426" t="str" cm="1">
        <f t="array" ref="N4426">_xlfn.IFS(tbl_logs[[#This Row],[Total Score]]&lt;=4, "Low", tbl_logs[[#This Row],[Total Score]]&lt;=10, "Medium", tbl_logs[[#This Row],[Total Score]]&lt;=17, "High", tbl_logs[[#This Row],[Total Score]]&lt;=25, "Critical")</f>
        <v>Low</v>
      </c>
    </row>
    <row r="4427" spans="1:14" x14ac:dyDescent="0.3">
      <c r="A4427" t="s">
        <v>315</v>
      </c>
      <c r="B4427" s="1">
        <v>46103.932638888888</v>
      </c>
      <c r="C4427" t="s">
        <v>12</v>
      </c>
      <c r="D4427" t="s">
        <v>18</v>
      </c>
      <c r="E4427" t="s">
        <v>9</v>
      </c>
      <c r="F4427" t="s">
        <v>13</v>
      </c>
      <c r="G4427" s="2">
        <v>0.93263888888888891</v>
      </c>
      <c r="H4427" s="3">
        <v>46103</v>
      </c>
      <c r="I4427">
        <v>3</v>
      </c>
      <c r="J4427">
        <f>_xlfn.XLOOKUP(tbl_logs[[#This Row],[Target_Department]],tbl_DeptWeight[Department], tbl_DeptWeight[Impact Score])</f>
        <v>1</v>
      </c>
      <c r="K4427">
        <f>_xlfn.XLOOKUP(tbl_logs[[#This Row],[Employee_Action]],tbl_ResponseLikelihood[Employee Action],tbl_ResponseLikelihood[Likelihood Score])</f>
        <v>1</v>
      </c>
      <c r="L4427">
        <f>tbl_logs[[#This Row],[Impact Score]]*tbl_logs[[#This Row],[Response Multiplier]]</f>
        <v>1</v>
      </c>
      <c r="M4427" t="str" cm="1">
        <f t="array" ref="M4427">_xlfn.IFS(tbl_logs[[#This Row],[Total Score]]&lt;=4, "Low", tbl_logs[[#This Row],[Total Score]]&lt;=10, "Medium", tbl_logs[[#This Row],[Total Score]]&lt;=19, "High", tbl_logs[[#This Row],[Total Score]]&lt;=25, "Very High")</f>
        <v>Low</v>
      </c>
      <c r="N4427" t="str" cm="1">
        <f t="array" ref="N4427">_xlfn.IFS(tbl_logs[[#This Row],[Total Score]]&lt;=4, "Low", tbl_logs[[#This Row],[Total Score]]&lt;=10, "Medium", tbl_logs[[#This Row],[Total Score]]&lt;=17, "High", tbl_logs[[#This Row],[Total Score]]&lt;=25, "Critical")</f>
        <v>Low</v>
      </c>
    </row>
    <row r="4428" spans="1:14" x14ac:dyDescent="0.3">
      <c r="A4428" t="s">
        <v>362</v>
      </c>
      <c r="B4428" s="1">
        <v>46103.949305555558</v>
      </c>
      <c r="C4428" t="s">
        <v>7</v>
      </c>
      <c r="D4428" t="s">
        <v>15</v>
      </c>
      <c r="E4428" t="s">
        <v>19</v>
      </c>
      <c r="F4428" t="s">
        <v>13</v>
      </c>
      <c r="G4428" s="2">
        <v>0.94930555555555551</v>
      </c>
      <c r="H4428" s="3">
        <v>46103</v>
      </c>
      <c r="I4428">
        <v>3</v>
      </c>
      <c r="J4428">
        <f>_xlfn.XLOOKUP(tbl_logs[[#This Row],[Target_Department]],tbl_DeptWeight[Department], tbl_DeptWeight[Impact Score])</f>
        <v>3</v>
      </c>
      <c r="K4428">
        <f>_xlfn.XLOOKUP(tbl_logs[[#This Row],[Employee_Action]],tbl_ResponseLikelihood[Employee Action],tbl_ResponseLikelihood[Likelihood Score])</f>
        <v>1</v>
      </c>
      <c r="L4428">
        <f>tbl_logs[[#This Row],[Impact Score]]*tbl_logs[[#This Row],[Response Multiplier]]</f>
        <v>3</v>
      </c>
      <c r="M4428" t="str" cm="1">
        <f t="array" ref="M4428">_xlfn.IFS(tbl_logs[[#This Row],[Total Score]]&lt;=4, "Low", tbl_logs[[#This Row],[Total Score]]&lt;=10, "Medium", tbl_logs[[#This Row],[Total Score]]&lt;=19, "High", tbl_logs[[#This Row],[Total Score]]&lt;=25, "Very High")</f>
        <v>Low</v>
      </c>
      <c r="N4428" t="str" cm="1">
        <f t="array" ref="N4428">_xlfn.IFS(tbl_logs[[#This Row],[Total Score]]&lt;=4, "Low", tbl_logs[[#This Row],[Total Score]]&lt;=10, "Medium", tbl_logs[[#This Row],[Total Score]]&lt;=17, "High", tbl_logs[[#This Row],[Total Score]]&lt;=25, "Critical")</f>
        <v>Low</v>
      </c>
    </row>
    <row r="4429" spans="1:14" x14ac:dyDescent="0.3">
      <c r="A4429" t="s">
        <v>1941</v>
      </c>
      <c r="B4429" s="1">
        <v>46103.958333333336</v>
      </c>
      <c r="C4429" t="s">
        <v>7</v>
      </c>
      <c r="D4429" t="s">
        <v>15</v>
      </c>
      <c r="E4429" t="s">
        <v>19</v>
      </c>
      <c r="F4429" t="s">
        <v>20</v>
      </c>
      <c r="G4429" s="2">
        <v>0.95833333333333337</v>
      </c>
      <c r="H4429" s="3">
        <v>46103</v>
      </c>
      <c r="I4429">
        <v>3</v>
      </c>
      <c r="J4429">
        <f>_xlfn.XLOOKUP(tbl_logs[[#This Row],[Target_Department]],tbl_DeptWeight[Department], tbl_DeptWeight[Impact Score])</f>
        <v>3</v>
      </c>
      <c r="K4429">
        <f>_xlfn.XLOOKUP(tbl_logs[[#This Row],[Employee_Action]],tbl_ResponseLikelihood[Employee Action],tbl_ResponseLikelihood[Likelihood Score])</f>
        <v>2</v>
      </c>
      <c r="L4429">
        <f>tbl_logs[[#This Row],[Impact Score]]*tbl_logs[[#This Row],[Response Multiplier]]</f>
        <v>6</v>
      </c>
      <c r="M4429" t="str" cm="1">
        <f t="array" ref="M4429">_xlfn.IFS(tbl_logs[[#This Row],[Total Score]]&lt;=4, "Low", tbl_logs[[#This Row],[Total Score]]&lt;=10, "Medium", tbl_logs[[#This Row],[Total Score]]&lt;=19, "High", tbl_logs[[#This Row],[Total Score]]&lt;=25, "Very High")</f>
        <v>Medium</v>
      </c>
      <c r="N4429" t="str" cm="1">
        <f t="array" ref="N4429">_xlfn.IFS(tbl_logs[[#This Row],[Total Score]]&lt;=4, "Low", tbl_logs[[#This Row],[Total Score]]&lt;=10, "Medium", tbl_logs[[#This Row],[Total Score]]&lt;=17, "High", tbl_logs[[#This Row],[Total Score]]&lt;=25, "Critical")</f>
        <v>Medium</v>
      </c>
    </row>
    <row r="4430" spans="1:14" x14ac:dyDescent="0.3">
      <c r="A4430" t="s">
        <v>479</v>
      </c>
      <c r="B4430" s="1">
        <v>46103.959722222222</v>
      </c>
      <c r="C4430" t="s">
        <v>26</v>
      </c>
      <c r="D4430" t="s">
        <v>8</v>
      </c>
      <c r="E4430" t="s">
        <v>16</v>
      </c>
      <c r="F4430" t="s">
        <v>13</v>
      </c>
      <c r="G4430" s="2">
        <v>0.95972222222222225</v>
      </c>
      <c r="H4430" s="3">
        <v>46103</v>
      </c>
      <c r="I4430">
        <v>3</v>
      </c>
      <c r="J4430">
        <f>_xlfn.XLOOKUP(tbl_logs[[#This Row],[Target_Department]],tbl_DeptWeight[Department], tbl_DeptWeight[Impact Score])</f>
        <v>3</v>
      </c>
      <c r="K4430">
        <f>_xlfn.XLOOKUP(tbl_logs[[#This Row],[Employee_Action]],tbl_ResponseLikelihood[Employee Action],tbl_ResponseLikelihood[Likelihood Score])</f>
        <v>1</v>
      </c>
      <c r="L4430">
        <f>tbl_logs[[#This Row],[Impact Score]]*tbl_logs[[#This Row],[Response Multiplier]]</f>
        <v>3</v>
      </c>
      <c r="M4430" t="str" cm="1">
        <f t="array" ref="M4430">_xlfn.IFS(tbl_logs[[#This Row],[Total Score]]&lt;=4, "Low", tbl_logs[[#This Row],[Total Score]]&lt;=10, "Medium", tbl_logs[[#This Row],[Total Score]]&lt;=19, "High", tbl_logs[[#This Row],[Total Score]]&lt;=25, "Very High")</f>
        <v>Low</v>
      </c>
      <c r="N4430" t="str" cm="1">
        <f t="array" ref="N4430">_xlfn.IFS(tbl_logs[[#This Row],[Total Score]]&lt;=4, "Low", tbl_logs[[#This Row],[Total Score]]&lt;=10, "Medium", tbl_logs[[#This Row],[Total Score]]&lt;=17, "High", tbl_logs[[#This Row],[Total Score]]&lt;=25, "Critical")</f>
        <v>Low</v>
      </c>
    </row>
    <row r="4431" spans="1:14" x14ac:dyDescent="0.3">
      <c r="A4431" t="s">
        <v>201</v>
      </c>
      <c r="B4431" s="1">
        <v>46103.973611111112</v>
      </c>
      <c r="C4431" t="s">
        <v>35</v>
      </c>
      <c r="D4431" t="s">
        <v>8</v>
      </c>
      <c r="E4431" t="s">
        <v>31</v>
      </c>
      <c r="F4431" t="s">
        <v>13</v>
      </c>
      <c r="G4431" s="2">
        <v>0.97361111111111109</v>
      </c>
      <c r="H4431" s="3">
        <v>46103</v>
      </c>
      <c r="I4431">
        <v>3</v>
      </c>
      <c r="J4431">
        <f>_xlfn.XLOOKUP(tbl_logs[[#This Row],[Target_Department]],tbl_DeptWeight[Department], tbl_DeptWeight[Impact Score])</f>
        <v>1</v>
      </c>
      <c r="K4431">
        <f>_xlfn.XLOOKUP(tbl_logs[[#This Row],[Employee_Action]],tbl_ResponseLikelihood[Employee Action],tbl_ResponseLikelihood[Likelihood Score])</f>
        <v>1</v>
      </c>
      <c r="L4431">
        <f>tbl_logs[[#This Row],[Impact Score]]*tbl_logs[[#This Row],[Response Multiplier]]</f>
        <v>1</v>
      </c>
      <c r="M4431" t="str" cm="1">
        <f t="array" ref="M4431">_xlfn.IFS(tbl_logs[[#This Row],[Total Score]]&lt;=4, "Low", tbl_logs[[#This Row],[Total Score]]&lt;=10, "Medium", tbl_logs[[#This Row],[Total Score]]&lt;=19, "High", tbl_logs[[#This Row],[Total Score]]&lt;=25, "Very High")</f>
        <v>Low</v>
      </c>
      <c r="N4431" t="str" cm="1">
        <f t="array" ref="N4431">_xlfn.IFS(tbl_logs[[#This Row],[Total Score]]&lt;=4, "Low", tbl_logs[[#This Row],[Total Score]]&lt;=10, "Medium", tbl_logs[[#This Row],[Total Score]]&lt;=17, "High", tbl_logs[[#This Row],[Total Score]]&lt;=25, "Critical")</f>
        <v>Low</v>
      </c>
    </row>
    <row r="4432" spans="1:14" x14ac:dyDescent="0.3">
      <c r="A4432" t="s">
        <v>2918</v>
      </c>
      <c r="B4432" s="1">
        <v>46104.009722222225</v>
      </c>
      <c r="C4432" t="s">
        <v>7</v>
      </c>
      <c r="D4432" t="s">
        <v>18</v>
      </c>
      <c r="E4432" t="s">
        <v>16</v>
      </c>
      <c r="F4432" t="s">
        <v>10</v>
      </c>
      <c r="G4432" s="2">
        <v>9.7222222222222224E-3</v>
      </c>
      <c r="H4432" s="3">
        <v>46104</v>
      </c>
      <c r="I4432">
        <v>3</v>
      </c>
      <c r="J4432">
        <f>_xlfn.XLOOKUP(tbl_logs[[#This Row],[Target_Department]],tbl_DeptWeight[Department], tbl_DeptWeight[Impact Score])</f>
        <v>3</v>
      </c>
      <c r="K4432">
        <f>_xlfn.XLOOKUP(tbl_logs[[#This Row],[Employee_Action]],tbl_ResponseLikelihood[Employee Action],tbl_ResponseLikelihood[Likelihood Score])</f>
        <v>2</v>
      </c>
      <c r="L4432">
        <f>tbl_logs[[#This Row],[Impact Score]]*tbl_logs[[#This Row],[Response Multiplier]]</f>
        <v>6</v>
      </c>
      <c r="M4432" t="str" cm="1">
        <f t="array" ref="M4432">_xlfn.IFS(tbl_logs[[#This Row],[Total Score]]&lt;=4, "Low", tbl_logs[[#This Row],[Total Score]]&lt;=10, "Medium", tbl_logs[[#This Row],[Total Score]]&lt;=19, "High", tbl_logs[[#This Row],[Total Score]]&lt;=25, "Very High")</f>
        <v>Medium</v>
      </c>
      <c r="N4432" t="str" cm="1">
        <f t="array" ref="N4432">_xlfn.IFS(tbl_logs[[#This Row],[Total Score]]&lt;=4, "Low", tbl_logs[[#This Row],[Total Score]]&lt;=10, "Medium", tbl_logs[[#This Row],[Total Score]]&lt;=17, "High", tbl_logs[[#This Row],[Total Score]]&lt;=25, "Critical")</f>
        <v>Medium</v>
      </c>
    </row>
    <row r="4433" spans="1:14" x14ac:dyDescent="0.3">
      <c r="A4433" t="s">
        <v>124</v>
      </c>
      <c r="B4433" s="1">
        <v>46104.01666666667</v>
      </c>
      <c r="C4433" t="s">
        <v>7</v>
      </c>
      <c r="D4433" t="s">
        <v>18</v>
      </c>
      <c r="E4433" t="s">
        <v>19</v>
      </c>
      <c r="F4433" t="s">
        <v>33</v>
      </c>
      <c r="G4433" s="2">
        <v>1.6666666666666666E-2</v>
      </c>
      <c r="H4433" s="3">
        <v>46104</v>
      </c>
      <c r="I4433">
        <v>3</v>
      </c>
      <c r="J4433">
        <f>_xlfn.XLOOKUP(tbl_logs[[#This Row],[Target_Department]],tbl_DeptWeight[Department], tbl_DeptWeight[Impact Score])</f>
        <v>3</v>
      </c>
      <c r="K4433">
        <f>_xlfn.XLOOKUP(tbl_logs[[#This Row],[Employee_Action]],tbl_ResponseLikelihood[Employee Action],tbl_ResponseLikelihood[Likelihood Score])</f>
        <v>4</v>
      </c>
      <c r="L4433">
        <f>tbl_logs[[#This Row],[Impact Score]]*tbl_logs[[#This Row],[Response Multiplier]]</f>
        <v>12</v>
      </c>
      <c r="M4433" t="str" cm="1">
        <f t="array" ref="M4433">_xlfn.IFS(tbl_logs[[#This Row],[Total Score]]&lt;=4, "Low", tbl_logs[[#This Row],[Total Score]]&lt;=10, "Medium", tbl_logs[[#This Row],[Total Score]]&lt;=19, "High", tbl_logs[[#This Row],[Total Score]]&lt;=25, "Very High")</f>
        <v>High</v>
      </c>
      <c r="N4433" t="str" cm="1">
        <f t="array" ref="N4433">_xlfn.IFS(tbl_logs[[#This Row],[Total Score]]&lt;=4, "Low", tbl_logs[[#This Row],[Total Score]]&lt;=10, "Medium", tbl_logs[[#This Row],[Total Score]]&lt;=17, "High", tbl_logs[[#This Row],[Total Score]]&lt;=25, "Critical")</f>
        <v>High</v>
      </c>
    </row>
    <row r="4434" spans="1:14" x14ac:dyDescent="0.3">
      <c r="A4434" t="s">
        <v>4044</v>
      </c>
      <c r="B4434" s="1">
        <v>46104.025694444441</v>
      </c>
      <c r="C4434" t="s">
        <v>47</v>
      </c>
      <c r="D4434" t="s">
        <v>22</v>
      </c>
      <c r="E4434" t="s">
        <v>9</v>
      </c>
      <c r="F4434" t="s">
        <v>20</v>
      </c>
      <c r="G4434" s="2">
        <v>2.5694444444444443E-2</v>
      </c>
      <c r="H4434" s="3">
        <v>46104</v>
      </c>
      <c r="I4434">
        <v>3</v>
      </c>
      <c r="J4434">
        <f>_xlfn.XLOOKUP(tbl_logs[[#This Row],[Target_Department]],tbl_DeptWeight[Department], tbl_DeptWeight[Impact Score])</f>
        <v>1</v>
      </c>
      <c r="K4434">
        <f>_xlfn.XLOOKUP(tbl_logs[[#This Row],[Employee_Action]],tbl_ResponseLikelihood[Employee Action],tbl_ResponseLikelihood[Likelihood Score])</f>
        <v>2</v>
      </c>
      <c r="L4434">
        <f>tbl_logs[[#This Row],[Impact Score]]*tbl_logs[[#This Row],[Response Multiplier]]</f>
        <v>2</v>
      </c>
      <c r="M4434" t="str" cm="1">
        <f t="array" ref="M4434">_xlfn.IFS(tbl_logs[[#This Row],[Total Score]]&lt;=4, "Low", tbl_logs[[#This Row],[Total Score]]&lt;=10, "Medium", tbl_logs[[#This Row],[Total Score]]&lt;=19, "High", tbl_logs[[#This Row],[Total Score]]&lt;=25, "Very High")</f>
        <v>Low</v>
      </c>
      <c r="N4434" t="str" cm="1">
        <f t="array" ref="N4434">_xlfn.IFS(tbl_logs[[#This Row],[Total Score]]&lt;=4, "Low", tbl_logs[[#This Row],[Total Score]]&lt;=10, "Medium", tbl_logs[[#This Row],[Total Score]]&lt;=17, "High", tbl_logs[[#This Row],[Total Score]]&lt;=25, "Critical")</f>
        <v>Low</v>
      </c>
    </row>
    <row r="4435" spans="1:14" x14ac:dyDescent="0.3">
      <c r="A4435" t="s">
        <v>4679</v>
      </c>
      <c r="B4435" s="1">
        <v>46104.035416666666</v>
      </c>
      <c r="C4435" t="s">
        <v>7</v>
      </c>
      <c r="D4435" t="s">
        <v>8</v>
      </c>
      <c r="E4435" t="s">
        <v>19</v>
      </c>
      <c r="F4435" t="s">
        <v>33</v>
      </c>
      <c r="G4435" s="2">
        <v>3.5416666666666666E-2</v>
      </c>
      <c r="H4435" s="3">
        <v>46104</v>
      </c>
      <c r="I4435">
        <v>3</v>
      </c>
      <c r="J4435">
        <f>_xlfn.XLOOKUP(tbl_logs[[#This Row],[Target_Department]],tbl_DeptWeight[Department], tbl_DeptWeight[Impact Score])</f>
        <v>3</v>
      </c>
      <c r="K4435">
        <f>_xlfn.XLOOKUP(tbl_logs[[#This Row],[Employee_Action]],tbl_ResponseLikelihood[Employee Action],tbl_ResponseLikelihood[Likelihood Score])</f>
        <v>4</v>
      </c>
      <c r="L4435">
        <f>tbl_logs[[#This Row],[Impact Score]]*tbl_logs[[#This Row],[Response Multiplier]]</f>
        <v>12</v>
      </c>
      <c r="M4435" t="str" cm="1">
        <f t="array" ref="M4435">_xlfn.IFS(tbl_logs[[#This Row],[Total Score]]&lt;=4, "Low", tbl_logs[[#This Row],[Total Score]]&lt;=10, "Medium", tbl_logs[[#This Row],[Total Score]]&lt;=19, "High", tbl_logs[[#This Row],[Total Score]]&lt;=25, "Very High")</f>
        <v>High</v>
      </c>
      <c r="N4435" t="str" cm="1">
        <f t="array" ref="N4435">_xlfn.IFS(tbl_logs[[#This Row],[Total Score]]&lt;=4, "Low", tbl_logs[[#This Row],[Total Score]]&lt;=10, "Medium", tbl_logs[[#This Row],[Total Score]]&lt;=17, "High", tbl_logs[[#This Row],[Total Score]]&lt;=25, "Critical")</f>
        <v>High</v>
      </c>
    </row>
    <row r="4436" spans="1:14" x14ac:dyDescent="0.3">
      <c r="A4436" t="s">
        <v>1011</v>
      </c>
      <c r="B4436" s="1">
        <v>46104.038194444445</v>
      </c>
      <c r="C4436" t="s">
        <v>35</v>
      </c>
      <c r="D4436" t="s">
        <v>15</v>
      </c>
      <c r="E4436" t="s">
        <v>19</v>
      </c>
      <c r="F4436" t="s">
        <v>10</v>
      </c>
      <c r="G4436" s="2">
        <v>3.8194444444444448E-2</v>
      </c>
      <c r="H4436" s="3">
        <v>46104</v>
      </c>
      <c r="I4436">
        <v>3</v>
      </c>
      <c r="J4436">
        <f>_xlfn.XLOOKUP(tbl_logs[[#This Row],[Target_Department]],tbl_DeptWeight[Department], tbl_DeptWeight[Impact Score])</f>
        <v>1</v>
      </c>
      <c r="K4436">
        <f>_xlfn.XLOOKUP(tbl_logs[[#This Row],[Employee_Action]],tbl_ResponseLikelihood[Employee Action],tbl_ResponseLikelihood[Likelihood Score])</f>
        <v>2</v>
      </c>
      <c r="L4436">
        <f>tbl_logs[[#This Row],[Impact Score]]*tbl_logs[[#This Row],[Response Multiplier]]</f>
        <v>2</v>
      </c>
      <c r="M4436" t="str" cm="1">
        <f t="array" ref="M4436">_xlfn.IFS(tbl_logs[[#This Row],[Total Score]]&lt;=4, "Low", tbl_logs[[#This Row],[Total Score]]&lt;=10, "Medium", tbl_logs[[#This Row],[Total Score]]&lt;=19, "High", tbl_logs[[#This Row],[Total Score]]&lt;=25, "Very High")</f>
        <v>Low</v>
      </c>
      <c r="N4436" t="str" cm="1">
        <f t="array" ref="N4436">_xlfn.IFS(tbl_logs[[#This Row],[Total Score]]&lt;=4, "Low", tbl_logs[[#This Row],[Total Score]]&lt;=10, "Medium", tbl_logs[[#This Row],[Total Score]]&lt;=17, "High", tbl_logs[[#This Row],[Total Score]]&lt;=25, "Critical")</f>
        <v>Low</v>
      </c>
    </row>
    <row r="4437" spans="1:14" x14ac:dyDescent="0.3">
      <c r="A4437" t="s">
        <v>3033</v>
      </c>
      <c r="B4437" s="1">
        <v>46104.043749999997</v>
      </c>
      <c r="C4437" t="s">
        <v>12</v>
      </c>
      <c r="D4437" t="s">
        <v>8</v>
      </c>
      <c r="E4437" t="s">
        <v>19</v>
      </c>
      <c r="F4437" t="s">
        <v>33</v>
      </c>
      <c r="G4437" s="2">
        <v>4.3749999999999997E-2</v>
      </c>
      <c r="H4437" s="3">
        <v>46104</v>
      </c>
      <c r="I4437">
        <v>3</v>
      </c>
      <c r="J4437">
        <f>_xlfn.XLOOKUP(tbl_logs[[#This Row],[Target_Department]],tbl_DeptWeight[Department], tbl_DeptWeight[Impact Score])</f>
        <v>1</v>
      </c>
      <c r="K4437">
        <f>_xlfn.XLOOKUP(tbl_logs[[#This Row],[Employee_Action]],tbl_ResponseLikelihood[Employee Action],tbl_ResponseLikelihood[Likelihood Score])</f>
        <v>4</v>
      </c>
      <c r="L4437">
        <f>tbl_logs[[#This Row],[Impact Score]]*tbl_logs[[#This Row],[Response Multiplier]]</f>
        <v>4</v>
      </c>
      <c r="M4437" t="str" cm="1">
        <f t="array" ref="M4437">_xlfn.IFS(tbl_logs[[#This Row],[Total Score]]&lt;=4, "Low", tbl_logs[[#This Row],[Total Score]]&lt;=10, "Medium", tbl_logs[[#This Row],[Total Score]]&lt;=19, "High", tbl_logs[[#This Row],[Total Score]]&lt;=25, "Very High")</f>
        <v>Low</v>
      </c>
      <c r="N4437" t="str" cm="1">
        <f t="array" ref="N4437">_xlfn.IFS(tbl_logs[[#This Row],[Total Score]]&lt;=4, "Low", tbl_logs[[#This Row],[Total Score]]&lt;=10, "Medium", tbl_logs[[#This Row],[Total Score]]&lt;=17, "High", tbl_logs[[#This Row],[Total Score]]&lt;=25, "Critical")</f>
        <v>Low</v>
      </c>
    </row>
    <row r="4438" spans="1:14" x14ac:dyDescent="0.3">
      <c r="A4438" t="s">
        <v>3376</v>
      </c>
      <c r="B4438" s="1">
        <v>46104.046527777777</v>
      </c>
      <c r="C4438" t="s">
        <v>7</v>
      </c>
      <c r="D4438" t="s">
        <v>15</v>
      </c>
      <c r="E4438" t="s">
        <v>19</v>
      </c>
      <c r="F4438" t="s">
        <v>20</v>
      </c>
      <c r="G4438" s="2">
        <v>4.6527777777777779E-2</v>
      </c>
      <c r="H4438" s="3">
        <v>46104</v>
      </c>
      <c r="I4438">
        <v>3</v>
      </c>
      <c r="J4438">
        <f>_xlfn.XLOOKUP(tbl_logs[[#This Row],[Target_Department]],tbl_DeptWeight[Department], tbl_DeptWeight[Impact Score])</f>
        <v>3</v>
      </c>
      <c r="K4438">
        <f>_xlfn.XLOOKUP(tbl_logs[[#This Row],[Employee_Action]],tbl_ResponseLikelihood[Employee Action],tbl_ResponseLikelihood[Likelihood Score])</f>
        <v>2</v>
      </c>
      <c r="L4438">
        <f>tbl_logs[[#This Row],[Impact Score]]*tbl_logs[[#This Row],[Response Multiplier]]</f>
        <v>6</v>
      </c>
      <c r="M4438" t="str" cm="1">
        <f t="array" ref="M4438">_xlfn.IFS(tbl_logs[[#This Row],[Total Score]]&lt;=4, "Low", tbl_logs[[#This Row],[Total Score]]&lt;=10, "Medium", tbl_logs[[#This Row],[Total Score]]&lt;=19, "High", tbl_logs[[#This Row],[Total Score]]&lt;=25, "Very High")</f>
        <v>Medium</v>
      </c>
      <c r="N4438" t="str" cm="1">
        <f t="array" ref="N4438">_xlfn.IFS(tbl_logs[[#This Row],[Total Score]]&lt;=4, "Low", tbl_logs[[#This Row],[Total Score]]&lt;=10, "Medium", tbl_logs[[#This Row],[Total Score]]&lt;=17, "High", tbl_logs[[#This Row],[Total Score]]&lt;=25, "Critical")</f>
        <v>Medium</v>
      </c>
    </row>
    <row r="4439" spans="1:14" x14ac:dyDescent="0.3">
      <c r="A4439" t="s">
        <v>4182</v>
      </c>
      <c r="B4439" s="1">
        <v>46104.061805555553</v>
      </c>
      <c r="C4439" t="s">
        <v>26</v>
      </c>
      <c r="D4439" t="s">
        <v>22</v>
      </c>
      <c r="E4439" t="s">
        <v>9</v>
      </c>
      <c r="F4439" t="s">
        <v>20</v>
      </c>
      <c r="G4439" s="2">
        <v>6.1805555555555558E-2</v>
      </c>
      <c r="H4439" s="3">
        <v>46104</v>
      </c>
      <c r="I4439">
        <v>3</v>
      </c>
      <c r="J4439">
        <f>_xlfn.XLOOKUP(tbl_logs[[#This Row],[Target_Department]],tbl_DeptWeight[Department], tbl_DeptWeight[Impact Score])</f>
        <v>3</v>
      </c>
      <c r="K4439">
        <f>_xlfn.XLOOKUP(tbl_logs[[#This Row],[Employee_Action]],tbl_ResponseLikelihood[Employee Action],tbl_ResponseLikelihood[Likelihood Score])</f>
        <v>2</v>
      </c>
      <c r="L4439">
        <f>tbl_logs[[#This Row],[Impact Score]]*tbl_logs[[#This Row],[Response Multiplier]]</f>
        <v>6</v>
      </c>
      <c r="M4439" t="str" cm="1">
        <f t="array" ref="M4439">_xlfn.IFS(tbl_logs[[#This Row],[Total Score]]&lt;=4, "Low", tbl_logs[[#This Row],[Total Score]]&lt;=10, "Medium", tbl_logs[[#This Row],[Total Score]]&lt;=19, "High", tbl_logs[[#This Row],[Total Score]]&lt;=25, "Very High")</f>
        <v>Medium</v>
      </c>
      <c r="N4439" t="str" cm="1">
        <f t="array" ref="N4439">_xlfn.IFS(tbl_logs[[#This Row],[Total Score]]&lt;=4, "Low", tbl_logs[[#This Row],[Total Score]]&lt;=10, "Medium", tbl_logs[[#This Row],[Total Score]]&lt;=17, "High", tbl_logs[[#This Row],[Total Score]]&lt;=25, "Critical")</f>
        <v>Medium</v>
      </c>
    </row>
    <row r="4440" spans="1:14" x14ac:dyDescent="0.3">
      <c r="A4440" t="s">
        <v>4820</v>
      </c>
      <c r="B4440" s="1">
        <v>46104.093055555553</v>
      </c>
      <c r="C4440" t="s">
        <v>7</v>
      </c>
      <c r="D4440" t="s">
        <v>22</v>
      </c>
      <c r="E4440" t="s">
        <v>19</v>
      </c>
      <c r="F4440" t="s">
        <v>20</v>
      </c>
      <c r="G4440" s="2">
        <v>9.3055555555555558E-2</v>
      </c>
      <c r="H4440" s="3">
        <v>46104</v>
      </c>
      <c r="I4440">
        <v>3</v>
      </c>
      <c r="J4440">
        <f>_xlfn.XLOOKUP(tbl_logs[[#This Row],[Target_Department]],tbl_DeptWeight[Department], tbl_DeptWeight[Impact Score])</f>
        <v>3</v>
      </c>
      <c r="K4440">
        <f>_xlfn.XLOOKUP(tbl_logs[[#This Row],[Employee_Action]],tbl_ResponseLikelihood[Employee Action],tbl_ResponseLikelihood[Likelihood Score])</f>
        <v>2</v>
      </c>
      <c r="L4440">
        <f>tbl_logs[[#This Row],[Impact Score]]*tbl_logs[[#This Row],[Response Multiplier]]</f>
        <v>6</v>
      </c>
      <c r="M4440" t="str" cm="1">
        <f t="array" ref="M4440">_xlfn.IFS(tbl_logs[[#This Row],[Total Score]]&lt;=4, "Low", tbl_logs[[#This Row],[Total Score]]&lt;=10, "Medium", tbl_logs[[#This Row],[Total Score]]&lt;=19, "High", tbl_logs[[#This Row],[Total Score]]&lt;=25, "Very High")</f>
        <v>Medium</v>
      </c>
      <c r="N4440" t="str" cm="1">
        <f t="array" ref="N4440">_xlfn.IFS(tbl_logs[[#This Row],[Total Score]]&lt;=4, "Low", tbl_logs[[#This Row],[Total Score]]&lt;=10, "Medium", tbl_logs[[#This Row],[Total Score]]&lt;=17, "High", tbl_logs[[#This Row],[Total Score]]&lt;=25, "Critical")</f>
        <v>Medium</v>
      </c>
    </row>
    <row r="4441" spans="1:14" x14ac:dyDescent="0.3">
      <c r="A4441" t="s">
        <v>1504</v>
      </c>
      <c r="B4441" s="1">
        <v>46104.133333333331</v>
      </c>
      <c r="C4441" t="s">
        <v>26</v>
      </c>
      <c r="D4441" t="s">
        <v>15</v>
      </c>
      <c r="E4441" t="s">
        <v>31</v>
      </c>
      <c r="F4441" t="s">
        <v>13</v>
      </c>
      <c r="G4441" s="2">
        <v>0.13333333333333333</v>
      </c>
      <c r="H4441" s="3">
        <v>46104</v>
      </c>
      <c r="I4441">
        <v>3</v>
      </c>
      <c r="J4441">
        <f>_xlfn.XLOOKUP(tbl_logs[[#This Row],[Target_Department]],tbl_DeptWeight[Department], tbl_DeptWeight[Impact Score])</f>
        <v>3</v>
      </c>
      <c r="K4441">
        <f>_xlfn.XLOOKUP(tbl_logs[[#This Row],[Employee_Action]],tbl_ResponseLikelihood[Employee Action],tbl_ResponseLikelihood[Likelihood Score])</f>
        <v>1</v>
      </c>
      <c r="L4441">
        <f>tbl_logs[[#This Row],[Impact Score]]*tbl_logs[[#This Row],[Response Multiplier]]</f>
        <v>3</v>
      </c>
      <c r="M4441" t="str" cm="1">
        <f t="array" ref="M4441">_xlfn.IFS(tbl_logs[[#This Row],[Total Score]]&lt;=4, "Low", tbl_logs[[#This Row],[Total Score]]&lt;=10, "Medium", tbl_logs[[#This Row],[Total Score]]&lt;=19, "High", tbl_logs[[#This Row],[Total Score]]&lt;=25, "Very High")</f>
        <v>Low</v>
      </c>
      <c r="N4441" t="str" cm="1">
        <f t="array" ref="N4441">_xlfn.IFS(tbl_logs[[#This Row],[Total Score]]&lt;=4, "Low", tbl_logs[[#This Row],[Total Score]]&lt;=10, "Medium", tbl_logs[[#This Row],[Total Score]]&lt;=17, "High", tbl_logs[[#This Row],[Total Score]]&lt;=25, "Critical")</f>
        <v>Low</v>
      </c>
    </row>
    <row r="4442" spans="1:14" x14ac:dyDescent="0.3">
      <c r="A4442" t="s">
        <v>4521</v>
      </c>
      <c r="B4442" s="1">
        <v>46104.138194444444</v>
      </c>
      <c r="C4442" t="s">
        <v>26</v>
      </c>
      <c r="D4442" t="s">
        <v>22</v>
      </c>
      <c r="E4442" t="s">
        <v>9</v>
      </c>
      <c r="F4442" t="s">
        <v>10</v>
      </c>
      <c r="G4442" s="2">
        <v>0.13819444444444445</v>
      </c>
      <c r="H4442" s="3">
        <v>46104</v>
      </c>
      <c r="I4442">
        <v>3</v>
      </c>
      <c r="J4442">
        <f>_xlfn.XLOOKUP(tbl_logs[[#This Row],[Target_Department]],tbl_DeptWeight[Department], tbl_DeptWeight[Impact Score])</f>
        <v>3</v>
      </c>
      <c r="K4442">
        <f>_xlfn.XLOOKUP(tbl_logs[[#This Row],[Employee_Action]],tbl_ResponseLikelihood[Employee Action],tbl_ResponseLikelihood[Likelihood Score])</f>
        <v>2</v>
      </c>
      <c r="L4442">
        <f>tbl_logs[[#This Row],[Impact Score]]*tbl_logs[[#This Row],[Response Multiplier]]</f>
        <v>6</v>
      </c>
      <c r="M4442" t="str" cm="1">
        <f t="array" ref="M4442">_xlfn.IFS(tbl_logs[[#This Row],[Total Score]]&lt;=4, "Low", tbl_logs[[#This Row],[Total Score]]&lt;=10, "Medium", tbl_logs[[#This Row],[Total Score]]&lt;=19, "High", tbl_logs[[#This Row],[Total Score]]&lt;=25, "Very High")</f>
        <v>Medium</v>
      </c>
      <c r="N4442" t="str" cm="1">
        <f t="array" ref="N4442">_xlfn.IFS(tbl_logs[[#This Row],[Total Score]]&lt;=4, "Low", tbl_logs[[#This Row],[Total Score]]&lt;=10, "Medium", tbl_logs[[#This Row],[Total Score]]&lt;=17, "High", tbl_logs[[#This Row],[Total Score]]&lt;=25, "Critical")</f>
        <v>Medium</v>
      </c>
    </row>
    <row r="4443" spans="1:14" x14ac:dyDescent="0.3">
      <c r="A4443" t="s">
        <v>2778</v>
      </c>
      <c r="B4443" s="1">
        <v>46104.17291666667</v>
      </c>
      <c r="C4443" t="s">
        <v>12</v>
      </c>
      <c r="D4443" t="s">
        <v>18</v>
      </c>
      <c r="E4443" t="s">
        <v>31</v>
      </c>
      <c r="F4443" t="s">
        <v>10</v>
      </c>
      <c r="G4443" s="2">
        <v>0.17291666666666666</v>
      </c>
      <c r="H4443" s="3">
        <v>46104</v>
      </c>
      <c r="I4443">
        <v>3</v>
      </c>
      <c r="J4443">
        <f>_xlfn.XLOOKUP(tbl_logs[[#This Row],[Target_Department]],tbl_DeptWeight[Department], tbl_DeptWeight[Impact Score])</f>
        <v>1</v>
      </c>
      <c r="K4443">
        <f>_xlfn.XLOOKUP(tbl_logs[[#This Row],[Employee_Action]],tbl_ResponseLikelihood[Employee Action],tbl_ResponseLikelihood[Likelihood Score])</f>
        <v>2</v>
      </c>
      <c r="L4443">
        <f>tbl_logs[[#This Row],[Impact Score]]*tbl_logs[[#This Row],[Response Multiplier]]</f>
        <v>2</v>
      </c>
      <c r="M4443" t="str" cm="1">
        <f t="array" ref="M4443">_xlfn.IFS(tbl_logs[[#This Row],[Total Score]]&lt;=4, "Low", tbl_logs[[#This Row],[Total Score]]&lt;=10, "Medium", tbl_logs[[#This Row],[Total Score]]&lt;=19, "High", tbl_logs[[#This Row],[Total Score]]&lt;=25, "Very High")</f>
        <v>Low</v>
      </c>
      <c r="N4443" t="str" cm="1">
        <f t="array" ref="N4443">_xlfn.IFS(tbl_logs[[#This Row],[Total Score]]&lt;=4, "Low", tbl_logs[[#This Row],[Total Score]]&lt;=10, "Medium", tbl_logs[[#This Row],[Total Score]]&lt;=17, "High", tbl_logs[[#This Row],[Total Score]]&lt;=25, "Critical")</f>
        <v>Low</v>
      </c>
    </row>
    <row r="4444" spans="1:14" x14ac:dyDescent="0.3">
      <c r="A4444" t="s">
        <v>1512</v>
      </c>
      <c r="B4444" s="1">
        <v>46104.240972222222</v>
      </c>
      <c r="C4444" t="s">
        <v>7</v>
      </c>
      <c r="D4444" t="s">
        <v>22</v>
      </c>
      <c r="E4444" t="s">
        <v>19</v>
      </c>
      <c r="F4444" t="s">
        <v>13</v>
      </c>
      <c r="G4444" s="2">
        <v>0.24097222222222223</v>
      </c>
      <c r="H4444" s="3">
        <v>46104</v>
      </c>
      <c r="I4444">
        <v>3</v>
      </c>
      <c r="J4444">
        <f>_xlfn.XLOOKUP(tbl_logs[[#This Row],[Target_Department]],tbl_DeptWeight[Department], tbl_DeptWeight[Impact Score])</f>
        <v>3</v>
      </c>
      <c r="K4444">
        <f>_xlfn.XLOOKUP(tbl_logs[[#This Row],[Employee_Action]],tbl_ResponseLikelihood[Employee Action],tbl_ResponseLikelihood[Likelihood Score])</f>
        <v>1</v>
      </c>
      <c r="L4444">
        <f>tbl_logs[[#This Row],[Impact Score]]*tbl_logs[[#This Row],[Response Multiplier]]</f>
        <v>3</v>
      </c>
      <c r="M4444" t="str" cm="1">
        <f t="array" ref="M4444">_xlfn.IFS(tbl_logs[[#This Row],[Total Score]]&lt;=4, "Low", tbl_logs[[#This Row],[Total Score]]&lt;=10, "Medium", tbl_logs[[#This Row],[Total Score]]&lt;=19, "High", tbl_logs[[#This Row],[Total Score]]&lt;=25, "Very High")</f>
        <v>Low</v>
      </c>
      <c r="N4444" t="str" cm="1">
        <f t="array" ref="N4444">_xlfn.IFS(tbl_logs[[#This Row],[Total Score]]&lt;=4, "Low", tbl_logs[[#This Row],[Total Score]]&lt;=10, "Medium", tbl_logs[[#This Row],[Total Score]]&lt;=17, "High", tbl_logs[[#This Row],[Total Score]]&lt;=25, "Critical")</f>
        <v>Low</v>
      </c>
    </row>
    <row r="4445" spans="1:14" x14ac:dyDescent="0.3">
      <c r="A4445" t="s">
        <v>739</v>
      </c>
      <c r="B4445" s="1">
        <v>46104.241666666669</v>
      </c>
      <c r="C4445" t="s">
        <v>35</v>
      </c>
      <c r="D4445" t="s">
        <v>18</v>
      </c>
      <c r="E4445" t="s">
        <v>16</v>
      </c>
      <c r="F4445" t="s">
        <v>10</v>
      </c>
      <c r="G4445" s="2">
        <v>0.24166666666666667</v>
      </c>
      <c r="H4445" s="3">
        <v>46104</v>
      </c>
      <c r="I4445">
        <v>3</v>
      </c>
      <c r="J4445">
        <f>_xlfn.XLOOKUP(tbl_logs[[#This Row],[Target_Department]],tbl_DeptWeight[Department], tbl_DeptWeight[Impact Score])</f>
        <v>1</v>
      </c>
      <c r="K4445">
        <f>_xlfn.XLOOKUP(tbl_logs[[#This Row],[Employee_Action]],tbl_ResponseLikelihood[Employee Action],tbl_ResponseLikelihood[Likelihood Score])</f>
        <v>2</v>
      </c>
      <c r="L4445">
        <f>tbl_logs[[#This Row],[Impact Score]]*tbl_logs[[#This Row],[Response Multiplier]]</f>
        <v>2</v>
      </c>
      <c r="M4445" t="str" cm="1">
        <f t="array" ref="M4445">_xlfn.IFS(tbl_logs[[#This Row],[Total Score]]&lt;=4, "Low", tbl_logs[[#This Row],[Total Score]]&lt;=10, "Medium", tbl_logs[[#This Row],[Total Score]]&lt;=19, "High", tbl_logs[[#This Row],[Total Score]]&lt;=25, "Very High")</f>
        <v>Low</v>
      </c>
      <c r="N4445" t="str" cm="1">
        <f t="array" ref="N4445">_xlfn.IFS(tbl_logs[[#This Row],[Total Score]]&lt;=4, "Low", tbl_logs[[#This Row],[Total Score]]&lt;=10, "Medium", tbl_logs[[#This Row],[Total Score]]&lt;=17, "High", tbl_logs[[#This Row],[Total Score]]&lt;=25, "Critical")</f>
        <v>Low</v>
      </c>
    </row>
    <row r="4446" spans="1:14" x14ac:dyDescent="0.3">
      <c r="A4446" t="s">
        <v>3556</v>
      </c>
      <c r="B4446" s="1">
        <v>46104.254166666666</v>
      </c>
      <c r="C4446" t="s">
        <v>7</v>
      </c>
      <c r="D4446" t="s">
        <v>15</v>
      </c>
      <c r="E4446" t="s">
        <v>19</v>
      </c>
      <c r="F4446" t="s">
        <v>33</v>
      </c>
      <c r="G4446" s="2">
        <v>0.25416666666666665</v>
      </c>
      <c r="H4446" s="3">
        <v>46104</v>
      </c>
      <c r="I4446">
        <v>3</v>
      </c>
      <c r="J4446">
        <f>_xlfn.XLOOKUP(tbl_logs[[#This Row],[Target_Department]],tbl_DeptWeight[Department], tbl_DeptWeight[Impact Score])</f>
        <v>3</v>
      </c>
      <c r="K4446">
        <f>_xlfn.XLOOKUP(tbl_logs[[#This Row],[Employee_Action]],tbl_ResponseLikelihood[Employee Action],tbl_ResponseLikelihood[Likelihood Score])</f>
        <v>4</v>
      </c>
      <c r="L4446">
        <f>tbl_logs[[#This Row],[Impact Score]]*tbl_logs[[#This Row],[Response Multiplier]]</f>
        <v>12</v>
      </c>
      <c r="M4446" t="str" cm="1">
        <f t="array" ref="M4446">_xlfn.IFS(tbl_logs[[#This Row],[Total Score]]&lt;=4, "Low", tbl_logs[[#This Row],[Total Score]]&lt;=10, "Medium", tbl_logs[[#This Row],[Total Score]]&lt;=19, "High", tbl_logs[[#This Row],[Total Score]]&lt;=25, "Very High")</f>
        <v>High</v>
      </c>
      <c r="N4446" t="str" cm="1">
        <f t="array" ref="N4446">_xlfn.IFS(tbl_logs[[#This Row],[Total Score]]&lt;=4, "Low", tbl_logs[[#This Row],[Total Score]]&lt;=10, "Medium", tbl_logs[[#This Row],[Total Score]]&lt;=17, "High", tbl_logs[[#This Row],[Total Score]]&lt;=25, "Critical")</f>
        <v>High</v>
      </c>
    </row>
    <row r="4447" spans="1:14" x14ac:dyDescent="0.3">
      <c r="A4447" t="s">
        <v>857</v>
      </c>
      <c r="B4447" s="1">
        <v>46104.279861111114</v>
      </c>
      <c r="C4447" t="s">
        <v>7</v>
      </c>
      <c r="D4447" t="s">
        <v>22</v>
      </c>
      <c r="E4447" t="s">
        <v>19</v>
      </c>
      <c r="F4447" t="s">
        <v>10</v>
      </c>
      <c r="G4447" s="2">
        <v>0.27986111111111112</v>
      </c>
      <c r="H4447" s="3">
        <v>46104</v>
      </c>
      <c r="I4447">
        <v>3</v>
      </c>
      <c r="J4447">
        <f>_xlfn.XLOOKUP(tbl_logs[[#This Row],[Target_Department]],tbl_DeptWeight[Department], tbl_DeptWeight[Impact Score])</f>
        <v>3</v>
      </c>
      <c r="K4447">
        <f>_xlfn.XLOOKUP(tbl_logs[[#This Row],[Employee_Action]],tbl_ResponseLikelihood[Employee Action],tbl_ResponseLikelihood[Likelihood Score])</f>
        <v>2</v>
      </c>
      <c r="L4447">
        <f>tbl_logs[[#This Row],[Impact Score]]*tbl_logs[[#This Row],[Response Multiplier]]</f>
        <v>6</v>
      </c>
      <c r="M4447" t="str" cm="1">
        <f t="array" ref="M4447">_xlfn.IFS(tbl_logs[[#This Row],[Total Score]]&lt;=4, "Low", tbl_logs[[#This Row],[Total Score]]&lt;=10, "Medium", tbl_logs[[#This Row],[Total Score]]&lt;=19, "High", tbl_logs[[#This Row],[Total Score]]&lt;=25, "Very High")</f>
        <v>Medium</v>
      </c>
      <c r="N4447" t="str" cm="1">
        <f t="array" ref="N4447">_xlfn.IFS(tbl_logs[[#This Row],[Total Score]]&lt;=4, "Low", tbl_logs[[#This Row],[Total Score]]&lt;=10, "Medium", tbl_logs[[#This Row],[Total Score]]&lt;=17, "High", tbl_logs[[#This Row],[Total Score]]&lt;=25, "Critical")</f>
        <v>Medium</v>
      </c>
    </row>
    <row r="4448" spans="1:14" x14ac:dyDescent="0.3">
      <c r="A4448" t="s">
        <v>4921</v>
      </c>
      <c r="B4448" s="1">
        <v>46104.307638888888</v>
      </c>
      <c r="C4448" t="s">
        <v>7</v>
      </c>
      <c r="D4448" t="s">
        <v>18</v>
      </c>
      <c r="E4448" t="s">
        <v>19</v>
      </c>
      <c r="F4448" t="s">
        <v>20</v>
      </c>
      <c r="G4448" s="2">
        <v>0.30763888888888891</v>
      </c>
      <c r="H4448" s="3">
        <v>46104</v>
      </c>
      <c r="I4448">
        <v>3</v>
      </c>
      <c r="J4448">
        <f>_xlfn.XLOOKUP(tbl_logs[[#This Row],[Target_Department]],tbl_DeptWeight[Department], tbl_DeptWeight[Impact Score])</f>
        <v>3</v>
      </c>
      <c r="K4448">
        <f>_xlfn.XLOOKUP(tbl_logs[[#This Row],[Employee_Action]],tbl_ResponseLikelihood[Employee Action],tbl_ResponseLikelihood[Likelihood Score])</f>
        <v>2</v>
      </c>
      <c r="L4448">
        <f>tbl_logs[[#This Row],[Impact Score]]*tbl_logs[[#This Row],[Response Multiplier]]</f>
        <v>6</v>
      </c>
      <c r="M4448" t="str" cm="1">
        <f t="array" ref="M4448">_xlfn.IFS(tbl_logs[[#This Row],[Total Score]]&lt;=4, "Low", tbl_logs[[#This Row],[Total Score]]&lt;=10, "Medium", tbl_logs[[#This Row],[Total Score]]&lt;=19, "High", tbl_logs[[#This Row],[Total Score]]&lt;=25, "Very High")</f>
        <v>Medium</v>
      </c>
      <c r="N4448" t="str" cm="1">
        <f t="array" ref="N4448">_xlfn.IFS(tbl_logs[[#This Row],[Total Score]]&lt;=4, "Low", tbl_logs[[#This Row],[Total Score]]&lt;=10, "Medium", tbl_logs[[#This Row],[Total Score]]&lt;=17, "High", tbl_logs[[#This Row],[Total Score]]&lt;=25, "Critical")</f>
        <v>Medium</v>
      </c>
    </row>
    <row r="4449" spans="1:14" x14ac:dyDescent="0.3">
      <c r="A4449" t="s">
        <v>4908</v>
      </c>
      <c r="B4449" s="1">
        <v>46104.381944444445</v>
      </c>
      <c r="C4449" t="s">
        <v>7</v>
      </c>
      <c r="D4449" t="s">
        <v>15</v>
      </c>
      <c r="E4449" t="s">
        <v>19</v>
      </c>
      <c r="F4449" t="s">
        <v>20</v>
      </c>
      <c r="G4449" s="2">
        <v>0.38194444444444442</v>
      </c>
      <c r="H4449" s="3">
        <v>46104</v>
      </c>
      <c r="I4449">
        <v>3</v>
      </c>
      <c r="J4449">
        <f>_xlfn.XLOOKUP(tbl_logs[[#This Row],[Target_Department]],tbl_DeptWeight[Department], tbl_DeptWeight[Impact Score])</f>
        <v>3</v>
      </c>
      <c r="K4449">
        <f>_xlfn.XLOOKUP(tbl_logs[[#This Row],[Employee_Action]],tbl_ResponseLikelihood[Employee Action],tbl_ResponseLikelihood[Likelihood Score])</f>
        <v>2</v>
      </c>
      <c r="L4449">
        <f>tbl_logs[[#This Row],[Impact Score]]*tbl_logs[[#This Row],[Response Multiplier]]</f>
        <v>6</v>
      </c>
      <c r="M4449" t="str" cm="1">
        <f t="array" ref="M4449">_xlfn.IFS(tbl_logs[[#This Row],[Total Score]]&lt;=4, "Low", tbl_logs[[#This Row],[Total Score]]&lt;=10, "Medium", tbl_logs[[#This Row],[Total Score]]&lt;=19, "High", tbl_logs[[#This Row],[Total Score]]&lt;=25, "Very High")</f>
        <v>Medium</v>
      </c>
      <c r="N4449" t="str" cm="1">
        <f t="array" ref="N4449">_xlfn.IFS(tbl_logs[[#This Row],[Total Score]]&lt;=4, "Low", tbl_logs[[#This Row],[Total Score]]&lt;=10, "Medium", tbl_logs[[#This Row],[Total Score]]&lt;=17, "High", tbl_logs[[#This Row],[Total Score]]&lt;=25, "Critical")</f>
        <v>Medium</v>
      </c>
    </row>
    <row r="4450" spans="1:14" x14ac:dyDescent="0.3">
      <c r="A4450" t="s">
        <v>3055</v>
      </c>
      <c r="B4450" s="1">
        <v>46104.402083333334</v>
      </c>
      <c r="C4450" t="s">
        <v>7</v>
      </c>
      <c r="D4450" t="s">
        <v>15</v>
      </c>
      <c r="E4450" t="s">
        <v>19</v>
      </c>
      <c r="F4450" t="s">
        <v>20</v>
      </c>
      <c r="G4450" s="2">
        <v>0.40208333333333335</v>
      </c>
      <c r="H4450" s="3">
        <v>46104</v>
      </c>
      <c r="I4450">
        <v>3</v>
      </c>
      <c r="J4450">
        <f>_xlfn.XLOOKUP(tbl_logs[[#This Row],[Target_Department]],tbl_DeptWeight[Department], tbl_DeptWeight[Impact Score])</f>
        <v>3</v>
      </c>
      <c r="K4450">
        <f>_xlfn.XLOOKUP(tbl_logs[[#This Row],[Employee_Action]],tbl_ResponseLikelihood[Employee Action],tbl_ResponseLikelihood[Likelihood Score])</f>
        <v>2</v>
      </c>
      <c r="L4450">
        <f>tbl_logs[[#This Row],[Impact Score]]*tbl_logs[[#This Row],[Response Multiplier]]</f>
        <v>6</v>
      </c>
      <c r="M4450" t="str" cm="1">
        <f t="array" ref="M4450">_xlfn.IFS(tbl_logs[[#This Row],[Total Score]]&lt;=4, "Low", tbl_logs[[#This Row],[Total Score]]&lt;=10, "Medium", tbl_logs[[#This Row],[Total Score]]&lt;=19, "High", tbl_logs[[#This Row],[Total Score]]&lt;=25, "Very High")</f>
        <v>Medium</v>
      </c>
      <c r="N4450" t="str" cm="1">
        <f t="array" ref="N4450">_xlfn.IFS(tbl_logs[[#This Row],[Total Score]]&lt;=4, "Low", tbl_logs[[#This Row],[Total Score]]&lt;=10, "Medium", tbl_logs[[#This Row],[Total Score]]&lt;=17, "High", tbl_logs[[#This Row],[Total Score]]&lt;=25, "Critical")</f>
        <v>Medium</v>
      </c>
    </row>
    <row r="4451" spans="1:14" x14ac:dyDescent="0.3">
      <c r="A4451" t="s">
        <v>2883</v>
      </c>
      <c r="B4451" s="1">
        <v>46104.431944444441</v>
      </c>
      <c r="C4451" t="s">
        <v>7</v>
      </c>
      <c r="D4451" t="s">
        <v>22</v>
      </c>
      <c r="E4451" t="s">
        <v>19</v>
      </c>
      <c r="F4451" t="s">
        <v>10</v>
      </c>
      <c r="G4451" s="2">
        <v>0.43194444444444446</v>
      </c>
      <c r="H4451" s="3">
        <v>46104</v>
      </c>
      <c r="I4451">
        <v>3</v>
      </c>
      <c r="J4451">
        <f>_xlfn.XLOOKUP(tbl_logs[[#This Row],[Target_Department]],tbl_DeptWeight[Department], tbl_DeptWeight[Impact Score])</f>
        <v>3</v>
      </c>
      <c r="K4451">
        <f>_xlfn.XLOOKUP(tbl_logs[[#This Row],[Employee_Action]],tbl_ResponseLikelihood[Employee Action],tbl_ResponseLikelihood[Likelihood Score])</f>
        <v>2</v>
      </c>
      <c r="L4451">
        <f>tbl_logs[[#This Row],[Impact Score]]*tbl_logs[[#This Row],[Response Multiplier]]</f>
        <v>6</v>
      </c>
      <c r="M4451" t="str" cm="1">
        <f t="array" ref="M4451">_xlfn.IFS(tbl_logs[[#This Row],[Total Score]]&lt;=4, "Low", tbl_logs[[#This Row],[Total Score]]&lt;=10, "Medium", tbl_logs[[#This Row],[Total Score]]&lt;=19, "High", tbl_logs[[#This Row],[Total Score]]&lt;=25, "Very High")</f>
        <v>Medium</v>
      </c>
      <c r="N4451" t="str" cm="1">
        <f t="array" ref="N4451">_xlfn.IFS(tbl_logs[[#This Row],[Total Score]]&lt;=4, "Low", tbl_logs[[#This Row],[Total Score]]&lt;=10, "Medium", tbl_logs[[#This Row],[Total Score]]&lt;=17, "High", tbl_logs[[#This Row],[Total Score]]&lt;=25, "Critical")</f>
        <v>Medium</v>
      </c>
    </row>
    <row r="4452" spans="1:14" x14ac:dyDescent="0.3">
      <c r="A4452" t="s">
        <v>4676</v>
      </c>
      <c r="B4452" s="1">
        <v>46104.441666666666</v>
      </c>
      <c r="C4452" t="s">
        <v>7</v>
      </c>
      <c r="D4452" t="s">
        <v>18</v>
      </c>
      <c r="E4452" t="s">
        <v>19</v>
      </c>
      <c r="F4452" t="s">
        <v>13</v>
      </c>
      <c r="G4452" s="2">
        <v>0.44166666666666665</v>
      </c>
      <c r="H4452" s="3">
        <v>46104</v>
      </c>
      <c r="I4452">
        <v>3</v>
      </c>
      <c r="J4452">
        <f>_xlfn.XLOOKUP(tbl_logs[[#This Row],[Target_Department]],tbl_DeptWeight[Department], tbl_DeptWeight[Impact Score])</f>
        <v>3</v>
      </c>
      <c r="K4452">
        <f>_xlfn.XLOOKUP(tbl_logs[[#This Row],[Employee_Action]],tbl_ResponseLikelihood[Employee Action],tbl_ResponseLikelihood[Likelihood Score])</f>
        <v>1</v>
      </c>
      <c r="L4452">
        <f>tbl_logs[[#This Row],[Impact Score]]*tbl_logs[[#This Row],[Response Multiplier]]</f>
        <v>3</v>
      </c>
      <c r="M4452" t="str" cm="1">
        <f t="array" ref="M4452">_xlfn.IFS(tbl_logs[[#This Row],[Total Score]]&lt;=4, "Low", tbl_logs[[#This Row],[Total Score]]&lt;=10, "Medium", tbl_logs[[#This Row],[Total Score]]&lt;=19, "High", tbl_logs[[#This Row],[Total Score]]&lt;=25, "Very High")</f>
        <v>Low</v>
      </c>
      <c r="N4452" t="str" cm="1">
        <f t="array" ref="N4452">_xlfn.IFS(tbl_logs[[#This Row],[Total Score]]&lt;=4, "Low", tbl_logs[[#This Row],[Total Score]]&lt;=10, "Medium", tbl_logs[[#This Row],[Total Score]]&lt;=17, "High", tbl_logs[[#This Row],[Total Score]]&lt;=25, "Critical")</f>
        <v>Low</v>
      </c>
    </row>
    <row r="4453" spans="1:14" x14ac:dyDescent="0.3">
      <c r="A4453" t="s">
        <v>1544</v>
      </c>
      <c r="B4453" s="1">
        <v>46104.458333333336</v>
      </c>
      <c r="C4453" t="s">
        <v>7</v>
      </c>
      <c r="D4453" t="s">
        <v>18</v>
      </c>
      <c r="E4453" t="s">
        <v>19</v>
      </c>
      <c r="F4453" t="s">
        <v>10</v>
      </c>
      <c r="G4453" s="2">
        <v>0.45833333333333331</v>
      </c>
      <c r="H4453" s="3">
        <v>46104</v>
      </c>
      <c r="I4453">
        <v>3</v>
      </c>
      <c r="J4453">
        <f>_xlfn.XLOOKUP(tbl_logs[[#This Row],[Target_Department]],tbl_DeptWeight[Department], tbl_DeptWeight[Impact Score])</f>
        <v>3</v>
      </c>
      <c r="K4453">
        <f>_xlfn.XLOOKUP(tbl_logs[[#This Row],[Employee_Action]],tbl_ResponseLikelihood[Employee Action],tbl_ResponseLikelihood[Likelihood Score])</f>
        <v>2</v>
      </c>
      <c r="L4453">
        <f>tbl_logs[[#This Row],[Impact Score]]*tbl_logs[[#This Row],[Response Multiplier]]</f>
        <v>6</v>
      </c>
      <c r="M4453" t="str" cm="1">
        <f t="array" ref="M4453">_xlfn.IFS(tbl_logs[[#This Row],[Total Score]]&lt;=4, "Low", tbl_logs[[#This Row],[Total Score]]&lt;=10, "Medium", tbl_logs[[#This Row],[Total Score]]&lt;=19, "High", tbl_logs[[#This Row],[Total Score]]&lt;=25, "Very High")</f>
        <v>Medium</v>
      </c>
      <c r="N4453" t="str" cm="1">
        <f t="array" ref="N4453">_xlfn.IFS(tbl_logs[[#This Row],[Total Score]]&lt;=4, "Low", tbl_logs[[#This Row],[Total Score]]&lt;=10, "Medium", tbl_logs[[#This Row],[Total Score]]&lt;=17, "High", tbl_logs[[#This Row],[Total Score]]&lt;=25, "Critical")</f>
        <v>Medium</v>
      </c>
    </row>
    <row r="4454" spans="1:14" x14ac:dyDescent="0.3">
      <c r="A4454" t="s">
        <v>2121</v>
      </c>
      <c r="B4454" s="1">
        <v>46104.476388888892</v>
      </c>
      <c r="C4454" t="s">
        <v>12</v>
      </c>
      <c r="D4454" t="s">
        <v>22</v>
      </c>
      <c r="E4454" t="s">
        <v>19</v>
      </c>
      <c r="F4454" t="s">
        <v>33</v>
      </c>
      <c r="G4454" s="2">
        <v>0.47638888888888886</v>
      </c>
      <c r="H4454" s="3">
        <v>46104</v>
      </c>
      <c r="I4454">
        <v>3</v>
      </c>
      <c r="J4454">
        <f>_xlfn.XLOOKUP(tbl_logs[[#This Row],[Target_Department]],tbl_DeptWeight[Department], tbl_DeptWeight[Impact Score])</f>
        <v>1</v>
      </c>
      <c r="K4454">
        <f>_xlfn.XLOOKUP(tbl_logs[[#This Row],[Employee_Action]],tbl_ResponseLikelihood[Employee Action],tbl_ResponseLikelihood[Likelihood Score])</f>
        <v>4</v>
      </c>
      <c r="L4454">
        <f>tbl_logs[[#This Row],[Impact Score]]*tbl_logs[[#This Row],[Response Multiplier]]</f>
        <v>4</v>
      </c>
      <c r="M4454" t="str" cm="1">
        <f t="array" ref="M4454">_xlfn.IFS(tbl_logs[[#This Row],[Total Score]]&lt;=4, "Low", tbl_logs[[#This Row],[Total Score]]&lt;=10, "Medium", tbl_logs[[#This Row],[Total Score]]&lt;=19, "High", tbl_logs[[#This Row],[Total Score]]&lt;=25, "Very High")</f>
        <v>Low</v>
      </c>
      <c r="N4454" t="str" cm="1">
        <f t="array" ref="N4454">_xlfn.IFS(tbl_logs[[#This Row],[Total Score]]&lt;=4, "Low", tbl_logs[[#This Row],[Total Score]]&lt;=10, "Medium", tbl_logs[[#This Row],[Total Score]]&lt;=17, "High", tbl_logs[[#This Row],[Total Score]]&lt;=25, "Critical")</f>
        <v>Low</v>
      </c>
    </row>
    <row r="4455" spans="1:14" x14ac:dyDescent="0.3">
      <c r="A4455" t="s">
        <v>2720</v>
      </c>
      <c r="B4455" s="1">
        <v>46104.487500000003</v>
      </c>
      <c r="C4455" t="s">
        <v>40</v>
      </c>
      <c r="D4455" t="s">
        <v>8</v>
      </c>
      <c r="E4455" t="s">
        <v>16</v>
      </c>
      <c r="F4455" t="s">
        <v>10</v>
      </c>
      <c r="G4455" s="2">
        <v>0.48749999999999999</v>
      </c>
      <c r="H4455" s="3">
        <v>46104</v>
      </c>
      <c r="I4455">
        <v>3</v>
      </c>
      <c r="J4455">
        <f>_xlfn.XLOOKUP(tbl_logs[[#This Row],[Target_Department]],tbl_DeptWeight[Department], tbl_DeptWeight[Impact Score])</f>
        <v>5</v>
      </c>
      <c r="K4455">
        <f>_xlfn.XLOOKUP(tbl_logs[[#This Row],[Employee_Action]],tbl_ResponseLikelihood[Employee Action],tbl_ResponseLikelihood[Likelihood Score])</f>
        <v>2</v>
      </c>
      <c r="L4455">
        <f>tbl_logs[[#This Row],[Impact Score]]*tbl_logs[[#This Row],[Response Multiplier]]</f>
        <v>10</v>
      </c>
      <c r="M4455" t="str" cm="1">
        <f t="array" ref="M4455">_xlfn.IFS(tbl_logs[[#This Row],[Total Score]]&lt;=4, "Low", tbl_logs[[#This Row],[Total Score]]&lt;=10, "Medium", tbl_logs[[#This Row],[Total Score]]&lt;=19, "High", tbl_logs[[#This Row],[Total Score]]&lt;=25, "Very High")</f>
        <v>Medium</v>
      </c>
      <c r="N4455" t="str" cm="1">
        <f t="array" ref="N4455">_xlfn.IFS(tbl_logs[[#This Row],[Total Score]]&lt;=4, "Low", tbl_logs[[#This Row],[Total Score]]&lt;=10, "Medium", tbl_logs[[#This Row],[Total Score]]&lt;=17, "High", tbl_logs[[#This Row],[Total Score]]&lt;=25, "Critical")</f>
        <v>Medium</v>
      </c>
    </row>
    <row r="4456" spans="1:14" x14ac:dyDescent="0.3">
      <c r="A4456" t="s">
        <v>5004</v>
      </c>
      <c r="B4456" s="1">
        <v>46104.515972222223</v>
      </c>
      <c r="C4456" t="s">
        <v>7</v>
      </c>
      <c r="D4456" t="s">
        <v>8</v>
      </c>
      <c r="E4456" t="s">
        <v>19</v>
      </c>
      <c r="F4456" t="s">
        <v>10</v>
      </c>
      <c r="G4456" s="2">
        <v>0.51597222222222228</v>
      </c>
      <c r="H4456" s="3">
        <v>46104</v>
      </c>
      <c r="I4456">
        <v>3</v>
      </c>
      <c r="J4456">
        <f>_xlfn.XLOOKUP(tbl_logs[[#This Row],[Target_Department]],tbl_DeptWeight[Department], tbl_DeptWeight[Impact Score])</f>
        <v>3</v>
      </c>
      <c r="K4456">
        <f>_xlfn.XLOOKUP(tbl_logs[[#This Row],[Employee_Action]],tbl_ResponseLikelihood[Employee Action],tbl_ResponseLikelihood[Likelihood Score])</f>
        <v>2</v>
      </c>
      <c r="L4456">
        <f>tbl_logs[[#This Row],[Impact Score]]*tbl_logs[[#This Row],[Response Multiplier]]</f>
        <v>6</v>
      </c>
      <c r="M4456" t="str" cm="1">
        <f t="array" ref="M4456">_xlfn.IFS(tbl_logs[[#This Row],[Total Score]]&lt;=4, "Low", tbl_logs[[#This Row],[Total Score]]&lt;=10, "Medium", tbl_logs[[#This Row],[Total Score]]&lt;=19, "High", tbl_logs[[#This Row],[Total Score]]&lt;=25, "Very High")</f>
        <v>Medium</v>
      </c>
      <c r="N4456" t="str" cm="1">
        <f t="array" ref="N4456">_xlfn.IFS(tbl_logs[[#This Row],[Total Score]]&lt;=4, "Low", tbl_logs[[#This Row],[Total Score]]&lt;=10, "Medium", tbl_logs[[#This Row],[Total Score]]&lt;=17, "High", tbl_logs[[#This Row],[Total Score]]&lt;=25, "Critical")</f>
        <v>Medium</v>
      </c>
    </row>
    <row r="4457" spans="1:14" x14ac:dyDescent="0.3">
      <c r="A4457" t="s">
        <v>1938</v>
      </c>
      <c r="B4457" s="1">
        <v>46104.526388888888</v>
      </c>
      <c r="C4457" t="s">
        <v>26</v>
      </c>
      <c r="D4457" t="s">
        <v>15</v>
      </c>
      <c r="E4457" t="s">
        <v>16</v>
      </c>
      <c r="F4457" t="s">
        <v>10</v>
      </c>
      <c r="G4457" s="2">
        <v>0.52638888888888891</v>
      </c>
      <c r="H4457" s="3">
        <v>46104</v>
      </c>
      <c r="I4457">
        <v>3</v>
      </c>
      <c r="J4457">
        <f>_xlfn.XLOOKUP(tbl_logs[[#This Row],[Target_Department]],tbl_DeptWeight[Department], tbl_DeptWeight[Impact Score])</f>
        <v>3</v>
      </c>
      <c r="K4457">
        <f>_xlfn.XLOOKUP(tbl_logs[[#This Row],[Employee_Action]],tbl_ResponseLikelihood[Employee Action],tbl_ResponseLikelihood[Likelihood Score])</f>
        <v>2</v>
      </c>
      <c r="L4457">
        <f>tbl_logs[[#This Row],[Impact Score]]*tbl_logs[[#This Row],[Response Multiplier]]</f>
        <v>6</v>
      </c>
      <c r="M4457" t="str" cm="1">
        <f t="array" ref="M4457">_xlfn.IFS(tbl_logs[[#This Row],[Total Score]]&lt;=4, "Low", tbl_logs[[#This Row],[Total Score]]&lt;=10, "Medium", tbl_logs[[#This Row],[Total Score]]&lt;=19, "High", tbl_logs[[#This Row],[Total Score]]&lt;=25, "Very High")</f>
        <v>Medium</v>
      </c>
      <c r="N4457" t="str" cm="1">
        <f t="array" ref="N4457">_xlfn.IFS(tbl_logs[[#This Row],[Total Score]]&lt;=4, "Low", tbl_logs[[#This Row],[Total Score]]&lt;=10, "Medium", tbl_logs[[#This Row],[Total Score]]&lt;=17, "High", tbl_logs[[#This Row],[Total Score]]&lt;=25, "Critical")</f>
        <v>Medium</v>
      </c>
    </row>
    <row r="4458" spans="1:14" x14ac:dyDescent="0.3">
      <c r="A4458" t="s">
        <v>1497</v>
      </c>
      <c r="B4458" s="1">
        <v>46104.563194444447</v>
      </c>
      <c r="C4458" t="s">
        <v>7</v>
      </c>
      <c r="D4458" t="s">
        <v>18</v>
      </c>
      <c r="E4458" t="s">
        <v>19</v>
      </c>
      <c r="F4458" t="s">
        <v>10</v>
      </c>
      <c r="G4458" s="2">
        <v>0.56319444444444444</v>
      </c>
      <c r="H4458" s="3">
        <v>46104</v>
      </c>
      <c r="I4458">
        <v>3</v>
      </c>
      <c r="J4458">
        <f>_xlfn.XLOOKUP(tbl_logs[[#This Row],[Target_Department]],tbl_DeptWeight[Department], tbl_DeptWeight[Impact Score])</f>
        <v>3</v>
      </c>
      <c r="K4458">
        <f>_xlfn.XLOOKUP(tbl_logs[[#This Row],[Employee_Action]],tbl_ResponseLikelihood[Employee Action],tbl_ResponseLikelihood[Likelihood Score])</f>
        <v>2</v>
      </c>
      <c r="L4458">
        <f>tbl_logs[[#This Row],[Impact Score]]*tbl_logs[[#This Row],[Response Multiplier]]</f>
        <v>6</v>
      </c>
      <c r="M4458" t="str" cm="1">
        <f t="array" ref="M4458">_xlfn.IFS(tbl_logs[[#This Row],[Total Score]]&lt;=4, "Low", tbl_logs[[#This Row],[Total Score]]&lt;=10, "Medium", tbl_logs[[#This Row],[Total Score]]&lt;=19, "High", tbl_logs[[#This Row],[Total Score]]&lt;=25, "Very High")</f>
        <v>Medium</v>
      </c>
      <c r="N4458" t="str" cm="1">
        <f t="array" ref="N4458">_xlfn.IFS(tbl_logs[[#This Row],[Total Score]]&lt;=4, "Low", tbl_logs[[#This Row],[Total Score]]&lt;=10, "Medium", tbl_logs[[#This Row],[Total Score]]&lt;=17, "High", tbl_logs[[#This Row],[Total Score]]&lt;=25, "Critical")</f>
        <v>Medium</v>
      </c>
    </row>
    <row r="4459" spans="1:14" x14ac:dyDescent="0.3">
      <c r="A4459" t="s">
        <v>3775</v>
      </c>
      <c r="B4459" s="1">
        <v>46104.588888888888</v>
      </c>
      <c r="C4459" t="s">
        <v>7</v>
      </c>
      <c r="D4459" t="s">
        <v>18</v>
      </c>
      <c r="E4459" t="s">
        <v>19</v>
      </c>
      <c r="F4459" t="s">
        <v>20</v>
      </c>
      <c r="G4459" s="2">
        <v>0.58888888888888891</v>
      </c>
      <c r="H4459" s="3">
        <v>46104</v>
      </c>
      <c r="I4459">
        <v>3</v>
      </c>
      <c r="J4459">
        <f>_xlfn.XLOOKUP(tbl_logs[[#This Row],[Target_Department]],tbl_DeptWeight[Department], tbl_DeptWeight[Impact Score])</f>
        <v>3</v>
      </c>
      <c r="K4459">
        <f>_xlfn.XLOOKUP(tbl_logs[[#This Row],[Employee_Action]],tbl_ResponseLikelihood[Employee Action],tbl_ResponseLikelihood[Likelihood Score])</f>
        <v>2</v>
      </c>
      <c r="L4459">
        <f>tbl_logs[[#This Row],[Impact Score]]*tbl_logs[[#This Row],[Response Multiplier]]</f>
        <v>6</v>
      </c>
      <c r="M4459" t="str" cm="1">
        <f t="array" ref="M4459">_xlfn.IFS(tbl_logs[[#This Row],[Total Score]]&lt;=4, "Low", tbl_logs[[#This Row],[Total Score]]&lt;=10, "Medium", tbl_logs[[#This Row],[Total Score]]&lt;=19, "High", tbl_logs[[#This Row],[Total Score]]&lt;=25, "Very High")</f>
        <v>Medium</v>
      </c>
      <c r="N4459" t="str" cm="1">
        <f t="array" ref="N4459">_xlfn.IFS(tbl_logs[[#This Row],[Total Score]]&lt;=4, "Low", tbl_logs[[#This Row],[Total Score]]&lt;=10, "Medium", tbl_logs[[#This Row],[Total Score]]&lt;=17, "High", tbl_logs[[#This Row],[Total Score]]&lt;=25, "Critical")</f>
        <v>Medium</v>
      </c>
    </row>
    <row r="4460" spans="1:14" x14ac:dyDescent="0.3">
      <c r="A4460" t="s">
        <v>3668</v>
      </c>
      <c r="B4460" s="1">
        <v>46104.611805555556</v>
      </c>
      <c r="C4460" t="s">
        <v>12</v>
      </c>
      <c r="D4460" t="s">
        <v>18</v>
      </c>
      <c r="E4460" t="s">
        <v>9</v>
      </c>
      <c r="F4460" t="s">
        <v>13</v>
      </c>
      <c r="G4460" s="2">
        <v>0.6118055555555556</v>
      </c>
      <c r="H4460" s="3">
        <v>46104</v>
      </c>
      <c r="I4460">
        <v>3</v>
      </c>
      <c r="J4460">
        <f>_xlfn.XLOOKUP(tbl_logs[[#This Row],[Target_Department]],tbl_DeptWeight[Department], tbl_DeptWeight[Impact Score])</f>
        <v>1</v>
      </c>
      <c r="K4460">
        <f>_xlfn.XLOOKUP(tbl_logs[[#This Row],[Employee_Action]],tbl_ResponseLikelihood[Employee Action],tbl_ResponseLikelihood[Likelihood Score])</f>
        <v>1</v>
      </c>
      <c r="L4460">
        <f>tbl_logs[[#This Row],[Impact Score]]*tbl_logs[[#This Row],[Response Multiplier]]</f>
        <v>1</v>
      </c>
      <c r="M4460" t="str" cm="1">
        <f t="array" ref="M4460">_xlfn.IFS(tbl_logs[[#This Row],[Total Score]]&lt;=4, "Low", tbl_logs[[#This Row],[Total Score]]&lt;=10, "Medium", tbl_logs[[#This Row],[Total Score]]&lt;=19, "High", tbl_logs[[#This Row],[Total Score]]&lt;=25, "Very High")</f>
        <v>Low</v>
      </c>
      <c r="N4460" t="str" cm="1">
        <f t="array" ref="N4460">_xlfn.IFS(tbl_logs[[#This Row],[Total Score]]&lt;=4, "Low", tbl_logs[[#This Row],[Total Score]]&lt;=10, "Medium", tbl_logs[[#This Row],[Total Score]]&lt;=17, "High", tbl_logs[[#This Row],[Total Score]]&lt;=25, "Critical")</f>
        <v>Low</v>
      </c>
    </row>
    <row r="4461" spans="1:14" x14ac:dyDescent="0.3">
      <c r="A4461" t="s">
        <v>298</v>
      </c>
      <c r="B4461" s="1">
        <v>46104.638194444444</v>
      </c>
      <c r="C4461" t="s">
        <v>7</v>
      </c>
      <c r="D4461" t="s">
        <v>15</v>
      </c>
      <c r="E4461" t="s">
        <v>19</v>
      </c>
      <c r="F4461" t="s">
        <v>10</v>
      </c>
      <c r="G4461" s="2">
        <v>0.6381944444444444</v>
      </c>
      <c r="H4461" s="3">
        <v>46104</v>
      </c>
      <c r="I4461">
        <v>3</v>
      </c>
      <c r="J4461">
        <f>_xlfn.XLOOKUP(tbl_logs[[#This Row],[Target_Department]],tbl_DeptWeight[Department], tbl_DeptWeight[Impact Score])</f>
        <v>3</v>
      </c>
      <c r="K4461">
        <f>_xlfn.XLOOKUP(tbl_logs[[#This Row],[Employee_Action]],tbl_ResponseLikelihood[Employee Action],tbl_ResponseLikelihood[Likelihood Score])</f>
        <v>2</v>
      </c>
      <c r="L4461">
        <f>tbl_logs[[#This Row],[Impact Score]]*tbl_logs[[#This Row],[Response Multiplier]]</f>
        <v>6</v>
      </c>
      <c r="M4461" t="str" cm="1">
        <f t="array" ref="M4461">_xlfn.IFS(tbl_logs[[#This Row],[Total Score]]&lt;=4, "Low", tbl_logs[[#This Row],[Total Score]]&lt;=10, "Medium", tbl_logs[[#This Row],[Total Score]]&lt;=19, "High", tbl_logs[[#This Row],[Total Score]]&lt;=25, "Very High")</f>
        <v>Medium</v>
      </c>
      <c r="N4461" t="str" cm="1">
        <f t="array" ref="N4461">_xlfn.IFS(tbl_logs[[#This Row],[Total Score]]&lt;=4, "Low", tbl_logs[[#This Row],[Total Score]]&lt;=10, "Medium", tbl_logs[[#This Row],[Total Score]]&lt;=17, "High", tbl_logs[[#This Row],[Total Score]]&lt;=25, "Critical")</f>
        <v>Medium</v>
      </c>
    </row>
    <row r="4462" spans="1:14" x14ac:dyDescent="0.3">
      <c r="A4462" t="s">
        <v>1680</v>
      </c>
      <c r="B4462" s="1">
        <v>46104.671527777777</v>
      </c>
      <c r="C4462" t="s">
        <v>7</v>
      </c>
      <c r="D4462" t="s">
        <v>15</v>
      </c>
      <c r="E4462" t="s">
        <v>19</v>
      </c>
      <c r="F4462" t="s">
        <v>33</v>
      </c>
      <c r="G4462" s="2">
        <v>0.67152777777777772</v>
      </c>
      <c r="H4462" s="3">
        <v>46104</v>
      </c>
      <c r="I4462">
        <v>3</v>
      </c>
      <c r="J4462">
        <f>_xlfn.XLOOKUP(tbl_logs[[#This Row],[Target_Department]],tbl_DeptWeight[Department], tbl_DeptWeight[Impact Score])</f>
        <v>3</v>
      </c>
      <c r="K4462">
        <f>_xlfn.XLOOKUP(tbl_logs[[#This Row],[Employee_Action]],tbl_ResponseLikelihood[Employee Action],tbl_ResponseLikelihood[Likelihood Score])</f>
        <v>4</v>
      </c>
      <c r="L4462">
        <f>tbl_logs[[#This Row],[Impact Score]]*tbl_logs[[#This Row],[Response Multiplier]]</f>
        <v>12</v>
      </c>
      <c r="M4462" t="str" cm="1">
        <f t="array" ref="M4462">_xlfn.IFS(tbl_logs[[#This Row],[Total Score]]&lt;=4, "Low", tbl_logs[[#This Row],[Total Score]]&lt;=10, "Medium", tbl_logs[[#This Row],[Total Score]]&lt;=19, "High", tbl_logs[[#This Row],[Total Score]]&lt;=25, "Very High")</f>
        <v>High</v>
      </c>
      <c r="N4462" t="str" cm="1">
        <f t="array" ref="N4462">_xlfn.IFS(tbl_logs[[#This Row],[Total Score]]&lt;=4, "Low", tbl_logs[[#This Row],[Total Score]]&lt;=10, "Medium", tbl_logs[[#This Row],[Total Score]]&lt;=17, "High", tbl_logs[[#This Row],[Total Score]]&lt;=25, "Critical")</f>
        <v>High</v>
      </c>
    </row>
    <row r="4463" spans="1:14" x14ac:dyDescent="0.3">
      <c r="A4463" t="s">
        <v>1502</v>
      </c>
      <c r="B4463" s="1">
        <v>46104.706944444442</v>
      </c>
      <c r="C4463" t="s">
        <v>7</v>
      </c>
      <c r="D4463" t="s">
        <v>15</v>
      </c>
      <c r="E4463" t="s">
        <v>19</v>
      </c>
      <c r="F4463" t="s">
        <v>20</v>
      </c>
      <c r="G4463" s="2">
        <v>0.70694444444444449</v>
      </c>
      <c r="H4463" s="3">
        <v>46104</v>
      </c>
      <c r="I4463">
        <v>3</v>
      </c>
      <c r="J4463">
        <f>_xlfn.XLOOKUP(tbl_logs[[#This Row],[Target_Department]],tbl_DeptWeight[Department], tbl_DeptWeight[Impact Score])</f>
        <v>3</v>
      </c>
      <c r="K4463">
        <f>_xlfn.XLOOKUP(tbl_logs[[#This Row],[Employee_Action]],tbl_ResponseLikelihood[Employee Action],tbl_ResponseLikelihood[Likelihood Score])</f>
        <v>2</v>
      </c>
      <c r="L4463">
        <f>tbl_logs[[#This Row],[Impact Score]]*tbl_logs[[#This Row],[Response Multiplier]]</f>
        <v>6</v>
      </c>
      <c r="M4463" t="str" cm="1">
        <f t="array" ref="M4463">_xlfn.IFS(tbl_logs[[#This Row],[Total Score]]&lt;=4, "Low", tbl_logs[[#This Row],[Total Score]]&lt;=10, "Medium", tbl_logs[[#This Row],[Total Score]]&lt;=19, "High", tbl_logs[[#This Row],[Total Score]]&lt;=25, "Very High")</f>
        <v>Medium</v>
      </c>
      <c r="N4463" t="str" cm="1">
        <f t="array" ref="N4463">_xlfn.IFS(tbl_logs[[#This Row],[Total Score]]&lt;=4, "Low", tbl_logs[[#This Row],[Total Score]]&lt;=10, "Medium", tbl_logs[[#This Row],[Total Score]]&lt;=17, "High", tbl_logs[[#This Row],[Total Score]]&lt;=25, "Critical")</f>
        <v>Medium</v>
      </c>
    </row>
    <row r="4464" spans="1:14" x14ac:dyDescent="0.3">
      <c r="A4464" t="s">
        <v>4747</v>
      </c>
      <c r="B4464" s="1">
        <v>46104.729861111111</v>
      </c>
      <c r="C4464" t="s">
        <v>7</v>
      </c>
      <c r="D4464" t="s">
        <v>18</v>
      </c>
      <c r="E4464" t="s">
        <v>19</v>
      </c>
      <c r="F4464" t="s">
        <v>20</v>
      </c>
      <c r="G4464" s="2">
        <v>0.72986111111111107</v>
      </c>
      <c r="H4464" s="3">
        <v>46104</v>
      </c>
      <c r="I4464">
        <v>3</v>
      </c>
      <c r="J4464">
        <f>_xlfn.XLOOKUP(tbl_logs[[#This Row],[Target_Department]],tbl_DeptWeight[Department], tbl_DeptWeight[Impact Score])</f>
        <v>3</v>
      </c>
      <c r="K4464">
        <f>_xlfn.XLOOKUP(tbl_logs[[#This Row],[Employee_Action]],tbl_ResponseLikelihood[Employee Action],tbl_ResponseLikelihood[Likelihood Score])</f>
        <v>2</v>
      </c>
      <c r="L4464">
        <f>tbl_logs[[#This Row],[Impact Score]]*tbl_logs[[#This Row],[Response Multiplier]]</f>
        <v>6</v>
      </c>
      <c r="M4464" t="str" cm="1">
        <f t="array" ref="M4464">_xlfn.IFS(tbl_logs[[#This Row],[Total Score]]&lt;=4, "Low", tbl_logs[[#This Row],[Total Score]]&lt;=10, "Medium", tbl_logs[[#This Row],[Total Score]]&lt;=19, "High", tbl_logs[[#This Row],[Total Score]]&lt;=25, "Very High")</f>
        <v>Medium</v>
      </c>
      <c r="N4464" t="str" cm="1">
        <f t="array" ref="N4464">_xlfn.IFS(tbl_logs[[#This Row],[Total Score]]&lt;=4, "Low", tbl_logs[[#This Row],[Total Score]]&lt;=10, "Medium", tbl_logs[[#This Row],[Total Score]]&lt;=17, "High", tbl_logs[[#This Row],[Total Score]]&lt;=25, "Critical")</f>
        <v>Medium</v>
      </c>
    </row>
    <row r="4465" spans="1:14" x14ac:dyDescent="0.3">
      <c r="A4465" t="s">
        <v>1707</v>
      </c>
      <c r="B4465" s="1">
        <v>46104.740972222222</v>
      </c>
      <c r="C4465" t="s">
        <v>7</v>
      </c>
      <c r="D4465" t="s">
        <v>18</v>
      </c>
      <c r="E4465" t="s">
        <v>19</v>
      </c>
      <c r="F4465" t="s">
        <v>10</v>
      </c>
      <c r="G4465" s="2">
        <v>0.74097222222222225</v>
      </c>
      <c r="H4465" s="3">
        <v>46104</v>
      </c>
      <c r="I4465">
        <v>3</v>
      </c>
      <c r="J4465">
        <f>_xlfn.XLOOKUP(tbl_logs[[#This Row],[Target_Department]],tbl_DeptWeight[Department], tbl_DeptWeight[Impact Score])</f>
        <v>3</v>
      </c>
      <c r="K4465">
        <f>_xlfn.XLOOKUP(tbl_logs[[#This Row],[Employee_Action]],tbl_ResponseLikelihood[Employee Action],tbl_ResponseLikelihood[Likelihood Score])</f>
        <v>2</v>
      </c>
      <c r="L4465">
        <f>tbl_logs[[#This Row],[Impact Score]]*tbl_logs[[#This Row],[Response Multiplier]]</f>
        <v>6</v>
      </c>
      <c r="M4465" t="str" cm="1">
        <f t="array" ref="M4465">_xlfn.IFS(tbl_logs[[#This Row],[Total Score]]&lt;=4, "Low", tbl_logs[[#This Row],[Total Score]]&lt;=10, "Medium", tbl_logs[[#This Row],[Total Score]]&lt;=19, "High", tbl_logs[[#This Row],[Total Score]]&lt;=25, "Very High")</f>
        <v>Medium</v>
      </c>
      <c r="N4465" t="str" cm="1">
        <f t="array" ref="N4465">_xlfn.IFS(tbl_logs[[#This Row],[Total Score]]&lt;=4, "Low", tbl_logs[[#This Row],[Total Score]]&lt;=10, "Medium", tbl_logs[[#This Row],[Total Score]]&lt;=17, "High", tbl_logs[[#This Row],[Total Score]]&lt;=25, "Critical")</f>
        <v>Medium</v>
      </c>
    </row>
    <row r="4466" spans="1:14" x14ac:dyDescent="0.3">
      <c r="A4466" t="s">
        <v>1726</v>
      </c>
      <c r="B4466" s="1">
        <v>46104.750694444447</v>
      </c>
      <c r="C4466" t="s">
        <v>7</v>
      </c>
      <c r="D4466" t="s">
        <v>8</v>
      </c>
      <c r="E4466" t="s">
        <v>19</v>
      </c>
      <c r="F4466" t="s">
        <v>13</v>
      </c>
      <c r="G4466" s="2">
        <v>0.75069444444444444</v>
      </c>
      <c r="H4466" s="3">
        <v>46104</v>
      </c>
      <c r="I4466">
        <v>3</v>
      </c>
      <c r="J4466">
        <f>_xlfn.XLOOKUP(tbl_logs[[#This Row],[Target_Department]],tbl_DeptWeight[Department], tbl_DeptWeight[Impact Score])</f>
        <v>3</v>
      </c>
      <c r="K4466">
        <f>_xlfn.XLOOKUP(tbl_logs[[#This Row],[Employee_Action]],tbl_ResponseLikelihood[Employee Action],tbl_ResponseLikelihood[Likelihood Score])</f>
        <v>1</v>
      </c>
      <c r="L4466">
        <f>tbl_logs[[#This Row],[Impact Score]]*tbl_logs[[#This Row],[Response Multiplier]]</f>
        <v>3</v>
      </c>
      <c r="M4466" t="str" cm="1">
        <f t="array" ref="M4466">_xlfn.IFS(tbl_logs[[#This Row],[Total Score]]&lt;=4, "Low", tbl_logs[[#This Row],[Total Score]]&lt;=10, "Medium", tbl_logs[[#This Row],[Total Score]]&lt;=19, "High", tbl_logs[[#This Row],[Total Score]]&lt;=25, "Very High")</f>
        <v>Low</v>
      </c>
      <c r="N4466" t="str" cm="1">
        <f t="array" ref="N4466">_xlfn.IFS(tbl_logs[[#This Row],[Total Score]]&lt;=4, "Low", tbl_logs[[#This Row],[Total Score]]&lt;=10, "Medium", tbl_logs[[#This Row],[Total Score]]&lt;=17, "High", tbl_logs[[#This Row],[Total Score]]&lt;=25, "Critical")</f>
        <v>Low</v>
      </c>
    </row>
    <row r="4467" spans="1:14" x14ac:dyDescent="0.3">
      <c r="A4467" t="s">
        <v>628</v>
      </c>
      <c r="B4467" s="1">
        <v>46104.788888888892</v>
      </c>
      <c r="C4467" t="s">
        <v>7</v>
      </c>
      <c r="D4467" t="s">
        <v>18</v>
      </c>
      <c r="E4467" t="s">
        <v>19</v>
      </c>
      <c r="F4467" t="s">
        <v>20</v>
      </c>
      <c r="G4467" s="2">
        <v>0.78888888888888886</v>
      </c>
      <c r="H4467" s="3">
        <v>46104</v>
      </c>
      <c r="I4467">
        <v>3</v>
      </c>
      <c r="J4467">
        <f>_xlfn.XLOOKUP(tbl_logs[[#This Row],[Target_Department]],tbl_DeptWeight[Department], tbl_DeptWeight[Impact Score])</f>
        <v>3</v>
      </c>
      <c r="K4467">
        <f>_xlfn.XLOOKUP(tbl_logs[[#This Row],[Employee_Action]],tbl_ResponseLikelihood[Employee Action],tbl_ResponseLikelihood[Likelihood Score])</f>
        <v>2</v>
      </c>
      <c r="L4467">
        <f>tbl_logs[[#This Row],[Impact Score]]*tbl_logs[[#This Row],[Response Multiplier]]</f>
        <v>6</v>
      </c>
      <c r="M4467" t="str" cm="1">
        <f t="array" ref="M4467">_xlfn.IFS(tbl_logs[[#This Row],[Total Score]]&lt;=4, "Low", tbl_logs[[#This Row],[Total Score]]&lt;=10, "Medium", tbl_logs[[#This Row],[Total Score]]&lt;=19, "High", tbl_logs[[#This Row],[Total Score]]&lt;=25, "Very High")</f>
        <v>Medium</v>
      </c>
      <c r="N4467" t="str" cm="1">
        <f t="array" ref="N4467">_xlfn.IFS(tbl_logs[[#This Row],[Total Score]]&lt;=4, "Low", tbl_logs[[#This Row],[Total Score]]&lt;=10, "Medium", tbl_logs[[#This Row],[Total Score]]&lt;=17, "High", tbl_logs[[#This Row],[Total Score]]&lt;=25, "Critical")</f>
        <v>Medium</v>
      </c>
    </row>
    <row r="4468" spans="1:14" x14ac:dyDescent="0.3">
      <c r="A4468" t="s">
        <v>3569</v>
      </c>
      <c r="B4468" s="1">
        <v>46104.807638888888</v>
      </c>
      <c r="C4468" t="s">
        <v>26</v>
      </c>
      <c r="D4468" t="s">
        <v>22</v>
      </c>
      <c r="E4468" t="s">
        <v>9</v>
      </c>
      <c r="F4468" t="s">
        <v>53</v>
      </c>
      <c r="G4468" s="2">
        <v>0.80763888888888891</v>
      </c>
      <c r="H4468" s="3">
        <v>46104</v>
      </c>
      <c r="I4468">
        <v>3</v>
      </c>
      <c r="J4468">
        <f>_xlfn.XLOOKUP(tbl_logs[[#This Row],[Target_Department]],tbl_DeptWeight[Department], tbl_DeptWeight[Impact Score])</f>
        <v>3</v>
      </c>
      <c r="K4468">
        <f>_xlfn.XLOOKUP(tbl_logs[[#This Row],[Employee_Action]],tbl_ResponseLikelihood[Employee Action],tbl_ResponseLikelihood[Likelihood Score])</f>
        <v>5</v>
      </c>
      <c r="L4468">
        <f>tbl_logs[[#This Row],[Impact Score]]*tbl_logs[[#This Row],[Response Multiplier]]</f>
        <v>15</v>
      </c>
      <c r="M4468" t="str" cm="1">
        <f t="array" ref="M4468">_xlfn.IFS(tbl_logs[[#This Row],[Total Score]]&lt;=4, "Low", tbl_logs[[#This Row],[Total Score]]&lt;=10, "Medium", tbl_logs[[#This Row],[Total Score]]&lt;=19, "High", tbl_logs[[#This Row],[Total Score]]&lt;=25, "Very High")</f>
        <v>High</v>
      </c>
      <c r="N4468" t="str" cm="1">
        <f t="array" ref="N4468">_xlfn.IFS(tbl_logs[[#This Row],[Total Score]]&lt;=4, "Low", tbl_logs[[#This Row],[Total Score]]&lt;=10, "Medium", tbl_logs[[#This Row],[Total Score]]&lt;=17, "High", tbl_logs[[#This Row],[Total Score]]&lt;=25, "Critical")</f>
        <v>High</v>
      </c>
    </row>
    <row r="4469" spans="1:14" x14ac:dyDescent="0.3">
      <c r="A4469" t="s">
        <v>4873</v>
      </c>
      <c r="B4469" s="1">
        <v>46104.814583333333</v>
      </c>
      <c r="C4469" t="s">
        <v>35</v>
      </c>
      <c r="D4469" t="s">
        <v>8</v>
      </c>
      <c r="E4469" t="s">
        <v>16</v>
      </c>
      <c r="F4469" t="s">
        <v>10</v>
      </c>
      <c r="G4469" s="2">
        <v>0.81458333333333333</v>
      </c>
      <c r="H4469" s="3">
        <v>46104</v>
      </c>
      <c r="I4469">
        <v>3</v>
      </c>
      <c r="J4469">
        <f>_xlfn.XLOOKUP(tbl_logs[[#This Row],[Target_Department]],tbl_DeptWeight[Department], tbl_DeptWeight[Impact Score])</f>
        <v>1</v>
      </c>
      <c r="K4469">
        <f>_xlfn.XLOOKUP(tbl_logs[[#This Row],[Employee_Action]],tbl_ResponseLikelihood[Employee Action],tbl_ResponseLikelihood[Likelihood Score])</f>
        <v>2</v>
      </c>
      <c r="L4469">
        <f>tbl_logs[[#This Row],[Impact Score]]*tbl_logs[[#This Row],[Response Multiplier]]</f>
        <v>2</v>
      </c>
      <c r="M4469" t="str" cm="1">
        <f t="array" ref="M4469">_xlfn.IFS(tbl_logs[[#This Row],[Total Score]]&lt;=4, "Low", tbl_logs[[#This Row],[Total Score]]&lt;=10, "Medium", tbl_logs[[#This Row],[Total Score]]&lt;=19, "High", tbl_logs[[#This Row],[Total Score]]&lt;=25, "Very High")</f>
        <v>Low</v>
      </c>
      <c r="N4469" t="str" cm="1">
        <f t="array" ref="N4469">_xlfn.IFS(tbl_logs[[#This Row],[Total Score]]&lt;=4, "Low", tbl_logs[[#This Row],[Total Score]]&lt;=10, "Medium", tbl_logs[[#This Row],[Total Score]]&lt;=17, "High", tbl_logs[[#This Row],[Total Score]]&lt;=25, "Critical")</f>
        <v>Low</v>
      </c>
    </row>
    <row r="4470" spans="1:14" x14ac:dyDescent="0.3">
      <c r="A4470" t="s">
        <v>4772</v>
      </c>
      <c r="B4470" s="1">
        <v>46104.825694444444</v>
      </c>
      <c r="C4470" t="s">
        <v>7</v>
      </c>
      <c r="D4470" t="s">
        <v>8</v>
      </c>
      <c r="E4470" t="s">
        <v>19</v>
      </c>
      <c r="F4470" t="s">
        <v>10</v>
      </c>
      <c r="G4470" s="2">
        <v>0.8256944444444444</v>
      </c>
      <c r="H4470" s="3">
        <v>46104</v>
      </c>
      <c r="I4470">
        <v>3</v>
      </c>
      <c r="J4470">
        <f>_xlfn.XLOOKUP(tbl_logs[[#This Row],[Target_Department]],tbl_DeptWeight[Department], tbl_DeptWeight[Impact Score])</f>
        <v>3</v>
      </c>
      <c r="K4470">
        <f>_xlfn.XLOOKUP(tbl_logs[[#This Row],[Employee_Action]],tbl_ResponseLikelihood[Employee Action],tbl_ResponseLikelihood[Likelihood Score])</f>
        <v>2</v>
      </c>
      <c r="L4470">
        <f>tbl_logs[[#This Row],[Impact Score]]*tbl_logs[[#This Row],[Response Multiplier]]</f>
        <v>6</v>
      </c>
      <c r="M4470" t="str" cm="1">
        <f t="array" ref="M4470">_xlfn.IFS(tbl_logs[[#This Row],[Total Score]]&lt;=4, "Low", tbl_logs[[#This Row],[Total Score]]&lt;=10, "Medium", tbl_logs[[#This Row],[Total Score]]&lt;=19, "High", tbl_logs[[#This Row],[Total Score]]&lt;=25, "Very High")</f>
        <v>Medium</v>
      </c>
      <c r="N4470" t="str" cm="1">
        <f t="array" ref="N4470">_xlfn.IFS(tbl_logs[[#This Row],[Total Score]]&lt;=4, "Low", tbl_logs[[#This Row],[Total Score]]&lt;=10, "Medium", tbl_logs[[#This Row],[Total Score]]&lt;=17, "High", tbl_logs[[#This Row],[Total Score]]&lt;=25, "Critical")</f>
        <v>Medium</v>
      </c>
    </row>
    <row r="4471" spans="1:14" x14ac:dyDescent="0.3">
      <c r="A4471" t="s">
        <v>3604</v>
      </c>
      <c r="B4471" s="1">
        <v>46104.830555555556</v>
      </c>
      <c r="C4471" t="s">
        <v>12</v>
      </c>
      <c r="D4471" t="s">
        <v>22</v>
      </c>
      <c r="E4471" t="s">
        <v>19</v>
      </c>
      <c r="F4471" t="s">
        <v>33</v>
      </c>
      <c r="G4471" s="2">
        <v>0.8305555555555556</v>
      </c>
      <c r="H4471" s="3">
        <v>46104</v>
      </c>
      <c r="I4471">
        <v>3</v>
      </c>
      <c r="J4471">
        <f>_xlfn.XLOOKUP(tbl_logs[[#This Row],[Target_Department]],tbl_DeptWeight[Department], tbl_DeptWeight[Impact Score])</f>
        <v>1</v>
      </c>
      <c r="K4471">
        <f>_xlfn.XLOOKUP(tbl_logs[[#This Row],[Employee_Action]],tbl_ResponseLikelihood[Employee Action],tbl_ResponseLikelihood[Likelihood Score])</f>
        <v>4</v>
      </c>
      <c r="L4471">
        <f>tbl_logs[[#This Row],[Impact Score]]*tbl_logs[[#This Row],[Response Multiplier]]</f>
        <v>4</v>
      </c>
      <c r="M4471" t="str" cm="1">
        <f t="array" ref="M4471">_xlfn.IFS(tbl_logs[[#This Row],[Total Score]]&lt;=4, "Low", tbl_logs[[#This Row],[Total Score]]&lt;=10, "Medium", tbl_logs[[#This Row],[Total Score]]&lt;=19, "High", tbl_logs[[#This Row],[Total Score]]&lt;=25, "Very High")</f>
        <v>Low</v>
      </c>
      <c r="N4471" t="str" cm="1">
        <f t="array" ref="N4471">_xlfn.IFS(tbl_logs[[#This Row],[Total Score]]&lt;=4, "Low", tbl_logs[[#This Row],[Total Score]]&lt;=10, "Medium", tbl_logs[[#This Row],[Total Score]]&lt;=17, "High", tbl_logs[[#This Row],[Total Score]]&lt;=25, "Critical")</f>
        <v>Low</v>
      </c>
    </row>
    <row r="4472" spans="1:14" x14ac:dyDescent="0.3">
      <c r="A4472" t="s">
        <v>946</v>
      </c>
      <c r="B4472" s="1">
        <v>46104.834722222222</v>
      </c>
      <c r="C4472" t="s">
        <v>7</v>
      </c>
      <c r="D4472" t="s">
        <v>22</v>
      </c>
      <c r="E4472" t="s">
        <v>19</v>
      </c>
      <c r="F4472" t="s">
        <v>13</v>
      </c>
      <c r="G4472" s="2">
        <v>0.83472222222222225</v>
      </c>
      <c r="H4472" s="3">
        <v>46104</v>
      </c>
      <c r="I4472">
        <v>3</v>
      </c>
      <c r="J4472">
        <f>_xlfn.XLOOKUP(tbl_logs[[#This Row],[Target_Department]],tbl_DeptWeight[Department], tbl_DeptWeight[Impact Score])</f>
        <v>3</v>
      </c>
      <c r="K4472">
        <f>_xlfn.XLOOKUP(tbl_logs[[#This Row],[Employee_Action]],tbl_ResponseLikelihood[Employee Action],tbl_ResponseLikelihood[Likelihood Score])</f>
        <v>1</v>
      </c>
      <c r="L4472">
        <f>tbl_logs[[#This Row],[Impact Score]]*tbl_logs[[#This Row],[Response Multiplier]]</f>
        <v>3</v>
      </c>
      <c r="M4472" t="str" cm="1">
        <f t="array" ref="M4472">_xlfn.IFS(tbl_logs[[#This Row],[Total Score]]&lt;=4, "Low", tbl_logs[[#This Row],[Total Score]]&lt;=10, "Medium", tbl_logs[[#This Row],[Total Score]]&lt;=19, "High", tbl_logs[[#This Row],[Total Score]]&lt;=25, "Very High")</f>
        <v>Low</v>
      </c>
      <c r="N4472" t="str" cm="1">
        <f t="array" ref="N4472">_xlfn.IFS(tbl_logs[[#This Row],[Total Score]]&lt;=4, "Low", tbl_logs[[#This Row],[Total Score]]&lt;=10, "Medium", tbl_logs[[#This Row],[Total Score]]&lt;=17, "High", tbl_logs[[#This Row],[Total Score]]&lt;=25, "Critical")</f>
        <v>Low</v>
      </c>
    </row>
    <row r="4473" spans="1:14" x14ac:dyDescent="0.3">
      <c r="A4473" t="s">
        <v>4466</v>
      </c>
      <c r="B4473" s="1">
        <v>46104.849305555559</v>
      </c>
      <c r="C4473" t="s">
        <v>26</v>
      </c>
      <c r="D4473" t="s">
        <v>15</v>
      </c>
      <c r="E4473" t="s">
        <v>9</v>
      </c>
      <c r="F4473" t="s">
        <v>20</v>
      </c>
      <c r="G4473" s="2">
        <v>0.84930555555555554</v>
      </c>
      <c r="H4473" s="3">
        <v>46104</v>
      </c>
      <c r="I4473">
        <v>3</v>
      </c>
      <c r="J4473">
        <f>_xlfn.XLOOKUP(tbl_logs[[#This Row],[Target_Department]],tbl_DeptWeight[Department], tbl_DeptWeight[Impact Score])</f>
        <v>3</v>
      </c>
      <c r="K4473">
        <f>_xlfn.XLOOKUP(tbl_logs[[#This Row],[Employee_Action]],tbl_ResponseLikelihood[Employee Action],tbl_ResponseLikelihood[Likelihood Score])</f>
        <v>2</v>
      </c>
      <c r="L4473">
        <f>tbl_logs[[#This Row],[Impact Score]]*tbl_logs[[#This Row],[Response Multiplier]]</f>
        <v>6</v>
      </c>
      <c r="M4473" t="str" cm="1">
        <f t="array" ref="M4473">_xlfn.IFS(tbl_logs[[#This Row],[Total Score]]&lt;=4, "Low", tbl_logs[[#This Row],[Total Score]]&lt;=10, "Medium", tbl_logs[[#This Row],[Total Score]]&lt;=19, "High", tbl_logs[[#This Row],[Total Score]]&lt;=25, "Very High")</f>
        <v>Medium</v>
      </c>
      <c r="N4473" t="str" cm="1">
        <f t="array" ref="N4473">_xlfn.IFS(tbl_logs[[#This Row],[Total Score]]&lt;=4, "Low", tbl_logs[[#This Row],[Total Score]]&lt;=10, "Medium", tbl_logs[[#This Row],[Total Score]]&lt;=17, "High", tbl_logs[[#This Row],[Total Score]]&lt;=25, "Critical")</f>
        <v>Medium</v>
      </c>
    </row>
    <row r="4474" spans="1:14" x14ac:dyDescent="0.3">
      <c r="A4474" t="s">
        <v>2240</v>
      </c>
      <c r="B4474" s="1">
        <v>46104.871527777781</v>
      </c>
      <c r="C4474" t="s">
        <v>7</v>
      </c>
      <c r="D4474" t="s">
        <v>22</v>
      </c>
      <c r="E4474" t="s">
        <v>19</v>
      </c>
      <c r="F4474" t="s">
        <v>20</v>
      </c>
      <c r="G4474" s="2">
        <v>0.87152777777777779</v>
      </c>
      <c r="H4474" s="3">
        <v>46104</v>
      </c>
      <c r="I4474">
        <v>3</v>
      </c>
      <c r="J4474">
        <f>_xlfn.XLOOKUP(tbl_logs[[#This Row],[Target_Department]],tbl_DeptWeight[Department], tbl_DeptWeight[Impact Score])</f>
        <v>3</v>
      </c>
      <c r="K4474">
        <f>_xlfn.XLOOKUP(tbl_logs[[#This Row],[Employee_Action]],tbl_ResponseLikelihood[Employee Action],tbl_ResponseLikelihood[Likelihood Score])</f>
        <v>2</v>
      </c>
      <c r="L4474">
        <f>tbl_logs[[#This Row],[Impact Score]]*tbl_logs[[#This Row],[Response Multiplier]]</f>
        <v>6</v>
      </c>
      <c r="M4474" t="str" cm="1">
        <f t="array" ref="M4474">_xlfn.IFS(tbl_logs[[#This Row],[Total Score]]&lt;=4, "Low", tbl_logs[[#This Row],[Total Score]]&lt;=10, "Medium", tbl_logs[[#This Row],[Total Score]]&lt;=19, "High", tbl_logs[[#This Row],[Total Score]]&lt;=25, "Very High")</f>
        <v>Medium</v>
      </c>
      <c r="N4474" t="str" cm="1">
        <f t="array" ref="N4474">_xlfn.IFS(tbl_logs[[#This Row],[Total Score]]&lt;=4, "Low", tbl_logs[[#This Row],[Total Score]]&lt;=10, "Medium", tbl_logs[[#This Row],[Total Score]]&lt;=17, "High", tbl_logs[[#This Row],[Total Score]]&lt;=25, "Critical")</f>
        <v>Medium</v>
      </c>
    </row>
    <row r="4475" spans="1:14" x14ac:dyDescent="0.3">
      <c r="A4475" t="s">
        <v>4370</v>
      </c>
      <c r="B4475" s="1">
        <v>46104.87222222222</v>
      </c>
      <c r="C4475" t="s">
        <v>35</v>
      </c>
      <c r="D4475" t="s">
        <v>15</v>
      </c>
      <c r="E4475" t="s">
        <v>9</v>
      </c>
      <c r="F4475" t="s">
        <v>13</v>
      </c>
      <c r="G4475" s="2">
        <v>0.87222222222222223</v>
      </c>
      <c r="H4475" s="3">
        <v>46104</v>
      </c>
      <c r="I4475">
        <v>3</v>
      </c>
      <c r="J4475">
        <f>_xlfn.XLOOKUP(tbl_logs[[#This Row],[Target_Department]],tbl_DeptWeight[Department], tbl_DeptWeight[Impact Score])</f>
        <v>1</v>
      </c>
      <c r="K4475">
        <f>_xlfn.XLOOKUP(tbl_logs[[#This Row],[Employee_Action]],tbl_ResponseLikelihood[Employee Action],tbl_ResponseLikelihood[Likelihood Score])</f>
        <v>1</v>
      </c>
      <c r="L4475">
        <f>tbl_logs[[#This Row],[Impact Score]]*tbl_logs[[#This Row],[Response Multiplier]]</f>
        <v>1</v>
      </c>
      <c r="M4475" t="str" cm="1">
        <f t="array" ref="M4475">_xlfn.IFS(tbl_logs[[#This Row],[Total Score]]&lt;=4, "Low", tbl_logs[[#This Row],[Total Score]]&lt;=10, "Medium", tbl_logs[[#This Row],[Total Score]]&lt;=19, "High", tbl_logs[[#This Row],[Total Score]]&lt;=25, "Very High")</f>
        <v>Low</v>
      </c>
      <c r="N4475" t="str" cm="1">
        <f t="array" ref="N4475">_xlfn.IFS(tbl_logs[[#This Row],[Total Score]]&lt;=4, "Low", tbl_logs[[#This Row],[Total Score]]&lt;=10, "Medium", tbl_logs[[#This Row],[Total Score]]&lt;=17, "High", tbl_logs[[#This Row],[Total Score]]&lt;=25, "Critical")</f>
        <v>Low</v>
      </c>
    </row>
    <row r="4476" spans="1:14" x14ac:dyDescent="0.3">
      <c r="A4476" t="s">
        <v>2362</v>
      </c>
      <c r="B4476" s="1">
        <v>46104.876388888886</v>
      </c>
      <c r="C4476" t="s">
        <v>7</v>
      </c>
      <c r="D4476" t="s">
        <v>18</v>
      </c>
      <c r="E4476" t="s">
        <v>19</v>
      </c>
      <c r="F4476" t="s">
        <v>10</v>
      </c>
      <c r="G4476" s="2">
        <v>0.87638888888888888</v>
      </c>
      <c r="H4476" s="3">
        <v>46104</v>
      </c>
      <c r="I4476">
        <v>3</v>
      </c>
      <c r="J4476">
        <f>_xlfn.XLOOKUP(tbl_logs[[#This Row],[Target_Department]],tbl_DeptWeight[Department], tbl_DeptWeight[Impact Score])</f>
        <v>3</v>
      </c>
      <c r="K4476">
        <f>_xlfn.XLOOKUP(tbl_logs[[#This Row],[Employee_Action]],tbl_ResponseLikelihood[Employee Action],tbl_ResponseLikelihood[Likelihood Score])</f>
        <v>2</v>
      </c>
      <c r="L4476">
        <f>tbl_logs[[#This Row],[Impact Score]]*tbl_logs[[#This Row],[Response Multiplier]]</f>
        <v>6</v>
      </c>
      <c r="M4476" t="str" cm="1">
        <f t="array" ref="M4476">_xlfn.IFS(tbl_logs[[#This Row],[Total Score]]&lt;=4, "Low", tbl_logs[[#This Row],[Total Score]]&lt;=10, "Medium", tbl_logs[[#This Row],[Total Score]]&lt;=19, "High", tbl_logs[[#This Row],[Total Score]]&lt;=25, "Very High")</f>
        <v>Medium</v>
      </c>
      <c r="N4476" t="str" cm="1">
        <f t="array" ref="N4476">_xlfn.IFS(tbl_logs[[#This Row],[Total Score]]&lt;=4, "Low", tbl_logs[[#This Row],[Total Score]]&lt;=10, "Medium", tbl_logs[[#This Row],[Total Score]]&lt;=17, "High", tbl_logs[[#This Row],[Total Score]]&lt;=25, "Critical")</f>
        <v>Medium</v>
      </c>
    </row>
    <row r="4477" spans="1:14" x14ac:dyDescent="0.3">
      <c r="A4477" t="s">
        <v>4598</v>
      </c>
      <c r="B4477" s="1">
        <v>46104.879861111112</v>
      </c>
      <c r="C4477" t="s">
        <v>12</v>
      </c>
      <c r="D4477" t="s">
        <v>8</v>
      </c>
      <c r="E4477" t="s">
        <v>16</v>
      </c>
      <c r="F4477" t="s">
        <v>13</v>
      </c>
      <c r="G4477" s="2">
        <v>0.87986111111111109</v>
      </c>
      <c r="H4477" s="3">
        <v>46104</v>
      </c>
      <c r="I4477">
        <v>3</v>
      </c>
      <c r="J4477">
        <f>_xlfn.XLOOKUP(tbl_logs[[#This Row],[Target_Department]],tbl_DeptWeight[Department], tbl_DeptWeight[Impact Score])</f>
        <v>1</v>
      </c>
      <c r="K4477">
        <f>_xlfn.XLOOKUP(tbl_logs[[#This Row],[Employee_Action]],tbl_ResponseLikelihood[Employee Action],tbl_ResponseLikelihood[Likelihood Score])</f>
        <v>1</v>
      </c>
      <c r="L4477">
        <f>tbl_logs[[#This Row],[Impact Score]]*tbl_logs[[#This Row],[Response Multiplier]]</f>
        <v>1</v>
      </c>
      <c r="M4477" t="str" cm="1">
        <f t="array" ref="M4477">_xlfn.IFS(tbl_logs[[#This Row],[Total Score]]&lt;=4, "Low", tbl_logs[[#This Row],[Total Score]]&lt;=10, "Medium", tbl_logs[[#This Row],[Total Score]]&lt;=19, "High", tbl_logs[[#This Row],[Total Score]]&lt;=25, "Very High")</f>
        <v>Low</v>
      </c>
      <c r="N4477" t="str" cm="1">
        <f t="array" ref="N4477">_xlfn.IFS(tbl_logs[[#This Row],[Total Score]]&lt;=4, "Low", tbl_logs[[#This Row],[Total Score]]&lt;=10, "Medium", tbl_logs[[#This Row],[Total Score]]&lt;=17, "High", tbl_logs[[#This Row],[Total Score]]&lt;=25, "Critical")</f>
        <v>Low</v>
      </c>
    </row>
    <row r="4478" spans="1:14" x14ac:dyDescent="0.3">
      <c r="A4478" t="s">
        <v>2097</v>
      </c>
      <c r="B4478" s="1">
        <v>46104.883333333331</v>
      </c>
      <c r="C4478" t="s">
        <v>7</v>
      </c>
      <c r="D4478" t="s">
        <v>15</v>
      </c>
      <c r="E4478" t="s">
        <v>9</v>
      </c>
      <c r="F4478" t="s">
        <v>10</v>
      </c>
      <c r="G4478" s="2">
        <v>0.8833333333333333</v>
      </c>
      <c r="H4478" s="3">
        <v>46104</v>
      </c>
      <c r="I4478">
        <v>3</v>
      </c>
      <c r="J4478">
        <f>_xlfn.XLOOKUP(tbl_logs[[#This Row],[Target_Department]],tbl_DeptWeight[Department], tbl_DeptWeight[Impact Score])</f>
        <v>3</v>
      </c>
      <c r="K4478">
        <f>_xlfn.XLOOKUP(tbl_logs[[#This Row],[Employee_Action]],tbl_ResponseLikelihood[Employee Action],tbl_ResponseLikelihood[Likelihood Score])</f>
        <v>2</v>
      </c>
      <c r="L4478">
        <f>tbl_logs[[#This Row],[Impact Score]]*tbl_logs[[#This Row],[Response Multiplier]]</f>
        <v>6</v>
      </c>
      <c r="M4478" t="str" cm="1">
        <f t="array" ref="M4478">_xlfn.IFS(tbl_logs[[#This Row],[Total Score]]&lt;=4, "Low", tbl_logs[[#This Row],[Total Score]]&lt;=10, "Medium", tbl_logs[[#This Row],[Total Score]]&lt;=19, "High", tbl_logs[[#This Row],[Total Score]]&lt;=25, "Very High")</f>
        <v>Medium</v>
      </c>
      <c r="N4478" t="str" cm="1">
        <f t="array" ref="N4478">_xlfn.IFS(tbl_logs[[#This Row],[Total Score]]&lt;=4, "Low", tbl_logs[[#This Row],[Total Score]]&lt;=10, "Medium", tbl_logs[[#This Row],[Total Score]]&lt;=17, "High", tbl_logs[[#This Row],[Total Score]]&lt;=25, "Critical")</f>
        <v>Medium</v>
      </c>
    </row>
    <row r="4479" spans="1:14" x14ac:dyDescent="0.3">
      <c r="A4479" t="s">
        <v>3966</v>
      </c>
      <c r="B4479" s="1">
        <v>46104.94027777778</v>
      </c>
      <c r="C4479" t="s">
        <v>7</v>
      </c>
      <c r="D4479" t="s">
        <v>15</v>
      </c>
      <c r="E4479" t="s">
        <v>19</v>
      </c>
      <c r="F4479" t="s">
        <v>20</v>
      </c>
      <c r="G4479" s="2">
        <v>0.94027777777777777</v>
      </c>
      <c r="H4479" s="3">
        <v>46104</v>
      </c>
      <c r="I4479">
        <v>3</v>
      </c>
      <c r="J4479">
        <f>_xlfn.XLOOKUP(tbl_logs[[#This Row],[Target_Department]],tbl_DeptWeight[Department], tbl_DeptWeight[Impact Score])</f>
        <v>3</v>
      </c>
      <c r="K4479">
        <f>_xlfn.XLOOKUP(tbl_logs[[#This Row],[Employee_Action]],tbl_ResponseLikelihood[Employee Action],tbl_ResponseLikelihood[Likelihood Score])</f>
        <v>2</v>
      </c>
      <c r="L4479">
        <f>tbl_logs[[#This Row],[Impact Score]]*tbl_logs[[#This Row],[Response Multiplier]]</f>
        <v>6</v>
      </c>
      <c r="M4479" t="str" cm="1">
        <f t="array" ref="M4479">_xlfn.IFS(tbl_logs[[#This Row],[Total Score]]&lt;=4, "Low", tbl_logs[[#This Row],[Total Score]]&lt;=10, "Medium", tbl_logs[[#This Row],[Total Score]]&lt;=19, "High", tbl_logs[[#This Row],[Total Score]]&lt;=25, "Very High")</f>
        <v>Medium</v>
      </c>
      <c r="N4479" t="str" cm="1">
        <f t="array" ref="N4479">_xlfn.IFS(tbl_logs[[#This Row],[Total Score]]&lt;=4, "Low", tbl_logs[[#This Row],[Total Score]]&lt;=10, "Medium", tbl_logs[[#This Row],[Total Score]]&lt;=17, "High", tbl_logs[[#This Row],[Total Score]]&lt;=25, "Critical")</f>
        <v>Medium</v>
      </c>
    </row>
    <row r="4480" spans="1:14" x14ac:dyDescent="0.3">
      <c r="A4480" t="s">
        <v>3456</v>
      </c>
      <c r="B4480" s="1">
        <v>46104.973611111112</v>
      </c>
      <c r="C4480" t="s">
        <v>7</v>
      </c>
      <c r="D4480" t="s">
        <v>18</v>
      </c>
      <c r="E4480" t="s">
        <v>19</v>
      </c>
      <c r="F4480" t="s">
        <v>10</v>
      </c>
      <c r="G4480" s="2">
        <v>0.97361111111111109</v>
      </c>
      <c r="H4480" s="3">
        <v>46104</v>
      </c>
      <c r="I4480">
        <v>3</v>
      </c>
      <c r="J4480">
        <f>_xlfn.XLOOKUP(tbl_logs[[#This Row],[Target_Department]],tbl_DeptWeight[Department], tbl_DeptWeight[Impact Score])</f>
        <v>3</v>
      </c>
      <c r="K4480">
        <f>_xlfn.XLOOKUP(tbl_logs[[#This Row],[Employee_Action]],tbl_ResponseLikelihood[Employee Action],tbl_ResponseLikelihood[Likelihood Score])</f>
        <v>2</v>
      </c>
      <c r="L4480">
        <f>tbl_logs[[#This Row],[Impact Score]]*tbl_logs[[#This Row],[Response Multiplier]]</f>
        <v>6</v>
      </c>
      <c r="M4480" t="str" cm="1">
        <f t="array" ref="M4480">_xlfn.IFS(tbl_logs[[#This Row],[Total Score]]&lt;=4, "Low", tbl_logs[[#This Row],[Total Score]]&lt;=10, "Medium", tbl_logs[[#This Row],[Total Score]]&lt;=19, "High", tbl_logs[[#This Row],[Total Score]]&lt;=25, "Very High")</f>
        <v>Medium</v>
      </c>
      <c r="N4480" t="str" cm="1">
        <f t="array" ref="N4480">_xlfn.IFS(tbl_logs[[#This Row],[Total Score]]&lt;=4, "Low", tbl_logs[[#This Row],[Total Score]]&lt;=10, "Medium", tbl_logs[[#This Row],[Total Score]]&lt;=17, "High", tbl_logs[[#This Row],[Total Score]]&lt;=25, "Critical")</f>
        <v>Medium</v>
      </c>
    </row>
    <row r="4481" spans="1:14" x14ac:dyDescent="0.3">
      <c r="A4481" t="s">
        <v>1331</v>
      </c>
      <c r="B4481" s="1">
        <v>46104.984027777777</v>
      </c>
      <c r="C4481" t="s">
        <v>47</v>
      </c>
      <c r="D4481" t="s">
        <v>18</v>
      </c>
      <c r="E4481" t="s">
        <v>9</v>
      </c>
      <c r="F4481" t="s">
        <v>20</v>
      </c>
      <c r="G4481" s="2">
        <v>0.98402777777777772</v>
      </c>
      <c r="H4481" s="3">
        <v>46104</v>
      </c>
      <c r="I4481">
        <v>3</v>
      </c>
      <c r="J4481">
        <f>_xlfn.XLOOKUP(tbl_logs[[#This Row],[Target_Department]],tbl_DeptWeight[Department], tbl_DeptWeight[Impact Score])</f>
        <v>1</v>
      </c>
      <c r="K4481">
        <f>_xlfn.XLOOKUP(tbl_logs[[#This Row],[Employee_Action]],tbl_ResponseLikelihood[Employee Action],tbl_ResponseLikelihood[Likelihood Score])</f>
        <v>2</v>
      </c>
      <c r="L4481">
        <f>tbl_logs[[#This Row],[Impact Score]]*tbl_logs[[#This Row],[Response Multiplier]]</f>
        <v>2</v>
      </c>
      <c r="M4481" t="str" cm="1">
        <f t="array" ref="M4481">_xlfn.IFS(tbl_logs[[#This Row],[Total Score]]&lt;=4, "Low", tbl_logs[[#This Row],[Total Score]]&lt;=10, "Medium", tbl_logs[[#This Row],[Total Score]]&lt;=19, "High", tbl_logs[[#This Row],[Total Score]]&lt;=25, "Very High")</f>
        <v>Low</v>
      </c>
      <c r="N4481" t="str" cm="1">
        <f t="array" ref="N4481">_xlfn.IFS(tbl_logs[[#This Row],[Total Score]]&lt;=4, "Low", tbl_logs[[#This Row],[Total Score]]&lt;=10, "Medium", tbl_logs[[#This Row],[Total Score]]&lt;=17, "High", tbl_logs[[#This Row],[Total Score]]&lt;=25, "Critical")</f>
        <v>Low</v>
      </c>
    </row>
    <row r="4482" spans="1:14" x14ac:dyDescent="0.3">
      <c r="A4482" t="s">
        <v>528</v>
      </c>
      <c r="B4482" s="1">
        <v>46104.993750000001</v>
      </c>
      <c r="C4482" t="s">
        <v>7</v>
      </c>
      <c r="D4482" t="s">
        <v>8</v>
      </c>
      <c r="E4482" t="s">
        <v>19</v>
      </c>
      <c r="F4482" t="s">
        <v>20</v>
      </c>
      <c r="G4482" s="2">
        <v>0.99375000000000002</v>
      </c>
      <c r="H4482" s="3">
        <v>46104</v>
      </c>
      <c r="I4482">
        <v>3</v>
      </c>
      <c r="J4482">
        <f>_xlfn.XLOOKUP(tbl_logs[[#This Row],[Target_Department]],tbl_DeptWeight[Department], tbl_DeptWeight[Impact Score])</f>
        <v>3</v>
      </c>
      <c r="K4482">
        <f>_xlfn.XLOOKUP(tbl_logs[[#This Row],[Employee_Action]],tbl_ResponseLikelihood[Employee Action],tbl_ResponseLikelihood[Likelihood Score])</f>
        <v>2</v>
      </c>
      <c r="L4482">
        <f>tbl_logs[[#This Row],[Impact Score]]*tbl_logs[[#This Row],[Response Multiplier]]</f>
        <v>6</v>
      </c>
      <c r="M4482" t="str" cm="1">
        <f t="array" ref="M4482">_xlfn.IFS(tbl_logs[[#This Row],[Total Score]]&lt;=4, "Low", tbl_logs[[#This Row],[Total Score]]&lt;=10, "Medium", tbl_logs[[#This Row],[Total Score]]&lt;=19, "High", tbl_logs[[#This Row],[Total Score]]&lt;=25, "Very High")</f>
        <v>Medium</v>
      </c>
      <c r="N4482" t="str" cm="1">
        <f t="array" ref="N4482">_xlfn.IFS(tbl_logs[[#This Row],[Total Score]]&lt;=4, "Low", tbl_logs[[#This Row],[Total Score]]&lt;=10, "Medium", tbl_logs[[#This Row],[Total Score]]&lt;=17, "High", tbl_logs[[#This Row],[Total Score]]&lt;=25, "Critical")</f>
        <v>Medium</v>
      </c>
    </row>
    <row r="4483" spans="1:14" x14ac:dyDescent="0.3">
      <c r="A4483" t="s">
        <v>166</v>
      </c>
      <c r="B4483" s="1">
        <v>46104.995833333334</v>
      </c>
      <c r="C4483" t="s">
        <v>7</v>
      </c>
      <c r="D4483" t="s">
        <v>15</v>
      </c>
      <c r="E4483" t="s">
        <v>19</v>
      </c>
      <c r="F4483" t="s">
        <v>10</v>
      </c>
      <c r="G4483" s="2">
        <v>0.99583333333333335</v>
      </c>
      <c r="H4483" s="3">
        <v>46104</v>
      </c>
      <c r="I4483">
        <v>3</v>
      </c>
      <c r="J4483">
        <f>_xlfn.XLOOKUP(tbl_logs[[#This Row],[Target_Department]],tbl_DeptWeight[Department], tbl_DeptWeight[Impact Score])</f>
        <v>3</v>
      </c>
      <c r="K4483">
        <f>_xlfn.XLOOKUP(tbl_logs[[#This Row],[Employee_Action]],tbl_ResponseLikelihood[Employee Action],tbl_ResponseLikelihood[Likelihood Score])</f>
        <v>2</v>
      </c>
      <c r="L4483">
        <f>tbl_logs[[#This Row],[Impact Score]]*tbl_logs[[#This Row],[Response Multiplier]]</f>
        <v>6</v>
      </c>
      <c r="M4483" t="str" cm="1">
        <f t="array" ref="M4483">_xlfn.IFS(tbl_logs[[#This Row],[Total Score]]&lt;=4, "Low", tbl_logs[[#This Row],[Total Score]]&lt;=10, "Medium", tbl_logs[[#This Row],[Total Score]]&lt;=19, "High", tbl_logs[[#This Row],[Total Score]]&lt;=25, "Very High")</f>
        <v>Medium</v>
      </c>
      <c r="N4483" t="str" cm="1">
        <f t="array" ref="N4483">_xlfn.IFS(tbl_logs[[#This Row],[Total Score]]&lt;=4, "Low", tbl_logs[[#This Row],[Total Score]]&lt;=10, "Medium", tbl_logs[[#This Row],[Total Score]]&lt;=17, "High", tbl_logs[[#This Row],[Total Score]]&lt;=25, "Critical")</f>
        <v>Medium</v>
      </c>
    </row>
    <row r="4484" spans="1:14" x14ac:dyDescent="0.3">
      <c r="A4484" t="s">
        <v>2554</v>
      </c>
      <c r="B4484" s="1">
        <v>46104.99722222222</v>
      </c>
      <c r="C4484" t="s">
        <v>7</v>
      </c>
      <c r="D4484" t="s">
        <v>18</v>
      </c>
      <c r="E4484" t="s">
        <v>19</v>
      </c>
      <c r="F4484" t="s">
        <v>10</v>
      </c>
      <c r="G4484" s="2">
        <v>0.99722222222222223</v>
      </c>
      <c r="H4484" s="3">
        <v>46104</v>
      </c>
      <c r="I4484">
        <v>3</v>
      </c>
      <c r="J4484">
        <f>_xlfn.XLOOKUP(tbl_logs[[#This Row],[Target_Department]],tbl_DeptWeight[Department], tbl_DeptWeight[Impact Score])</f>
        <v>3</v>
      </c>
      <c r="K4484">
        <f>_xlfn.XLOOKUP(tbl_logs[[#This Row],[Employee_Action]],tbl_ResponseLikelihood[Employee Action],tbl_ResponseLikelihood[Likelihood Score])</f>
        <v>2</v>
      </c>
      <c r="L4484">
        <f>tbl_logs[[#This Row],[Impact Score]]*tbl_logs[[#This Row],[Response Multiplier]]</f>
        <v>6</v>
      </c>
      <c r="M4484" t="str" cm="1">
        <f t="array" ref="M4484">_xlfn.IFS(tbl_logs[[#This Row],[Total Score]]&lt;=4, "Low", tbl_logs[[#This Row],[Total Score]]&lt;=10, "Medium", tbl_logs[[#This Row],[Total Score]]&lt;=19, "High", tbl_logs[[#This Row],[Total Score]]&lt;=25, "Very High")</f>
        <v>Medium</v>
      </c>
      <c r="N4484" t="str" cm="1">
        <f t="array" ref="N4484">_xlfn.IFS(tbl_logs[[#This Row],[Total Score]]&lt;=4, "Low", tbl_logs[[#This Row],[Total Score]]&lt;=10, "Medium", tbl_logs[[#This Row],[Total Score]]&lt;=17, "High", tbl_logs[[#This Row],[Total Score]]&lt;=25, "Critical")</f>
        <v>Medium</v>
      </c>
    </row>
    <row r="4485" spans="1:14" x14ac:dyDescent="0.3">
      <c r="A4485" t="s">
        <v>3338</v>
      </c>
      <c r="B4485" s="1">
        <v>46105.003472222219</v>
      </c>
      <c r="C4485" t="s">
        <v>35</v>
      </c>
      <c r="D4485" t="s">
        <v>8</v>
      </c>
      <c r="E4485" t="s">
        <v>9</v>
      </c>
      <c r="F4485" t="s">
        <v>13</v>
      </c>
      <c r="G4485" s="2">
        <v>3.472222222222222E-3</v>
      </c>
      <c r="H4485" s="3">
        <v>46105</v>
      </c>
      <c r="I4485">
        <v>3</v>
      </c>
      <c r="J4485">
        <f>_xlfn.XLOOKUP(tbl_logs[[#This Row],[Target_Department]],tbl_DeptWeight[Department], tbl_DeptWeight[Impact Score])</f>
        <v>1</v>
      </c>
      <c r="K4485">
        <f>_xlfn.XLOOKUP(tbl_logs[[#This Row],[Employee_Action]],tbl_ResponseLikelihood[Employee Action],tbl_ResponseLikelihood[Likelihood Score])</f>
        <v>1</v>
      </c>
      <c r="L4485">
        <f>tbl_logs[[#This Row],[Impact Score]]*tbl_logs[[#This Row],[Response Multiplier]]</f>
        <v>1</v>
      </c>
      <c r="M4485" t="str" cm="1">
        <f t="array" ref="M4485">_xlfn.IFS(tbl_logs[[#This Row],[Total Score]]&lt;=4, "Low", tbl_logs[[#This Row],[Total Score]]&lt;=10, "Medium", tbl_logs[[#This Row],[Total Score]]&lt;=19, "High", tbl_logs[[#This Row],[Total Score]]&lt;=25, "Very High")</f>
        <v>Low</v>
      </c>
      <c r="N4485" t="str" cm="1">
        <f t="array" ref="N4485">_xlfn.IFS(tbl_logs[[#This Row],[Total Score]]&lt;=4, "Low", tbl_logs[[#This Row],[Total Score]]&lt;=10, "Medium", tbl_logs[[#This Row],[Total Score]]&lt;=17, "High", tbl_logs[[#This Row],[Total Score]]&lt;=25, "Critical")</f>
        <v>Low</v>
      </c>
    </row>
    <row r="4486" spans="1:14" x14ac:dyDescent="0.3">
      <c r="A4486" t="s">
        <v>3883</v>
      </c>
      <c r="B4486" s="1">
        <v>46105.004166666666</v>
      </c>
      <c r="C4486" t="s">
        <v>7</v>
      </c>
      <c r="D4486" t="s">
        <v>8</v>
      </c>
      <c r="E4486" t="s">
        <v>19</v>
      </c>
      <c r="F4486" t="s">
        <v>10</v>
      </c>
      <c r="G4486" s="2">
        <v>4.1666666666666666E-3</v>
      </c>
      <c r="H4486" s="3">
        <v>46105</v>
      </c>
      <c r="I4486">
        <v>3</v>
      </c>
      <c r="J4486">
        <f>_xlfn.XLOOKUP(tbl_logs[[#This Row],[Target_Department]],tbl_DeptWeight[Department], tbl_DeptWeight[Impact Score])</f>
        <v>3</v>
      </c>
      <c r="K4486">
        <f>_xlfn.XLOOKUP(tbl_logs[[#This Row],[Employee_Action]],tbl_ResponseLikelihood[Employee Action],tbl_ResponseLikelihood[Likelihood Score])</f>
        <v>2</v>
      </c>
      <c r="L4486">
        <f>tbl_logs[[#This Row],[Impact Score]]*tbl_logs[[#This Row],[Response Multiplier]]</f>
        <v>6</v>
      </c>
      <c r="M4486" t="str" cm="1">
        <f t="array" ref="M4486">_xlfn.IFS(tbl_logs[[#This Row],[Total Score]]&lt;=4, "Low", tbl_logs[[#This Row],[Total Score]]&lt;=10, "Medium", tbl_logs[[#This Row],[Total Score]]&lt;=19, "High", tbl_logs[[#This Row],[Total Score]]&lt;=25, "Very High")</f>
        <v>Medium</v>
      </c>
      <c r="N4486" t="str" cm="1">
        <f t="array" ref="N4486">_xlfn.IFS(tbl_logs[[#This Row],[Total Score]]&lt;=4, "Low", tbl_logs[[#This Row],[Total Score]]&lt;=10, "Medium", tbl_logs[[#This Row],[Total Score]]&lt;=17, "High", tbl_logs[[#This Row],[Total Score]]&lt;=25, "Critical")</f>
        <v>Medium</v>
      </c>
    </row>
    <row r="4487" spans="1:14" x14ac:dyDescent="0.3">
      <c r="A4487" t="s">
        <v>4482</v>
      </c>
      <c r="B4487" s="1">
        <v>46105.015972222223</v>
      </c>
      <c r="C4487" t="s">
        <v>26</v>
      </c>
      <c r="D4487" t="s">
        <v>15</v>
      </c>
      <c r="E4487" t="s">
        <v>19</v>
      </c>
      <c r="F4487" t="s">
        <v>10</v>
      </c>
      <c r="G4487" s="2">
        <v>1.5972222222222221E-2</v>
      </c>
      <c r="H4487" s="3">
        <v>46105</v>
      </c>
      <c r="I4487">
        <v>3</v>
      </c>
      <c r="J4487">
        <f>_xlfn.XLOOKUP(tbl_logs[[#This Row],[Target_Department]],tbl_DeptWeight[Department], tbl_DeptWeight[Impact Score])</f>
        <v>3</v>
      </c>
      <c r="K4487">
        <f>_xlfn.XLOOKUP(tbl_logs[[#This Row],[Employee_Action]],tbl_ResponseLikelihood[Employee Action],tbl_ResponseLikelihood[Likelihood Score])</f>
        <v>2</v>
      </c>
      <c r="L4487">
        <f>tbl_logs[[#This Row],[Impact Score]]*tbl_logs[[#This Row],[Response Multiplier]]</f>
        <v>6</v>
      </c>
      <c r="M4487" t="str" cm="1">
        <f t="array" ref="M4487">_xlfn.IFS(tbl_logs[[#This Row],[Total Score]]&lt;=4, "Low", tbl_logs[[#This Row],[Total Score]]&lt;=10, "Medium", tbl_logs[[#This Row],[Total Score]]&lt;=19, "High", tbl_logs[[#This Row],[Total Score]]&lt;=25, "Very High")</f>
        <v>Medium</v>
      </c>
      <c r="N4487" t="str" cm="1">
        <f t="array" ref="N4487">_xlfn.IFS(tbl_logs[[#This Row],[Total Score]]&lt;=4, "Low", tbl_logs[[#This Row],[Total Score]]&lt;=10, "Medium", tbl_logs[[#This Row],[Total Score]]&lt;=17, "High", tbl_logs[[#This Row],[Total Score]]&lt;=25, "Critical")</f>
        <v>Medium</v>
      </c>
    </row>
    <row r="4488" spans="1:14" x14ac:dyDescent="0.3">
      <c r="A4488" t="s">
        <v>1349</v>
      </c>
      <c r="B4488" s="1">
        <v>46105.022916666669</v>
      </c>
      <c r="C4488" t="s">
        <v>12</v>
      </c>
      <c r="D4488" t="s">
        <v>15</v>
      </c>
      <c r="E4488" t="s">
        <v>16</v>
      </c>
      <c r="F4488" t="s">
        <v>13</v>
      </c>
      <c r="G4488" s="2">
        <v>2.2916666666666665E-2</v>
      </c>
      <c r="H4488" s="3">
        <v>46105</v>
      </c>
      <c r="I4488">
        <v>3</v>
      </c>
      <c r="J4488">
        <f>_xlfn.XLOOKUP(tbl_logs[[#This Row],[Target_Department]],tbl_DeptWeight[Department], tbl_DeptWeight[Impact Score])</f>
        <v>1</v>
      </c>
      <c r="K4488">
        <f>_xlfn.XLOOKUP(tbl_logs[[#This Row],[Employee_Action]],tbl_ResponseLikelihood[Employee Action],tbl_ResponseLikelihood[Likelihood Score])</f>
        <v>1</v>
      </c>
      <c r="L4488">
        <f>tbl_logs[[#This Row],[Impact Score]]*tbl_logs[[#This Row],[Response Multiplier]]</f>
        <v>1</v>
      </c>
      <c r="M4488" t="str" cm="1">
        <f t="array" ref="M4488">_xlfn.IFS(tbl_logs[[#This Row],[Total Score]]&lt;=4, "Low", tbl_logs[[#This Row],[Total Score]]&lt;=10, "Medium", tbl_logs[[#This Row],[Total Score]]&lt;=19, "High", tbl_logs[[#This Row],[Total Score]]&lt;=25, "Very High")</f>
        <v>Low</v>
      </c>
      <c r="N4488" t="str" cm="1">
        <f t="array" ref="N4488">_xlfn.IFS(tbl_logs[[#This Row],[Total Score]]&lt;=4, "Low", tbl_logs[[#This Row],[Total Score]]&lt;=10, "Medium", tbl_logs[[#This Row],[Total Score]]&lt;=17, "High", tbl_logs[[#This Row],[Total Score]]&lt;=25, "Critical")</f>
        <v>Low</v>
      </c>
    </row>
    <row r="4489" spans="1:14" x14ac:dyDescent="0.3">
      <c r="A4489" t="s">
        <v>1184</v>
      </c>
      <c r="B4489" s="1">
        <v>46105.03402777778</v>
      </c>
      <c r="C4489" t="s">
        <v>7</v>
      </c>
      <c r="D4489" t="s">
        <v>22</v>
      </c>
      <c r="E4489" t="s">
        <v>19</v>
      </c>
      <c r="F4489" t="s">
        <v>10</v>
      </c>
      <c r="G4489" s="2">
        <v>3.4027777777777775E-2</v>
      </c>
      <c r="H4489" s="3">
        <v>46105</v>
      </c>
      <c r="I4489">
        <v>3</v>
      </c>
      <c r="J4489">
        <f>_xlfn.XLOOKUP(tbl_logs[[#This Row],[Target_Department]],tbl_DeptWeight[Department], tbl_DeptWeight[Impact Score])</f>
        <v>3</v>
      </c>
      <c r="K4489">
        <f>_xlfn.XLOOKUP(tbl_logs[[#This Row],[Employee_Action]],tbl_ResponseLikelihood[Employee Action],tbl_ResponseLikelihood[Likelihood Score])</f>
        <v>2</v>
      </c>
      <c r="L4489">
        <f>tbl_logs[[#This Row],[Impact Score]]*tbl_logs[[#This Row],[Response Multiplier]]</f>
        <v>6</v>
      </c>
      <c r="M4489" t="str" cm="1">
        <f t="array" ref="M4489">_xlfn.IFS(tbl_logs[[#This Row],[Total Score]]&lt;=4, "Low", tbl_logs[[#This Row],[Total Score]]&lt;=10, "Medium", tbl_logs[[#This Row],[Total Score]]&lt;=19, "High", tbl_logs[[#This Row],[Total Score]]&lt;=25, "Very High")</f>
        <v>Medium</v>
      </c>
      <c r="N4489" t="str" cm="1">
        <f t="array" ref="N4489">_xlfn.IFS(tbl_logs[[#This Row],[Total Score]]&lt;=4, "Low", tbl_logs[[#This Row],[Total Score]]&lt;=10, "Medium", tbl_logs[[#This Row],[Total Score]]&lt;=17, "High", tbl_logs[[#This Row],[Total Score]]&lt;=25, "Critical")</f>
        <v>Medium</v>
      </c>
    </row>
    <row r="4490" spans="1:14" x14ac:dyDescent="0.3">
      <c r="A4490" t="s">
        <v>3550</v>
      </c>
      <c r="B4490" s="1">
        <v>46105.061805555553</v>
      </c>
      <c r="C4490" t="s">
        <v>35</v>
      </c>
      <c r="D4490" t="s">
        <v>15</v>
      </c>
      <c r="E4490" t="s">
        <v>19</v>
      </c>
      <c r="F4490" t="s">
        <v>10</v>
      </c>
      <c r="G4490" s="2">
        <v>6.1805555555555558E-2</v>
      </c>
      <c r="H4490" s="3">
        <v>46105</v>
      </c>
      <c r="I4490">
        <v>3</v>
      </c>
      <c r="J4490">
        <f>_xlfn.XLOOKUP(tbl_logs[[#This Row],[Target_Department]],tbl_DeptWeight[Department], tbl_DeptWeight[Impact Score])</f>
        <v>1</v>
      </c>
      <c r="K4490">
        <f>_xlfn.XLOOKUP(tbl_logs[[#This Row],[Employee_Action]],tbl_ResponseLikelihood[Employee Action],tbl_ResponseLikelihood[Likelihood Score])</f>
        <v>2</v>
      </c>
      <c r="L4490">
        <f>tbl_logs[[#This Row],[Impact Score]]*tbl_logs[[#This Row],[Response Multiplier]]</f>
        <v>2</v>
      </c>
      <c r="M4490" t="str" cm="1">
        <f t="array" ref="M4490">_xlfn.IFS(tbl_logs[[#This Row],[Total Score]]&lt;=4, "Low", tbl_logs[[#This Row],[Total Score]]&lt;=10, "Medium", tbl_logs[[#This Row],[Total Score]]&lt;=19, "High", tbl_logs[[#This Row],[Total Score]]&lt;=25, "Very High")</f>
        <v>Low</v>
      </c>
      <c r="N4490" t="str" cm="1">
        <f t="array" ref="N4490">_xlfn.IFS(tbl_logs[[#This Row],[Total Score]]&lt;=4, "Low", tbl_logs[[#This Row],[Total Score]]&lt;=10, "Medium", tbl_logs[[#This Row],[Total Score]]&lt;=17, "High", tbl_logs[[#This Row],[Total Score]]&lt;=25, "Critical")</f>
        <v>Low</v>
      </c>
    </row>
    <row r="4491" spans="1:14" x14ac:dyDescent="0.3">
      <c r="A4491" t="s">
        <v>4176</v>
      </c>
      <c r="B4491" s="1">
        <v>46105.064583333333</v>
      </c>
      <c r="C4491" t="s">
        <v>7</v>
      </c>
      <c r="D4491" t="s">
        <v>15</v>
      </c>
      <c r="E4491" t="s">
        <v>19</v>
      </c>
      <c r="F4491" t="s">
        <v>10</v>
      </c>
      <c r="G4491" s="2">
        <v>6.458333333333334E-2</v>
      </c>
      <c r="H4491" s="3">
        <v>46105</v>
      </c>
      <c r="I4491">
        <v>3</v>
      </c>
      <c r="J4491">
        <f>_xlfn.XLOOKUP(tbl_logs[[#This Row],[Target_Department]],tbl_DeptWeight[Department], tbl_DeptWeight[Impact Score])</f>
        <v>3</v>
      </c>
      <c r="K4491">
        <f>_xlfn.XLOOKUP(tbl_logs[[#This Row],[Employee_Action]],tbl_ResponseLikelihood[Employee Action],tbl_ResponseLikelihood[Likelihood Score])</f>
        <v>2</v>
      </c>
      <c r="L4491">
        <f>tbl_logs[[#This Row],[Impact Score]]*tbl_logs[[#This Row],[Response Multiplier]]</f>
        <v>6</v>
      </c>
      <c r="M4491" t="str" cm="1">
        <f t="array" ref="M4491">_xlfn.IFS(tbl_logs[[#This Row],[Total Score]]&lt;=4, "Low", tbl_logs[[#This Row],[Total Score]]&lt;=10, "Medium", tbl_logs[[#This Row],[Total Score]]&lt;=19, "High", tbl_logs[[#This Row],[Total Score]]&lt;=25, "Very High")</f>
        <v>Medium</v>
      </c>
      <c r="N4491" t="str" cm="1">
        <f t="array" ref="N4491">_xlfn.IFS(tbl_logs[[#This Row],[Total Score]]&lt;=4, "Low", tbl_logs[[#This Row],[Total Score]]&lt;=10, "Medium", tbl_logs[[#This Row],[Total Score]]&lt;=17, "High", tbl_logs[[#This Row],[Total Score]]&lt;=25, "Critical")</f>
        <v>Medium</v>
      </c>
    </row>
    <row r="4492" spans="1:14" x14ac:dyDescent="0.3">
      <c r="A4492" t="s">
        <v>3896</v>
      </c>
      <c r="B4492" s="1">
        <v>46105.073611111111</v>
      </c>
      <c r="C4492" t="s">
        <v>7</v>
      </c>
      <c r="D4492" t="s">
        <v>18</v>
      </c>
      <c r="E4492" t="s">
        <v>19</v>
      </c>
      <c r="F4492" t="s">
        <v>10</v>
      </c>
      <c r="G4492" s="2">
        <v>7.3611111111111113E-2</v>
      </c>
      <c r="H4492" s="3">
        <v>46105</v>
      </c>
      <c r="I4492">
        <v>3</v>
      </c>
      <c r="J4492">
        <f>_xlfn.XLOOKUP(tbl_logs[[#This Row],[Target_Department]],tbl_DeptWeight[Department], tbl_DeptWeight[Impact Score])</f>
        <v>3</v>
      </c>
      <c r="K4492">
        <f>_xlfn.XLOOKUP(tbl_logs[[#This Row],[Employee_Action]],tbl_ResponseLikelihood[Employee Action],tbl_ResponseLikelihood[Likelihood Score])</f>
        <v>2</v>
      </c>
      <c r="L4492">
        <f>tbl_logs[[#This Row],[Impact Score]]*tbl_logs[[#This Row],[Response Multiplier]]</f>
        <v>6</v>
      </c>
      <c r="M4492" t="str" cm="1">
        <f t="array" ref="M4492">_xlfn.IFS(tbl_logs[[#This Row],[Total Score]]&lt;=4, "Low", tbl_logs[[#This Row],[Total Score]]&lt;=10, "Medium", tbl_logs[[#This Row],[Total Score]]&lt;=19, "High", tbl_logs[[#This Row],[Total Score]]&lt;=25, "Very High")</f>
        <v>Medium</v>
      </c>
      <c r="N4492" t="str" cm="1">
        <f t="array" ref="N4492">_xlfn.IFS(tbl_logs[[#This Row],[Total Score]]&lt;=4, "Low", tbl_logs[[#This Row],[Total Score]]&lt;=10, "Medium", tbl_logs[[#This Row],[Total Score]]&lt;=17, "High", tbl_logs[[#This Row],[Total Score]]&lt;=25, "Critical")</f>
        <v>Medium</v>
      </c>
    </row>
    <row r="4493" spans="1:14" x14ac:dyDescent="0.3">
      <c r="A4493" t="s">
        <v>490</v>
      </c>
      <c r="B4493" s="1">
        <v>46105.091666666667</v>
      </c>
      <c r="C4493" t="s">
        <v>7</v>
      </c>
      <c r="D4493" t="s">
        <v>15</v>
      </c>
      <c r="E4493" t="s">
        <v>19</v>
      </c>
      <c r="F4493" t="s">
        <v>20</v>
      </c>
      <c r="G4493" s="2">
        <v>9.166666666666666E-2</v>
      </c>
      <c r="H4493" s="3">
        <v>46105</v>
      </c>
      <c r="I4493">
        <v>3</v>
      </c>
      <c r="J4493">
        <f>_xlfn.XLOOKUP(tbl_logs[[#This Row],[Target_Department]],tbl_DeptWeight[Department], tbl_DeptWeight[Impact Score])</f>
        <v>3</v>
      </c>
      <c r="K4493">
        <f>_xlfn.XLOOKUP(tbl_logs[[#This Row],[Employee_Action]],tbl_ResponseLikelihood[Employee Action],tbl_ResponseLikelihood[Likelihood Score])</f>
        <v>2</v>
      </c>
      <c r="L4493">
        <f>tbl_logs[[#This Row],[Impact Score]]*tbl_logs[[#This Row],[Response Multiplier]]</f>
        <v>6</v>
      </c>
      <c r="M4493" t="str" cm="1">
        <f t="array" ref="M4493">_xlfn.IFS(tbl_logs[[#This Row],[Total Score]]&lt;=4, "Low", tbl_logs[[#This Row],[Total Score]]&lt;=10, "Medium", tbl_logs[[#This Row],[Total Score]]&lt;=19, "High", tbl_logs[[#This Row],[Total Score]]&lt;=25, "Very High")</f>
        <v>Medium</v>
      </c>
      <c r="N4493" t="str" cm="1">
        <f t="array" ref="N4493">_xlfn.IFS(tbl_logs[[#This Row],[Total Score]]&lt;=4, "Low", tbl_logs[[#This Row],[Total Score]]&lt;=10, "Medium", tbl_logs[[#This Row],[Total Score]]&lt;=17, "High", tbl_logs[[#This Row],[Total Score]]&lt;=25, "Critical")</f>
        <v>Medium</v>
      </c>
    </row>
    <row r="4494" spans="1:14" x14ac:dyDescent="0.3">
      <c r="A4494" t="s">
        <v>4253</v>
      </c>
      <c r="B4494" s="1">
        <v>46105.128472222219</v>
      </c>
      <c r="C4494" t="s">
        <v>7</v>
      </c>
      <c r="D4494" t="s">
        <v>18</v>
      </c>
      <c r="E4494" t="s">
        <v>19</v>
      </c>
      <c r="F4494" t="s">
        <v>20</v>
      </c>
      <c r="G4494" s="2">
        <v>0.12847222222222221</v>
      </c>
      <c r="H4494" s="3">
        <v>46105</v>
      </c>
      <c r="I4494">
        <v>3</v>
      </c>
      <c r="J4494">
        <f>_xlfn.XLOOKUP(tbl_logs[[#This Row],[Target_Department]],tbl_DeptWeight[Department], tbl_DeptWeight[Impact Score])</f>
        <v>3</v>
      </c>
      <c r="K4494">
        <f>_xlfn.XLOOKUP(tbl_logs[[#This Row],[Employee_Action]],tbl_ResponseLikelihood[Employee Action],tbl_ResponseLikelihood[Likelihood Score])</f>
        <v>2</v>
      </c>
      <c r="L4494">
        <f>tbl_logs[[#This Row],[Impact Score]]*tbl_logs[[#This Row],[Response Multiplier]]</f>
        <v>6</v>
      </c>
      <c r="M4494" t="str" cm="1">
        <f t="array" ref="M4494">_xlfn.IFS(tbl_logs[[#This Row],[Total Score]]&lt;=4, "Low", tbl_logs[[#This Row],[Total Score]]&lt;=10, "Medium", tbl_logs[[#This Row],[Total Score]]&lt;=19, "High", tbl_logs[[#This Row],[Total Score]]&lt;=25, "Very High")</f>
        <v>Medium</v>
      </c>
      <c r="N4494" t="str" cm="1">
        <f t="array" ref="N4494">_xlfn.IFS(tbl_logs[[#This Row],[Total Score]]&lt;=4, "Low", tbl_logs[[#This Row],[Total Score]]&lt;=10, "Medium", tbl_logs[[#This Row],[Total Score]]&lt;=17, "High", tbl_logs[[#This Row],[Total Score]]&lt;=25, "Critical")</f>
        <v>Medium</v>
      </c>
    </row>
    <row r="4495" spans="1:14" x14ac:dyDescent="0.3">
      <c r="A4495" t="s">
        <v>4998</v>
      </c>
      <c r="B4495" s="1">
        <v>46105.197916666664</v>
      </c>
      <c r="C4495" t="s">
        <v>35</v>
      </c>
      <c r="D4495" t="s">
        <v>15</v>
      </c>
      <c r="E4495" t="s">
        <v>19</v>
      </c>
      <c r="F4495" t="s">
        <v>10</v>
      </c>
      <c r="G4495" s="2">
        <v>0.19791666666666666</v>
      </c>
      <c r="H4495" s="3">
        <v>46105</v>
      </c>
      <c r="I4495">
        <v>3</v>
      </c>
      <c r="J4495">
        <f>_xlfn.XLOOKUP(tbl_logs[[#This Row],[Target_Department]],tbl_DeptWeight[Department], tbl_DeptWeight[Impact Score])</f>
        <v>1</v>
      </c>
      <c r="K4495">
        <f>_xlfn.XLOOKUP(tbl_logs[[#This Row],[Employee_Action]],tbl_ResponseLikelihood[Employee Action],tbl_ResponseLikelihood[Likelihood Score])</f>
        <v>2</v>
      </c>
      <c r="L4495">
        <f>tbl_logs[[#This Row],[Impact Score]]*tbl_logs[[#This Row],[Response Multiplier]]</f>
        <v>2</v>
      </c>
      <c r="M4495" t="str" cm="1">
        <f t="array" ref="M4495">_xlfn.IFS(tbl_logs[[#This Row],[Total Score]]&lt;=4, "Low", tbl_logs[[#This Row],[Total Score]]&lt;=10, "Medium", tbl_logs[[#This Row],[Total Score]]&lt;=19, "High", tbl_logs[[#This Row],[Total Score]]&lt;=25, "Very High")</f>
        <v>Low</v>
      </c>
      <c r="N4495" t="str" cm="1">
        <f t="array" ref="N4495">_xlfn.IFS(tbl_logs[[#This Row],[Total Score]]&lt;=4, "Low", tbl_logs[[#This Row],[Total Score]]&lt;=10, "Medium", tbl_logs[[#This Row],[Total Score]]&lt;=17, "High", tbl_logs[[#This Row],[Total Score]]&lt;=25, "Critical")</f>
        <v>Low</v>
      </c>
    </row>
    <row r="4496" spans="1:14" x14ac:dyDescent="0.3">
      <c r="A4496" t="s">
        <v>4699</v>
      </c>
      <c r="B4496" s="1">
        <v>46105.239583333336</v>
      </c>
      <c r="C4496" t="s">
        <v>7</v>
      </c>
      <c r="D4496" t="s">
        <v>22</v>
      </c>
      <c r="E4496" t="s">
        <v>19</v>
      </c>
      <c r="F4496" t="s">
        <v>13</v>
      </c>
      <c r="G4496" s="2">
        <v>0.23958333333333334</v>
      </c>
      <c r="H4496" s="3">
        <v>46105</v>
      </c>
      <c r="I4496">
        <v>3</v>
      </c>
      <c r="J4496">
        <f>_xlfn.XLOOKUP(tbl_logs[[#This Row],[Target_Department]],tbl_DeptWeight[Department], tbl_DeptWeight[Impact Score])</f>
        <v>3</v>
      </c>
      <c r="K4496">
        <f>_xlfn.XLOOKUP(tbl_logs[[#This Row],[Employee_Action]],tbl_ResponseLikelihood[Employee Action],tbl_ResponseLikelihood[Likelihood Score])</f>
        <v>1</v>
      </c>
      <c r="L4496">
        <f>tbl_logs[[#This Row],[Impact Score]]*tbl_logs[[#This Row],[Response Multiplier]]</f>
        <v>3</v>
      </c>
      <c r="M4496" t="str" cm="1">
        <f t="array" ref="M4496">_xlfn.IFS(tbl_logs[[#This Row],[Total Score]]&lt;=4, "Low", tbl_logs[[#This Row],[Total Score]]&lt;=10, "Medium", tbl_logs[[#This Row],[Total Score]]&lt;=19, "High", tbl_logs[[#This Row],[Total Score]]&lt;=25, "Very High")</f>
        <v>Low</v>
      </c>
      <c r="N4496" t="str" cm="1">
        <f t="array" ref="N4496">_xlfn.IFS(tbl_logs[[#This Row],[Total Score]]&lt;=4, "Low", tbl_logs[[#This Row],[Total Score]]&lt;=10, "Medium", tbl_logs[[#This Row],[Total Score]]&lt;=17, "High", tbl_logs[[#This Row],[Total Score]]&lt;=25, "Critical")</f>
        <v>Low</v>
      </c>
    </row>
    <row r="4497" spans="1:14" x14ac:dyDescent="0.3">
      <c r="A4497" t="s">
        <v>3749</v>
      </c>
      <c r="B4497" s="1">
        <v>46105.271527777775</v>
      </c>
      <c r="C4497" t="s">
        <v>7</v>
      </c>
      <c r="D4497" t="s">
        <v>18</v>
      </c>
      <c r="E4497" t="s">
        <v>19</v>
      </c>
      <c r="F4497" t="s">
        <v>10</v>
      </c>
      <c r="G4497" s="2">
        <v>0.27152777777777776</v>
      </c>
      <c r="H4497" s="3">
        <v>46105</v>
      </c>
      <c r="I4497">
        <v>3</v>
      </c>
      <c r="J4497">
        <f>_xlfn.XLOOKUP(tbl_logs[[#This Row],[Target_Department]],tbl_DeptWeight[Department], tbl_DeptWeight[Impact Score])</f>
        <v>3</v>
      </c>
      <c r="K4497">
        <f>_xlfn.XLOOKUP(tbl_logs[[#This Row],[Employee_Action]],tbl_ResponseLikelihood[Employee Action],tbl_ResponseLikelihood[Likelihood Score])</f>
        <v>2</v>
      </c>
      <c r="L4497">
        <f>tbl_logs[[#This Row],[Impact Score]]*tbl_logs[[#This Row],[Response Multiplier]]</f>
        <v>6</v>
      </c>
      <c r="M4497" t="str" cm="1">
        <f t="array" ref="M4497">_xlfn.IFS(tbl_logs[[#This Row],[Total Score]]&lt;=4, "Low", tbl_logs[[#This Row],[Total Score]]&lt;=10, "Medium", tbl_logs[[#This Row],[Total Score]]&lt;=19, "High", tbl_logs[[#This Row],[Total Score]]&lt;=25, "Very High")</f>
        <v>Medium</v>
      </c>
      <c r="N4497" t="str" cm="1">
        <f t="array" ref="N4497">_xlfn.IFS(tbl_logs[[#This Row],[Total Score]]&lt;=4, "Low", tbl_logs[[#This Row],[Total Score]]&lt;=10, "Medium", tbl_logs[[#This Row],[Total Score]]&lt;=17, "High", tbl_logs[[#This Row],[Total Score]]&lt;=25, "Critical")</f>
        <v>Medium</v>
      </c>
    </row>
    <row r="4498" spans="1:14" x14ac:dyDescent="0.3">
      <c r="A4498" t="s">
        <v>257</v>
      </c>
      <c r="B4498" s="1">
        <v>46105.284722222219</v>
      </c>
      <c r="C4498" t="s">
        <v>7</v>
      </c>
      <c r="D4498" t="s">
        <v>15</v>
      </c>
      <c r="E4498" t="s">
        <v>19</v>
      </c>
      <c r="F4498" t="s">
        <v>10</v>
      </c>
      <c r="G4498" s="2">
        <v>0.28472222222222221</v>
      </c>
      <c r="H4498" s="3">
        <v>46105</v>
      </c>
      <c r="I4498">
        <v>3</v>
      </c>
      <c r="J4498">
        <f>_xlfn.XLOOKUP(tbl_logs[[#This Row],[Target_Department]],tbl_DeptWeight[Department], tbl_DeptWeight[Impact Score])</f>
        <v>3</v>
      </c>
      <c r="K4498">
        <f>_xlfn.XLOOKUP(tbl_logs[[#This Row],[Employee_Action]],tbl_ResponseLikelihood[Employee Action],tbl_ResponseLikelihood[Likelihood Score])</f>
        <v>2</v>
      </c>
      <c r="L4498">
        <f>tbl_logs[[#This Row],[Impact Score]]*tbl_logs[[#This Row],[Response Multiplier]]</f>
        <v>6</v>
      </c>
      <c r="M4498" t="str" cm="1">
        <f t="array" ref="M4498">_xlfn.IFS(tbl_logs[[#This Row],[Total Score]]&lt;=4, "Low", tbl_logs[[#This Row],[Total Score]]&lt;=10, "Medium", tbl_logs[[#This Row],[Total Score]]&lt;=19, "High", tbl_logs[[#This Row],[Total Score]]&lt;=25, "Very High")</f>
        <v>Medium</v>
      </c>
      <c r="N4498" t="str" cm="1">
        <f t="array" ref="N4498">_xlfn.IFS(tbl_logs[[#This Row],[Total Score]]&lt;=4, "Low", tbl_logs[[#This Row],[Total Score]]&lt;=10, "Medium", tbl_logs[[#This Row],[Total Score]]&lt;=17, "High", tbl_logs[[#This Row],[Total Score]]&lt;=25, "Critical")</f>
        <v>Medium</v>
      </c>
    </row>
    <row r="4499" spans="1:14" x14ac:dyDescent="0.3">
      <c r="A4499" t="s">
        <v>2867</v>
      </c>
      <c r="B4499" s="1">
        <v>46105.296527777777</v>
      </c>
      <c r="C4499" t="s">
        <v>35</v>
      </c>
      <c r="D4499" t="s">
        <v>15</v>
      </c>
      <c r="E4499" t="s">
        <v>31</v>
      </c>
      <c r="F4499" t="s">
        <v>10</v>
      </c>
      <c r="G4499" s="2">
        <v>0.29652777777777778</v>
      </c>
      <c r="H4499" s="3">
        <v>46105</v>
      </c>
      <c r="I4499">
        <v>3</v>
      </c>
      <c r="J4499">
        <f>_xlfn.XLOOKUP(tbl_logs[[#This Row],[Target_Department]],tbl_DeptWeight[Department], tbl_DeptWeight[Impact Score])</f>
        <v>1</v>
      </c>
      <c r="K4499">
        <f>_xlfn.XLOOKUP(tbl_logs[[#This Row],[Employee_Action]],tbl_ResponseLikelihood[Employee Action],tbl_ResponseLikelihood[Likelihood Score])</f>
        <v>2</v>
      </c>
      <c r="L4499">
        <f>tbl_logs[[#This Row],[Impact Score]]*tbl_logs[[#This Row],[Response Multiplier]]</f>
        <v>2</v>
      </c>
      <c r="M4499" t="str" cm="1">
        <f t="array" ref="M4499">_xlfn.IFS(tbl_logs[[#This Row],[Total Score]]&lt;=4, "Low", tbl_logs[[#This Row],[Total Score]]&lt;=10, "Medium", tbl_logs[[#This Row],[Total Score]]&lt;=19, "High", tbl_logs[[#This Row],[Total Score]]&lt;=25, "Very High")</f>
        <v>Low</v>
      </c>
      <c r="N4499" t="str" cm="1">
        <f t="array" ref="N4499">_xlfn.IFS(tbl_logs[[#This Row],[Total Score]]&lt;=4, "Low", tbl_logs[[#This Row],[Total Score]]&lt;=10, "Medium", tbl_logs[[#This Row],[Total Score]]&lt;=17, "High", tbl_logs[[#This Row],[Total Score]]&lt;=25, "Critical")</f>
        <v>Low</v>
      </c>
    </row>
    <row r="4500" spans="1:14" x14ac:dyDescent="0.3">
      <c r="A4500" t="s">
        <v>23</v>
      </c>
      <c r="B4500" s="1">
        <v>46105.309027777781</v>
      </c>
      <c r="C4500" t="s">
        <v>7</v>
      </c>
      <c r="D4500" t="s">
        <v>15</v>
      </c>
      <c r="E4500" t="s">
        <v>19</v>
      </c>
      <c r="F4500" t="s">
        <v>10</v>
      </c>
      <c r="G4500" s="2">
        <v>0.30902777777777779</v>
      </c>
      <c r="H4500" s="3">
        <v>46105</v>
      </c>
      <c r="I4500">
        <v>3</v>
      </c>
      <c r="J4500">
        <f>_xlfn.XLOOKUP(tbl_logs[[#This Row],[Target_Department]],tbl_DeptWeight[Department], tbl_DeptWeight[Impact Score])</f>
        <v>3</v>
      </c>
      <c r="K4500">
        <f>_xlfn.XLOOKUP(tbl_logs[[#This Row],[Employee_Action]],tbl_ResponseLikelihood[Employee Action],tbl_ResponseLikelihood[Likelihood Score])</f>
        <v>2</v>
      </c>
      <c r="L4500">
        <f>tbl_logs[[#This Row],[Impact Score]]*tbl_logs[[#This Row],[Response Multiplier]]</f>
        <v>6</v>
      </c>
      <c r="M4500" t="str" cm="1">
        <f t="array" ref="M4500">_xlfn.IFS(tbl_logs[[#This Row],[Total Score]]&lt;=4, "Low", tbl_logs[[#This Row],[Total Score]]&lt;=10, "Medium", tbl_logs[[#This Row],[Total Score]]&lt;=19, "High", tbl_logs[[#This Row],[Total Score]]&lt;=25, "Very High")</f>
        <v>Medium</v>
      </c>
      <c r="N4500" t="str" cm="1">
        <f t="array" ref="N4500">_xlfn.IFS(tbl_logs[[#This Row],[Total Score]]&lt;=4, "Low", tbl_logs[[#This Row],[Total Score]]&lt;=10, "Medium", tbl_logs[[#This Row],[Total Score]]&lt;=17, "High", tbl_logs[[#This Row],[Total Score]]&lt;=25, "Critical")</f>
        <v>Medium</v>
      </c>
    </row>
    <row r="4501" spans="1:14" x14ac:dyDescent="0.3">
      <c r="A4501" t="s">
        <v>1934</v>
      </c>
      <c r="B4501" s="1">
        <v>46105.320833333331</v>
      </c>
      <c r="C4501" t="s">
        <v>47</v>
      </c>
      <c r="D4501" t="s">
        <v>22</v>
      </c>
      <c r="E4501" t="s">
        <v>16</v>
      </c>
      <c r="F4501" t="s">
        <v>20</v>
      </c>
      <c r="G4501" s="2">
        <v>0.32083333333333336</v>
      </c>
      <c r="H4501" s="3">
        <v>46105</v>
      </c>
      <c r="I4501">
        <v>3</v>
      </c>
      <c r="J4501">
        <f>_xlfn.XLOOKUP(tbl_logs[[#This Row],[Target_Department]],tbl_DeptWeight[Department], tbl_DeptWeight[Impact Score])</f>
        <v>1</v>
      </c>
      <c r="K4501">
        <f>_xlfn.XLOOKUP(tbl_logs[[#This Row],[Employee_Action]],tbl_ResponseLikelihood[Employee Action],tbl_ResponseLikelihood[Likelihood Score])</f>
        <v>2</v>
      </c>
      <c r="L4501">
        <f>tbl_logs[[#This Row],[Impact Score]]*tbl_logs[[#This Row],[Response Multiplier]]</f>
        <v>2</v>
      </c>
      <c r="M4501" t="str" cm="1">
        <f t="array" ref="M4501">_xlfn.IFS(tbl_logs[[#This Row],[Total Score]]&lt;=4, "Low", tbl_logs[[#This Row],[Total Score]]&lt;=10, "Medium", tbl_logs[[#This Row],[Total Score]]&lt;=19, "High", tbl_logs[[#This Row],[Total Score]]&lt;=25, "Very High")</f>
        <v>Low</v>
      </c>
      <c r="N4501" t="str" cm="1">
        <f t="array" ref="N4501">_xlfn.IFS(tbl_logs[[#This Row],[Total Score]]&lt;=4, "Low", tbl_logs[[#This Row],[Total Score]]&lt;=10, "Medium", tbl_logs[[#This Row],[Total Score]]&lt;=17, "High", tbl_logs[[#This Row],[Total Score]]&lt;=25, "Critical")</f>
        <v>Low</v>
      </c>
    </row>
    <row r="4502" spans="1:14" x14ac:dyDescent="0.3">
      <c r="A4502" t="s">
        <v>2082</v>
      </c>
      <c r="B4502" s="1">
        <v>46105.327777777777</v>
      </c>
      <c r="C4502" t="s">
        <v>7</v>
      </c>
      <c r="D4502" t="s">
        <v>18</v>
      </c>
      <c r="E4502" t="s">
        <v>19</v>
      </c>
      <c r="F4502" t="s">
        <v>10</v>
      </c>
      <c r="G4502" s="2">
        <v>0.32777777777777778</v>
      </c>
      <c r="H4502" s="3">
        <v>46105</v>
      </c>
      <c r="I4502">
        <v>3</v>
      </c>
      <c r="J4502">
        <f>_xlfn.XLOOKUP(tbl_logs[[#This Row],[Target_Department]],tbl_DeptWeight[Department], tbl_DeptWeight[Impact Score])</f>
        <v>3</v>
      </c>
      <c r="K4502">
        <f>_xlfn.XLOOKUP(tbl_logs[[#This Row],[Employee_Action]],tbl_ResponseLikelihood[Employee Action],tbl_ResponseLikelihood[Likelihood Score])</f>
        <v>2</v>
      </c>
      <c r="L4502">
        <f>tbl_logs[[#This Row],[Impact Score]]*tbl_logs[[#This Row],[Response Multiplier]]</f>
        <v>6</v>
      </c>
      <c r="M4502" t="str" cm="1">
        <f t="array" ref="M4502">_xlfn.IFS(tbl_logs[[#This Row],[Total Score]]&lt;=4, "Low", tbl_logs[[#This Row],[Total Score]]&lt;=10, "Medium", tbl_logs[[#This Row],[Total Score]]&lt;=19, "High", tbl_logs[[#This Row],[Total Score]]&lt;=25, "Very High")</f>
        <v>Medium</v>
      </c>
      <c r="N4502" t="str" cm="1">
        <f t="array" ref="N4502">_xlfn.IFS(tbl_logs[[#This Row],[Total Score]]&lt;=4, "Low", tbl_logs[[#This Row],[Total Score]]&lt;=10, "Medium", tbl_logs[[#This Row],[Total Score]]&lt;=17, "High", tbl_logs[[#This Row],[Total Score]]&lt;=25, "Critical")</f>
        <v>Medium</v>
      </c>
    </row>
    <row r="4503" spans="1:14" x14ac:dyDescent="0.3">
      <c r="A4503" t="s">
        <v>976</v>
      </c>
      <c r="B4503" s="1">
        <v>46105.339583333334</v>
      </c>
      <c r="C4503" t="s">
        <v>7</v>
      </c>
      <c r="D4503" t="s">
        <v>22</v>
      </c>
      <c r="E4503" t="s">
        <v>19</v>
      </c>
      <c r="F4503" t="s">
        <v>10</v>
      </c>
      <c r="G4503" s="2">
        <v>0.33958333333333335</v>
      </c>
      <c r="H4503" s="3">
        <v>46105</v>
      </c>
      <c r="I4503">
        <v>3</v>
      </c>
      <c r="J4503">
        <f>_xlfn.XLOOKUP(tbl_logs[[#This Row],[Target_Department]],tbl_DeptWeight[Department], tbl_DeptWeight[Impact Score])</f>
        <v>3</v>
      </c>
      <c r="K4503">
        <f>_xlfn.XLOOKUP(tbl_logs[[#This Row],[Employee_Action]],tbl_ResponseLikelihood[Employee Action],tbl_ResponseLikelihood[Likelihood Score])</f>
        <v>2</v>
      </c>
      <c r="L4503">
        <f>tbl_logs[[#This Row],[Impact Score]]*tbl_logs[[#This Row],[Response Multiplier]]</f>
        <v>6</v>
      </c>
      <c r="M4503" t="str" cm="1">
        <f t="array" ref="M4503">_xlfn.IFS(tbl_logs[[#This Row],[Total Score]]&lt;=4, "Low", tbl_logs[[#This Row],[Total Score]]&lt;=10, "Medium", tbl_logs[[#This Row],[Total Score]]&lt;=19, "High", tbl_logs[[#This Row],[Total Score]]&lt;=25, "Very High")</f>
        <v>Medium</v>
      </c>
      <c r="N4503" t="str" cm="1">
        <f t="array" ref="N4503">_xlfn.IFS(tbl_logs[[#This Row],[Total Score]]&lt;=4, "Low", tbl_logs[[#This Row],[Total Score]]&lt;=10, "Medium", tbl_logs[[#This Row],[Total Score]]&lt;=17, "High", tbl_logs[[#This Row],[Total Score]]&lt;=25, "Critical")</f>
        <v>Medium</v>
      </c>
    </row>
    <row r="4504" spans="1:14" x14ac:dyDescent="0.3">
      <c r="A4504" t="s">
        <v>4096</v>
      </c>
      <c r="B4504" s="1">
        <v>46105.354166666664</v>
      </c>
      <c r="C4504" t="s">
        <v>7</v>
      </c>
      <c r="D4504" t="s">
        <v>18</v>
      </c>
      <c r="E4504" t="s">
        <v>9</v>
      </c>
      <c r="F4504" t="s">
        <v>53</v>
      </c>
      <c r="G4504" s="2">
        <v>0.35416666666666669</v>
      </c>
      <c r="H4504" s="3">
        <v>46105</v>
      </c>
      <c r="I4504">
        <v>3</v>
      </c>
      <c r="J4504">
        <f>_xlfn.XLOOKUP(tbl_logs[[#This Row],[Target_Department]],tbl_DeptWeight[Department], tbl_DeptWeight[Impact Score])</f>
        <v>3</v>
      </c>
      <c r="K4504">
        <f>_xlfn.XLOOKUP(tbl_logs[[#This Row],[Employee_Action]],tbl_ResponseLikelihood[Employee Action],tbl_ResponseLikelihood[Likelihood Score])</f>
        <v>5</v>
      </c>
      <c r="L4504">
        <f>tbl_logs[[#This Row],[Impact Score]]*tbl_logs[[#This Row],[Response Multiplier]]</f>
        <v>15</v>
      </c>
      <c r="M4504" t="str" cm="1">
        <f t="array" ref="M4504">_xlfn.IFS(tbl_logs[[#This Row],[Total Score]]&lt;=4, "Low", tbl_logs[[#This Row],[Total Score]]&lt;=10, "Medium", tbl_logs[[#This Row],[Total Score]]&lt;=19, "High", tbl_logs[[#This Row],[Total Score]]&lt;=25, "Very High")</f>
        <v>High</v>
      </c>
      <c r="N4504" t="str" cm="1">
        <f t="array" ref="N4504">_xlfn.IFS(tbl_logs[[#This Row],[Total Score]]&lt;=4, "Low", tbl_logs[[#This Row],[Total Score]]&lt;=10, "Medium", tbl_logs[[#This Row],[Total Score]]&lt;=17, "High", tbl_logs[[#This Row],[Total Score]]&lt;=25, "Critical")</f>
        <v>High</v>
      </c>
    </row>
    <row r="4505" spans="1:14" x14ac:dyDescent="0.3">
      <c r="A4505" t="s">
        <v>1126</v>
      </c>
      <c r="B4505" s="1">
        <v>46105.361111111109</v>
      </c>
      <c r="C4505" t="s">
        <v>47</v>
      </c>
      <c r="D4505" t="s">
        <v>8</v>
      </c>
      <c r="E4505" t="s">
        <v>16</v>
      </c>
      <c r="F4505" t="s">
        <v>10</v>
      </c>
      <c r="G4505" s="2">
        <v>0.3611111111111111</v>
      </c>
      <c r="H4505" s="3">
        <v>46105</v>
      </c>
      <c r="I4505">
        <v>3</v>
      </c>
      <c r="J4505">
        <f>_xlfn.XLOOKUP(tbl_logs[[#This Row],[Target_Department]],tbl_DeptWeight[Department], tbl_DeptWeight[Impact Score])</f>
        <v>1</v>
      </c>
      <c r="K4505">
        <f>_xlfn.XLOOKUP(tbl_logs[[#This Row],[Employee_Action]],tbl_ResponseLikelihood[Employee Action],tbl_ResponseLikelihood[Likelihood Score])</f>
        <v>2</v>
      </c>
      <c r="L4505">
        <f>tbl_logs[[#This Row],[Impact Score]]*tbl_logs[[#This Row],[Response Multiplier]]</f>
        <v>2</v>
      </c>
      <c r="M4505" t="str" cm="1">
        <f t="array" ref="M4505">_xlfn.IFS(tbl_logs[[#This Row],[Total Score]]&lt;=4, "Low", tbl_logs[[#This Row],[Total Score]]&lt;=10, "Medium", tbl_logs[[#This Row],[Total Score]]&lt;=19, "High", tbl_logs[[#This Row],[Total Score]]&lt;=25, "Very High")</f>
        <v>Low</v>
      </c>
      <c r="N4505" t="str" cm="1">
        <f t="array" ref="N4505">_xlfn.IFS(tbl_logs[[#This Row],[Total Score]]&lt;=4, "Low", tbl_logs[[#This Row],[Total Score]]&lt;=10, "Medium", tbl_logs[[#This Row],[Total Score]]&lt;=17, "High", tbl_logs[[#This Row],[Total Score]]&lt;=25, "Critical")</f>
        <v>Low</v>
      </c>
    </row>
    <row r="4506" spans="1:14" x14ac:dyDescent="0.3">
      <c r="A4506" t="s">
        <v>684</v>
      </c>
      <c r="B4506" s="1">
        <v>46105.37777777778</v>
      </c>
      <c r="C4506" t="s">
        <v>7</v>
      </c>
      <c r="D4506" t="s">
        <v>15</v>
      </c>
      <c r="E4506" t="s">
        <v>19</v>
      </c>
      <c r="F4506" t="s">
        <v>20</v>
      </c>
      <c r="G4506" s="2">
        <v>0.37777777777777777</v>
      </c>
      <c r="H4506" s="3">
        <v>46105</v>
      </c>
      <c r="I4506">
        <v>3</v>
      </c>
      <c r="J4506">
        <f>_xlfn.XLOOKUP(tbl_logs[[#This Row],[Target_Department]],tbl_DeptWeight[Department], tbl_DeptWeight[Impact Score])</f>
        <v>3</v>
      </c>
      <c r="K4506">
        <f>_xlfn.XLOOKUP(tbl_logs[[#This Row],[Employee_Action]],tbl_ResponseLikelihood[Employee Action],tbl_ResponseLikelihood[Likelihood Score])</f>
        <v>2</v>
      </c>
      <c r="L4506">
        <f>tbl_logs[[#This Row],[Impact Score]]*tbl_logs[[#This Row],[Response Multiplier]]</f>
        <v>6</v>
      </c>
      <c r="M4506" t="str" cm="1">
        <f t="array" ref="M4506">_xlfn.IFS(tbl_logs[[#This Row],[Total Score]]&lt;=4, "Low", tbl_logs[[#This Row],[Total Score]]&lt;=10, "Medium", tbl_logs[[#This Row],[Total Score]]&lt;=19, "High", tbl_logs[[#This Row],[Total Score]]&lt;=25, "Very High")</f>
        <v>Medium</v>
      </c>
      <c r="N4506" t="str" cm="1">
        <f t="array" ref="N4506">_xlfn.IFS(tbl_logs[[#This Row],[Total Score]]&lt;=4, "Low", tbl_logs[[#This Row],[Total Score]]&lt;=10, "Medium", tbl_logs[[#This Row],[Total Score]]&lt;=17, "High", tbl_logs[[#This Row],[Total Score]]&lt;=25, "Critical")</f>
        <v>Medium</v>
      </c>
    </row>
    <row r="4507" spans="1:14" x14ac:dyDescent="0.3">
      <c r="A4507" t="s">
        <v>616</v>
      </c>
      <c r="B4507" s="1">
        <v>46105.387499999997</v>
      </c>
      <c r="C4507" t="s">
        <v>7</v>
      </c>
      <c r="D4507" t="s">
        <v>8</v>
      </c>
      <c r="E4507" t="s">
        <v>19</v>
      </c>
      <c r="F4507" t="s">
        <v>10</v>
      </c>
      <c r="G4507" s="2">
        <v>0.38750000000000001</v>
      </c>
      <c r="H4507" s="3">
        <v>46105</v>
      </c>
      <c r="I4507">
        <v>3</v>
      </c>
      <c r="J4507">
        <f>_xlfn.XLOOKUP(tbl_logs[[#This Row],[Target_Department]],tbl_DeptWeight[Department], tbl_DeptWeight[Impact Score])</f>
        <v>3</v>
      </c>
      <c r="K4507">
        <f>_xlfn.XLOOKUP(tbl_logs[[#This Row],[Employee_Action]],tbl_ResponseLikelihood[Employee Action],tbl_ResponseLikelihood[Likelihood Score])</f>
        <v>2</v>
      </c>
      <c r="L4507">
        <f>tbl_logs[[#This Row],[Impact Score]]*tbl_logs[[#This Row],[Response Multiplier]]</f>
        <v>6</v>
      </c>
      <c r="M4507" t="str" cm="1">
        <f t="array" ref="M4507">_xlfn.IFS(tbl_logs[[#This Row],[Total Score]]&lt;=4, "Low", tbl_logs[[#This Row],[Total Score]]&lt;=10, "Medium", tbl_logs[[#This Row],[Total Score]]&lt;=19, "High", tbl_logs[[#This Row],[Total Score]]&lt;=25, "Very High")</f>
        <v>Medium</v>
      </c>
      <c r="N4507" t="str" cm="1">
        <f t="array" ref="N4507">_xlfn.IFS(tbl_logs[[#This Row],[Total Score]]&lt;=4, "Low", tbl_logs[[#This Row],[Total Score]]&lt;=10, "Medium", tbl_logs[[#This Row],[Total Score]]&lt;=17, "High", tbl_logs[[#This Row],[Total Score]]&lt;=25, "Critical")</f>
        <v>Medium</v>
      </c>
    </row>
    <row r="4508" spans="1:14" x14ac:dyDescent="0.3">
      <c r="A4508" t="s">
        <v>2141</v>
      </c>
      <c r="B4508" s="1">
        <v>46105.424305555556</v>
      </c>
      <c r="C4508" t="s">
        <v>12</v>
      </c>
      <c r="D4508" t="s">
        <v>8</v>
      </c>
      <c r="E4508" t="s">
        <v>19</v>
      </c>
      <c r="F4508" t="s">
        <v>13</v>
      </c>
      <c r="G4508" s="2">
        <v>0.42430555555555555</v>
      </c>
      <c r="H4508" s="3">
        <v>46105</v>
      </c>
      <c r="I4508">
        <v>3</v>
      </c>
      <c r="J4508">
        <f>_xlfn.XLOOKUP(tbl_logs[[#This Row],[Target_Department]],tbl_DeptWeight[Department], tbl_DeptWeight[Impact Score])</f>
        <v>1</v>
      </c>
      <c r="K4508">
        <f>_xlfn.XLOOKUP(tbl_logs[[#This Row],[Employee_Action]],tbl_ResponseLikelihood[Employee Action],tbl_ResponseLikelihood[Likelihood Score])</f>
        <v>1</v>
      </c>
      <c r="L4508">
        <f>tbl_logs[[#This Row],[Impact Score]]*tbl_logs[[#This Row],[Response Multiplier]]</f>
        <v>1</v>
      </c>
      <c r="M4508" t="str" cm="1">
        <f t="array" ref="M4508">_xlfn.IFS(tbl_logs[[#This Row],[Total Score]]&lt;=4, "Low", tbl_logs[[#This Row],[Total Score]]&lt;=10, "Medium", tbl_logs[[#This Row],[Total Score]]&lt;=19, "High", tbl_logs[[#This Row],[Total Score]]&lt;=25, "Very High")</f>
        <v>Low</v>
      </c>
      <c r="N4508" t="str" cm="1">
        <f t="array" ref="N4508">_xlfn.IFS(tbl_logs[[#This Row],[Total Score]]&lt;=4, "Low", tbl_logs[[#This Row],[Total Score]]&lt;=10, "Medium", tbl_logs[[#This Row],[Total Score]]&lt;=17, "High", tbl_logs[[#This Row],[Total Score]]&lt;=25, "Critical")</f>
        <v>Low</v>
      </c>
    </row>
    <row r="4509" spans="1:14" x14ac:dyDescent="0.3">
      <c r="A4509" t="s">
        <v>936</v>
      </c>
      <c r="B4509" s="1">
        <v>46105.432638888888</v>
      </c>
      <c r="C4509" t="s">
        <v>7</v>
      </c>
      <c r="D4509" t="s">
        <v>8</v>
      </c>
      <c r="E4509" t="s">
        <v>19</v>
      </c>
      <c r="F4509" t="s">
        <v>10</v>
      </c>
      <c r="G4509" s="2">
        <v>0.43263888888888891</v>
      </c>
      <c r="H4509" s="3">
        <v>46105</v>
      </c>
      <c r="I4509">
        <v>3</v>
      </c>
      <c r="J4509">
        <f>_xlfn.XLOOKUP(tbl_logs[[#This Row],[Target_Department]],tbl_DeptWeight[Department], tbl_DeptWeight[Impact Score])</f>
        <v>3</v>
      </c>
      <c r="K4509">
        <f>_xlfn.XLOOKUP(tbl_logs[[#This Row],[Employee_Action]],tbl_ResponseLikelihood[Employee Action],tbl_ResponseLikelihood[Likelihood Score])</f>
        <v>2</v>
      </c>
      <c r="L4509">
        <f>tbl_logs[[#This Row],[Impact Score]]*tbl_logs[[#This Row],[Response Multiplier]]</f>
        <v>6</v>
      </c>
      <c r="M4509" t="str" cm="1">
        <f t="array" ref="M4509">_xlfn.IFS(tbl_logs[[#This Row],[Total Score]]&lt;=4, "Low", tbl_logs[[#This Row],[Total Score]]&lt;=10, "Medium", tbl_logs[[#This Row],[Total Score]]&lt;=19, "High", tbl_logs[[#This Row],[Total Score]]&lt;=25, "Very High")</f>
        <v>Medium</v>
      </c>
      <c r="N4509" t="str" cm="1">
        <f t="array" ref="N4509">_xlfn.IFS(tbl_logs[[#This Row],[Total Score]]&lt;=4, "Low", tbl_logs[[#This Row],[Total Score]]&lt;=10, "Medium", tbl_logs[[#This Row],[Total Score]]&lt;=17, "High", tbl_logs[[#This Row],[Total Score]]&lt;=25, "Critical")</f>
        <v>Medium</v>
      </c>
    </row>
    <row r="4510" spans="1:14" x14ac:dyDescent="0.3">
      <c r="A4510" t="s">
        <v>4255</v>
      </c>
      <c r="B4510" s="1">
        <v>46105.433333333334</v>
      </c>
      <c r="C4510" t="s">
        <v>7</v>
      </c>
      <c r="D4510" t="s">
        <v>8</v>
      </c>
      <c r="E4510" t="s">
        <v>19</v>
      </c>
      <c r="F4510" t="s">
        <v>10</v>
      </c>
      <c r="G4510" s="2">
        <v>0.43333333333333335</v>
      </c>
      <c r="H4510" s="3">
        <v>46105</v>
      </c>
      <c r="I4510">
        <v>3</v>
      </c>
      <c r="J4510">
        <f>_xlfn.XLOOKUP(tbl_logs[[#This Row],[Target_Department]],tbl_DeptWeight[Department], tbl_DeptWeight[Impact Score])</f>
        <v>3</v>
      </c>
      <c r="K4510">
        <f>_xlfn.XLOOKUP(tbl_logs[[#This Row],[Employee_Action]],tbl_ResponseLikelihood[Employee Action],tbl_ResponseLikelihood[Likelihood Score])</f>
        <v>2</v>
      </c>
      <c r="L4510">
        <f>tbl_logs[[#This Row],[Impact Score]]*tbl_logs[[#This Row],[Response Multiplier]]</f>
        <v>6</v>
      </c>
      <c r="M4510" t="str" cm="1">
        <f t="array" ref="M4510">_xlfn.IFS(tbl_logs[[#This Row],[Total Score]]&lt;=4, "Low", tbl_logs[[#This Row],[Total Score]]&lt;=10, "Medium", tbl_logs[[#This Row],[Total Score]]&lt;=19, "High", tbl_logs[[#This Row],[Total Score]]&lt;=25, "Very High")</f>
        <v>Medium</v>
      </c>
      <c r="N4510" t="str" cm="1">
        <f t="array" ref="N4510">_xlfn.IFS(tbl_logs[[#This Row],[Total Score]]&lt;=4, "Low", tbl_logs[[#This Row],[Total Score]]&lt;=10, "Medium", tbl_logs[[#This Row],[Total Score]]&lt;=17, "High", tbl_logs[[#This Row],[Total Score]]&lt;=25, "Critical")</f>
        <v>Medium</v>
      </c>
    </row>
    <row r="4511" spans="1:14" x14ac:dyDescent="0.3">
      <c r="A4511" t="s">
        <v>2804</v>
      </c>
      <c r="B4511" s="1">
        <v>46105.504861111112</v>
      </c>
      <c r="C4511" t="s">
        <v>40</v>
      </c>
      <c r="D4511" t="s">
        <v>22</v>
      </c>
      <c r="E4511" t="s">
        <v>16</v>
      </c>
      <c r="F4511" t="s">
        <v>20</v>
      </c>
      <c r="G4511" s="2">
        <v>0.50486111111111109</v>
      </c>
      <c r="H4511" s="3">
        <v>46105</v>
      </c>
      <c r="I4511">
        <v>3</v>
      </c>
      <c r="J4511">
        <f>_xlfn.XLOOKUP(tbl_logs[[#This Row],[Target_Department]],tbl_DeptWeight[Department], tbl_DeptWeight[Impact Score])</f>
        <v>5</v>
      </c>
      <c r="K4511">
        <f>_xlfn.XLOOKUP(tbl_logs[[#This Row],[Employee_Action]],tbl_ResponseLikelihood[Employee Action],tbl_ResponseLikelihood[Likelihood Score])</f>
        <v>2</v>
      </c>
      <c r="L4511">
        <f>tbl_logs[[#This Row],[Impact Score]]*tbl_logs[[#This Row],[Response Multiplier]]</f>
        <v>10</v>
      </c>
      <c r="M4511" t="str" cm="1">
        <f t="array" ref="M4511">_xlfn.IFS(tbl_logs[[#This Row],[Total Score]]&lt;=4, "Low", tbl_logs[[#This Row],[Total Score]]&lt;=10, "Medium", tbl_logs[[#This Row],[Total Score]]&lt;=19, "High", tbl_logs[[#This Row],[Total Score]]&lt;=25, "Very High")</f>
        <v>Medium</v>
      </c>
      <c r="N4511" t="str" cm="1">
        <f t="array" ref="N4511">_xlfn.IFS(tbl_logs[[#This Row],[Total Score]]&lt;=4, "Low", tbl_logs[[#This Row],[Total Score]]&lt;=10, "Medium", tbl_logs[[#This Row],[Total Score]]&lt;=17, "High", tbl_logs[[#This Row],[Total Score]]&lt;=25, "Critical")</f>
        <v>Medium</v>
      </c>
    </row>
    <row r="4512" spans="1:14" x14ac:dyDescent="0.3">
      <c r="A4512" t="s">
        <v>3420</v>
      </c>
      <c r="B4512" s="1">
        <v>46105.504861111112</v>
      </c>
      <c r="C4512" t="s">
        <v>26</v>
      </c>
      <c r="D4512" t="s">
        <v>15</v>
      </c>
      <c r="E4512" t="s">
        <v>19</v>
      </c>
      <c r="F4512" t="s">
        <v>13</v>
      </c>
      <c r="G4512" s="2">
        <v>0.50486111111111109</v>
      </c>
      <c r="H4512" s="3">
        <v>46105</v>
      </c>
      <c r="I4512">
        <v>3</v>
      </c>
      <c r="J4512">
        <f>_xlfn.XLOOKUP(tbl_logs[[#This Row],[Target_Department]],tbl_DeptWeight[Department], tbl_DeptWeight[Impact Score])</f>
        <v>3</v>
      </c>
      <c r="K4512">
        <f>_xlfn.XLOOKUP(tbl_logs[[#This Row],[Employee_Action]],tbl_ResponseLikelihood[Employee Action],tbl_ResponseLikelihood[Likelihood Score])</f>
        <v>1</v>
      </c>
      <c r="L4512">
        <f>tbl_logs[[#This Row],[Impact Score]]*tbl_logs[[#This Row],[Response Multiplier]]</f>
        <v>3</v>
      </c>
      <c r="M4512" t="str" cm="1">
        <f t="array" ref="M4512">_xlfn.IFS(tbl_logs[[#This Row],[Total Score]]&lt;=4, "Low", tbl_logs[[#This Row],[Total Score]]&lt;=10, "Medium", tbl_logs[[#This Row],[Total Score]]&lt;=19, "High", tbl_logs[[#This Row],[Total Score]]&lt;=25, "Very High")</f>
        <v>Low</v>
      </c>
      <c r="N4512" t="str" cm="1">
        <f t="array" ref="N4512">_xlfn.IFS(tbl_logs[[#This Row],[Total Score]]&lt;=4, "Low", tbl_logs[[#This Row],[Total Score]]&lt;=10, "Medium", tbl_logs[[#This Row],[Total Score]]&lt;=17, "High", tbl_logs[[#This Row],[Total Score]]&lt;=25, "Critical")</f>
        <v>Low</v>
      </c>
    </row>
    <row r="4513" spans="1:14" x14ac:dyDescent="0.3">
      <c r="A4513" t="s">
        <v>4057</v>
      </c>
      <c r="B4513" s="1">
        <v>46105.510416666664</v>
      </c>
      <c r="C4513" t="s">
        <v>7</v>
      </c>
      <c r="D4513" t="s">
        <v>22</v>
      </c>
      <c r="E4513" t="s">
        <v>19</v>
      </c>
      <c r="F4513" t="s">
        <v>20</v>
      </c>
      <c r="G4513" s="2">
        <v>0.51041666666666663</v>
      </c>
      <c r="H4513" s="3">
        <v>46105</v>
      </c>
      <c r="I4513">
        <v>3</v>
      </c>
      <c r="J4513">
        <f>_xlfn.XLOOKUP(tbl_logs[[#This Row],[Target_Department]],tbl_DeptWeight[Department], tbl_DeptWeight[Impact Score])</f>
        <v>3</v>
      </c>
      <c r="K4513">
        <f>_xlfn.XLOOKUP(tbl_logs[[#This Row],[Employee_Action]],tbl_ResponseLikelihood[Employee Action],tbl_ResponseLikelihood[Likelihood Score])</f>
        <v>2</v>
      </c>
      <c r="L4513">
        <f>tbl_logs[[#This Row],[Impact Score]]*tbl_logs[[#This Row],[Response Multiplier]]</f>
        <v>6</v>
      </c>
      <c r="M4513" t="str" cm="1">
        <f t="array" ref="M4513">_xlfn.IFS(tbl_logs[[#This Row],[Total Score]]&lt;=4, "Low", tbl_logs[[#This Row],[Total Score]]&lt;=10, "Medium", tbl_logs[[#This Row],[Total Score]]&lt;=19, "High", tbl_logs[[#This Row],[Total Score]]&lt;=25, "Very High")</f>
        <v>Medium</v>
      </c>
      <c r="N4513" t="str" cm="1">
        <f t="array" ref="N4513">_xlfn.IFS(tbl_logs[[#This Row],[Total Score]]&lt;=4, "Low", tbl_logs[[#This Row],[Total Score]]&lt;=10, "Medium", tbl_logs[[#This Row],[Total Score]]&lt;=17, "High", tbl_logs[[#This Row],[Total Score]]&lt;=25, "Critical")</f>
        <v>Medium</v>
      </c>
    </row>
    <row r="4514" spans="1:14" x14ac:dyDescent="0.3">
      <c r="A4514" t="s">
        <v>1439</v>
      </c>
      <c r="B4514" s="1">
        <v>46105.550694444442</v>
      </c>
      <c r="C4514" t="s">
        <v>40</v>
      </c>
      <c r="D4514" t="s">
        <v>22</v>
      </c>
      <c r="E4514" t="s">
        <v>16</v>
      </c>
      <c r="F4514" t="s">
        <v>10</v>
      </c>
      <c r="G4514" s="2">
        <v>0.55069444444444449</v>
      </c>
      <c r="H4514" s="3">
        <v>46105</v>
      </c>
      <c r="I4514">
        <v>3</v>
      </c>
      <c r="J4514">
        <f>_xlfn.XLOOKUP(tbl_logs[[#This Row],[Target_Department]],tbl_DeptWeight[Department], tbl_DeptWeight[Impact Score])</f>
        <v>5</v>
      </c>
      <c r="K4514">
        <f>_xlfn.XLOOKUP(tbl_logs[[#This Row],[Employee_Action]],tbl_ResponseLikelihood[Employee Action],tbl_ResponseLikelihood[Likelihood Score])</f>
        <v>2</v>
      </c>
      <c r="L4514">
        <f>tbl_logs[[#This Row],[Impact Score]]*tbl_logs[[#This Row],[Response Multiplier]]</f>
        <v>10</v>
      </c>
      <c r="M4514" t="str" cm="1">
        <f t="array" ref="M4514">_xlfn.IFS(tbl_logs[[#This Row],[Total Score]]&lt;=4, "Low", tbl_logs[[#This Row],[Total Score]]&lt;=10, "Medium", tbl_logs[[#This Row],[Total Score]]&lt;=19, "High", tbl_logs[[#This Row],[Total Score]]&lt;=25, "Very High")</f>
        <v>Medium</v>
      </c>
      <c r="N4514" t="str" cm="1">
        <f t="array" ref="N4514">_xlfn.IFS(tbl_logs[[#This Row],[Total Score]]&lt;=4, "Low", tbl_logs[[#This Row],[Total Score]]&lt;=10, "Medium", tbl_logs[[#This Row],[Total Score]]&lt;=17, "High", tbl_logs[[#This Row],[Total Score]]&lt;=25, "Critical")</f>
        <v>Medium</v>
      </c>
    </row>
    <row r="4515" spans="1:14" x14ac:dyDescent="0.3">
      <c r="A4515" t="s">
        <v>1819</v>
      </c>
      <c r="B4515" s="1">
        <v>46105.552083333336</v>
      </c>
      <c r="C4515" t="s">
        <v>7</v>
      </c>
      <c r="D4515" t="s">
        <v>18</v>
      </c>
      <c r="E4515" t="s">
        <v>9</v>
      </c>
      <c r="F4515" t="s">
        <v>10</v>
      </c>
      <c r="G4515" s="2">
        <v>0.55208333333333337</v>
      </c>
      <c r="H4515" s="3">
        <v>46105</v>
      </c>
      <c r="I4515">
        <v>3</v>
      </c>
      <c r="J4515">
        <f>_xlfn.XLOOKUP(tbl_logs[[#This Row],[Target_Department]],tbl_DeptWeight[Department], tbl_DeptWeight[Impact Score])</f>
        <v>3</v>
      </c>
      <c r="K4515">
        <f>_xlfn.XLOOKUP(tbl_logs[[#This Row],[Employee_Action]],tbl_ResponseLikelihood[Employee Action],tbl_ResponseLikelihood[Likelihood Score])</f>
        <v>2</v>
      </c>
      <c r="L4515">
        <f>tbl_logs[[#This Row],[Impact Score]]*tbl_logs[[#This Row],[Response Multiplier]]</f>
        <v>6</v>
      </c>
      <c r="M4515" t="str" cm="1">
        <f t="array" ref="M4515">_xlfn.IFS(tbl_logs[[#This Row],[Total Score]]&lt;=4, "Low", tbl_logs[[#This Row],[Total Score]]&lt;=10, "Medium", tbl_logs[[#This Row],[Total Score]]&lt;=19, "High", tbl_logs[[#This Row],[Total Score]]&lt;=25, "Very High")</f>
        <v>Medium</v>
      </c>
      <c r="N4515" t="str" cm="1">
        <f t="array" ref="N4515">_xlfn.IFS(tbl_logs[[#This Row],[Total Score]]&lt;=4, "Low", tbl_logs[[#This Row],[Total Score]]&lt;=10, "Medium", tbl_logs[[#This Row],[Total Score]]&lt;=17, "High", tbl_logs[[#This Row],[Total Score]]&lt;=25, "Critical")</f>
        <v>Medium</v>
      </c>
    </row>
    <row r="4516" spans="1:14" x14ac:dyDescent="0.3">
      <c r="A4516" t="s">
        <v>4118</v>
      </c>
      <c r="B4516" s="1">
        <v>46105.600694444445</v>
      </c>
      <c r="C4516" t="s">
        <v>7</v>
      </c>
      <c r="D4516" t="s">
        <v>22</v>
      </c>
      <c r="E4516" t="s">
        <v>19</v>
      </c>
      <c r="F4516" t="s">
        <v>33</v>
      </c>
      <c r="G4516" s="2">
        <v>0.60069444444444442</v>
      </c>
      <c r="H4516" s="3">
        <v>46105</v>
      </c>
      <c r="I4516">
        <v>3</v>
      </c>
      <c r="J4516">
        <f>_xlfn.XLOOKUP(tbl_logs[[#This Row],[Target_Department]],tbl_DeptWeight[Department], tbl_DeptWeight[Impact Score])</f>
        <v>3</v>
      </c>
      <c r="K4516">
        <f>_xlfn.XLOOKUP(tbl_logs[[#This Row],[Employee_Action]],tbl_ResponseLikelihood[Employee Action],tbl_ResponseLikelihood[Likelihood Score])</f>
        <v>4</v>
      </c>
      <c r="L4516">
        <f>tbl_logs[[#This Row],[Impact Score]]*tbl_logs[[#This Row],[Response Multiplier]]</f>
        <v>12</v>
      </c>
      <c r="M4516" t="str" cm="1">
        <f t="array" ref="M4516">_xlfn.IFS(tbl_logs[[#This Row],[Total Score]]&lt;=4, "Low", tbl_logs[[#This Row],[Total Score]]&lt;=10, "Medium", tbl_logs[[#This Row],[Total Score]]&lt;=19, "High", tbl_logs[[#This Row],[Total Score]]&lt;=25, "Very High")</f>
        <v>High</v>
      </c>
      <c r="N4516" t="str" cm="1">
        <f t="array" ref="N4516">_xlfn.IFS(tbl_logs[[#This Row],[Total Score]]&lt;=4, "Low", tbl_logs[[#This Row],[Total Score]]&lt;=10, "Medium", tbl_logs[[#This Row],[Total Score]]&lt;=17, "High", tbl_logs[[#This Row],[Total Score]]&lt;=25, "Critical")</f>
        <v>High</v>
      </c>
    </row>
    <row r="4517" spans="1:14" x14ac:dyDescent="0.3">
      <c r="A4517" t="s">
        <v>3439</v>
      </c>
      <c r="B4517" s="1">
        <v>46105.623611111114</v>
      </c>
      <c r="C4517" t="s">
        <v>7</v>
      </c>
      <c r="D4517" t="s">
        <v>18</v>
      </c>
      <c r="E4517" t="s">
        <v>19</v>
      </c>
      <c r="F4517" t="s">
        <v>10</v>
      </c>
      <c r="G4517" s="2">
        <v>0.62361111111111112</v>
      </c>
      <c r="H4517" s="3">
        <v>46105</v>
      </c>
      <c r="I4517">
        <v>3</v>
      </c>
      <c r="J4517">
        <f>_xlfn.XLOOKUP(tbl_logs[[#This Row],[Target_Department]],tbl_DeptWeight[Department], tbl_DeptWeight[Impact Score])</f>
        <v>3</v>
      </c>
      <c r="K4517">
        <f>_xlfn.XLOOKUP(tbl_logs[[#This Row],[Employee_Action]],tbl_ResponseLikelihood[Employee Action],tbl_ResponseLikelihood[Likelihood Score])</f>
        <v>2</v>
      </c>
      <c r="L4517">
        <f>tbl_logs[[#This Row],[Impact Score]]*tbl_logs[[#This Row],[Response Multiplier]]</f>
        <v>6</v>
      </c>
      <c r="M4517" t="str" cm="1">
        <f t="array" ref="M4517">_xlfn.IFS(tbl_logs[[#This Row],[Total Score]]&lt;=4, "Low", tbl_logs[[#This Row],[Total Score]]&lt;=10, "Medium", tbl_logs[[#This Row],[Total Score]]&lt;=19, "High", tbl_logs[[#This Row],[Total Score]]&lt;=25, "Very High")</f>
        <v>Medium</v>
      </c>
      <c r="N4517" t="str" cm="1">
        <f t="array" ref="N4517">_xlfn.IFS(tbl_logs[[#This Row],[Total Score]]&lt;=4, "Low", tbl_logs[[#This Row],[Total Score]]&lt;=10, "Medium", tbl_logs[[#This Row],[Total Score]]&lt;=17, "High", tbl_logs[[#This Row],[Total Score]]&lt;=25, "Critical")</f>
        <v>Medium</v>
      </c>
    </row>
    <row r="4518" spans="1:14" x14ac:dyDescent="0.3">
      <c r="A4518" t="s">
        <v>1016</v>
      </c>
      <c r="B4518" s="1">
        <v>46105.640972222223</v>
      </c>
      <c r="C4518" t="s">
        <v>7</v>
      </c>
      <c r="D4518" t="s">
        <v>18</v>
      </c>
      <c r="E4518" t="s">
        <v>19</v>
      </c>
      <c r="F4518" t="s">
        <v>13</v>
      </c>
      <c r="G4518" s="2">
        <v>0.64097222222222228</v>
      </c>
      <c r="H4518" s="3">
        <v>46105</v>
      </c>
      <c r="I4518">
        <v>3</v>
      </c>
      <c r="J4518">
        <f>_xlfn.XLOOKUP(tbl_logs[[#This Row],[Target_Department]],tbl_DeptWeight[Department], tbl_DeptWeight[Impact Score])</f>
        <v>3</v>
      </c>
      <c r="K4518">
        <f>_xlfn.XLOOKUP(tbl_logs[[#This Row],[Employee_Action]],tbl_ResponseLikelihood[Employee Action],tbl_ResponseLikelihood[Likelihood Score])</f>
        <v>1</v>
      </c>
      <c r="L4518">
        <f>tbl_logs[[#This Row],[Impact Score]]*tbl_logs[[#This Row],[Response Multiplier]]</f>
        <v>3</v>
      </c>
      <c r="M4518" t="str" cm="1">
        <f t="array" ref="M4518">_xlfn.IFS(tbl_logs[[#This Row],[Total Score]]&lt;=4, "Low", tbl_logs[[#This Row],[Total Score]]&lt;=10, "Medium", tbl_logs[[#This Row],[Total Score]]&lt;=19, "High", tbl_logs[[#This Row],[Total Score]]&lt;=25, "Very High")</f>
        <v>Low</v>
      </c>
      <c r="N4518" t="str" cm="1">
        <f t="array" ref="N4518">_xlfn.IFS(tbl_logs[[#This Row],[Total Score]]&lt;=4, "Low", tbl_logs[[#This Row],[Total Score]]&lt;=10, "Medium", tbl_logs[[#This Row],[Total Score]]&lt;=17, "High", tbl_logs[[#This Row],[Total Score]]&lt;=25, "Critical")</f>
        <v>Low</v>
      </c>
    </row>
    <row r="4519" spans="1:14" x14ac:dyDescent="0.3">
      <c r="A4519" t="s">
        <v>2885</v>
      </c>
      <c r="B4519" s="1">
        <v>46105.645138888889</v>
      </c>
      <c r="C4519" t="s">
        <v>7</v>
      </c>
      <c r="D4519" t="s">
        <v>18</v>
      </c>
      <c r="E4519" t="s">
        <v>19</v>
      </c>
      <c r="F4519" t="s">
        <v>10</v>
      </c>
      <c r="G4519" s="2">
        <v>0.64513888888888893</v>
      </c>
      <c r="H4519" s="3">
        <v>46105</v>
      </c>
      <c r="I4519">
        <v>3</v>
      </c>
      <c r="J4519">
        <f>_xlfn.XLOOKUP(tbl_logs[[#This Row],[Target_Department]],tbl_DeptWeight[Department], tbl_DeptWeight[Impact Score])</f>
        <v>3</v>
      </c>
      <c r="K4519">
        <f>_xlfn.XLOOKUP(tbl_logs[[#This Row],[Employee_Action]],tbl_ResponseLikelihood[Employee Action],tbl_ResponseLikelihood[Likelihood Score])</f>
        <v>2</v>
      </c>
      <c r="L4519">
        <f>tbl_logs[[#This Row],[Impact Score]]*tbl_logs[[#This Row],[Response Multiplier]]</f>
        <v>6</v>
      </c>
      <c r="M4519" t="str" cm="1">
        <f t="array" ref="M4519">_xlfn.IFS(tbl_logs[[#This Row],[Total Score]]&lt;=4, "Low", tbl_logs[[#This Row],[Total Score]]&lt;=10, "Medium", tbl_logs[[#This Row],[Total Score]]&lt;=19, "High", tbl_logs[[#This Row],[Total Score]]&lt;=25, "Very High")</f>
        <v>Medium</v>
      </c>
      <c r="N4519" t="str" cm="1">
        <f t="array" ref="N4519">_xlfn.IFS(tbl_logs[[#This Row],[Total Score]]&lt;=4, "Low", tbl_logs[[#This Row],[Total Score]]&lt;=10, "Medium", tbl_logs[[#This Row],[Total Score]]&lt;=17, "High", tbl_logs[[#This Row],[Total Score]]&lt;=25, "Critical")</f>
        <v>Medium</v>
      </c>
    </row>
    <row r="4520" spans="1:14" x14ac:dyDescent="0.3">
      <c r="A4520" t="s">
        <v>2752</v>
      </c>
      <c r="B4520" s="1">
        <v>46105.646527777775</v>
      </c>
      <c r="C4520" t="s">
        <v>7</v>
      </c>
      <c r="D4520" t="s">
        <v>15</v>
      </c>
      <c r="E4520" t="s">
        <v>19</v>
      </c>
      <c r="F4520" t="s">
        <v>20</v>
      </c>
      <c r="G4520" s="2">
        <v>0.64652777777777781</v>
      </c>
      <c r="H4520" s="3">
        <v>46105</v>
      </c>
      <c r="I4520">
        <v>3</v>
      </c>
      <c r="J4520">
        <f>_xlfn.XLOOKUP(tbl_logs[[#This Row],[Target_Department]],tbl_DeptWeight[Department], tbl_DeptWeight[Impact Score])</f>
        <v>3</v>
      </c>
      <c r="K4520">
        <f>_xlfn.XLOOKUP(tbl_logs[[#This Row],[Employee_Action]],tbl_ResponseLikelihood[Employee Action],tbl_ResponseLikelihood[Likelihood Score])</f>
        <v>2</v>
      </c>
      <c r="L4520">
        <f>tbl_logs[[#This Row],[Impact Score]]*tbl_logs[[#This Row],[Response Multiplier]]</f>
        <v>6</v>
      </c>
      <c r="M4520" t="str" cm="1">
        <f t="array" ref="M4520">_xlfn.IFS(tbl_logs[[#This Row],[Total Score]]&lt;=4, "Low", tbl_logs[[#This Row],[Total Score]]&lt;=10, "Medium", tbl_logs[[#This Row],[Total Score]]&lt;=19, "High", tbl_logs[[#This Row],[Total Score]]&lt;=25, "Very High")</f>
        <v>Medium</v>
      </c>
      <c r="N4520" t="str" cm="1">
        <f t="array" ref="N4520">_xlfn.IFS(tbl_logs[[#This Row],[Total Score]]&lt;=4, "Low", tbl_logs[[#This Row],[Total Score]]&lt;=10, "Medium", tbl_logs[[#This Row],[Total Score]]&lt;=17, "High", tbl_logs[[#This Row],[Total Score]]&lt;=25, "Critical")</f>
        <v>Medium</v>
      </c>
    </row>
    <row r="4521" spans="1:14" x14ac:dyDescent="0.3">
      <c r="A4521" t="s">
        <v>1227</v>
      </c>
      <c r="B4521" s="1">
        <v>46105.659722222219</v>
      </c>
      <c r="C4521" t="s">
        <v>12</v>
      </c>
      <c r="D4521" t="s">
        <v>22</v>
      </c>
      <c r="E4521" t="s">
        <v>9</v>
      </c>
      <c r="F4521" t="s">
        <v>13</v>
      </c>
      <c r="G4521" s="2">
        <v>0.65972222222222221</v>
      </c>
      <c r="H4521" s="3">
        <v>46105</v>
      </c>
      <c r="I4521">
        <v>3</v>
      </c>
      <c r="J4521">
        <f>_xlfn.XLOOKUP(tbl_logs[[#This Row],[Target_Department]],tbl_DeptWeight[Department], tbl_DeptWeight[Impact Score])</f>
        <v>1</v>
      </c>
      <c r="K4521">
        <f>_xlfn.XLOOKUP(tbl_logs[[#This Row],[Employee_Action]],tbl_ResponseLikelihood[Employee Action],tbl_ResponseLikelihood[Likelihood Score])</f>
        <v>1</v>
      </c>
      <c r="L4521">
        <f>tbl_logs[[#This Row],[Impact Score]]*tbl_logs[[#This Row],[Response Multiplier]]</f>
        <v>1</v>
      </c>
      <c r="M4521" t="str" cm="1">
        <f t="array" ref="M4521">_xlfn.IFS(tbl_logs[[#This Row],[Total Score]]&lt;=4, "Low", tbl_logs[[#This Row],[Total Score]]&lt;=10, "Medium", tbl_logs[[#This Row],[Total Score]]&lt;=19, "High", tbl_logs[[#This Row],[Total Score]]&lt;=25, "Very High")</f>
        <v>Low</v>
      </c>
      <c r="N4521" t="str" cm="1">
        <f t="array" ref="N4521">_xlfn.IFS(tbl_logs[[#This Row],[Total Score]]&lt;=4, "Low", tbl_logs[[#This Row],[Total Score]]&lt;=10, "Medium", tbl_logs[[#This Row],[Total Score]]&lt;=17, "High", tbl_logs[[#This Row],[Total Score]]&lt;=25, "Critical")</f>
        <v>Low</v>
      </c>
    </row>
    <row r="4522" spans="1:14" x14ac:dyDescent="0.3">
      <c r="A4522" t="s">
        <v>4456</v>
      </c>
      <c r="B4522" s="1">
        <v>46105.665972222225</v>
      </c>
      <c r="C4522" t="s">
        <v>7</v>
      </c>
      <c r="D4522" t="s">
        <v>18</v>
      </c>
      <c r="E4522" t="s">
        <v>19</v>
      </c>
      <c r="F4522" t="s">
        <v>20</v>
      </c>
      <c r="G4522" s="2">
        <v>0.66597222222222219</v>
      </c>
      <c r="H4522" s="3">
        <v>46105</v>
      </c>
      <c r="I4522">
        <v>3</v>
      </c>
      <c r="J4522">
        <f>_xlfn.XLOOKUP(tbl_logs[[#This Row],[Target_Department]],tbl_DeptWeight[Department], tbl_DeptWeight[Impact Score])</f>
        <v>3</v>
      </c>
      <c r="K4522">
        <f>_xlfn.XLOOKUP(tbl_logs[[#This Row],[Employee_Action]],tbl_ResponseLikelihood[Employee Action],tbl_ResponseLikelihood[Likelihood Score])</f>
        <v>2</v>
      </c>
      <c r="L4522">
        <f>tbl_logs[[#This Row],[Impact Score]]*tbl_logs[[#This Row],[Response Multiplier]]</f>
        <v>6</v>
      </c>
      <c r="M4522" t="str" cm="1">
        <f t="array" ref="M4522">_xlfn.IFS(tbl_logs[[#This Row],[Total Score]]&lt;=4, "Low", tbl_logs[[#This Row],[Total Score]]&lt;=10, "Medium", tbl_logs[[#This Row],[Total Score]]&lt;=19, "High", tbl_logs[[#This Row],[Total Score]]&lt;=25, "Very High")</f>
        <v>Medium</v>
      </c>
      <c r="N4522" t="str" cm="1">
        <f t="array" ref="N4522">_xlfn.IFS(tbl_logs[[#This Row],[Total Score]]&lt;=4, "Low", tbl_logs[[#This Row],[Total Score]]&lt;=10, "Medium", tbl_logs[[#This Row],[Total Score]]&lt;=17, "High", tbl_logs[[#This Row],[Total Score]]&lt;=25, "Critical")</f>
        <v>Medium</v>
      </c>
    </row>
    <row r="4523" spans="1:14" x14ac:dyDescent="0.3">
      <c r="A4523" t="s">
        <v>3028</v>
      </c>
      <c r="B4523" s="1">
        <v>46105.681944444441</v>
      </c>
      <c r="C4523" t="s">
        <v>35</v>
      </c>
      <c r="D4523" t="s">
        <v>8</v>
      </c>
      <c r="E4523" t="s">
        <v>19</v>
      </c>
      <c r="F4523" t="s">
        <v>20</v>
      </c>
      <c r="G4523" s="2">
        <v>0.68194444444444446</v>
      </c>
      <c r="H4523" s="3">
        <v>46105</v>
      </c>
      <c r="I4523">
        <v>3</v>
      </c>
      <c r="J4523">
        <f>_xlfn.XLOOKUP(tbl_logs[[#This Row],[Target_Department]],tbl_DeptWeight[Department], tbl_DeptWeight[Impact Score])</f>
        <v>1</v>
      </c>
      <c r="K4523">
        <f>_xlfn.XLOOKUP(tbl_logs[[#This Row],[Employee_Action]],tbl_ResponseLikelihood[Employee Action],tbl_ResponseLikelihood[Likelihood Score])</f>
        <v>2</v>
      </c>
      <c r="L4523">
        <f>tbl_logs[[#This Row],[Impact Score]]*tbl_logs[[#This Row],[Response Multiplier]]</f>
        <v>2</v>
      </c>
      <c r="M4523" t="str" cm="1">
        <f t="array" ref="M4523">_xlfn.IFS(tbl_logs[[#This Row],[Total Score]]&lt;=4, "Low", tbl_logs[[#This Row],[Total Score]]&lt;=10, "Medium", tbl_logs[[#This Row],[Total Score]]&lt;=19, "High", tbl_logs[[#This Row],[Total Score]]&lt;=25, "Very High")</f>
        <v>Low</v>
      </c>
      <c r="N4523" t="str" cm="1">
        <f t="array" ref="N4523">_xlfn.IFS(tbl_logs[[#This Row],[Total Score]]&lt;=4, "Low", tbl_logs[[#This Row],[Total Score]]&lt;=10, "Medium", tbl_logs[[#This Row],[Total Score]]&lt;=17, "High", tbl_logs[[#This Row],[Total Score]]&lt;=25, "Critical")</f>
        <v>Low</v>
      </c>
    </row>
    <row r="4524" spans="1:14" x14ac:dyDescent="0.3">
      <c r="A4524" t="s">
        <v>1585</v>
      </c>
      <c r="B4524" s="1">
        <v>46105.690972222219</v>
      </c>
      <c r="C4524" t="s">
        <v>7</v>
      </c>
      <c r="D4524" t="s">
        <v>8</v>
      </c>
      <c r="E4524" t="s">
        <v>19</v>
      </c>
      <c r="F4524" t="s">
        <v>10</v>
      </c>
      <c r="G4524" s="2">
        <v>0.69097222222222221</v>
      </c>
      <c r="H4524" s="3">
        <v>46105</v>
      </c>
      <c r="I4524">
        <v>3</v>
      </c>
      <c r="J4524">
        <f>_xlfn.XLOOKUP(tbl_logs[[#This Row],[Target_Department]],tbl_DeptWeight[Department], tbl_DeptWeight[Impact Score])</f>
        <v>3</v>
      </c>
      <c r="K4524">
        <f>_xlfn.XLOOKUP(tbl_logs[[#This Row],[Employee_Action]],tbl_ResponseLikelihood[Employee Action],tbl_ResponseLikelihood[Likelihood Score])</f>
        <v>2</v>
      </c>
      <c r="L4524">
        <f>tbl_logs[[#This Row],[Impact Score]]*tbl_logs[[#This Row],[Response Multiplier]]</f>
        <v>6</v>
      </c>
      <c r="M4524" t="str" cm="1">
        <f t="array" ref="M4524">_xlfn.IFS(tbl_logs[[#This Row],[Total Score]]&lt;=4, "Low", tbl_logs[[#This Row],[Total Score]]&lt;=10, "Medium", tbl_logs[[#This Row],[Total Score]]&lt;=19, "High", tbl_logs[[#This Row],[Total Score]]&lt;=25, "Very High")</f>
        <v>Medium</v>
      </c>
      <c r="N4524" t="str" cm="1">
        <f t="array" ref="N4524">_xlfn.IFS(tbl_logs[[#This Row],[Total Score]]&lt;=4, "Low", tbl_logs[[#This Row],[Total Score]]&lt;=10, "Medium", tbl_logs[[#This Row],[Total Score]]&lt;=17, "High", tbl_logs[[#This Row],[Total Score]]&lt;=25, "Critical")</f>
        <v>Medium</v>
      </c>
    </row>
    <row r="4525" spans="1:14" x14ac:dyDescent="0.3">
      <c r="A4525" t="s">
        <v>199</v>
      </c>
      <c r="B4525" s="1">
        <v>46105.693055555559</v>
      </c>
      <c r="C4525" t="s">
        <v>7</v>
      </c>
      <c r="D4525" t="s">
        <v>15</v>
      </c>
      <c r="E4525" t="s">
        <v>19</v>
      </c>
      <c r="F4525" t="s">
        <v>33</v>
      </c>
      <c r="G4525" s="2">
        <v>0.69305555555555554</v>
      </c>
      <c r="H4525" s="3">
        <v>46105</v>
      </c>
      <c r="I4525">
        <v>3</v>
      </c>
      <c r="J4525">
        <f>_xlfn.XLOOKUP(tbl_logs[[#This Row],[Target_Department]],tbl_DeptWeight[Department], tbl_DeptWeight[Impact Score])</f>
        <v>3</v>
      </c>
      <c r="K4525">
        <f>_xlfn.XLOOKUP(tbl_logs[[#This Row],[Employee_Action]],tbl_ResponseLikelihood[Employee Action],tbl_ResponseLikelihood[Likelihood Score])</f>
        <v>4</v>
      </c>
      <c r="L4525">
        <f>tbl_logs[[#This Row],[Impact Score]]*tbl_logs[[#This Row],[Response Multiplier]]</f>
        <v>12</v>
      </c>
      <c r="M4525" t="str" cm="1">
        <f t="array" ref="M4525">_xlfn.IFS(tbl_logs[[#This Row],[Total Score]]&lt;=4, "Low", tbl_logs[[#This Row],[Total Score]]&lt;=10, "Medium", tbl_logs[[#This Row],[Total Score]]&lt;=19, "High", tbl_logs[[#This Row],[Total Score]]&lt;=25, "Very High")</f>
        <v>High</v>
      </c>
      <c r="N4525" t="str" cm="1">
        <f t="array" ref="N4525">_xlfn.IFS(tbl_logs[[#This Row],[Total Score]]&lt;=4, "Low", tbl_logs[[#This Row],[Total Score]]&lt;=10, "Medium", tbl_logs[[#This Row],[Total Score]]&lt;=17, "High", tbl_logs[[#This Row],[Total Score]]&lt;=25, "Critical")</f>
        <v>High</v>
      </c>
    </row>
    <row r="4526" spans="1:14" x14ac:dyDescent="0.3">
      <c r="A4526" t="s">
        <v>3649</v>
      </c>
      <c r="B4526" s="1">
        <v>46105.696527777778</v>
      </c>
      <c r="C4526" t="s">
        <v>7</v>
      </c>
      <c r="D4526" t="s">
        <v>18</v>
      </c>
      <c r="E4526" t="s">
        <v>19</v>
      </c>
      <c r="F4526" t="s">
        <v>20</v>
      </c>
      <c r="G4526" s="2">
        <v>0.69652777777777775</v>
      </c>
      <c r="H4526" s="3">
        <v>46105</v>
      </c>
      <c r="I4526">
        <v>3</v>
      </c>
      <c r="J4526">
        <f>_xlfn.XLOOKUP(tbl_logs[[#This Row],[Target_Department]],tbl_DeptWeight[Department], tbl_DeptWeight[Impact Score])</f>
        <v>3</v>
      </c>
      <c r="K4526">
        <f>_xlfn.XLOOKUP(tbl_logs[[#This Row],[Employee_Action]],tbl_ResponseLikelihood[Employee Action],tbl_ResponseLikelihood[Likelihood Score])</f>
        <v>2</v>
      </c>
      <c r="L4526">
        <f>tbl_logs[[#This Row],[Impact Score]]*tbl_logs[[#This Row],[Response Multiplier]]</f>
        <v>6</v>
      </c>
      <c r="M4526" t="str" cm="1">
        <f t="array" ref="M4526">_xlfn.IFS(tbl_logs[[#This Row],[Total Score]]&lt;=4, "Low", tbl_logs[[#This Row],[Total Score]]&lt;=10, "Medium", tbl_logs[[#This Row],[Total Score]]&lt;=19, "High", tbl_logs[[#This Row],[Total Score]]&lt;=25, "Very High")</f>
        <v>Medium</v>
      </c>
      <c r="N4526" t="str" cm="1">
        <f t="array" ref="N4526">_xlfn.IFS(tbl_logs[[#This Row],[Total Score]]&lt;=4, "Low", tbl_logs[[#This Row],[Total Score]]&lt;=10, "Medium", tbl_logs[[#This Row],[Total Score]]&lt;=17, "High", tbl_logs[[#This Row],[Total Score]]&lt;=25, "Critical")</f>
        <v>Medium</v>
      </c>
    </row>
    <row r="4527" spans="1:14" x14ac:dyDescent="0.3">
      <c r="A4527" t="s">
        <v>3217</v>
      </c>
      <c r="B4527" s="1">
        <v>46105.702777777777</v>
      </c>
      <c r="C4527" t="s">
        <v>35</v>
      </c>
      <c r="D4527" t="s">
        <v>15</v>
      </c>
      <c r="E4527" t="s">
        <v>19</v>
      </c>
      <c r="F4527" t="s">
        <v>13</v>
      </c>
      <c r="G4527" s="2">
        <v>0.70277777777777772</v>
      </c>
      <c r="H4527" s="3">
        <v>46105</v>
      </c>
      <c r="I4527">
        <v>3</v>
      </c>
      <c r="J4527">
        <f>_xlfn.XLOOKUP(tbl_logs[[#This Row],[Target_Department]],tbl_DeptWeight[Department], tbl_DeptWeight[Impact Score])</f>
        <v>1</v>
      </c>
      <c r="K4527">
        <f>_xlfn.XLOOKUP(tbl_logs[[#This Row],[Employee_Action]],tbl_ResponseLikelihood[Employee Action],tbl_ResponseLikelihood[Likelihood Score])</f>
        <v>1</v>
      </c>
      <c r="L4527">
        <f>tbl_logs[[#This Row],[Impact Score]]*tbl_logs[[#This Row],[Response Multiplier]]</f>
        <v>1</v>
      </c>
      <c r="M4527" t="str" cm="1">
        <f t="array" ref="M4527">_xlfn.IFS(tbl_logs[[#This Row],[Total Score]]&lt;=4, "Low", tbl_logs[[#This Row],[Total Score]]&lt;=10, "Medium", tbl_logs[[#This Row],[Total Score]]&lt;=19, "High", tbl_logs[[#This Row],[Total Score]]&lt;=25, "Very High")</f>
        <v>Low</v>
      </c>
      <c r="N4527" t="str" cm="1">
        <f t="array" ref="N4527">_xlfn.IFS(tbl_logs[[#This Row],[Total Score]]&lt;=4, "Low", tbl_logs[[#This Row],[Total Score]]&lt;=10, "Medium", tbl_logs[[#This Row],[Total Score]]&lt;=17, "High", tbl_logs[[#This Row],[Total Score]]&lt;=25, "Critical")</f>
        <v>Low</v>
      </c>
    </row>
    <row r="4528" spans="1:14" x14ac:dyDescent="0.3">
      <c r="A4528" t="s">
        <v>4760</v>
      </c>
      <c r="B4528" s="1">
        <v>46105.759027777778</v>
      </c>
      <c r="C4528" t="s">
        <v>26</v>
      </c>
      <c r="D4528" t="s">
        <v>22</v>
      </c>
      <c r="E4528" t="s">
        <v>9</v>
      </c>
      <c r="F4528" t="s">
        <v>13</v>
      </c>
      <c r="G4528" s="2">
        <v>0.75902777777777775</v>
      </c>
      <c r="H4528" s="3">
        <v>46105</v>
      </c>
      <c r="I4528">
        <v>3</v>
      </c>
      <c r="J4528">
        <f>_xlfn.XLOOKUP(tbl_logs[[#This Row],[Target_Department]],tbl_DeptWeight[Department], tbl_DeptWeight[Impact Score])</f>
        <v>3</v>
      </c>
      <c r="K4528">
        <f>_xlfn.XLOOKUP(tbl_logs[[#This Row],[Employee_Action]],tbl_ResponseLikelihood[Employee Action],tbl_ResponseLikelihood[Likelihood Score])</f>
        <v>1</v>
      </c>
      <c r="L4528">
        <f>tbl_logs[[#This Row],[Impact Score]]*tbl_logs[[#This Row],[Response Multiplier]]</f>
        <v>3</v>
      </c>
      <c r="M4528" t="str" cm="1">
        <f t="array" ref="M4528">_xlfn.IFS(tbl_logs[[#This Row],[Total Score]]&lt;=4, "Low", tbl_logs[[#This Row],[Total Score]]&lt;=10, "Medium", tbl_logs[[#This Row],[Total Score]]&lt;=19, "High", tbl_logs[[#This Row],[Total Score]]&lt;=25, "Very High")</f>
        <v>Low</v>
      </c>
      <c r="N4528" t="str" cm="1">
        <f t="array" ref="N4528">_xlfn.IFS(tbl_logs[[#This Row],[Total Score]]&lt;=4, "Low", tbl_logs[[#This Row],[Total Score]]&lt;=10, "Medium", tbl_logs[[#This Row],[Total Score]]&lt;=17, "High", tbl_logs[[#This Row],[Total Score]]&lt;=25, "Critical")</f>
        <v>Low</v>
      </c>
    </row>
    <row r="4529" spans="1:14" x14ac:dyDescent="0.3">
      <c r="A4529" t="s">
        <v>4167</v>
      </c>
      <c r="B4529" s="1">
        <v>46105.770833333336</v>
      </c>
      <c r="C4529" t="s">
        <v>7</v>
      </c>
      <c r="D4529" t="s">
        <v>8</v>
      </c>
      <c r="E4529" t="s">
        <v>19</v>
      </c>
      <c r="F4529" t="s">
        <v>33</v>
      </c>
      <c r="G4529" s="2">
        <v>0.77083333333333337</v>
      </c>
      <c r="H4529" s="3">
        <v>46105</v>
      </c>
      <c r="I4529">
        <v>3</v>
      </c>
      <c r="J4529">
        <f>_xlfn.XLOOKUP(tbl_logs[[#This Row],[Target_Department]],tbl_DeptWeight[Department], tbl_DeptWeight[Impact Score])</f>
        <v>3</v>
      </c>
      <c r="K4529">
        <f>_xlfn.XLOOKUP(tbl_logs[[#This Row],[Employee_Action]],tbl_ResponseLikelihood[Employee Action],tbl_ResponseLikelihood[Likelihood Score])</f>
        <v>4</v>
      </c>
      <c r="L4529">
        <f>tbl_logs[[#This Row],[Impact Score]]*tbl_logs[[#This Row],[Response Multiplier]]</f>
        <v>12</v>
      </c>
      <c r="M4529" t="str" cm="1">
        <f t="array" ref="M4529">_xlfn.IFS(tbl_logs[[#This Row],[Total Score]]&lt;=4, "Low", tbl_logs[[#This Row],[Total Score]]&lt;=10, "Medium", tbl_logs[[#This Row],[Total Score]]&lt;=19, "High", tbl_logs[[#This Row],[Total Score]]&lt;=25, "Very High")</f>
        <v>High</v>
      </c>
      <c r="N4529" t="str" cm="1">
        <f t="array" ref="N4529">_xlfn.IFS(tbl_logs[[#This Row],[Total Score]]&lt;=4, "Low", tbl_logs[[#This Row],[Total Score]]&lt;=10, "Medium", tbl_logs[[#This Row],[Total Score]]&lt;=17, "High", tbl_logs[[#This Row],[Total Score]]&lt;=25, "Critical")</f>
        <v>High</v>
      </c>
    </row>
    <row r="4530" spans="1:14" x14ac:dyDescent="0.3">
      <c r="A4530" t="s">
        <v>2124</v>
      </c>
      <c r="B4530" s="1">
        <v>46105.774305555555</v>
      </c>
      <c r="C4530" t="s">
        <v>7</v>
      </c>
      <c r="D4530" t="s">
        <v>18</v>
      </c>
      <c r="E4530" t="s">
        <v>19</v>
      </c>
      <c r="F4530" t="s">
        <v>10</v>
      </c>
      <c r="G4530" s="2">
        <v>0.77430555555555558</v>
      </c>
      <c r="H4530" s="3">
        <v>46105</v>
      </c>
      <c r="I4530">
        <v>3</v>
      </c>
      <c r="J4530">
        <f>_xlfn.XLOOKUP(tbl_logs[[#This Row],[Target_Department]],tbl_DeptWeight[Department], tbl_DeptWeight[Impact Score])</f>
        <v>3</v>
      </c>
      <c r="K4530">
        <f>_xlfn.XLOOKUP(tbl_logs[[#This Row],[Employee_Action]],tbl_ResponseLikelihood[Employee Action],tbl_ResponseLikelihood[Likelihood Score])</f>
        <v>2</v>
      </c>
      <c r="L4530">
        <f>tbl_logs[[#This Row],[Impact Score]]*tbl_logs[[#This Row],[Response Multiplier]]</f>
        <v>6</v>
      </c>
      <c r="M4530" t="str" cm="1">
        <f t="array" ref="M4530">_xlfn.IFS(tbl_logs[[#This Row],[Total Score]]&lt;=4, "Low", tbl_logs[[#This Row],[Total Score]]&lt;=10, "Medium", tbl_logs[[#This Row],[Total Score]]&lt;=19, "High", tbl_logs[[#This Row],[Total Score]]&lt;=25, "Very High")</f>
        <v>Medium</v>
      </c>
      <c r="N4530" t="str" cm="1">
        <f t="array" ref="N4530">_xlfn.IFS(tbl_logs[[#This Row],[Total Score]]&lt;=4, "Low", tbl_logs[[#This Row],[Total Score]]&lt;=10, "Medium", tbl_logs[[#This Row],[Total Score]]&lt;=17, "High", tbl_logs[[#This Row],[Total Score]]&lt;=25, "Critical")</f>
        <v>Medium</v>
      </c>
    </row>
    <row r="4531" spans="1:14" x14ac:dyDescent="0.3">
      <c r="A4531" t="s">
        <v>1975</v>
      </c>
      <c r="B4531" s="1">
        <v>46105.786111111112</v>
      </c>
      <c r="C4531" t="s">
        <v>7</v>
      </c>
      <c r="D4531" t="s">
        <v>8</v>
      </c>
      <c r="E4531" t="s">
        <v>19</v>
      </c>
      <c r="F4531" t="s">
        <v>10</v>
      </c>
      <c r="G4531" s="2">
        <v>0.78611111111111109</v>
      </c>
      <c r="H4531" s="3">
        <v>46105</v>
      </c>
      <c r="I4531">
        <v>3</v>
      </c>
      <c r="J4531">
        <f>_xlfn.XLOOKUP(tbl_logs[[#This Row],[Target_Department]],tbl_DeptWeight[Department], tbl_DeptWeight[Impact Score])</f>
        <v>3</v>
      </c>
      <c r="K4531">
        <f>_xlfn.XLOOKUP(tbl_logs[[#This Row],[Employee_Action]],tbl_ResponseLikelihood[Employee Action],tbl_ResponseLikelihood[Likelihood Score])</f>
        <v>2</v>
      </c>
      <c r="L4531">
        <f>tbl_logs[[#This Row],[Impact Score]]*tbl_logs[[#This Row],[Response Multiplier]]</f>
        <v>6</v>
      </c>
      <c r="M4531" t="str" cm="1">
        <f t="array" ref="M4531">_xlfn.IFS(tbl_logs[[#This Row],[Total Score]]&lt;=4, "Low", tbl_logs[[#This Row],[Total Score]]&lt;=10, "Medium", tbl_logs[[#This Row],[Total Score]]&lt;=19, "High", tbl_logs[[#This Row],[Total Score]]&lt;=25, "Very High")</f>
        <v>Medium</v>
      </c>
      <c r="N4531" t="str" cm="1">
        <f t="array" ref="N4531">_xlfn.IFS(tbl_logs[[#This Row],[Total Score]]&lt;=4, "Low", tbl_logs[[#This Row],[Total Score]]&lt;=10, "Medium", tbl_logs[[#This Row],[Total Score]]&lt;=17, "High", tbl_logs[[#This Row],[Total Score]]&lt;=25, "Critical")</f>
        <v>Medium</v>
      </c>
    </row>
    <row r="4532" spans="1:14" x14ac:dyDescent="0.3">
      <c r="A4532" t="s">
        <v>3167</v>
      </c>
      <c r="B4532" s="1">
        <v>46105.790972222225</v>
      </c>
      <c r="C4532" t="s">
        <v>40</v>
      </c>
      <c r="D4532" t="s">
        <v>18</v>
      </c>
      <c r="E4532" t="s">
        <v>16</v>
      </c>
      <c r="F4532" t="s">
        <v>10</v>
      </c>
      <c r="G4532" s="2">
        <v>0.79097222222222219</v>
      </c>
      <c r="H4532" s="3">
        <v>46105</v>
      </c>
      <c r="I4532">
        <v>3</v>
      </c>
      <c r="J4532">
        <f>_xlfn.XLOOKUP(tbl_logs[[#This Row],[Target_Department]],tbl_DeptWeight[Department], tbl_DeptWeight[Impact Score])</f>
        <v>5</v>
      </c>
      <c r="K4532">
        <f>_xlfn.XLOOKUP(tbl_logs[[#This Row],[Employee_Action]],tbl_ResponseLikelihood[Employee Action],tbl_ResponseLikelihood[Likelihood Score])</f>
        <v>2</v>
      </c>
      <c r="L4532">
        <f>tbl_logs[[#This Row],[Impact Score]]*tbl_logs[[#This Row],[Response Multiplier]]</f>
        <v>10</v>
      </c>
      <c r="M4532" t="str" cm="1">
        <f t="array" ref="M4532">_xlfn.IFS(tbl_logs[[#This Row],[Total Score]]&lt;=4, "Low", tbl_logs[[#This Row],[Total Score]]&lt;=10, "Medium", tbl_logs[[#This Row],[Total Score]]&lt;=19, "High", tbl_logs[[#This Row],[Total Score]]&lt;=25, "Very High")</f>
        <v>Medium</v>
      </c>
      <c r="N4532" t="str" cm="1">
        <f t="array" ref="N4532">_xlfn.IFS(tbl_logs[[#This Row],[Total Score]]&lt;=4, "Low", tbl_logs[[#This Row],[Total Score]]&lt;=10, "Medium", tbl_logs[[#This Row],[Total Score]]&lt;=17, "High", tbl_logs[[#This Row],[Total Score]]&lt;=25, "Critical")</f>
        <v>Medium</v>
      </c>
    </row>
    <row r="4533" spans="1:14" x14ac:dyDescent="0.3">
      <c r="A4533" t="s">
        <v>2748</v>
      </c>
      <c r="B4533" s="1">
        <v>46105.835416666669</v>
      </c>
      <c r="C4533" t="s">
        <v>40</v>
      </c>
      <c r="D4533" t="s">
        <v>22</v>
      </c>
      <c r="E4533" t="s">
        <v>16</v>
      </c>
      <c r="F4533" t="s">
        <v>10</v>
      </c>
      <c r="G4533" s="2">
        <v>0.8354166666666667</v>
      </c>
      <c r="H4533" s="3">
        <v>46105</v>
      </c>
      <c r="I4533">
        <v>3</v>
      </c>
      <c r="J4533">
        <f>_xlfn.XLOOKUP(tbl_logs[[#This Row],[Target_Department]],tbl_DeptWeight[Department], tbl_DeptWeight[Impact Score])</f>
        <v>5</v>
      </c>
      <c r="K4533">
        <f>_xlfn.XLOOKUP(tbl_logs[[#This Row],[Employee_Action]],tbl_ResponseLikelihood[Employee Action],tbl_ResponseLikelihood[Likelihood Score])</f>
        <v>2</v>
      </c>
      <c r="L4533">
        <f>tbl_logs[[#This Row],[Impact Score]]*tbl_logs[[#This Row],[Response Multiplier]]</f>
        <v>10</v>
      </c>
      <c r="M4533" t="str" cm="1">
        <f t="array" ref="M4533">_xlfn.IFS(tbl_logs[[#This Row],[Total Score]]&lt;=4, "Low", tbl_logs[[#This Row],[Total Score]]&lt;=10, "Medium", tbl_logs[[#This Row],[Total Score]]&lt;=19, "High", tbl_logs[[#This Row],[Total Score]]&lt;=25, "Very High")</f>
        <v>Medium</v>
      </c>
      <c r="N4533" t="str" cm="1">
        <f t="array" ref="N4533">_xlfn.IFS(tbl_logs[[#This Row],[Total Score]]&lt;=4, "Low", tbl_logs[[#This Row],[Total Score]]&lt;=10, "Medium", tbl_logs[[#This Row],[Total Score]]&lt;=17, "High", tbl_logs[[#This Row],[Total Score]]&lt;=25, "Critical")</f>
        <v>Medium</v>
      </c>
    </row>
    <row r="4534" spans="1:14" x14ac:dyDescent="0.3">
      <c r="A4534" t="s">
        <v>3742</v>
      </c>
      <c r="B4534" s="1">
        <v>46105.850694444445</v>
      </c>
      <c r="C4534" t="s">
        <v>26</v>
      </c>
      <c r="D4534" t="s">
        <v>15</v>
      </c>
      <c r="E4534" t="s">
        <v>9</v>
      </c>
      <c r="F4534" t="s">
        <v>13</v>
      </c>
      <c r="G4534" s="2">
        <v>0.85069444444444442</v>
      </c>
      <c r="H4534" s="3">
        <v>46105</v>
      </c>
      <c r="I4534">
        <v>3</v>
      </c>
      <c r="J4534">
        <f>_xlfn.XLOOKUP(tbl_logs[[#This Row],[Target_Department]],tbl_DeptWeight[Department], tbl_DeptWeight[Impact Score])</f>
        <v>3</v>
      </c>
      <c r="K4534">
        <f>_xlfn.XLOOKUP(tbl_logs[[#This Row],[Employee_Action]],tbl_ResponseLikelihood[Employee Action],tbl_ResponseLikelihood[Likelihood Score])</f>
        <v>1</v>
      </c>
      <c r="L4534">
        <f>tbl_logs[[#This Row],[Impact Score]]*tbl_logs[[#This Row],[Response Multiplier]]</f>
        <v>3</v>
      </c>
      <c r="M4534" t="str" cm="1">
        <f t="array" ref="M4534">_xlfn.IFS(tbl_logs[[#This Row],[Total Score]]&lt;=4, "Low", tbl_logs[[#This Row],[Total Score]]&lt;=10, "Medium", tbl_logs[[#This Row],[Total Score]]&lt;=19, "High", tbl_logs[[#This Row],[Total Score]]&lt;=25, "Very High")</f>
        <v>Low</v>
      </c>
      <c r="N4534" t="str" cm="1">
        <f t="array" ref="N4534">_xlfn.IFS(tbl_logs[[#This Row],[Total Score]]&lt;=4, "Low", tbl_logs[[#This Row],[Total Score]]&lt;=10, "Medium", tbl_logs[[#This Row],[Total Score]]&lt;=17, "High", tbl_logs[[#This Row],[Total Score]]&lt;=25, "Critical")</f>
        <v>Low</v>
      </c>
    </row>
    <row r="4535" spans="1:14" x14ac:dyDescent="0.3">
      <c r="A4535" t="s">
        <v>3120</v>
      </c>
      <c r="B4535" s="1">
        <v>46105.852083333331</v>
      </c>
      <c r="C4535" t="s">
        <v>7</v>
      </c>
      <c r="D4535" t="s">
        <v>8</v>
      </c>
      <c r="E4535" t="s">
        <v>19</v>
      </c>
      <c r="F4535" t="s">
        <v>33</v>
      </c>
      <c r="G4535" s="2">
        <v>0.8520833333333333</v>
      </c>
      <c r="H4535" s="3">
        <v>46105</v>
      </c>
      <c r="I4535">
        <v>3</v>
      </c>
      <c r="J4535">
        <f>_xlfn.XLOOKUP(tbl_logs[[#This Row],[Target_Department]],tbl_DeptWeight[Department], tbl_DeptWeight[Impact Score])</f>
        <v>3</v>
      </c>
      <c r="K4535">
        <f>_xlfn.XLOOKUP(tbl_logs[[#This Row],[Employee_Action]],tbl_ResponseLikelihood[Employee Action],tbl_ResponseLikelihood[Likelihood Score])</f>
        <v>4</v>
      </c>
      <c r="L4535">
        <f>tbl_logs[[#This Row],[Impact Score]]*tbl_logs[[#This Row],[Response Multiplier]]</f>
        <v>12</v>
      </c>
      <c r="M4535" t="str" cm="1">
        <f t="array" ref="M4535">_xlfn.IFS(tbl_logs[[#This Row],[Total Score]]&lt;=4, "Low", tbl_logs[[#This Row],[Total Score]]&lt;=10, "Medium", tbl_logs[[#This Row],[Total Score]]&lt;=19, "High", tbl_logs[[#This Row],[Total Score]]&lt;=25, "Very High")</f>
        <v>High</v>
      </c>
      <c r="N4535" t="str" cm="1">
        <f t="array" ref="N4535">_xlfn.IFS(tbl_logs[[#This Row],[Total Score]]&lt;=4, "Low", tbl_logs[[#This Row],[Total Score]]&lt;=10, "Medium", tbl_logs[[#This Row],[Total Score]]&lt;=17, "High", tbl_logs[[#This Row],[Total Score]]&lt;=25, "Critical")</f>
        <v>High</v>
      </c>
    </row>
    <row r="4536" spans="1:14" x14ac:dyDescent="0.3">
      <c r="A4536" t="s">
        <v>3644</v>
      </c>
      <c r="B4536" s="1">
        <v>46105.877083333333</v>
      </c>
      <c r="C4536" t="s">
        <v>7</v>
      </c>
      <c r="D4536" t="s">
        <v>8</v>
      </c>
      <c r="E4536" t="s">
        <v>19</v>
      </c>
      <c r="F4536" t="s">
        <v>33</v>
      </c>
      <c r="G4536" s="2">
        <v>0.87708333333333333</v>
      </c>
      <c r="H4536" s="3">
        <v>46105</v>
      </c>
      <c r="I4536">
        <v>3</v>
      </c>
      <c r="J4536">
        <f>_xlfn.XLOOKUP(tbl_logs[[#This Row],[Target_Department]],tbl_DeptWeight[Department], tbl_DeptWeight[Impact Score])</f>
        <v>3</v>
      </c>
      <c r="K4536">
        <f>_xlfn.XLOOKUP(tbl_logs[[#This Row],[Employee_Action]],tbl_ResponseLikelihood[Employee Action],tbl_ResponseLikelihood[Likelihood Score])</f>
        <v>4</v>
      </c>
      <c r="L4536">
        <f>tbl_logs[[#This Row],[Impact Score]]*tbl_logs[[#This Row],[Response Multiplier]]</f>
        <v>12</v>
      </c>
      <c r="M4536" t="str" cm="1">
        <f t="array" ref="M4536">_xlfn.IFS(tbl_logs[[#This Row],[Total Score]]&lt;=4, "Low", tbl_logs[[#This Row],[Total Score]]&lt;=10, "Medium", tbl_logs[[#This Row],[Total Score]]&lt;=19, "High", tbl_logs[[#This Row],[Total Score]]&lt;=25, "Very High")</f>
        <v>High</v>
      </c>
      <c r="N4536" t="str" cm="1">
        <f t="array" ref="N4536">_xlfn.IFS(tbl_logs[[#This Row],[Total Score]]&lt;=4, "Low", tbl_logs[[#This Row],[Total Score]]&lt;=10, "Medium", tbl_logs[[#This Row],[Total Score]]&lt;=17, "High", tbl_logs[[#This Row],[Total Score]]&lt;=25, "Critical")</f>
        <v>High</v>
      </c>
    </row>
    <row r="4537" spans="1:14" x14ac:dyDescent="0.3">
      <c r="A4537" t="s">
        <v>3143</v>
      </c>
      <c r="B4537" s="1">
        <v>46105.879166666666</v>
      </c>
      <c r="C4537" t="s">
        <v>7</v>
      </c>
      <c r="D4537" t="s">
        <v>22</v>
      </c>
      <c r="E4537" t="s">
        <v>19</v>
      </c>
      <c r="F4537" t="s">
        <v>13</v>
      </c>
      <c r="G4537" s="2">
        <v>0.87916666666666665</v>
      </c>
      <c r="H4537" s="3">
        <v>46105</v>
      </c>
      <c r="I4537">
        <v>3</v>
      </c>
      <c r="J4537">
        <f>_xlfn.XLOOKUP(tbl_logs[[#This Row],[Target_Department]],tbl_DeptWeight[Department], tbl_DeptWeight[Impact Score])</f>
        <v>3</v>
      </c>
      <c r="K4537">
        <f>_xlfn.XLOOKUP(tbl_logs[[#This Row],[Employee_Action]],tbl_ResponseLikelihood[Employee Action],tbl_ResponseLikelihood[Likelihood Score])</f>
        <v>1</v>
      </c>
      <c r="L4537">
        <f>tbl_logs[[#This Row],[Impact Score]]*tbl_logs[[#This Row],[Response Multiplier]]</f>
        <v>3</v>
      </c>
      <c r="M4537" t="str" cm="1">
        <f t="array" ref="M4537">_xlfn.IFS(tbl_logs[[#This Row],[Total Score]]&lt;=4, "Low", tbl_logs[[#This Row],[Total Score]]&lt;=10, "Medium", tbl_logs[[#This Row],[Total Score]]&lt;=19, "High", tbl_logs[[#This Row],[Total Score]]&lt;=25, "Very High")</f>
        <v>Low</v>
      </c>
      <c r="N4537" t="str" cm="1">
        <f t="array" ref="N4537">_xlfn.IFS(tbl_logs[[#This Row],[Total Score]]&lt;=4, "Low", tbl_logs[[#This Row],[Total Score]]&lt;=10, "Medium", tbl_logs[[#This Row],[Total Score]]&lt;=17, "High", tbl_logs[[#This Row],[Total Score]]&lt;=25, "Critical")</f>
        <v>Low</v>
      </c>
    </row>
    <row r="4538" spans="1:14" x14ac:dyDescent="0.3">
      <c r="A4538" t="s">
        <v>3636</v>
      </c>
      <c r="B4538" s="1">
        <v>46105.894444444442</v>
      </c>
      <c r="C4538" t="s">
        <v>7</v>
      </c>
      <c r="D4538" t="s">
        <v>18</v>
      </c>
      <c r="E4538" t="s">
        <v>19</v>
      </c>
      <c r="F4538" t="s">
        <v>33</v>
      </c>
      <c r="G4538" s="2">
        <v>0.89444444444444449</v>
      </c>
      <c r="H4538" s="3">
        <v>46105</v>
      </c>
      <c r="I4538">
        <v>3</v>
      </c>
      <c r="J4538">
        <f>_xlfn.XLOOKUP(tbl_logs[[#This Row],[Target_Department]],tbl_DeptWeight[Department], tbl_DeptWeight[Impact Score])</f>
        <v>3</v>
      </c>
      <c r="K4538">
        <f>_xlfn.XLOOKUP(tbl_logs[[#This Row],[Employee_Action]],tbl_ResponseLikelihood[Employee Action],tbl_ResponseLikelihood[Likelihood Score])</f>
        <v>4</v>
      </c>
      <c r="L4538">
        <f>tbl_logs[[#This Row],[Impact Score]]*tbl_logs[[#This Row],[Response Multiplier]]</f>
        <v>12</v>
      </c>
      <c r="M4538" t="str" cm="1">
        <f t="array" ref="M4538">_xlfn.IFS(tbl_logs[[#This Row],[Total Score]]&lt;=4, "Low", tbl_logs[[#This Row],[Total Score]]&lt;=10, "Medium", tbl_logs[[#This Row],[Total Score]]&lt;=19, "High", tbl_logs[[#This Row],[Total Score]]&lt;=25, "Very High")</f>
        <v>High</v>
      </c>
      <c r="N4538" t="str" cm="1">
        <f t="array" ref="N4538">_xlfn.IFS(tbl_logs[[#This Row],[Total Score]]&lt;=4, "Low", tbl_logs[[#This Row],[Total Score]]&lt;=10, "Medium", tbl_logs[[#This Row],[Total Score]]&lt;=17, "High", tbl_logs[[#This Row],[Total Score]]&lt;=25, "Critical")</f>
        <v>High</v>
      </c>
    </row>
    <row r="4539" spans="1:14" x14ac:dyDescent="0.3">
      <c r="A4539" t="s">
        <v>3492</v>
      </c>
      <c r="B4539" s="1">
        <v>46105.935416666667</v>
      </c>
      <c r="C4539" t="s">
        <v>7</v>
      </c>
      <c r="D4539" t="s">
        <v>22</v>
      </c>
      <c r="E4539" t="s">
        <v>19</v>
      </c>
      <c r="F4539" t="s">
        <v>20</v>
      </c>
      <c r="G4539" s="2">
        <v>0.93541666666666667</v>
      </c>
      <c r="H4539" s="3">
        <v>46105</v>
      </c>
      <c r="I4539">
        <v>3</v>
      </c>
      <c r="J4539">
        <f>_xlfn.XLOOKUP(tbl_logs[[#This Row],[Target_Department]],tbl_DeptWeight[Department], tbl_DeptWeight[Impact Score])</f>
        <v>3</v>
      </c>
      <c r="K4539">
        <f>_xlfn.XLOOKUP(tbl_logs[[#This Row],[Employee_Action]],tbl_ResponseLikelihood[Employee Action],tbl_ResponseLikelihood[Likelihood Score])</f>
        <v>2</v>
      </c>
      <c r="L4539">
        <f>tbl_logs[[#This Row],[Impact Score]]*tbl_logs[[#This Row],[Response Multiplier]]</f>
        <v>6</v>
      </c>
      <c r="M4539" t="str" cm="1">
        <f t="array" ref="M4539">_xlfn.IFS(tbl_logs[[#This Row],[Total Score]]&lt;=4, "Low", tbl_logs[[#This Row],[Total Score]]&lt;=10, "Medium", tbl_logs[[#This Row],[Total Score]]&lt;=19, "High", tbl_logs[[#This Row],[Total Score]]&lt;=25, "Very High")</f>
        <v>Medium</v>
      </c>
      <c r="N4539" t="str" cm="1">
        <f t="array" ref="N4539">_xlfn.IFS(tbl_logs[[#This Row],[Total Score]]&lt;=4, "Low", tbl_logs[[#This Row],[Total Score]]&lt;=10, "Medium", tbl_logs[[#This Row],[Total Score]]&lt;=17, "High", tbl_logs[[#This Row],[Total Score]]&lt;=25, "Critical")</f>
        <v>Medium</v>
      </c>
    </row>
    <row r="4540" spans="1:14" x14ac:dyDescent="0.3">
      <c r="A4540" t="s">
        <v>332</v>
      </c>
      <c r="B4540" s="1">
        <v>46105.964583333334</v>
      </c>
      <c r="C4540" t="s">
        <v>35</v>
      </c>
      <c r="D4540" t="s">
        <v>15</v>
      </c>
      <c r="E4540" t="s">
        <v>9</v>
      </c>
      <c r="F4540" t="s">
        <v>10</v>
      </c>
      <c r="G4540" s="2">
        <v>0.96458333333333335</v>
      </c>
      <c r="H4540" s="3">
        <v>46105</v>
      </c>
      <c r="I4540">
        <v>3</v>
      </c>
      <c r="J4540">
        <f>_xlfn.XLOOKUP(tbl_logs[[#This Row],[Target_Department]],tbl_DeptWeight[Department], tbl_DeptWeight[Impact Score])</f>
        <v>1</v>
      </c>
      <c r="K4540">
        <f>_xlfn.XLOOKUP(tbl_logs[[#This Row],[Employee_Action]],tbl_ResponseLikelihood[Employee Action],tbl_ResponseLikelihood[Likelihood Score])</f>
        <v>2</v>
      </c>
      <c r="L4540">
        <f>tbl_logs[[#This Row],[Impact Score]]*tbl_logs[[#This Row],[Response Multiplier]]</f>
        <v>2</v>
      </c>
      <c r="M4540" t="str" cm="1">
        <f t="array" ref="M4540">_xlfn.IFS(tbl_logs[[#This Row],[Total Score]]&lt;=4, "Low", tbl_logs[[#This Row],[Total Score]]&lt;=10, "Medium", tbl_logs[[#This Row],[Total Score]]&lt;=19, "High", tbl_logs[[#This Row],[Total Score]]&lt;=25, "Very High")</f>
        <v>Low</v>
      </c>
      <c r="N4540" t="str" cm="1">
        <f t="array" ref="N4540">_xlfn.IFS(tbl_logs[[#This Row],[Total Score]]&lt;=4, "Low", tbl_logs[[#This Row],[Total Score]]&lt;=10, "Medium", tbl_logs[[#This Row],[Total Score]]&lt;=17, "High", tbl_logs[[#This Row],[Total Score]]&lt;=25, "Critical")</f>
        <v>Low</v>
      </c>
    </row>
    <row r="4541" spans="1:14" x14ac:dyDescent="0.3">
      <c r="A4541" t="s">
        <v>4408</v>
      </c>
      <c r="B4541" s="1">
        <v>46105.988888888889</v>
      </c>
      <c r="C4541" t="s">
        <v>12</v>
      </c>
      <c r="D4541" t="s">
        <v>15</v>
      </c>
      <c r="E4541" t="s">
        <v>19</v>
      </c>
      <c r="F4541" t="s">
        <v>13</v>
      </c>
      <c r="G4541" s="2">
        <v>0.98888888888888893</v>
      </c>
      <c r="H4541" s="3">
        <v>46105</v>
      </c>
      <c r="I4541">
        <v>3</v>
      </c>
      <c r="J4541">
        <f>_xlfn.XLOOKUP(tbl_logs[[#This Row],[Target_Department]],tbl_DeptWeight[Department], tbl_DeptWeight[Impact Score])</f>
        <v>1</v>
      </c>
      <c r="K4541">
        <f>_xlfn.XLOOKUP(tbl_logs[[#This Row],[Employee_Action]],tbl_ResponseLikelihood[Employee Action],tbl_ResponseLikelihood[Likelihood Score])</f>
        <v>1</v>
      </c>
      <c r="L4541">
        <f>tbl_logs[[#This Row],[Impact Score]]*tbl_logs[[#This Row],[Response Multiplier]]</f>
        <v>1</v>
      </c>
      <c r="M4541" t="str" cm="1">
        <f t="array" ref="M4541">_xlfn.IFS(tbl_logs[[#This Row],[Total Score]]&lt;=4, "Low", tbl_logs[[#This Row],[Total Score]]&lt;=10, "Medium", tbl_logs[[#This Row],[Total Score]]&lt;=19, "High", tbl_logs[[#This Row],[Total Score]]&lt;=25, "Very High")</f>
        <v>Low</v>
      </c>
      <c r="N4541" t="str" cm="1">
        <f t="array" ref="N4541">_xlfn.IFS(tbl_logs[[#This Row],[Total Score]]&lt;=4, "Low", tbl_logs[[#This Row],[Total Score]]&lt;=10, "Medium", tbl_logs[[#This Row],[Total Score]]&lt;=17, "High", tbl_logs[[#This Row],[Total Score]]&lt;=25, "Critical")</f>
        <v>Low</v>
      </c>
    </row>
    <row r="4542" spans="1:14" x14ac:dyDescent="0.3">
      <c r="A4542" t="s">
        <v>4361</v>
      </c>
      <c r="B4542" s="1">
        <v>46106.003472222219</v>
      </c>
      <c r="C4542" t="s">
        <v>12</v>
      </c>
      <c r="D4542" t="s">
        <v>18</v>
      </c>
      <c r="E4542" t="s">
        <v>16</v>
      </c>
      <c r="F4542" t="s">
        <v>33</v>
      </c>
      <c r="G4542" s="2">
        <v>3.472222222222222E-3</v>
      </c>
      <c r="H4542" s="3">
        <v>46106</v>
      </c>
      <c r="I4542">
        <v>3</v>
      </c>
      <c r="J4542">
        <f>_xlfn.XLOOKUP(tbl_logs[[#This Row],[Target_Department]],tbl_DeptWeight[Department], tbl_DeptWeight[Impact Score])</f>
        <v>1</v>
      </c>
      <c r="K4542">
        <f>_xlfn.XLOOKUP(tbl_logs[[#This Row],[Employee_Action]],tbl_ResponseLikelihood[Employee Action],tbl_ResponseLikelihood[Likelihood Score])</f>
        <v>4</v>
      </c>
      <c r="L4542">
        <f>tbl_logs[[#This Row],[Impact Score]]*tbl_logs[[#This Row],[Response Multiplier]]</f>
        <v>4</v>
      </c>
      <c r="M4542" t="str" cm="1">
        <f t="array" ref="M4542">_xlfn.IFS(tbl_logs[[#This Row],[Total Score]]&lt;=4, "Low", tbl_logs[[#This Row],[Total Score]]&lt;=10, "Medium", tbl_logs[[#This Row],[Total Score]]&lt;=19, "High", tbl_logs[[#This Row],[Total Score]]&lt;=25, "Very High")</f>
        <v>Low</v>
      </c>
      <c r="N4542" t="str" cm="1">
        <f t="array" ref="N4542">_xlfn.IFS(tbl_logs[[#This Row],[Total Score]]&lt;=4, "Low", tbl_logs[[#This Row],[Total Score]]&lt;=10, "Medium", tbl_logs[[#This Row],[Total Score]]&lt;=17, "High", tbl_logs[[#This Row],[Total Score]]&lt;=25, "Critical")</f>
        <v>Low</v>
      </c>
    </row>
    <row r="4543" spans="1:14" x14ac:dyDescent="0.3">
      <c r="A4543" t="s">
        <v>3406</v>
      </c>
      <c r="B4543" s="1">
        <v>46106.006249999999</v>
      </c>
      <c r="C4543" t="s">
        <v>35</v>
      </c>
      <c r="D4543" t="s">
        <v>8</v>
      </c>
      <c r="E4543" t="s">
        <v>31</v>
      </c>
      <c r="F4543" t="s">
        <v>53</v>
      </c>
      <c r="G4543" s="2">
        <v>6.2500000000000003E-3</v>
      </c>
      <c r="H4543" s="3">
        <v>46106</v>
      </c>
      <c r="I4543">
        <v>3</v>
      </c>
      <c r="J4543">
        <f>_xlfn.XLOOKUP(tbl_logs[[#This Row],[Target_Department]],tbl_DeptWeight[Department], tbl_DeptWeight[Impact Score])</f>
        <v>1</v>
      </c>
      <c r="K4543">
        <f>_xlfn.XLOOKUP(tbl_logs[[#This Row],[Employee_Action]],tbl_ResponseLikelihood[Employee Action],tbl_ResponseLikelihood[Likelihood Score])</f>
        <v>5</v>
      </c>
      <c r="L4543">
        <f>tbl_logs[[#This Row],[Impact Score]]*tbl_logs[[#This Row],[Response Multiplier]]</f>
        <v>5</v>
      </c>
      <c r="M4543" t="str" cm="1">
        <f t="array" ref="M4543">_xlfn.IFS(tbl_logs[[#This Row],[Total Score]]&lt;=4, "Low", tbl_logs[[#This Row],[Total Score]]&lt;=10, "Medium", tbl_logs[[#This Row],[Total Score]]&lt;=19, "High", tbl_logs[[#This Row],[Total Score]]&lt;=25, "Very High")</f>
        <v>Medium</v>
      </c>
      <c r="N4543" t="str" cm="1">
        <f t="array" ref="N4543">_xlfn.IFS(tbl_logs[[#This Row],[Total Score]]&lt;=4, "Low", tbl_logs[[#This Row],[Total Score]]&lt;=10, "Medium", tbl_logs[[#This Row],[Total Score]]&lt;=17, "High", tbl_logs[[#This Row],[Total Score]]&lt;=25, "Critical")</f>
        <v>Medium</v>
      </c>
    </row>
    <row r="4544" spans="1:14" x14ac:dyDescent="0.3">
      <c r="A4544" t="s">
        <v>375</v>
      </c>
      <c r="B4544" s="1">
        <v>46106.01458333333</v>
      </c>
      <c r="C4544" t="s">
        <v>7</v>
      </c>
      <c r="D4544" t="s">
        <v>8</v>
      </c>
      <c r="E4544" t="s">
        <v>19</v>
      </c>
      <c r="F4544" t="s">
        <v>10</v>
      </c>
      <c r="G4544" s="2">
        <v>1.4583333333333334E-2</v>
      </c>
      <c r="H4544" s="3">
        <v>46106</v>
      </c>
      <c r="I4544">
        <v>3</v>
      </c>
      <c r="J4544">
        <f>_xlfn.XLOOKUP(tbl_logs[[#This Row],[Target_Department]],tbl_DeptWeight[Department], tbl_DeptWeight[Impact Score])</f>
        <v>3</v>
      </c>
      <c r="K4544">
        <f>_xlfn.XLOOKUP(tbl_logs[[#This Row],[Employee_Action]],tbl_ResponseLikelihood[Employee Action],tbl_ResponseLikelihood[Likelihood Score])</f>
        <v>2</v>
      </c>
      <c r="L4544">
        <f>tbl_logs[[#This Row],[Impact Score]]*tbl_logs[[#This Row],[Response Multiplier]]</f>
        <v>6</v>
      </c>
      <c r="M4544" t="str" cm="1">
        <f t="array" ref="M4544">_xlfn.IFS(tbl_logs[[#This Row],[Total Score]]&lt;=4, "Low", tbl_logs[[#This Row],[Total Score]]&lt;=10, "Medium", tbl_logs[[#This Row],[Total Score]]&lt;=19, "High", tbl_logs[[#This Row],[Total Score]]&lt;=25, "Very High")</f>
        <v>Medium</v>
      </c>
      <c r="N4544" t="str" cm="1">
        <f t="array" ref="N4544">_xlfn.IFS(tbl_logs[[#This Row],[Total Score]]&lt;=4, "Low", tbl_logs[[#This Row],[Total Score]]&lt;=10, "Medium", tbl_logs[[#This Row],[Total Score]]&lt;=17, "High", tbl_logs[[#This Row],[Total Score]]&lt;=25, "Critical")</f>
        <v>Medium</v>
      </c>
    </row>
    <row r="4545" spans="1:14" x14ac:dyDescent="0.3">
      <c r="A4545" t="s">
        <v>601</v>
      </c>
      <c r="B4545" s="1">
        <v>46106.074999999997</v>
      </c>
      <c r="C4545" t="s">
        <v>7</v>
      </c>
      <c r="D4545" t="s">
        <v>18</v>
      </c>
      <c r="E4545" t="s">
        <v>19</v>
      </c>
      <c r="F4545" t="s">
        <v>33</v>
      </c>
      <c r="G4545" s="2">
        <v>7.4999999999999997E-2</v>
      </c>
      <c r="H4545" s="3">
        <v>46106</v>
      </c>
      <c r="I4545">
        <v>3</v>
      </c>
      <c r="J4545">
        <f>_xlfn.XLOOKUP(tbl_logs[[#This Row],[Target_Department]],tbl_DeptWeight[Department], tbl_DeptWeight[Impact Score])</f>
        <v>3</v>
      </c>
      <c r="K4545">
        <f>_xlfn.XLOOKUP(tbl_logs[[#This Row],[Employee_Action]],tbl_ResponseLikelihood[Employee Action],tbl_ResponseLikelihood[Likelihood Score])</f>
        <v>4</v>
      </c>
      <c r="L4545">
        <f>tbl_logs[[#This Row],[Impact Score]]*tbl_logs[[#This Row],[Response Multiplier]]</f>
        <v>12</v>
      </c>
      <c r="M4545" t="str" cm="1">
        <f t="array" ref="M4545">_xlfn.IFS(tbl_logs[[#This Row],[Total Score]]&lt;=4, "Low", tbl_logs[[#This Row],[Total Score]]&lt;=10, "Medium", tbl_logs[[#This Row],[Total Score]]&lt;=19, "High", tbl_logs[[#This Row],[Total Score]]&lt;=25, "Very High")</f>
        <v>High</v>
      </c>
      <c r="N4545" t="str" cm="1">
        <f t="array" ref="N4545">_xlfn.IFS(tbl_logs[[#This Row],[Total Score]]&lt;=4, "Low", tbl_logs[[#This Row],[Total Score]]&lt;=10, "Medium", tbl_logs[[#This Row],[Total Score]]&lt;=17, "High", tbl_logs[[#This Row],[Total Score]]&lt;=25, "Critical")</f>
        <v>High</v>
      </c>
    </row>
    <row r="4546" spans="1:14" x14ac:dyDescent="0.3">
      <c r="A4546" t="s">
        <v>3628</v>
      </c>
      <c r="B4546" s="1">
        <v>46106.075694444444</v>
      </c>
      <c r="C4546" t="s">
        <v>26</v>
      </c>
      <c r="D4546" t="s">
        <v>8</v>
      </c>
      <c r="E4546" t="s">
        <v>16</v>
      </c>
      <c r="F4546" t="s">
        <v>20</v>
      </c>
      <c r="G4546" s="2">
        <v>7.5694444444444439E-2</v>
      </c>
      <c r="H4546" s="3">
        <v>46106</v>
      </c>
      <c r="I4546">
        <v>3</v>
      </c>
      <c r="J4546">
        <f>_xlfn.XLOOKUP(tbl_logs[[#This Row],[Target_Department]],tbl_DeptWeight[Department], tbl_DeptWeight[Impact Score])</f>
        <v>3</v>
      </c>
      <c r="K4546">
        <f>_xlfn.XLOOKUP(tbl_logs[[#This Row],[Employee_Action]],tbl_ResponseLikelihood[Employee Action],tbl_ResponseLikelihood[Likelihood Score])</f>
        <v>2</v>
      </c>
      <c r="L4546">
        <f>tbl_logs[[#This Row],[Impact Score]]*tbl_logs[[#This Row],[Response Multiplier]]</f>
        <v>6</v>
      </c>
      <c r="M4546" t="str" cm="1">
        <f t="array" ref="M4546">_xlfn.IFS(tbl_logs[[#This Row],[Total Score]]&lt;=4, "Low", tbl_logs[[#This Row],[Total Score]]&lt;=10, "Medium", tbl_logs[[#This Row],[Total Score]]&lt;=19, "High", tbl_logs[[#This Row],[Total Score]]&lt;=25, "Very High")</f>
        <v>Medium</v>
      </c>
      <c r="N4546" t="str" cm="1">
        <f t="array" ref="N4546">_xlfn.IFS(tbl_logs[[#This Row],[Total Score]]&lt;=4, "Low", tbl_logs[[#This Row],[Total Score]]&lt;=10, "Medium", tbl_logs[[#This Row],[Total Score]]&lt;=17, "High", tbl_logs[[#This Row],[Total Score]]&lt;=25, "Critical")</f>
        <v>Medium</v>
      </c>
    </row>
    <row r="4547" spans="1:14" x14ac:dyDescent="0.3">
      <c r="A4547" t="s">
        <v>996</v>
      </c>
      <c r="B4547" s="1">
        <v>46106.081944444442</v>
      </c>
      <c r="C4547" t="s">
        <v>35</v>
      </c>
      <c r="D4547" t="s">
        <v>15</v>
      </c>
      <c r="E4547" t="s">
        <v>19</v>
      </c>
      <c r="F4547" t="s">
        <v>20</v>
      </c>
      <c r="G4547" s="2">
        <v>8.1944444444444445E-2</v>
      </c>
      <c r="H4547" s="3">
        <v>46106</v>
      </c>
      <c r="I4547">
        <v>3</v>
      </c>
      <c r="J4547">
        <f>_xlfn.XLOOKUP(tbl_logs[[#This Row],[Target_Department]],tbl_DeptWeight[Department], tbl_DeptWeight[Impact Score])</f>
        <v>1</v>
      </c>
      <c r="K4547">
        <f>_xlfn.XLOOKUP(tbl_logs[[#This Row],[Employee_Action]],tbl_ResponseLikelihood[Employee Action],tbl_ResponseLikelihood[Likelihood Score])</f>
        <v>2</v>
      </c>
      <c r="L4547">
        <f>tbl_logs[[#This Row],[Impact Score]]*tbl_logs[[#This Row],[Response Multiplier]]</f>
        <v>2</v>
      </c>
      <c r="M4547" t="str" cm="1">
        <f t="array" ref="M4547">_xlfn.IFS(tbl_logs[[#This Row],[Total Score]]&lt;=4, "Low", tbl_logs[[#This Row],[Total Score]]&lt;=10, "Medium", tbl_logs[[#This Row],[Total Score]]&lt;=19, "High", tbl_logs[[#This Row],[Total Score]]&lt;=25, "Very High")</f>
        <v>Low</v>
      </c>
      <c r="N4547" t="str" cm="1">
        <f t="array" ref="N4547">_xlfn.IFS(tbl_logs[[#This Row],[Total Score]]&lt;=4, "Low", tbl_logs[[#This Row],[Total Score]]&lt;=10, "Medium", tbl_logs[[#This Row],[Total Score]]&lt;=17, "High", tbl_logs[[#This Row],[Total Score]]&lt;=25, "Critical")</f>
        <v>Low</v>
      </c>
    </row>
    <row r="4548" spans="1:14" x14ac:dyDescent="0.3">
      <c r="A4548" t="s">
        <v>2059</v>
      </c>
      <c r="B4548" s="1">
        <v>46106.101388888892</v>
      </c>
      <c r="C4548" t="s">
        <v>7</v>
      </c>
      <c r="D4548" t="s">
        <v>18</v>
      </c>
      <c r="E4548" t="s">
        <v>19</v>
      </c>
      <c r="F4548" t="s">
        <v>10</v>
      </c>
      <c r="G4548" s="2">
        <v>0.10138888888888889</v>
      </c>
      <c r="H4548" s="3">
        <v>46106</v>
      </c>
      <c r="I4548">
        <v>3</v>
      </c>
      <c r="J4548">
        <f>_xlfn.XLOOKUP(tbl_logs[[#This Row],[Target_Department]],tbl_DeptWeight[Department], tbl_DeptWeight[Impact Score])</f>
        <v>3</v>
      </c>
      <c r="K4548">
        <f>_xlfn.XLOOKUP(tbl_logs[[#This Row],[Employee_Action]],tbl_ResponseLikelihood[Employee Action],tbl_ResponseLikelihood[Likelihood Score])</f>
        <v>2</v>
      </c>
      <c r="L4548">
        <f>tbl_logs[[#This Row],[Impact Score]]*tbl_logs[[#This Row],[Response Multiplier]]</f>
        <v>6</v>
      </c>
      <c r="M4548" t="str" cm="1">
        <f t="array" ref="M4548">_xlfn.IFS(tbl_logs[[#This Row],[Total Score]]&lt;=4, "Low", tbl_logs[[#This Row],[Total Score]]&lt;=10, "Medium", tbl_logs[[#This Row],[Total Score]]&lt;=19, "High", tbl_logs[[#This Row],[Total Score]]&lt;=25, "Very High")</f>
        <v>Medium</v>
      </c>
      <c r="N4548" t="str" cm="1">
        <f t="array" ref="N4548">_xlfn.IFS(tbl_logs[[#This Row],[Total Score]]&lt;=4, "Low", tbl_logs[[#This Row],[Total Score]]&lt;=10, "Medium", tbl_logs[[#This Row],[Total Score]]&lt;=17, "High", tbl_logs[[#This Row],[Total Score]]&lt;=25, "Critical")</f>
        <v>Medium</v>
      </c>
    </row>
    <row r="4549" spans="1:14" x14ac:dyDescent="0.3">
      <c r="A4549" t="s">
        <v>676</v>
      </c>
      <c r="B4549" s="1">
        <v>46106.154166666667</v>
      </c>
      <c r="C4549" t="s">
        <v>7</v>
      </c>
      <c r="D4549" t="s">
        <v>8</v>
      </c>
      <c r="E4549" t="s">
        <v>19</v>
      </c>
      <c r="F4549" t="s">
        <v>10</v>
      </c>
      <c r="G4549" s="2">
        <v>0.15416666666666667</v>
      </c>
      <c r="H4549" s="3">
        <v>46106</v>
      </c>
      <c r="I4549">
        <v>3</v>
      </c>
      <c r="J4549">
        <f>_xlfn.XLOOKUP(tbl_logs[[#This Row],[Target_Department]],tbl_DeptWeight[Department], tbl_DeptWeight[Impact Score])</f>
        <v>3</v>
      </c>
      <c r="K4549">
        <f>_xlfn.XLOOKUP(tbl_logs[[#This Row],[Employee_Action]],tbl_ResponseLikelihood[Employee Action],tbl_ResponseLikelihood[Likelihood Score])</f>
        <v>2</v>
      </c>
      <c r="L4549">
        <f>tbl_logs[[#This Row],[Impact Score]]*tbl_logs[[#This Row],[Response Multiplier]]</f>
        <v>6</v>
      </c>
      <c r="M4549" t="str" cm="1">
        <f t="array" ref="M4549">_xlfn.IFS(tbl_logs[[#This Row],[Total Score]]&lt;=4, "Low", tbl_logs[[#This Row],[Total Score]]&lt;=10, "Medium", tbl_logs[[#This Row],[Total Score]]&lt;=19, "High", tbl_logs[[#This Row],[Total Score]]&lt;=25, "Very High")</f>
        <v>Medium</v>
      </c>
      <c r="N4549" t="str" cm="1">
        <f t="array" ref="N4549">_xlfn.IFS(tbl_logs[[#This Row],[Total Score]]&lt;=4, "Low", tbl_logs[[#This Row],[Total Score]]&lt;=10, "Medium", tbl_logs[[#This Row],[Total Score]]&lt;=17, "High", tbl_logs[[#This Row],[Total Score]]&lt;=25, "Critical")</f>
        <v>Medium</v>
      </c>
    </row>
    <row r="4550" spans="1:14" x14ac:dyDescent="0.3">
      <c r="A4550" t="s">
        <v>1615</v>
      </c>
      <c r="B4550" s="1">
        <v>46106.160416666666</v>
      </c>
      <c r="C4550" t="s">
        <v>7</v>
      </c>
      <c r="D4550" t="s">
        <v>22</v>
      </c>
      <c r="E4550" t="s">
        <v>19</v>
      </c>
      <c r="F4550" t="s">
        <v>53</v>
      </c>
      <c r="G4550" s="2">
        <v>0.16041666666666668</v>
      </c>
      <c r="H4550" s="3">
        <v>46106</v>
      </c>
      <c r="I4550">
        <v>3</v>
      </c>
      <c r="J4550">
        <f>_xlfn.XLOOKUP(tbl_logs[[#This Row],[Target_Department]],tbl_DeptWeight[Department], tbl_DeptWeight[Impact Score])</f>
        <v>3</v>
      </c>
      <c r="K4550">
        <f>_xlfn.XLOOKUP(tbl_logs[[#This Row],[Employee_Action]],tbl_ResponseLikelihood[Employee Action],tbl_ResponseLikelihood[Likelihood Score])</f>
        <v>5</v>
      </c>
      <c r="L4550">
        <f>tbl_logs[[#This Row],[Impact Score]]*tbl_logs[[#This Row],[Response Multiplier]]</f>
        <v>15</v>
      </c>
      <c r="M4550" t="str" cm="1">
        <f t="array" ref="M4550">_xlfn.IFS(tbl_logs[[#This Row],[Total Score]]&lt;=4, "Low", tbl_logs[[#This Row],[Total Score]]&lt;=10, "Medium", tbl_logs[[#This Row],[Total Score]]&lt;=19, "High", tbl_logs[[#This Row],[Total Score]]&lt;=25, "Very High")</f>
        <v>High</v>
      </c>
      <c r="N4550" t="str" cm="1">
        <f t="array" ref="N4550">_xlfn.IFS(tbl_logs[[#This Row],[Total Score]]&lt;=4, "Low", tbl_logs[[#This Row],[Total Score]]&lt;=10, "Medium", tbl_logs[[#This Row],[Total Score]]&lt;=17, "High", tbl_logs[[#This Row],[Total Score]]&lt;=25, "Critical")</f>
        <v>High</v>
      </c>
    </row>
    <row r="4551" spans="1:14" x14ac:dyDescent="0.3">
      <c r="A4551" t="s">
        <v>1842</v>
      </c>
      <c r="B4551" s="1">
        <v>46106.195138888892</v>
      </c>
      <c r="C4551" t="s">
        <v>7</v>
      </c>
      <c r="D4551" t="s">
        <v>15</v>
      </c>
      <c r="E4551" t="s">
        <v>19</v>
      </c>
      <c r="F4551" t="s">
        <v>10</v>
      </c>
      <c r="G4551" s="2">
        <v>0.19513888888888889</v>
      </c>
      <c r="H4551" s="3">
        <v>46106</v>
      </c>
      <c r="I4551">
        <v>3</v>
      </c>
      <c r="J4551">
        <f>_xlfn.XLOOKUP(tbl_logs[[#This Row],[Target_Department]],tbl_DeptWeight[Department], tbl_DeptWeight[Impact Score])</f>
        <v>3</v>
      </c>
      <c r="K4551">
        <f>_xlfn.XLOOKUP(tbl_logs[[#This Row],[Employee_Action]],tbl_ResponseLikelihood[Employee Action],tbl_ResponseLikelihood[Likelihood Score])</f>
        <v>2</v>
      </c>
      <c r="L4551">
        <f>tbl_logs[[#This Row],[Impact Score]]*tbl_logs[[#This Row],[Response Multiplier]]</f>
        <v>6</v>
      </c>
      <c r="M4551" t="str" cm="1">
        <f t="array" ref="M4551">_xlfn.IFS(tbl_logs[[#This Row],[Total Score]]&lt;=4, "Low", tbl_logs[[#This Row],[Total Score]]&lt;=10, "Medium", tbl_logs[[#This Row],[Total Score]]&lt;=19, "High", tbl_logs[[#This Row],[Total Score]]&lt;=25, "Very High")</f>
        <v>Medium</v>
      </c>
      <c r="N4551" t="str" cm="1">
        <f t="array" ref="N4551">_xlfn.IFS(tbl_logs[[#This Row],[Total Score]]&lt;=4, "Low", tbl_logs[[#This Row],[Total Score]]&lt;=10, "Medium", tbl_logs[[#This Row],[Total Score]]&lt;=17, "High", tbl_logs[[#This Row],[Total Score]]&lt;=25, "Critical")</f>
        <v>Medium</v>
      </c>
    </row>
    <row r="4552" spans="1:14" x14ac:dyDescent="0.3">
      <c r="A4552" t="s">
        <v>1239</v>
      </c>
      <c r="B4552" s="1">
        <v>46106.206250000003</v>
      </c>
      <c r="C4552" t="s">
        <v>47</v>
      </c>
      <c r="D4552" t="s">
        <v>22</v>
      </c>
      <c r="E4552" t="s">
        <v>9</v>
      </c>
      <c r="F4552" t="s">
        <v>13</v>
      </c>
      <c r="G4552" s="2">
        <v>0.20624999999999999</v>
      </c>
      <c r="H4552" s="3">
        <v>46106</v>
      </c>
      <c r="I4552">
        <v>3</v>
      </c>
      <c r="J4552">
        <f>_xlfn.XLOOKUP(tbl_logs[[#This Row],[Target_Department]],tbl_DeptWeight[Department], tbl_DeptWeight[Impact Score])</f>
        <v>1</v>
      </c>
      <c r="K4552">
        <f>_xlfn.XLOOKUP(tbl_logs[[#This Row],[Employee_Action]],tbl_ResponseLikelihood[Employee Action],tbl_ResponseLikelihood[Likelihood Score])</f>
        <v>1</v>
      </c>
      <c r="L4552">
        <f>tbl_logs[[#This Row],[Impact Score]]*tbl_logs[[#This Row],[Response Multiplier]]</f>
        <v>1</v>
      </c>
      <c r="M4552" t="str" cm="1">
        <f t="array" ref="M4552">_xlfn.IFS(tbl_logs[[#This Row],[Total Score]]&lt;=4, "Low", tbl_logs[[#This Row],[Total Score]]&lt;=10, "Medium", tbl_logs[[#This Row],[Total Score]]&lt;=19, "High", tbl_logs[[#This Row],[Total Score]]&lt;=25, "Very High")</f>
        <v>Low</v>
      </c>
      <c r="N4552" t="str" cm="1">
        <f t="array" ref="N4552">_xlfn.IFS(tbl_logs[[#This Row],[Total Score]]&lt;=4, "Low", tbl_logs[[#This Row],[Total Score]]&lt;=10, "Medium", tbl_logs[[#This Row],[Total Score]]&lt;=17, "High", tbl_logs[[#This Row],[Total Score]]&lt;=25, "Critical")</f>
        <v>Low</v>
      </c>
    </row>
    <row r="4553" spans="1:14" x14ac:dyDescent="0.3">
      <c r="A4553" t="s">
        <v>4292</v>
      </c>
      <c r="B4553" s="1">
        <v>46106.245138888888</v>
      </c>
      <c r="C4553" t="s">
        <v>40</v>
      </c>
      <c r="D4553" t="s">
        <v>22</v>
      </c>
      <c r="E4553" t="s">
        <v>16</v>
      </c>
      <c r="F4553" t="s">
        <v>33</v>
      </c>
      <c r="G4553" s="2">
        <v>0.24513888888888888</v>
      </c>
      <c r="H4553" s="3">
        <v>46106</v>
      </c>
      <c r="I4553">
        <v>3</v>
      </c>
      <c r="J4553">
        <f>_xlfn.XLOOKUP(tbl_logs[[#This Row],[Target_Department]],tbl_DeptWeight[Department], tbl_DeptWeight[Impact Score])</f>
        <v>5</v>
      </c>
      <c r="K4553">
        <f>_xlfn.XLOOKUP(tbl_logs[[#This Row],[Employee_Action]],tbl_ResponseLikelihood[Employee Action],tbl_ResponseLikelihood[Likelihood Score])</f>
        <v>4</v>
      </c>
      <c r="L4553">
        <f>tbl_logs[[#This Row],[Impact Score]]*tbl_logs[[#This Row],[Response Multiplier]]</f>
        <v>20</v>
      </c>
      <c r="M4553" t="str" cm="1">
        <f t="array" ref="M4553">_xlfn.IFS(tbl_logs[[#This Row],[Total Score]]&lt;=4, "Low", tbl_logs[[#This Row],[Total Score]]&lt;=10, "Medium", tbl_logs[[#This Row],[Total Score]]&lt;=19, "High", tbl_logs[[#This Row],[Total Score]]&lt;=25, "Very High")</f>
        <v>Very High</v>
      </c>
      <c r="N4553" t="str" cm="1">
        <f t="array" ref="N4553">_xlfn.IFS(tbl_logs[[#This Row],[Total Score]]&lt;=4, "Low", tbl_logs[[#This Row],[Total Score]]&lt;=10, "Medium", tbl_logs[[#This Row],[Total Score]]&lt;=17, "High", tbl_logs[[#This Row],[Total Score]]&lt;=25, "Critical")</f>
        <v>Critical</v>
      </c>
    </row>
    <row r="4554" spans="1:14" x14ac:dyDescent="0.3">
      <c r="A4554" t="s">
        <v>850</v>
      </c>
      <c r="B4554" s="1">
        <v>46106.256944444445</v>
      </c>
      <c r="C4554" t="s">
        <v>40</v>
      </c>
      <c r="D4554" t="s">
        <v>18</v>
      </c>
      <c r="E4554" t="s">
        <v>16</v>
      </c>
      <c r="F4554" t="s">
        <v>20</v>
      </c>
      <c r="G4554" s="2">
        <v>0.25694444444444442</v>
      </c>
      <c r="H4554" s="3">
        <v>46106</v>
      </c>
      <c r="I4554">
        <v>3</v>
      </c>
      <c r="J4554">
        <f>_xlfn.XLOOKUP(tbl_logs[[#This Row],[Target_Department]],tbl_DeptWeight[Department], tbl_DeptWeight[Impact Score])</f>
        <v>5</v>
      </c>
      <c r="K4554">
        <f>_xlfn.XLOOKUP(tbl_logs[[#This Row],[Employee_Action]],tbl_ResponseLikelihood[Employee Action],tbl_ResponseLikelihood[Likelihood Score])</f>
        <v>2</v>
      </c>
      <c r="L4554">
        <f>tbl_logs[[#This Row],[Impact Score]]*tbl_logs[[#This Row],[Response Multiplier]]</f>
        <v>10</v>
      </c>
      <c r="M4554" t="str" cm="1">
        <f t="array" ref="M4554">_xlfn.IFS(tbl_logs[[#This Row],[Total Score]]&lt;=4, "Low", tbl_logs[[#This Row],[Total Score]]&lt;=10, "Medium", tbl_logs[[#This Row],[Total Score]]&lt;=19, "High", tbl_logs[[#This Row],[Total Score]]&lt;=25, "Very High")</f>
        <v>Medium</v>
      </c>
      <c r="N4554" t="str" cm="1">
        <f t="array" ref="N4554">_xlfn.IFS(tbl_logs[[#This Row],[Total Score]]&lt;=4, "Low", tbl_logs[[#This Row],[Total Score]]&lt;=10, "Medium", tbl_logs[[#This Row],[Total Score]]&lt;=17, "High", tbl_logs[[#This Row],[Total Score]]&lt;=25, "Critical")</f>
        <v>Medium</v>
      </c>
    </row>
    <row r="4555" spans="1:14" x14ac:dyDescent="0.3">
      <c r="A4555" t="s">
        <v>3085</v>
      </c>
      <c r="B4555" s="1">
        <v>46106.261805555558</v>
      </c>
      <c r="C4555" t="s">
        <v>47</v>
      </c>
      <c r="D4555" t="s">
        <v>22</v>
      </c>
      <c r="E4555" t="s">
        <v>9</v>
      </c>
      <c r="F4555" t="s">
        <v>10</v>
      </c>
      <c r="G4555" s="2">
        <v>0.26180555555555557</v>
      </c>
      <c r="H4555" s="3">
        <v>46106</v>
      </c>
      <c r="I4555">
        <v>3</v>
      </c>
      <c r="J4555">
        <f>_xlfn.XLOOKUP(tbl_logs[[#This Row],[Target_Department]],tbl_DeptWeight[Department], tbl_DeptWeight[Impact Score])</f>
        <v>1</v>
      </c>
      <c r="K4555">
        <f>_xlfn.XLOOKUP(tbl_logs[[#This Row],[Employee_Action]],tbl_ResponseLikelihood[Employee Action],tbl_ResponseLikelihood[Likelihood Score])</f>
        <v>2</v>
      </c>
      <c r="L4555">
        <f>tbl_logs[[#This Row],[Impact Score]]*tbl_logs[[#This Row],[Response Multiplier]]</f>
        <v>2</v>
      </c>
      <c r="M4555" t="str" cm="1">
        <f t="array" ref="M4555">_xlfn.IFS(tbl_logs[[#This Row],[Total Score]]&lt;=4, "Low", tbl_logs[[#This Row],[Total Score]]&lt;=10, "Medium", tbl_logs[[#This Row],[Total Score]]&lt;=19, "High", tbl_logs[[#This Row],[Total Score]]&lt;=25, "Very High")</f>
        <v>Low</v>
      </c>
      <c r="N4555" t="str" cm="1">
        <f t="array" ref="N4555">_xlfn.IFS(tbl_logs[[#This Row],[Total Score]]&lt;=4, "Low", tbl_logs[[#This Row],[Total Score]]&lt;=10, "Medium", tbl_logs[[#This Row],[Total Score]]&lt;=17, "High", tbl_logs[[#This Row],[Total Score]]&lt;=25, "Critical")</f>
        <v>Low</v>
      </c>
    </row>
    <row r="4556" spans="1:14" x14ac:dyDescent="0.3">
      <c r="A4556" t="s">
        <v>1601</v>
      </c>
      <c r="B4556" s="1">
        <v>46106.267361111109</v>
      </c>
      <c r="C4556" t="s">
        <v>7</v>
      </c>
      <c r="D4556" t="s">
        <v>22</v>
      </c>
      <c r="E4556" t="s">
        <v>19</v>
      </c>
      <c r="F4556" t="s">
        <v>10</v>
      </c>
      <c r="G4556" s="2">
        <v>0.2673611111111111</v>
      </c>
      <c r="H4556" s="3">
        <v>46106</v>
      </c>
      <c r="I4556">
        <v>3</v>
      </c>
      <c r="J4556">
        <f>_xlfn.XLOOKUP(tbl_logs[[#This Row],[Target_Department]],tbl_DeptWeight[Department], tbl_DeptWeight[Impact Score])</f>
        <v>3</v>
      </c>
      <c r="K4556">
        <f>_xlfn.XLOOKUP(tbl_logs[[#This Row],[Employee_Action]],tbl_ResponseLikelihood[Employee Action],tbl_ResponseLikelihood[Likelihood Score])</f>
        <v>2</v>
      </c>
      <c r="L4556">
        <f>tbl_logs[[#This Row],[Impact Score]]*tbl_logs[[#This Row],[Response Multiplier]]</f>
        <v>6</v>
      </c>
      <c r="M4556" t="str" cm="1">
        <f t="array" ref="M4556">_xlfn.IFS(tbl_logs[[#This Row],[Total Score]]&lt;=4, "Low", tbl_logs[[#This Row],[Total Score]]&lt;=10, "Medium", tbl_logs[[#This Row],[Total Score]]&lt;=19, "High", tbl_logs[[#This Row],[Total Score]]&lt;=25, "Very High")</f>
        <v>Medium</v>
      </c>
      <c r="N4556" t="str" cm="1">
        <f t="array" ref="N4556">_xlfn.IFS(tbl_logs[[#This Row],[Total Score]]&lt;=4, "Low", tbl_logs[[#This Row],[Total Score]]&lt;=10, "Medium", tbl_logs[[#This Row],[Total Score]]&lt;=17, "High", tbl_logs[[#This Row],[Total Score]]&lt;=25, "Critical")</f>
        <v>Medium</v>
      </c>
    </row>
    <row r="4557" spans="1:14" x14ac:dyDescent="0.3">
      <c r="A4557" t="s">
        <v>2656</v>
      </c>
      <c r="B4557" s="1">
        <v>46106.27847222222</v>
      </c>
      <c r="C4557" t="s">
        <v>7</v>
      </c>
      <c r="D4557" t="s">
        <v>18</v>
      </c>
      <c r="E4557" t="s">
        <v>19</v>
      </c>
      <c r="F4557" t="s">
        <v>10</v>
      </c>
      <c r="G4557" s="2">
        <v>0.27847222222222223</v>
      </c>
      <c r="H4557" s="3">
        <v>46106</v>
      </c>
      <c r="I4557">
        <v>3</v>
      </c>
      <c r="J4557">
        <f>_xlfn.XLOOKUP(tbl_logs[[#This Row],[Target_Department]],tbl_DeptWeight[Department], tbl_DeptWeight[Impact Score])</f>
        <v>3</v>
      </c>
      <c r="K4557">
        <f>_xlfn.XLOOKUP(tbl_logs[[#This Row],[Employee_Action]],tbl_ResponseLikelihood[Employee Action],tbl_ResponseLikelihood[Likelihood Score])</f>
        <v>2</v>
      </c>
      <c r="L4557">
        <f>tbl_logs[[#This Row],[Impact Score]]*tbl_logs[[#This Row],[Response Multiplier]]</f>
        <v>6</v>
      </c>
      <c r="M4557" t="str" cm="1">
        <f t="array" ref="M4557">_xlfn.IFS(tbl_logs[[#This Row],[Total Score]]&lt;=4, "Low", tbl_logs[[#This Row],[Total Score]]&lt;=10, "Medium", tbl_logs[[#This Row],[Total Score]]&lt;=19, "High", tbl_logs[[#This Row],[Total Score]]&lt;=25, "Very High")</f>
        <v>Medium</v>
      </c>
      <c r="N4557" t="str" cm="1">
        <f t="array" ref="N4557">_xlfn.IFS(tbl_logs[[#This Row],[Total Score]]&lt;=4, "Low", tbl_logs[[#This Row],[Total Score]]&lt;=10, "Medium", tbl_logs[[#This Row],[Total Score]]&lt;=17, "High", tbl_logs[[#This Row],[Total Score]]&lt;=25, "Critical")</f>
        <v>Medium</v>
      </c>
    </row>
    <row r="4558" spans="1:14" x14ac:dyDescent="0.3">
      <c r="A4558" t="s">
        <v>470</v>
      </c>
      <c r="B4558" s="1">
        <v>46106.291666666664</v>
      </c>
      <c r="C4558" t="s">
        <v>7</v>
      </c>
      <c r="D4558" t="s">
        <v>18</v>
      </c>
      <c r="E4558" t="s">
        <v>19</v>
      </c>
      <c r="F4558" t="s">
        <v>13</v>
      </c>
      <c r="G4558" s="2">
        <v>0.29166666666666669</v>
      </c>
      <c r="H4558" s="3">
        <v>46106</v>
      </c>
      <c r="I4558">
        <v>3</v>
      </c>
      <c r="J4558">
        <f>_xlfn.XLOOKUP(tbl_logs[[#This Row],[Target_Department]],tbl_DeptWeight[Department], tbl_DeptWeight[Impact Score])</f>
        <v>3</v>
      </c>
      <c r="K4558">
        <f>_xlfn.XLOOKUP(tbl_logs[[#This Row],[Employee_Action]],tbl_ResponseLikelihood[Employee Action],tbl_ResponseLikelihood[Likelihood Score])</f>
        <v>1</v>
      </c>
      <c r="L4558">
        <f>tbl_logs[[#This Row],[Impact Score]]*tbl_logs[[#This Row],[Response Multiplier]]</f>
        <v>3</v>
      </c>
      <c r="M4558" t="str" cm="1">
        <f t="array" ref="M4558">_xlfn.IFS(tbl_logs[[#This Row],[Total Score]]&lt;=4, "Low", tbl_logs[[#This Row],[Total Score]]&lt;=10, "Medium", tbl_logs[[#This Row],[Total Score]]&lt;=19, "High", tbl_logs[[#This Row],[Total Score]]&lt;=25, "Very High")</f>
        <v>Low</v>
      </c>
      <c r="N4558" t="str" cm="1">
        <f t="array" ref="N4558">_xlfn.IFS(tbl_logs[[#This Row],[Total Score]]&lt;=4, "Low", tbl_logs[[#This Row],[Total Score]]&lt;=10, "Medium", tbl_logs[[#This Row],[Total Score]]&lt;=17, "High", tbl_logs[[#This Row],[Total Score]]&lt;=25, "Critical")</f>
        <v>Low</v>
      </c>
    </row>
    <row r="4559" spans="1:14" x14ac:dyDescent="0.3">
      <c r="A4559" t="s">
        <v>3577</v>
      </c>
      <c r="B4559" s="1">
        <v>46106.3125</v>
      </c>
      <c r="C4559" t="s">
        <v>7</v>
      </c>
      <c r="D4559" t="s">
        <v>8</v>
      </c>
      <c r="E4559" t="s">
        <v>19</v>
      </c>
      <c r="F4559" t="s">
        <v>10</v>
      </c>
      <c r="G4559" s="2">
        <v>0.3125</v>
      </c>
      <c r="H4559" s="3">
        <v>46106</v>
      </c>
      <c r="I4559">
        <v>3</v>
      </c>
      <c r="J4559">
        <f>_xlfn.XLOOKUP(tbl_logs[[#This Row],[Target_Department]],tbl_DeptWeight[Department], tbl_DeptWeight[Impact Score])</f>
        <v>3</v>
      </c>
      <c r="K4559">
        <f>_xlfn.XLOOKUP(tbl_logs[[#This Row],[Employee_Action]],tbl_ResponseLikelihood[Employee Action],tbl_ResponseLikelihood[Likelihood Score])</f>
        <v>2</v>
      </c>
      <c r="L4559">
        <f>tbl_logs[[#This Row],[Impact Score]]*tbl_logs[[#This Row],[Response Multiplier]]</f>
        <v>6</v>
      </c>
      <c r="M4559" t="str" cm="1">
        <f t="array" ref="M4559">_xlfn.IFS(tbl_logs[[#This Row],[Total Score]]&lt;=4, "Low", tbl_logs[[#This Row],[Total Score]]&lt;=10, "Medium", tbl_logs[[#This Row],[Total Score]]&lt;=19, "High", tbl_logs[[#This Row],[Total Score]]&lt;=25, "Very High")</f>
        <v>Medium</v>
      </c>
      <c r="N4559" t="str" cm="1">
        <f t="array" ref="N4559">_xlfn.IFS(tbl_logs[[#This Row],[Total Score]]&lt;=4, "Low", tbl_logs[[#This Row],[Total Score]]&lt;=10, "Medium", tbl_logs[[#This Row],[Total Score]]&lt;=17, "High", tbl_logs[[#This Row],[Total Score]]&lt;=25, "Critical")</f>
        <v>Medium</v>
      </c>
    </row>
    <row r="4560" spans="1:14" x14ac:dyDescent="0.3">
      <c r="A4560" t="s">
        <v>4284</v>
      </c>
      <c r="B4560" s="1">
        <v>46106.314583333333</v>
      </c>
      <c r="C4560" t="s">
        <v>7</v>
      </c>
      <c r="D4560" t="s">
        <v>22</v>
      </c>
      <c r="E4560" t="s">
        <v>19</v>
      </c>
      <c r="F4560" t="s">
        <v>20</v>
      </c>
      <c r="G4560" s="2">
        <v>0.31458333333333333</v>
      </c>
      <c r="H4560" s="3">
        <v>46106</v>
      </c>
      <c r="I4560">
        <v>3</v>
      </c>
      <c r="J4560">
        <f>_xlfn.XLOOKUP(tbl_logs[[#This Row],[Target_Department]],tbl_DeptWeight[Department], tbl_DeptWeight[Impact Score])</f>
        <v>3</v>
      </c>
      <c r="K4560">
        <f>_xlfn.XLOOKUP(tbl_logs[[#This Row],[Employee_Action]],tbl_ResponseLikelihood[Employee Action],tbl_ResponseLikelihood[Likelihood Score])</f>
        <v>2</v>
      </c>
      <c r="L4560">
        <f>tbl_logs[[#This Row],[Impact Score]]*tbl_logs[[#This Row],[Response Multiplier]]</f>
        <v>6</v>
      </c>
      <c r="M4560" t="str" cm="1">
        <f t="array" ref="M4560">_xlfn.IFS(tbl_logs[[#This Row],[Total Score]]&lt;=4, "Low", tbl_logs[[#This Row],[Total Score]]&lt;=10, "Medium", tbl_logs[[#This Row],[Total Score]]&lt;=19, "High", tbl_logs[[#This Row],[Total Score]]&lt;=25, "Very High")</f>
        <v>Medium</v>
      </c>
      <c r="N4560" t="str" cm="1">
        <f t="array" ref="N4560">_xlfn.IFS(tbl_logs[[#This Row],[Total Score]]&lt;=4, "Low", tbl_logs[[#This Row],[Total Score]]&lt;=10, "Medium", tbl_logs[[#This Row],[Total Score]]&lt;=17, "High", tbl_logs[[#This Row],[Total Score]]&lt;=25, "Critical")</f>
        <v>Medium</v>
      </c>
    </row>
    <row r="4561" spans="1:14" x14ac:dyDescent="0.3">
      <c r="A4561" t="s">
        <v>2068</v>
      </c>
      <c r="B4561" s="1">
        <v>46106.327777777777</v>
      </c>
      <c r="C4561" t="s">
        <v>26</v>
      </c>
      <c r="D4561" t="s">
        <v>18</v>
      </c>
      <c r="E4561" t="s">
        <v>19</v>
      </c>
      <c r="F4561" t="s">
        <v>53</v>
      </c>
      <c r="G4561" s="2">
        <v>0.32777777777777778</v>
      </c>
      <c r="H4561" s="3">
        <v>46106</v>
      </c>
      <c r="I4561">
        <v>3</v>
      </c>
      <c r="J4561">
        <f>_xlfn.XLOOKUP(tbl_logs[[#This Row],[Target_Department]],tbl_DeptWeight[Department], tbl_DeptWeight[Impact Score])</f>
        <v>3</v>
      </c>
      <c r="K4561">
        <f>_xlfn.XLOOKUP(tbl_logs[[#This Row],[Employee_Action]],tbl_ResponseLikelihood[Employee Action],tbl_ResponseLikelihood[Likelihood Score])</f>
        <v>5</v>
      </c>
      <c r="L4561">
        <f>tbl_logs[[#This Row],[Impact Score]]*tbl_logs[[#This Row],[Response Multiplier]]</f>
        <v>15</v>
      </c>
      <c r="M4561" t="str" cm="1">
        <f t="array" ref="M4561">_xlfn.IFS(tbl_logs[[#This Row],[Total Score]]&lt;=4, "Low", tbl_logs[[#This Row],[Total Score]]&lt;=10, "Medium", tbl_logs[[#This Row],[Total Score]]&lt;=19, "High", tbl_logs[[#This Row],[Total Score]]&lt;=25, "Very High")</f>
        <v>High</v>
      </c>
      <c r="N4561" t="str" cm="1">
        <f t="array" ref="N4561">_xlfn.IFS(tbl_logs[[#This Row],[Total Score]]&lt;=4, "Low", tbl_logs[[#This Row],[Total Score]]&lt;=10, "Medium", tbl_logs[[#This Row],[Total Score]]&lt;=17, "High", tbl_logs[[#This Row],[Total Score]]&lt;=25, "Critical")</f>
        <v>High</v>
      </c>
    </row>
    <row r="4562" spans="1:14" x14ac:dyDescent="0.3">
      <c r="A4562" t="s">
        <v>546</v>
      </c>
      <c r="B4562" s="1">
        <v>46106.363888888889</v>
      </c>
      <c r="C4562" t="s">
        <v>35</v>
      </c>
      <c r="D4562" t="s">
        <v>22</v>
      </c>
      <c r="E4562" t="s">
        <v>19</v>
      </c>
      <c r="F4562" t="s">
        <v>33</v>
      </c>
      <c r="G4562" s="2">
        <v>0.36388888888888887</v>
      </c>
      <c r="H4562" s="3">
        <v>46106</v>
      </c>
      <c r="I4562">
        <v>3</v>
      </c>
      <c r="J4562">
        <f>_xlfn.XLOOKUP(tbl_logs[[#This Row],[Target_Department]],tbl_DeptWeight[Department], tbl_DeptWeight[Impact Score])</f>
        <v>1</v>
      </c>
      <c r="K4562">
        <f>_xlfn.XLOOKUP(tbl_logs[[#This Row],[Employee_Action]],tbl_ResponseLikelihood[Employee Action],tbl_ResponseLikelihood[Likelihood Score])</f>
        <v>4</v>
      </c>
      <c r="L4562">
        <f>tbl_logs[[#This Row],[Impact Score]]*tbl_logs[[#This Row],[Response Multiplier]]</f>
        <v>4</v>
      </c>
      <c r="M4562" t="str" cm="1">
        <f t="array" ref="M4562">_xlfn.IFS(tbl_logs[[#This Row],[Total Score]]&lt;=4, "Low", tbl_logs[[#This Row],[Total Score]]&lt;=10, "Medium", tbl_logs[[#This Row],[Total Score]]&lt;=19, "High", tbl_logs[[#This Row],[Total Score]]&lt;=25, "Very High")</f>
        <v>Low</v>
      </c>
      <c r="N4562" t="str" cm="1">
        <f t="array" ref="N4562">_xlfn.IFS(tbl_logs[[#This Row],[Total Score]]&lt;=4, "Low", tbl_logs[[#This Row],[Total Score]]&lt;=10, "Medium", tbl_logs[[#This Row],[Total Score]]&lt;=17, "High", tbl_logs[[#This Row],[Total Score]]&lt;=25, "Critical")</f>
        <v>Low</v>
      </c>
    </row>
    <row r="4563" spans="1:14" x14ac:dyDescent="0.3">
      <c r="A4563" t="s">
        <v>3023</v>
      </c>
      <c r="B4563" s="1">
        <v>46106.368750000001</v>
      </c>
      <c r="C4563" t="s">
        <v>40</v>
      </c>
      <c r="D4563" t="s">
        <v>15</v>
      </c>
      <c r="E4563" t="s">
        <v>16</v>
      </c>
      <c r="F4563" t="s">
        <v>20</v>
      </c>
      <c r="G4563" s="2">
        <v>0.36875000000000002</v>
      </c>
      <c r="H4563" s="3">
        <v>46106</v>
      </c>
      <c r="I4563">
        <v>3</v>
      </c>
      <c r="J4563">
        <f>_xlfn.XLOOKUP(tbl_logs[[#This Row],[Target_Department]],tbl_DeptWeight[Department], tbl_DeptWeight[Impact Score])</f>
        <v>5</v>
      </c>
      <c r="K4563">
        <f>_xlfn.XLOOKUP(tbl_logs[[#This Row],[Employee_Action]],tbl_ResponseLikelihood[Employee Action],tbl_ResponseLikelihood[Likelihood Score])</f>
        <v>2</v>
      </c>
      <c r="L4563">
        <f>tbl_logs[[#This Row],[Impact Score]]*tbl_logs[[#This Row],[Response Multiplier]]</f>
        <v>10</v>
      </c>
      <c r="M4563" t="str" cm="1">
        <f t="array" ref="M4563">_xlfn.IFS(tbl_logs[[#This Row],[Total Score]]&lt;=4, "Low", tbl_logs[[#This Row],[Total Score]]&lt;=10, "Medium", tbl_logs[[#This Row],[Total Score]]&lt;=19, "High", tbl_logs[[#This Row],[Total Score]]&lt;=25, "Very High")</f>
        <v>Medium</v>
      </c>
      <c r="N4563" t="str" cm="1">
        <f t="array" ref="N4563">_xlfn.IFS(tbl_logs[[#This Row],[Total Score]]&lt;=4, "Low", tbl_logs[[#This Row],[Total Score]]&lt;=10, "Medium", tbl_logs[[#This Row],[Total Score]]&lt;=17, "High", tbl_logs[[#This Row],[Total Score]]&lt;=25, "Critical")</f>
        <v>Medium</v>
      </c>
    </row>
    <row r="4564" spans="1:14" x14ac:dyDescent="0.3">
      <c r="A4564" t="s">
        <v>3451</v>
      </c>
      <c r="B4564" s="1">
        <v>46106.393055555556</v>
      </c>
      <c r="C4564" t="s">
        <v>26</v>
      </c>
      <c r="D4564" t="s">
        <v>18</v>
      </c>
      <c r="E4564" t="s">
        <v>31</v>
      </c>
      <c r="F4564" t="s">
        <v>10</v>
      </c>
      <c r="G4564" s="2">
        <v>0.39305555555555555</v>
      </c>
      <c r="H4564" s="3">
        <v>46106</v>
      </c>
      <c r="I4564">
        <v>3</v>
      </c>
      <c r="J4564">
        <f>_xlfn.XLOOKUP(tbl_logs[[#This Row],[Target_Department]],tbl_DeptWeight[Department], tbl_DeptWeight[Impact Score])</f>
        <v>3</v>
      </c>
      <c r="K4564">
        <f>_xlfn.XLOOKUP(tbl_logs[[#This Row],[Employee_Action]],tbl_ResponseLikelihood[Employee Action],tbl_ResponseLikelihood[Likelihood Score])</f>
        <v>2</v>
      </c>
      <c r="L4564">
        <f>tbl_logs[[#This Row],[Impact Score]]*tbl_logs[[#This Row],[Response Multiplier]]</f>
        <v>6</v>
      </c>
      <c r="M4564" t="str" cm="1">
        <f t="array" ref="M4564">_xlfn.IFS(tbl_logs[[#This Row],[Total Score]]&lt;=4, "Low", tbl_logs[[#This Row],[Total Score]]&lt;=10, "Medium", tbl_logs[[#This Row],[Total Score]]&lt;=19, "High", tbl_logs[[#This Row],[Total Score]]&lt;=25, "Very High")</f>
        <v>Medium</v>
      </c>
      <c r="N4564" t="str" cm="1">
        <f t="array" ref="N4564">_xlfn.IFS(tbl_logs[[#This Row],[Total Score]]&lt;=4, "Low", tbl_logs[[#This Row],[Total Score]]&lt;=10, "Medium", tbl_logs[[#This Row],[Total Score]]&lt;=17, "High", tbl_logs[[#This Row],[Total Score]]&lt;=25, "Critical")</f>
        <v>Medium</v>
      </c>
    </row>
    <row r="4565" spans="1:14" x14ac:dyDescent="0.3">
      <c r="A4565" t="s">
        <v>668</v>
      </c>
      <c r="B4565" s="1">
        <v>46106.407638888886</v>
      </c>
      <c r="C4565" t="s">
        <v>7</v>
      </c>
      <c r="D4565" t="s">
        <v>18</v>
      </c>
      <c r="E4565" t="s">
        <v>19</v>
      </c>
      <c r="F4565" t="s">
        <v>20</v>
      </c>
      <c r="G4565" s="2">
        <v>0.40763888888888888</v>
      </c>
      <c r="H4565" s="3">
        <v>46106</v>
      </c>
      <c r="I4565">
        <v>3</v>
      </c>
      <c r="J4565">
        <f>_xlfn.XLOOKUP(tbl_logs[[#This Row],[Target_Department]],tbl_DeptWeight[Department], tbl_DeptWeight[Impact Score])</f>
        <v>3</v>
      </c>
      <c r="K4565">
        <f>_xlfn.XLOOKUP(tbl_logs[[#This Row],[Employee_Action]],tbl_ResponseLikelihood[Employee Action],tbl_ResponseLikelihood[Likelihood Score])</f>
        <v>2</v>
      </c>
      <c r="L4565">
        <f>tbl_logs[[#This Row],[Impact Score]]*tbl_logs[[#This Row],[Response Multiplier]]</f>
        <v>6</v>
      </c>
      <c r="M4565" t="str" cm="1">
        <f t="array" ref="M4565">_xlfn.IFS(tbl_logs[[#This Row],[Total Score]]&lt;=4, "Low", tbl_logs[[#This Row],[Total Score]]&lt;=10, "Medium", tbl_logs[[#This Row],[Total Score]]&lt;=19, "High", tbl_logs[[#This Row],[Total Score]]&lt;=25, "Very High")</f>
        <v>Medium</v>
      </c>
      <c r="N4565" t="str" cm="1">
        <f t="array" ref="N4565">_xlfn.IFS(tbl_logs[[#This Row],[Total Score]]&lt;=4, "Low", tbl_logs[[#This Row],[Total Score]]&lt;=10, "Medium", tbl_logs[[#This Row],[Total Score]]&lt;=17, "High", tbl_logs[[#This Row],[Total Score]]&lt;=25, "Critical")</f>
        <v>Medium</v>
      </c>
    </row>
    <row r="4566" spans="1:14" x14ac:dyDescent="0.3">
      <c r="A4566" t="s">
        <v>455</v>
      </c>
      <c r="B4566" s="1">
        <v>46106.413194444445</v>
      </c>
      <c r="C4566" t="s">
        <v>12</v>
      </c>
      <c r="D4566" t="s">
        <v>8</v>
      </c>
      <c r="E4566" t="s">
        <v>9</v>
      </c>
      <c r="F4566" t="s">
        <v>33</v>
      </c>
      <c r="G4566" s="2">
        <v>0.41319444444444442</v>
      </c>
      <c r="H4566" s="3">
        <v>46106</v>
      </c>
      <c r="I4566">
        <v>3</v>
      </c>
      <c r="J4566">
        <f>_xlfn.XLOOKUP(tbl_logs[[#This Row],[Target_Department]],tbl_DeptWeight[Department], tbl_DeptWeight[Impact Score])</f>
        <v>1</v>
      </c>
      <c r="K4566">
        <f>_xlfn.XLOOKUP(tbl_logs[[#This Row],[Employee_Action]],tbl_ResponseLikelihood[Employee Action],tbl_ResponseLikelihood[Likelihood Score])</f>
        <v>4</v>
      </c>
      <c r="L4566">
        <f>tbl_logs[[#This Row],[Impact Score]]*tbl_logs[[#This Row],[Response Multiplier]]</f>
        <v>4</v>
      </c>
      <c r="M4566" t="str" cm="1">
        <f t="array" ref="M4566">_xlfn.IFS(tbl_logs[[#This Row],[Total Score]]&lt;=4, "Low", tbl_logs[[#This Row],[Total Score]]&lt;=10, "Medium", tbl_logs[[#This Row],[Total Score]]&lt;=19, "High", tbl_logs[[#This Row],[Total Score]]&lt;=25, "Very High")</f>
        <v>Low</v>
      </c>
      <c r="N4566" t="str" cm="1">
        <f t="array" ref="N4566">_xlfn.IFS(tbl_logs[[#This Row],[Total Score]]&lt;=4, "Low", tbl_logs[[#This Row],[Total Score]]&lt;=10, "Medium", tbl_logs[[#This Row],[Total Score]]&lt;=17, "High", tbl_logs[[#This Row],[Total Score]]&lt;=25, "Critical")</f>
        <v>Low</v>
      </c>
    </row>
    <row r="4567" spans="1:14" x14ac:dyDescent="0.3">
      <c r="A4567" t="s">
        <v>3200</v>
      </c>
      <c r="B4567" s="1">
        <v>46106.422222222223</v>
      </c>
      <c r="C4567" t="s">
        <v>7</v>
      </c>
      <c r="D4567" t="s">
        <v>8</v>
      </c>
      <c r="E4567" t="s">
        <v>19</v>
      </c>
      <c r="F4567" t="s">
        <v>10</v>
      </c>
      <c r="G4567" s="2">
        <v>0.42222222222222222</v>
      </c>
      <c r="H4567" s="3">
        <v>46106</v>
      </c>
      <c r="I4567">
        <v>3</v>
      </c>
      <c r="J4567">
        <f>_xlfn.XLOOKUP(tbl_logs[[#This Row],[Target_Department]],tbl_DeptWeight[Department], tbl_DeptWeight[Impact Score])</f>
        <v>3</v>
      </c>
      <c r="K4567">
        <f>_xlfn.XLOOKUP(tbl_logs[[#This Row],[Employee_Action]],tbl_ResponseLikelihood[Employee Action],tbl_ResponseLikelihood[Likelihood Score])</f>
        <v>2</v>
      </c>
      <c r="L4567">
        <f>tbl_logs[[#This Row],[Impact Score]]*tbl_logs[[#This Row],[Response Multiplier]]</f>
        <v>6</v>
      </c>
      <c r="M4567" t="str" cm="1">
        <f t="array" ref="M4567">_xlfn.IFS(tbl_logs[[#This Row],[Total Score]]&lt;=4, "Low", tbl_logs[[#This Row],[Total Score]]&lt;=10, "Medium", tbl_logs[[#This Row],[Total Score]]&lt;=19, "High", tbl_logs[[#This Row],[Total Score]]&lt;=25, "Very High")</f>
        <v>Medium</v>
      </c>
      <c r="N4567" t="str" cm="1">
        <f t="array" ref="N4567">_xlfn.IFS(tbl_logs[[#This Row],[Total Score]]&lt;=4, "Low", tbl_logs[[#This Row],[Total Score]]&lt;=10, "Medium", tbl_logs[[#This Row],[Total Score]]&lt;=17, "High", tbl_logs[[#This Row],[Total Score]]&lt;=25, "Critical")</f>
        <v>Medium</v>
      </c>
    </row>
    <row r="4568" spans="1:14" x14ac:dyDescent="0.3">
      <c r="A4568" t="s">
        <v>203</v>
      </c>
      <c r="B4568" s="1">
        <v>46106.427777777775</v>
      </c>
      <c r="C4568" t="s">
        <v>47</v>
      </c>
      <c r="D4568" t="s">
        <v>8</v>
      </c>
      <c r="E4568" t="s">
        <v>31</v>
      </c>
      <c r="F4568" t="s">
        <v>20</v>
      </c>
      <c r="G4568" s="2">
        <v>0.42777777777777776</v>
      </c>
      <c r="H4568" s="3">
        <v>46106</v>
      </c>
      <c r="I4568">
        <v>3</v>
      </c>
      <c r="J4568">
        <f>_xlfn.XLOOKUP(tbl_logs[[#This Row],[Target_Department]],tbl_DeptWeight[Department], tbl_DeptWeight[Impact Score])</f>
        <v>1</v>
      </c>
      <c r="K4568">
        <f>_xlfn.XLOOKUP(tbl_logs[[#This Row],[Employee_Action]],tbl_ResponseLikelihood[Employee Action],tbl_ResponseLikelihood[Likelihood Score])</f>
        <v>2</v>
      </c>
      <c r="L4568">
        <f>tbl_logs[[#This Row],[Impact Score]]*tbl_logs[[#This Row],[Response Multiplier]]</f>
        <v>2</v>
      </c>
      <c r="M4568" t="str" cm="1">
        <f t="array" ref="M4568">_xlfn.IFS(tbl_logs[[#This Row],[Total Score]]&lt;=4, "Low", tbl_logs[[#This Row],[Total Score]]&lt;=10, "Medium", tbl_logs[[#This Row],[Total Score]]&lt;=19, "High", tbl_logs[[#This Row],[Total Score]]&lt;=25, "Very High")</f>
        <v>Low</v>
      </c>
      <c r="N4568" t="str" cm="1">
        <f t="array" ref="N4568">_xlfn.IFS(tbl_logs[[#This Row],[Total Score]]&lt;=4, "Low", tbl_logs[[#This Row],[Total Score]]&lt;=10, "Medium", tbl_logs[[#This Row],[Total Score]]&lt;=17, "High", tbl_logs[[#This Row],[Total Score]]&lt;=25, "Critical")</f>
        <v>Low</v>
      </c>
    </row>
    <row r="4569" spans="1:14" x14ac:dyDescent="0.3">
      <c r="A4569" t="s">
        <v>4761</v>
      </c>
      <c r="B4569" s="1">
        <v>46106.433333333334</v>
      </c>
      <c r="C4569" t="s">
        <v>7</v>
      </c>
      <c r="D4569" t="s">
        <v>22</v>
      </c>
      <c r="E4569" t="s">
        <v>19</v>
      </c>
      <c r="F4569" t="s">
        <v>10</v>
      </c>
      <c r="G4569" s="2">
        <v>0.43333333333333335</v>
      </c>
      <c r="H4569" s="3">
        <v>46106</v>
      </c>
      <c r="I4569">
        <v>3</v>
      </c>
      <c r="J4569">
        <f>_xlfn.XLOOKUP(tbl_logs[[#This Row],[Target_Department]],tbl_DeptWeight[Department], tbl_DeptWeight[Impact Score])</f>
        <v>3</v>
      </c>
      <c r="K4569">
        <f>_xlfn.XLOOKUP(tbl_logs[[#This Row],[Employee_Action]],tbl_ResponseLikelihood[Employee Action],tbl_ResponseLikelihood[Likelihood Score])</f>
        <v>2</v>
      </c>
      <c r="L4569">
        <f>tbl_logs[[#This Row],[Impact Score]]*tbl_logs[[#This Row],[Response Multiplier]]</f>
        <v>6</v>
      </c>
      <c r="M4569" t="str" cm="1">
        <f t="array" ref="M4569">_xlfn.IFS(tbl_logs[[#This Row],[Total Score]]&lt;=4, "Low", tbl_logs[[#This Row],[Total Score]]&lt;=10, "Medium", tbl_logs[[#This Row],[Total Score]]&lt;=19, "High", tbl_logs[[#This Row],[Total Score]]&lt;=25, "Very High")</f>
        <v>Medium</v>
      </c>
      <c r="N4569" t="str" cm="1">
        <f t="array" ref="N4569">_xlfn.IFS(tbl_logs[[#This Row],[Total Score]]&lt;=4, "Low", tbl_logs[[#This Row],[Total Score]]&lt;=10, "Medium", tbl_logs[[#This Row],[Total Score]]&lt;=17, "High", tbl_logs[[#This Row],[Total Score]]&lt;=25, "Critical")</f>
        <v>Medium</v>
      </c>
    </row>
    <row r="4570" spans="1:14" x14ac:dyDescent="0.3">
      <c r="A4570" t="s">
        <v>1192</v>
      </c>
      <c r="B4570" s="1">
        <v>46106.443749999999</v>
      </c>
      <c r="C4570" t="s">
        <v>35</v>
      </c>
      <c r="D4570" t="s">
        <v>15</v>
      </c>
      <c r="E4570" t="s">
        <v>19</v>
      </c>
      <c r="F4570" t="s">
        <v>10</v>
      </c>
      <c r="G4570" s="2">
        <v>0.44374999999999998</v>
      </c>
      <c r="H4570" s="3">
        <v>46106</v>
      </c>
      <c r="I4570">
        <v>3</v>
      </c>
      <c r="J4570">
        <f>_xlfn.XLOOKUP(tbl_logs[[#This Row],[Target_Department]],tbl_DeptWeight[Department], tbl_DeptWeight[Impact Score])</f>
        <v>1</v>
      </c>
      <c r="K4570">
        <f>_xlfn.XLOOKUP(tbl_logs[[#This Row],[Employee_Action]],tbl_ResponseLikelihood[Employee Action],tbl_ResponseLikelihood[Likelihood Score])</f>
        <v>2</v>
      </c>
      <c r="L4570">
        <f>tbl_logs[[#This Row],[Impact Score]]*tbl_logs[[#This Row],[Response Multiplier]]</f>
        <v>2</v>
      </c>
      <c r="M4570" t="str" cm="1">
        <f t="array" ref="M4570">_xlfn.IFS(tbl_logs[[#This Row],[Total Score]]&lt;=4, "Low", tbl_logs[[#This Row],[Total Score]]&lt;=10, "Medium", tbl_logs[[#This Row],[Total Score]]&lt;=19, "High", tbl_logs[[#This Row],[Total Score]]&lt;=25, "Very High")</f>
        <v>Low</v>
      </c>
      <c r="N4570" t="str" cm="1">
        <f t="array" ref="N4570">_xlfn.IFS(tbl_logs[[#This Row],[Total Score]]&lt;=4, "Low", tbl_logs[[#This Row],[Total Score]]&lt;=10, "Medium", tbl_logs[[#This Row],[Total Score]]&lt;=17, "High", tbl_logs[[#This Row],[Total Score]]&lt;=25, "Critical")</f>
        <v>Low</v>
      </c>
    </row>
    <row r="4571" spans="1:14" x14ac:dyDescent="0.3">
      <c r="A4571" t="s">
        <v>3355</v>
      </c>
      <c r="B4571" s="1">
        <v>46106.447222222225</v>
      </c>
      <c r="C4571" t="s">
        <v>7</v>
      </c>
      <c r="D4571" t="s">
        <v>8</v>
      </c>
      <c r="E4571" t="s">
        <v>19</v>
      </c>
      <c r="F4571" t="s">
        <v>20</v>
      </c>
      <c r="G4571" s="2">
        <v>0.44722222222222224</v>
      </c>
      <c r="H4571" s="3">
        <v>46106</v>
      </c>
      <c r="I4571">
        <v>3</v>
      </c>
      <c r="J4571">
        <f>_xlfn.XLOOKUP(tbl_logs[[#This Row],[Target_Department]],tbl_DeptWeight[Department], tbl_DeptWeight[Impact Score])</f>
        <v>3</v>
      </c>
      <c r="K4571">
        <f>_xlfn.XLOOKUP(tbl_logs[[#This Row],[Employee_Action]],tbl_ResponseLikelihood[Employee Action],tbl_ResponseLikelihood[Likelihood Score])</f>
        <v>2</v>
      </c>
      <c r="L4571">
        <f>tbl_logs[[#This Row],[Impact Score]]*tbl_logs[[#This Row],[Response Multiplier]]</f>
        <v>6</v>
      </c>
      <c r="M4571" t="str" cm="1">
        <f t="array" ref="M4571">_xlfn.IFS(tbl_logs[[#This Row],[Total Score]]&lt;=4, "Low", tbl_logs[[#This Row],[Total Score]]&lt;=10, "Medium", tbl_logs[[#This Row],[Total Score]]&lt;=19, "High", tbl_logs[[#This Row],[Total Score]]&lt;=25, "Very High")</f>
        <v>Medium</v>
      </c>
      <c r="N4571" t="str" cm="1">
        <f t="array" ref="N4571">_xlfn.IFS(tbl_logs[[#This Row],[Total Score]]&lt;=4, "Low", tbl_logs[[#This Row],[Total Score]]&lt;=10, "Medium", tbl_logs[[#This Row],[Total Score]]&lt;=17, "High", tbl_logs[[#This Row],[Total Score]]&lt;=25, "Critical")</f>
        <v>Medium</v>
      </c>
    </row>
    <row r="4572" spans="1:14" x14ac:dyDescent="0.3">
      <c r="A4572" t="s">
        <v>4868</v>
      </c>
      <c r="B4572" s="1">
        <v>46106.472222222219</v>
      </c>
      <c r="C4572" t="s">
        <v>7</v>
      </c>
      <c r="D4572" t="s">
        <v>22</v>
      </c>
      <c r="E4572" t="s">
        <v>19</v>
      </c>
      <c r="F4572" t="s">
        <v>20</v>
      </c>
      <c r="G4572" s="2">
        <v>0.47222222222222221</v>
      </c>
      <c r="H4572" s="3">
        <v>46106</v>
      </c>
      <c r="I4572">
        <v>3</v>
      </c>
      <c r="J4572">
        <f>_xlfn.XLOOKUP(tbl_logs[[#This Row],[Target_Department]],tbl_DeptWeight[Department], tbl_DeptWeight[Impact Score])</f>
        <v>3</v>
      </c>
      <c r="K4572">
        <f>_xlfn.XLOOKUP(tbl_logs[[#This Row],[Employee_Action]],tbl_ResponseLikelihood[Employee Action],tbl_ResponseLikelihood[Likelihood Score])</f>
        <v>2</v>
      </c>
      <c r="L4572">
        <f>tbl_logs[[#This Row],[Impact Score]]*tbl_logs[[#This Row],[Response Multiplier]]</f>
        <v>6</v>
      </c>
      <c r="M4572" t="str" cm="1">
        <f t="array" ref="M4572">_xlfn.IFS(tbl_logs[[#This Row],[Total Score]]&lt;=4, "Low", tbl_logs[[#This Row],[Total Score]]&lt;=10, "Medium", tbl_logs[[#This Row],[Total Score]]&lt;=19, "High", tbl_logs[[#This Row],[Total Score]]&lt;=25, "Very High")</f>
        <v>Medium</v>
      </c>
      <c r="N4572" t="str" cm="1">
        <f t="array" ref="N4572">_xlfn.IFS(tbl_logs[[#This Row],[Total Score]]&lt;=4, "Low", tbl_logs[[#This Row],[Total Score]]&lt;=10, "Medium", tbl_logs[[#This Row],[Total Score]]&lt;=17, "High", tbl_logs[[#This Row],[Total Score]]&lt;=25, "Critical")</f>
        <v>Medium</v>
      </c>
    </row>
    <row r="4573" spans="1:14" x14ac:dyDescent="0.3">
      <c r="A4573" t="s">
        <v>1779</v>
      </c>
      <c r="B4573" s="1">
        <v>46106.490277777775</v>
      </c>
      <c r="C4573" t="s">
        <v>7</v>
      </c>
      <c r="D4573" t="s">
        <v>15</v>
      </c>
      <c r="E4573" t="s">
        <v>19</v>
      </c>
      <c r="F4573" t="s">
        <v>53</v>
      </c>
      <c r="G4573" s="2">
        <v>0.49027777777777776</v>
      </c>
      <c r="H4573" s="3">
        <v>46106</v>
      </c>
      <c r="I4573">
        <v>3</v>
      </c>
      <c r="J4573">
        <f>_xlfn.XLOOKUP(tbl_logs[[#This Row],[Target_Department]],tbl_DeptWeight[Department], tbl_DeptWeight[Impact Score])</f>
        <v>3</v>
      </c>
      <c r="K4573">
        <f>_xlfn.XLOOKUP(tbl_logs[[#This Row],[Employee_Action]],tbl_ResponseLikelihood[Employee Action],tbl_ResponseLikelihood[Likelihood Score])</f>
        <v>5</v>
      </c>
      <c r="L4573">
        <f>tbl_logs[[#This Row],[Impact Score]]*tbl_logs[[#This Row],[Response Multiplier]]</f>
        <v>15</v>
      </c>
      <c r="M4573" t="str" cm="1">
        <f t="array" ref="M4573">_xlfn.IFS(tbl_logs[[#This Row],[Total Score]]&lt;=4, "Low", tbl_logs[[#This Row],[Total Score]]&lt;=10, "Medium", tbl_logs[[#This Row],[Total Score]]&lt;=19, "High", tbl_logs[[#This Row],[Total Score]]&lt;=25, "Very High")</f>
        <v>High</v>
      </c>
      <c r="N4573" t="str" cm="1">
        <f t="array" ref="N4573">_xlfn.IFS(tbl_logs[[#This Row],[Total Score]]&lt;=4, "Low", tbl_logs[[#This Row],[Total Score]]&lt;=10, "Medium", tbl_logs[[#This Row],[Total Score]]&lt;=17, "High", tbl_logs[[#This Row],[Total Score]]&lt;=25, "Critical")</f>
        <v>High</v>
      </c>
    </row>
    <row r="4574" spans="1:14" x14ac:dyDescent="0.3">
      <c r="A4574" t="s">
        <v>2845</v>
      </c>
      <c r="B4574" s="1">
        <v>46106.492361111108</v>
      </c>
      <c r="C4574" t="s">
        <v>7</v>
      </c>
      <c r="D4574" t="s">
        <v>22</v>
      </c>
      <c r="E4574" t="s">
        <v>19</v>
      </c>
      <c r="F4574" t="s">
        <v>13</v>
      </c>
      <c r="G4574" s="2">
        <v>0.49236111111111114</v>
      </c>
      <c r="H4574" s="3">
        <v>46106</v>
      </c>
      <c r="I4574">
        <v>3</v>
      </c>
      <c r="J4574">
        <f>_xlfn.XLOOKUP(tbl_logs[[#This Row],[Target_Department]],tbl_DeptWeight[Department], tbl_DeptWeight[Impact Score])</f>
        <v>3</v>
      </c>
      <c r="K4574">
        <f>_xlfn.XLOOKUP(tbl_logs[[#This Row],[Employee_Action]],tbl_ResponseLikelihood[Employee Action],tbl_ResponseLikelihood[Likelihood Score])</f>
        <v>1</v>
      </c>
      <c r="L4574">
        <f>tbl_logs[[#This Row],[Impact Score]]*tbl_logs[[#This Row],[Response Multiplier]]</f>
        <v>3</v>
      </c>
      <c r="M4574" t="str" cm="1">
        <f t="array" ref="M4574">_xlfn.IFS(tbl_logs[[#This Row],[Total Score]]&lt;=4, "Low", tbl_logs[[#This Row],[Total Score]]&lt;=10, "Medium", tbl_logs[[#This Row],[Total Score]]&lt;=19, "High", tbl_logs[[#This Row],[Total Score]]&lt;=25, "Very High")</f>
        <v>Low</v>
      </c>
      <c r="N4574" t="str" cm="1">
        <f t="array" ref="N4574">_xlfn.IFS(tbl_logs[[#This Row],[Total Score]]&lt;=4, "Low", tbl_logs[[#This Row],[Total Score]]&lt;=10, "Medium", tbl_logs[[#This Row],[Total Score]]&lt;=17, "High", tbl_logs[[#This Row],[Total Score]]&lt;=25, "Critical")</f>
        <v>Low</v>
      </c>
    </row>
    <row r="4575" spans="1:14" x14ac:dyDescent="0.3">
      <c r="A4575" t="s">
        <v>4941</v>
      </c>
      <c r="B4575" s="1">
        <v>46106.496527777781</v>
      </c>
      <c r="C4575" t="s">
        <v>7</v>
      </c>
      <c r="D4575" t="s">
        <v>22</v>
      </c>
      <c r="E4575" t="s">
        <v>9</v>
      </c>
      <c r="F4575" t="s">
        <v>20</v>
      </c>
      <c r="G4575" s="2">
        <v>0.49652777777777779</v>
      </c>
      <c r="H4575" s="3">
        <v>46106</v>
      </c>
      <c r="I4575">
        <v>3</v>
      </c>
      <c r="J4575">
        <f>_xlfn.XLOOKUP(tbl_logs[[#This Row],[Target_Department]],tbl_DeptWeight[Department], tbl_DeptWeight[Impact Score])</f>
        <v>3</v>
      </c>
      <c r="K4575">
        <f>_xlfn.XLOOKUP(tbl_logs[[#This Row],[Employee_Action]],tbl_ResponseLikelihood[Employee Action],tbl_ResponseLikelihood[Likelihood Score])</f>
        <v>2</v>
      </c>
      <c r="L4575">
        <f>tbl_logs[[#This Row],[Impact Score]]*tbl_logs[[#This Row],[Response Multiplier]]</f>
        <v>6</v>
      </c>
      <c r="M4575" t="str" cm="1">
        <f t="array" ref="M4575">_xlfn.IFS(tbl_logs[[#This Row],[Total Score]]&lt;=4, "Low", tbl_logs[[#This Row],[Total Score]]&lt;=10, "Medium", tbl_logs[[#This Row],[Total Score]]&lt;=19, "High", tbl_logs[[#This Row],[Total Score]]&lt;=25, "Very High")</f>
        <v>Medium</v>
      </c>
      <c r="N4575" t="str" cm="1">
        <f t="array" ref="N4575">_xlfn.IFS(tbl_logs[[#This Row],[Total Score]]&lt;=4, "Low", tbl_logs[[#This Row],[Total Score]]&lt;=10, "Medium", tbl_logs[[#This Row],[Total Score]]&lt;=17, "High", tbl_logs[[#This Row],[Total Score]]&lt;=25, "Critical")</f>
        <v>Medium</v>
      </c>
    </row>
    <row r="4576" spans="1:14" x14ac:dyDescent="0.3">
      <c r="A4576" t="s">
        <v>3334</v>
      </c>
      <c r="B4576" s="1">
        <v>46106.513194444444</v>
      </c>
      <c r="C4576" t="s">
        <v>35</v>
      </c>
      <c r="D4576" t="s">
        <v>18</v>
      </c>
      <c r="E4576" t="s">
        <v>9</v>
      </c>
      <c r="F4576" t="s">
        <v>10</v>
      </c>
      <c r="G4576" s="2">
        <v>0.5131944444444444</v>
      </c>
      <c r="H4576" s="3">
        <v>46106</v>
      </c>
      <c r="I4576">
        <v>3</v>
      </c>
      <c r="J4576">
        <f>_xlfn.XLOOKUP(tbl_logs[[#This Row],[Target_Department]],tbl_DeptWeight[Department], tbl_DeptWeight[Impact Score])</f>
        <v>1</v>
      </c>
      <c r="K4576">
        <f>_xlfn.XLOOKUP(tbl_logs[[#This Row],[Employee_Action]],tbl_ResponseLikelihood[Employee Action],tbl_ResponseLikelihood[Likelihood Score])</f>
        <v>2</v>
      </c>
      <c r="L4576">
        <f>tbl_logs[[#This Row],[Impact Score]]*tbl_logs[[#This Row],[Response Multiplier]]</f>
        <v>2</v>
      </c>
      <c r="M4576" t="str" cm="1">
        <f t="array" ref="M4576">_xlfn.IFS(tbl_logs[[#This Row],[Total Score]]&lt;=4, "Low", tbl_logs[[#This Row],[Total Score]]&lt;=10, "Medium", tbl_logs[[#This Row],[Total Score]]&lt;=19, "High", tbl_logs[[#This Row],[Total Score]]&lt;=25, "Very High")</f>
        <v>Low</v>
      </c>
      <c r="N4576" t="str" cm="1">
        <f t="array" ref="N4576">_xlfn.IFS(tbl_logs[[#This Row],[Total Score]]&lt;=4, "Low", tbl_logs[[#This Row],[Total Score]]&lt;=10, "Medium", tbl_logs[[#This Row],[Total Score]]&lt;=17, "High", tbl_logs[[#This Row],[Total Score]]&lt;=25, "Critical")</f>
        <v>Low</v>
      </c>
    </row>
    <row r="4577" spans="1:14" x14ac:dyDescent="0.3">
      <c r="A4577" t="s">
        <v>4603</v>
      </c>
      <c r="B4577" s="1">
        <v>46106.531944444447</v>
      </c>
      <c r="C4577" t="s">
        <v>47</v>
      </c>
      <c r="D4577" t="s">
        <v>8</v>
      </c>
      <c r="E4577" t="s">
        <v>31</v>
      </c>
      <c r="F4577" t="s">
        <v>20</v>
      </c>
      <c r="G4577" s="2">
        <v>0.53194444444444444</v>
      </c>
      <c r="H4577" s="3">
        <v>46106</v>
      </c>
      <c r="I4577">
        <v>3</v>
      </c>
      <c r="J4577">
        <f>_xlfn.XLOOKUP(tbl_logs[[#This Row],[Target_Department]],tbl_DeptWeight[Department], tbl_DeptWeight[Impact Score])</f>
        <v>1</v>
      </c>
      <c r="K4577">
        <f>_xlfn.XLOOKUP(tbl_logs[[#This Row],[Employee_Action]],tbl_ResponseLikelihood[Employee Action],tbl_ResponseLikelihood[Likelihood Score])</f>
        <v>2</v>
      </c>
      <c r="L4577">
        <f>tbl_logs[[#This Row],[Impact Score]]*tbl_logs[[#This Row],[Response Multiplier]]</f>
        <v>2</v>
      </c>
      <c r="M4577" t="str" cm="1">
        <f t="array" ref="M4577">_xlfn.IFS(tbl_logs[[#This Row],[Total Score]]&lt;=4, "Low", tbl_logs[[#This Row],[Total Score]]&lt;=10, "Medium", tbl_logs[[#This Row],[Total Score]]&lt;=19, "High", tbl_logs[[#This Row],[Total Score]]&lt;=25, "Very High")</f>
        <v>Low</v>
      </c>
      <c r="N4577" t="str" cm="1">
        <f t="array" ref="N4577">_xlfn.IFS(tbl_logs[[#This Row],[Total Score]]&lt;=4, "Low", tbl_logs[[#This Row],[Total Score]]&lt;=10, "Medium", tbl_logs[[#This Row],[Total Score]]&lt;=17, "High", tbl_logs[[#This Row],[Total Score]]&lt;=25, "Critical")</f>
        <v>Low</v>
      </c>
    </row>
    <row r="4578" spans="1:14" x14ac:dyDescent="0.3">
      <c r="A4578" t="s">
        <v>618</v>
      </c>
      <c r="B4578" s="1">
        <v>46106.55</v>
      </c>
      <c r="C4578" t="s">
        <v>12</v>
      </c>
      <c r="D4578" t="s">
        <v>18</v>
      </c>
      <c r="E4578" t="s">
        <v>16</v>
      </c>
      <c r="F4578" t="s">
        <v>33</v>
      </c>
      <c r="G4578" s="2">
        <v>0.55000000000000004</v>
      </c>
      <c r="H4578" s="3">
        <v>46106</v>
      </c>
      <c r="I4578">
        <v>3</v>
      </c>
      <c r="J4578">
        <f>_xlfn.XLOOKUP(tbl_logs[[#This Row],[Target_Department]],tbl_DeptWeight[Department], tbl_DeptWeight[Impact Score])</f>
        <v>1</v>
      </c>
      <c r="K4578">
        <f>_xlfn.XLOOKUP(tbl_logs[[#This Row],[Employee_Action]],tbl_ResponseLikelihood[Employee Action],tbl_ResponseLikelihood[Likelihood Score])</f>
        <v>4</v>
      </c>
      <c r="L4578">
        <f>tbl_logs[[#This Row],[Impact Score]]*tbl_logs[[#This Row],[Response Multiplier]]</f>
        <v>4</v>
      </c>
      <c r="M4578" t="str" cm="1">
        <f t="array" ref="M4578">_xlfn.IFS(tbl_logs[[#This Row],[Total Score]]&lt;=4, "Low", tbl_logs[[#This Row],[Total Score]]&lt;=10, "Medium", tbl_logs[[#This Row],[Total Score]]&lt;=19, "High", tbl_logs[[#This Row],[Total Score]]&lt;=25, "Very High")</f>
        <v>Low</v>
      </c>
      <c r="N4578" t="str" cm="1">
        <f t="array" ref="N4578">_xlfn.IFS(tbl_logs[[#This Row],[Total Score]]&lt;=4, "Low", tbl_logs[[#This Row],[Total Score]]&lt;=10, "Medium", tbl_logs[[#This Row],[Total Score]]&lt;=17, "High", tbl_logs[[#This Row],[Total Score]]&lt;=25, "Critical")</f>
        <v>Low</v>
      </c>
    </row>
    <row r="4579" spans="1:14" x14ac:dyDescent="0.3">
      <c r="A4579" t="s">
        <v>2781</v>
      </c>
      <c r="B4579" s="1">
        <v>46106.561111111114</v>
      </c>
      <c r="C4579" t="s">
        <v>7</v>
      </c>
      <c r="D4579" t="s">
        <v>8</v>
      </c>
      <c r="E4579" t="s">
        <v>19</v>
      </c>
      <c r="F4579" t="s">
        <v>10</v>
      </c>
      <c r="G4579" s="2">
        <v>0.56111111111111112</v>
      </c>
      <c r="H4579" s="3">
        <v>46106</v>
      </c>
      <c r="I4579">
        <v>3</v>
      </c>
      <c r="J4579">
        <f>_xlfn.XLOOKUP(tbl_logs[[#This Row],[Target_Department]],tbl_DeptWeight[Department], tbl_DeptWeight[Impact Score])</f>
        <v>3</v>
      </c>
      <c r="K4579">
        <f>_xlfn.XLOOKUP(tbl_logs[[#This Row],[Employee_Action]],tbl_ResponseLikelihood[Employee Action],tbl_ResponseLikelihood[Likelihood Score])</f>
        <v>2</v>
      </c>
      <c r="L4579">
        <f>tbl_logs[[#This Row],[Impact Score]]*tbl_logs[[#This Row],[Response Multiplier]]</f>
        <v>6</v>
      </c>
      <c r="M4579" t="str" cm="1">
        <f t="array" ref="M4579">_xlfn.IFS(tbl_logs[[#This Row],[Total Score]]&lt;=4, "Low", tbl_logs[[#This Row],[Total Score]]&lt;=10, "Medium", tbl_logs[[#This Row],[Total Score]]&lt;=19, "High", tbl_logs[[#This Row],[Total Score]]&lt;=25, "Very High")</f>
        <v>Medium</v>
      </c>
      <c r="N4579" t="str" cm="1">
        <f t="array" ref="N4579">_xlfn.IFS(tbl_logs[[#This Row],[Total Score]]&lt;=4, "Low", tbl_logs[[#This Row],[Total Score]]&lt;=10, "Medium", tbl_logs[[#This Row],[Total Score]]&lt;=17, "High", tbl_logs[[#This Row],[Total Score]]&lt;=25, "Critical")</f>
        <v>Medium</v>
      </c>
    </row>
    <row r="4580" spans="1:14" x14ac:dyDescent="0.3">
      <c r="A4580" t="s">
        <v>2135</v>
      </c>
      <c r="B4580" s="1">
        <v>46106.561111111114</v>
      </c>
      <c r="C4580" t="s">
        <v>7</v>
      </c>
      <c r="D4580" t="s">
        <v>8</v>
      </c>
      <c r="E4580" t="s">
        <v>19</v>
      </c>
      <c r="F4580" t="s">
        <v>20</v>
      </c>
      <c r="G4580" s="2">
        <v>0.56111111111111112</v>
      </c>
      <c r="H4580" s="3">
        <v>46106</v>
      </c>
      <c r="I4580">
        <v>3</v>
      </c>
      <c r="J4580">
        <f>_xlfn.XLOOKUP(tbl_logs[[#This Row],[Target_Department]],tbl_DeptWeight[Department], tbl_DeptWeight[Impact Score])</f>
        <v>3</v>
      </c>
      <c r="K4580">
        <f>_xlfn.XLOOKUP(tbl_logs[[#This Row],[Employee_Action]],tbl_ResponseLikelihood[Employee Action],tbl_ResponseLikelihood[Likelihood Score])</f>
        <v>2</v>
      </c>
      <c r="L4580">
        <f>tbl_logs[[#This Row],[Impact Score]]*tbl_logs[[#This Row],[Response Multiplier]]</f>
        <v>6</v>
      </c>
      <c r="M4580" t="str" cm="1">
        <f t="array" ref="M4580">_xlfn.IFS(tbl_logs[[#This Row],[Total Score]]&lt;=4, "Low", tbl_logs[[#This Row],[Total Score]]&lt;=10, "Medium", tbl_logs[[#This Row],[Total Score]]&lt;=19, "High", tbl_logs[[#This Row],[Total Score]]&lt;=25, "Very High")</f>
        <v>Medium</v>
      </c>
      <c r="N4580" t="str" cm="1">
        <f t="array" ref="N4580">_xlfn.IFS(tbl_logs[[#This Row],[Total Score]]&lt;=4, "Low", tbl_logs[[#This Row],[Total Score]]&lt;=10, "Medium", tbl_logs[[#This Row],[Total Score]]&lt;=17, "High", tbl_logs[[#This Row],[Total Score]]&lt;=25, "Critical")</f>
        <v>Medium</v>
      </c>
    </row>
    <row r="4581" spans="1:14" x14ac:dyDescent="0.3">
      <c r="A4581" t="s">
        <v>3473</v>
      </c>
      <c r="B4581" s="1">
        <v>46106.602083333331</v>
      </c>
      <c r="C4581" t="s">
        <v>7</v>
      </c>
      <c r="D4581" t="s">
        <v>22</v>
      </c>
      <c r="E4581" t="s">
        <v>19</v>
      </c>
      <c r="F4581" t="s">
        <v>20</v>
      </c>
      <c r="G4581" s="2">
        <v>0.6020833333333333</v>
      </c>
      <c r="H4581" s="3">
        <v>46106</v>
      </c>
      <c r="I4581">
        <v>3</v>
      </c>
      <c r="J4581">
        <f>_xlfn.XLOOKUP(tbl_logs[[#This Row],[Target_Department]],tbl_DeptWeight[Department], tbl_DeptWeight[Impact Score])</f>
        <v>3</v>
      </c>
      <c r="K4581">
        <f>_xlfn.XLOOKUP(tbl_logs[[#This Row],[Employee_Action]],tbl_ResponseLikelihood[Employee Action],tbl_ResponseLikelihood[Likelihood Score])</f>
        <v>2</v>
      </c>
      <c r="L4581">
        <f>tbl_logs[[#This Row],[Impact Score]]*tbl_logs[[#This Row],[Response Multiplier]]</f>
        <v>6</v>
      </c>
      <c r="M4581" t="str" cm="1">
        <f t="array" ref="M4581">_xlfn.IFS(tbl_logs[[#This Row],[Total Score]]&lt;=4, "Low", tbl_logs[[#This Row],[Total Score]]&lt;=10, "Medium", tbl_logs[[#This Row],[Total Score]]&lt;=19, "High", tbl_logs[[#This Row],[Total Score]]&lt;=25, "Very High")</f>
        <v>Medium</v>
      </c>
      <c r="N4581" t="str" cm="1">
        <f t="array" ref="N4581">_xlfn.IFS(tbl_logs[[#This Row],[Total Score]]&lt;=4, "Low", tbl_logs[[#This Row],[Total Score]]&lt;=10, "Medium", tbl_logs[[#This Row],[Total Score]]&lt;=17, "High", tbl_logs[[#This Row],[Total Score]]&lt;=25, "Critical")</f>
        <v>Medium</v>
      </c>
    </row>
    <row r="4582" spans="1:14" x14ac:dyDescent="0.3">
      <c r="A4582" t="s">
        <v>4444</v>
      </c>
      <c r="B4582" s="1">
        <v>46106.617361111108</v>
      </c>
      <c r="C4582" t="s">
        <v>7</v>
      </c>
      <c r="D4582" t="s">
        <v>8</v>
      </c>
      <c r="E4582" t="s">
        <v>19</v>
      </c>
      <c r="F4582" t="s">
        <v>10</v>
      </c>
      <c r="G4582" s="2">
        <v>0.61736111111111114</v>
      </c>
      <c r="H4582" s="3">
        <v>46106</v>
      </c>
      <c r="I4582">
        <v>3</v>
      </c>
      <c r="J4582">
        <f>_xlfn.XLOOKUP(tbl_logs[[#This Row],[Target_Department]],tbl_DeptWeight[Department], tbl_DeptWeight[Impact Score])</f>
        <v>3</v>
      </c>
      <c r="K4582">
        <f>_xlfn.XLOOKUP(tbl_logs[[#This Row],[Employee_Action]],tbl_ResponseLikelihood[Employee Action],tbl_ResponseLikelihood[Likelihood Score])</f>
        <v>2</v>
      </c>
      <c r="L4582">
        <f>tbl_logs[[#This Row],[Impact Score]]*tbl_logs[[#This Row],[Response Multiplier]]</f>
        <v>6</v>
      </c>
      <c r="M4582" t="str" cm="1">
        <f t="array" ref="M4582">_xlfn.IFS(tbl_logs[[#This Row],[Total Score]]&lt;=4, "Low", tbl_logs[[#This Row],[Total Score]]&lt;=10, "Medium", tbl_logs[[#This Row],[Total Score]]&lt;=19, "High", tbl_logs[[#This Row],[Total Score]]&lt;=25, "Very High")</f>
        <v>Medium</v>
      </c>
      <c r="N4582" t="str" cm="1">
        <f t="array" ref="N4582">_xlfn.IFS(tbl_logs[[#This Row],[Total Score]]&lt;=4, "Low", tbl_logs[[#This Row],[Total Score]]&lt;=10, "Medium", tbl_logs[[#This Row],[Total Score]]&lt;=17, "High", tbl_logs[[#This Row],[Total Score]]&lt;=25, "Critical")</f>
        <v>Medium</v>
      </c>
    </row>
    <row r="4583" spans="1:14" x14ac:dyDescent="0.3">
      <c r="A4583" t="s">
        <v>3973</v>
      </c>
      <c r="B4583" s="1">
        <v>46106.633333333331</v>
      </c>
      <c r="C4583" t="s">
        <v>7</v>
      </c>
      <c r="D4583" t="s">
        <v>22</v>
      </c>
      <c r="E4583" t="s">
        <v>19</v>
      </c>
      <c r="F4583" t="s">
        <v>20</v>
      </c>
      <c r="G4583" s="2">
        <v>0.6333333333333333</v>
      </c>
      <c r="H4583" s="3">
        <v>46106</v>
      </c>
      <c r="I4583">
        <v>3</v>
      </c>
      <c r="J4583">
        <f>_xlfn.XLOOKUP(tbl_logs[[#This Row],[Target_Department]],tbl_DeptWeight[Department], tbl_DeptWeight[Impact Score])</f>
        <v>3</v>
      </c>
      <c r="K4583">
        <f>_xlfn.XLOOKUP(tbl_logs[[#This Row],[Employee_Action]],tbl_ResponseLikelihood[Employee Action],tbl_ResponseLikelihood[Likelihood Score])</f>
        <v>2</v>
      </c>
      <c r="L4583">
        <f>tbl_logs[[#This Row],[Impact Score]]*tbl_logs[[#This Row],[Response Multiplier]]</f>
        <v>6</v>
      </c>
      <c r="M4583" t="str" cm="1">
        <f t="array" ref="M4583">_xlfn.IFS(tbl_logs[[#This Row],[Total Score]]&lt;=4, "Low", tbl_logs[[#This Row],[Total Score]]&lt;=10, "Medium", tbl_logs[[#This Row],[Total Score]]&lt;=19, "High", tbl_logs[[#This Row],[Total Score]]&lt;=25, "Very High")</f>
        <v>Medium</v>
      </c>
      <c r="N4583" t="str" cm="1">
        <f t="array" ref="N4583">_xlfn.IFS(tbl_logs[[#This Row],[Total Score]]&lt;=4, "Low", tbl_logs[[#This Row],[Total Score]]&lt;=10, "Medium", tbl_logs[[#This Row],[Total Score]]&lt;=17, "High", tbl_logs[[#This Row],[Total Score]]&lt;=25, "Critical")</f>
        <v>Medium</v>
      </c>
    </row>
    <row r="4584" spans="1:14" x14ac:dyDescent="0.3">
      <c r="A4584" t="s">
        <v>1894</v>
      </c>
      <c r="B4584" s="1">
        <v>46106.705555555556</v>
      </c>
      <c r="C4584" t="s">
        <v>7</v>
      </c>
      <c r="D4584" t="s">
        <v>22</v>
      </c>
      <c r="E4584" t="s">
        <v>19</v>
      </c>
      <c r="F4584" t="s">
        <v>13</v>
      </c>
      <c r="G4584" s="2">
        <v>0.7055555555555556</v>
      </c>
      <c r="H4584" s="3">
        <v>46106</v>
      </c>
      <c r="I4584">
        <v>3</v>
      </c>
      <c r="J4584">
        <f>_xlfn.XLOOKUP(tbl_logs[[#This Row],[Target_Department]],tbl_DeptWeight[Department], tbl_DeptWeight[Impact Score])</f>
        <v>3</v>
      </c>
      <c r="K4584">
        <f>_xlfn.XLOOKUP(tbl_logs[[#This Row],[Employee_Action]],tbl_ResponseLikelihood[Employee Action],tbl_ResponseLikelihood[Likelihood Score])</f>
        <v>1</v>
      </c>
      <c r="L4584">
        <f>tbl_logs[[#This Row],[Impact Score]]*tbl_logs[[#This Row],[Response Multiplier]]</f>
        <v>3</v>
      </c>
      <c r="M4584" t="str" cm="1">
        <f t="array" ref="M4584">_xlfn.IFS(tbl_logs[[#This Row],[Total Score]]&lt;=4, "Low", tbl_logs[[#This Row],[Total Score]]&lt;=10, "Medium", tbl_logs[[#This Row],[Total Score]]&lt;=19, "High", tbl_logs[[#This Row],[Total Score]]&lt;=25, "Very High")</f>
        <v>Low</v>
      </c>
      <c r="N4584" t="str" cm="1">
        <f t="array" ref="N4584">_xlfn.IFS(tbl_logs[[#This Row],[Total Score]]&lt;=4, "Low", tbl_logs[[#This Row],[Total Score]]&lt;=10, "Medium", tbl_logs[[#This Row],[Total Score]]&lt;=17, "High", tbl_logs[[#This Row],[Total Score]]&lt;=25, "Critical")</f>
        <v>Low</v>
      </c>
    </row>
    <row r="4585" spans="1:14" x14ac:dyDescent="0.3">
      <c r="A4585" t="s">
        <v>2479</v>
      </c>
      <c r="B4585" s="1">
        <v>46106.711805555555</v>
      </c>
      <c r="C4585" t="s">
        <v>40</v>
      </c>
      <c r="D4585" t="s">
        <v>22</v>
      </c>
      <c r="E4585" t="s">
        <v>16</v>
      </c>
      <c r="F4585" t="s">
        <v>10</v>
      </c>
      <c r="G4585" s="2">
        <v>0.71180555555555558</v>
      </c>
      <c r="H4585" s="3">
        <v>46106</v>
      </c>
      <c r="I4585">
        <v>3</v>
      </c>
      <c r="J4585">
        <f>_xlfn.XLOOKUP(tbl_logs[[#This Row],[Target_Department]],tbl_DeptWeight[Department], tbl_DeptWeight[Impact Score])</f>
        <v>5</v>
      </c>
      <c r="K4585">
        <f>_xlfn.XLOOKUP(tbl_logs[[#This Row],[Employee_Action]],tbl_ResponseLikelihood[Employee Action],tbl_ResponseLikelihood[Likelihood Score])</f>
        <v>2</v>
      </c>
      <c r="L4585">
        <f>tbl_logs[[#This Row],[Impact Score]]*tbl_logs[[#This Row],[Response Multiplier]]</f>
        <v>10</v>
      </c>
      <c r="M4585" t="str" cm="1">
        <f t="array" ref="M4585">_xlfn.IFS(tbl_logs[[#This Row],[Total Score]]&lt;=4, "Low", tbl_logs[[#This Row],[Total Score]]&lt;=10, "Medium", tbl_logs[[#This Row],[Total Score]]&lt;=19, "High", tbl_logs[[#This Row],[Total Score]]&lt;=25, "Very High")</f>
        <v>Medium</v>
      </c>
      <c r="N4585" t="str" cm="1">
        <f t="array" ref="N4585">_xlfn.IFS(tbl_logs[[#This Row],[Total Score]]&lt;=4, "Low", tbl_logs[[#This Row],[Total Score]]&lt;=10, "Medium", tbl_logs[[#This Row],[Total Score]]&lt;=17, "High", tbl_logs[[#This Row],[Total Score]]&lt;=25, "Critical")</f>
        <v>Medium</v>
      </c>
    </row>
    <row r="4586" spans="1:14" x14ac:dyDescent="0.3">
      <c r="A4586" t="s">
        <v>1602</v>
      </c>
      <c r="B4586" s="1">
        <v>46106.730555555558</v>
      </c>
      <c r="C4586" t="s">
        <v>7</v>
      </c>
      <c r="D4586" t="s">
        <v>15</v>
      </c>
      <c r="E4586" t="s">
        <v>19</v>
      </c>
      <c r="F4586" t="s">
        <v>10</v>
      </c>
      <c r="G4586" s="2">
        <v>0.73055555555555551</v>
      </c>
      <c r="H4586" s="3">
        <v>46106</v>
      </c>
      <c r="I4586">
        <v>3</v>
      </c>
      <c r="J4586">
        <f>_xlfn.XLOOKUP(tbl_logs[[#This Row],[Target_Department]],tbl_DeptWeight[Department], tbl_DeptWeight[Impact Score])</f>
        <v>3</v>
      </c>
      <c r="K4586">
        <f>_xlfn.XLOOKUP(tbl_logs[[#This Row],[Employee_Action]],tbl_ResponseLikelihood[Employee Action],tbl_ResponseLikelihood[Likelihood Score])</f>
        <v>2</v>
      </c>
      <c r="L4586">
        <f>tbl_logs[[#This Row],[Impact Score]]*tbl_logs[[#This Row],[Response Multiplier]]</f>
        <v>6</v>
      </c>
      <c r="M4586" t="str" cm="1">
        <f t="array" ref="M4586">_xlfn.IFS(tbl_logs[[#This Row],[Total Score]]&lt;=4, "Low", tbl_logs[[#This Row],[Total Score]]&lt;=10, "Medium", tbl_logs[[#This Row],[Total Score]]&lt;=19, "High", tbl_logs[[#This Row],[Total Score]]&lt;=25, "Very High")</f>
        <v>Medium</v>
      </c>
      <c r="N4586" t="str" cm="1">
        <f t="array" ref="N4586">_xlfn.IFS(tbl_logs[[#This Row],[Total Score]]&lt;=4, "Low", tbl_logs[[#This Row],[Total Score]]&lt;=10, "Medium", tbl_logs[[#This Row],[Total Score]]&lt;=17, "High", tbl_logs[[#This Row],[Total Score]]&lt;=25, "Critical")</f>
        <v>Medium</v>
      </c>
    </row>
    <row r="4587" spans="1:14" x14ac:dyDescent="0.3">
      <c r="A4587" t="s">
        <v>1863</v>
      </c>
      <c r="B4587" s="1">
        <v>46106.736805555556</v>
      </c>
      <c r="C4587" t="s">
        <v>7</v>
      </c>
      <c r="D4587" t="s">
        <v>15</v>
      </c>
      <c r="E4587" t="s">
        <v>19</v>
      </c>
      <c r="F4587" t="s">
        <v>13</v>
      </c>
      <c r="G4587" s="2">
        <v>0.7368055555555556</v>
      </c>
      <c r="H4587" s="3">
        <v>46106</v>
      </c>
      <c r="I4587">
        <v>3</v>
      </c>
      <c r="J4587">
        <f>_xlfn.XLOOKUP(tbl_logs[[#This Row],[Target_Department]],tbl_DeptWeight[Department], tbl_DeptWeight[Impact Score])</f>
        <v>3</v>
      </c>
      <c r="K4587">
        <f>_xlfn.XLOOKUP(tbl_logs[[#This Row],[Employee_Action]],tbl_ResponseLikelihood[Employee Action],tbl_ResponseLikelihood[Likelihood Score])</f>
        <v>1</v>
      </c>
      <c r="L4587">
        <f>tbl_logs[[#This Row],[Impact Score]]*tbl_logs[[#This Row],[Response Multiplier]]</f>
        <v>3</v>
      </c>
      <c r="M4587" t="str" cm="1">
        <f t="array" ref="M4587">_xlfn.IFS(tbl_logs[[#This Row],[Total Score]]&lt;=4, "Low", tbl_logs[[#This Row],[Total Score]]&lt;=10, "Medium", tbl_logs[[#This Row],[Total Score]]&lt;=19, "High", tbl_logs[[#This Row],[Total Score]]&lt;=25, "Very High")</f>
        <v>Low</v>
      </c>
      <c r="N4587" t="str" cm="1">
        <f t="array" ref="N4587">_xlfn.IFS(tbl_logs[[#This Row],[Total Score]]&lt;=4, "Low", tbl_logs[[#This Row],[Total Score]]&lt;=10, "Medium", tbl_logs[[#This Row],[Total Score]]&lt;=17, "High", tbl_logs[[#This Row],[Total Score]]&lt;=25, "Critical")</f>
        <v>Low</v>
      </c>
    </row>
    <row r="4588" spans="1:14" x14ac:dyDescent="0.3">
      <c r="A4588" t="s">
        <v>1466</v>
      </c>
      <c r="B4588" s="1">
        <v>46106.737500000003</v>
      </c>
      <c r="C4588" t="s">
        <v>12</v>
      </c>
      <c r="D4588" t="s">
        <v>8</v>
      </c>
      <c r="E4588" t="s">
        <v>31</v>
      </c>
      <c r="F4588" t="s">
        <v>10</v>
      </c>
      <c r="G4588" s="2">
        <v>0.73750000000000004</v>
      </c>
      <c r="H4588" s="3">
        <v>46106</v>
      </c>
      <c r="I4588">
        <v>3</v>
      </c>
      <c r="J4588">
        <f>_xlfn.XLOOKUP(tbl_logs[[#This Row],[Target_Department]],tbl_DeptWeight[Department], tbl_DeptWeight[Impact Score])</f>
        <v>1</v>
      </c>
      <c r="K4588">
        <f>_xlfn.XLOOKUP(tbl_logs[[#This Row],[Employee_Action]],tbl_ResponseLikelihood[Employee Action],tbl_ResponseLikelihood[Likelihood Score])</f>
        <v>2</v>
      </c>
      <c r="L4588">
        <f>tbl_logs[[#This Row],[Impact Score]]*tbl_logs[[#This Row],[Response Multiplier]]</f>
        <v>2</v>
      </c>
      <c r="M4588" t="str" cm="1">
        <f t="array" ref="M4588">_xlfn.IFS(tbl_logs[[#This Row],[Total Score]]&lt;=4, "Low", tbl_logs[[#This Row],[Total Score]]&lt;=10, "Medium", tbl_logs[[#This Row],[Total Score]]&lt;=19, "High", tbl_logs[[#This Row],[Total Score]]&lt;=25, "Very High")</f>
        <v>Low</v>
      </c>
      <c r="N4588" t="str" cm="1">
        <f t="array" ref="N4588">_xlfn.IFS(tbl_logs[[#This Row],[Total Score]]&lt;=4, "Low", tbl_logs[[#This Row],[Total Score]]&lt;=10, "Medium", tbl_logs[[#This Row],[Total Score]]&lt;=17, "High", tbl_logs[[#This Row],[Total Score]]&lt;=25, "Critical")</f>
        <v>Low</v>
      </c>
    </row>
    <row r="4589" spans="1:14" x14ac:dyDescent="0.3">
      <c r="A4589" t="s">
        <v>482</v>
      </c>
      <c r="B4589" s="1">
        <v>46106.744444444441</v>
      </c>
      <c r="C4589" t="s">
        <v>12</v>
      </c>
      <c r="D4589" t="s">
        <v>8</v>
      </c>
      <c r="E4589" t="s">
        <v>19</v>
      </c>
      <c r="F4589" t="s">
        <v>13</v>
      </c>
      <c r="G4589" s="2">
        <v>0.74444444444444446</v>
      </c>
      <c r="H4589" s="3">
        <v>46106</v>
      </c>
      <c r="I4589">
        <v>3</v>
      </c>
      <c r="J4589">
        <f>_xlfn.XLOOKUP(tbl_logs[[#This Row],[Target_Department]],tbl_DeptWeight[Department], tbl_DeptWeight[Impact Score])</f>
        <v>1</v>
      </c>
      <c r="K4589">
        <f>_xlfn.XLOOKUP(tbl_logs[[#This Row],[Employee_Action]],tbl_ResponseLikelihood[Employee Action],tbl_ResponseLikelihood[Likelihood Score])</f>
        <v>1</v>
      </c>
      <c r="L4589">
        <f>tbl_logs[[#This Row],[Impact Score]]*tbl_logs[[#This Row],[Response Multiplier]]</f>
        <v>1</v>
      </c>
      <c r="M4589" t="str" cm="1">
        <f t="array" ref="M4589">_xlfn.IFS(tbl_logs[[#This Row],[Total Score]]&lt;=4, "Low", tbl_logs[[#This Row],[Total Score]]&lt;=10, "Medium", tbl_logs[[#This Row],[Total Score]]&lt;=19, "High", tbl_logs[[#This Row],[Total Score]]&lt;=25, "Very High")</f>
        <v>Low</v>
      </c>
      <c r="N4589" t="str" cm="1">
        <f t="array" ref="N4589">_xlfn.IFS(tbl_logs[[#This Row],[Total Score]]&lt;=4, "Low", tbl_logs[[#This Row],[Total Score]]&lt;=10, "Medium", tbl_logs[[#This Row],[Total Score]]&lt;=17, "High", tbl_logs[[#This Row],[Total Score]]&lt;=25, "Critical")</f>
        <v>Low</v>
      </c>
    </row>
    <row r="4590" spans="1:14" x14ac:dyDescent="0.3">
      <c r="A4590" t="s">
        <v>1175</v>
      </c>
      <c r="B4590" s="1">
        <v>46106.756944444445</v>
      </c>
      <c r="C4590" t="s">
        <v>26</v>
      </c>
      <c r="D4590" t="s">
        <v>8</v>
      </c>
      <c r="E4590" t="s">
        <v>19</v>
      </c>
      <c r="F4590" t="s">
        <v>20</v>
      </c>
      <c r="G4590" s="2">
        <v>0.75694444444444442</v>
      </c>
      <c r="H4590" s="3">
        <v>46106</v>
      </c>
      <c r="I4590">
        <v>3</v>
      </c>
      <c r="J4590">
        <f>_xlfn.XLOOKUP(tbl_logs[[#This Row],[Target_Department]],tbl_DeptWeight[Department], tbl_DeptWeight[Impact Score])</f>
        <v>3</v>
      </c>
      <c r="K4590">
        <f>_xlfn.XLOOKUP(tbl_logs[[#This Row],[Employee_Action]],tbl_ResponseLikelihood[Employee Action],tbl_ResponseLikelihood[Likelihood Score])</f>
        <v>2</v>
      </c>
      <c r="L4590">
        <f>tbl_logs[[#This Row],[Impact Score]]*tbl_logs[[#This Row],[Response Multiplier]]</f>
        <v>6</v>
      </c>
      <c r="M4590" t="str" cm="1">
        <f t="array" ref="M4590">_xlfn.IFS(tbl_logs[[#This Row],[Total Score]]&lt;=4, "Low", tbl_logs[[#This Row],[Total Score]]&lt;=10, "Medium", tbl_logs[[#This Row],[Total Score]]&lt;=19, "High", tbl_logs[[#This Row],[Total Score]]&lt;=25, "Very High")</f>
        <v>Medium</v>
      </c>
      <c r="N4590" t="str" cm="1">
        <f t="array" ref="N4590">_xlfn.IFS(tbl_logs[[#This Row],[Total Score]]&lt;=4, "Low", tbl_logs[[#This Row],[Total Score]]&lt;=10, "Medium", tbl_logs[[#This Row],[Total Score]]&lt;=17, "High", tbl_logs[[#This Row],[Total Score]]&lt;=25, "Critical")</f>
        <v>Medium</v>
      </c>
    </row>
    <row r="4591" spans="1:14" x14ac:dyDescent="0.3">
      <c r="A4591" t="s">
        <v>1717</v>
      </c>
      <c r="B4591" s="1">
        <v>46106.77847222222</v>
      </c>
      <c r="C4591" t="s">
        <v>35</v>
      </c>
      <c r="D4591" t="s">
        <v>18</v>
      </c>
      <c r="E4591" t="s">
        <v>31</v>
      </c>
      <c r="F4591" t="s">
        <v>13</v>
      </c>
      <c r="G4591" s="2">
        <v>0.77847222222222223</v>
      </c>
      <c r="H4591" s="3">
        <v>46106</v>
      </c>
      <c r="I4591">
        <v>3</v>
      </c>
      <c r="J4591">
        <f>_xlfn.XLOOKUP(tbl_logs[[#This Row],[Target_Department]],tbl_DeptWeight[Department], tbl_DeptWeight[Impact Score])</f>
        <v>1</v>
      </c>
      <c r="K4591">
        <f>_xlfn.XLOOKUP(tbl_logs[[#This Row],[Employee_Action]],tbl_ResponseLikelihood[Employee Action],tbl_ResponseLikelihood[Likelihood Score])</f>
        <v>1</v>
      </c>
      <c r="L4591">
        <f>tbl_logs[[#This Row],[Impact Score]]*tbl_logs[[#This Row],[Response Multiplier]]</f>
        <v>1</v>
      </c>
      <c r="M4591" t="str" cm="1">
        <f t="array" ref="M4591">_xlfn.IFS(tbl_logs[[#This Row],[Total Score]]&lt;=4, "Low", tbl_logs[[#This Row],[Total Score]]&lt;=10, "Medium", tbl_logs[[#This Row],[Total Score]]&lt;=19, "High", tbl_logs[[#This Row],[Total Score]]&lt;=25, "Very High")</f>
        <v>Low</v>
      </c>
      <c r="N4591" t="str" cm="1">
        <f t="array" ref="N4591">_xlfn.IFS(tbl_logs[[#This Row],[Total Score]]&lt;=4, "Low", tbl_logs[[#This Row],[Total Score]]&lt;=10, "Medium", tbl_logs[[#This Row],[Total Score]]&lt;=17, "High", tbl_logs[[#This Row],[Total Score]]&lt;=25, "Critical")</f>
        <v>Low</v>
      </c>
    </row>
    <row r="4592" spans="1:14" x14ac:dyDescent="0.3">
      <c r="A4592" t="s">
        <v>3403</v>
      </c>
      <c r="B4592" s="1">
        <v>46106.779166666667</v>
      </c>
      <c r="C4592" t="s">
        <v>7</v>
      </c>
      <c r="D4592" t="s">
        <v>15</v>
      </c>
      <c r="E4592" t="s">
        <v>16</v>
      </c>
      <c r="F4592" t="s">
        <v>20</v>
      </c>
      <c r="G4592" s="2">
        <v>0.77916666666666667</v>
      </c>
      <c r="H4592" s="3">
        <v>46106</v>
      </c>
      <c r="I4592">
        <v>3</v>
      </c>
      <c r="J4592">
        <f>_xlfn.XLOOKUP(tbl_logs[[#This Row],[Target_Department]],tbl_DeptWeight[Department], tbl_DeptWeight[Impact Score])</f>
        <v>3</v>
      </c>
      <c r="K4592">
        <f>_xlfn.XLOOKUP(tbl_logs[[#This Row],[Employee_Action]],tbl_ResponseLikelihood[Employee Action],tbl_ResponseLikelihood[Likelihood Score])</f>
        <v>2</v>
      </c>
      <c r="L4592">
        <f>tbl_logs[[#This Row],[Impact Score]]*tbl_logs[[#This Row],[Response Multiplier]]</f>
        <v>6</v>
      </c>
      <c r="M4592" t="str" cm="1">
        <f t="array" ref="M4592">_xlfn.IFS(tbl_logs[[#This Row],[Total Score]]&lt;=4, "Low", tbl_logs[[#This Row],[Total Score]]&lt;=10, "Medium", tbl_logs[[#This Row],[Total Score]]&lt;=19, "High", tbl_logs[[#This Row],[Total Score]]&lt;=25, "Very High")</f>
        <v>Medium</v>
      </c>
      <c r="N4592" t="str" cm="1">
        <f t="array" ref="N4592">_xlfn.IFS(tbl_logs[[#This Row],[Total Score]]&lt;=4, "Low", tbl_logs[[#This Row],[Total Score]]&lt;=10, "Medium", tbl_logs[[#This Row],[Total Score]]&lt;=17, "High", tbl_logs[[#This Row],[Total Score]]&lt;=25, "Critical")</f>
        <v>Medium</v>
      </c>
    </row>
    <row r="4593" spans="1:14" x14ac:dyDescent="0.3">
      <c r="A4593" t="s">
        <v>2749</v>
      </c>
      <c r="B4593" s="1">
        <v>46106.808333333334</v>
      </c>
      <c r="C4593" t="s">
        <v>7</v>
      </c>
      <c r="D4593" t="s">
        <v>22</v>
      </c>
      <c r="E4593" t="s">
        <v>19</v>
      </c>
      <c r="F4593" t="s">
        <v>10</v>
      </c>
      <c r="G4593" s="2">
        <v>0.80833333333333335</v>
      </c>
      <c r="H4593" s="3">
        <v>46106</v>
      </c>
      <c r="I4593">
        <v>3</v>
      </c>
      <c r="J4593">
        <f>_xlfn.XLOOKUP(tbl_logs[[#This Row],[Target_Department]],tbl_DeptWeight[Department], tbl_DeptWeight[Impact Score])</f>
        <v>3</v>
      </c>
      <c r="K4593">
        <f>_xlfn.XLOOKUP(tbl_logs[[#This Row],[Employee_Action]],tbl_ResponseLikelihood[Employee Action],tbl_ResponseLikelihood[Likelihood Score])</f>
        <v>2</v>
      </c>
      <c r="L4593">
        <f>tbl_logs[[#This Row],[Impact Score]]*tbl_logs[[#This Row],[Response Multiplier]]</f>
        <v>6</v>
      </c>
      <c r="M4593" t="str" cm="1">
        <f t="array" ref="M4593">_xlfn.IFS(tbl_logs[[#This Row],[Total Score]]&lt;=4, "Low", tbl_logs[[#This Row],[Total Score]]&lt;=10, "Medium", tbl_logs[[#This Row],[Total Score]]&lt;=19, "High", tbl_logs[[#This Row],[Total Score]]&lt;=25, "Very High")</f>
        <v>Medium</v>
      </c>
      <c r="N4593" t="str" cm="1">
        <f t="array" ref="N4593">_xlfn.IFS(tbl_logs[[#This Row],[Total Score]]&lt;=4, "Low", tbl_logs[[#This Row],[Total Score]]&lt;=10, "Medium", tbl_logs[[#This Row],[Total Score]]&lt;=17, "High", tbl_logs[[#This Row],[Total Score]]&lt;=25, "Critical")</f>
        <v>Medium</v>
      </c>
    </row>
    <row r="4594" spans="1:14" x14ac:dyDescent="0.3">
      <c r="A4594" t="s">
        <v>2338</v>
      </c>
      <c r="B4594" s="1">
        <v>46106.814583333333</v>
      </c>
      <c r="C4594" t="s">
        <v>40</v>
      </c>
      <c r="D4594" t="s">
        <v>8</v>
      </c>
      <c r="E4594" t="s">
        <v>16</v>
      </c>
      <c r="F4594" t="s">
        <v>13</v>
      </c>
      <c r="G4594" s="2">
        <v>0.81458333333333333</v>
      </c>
      <c r="H4594" s="3">
        <v>46106</v>
      </c>
      <c r="I4594">
        <v>3</v>
      </c>
      <c r="J4594">
        <f>_xlfn.XLOOKUP(tbl_logs[[#This Row],[Target_Department]],tbl_DeptWeight[Department], tbl_DeptWeight[Impact Score])</f>
        <v>5</v>
      </c>
      <c r="K4594">
        <f>_xlfn.XLOOKUP(tbl_logs[[#This Row],[Employee_Action]],tbl_ResponseLikelihood[Employee Action],tbl_ResponseLikelihood[Likelihood Score])</f>
        <v>1</v>
      </c>
      <c r="L4594">
        <f>tbl_logs[[#This Row],[Impact Score]]*tbl_logs[[#This Row],[Response Multiplier]]</f>
        <v>5</v>
      </c>
      <c r="M4594" t="str" cm="1">
        <f t="array" ref="M4594">_xlfn.IFS(tbl_logs[[#This Row],[Total Score]]&lt;=4, "Low", tbl_logs[[#This Row],[Total Score]]&lt;=10, "Medium", tbl_logs[[#This Row],[Total Score]]&lt;=19, "High", tbl_logs[[#This Row],[Total Score]]&lt;=25, "Very High")</f>
        <v>Medium</v>
      </c>
      <c r="N4594" t="str" cm="1">
        <f t="array" ref="N4594">_xlfn.IFS(tbl_logs[[#This Row],[Total Score]]&lt;=4, "Low", tbl_logs[[#This Row],[Total Score]]&lt;=10, "Medium", tbl_logs[[#This Row],[Total Score]]&lt;=17, "High", tbl_logs[[#This Row],[Total Score]]&lt;=25, "Critical")</f>
        <v>Medium</v>
      </c>
    </row>
    <row r="4595" spans="1:14" x14ac:dyDescent="0.3">
      <c r="A4595" t="s">
        <v>115</v>
      </c>
      <c r="B4595" s="1">
        <v>46106.818749999999</v>
      </c>
      <c r="C4595" t="s">
        <v>7</v>
      </c>
      <c r="D4595" t="s">
        <v>22</v>
      </c>
      <c r="E4595" t="s">
        <v>9</v>
      </c>
      <c r="F4595" t="s">
        <v>20</v>
      </c>
      <c r="G4595" s="2">
        <v>0.81874999999999998</v>
      </c>
      <c r="H4595" s="3">
        <v>46106</v>
      </c>
      <c r="I4595">
        <v>3</v>
      </c>
      <c r="J4595">
        <f>_xlfn.XLOOKUP(tbl_logs[[#This Row],[Target_Department]],tbl_DeptWeight[Department], tbl_DeptWeight[Impact Score])</f>
        <v>3</v>
      </c>
      <c r="K4595">
        <f>_xlfn.XLOOKUP(tbl_logs[[#This Row],[Employee_Action]],tbl_ResponseLikelihood[Employee Action],tbl_ResponseLikelihood[Likelihood Score])</f>
        <v>2</v>
      </c>
      <c r="L4595">
        <f>tbl_logs[[#This Row],[Impact Score]]*tbl_logs[[#This Row],[Response Multiplier]]</f>
        <v>6</v>
      </c>
      <c r="M4595" t="str" cm="1">
        <f t="array" ref="M4595">_xlfn.IFS(tbl_logs[[#This Row],[Total Score]]&lt;=4, "Low", tbl_logs[[#This Row],[Total Score]]&lt;=10, "Medium", tbl_logs[[#This Row],[Total Score]]&lt;=19, "High", tbl_logs[[#This Row],[Total Score]]&lt;=25, "Very High")</f>
        <v>Medium</v>
      </c>
      <c r="N4595" t="str" cm="1">
        <f t="array" ref="N4595">_xlfn.IFS(tbl_logs[[#This Row],[Total Score]]&lt;=4, "Low", tbl_logs[[#This Row],[Total Score]]&lt;=10, "Medium", tbl_logs[[#This Row],[Total Score]]&lt;=17, "High", tbl_logs[[#This Row],[Total Score]]&lt;=25, "Critical")</f>
        <v>Medium</v>
      </c>
    </row>
    <row r="4596" spans="1:14" x14ac:dyDescent="0.3">
      <c r="A4596" t="s">
        <v>3670</v>
      </c>
      <c r="B4596" s="1">
        <v>46106.819444444445</v>
      </c>
      <c r="C4596" t="s">
        <v>7</v>
      </c>
      <c r="D4596" t="s">
        <v>18</v>
      </c>
      <c r="E4596" t="s">
        <v>19</v>
      </c>
      <c r="F4596" t="s">
        <v>13</v>
      </c>
      <c r="G4596" s="2">
        <v>0.81944444444444442</v>
      </c>
      <c r="H4596" s="3">
        <v>46106</v>
      </c>
      <c r="I4596">
        <v>3</v>
      </c>
      <c r="J4596">
        <f>_xlfn.XLOOKUP(tbl_logs[[#This Row],[Target_Department]],tbl_DeptWeight[Department], tbl_DeptWeight[Impact Score])</f>
        <v>3</v>
      </c>
      <c r="K4596">
        <f>_xlfn.XLOOKUP(tbl_logs[[#This Row],[Employee_Action]],tbl_ResponseLikelihood[Employee Action],tbl_ResponseLikelihood[Likelihood Score])</f>
        <v>1</v>
      </c>
      <c r="L4596">
        <f>tbl_logs[[#This Row],[Impact Score]]*tbl_logs[[#This Row],[Response Multiplier]]</f>
        <v>3</v>
      </c>
      <c r="M4596" t="str" cm="1">
        <f t="array" ref="M4596">_xlfn.IFS(tbl_logs[[#This Row],[Total Score]]&lt;=4, "Low", tbl_logs[[#This Row],[Total Score]]&lt;=10, "Medium", tbl_logs[[#This Row],[Total Score]]&lt;=19, "High", tbl_logs[[#This Row],[Total Score]]&lt;=25, "Very High")</f>
        <v>Low</v>
      </c>
      <c r="N4596" t="str" cm="1">
        <f t="array" ref="N4596">_xlfn.IFS(tbl_logs[[#This Row],[Total Score]]&lt;=4, "Low", tbl_logs[[#This Row],[Total Score]]&lt;=10, "Medium", tbl_logs[[#This Row],[Total Score]]&lt;=17, "High", tbl_logs[[#This Row],[Total Score]]&lt;=25, "Critical")</f>
        <v>Low</v>
      </c>
    </row>
    <row r="4597" spans="1:14" x14ac:dyDescent="0.3">
      <c r="A4597" t="s">
        <v>3933</v>
      </c>
      <c r="B4597" s="1">
        <v>46106.844444444447</v>
      </c>
      <c r="C4597" t="s">
        <v>47</v>
      </c>
      <c r="D4597" t="s">
        <v>18</v>
      </c>
      <c r="E4597" t="s">
        <v>9</v>
      </c>
      <c r="F4597" t="s">
        <v>10</v>
      </c>
      <c r="G4597" s="2">
        <v>0.84444444444444444</v>
      </c>
      <c r="H4597" s="3">
        <v>46106</v>
      </c>
      <c r="I4597">
        <v>3</v>
      </c>
      <c r="J4597">
        <f>_xlfn.XLOOKUP(tbl_logs[[#This Row],[Target_Department]],tbl_DeptWeight[Department], tbl_DeptWeight[Impact Score])</f>
        <v>1</v>
      </c>
      <c r="K4597">
        <f>_xlfn.XLOOKUP(tbl_logs[[#This Row],[Employee_Action]],tbl_ResponseLikelihood[Employee Action],tbl_ResponseLikelihood[Likelihood Score])</f>
        <v>2</v>
      </c>
      <c r="L4597">
        <f>tbl_logs[[#This Row],[Impact Score]]*tbl_logs[[#This Row],[Response Multiplier]]</f>
        <v>2</v>
      </c>
      <c r="M4597" t="str" cm="1">
        <f t="array" ref="M4597">_xlfn.IFS(tbl_logs[[#This Row],[Total Score]]&lt;=4, "Low", tbl_logs[[#This Row],[Total Score]]&lt;=10, "Medium", tbl_logs[[#This Row],[Total Score]]&lt;=19, "High", tbl_logs[[#This Row],[Total Score]]&lt;=25, "Very High")</f>
        <v>Low</v>
      </c>
      <c r="N4597" t="str" cm="1">
        <f t="array" ref="N4597">_xlfn.IFS(tbl_logs[[#This Row],[Total Score]]&lt;=4, "Low", tbl_logs[[#This Row],[Total Score]]&lt;=10, "Medium", tbl_logs[[#This Row],[Total Score]]&lt;=17, "High", tbl_logs[[#This Row],[Total Score]]&lt;=25, "Critical")</f>
        <v>Low</v>
      </c>
    </row>
    <row r="4598" spans="1:14" x14ac:dyDescent="0.3">
      <c r="A4598" t="s">
        <v>218</v>
      </c>
      <c r="B4598" s="1">
        <v>46106.850694444445</v>
      </c>
      <c r="C4598" t="s">
        <v>7</v>
      </c>
      <c r="D4598" t="s">
        <v>22</v>
      </c>
      <c r="E4598" t="s">
        <v>19</v>
      </c>
      <c r="F4598" t="s">
        <v>10</v>
      </c>
      <c r="G4598" s="2">
        <v>0.85069444444444442</v>
      </c>
      <c r="H4598" s="3">
        <v>46106</v>
      </c>
      <c r="I4598">
        <v>3</v>
      </c>
      <c r="J4598">
        <f>_xlfn.XLOOKUP(tbl_logs[[#This Row],[Target_Department]],tbl_DeptWeight[Department], tbl_DeptWeight[Impact Score])</f>
        <v>3</v>
      </c>
      <c r="K4598">
        <f>_xlfn.XLOOKUP(tbl_logs[[#This Row],[Employee_Action]],tbl_ResponseLikelihood[Employee Action],tbl_ResponseLikelihood[Likelihood Score])</f>
        <v>2</v>
      </c>
      <c r="L4598">
        <f>tbl_logs[[#This Row],[Impact Score]]*tbl_logs[[#This Row],[Response Multiplier]]</f>
        <v>6</v>
      </c>
      <c r="M4598" t="str" cm="1">
        <f t="array" ref="M4598">_xlfn.IFS(tbl_logs[[#This Row],[Total Score]]&lt;=4, "Low", tbl_logs[[#This Row],[Total Score]]&lt;=10, "Medium", tbl_logs[[#This Row],[Total Score]]&lt;=19, "High", tbl_logs[[#This Row],[Total Score]]&lt;=25, "Very High")</f>
        <v>Medium</v>
      </c>
      <c r="N4598" t="str" cm="1">
        <f t="array" ref="N4598">_xlfn.IFS(tbl_logs[[#This Row],[Total Score]]&lt;=4, "Low", tbl_logs[[#This Row],[Total Score]]&lt;=10, "Medium", tbl_logs[[#This Row],[Total Score]]&lt;=17, "High", tbl_logs[[#This Row],[Total Score]]&lt;=25, "Critical")</f>
        <v>Medium</v>
      </c>
    </row>
    <row r="4599" spans="1:14" x14ac:dyDescent="0.3">
      <c r="A4599" t="s">
        <v>1418</v>
      </c>
      <c r="B4599" s="1">
        <v>46106.87222222222</v>
      </c>
      <c r="C4599" t="s">
        <v>40</v>
      </c>
      <c r="D4599" t="s">
        <v>8</v>
      </c>
      <c r="E4599" t="s">
        <v>16</v>
      </c>
      <c r="F4599" t="s">
        <v>13</v>
      </c>
      <c r="G4599" s="2">
        <v>0.87222222222222223</v>
      </c>
      <c r="H4599" s="3">
        <v>46106</v>
      </c>
      <c r="I4599">
        <v>3</v>
      </c>
      <c r="J4599">
        <f>_xlfn.XLOOKUP(tbl_logs[[#This Row],[Target_Department]],tbl_DeptWeight[Department], tbl_DeptWeight[Impact Score])</f>
        <v>5</v>
      </c>
      <c r="K4599">
        <f>_xlfn.XLOOKUP(tbl_logs[[#This Row],[Employee_Action]],tbl_ResponseLikelihood[Employee Action],tbl_ResponseLikelihood[Likelihood Score])</f>
        <v>1</v>
      </c>
      <c r="L4599">
        <f>tbl_logs[[#This Row],[Impact Score]]*tbl_logs[[#This Row],[Response Multiplier]]</f>
        <v>5</v>
      </c>
      <c r="M4599" t="str" cm="1">
        <f t="array" ref="M4599">_xlfn.IFS(tbl_logs[[#This Row],[Total Score]]&lt;=4, "Low", tbl_logs[[#This Row],[Total Score]]&lt;=10, "Medium", tbl_logs[[#This Row],[Total Score]]&lt;=19, "High", tbl_logs[[#This Row],[Total Score]]&lt;=25, "Very High")</f>
        <v>Medium</v>
      </c>
      <c r="N4599" t="str" cm="1">
        <f t="array" ref="N4599">_xlfn.IFS(tbl_logs[[#This Row],[Total Score]]&lt;=4, "Low", tbl_logs[[#This Row],[Total Score]]&lt;=10, "Medium", tbl_logs[[#This Row],[Total Score]]&lt;=17, "High", tbl_logs[[#This Row],[Total Score]]&lt;=25, "Critical")</f>
        <v>Medium</v>
      </c>
    </row>
    <row r="4600" spans="1:14" x14ac:dyDescent="0.3">
      <c r="A4600" t="s">
        <v>373</v>
      </c>
      <c r="B4600" s="1">
        <v>46106.875</v>
      </c>
      <c r="C4600" t="s">
        <v>7</v>
      </c>
      <c r="D4600" t="s">
        <v>8</v>
      </c>
      <c r="E4600" t="s">
        <v>19</v>
      </c>
      <c r="F4600" t="s">
        <v>10</v>
      </c>
      <c r="G4600" s="2">
        <v>0.875</v>
      </c>
      <c r="H4600" s="3">
        <v>46106</v>
      </c>
      <c r="I4600">
        <v>3</v>
      </c>
      <c r="J4600">
        <f>_xlfn.XLOOKUP(tbl_logs[[#This Row],[Target_Department]],tbl_DeptWeight[Department], tbl_DeptWeight[Impact Score])</f>
        <v>3</v>
      </c>
      <c r="K4600">
        <f>_xlfn.XLOOKUP(tbl_logs[[#This Row],[Employee_Action]],tbl_ResponseLikelihood[Employee Action],tbl_ResponseLikelihood[Likelihood Score])</f>
        <v>2</v>
      </c>
      <c r="L4600">
        <f>tbl_logs[[#This Row],[Impact Score]]*tbl_logs[[#This Row],[Response Multiplier]]</f>
        <v>6</v>
      </c>
      <c r="M4600" t="str" cm="1">
        <f t="array" ref="M4600">_xlfn.IFS(tbl_logs[[#This Row],[Total Score]]&lt;=4, "Low", tbl_logs[[#This Row],[Total Score]]&lt;=10, "Medium", tbl_logs[[#This Row],[Total Score]]&lt;=19, "High", tbl_logs[[#This Row],[Total Score]]&lt;=25, "Very High")</f>
        <v>Medium</v>
      </c>
      <c r="N4600" t="str" cm="1">
        <f t="array" ref="N4600">_xlfn.IFS(tbl_logs[[#This Row],[Total Score]]&lt;=4, "Low", tbl_logs[[#This Row],[Total Score]]&lt;=10, "Medium", tbl_logs[[#This Row],[Total Score]]&lt;=17, "High", tbl_logs[[#This Row],[Total Score]]&lt;=25, "Critical")</f>
        <v>Medium</v>
      </c>
    </row>
    <row r="4601" spans="1:14" x14ac:dyDescent="0.3">
      <c r="A4601" t="s">
        <v>3317</v>
      </c>
      <c r="B4601" s="1">
        <v>46106.906944444447</v>
      </c>
      <c r="C4601" t="s">
        <v>7</v>
      </c>
      <c r="D4601" t="s">
        <v>18</v>
      </c>
      <c r="E4601" t="s">
        <v>19</v>
      </c>
      <c r="F4601" t="s">
        <v>53</v>
      </c>
      <c r="G4601" s="2">
        <v>0.90694444444444444</v>
      </c>
      <c r="H4601" s="3">
        <v>46106</v>
      </c>
      <c r="I4601">
        <v>3</v>
      </c>
      <c r="J4601">
        <f>_xlfn.XLOOKUP(tbl_logs[[#This Row],[Target_Department]],tbl_DeptWeight[Department], tbl_DeptWeight[Impact Score])</f>
        <v>3</v>
      </c>
      <c r="K4601">
        <f>_xlfn.XLOOKUP(tbl_logs[[#This Row],[Employee_Action]],tbl_ResponseLikelihood[Employee Action],tbl_ResponseLikelihood[Likelihood Score])</f>
        <v>5</v>
      </c>
      <c r="L4601">
        <f>tbl_logs[[#This Row],[Impact Score]]*tbl_logs[[#This Row],[Response Multiplier]]</f>
        <v>15</v>
      </c>
      <c r="M4601" t="str" cm="1">
        <f t="array" ref="M4601">_xlfn.IFS(tbl_logs[[#This Row],[Total Score]]&lt;=4, "Low", tbl_logs[[#This Row],[Total Score]]&lt;=10, "Medium", tbl_logs[[#This Row],[Total Score]]&lt;=19, "High", tbl_logs[[#This Row],[Total Score]]&lt;=25, "Very High")</f>
        <v>High</v>
      </c>
      <c r="N4601" t="str" cm="1">
        <f t="array" ref="N4601">_xlfn.IFS(tbl_logs[[#This Row],[Total Score]]&lt;=4, "Low", tbl_logs[[#This Row],[Total Score]]&lt;=10, "Medium", tbl_logs[[#This Row],[Total Score]]&lt;=17, "High", tbl_logs[[#This Row],[Total Score]]&lt;=25, "Critical")</f>
        <v>High</v>
      </c>
    </row>
    <row r="4602" spans="1:14" x14ac:dyDescent="0.3">
      <c r="A4602" t="s">
        <v>3405</v>
      </c>
      <c r="B4602" s="1">
        <v>46106.927083333336</v>
      </c>
      <c r="C4602" t="s">
        <v>26</v>
      </c>
      <c r="D4602" t="s">
        <v>8</v>
      </c>
      <c r="E4602" t="s">
        <v>16</v>
      </c>
      <c r="F4602" t="s">
        <v>20</v>
      </c>
      <c r="G4602" s="2">
        <v>0.92708333333333337</v>
      </c>
      <c r="H4602" s="3">
        <v>46106</v>
      </c>
      <c r="I4602">
        <v>3</v>
      </c>
      <c r="J4602">
        <f>_xlfn.XLOOKUP(tbl_logs[[#This Row],[Target_Department]],tbl_DeptWeight[Department], tbl_DeptWeight[Impact Score])</f>
        <v>3</v>
      </c>
      <c r="K4602">
        <f>_xlfn.XLOOKUP(tbl_logs[[#This Row],[Employee_Action]],tbl_ResponseLikelihood[Employee Action],tbl_ResponseLikelihood[Likelihood Score])</f>
        <v>2</v>
      </c>
      <c r="L4602">
        <f>tbl_logs[[#This Row],[Impact Score]]*tbl_logs[[#This Row],[Response Multiplier]]</f>
        <v>6</v>
      </c>
      <c r="M4602" t="str" cm="1">
        <f t="array" ref="M4602">_xlfn.IFS(tbl_logs[[#This Row],[Total Score]]&lt;=4, "Low", tbl_logs[[#This Row],[Total Score]]&lt;=10, "Medium", tbl_logs[[#This Row],[Total Score]]&lt;=19, "High", tbl_logs[[#This Row],[Total Score]]&lt;=25, "Very High")</f>
        <v>Medium</v>
      </c>
      <c r="N4602" t="str" cm="1">
        <f t="array" ref="N4602">_xlfn.IFS(tbl_logs[[#This Row],[Total Score]]&lt;=4, "Low", tbl_logs[[#This Row],[Total Score]]&lt;=10, "Medium", tbl_logs[[#This Row],[Total Score]]&lt;=17, "High", tbl_logs[[#This Row],[Total Score]]&lt;=25, "Critical")</f>
        <v>Medium</v>
      </c>
    </row>
    <row r="4603" spans="1:14" x14ac:dyDescent="0.3">
      <c r="A4603" t="s">
        <v>3357</v>
      </c>
      <c r="B4603" s="1">
        <v>46106.931944444441</v>
      </c>
      <c r="C4603" t="s">
        <v>7</v>
      </c>
      <c r="D4603" t="s">
        <v>15</v>
      </c>
      <c r="E4603" t="s">
        <v>19</v>
      </c>
      <c r="F4603" t="s">
        <v>13</v>
      </c>
      <c r="G4603" s="2">
        <v>0.93194444444444446</v>
      </c>
      <c r="H4603" s="3">
        <v>46106</v>
      </c>
      <c r="I4603">
        <v>3</v>
      </c>
      <c r="J4603">
        <f>_xlfn.XLOOKUP(tbl_logs[[#This Row],[Target_Department]],tbl_DeptWeight[Department], tbl_DeptWeight[Impact Score])</f>
        <v>3</v>
      </c>
      <c r="K4603">
        <f>_xlfn.XLOOKUP(tbl_logs[[#This Row],[Employee_Action]],tbl_ResponseLikelihood[Employee Action],tbl_ResponseLikelihood[Likelihood Score])</f>
        <v>1</v>
      </c>
      <c r="L4603">
        <f>tbl_logs[[#This Row],[Impact Score]]*tbl_logs[[#This Row],[Response Multiplier]]</f>
        <v>3</v>
      </c>
      <c r="M4603" t="str" cm="1">
        <f t="array" ref="M4603">_xlfn.IFS(tbl_logs[[#This Row],[Total Score]]&lt;=4, "Low", tbl_logs[[#This Row],[Total Score]]&lt;=10, "Medium", tbl_logs[[#This Row],[Total Score]]&lt;=19, "High", tbl_logs[[#This Row],[Total Score]]&lt;=25, "Very High")</f>
        <v>Low</v>
      </c>
      <c r="N4603" t="str" cm="1">
        <f t="array" ref="N4603">_xlfn.IFS(tbl_logs[[#This Row],[Total Score]]&lt;=4, "Low", tbl_logs[[#This Row],[Total Score]]&lt;=10, "Medium", tbl_logs[[#This Row],[Total Score]]&lt;=17, "High", tbl_logs[[#This Row],[Total Score]]&lt;=25, "Critical")</f>
        <v>Low</v>
      </c>
    </row>
    <row r="4604" spans="1:14" x14ac:dyDescent="0.3">
      <c r="A4604" t="s">
        <v>2675</v>
      </c>
      <c r="B4604" s="1">
        <v>46106.954861111109</v>
      </c>
      <c r="C4604" t="s">
        <v>35</v>
      </c>
      <c r="D4604" t="s">
        <v>8</v>
      </c>
      <c r="E4604" t="s">
        <v>31</v>
      </c>
      <c r="F4604" t="s">
        <v>53</v>
      </c>
      <c r="G4604" s="2">
        <v>0.95486111111111116</v>
      </c>
      <c r="H4604" s="3">
        <v>46106</v>
      </c>
      <c r="I4604">
        <v>3</v>
      </c>
      <c r="J4604">
        <f>_xlfn.XLOOKUP(tbl_logs[[#This Row],[Target_Department]],tbl_DeptWeight[Department], tbl_DeptWeight[Impact Score])</f>
        <v>1</v>
      </c>
      <c r="K4604">
        <f>_xlfn.XLOOKUP(tbl_logs[[#This Row],[Employee_Action]],tbl_ResponseLikelihood[Employee Action],tbl_ResponseLikelihood[Likelihood Score])</f>
        <v>5</v>
      </c>
      <c r="L4604">
        <f>tbl_logs[[#This Row],[Impact Score]]*tbl_logs[[#This Row],[Response Multiplier]]</f>
        <v>5</v>
      </c>
      <c r="M4604" t="str" cm="1">
        <f t="array" ref="M4604">_xlfn.IFS(tbl_logs[[#This Row],[Total Score]]&lt;=4, "Low", tbl_logs[[#This Row],[Total Score]]&lt;=10, "Medium", tbl_logs[[#This Row],[Total Score]]&lt;=19, "High", tbl_logs[[#This Row],[Total Score]]&lt;=25, "Very High")</f>
        <v>Medium</v>
      </c>
      <c r="N4604" t="str" cm="1">
        <f t="array" ref="N4604">_xlfn.IFS(tbl_logs[[#This Row],[Total Score]]&lt;=4, "Low", tbl_logs[[#This Row],[Total Score]]&lt;=10, "Medium", tbl_logs[[#This Row],[Total Score]]&lt;=17, "High", tbl_logs[[#This Row],[Total Score]]&lt;=25, "Critical")</f>
        <v>Medium</v>
      </c>
    </row>
    <row r="4605" spans="1:14" x14ac:dyDescent="0.3">
      <c r="A4605" t="s">
        <v>2252</v>
      </c>
      <c r="B4605" s="1">
        <v>46106.986111111109</v>
      </c>
      <c r="C4605" t="s">
        <v>12</v>
      </c>
      <c r="D4605" t="s">
        <v>8</v>
      </c>
      <c r="E4605" t="s">
        <v>19</v>
      </c>
      <c r="F4605" t="s">
        <v>10</v>
      </c>
      <c r="G4605" s="2">
        <v>0.98611111111111116</v>
      </c>
      <c r="H4605" s="3">
        <v>46106</v>
      </c>
      <c r="I4605">
        <v>3</v>
      </c>
      <c r="J4605">
        <f>_xlfn.XLOOKUP(tbl_logs[[#This Row],[Target_Department]],tbl_DeptWeight[Department], tbl_DeptWeight[Impact Score])</f>
        <v>1</v>
      </c>
      <c r="K4605">
        <f>_xlfn.XLOOKUP(tbl_logs[[#This Row],[Employee_Action]],tbl_ResponseLikelihood[Employee Action],tbl_ResponseLikelihood[Likelihood Score])</f>
        <v>2</v>
      </c>
      <c r="L4605">
        <f>tbl_logs[[#This Row],[Impact Score]]*tbl_logs[[#This Row],[Response Multiplier]]</f>
        <v>2</v>
      </c>
      <c r="M4605" t="str" cm="1">
        <f t="array" ref="M4605">_xlfn.IFS(tbl_logs[[#This Row],[Total Score]]&lt;=4, "Low", tbl_logs[[#This Row],[Total Score]]&lt;=10, "Medium", tbl_logs[[#This Row],[Total Score]]&lt;=19, "High", tbl_logs[[#This Row],[Total Score]]&lt;=25, "Very High")</f>
        <v>Low</v>
      </c>
      <c r="N4605" t="str" cm="1">
        <f t="array" ref="N4605">_xlfn.IFS(tbl_logs[[#This Row],[Total Score]]&lt;=4, "Low", tbl_logs[[#This Row],[Total Score]]&lt;=10, "Medium", tbl_logs[[#This Row],[Total Score]]&lt;=17, "High", tbl_logs[[#This Row],[Total Score]]&lt;=25, "Critical")</f>
        <v>Low</v>
      </c>
    </row>
    <row r="4606" spans="1:14" x14ac:dyDescent="0.3">
      <c r="A4606" t="s">
        <v>3437</v>
      </c>
      <c r="B4606" s="1">
        <v>46106.992361111108</v>
      </c>
      <c r="C4606" t="s">
        <v>40</v>
      </c>
      <c r="D4606" t="s">
        <v>22</v>
      </c>
      <c r="E4606" t="s">
        <v>16</v>
      </c>
      <c r="F4606" t="s">
        <v>20</v>
      </c>
      <c r="G4606" s="2">
        <v>0.99236111111111114</v>
      </c>
      <c r="H4606" s="3">
        <v>46106</v>
      </c>
      <c r="I4606">
        <v>3</v>
      </c>
      <c r="J4606">
        <f>_xlfn.XLOOKUP(tbl_logs[[#This Row],[Target_Department]],tbl_DeptWeight[Department], tbl_DeptWeight[Impact Score])</f>
        <v>5</v>
      </c>
      <c r="K4606">
        <f>_xlfn.XLOOKUP(tbl_logs[[#This Row],[Employee_Action]],tbl_ResponseLikelihood[Employee Action],tbl_ResponseLikelihood[Likelihood Score])</f>
        <v>2</v>
      </c>
      <c r="L4606">
        <f>tbl_logs[[#This Row],[Impact Score]]*tbl_logs[[#This Row],[Response Multiplier]]</f>
        <v>10</v>
      </c>
      <c r="M4606" t="str" cm="1">
        <f t="array" ref="M4606">_xlfn.IFS(tbl_logs[[#This Row],[Total Score]]&lt;=4, "Low", tbl_logs[[#This Row],[Total Score]]&lt;=10, "Medium", tbl_logs[[#This Row],[Total Score]]&lt;=19, "High", tbl_logs[[#This Row],[Total Score]]&lt;=25, "Very High")</f>
        <v>Medium</v>
      </c>
      <c r="N4606" t="str" cm="1">
        <f t="array" ref="N4606">_xlfn.IFS(tbl_logs[[#This Row],[Total Score]]&lt;=4, "Low", tbl_logs[[#This Row],[Total Score]]&lt;=10, "Medium", tbl_logs[[#This Row],[Total Score]]&lt;=17, "High", tbl_logs[[#This Row],[Total Score]]&lt;=25, "Critical")</f>
        <v>Medium</v>
      </c>
    </row>
    <row r="4607" spans="1:14" x14ac:dyDescent="0.3">
      <c r="A4607" t="s">
        <v>2061</v>
      </c>
      <c r="B4607" s="1">
        <v>46106.996527777781</v>
      </c>
      <c r="C4607" t="s">
        <v>40</v>
      </c>
      <c r="D4607" t="s">
        <v>8</v>
      </c>
      <c r="E4607" t="s">
        <v>16</v>
      </c>
      <c r="F4607" t="s">
        <v>20</v>
      </c>
      <c r="G4607" s="2">
        <v>0.99652777777777779</v>
      </c>
      <c r="H4607" s="3">
        <v>46106</v>
      </c>
      <c r="I4607">
        <v>3</v>
      </c>
      <c r="J4607">
        <f>_xlfn.XLOOKUP(tbl_logs[[#This Row],[Target_Department]],tbl_DeptWeight[Department], tbl_DeptWeight[Impact Score])</f>
        <v>5</v>
      </c>
      <c r="K4607">
        <f>_xlfn.XLOOKUP(tbl_logs[[#This Row],[Employee_Action]],tbl_ResponseLikelihood[Employee Action],tbl_ResponseLikelihood[Likelihood Score])</f>
        <v>2</v>
      </c>
      <c r="L4607">
        <f>tbl_logs[[#This Row],[Impact Score]]*tbl_logs[[#This Row],[Response Multiplier]]</f>
        <v>10</v>
      </c>
      <c r="M4607" t="str" cm="1">
        <f t="array" ref="M4607">_xlfn.IFS(tbl_logs[[#This Row],[Total Score]]&lt;=4, "Low", tbl_logs[[#This Row],[Total Score]]&lt;=10, "Medium", tbl_logs[[#This Row],[Total Score]]&lt;=19, "High", tbl_logs[[#This Row],[Total Score]]&lt;=25, "Very High")</f>
        <v>Medium</v>
      </c>
      <c r="N4607" t="str" cm="1">
        <f t="array" ref="N4607">_xlfn.IFS(tbl_logs[[#This Row],[Total Score]]&lt;=4, "Low", tbl_logs[[#This Row],[Total Score]]&lt;=10, "Medium", tbl_logs[[#This Row],[Total Score]]&lt;=17, "High", tbl_logs[[#This Row],[Total Score]]&lt;=25, "Critical")</f>
        <v>Medium</v>
      </c>
    </row>
    <row r="4608" spans="1:14" x14ac:dyDescent="0.3">
      <c r="A4608" t="s">
        <v>3843</v>
      </c>
      <c r="B4608" s="1">
        <v>46107.043749999997</v>
      </c>
      <c r="C4608" t="s">
        <v>40</v>
      </c>
      <c r="D4608" t="s">
        <v>15</v>
      </c>
      <c r="E4608" t="s">
        <v>16</v>
      </c>
      <c r="F4608" t="s">
        <v>10</v>
      </c>
      <c r="G4608" s="2">
        <v>4.3749999999999997E-2</v>
      </c>
      <c r="H4608" s="3">
        <v>46107</v>
      </c>
      <c r="I4608">
        <v>3</v>
      </c>
      <c r="J4608">
        <f>_xlfn.XLOOKUP(tbl_logs[[#This Row],[Target_Department]],tbl_DeptWeight[Department], tbl_DeptWeight[Impact Score])</f>
        <v>5</v>
      </c>
      <c r="K4608">
        <f>_xlfn.XLOOKUP(tbl_logs[[#This Row],[Employee_Action]],tbl_ResponseLikelihood[Employee Action],tbl_ResponseLikelihood[Likelihood Score])</f>
        <v>2</v>
      </c>
      <c r="L4608">
        <f>tbl_logs[[#This Row],[Impact Score]]*tbl_logs[[#This Row],[Response Multiplier]]</f>
        <v>10</v>
      </c>
      <c r="M4608" t="str" cm="1">
        <f t="array" ref="M4608">_xlfn.IFS(tbl_logs[[#This Row],[Total Score]]&lt;=4, "Low", tbl_logs[[#This Row],[Total Score]]&lt;=10, "Medium", tbl_logs[[#This Row],[Total Score]]&lt;=19, "High", tbl_logs[[#This Row],[Total Score]]&lt;=25, "Very High")</f>
        <v>Medium</v>
      </c>
      <c r="N4608" t="str" cm="1">
        <f t="array" ref="N4608">_xlfn.IFS(tbl_logs[[#This Row],[Total Score]]&lt;=4, "Low", tbl_logs[[#This Row],[Total Score]]&lt;=10, "Medium", tbl_logs[[#This Row],[Total Score]]&lt;=17, "High", tbl_logs[[#This Row],[Total Score]]&lt;=25, "Critical")</f>
        <v>Medium</v>
      </c>
    </row>
    <row r="4609" spans="1:14" x14ac:dyDescent="0.3">
      <c r="A4609" t="s">
        <v>2569</v>
      </c>
      <c r="B4609" s="1">
        <v>46107.120138888888</v>
      </c>
      <c r="C4609" t="s">
        <v>7</v>
      </c>
      <c r="D4609" t="s">
        <v>15</v>
      </c>
      <c r="E4609" t="s">
        <v>19</v>
      </c>
      <c r="F4609" t="s">
        <v>10</v>
      </c>
      <c r="G4609" s="2">
        <v>0.12013888888888889</v>
      </c>
      <c r="H4609" s="3">
        <v>46107</v>
      </c>
      <c r="I4609">
        <v>3</v>
      </c>
      <c r="J4609">
        <f>_xlfn.XLOOKUP(tbl_logs[[#This Row],[Target_Department]],tbl_DeptWeight[Department], tbl_DeptWeight[Impact Score])</f>
        <v>3</v>
      </c>
      <c r="K4609">
        <f>_xlfn.XLOOKUP(tbl_logs[[#This Row],[Employee_Action]],tbl_ResponseLikelihood[Employee Action],tbl_ResponseLikelihood[Likelihood Score])</f>
        <v>2</v>
      </c>
      <c r="L4609">
        <f>tbl_logs[[#This Row],[Impact Score]]*tbl_logs[[#This Row],[Response Multiplier]]</f>
        <v>6</v>
      </c>
      <c r="M4609" t="str" cm="1">
        <f t="array" ref="M4609">_xlfn.IFS(tbl_logs[[#This Row],[Total Score]]&lt;=4, "Low", tbl_logs[[#This Row],[Total Score]]&lt;=10, "Medium", tbl_logs[[#This Row],[Total Score]]&lt;=19, "High", tbl_logs[[#This Row],[Total Score]]&lt;=25, "Very High")</f>
        <v>Medium</v>
      </c>
      <c r="N4609" t="str" cm="1">
        <f t="array" ref="N4609">_xlfn.IFS(tbl_logs[[#This Row],[Total Score]]&lt;=4, "Low", tbl_logs[[#This Row],[Total Score]]&lt;=10, "Medium", tbl_logs[[#This Row],[Total Score]]&lt;=17, "High", tbl_logs[[#This Row],[Total Score]]&lt;=25, "Critical")</f>
        <v>Medium</v>
      </c>
    </row>
    <row r="4610" spans="1:14" x14ac:dyDescent="0.3">
      <c r="A4610" t="s">
        <v>4336</v>
      </c>
      <c r="B4610" s="1">
        <v>46107.121527777781</v>
      </c>
      <c r="C4610" t="s">
        <v>7</v>
      </c>
      <c r="D4610" t="s">
        <v>22</v>
      </c>
      <c r="E4610" t="s">
        <v>19</v>
      </c>
      <c r="F4610" t="s">
        <v>20</v>
      </c>
      <c r="G4610" s="2">
        <v>0.12152777777777778</v>
      </c>
      <c r="H4610" s="3">
        <v>46107</v>
      </c>
      <c r="I4610">
        <v>3</v>
      </c>
      <c r="J4610">
        <f>_xlfn.XLOOKUP(tbl_logs[[#This Row],[Target_Department]],tbl_DeptWeight[Department], tbl_DeptWeight[Impact Score])</f>
        <v>3</v>
      </c>
      <c r="K4610">
        <f>_xlfn.XLOOKUP(tbl_logs[[#This Row],[Employee_Action]],tbl_ResponseLikelihood[Employee Action],tbl_ResponseLikelihood[Likelihood Score])</f>
        <v>2</v>
      </c>
      <c r="L4610">
        <f>tbl_logs[[#This Row],[Impact Score]]*tbl_logs[[#This Row],[Response Multiplier]]</f>
        <v>6</v>
      </c>
      <c r="M4610" t="str" cm="1">
        <f t="array" ref="M4610">_xlfn.IFS(tbl_logs[[#This Row],[Total Score]]&lt;=4, "Low", tbl_logs[[#This Row],[Total Score]]&lt;=10, "Medium", tbl_logs[[#This Row],[Total Score]]&lt;=19, "High", tbl_logs[[#This Row],[Total Score]]&lt;=25, "Very High")</f>
        <v>Medium</v>
      </c>
      <c r="N4610" t="str" cm="1">
        <f t="array" ref="N4610">_xlfn.IFS(tbl_logs[[#This Row],[Total Score]]&lt;=4, "Low", tbl_logs[[#This Row],[Total Score]]&lt;=10, "Medium", tbl_logs[[#This Row],[Total Score]]&lt;=17, "High", tbl_logs[[#This Row],[Total Score]]&lt;=25, "Critical")</f>
        <v>Medium</v>
      </c>
    </row>
    <row r="4611" spans="1:14" x14ac:dyDescent="0.3">
      <c r="A4611" t="s">
        <v>3639</v>
      </c>
      <c r="B4611" s="1">
        <v>46107.127083333333</v>
      </c>
      <c r="C4611" t="s">
        <v>26</v>
      </c>
      <c r="D4611" t="s">
        <v>8</v>
      </c>
      <c r="E4611" t="s">
        <v>31</v>
      </c>
      <c r="F4611" t="s">
        <v>13</v>
      </c>
      <c r="G4611" s="2">
        <v>0.12708333333333333</v>
      </c>
      <c r="H4611" s="3">
        <v>46107</v>
      </c>
      <c r="I4611">
        <v>3</v>
      </c>
      <c r="J4611">
        <f>_xlfn.XLOOKUP(tbl_logs[[#This Row],[Target_Department]],tbl_DeptWeight[Department], tbl_DeptWeight[Impact Score])</f>
        <v>3</v>
      </c>
      <c r="K4611">
        <f>_xlfn.XLOOKUP(tbl_logs[[#This Row],[Employee_Action]],tbl_ResponseLikelihood[Employee Action],tbl_ResponseLikelihood[Likelihood Score])</f>
        <v>1</v>
      </c>
      <c r="L4611">
        <f>tbl_logs[[#This Row],[Impact Score]]*tbl_logs[[#This Row],[Response Multiplier]]</f>
        <v>3</v>
      </c>
      <c r="M4611" t="str" cm="1">
        <f t="array" ref="M4611">_xlfn.IFS(tbl_logs[[#This Row],[Total Score]]&lt;=4, "Low", tbl_logs[[#This Row],[Total Score]]&lt;=10, "Medium", tbl_logs[[#This Row],[Total Score]]&lt;=19, "High", tbl_logs[[#This Row],[Total Score]]&lt;=25, "Very High")</f>
        <v>Low</v>
      </c>
      <c r="N4611" t="str" cm="1">
        <f t="array" ref="N4611">_xlfn.IFS(tbl_logs[[#This Row],[Total Score]]&lt;=4, "Low", tbl_logs[[#This Row],[Total Score]]&lt;=10, "Medium", tbl_logs[[#This Row],[Total Score]]&lt;=17, "High", tbl_logs[[#This Row],[Total Score]]&lt;=25, "Critical")</f>
        <v>Low</v>
      </c>
    </row>
    <row r="4612" spans="1:14" x14ac:dyDescent="0.3">
      <c r="A4612" t="s">
        <v>3295</v>
      </c>
      <c r="B4612" s="1">
        <v>46107.145833333336</v>
      </c>
      <c r="C4612" t="s">
        <v>7</v>
      </c>
      <c r="D4612" t="s">
        <v>8</v>
      </c>
      <c r="E4612" t="s">
        <v>19</v>
      </c>
      <c r="F4612" t="s">
        <v>13</v>
      </c>
      <c r="G4612" s="2">
        <v>0.14583333333333334</v>
      </c>
      <c r="H4612" s="3">
        <v>46107</v>
      </c>
      <c r="I4612">
        <v>3</v>
      </c>
      <c r="J4612">
        <f>_xlfn.XLOOKUP(tbl_logs[[#This Row],[Target_Department]],tbl_DeptWeight[Department], tbl_DeptWeight[Impact Score])</f>
        <v>3</v>
      </c>
      <c r="K4612">
        <f>_xlfn.XLOOKUP(tbl_logs[[#This Row],[Employee_Action]],tbl_ResponseLikelihood[Employee Action],tbl_ResponseLikelihood[Likelihood Score])</f>
        <v>1</v>
      </c>
      <c r="L4612">
        <f>tbl_logs[[#This Row],[Impact Score]]*tbl_logs[[#This Row],[Response Multiplier]]</f>
        <v>3</v>
      </c>
      <c r="M4612" t="str" cm="1">
        <f t="array" ref="M4612">_xlfn.IFS(tbl_logs[[#This Row],[Total Score]]&lt;=4, "Low", tbl_logs[[#This Row],[Total Score]]&lt;=10, "Medium", tbl_logs[[#This Row],[Total Score]]&lt;=19, "High", tbl_logs[[#This Row],[Total Score]]&lt;=25, "Very High")</f>
        <v>Low</v>
      </c>
      <c r="N4612" t="str" cm="1">
        <f t="array" ref="N4612">_xlfn.IFS(tbl_logs[[#This Row],[Total Score]]&lt;=4, "Low", tbl_logs[[#This Row],[Total Score]]&lt;=10, "Medium", tbl_logs[[#This Row],[Total Score]]&lt;=17, "High", tbl_logs[[#This Row],[Total Score]]&lt;=25, "Critical")</f>
        <v>Low</v>
      </c>
    </row>
    <row r="4613" spans="1:14" x14ac:dyDescent="0.3">
      <c r="A4613" t="s">
        <v>88</v>
      </c>
      <c r="B4613" s="1">
        <v>46107.156944444447</v>
      </c>
      <c r="C4613" t="s">
        <v>7</v>
      </c>
      <c r="D4613" t="s">
        <v>22</v>
      </c>
      <c r="E4613" t="s">
        <v>9</v>
      </c>
      <c r="F4613" t="s">
        <v>10</v>
      </c>
      <c r="G4613" s="2">
        <v>0.15694444444444444</v>
      </c>
      <c r="H4613" s="3">
        <v>46107</v>
      </c>
      <c r="I4613">
        <v>3</v>
      </c>
      <c r="J4613">
        <f>_xlfn.XLOOKUP(tbl_logs[[#This Row],[Target_Department]],tbl_DeptWeight[Department], tbl_DeptWeight[Impact Score])</f>
        <v>3</v>
      </c>
      <c r="K4613">
        <f>_xlfn.XLOOKUP(tbl_logs[[#This Row],[Employee_Action]],tbl_ResponseLikelihood[Employee Action],tbl_ResponseLikelihood[Likelihood Score])</f>
        <v>2</v>
      </c>
      <c r="L4613">
        <f>tbl_logs[[#This Row],[Impact Score]]*tbl_logs[[#This Row],[Response Multiplier]]</f>
        <v>6</v>
      </c>
      <c r="M4613" t="str" cm="1">
        <f t="array" ref="M4613">_xlfn.IFS(tbl_logs[[#This Row],[Total Score]]&lt;=4, "Low", tbl_logs[[#This Row],[Total Score]]&lt;=10, "Medium", tbl_logs[[#This Row],[Total Score]]&lt;=19, "High", tbl_logs[[#This Row],[Total Score]]&lt;=25, "Very High")</f>
        <v>Medium</v>
      </c>
      <c r="N4613" t="str" cm="1">
        <f t="array" ref="N4613">_xlfn.IFS(tbl_logs[[#This Row],[Total Score]]&lt;=4, "Low", tbl_logs[[#This Row],[Total Score]]&lt;=10, "Medium", tbl_logs[[#This Row],[Total Score]]&lt;=17, "High", tbl_logs[[#This Row],[Total Score]]&lt;=25, "Critical")</f>
        <v>Medium</v>
      </c>
    </row>
    <row r="4614" spans="1:14" x14ac:dyDescent="0.3">
      <c r="A4614" t="s">
        <v>2772</v>
      </c>
      <c r="B4614" s="1">
        <v>46107.158333333333</v>
      </c>
      <c r="C4614" t="s">
        <v>40</v>
      </c>
      <c r="D4614" t="s">
        <v>8</v>
      </c>
      <c r="E4614" t="s">
        <v>16</v>
      </c>
      <c r="F4614" t="s">
        <v>33</v>
      </c>
      <c r="G4614" s="2">
        <v>0.15833333333333333</v>
      </c>
      <c r="H4614" s="3">
        <v>46107</v>
      </c>
      <c r="I4614">
        <v>3</v>
      </c>
      <c r="J4614">
        <f>_xlfn.XLOOKUP(tbl_logs[[#This Row],[Target_Department]],tbl_DeptWeight[Department], tbl_DeptWeight[Impact Score])</f>
        <v>5</v>
      </c>
      <c r="K4614">
        <f>_xlfn.XLOOKUP(tbl_logs[[#This Row],[Employee_Action]],tbl_ResponseLikelihood[Employee Action],tbl_ResponseLikelihood[Likelihood Score])</f>
        <v>4</v>
      </c>
      <c r="L4614">
        <f>tbl_logs[[#This Row],[Impact Score]]*tbl_logs[[#This Row],[Response Multiplier]]</f>
        <v>20</v>
      </c>
      <c r="M4614" t="str" cm="1">
        <f t="array" ref="M4614">_xlfn.IFS(tbl_logs[[#This Row],[Total Score]]&lt;=4, "Low", tbl_logs[[#This Row],[Total Score]]&lt;=10, "Medium", tbl_logs[[#This Row],[Total Score]]&lt;=19, "High", tbl_logs[[#This Row],[Total Score]]&lt;=25, "Very High")</f>
        <v>Very High</v>
      </c>
      <c r="N4614" t="str" cm="1">
        <f t="array" ref="N4614">_xlfn.IFS(tbl_logs[[#This Row],[Total Score]]&lt;=4, "Low", tbl_logs[[#This Row],[Total Score]]&lt;=10, "Medium", tbl_logs[[#This Row],[Total Score]]&lt;=17, "High", tbl_logs[[#This Row],[Total Score]]&lt;=25, "Critical")</f>
        <v>Critical</v>
      </c>
    </row>
    <row r="4615" spans="1:14" x14ac:dyDescent="0.3">
      <c r="A4615" t="s">
        <v>2497</v>
      </c>
      <c r="B4615" s="1">
        <v>46107.162499999999</v>
      </c>
      <c r="C4615" t="s">
        <v>7</v>
      </c>
      <c r="D4615" t="s">
        <v>22</v>
      </c>
      <c r="E4615" t="s">
        <v>19</v>
      </c>
      <c r="F4615" t="s">
        <v>20</v>
      </c>
      <c r="G4615" s="2">
        <v>0.16250000000000001</v>
      </c>
      <c r="H4615" s="3">
        <v>46107</v>
      </c>
      <c r="I4615">
        <v>3</v>
      </c>
      <c r="J4615">
        <f>_xlfn.XLOOKUP(tbl_logs[[#This Row],[Target_Department]],tbl_DeptWeight[Department], tbl_DeptWeight[Impact Score])</f>
        <v>3</v>
      </c>
      <c r="K4615">
        <f>_xlfn.XLOOKUP(tbl_logs[[#This Row],[Employee_Action]],tbl_ResponseLikelihood[Employee Action],tbl_ResponseLikelihood[Likelihood Score])</f>
        <v>2</v>
      </c>
      <c r="L4615">
        <f>tbl_logs[[#This Row],[Impact Score]]*tbl_logs[[#This Row],[Response Multiplier]]</f>
        <v>6</v>
      </c>
      <c r="M4615" t="str" cm="1">
        <f t="array" ref="M4615">_xlfn.IFS(tbl_logs[[#This Row],[Total Score]]&lt;=4, "Low", tbl_logs[[#This Row],[Total Score]]&lt;=10, "Medium", tbl_logs[[#This Row],[Total Score]]&lt;=19, "High", tbl_logs[[#This Row],[Total Score]]&lt;=25, "Very High")</f>
        <v>Medium</v>
      </c>
      <c r="N4615" t="str" cm="1">
        <f t="array" ref="N4615">_xlfn.IFS(tbl_logs[[#This Row],[Total Score]]&lt;=4, "Low", tbl_logs[[#This Row],[Total Score]]&lt;=10, "Medium", tbl_logs[[#This Row],[Total Score]]&lt;=17, "High", tbl_logs[[#This Row],[Total Score]]&lt;=25, "Critical")</f>
        <v>Medium</v>
      </c>
    </row>
    <row r="4616" spans="1:14" x14ac:dyDescent="0.3">
      <c r="A4616" t="s">
        <v>1929</v>
      </c>
      <c r="B4616" s="1">
        <v>46107.184027777781</v>
      </c>
      <c r="C4616" t="s">
        <v>7</v>
      </c>
      <c r="D4616" t="s">
        <v>18</v>
      </c>
      <c r="E4616" t="s">
        <v>19</v>
      </c>
      <c r="F4616" t="s">
        <v>10</v>
      </c>
      <c r="G4616" s="2">
        <v>0.18402777777777779</v>
      </c>
      <c r="H4616" s="3">
        <v>46107</v>
      </c>
      <c r="I4616">
        <v>3</v>
      </c>
      <c r="J4616">
        <f>_xlfn.XLOOKUP(tbl_logs[[#This Row],[Target_Department]],tbl_DeptWeight[Department], tbl_DeptWeight[Impact Score])</f>
        <v>3</v>
      </c>
      <c r="K4616">
        <f>_xlfn.XLOOKUP(tbl_logs[[#This Row],[Employee_Action]],tbl_ResponseLikelihood[Employee Action],tbl_ResponseLikelihood[Likelihood Score])</f>
        <v>2</v>
      </c>
      <c r="L4616">
        <f>tbl_logs[[#This Row],[Impact Score]]*tbl_logs[[#This Row],[Response Multiplier]]</f>
        <v>6</v>
      </c>
      <c r="M4616" t="str" cm="1">
        <f t="array" ref="M4616">_xlfn.IFS(tbl_logs[[#This Row],[Total Score]]&lt;=4, "Low", tbl_logs[[#This Row],[Total Score]]&lt;=10, "Medium", tbl_logs[[#This Row],[Total Score]]&lt;=19, "High", tbl_logs[[#This Row],[Total Score]]&lt;=25, "Very High")</f>
        <v>Medium</v>
      </c>
      <c r="N4616" t="str" cm="1">
        <f t="array" ref="N4616">_xlfn.IFS(tbl_logs[[#This Row],[Total Score]]&lt;=4, "Low", tbl_logs[[#This Row],[Total Score]]&lt;=10, "Medium", tbl_logs[[#This Row],[Total Score]]&lt;=17, "High", tbl_logs[[#This Row],[Total Score]]&lt;=25, "Critical")</f>
        <v>Medium</v>
      </c>
    </row>
    <row r="4617" spans="1:14" x14ac:dyDescent="0.3">
      <c r="A4617" t="s">
        <v>3496</v>
      </c>
      <c r="B4617" s="1">
        <v>46107.197916666664</v>
      </c>
      <c r="C4617" t="s">
        <v>40</v>
      </c>
      <c r="D4617" t="s">
        <v>15</v>
      </c>
      <c r="E4617" t="s">
        <v>16</v>
      </c>
      <c r="F4617" t="s">
        <v>10</v>
      </c>
      <c r="G4617" s="2">
        <v>0.19791666666666666</v>
      </c>
      <c r="H4617" s="3">
        <v>46107</v>
      </c>
      <c r="I4617">
        <v>3</v>
      </c>
      <c r="J4617">
        <f>_xlfn.XLOOKUP(tbl_logs[[#This Row],[Target_Department]],tbl_DeptWeight[Department], tbl_DeptWeight[Impact Score])</f>
        <v>5</v>
      </c>
      <c r="K4617">
        <f>_xlfn.XLOOKUP(tbl_logs[[#This Row],[Employee_Action]],tbl_ResponseLikelihood[Employee Action],tbl_ResponseLikelihood[Likelihood Score])</f>
        <v>2</v>
      </c>
      <c r="L4617">
        <f>tbl_logs[[#This Row],[Impact Score]]*tbl_logs[[#This Row],[Response Multiplier]]</f>
        <v>10</v>
      </c>
      <c r="M4617" t="str" cm="1">
        <f t="array" ref="M4617">_xlfn.IFS(tbl_logs[[#This Row],[Total Score]]&lt;=4, "Low", tbl_logs[[#This Row],[Total Score]]&lt;=10, "Medium", tbl_logs[[#This Row],[Total Score]]&lt;=19, "High", tbl_logs[[#This Row],[Total Score]]&lt;=25, "Very High")</f>
        <v>Medium</v>
      </c>
      <c r="N4617" t="str" cm="1">
        <f t="array" ref="N4617">_xlfn.IFS(tbl_logs[[#This Row],[Total Score]]&lt;=4, "Low", tbl_logs[[#This Row],[Total Score]]&lt;=10, "Medium", tbl_logs[[#This Row],[Total Score]]&lt;=17, "High", tbl_logs[[#This Row],[Total Score]]&lt;=25, "Critical")</f>
        <v>Medium</v>
      </c>
    </row>
    <row r="4618" spans="1:14" x14ac:dyDescent="0.3">
      <c r="A4618" t="s">
        <v>4914</v>
      </c>
      <c r="B4618" s="1">
        <v>46107.20208333333</v>
      </c>
      <c r="C4618" t="s">
        <v>40</v>
      </c>
      <c r="D4618" t="s">
        <v>8</v>
      </c>
      <c r="E4618" t="s">
        <v>16</v>
      </c>
      <c r="F4618" t="s">
        <v>20</v>
      </c>
      <c r="G4618" s="2">
        <v>0.20208333333333334</v>
      </c>
      <c r="H4618" s="3">
        <v>46107</v>
      </c>
      <c r="I4618">
        <v>3</v>
      </c>
      <c r="J4618">
        <f>_xlfn.XLOOKUP(tbl_logs[[#This Row],[Target_Department]],tbl_DeptWeight[Department], tbl_DeptWeight[Impact Score])</f>
        <v>5</v>
      </c>
      <c r="K4618">
        <f>_xlfn.XLOOKUP(tbl_logs[[#This Row],[Employee_Action]],tbl_ResponseLikelihood[Employee Action],tbl_ResponseLikelihood[Likelihood Score])</f>
        <v>2</v>
      </c>
      <c r="L4618">
        <f>tbl_logs[[#This Row],[Impact Score]]*tbl_logs[[#This Row],[Response Multiplier]]</f>
        <v>10</v>
      </c>
      <c r="M4618" t="str" cm="1">
        <f t="array" ref="M4618">_xlfn.IFS(tbl_logs[[#This Row],[Total Score]]&lt;=4, "Low", tbl_logs[[#This Row],[Total Score]]&lt;=10, "Medium", tbl_logs[[#This Row],[Total Score]]&lt;=19, "High", tbl_logs[[#This Row],[Total Score]]&lt;=25, "Very High")</f>
        <v>Medium</v>
      </c>
      <c r="N4618" t="str" cm="1">
        <f t="array" ref="N4618">_xlfn.IFS(tbl_logs[[#This Row],[Total Score]]&lt;=4, "Low", tbl_logs[[#This Row],[Total Score]]&lt;=10, "Medium", tbl_logs[[#This Row],[Total Score]]&lt;=17, "High", tbl_logs[[#This Row],[Total Score]]&lt;=25, "Critical")</f>
        <v>Medium</v>
      </c>
    </row>
    <row r="4619" spans="1:14" x14ac:dyDescent="0.3">
      <c r="A4619" t="s">
        <v>633</v>
      </c>
      <c r="B4619" s="1">
        <v>46107.219444444447</v>
      </c>
      <c r="C4619" t="s">
        <v>7</v>
      </c>
      <c r="D4619" t="s">
        <v>22</v>
      </c>
      <c r="E4619" t="s">
        <v>19</v>
      </c>
      <c r="F4619" t="s">
        <v>10</v>
      </c>
      <c r="G4619" s="2">
        <v>0.21944444444444444</v>
      </c>
      <c r="H4619" s="3">
        <v>46107</v>
      </c>
      <c r="I4619">
        <v>3</v>
      </c>
      <c r="J4619">
        <f>_xlfn.XLOOKUP(tbl_logs[[#This Row],[Target_Department]],tbl_DeptWeight[Department], tbl_DeptWeight[Impact Score])</f>
        <v>3</v>
      </c>
      <c r="K4619">
        <f>_xlfn.XLOOKUP(tbl_logs[[#This Row],[Employee_Action]],tbl_ResponseLikelihood[Employee Action],tbl_ResponseLikelihood[Likelihood Score])</f>
        <v>2</v>
      </c>
      <c r="L4619">
        <f>tbl_logs[[#This Row],[Impact Score]]*tbl_logs[[#This Row],[Response Multiplier]]</f>
        <v>6</v>
      </c>
      <c r="M4619" t="str" cm="1">
        <f t="array" ref="M4619">_xlfn.IFS(tbl_logs[[#This Row],[Total Score]]&lt;=4, "Low", tbl_logs[[#This Row],[Total Score]]&lt;=10, "Medium", tbl_logs[[#This Row],[Total Score]]&lt;=19, "High", tbl_logs[[#This Row],[Total Score]]&lt;=25, "Very High")</f>
        <v>Medium</v>
      </c>
      <c r="N4619" t="str" cm="1">
        <f t="array" ref="N4619">_xlfn.IFS(tbl_logs[[#This Row],[Total Score]]&lt;=4, "Low", tbl_logs[[#This Row],[Total Score]]&lt;=10, "Medium", tbl_logs[[#This Row],[Total Score]]&lt;=17, "High", tbl_logs[[#This Row],[Total Score]]&lt;=25, "Critical")</f>
        <v>Medium</v>
      </c>
    </row>
    <row r="4620" spans="1:14" x14ac:dyDescent="0.3">
      <c r="A4620" t="s">
        <v>2259</v>
      </c>
      <c r="B4620" s="1">
        <v>46107.236805555556</v>
      </c>
      <c r="C4620" t="s">
        <v>7</v>
      </c>
      <c r="D4620" t="s">
        <v>18</v>
      </c>
      <c r="E4620" t="s">
        <v>19</v>
      </c>
      <c r="F4620" t="s">
        <v>13</v>
      </c>
      <c r="G4620" s="2">
        <v>0.23680555555555555</v>
      </c>
      <c r="H4620" s="3">
        <v>46107</v>
      </c>
      <c r="I4620">
        <v>3</v>
      </c>
      <c r="J4620">
        <f>_xlfn.XLOOKUP(tbl_logs[[#This Row],[Target_Department]],tbl_DeptWeight[Department], tbl_DeptWeight[Impact Score])</f>
        <v>3</v>
      </c>
      <c r="K4620">
        <f>_xlfn.XLOOKUP(tbl_logs[[#This Row],[Employee_Action]],tbl_ResponseLikelihood[Employee Action],tbl_ResponseLikelihood[Likelihood Score])</f>
        <v>1</v>
      </c>
      <c r="L4620">
        <f>tbl_logs[[#This Row],[Impact Score]]*tbl_logs[[#This Row],[Response Multiplier]]</f>
        <v>3</v>
      </c>
      <c r="M4620" t="str" cm="1">
        <f t="array" ref="M4620">_xlfn.IFS(tbl_logs[[#This Row],[Total Score]]&lt;=4, "Low", tbl_logs[[#This Row],[Total Score]]&lt;=10, "Medium", tbl_logs[[#This Row],[Total Score]]&lt;=19, "High", tbl_logs[[#This Row],[Total Score]]&lt;=25, "Very High")</f>
        <v>Low</v>
      </c>
      <c r="N4620" t="str" cm="1">
        <f t="array" ref="N4620">_xlfn.IFS(tbl_logs[[#This Row],[Total Score]]&lt;=4, "Low", tbl_logs[[#This Row],[Total Score]]&lt;=10, "Medium", tbl_logs[[#This Row],[Total Score]]&lt;=17, "High", tbl_logs[[#This Row],[Total Score]]&lt;=25, "Critical")</f>
        <v>Low</v>
      </c>
    </row>
    <row r="4621" spans="1:14" x14ac:dyDescent="0.3">
      <c r="A4621" t="s">
        <v>1039</v>
      </c>
      <c r="B4621" s="1">
        <v>46107.246527777781</v>
      </c>
      <c r="C4621" t="s">
        <v>7</v>
      </c>
      <c r="D4621" t="s">
        <v>8</v>
      </c>
      <c r="E4621" t="s">
        <v>19</v>
      </c>
      <c r="F4621" t="s">
        <v>20</v>
      </c>
      <c r="G4621" s="2">
        <v>0.24652777777777779</v>
      </c>
      <c r="H4621" s="3">
        <v>46107</v>
      </c>
      <c r="I4621">
        <v>3</v>
      </c>
      <c r="J4621">
        <f>_xlfn.XLOOKUP(tbl_logs[[#This Row],[Target_Department]],tbl_DeptWeight[Department], tbl_DeptWeight[Impact Score])</f>
        <v>3</v>
      </c>
      <c r="K4621">
        <f>_xlfn.XLOOKUP(tbl_logs[[#This Row],[Employee_Action]],tbl_ResponseLikelihood[Employee Action],tbl_ResponseLikelihood[Likelihood Score])</f>
        <v>2</v>
      </c>
      <c r="L4621">
        <f>tbl_logs[[#This Row],[Impact Score]]*tbl_logs[[#This Row],[Response Multiplier]]</f>
        <v>6</v>
      </c>
      <c r="M4621" t="str" cm="1">
        <f t="array" ref="M4621">_xlfn.IFS(tbl_logs[[#This Row],[Total Score]]&lt;=4, "Low", tbl_logs[[#This Row],[Total Score]]&lt;=10, "Medium", tbl_logs[[#This Row],[Total Score]]&lt;=19, "High", tbl_logs[[#This Row],[Total Score]]&lt;=25, "Very High")</f>
        <v>Medium</v>
      </c>
      <c r="N4621" t="str" cm="1">
        <f t="array" ref="N4621">_xlfn.IFS(tbl_logs[[#This Row],[Total Score]]&lt;=4, "Low", tbl_logs[[#This Row],[Total Score]]&lt;=10, "Medium", tbl_logs[[#This Row],[Total Score]]&lt;=17, "High", tbl_logs[[#This Row],[Total Score]]&lt;=25, "Critical")</f>
        <v>Medium</v>
      </c>
    </row>
    <row r="4622" spans="1:14" x14ac:dyDescent="0.3">
      <c r="A4622" t="s">
        <v>1407</v>
      </c>
      <c r="B4622" s="1">
        <v>46107.251388888886</v>
      </c>
      <c r="C4622" t="s">
        <v>7</v>
      </c>
      <c r="D4622" t="s">
        <v>15</v>
      </c>
      <c r="E4622" t="s">
        <v>19</v>
      </c>
      <c r="F4622" t="s">
        <v>10</v>
      </c>
      <c r="G4622" s="2">
        <v>0.25138888888888888</v>
      </c>
      <c r="H4622" s="3">
        <v>46107</v>
      </c>
      <c r="I4622">
        <v>3</v>
      </c>
      <c r="J4622">
        <f>_xlfn.XLOOKUP(tbl_logs[[#This Row],[Target_Department]],tbl_DeptWeight[Department], tbl_DeptWeight[Impact Score])</f>
        <v>3</v>
      </c>
      <c r="K4622">
        <f>_xlfn.XLOOKUP(tbl_logs[[#This Row],[Employee_Action]],tbl_ResponseLikelihood[Employee Action],tbl_ResponseLikelihood[Likelihood Score])</f>
        <v>2</v>
      </c>
      <c r="L4622">
        <f>tbl_logs[[#This Row],[Impact Score]]*tbl_logs[[#This Row],[Response Multiplier]]</f>
        <v>6</v>
      </c>
      <c r="M4622" t="str" cm="1">
        <f t="array" ref="M4622">_xlfn.IFS(tbl_logs[[#This Row],[Total Score]]&lt;=4, "Low", tbl_logs[[#This Row],[Total Score]]&lt;=10, "Medium", tbl_logs[[#This Row],[Total Score]]&lt;=19, "High", tbl_logs[[#This Row],[Total Score]]&lt;=25, "Very High")</f>
        <v>Medium</v>
      </c>
      <c r="N4622" t="str" cm="1">
        <f t="array" ref="N4622">_xlfn.IFS(tbl_logs[[#This Row],[Total Score]]&lt;=4, "Low", tbl_logs[[#This Row],[Total Score]]&lt;=10, "Medium", tbl_logs[[#This Row],[Total Score]]&lt;=17, "High", tbl_logs[[#This Row],[Total Score]]&lt;=25, "Critical")</f>
        <v>Medium</v>
      </c>
    </row>
    <row r="4623" spans="1:14" x14ac:dyDescent="0.3">
      <c r="A4623" t="s">
        <v>1507</v>
      </c>
      <c r="B4623" s="1">
        <v>46107.259722222225</v>
      </c>
      <c r="C4623" t="s">
        <v>7</v>
      </c>
      <c r="D4623" t="s">
        <v>18</v>
      </c>
      <c r="E4623" t="s">
        <v>19</v>
      </c>
      <c r="F4623" t="s">
        <v>20</v>
      </c>
      <c r="G4623" s="2">
        <v>0.25972222222222224</v>
      </c>
      <c r="H4623" s="3">
        <v>46107</v>
      </c>
      <c r="I4623">
        <v>3</v>
      </c>
      <c r="J4623">
        <f>_xlfn.XLOOKUP(tbl_logs[[#This Row],[Target_Department]],tbl_DeptWeight[Department], tbl_DeptWeight[Impact Score])</f>
        <v>3</v>
      </c>
      <c r="K4623">
        <f>_xlfn.XLOOKUP(tbl_logs[[#This Row],[Employee_Action]],tbl_ResponseLikelihood[Employee Action],tbl_ResponseLikelihood[Likelihood Score])</f>
        <v>2</v>
      </c>
      <c r="L4623">
        <f>tbl_logs[[#This Row],[Impact Score]]*tbl_logs[[#This Row],[Response Multiplier]]</f>
        <v>6</v>
      </c>
      <c r="M4623" t="str" cm="1">
        <f t="array" ref="M4623">_xlfn.IFS(tbl_logs[[#This Row],[Total Score]]&lt;=4, "Low", tbl_logs[[#This Row],[Total Score]]&lt;=10, "Medium", tbl_logs[[#This Row],[Total Score]]&lt;=19, "High", tbl_logs[[#This Row],[Total Score]]&lt;=25, "Very High")</f>
        <v>Medium</v>
      </c>
      <c r="N4623" t="str" cm="1">
        <f t="array" ref="N4623">_xlfn.IFS(tbl_logs[[#This Row],[Total Score]]&lt;=4, "Low", tbl_logs[[#This Row],[Total Score]]&lt;=10, "Medium", tbl_logs[[#This Row],[Total Score]]&lt;=17, "High", tbl_logs[[#This Row],[Total Score]]&lt;=25, "Critical")</f>
        <v>Medium</v>
      </c>
    </row>
    <row r="4624" spans="1:14" x14ac:dyDescent="0.3">
      <c r="A4624" t="s">
        <v>2077</v>
      </c>
      <c r="B4624" s="1">
        <v>46107.282638888886</v>
      </c>
      <c r="C4624" t="s">
        <v>7</v>
      </c>
      <c r="D4624" t="s">
        <v>22</v>
      </c>
      <c r="E4624" t="s">
        <v>19</v>
      </c>
      <c r="F4624" t="s">
        <v>10</v>
      </c>
      <c r="G4624" s="2">
        <v>0.28263888888888888</v>
      </c>
      <c r="H4624" s="3">
        <v>46107</v>
      </c>
      <c r="I4624">
        <v>3</v>
      </c>
      <c r="J4624">
        <f>_xlfn.XLOOKUP(tbl_logs[[#This Row],[Target_Department]],tbl_DeptWeight[Department], tbl_DeptWeight[Impact Score])</f>
        <v>3</v>
      </c>
      <c r="K4624">
        <f>_xlfn.XLOOKUP(tbl_logs[[#This Row],[Employee_Action]],tbl_ResponseLikelihood[Employee Action],tbl_ResponseLikelihood[Likelihood Score])</f>
        <v>2</v>
      </c>
      <c r="L4624">
        <f>tbl_logs[[#This Row],[Impact Score]]*tbl_logs[[#This Row],[Response Multiplier]]</f>
        <v>6</v>
      </c>
      <c r="M4624" t="str" cm="1">
        <f t="array" ref="M4624">_xlfn.IFS(tbl_logs[[#This Row],[Total Score]]&lt;=4, "Low", tbl_logs[[#This Row],[Total Score]]&lt;=10, "Medium", tbl_logs[[#This Row],[Total Score]]&lt;=19, "High", tbl_logs[[#This Row],[Total Score]]&lt;=25, "Very High")</f>
        <v>Medium</v>
      </c>
      <c r="N4624" t="str" cm="1">
        <f t="array" ref="N4624">_xlfn.IFS(tbl_logs[[#This Row],[Total Score]]&lt;=4, "Low", tbl_logs[[#This Row],[Total Score]]&lt;=10, "Medium", tbl_logs[[#This Row],[Total Score]]&lt;=17, "High", tbl_logs[[#This Row],[Total Score]]&lt;=25, "Critical")</f>
        <v>Medium</v>
      </c>
    </row>
    <row r="4625" spans="1:14" x14ac:dyDescent="0.3">
      <c r="A4625" t="s">
        <v>3860</v>
      </c>
      <c r="B4625" s="1">
        <v>46107.316666666666</v>
      </c>
      <c r="C4625" t="s">
        <v>47</v>
      </c>
      <c r="D4625" t="s">
        <v>8</v>
      </c>
      <c r="E4625" t="s">
        <v>31</v>
      </c>
      <c r="F4625" t="s">
        <v>13</v>
      </c>
      <c r="G4625" s="2">
        <v>0.31666666666666665</v>
      </c>
      <c r="H4625" s="3">
        <v>46107</v>
      </c>
      <c r="I4625">
        <v>3</v>
      </c>
      <c r="J4625">
        <f>_xlfn.XLOOKUP(tbl_logs[[#This Row],[Target_Department]],tbl_DeptWeight[Department], tbl_DeptWeight[Impact Score])</f>
        <v>1</v>
      </c>
      <c r="K4625">
        <f>_xlfn.XLOOKUP(tbl_logs[[#This Row],[Employee_Action]],tbl_ResponseLikelihood[Employee Action],tbl_ResponseLikelihood[Likelihood Score])</f>
        <v>1</v>
      </c>
      <c r="L4625">
        <f>tbl_logs[[#This Row],[Impact Score]]*tbl_logs[[#This Row],[Response Multiplier]]</f>
        <v>1</v>
      </c>
      <c r="M4625" t="str" cm="1">
        <f t="array" ref="M4625">_xlfn.IFS(tbl_logs[[#This Row],[Total Score]]&lt;=4, "Low", tbl_logs[[#This Row],[Total Score]]&lt;=10, "Medium", tbl_logs[[#This Row],[Total Score]]&lt;=19, "High", tbl_logs[[#This Row],[Total Score]]&lt;=25, "Very High")</f>
        <v>Low</v>
      </c>
      <c r="N4625" t="str" cm="1">
        <f t="array" ref="N4625">_xlfn.IFS(tbl_logs[[#This Row],[Total Score]]&lt;=4, "Low", tbl_logs[[#This Row],[Total Score]]&lt;=10, "Medium", tbl_logs[[#This Row],[Total Score]]&lt;=17, "High", tbl_logs[[#This Row],[Total Score]]&lt;=25, "Critical")</f>
        <v>Low</v>
      </c>
    </row>
    <row r="4626" spans="1:14" x14ac:dyDescent="0.3">
      <c r="A4626" t="s">
        <v>2628</v>
      </c>
      <c r="B4626" s="1">
        <v>46107.347916666666</v>
      </c>
      <c r="C4626" t="s">
        <v>7</v>
      </c>
      <c r="D4626" t="s">
        <v>15</v>
      </c>
      <c r="E4626" t="s">
        <v>19</v>
      </c>
      <c r="F4626" t="s">
        <v>10</v>
      </c>
      <c r="G4626" s="2">
        <v>0.34791666666666665</v>
      </c>
      <c r="H4626" s="3">
        <v>46107</v>
      </c>
      <c r="I4626">
        <v>3</v>
      </c>
      <c r="J4626">
        <f>_xlfn.XLOOKUP(tbl_logs[[#This Row],[Target_Department]],tbl_DeptWeight[Department], tbl_DeptWeight[Impact Score])</f>
        <v>3</v>
      </c>
      <c r="K4626">
        <f>_xlfn.XLOOKUP(tbl_logs[[#This Row],[Employee_Action]],tbl_ResponseLikelihood[Employee Action],tbl_ResponseLikelihood[Likelihood Score])</f>
        <v>2</v>
      </c>
      <c r="L4626">
        <f>tbl_logs[[#This Row],[Impact Score]]*tbl_logs[[#This Row],[Response Multiplier]]</f>
        <v>6</v>
      </c>
      <c r="M4626" t="str" cm="1">
        <f t="array" ref="M4626">_xlfn.IFS(tbl_logs[[#This Row],[Total Score]]&lt;=4, "Low", tbl_logs[[#This Row],[Total Score]]&lt;=10, "Medium", tbl_logs[[#This Row],[Total Score]]&lt;=19, "High", tbl_logs[[#This Row],[Total Score]]&lt;=25, "Very High")</f>
        <v>Medium</v>
      </c>
      <c r="N4626" t="str" cm="1">
        <f t="array" ref="N4626">_xlfn.IFS(tbl_logs[[#This Row],[Total Score]]&lt;=4, "Low", tbl_logs[[#This Row],[Total Score]]&lt;=10, "Medium", tbl_logs[[#This Row],[Total Score]]&lt;=17, "High", tbl_logs[[#This Row],[Total Score]]&lt;=25, "Critical")</f>
        <v>Medium</v>
      </c>
    </row>
    <row r="4627" spans="1:14" x14ac:dyDescent="0.3">
      <c r="A4627" t="s">
        <v>2894</v>
      </c>
      <c r="B4627" s="1">
        <v>46107.359027777777</v>
      </c>
      <c r="C4627" t="s">
        <v>7</v>
      </c>
      <c r="D4627" t="s">
        <v>8</v>
      </c>
      <c r="E4627" t="s">
        <v>31</v>
      </c>
      <c r="F4627" t="s">
        <v>33</v>
      </c>
      <c r="G4627" s="2">
        <v>0.35902777777777778</v>
      </c>
      <c r="H4627" s="3">
        <v>46107</v>
      </c>
      <c r="I4627">
        <v>3</v>
      </c>
      <c r="J4627">
        <f>_xlfn.XLOOKUP(tbl_logs[[#This Row],[Target_Department]],tbl_DeptWeight[Department], tbl_DeptWeight[Impact Score])</f>
        <v>3</v>
      </c>
      <c r="K4627">
        <f>_xlfn.XLOOKUP(tbl_logs[[#This Row],[Employee_Action]],tbl_ResponseLikelihood[Employee Action],tbl_ResponseLikelihood[Likelihood Score])</f>
        <v>4</v>
      </c>
      <c r="L4627">
        <f>tbl_logs[[#This Row],[Impact Score]]*tbl_logs[[#This Row],[Response Multiplier]]</f>
        <v>12</v>
      </c>
      <c r="M4627" t="str" cm="1">
        <f t="array" ref="M4627">_xlfn.IFS(tbl_logs[[#This Row],[Total Score]]&lt;=4, "Low", tbl_logs[[#This Row],[Total Score]]&lt;=10, "Medium", tbl_logs[[#This Row],[Total Score]]&lt;=19, "High", tbl_logs[[#This Row],[Total Score]]&lt;=25, "Very High")</f>
        <v>High</v>
      </c>
      <c r="N4627" t="str" cm="1">
        <f t="array" ref="N4627">_xlfn.IFS(tbl_logs[[#This Row],[Total Score]]&lt;=4, "Low", tbl_logs[[#This Row],[Total Score]]&lt;=10, "Medium", tbl_logs[[#This Row],[Total Score]]&lt;=17, "High", tbl_logs[[#This Row],[Total Score]]&lt;=25, "Critical")</f>
        <v>High</v>
      </c>
    </row>
    <row r="4628" spans="1:14" x14ac:dyDescent="0.3">
      <c r="A4628" t="s">
        <v>3096</v>
      </c>
      <c r="B4628" s="1">
        <v>46107.392361111109</v>
      </c>
      <c r="C4628" t="s">
        <v>40</v>
      </c>
      <c r="D4628" t="s">
        <v>15</v>
      </c>
      <c r="E4628" t="s">
        <v>16</v>
      </c>
      <c r="F4628" t="s">
        <v>20</v>
      </c>
      <c r="G4628" s="2">
        <v>0.3923611111111111</v>
      </c>
      <c r="H4628" s="3">
        <v>46107</v>
      </c>
      <c r="I4628">
        <v>3</v>
      </c>
      <c r="J4628">
        <f>_xlfn.XLOOKUP(tbl_logs[[#This Row],[Target_Department]],tbl_DeptWeight[Department], tbl_DeptWeight[Impact Score])</f>
        <v>5</v>
      </c>
      <c r="K4628">
        <f>_xlfn.XLOOKUP(tbl_logs[[#This Row],[Employee_Action]],tbl_ResponseLikelihood[Employee Action],tbl_ResponseLikelihood[Likelihood Score])</f>
        <v>2</v>
      </c>
      <c r="L4628">
        <f>tbl_logs[[#This Row],[Impact Score]]*tbl_logs[[#This Row],[Response Multiplier]]</f>
        <v>10</v>
      </c>
      <c r="M4628" t="str" cm="1">
        <f t="array" ref="M4628">_xlfn.IFS(tbl_logs[[#This Row],[Total Score]]&lt;=4, "Low", tbl_logs[[#This Row],[Total Score]]&lt;=10, "Medium", tbl_logs[[#This Row],[Total Score]]&lt;=19, "High", tbl_logs[[#This Row],[Total Score]]&lt;=25, "Very High")</f>
        <v>Medium</v>
      </c>
      <c r="N4628" t="str" cm="1">
        <f t="array" ref="N4628">_xlfn.IFS(tbl_logs[[#This Row],[Total Score]]&lt;=4, "Low", tbl_logs[[#This Row],[Total Score]]&lt;=10, "Medium", tbl_logs[[#This Row],[Total Score]]&lt;=17, "High", tbl_logs[[#This Row],[Total Score]]&lt;=25, "Critical")</f>
        <v>Medium</v>
      </c>
    </row>
    <row r="4629" spans="1:14" x14ac:dyDescent="0.3">
      <c r="A4629" t="s">
        <v>2346</v>
      </c>
      <c r="B4629" s="1">
        <v>46107.399305555555</v>
      </c>
      <c r="C4629" t="s">
        <v>26</v>
      </c>
      <c r="D4629" t="s">
        <v>8</v>
      </c>
      <c r="E4629" t="s">
        <v>19</v>
      </c>
      <c r="F4629" t="s">
        <v>13</v>
      </c>
      <c r="G4629" s="2">
        <v>0.39930555555555558</v>
      </c>
      <c r="H4629" s="3">
        <v>46107</v>
      </c>
      <c r="I4629">
        <v>3</v>
      </c>
      <c r="J4629">
        <f>_xlfn.XLOOKUP(tbl_logs[[#This Row],[Target_Department]],tbl_DeptWeight[Department], tbl_DeptWeight[Impact Score])</f>
        <v>3</v>
      </c>
      <c r="K4629">
        <f>_xlfn.XLOOKUP(tbl_logs[[#This Row],[Employee_Action]],tbl_ResponseLikelihood[Employee Action],tbl_ResponseLikelihood[Likelihood Score])</f>
        <v>1</v>
      </c>
      <c r="L4629">
        <f>tbl_logs[[#This Row],[Impact Score]]*tbl_logs[[#This Row],[Response Multiplier]]</f>
        <v>3</v>
      </c>
      <c r="M4629" t="str" cm="1">
        <f t="array" ref="M4629">_xlfn.IFS(tbl_logs[[#This Row],[Total Score]]&lt;=4, "Low", tbl_logs[[#This Row],[Total Score]]&lt;=10, "Medium", tbl_logs[[#This Row],[Total Score]]&lt;=19, "High", tbl_logs[[#This Row],[Total Score]]&lt;=25, "Very High")</f>
        <v>Low</v>
      </c>
      <c r="N4629" t="str" cm="1">
        <f t="array" ref="N4629">_xlfn.IFS(tbl_logs[[#This Row],[Total Score]]&lt;=4, "Low", tbl_logs[[#This Row],[Total Score]]&lt;=10, "Medium", tbl_logs[[#This Row],[Total Score]]&lt;=17, "High", tbl_logs[[#This Row],[Total Score]]&lt;=25, "Critical")</f>
        <v>Low</v>
      </c>
    </row>
    <row r="4630" spans="1:14" x14ac:dyDescent="0.3">
      <c r="A4630" t="s">
        <v>1537</v>
      </c>
      <c r="B4630" s="1">
        <v>46107.399305555555</v>
      </c>
      <c r="C4630" t="s">
        <v>40</v>
      </c>
      <c r="D4630" t="s">
        <v>22</v>
      </c>
      <c r="E4630" t="s">
        <v>16</v>
      </c>
      <c r="F4630" t="s">
        <v>10</v>
      </c>
      <c r="G4630" s="2">
        <v>0.39930555555555558</v>
      </c>
      <c r="H4630" s="3">
        <v>46107</v>
      </c>
      <c r="I4630">
        <v>3</v>
      </c>
      <c r="J4630">
        <f>_xlfn.XLOOKUP(tbl_logs[[#This Row],[Target_Department]],tbl_DeptWeight[Department], tbl_DeptWeight[Impact Score])</f>
        <v>5</v>
      </c>
      <c r="K4630">
        <f>_xlfn.XLOOKUP(tbl_logs[[#This Row],[Employee_Action]],tbl_ResponseLikelihood[Employee Action],tbl_ResponseLikelihood[Likelihood Score])</f>
        <v>2</v>
      </c>
      <c r="L4630">
        <f>tbl_logs[[#This Row],[Impact Score]]*tbl_logs[[#This Row],[Response Multiplier]]</f>
        <v>10</v>
      </c>
      <c r="M4630" t="str" cm="1">
        <f t="array" ref="M4630">_xlfn.IFS(tbl_logs[[#This Row],[Total Score]]&lt;=4, "Low", tbl_logs[[#This Row],[Total Score]]&lt;=10, "Medium", tbl_logs[[#This Row],[Total Score]]&lt;=19, "High", tbl_logs[[#This Row],[Total Score]]&lt;=25, "Very High")</f>
        <v>Medium</v>
      </c>
      <c r="N4630" t="str" cm="1">
        <f t="array" ref="N4630">_xlfn.IFS(tbl_logs[[#This Row],[Total Score]]&lt;=4, "Low", tbl_logs[[#This Row],[Total Score]]&lt;=10, "Medium", tbl_logs[[#This Row],[Total Score]]&lt;=17, "High", tbl_logs[[#This Row],[Total Score]]&lt;=25, "Critical")</f>
        <v>Medium</v>
      </c>
    </row>
    <row r="4631" spans="1:14" x14ac:dyDescent="0.3">
      <c r="A4631" t="s">
        <v>2353</v>
      </c>
      <c r="B4631" s="1">
        <v>46107.40625</v>
      </c>
      <c r="C4631" t="s">
        <v>26</v>
      </c>
      <c r="D4631" t="s">
        <v>22</v>
      </c>
      <c r="E4631" t="s">
        <v>31</v>
      </c>
      <c r="F4631" t="s">
        <v>13</v>
      </c>
      <c r="G4631" s="2">
        <v>0.40625</v>
      </c>
      <c r="H4631" s="3">
        <v>46107</v>
      </c>
      <c r="I4631">
        <v>3</v>
      </c>
      <c r="J4631">
        <f>_xlfn.XLOOKUP(tbl_logs[[#This Row],[Target_Department]],tbl_DeptWeight[Department], tbl_DeptWeight[Impact Score])</f>
        <v>3</v>
      </c>
      <c r="K4631">
        <f>_xlfn.XLOOKUP(tbl_logs[[#This Row],[Employee_Action]],tbl_ResponseLikelihood[Employee Action],tbl_ResponseLikelihood[Likelihood Score])</f>
        <v>1</v>
      </c>
      <c r="L4631">
        <f>tbl_logs[[#This Row],[Impact Score]]*tbl_logs[[#This Row],[Response Multiplier]]</f>
        <v>3</v>
      </c>
      <c r="M4631" t="str" cm="1">
        <f t="array" ref="M4631">_xlfn.IFS(tbl_logs[[#This Row],[Total Score]]&lt;=4, "Low", tbl_logs[[#This Row],[Total Score]]&lt;=10, "Medium", tbl_logs[[#This Row],[Total Score]]&lt;=19, "High", tbl_logs[[#This Row],[Total Score]]&lt;=25, "Very High")</f>
        <v>Low</v>
      </c>
      <c r="N4631" t="str" cm="1">
        <f t="array" ref="N4631">_xlfn.IFS(tbl_logs[[#This Row],[Total Score]]&lt;=4, "Low", tbl_logs[[#This Row],[Total Score]]&lt;=10, "Medium", tbl_logs[[#This Row],[Total Score]]&lt;=17, "High", tbl_logs[[#This Row],[Total Score]]&lt;=25, "Critical")</f>
        <v>Low</v>
      </c>
    </row>
    <row r="4632" spans="1:14" x14ac:dyDescent="0.3">
      <c r="A4632" t="s">
        <v>1269</v>
      </c>
      <c r="B4632" s="1">
        <v>46107.416666666664</v>
      </c>
      <c r="C4632" t="s">
        <v>26</v>
      </c>
      <c r="D4632" t="s">
        <v>8</v>
      </c>
      <c r="E4632" t="s">
        <v>31</v>
      </c>
      <c r="F4632" t="s">
        <v>10</v>
      </c>
      <c r="G4632" s="2">
        <v>0.41666666666666669</v>
      </c>
      <c r="H4632" s="3">
        <v>46107</v>
      </c>
      <c r="I4632">
        <v>3</v>
      </c>
      <c r="J4632">
        <f>_xlfn.XLOOKUP(tbl_logs[[#This Row],[Target_Department]],tbl_DeptWeight[Department], tbl_DeptWeight[Impact Score])</f>
        <v>3</v>
      </c>
      <c r="K4632">
        <f>_xlfn.XLOOKUP(tbl_logs[[#This Row],[Employee_Action]],tbl_ResponseLikelihood[Employee Action],tbl_ResponseLikelihood[Likelihood Score])</f>
        <v>2</v>
      </c>
      <c r="L4632">
        <f>tbl_logs[[#This Row],[Impact Score]]*tbl_logs[[#This Row],[Response Multiplier]]</f>
        <v>6</v>
      </c>
      <c r="M4632" t="str" cm="1">
        <f t="array" ref="M4632">_xlfn.IFS(tbl_logs[[#This Row],[Total Score]]&lt;=4, "Low", tbl_logs[[#This Row],[Total Score]]&lt;=10, "Medium", tbl_logs[[#This Row],[Total Score]]&lt;=19, "High", tbl_logs[[#This Row],[Total Score]]&lt;=25, "Very High")</f>
        <v>Medium</v>
      </c>
      <c r="N4632" t="str" cm="1">
        <f t="array" ref="N4632">_xlfn.IFS(tbl_logs[[#This Row],[Total Score]]&lt;=4, "Low", tbl_logs[[#This Row],[Total Score]]&lt;=10, "Medium", tbl_logs[[#This Row],[Total Score]]&lt;=17, "High", tbl_logs[[#This Row],[Total Score]]&lt;=25, "Critical")</f>
        <v>Medium</v>
      </c>
    </row>
    <row r="4633" spans="1:14" x14ac:dyDescent="0.3">
      <c r="A4633" t="s">
        <v>4723</v>
      </c>
      <c r="B4633" s="1">
        <v>46107.453472222223</v>
      </c>
      <c r="C4633" t="s">
        <v>7</v>
      </c>
      <c r="D4633" t="s">
        <v>18</v>
      </c>
      <c r="E4633" t="s">
        <v>19</v>
      </c>
      <c r="F4633" t="s">
        <v>10</v>
      </c>
      <c r="G4633" s="2">
        <v>0.45347222222222222</v>
      </c>
      <c r="H4633" s="3">
        <v>46107</v>
      </c>
      <c r="I4633">
        <v>3</v>
      </c>
      <c r="J4633">
        <f>_xlfn.XLOOKUP(tbl_logs[[#This Row],[Target_Department]],tbl_DeptWeight[Department], tbl_DeptWeight[Impact Score])</f>
        <v>3</v>
      </c>
      <c r="K4633">
        <f>_xlfn.XLOOKUP(tbl_logs[[#This Row],[Employee_Action]],tbl_ResponseLikelihood[Employee Action],tbl_ResponseLikelihood[Likelihood Score])</f>
        <v>2</v>
      </c>
      <c r="L4633">
        <f>tbl_logs[[#This Row],[Impact Score]]*tbl_logs[[#This Row],[Response Multiplier]]</f>
        <v>6</v>
      </c>
      <c r="M4633" t="str" cm="1">
        <f t="array" ref="M4633">_xlfn.IFS(tbl_logs[[#This Row],[Total Score]]&lt;=4, "Low", tbl_logs[[#This Row],[Total Score]]&lt;=10, "Medium", tbl_logs[[#This Row],[Total Score]]&lt;=19, "High", tbl_logs[[#This Row],[Total Score]]&lt;=25, "Very High")</f>
        <v>Medium</v>
      </c>
      <c r="N4633" t="str" cm="1">
        <f t="array" ref="N4633">_xlfn.IFS(tbl_logs[[#This Row],[Total Score]]&lt;=4, "Low", tbl_logs[[#This Row],[Total Score]]&lt;=10, "Medium", tbl_logs[[#This Row],[Total Score]]&lt;=17, "High", tbl_logs[[#This Row],[Total Score]]&lt;=25, "Critical")</f>
        <v>Medium</v>
      </c>
    </row>
    <row r="4634" spans="1:14" x14ac:dyDescent="0.3">
      <c r="A4634" t="s">
        <v>2871</v>
      </c>
      <c r="B4634" s="1">
        <v>46107.50277777778</v>
      </c>
      <c r="C4634" t="s">
        <v>12</v>
      </c>
      <c r="D4634" t="s">
        <v>18</v>
      </c>
      <c r="E4634" t="s">
        <v>9</v>
      </c>
      <c r="F4634" t="s">
        <v>10</v>
      </c>
      <c r="G4634" s="2">
        <v>0.50277777777777777</v>
      </c>
      <c r="H4634" s="3">
        <v>46107</v>
      </c>
      <c r="I4634">
        <v>3</v>
      </c>
      <c r="J4634">
        <f>_xlfn.XLOOKUP(tbl_logs[[#This Row],[Target_Department]],tbl_DeptWeight[Department], tbl_DeptWeight[Impact Score])</f>
        <v>1</v>
      </c>
      <c r="K4634">
        <f>_xlfn.XLOOKUP(tbl_logs[[#This Row],[Employee_Action]],tbl_ResponseLikelihood[Employee Action],tbl_ResponseLikelihood[Likelihood Score])</f>
        <v>2</v>
      </c>
      <c r="L4634">
        <f>tbl_logs[[#This Row],[Impact Score]]*tbl_logs[[#This Row],[Response Multiplier]]</f>
        <v>2</v>
      </c>
      <c r="M4634" t="str" cm="1">
        <f t="array" ref="M4634">_xlfn.IFS(tbl_logs[[#This Row],[Total Score]]&lt;=4, "Low", tbl_logs[[#This Row],[Total Score]]&lt;=10, "Medium", tbl_logs[[#This Row],[Total Score]]&lt;=19, "High", tbl_logs[[#This Row],[Total Score]]&lt;=25, "Very High")</f>
        <v>Low</v>
      </c>
      <c r="N4634" t="str" cm="1">
        <f t="array" ref="N4634">_xlfn.IFS(tbl_logs[[#This Row],[Total Score]]&lt;=4, "Low", tbl_logs[[#This Row],[Total Score]]&lt;=10, "Medium", tbl_logs[[#This Row],[Total Score]]&lt;=17, "High", tbl_logs[[#This Row],[Total Score]]&lt;=25, "Critical")</f>
        <v>Low</v>
      </c>
    </row>
    <row r="4635" spans="1:14" x14ac:dyDescent="0.3">
      <c r="A4635" t="s">
        <v>627</v>
      </c>
      <c r="B4635" s="1">
        <v>46107.526388888888</v>
      </c>
      <c r="C4635" t="s">
        <v>40</v>
      </c>
      <c r="D4635" t="s">
        <v>18</v>
      </c>
      <c r="E4635" t="s">
        <v>16</v>
      </c>
      <c r="F4635" t="s">
        <v>10</v>
      </c>
      <c r="G4635" s="2">
        <v>0.52638888888888891</v>
      </c>
      <c r="H4635" s="3">
        <v>46107</v>
      </c>
      <c r="I4635">
        <v>3</v>
      </c>
      <c r="J4635">
        <f>_xlfn.XLOOKUP(tbl_logs[[#This Row],[Target_Department]],tbl_DeptWeight[Department], tbl_DeptWeight[Impact Score])</f>
        <v>5</v>
      </c>
      <c r="K4635">
        <f>_xlfn.XLOOKUP(tbl_logs[[#This Row],[Employee_Action]],tbl_ResponseLikelihood[Employee Action],tbl_ResponseLikelihood[Likelihood Score])</f>
        <v>2</v>
      </c>
      <c r="L4635">
        <f>tbl_logs[[#This Row],[Impact Score]]*tbl_logs[[#This Row],[Response Multiplier]]</f>
        <v>10</v>
      </c>
      <c r="M4635" t="str" cm="1">
        <f t="array" ref="M4635">_xlfn.IFS(tbl_logs[[#This Row],[Total Score]]&lt;=4, "Low", tbl_logs[[#This Row],[Total Score]]&lt;=10, "Medium", tbl_logs[[#This Row],[Total Score]]&lt;=19, "High", tbl_logs[[#This Row],[Total Score]]&lt;=25, "Very High")</f>
        <v>Medium</v>
      </c>
      <c r="N4635" t="str" cm="1">
        <f t="array" ref="N4635">_xlfn.IFS(tbl_logs[[#This Row],[Total Score]]&lt;=4, "Low", tbl_logs[[#This Row],[Total Score]]&lt;=10, "Medium", tbl_logs[[#This Row],[Total Score]]&lt;=17, "High", tbl_logs[[#This Row],[Total Score]]&lt;=25, "Critical")</f>
        <v>Medium</v>
      </c>
    </row>
    <row r="4636" spans="1:14" x14ac:dyDescent="0.3">
      <c r="A4636" t="s">
        <v>3349</v>
      </c>
      <c r="B4636" s="1">
        <v>46107.556944444441</v>
      </c>
      <c r="C4636" t="s">
        <v>40</v>
      </c>
      <c r="D4636" t="s">
        <v>15</v>
      </c>
      <c r="E4636" t="s">
        <v>16</v>
      </c>
      <c r="F4636" t="s">
        <v>53</v>
      </c>
      <c r="G4636" s="2">
        <v>0.55694444444444446</v>
      </c>
      <c r="H4636" s="3">
        <v>46107</v>
      </c>
      <c r="I4636">
        <v>3</v>
      </c>
      <c r="J4636">
        <f>_xlfn.XLOOKUP(tbl_logs[[#This Row],[Target_Department]],tbl_DeptWeight[Department], tbl_DeptWeight[Impact Score])</f>
        <v>5</v>
      </c>
      <c r="K4636">
        <f>_xlfn.XLOOKUP(tbl_logs[[#This Row],[Employee_Action]],tbl_ResponseLikelihood[Employee Action],tbl_ResponseLikelihood[Likelihood Score])</f>
        <v>5</v>
      </c>
      <c r="L4636">
        <f>tbl_logs[[#This Row],[Impact Score]]*tbl_logs[[#This Row],[Response Multiplier]]</f>
        <v>25</v>
      </c>
      <c r="M4636" t="str" cm="1">
        <f t="array" ref="M4636">_xlfn.IFS(tbl_logs[[#This Row],[Total Score]]&lt;=4, "Low", tbl_logs[[#This Row],[Total Score]]&lt;=10, "Medium", tbl_logs[[#This Row],[Total Score]]&lt;=19, "High", tbl_logs[[#This Row],[Total Score]]&lt;=25, "Very High")</f>
        <v>Very High</v>
      </c>
      <c r="N4636" t="str" cm="1">
        <f t="array" ref="N4636">_xlfn.IFS(tbl_logs[[#This Row],[Total Score]]&lt;=4, "Low", tbl_logs[[#This Row],[Total Score]]&lt;=10, "Medium", tbl_logs[[#This Row],[Total Score]]&lt;=17, "High", tbl_logs[[#This Row],[Total Score]]&lt;=25, "Critical")</f>
        <v>Critical</v>
      </c>
    </row>
    <row r="4637" spans="1:14" x14ac:dyDescent="0.3">
      <c r="A4637" t="s">
        <v>780</v>
      </c>
      <c r="B4637" s="1">
        <v>46107.579861111109</v>
      </c>
      <c r="C4637" t="s">
        <v>7</v>
      </c>
      <c r="D4637" t="s">
        <v>8</v>
      </c>
      <c r="E4637" t="s">
        <v>19</v>
      </c>
      <c r="F4637" t="s">
        <v>10</v>
      </c>
      <c r="G4637" s="2">
        <v>0.57986111111111116</v>
      </c>
      <c r="H4637" s="3">
        <v>46107</v>
      </c>
      <c r="I4637">
        <v>3</v>
      </c>
      <c r="J4637">
        <f>_xlfn.XLOOKUP(tbl_logs[[#This Row],[Target_Department]],tbl_DeptWeight[Department], tbl_DeptWeight[Impact Score])</f>
        <v>3</v>
      </c>
      <c r="K4637">
        <f>_xlfn.XLOOKUP(tbl_logs[[#This Row],[Employee_Action]],tbl_ResponseLikelihood[Employee Action],tbl_ResponseLikelihood[Likelihood Score])</f>
        <v>2</v>
      </c>
      <c r="L4637">
        <f>tbl_logs[[#This Row],[Impact Score]]*tbl_logs[[#This Row],[Response Multiplier]]</f>
        <v>6</v>
      </c>
      <c r="M4637" t="str" cm="1">
        <f t="array" ref="M4637">_xlfn.IFS(tbl_logs[[#This Row],[Total Score]]&lt;=4, "Low", tbl_logs[[#This Row],[Total Score]]&lt;=10, "Medium", tbl_logs[[#This Row],[Total Score]]&lt;=19, "High", tbl_logs[[#This Row],[Total Score]]&lt;=25, "Very High")</f>
        <v>Medium</v>
      </c>
      <c r="N4637" t="str" cm="1">
        <f t="array" ref="N4637">_xlfn.IFS(tbl_logs[[#This Row],[Total Score]]&lt;=4, "Low", tbl_logs[[#This Row],[Total Score]]&lt;=10, "Medium", tbl_logs[[#This Row],[Total Score]]&lt;=17, "High", tbl_logs[[#This Row],[Total Score]]&lt;=25, "Critical")</f>
        <v>Medium</v>
      </c>
    </row>
    <row r="4638" spans="1:14" x14ac:dyDescent="0.3">
      <c r="A4638" t="s">
        <v>2932</v>
      </c>
      <c r="B4638" s="1">
        <v>46107.597222222219</v>
      </c>
      <c r="C4638" t="s">
        <v>7</v>
      </c>
      <c r="D4638" t="s">
        <v>18</v>
      </c>
      <c r="E4638" t="s">
        <v>19</v>
      </c>
      <c r="F4638" t="s">
        <v>10</v>
      </c>
      <c r="G4638" s="2">
        <v>0.59722222222222221</v>
      </c>
      <c r="H4638" s="3">
        <v>46107</v>
      </c>
      <c r="I4638">
        <v>3</v>
      </c>
      <c r="J4638">
        <f>_xlfn.XLOOKUP(tbl_logs[[#This Row],[Target_Department]],tbl_DeptWeight[Department], tbl_DeptWeight[Impact Score])</f>
        <v>3</v>
      </c>
      <c r="K4638">
        <f>_xlfn.XLOOKUP(tbl_logs[[#This Row],[Employee_Action]],tbl_ResponseLikelihood[Employee Action],tbl_ResponseLikelihood[Likelihood Score])</f>
        <v>2</v>
      </c>
      <c r="L4638">
        <f>tbl_logs[[#This Row],[Impact Score]]*tbl_logs[[#This Row],[Response Multiplier]]</f>
        <v>6</v>
      </c>
      <c r="M4638" t="str" cm="1">
        <f t="array" ref="M4638">_xlfn.IFS(tbl_logs[[#This Row],[Total Score]]&lt;=4, "Low", tbl_logs[[#This Row],[Total Score]]&lt;=10, "Medium", tbl_logs[[#This Row],[Total Score]]&lt;=19, "High", tbl_logs[[#This Row],[Total Score]]&lt;=25, "Very High")</f>
        <v>Medium</v>
      </c>
      <c r="N4638" t="str" cm="1">
        <f t="array" ref="N4638">_xlfn.IFS(tbl_logs[[#This Row],[Total Score]]&lt;=4, "Low", tbl_logs[[#This Row],[Total Score]]&lt;=10, "Medium", tbl_logs[[#This Row],[Total Score]]&lt;=17, "High", tbl_logs[[#This Row],[Total Score]]&lt;=25, "Critical")</f>
        <v>Medium</v>
      </c>
    </row>
    <row r="4639" spans="1:14" x14ac:dyDescent="0.3">
      <c r="A4639" t="s">
        <v>666</v>
      </c>
      <c r="B4639" s="1">
        <v>46107.604166666664</v>
      </c>
      <c r="C4639" t="s">
        <v>7</v>
      </c>
      <c r="D4639" t="s">
        <v>22</v>
      </c>
      <c r="E4639" t="s">
        <v>19</v>
      </c>
      <c r="F4639" t="s">
        <v>10</v>
      </c>
      <c r="G4639" s="2">
        <v>0.60416666666666663</v>
      </c>
      <c r="H4639" s="3">
        <v>46107</v>
      </c>
      <c r="I4639">
        <v>3</v>
      </c>
      <c r="J4639">
        <f>_xlfn.XLOOKUP(tbl_logs[[#This Row],[Target_Department]],tbl_DeptWeight[Department], tbl_DeptWeight[Impact Score])</f>
        <v>3</v>
      </c>
      <c r="K4639">
        <f>_xlfn.XLOOKUP(tbl_logs[[#This Row],[Employee_Action]],tbl_ResponseLikelihood[Employee Action],tbl_ResponseLikelihood[Likelihood Score])</f>
        <v>2</v>
      </c>
      <c r="L4639">
        <f>tbl_logs[[#This Row],[Impact Score]]*tbl_logs[[#This Row],[Response Multiplier]]</f>
        <v>6</v>
      </c>
      <c r="M4639" t="str" cm="1">
        <f t="array" ref="M4639">_xlfn.IFS(tbl_logs[[#This Row],[Total Score]]&lt;=4, "Low", tbl_logs[[#This Row],[Total Score]]&lt;=10, "Medium", tbl_logs[[#This Row],[Total Score]]&lt;=19, "High", tbl_logs[[#This Row],[Total Score]]&lt;=25, "Very High")</f>
        <v>Medium</v>
      </c>
      <c r="N4639" t="str" cm="1">
        <f t="array" ref="N4639">_xlfn.IFS(tbl_logs[[#This Row],[Total Score]]&lt;=4, "Low", tbl_logs[[#This Row],[Total Score]]&lt;=10, "Medium", tbl_logs[[#This Row],[Total Score]]&lt;=17, "High", tbl_logs[[#This Row],[Total Score]]&lt;=25, "Critical")</f>
        <v>Medium</v>
      </c>
    </row>
    <row r="4640" spans="1:14" x14ac:dyDescent="0.3">
      <c r="A4640" t="s">
        <v>2254</v>
      </c>
      <c r="B4640" s="1">
        <v>46107.609722222223</v>
      </c>
      <c r="C4640" t="s">
        <v>7</v>
      </c>
      <c r="D4640" t="s">
        <v>18</v>
      </c>
      <c r="E4640" t="s">
        <v>19</v>
      </c>
      <c r="F4640" t="s">
        <v>13</v>
      </c>
      <c r="G4640" s="2">
        <v>0.60972222222222228</v>
      </c>
      <c r="H4640" s="3">
        <v>46107</v>
      </c>
      <c r="I4640">
        <v>3</v>
      </c>
      <c r="J4640">
        <f>_xlfn.XLOOKUP(tbl_logs[[#This Row],[Target_Department]],tbl_DeptWeight[Department], tbl_DeptWeight[Impact Score])</f>
        <v>3</v>
      </c>
      <c r="K4640">
        <f>_xlfn.XLOOKUP(tbl_logs[[#This Row],[Employee_Action]],tbl_ResponseLikelihood[Employee Action],tbl_ResponseLikelihood[Likelihood Score])</f>
        <v>1</v>
      </c>
      <c r="L4640">
        <f>tbl_logs[[#This Row],[Impact Score]]*tbl_logs[[#This Row],[Response Multiplier]]</f>
        <v>3</v>
      </c>
      <c r="M4640" t="str" cm="1">
        <f t="array" ref="M4640">_xlfn.IFS(tbl_logs[[#This Row],[Total Score]]&lt;=4, "Low", tbl_logs[[#This Row],[Total Score]]&lt;=10, "Medium", tbl_logs[[#This Row],[Total Score]]&lt;=19, "High", tbl_logs[[#This Row],[Total Score]]&lt;=25, "Very High")</f>
        <v>Low</v>
      </c>
      <c r="N4640" t="str" cm="1">
        <f t="array" ref="N4640">_xlfn.IFS(tbl_logs[[#This Row],[Total Score]]&lt;=4, "Low", tbl_logs[[#This Row],[Total Score]]&lt;=10, "Medium", tbl_logs[[#This Row],[Total Score]]&lt;=17, "High", tbl_logs[[#This Row],[Total Score]]&lt;=25, "Critical")</f>
        <v>Low</v>
      </c>
    </row>
    <row r="4641" spans="1:14" x14ac:dyDescent="0.3">
      <c r="A4641" t="s">
        <v>793</v>
      </c>
      <c r="B4641" s="1">
        <v>46107.646527777775</v>
      </c>
      <c r="C4641" t="s">
        <v>7</v>
      </c>
      <c r="D4641" t="s">
        <v>15</v>
      </c>
      <c r="E4641" t="s">
        <v>19</v>
      </c>
      <c r="F4641" t="s">
        <v>10</v>
      </c>
      <c r="G4641" s="2">
        <v>0.64652777777777781</v>
      </c>
      <c r="H4641" s="3">
        <v>46107</v>
      </c>
      <c r="I4641">
        <v>3</v>
      </c>
      <c r="J4641">
        <f>_xlfn.XLOOKUP(tbl_logs[[#This Row],[Target_Department]],tbl_DeptWeight[Department], tbl_DeptWeight[Impact Score])</f>
        <v>3</v>
      </c>
      <c r="K4641">
        <f>_xlfn.XLOOKUP(tbl_logs[[#This Row],[Employee_Action]],tbl_ResponseLikelihood[Employee Action],tbl_ResponseLikelihood[Likelihood Score])</f>
        <v>2</v>
      </c>
      <c r="L4641">
        <f>tbl_logs[[#This Row],[Impact Score]]*tbl_logs[[#This Row],[Response Multiplier]]</f>
        <v>6</v>
      </c>
      <c r="M4641" t="str" cm="1">
        <f t="array" ref="M4641">_xlfn.IFS(tbl_logs[[#This Row],[Total Score]]&lt;=4, "Low", tbl_logs[[#This Row],[Total Score]]&lt;=10, "Medium", tbl_logs[[#This Row],[Total Score]]&lt;=19, "High", tbl_logs[[#This Row],[Total Score]]&lt;=25, "Very High")</f>
        <v>Medium</v>
      </c>
      <c r="N4641" t="str" cm="1">
        <f t="array" ref="N4641">_xlfn.IFS(tbl_logs[[#This Row],[Total Score]]&lt;=4, "Low", tbl_logs[[#This Row],[Total Score]]&lt;=10, "Medium", tbl_logs[[#This Row],[Total Score]]&lt;=17, "High", tbl_logs[[#This Row],[Total Score]]&lt;=25, "Critical")</f>
        <v>Medium</v>
      </c>
    </row>
    <row r="4642" spans="1:14" x14ac:dyDescent="0.3">
      <c r="A4642" t="s">
        <v>2126</v>
      </c>
      <c r="B4642" s="1">
        <v>46107.648611111108</v>
      </c>
      <c r="C4642" t="s">
        <v>7</v>
      </c>
      <c r="D4642" t="s">
        <v>8</v>
      </c>
      <c r="E4642" t="s">
        <v>19</v>
      </c>
      <c r="F4642" t="s">
        <v>13</v>
      </c>
      <c r="G4642" s="2">
        <v>0.64861111111111114</v>
      </c>
      <c r="H4642" s="3">
        <v>46107</v>
      </c>
      <c r="I4642">
        <v>3</v>
      </c>
      <c r="J4642">
        <f>_xlfn.XLOOKUP(tbl_logs[[#This Row],[Target_Department]],tbl_DeptWeight[Department], tbl_DeptWeight[Impact Score])</f>
        <v>3</v>
      </c>
      <c r="K4642">
        <f>_xlfn.XLOOKUP(tbl_logs[[#This Row],[Employee_Action]],tbl_ResponseLikelihood[Employee Action],tbl_ResponseLikelihood[Likelihood Score])</f>
        <v>1</v>
      </c>
      <c r="L4642">
        <f>tbl_logs[[#This Row],[Impact Score]]*tbl_logs[[#This Row],[Response Multiplier]]</f>
        <v>3</v>
      </c>
      <c r="M4642" t="str" cm="1">
        <f t="array" ref="M4642">_xlfn.IFS(tbl_logs[[#This Row],[Total Score]]&lt;=4, "Low", tbl_logs[[#This Row],[Total Score]]&lt;=10, "Medium", tbl_logs[[#This Row],[Total Score]]&lt;=19, "High", tbl_logs[[#This Row],[Total Score]]&lt;=25, "Very High")</f>
        <v>Low</v>
      </c>
      <c r="N4642" t="str" cm="1">
        <f t="array" ref="N4642">_xlfn.IFS(tbl_logs[[#This Row],[Total Score]]&lt;=4, "Low", tbl_logs[[#This Row],[Total Score]]&lt;=10, "Medium", tbl_logs[[#This Row],[Total Score]]&lt;=17, "High", tbl_logs[[#This Row],[Total Score]]&lt;=25, "Critical")</f>
        <v>Low</v>
      </c>
    </row>
    <row r="4643" spans="1:14" x14ac:dyDescent="0.3">
      <c r="A4643" t="s">
        <v>184</v>
      </c>
      <c r="B4643" s="1">
        <v>46107.719444444447</v>
      </c>
      <c r="C4643" t="s">
        <v>35</v>
      </c>
      <c r="D4643" t="s">
        <v>18</v>
      </c>
      <c r="E4643" t="s">
        <v>16</v>
      </c>
      <c r="F4643" t="s">
        <v>10</v>
      </c>
      <c r="G4643" s="2">
        <v>0.71944444444444444</v>
      </c>
      <c r="H4643" s="3">
        <v>46107</v>
      </c>
      <c r="I4643">
        <v>3</v>
      </c>
      <c r="J4643">
        <f>_xlfn.XLOOKUP(tbl_logs[[#This Row],[Target_Department]],tbl_DeptWeight[Department], tbl_DeptWeight[Impact Score])</f>
        <v>1</v>
      </c>
      <c r="K4643">
        <f>_xlfn.XLOOKUP(tbl_logs[[#This Row],[Employee_Action]],tbl_ResponseLikelihood[Employee Action],tbl_ResponseLikelihood[Likelihood Score])</f>
        <v>2</v>
      </c>
      <c r="L4643">
        <f>tbl_logs[[#This Row],[Impact Score]]*tbl_logs[[#This Row],[Response Multiplier]]</f>
        <v>2</v>
      </c>
      <c r="M4643" t="str" cm="1">
        <f t="array" ref="M4643">_xlfn.IFS(tbl_logs[[#This Row],[Total Score]]&lt;=4, "Low", tbl_logs[[#This Row],[Total Score]]&lt;=10, "Medium", tbl_logs[[#This Row],[Total Score]]&lt;=19, "High", tbl_logs[[#This Row],[Total Score]]&lt;=25, "Very High")</f>
        <v>Low</v>
      </c>
      <c r="N4643" t="str" cm="1">
        <f t="array" ref="N4643">_xlfn.IFS(tbl_logs[[#This Row],[Total Score]]&lt;=4, "Low", tbl_logs[[#This Row],[Total Score]]&lt;=10, "Medium", tbl_logs[[#This Row],[Total Score]]&lt;=17, "High", tbl_logs[[#This Row],[Total Score]]&lt;=25, "Critical")</f>
        <v>Low</v>
      </c>
    </row>
    <row r="4644" spans="1:14" x14ac:dyDescent="0.3">
      <c r="A4644" t="s">
        <v>4411</v>
      </c>
      <c r="B4644" s="1">
        <v>46107.727083333331</v>
      </c>
      <c r="C4644" t="s">
        <v>7</v>
      </c>
      <c r="D4644" t="s">
        <v>8</v>
      </c>
      <c r="E4644" t="s">
        <v>19</v>
      </c>
      <c r="F4644" t="s">
        <v>10</v>
      </c>
      <c r="G4644" s="2">
        <v>0.7270833333333333</v>
      </c>
      <c r="H4644" s="3">
        <v>46107</v>
      </c>
      <c r="I4644">
        <v>3</v>
      </c>
      <c r="J4644">
        <f>_xlfn.XLOOKUP(tbl_logs[[#This Row],[Target_Department]],tbl_DeptWeight[Department], tbl_DeptWeight[Impact Score])</f>
        <v>3</v>
      </c>
      <c r="K4644">
        <f>_xlfn.XLOOKUP(tbl_logs[[#This Row],[Employee_Action]],tbl_ResponseLikelihood[Employee Action],tbl_ResponseLikelihood[Likelihood Score])</f>
        <v>2</v>
      </c>
      <c r="L4644">
        <f>tbl_logs[[#This Row],[Impact Score]]*tbl_logs[[#This Row],[Response Multiplier]]</f>
        <v>6</v>
      </c>
      <c r="M4644" t="str" cm="1">
        <f t="array" ref="M4644">_xlfn.IFS(tbl_logs[[#This Row],[Total Score]]&lt;=4, "Low", tbl_logs[[#This Row],[Total Score]]&lt;=10, "Medium", tbl_logs[[#This Row],[Total Score]]&lt;=19, "High", tbl_logs[[#This Row],[Total Score]]&lt;=25, "Very High")</f>
        <v>Medium</v>
      </c>
      <c r="N4644" t="str" cm="1">
        <f t="array" ref="N4644">_xlfn.IFS(tbl_logs[[#This Row],[Total Score]]&lt;=4, "Low", tbl_logs[[#This Row],[Total Score]]&lt;=10, "Medium", tbl_logs[[#This Row],[Total Score]]&lt;=17, "High", tbl_logs[[#This Row],[Total Score]]&lt;=25, "Critical")</f>
        <v>Medium</v>
      </c>
    </row>
    <row r="4645" spans="1:14" x14ac:dyDescent="0.3">
      <c r="A4645" t="s">
        <v>4956</v>
      </c>
      <c r="B4645" s="1">
        <v>46107.729166666664</v>
      </c>
      <c r="C4645" t="s">
        <v>47</v>
      </c>
      <c r="D4645" t="s">
        <v>8</v>
      </c>
      <c r="E4645" t="s">
        <v>9</v>
      </c>
      <c r="F4645" t="s">
        <v>10</v>
      </c>
      <c r="G4645" s="2">
        <v>0.72916666666666663</v>
      </c>
      <c r="H4645" s="3">
        <v>46107</v>
      </c>
      <c r="I4645">
        <v>3</v>
      </c>
      <c r="J4645">
        <f>_xlfn.XLOOKUP(tbl_logs[[#This Row],[Target_Department]],tbl_DeptWeight[Department], tbl_DeptWeight[Impact Score])</f>
        <v>1</v>
      </c>
      <c r="K4645">
        <f>_xlfn.XLOOKUP(tbl_logs[[#This Row],[Employee_Action]],tbl_ResponseLikelihood[Employee Action],tbl_ResponseLikelihood[Likelihood Score])</f>
        <v>2</v>
      </c>
      <c r="L4645">
        <f>tbl_logs[[#This Row],[Impact Score]]*tbl_logs[[#This Row],[Response Multiplier]]</f>
        <v>2</v>
      </c>
      <c r="M4645" t="str" cm="1">
        <f t="array" ref="M4645">_xlfn.IFS(tbl_logs[[#This Row],[Total Score]]&lt;=4, "Low", tbl_logs[[#This Row],[Total Score]]&lt;=10, "Medium", tbl_logs[[#This Row],[Total Score]]&lt;=19, "High", tbl_logs[[#This Row],[Total Score]]&lt;=25, "Very High")</f>
        <v>Low</v>
      </c>
      <c r="N4645" t="str" cm="1">
        <f t="array" ref="N4645">_xlfn.IFS(tbl_logs[[#This Row],[Total Score]]&lt;=4, "Low", tbl_logs[[#This Row],[Total Score]]&lt;=10, "Medium", tbl_logs[[#This Row],[Total Score]]&lt;=17, "High", tbl_logs[[#This Row],[Total Score]]&lt;=25, "Critical")</f>
        <v>Low</v>
      </c>
    </row>
    <row r="4646" spans="1:14" x14ac:dyDescent="0.3">
      <c r="A4646" t="s">
        <v>3249</v>
      </c>
      <c r="B4646" s="1">
        <v>46107.769444444442</v>
      </c>
      <c r="C4646" t="s">
        <v>26</v>
      </c>
      <c r="D4646" t="s">
        <v>15</v>
      </c>
      <c r="E4646" t="s">
        <v>16</v>
      </c>
      <c r="F4646" t="s">
        <v>20</v>
      </c>
      <c r="G4646" s="2">
        <v>0.76944444444444449</v>
      </c>
      <c r="H4646" s="3">
        <v>46107</v>
      </c>
      <c r="I4646">
        <v>3</v>
      </c>
      <c r="J4646">
        <f>_xlfn.XLOOKUP(tbl_logs[[#This Row],[Target_Department]],tbl_DeptWeight[Department], tbl_DeptWeight[Impact Score])</f>
        <v>3</v>
      </c>
      <c r="K4646">
        <f>_xlfn.XLOOKUP(tbl_logs[[#This Row],[Employee_Action]],tbl_ResponseLikelihood[Employee Action],tbl_ResponseLikelihood[Likelihood Score])</f>
        <v>2</v>
      </c>
      <c r="L4646">
        <f>tbl_logs[[#This Row],[Impact Score]]*tbl_logs[[#This Row],[Response Multiplier]]</f>
        <v>6</v>
      </c>
      <c r="M4646" t="str" cm="1">
        <f t="array" ref="M4646">_xlfn.IFS(tbl_logs[[#This Row],[Total Score]]&lt;=4, "Low", tbl_logs[[#This Row],[Total Score]]&lt;=10, "Medium", tbl_logs[[#This Row],[Total Score]]&lt;=19, "High", tbl_logs[[#This Row],[Total Score]]&lt;=25, "Very High")</f>
        <v>Medium</v>
      </c>
      <c r="N4646" t="str" cm="1">
        <f t="array" ref="N4646">_xlfn.IFS(tbl_logs[[#This Row],[Total Score]]&lt;=4, "Low", tbl_logs[[#This Row],[Total Score]]&lt;=10, "Medium", tbl_logs[[#This Row],[Total Score]]&lt;=17, "High", tbl_logs[[#This Row],[Total Score]]&lt;=25, "Critical")</f>
        <v>Medium</v>
      </c>
    </row>
    <row r="4647" spans="1:14" x14ac:dyDescent="0.3">
      <c r="A4647" t="s">
        <v>4728</v>
      </c>
      <c r="B4647" s="1">
        <v>46107.784722222219</v>
      </c>
      <c r="C4647" t="s">
        <v>7</v>
      </c>
      <c r="D4647" t="s">
        <v>18</v>
      </c>
      <c r="E4647" t="s">
        <v>19</v>
      </c>
      <c r="F4647" t="s">
        <v>13</v>
      </c>
      <c r="G4647" s="2">
        <v>0.78472222222222221</v>
      </c>
      <c r="H4647" s="3">
        <v>46107</v>
      </c>
      <c r="I4647">
        <v>3</v>
      </c>
      <c r="J4647">
        <f>_xlfn.XLOOKUP(tbl_logs[[#This Row],[Target_Department]],tbl_DeptWeight[Department], tbl_DeptWeight[Impact Score])</f>
        <v>3</v>
      </c>
      <c r="K4647">
        <f>_xlfn.XLOOKUP(tbl_logs[[#This Row],[Employee_Action]],tbl_ResponseLikelihood[Employee Action],tbl_ResponseLikelihood[Likelihood Score])</f>
        <v>1</v>
      </c>
      <c r="L4647">
        <f>tbl_logs[[#This Row],[Impact Score]]*tbl_logs[[#This Row],[Response Multiplier]]</f>
        <v>3</v>
      </c>
      <c r="M4647" t="str" cm="1">
        <f t="array" ref="M4647">_xlfn.IFS(tbl_logs[[#This Row],[Total Score]]&lt;=4, "Low", tbl_logs[[#This Row],[Total Score]]&lt;=10, "Medium", tbl_logs[[#This Row],[Total Score]]&lt;=19, "High", tbl_logs[[#This Row],[Total Score]]&lt;=25, "Very High")</f>
        <v>Low</v>
      </c>
      <c r="N4647" t="str" cm="1">
        <f t="array" ref="N4647">_xlfn.IFS(tbl_logs[[#This Row],[Total Score]]&lt;=4, "Low", tbl_logs[[#This Row],[Total Score]]&lt;=10, "Medium", tbl_logs[[#This Row],[Total Score]]&lt;=17, "High", tbl_logs[[#This Row],[Total Score]]&lt;=25, "Critical")</f>
        <v>Low</v>
      </c>
    </row>
    <row r="4648" spans="1:14" x14ac:dyDescent="0.3">
      <c r="A4648" t="s">
        <v>514</v>
      </c>
      <c r="B4648" s="1">
        <v>46107.790277777778</v>
      </c>
      <c r="C4648" t="s">
        <v>40</v>
      </c>
      <c r="D4648" t="s">
        <v>8</v>
      </c>
      <c r="E4648" t="s">
        <v>16</v>
      </c>
      <c r="F4648" t="s">
        <v>20</v>
      </c>
      <c r="G4648" s="2">
        <v>0.79027777777777775</v>
      </c>
      <c r="H4648" s="3">
        <v>46107</v>
      </c>
      <c r="I4648">
        <v>3</v>
      </c>
      <c r="J4648">
        <f>_xlfn.XLOOKUP(tbl_logs[[#This Row],[Target_Department]],tbl_DeptWeight[Department], tbl_DeptWeight[Impact Score])</f>
        <v>5</v>
      </c>
      <c r="K4648">
        <f>_xlfn.XLOOKUP(tbl_logs[[#This Row],[Employee_Action]],tbl_ResponseLikelihood[Employee Action],tbl_ResponseLikelihood[Likelihood Score])</f>
        <v>2</v>
      </c>
      <c r="L4648">
        <f>tbl_logs[[#This Row],[Impact Score]]*tbl_logs[[#This Row],[Response Multiplier]]</f>
        <v>10</v>
      </c>
      <c r="M4648" t="str" cm="1">
        <f t="array" ref="M4648">_xlfn.IFS(tbl_logs[[#This Row],[Total Score]]&lt;=4, "Low", tbl_logs[[#This Row],[Total Score]]&lt;=10, "Medium", tbl_logs[[#This Row],[Total Score]]&lt;=19, "High", tbl_logs[[#This Row],[Total Score]]&lt;=25, "Very High")</f>
        <v>Medium</v>
      </c>
      <c r="N4648" t="str" cm="1">
        <f t="array" ref="N4648">_xlfn.IFS(tbl_logs[[#This Row],[Total Score]]&lt;=4, "Low", tbl_logs[[#This Row],[Total Score]]&lt;=10, "Medium", tbl_logs[[#This Row],[Total Score]]&lt;=17, "High", tbl_logs[[#This Row],[Total Score]]&lt;=25, "Critical")</f>
        <v>Medium</v>
      </c>
    </row>
    <row r="4649" spans="1:14" x14ac:dyDescent="0.3">
      <c r="A4649" t="s">
        <v>2110</v>
      </c>
      <c r="B4649" s="1">
        <v>46107.807638888888</v>
      </c>
      <c r="C4649" t="s">
        <v>26</v>
      </c>
      <c r="D4649" t="s">
        <v>15</v>
      </c>
      <c r="E4649" t="s">
        <v>19</v>
      </c>
      <c r="F4649" t="s">
        <v>13</v>
      </c>
      <c r="G4649" s="2">
        <v>0.80763888888888891</v>
      </c>
      <c r="H4649" s="3">
        <v>46107</v>
      </c>
      <c r="I4649">
        <v>3</v>
      </c>
      <c r="J4649">
        <f>_xlfn.XLOOKUP(tbl_logs[[#This Row],[Target_Department]],tbl_DeptWeight[Department], tbl_DeptWeight[Impact Score])</f>
        <v>3</v>
      </c>
      <c r="K4649">
        <f>_xlfn.XLOOKUP(tbl_logs[[#This Row],[Employee_Action]],tbl_ResponseLikelihood[Employee Action],tbl_ResponseLikelihood[Likelihood Score])</f>
        <v>1</v>
      </c>
      <c r="L4649">
        <f>tbl_logs[[#This Row],[Impact Score]]*tbl_logs[[#This Row],[Response Multiplier]]</f>
        <v>3</v>
      </c>
      <c r="M4649" t="str" cm="1">
        <f t="array" ref="M4649">_xlfn.IFS(tbl_logs[[#This Row],[Total Score]]&lt;=4, "Low", tbl_logs[[#This Row],[Total Score]]&lt;=10, "Medium", tbl_logs[[#This Row],[Total Score]]&lt;=19, "High", tbl_logs[[#This Row],[Total Score]]&lt;=25, "Very High")</f>
        <v>Low</v>
      </c>
      <c r="N4649" t="str" cm="1">
        <f t="array" ref="N4649">_xlfn.IFS(tbl_logs[[#This Row],[Total Score]]&lt;=4, "Low", tbl_logs[[#This Row],[Total Score]]&lt;=10, "Medium", tbl_logs[[#This Row],[Total Score]]&lt;=17, "High", tbl_logs[[#This Row],[Total Score]]&lt;=25, "Critical")</f>
        <v>Low</v>
      </c>
    </row>
    <row r="4650" spans="1:14" x14ac:dyDescent="0.3">
      <c r="A4650" t="s">
        <v>1880</v>
      </c>
      <c r="B4650" s="1">
        <v>46107.832638888889</v>
      </c>
      <c r="C4650" t="s">
        <v>7</v>
      </c>
      <c r="D4650" t="s">
        <v>8</v>
      </c>
      <c r="E4650" t="s">
        <v>9</v>
      </c>
      <c r="F4650" t="s">
        <v>10</v>
      </c>
      <c r="G4650" s="2">
        <v>0.83263888888888893</v>
      </c>
      <c r="H4650" s="3">
        <v>46107</v>
      </c>
      <c r="I4650">
        <v>3</v>
      </c>
      <c r="J4650">
        <f>_xlfn.XLOOKUP(tbl_logs[[#This Row],[Target_Department]],tbl_DeptWeight[Department], tbl_DeptWeight[Impact Score])</f>
        <v>3</v>
      </c>
      <c r="K4650">
        <f>_xlfn.XLOOKUP(tbl_logs[[#This Row],[Employee_Action]],tbl_ResponseLikelihood[Employee Action],tbl_ResponseLikelihood[Likelihood Score])</f>
        <v>2</v>
      </c>
      <c r="L4650">
        <f>tbl_logs[[#This Row],[Impact Score]]*tbl_logs[[#This Row],[Response Multiplier]]</f>
        <v>6</v>
      </c>
      <c r="M4650" t="str" cm="1">
        <f t="array" ref="M4650">_xlfn.IFS(tbl_logs[[#This Row],[Total Score]]&lt;=4, "Low", tbl_logs[[#This Row],[Total Score]]&lt;=10, "Medium", tbl_logs[[#This Row],[Total Score]]&lt;=19, "High", tbl_logs[[#This Row],[Total Score]]&lt;=25, "Very High")</f>
        <v>Medium</v>
      </c>
      <c r="N4650" t="str" cm="1">
        <f t="array" ref="N4650">_xlfn.IFS(tbl_logs[[#This Row],[Total Score]]&lt;=4, "Low", tbl_logs[[#This Row],[Total Score]]&lt;=10, "Medium", tbl_logs[[#This Row],[Total Score]]&lt;=17, "High", tbl_logs[[#This Row],[Total Score]]&lt;=25, "Critical")</f>
        <v>Medium</v>
      </c>
    </row>
    <row r="4651" spans="1:14" x14ac:dyDescent="0.3">
      <c r="A4651" t="s">
        <v>3739</v>
      </c>
      <c r="B4651" s="1">
        <v>46107.834027777775</v>
      </c>
      <c r="C4651" t="s">
        <v>7</v>
      </c>
      <c r="D4651" t="s">
        <v>15</v>
      </c>
      <c r="E4651" t="s">
        <v>16</v>
      </c>
      <c r="F4651" t="s">
        <v>33</v>
      </c>
      <c r="G4651" s="2">
        <v>0.83402777777777781</v>
      </c>
      <c r="H4651" s="3">
        <v>46107</v>
      </c>
      <c r="I4651">
        <v>3</v>
      </c>
      <c r="J4651">
        <f>_xlfn.XLOOKUP(tbl_logs[[#This Row],[Target_Department]],tbl_DeptWeight[Department], tbl_DeptWeight[Impact Score])</f>
        <v>3</v>
      </c>
      <c r="K4651">
        <f>_xlfn.XLOOKUP(tbl_logs[[#This Row],[Employee_Action]],tbl_ResponseLikelihood[Employee Action],tbl_ResponseLikelihood[Likelihood Score])</f>
        <v>4</v>
      </c>
      <c r="L4651">
        <f>tbl_logs[[#This Row],[Impact Score]]*tbl_logs[[#This Row],[Response Multiplier]]</f>
        <v>12</v>
      </c>
      <c r="M4651" t="str" cm="1">
        <f t="array" ref="M4651">_xlfn.IFS(tbl_logs[[#This Row],[Total Score]]&lt;=4, "Low", tbl_logs[[#This Row],[Total Score]]&lt;=10, "Medium", tbl_logs[[#This Row],[Total Score]]&lt;=19, "High", tbl_logs[[#This Row],[Total Score]]&lt;=25, "Very High")</f>
        <v>High</v>
      </c>
      <c r="N4651" t="str" cm="1">
        <f t="array" ref="N4651">_xlfn.IFS(tbl_logs[[#This Row],[Total Score]]&lt;=4, "Low", tbl_logs[[#This Row],[Total Score]]&lt;=10, "Medium", tbl_logs[[#This Row],[Total Score]]&lt;=17, "High", tbl_logs[[#This Row],[Total Score]]&lt;=25, "Critical")</f>
        <v>High</v>
      </c>
    </row>
    <row r="4652" spans="1:14" x14ac:dyDescent="0.3">
      <c r="A4652" t="s">
        <v>2789</v>
      </c>
      <c r="B4652" s="1">
        <v>46107.849305555559</v>
      </c>
      <c r="C4652" t="s">
        <v>7</v>
      </c>
      <c r="D4652" t="s">
        <v>15</v>
      </c>
      <c r="E4652" t="s">
        <v>19</v>
      </c>
      <c r="F4652" t="s">
        <v>13</v>
      </c>
      <c r="G4652" s="2">
        <v>0.84930555555555554</v>
      </c>
      <c r="H4652" s="3">
        <v>46107</v>
      </c>
      <c r="I4652">
        <v>3</v>
      </c>
      <c r="J4652">
        <f>_xlfn.XLOOKUP(tbl_logs[[#This Row],[Target_Department]],tbl_DeptWeight[Department], tbl_DeptWeight[Impact Score])</f>
        <v>3</v>
      </c>
      <c r="K4652">
        <f>_xlfn.XLOOKUP(tbl_logs[[#This Row],[Employee_Action]],tbl_ResponseLikelihood[Employee Action],tbl_ResponseLikelihood[Likelihood Score])</f>
        <v>1</v>
      </c>
      <c r="L4652">
        <f>tbl_logs[[#This Row],[Impact Score]]*tbl_logs[[#This Row],[Response Multiplier]]</f>
        <v>3</v>
      </c>
      <c r="M4652" t="str" cm="1">
        <f t="array" ref="M4652">_xlfn.IFS(tbl_logs[[#This Row],[Total Score]]&lt;=4, "Low", tbl_logs[[#This Row],[Total Score]]&lt;=10, "Medium", tbl_logs[[#This Row],[Total Score]]&lt;=19, "High", tbl_logs[[#This Row],[Total Score]]&lt;=25, "Very High")</f>
        <v>Low</v>
      </c>
      <c r="N4652" t="str" cm="1">
        <f t="array" ref="N4652">_xlfn.IFS(tbl_logs[[#This Row],[Total Score]]&lt;=4, "Low", tbl_logs[[#This Row],[Total Score]]&lt;=10, "Medium", tbl_logs[[#This Row],[Total Score]]&lt;=17, "High", tbl_logs[[#This Row],[Total Score]]&lt;=25, "Critical")</f>
        <v>Low</v>
      </c>
    </row>
    <row r="4653" spans="1:14" x14ac:dyDescent="0.3">
      <c r="A4653" t="s">
        <v>980</v>
      </c>
      <c r="B4653" s="1">
        <v>46107.854861111111</v>
      </c>
      <c r="C4653" t="s">
        <v>7</v>
      </c>
      <c r="D4653" t="s">
        <v>8</v>
      </c>
      <c r="E4653" t="s">
        <v>19</v>
      </c>
      <c r="F4653" t="s">
        <v>10</v>
      </c>
      <c r="G4653" s="2">
        <v>0.85486111111111107</v>
      </c>
      <c r="H4653" s="3">
        <v>46107</v>
      </c>
      <c r="I4653">
        <v>3</v>
      </c>
      <c r="J4653">
        <f>_xlfn.XLOOKUP(tbl_logs[[#This Row],[Target_Department]],tbl_DeptWeight[Department], tbl_DeptWeight[Impact Score])</f>
        <v>3</v>
      </c>
      <c r="K4653">
        <f>_xlfn.XLOOKUP(tbl_logs[[#This Row],[Employee_Action]],tbl_ResponseLikelihood[Employee Action],tbl_ResponseLikelihood[Likelihood Score])</f>
        <v>2</v>
      </c>
      <c r="L4653">
        <f>tbl_logs[[#This Row],[Impact Score]]*tbl_logs[[#This Row],[Response Multiplier]]</f>
        <v>6</v>
      </c>
      <c r="M4653" t="str" cm="1">
        <f t="array" ref="M4653">_xlfn.IFS(tbl_logs[[#This Row],[Total Score]]&lt;=4, "Low", tbl_logs[[#This Row],[Total Score]]&lt;=10, "Medium", tbl_logs[[#This Row],[Total Score]]&lt;=19, "High", tbl_logs[[#This Row],[Total Score]]&lt;=25, "Very High")</f>
        <v>Medium</v>
      </c>
      <c r="N4653" t="str" cm="1">
        <f t="array" ref="N4653">_xlfn.IFS(tbl_logs[[#This Row],[Total Score]]&lt;=4, "Low", tbl_logs[[#This Row],[Total Score]]&lt;=10, "Medium", tbl_logs[[#This Row],[Total Score]]&lt;=17, "High", tbl_logs[[#This Row],[Total Score]]&lt;=25, "Critical")</f>
        <v>Medium</v>
      </c>
    </row>
    <row r="4654" spans="1:14" x14ac:dyDescent="0.3">
      <c r="A4654" t="s">
        <v>1914</v>
      </c>
      <c r="B4654" s="1">
        <v>46107.870138888888</v>
      </c>
      <c r="C4654" t="s">
        <v>40</v>
      </c>
      <c r="D4654" t="s">
        <v>8</v>
      </c>
      <c r="E4654" t="s">
        <v>16</v>
      </c>
      <c r="F4654" t="s">
        <v>20</v>
      </c>
      <c r="G4654" s="2">
        <v>0.87013888888888891</v>
      </c>
      <c r="H4654" s="3">
        <v>46107</v>
      </c>
      <c r="I4654">
        <v>3</v>
      </c>
      <c r="J4654">
        <f>_xlfn.XLOOKUP(tbl_logs[[#This Row],[Target_Department]],tbl_DeptWeight[Department], tbl_DeptWeight[Impact Score])</f>
        <v>5</v>
      </c>
      <c r="K4654">
        <f>_xlfn.XLOOKUP(tbl_logs[[#This Row],[Employee_Action]],tbl_ResponseLikelihood[Employee Action],tbl_ResponseLikelihood[Likelihood Score])</f>
        <v>2</v>
      </c>
      <c r="L4654">
        <f>tbl_logs[[#This Row],[Impact Score]]*tbl_logs[[#This Row],[Response Multiplier]]</f>
        <v>10</v>
      </c>
      <c r="M4654" t="str" cm="1">
        <f t="array" ref="M4654">_xlfn.IFS(tbl_logs[[#This Row],[Total Score]]&lt;=4, "Low", tbl_logs[[#This Row],[Total Score]]&lt;=10, "Medium", tbl_logs[[#This Row],[Total Score]]&lt;=19, "High", tbl_logs[[#This Row],[Total Score]]&lt;=25, "Very High")</f>
        <v>Medium</v>
      </c>
      <c r="N4654" t="str" cm="1">
        <f t="array" ref="N4654">_xlfn.IFS(tbl_logs[[#This Row],[Total Score]]&lt;=4, "Low", tbl_logs[[#This Row],[Total Score]]&lt;=10, "Medium", tbl_logs[[#This Row],[Total Score]]&lt;=17, "High", tbl_logs[[#This Row],[Total Score]]&lt;=25, "Critical")</f>
        <v>Medium</v>
      </c>
    </row>
    <row r="4655" spans="1:14" x14ac:dyDescent="0.3">
      <c r="A4655" t="s">
        <v>4166</v>
      </c>
      <c r="B4655" s="1">
        <v>46107.893055555556</v>
      </c>
      <c r="C4655" t="s">
        <v>7</v>
      </c>
      <c r="D4655" t="s">
        <v>8</v>
      </c>
      <c r="E4655" t="s">
        <v>19</v>
      </c>
      <c r="F4655" t="s">
        <v>10</v>
      </c>
      <c r="G4655" s="2">
        <v>0.8930555555555556</v>
      </c>
      <c r="H4655" s="3">
        <v>46107</v>
      </c>
      <c r="I4655">
        <v>3</v>
      </c>
      <c r="J4655">
        <f>_xlfn.XLOOKUP(tbl_logs[[#This Row],[Target_Department]],tbl_DeptWeight[Department], tbl_DeptWeight[Impact Score])</f>
        <v>3</v>
      </c>
      <c r="K4655">
        <f>_xlfn.XLOOKUP(tbl_logs[[#This Row],[Employee_Action]],tbl_ResponseLikelihood[Employee Action],tbl_ResponseLikelihood[Likelihood Score])</f>
        <v>2</v>
      </c>
      <c r="L4655">
        <f>tbl_logs[[#This Row],[Impact Score]]*tbl_logs[[#This Row],[Response Multiplier]]</f>
        <v>6</v>
      </c>
      <c r="M4655" t="str" cm="1">
        <f t="array" ref="M4655">_xlfn.IFS(tbl_logs[[#This Row],[Total Score]]&lt;=4, "Low", tbl_logs[[#This Row],[Total Score]]&lt;=10, "Medium", tbl_logs[[#This Row],[Total Score]]&lt;=19, "High", tbl_logs[[#This Row],[Total Score]]&lt;=25, "Very High")</f>
        <v>Medium</v>
      </c>
      <c r="N4655" t="str" cm="1">
        <f t="array" ref="N4655">_xlfn.IFS(tbl_logs[[#This Row],[Total Score]]&lt;=4, "Low", tbl_logs[[#This Row],[Total Score]]&lt;=10, "Medium", tbl_logs[[#This Row],[Total Score]]&lt;=17, "High", tbl_logs[[#This Row],[Total Score]]&lt;=25, "Critical")</f>
        <v>Medium</v>
      </c>
    </row>
    <row r="4656" spans="1:14" x14ac:dyDescent="0.3">
      <c r="A4656" t="s">
        <v>1553</v>
      </c>
      <c r="B4656" s="1">
        <v>46107.904861111114</v>
      </c>
      <c r="C4656" t="s">
        <v>7</v>
      </c>
      <c r="D4656" t="s">
        <v>22</v>
      </c>
      <c r="E4656" t="s">
        <v>9</v>
      </c>
      <c r="F4656" t="s">
        <v>20</v>
      </c>
      <c r="G4656" s="2">
        <v>0.90486111111111112</v>
      </c>
      <c r="H4656" s="3">
        <v>46107</v>
      </c>
      <c r="I4656">
        <v>3</v>
      </c>
      <c r="J4656">
        <f>_xlfn.XLOOKUP(tbl_logs[[#This Row],[Target_Department]],tbl_DeptWeight[Department], tbl_DeptWeight[Impact Score])</f>
        <v>3</v>
      </c>
      <c r="K4656">
        <f>_xlfn.XLOOKUP(tbl_logs[[#This Row],[Employee_Action]],tbl_ResponseLikelihood[Employee Action],tbl_ResponseLikelihood[Likelihood Score])</f>
        <v>2</v>
      </c>
      <c r="L4656">
        <f>tbl_logs[[#This Row],[Impact Score]]*tbl_logs[[#This Row],[Response Multiplier]]</f>
        <v>6</v>
      </c>
      <c r="M4656" t="str" cm="1">
        <f t="array" ref="M4656">_xlfn.IFS(tbl_logs[[#This Row],[Total Score]]&lt;=4, "Low", tbl_logs[[#This Row],[Total Score]]&lt;=10, "Medium", tbl_logs[[#This Row],[Total Score]]&lt;=19, "High", tbl_logs[[#This Row],[Total Score]]&lt;=25, "Very High")</f>
        <v>Medium</v>
      </c>
      <c r="N4656" t="str" cm="1">
        <f t="array" ref="N4656">_xlfn.IFS(tbl_logs[[#This Row],[Total Score]]&lt;=4, "Low", tbl_logs[[#This Row],[Total Score]]&lt;=10, "Medium", tbl_logs[[#This Row],[Total Score]]&lt;=17, "High", tbl_logs[[#This Row],[Total Score]]&lt;=25, "Critical")</f>
        <v>Medium</v>
      </c>
    </row>
    <row r="4657" spans="1:14" x14ac:dyDescent="0.3">
      <c r="A4657" t="s">
        <v>2307</v>
      </c>
      <c r="B4657" s="1">
        <v>46107.934027777781</v>
      </c>
      <c r="C4657" t="s">
        <v>7</v>
      </c>
      <c r="D4657" t="s">
        <v>15</v>
      </c>
      <c r="E4657" t="s">
        <v>19</v>
      </c>
      <c r="F4657" t="s">
        <v>53</v>
      </c>
      <c r="G4657" s="2">
        <v>0.93402777777777779</v>
      </c>
      <c r="H4657" s="3">
        <v>46107</v>
      </c>
      <c r="I4657">
        <v>3</v>
      </c>
      <c r="J4657">
        <f>_xlfn.XLOOKUP(tbl_logs[[#This Row],[Target_Department]],tbl_DeptWeight[Department], tbl_DeptWeight[Impact Score])</f>
        <v>3</v>
      </c>
      <c r="K4657">
        <f>_xlfn.XLOOKUP(tbl_logs[[#This Row],[Employee_Action]],tbl_ResponseLikelihood[Employee Action],tbl_ResponseLikelihood[Likelihood Score])</f>
        <v>5</v>
      </c>
      <c r="L4657">
        <f>tbl_logs[[#This Row],[Impact Score]]*tbl_logs[[#This Row],[Response Multiplier]]</f>
        <v>15</v>
      </c>
      <c r="M4657" t="str" cm="1">
        <f t="array" ref="M4657">_xlfn.IFS(tbl_logs[[#This Row],[Total Score]]&lt;=4, "Low", tbl_logs[[#This Row],[Total Score]]&lt;=10, "Medium", tbl_logs[[#This Row],[Total Score]]&lt;=19, "High", tbl_logs[[#This Row],[Total Score]]&lt;=25, "Very High")</f>
        <v>High</v>
      </c>
      <c r="N4657" t="str" cm="1">
        <f t="array" ref="N4657">_xlfn.IFS(tbl_logs[[#This Row],[Total Score]]&lt;=4, "Low", tbl_logs[[#This Row],[Total Score]]&lt;=10, "Medium", tbl_logs[[#This Row],[Total Score]]&lt;=17, "High", tbl_logs[[#This Row],[Total Score]]&lt;=25, "Critical")</f>
        <v>High</v>
      </c>
    </row>
    <row r="4658" spans="1:14" x14ac:dyDescent="0.3">
      <c r="A4658" t="s">
        <v>4185</v>
      </c>
      <c r="B4658" s="1">
        <v>46107.951388888891</v>
      </c>
      <c r="C4658" t="s">
        <v>7</v>
      </c>
      <c r="D4658" t="s">
        <v>8</v>
      </c>
      <c r="E4658" t="s">
        <v>19</v>
      </c>
      <c r="F4658" t="s">
        <v>10</v>
      </c>
      <c r="G4658" s="2">
        <v>0.95138888888888884</v>
      </c>
      <c r="H4658" s="3">
        <v>46107</v>
      </c>
      <c r="I4658">
        <v>3</v>
      </c>
      <c r="J4658">
        <f>_xlfn.XLOOKUP(tbl_logs[[#This Row],[Target_Department]],tbl_DeptWeight[Department], tbl_DeptWeight[Impact Score])</f>
        <v>3</v>
      </c>
      <c r="K4658">
        <f>_xlfn.XLOOKUP(tbl_logs[[#This Row],[Employee_Action]],tbl_ResponseLikelihood[Employee Action],tbl_ResponseLikelihood[Likelihood Score])</f>
        <v>2</v>
      </c>
      <c r="L4658">
        <f>tbl_logs[[#This Row],[Impact Score]]*tbl_logs[[#This Row],[Response Multiplier]]</f>
        <v>6</v>
      </c>
      <c r="M4658" t="str" cm="1">
        <f t="array" ref="M4658">_xlfn.IFS(tbl_logs[[#This Row],[Total Score]]&lt;=4, "Low", tbl_logs[[#This Row],[Total Score]]&lt;=10, "Medium", tbl_logs[[#This Row],[Total Score]]&lt;=19, "High", tbl_logs[[#This Row],[Total Score]]&lt;=25, "Very High")</f>
        <v>Medium</v>
      </c>
      <c r="N4658" t="str" cm="1">
        <f t="array" ref="N4658">_xlfn.IFS(tbl_logs[[#This Row],[Total Score]]&lt;=4, "Low", tbl_logs[[#This Row],[Total Score]]&lt;=10, "Medium", tbl_logs[[#This Row],[Total Score]]&lt;=17, "High", tbl_logs[[#This Row],[Total Score]]&lt;=25, "Critical")</f>
        <v>Medium</v>
      </c>
    </row>
    <row r="4659" spans="1:14" x14ac:dyDescent="0.3">
      <c r="A4659" t="s">
        <v>1343</v>
      </c>
      <c r="B4659" s="1">
        <v>46107.960416666669</v>
      </c>
      <c r="C4659" t="s">
        <v>7</v>
      </c>
      <c r="D4659" t="s">
        <v>18</v>
      </c>
      <c r="E4659" t="s">
        <v>19</v>
      </c>
      <c r="F4659" t="s">
        <v>10</v>
      </c>
      <c r="G4659" s="2">
        <v>0.9604166666666667</v>
      </c>
      <c r="H4659" s="3">
        <v>46107</v>
      </c>
      <c r="I4659">
        <v>3</v>
      </c>
      <c r="J4659">
        <f>_xlfn.XLOOKUP(tbl_logs[[#This Row],[Target_Department]],tbl_DeptWeight[Department], tbl_DeptWeight[Impact Score])</f>
        <v>3</v>
      </c>
      <c r="K4659">
        <f>_xlfn.XLOOKUP(tbl_logs[[#This Row],[Employee_Action]],tbl_ResponseLikelihood[Employee Action],tbl_ResponseLikelihood[Likelihood Score])</f>
        <v>2</v>
      </c>
      <c r="L4659">
        <f>tbl_logs[[#This Row],[Impact Score]]*tbl_logs[[#This Row],[Response Multiplier]]</f>
        <v>6</v>
      </c>
      <c r="M4659" t="str" cm="1">
        <f t="array" ref="M4659">_xlfn.IFS(tbl_logs[[#This Row],[Total Score]]&lt;=4, "Low", tbl_logs[[#This Row],[Total Score]]&lt;=10, "Medium", tbl_logs[[#This Row],[Total Score]]&lt;=19, "High", tbl_logs[[#This Row],[Total Score]]&lt;=25, "Very High")</f>
        <v>Medium</v>
      </c>
      <c r="N4659" t="str" cm="1">
        <f t="array" ref="N4659">_xlfn.IFS(tbl_logs[[#This Row],[Total Score]]&lt;=4, "Low", tbl_logs[[#This Row],[Total Score]]&lt;=10, "Medium", tbl_logs[[#This Row],[Total Score]]&lt;=17, "High", tbl_logs[[#This Row],[Total Score]]&lt;=25, "Critical")</f>
        <v>Medium</v>
      </c>
    </row>
    <row r="4660" spans="1:14" x14ac:dyDescent="0.3">
      <c r="A4660" t="s">
        <v>324</v>
      </c>
      <c r="B4660" s="1">
        <v>46107.966666666667</v>
      </c>
      <c r="C4660" t="s">
        <v>26</v>
      </c>
      <c r="D4660" t="s">
        <v>8</v>
      </c>
      <c r="E4660" t="s">
        <v>31</v>
      </c>
      <c r="F4660" t="s">
        <v>10</v>
      </c>
      <c r="G4660" s="2">
        <v>0.96666666666666667</v>
      </c>
      <c r="H4660" s="3">
        <v>46107</v>
      </c>
      <c r="I4660">
        <v>3</v>
      </c>
      <c r="J4660">
        <f>_xlfn.XLOOKUP(tbl_logs[[#This Row],[Target_Department]],tbl_DeptWeight[Department], tbl_DeptWeight[Impact Score])</f>
        <v>3</v>
      </c>
      <c r="K4660">
        <f>_xlfn.XLOOKUP(tbl_logs[[#This Row],[Employee_Action]],tbl_ResponseLikelihood[Employee Action],tbl_ResponseLikelihood[Likelihood Score])</f>
        <v>2</v>
      </c>
      <c r="L4660">
        <f>tbl_logs[[#This Row],[Impact Score]]*tbl_logs[[#This Row],[Response Multiplier]]</f>
        <v>6</v>
      </c>
      <c r="M4660" t="str" cm="1">
        <f t="array" ref="M4660">_xlfn.IFS(tbl_logs[[#This Row],[Total Score]]&lt;=4, "Low", tbl_logs[[#This Row],[Total Score]]&lt;=10, "Medium", tbl_logs[[#This Row],[Total Score]]&lt;=19, "High", tbl_logs[[#This Row],[Total Score]]&lt;=25, "Very High")</f>
        <v>Medium</v>
      </c>
      <c r="N4660" t="str" cm="1">
        <f t="array" ref="N4660">_xlfn.IFS(tbl_logs[[#This Row],[Total Score]]&lt;=4, "Low", tbl_logs[[#This Row],[Total Score]]&lt;=10, "Medium", tbl_logs[[#This Row],[Total Score]]&lt;=17, "High", tbl_logs[[#This Row],[Total Score]]&lt;=25, "Critical")</f>
        <v>Medium</v>
      </c>
    </row>
    <row r="4661" spans="1:14" x14ac:dyDescent="0.3">
      <c r="A4661" t="s">
        <v>1033</v>
      </c>
      <c r="B4661" s="1">
        <v>46107.973611111112</v>
      </c>
      <c r="C4661" t="s">
        <v>35</v>
      </c>
      <c r="D4661" t="s">
        <v>18</v>
      </c>
      <c r="E4661" t="s">
        <v>31</v>
      </c>
      <c r="F4661" t="s">
        <v>20</v>
      </c>
      <c r="G4661" s="2">
        <v>0.97361111111111109</v>
      </c>
      <c r="H4661" s="3">
        <v>46107</v>
      </c>
      <c r="I4661">
        <v>3</v>
      </c>
      <c r="J4661">
        <f>_xlfn.XLOOKUP(tbl_logs[[#This Row],[Target_Department]],tbl_DeptWeight[Department], tbl_DeptWeight[Impact Score])</f>
        <v>1</v>
      </c>
      <c r="K4661">
        <f>_xlfn.XLOOKUP(tbl_logs[[#This Row],[Employee_Action]],tbl_ResponseLikelihood[Employee Action],tbl_ResponseLikelihood[Likelihood Score])</f>
        <v>2</v>
      </c>
      <c r="L4661">
        <f>tbl_logs[[#This Row],[Impact Score]]*tbl_logs[[#This Row],[Response Multiplier]]</f>
        <v>2</v>
      </c>
      <c r="M4661" t="str" cm="1">
        <f t="array" ref="M4661">_xlfn.IFS(tbl_logs[[#This Row],[Total Score]]&lt;=4, "Low", tbl_logs[[#This Row],[Total Score]]&lt;=10, "Medium", tbl_logs[[#This Row],[Total Score]]&lt;=19, "High", tbl_logs[[#This Row],[Total Score]]&lt;=25, "Very High")</f>
        <v>Low</v>
      </c>
      <c r="N4661" t="str" cm="1">
        <f t="array" ref="N4661">_xlfn.IFS(tbl_logs[[#This Row],[Total Score]]&lt;=4, "Low", tbl_logs[[#This Row],[Total Score]]&lt;=10, "Medium", tbl_logs[[#This Row],[Total Score]]&lt;=17, "High", tbl_logs[[#This Row],[Total Score]]&lt;=25, "Critical")</f>
        <v>Low</v>
      </c>
    </row>
    <row r="4662" spans="1:14" x14ac:dyDescent="0.3">
      <c r="A4662" t="s">
        <v>3291</v>
      </c>
      <c r="B4662" s="1">
        <v>46108.015277777777</v>
      </c>
      <c r="C4662" t="s">
        <v>7</v>
      </c>
      <c r="D4662" t="s">
        <v>22</v>
      </c>
      <c r="E4662" t="s">
        <v>19</v>
      </c>
      <c r="F4662" t="s">
        <v>20</v>
      </c>
      <c r="G4662" s="2">
        <v>1.5277777777777777E-2</v>
      </c>
      <c r="H4662" s="3">
        <v>46108</v>
      </c>
      <c r="I4662">
        <v>3</v>
      </c>
      <c r="J4662">
        <f>_xlfn.XLOOKUP(tbl_logs[[#This Row],[Target_Department]],tbl_DeptWeight[Department], tbl_DeptWeight[Impact Score])</f>
        <v>3</v>
      </c>
      <c r="K4662">
        <f>_xlfn.XLOOKUP(tbl_logs[[#This Row],[Employee_Action]],tbl_ResponseLikelihood[Employee Action],tbl_ResponseLikelihood[Likelihood Score])</f>
        <v>2</v>
      </c>
      <c r="L4662">
        <f>tbl_logs[[#This Row],[Impact Score]]*tbl_logs[[#This Row],[Response Multiplier]]</f>
        <v>6</v>
      </c>
      <c r="M4662" t="str" cm="1">
        <f t="array" ref="M4662">_xlfn.IFS(tbl_logs[[#This Row],[Total Score]]&lt;=4, "Low", tbl_logs[[#This Row],[Total Score]]&lt;=10, "Medium", tbl_logs[[#This Row],[Total Score]]&lt;=19, "High", tbl_logs[[#This Row],[Total Score]]&lt;=25, "Very High")</f>
        <v>Medium</v>
      </c>
      <c r="N4662" t="str" cm="1">
        <f t="array" ref="N4662">_xlfn.IFS(tbl_logs[[#This Row],[Total Score]]&lt;=4, "Low", tbl_logs[[#This Row],[Total Score]]&lt;=10, "Medium", tbl_logs[[#This Row],[Total Score]]&lt;=17, "High", tbl_logs[[#This Row],[Total Score]]&lt;=25, "Critical")</f>
        <v>Medium</v>
      </c>
    </row>
    <row r="4663" spans="1:14" x14ac:dyDescent="0.3">
      <c r="A4663" t="s">
        <v>472</v>
      </c>
      <c r="B4663" s="1">
        <v>46108.015972222223</v>
      </c>
      <c r="C4663" t="s">
        <v>7</v>
      </c>
      <c r="D4663" t="s">
        <v>15</v>
      </c>
      <c r="E4663" t="s">
        <v>19</v>
      </c>
      <c r="F4663" t="s">
        <v>53</v>
      </c>
      <c r="G4663" s="2">
        <v>1.5972222222222221E-2</v>
      </c>
      <c r="H4663" s="3">
        <v>46108</v>
      </c>
      <c r="I4663">
        <v>3</v>
      </c>
      <c r="J4663">
        <f>_xlfn.XLOOKUP(tbl_logs[[#This Row],[Target_Department]],tbl_DeptWeight[Department], tbl_DeptWeight[Impact Score])</f>
        <v>3</v>
      </c>
      <c r="K4663">
        <f>_xlfn.XLOOKUP(tbl_logs[[#This Row],[Employee_Action]],tbl_ResponseLikelihood[Employee Action],tbl_ResponseLikelihood[Likelihood Score])</f>
        <v>5</v>
      </c>
      <c r="L4663">
        <f>tbl_logs[[#This Row],[Impact Score]]*tbl_logs[[#This Row],[Response Multiplier]]</f>
        <v>15</v>
      </c>
      <c r="M4663" t="str" cm="1">
        <f t="array" ref="M4663">_xlfn.IFS(tbl_logs[[#This Row],[Total Score]]&lt;=4, "Low", tbl_logs[[#This Row],[Total Score]]&lt;=10, "Medium", tbl_logs[[#This Row],[Total Score]]&lt;=19, "High", tbl_logs[[#This Row],[Total Score]]&lt;=25, "Very High")</f>
        <v>High</v>
      </c>
      <c r="N4663" t="str" cm="1">
        <f t="array" ref="N4663">_xlfn.IFS(tbl_logs[[#This Row],[Total Score]]&lt;=4, "Low", tbl_logs[[#This Row],[Total Score]]&lt;=10, "Medium", tbl_logs[[#This Row],[Total Score]]&lt;=17, "High", tbl_logs[[#This Row],[Total Score]]&lt;=25, "Critical")</f>
        <v>High</v>
      </c>
    </row>
    <row r="4664" spans="1:14" x14ac:dyDescent="0.3">
      <c r="A4664" t="s">
        <v>811</v>
      </c>
      <c r="B4664" s="1">
        <v>46108.056250000001</v>
      </c>
      <c r="C4664" t="s">
        <v>35</v>
      </c>
      <c r="D4664" t="s">
        <v>18</v>
      </c>
      <c r="E4664" t="s">
        <v>16</v>
      </c>
      <c r="F4664" t="s">
        <v>10</v>
      </c>
      <c r="G4664" s="2">
        <v>5.6250000000000001E-2</v>
      </c>
      <c r="H4664" s="3">
        <v>46108</v>
      </c>
      <c r="I4664">
        <v>3</v>
      </c>
      <c r="J4664">
        <f>_xlfn.XLOOKUP(tbl_logs[[#This Row],[Target_Department]],tbl_DeptWeight[Department], tbl_DeptWeight[Impact Score])</f>
        <v>1</v>
      </c>
      <c r="K4664">
        <f>_xlfn.XLOOKUP(tbl_logs[[#This Row],[Employee_Action]],tbl_ResponseLikelihood[Employee Action],tbl_ResponseLikelihood[Likelihood Score])</f>
        <v>2</v>
      </c>
      <c r="L4664">
        <f>tbl_logs[[#This Row],[Impact Score]]*tbl_logs[[#This Row],[Response Multiplier]]</f>
        <v>2</v>
      </c>
      <c r="M4664" t="str" cm="1">
        <f t="array" ref="M4664">_xlfn.IFS(tbl_logs[[#This Row],[Total Score]]&lt;=4, "Low", tbl_logs[[#This Row],[Total Score]]&lt;=10, "Medium", tbl_logs[[#This Row],[Total Score]]&lt;=19, "High", tbl_logs[[#This Row],[Total Score]]&lt;=25, "Very High")</f>
        <v>Low</v>
      </c>
      <c r="N4664" t="str" cm="1">
        <f t="array" ref="N4664">_xlfn.IFS(tbl_logs[[#This Row],[Total Score]]&lt;=4, "Low", tbl_logs[[#This Row],[Total Score]]&lt;=10, "Medium", tbl_logs[[#This Row],[Total Score]]&lt;=17, "High", tbl_logs[[#This Row],[Total Score]]&lt;=25, "Critical")</f>
        <v>Low</v>
      </c>
    </row>
    <row r="4665" spans="1:14" x14ac:dyDescent="0.3">
      <c r="A4665" t="s">
        <v>3347</v>
      </c>
      <c r="B4665" s="1">
        <v>46108.058333333334</v>
      </c>
      <c r="C4665" t="s">
        <v>26</v>
      </c>
      <c r="D4665" t="s">
        <v>15</v>
      </c>
      <c r="E4665" t="s">
        <v>9</v>
      </c>
      <c r="F4665" t="s">
        <v>20</v>
      </c>
      <c r="G4665" s="2">
        <v>5.8333333333333334E-2</v>
      </c>
      <c r="H4665" s="3">
        <v>46108</v>
      </c>
      <c r="I4665">
        <v>3</v>
      </c>
      <c r="J4665">
        <f>_xlfn.XLOOKUP(tbl_logs[[#This Row],[Target_Department]],tbl_DeptWeight[Department], tbl_DeptWeight[Impact Score])</f>
        <v>3</v>
      </c>
      <c r="K4665">
        <f>_xlfn.XLOOKUP(tbl_logs[[#This Row],[Employee_Action]],tbl_ResponseLikelihood[Employee Action],tbl_ResponseLikelihood[Likelihood Score])</f>
        <v>2</v>
      </c>
      <c r="L4665">
        <f>tbl_logs[[#This Row],[Impact Score]]*tbl_logs[[#This Row],[Response Multiplier]]</f>
        <v>6</v>
      </c>
      <c r="M4665" t="str" cm="1">
        <f t="array" ref="M4665">_xlfn.IFS(tbl_logs[[#This Row],[Total Score]]&lt;=4, "Low", tbl_logs[[#This Row],[Total Score]]&lt;=10, "Medium", tbl_logs[[#This Row],[Total Score]]&lt;=19, "High", tbl_logs[[#This Row],[Total Score]]&lt;=25, "Very High")</f>
        <v>Medium</v>
      </c>
      <c r="N4665" t="str" cm="1">
        <f t="array" ref="N4665">_xlfn.IFS(tbl_logs[[#This Row],[Total Score]]&lt;=4, "Low", tbl_logs[[#This Row],[Total Score]]&lt;=10, "Medium", tbl_logs[[#This Row],[Total Score]]&lt;=17, "High", tbl_logs[[#This Row],[Total Score]]&lt;=25, "Critical")</f>
        <v>Medium</v>
      </c>
    </row>
    <row r="4666" spans="1:14" x14ac:dyDescent="0.3">
      <c r="A4666" t="s">
        <v>4692</v>
      </c>
      <c r="B4666" s="1">
        <v>46108.063194444447</v>
      </c>
      <c r="C4666" t="s">
        <v>47</v>
      </c>
      <c r="D4666" t="s">
        <v>22</v>
      </c>
      <c r="E4666" t="s">
        <v>19</v>
      </c>
      <c r="F4666" t="s">
        <v>33</v>
      </c>
      <c r="G4666" s="2">
        <v>6.3194444444444442E-2</v>
      </c>
      <c r="H4666" s="3">
        <v>46108</v>
      </c>
      <c r="I4666">
        <v>3</v>
      </c>
      <c r="J4666">
        <f>_xlfn.XLOOKUP(tbl_logs[[#This Row],[Target_Department]],tbl_DeptWeight[Department], tbl_DeptWeight[Impact Score])</f>
        <v>1</v>
      </c>
      <c r="K4666">
        <f>_xlfn.XLOOKUP(tbl_logs[[#This Row],[Employee_Action]],tbl_ResponseLikelihood[Employee Action],tbl_ResponseLikelihood[Likelihood Score])</f>
        <v>4</v>
      </c>
      <c r="L4666">
        <f>tbl_logs[[#This Row],[Impact Score]]*tbl_logs[[#This Row],[Response Multiplier]]</f>
        <v>4</v>
      </c>
      <c r="M4666" t="str" cm="1">
        <f t="array" ref="M4666">_xlfn.IFS(tbl_logs[[#This Row],[Total Score]]&lt;=4, "Low", tbl_logs[[#This Row],[Total Score]]&lt;=10, "Medium", tbl_logs[[#This Row],[Total Score]]&lt;=19, "High", tbl_logs[[#This Row],[Total Score]]&lt;=25, "Very High")</f>
        <v>Low</v>
      </c>
      <c r="N4666" t="str" cm="1">
        <f t="array" ref="N4666">_xlfn.IFS(tbl_logs[[#This Row],[Total Score]]&lt;=4, "Low", tbl_logs[[#This Row],[Total Score]]&lt;=10, "Medium", tbl_logs[[#This Row],[Total Score]]&lt;=17, "High", tbl_logs[[#This Row],[Total Score]]&lt;=25, "Critical")</f>
        <v>Low</v>
      </c>
    </row>
    <row r="4667" spans="1:14" x14ac:dyDescent="0.3">
      <c r="A4667" t="s">
        <v>468</v>
      </c>
      <c r="B4667" s="1">
        <v>46108.099305555559</v>
      </c>
      <c r="C4667" t="s">
        <v>7</v>
      </c>
      <c r="D4667" t="s">
        <v>8</v>
      </c>
      <c r="E4667" t="s">
        <v>19</v>
      </c>
      <c r="F4667" t="s">
        <v>13</v>
      </c>
      <c r="G4667" s="2">
        <v>9.930555555555555E-2</v>
      </c>
      <c r="H4667" s="3">
        <v>46108</v>
      </c>
      <c r="I4667">
        <v>3</v>
      </c>
      <c r="J4667">
        <f>_xlfn.XLOOKUP(tbl_logs[[#This Row],[Target_Department]],tbl_DeptWeight[Department], tbl_DeptWeight[Impact Score])</f>
        <v>3</v>
      </c>
      <c r="K4667">
        <f>_xlfn.XLOOKUP(tbl_logs[[#This Row],[Employee_Action]],tbl_ResponseLikelihood[Employee Action],tbl_ResponseLikelihood[Likelihood Score])</f>
        <v>1</v>
      </c>
      <c r="L4667">
        <f>tbl_logs[[#This Row],[Impact Score]]*tbl_logs[[#This Row],[Response Multiplier]]</f>
        <v>3</v>
      </c>
      <c r="M4667" t="str" cm="1">
        <f t="array" ref="M4667">_xlfn.IFS(tbl_logs[[#This Row],[Total Score]]&lt;=4, "Low", tbl_logs[[#This Row],[Total Score]]&lt;=10, "Medium", tbl_logs[[#This Row],[Total Score]]&lt;=19, "High", tbl_logs[[#This Row],[Total Score]]&lt;=25, "Very High")</f>
        <v>Low</v>
      </c>
      <c r="N4667" t="str" cm="1">
        <f t="array" ref="N4667">_xlfn.IFS(tbl_logs[[#This Row],[Total Score]]&lt;=4, "Low", tbl_logs[[#This Row],[Total Score]]&lt;=10, "Medium", tbl_logs[[#This Row],[Total Score]]&lt;=17, "High", tbl_logs[[#This Row],[Total Score]]&lt;=25, "Critical")</f>
        <v>Low</v>
      </c>
    </row>
    <row r="4668" spans="1:14" x14ac:dyDescent="0.3">
      <c r="A4668" t="s">
        <v>4252</v>
      </c>
      <c r="B4668" s="1">
        <v>46108.111111111109</v>
      </c>
      <c r="C4668" t="s">
        <v>35</v>
      </c>
      <c r="D4668" t="s">
        <v>22</v>
      </c>
      <c r="E4668" t="s">
        <v>31</v>
      </c>
      <c r="F4668" t="s">
        <v>10</v>
      </c>
      <c r="G4668" s="2">
        <v>0.1111111111111111</v>
      </c>
      <c r="H4668" s="3">
        <v>46108</v>
      </c>
      <c r="I4668">
        <v>3</v>
      </c>
      <c r="J4668">
        <f>_xlfn.XLOOKUP(tbl_logs[[#This Row],[Target_Department]],tbl_DeptWeight[Department], tbl_DeptWeight[Impact Score])</f>
        <v>1</v>
      </c>
      <c r="K4668">
        <f>_xlfn.XLOOKUP(tbl_logs[[#This Row],[Employee_Action]],tbl_ResponseLikelihood[Employee Action],tbl_ResponseLikelihood[Likelihood Score])</f>
        <v>2</v>
      </c>
      <c r="L4668">
        <f>tbl_logs[[#This Row],[Impact Score]]*tbl_logs[[#This Row],[Response Multiplier]]</f>
        <v>2</v>
      </c>
      <c r="M4668" t="str" cm="1">
        <f t="array" ref="M4668">_xlfn.IFS(tbl_logs[[#This Row],[Total Score]]&lt;=4, "Low", tbl_logs[[#This Row],[Total Score]]&lt;=10, "Medium", tbl_logs[[#This Row],[Total Score]]&lt;=19, "High", tbl_logs[[#This Row],[Total Score]]&lt;=25, "Very High")</f>
        <v>Low</v>
      </c>
      <c r="N4668" t="str" cm="1">
        <f t="array" ref="N4668">_xlfn.IFS(tbl_logs[[#This Row],[Total Score]]&lt;=4, "Low", tbl_logs[[#This Row],[Total Score]]&lt;=10, "Medium", tbl_logs[[#This Row],[Total Score]]&lt;=17, "High", tbl_logs[[#This Row],[Total Score]]&lt;=25, "Critical")</f>
        <v>Low</v>
      </c>
    </row>
    <row r="4669" spans="1:14" x14ac:dyDescent="0.3">
      <c r="A4669" t="s">
        <v>4461</v>
      </c>
      <c r="B4669" s="1">
        <v>46108.13958333333</v>
      </c>
      <c r="C4669" t="s">
        <v>26</v>
      </c>
      <c r="D4669" t="s">
        <v>18</v>
      </c>
      <c r="E4669" t="s">
        <v>16</v>
      </c>
      <c r="F4669" t="s">
        <v>10</v>
      </c>
      <c r="G4669" s="2">
        <v>0.13958333333333334</v>
      </c>
      <c r="H4669" s="3">
        <v>46108</v>
      </c>
      <c r="I4669">
        <v>3</v>
      </c>
      <c r="J4669">
        <f>_xlfn.XLOOKUP(tbl_logs[[#This Row],[Target_Department]],tbl_DeptWeight[Department], tbl_DeptWeight[Impact Score])</f>
        <v>3</v>
      </c>
      <c r="K4669">
        <f>_xlfn.XLOOKUP(tbl_logs[[#This Row],[Employee_Action]],tbl_ResponseLikelihood[Employee Action],tbl_ResponseLikelihood[Likelihood Score])</f>
        <v>2</v>
      </c>
      <c r="L4669">
        <f>tbl_logs[[#This Row],[Impact Score]]*tbl_logs[[#This Row],[Response Multiplier]]</f>
        <v>6</v>
      </c>
      <c r="M4669" t="str" cm="1">
        <f t="array" ref="M4669">_xlfn.IFS(tbl_logs[[#This Row],[Total Score]]&lt;=4, "Low", tbl_logs[[#This Row],[Total Score]]&lt;=10, "Medium", tbl_logs[[#This Row],[Total Score]]&lt;=19, "High", tbl_logs[[#This Row],[Total Score]]&lt;=25, "Very High")</f>
        <v>Medium</v>
      </c>
      <c r="N4669" t="str" cm="1">
        <f t="array" ref="N4669">_xlfn.IFS(tbl_logs[[#This Row],[Total Score]]&lt;=4, "Low", tbl_logs[[#This Row],[Total Score]]&lt;=10, "Medium", tbl_logs[[#This Row],[Total Score]]&lt;=17, "High", tbl_logs[[#This Row],[Total Score]]&lt;=25, "Critical")</f>
        <v>Medium</v>
      </c>
    </row>
    <row r="4670" spans="1:14" x14ac:dyDescent="0.3">
      <c r="A4670" t="s">
        <v>2335</v>
      </c>
      <c r="B4670" s="1">
        <v>46108.147916666669</v>
      </c>
      <c r="C4670" t="s">
        <v>7</v>
      </c>
      <c r="D4670" t="s">
        <v>8</v>
      </c>
      <c r="E4670" t="s">
        <v>19</v>
      </c>
      <c r="F4670" t="s">
        <v>10</v>
      </c>
      <c r="G4670" s="2">
        <v>0.14791666666666667</v>
      </c>
      <c r="H4670" s="3">
        <v>46108</v>
      </c>
      <c r="I4670">
        <v>3</v>
      </c>
      <c r="J4670">
        <f>_xlfn.XLOOKUP(tbl_logs[[#This Row],[Target_Department]],tbl_DeptWeight[Department], tbl_DeptWeight[Impact Score])</f>
        <v>3</v>
      </c>
      <c r="K4670">
        <f>_xlfn.XLOOKUP(tbl_logs[[#This Row],[Employee_Action]],tbl_ResponseLikelihood[Employee Action],tbl_ResponseLikelihood[Likelihood Score])</f>
        <v>2</v>
      </c>
      <c r="L4670">
        <f>tbl_logs[[#This Row],[Impact Score]]*tbl_logs[[#This Row],[Response Multiplier]]</f>
        <v>6</v>
      </c>
      <c r="M4670" t="str" cm="1">
        <f t="array" ref="M4670">_xlfn.IFS(tbl_logs[[#This Row],[Total Score]]&lt;=4, "Low", tbl_logs[[#This Row],[Total Score]]&lt;=10, "Medium", tbl_logs[[#This Row],[Total Score]]&lt;=19, "High", tbl_logs[[#This Row],[Total Score]]&lt;=25, "Very High")</f>
        <v>Medium</v>
      </c>
      <c r="N4670" t="str" cm="1">
        <f t="array" ref="N4670">_xlfn.IFS(tbl_logs[[#This Row],[Total Score]]&lt;=4, "Low", tbl_logs[[#This Row],[Total Score]]&lt;=10, "Medium", tbl_logs[[#This Row],[Total Score]]&lt;=17, "High", tbl_logs[[#This Row],[Total Score]]&lt;=25, "Critical")</f>
        <v>Medium</v>
      </c>
    </row>
    <row r="4671" spans="1:14" x14ac:dyDescent="0.3">
      <c r="A4671" t="s">
        <v>4314</v>
      </c>
      <c r="B4671" s="1">
        <v>46108.17083333333</v>
      </c>
      <c r="C4671" t="s">
        <v>40</v>
      </c>
      <c r="D4671" t="s">
        <v>18</v>
      </c>
      <c r="E4671" t="s">
        <v>16</v>
      </c>
      <c r="F4671" t="s">
        <v>20</v>
      </c>
      <c r="G4671" s="2">
        <v>0.17083333333333334</v>
      </c>
      <c r="H4671" s="3">
        <v>46108</v>
      </c>
      <c r="I4671">
        <v>3</v>
      </c>
      <c r="J4671">
        <f>_xlfn.XLOOKUP(tbl_logs[[#This Row],[Target_Department]],tbl_DeptWeight[Department], tbl_DeptWeight[Impact Score])</f>
        <v>5</v>
      </c>
      <c r="K4671">
        <f>_xlfn.XLOOKUP(tbl_logs[[#This Row],[Employee_Action]],tbl_ResponseLikelihood[Employee Action],tbl_ResponseLikelihood[Likelihood Score])</f>
        <v>2</v>
      </c>
      <c r="L4671">
        <f>tbl_logs[[#This Row],[Impact Score]]*tbl_logs[[#This Row],[Response Multiplier]]</f>
        <v>10</v>
      </c>
      <c r="M4671" t="str" cm="1">
        <f t="array" ref="M4671">_xlfn.IFS(tbl_logs[[#This Row],[Total Score]]&lt;=4, "Low", tbl_logs[[#This Row],[Total Score]]&lt;=10, "Medium", tbl_logs[[#This Row],[Total Score]]&lt;=19, "High", tbl_logs[[#This Row],[Total Score]]&lt;=25, "Very High")</f>
        <v>Medium</v>
      </c>
      <c r="N4671" t="str" cm="1">
        <f t="array" ref="N4671">_xlfn.IFS(tbl_logs[[#This Row],[Total Score]]&lt;=4, "Low", tbl_logs[[#This Row],[Total Score]]&lt;=10, "Medium", tbl_logs[[#This Row],[Total Score]]&lt;=17, "High", tbl_logs[[#This Row],[Total Score]]&lt;=25, "Critical")</f>
        <v>Medium</v>
      </c>
    </row>
    <row r="4672" spans="1:14" x14ac:dyDescent="0.3">
      <c r="A4672" t="s">
        <v>2197</v>
      </c>
      <c r="B4672" s="1">
        <v>46108.179166666669</v>
      </c>
      <c r="C4672" t="s">
        <v>47</v>
      </c>
      <c r="D4672" t="s">
        <v>22</v>
      </c>
      <c r="E4672" t="s">
        <v>9</v>
      </c>
      <c r="F4672" t="s">
        <v>20</v>
      </c>
      <c r="G4672" s="2">
        <v>0.17916666666666667</v>
      </c>
      <c r="H4672" s="3">
        <v>46108</v>
      </c>
      <c r="I4672">
        <v>3</v>
      </c>
      <c r="J4672">
        <f>_xlfn.XLOOKUP(tbl_logs[[#This Row],[Target_Department]],tbl_DeptWeight[Department], tbl_DeptWeight[Impact Score])</f>
        <v>1</v>
      </c>
      <c r="K4672">
        <f>_xlfn.XLOOKUP(tbl_logs[[#This Row],[Employee_Action]],tbl_ResponseLikelihood[Employee Action],tbl_ResponseLikelihood[Likelihood Score])</f>
        <v>2</v>
      </c>
      <c r="L4672">
        <f>tbl_logs[[#This Row],[Impact Score]]*tbl_logs[[#This Row],[Response Multiplier]]</f>
        <v>2</v>
      </c>
      <c r="M4672" t="str" cm="1">
        <f t="array" ref="M4672">_xlfn.IFS(tbl_logs[[#This Row],[Total Score]]&lt;=4, "Low", tbl_logs[[#This Row],[Total Score]]&lt;=10, "Medium", tbl_logs[[#This Row],[Total Score]]&lt;=19, "High", tbl_logs[[#This Row],[Total Score]]&lt;=25, "Very High")</f>
        <v>Low</v>
      </c>
      <c r="N4672" t="str" cm="1">
        <f t="array" ref="N4672">_xlfn.IFS(tbl_logs[[#This Row],[Total Score]]&lt;=4, "Low", tbl_logs[[#This Row],[Total Score]]&lt;=10, "Medium", tbl_logs[[#This Row],[Total Score]]&lt;=17, "High", tbl_logs[[#This Row],[Total Score]]&lt;=25, "Critical")</f>
        <v>Low</v>
      </c>
    </row>
    <row r="4673" spans="1:14" x14ac:dyDescent="0.3">
      <c r="A4673" t="s">
        <v>4030</v>
      </c>
      <c r="B4673" s="1">
        <v>46108.224999999999</v>
      </c>
      <c r="C4673" t="s">
        <v>40</v>
      </c>
      <c r="D4673" t="s">
        <v>8</v>
      </c>
      <c r="E4673" t="s">
        <v>16</v>
      </c>
      <c r="F4673" t="s">
        <v>13</v>
      </c>
      <c r="G4673" s="2">
        <v>0.22500000000000001</v>
      </c>
      <c r="H4673" s="3">
        <v>46108</v>
      </c>
      <c r="I4673">
        <v>3</v>
      </c>
      <c r="J4673">
        <f>_xlfn.XLOOKUP(tbl_logs[[#This Row],[Target_Department]],tbl_DeptWeight[Department], tbl_DeptWeight[Impact Score])</f>
        <v>5</v>
      </c>
      <c r="K4673">
        <f>_xlfn.XLOOKUP(tbl_logs[[#This Row],[Employee_Action]],tbl_ResponseLikelihood[Employee Action],tbl_ResponseLikelihood[Likelihood Score])</f>
        <v>1</v>
      </c>
      <c r="L4673">
        <f>tbl_logs[[#This Row],[Impact Score]]*tbl_logs[[#This Row],[Response Multiplier]]</f>
        <v>5</v>
      </c>
      <c r="M4673" t="str" cm="1">
        <f t="array" ref="M4673">_xlfn.IFS(tbl_logs[[#This Row],[Total Score]]&lt;=4, "Low", tbl_logs[[#This Row],[Total Score]]&lt;=10, "Medium", tbl_logs[[#This Row],[Total Score]]&lt;=19, "High", tbl_logs[[#This Row],[Total Score]]&lt;=25, "Very High")</f>
        <v>Medium</v>
      </c>
      <c r="N4673" t="str" cm="1">
        <f t="array" ref="N4673">_xlfn.IFS(tbl_logs[[#This Row],[Total Score]]&lt;=4, "Low", tbl_logs[[#This Row],[Total Score]]&lt;=10, "Medium", tbl_logs[[#This Row],[Total Score]]&lt;=17, "High", tbl_logs[[#This Row],[Total Score]]&lt;=25, "Critical")</f>
        <v>Medium</v>
      </c>
    </row>
    <row r="4674" spans="1:14" x14ac:dyDescent="0.3">
      <c r="A4674" t="s">
        <v>4241</v>
      </c>
      <c r="B4674" s="1">
        <v>46108.279166666667</v>
      </c>
      <c r="C4674" t="s">
        <v>40</v>
      </c>
      <c r="D4674" t="s">
        <v>8</v>
      </c>
      <c r="E4674" t="s">
        <v>16</v>
      </c>
      <c r="F4674" t="s">
        <v>20</v>
      </c>
      <c r="G4674" s="2">
        <v>0.27916666666666667</v>
      </c>
      <c r="H4674" s="3">
        <v>46108</v>
      </c>
      <c r="I4674">
        <v>3</v>
      </c>
      <c r="J4674">
        <f>_xlfn.XLOOKUP(tbl_logs[[#This Row],[Target_Department]],tbl_DeptWeight[Department], tbl_DeptWeight[Impact Score])</f>
        <v>5</v>
      </c>
      <c r="K4674">
        <f>_xlfn.XLOOKUP(tbl_logs[[#This Row],[Employee_Action]],tbl_ResponseLikelihood[Employee Action],tbl_ResponseLikelihood[Likelihood Score])</f>
        <v>2</v>
      </c>
      <c r="L4674">
        <f>tbl_logs[[#This Row],[Impact Score]]*tbl_logs[[#This Row],[Response Multiplier]]</f>
        <v>10</v>
      </c>
      <c r="M4674" t="str" cm="1">
        <f t="array" ref="M4674">_xlfn.IFS(tbl_logs[[#This Row],[Total Score]]&lt;=4, "Low", tbl_logs[[#This Row],[Total Score]]&lt;=10, "Medium", tbl_logs[[#This Row],[Total Score]]&lt;=19, "High", tbl_logs[[#This Row],[Total Score]]&lt;=25, "Very High")</f>
        <v>Medium</v>
      </c>
      <c r="N4674" t="str" cm="1">
        <f t="array" ref="N4674">_xlfn.IFS(tbl_logs[[#This Row],[Total Score]]&lt;=4, "Low", tbl_logs[[#This Row],[Total Score]]&lt;=10, "Medium", tbl_logs[[#This Row],[Total Score]]&lt;=17, "High", tbl_logs[[#This Row],[Total Score]]&lt;=25, "Critical")</f>
        <v>Medium</v>
      </c>
    </row>
    <row r="4675" spans="1:14" x14ac:dyDescent="0.3">
      <c r="A4675" t="s">
        <v>1540</v>
      </c>
      <c r="B4675" s="1">
        <v>46108.284722222219</v>
      </c>
      <c r="C4675" t="s">
        <v>7</v>
      </c>
      <c r="D4675" t="s">
        <v>8</v>
      </c>
      <c r="E4675" t="s">
        <v>19</v>
      </c>
      <c r="F4675" t="s">
        <v>10</v>
      </c>
      <c r="G4675" s="2">
        <v>0.28472222222222221</v>
      </c>
      <c r="H4675" s="3">
        <v>46108</v>
      </c>
      <c r="I4675">
        <v>3</v>
      </c>
      <c r="J4675">
        <f>_xlfn.XLOOKUP(tbl_logs[[#This Row],[Target_Department]],tbl_DeptWeight[Department], tbl_DeptWeight[Impact Score])</f>
        <v>3</v>
      </c>
      <c r="K4675">
        <f>_xlfn.XLOOKUP(tbl_logs[[#This Row],[Employee_Action]],tbl_ResponseLikelihood[Employee Action],tbl_ResponseLikelihood[Likelihood Score])</f>
        <v>2</v>
      </c>
      <c r="L4675">
        <f>tbl_logs[[#This Row],[Impact Score]]*tbl_logs[[#This Row],[Response Multiplier]]</f>
        <v>6</v>
      </c>
      <c r="M4675" t="str" cm="1">
        <f t="array" ref="M4675">_xlfn.IFS(tbl_logs[[#This Row],[Total Score]]&lt;=4, "Low", tbl_logs[[#This Row],[Total Score]]&lt;=10, "Medium", tbl_logs[[#This Row],[Total Score]]&lt;=19, "High", tbl_logs[[#This Row],[Total Score]]&lt;=25, "Very High")</f>
        <v>Medium</v>
      </c>
      <c r="N4675" t="str" cm="1">
        <f t="array" ref="N4675">_xlfn.IFS(tbl_logs[[#This Row],[Total Score]]&lt;=4, "Low", tbl_logs[[#This Row],[Total Score]]&lt;=10, "Medium", tbl_logs[[#This Row],[Total Score]]&lt;=17, "High", tbl_logs[[#This Row],[Total Score]]&lt;=25, "Critical")</f>
        <v>Medium</v>
      </c>
    </row>
    <row r="4676" spans="1:14" x14ac:dyDescent="0.3">
      <c r="A4676" t="s">
        <v>4575</v>
      </c>
      <c r="B4676" s="1">
        <v>46108.3</v>
      </c>
      <c r="C4676" t="s">
        <v>7</v>
      </c>
      <c r="D4676" t="s">
        <v>15</v>
      </c>
      <c r="E4676" t="s">
        <v>19</v>
      </c>
      <c r="F4676" t="s">
        <v>20</v>
      </c>
      <c r="G4676" s="2">
        <v>0.3</v>
      </c>
      <c r="H4676" s="3">
        <v>46108</v>
      </c>
      <c r="I4676">
        <v>3</v>
      </c>
      <c r="J4676">
        <f>_xlfn.XLOOKUP(tbl_logs[[#This Row],[Target_Department]],tbl_DeptWeight[Department], tbl_DeptWeight[Impact Score])</f>
        <v>3</v>
      </c>
      <c r="K4676">
        <f>_xlfn.XLOOKUP(tbl_logs[[#This Row],[Employee_Action]],tbl_ResponseLikelihood[Employee Action],tbl_ResponseLikelihood[Likelihood Score])</f>
        <v>2</v>
      </c>
      <c r="L4676">
        <f>tbl_logs[[#This Row],[Impact Score]]*tbl_logs[[#This Row],[Response Multiplier]]</f>
        <v>6</v>
      </c>
      <c r="M4676" t="str" cm="1">
        <f t="array" ref="M4676">_xlfn.IFS(tbl_logs[[#This Row],[Total Score]]&lt;=4, "Low", tbl_logs[[#This Row],[Total Score]]&lt;=10, "Medium", tbl_logs[[#This Row],[Total Score]]&lt;=19, "High", tbl_logs[[#This Row],[Total Score]]&lt;=25, "Very High")</f>
        <v>Medium</v>
      </c>
      <c r="N4676" t="str" cm="1">
        <f t="array" ref="N4676">_xlfn.IFS(tbl_logs[[#This Row],[Total Score]]&lt;=4, "Low", tbl_logs[[#This Row],[Total Score]]&lt;=10, "Medium", tbl_logs[[#This Row],[Total Score]]&lt;=17, "High", tbl_logs[[#This Row],[Total Score]]&lt;=25, "Critical")</f>
        <v>Medium</v>
      </c>
    </row>
    <row r="4677" spans="1:14" x14ac:dyDescent="0.3">
      <c r="A4677" t="s">
        <v>977</v>
      </c>
      <c r="B4677" s="1">
        <v>46108.31527777778</v>
      </c>
      <c r="C4677" t="s">
        <v>35</v>
      </c>
      <c r="D4677" t="s">
        <v>15</v>
      </c>
      <c r="E4677" t="s">
        <v>16</v>
      </c>
      <c r="F4677" t="s">
        <v>10</v>
      </c>
      <c r="G4677" s="2">
        <v>0.31527777777777777</v>
      </c>
      <c r="H4677" s="3">
        <v>46108</v>
      </c>
      <c r="I4677">
        <v>3</v>
      </c>
      <c r="J4677">
        <f>_xlfn.XLOOKUP(tbl_logs[[#This Row],[Target_Department]],tbl_DeptWeight[Department], tbl_DeptWeight[Impact Score])</f>
        <v>1</v>
      </c>
      <c r="K4677">
        <f>_xlfn.XLOOKUP(tbl_logs[[#This Row],[Employee_Action]],tbl_ResponseLikelihood[Employee Action],tbl_ResponseLikelihood[Likelihood Score])</f>
        <v>2</v>
      </c>
      <c r="L4677">
        <f>tbl_logs[[#This Row],[Impact Score]]*tbl_logs[[#This Row],[Response Multiplier]]</f>
        <v>2</v>
      </c>
      <c r="M4677" t="str" cm="1">
        <f t="array" ref="M4677">_xlfn.IFS(tbl_logs[[#This Row],[Total Score]]&lt;=4, "Low", tbl_logs[[#This Row],[Total Score]]&lt;=10, "Medium", tbl_logs[[#This Row],[Total Score]]&lt;=19, "High", tbl_logs[[#This Row],[Total Score]]&lt;=25, "Very High")</f>
        <v>Low</v>
      </c>
      <c r="N4677" t="str" cm="1">
        <f t="array" ref="N4677">_xlfn.IFS(tbl_logs[[#This Row],[Total Score]]&lt;=4, "Low", tbl_logs[[#This Row],[Total Score]]&lt;=10, "Medium", tbl_logs[[#This Row],[Total Score]]&lt;=17, "High", tbl_logs[[#This Row],[Total Score]]&lt;=25, "Critical")</f>
        <v>Low</v>
      </c>
    </row>
    <row r="4678" spans="1:14" x14ac:dyDescent="0.3">
      <c r="A4678" t="s">
        <v>2879</v>
      </c>
      <c r="B4678" s="1">
        <v>46108.35</v>
      </c>
      <c r="C4678" t="s">
        <v>35</v>
      </c>
      <c r="D4678" t="s">
        <v>8</v>
      </c>
      <c r="E4678" t="s">
        <v>9</v>
      </c>
      <c r="F4678" t="s">
        <v>20</v>
      </c>
      <c r="G4678" s="2">
        <v>0.35</v>
      </c>
      <c r="H4678" s="3">
        <v>46108</v>
      </c>
      <c r="I4678">
        <v>3</v>
      </c>
      <c r="J4678">
        <f>_xlfn.XLOOKUP(tbl_logs[[#This Row],[Target_Department]],tbl_DeptWeight[Department], tbl_DeptWeight[Impact Score])</f>
        <v>1</v>
      </c>
      <c r="K4678">
        <f>_xlfn.XLOOKUP(tbl_logs[[#This Row],[Employee_Action]],tbl_ResponseLikelihood[Employee Action],tbl_ResponseLikelihood[Likelihood Score])</f>
        <v>2</v>
      </c>
      <c r="L4678">
        <f>tbl_logs[[#This Row],[Impact Score]]*tbl_logs[[#This Row],[Response Multiplier]]</f>
        <v>2</v>
      </c>
      <c r="M4678" t="str" cm="1">
        <f t="array" ref="M4678">_xlfn.IFS(tbl_logs[[#This Row],[Total Score]]&lt;=4, "Low", tbl_logs[[#This Row],[Total Score]]&lt;=10, "Medium", tbl_logs[[#This Row],[Total Score]]&lt;=19, "High", tbl_logs[[#This Row],[Total Score]]&lt;=25, "Very High")</f>
        <v>Low</v>
      </c>
      <c r="N4678" t="str" cm="1">
        <f t="array" ref="N4678">_xlfn.IFS(tbl_logs[[#This Row],[Total Score]]&lt;=4, "Low", tbl_logs[[#This Row],[Total Score]]&lt;=10, "Medium", tbl_logs[[#This Row],[Total Score]]&lt;=17, "High", tbl_logs[[#This Row],[Total Score]]&lt;=25, "Critical")</f>
        <v>Low</v>
      </c>
    </row>
    <row r="4679" spans="1:14" x14ac:dyDescent="0.3">
      <c r="A4679" t="s">
        <v>2350</v>
      </c>
      <c r="B4679" s="1">
        <v>46108.357638888891</v>
      </c>
      <c r="C4679" t="s">
        <v>40</v>
      </c>
      <c r="D4679" t="s">
        <v>18</v>
      </c>
      <c r="E4679" t="s">
        <v>16</v>
      </c>
      <c r="F4679" t="s">
        <v>33</v>
      </c>
      <c r="G4679" s="2">
        <v>0.3576388888888889</v>
      </c>
      <c r="H4679" s="3">
        <v>46108</v>
      </c>
      <c r="I4679">
        <v>3</v>
      </c>
      <c r="J4679">
        <f>_xlfn.XLOOKUP(tbl_logs[[#This Row],[Target_Department]],tbl_DeptWeight[Department], tbl_DeptWeight[Impact Score])</f>
        <v>5</v>
      </c>
      <c r="K4679">
        <f>_xlfn.XLOOKUP(tbl_logs[[#This Row],[Employee_Action]],tbl_ResponseLikelihood[Employee Action],tbl_ResponseLikelihood[Likelihood Score])</f>
        <v>4</v>
      </c>
      <c r="L4679">
        <f>tbl_logs[[#This Row],[Impact Score]]*tbl_logs[[#This Row],[Response Multiplier]]</f>
        <v>20</v>
      </c>
      <c r="M4679" t="str" cm="1">
        <f t="array" ref="M4679">_xlfn.IFS(tbl_logs[[#This Row],[Total Score]]&lt;=4, "Low", tbl_logs[[#This Row],[Total Score]]&lt;=10, "Medium", tbl_logs[[#This Row],[Total Score]]&lt;=19, "High", tbl_logs[[#This Row],[Total Score]]&lt;=25, "Very High")</f>
        <v>Very High</v>
      </c>
      <c r="N4679" t="str" cm="1">
        <f t="array" ref="N4679">_xlfn.IFS(tbl_logs[[#This Row],[Total Score]]&lt;=4, "Low", tbl_logs[[#This Row],[Total Score]]&lt;=10, "Medium", tbl_logs[[#This Row],[Total Score]]&lt;=17, "High", tbl_logs[[#This Row],[Total Score]]&lt;=25, "Critical")</f>
        <v>Critical</v>
      </c>
    </row>
    <row r="4680" spans="1:14" x14ac:dyDescent="0.3">
      <c r="A4680" t="s">
        <v>4332</v>
      </c>
      <c r="B4680" s="1">
        <v>46108.439583333333</v>
      </c>
      <c r="C4680" t="s">
        <v>47</v>
      </c>
      <c r="D4680" t="s">
        <v>22</v>
      </c>
      <c r="E4680" t="s">
        <v>31</v>
      </c>
      <c r="F4680" t="s">
        <v>13</v>
      </c>
      <c r="G4680" s="2">
        <v>0.43958333333333333</v>
      </c>
      <c r="H4680" s="3">
        <v>46108</v>
      </c>
      <c r="I4680">
        <v>3</v>
      </c>
      <c r="J4680">
        <f>_xlfn.XLOOKUP(tbl_logs[[#This Row],[Target_Department]],tbl_DeptWeight[Department], tbl_DeptWeight[Impact Score])</f>
        <v>1</v>
      </c>
      <c r="K4680">
        <f>_xlfn.XLOOKUP(tbl_logs[[#This Row],[Employee_Action]],tbl_ResponseLikelihood[Employee Action],tbl_ResponseLikelihood[Likelihood Score])</f>
        <v>1</v>
      </c>
      <c r="L4680">
        <f>tbl_logs[[#This Row],[Impact Score]]*tbl_logs[[#This Row],[Response Multiplier]]</f>
        <v>1</v>
      </c>
      <c r="M4680" t="str" cm="1">
        <f t="array" ref="M4680">_xlfn.IFS(tbl_logs[[#This Row],[Total Score]]&lt;=4, "Low", tbl_logs[[#This Row],[Total Score]]&lt;=10, "Medium", tbl_logs[[#This Row],[Total Score]]&lt;=19, "High", tbl_logs[[#This Row],[Total Score]]&lt;=25, "Very High")</f>
        <v>Low</v>
      </c>
      <c r="N4680" t="str" cm="1">
        <f t="array" ref="N4680">_xlfn.IFS(tbl_logs[[#This Row],[Total Score]]&lt;=4, "Low", tbl_logs[[#This Row],[Total Score]]&lt;=10, "Medium", tbl_logs[[#This Row],[Total Score]]&lt;=17, "High", tbl_logs[[#This Row],[Total Score]]&lt;=25, "Critical")</f>
        <v>Low</v>
      </c>
    </row>
    <row r="4681" spans="1:14" x14ac:dyDescent="0.3">
      <c r="A4681" t="s">
        <v>27</v>
      </c>
      <c r="B4681" s="1">
        <v>46108.44027777778</v>
      </c>
      <c r="C4681" t="s">
        <v>7</v>
      </c>
      <c r="D4681" t="s">
        <v>15</v>
      </c>
      <c r="E4681" t="s">
        <v>9</v>
      </c>
      <c r="F4681" t="s">
        <v>10</v>
      </c>
      <c r="G4681" s="2">
        <v>0.44027777777777777</v>
      </c>
      <c r="H4681" s="3">
        <v>46108</v>
      </c>
      <c r="I4681">
        <v>3</v>
      </c>
      <c r="J4681">
        <f>_xlfn.XLOOKUP(tbl_logs[[#This Row],[Target_Department]],tbl_DeptWeight[Department], tbl_DeptWeight[Impact Score])</f>
        <v>3</v>
      </c>
      <c r="K4681">
        <f>_xlfn.XLOOKUP(tbl_logs[[#This Row],[Employee_Action]],tbl_ResponseLikelihood[Employee Action],tbl_ResponseLikelihood[Likelihood Score])</f>
        <v>2</v>
      </c>
      <c r="L4681">
        <f>tbl_logs[[#This Row],[Impact Score]]*tbl_logs[[#This Row],[Response Multiplier]]</f>
        <v>6</v>
      </c>
      <c r="M4681" t="str" cm="1">
        <f t="array" ref="M4681">_xlfn.IFS(tbl_logs[[#This Row],[Total Score]]&lt;=4, "Low", tbl_logs[[#This Row],[Total Score]]&lt;=10, "Medium", tbl_logs[[#This Row],[Total Score]]&lt;=19, "High", tbl_logs[[#This Row],[Total Score]]&lt;=25, "Very High")</f>
        <v>Medium</v>
      </c>
      <c r="N4681" t="str" cm="1">
        <f t="array" ref="N4681">_xlfn.IFS(tbl_logs[[#This Row],[Total Score]]&lt;=4, "Low", tbl_logs[[#This Row],[Total Score]]&lt;=10, "Medium", tbl_logs[[#This Row],[Total Score]]&lt;=17, "High", tbl_logs[[#This Row],[Total Score]]&lt;=25, "Critical")</f>
        <v>Medium</v>
      </c>
    </row>
    <row r="4682" spans="1:14" x14ac:dyDescent="0.3">
      <c r="A4682" t="s">
        <v>1735</v>
      </c>
      <c r="B4682" s="1">
        <v>46108.454861111109</v>
      </c>
      <c r="C4682" t="s">
        <v>40</v>
      </c>
      <c r="D4682" t="s">
        <v>15</v>
      </c>
      <c r="E4682" t="s">
        <v>16</v>
      </c>
      <c r="F4682" t="s">
        <v>53</v>
      </c>
      <c r="G4682" s="2">
        <v>0.4548611111111111</v>
      </c>
      <c r="H4682" s="3">
        <v>46108</v>
      </c>
      <c r="I4682">
        <v>3</v>
      </c>
      <c r="J4682">
        <f>_xlfn.XLOOKUP(tbl_logs[[#This Row],[Target_Department]],tbl_DeptWeight[Department], tbl_DeptWeight[Impact Score])</f>
        <v>5</v>
      </c>
      <c r="K4682">
        <f>_xlfn.XLOOKUP(tbl_logs[[#This Row],[Employee_Action]],tbl_ResponseLikelihood[Employee Action],tbl_ResponseLikelihood[Likelihood Score])</f>
        <v>5</v>
      </c>
      <c r="L4682">
        <f>tbl_logs[[#This Row],[Impact Score]]*tbl_logs[[#This Row],[Response Multiplier]]</f>
        <v>25</v>
      </c>
      <c r="M4682" t="str" cm="1">
        <f t="array" ref="M4682">_xlfn.IFS(tbl_logs[[#This Row],[Total Score]]&lt;=4, "Low", tbl_logs[[#This Row],[Total Score]]&lt;=10, "Medium", tbl_logs[[#This Row],[Total Score]]&lt;=19, "High", tbl_logs[[#This Row],[Total Score]]&lt;=25, "Very High")</f>
        <v>Very High</v>
      </c>
      <c r="N4682" t="str" cm="1">
        <f t="array" ref="N4682">_xlfn.IFS(tbl_logs[[#This Row],[Total Score]]&lt;=4, "Low", tbl_logs[[#This Row],[Total Score]]&lt;=10, "Medium", tbl_logs[[#This Row],[Total Score]]&lt;=17, "High", tbl_logs[[#This Row],[Total Score]]&lt;=25, "Critical")</f>
        <v>Critical</v>
      </c>
    </row>
    <row r="4683" spans="1:14" x14ac:dyDescent="0.3">
      <c r="A4683" t="s">
        <v>3747</v>
      </c>
      <c r="B4683" s="1">
        <v>46108.46597222222</v>
      </c>
      <c r="C4683" t="s">
        <v>7</v>
      </c>
      <c r="D4683" t="s">
        <v>15</v>
      </c>
      <c r="E4683" t="s">
        <v>19</v>
      </c>
      <c r="F4683" t="s">
        <v>13</v>
      </c>
      <c r="G4683" s="2">
        <v>0.46597222222222223</v>
      </c>
      <c r="H4683" s="3">
        <v>46108</v>
      </c>
      <c r="I4683">
        <v>3</v>
      </c>
      <c r="J4683">
        <f>_xlfn.XLOOKUP(tbl_logs[[#This Row],[Target_Department]],tbl_DeptWeight[Department], tbl_DeptWeight[Impact Score])</f>
        <v>3</v>
      </c>
      <c r="K4683">
        <f>_xlfn.XLOOKUP(tbl_logs[[#This Row],[Employee_Action]],tbl_ResponseLikelihood[Employee Action],tbl_ResponseLikelihood[Likelihood Score])</f>
        <v>1</v>
      </c>
      <c r="L4683">
        <f>tbl_logs[[#This Row],[Impact Score]]*tbl_logs[[#This Row],[Response Multiplier]]</f>
        <v>3</v>
      </c>
      <c r="M4683" t="str" cm="1">
        <f t="array" ref="M4683">_xlfn.IFS(tbl_logs[[#This Row],[Total Score]]&lt;=4, "Low", tbl_logs[[#This Row],[Total Score]]&lt;=10, "Medium", tbl_logs[[#This Row],[Total Score]]&lt;=19, "High", tbl_logs[[#This Row],[Total Score]]&lt;=25, "Very High")</f>
        <v>Low</v>
      </c>
      <c r="N4683" t="str" cm="1">
        <f t="array" ref="N4683">_xlfn.IFS(tbl_logs[[#This Row],[Total Score]]&lt;=4, "Low", tbl_logs[[#This Row],[Total Score]]&lt;=10, "Medium", tbl_logs[[#This Row],[Total Score]]&lt;=17, "High", tbl_logs[[#This Row],[Total Score]]&lt;=25, "Critical")</f>
        <v>Low</v>
      </c>
    </row>
    <row r="4684" spans="1:14" x14ac:dyDescent="0.3">
      <c r="A4684" t="s">
        <v>1462</v>
      </c>
      <c r="B4684" s="1">
        <v>46108.480555555558</v>
      </c>
      <c r="C4684" t="s">
        <v>7</v>
      </c>
      <c r="D4684" t="s">
        <v>8</v>
      </c>
      <c r="E4684" t="s">
        <v>19</v>
      </c>
      <c r="F4684" t="s">
        <v>13</v>
      </c>
      <c r="G4684" s="2">
        <v>0.48055555555555557</v>
      </c>
      <c r="H4684" s="3">
        <v>46108</v>
      </c>
      <c r="I4684">
        <v>3</v>
      </c>
      <c r="J4684">
        <f>_xlfn.XLOOKUP(tbl_logs[[#This Row],[Target_Department]],tbl_DeptWeight[Department], tbl_DeptWeight[Impact Score])</f>
        <v>3</v>
      </c>
      <c r="K4684">
        <f>_xlfn.XLOOKUP(tbl_logs[[#This Row],[Employee_Action]],tbl_ResponseLikelihood[Employee Action],tbl_ResponseLikelihood[Likelihood Score])</f>
        <v>1</v>
      </c>
      <c r="L4684">
        <f>tbl_logs[[#This Row],[Impact Score]]*tbl_logs[[#This Row],[Response Multiplier]]</f>
        <v>3</v>
      </c>
      <c r="M4684" t="str" cm="1">
        <f t="array" ref="M4684">_xlfn.IFS(tbl_logs[[#This Row],[Total Score]]&lt;=4, "Low", tbl_logs[[#This Row],[Total Score]]&lt;=10, "Medium", tbl_logs[[#This Row],[Total Score]]&lt;=19, "High", tbl_logs[[#This Row],[Total Score]]&lt;=25, "Very High")</f>
        <v>Low</v>
      </c>
      <c r="N4684" t="str" cm="1">
        <f t="array" ref="N4684">_xlfn.IFS(tbl_logs[[#This Row],[Total Score]]&lt;=4, "Low", tbl_logs[[#This Row],[Total Score]]&lt;=10, "Medium", tbl_logs[[#This Row],[Total Score]]&lt;=17, "High", tbl_logs[[#This Row],[Total Score]]&lt;=25, "Critical")</f>
        <v>Low</v>
      </c>
    </row>
    <row r="4685" spans="1:14" x14ac:dyDescent="0.3">
      <c r="A4685" t="s">
        <v>2351</v>
      </c>
      <c r="B4685" s="1">
        <v>46108.481944444444</v>
      </c>
      <c r="C4685" t="s">
        <v>7</v>
      </c>
      <c r="D4685" t="s">
        <v>15</v>
      </c>
      <c r="E4685" t="s">
        <v>19</v>
      </c>
      <c r="F4685" t="s">
        <v>10</v>
      </c>
      <c r="G4685" s="2">
        <v>0.48194444444444445</v>
      </c>
      <c r="H4685" s="3">
        <v>46108</v>
      </c>
      <c r="I4685">
        <v>3</v>
      </c>
      <c r="J4685">
        <f>_xlfn.XLOOKUP(tbl_logs[[#This Row],[Target_Department]],tbl_DeptWeight[Department], tbl_DeptWeight[Impact Score])</f>
        <v>3</v>
      </c>
      <c r="K4685">
        <f>_xlfn.XLOOKUP(tbl_logs[[#This Row],[Employee_Action]],tbl_ResponseLikelihood[Employee Action],tbl_ResponseLikelihood[Likelihood Score])</f>
        <v>2</v>
      </c>
      <c r="L4685">
        <f>tbl_logs[[#This Row],[Impact Score]]*tbl_logs[[#This Row],[Response Multiplier]]</f>
        <v>6</v>
      </c>
      <c r="M4685" t="str" cm="1">
        <f t="array" ref="M4685">_xlfn.IFS(tbl_logs[[#This Row],[Total Score]]&lt;=4, "Low", tbl_logs[[#This Row],[Total Score]]&lt;=10, "Medium", tbl_logs[[#This Row],[Total Score]]&lt;=19, "High", tbl_logs[[#This Row],[Total Score]]&lt;=25, "Very High")</f>
        <v>Medium</v>
      </c>
      <c r="N4685" t="str" cm="1">
        <f t="array" ref="N4685">_xlfn.IFS(tbl_logs[[#This Row],[Total Score]]&lt;=4, "Low", tbl_logs[[#This Row],[Total Score]]&lt;=10, "Medium", tbl_logs[[#This Row],[Total Score]]&lt;=17, "High", tbl_logs[[#This Row],[Total Score]]&lt;=25, "Critical")</f>
        <v>Medium</v>
      </c>
    </row>
    <row r="4686" spans="1:14" x14ac:dyDescent="0.3">
      <c r="A4686" t="s">
        <v>3262</v>
      </c>
      <c r="B4686" s="1">
        <v>46108.488194444442</v>
      </c>
      <c r="C4686" t="s">
        <v>26</v>
      </c>
      <c r="D4686" t="s">
        <v>8</v>
      </c>
      <c r="E4686" t="s">
        <v>16</v>
      </c>
      <c r="F4686" t="s">
        <v>20</v>
      </c>
      <c r="G4686" s="2">
        <v>0.48819444444444443</v>
      </c>
      <c r="H4686" s="3">
        <v>46108</v>
      </c>
      <c r="I4686">
        <v>3</v>
      </c>
      <c r="J4686">
        <f>_xlfn.XLOOKUP(tbl_logs[[#This Row],[Target_Department]],tbl_DeptWeight[Department], tbl_DeptWeight[Impact Score])</f>
        <v>3</v>
      </c>
      <c r="K4686">
        <f>_xlfn.XLOOKUP(tbl_logs[[#This Row],[Employee_Action]],tbl_ResponseLikelihood[Employee Action],tbl_ResponseLikelihood[Likelihood Score])</f>
        <v>2</v>
      </c>
      <c r="L4686">
        <f>tbl_logs[[#This Row],[Impact Score]]*tbl_logs[[#This Row],[Response Multiplier]]</f>
        <v>6</v>
      </c>
      <c r="M4686" t="str" cm="1">
        <f t="array" ref="M4686">_xlfn.IFS(tbl_logs[[#This Row],[Total Score]]&lt;=4, "Low", tbl_logs[[#This Row],[Total Score]]&lt;=10, "Medium", tbl_logs[[#This Row],[Total Score]]&lt;=19, "High", tbl_logs[[#This Row],[Total Score]]&lt;=25, "Very High")</f>
        <v>Medium</v>
      </c>
      <c r="N4686" t="str" cm="1">
        <f t="array" ref="N4686">_xlfn.IFS(tbl_logs[[#This Row],[Total Score]]&lt;=4, "Low", tbl_logs[[#This Row],[Total Score]]&lt;=10, "Medium", tbl_logs[[#This Row],[Total Score]]&lt;=17, "High", tbl_logs[[#This Row],[Total Score]]&lt;=25, "Critical")</f>
        <v>Medium</v>
      </c>
    </row>
    <row r="4687" spans="1:14" x14ac:dyDescent="0.3">
      <c r="A4687" t="s">
        <v>4576</v>
      </c>
      <c r="B4687" s="1">
        <v>46108.500694444447</v>
      </c>
      <c r="C4687" t="s">
        <v>47</v>
      </c>
      <c r="D4687" t="s">
        <v>18</v>
      </c>
      <c r="E4687" t="s">
        <v>19</v>
      </c>
      <c r="F4687" t="s">
        <v>33</v>
      </c>
      <c r="G4687" s="2">
        <v>0.50069444444444444</v>
      </c>
      <c r="H4687" s="3">
        <v>46108</v>
      </c>
      <c r="I4687">
        <v>3</v>
      </c>
      <c r="J4687">
        <f>_xlfn.XLOOKUP(tbl_logs[[#This Row],[Target_Department]],tbl_DeptWeight[Department], tbl_DeptWeight[Impact Score])</f>
        <v>1</v>
      </c>
      <c r="K4687">
        <f>_xlfn.XLOOKUP(tbl_logs[[#This Row],[Employee_Action]],tbl_ResponseLikelihood[Employee Action],tbl_ResponseLikelihood[Likelihood Score])</f>
        <v>4</v>
      </c>
      <c r="L4687">
        <f>tbl_logs[[#This Row],[Impact Score]]*tbl_logs[[#This Row],[Response Multiplier]]</f>
        <v>4</v>
      </c>
      <c r="M4687" t="str" cm="1">
        <f t="array" ref="M4687">_xlfn.IFS(tbl_logs[[#This Row],[Total Score]]&lt;=4, "Low", tbl_logs[[#This Row],[Total Score]]&lt;=10, "Medium", tbl_logs[[#This Row],[Total Score]]&lt;=19, "High", tbl_logs[[#This Row],[Total Score]]&lt;=25, "Very High")</f>
        <v>Low</v>
      </c>
      <c r="N4687" t="str" cm="1">
        <f t="array" ref="N4687">_xlfn.IFS(tbl_logs[[#This Row],[Total Score]]&lt;=4, "Low", tbl_logs[[#This Row],[Total Score]]&lt;=10, "Medium", tbl_logs[[#This Row],[Total Score]]&lt;=17, "High", tbl_logs[[#This Row],[Total Score]]&lt;=25, "Critical")</f>
        <v>Low</v>
      </c>
    </row>
    <row r="4688" spans="1:14" x14ac:dyDescent="0.3">
      <c r="A4688" t="s">
        <v>1786</v>
      </c>
      <c r="B4688" s="1">
        <v>46108.522222222222</v>
      </c>
      <c r="C4688" t="s">
        <v>40</v>
      </c>
      <c r="D4688" t="s">
        <v>15</v>
      </c>
      <c r="E4688" t="s">
        <v>16</v>
      </c>
      <c r="F4688" t="s">
        <v>13</v>
      </c>
      <c r="G4688" s="2">
        <v>0.52222222222222225</v>
      </c>
      <c r="H4688" s="3">
        <v>46108</v>
      </c>
      <c r="I4688">
        <v>3</v>
      </c>
      <c r="J4688">
        <f>_xlfn.XLOOKUP(tbl_logs[[#This Row],[Target_Department]],tbl_DeptWeight[Department], tbl_DeptWeight[Impact Score])</f>
        <v>5</v>
      </c>
      <c r="K4688">
        <f>_xlfn.XLOOKUP(tbl_logs[[#This Row],[Employee_Action]],tbl_ResponseLikelihood[Employee Action],tbl_ResponseLikelihood[Likelihood Score])</f>
        <v>1</v>
      </c>
      <c r="L4688">
        <f>tbl_logs[[#This Row],[Impact Score]]*tbl_logs[[#This Row],[Response Multiplier]]</f>
        <v>5</v>
      </c>
      <c r="M4688" t="str" cm="1">
        <f t="array" ref="M4688">_xlfn.IFS(tbl_logs[[#This Row],[Total Score]]&lt;=4, "Low", tbl_logs[[#This Row],[Total Score]]&lt;=10, "Medium", tbl_logs[[#This Row],[Total Score]]&lt;=19, "High", tbl_logs[[#This Row],[Total Score]]&lt;=25, "Very High")</f>
        <v>Medium</v>
      </c>
      <c r="N4688" t="str" cm="1">
        <f t="array" ref="N4688">_xlfn.IFS(tbl_logs[[#This Row],[Total Score]]&lt;=4, "Low", tbl_logs[[#This Row],[Total Score]]&lt;=10, "Medium", tbl_logs[[#This Row],[Total Score]]&lt;=17, "High", tbl_logs[[#This Row],[Total Score]]&lt;=25, "Critical")</f>
        <v>Medium</v>
      </c>
    </row>
    <row r="4689" spans="1:14" x14ac:dyDescent="0.3">
      <c r="A4689" t="s">
        <v>743</v>
      </c>
      <c r="B4689" s="1">
        <v>46108.587500000001</v>
      </c>
      <c r="C4689" t="s">
        <v>35</v>
      </c>
      <c r="D4689" t="s">
        <v>22</v>
      </c>
      <c r="E4689" t="s">
        <v>19</v>
      </c>
      <c r="F4689" t="s">
        <v>20</v>
      </c>
      <c r="G4689" s="2">
        <v>0.58750000000000002</v>
      </c>
      <c r="H4689" s="3">
        <v>46108</v>
      </c>
      <c r="I4689">
        <v>3</v>
      </c>
      <c r="J4689">
        <f>_xlfn.XLOOKUP(tbl_logs[[#This Row],[Target_Department]],tbl_DeptWeight[Department], tbl_DeptWeight[Impact Score])</f>
        <v>1</v>
      </c>
      <c r="K4689">
        <f>_xlfn.XLOOKUP(tbl_logs[[#This Row],[Employee_Action]],tbl_ResponseLikelihood[Employee Action],tbl_ResponseLikelihood[Likelihood Score])</f>
        <v>2</v>
      </c>
      <c r="L4689">
        <f>tbl_logs[[#This Row],[Impact Score]]*tbl_logs[[#This Row],[Response Multiplier]]</f>
        <v>2</v>
      </c>
      <c r="M4689" t="str" cm="1">
        <f t="array" ref="M4689">_xlfn.IFS(tbl_logs[[#This Row],[Total Score]]&lt;=4, "Low", tbl_logs[[#This Row],[Total Score]]&lt;=10, "Medium", tbl_logs[[#This Row],[Total Score]]&lt;=19, "High", tbl_logs[[#This Row],[Total Score]]&lt;=25, "Very High")</f>
        <v>Low</v>
      </c>
      <c r="N4689" t="str" cm="1">
        <f t="array" ref="N4689">_xlfn.IFS(tbl_logs[[#This Row],[Total Score]]&lt;=4, "Low", tbl_logs[[#This Row],[Total Score]]&lt;=10, "Medium", tbl_logs[[#This Row],[Total Score]]&lt;=17, "High", tbl_logs[[#This Row],[Total Score]]&lt;=25, "Critical")</f>
        <v>Low</v>
      </c>
    </row>
    <row r="4690" spans="1:14" x14ac:dyDescent="0.3">
      <c r="A4690" t="s">
        <v>2081</v>
      </c>
      <c r="B4690" s="1">
        <v>46108.590277777781</v>
      </c>
      <c r="C4690" t="s">
        <v>7</v>
      </c>
      <c r="D4690" t="s">
        <v>18</v>
      </c>
      <c r="E4690" t="s">
        <v>19</v>
      </c>
      <c r="F4690" t="s">
        <v>10</v>
      </c>
      <c r="G4690" s="2">
        <v>0.59027777777777779</v>
      </c>
      <c r="H4690" s="3">
        <v>46108</v>
      </c>
      <c r="I4690">
        <v>3</v>
      </c>
      <c r="J4690">
        <f>_xlfn.XLOOKUP(tbl_logs[[#This Row],[Target_Department]],tbl_DeptWeight[Department], tbl_DeptWeight[Impact Score])</f>
        <v>3</v>
      </c>
      <c r="K4690">
        <f>_xlfn.XLOOKUP(tbl_logs[[#This Row],[Employee_Action]],tbl_ResponseLikelihood[Employee Action],tbl_ResponseLikelihood[Likelihood Score])</f>
        <v>2</v>
      </c>
      <c r="L4690">
        <f>tbl_logs[[#This Row],[Impact Score]]*tbl_logs[[#This Row],[Response Multiplier]]</f>
        <v>6</v>
      </c>
      <c r="M4690" t="str" cm="1">
        <f t="array" ref="M4690">_xlfn.IFS(tbl_logs[[#This Row],[Total Score]]&lt;=4, "Low", tbl_logs[[#This Row],[Total Score]]&lt;=10, "Medium", tbl_logs[[#This Row],[Total Score]]&lt;=19, "High", tbl_logs[[#This Row],[Total Score]]&lt;=25, "Very High")</f>
        <v>Medium</v>
      </c>
      <c r="N4690" t="str" cm="1">
        <f t="array" ref="N4690">_xlfn.IFS(tbl_logs[[#This Row],[Total Score]]&lt;=4, "Low", tbl_logs[[#This Row],[Total Score]]&lt;=10, "Medium", tbl_logs[[#This Row],[Total Score]]&lt;=17, "High", tbl_logs[[#This Row],[Total Score]]&lt;=25, "Critical")</f>
        <v>Medium</v>
      </c>
    </row>
    <row r="4691" spans="1:14" x14ac:dyDescent="0.3">
      <c r="A4691" t="s">
        <v>2756</v>
      </c>
      <c r="B4691" s="1">
        <v>46108.598611111112</v>
      </c>
      <c r="C4691" t="s">
        <v>7</v>
      </c>
      <c r="D4691" t="s">
        <v>22</v>
      </c>
      <c r="E4691" t="s">
        <v>19</v>
      </c>
      <c r="F4691" t="s">
        <v>20</v>
      </c>
      <c r="G4691" s="2">
        <v>0.59861111111111109</v>
      </c>
      <c r="H4691" s="3">
        <v>46108</v>
      </c>
      <c r="I4691">
        <v>3</v>
      </c>
      <c r="J4691">
        <f>_xlfn.XLOOKUP(tbl_logs[[#This Row],[Target_Department]],tbl_DeptWeight[Department], tbl_DeptWeight[Impact Score])</f>
        <v>3</v>
      </c>
      <c r="K4691">
        <f>_xlfn.XLOOKUP(tbl_logs[[#This Row],[Employee_Action]],tbl_ResponseLikelihood[Employee Action],tbl_ResponseLikelihood[Likelihood Score])</f>
        <v>2</v>
      </c>
      <c r="L4691">
        <f>tbl_logs[[#This Row],[Impact Score]]*tbl_logs[[#This Row],[Response Multiplier]]</f>
        <v>6</v>
      </c>
      <c r="M4691" t="str" cm="1">
        <f t="array" ref="M4691">_xlfn.IFS(tbl_logs[[#This Row],[Total Score]]&lt;=4, "Low", tbl_logs[[#This Row],[Total Score]]&lt;=10, "Medium", tbl_logs[[#This Row],[Total Score]]&lt;=19, "High", tbl_logs[[#This Row],[Total Score]]&lt;=25, "Very High")</f>
        <v>Medium</v>
      </c>
      <c r="N4691" t="str" cm="1">
        <f t="array" ref="N4691">_xlfn.IFS(tbl_logs[[#This Row],[Total Score]]&lt;=4, "Low", tbl_logs[[#This Row],[Total Score]]&lt;=10, "Medium", tbl_logs[[#This Row],[Total Score]]&lt;=17, "High", tbl_logs[[#This Row],[Total Score]]&lt;=25, "Critical")</f>
        <v>Medium</v>
      </c>
    </row>
    <row r="4692" spans="1:14" x14ac:dyDescent="0.3">
      <c r="A4692" t="s">
        <v>3358</v>
      </c>
      <c r="B4692" s="1">
        <v>46108.62777777778</v>
      </c>
      <c r="C4692" t="s">
        <v>12</v>
      </c>
      <c r="D4692" t="s">
        <v>22</v>
      </c>
      <c r="E4692" t="s">
        <v>31</v>
      </c>
      <c r="F4692" t="s">
        <v>10</v>
      </c>
      <c r="G4692" s="2">
        <v>0.62777777777777777</v>
      </c>
      <c r="H4692" s="3">
        <v>46108</v>
      </c>
      <c r="I4692">
        <v>3</v>
      </c>
      <c r="J4692">
        <f>_xlfn.XLOOKUP(tbl_logs[[#This Row],[Target_Department]],tbl_DeptWeight[Department], tbl_DeptWeight[Impact Score])</f>
        <v>1</v>
      </c>
      <c r="K4692">
        <f>_xlfn.XLOOKUP(tbl_logs[[#This Row],[Employee_Action]],tbl_ResponseLikelihood[Employee Action],tbl_ResponseLikelihood[Likelihood Score])</f>
        <v>2</v>
      </c>
      <c r="L4692">
        <f>tbl_logs[[#This Row],[Impact Score]]*tbl_logs[[#This Row],[Response Multiplier]]</f>
        <v>2</v>
      </c>
      <c r="M4692" t="str" cm="1">
        <f t="array" ref="M4692">_xlfn.IFS(tbl_logs[[#This Row],[Total Score]]&lt;=4, "Low", tbl_logs[[#This Row],[Total Score]]&lt;=10, "Medium", tbl_logs[[#This Row],[Total Score]]&lt;=19, "High", tbl_logs[[#This Row],[Total Score]]&lt;=25, "Very High")</f>
        <v>Low</v>
      </c>
      <c r="N4692" t="str" cm="1">
        <f t="array" ref="N4692">_xlfn.IFS(tbl_logs[[#This Row],[Total Score]]&lt;=4, "Low", tbl_logs[[#This Row],[Total Score]]&lt;=10, "Medium", tbl_logs[[#This Row],[Total Score]]&lt;=17, "High", tbl_logs[[#This Row],[Total Score]]&lt;=25, "Critical")</f>
        <v>Low</v>
      </c>
    </row>
    <row r="4693" spans="1:14" x14ac:dyDescent="0.3">
      <c r="A4693" t="s">
        <v>1433</v>
      </c>
      <c r="B4693" s="1">
        <v>46108.637499999997</v>
      </c>
      <c r="C4693" t="s">
        <v>7</v>
      </c>
      <c r="D4693" t="s">
        <v>8</v>
      </c>
      <c r="E4693" t="s">
        <v>19</v>
      </c>
      <c r="F4693" t="s">
        <v>20</v>
      </c>
      <c r="G4693" s="2">
        <v>0.63749999999999996</v>
      </c>
      <c r="H4693" s="3">
        <v>46108</v>
      </c>
      <c r="I4693">
        <v>3</v>
      </c>
      <c r="J4693">
        <f>_xlfn.XLOOKUP(tbl_logs[[#This Row],[Target_Department]],tbl_DeptWeight[Department], tbl_DeptWeight[Impact Score])</f>
        <v>3</v>
      </c>
      <c r="K4693">
        <f>_xlfn.XLOOKUP(tbl_logs[[#This Row],[Employee_Action]],tbl_ResponseLikelihood[Employee Action],tbl_ResponseLikelihood[Likelihood Score])</f>
        <v>2</v>
      </c>
      <c r="L4693">
        <f>tbl_logs[[#This Row],[Impact Score]]*tbl_logs[[#This Row],[Response Multiplier]]</f>
        <v>6</v>
      </c>
      <c r="M4693" t="str" cm="1">
        <f t="array" ref="M4693">_xlfn.IFS(tbl_logs[[#This Row],[Total Score]]&lt;=4, "Low", tbl_logs[[#This Row],[Total Score]]&lt;=10, "Medium", tbl_logs[[#This Row],[Total Score]]&lt;=19, "High", tbl_logs[[#This Row],[Total Score]]&lt;=25, "Very High")</f>
        <v>Medium</v>
      </c>
      <c r="N4693" t="str" cm="1">
        <f t="array" ref="N4693">_xlfn.IFS(tbl_logs[[#This Row],[Total Score]]&lt;=4, "Low", tbl_logs[[#This Row],[Total Score]]&lt;=10, "Medium", tbl_logs[[#This Row],[Total Score]]&lt;=17, "High", tbl_logs[[#This Row],[Total Score]]&lt;=25, "Critical")</f>
        <v>Medium</v>
      </c>
    </row>
    <row r="4694" spans="1:14" x14ac:dyDescent="0.3">
      <c r="A4694" t="s">
        <v>3122</v>
      </c>
      <c r="B4694" s="1">
        <v>46108.65</v>
      </c>
      <c r="C4694" t="s">
        <v>7</v>
      </c>
      <c r="D4694" t="s">
        <v>22</v>
      </c>
      <c r="E4694" t="s">
        <v>19</v>
      </c>
      <c r="F4694" t="s">
        <v>13</v>
      </c>
      <c r="G4694" s="2">
        <v>0.65</v>
      </c>
      <c r="H4694" s="3">
        <v>46108</v>
      </c>
      <c r="I4694">
        <v>3</v>
      </c>
      <c r="J4694">
        <f>_xlfn.XLOOKUP(tbl_logs[[#This Row],[Target_Department]],tbl_DeptWeight[Department], tbl_DeptWeight[Impact Score])</f>
        <v>3</v>
      </c>
      <c r="K4694">
        <f>_xlfn.XLOOKUP(tbl_logs[[#This Row],[Employee_Action]],tbl_ResponseLikelihood[Employee Action],tbl_ResponseLikelihood[Likelihood Score])</f>
        <v>1</v>
      </c>
      <c r="L4694">
        <f>tbl_logs[[#This Row],[Impact Score]]*tbl_logs[[#This Row],[Response Multiplier]]</f>
        <v>3</v>
      </c>
      <c r="M4694" t="str" cm="1">
        <f t="array" ref="M4694">_xlfn.IFS(tbl_logs[[#This Row],[Total Score]]&lt;=4, "Low", tbl_logs[[#This Row],[Total Score]]&lt;=10, "Medium", tbl_logs[[#This Row],[Total Score]]&lt;=19, "High", tbl_logs[[#This Row],[Total Score]]&lt;=25, "Very High")</f>
        <v>Low</v>
      </c>
      <c r="N4694" t="str" cm="1">
        <f t="array" ref="N4694">_xlfn.IFS(tbl_logs[[#This Row],[Total Score]]&lt;=4, "Low", tbl_logs[[#This Row],[Total Score]]&lt;=10, "Medium", tbl_logs[[#This Row],[Total Score]]&lt;=17, "High", tbl_logs[[#This Row],[Total Score]]&lt;=25, "Critical")</f>
        <v>Low</v>
      </c>
    </row>
    <row r="4695" spans="1:14" x14ac:dyDescent="0.3">
      <c r="A4695" t="s">
        <v>3381</v>
      </c>
      <c r="B4695" s="1">
        <v>46108.651388888888</v>
      </c>
      <c r="C4695" t="s">
        <v>40</v>
      </c>
      <c r="D4695" t="s">
        <v>18</v>
      </c>
      <c r="E4695" t="s">
        <v>16</v>
      </c>
      <c r="F4695" t="s">
        <v>13</v>
      </c>
      <c r="G4695" s="2">
        <v>0.65138888888888891</v>
      </c>
      <c r="H4695" s="3">
        <v>46108</v>
      </c>
      <c r="I4695">
        <v>3</v>
      </c>
      <c r="J4695">
        <f>_xlfn.XLOOKUP(tbl_logs[[#This Row],[Target_Department]],tbl_DeptWeight[Department], tbl_DeptWeight[Impact Score])</f>
        <v>5</v>
      </c>
      <c r="K4695">
        <f>_xlfn.XLOOKUP(tbl_logs[[#This Row],[Employee_Action]],tbl_ResponseLikelihood[Employee Action],tbl_ResponseLikelihood[Likelihood Score])</f>
        <v>1</v>
      </c>
      <c r="L4695">
        <f>tbl_logs[[#This Row],[Impact Score]]*tbl_logs[[#This Row],[Response Multiplier]]</f>
        <v>5</v>
      </c>
      <c r="M4695" t="str" cm="1">
        <f t="array" ref="M4695">_xlfn.IFS(tbl_logs[[#This Row],[Total Score]]&lt;=4, "Low", tbl_logs[[#This Row],[Total Score]]&lt;=10, "Medium", tbl_logs[[#This Row],[Total Score]]&lt;=19, "High", tbl_logs[[#This Row],[Total Score]]&lt;=25, "Very High")</f>
        <v>Medium</v>
      </c>
      <c r="N4695" t="str" cm="1">
        <f t="array" ref="N4695">_xlfn.IFS(tbl_logs[[#This Row],[Total Score]]&lt;=4, "Low", tbl_logs[[#This Row],[Total Score]]&lt;=10, "Medium", tbl_logs[[#This Row],[Total Score]]&lt;=17, "High", tbl_logs[[#This Row],[Total Score]]&lt;=25, "Critical")</f>
        <v>Medium</v>
      </c>
    </row>
    <row r="4696" spans="1:14" x14ac:dyDescent="0.3">
      <c r="A4696" t="s">
        <v>4812</v>
      </c>
      <c r="B4696" s="1">
        <v>46108.654166666667</v>
      </c>
      <c r="C4696" t="s">
        <v>47</v>
      </c>
      <c r="D4696" t="s">
        <v>18</v>
      </c>
      <c r="E4696" t="s">
        <v>31</v>
      </c>
      <c r="F4696" t="s">
        <v>33</v>
      </c>
      <c r="G4696" s="2">
        <v>0.65416666666666667</v>
      </c>
      <c r="H4696" s="3">
        <v>46108</v>
      </c>
      <c r="I4696">
        <v>3</v>
      </c>
      <c r="J4696">
        <f>_xlfn.XLOOKUP(tbl_logs[[#This Row],[Target_Department]],tbl_DeptWeight[Department], tbl_DeptWeight[Impact Score])</f>
        <v>1</v>
      </c>
      <c r="K4696">
        <f>_xlfn.XLOOKUP(tbl_logs[[#This Row],[Employee_Action]],tbl_ResponseLikelihood[Employee Action],tbl_ResponseLikelihood[Likelihood Score])</f>
        <v>4</v>
      </c>
      <c r="L4696">
        <f>tbl_logs[[#This Row],[Impact Score]]*tbl_logs[[#This Row],[Response Multiplier]]</f>
        <v>4</v>
      </c>
      <c r="M4696" t="str" cm="1">
        <f t="array" ref="M4696">_xlfn.IFS(tbl_logs[[#This Row],[Total Score]]&lt;=4, "Low", tbl_logs[[#This Row],[Total Score]]&lt;=10, "Medium", tbl_logs[[#This Row],[Total Score]]&lt;=19, "High", tbl_logs[[#This Row],[Total Score]]&lt;=25, "Very High")</f>
        <v>Low</v>
      </c>
      <c r="N4696" t="str" cm="1">
        <f t="array" ref="N4696">_xlfn.IFS(tbl_logs[[#This Row],[Total Score]]&lt;=4, "Low", tbl_logs[[#This Row],[Total Score]]&lt;=10, "Medium", tbl_logs[[#This Row],[Total Score]]&lt;=17, "High", tbl_logs[[#This Row],[Total Score]]&lt;=25, "Critical")</f>
        <v>Low</v>
      </c>
    </row>
    <row r="4697" spans="1:14" x14ac:dyDescent="0.3">
      <c r="A4697" t="s">
        <v>2465</v>
      </c>
      <c r="B4697" s="1">
        <v>46108.661111111112</v>
      </c>
      <c r="C4697" t="s">
        <v>26</v>
      </c>
      <c r="D4697" t="s">
        <v>22</v>
      </c>
      <c r="E4697" t="s">
        <v>16</v>
      </c>
      <c r="F4697" t="s">
        <v>10</v>
      </c>
      <c r="G4697" s="2">
        <v>0.66111111111111109</v>
      </c>
      <c r="H4697" s="3">
        <v>46108</v>
      </c>
      <c r="I4697">
        <v>3</v>
      </c>
      <c r="J4697">
        <f>_xlfn.XLOOKUP(tbl_logs[[#This Row],[Target_Department]],tbl_DeptWeight[Department], tbl_DeptWeight[Impact Score])</f>
        <v>3</v>
      </c>
      <c r="K4697">
        <f>_xlfn.XLOOKUP(tbl_logs[[#This Row],[Employee_Action]],tbl_ResponseLikelihood[Employee Action],tbl_ResponseLikelihood[Likelihood Score])</f>
        <v>2</v>
      </c>
      <c r="L4697">
        <f>tbl_logs[[#This Row],[Impact Score]]*tbl_logs[[#This Row],[Response Multiplier]]</f>
        <v>6</v>
      </c>
      <c r="M4697" t="str" cm="1">
        <f t="array" ref="M4697">_xlfn.IFS(tbl_logs[[#This Row],[Total Score]]&lt;=4, "Low", tbl_logs[[#This Row],[Total Score]]&lt;=10, "Medium", tbl_logs[[#This Row],[Total Score]]&lt;=19, "High", tbl_logs[[#This Row],[Total Score]]&lt;=25, "Very High")</f>
        <v>Medium</v>
      </c>
      <c r="N4697" t="str" cm="1">
        <f t="array" ref="N4697">_xlfn.IFS(tbl_logs[[#This Row],[Total Score]]&lt;=4, "Low", tbl_logs[[#This Row],[Total Score]]&lt;=10, "Medium", tbl_logs[[#This Row],[Total Score]]&lt;=17, "High", tbl_logs[[#This Row],[Total Score]]&lt;=25, "Critical")</f>
        <v>Medium</v>
      </c>
    </row>
    <row r="4698" spans="1:14" x14ac:dyDescent="0.3">
      <c r="A4698" t="s">
        <v>4752</v>
      </c>
      <c r="B4698" s="1">
        <v>46108.663888888892</v>
      </c>
      <c r="C4698" t="s">
        <v>7</v>
      </c>
      <c r="D4698" t="s">
        <v>18</v>
      </c>
      <c r="E4698" t="s">
        <v>19</v>
      </c>
      <c r="F4698" t="s">
        <v>13</v>
      </c>
      <c r="G4698" s="2">
        <v>0.66388888888888886</v>
      </c>
      <c r="H4698" s="3">
        <v>46108</v>
      </c>
      <c r="I4698">
        <v>3</v>
      </c>
      <c r="J4698">
        <f>_xlfn.XLOOKUP(tbl_logs[[#This Row],[Target_Department]],tbl_DeptWeight[Department], tbl_DeptWeight[Impact Score])</f>
        <v>3</v>
      </c>
      <c r="K4698">
        <f>_xlfn.XLOOKUP(tbl_logs[[#This Row],[Employee_Action]],tbl_ResponseLikelihood[Employee Action],tbl_ResponseLikelihood[Likelihood Score])</f>
        <v>1</v>
      </c>
      <c r="L4698">
        <f>tbl_logs[[#This Row],[Impact Score]]*tbl_logs[[#This Row],[Response Multiplier]]</f>
        <v>3</v>
      </c>
      <c r="M4698" t="str" cm="1">
        <f t="array" ref="M4698">_xlfn.IFS(tbl_logs[[#This Row],[Total Score]]&lt;=4, "Low", tbl_logs[[#This Row],[Total Score]]&lt;=10, "Medium", tbl_logs[[#This Row],[Total Score]]&lt;=19, "High", tbl_logs[[#This Row],[Total Score]]&lt;=25, "Very High")</f>
        <v>Low</v>
      </c>
      <c r="N4698" t="str" cm="1">
        <f t="array" ref="N4698">_xlfn.IFS(tbl_logs[[#This Row],[Total Score]]&lt;=4, "Low", tbl_logs[[#This Row],[Total Score]]&lt;=10, "Medium", tbl_logs[[#This Row],[Total Score]]&lt;=17, "High", tbl_logs[[#This Row],[Total Score]]&lt;=25, "Critical")</f>
        <v>Low</v>
      </c>
    </row>
    <row r="4699" spans="1:14" x14ac:dyDescent="0.3">
      <c r="A4699" t="s">
        <v>833</v>
      </c>
      <c r="B4699" s="1">
        <v>46108.668749999997</v>
      </c>
      <c r="C4699" t="s">
        <v>7</v>
      </c>
      <c r="D4699" t="s">
        <v>15</v>
      </c>
      <c r="E4699" t="s">
        <v>19</v>
      </c>
      <c r="F4699" t="s">
        <v>10</v>
      </c>
      <c r="G4699" s="2">
        <v>0.66874999999999996</v>
      </c>
      <c r="H4699" s="3">
        <v>46108</v>
      </c>
      <c r="I4699">
        <v>3</v>
      </c>
      <c r="J4699">
        <f>_xlfn.XLOOKUP(tbl_logs[[#This Row],[Target_Department]],tbl_DeptWeight[Department], tbl_DeptWeight[Impact Score])</f>
        <v>3</v>
      </c>
      <c r="K4699">
        <f>_xlfn.XLOOKUP(tbl_logs[[#This Row],[Employee_Action]],tbl_ResponseLikelihood[Employee Action],tbl_ResponseLikelihood[Likelihood Score])</f>
        <v>2</v>
      </c>
      <c r="L4699">
        <f>tbl_logs[[#This Row],[Impact Score]]*tbl_logs[[#This Row],[Response Multiplier]]</f>
        <v>6</v>
      </c>
      <c r="M4699" t="str" cm="1">
        <f t="array" ref="M4699">_xlfn.IFS(tbl_logs[[#This Row],[Total Score]]&lt;=4, "Low", tbl_logs[[#This Row],[Total Score]]&lt;=10, "Medium", tbl_logs[[#This Row],[Total Score]]&lt;=19, "High", tbl_logs[[#This Row],[Total Score]]&lt;=25, "Very High")</f>
        <v>Medium</v>
      </c>
      <c r="N4699" t="str" cm="1">
        <f t="array" ref="N4699">_xlfn.IFS(tbl_logs[[#This Row],[Total Score]]&lt;=4, "Low", tbl_logs[[#This Row],[Total Score]]&lt;=10, "Medium", tbl_logs[[#This Row],[Total Score]]&lt;=17, "High", tbl_logs[[#This Row],[Total Score]]&lt;=25, "Critical")</f>
        <v>Medium</v>
      </c>
    </row>
    <row r="4700" spans="1:14" x14ac:dyDescent="0.3">
      <c r="A4700" t="s">
        <v>4939</v>
      </c>
      <c r="B4700" s="1">
        <v>46108.674305555556</v>
      </c>
      <c r="C4700" t="s">
        <v>40</v>
      </c>
      <c r="D4700" t="s">
        <v>22</v>
      </c>
      <c r="E4700" t="s">
        <v>16</v>
      </c>
      <c r="F4700" t="s">
        <v>20</v>
      </c>
      <c r="G4700" s="2">
        <v>0.6743055555555556</v>
      </c>
      <c r="H4700" s="3">
        <v>46108</v>
      </c>
      <c r="I4700">
        <v>3</v>
      </c>
      <c r="J4700">
        <f>_xlfn.XLOOKUP(tbl_logs[[#This Row],[Target_Department]],tbl_DeptWeight[Department], tbl_DeptWeight[Impact Score])</f>
        <v>5</v>
      </c>
      <c r="K4700">
        <f>_xlfn.XLOOKUP(tbl_logs[[#This Row],[Employee_Action]],tbl_ResponseLikelihood[Employee Action],tbl_ResponseLikelihood[Likelihood Score])</f>
        <v>2</v>
      </c>
      <c r="L4700">
        <f>tbl_logs[[#This Row],[Impact Score]]*tbl_logs[[#This Row],[Response Multiplier]]</f>
        <v>10</v>
      </c>
      <c r="M4700" t="str" cm="1">
        <f t="array" ref="M4700">_xlfn.IFS(tbl_logs[[#This Row],[Total Score]]&lt;=4, "Low", tbl_logs[[#This Row],[Total Score]]&lt;=10, "Medium", tbl_logs[[#This Row],[Total Score]]&lt;=19, "High", tbl_logs[[#This Row],[Total Score]]&lt;=25, "Very High")</f>
        <v>Medium</v>
      </c>
      <c r="N4700" t="str" cm="1">
        <f t="array" ref="N4700">_xlfn.IFS(tbl_logs[[#This Row],[Total Score]]&lt;=4, "Low", tbl_logs[[#This Row],[Total Score]]&lt;=10, "Medium", tbl_logs[[#This Row],[Total Score]]&lt;=17, "High", tbl_logs[[#This Row],[Total Score]]&lt;=25, "Critical")</f>
        <v>Medium</v>
      </c>
    </row>
    <row r="4701" spans="1:14" x14ac:dyDescent="0.3">
      <c r="A4701" t="s">
        <v>4887</v>
      </c>
      <c r="B4701" s="1">
        <v>46108.677777777775</v>
      </c>
      <c r="C4701" t="s">
        <v>26</v>
      </c>
      <c r="D4701" t="s">
        <v>22</v>
      </c>
      <c r="E4701" t="s">
        <v>9</v>
      </c>
      <c r="F4701" t="s">
        <v>33</v>
      </c>
      <c r="G4701" s="2">
        <v>0.67777777777777781</v>
      </c>
      <c r="H4701" s="3">
        <v>46108</v>
      </c>
      <c r="I4701">
        <v>3</v>
      </c>
      <c r="J4701">
        <f>_xlfn.XLOOKUP(tbl_logs[[#This Row],[Target_Department]],tbl_DeptWeight[Department], tbl_DeptWeight[Impact Score])</f>
        <v>3</v>
      </c>
      <c r="K4701">
        <f>_xlfn.XLOOKUP(tbl_logs[[#This Row],[Employee_Action]],tbl_ResponseLikelihood[Employee Action],tbl_ResponseLikelihood[Likelihood Score])</f>
        <v>4</v>
      </c>
      <c r="L4701">
        <f>tbl_logs[[#This Row],[Impact Score]]*tbl_logs[[#This Row],[Response Multiplier]]</f>
        <v>12</v>
      </c>
      <c r="M4701" t="str" cm="1">
        <f t="array" ref="M4701">_xlfn.IFS(tbl_logs[[#This Row],[Total Score]]&lt;=4, "Low", tbl_logs[[#This Row],[Total Score]]&lt;=10, "Medium", tbl_logs[[#This Row],[Total Score]]&lt;=19, "High", tbl_logs[[#This Row],[Total Score]]&lt;=25, "Very High")</f>
        <v>High</v>
      </c>
      <c r="N4701" t="str" cm="1">
        <f t="array" ref="N4701">_xlfn.IFS(tbl_logs[[#This Row],[Total Score]]&lt;=4, "Low", tbl_logs[[#This Row],[Total Score]]&lt;=10, "Medium", tbl_logs[[#This Row],[Total Score]]&lt;=17, "High", tbl_logs[[#This Row],[Total Score]]&lt;=25, "Critical")</f>
        <v>High</v>
      </c>
    </row>
    <row r="4702" spans="1:14" x14ac:dyDescent="0.3">
      <c r="A4702" t="s">
        <v>131</v>
      </c>
      <c r="B4702" s="1">
        <v>46108.75</v>
      </c>
      <c r="C4702" t="s">
        <v>12</v>
      </c>
      <c r="D4702" t="s">
        <v>15</v>
      </c>
      <c r="E4702" t="s">
        <v>19</v>
      </c>
      <c r="F4702" t="s">
        <v>33</v>
      </c>
      <c r="G4702" s="2">
        <v>0.75</v>
      </c>
      <c r="H4702" s="3">
        <v>46108</v>
      </c>
      <c r="I4702">
        <v>3</v>
      </c>
      <c r="J4702">
        <f>_xlfn.XLOOKUP(tbl_logs[[#This Row],[Target_Department]],tbl_DeptWeight[Department], tbl_DeptWeight[Impact Score])</f>
        <v>1</v>
      </c>
      <c r="K4702">
        <f>_xlfn.XLOOKUP(tbl_logs[[#This Row],[Employee_Action]],tbl_ResponseLikelihood[Employee Action],tbl_ResponseLikelihood[Likelihood Score])</f>
        <v>4</v>
      </c>
      <c r="L4702">
        <f>tbl_logs[[#This Row],[Impact Score]]*tbl_logs[[#This Row],[Response Multiplier]]</f>
        <v>4</v>
      </c>
      <c r="M4702" t="str" cm="1">
        <f t="array" ref="M4702">_xlfn.IFS(tbl_logs[[#This Row],[Total Score]]&lt;=4, "Low", tbl_logs[[#This Row],[Total Score]]&lt;=10, "Medium", tbl_logs[[#This Row],[Total Score]]&lt;=19, "High", tbl_logs[[#This Row],[Total Score]]&lt;=25, "Very High")</f>
        <v>Low</v>
      </c>
      <c r="N4702" t="str" cm="1">
        <f t="array" ref="N4702">_xlfn.IFS(tbl_logs[[#This Row],[Total Score]]&lt;=4, "Low", tbl_logs[[#This Row],[Total Score]]&lt;=10, "Medium", tbl_logs[[#This Row],[Total Score]]&lt;=17, "High", tbl_logs[[#This Row],[Total Score]]&lt;=25, "Critical")</f>
        <v>Low</v>
      </c>
    </row>
    <row r="4703" spans="1:14" x14ac:dyDescent="0.3">
      <c r="A4703" t="s">
        <v>3694</v>
      </c>
      <c r="B4703" s="1">
        <v>46108.758333333331</v>
      </c>
      <c r="C4703" t="s">
        <v>26</v>
      </c>
      <c r="D4703" t="s">
        <v>15</v>
      </c>
      <c r="E4703" t="s">
        <v>19</v>
      </c>
      <c r="F4703" t="s">
        <v>20</v>
      </c>
      <c r="G4703" s="2">
        <v>0.7583333333333333</v>
      </c>
      <c r="H4703" s="3">
        <v>46108</v>
      </c>
      <c r="I4703">
        <v>3</v>
      </c>
      <c r="J4703">
        <f>_xlfn.XLOOKUP(tbl_logs[[#This Row],[Target_Department]],tbl_DeptWeight[Department], tbl_DeptWeight[Impact Score])</f>
        <v>3</v>
      </c>
      <c r="K4703">
        <f>_xlfn.XLOOKUP(tbl_logs[[#This Row],[Employee_Action]],tbl_ResponseLikelihood[Employee Action],tbl_ResponseLikelihood[Likelihood Score])</f>
        <v>2</v>
      </c>
      <c r="L4703">
        <f>tbl_logs[[#This Row],[Impact Score]]*tbl_logs[[#This Row],[Response Multiplier]]</f>
        <v>6</v>
      </c>
      <c r="M4703" t="str" cm="1">
        <f t="array" ref="M4703">_xlfn.IFS(tbl_logs[[#This Row],[Total Score]]&lt;=4, "Low", tbl_logs[[#This Row],[Total Score]]&lt;=10, "Medium", tbl_logs[[#This Row],[Total Score]]&lt;=19, "High", tbl_logs[[#This Row],[Total Score]]&lt;=25, "Very High")</f>
        <v>Medium</v>
      </c>
      <c r="N4703" t="str" cm="1">
        <f t="array" ref="N4703">_xlfn.IFS(tbl_logs[[#This Row],[Total Score]]&lt;=4, "Low", tbl_logs[[#This Row],[Total Score]]&lt;=10, "Medium", tbl_logs[[#This Row],[Total Score]]&lt;=17, "High", tbl_logs[[#This Row],[Total Score]]&lt;=25, "Critical")</f>
        <v>Medium</v>
      </c>
    </row>
    <row r="4704" spans="1:14" x14ac:dyDescent="0.3">
      <c r="A4704" t="s">
        <v>2640</v>
      </c>
      <c r="B4704" s="1">
        <v>46108.844444444447</v>
      </c>
      <c r="C4704" t="s">
        <v>7</v>
      </c>
      <c r="D4704" t="s">
        <v>22</v>
      </c>
      <c r="E4704" t="s">
        <v>19</v>
      </c>
      <c r="F4704" t="s">
        <v>20</v>
      </c>
      <c r="G4704" s="2">
        <v>0.84444444444444444</v>
      </c>
      <c r="H4704" s="3">
        <v>46108</v>
      </c>
      <c r="I4704">
        <v>3</v>
      </c>
      <c r="J4704">
        <f>_xlfn.XLOOKUP(tbl_logs[[#This Row],[Target_Department]],tbl_DeptWeight[Department], tbl_DeptWeight[Impact Score])</f>
        <v>3</v>
      </c>
      <c r="K4704">
        <f>_xlfn.XLOOKUP(tbl_logs[[#This Row],[Employee_Action]],tbl_ResponseLikelihood[Employee Action],tbl_ResponseLikelihood[Likelihood Score])</f>
        <v>2</v>
      </c>
      <c r="L4704">
        <f>tbl_logs[[#This Row],[Impact Score]]*tbl_logs[[#This Row],[Response Multiplier]]</f>
        <v>6</v>
      </c>
      <c r="M4704" t="str" cm="1">
        <f t="array" ref="M4704">_xlfn.IFS(tbl_logs[[#This Row],[Total Score]]&lt;=4, "Low", tbl_logs[[#This Row],[Total Score]]&lt;=10, "Medium", tbl_logs[[#This Row],[Total Score]]&lt;=19, "High", tbl_logs[[#This Row],[Total Score]]&lt;=25, "Very High")</f>
        <v>Medium</v>
      </c>
      <c r="N4704" t="str" cm="1">
        <f t="array" ref="N4704">_xlfn.IFS(tbl_logs[[#This Row],[Total Score]]&lt;=4, "Low", tbl_logs[[#This Row],[Total Score]]&lt;=10, "Medium", tbl_logs[[#This Row],[Total Score]]&lt;=17, "High", tbl_logs[[#This Row],[Total Score]]&lt;=25, "Critical")</f>
        <v>Medium</v>
      </c>
    </row>
    <row r="4705" spans="1:14" x14ac:dyDescent="0.3">
      <c r="A4705" t="s">
        <v>4446</v>
      </c>
      <c r="B4705" s="1">
        <v>46108.855555555558</v>
      </c>
      <c r="C4705" t="s">
        <v>7</v>
      </c>
      <c r="D4705" t="s">
        <v>18</v>
      </c>
      <c r="E4705" t="s">
        <v>19</v>
      </c>
      <c r="F4705" t="s">
        <v>13</v>
      </c>
      <c r="G4705" s="2">
        <v>0.85555555555555551</v>
      </c>
      <c r="H4705" s="3">
        <v>46108</v>
      </c>
      <c r="I4705">
        <v>3</v>
      </c>
      <c r="J4705">
        <f>_xlfn.XLOOKUP(tbl_logs[[#This Row],[Target_Department]],tbl_DeptWeight[Department], tbl_DeptWeight[Impact Score])</f>
        <v>3</v>
      </c>
      <c r="K4705">
        <f>_xlfn.XLOOKUP(tbl_logs[[#This Row],[Employee_Action]],tbl_ResponseLikelihood[Employee Action],tbl_ResponseLikelihood[Likelihood Score])</f>
        <v>1</v>
      </c>
      <c r="L4705">
        <f>tbl_logs[[#This Row],[Impact Score]]*tbl_logs[[#This Row],[Response Multiplier]]</f>
        <v>3</v>
      </c>
      <c r="M4705" t="str" cm="1">
        <f t="array" ref="M4705">_xlfn.IFS(tbl_logs[[#This Row],[Total Score]]&lt;=4, "Low", tbl_logs[[#This Row],[Total Score]]&lt;=10, "Medium", tbl_logs[[#This Row],[Total Score]]&lt;=19, "High", tbl_logs[[#This Row],[Total Score]]&lt;=25, "Very High")</f>
        <v>Low</v>
      </c>
      <c r="N4705" t="str" cm="1">
        <f t="array" ref="N4705">_xlfn.IFS(tbl_logs[[#This Row],[Total Score]]&lt;=4, "Low", tbl_logs[[#This Row],[Total Score]]&lt;=10, "Medium", tbl_logs[[#This Row],[Total Score]]&lt;=17, "High", tbl_logs[[#This Row],[Total Score]]&lt;=25, "Critical")</f>
        <v>Low</v>
      </c>
    </row>
    <row r="4706" spans="1:14" x14ac:dyDescent="0.3">
      <c r="A4706" t="s">
        <v>4243</v>
      </c>
      <c r="B4706" s="1">
        <v>46108.857638888891</v>
      </c>
      <c r="C4706" t="s">
        <v>7</v>
      </c>
      <c r="D4706" t="s">
        <v>18</v>
      </c>
      <c r="E4706" t="s">
        <v>19</v>
      </c>
      <c r="F4706" t="s">
        <v>10</v>
      </c>
      <c r="G4706" s="2">
        <v>0.85763888888888884</v>
      </c>
      <c r="H4706" s="3">
        <v>46108</v>
      </c>
      <c r="I4706">
        <v>3</v>
      </c>
      <c r="J4706">
        <f>_xlfn.XLOOKUP(tbl_logs[[#This Row],[Target_Department]],tbl_DeptWeight[Department], tbl_DeptWeight[Impact Score])</f>
        <v>3</v>
      </c>
      <c r="K4706">
        <f>_xlfn.XLOOKUP(tbl_logs[[#This Row],[Employee_Action]],tbl_ResponseLikelihood[Employee Action],tbl_ResponseLikelihood[Likelihood Score])</f>
        <v>2</v>
      </c>
      <c r="L4706">
        <f>tbl_logs[[#This Row],[Impact Score]]*tbl_logs[[#This Row],[Response Multiplier]]</f>
        <v>6</v>
      </c>
      <c r="M4706" t="str" cm="1">
        <f t="array" ref="M4706">_xlfn.IFS(tbl_logs[[#This Row],[Total Score]]&lt;=4, "Low", tbl_logs[[#This Row],[Total Score]]&lt;=10, "Medium", tbl_logs[[#This Row],[Total Score]]&lt;=19, "High", tbl_logs[[#This Row],[Total Score]]&lt;=25, "Very High")</f>
        <v>Medium</v>
      </c>
      <c r="N4706" t="str" cm="1">
        <f t="array" ref="N4706">_xlfn.IFS(tbl_logs[[#This Row],[Total Score]]&lt;=4, "Low", tbl_logs[[#This Row],[Total Score]]&lt;=10, "Medium", tbl_logs[[#This Row],[Total Score]]&lt;=17, "High", tbl_logs[[#This Row],[Total Score]]&lt;=25, "Critical")</f>
        <v>Medium</v>
      </c>
    </row>
    <row r="4707" spans="1:14" x14ac:dyDescent="0.3">
      <c r="A4707" t="s">
        <v>2411</v>
      </c>
      <c r="B4707" s="1">
        <v>46108.864583333336</v>
      </c>
      <c r="C4707" t="s">
        <v>7</v>
      </c>
      <c r="D4707" t="s">
        <v>15</v>
      </c>
      <c r="E4707" t="s">
        <v>19</v>
      </c>
      <c r="F4707" t="s">
        <v>33</v>
      </c>
      <c r="G4707" s="2">
        <v>0.86458333333333337</v>
      </c>
      <c r="H4707" s="3">
        <v>46108</v>
      </c>
      <c r="I4707">
        <v>3</v>
      </c>
      <c r="J4707">
        <f>_xlfn.XLOOKUP(tbl_logs[[#This Row],[Target_Department]],tbl_DeptWeight[Department], tbl_DeptWeight[Impact Score])</f>
        <v>3</v>
      </c>
      <c r="K4707">
        <f>_xlfn.XLOOKUP(tbl_logs[[#This Row],[Employee_Action]],tbl_ResponseLikelihood[Employee Action],tbl_ResponseLikelihood[Likelihood Score])</f>
        <v>4</v>
      </c>
      <c r="L4707">
        <f>tbl_logs[[#This Row],[Impact Score]]*tbl_logs[[#This Row],[Response Multiplier]]</f>
        <v>12</v>
      </c>
      <c r="M4707" t="str" cm="1">
        <f t="array" ref="M4707">_xlfn.IFS(tbl_logs[[#This Row],[Total Score]]&lt;=4, "Low", tbl_logs[[#This Row],[Total Score]]&lt;=10, "Medium", tbl_logs[[#This Row],[Total Score]]&lt;=19, "High", tbl_logs[[#This Row],[Total Score]]&lt;=25, "Very High")</f>
        <v>High</v>
      </c>
      <c r="N4707" t="str" cm="1">
        <f t="array" ref="N4707">_xlfn.IFS(tbl_logs[[#This Row],[Total Score]]&lt;=4, "Low", tbl_logs[[#This Row],[Total Score]]&lt;=10, "Medium", tbl_logs[[#This Row],[Total Score]]&lt;=17, "High", tbl_logs[[#This Row],[Total Score]]&lt;=25, "Critical")</f>
        <v>High</v>
      </c>
    </row>
    <row r="4708" spans="1:14" x14ac:dyDescent="0.3">
      <c r="A4708" t="s">
        <v>2965</v>
      </c>
      <c r="B4708" s="1">
        <v>46108.909722222219</v>
      </c>
      <c r="C4708" t="s">
        <v>7</v>
      </c>
      <c r="D4708" t="s">
        <v>18</v>
      </c>
      <c r="E4708" t="s">
        <v>31</v>
      </c>
      <c r="F4708" t="s">
        <v>10</v>
      </c>
      <c r="G4708" s="2">
        <v>0.90972222222222221</v>
      </c>
      <c r="H4708" s="3">
        <v>46108</v>
      </c>
      <c r="I4708">
        <v>3</v>
      </c>
      <c r="J4708">
        <f>_xlfn.XLOOKUP(tbl_logs[[#This Row],[Target_Department]],tbl_DeptWeight[Department], tbl_DeptWeight[Impact Score])</f>
        <v>3</v>
      </c>
      <c r="K4708">
        <f>_xlfn.XLOOKUP(tbl_logs[[#This Row],[Employee_Action]],tbl_ResponseLikelihood[Employee Action],tbl_ResponseLikelihood[Likelihood Score])</f>
        <v>2</v>
      </c>
      <c r="L4708">
        <f>tbl_logs[[#This Row],[Impact Score]]*tbl_logs[[#This Row],[Response Multiplier]]</f>
        <v>6</v>
      </c>
      <c r="M4708" t="str" cm="1">
        <f t="array" ref="M4708">_xlfn.IFS(tbl_logs[[#This Row],[Total Score]]&lt;=4, "Low", tbl_logs[[#This Row],[Total Score]]&lt;=10, "Medium", tbl_logs[[#This Row],[Total Score]]&lt;=19, "High", tbl_logs[[#This Row],[Total Score]]&lt;=25, "Very High")</f>
        <v>Medium</v>
      </c>
      <c r="N4708" t="str" cm="1">
        <f t="array" ref="N4708">_xlfn.IFS(tbl_logs[[#This Row],[Total Score]]&lt;=4, "Low", tbl_logs[[#This Row],[Total Score]]&lt;=10, "Medium", tbl_logs[[#This Row],[Total Score]]&lt;=17, "High", tbl_logs[[#This Row],[Total Score]]&lt;=25, "Critical")</f>
        <v>Medium</v>
      </c>
    </row>
    <row r="4709" spans="1:14" x14ac:dyDescent="0.3">
      <c r="A4709" t="s">
        <v>4286</v>
      </c>
      <c r="B4709" s="1">
        <v>46108.94027777778</v>
      </c>
      <c r="C4709" t="s">
        <v>26</v>
      </c>
      <c r="D4709" t="s">
        <v>22</v>
      </c>
      <c r="E4709" t="s">
        <v>16</v>
      </c>
      <c r="F4709" t="s">
        <v>10</v>
      </c>
      <c r="G4709" s="2">
        <v>0.94027777777777777</v>
      </c>
      <c r="H4709" s="3">
        <v>46108</v>
      </c>
      <c r="I4709">
        <v>3</v>
      </c>
      <c r="J4709">
        <f>_xlfn.XLOOKUP(tbl_logs[[#This Row],[Target_Department]],tbl_DeptWeight[Department], tbl_DeptWeight[Impact Score])</f>
        <v>3</v>
      </c>
      <c r="K4709">
        <f>_xlfn.XLOOKUP(tbl_logs[[#This Row],[Employee_Action]],tbl_ResponseLikelihood[Employee Action],tbl_ResponseLikelihood[Likelihood Score])</f>
        <v>2</v>
      </c>
      <c r="L4709">
        <f>tbl_logs[[#This Row],[Impact Score]]*tbl_logs[[#This Row],[Response Multiplier]]</f>
        <v>6</v>
      </c>
      <c r="M4709" t="str" cm="1">
        <f t="array" ref="M4709">_xlfn.IFS(tbl_logs[[#This Row],[Total Score]]&lt;=4, "Low", tbl_logs[[#This Row],[Total Score]]&lt;=10, "Medium", tbl_logs[[#This Row],[Total Score]]&lt;=19, "High", tbl_logs[[#This Row],[Total Score]]&lt;=25, "Very High")</f>
        <v>Medium</v>
      </c>
      <c r="N4709" t="str" cm="1">
        <f t="array" ref="N4709">_xlfn.IFS(tbl_logs[[#This Row],[Total Score]]&lt;=4, "Low", tbl_logs[[#This Row],[Total Score]]&lt;=10, "Medium", tbl_logs[[#This Row],[Total Score]]&lt;=17, "High", tbl_logs[[#This Row],[Total Score]]&lt;=25, "Critical")</f>
        <v>Medium</v>
      </c>
    </row>
    <row r="4710" spans="1:14" x14ac:dyDescent="0.3">
      <c r="A4710" t="s">
        <v>4196</v>
      </c>
      <c r="B4710" s="1">
        <v>46108.978472222225</v>
      </c>
      <c r="C4710" t="s">
        <v>7</v>
      </c>
      <c r="D4710" t="s">
        <v>8</v>
      </c>
      <c r="E4710" t="s">
        <v>19</v>
      </c>
      <c r="F4710" t="s">
        <v>20</v>
      </c>
      <c r="G4710" s="2">
        <v>0.97847222222222219</v>
      </c>
      <c r="H4710" s="3">
        <v>46108</v>
      </c>
      <c r="I4710">
        <v>3</v>
      </c>
      <c r="J4710">
        <f>_xlfn.XLOOKUP(tbl_logs[[#This Row],[Target_Department]],tbl_DeptWeight[Department], tbl_DeptWeight[Impact Score])</f>
        <v>3</v>
      </c>
      <c r="K4710">
        <f>_xlfn.XLOOKUP(tbl_logs[[#This Row],[Employee_Action]],tbl_ResponseLikelihood[Employee Action],tbl_ResponseLikelihood[Likelihood Score])</f>
        <v>2</v>
      </c>
      <c r="L4710">
        <f>tbl_logs[[#This Row],[Impact Score]]*tbl_logs[[#This Row],[Response Multiplier]]</f>
        <v>6</v>
      </c>
      <c r="M4710" t="str" cm="1">
        <f t="array" ref="M4710">_xlfn.IFS(tbl_logs[[#This Row],[Total Score]]&lt;=4, "Low", tbl_logs[[#This Row],[Total Score]]&lt;=10, "Medium", tbl_logs[[#This Row],[Total Score]]&lt;=19, "High", tbl_logs[[#This Row],[Total Score]]&lt;=25, "Very High")</f>
        <v>Medium</v>
      </c>
      <c r="N4710" t="str" cm="1">
        <f t="array" ref="N4710">_xlfn.IFS(tbl_logs[[#This Row],[Total Score]]&lt;=4, "Low", tbl_logs[[#This Row],[Total Score]]&lt;=10, "Medium", tbl_logs[[#This Row],[Total Score]]&lt;=17, "High", tbl_logs[[#This Row],[Total Score]]&lt;=25, "Critical")</f>
        <v>Medium</v>
      </c>
    </row>
    <row r="4711" spans="1:14" x14ac:dyDescent="0.3">
      <c r="A4711" t="s">
        <v>4864</v>
      </c>
      <c r="B4711" s="1">
        <v>46109.025694444441</v>
      </c>
      <c r="C4711" t="s">
        <v>7</v>
      </c>
      <c r="D4711" t="s">
        <v>8</v>
      </c>
      <c r="E4711" t="s">
        <v>19</v>
      </c>
      <c r="F4711" t="s">
        <v>10</v>
      </c>
      <c r="G4711" s="2">
        <v>2.5694444444444443E-2</v>
      </c>
      <c r="H4711" s="3">
        <v>46109</v>
      </c>
      <c r="I4711">
        <v>3</v>
      </c>
      <c r="J4711">
        <f>_xlfn.XLOOKUP(tbl_logs[[#This Row],[Target_Department]],tbl_DeptWeight[Department], tbl_DeptWeight[Impact Score])</f>
        <v>3</v>
      </c>
      <c r="K4711">
        <f>_xlfn.XLOOKUP(tbl_logs[[#This Row],[Employee_Action]],tbl_ResponseLikelihood[Employee Action],tbl_ResponseLikelihood[Likelihood Score])</f>
        <v>2</v>
      </c>
      <c r="L4711">
        <f>tbl_logs[[#This Row],[Impact Score]]*tbl_logs[[#This Row],[Response Multiplier]]</f>
        <v>6</v>
      </c>
      <c r="M4711" t="str" cm="1">
        <f t="array" ref="M4711">_xlfn.IFS(tbl_logs[[#This Row],[Total Score]]&lt;=4, "Low", tbl_logs[[#This Row],[Total Score]]&lt;=10, "Medium", tbl_logs[[#This Row],[Total Score]]&lt;=19, "High", tbl_logs[[#This Row],[Total Score]]&lt;=25, "Very High")</f>
        <v>Medium</v>
      </c>
      <c r="N4711" t="str" cm="1">
        <f t="array" ref="N4711">_xlfn.IFS(tbl_logs[[#This Row],[Total Score]]&lt;=4, "Low", tbl_logs[[#This Row],[Total Score]]&lt;=10, "Medium", tbl_logs[[#This Row],[Total Score]]&lt;=17, "High", tbl_logs[[#This Row],[Total Score]]&lt;=25, "Critical")</f>
        <v>Medium</v>
      </c>
    </row>
    <row r="4712" spans="1:14" x14ac:dyDescent="0.3">
      <c r="A4712" t="s">
        <v>363</v>
      </c>
      <c r="B4712" s="1">
        <v>46109.030555555553</v>
      </c>
      <c r="C4712" t="s">
        <v>7</v>
      </c>
      <c r="D4712" t="s">
        <v>22</v>
      </c>
      <c r="E4712" t="s">
        <v>19</v>
      </c>
      <c r="F4712" t="s">
        <v>13</v>
      </c>
      <c r="G4712" s="2">
        <v>3.0555555555555555E-2</v>
      </c>
      <c r="H4712" s="3">
        <v>46109</v>
      </c>
      <c r="I4712">
        <v>3</v>
      </c>
      <c r="J4712">
        <f>_xlfn.XLOOKUP(tbl_logs[[#This Row],[Target_Department]],tbl_DeptWeight[Department], tbl_DeptWeight[Impact Score])</f>
        <v>3</v>
      </c>
      <c r="K4712">
        <f>_xlfn.XLOOKUP(tbl_logs[[#This Row],[Employee_Action]],tbl_ResponseLikelihood[Employee Action],tbl_ResponseLikelihood[Likelihood Score])</f>
        <v>1</v>
      </c>
      <c r="L4712">
        <f>tbl_logs[[#This Row],[Impact Score]]*tbl_logs[[#This Row],[Response Multiplier]]</f>
        <v>3</v>
      </c>
      <c r="M4712" t="str" cm="1">
        <f t="array" ref="M4712">_xlfn.IFS(tbl_logs[[#This Row],[Total Score]]&lt;=4, "Low", tbl_logs[[#This Row],[Total Score]]&lt;=10, "Medium", tbl_logs[[#This Row],[Total Score]]&lt;=19, "High", tbl_logs[[#This Row],[Total Score]]&lt;=25, "Very High")</f>
        <v>Low</v>
      </c>
      <c r="N4712" t="str" cm="1">
        <f t="array" ref="N4712">_xlfn.IFS(tbl_logs[[#This Row],[Total Score]]&lt;=4, "Low", tbl_logs[[#This Row],[Total Score]]&lt;=10, "Medium", tbl_logs[[#This Row],[Total Score]]&lt;=17, "High", tbl_logs[[#This Row],[Total Score]]&lt;=25, "Critical")</f>
        <v>Low</v>
      </c>
    </row>
    <row r="4713" spans="1:14" x14ac:dyDescent="0.3">
      <c r="A4713" t="s">
        <v>2765</v>
      </c>
      <c r="B4713" s="1">
        <v>46109.063194444447</v>
      </c>
      <c r="C4713" t="s">
        <v>7</v>
      </c>
      <c r="D4713" t="s">
        <v>8</v>
      </c>
      <c r="E4713" t="s">
        <v>19</v>
      </c>
      <c r="F4713" t="s">
        <v>20</v>
      </c>
      <c r="G4713" s="2">
        <v>6.3194444444444442E-2</v>
      </c>
      <c r="H4713" s="3">
        <v>46109</v>
      </c>
      <c r="I4713">
        <v>3</v>
      </c>
      <c r="J4713">
        <f>_xlfn.XLOOKUP(tbl_logs[[#This Row],[Target_Department]],tbl_DeptWeight[Department], tbl_DeptWeight[Impact Score])</f>
        <v>3</v>
      </c>
      <c r="K4713">
        <f>_xlfn.XLOOKUP(tbl_logs[[#This Row],[Employee_Action]],tbl_ResponseLikelihood[Employee Action],tbl_ResponseLikelihood[Likelihood Score])</f>
        <v>2</v>
      </c>
      <c r="L4713">
        <f>tbl_logs[[#This Row],[Impact Score]]*tbl_logs[[#This Row],[Response Multiplier]]</f>
        <v>6</v>
      </c>
      <c r="M4713" t="str" cm="1">
        <f t="array" ref="M4713">_xlfn.IFS(tbl_logs[[#This Row],[Total Score]]&lt;=4, "Low", tbl_logs[[#This Row],[Total Score]]&lt;=10, "Medium", tbl_logs[[#This Row],[Total Score]]&lt;=19, "High", tbl_logs[[#This Row],[Total Score]]&lt;=25, "Very High")</f>
        <v>Medium</v>
      </c>
      <c r="N4713" t="str" cm="1">
        <f t="array" ref="N4713">_xlfn.IFS(tbl_logs[[#This Row],[Total Score]]&lt;=4, "Low", tbl_logs[[#This Row],[Total Score]]&lt;=10, "Medium", tbl_logs[[#This Row],[Total Score]]&lt;=17, "High", tbl_logs[[#This Row],[Total Score]]&lt;=25, "Critical")</f>
        <v>Medium</v>
      </c>
    </row>
    <row r="4714" spans="1:14" x14ac:dyDescent="0.3">
      <c r="A4714" t="s">
        <v>2844</v>
      </c>
      <c r="B4714" s="1">
        <v>46109.063888888886</v>
      </c>
      <c r="C4714" t="s">
        <v>7</v>
      </c>
      <c r="D4714" t="s">
        <v>18</v>
      </c>
      <c r="E4714" t="s">
        <v>19</v>
      </c>
      <c r="F4714" t="s">
        <v>10</v>
      </c>
      <c r="G4714" s="2">
        <v>6.3888888888888884E-2</v>
      </c>
      <c r="H4714" s="3">
        <v>46109</v>
      </c>
      <c r="I4714">
        <v>3</v>
      </c>
      <c r="J4714">
        <f>_xlfn.XLOOKUP(tbl_logs[[#This Row],[Target_Department]],tbl_DeptWeight[Department], tbl_DeptWeight[Impact Score])</f>
        <v>3</v>
      </c>
      <c r="K4714">
        <f>_xlfn.XLOOKUP(tbl_logs[[#This Row],[Employee_Action]],tbl_ResponseLikelihood[Employee Action],tbl_ResponseLikelihood[Likelihood Score])</f>
        <v>2</v>
      </c>
      <c r="L4714">
        <f>tbl_logs[[#This Row],[Impact Score]]*tbl_logs[[#This Row],[Response Multiplier]]</f>
        <v>6</v>
      </c>
      <c r="M4714" t="str" cm="1">
        <f t="array" ref="M4714">_xlfn.IFS(tbl_logs[[#This Row],[Total Score]]&lt;=4, "Low", tbl_logs[[#This Row],[Total Score]]&lt;=10, "Medium", tbl_logs[[#This Row],[Total Score]]&lt;=19, "High", tbl_logs[[#This Row],[Total Score]]&lt;=25, "Very High")</f>
        <v>Medium</v>
      </c>
      <c r="N4714" t="str" cm="1">
        <f t="array" ref="N4714">_xlfn.IFS(tbl_logs[[#This Row],[Total Score]]&lt;=4, "Low", tbl_logs[[#This Row],[Total Score]]&lt;=10, "Medium", tbl_logs[[#This Row],[Total Score]]&lt;=17, "High", tbl_logs[[#This Row],[Total Score]]&lt;=25, "Critical")</f>
        <v>Medium</v>
      </c>
    </row>
    <row r="4715" spans="1:14" x14ac:dyDescent="0.3">
      <c r="A4715" t="s">
        <v>1534</v>
      </c>
      <c r="B4715" s="1">
        <v>46109.097916666666</v>
      </c>
      <c r="C4715" t="s">
        <v>7</v>
      </c>
      <c r="D4715" t="s">
        <v>15</v>
      </c>
      <c r="E4715" t="s">
        <v>19</v>
      </c>
      <c r="F4715" t="s">
        <v>10</v>
      </c>
      <c r="G4715" s="2">
        <v>9.7916666666666666E-2</v>
      </c>
      <c r="H4715" s="3">
        <v>46109</v>
      </c>
      <c r="I4715">
        <v>3</v>
      </c>
      <c r="J4715">
        <f>_xlfn.XLOOKUP(tbl_logs[[#This Row],[Target_Department]],tbl_DeptWeight[Department], tbl_DeptWeight[Impact Score])</f>
        <v>3</v>
      </c>
      <c r="K4715">
        <f>_xlfn.XLOOKUP(tbl_logs[[#This Row],[Employee_Action]],tbl_ResponseLikelihood[Employee Action],tbl_ResponseLikelihood[Likelihood Score])</f>
        <v>2</v>
      </c>
      <c r="L4715">
        <f>tbl_logs[[#This Row],[Impact Score]]*tbl_logs[[#This Row],[Response Multiplier]]</f>
        <v>6</v>
      </c>
      <c r="M4715" t="str" cm="1">
        <f t="array" ref="M4715">_xlfn.IFS(tbl_logs[[#This Row],[Total Score]]&lt;=4, "Low", tbl_logs[[#This Row],[Total Score]]&lt;=10, "Medium", tbl_logs[[#This Row],[Total Score]]&lt;=19, "High", tbl_logs[[#This Row],[Total Score]]&lt;=25, "Very High")</f>
        <v>Medium</v>
      </c>
      <c r="N4715" t="str" cm="1">
        <f t="array" ref="N4715">_xlfn.IFS(tbl_logs[[#This Row],[Total Score]]&lt;=4, "Low", tbl_logs[[#This Row],[Total Score]]&lt;=10, "Medium", tbl_logs[[#This Row],[Total Score]]&lt;=17, "High", tbl_logs[[#This Row],[Total Score]]&lt;=25, "Critical")</f>
        <v>Medium</v>
      </c>
    </row>
    <row r="4716" spans="1:14" x14ac:dyDescent="0.3">
      <c r="A4716" t="s">
        <v>1273</v>
      </c>
      <c r="B4716" s="1">
        <v>46109.134722222225</v>
      </c>
      <c r="C4716" t="s">
        <v>7</v>
      </c>
      <c r="D4716" t="s">
        <v>18</v>
      </c>
      <c r="E4716" t="s">
        <v>19</v>
      </c>
      <c r="F4716" t="s">
        <v>10</v>
      </c>
      <c r="G4716" s="2">
        <v>0.13472222222222222</v>
      </c>
      <c r="H4716" s="3">
        <v>46109</v>
      </c>
      <c r="I4716">
        <v>3</v>
      </c>
      <c r="J4716">
        <f>_xlfn.XLOOKUP(tbl_logs[[#This Row],[Target_Department]],tbl_DeptWeight[Department], tbl_DeptWeight[Impact Score])</f>
        <v>3</v>
      </c>
      <c r="K4716">
        <f>_xlfn.XLOOKUP(tbl_logs[[#This Row],[Employee_Action]],tbl_ResponseLikelihood[Employee Action],tbl_ResponseLikelihood[Likelihood Score])</f>
        <v>2</v>
      </c>
      <c r="L4716">
        <f>tbl_logs[[#This Row],[Impact Score]]*tbl_logs[[#This Row],[Response Multiplier]]</f>
        <v>6</v>
      </c>
      <c r="M4716" t="str" cm="1">
        <f t="array" ref="M4716">_xlfn.IFS(tbl_logs[[#This Row],[Total Score]]&lt;=4, "Low", tbl_logs[[#This Row],[Total Score]]&lt;=10, "Medium", tbl_logs[[#This Row],[Total Score]]&lt;=19, "High", tbl_logs[[#This Row],[Total Score]]&lt;=25, "Very High")</f>
        <v>Medium</v>
      </c>
      <c r="N4716" t="str" cm="1">
        <f t="array" ref="N4716">_xlfn.IFS(tbl_logs[[#This Row],[Total Score]]&lt;=4, "Low", tbl_logs[[#This Row],[Total Score]]&lt;=10, "Medium", tbl_logs[[#This Row],[Total Score]]&lt;=17, "High", tbl_logs[[#This Row],[Total Score]]&lt;=25, "Critical")</f>
        <v>Medium</v>
      </c>
    </row>
    <row r="4717" spans="1:14" x14ac:dyDescent="0.3">
      <c r="A4717" t="s">
        <v>4065</v>
      </c>
      <c r="B4717" s="1">
        <v>46109.143750000003</v>
      </c>
      <c r="C4717" t="s">
        <v>40</v>
      </c>
      <c r="D4717" t="s">
        <v>18</v>
      </c>
      <c r="E4717" t="s">
        <v>16</v>
      </c>
      <c r="F4717" t="s">
        <v>10</v>
      </c>
      <c r="G4717" s="2">
        <v>0.14374999999999999</v>
      </c>
      <c r="H4717" s="3">
        <v>46109</v>
      </c>
      <c r="I4717">
        <v>3</v>
      </c>
      <c r="J4717">
        <f>_xlfn.XLOOKUP(tbl_logs[[#This Row],[Target_Department]],tbl_DeptWeight[Department], tbl_DeptWeight[Impact Score])</f>
        <v>5</v>
      </c>
      <c r="K4717">
        <f>_xlfn.XLOOKUP(tbl_logs[[#This Row],[Employee_Action]],tbl_ResponseLikelihood[Employee Action],tbl_ResponseLikelihood[Likelihood Score])</f>
        <v>2</v>
      </c>
      <c r="L4717">
        <f>tbl_logs[[#This Row],[Impact Score]]*tbl_logs[[#This Row],[Response Multiplier]]</f>
        <v>10</v>
      </c>
      <c r="M4717" t="str" cm="1">
        <f t="array" ref="M4717">_xlfn.IFS(tbl_logs[[#This Row],[Total Score]]&lt;=4, "Low", tbl_logs[[#This Row],[Total Score]]&lt;=10, "Medium", tbl_logs[[#This Row],[Total Score]]&lt;=19, "High", tbl_logs[[#This Row],[Total Score]]&lt;=25, "Very High")</f>
        <v>Medium</v>
      </c>
      <c r="N4717" t="str" cm="1">
        <f t="array" ref="N4717">_xlfn.IFS(tbl_logs[[#This Row],[Total Score]]&lt;=4, "Low", tbl_logs[[#This Row],[Total Score]]&lt;=10, "Medium", tbl_logs[[#This Row],[Total Score]]&lt;=17, "High", tbl_logs[[#This Row],[Total Score]]&lt;=25, "Critical")</f>
        <v>Medium</v>
      </c>
    </row>
    <row r="4718" spans="1:14" x14ac:dyDescent="0.3">
      <c r="A4718" t="s">
        <v>2899</v>
      </c>
      <c r="B4718" s="1">
        <v>46109.149305555555</v>
      </c>
      <c r="C4718" t="s">
        <v>47</v>
      </c>
      <c r="D4718" t="s">
        <v>22</v>
      </c>
      <c r="E4718" t="s">
        <v>31</v>
      </c>
      <c r="F4718" t="s">
        <v>10</v>
      </c>
      <c r="G4718" s="2">
        <v>0.14930555555555555</v>
      </c>
      <c r="H4718" s="3">
        <v>46109</v>
      </c>
      <c r="I4718">
        <v>3</v>
      </c>
      <c r="J4718">
        <f>_xlfn.XLOOKUP(tbl_logs[[#This Row],[Target_Department]],tbl_DeptWeight[Department], tbl_DeptWeight[Impact Score])</f>
        <v>1</v>
      </c>
      <c r="K4718">
        <f>_xlfn.XLOOKUP(tbl_logs[[#This Row],[Employee_Action]],tbl_ResponseLikelihood[Employee Action],tbl_ResponseLikelihood[Likelihood Score])</f>
        <v>2</v>
      </c>
      <c r="L4718">
        <f>tbl_logs[[#This Row],[Impact Score]]*tbl_logs[[#This Row],[Response Multiplier]]</f>
        <v>2</v>
      </c>
      <c r="M4718" t="str" cm="1">
        <f t="array" ref="M4718">_xlfn.IFS(tbl_logs[[#This Row],[Total Score]]&lt;=4, "Low", tbl_logs[[#This Row],[Total Score]]&lt;=10, "Medium", tbl_logs[[#This Row],[Total Score]]&lt;=19, "High", tbl_logs[[#This Row],[Total Score]]&lt;=25, "Very High")</f>
        <v>Low</v>
      </c>
      <c r="N4718" t="str" cm="1">
        <f t="array" ref="N4718">_xlfn.IFS(tbl_logs[[#This Row],[Total Score]]&lt;=4, "Low", tbl_logs[[#This Row],[Total Score]]&lt;=10, "Medium", tbl_logs[[#This Row],[Total Score]]&lt;=17, "High", tbl_logs[[#This Row],[Total Score]]&lt;=25, "Critical")</f>
        <v>Low</v>
      </c>
    </row>
    <row r="4719" spans="1:14" x14ac:dyDescent="0.3">
      <c r="A4719" t="s">
        <v>1416</v>
      </c>
      <c r="B4719" s="1">
        <v>46109.160416666666</v>
      </c>
      <c r="C4719" t="s">
        <v>7</v>
      </c>
      <c r="D4719" t="s">
        <v>22</v>
      </c>
      <c r="E4719" t="s">
        <v>19</v>
      </c>
      <c r="F4719" t="s">
        <v>10</v>
      </c>
      <c r="G4719" s="2">
        <v>0.16041666666666668</v>
      </c>
      <c r="H4719" s="3">
        <v>46109</v>
      </c>
      <c r="I4719">
        <v>3</v>
      </c>
      <c r="J4719">
        <f>_xlfn.XLOOKUP(tbl_logs[[#This Row],[Target_Department]],tbl_DeptWeight[Department], tbl_DeptWeight[Impact Score])</f>
        <v>3</v>
      </c>
      <c r="K4719">
        <f>_xlfn.XLOOKUP(tbl_logs[[#This Row],[Employee_Action]],tbl_ResponseLikelihood[Employee Action],tbl_ResponseLikelihood[Likelihood Score])</f>
        <v>2</v>
      </c>
      <c r="L4719">
        <f>tbl_logs[[#This Row],[Impact Score]]*tbl_logs[[#This Row],[Response Multiplier]]</f>
        <v>6</v>
      </c>
      <c r="M4719" t="str" cm="1">
        <f t="array" ref="M4719">_xlfn.IFS(tbl_logs[[#This Row],[Total Score]]&lt;=4, "Low", tbl_logs[[#This Row],[Total Score]]&lt;=10, "Medium", tbl_logs[[#This Row],[Total Score]]&lt;=19, "High", tbl_logs[[#This Row],[Total Score]]&lt;=25, "Very High")</f>
        <v>Medium</v>
      </c>
      <c r="N4719" t="str" cm="1">
        <f t="array" ref="N4719">_xlfn.IFS(tbl_logs[[#This Row],[Total Score]]&lt;=4, "Low", tbl_logs[[#This Row],[Total Score]]&lt;=10, "Medium", tbl_logs[[#This Row],[Total Score]]&lt;=17, "High", tbl_logs[[#This Row],[Total Score]]&lt;=25, "Critical")</f>
        <v>Medium</v>
      </c>
    </row>
    <row r="4720" spans="1:14" x14ac:dyDescent="0.3">
      <c r="A4720" t="s">
        <v>3571</v>
      </c>
      <c r="B4720" s="1">
        <v>46109.165277777778</v>
      </c>
      <c r="C4720" t="s">
        <v>26</v>
      </c>
      <c r="D4720" t="s">
        <v>8</v>
      </c>
      <c r="E4720" t="s">
        <v>16</v>
      </c>
      <c r="F4720" t="s">
        <v>20</v>
      </c>
      <c r="G4720" s="2">
        <v>0.16527777777777777</v>
      </c>
      <c r="H4720" s="3">
        <v>46109</v>
      </c>
      <c r="I4720">
        <v>3</v>
      </c>
      <c r="J4720">
        <f>_xlfn.XLOOKUP(tbl_logs[[#This Row],[Target_Department]],tbl_DeptWeight[Department], tbl_DeptWeight[Impact Score])</f>
        <v>3</v>
      </c>
      <c r="K4720">
        <f>_xlfn.XLOOKUP(tbl_logs[[#This Row],[Employee_Action]],tbl_ResponseLikelihood[Employee Action],tbl_ResponseLikelihood[Likelihood Score])</f>
        <v>2</v>
      </c>
      <c r="L4720">
        <f>tbl_logs[[#This Row],[Impact Score]]*tbl_logs[[#This Row],[Response Multiplier]]</f>
        <v>6</v>
      </c>
      <c r="M4720" t="str" cm="1">
        <f t="array" ref="M4720">_xlfn.IFS(tbl_logs[[#This Row],[Total Score]]&lt;=4, "Low", tbl_logs[[#This Row],[Total Score]]&lt;=10, "Medium", tbl_logs[[#This Row],[Total Score]]&lt;=19, "High", tbl_logs[[#This Row],[Total Score]]&lt;=25, "Very High")</f>
        <v>Medium</v>
      </c>
      <c r="N4720" t="str" cm="1">
        <f t="array" ref="N4720">_xlfn.IFS(tbl_logs[[#This Row],[Total Score]]&lt;=4, "Low", tbl_logs[[#This Row],[Total Score]]&lt;=10, "Medium", tbl_logs[[#This Row],[Total Score]]&lt;=17, "High", tbl_logs[[#This Row],[Total Score]]&lt;=25, "Critical")</f>
        <v>Medium</v>
      </c>
    </row>
    <row r="4721" spans="1:14" x14ac:dyDescent="0.3">
      <c r="A4721" t="s">
        <v>1571</v>
      </c>
      <c r="B4721" s="1">
        <v>46109.20208333333</v>
      </c>
      <c r="C4721" t="s">
        <v>12</v>
      </c>
      <c r="D4721" t="s">
        <v>18</v>
      </c>
      <c r="E4721" t="s">
        <v>31</v>
      </c>
      <c r="F4721" t="s">
        <v>10</v>
      </c>
      <c r="G4721" s="2">
        <v>0.20208333333333334</v>
      </c>
      <c r="H4721" s="3">
        <v>46109</v>
      </c>
      <c r="I4721">
        <v>3</v>
      </c>
      <c r="J4721">
        <f>_xlfn.XLOOKUP(tbl_logs[[#This Row],[Target_Department]],tbl_DeptWeight[Department], tbl_DeptWeight[Impact Score])</f>
        <v>1</v>
      </c>
      <c r="K4721">
        <f>_xlfn.XLOOKUP(tbl_logs[[#This Row],[Employee_Action]],tbl_ResponseLikelihood[Employee Action],tbl_ResponseLikelihood[Likelihood Score])</f>
        <v>2</v>
      </c>
      <c r="L4721">
        <f>tbl_logs[[#This Row],[Impact Score]]*tbl_logs[[#This Row],[Response Multiplier]]</f>
        <v>2</v>
      </c>
      <c r="M4721" t="str" cm="1">
        <f t="array" ref="M4721">_xlfn.IFS(tbl_logs[[#This Row],[Total Score]]&lt;=4, "Low", tbl_logs[[#This Row],[Total Score]]&lt;=10, "Medium", tbl_logs[[#This Row],[Total Score]]&lt;=19, "High", tbl_logs[[#This Row],[Total Score]]&lt;=25, "Very High")</f>
        <v>Low</v>
      </c>
      <c r="N4721" t="str" cm="1">
        <f t="array" ref="N4721">_xlfn.IFS(tbl_logs[[#This Row],[Total Score]]&lt;=4, "Low", tbl_logs[[#This Row],[Total Score]]&lt;=10, "Medium", tbl_logs[[#This Row],[Total Score]]&lt;=17, "High", tbl_logs[[#This Row],[Total Score]]&lt;=25, "Critical")</f>
        <v>Low</v>
      </c>
    </row>
    <row r="4722" spans="1:14" x14ac:dyDescent="0.3">
      <c r="A4722" t="s">
        <v>3309</v>
      </c>
      <c r="B4722" s="1">
        <v>46109.20416666667</v>
      </c>
      <c r="C4722" t="s">
        <v>35</v>
      </c>
      <c r="D4722" t="s">
        <v>18</v>
      </c>
      <c r="E4722" t="s">
        <v>19</v>
      </c>
      <c r="F4722" t="s">
        <v>10</v>
      </c>
      <c r="G4722" s="2">
        <v>0.20416666666666666</v>
      </c>
      <c r="H4722" s="3">
        <v>46109</v>
      </c>
      <c r="I4722">
        <v>3</v>
      </c>
      <c r="J4722">
        <f>_xlfn.XLOOKUP(tbl_logs[[#This Row],[Target_Department]],tbl_DeptWeight[Department], tbl_DeptWeight[Impact Score])</f>
        <v>1</v>
      </c>
      <c r="K4722">
        <f>_xlfn.XLOOKUP(tbl_logs[[#This Row],[Employee_Action]],tbl_ResponseLikelihood[Employee Action],tbl_ResponseLikelihood[Likelihood Score])</f>
        <v>2</v>
      </c>
      <c r="L4722">
        <f>tbl_logs[[#This Row],[Impact Score]]*tbl_logs[[#This Row],[Response Multiplier]]</f>
        <v>2</v>
      </c>
      <c r="M4722" t="str" cm="1">
        <f t="array" ref="M4722">_xlfn.IFS(tbl_logs[[#This Row],[Total Score]]&lt;=4, "Low", tbl_logs[[#This Row],[Total Score]]&lt;=10, "Medium", tbl_logs[[#This Row],[Total Score]]&lt;=19, "High", tbl_logs[[#This Row],[Total Score]]&lt;=25, "Very High")</f>
        <v>Low</v>
      </c>
      <c r="N4722" t="str" cm="1">
        <f t="array" ref="N4722">_xlfn.IFS(tbl_logs[[#This Row],[Total Score]]&lt;=4, "Low", tbl_logs[[#This Row],[Total Score]]&lt;=10, "Medium", tbl_logs[[#This Row],[Total Score]]&lt;=17, "High", tbl_logs[[#This Row],[Total Score]]&lt;=25, "Critical")</f>
        <v>Low</v>
      </c>
    </row>
    <row r="4723" spans="1:14" x14ac:dyDescent="0.3">
      <c r="A4723" t="s">
        <v>2919</v>
      </c>
      <c r="B4723" s="1">
        <v>46109.213194444441</v>
      </c>
      <c r="C4723" t="s">
        <v>47</v>
      </c>
      <c r="D4723" t="s">
        <v>15</v>
      </c>
      <c r="E4723" t="s">
        <v>9</v>
      </c>
      <c r="F4723" t="s">
        <v>20</v>
      </c>
      <c r="G4723" s="2">
        <v>0.21319444444444444</v>
      </c>
      <c r="H4723" s="3">
        <v>46109</v>
      </c>
      <c r="I4723">
        <v>3</v>
      </c>
      <c r="J4723">
        <f>_xlfn.XLOOKUP(tbl_logs[[#This Row],[Target_Department]],tbl_DeptWeight[Department], tbl_DeptWeight[Impact Score])</f>
        <v>1</v>
      </c>
      <c r="K4723">
        <f>_xlfn.XLOOKUP(tbl_logs[[#This Row],[Employee_Action]],tbl_ResponseLikelihood[Employee Action],tbl_ResponseLikelihood[Likelihood Score])</f>
        <v>2</v>
      </c>
      <c r="L4723">
        <f>tbl_logs[[#This Row],[Impact Score]]*tbl_logs[[#This Row],[Response Multiplier]]</f>
        <v>2</v>
      </c>
      <c r="M4723" t="str" cm="1">
        <f t="array" ref="M4723">_xlfn.IFS(tbl_logs[[#This Row],[Total Score]]&lt;=4, "Low", tbl_logs[[#This Row],[Total Score]]&lt;=10, "Medium", tbl_logs[[#This Row],[Total Score]]&lt;=19, "High", tbl_logs[[#This Row],[Total Score]]&lt;=25, "Very High")</f>
        <v>Low</v>
      </c>
      <c r="N4723" t="str" cm="1">
        <f t="array" ref="N4723">_xlfn.IFS(tbl_logs[[#This Row],[Total Score]]&lt;=4, "Low", tbl_logs[[#This Row],[Total Score]]&lt;=10, "Medium", tbl_logs[[#This Row],[Total Score]]&lt;=17, "High", tbl_logs[[#This Row],[Total Score]]&lt;=25, "Critical")</f>
        <v>Low</v>
      </c>
    </row>
    <row r="4724" spans="1:14" x14ac:dyDescent="0.3">
      <c r="A4724" t="s">
        <v>1644</v>
      </c>
      <c r="B4724" s="1">
        <v>46109.213194444441</v>
      </c>
      <c r="C4724" t="s">
        <v>47</v>
      </c>
      <c r="D4724" t="s">
        <v>22</v>
      </c>
      <c r="E4724" t="s">
        <v>9</v>
      </c>
      <c r="F4724" t="s">
        <v>10</v>
      </c>
      <c r="G4724" s="2">
        <v>0.21319444444444444</v>
      </c>
      <c r="H4724" s="3">
        <v>46109</v>
      </c>
      <c r="I4724">
        <v>3</v>
      </c>
      <c r="J4724">
        <f>_xlfn.XLOOKUP(tbl_logs[[#This Row],[Target_Department]],tbl_DeptWeight[Department], tbl_DeptWeight[Impact Score])</f>
        <v>1</v>
      </c>
      <c r="K4724">
        <f>_xlfn.XLOOKUP(tbl_logs[[#This Row],[Employee_Action]],tbl_ResponseLikelihood[Employee Action],tbl_ResponseLikelihood[Likelihood Score])</f>
        <v>2</v>
      </c>
      <c r="L4724">
        <f>tbl_logs[[#This Row],[Impact Score]]*tbl_logs[[#This Row],[Response Multiplier]]</f>
        <v>2</v>
      </c>
      <c r="M4724" t="str" cm="1">
        <f t="array" ref="M4724">_xlfn.IFS(tbl_logs[[#This Row],[Total Score]]&lt;=4, "Low", tbl_logs[[#This Row],[Total Score]]&lt;=10, "Medium", tbl_logs[[#This Row],[Total Score]]&lt;=19, "High", tbl_logs[[#This Row],[Total Score]]&lt;=25, "Very High")</f>
        <v>Low</v>
      </c>
      <c r="N4724" t="str" cm="1">
        <f t="array" ref="N4724">_xlfn.IFS(tbl_logs[[#This Row],[Total Score]]&lt;=4, "Low", tbl_logs[[#This Row],[Total Score]]&lt;=10, "Medium", tbl_logs[[#This Row],[Total Score]]&lt;=17, "High", tbl_logs[[#This Row],[Total Score]]&lt;=25, "Critical")</f>
        <v>Low</v>
      </c>
    </row>
    <row r="4725" spans="1:14" x14ac:dyDescent="0.3">
      <c r="A4725" t="s">
        <v>2855</v>
      </c>
      <c r="B4725" s="1">
        <v>46109.254861111112</v>
      </c>
      <c r="C4725" t="s">
        <v>26</v>
      </c>
      <c r="D4725" t="s">
        <v>15</v>
      </c>
      <c r="E4725" t="s">
        <v>9</v>
      </c>
      <c r="F4725" t="s">
        <v>20</v>
      </c>
      <c r="G4725" s="2">
        <v>0.25486111111111109</v>
      </c>
      <c r="H4725" s="3">
        <v>46109</v>
      </c>
      <c r="I4725">
        <v>3</v>
      </c>
      <c r="J4725">
        <f>_xlfn.XLOOKUP(tbl_logs[[#This Row],[Target_Department]],tbl_DeptWeight[Department], tbl_DeptWeight[Impact Score])</f>
        <v>3</v>
      </c>
      <c r="K4725">
        <f>_xlfn.XLOOKUP(tbl_logs[[#This Row],[Employee_Action]],tbl_ResponseLikelihood[Employee Action],tbl_ResponseLikelihood[Likelihood Score])</f>
        <v>2</v>
      </c>
      <c r="L4725">
        <f>tbl_logs[[#This Row],[Impact Score]]*tbl_logs[[#This Row],[Response Multiplier]]</f>
        <v>6</v>
      </c>
      <c r="M4725" t="str" cm="1">
        <f t="array" ref="M4725">_xlfn.IFS(tbl_logs[[#This Row],[Total Score]]&lt;=4, "Low", tbl_logs[[#This Row],[Total Score]]&lt;=10, "Medium", tbl_logs[[#This Row],[Total Score]]&lt;=19, "High", tbl_logs[[#This Row],[Total Score]]&lt;=25, "Very High")</f>
        <v>Medium</v>
      </c>
      <c r="N4725" t="str" cm="1">
        <f t="array" ref="N4725">_xlfn.IFS(tbl_logs[[#This Row],[Total Score]]&lt;=4, "Low", tbl_logs[[#This Row],[Total Score]]&lt;=10, "Medium", tbl_logs[[#This Row],[Total Score]]&lt;=17, "High", tbl_logs[[#This Row],[Total Score]]&lt;=25, "Critical")</f>
        <v>Medium</v>
      </c>
    </row>
    <row r="4726" spans="1:14" x14ac:dyDescent="0.3">
      <c r="A4726" t="s">
        <v>3958</v>
      </c>
      <c r="B4726" s="1">
        <v>46109.290277777778</v>
      </c>
      <c r="C4726" t="s">
        <v>47</v>
      </c>
      <c r="D4726" t="s">
        <v>18</v>
      </c>
      <c r="E4726" t="s">
        <v>31</v>
      </c>
      <c r="F4726" t="s">
        <v>10</v>
      </c>
      <c r="G4726" s="2">
        <v>0.2902777777777778</v>
      </c>
      <c r="H4726" s="3">
        <v>46109</v>
      </c>
      <c r="I4726">
        <v>3</v>
      </c>
      <c r="J4726">
        <f>_xlfn.XLOOKUP(tbl_logs[[#This Row],[Target_Department]],tbl_DeptWeight[Department], tbl_DeptWeight[Impact Score])</f>
        <v>1</v>
      </c>
      <c r="K4726">
        <f>_xlfn.XLOOKUP(tbl_logs[[#This Row],[Employee_Action]],tbl_ResponseLikelihood[Employee Action],tbl_ResponseLikelihood[Likelihood Score])</f>
        <v>2</v>
      </c>
      <c r="L4726">
        <f>tbl_logs[[#This Row],[Impact Score]]*tbl_logs[[#This Row],[Response Multiplier]]</f>
        <v>2</v>
      </c>
      <c r="M4726" t="str" cm="1">
        <f t="array" ref="M4726">_xlfn.IFS(tbl_logs[[#This Row],[Total Score]]&lt;=4, "Low", tbl_logs[[#This Row],[Total Score]]&lt;=10, "Medium", tbl_logs[[#This Row],[Total Score]]&lt;=19, "High", tbl_logs[[#This Row],[Total Score]]&lt;=25, "Very High")</f>
        <v>Low</v>
      </c>
      <c r="N4726" t="str" cm="1">
        <f t="array" ref="N4726">_xlfn.IFS(tbl_logs[[#This Row],[Total Score]]&lt;=4, "Low", tbl_logs[[#This Row],[Total Score]]&lt;=10, "Medium", tbl_logs[[#This Row],[Total Score]]&lt;=17, "High", tbl_logs[[#This Row],[Total Score]]&lt;=25, "Critical")</f>
        <v>Low</v>
      </c>
    </row>
    <row r="4727" spans="1:14" x14ac:dyDescent="0.3">
      <c r="A4727" t="s">
        <v>2711</v>
      </c>
      <c r="B4727" s="1">
        <v>46109.321527777778</v>
      </c>
      <c r="C4727" t="s">
        <v>40</v>
      </c>
      <c r="D4727" t="s">
        <v>8</v>
      </c>
      <c r="E4727" t="s">
        <v>16</v>
      </c>
      <c r="F4727" t="s">
        <v>10</v>
      </c>
      <c r="G4727" s="2">
        <v>0.3215277777777778</v>
      </c>
      <c r="H4727" s="3">
        <v>46109</v>
      </c>
      <c r="I4727">
        <v>3</v>
      </c>
      <c r="J4727">
        <f>_xlfn.XLOOKUP(tbl_logs[[#This Row],[Target_Department]],tbl_DeptWeight[Department], tbl_DeptWeight[Impact Score])</f>
        <v>5</v>
      </c>
      <c r="K4727">
        <f>_xlfn.XLOOKUP(tbl_logs[[#This Row],[Employee_Action]],tbl_ResponseLikelihood[Employee Action],tbl_ResponseLikelihood[Likelihood Score])</f>
        <v>2</v>
      </c>
      <c r="L4727">
        <f>tbl_logs[[#This Row],[Impact Score]]*tbl_logs[[#This Row],[Response Multiplier]]</f>
        <v>10</v>
      </c>
      <c r="M4727" t="str" cm="1">
        <f t="array" ref="M4727">_xlfn.IFS(tbl_logs[[#This Row],[Total Score]]&lt;=4, "Low", tbl_logs[[#This Row],[Total Score]]&lt;=10, "Medium", tbl_logs[[#This Row],[Total Score]]&lt;=19, "High", tbl_logs[[#This Row],[Total Score]]&lt;=25, "Very High")</f>
        <v>Medium</v>
      </c>
      <c r="N4727" t="str" cm="1">
        <f t="array" ref="N4727">_xlfn.IFS(tbl_logs[[#This Row],[Total Score]]&lt;=4, "Low", tbl_logs[[#This Row],[Total Score]]&lt;=10, "Medium", tbl_logs[[#This Row],[Total Score]]&lt;=17, "High", tbl_logs[[#This Row],[Total Score]]&lt;=25, "Critical")</f>
        <v>Medium</v>
      </c>
    </row>
    <row r="4728" spans="1:14" x14ac:dyDescent="0.3">
      <c r="A4728" t="s">
        <v>4935</v>
      </c>
      <c r="B4728" s="1">
        <v>46109.35</v>
      </c>
      <c r="C4728" t="s">
        <v>40</v>
      </c>
      <c r="D4728" t="s">
        <v>15</v>
      </c>
      <c r="E4728" t="s">
        <v>16</v>
      </c>
      <c r="F4728" t="s">
        <v>10</v>
      </c>
      <c r="G4728" s="2">
        <v>0.35</v>
      </c>
      <c r="H4728" s="3">
        <v>46109</v>
      </c>
      <c r="I4728">
        <v>3</v>
      </c>
      <c r="J4728">
        <f>_xlfn.XLOOKUP(tbl_logs[[#This Row],[Target_Department]],tbl_DeptWeight[Department], tbl_DeptWeight[Impact Score])</f>
        <v>5</v>
      </c>
      <c r="K4728">
        <f>_xlfn.XLOOKUP(tbl_logs[[#This Row],[Employee_Action]],tbl_ResponseLikelihood[Employee Action],tbl_ResponseLikelihood[Likelihood Score])</f>
        <v>2</v>
      </c>
      <c r="L4728">
        <f>tbl_logs[[#This Row],[Impact Score]]*tbl_logs[[#This Row],[Response Multiplier]]</f>
        <v>10</v>
      </c>
      <c r="M4728" t="str" cm="1">
        <f t="array" ref="M4728">_xlfn.IFS(tbl_logs[[#This Row],[Total Score]]&lt;=4, "Low", tbl_logs[[#This Row],[Total Score]]&lt;=10, "Medium", tbl_logs[[#This Row],[Total Score]]&lt;=19, "High", tbl_logs[[#This Row],[Total Score]]&lt;=25, "Very High")</f>
        <v>Medium</v>
      </c>
      <c r="N4728" t="str" cm="1">
        <f t="array" ref="N4728">_xlfn.IFS(tbl_logs[[#This Row],[Total Score]]&lt;=4, "Low", tbl_logs[[#This Row],[Total Score]]&lt;=10, "Medium", tbl_logs[[#This Row],[Total Score]]&lt;=17, "High", tbl_logs[[#This Row],[Total Score]]&lt;=25, "Critical")</f>
        <v>Medium</v>
      </c>
    </row>
    <row r="4729" spans="1:14" x14ac:dyDescent="0.3">
      <c r="A4729" t="s">
        <v>3350</v>
      </c>
      <c r="B4729" s="1">
        <v>46109.352777777778</v>
      </c>
      <c r="C4729" t="s">
        <v>12</v>
      </c>
      <c r="D4729" t="s">
        <v>18</v>
      </c>
      <c r="E4729" t="s">
        <v>9</v>
      </c>
      <c r="F4729" t="s">
        <v>10</v>
      </c>
      <c r="G4729" s="2">
        <v>0.3527777777777778</v>
      </c>
      <c r="H4729" s="3">
        <v>46109</v>
      </c>
      <c r="I4729">
        <v>3</v>
      </c>
      <c r="J4729">
        <f>_xlfn.XLOOKUP(tbl_logs[[#This Row],[Target_Department]],tbl_DeptWeight[Department], tbl_DeptWeight[Impact Score])</f>
        <v>1</v>
      </c>
      <c r="K4729">
        <f>_xlfn.XLOOKUP(tbl_logs[[#This Row],[Employee_Action]],tbl_ResponseLikelihood[Employee Action],tbl_ResponseLikelihood[Likelihood Score])</f>
        <v>2</v>
      </c>
      <c r="L4729">
        <f>tbl_logs[[#This Row],[Impact Score]]*tbl_logs[[#This Row],[Response Multiplier]]</f>
        <v>2</v>
      </c>
      <c r="M4729" t="str" cm="1">
        <f t="array" ref="M4729">_xlfn.IFS(tbl_logs[[#This Row],[Total Score]]&lt;=4, "Low", tbl_logs[[#This Row],[Total Score]]&lt;=10, "Medium", tbl_logs[[#This Row],[Total Score]]&lt;=19, "High", tbl_logs[[#This Row],[Total Score]]&lt;=25, "Very High")</f>
        <v>Low</v>
      </c>
      <c r="N4729" t="str" cm="1">
        <f t="array" ref="N4729">_xlfn.IFS(tbl_logs[[#This Row],[Total Score]]&lt;=4, "Low", tbl_logs[[#This Row],[Total Score]]&lt;=10, "Medium", tbl_logs[[#This Row],[Total Score]]&lt;=17, "High", tbl_logs[[#This Row],[Total Score]]&lt;=25, "Critical")</f>
        <v>Low</v>
      </c>
    </row>
    <row r="4730" spans="1:14" x14ac:dyDescent="0.3">
      <c r="A4730" t="s">
        <v>834</v>
      </c>
      <c r="B4730" s="1">
        <v>46109.359027777777</v>
      </c>
      <c r="C4730" t="s">
        <v>7</v>
      </c>
      <c r="D4730" t="s">
        <v>18</v>
      </c>
      <c r="E4730" t="s">
        <v>16</v>
      </c>
      <c r="F4730" t="s">
        <v>33</v>
      </c>
      <c r="G4730" s="2">
        <v>0.35902777777777778</v>
      </c>
      <c r="H4730" s="3">
        <v>46109</v>
      </c>
      <c r="I4730">
        <v>3</v>
      </c>
      <c r="J4730">
        <f>_xlfn.XLOOKUP(tbl_logs[[#This Row],[Target_Department]],tbl_DeptWeight[Department], tbl_DeptWeight[Impact Score])</f>
        <v>3</v>
      </c>
      <c r="K4730">
        <f>_xlfn.XLOOKUP(tbl_logs[[#This Row],[Employee_Action]],tbl_ResponseLikelihood[Employee Action],tbl_ResponseLikelihood[Likelihood Score])</f>
        <v>4</v>
      </c>
      <c r="L4730">
        <f>tbl_logs[[#This Row],[Impact Score]]*tbl_logs[[#This Row],[Response Multiplier]]</f>
        <v>12</v>
      </c>
      <c r="M4730" t="str" cm="1">
        <f t="array" ref="M4730">_xlfn.IFS(tbl_logs[[#This Row],[Total Score]]&lt;=4, "Low", tbl_logs[[#This Row],[Total Score]]&lt;=10, "Medium", tbl_logs[[#This Row],[Total Score]]&lt;=19, "High", tbl_logs[[#This Row],[Total Score]]&lt;=25, "Very High")</f>
        <v>High</v>
      </c>
      <c r="N4730" t="str" cm="1">
        <f t="array" ref="N4730">_xlfn.IFS(tbl_logs[[#This Row],[Total Score]]&lt;=4, "Low", tbl_logs[[#This Row],[Total Score]]&lt;=10, "Medium", tbl_logs[[#This Row],[Total Score]]&lt;=17, "High", tbl_logs[[#This Row],[Total Score]]&lt;=25, "Critical")</f>
        <v>High</v>
      </c>
    </row>
    <row r="4731" spans="1:14" x14ac:dyDescent="0.3">
      <c r="A4731" t="s">
        <v>1518</v>
      </c>
      <c r="B4731" s="1">
        <v>46109.388194444444</v>
      </c>
      <c r="C4731" t="s">
        <v>35</v>
      </c>
      <c r="D4731" t="s">
        <v>15</v>
      </c>
      <c r="E4731" t="s">
        <v>31</v>
      </c>
      <c r="F4731" t="s">
        <v>13</v>
      </c>
      <c r="G4731" s="2">
        <v>0.38819444444444445</v>
      </c>
      <c r="H4731" s="3">
        <v>46109</v>
      </c>
      <c r="I4731">
        <v>3</v>
      </c>
      <c r="J4731">
        <f>_xlfn.XLOOKUP(tbl_logs[[#This Row],[Target_Department]],tbl_DeptWeight[Department], tbl_DeptWeight[Impact Score])</f>
        <v>1</v>
      </c>
      <c r="K4731">
        <f>_xlfn.XLOOKUP(tbl_logs[[#This Row],[Employee_Action]],tbl_ResponseLikelihood[Employee Action],tbl_ResponseLikelihood[Likelihood Score])</f>
        <v>1</v>
      </c>
      <c r="L4731">
        <f>tbl_logs[[#This Row],[Impact Score]]*tbl_logs[[#This Row],[Response Multiplier]]</f>
        <v>1</v>
      </c>
      <c r="M4731" t="str" cm="1">
        <f t="array" ref="M4731">_xlfn.IFS(tbl_logs[[#This Row],[Total Score]]&lt;=4, "Low", tbl_logs[[#This Row],[Total Score]]&lt;=10, "Medium", tbl_logs[[#This Row],[Total Score]]&lt;=19, "High", tbl_logs[[#This Row],[Total Score]]&lt;=25, "Very High")</f>
        <v>Low</v>
      </c>
      <c r="N4731" t="str" cm="1">
        <f t="array" ref="N4731">_xlfn.IFS(tbl_logs[[#This Row],[Total Score]]&lt;=4, "Low", tbl_logs[[#This Row],[Total Score]]&lt;=10, "Medium", tbl_logs[[#This Row],[Total Score]]&lt;=17, "High", tbl_logs[[#This Row],[Total Score]]&lt;=25, "Critical")</f>
        <v>Low</v>
      </c>
    </row>
    <row r="4732" spans="1:14" x14ac:dyDescent="0.3">
      <c r="A4732" t="s">
        <v>4023</v>
      </c>
      <c r="B4732" s="1">
        <v>46109.413888888892</v>
      </c>
      <c r="C4732" t="s">
        <v>47</v>
      </c>
      <c r="D4732" t="s">
        <v>18</v>
      </c>
      <c r="E4732" t="s">
        <v>19</v>
      </c>
      <c r="F4732" t="s">
        <v>20</v>
      </c>
      <c r="G4732" s="2">
        <v>0.41388888888888886</v>
      </c>
      <c r="H4732" s="3">
        <v>46109</v>
      </c>
      <c r="I4732">
        <v>3</v>
      </c>
      <c r="J4732">
        <f>_xlfn.XLOOKUP(tbl_logs[[#This Row],[Target_Department]],tbl_DeptWeight[Department], tbl_DeptWeight[Impact Score])</f>
        <v>1</v>
      </c>
      <c r="K4732">
        <f>_xlfn.XLOOKUP(tbl_logs[[#This Row],[Employee_Action]],tbl_ResponseLikelihood[Employee Action],tbl_ResponseLikelihood[Likelihood Score])</f>
        <v>2</v>
      </c>
      <c r="L4732">
        <f>tbl_logs[[#This Row],[Impact Score]]*tbl_logs[[#This Row],[Response Multiplier]]</f>
        <v>2</v>
      </c>
      <c r="M4732" t="str" cm="1">
        <f t="array" ref="M4732">_xlfn.IFS(tbl_logs[[#This Row],[Total Score]]&lt;=4, "Low", tbl_logs[[#This Row],[Total Score]]&lt;=10, "Medium", tbl_logs[[#This Row],[Total Score]]&lt;=19, "High", tbl_logs[[#This Row],[Total Score]]&lt;=25, "Very High")</f>
        <v>Low</v>
      </c>
      <c r="N4732" t="str" cm="1">
        <f t="array" ref="N4732">_xlfn.IFS(tbl_logs[[#This Row],[Total Score]]&lt;=4, "Low", tbl_logs[[#This Row],[Total Score]]&lt;=10, "Medium", tbl_logs[[#This Row],[Total Score]]&lt;=17, "High", tbl_logs[[#This Row],[Total Score]]&lt;=25, "Critical")</f>
        <v>Low</v>
      </c>
    </row>
    <row r="4733" spans="1:14" x14ac:dyDescent="0.3">
      <c r="A4733" t="s">
        <v>2514</v>
      </c>
      <c r="B4733" s="1">
        <v>46109.418055555558</v>
      </c>
      <c r="C4733" t="s">
        <v>7</v>
      </c>
      <c r="D4733" t="s">
        <v>18</v>
      </c>
      <c r="E4733" t="s">
        <v>19</v>
      </c>
      <c r="F4733" t="s">
        <v>20</v>
      </c>
      <c r="G4733" s="2">
        <v>0.41805555555555557</v>
      </c>
      <c r="H4733" s="3">
        <v>46109</v>
      </c>
      <c r="I4733">
        <v>3</v>
      </c>
      <c r="J4733">
        <f>_xlfn.XLOOKUP(tbl_logs[[#This Row],[Target_Department]],tbl_DeptWeight[Department], tbl_DeptWeight[Impact Score])</f>
        <v>3</v>
      </c>
      <c r="K4733">
        <f>_xlfn.XLOOKUP(tbl_logs[[#This Row],[Employee_Action]],tbl_ResponseLikelihood[Employee Action],tbl_ResponseLikelihood[Likelihood Score])</f>
        <v>2</v>
      </c>
      <c r="L4733">
        <f>tbl_logs[[#This Row],[Impact Score]]*tbl_logs[[#This Row],[Response Multiplier]]</f>
        <v>6</v>
      </c>
      <c r="M4733" t="str" cm="1">
        <f t="array" ref="M4733">_xlfn.IFS(tbl_logs[[#This Row],[Total Score]]&lt;=4, "Low", tbl_logs[[#This Row],[Total Score]]&lt;=10, "Medium", tbl_logs[[#This Row],[Total Score]]&lt;=19, "High", tbl_logs[[#This Row],[Total Score]]&lt;=25, "Very High")</f>
        <v>Medium</v>
      </c>
      <c r="N4733" t="str" cm="1">
        <f t="array" ref="N4733">_xlfn.IFS(tbl_logs[[#This Row],[Total Score]]&lt;=4, "Low", tbl_logs[[#This Row],[Total Score]]&lt;=10, "Medium", tbl_logs[[#This Row],[Total Score]]&lt;=17, "High", tbl_logs[[#This Row],[Total Score]]&lt;=25, "Critical")</f>
        <v>Medium</v>
      </c>
    </row>
    <row r="4734" spans="1:14" x14ac:dyDescent="0.3">
      <c r="A4734" t="s">
        <v>1246</v>
      </c>
      <c r="B4734" s="1">
        <v>46109.434027777781</v>
      </c>
      <c r="C4734" t="s">
        <v>35</v>
      </c>
      <c r="D4734" t="s">
        <v>22</v>
      </c>
      <c r="E4734" t="s">
        <v>19</v>
      </c>
      <c r="F4734" t="s">
        <v>10</v>
      </c>
      <c r="G4734" s="2">
        <v>0.43402777777777779</v>
      </c>
      <c r="H4734" s="3">
        <v>46109</v>
      </c>
      <c r="I4734">
        <v>3</v>
      </c>
      <c r="J4734">
        <f>_xlfn.XLOOKUP(tbl_logs[[#This Row],[Target_Department]],tbl_DeptWeight[Department], tbl_DeptWeight[Impact Score])</f>
        <v>1</v>
      </c>
      <c r="K4734">
        <f>_xlfn.XLOOKUP(tbl_logs[[#This Row],[Employee_Action]],tbl_ResponseLikelihood[Employee Action],tbl_ResponseLikelihood[Likelihood Score])</f>
        <v>2</v>
      </c>
      <c r="L4734">
        <f>tbl_logs[[#This Row],[Impact Score]]*tbl_logs[[#This Row],[Response Multiplier]]</f>
        <v>2</v>
      </c>
      <c r="M4734" t="str" cm="1">
        <f t="array" ref="M4734">_xlfn.IFS(tbl_logs[[#This Row],[Total Score]]&lt;=4, "Low", tbl_logs[[#This Row],[Total Score]]&lt;=10, "Medium", tbl_logs[[#This Row],[Total Score]]&lt;=19, "High", tbl_logs[[#This Row],[Total Score]]&lt;=25, "Very High")</f>
        <v>Low</v>
      </c>
      <c r="N4734" t="str" cm="1">
        <f t="array" ref="N4734">_xlfn.IFS(tbl_logs[[#This Row],[Total Score]]&lt;=4, "Low", tbl_logs[[#This Row],[Total Score]]&lt;=10, "Medium", tbl_logs[[#This Row],[Total Score]]&lt;=17, "High", tbl_logs[[#This Row],[Total Score]]&lt;=25, "Critical")</f>
        <v>Low</v>
      </c>
    </row>
    <row r="4735" spans="1:14" x14ac:dyDescent="0.3">
      <c r="A4735" t="s">
        <v>1278</v>
      </c>
      <c r="B4735" s="1">
        <v>46109.464583333334</v>
      </c>
      <c r="C4735" t="s">
        <v>35</v>
      </c>
      <c r="D4735" t="s">
        <v>8</v>
      </c>
      <c r="E4735" t="s">
        <v>9</v>
      </c>
      <c r="F4735" t="s">
        <v>20</v>
      </c>
      <c r="G4735" s="2">
        <v>0.46458333333333335</v>
      </c>
      <c r="H4735" s="3">
        <v>46109</v>
      </c>
      <c r="I4735">
        <v>3</v>
      </c>
      <c r="J4735">
        <f>_xlfn.XLOOKUP(tbl_logs[[#This Row],[Target_Department]],tbl_DeptWeight[Department], tbl_DeptWeight[Impact Score])</f>
        <v>1</v>
      </c>
      <c r="K4735">
        <f>_xlfn.XLOOKUP(tbl_logs[[#This Row],[Employee_Action]],tbl_ResponseLikelihood[Employee Action],tbl_ResponseLikelihood[Likelihood Score])</f>
        <v>2</v>
      </c>
      <c r="L4735">
        <f>tbl_logs[[#This Row],[Impact Score]]*tbl_logs[[#This Row],[Response Multiplier]]</f>
        <v>2</v>
      </c>
      <c r="M4735" t="str" cm="1">
        <f t="array" ref="M4735">_xlfn.IFS(tbl_logs[[#This Row],[Total Score]]&lt;=4, "Low", tbl_logs[[#This Row],[Total Score]]&lt;=10, "Medium", tbl_logs[[#This Row],[Total Score]]&lt;=19, "High", tbl_logs[[#This Row],[Total Score]]&lt;=25, "Very High")</f>
        <v>Low</v>
      </c>
      <c r="N4735" t="str" cm="1">
        <f t="array" ref="N4735">_xlfn.IFS(tbl_logs[[#This Row],[Total Score]]&lt;=4, "Low", tbl_logs[[#This Row],[Total Score]]&lt;=10, "Medium", tbl_logs[[#This Row],[Total Score]]&lt;=17, "High", tbl_logs[[#This Row],[Total Score]]&lt;=25, "Critical")</f>
        <v>Low</v>
      </c>
    </row>
    <row r="4736" spans="1:14" x14ac:dyDescent="0.3">
      <c r="A4736" t="s">
        <v>4830</v>
      </c>
      <c r="B4736" s="1">
        <v>46109.465277777781</v>
      </c>
      <c r="C4736" t="s">
        <v>7</v>
      </c>
      <c r="D4736" t="s">
        <v>18</v>
      </c>
      <c r="E4736" t="s">
        <v>19</v>
      </c>
      <c r="F4736" t="s">
        <v>10</v>
      </c>
      <c r="G4736" s="2">
        <v>0.46527777777777779</v>
      </c>
      <c r="H4736" s="3">
        <v>46109</v>
      </c>
      <c r="I4736">
        <v>3</v>
      </c>
      <c r="J4736">
        <f>_xlfn.XLOOKUP(tbl_logs[[#This Row],[Target_Department]],tbl_DeptWeight[Department], tbl_DeptWeight[Impact Score])</f>
        <v>3</v>
      </c>
      <c r="K4736">
        <f>_xlfn.XLOOKUP(tbl_logs[[#This Row],[Employee_Action]],tbl_ResponseLikelihood[Employee Action],tbl_ResponseLikelihood[Likelihood Score])</f>
        <v>2</v>
      </c>
      <c r="L4736">
        <f>tbl_logs[[#This Row],[Impact Score]]*tbl_logs[[#This Row],[Response Multiplier]]</f>
        <v>6</v>
      </c>
      <c r="M4736" t="str" cm="1">
        <f t="array" ref="M4736">_xlfn.IFS(tbl_logs[[#This Row],[Total Score]]&lt;=4, "Low", tbl_logs[[#This Row],[Total Score]]&lt;=10, "Medium", tbl_logs[[#This Row],[Total Score]]&lt;=19, "High", tbl_logs[[#This Row],[Total Score]]&lt;=25, "Very High")</f>
        <v>Medium</v>
      </c>
      <c r="N4736" t="str" cm="1">
        <f t="array" ref="N4736">_xlfn.IFS(tbl_logs[[#This Row],[Total Score]]&lt;=4, "Low", tbl_logs[[#This Row],[Total Score]]&lt;=10, "Medium", tbl_logs[[#This Row],[Total Score]]&lt;=17, "High", tbl_logs[[#This Row],[Total Score]]&lt;=25, "Critical")</f>
        <v>Medium</v>
      </c>
    </row>
    <row r="4737" spans="1:14" x14ac:dyDescent="0.3">
      <c r="A4737" t="s">
        <v>4417</v>
      </c>
      <c r="B4737" s="1">
        <v>46109.490972222222</v>
      </c>
      <c r="C4737" t="s">
        <v>12</v>
      </c>
      <c r="D4737" t="s">
        <v>8</v>
      </c>
      <c r="E4737" t="s">
        <v>19</v>
      </c>
      <c r="F4737" t="s">
        <v>10</v>
      </c>
      <c r="G4737" s="2">
        <v>0.4909722222222222</v>
      </c>
      <c r="H4737" s="3">
        <v>46109</v>
      </c>
      <c r="I4737">
        <v>3</v>
      </c>
      <c r="J4737">
        <f>_xlfn.XLOOKUP(tbl_logs[[#This Row],[Target_Department]],tbl_DeptWeight[Department], tbl_DeptWeight[Impact Score])</f>
        <v>1</v>
      </c>
      <c r="K4737">
        <f>_xlfn.XLOOKUP(tbl_logs[[#This Row],[Employee_Action]],tbl_ResponseLikelihood[Employee Action],tbl_ResponseLikelihood[Likelihood Score])</f>
        <v>2</v>
      </c>
      <c r="L4737">
        <f>tbl_logs[[#This Row],[Impact Score]]*tbl_logs[[#This Row],[Response Multiplier]]</f>
        <v>2</v>
      </c>
      <c r="M4737" t="str" cm="1">
        <f t="array" ref="M4737">_xlfn.IFS(tbl_logs[[#This Row],[Total Score]]&lt;=4, "Low", tbl_logs[[#This Row],[Total Score]]&lt;=10, "Medium", tbl_logs[[#This Row],[Total Score]]&lt;=19, "High", tbl_logs[[#This Row],[Total Score]]&lt;=25, "Very High")</f>
        <v>Low</v>
      </c>
      <c r="N4737" t="str" cm="1">
        <f t="array" ref="N4737">_xlfn.IFS(tbl_logs[[#This Row],[Total Score]]&lt;=4, "Low", tbl_logs[[#This Row],[Total Score]]&lt;=10, "Medium", tbl_logs[[#This Row],[Total Score]]&lt;=17, "High", tbl_logs[[#This Row],[Total Score]]&lt;=25, "Critical")</f>
        <v>Low</v>
      </c>
    </row>
    <row r="4738" spans="1:14" x14ac:dyDescent="0.3">
      <c r="A4738" t="s">
        <v>3063</v>
      </c>
      <c r="B4738" s="1">
        <v>46109.525694444441</v>
      </c>
      <c r="C4738" t="s">
        <v>7</v>
      </c>
      <c r="D4738" t="s">
        <v>15</v>
      </c>
      <c r="E4738" t="s">
        <v>19</v>
      </c>
      <c r="F4738" t="s">
        <v>10</v>
      </c>
      <c r="G4738" s="2">
        <v>0.52569444444444446</v>
      </c>
      <c r="H4738" s="3">
        <v>46109</v>
      </c>
      <c r="I4738">
        <v>3</v>
      </c>
      <c r="J4738">
        <f>_xlfn.XLOOKUP(tbl_logs[[#This Row],[Target_Department]],tbl_DeptWeight[Department], tbl_DeptWeight[Impact Score])</f>
        <v>3</v>
      </c>
      <c r="K4738">
        <f>_xlfn.XLOOKUP(tbl_logs[[#This Row],[Employee_Action]],tbl_ResponseLikelihood[Employee Action],tbl_ResponseLikelihood[Likelihood Score])</f>
        <v>2</v>
      </c>
      <c r="L4738">
        <f>tbl_logs[[#This Row],[Impact Score]]*tbl_logs[[#This Row],[Response Multiplier]]</f>
        <v>6</v>
      </c>
      <c r="M4738" t="str" cm="1">
        <f t="array" ref="M4738">_xlfn.IFS(tbl_logs[[#This Row],[Total Score]]&lt;=4, "Low", tbl_logs[[#This Row],[Total Score]]&lt;=10, "Medium", tbl_logs[[#This Row],[Total Score]]&lt;=19, "High", tbl_logs[[#This Row],[Total Score]]&lt;=25, "Very High")</f>
        <v>Medium</v>
      </c>
      <c r="N4738" t="str" cm="1">
        <f t="array" ref="N4738">_xlfn.IFS(tbl_logs[[#This Row],[Total Score]]&lt;=4, "Low", tbl_logs[[#This Row],[Total Score]]&lt;=10, "Medium", tbl_logs[[#This Row],[Total Score]]&lt;=17, "High", tbl_logs[[#This Row],[Total Score]]&lt;=25, "Critical")</f>
        <v>Medium</v>
      </c>
    </row>
    <row r="4739" spans="1:14" x14ac:dyDescent="0.3">
      <c r="A4739" t="s">
        <v>2445</v>
      </c>
      <c r="B4739" s="1">
        <v>46109.589583333334</v>
      </c>
      <c r="C4739" t="s">
        <v>26</v>
      </c>
      <c r="D4739" t="s">
        <v>8</v>
      </c>
      <c r="E4739" t="s">
        <v>19</v>
      </c>
      <c r="F4739" t="s">
        <v>20</v>
      </c>
      <c r="G4739" s="2">
        <v>0.58958333333333335</v>
      </c>
      <c r="H4739" s="3">
        <v>46109</v>
      </c>
      <c r="I4739">
        <v>3</v>
      </c>
      <c r="J4739">
        <f>_xlfn.XLOOKUP(tbl_logs[[#This Row],[Target_Department]],tbl_DeptWeight[Department], tbl_DeptWeight[Impact Score])</f>
        <v>3</v>
      </c>
      <c r="K4739">
        <f>_xlfn.XLOOKUP(tbl_logs[[#This Row],[Employee_Action]],tbl_ResponseLikelihood[Employee Action],tbl_ResponseLikelihood[Likelihood Score])</f>
        <v>2</v>
      </c>
      <c r="L4739">
        <f>tbl_logs[[#This Row],[Impact Score]]*tbl_logs[[#This Row],[Response Multiplier]]</f>
        <v>6</v>
      </c>
      <c r="M4739" t="str" cm="1">
        <f t="array" ref="M4739">_xlfn.IFS(tbl_logs[[#This Row],[Total Score]]&lt;=4, "Low", tbl_logs[[#This Row],[Total Score]]&lt;=10, "Medium", tbl_logs[[#This Row],[Total Score]]&lt;=19, "High", tbl_logs[[#This Row],[Total Score]]&lt;=25, "Very High")</f>
        <v>Medium</v>
      </c>
      <c r="N4739" t="str" cm="1">
        <f t="array" ref="N4739">_xlfn.IFS(tbl_logs[[#This Row],[Total Score]]&lt;=4, "Low", tbl_logs[[#This Row],[Total Score]]&lt;=10, "Medium", tbl_logs[[#This Row],[Total Score]]&lt;=17, "High", tbl_logs[[#This Row],[Total Score]]&lt;=25, "Critical")</f>
        <v>Medium</v>
      </c>
    </row>
    <row r="4740" spans="1:14" x14ac:dyDescent="0.3">
      <c r="A4740" t="s">
        <v>3353</v>
      </c>
      <c r="B4740" s="1">
        <v>46109.59652777778</v>
      </c>
      <c r="C4740" t="s">
        <v>12</v>
      </c>
      <c r="D4740" t="s">
        <v>22</v>
      </c>
      <c r="E4740" t="s">
        <v>19</v>
      </c>
      <c r="F4740" t="s">
        <v>13</v>
      </c>
      <c r="G4740" s="2">
        <v>0.59652777777777777</v>
      </c>
      <c r="H4740" s="3">
        <v>46109</v>
      </c>
      <c r="I4740">
        <v>3</v>
      </c>
      <c r="J4740">
        <f>_xlfn.XLOOKUP(tbl_logs[[#This Row],[Target_Department]],tbl_DeptWeight[Department], tbl_DeptWeight[Impact Score])</f>
        <v>1</v>
      </c>
      <c r="K4740">
        <f>_xlfn.XLOOKUP(tbl_logs[[#This Row],[Employee_Action]],tbl_ResponseLikelihood[Employee Action],tbl_ResponseLikelihood[Likelihood Score])</f>
        <v>1</v>
      </c>
      <c r="L4740">
        <f>tbl_logs[[#This Row],[Impact Score]]*tbl_logs[[#This Row],[Response Multiplier]]</f>
        <v>1</v>
      </c>
      <c r="M4740" t="str" cm="1">
        <f t="array" ref="M4740">_xlfn.IFS(tbl_logs[[#This Row],[Total Score]]&lt;=4, "Low", tbl_logs[[#This Row],[Total Score]]&lt;=10, "Medium", tbl_logs[[#This Row],[Total Score]]&lt;=19, "High", tbl_logs[[#This Row],[Total Score]]&lt;=25, "Very High")</f>
        <v>Low</v>
      </c>
      <c r="N4740" t="str" cm="1">
        <f t="array" ref="N4740">_xlfn.IFS(tbl_logs[[#This Row],[Total Score]]&lt;=4, "Low", tbl_logs[[#This Row],[Total Score]]&lt;=10, "Medium", tbl_logs[[#This Row],[Total Score]]&lt;=17, "High", tbl_logs[[#This Row],[Total Score]]&lt;=25, "Critical")</f>
        <v>Low</v>
      </c>
    </row>
    <row r="4741" spans="1:14" x14ac:dyDescent="0.3">
      <c r="A4741" t="s">
        <v>3392</v>
      </c>
      <c r="B4741" s="1">
        <v>46109.606944444444</v>
      </c>
      <c r="C4741" t="s">
        <v>7</v>
      </c>
      <c r="D4741" t="s">
        <v>22</v>
      </c>
      <c r="E4741" t="s">
        <v>31</v>
      </c>
      <c r="F4741" t="s">
        <v>20</v>
      </c>
      <c r="G4741" s="2">
        <v>0.6069444444444444</v>
      </c>
      <c r="H4741" s="3">
        <v>46109</v>
      </c>
      <c r="I4741">
        <v>3</v>
      </c>
      <c r="J4741">
        <f>_xlfn.XLOOKUP(tbl_logs[[#This Row],[Target_Department]],tbl_DeptWeight[Department], tbl_DeptWeight[Impact Score])</f>
        <v>3</v>
      </c>
      <c r="K4741">
        <f>_xlfn.XLOOKUP(tbl_logs[[#This Row],[Employee_Action]],tbl_ResponseLikelihood[Employee Action],tbl_ResponseLikelihood[Likelihood Score])</f>
        <v>2</v>
      </c>
      <c r="L4741">
        <f>tbl_logs[[#This Row],[Impact Score]]*tbl_logs[[#This Row],[Response Multiplier]]</f>
        <v>6</v>
      </c>
      <c r="M4741" t="str" cm="1">
        <f t="array" ref="M4741">_xlfn.IFS(tbl_logs[[#This Row],[Total Score]]&lt;=4, "Low", tbl_logs[[#This Row],[Total Score]]&lt;=10, "Medium", tbl_logs[[#This Row],[Total Score]]&lt;=19, "High", tbl_logs[[#This Row],[Total Score]]&lt;=25, "Very High")</f>
        <v>Medium</v>
      </c>
      <c r="N4741" t="str" cm="1">
        <f t="array" ref="N4741">_xlfn.IFS(tbl_logs[[#This Row],[Total Score]]&lt;=4, "Low", tbl_logs[[#This Row],[Total Score]]&lt;=10, "Medium", tbl_logs[[#This Row],[Total Score]]&lt;=17, "High", tbl_logs[[#This Row],[Total Score]]&lt;=25, "Critical")</f>
        <v>Medium</v>
      </c>
    </row>
    <row r="4742" spans="1:14" x14ac:dyDescent="0.3">
      <c r="A4742" t="s">
        <v>2052</v>
      </c>
      <c r="B4742" s="1">
        <v>46109.650694444441</v>
      </c>
      <c r="C4742" t="s">
        <v>7</v>
      </c>
      <c r="D4742" t="s">
        <v>18</v>
      </c>
      <c r="E4742" t="s">
        <v>9</v>
      </c>
      <c r="F4742" t="s">
        <v>10</v>
      </c>
      <c r="G4742" s="2">
        <v>0.65069444444444446</v>
      </c>
      <c r="H4742" s="3">
        <v>46109</v>
      </c>
      <c r="I4742">
        <v>3</v>
      </c>
      <c r="J4742">
        <f>_xlfn.XLOOKUP(tbl_logs[[#This Row],[Target_Department]],tbl_DeptWeight[Department], tbl_DeptWeight[Impact Score])</f>
        <v>3</v>
      </c>
      <c r="K4742">
        <f>_xlfn.XLOOKUP(tbl_logs[[#This Row],[Employee_Action]],tbl_ResponseLikelihood[Employee Action],tbl_ResponseLikelihood[Likelihood Score])</f>
        <v>2</v>
      </c>
      <c r="L4742">
        <f>tbl_logs[[#This Row],[Impact Score]]*tbl_logs[[#This Row],[Response Multiplier]]</f>
        <v>6</v>
      </c>
      <c r="M4742" t="str" cm="1">
        <f t="array" ref="M4742">_xlfn.IFS(tbl_logs[[#This Row],[Total Score]]&lt;=4, "Low", tbl_logs[[#This Row],[Total Score]]&lt;=10, "Medium", tbl_logs[[#This Row],[Total Score]]&lt;=19, "High", tbl_logs[[#This Row],[Total Score]]&lt;=25, "Very High")</f>
        <v>Medium</v>
      </c>
      <c r="N4742" t="str" cm="1">
        <f t="array" ref="N4742">_xlfn.IFS(tbl_logs[[#This Row],[Total Score]]&lt;=4, "Low", tbl_logs[[#This Row],[Total Score]]&lt;=10, "Medium", tbl_logs[[#This Row],[Total Score]]&lt;=17, "High", tbl_logs[[#This Row],[Total Score]]&lt;=25, "Critical")</f>
        <v>Medium</v>
      </c>
    </row>
    <row r="4743" spans="1:14" x14ac:dyDescent="0.3">
      <c r="A4743" t="s">
        <v>4906</v>
      </c>
      <c r="B4743" s="1">
        <v>46109.655555555553</v>
      </c>
      <c r="C4743" t="s">
        <v>7</v>
      </c>
      <c r="D4743" t="s">
        <v>22</v>
      </c>
      <c r="E4743" t="s">
        <v>19</v>
      </c>
      <c r="F4743" t="s">
        <v>10</v>
      </c>
      <c r="G4743" s="2">
        <v>0.65555555555555556</v>
      </c>
      <c r="H4743" s="3">
        <v>46109</v>
      </c>
      <c r="I4743">
        <v>3</v>
      </c>
      <c r="J4743">
        <f>_xlfn.XLOOKUP(tbl_logs[[#This Row],[Target_Department]],tbl_DeptWeight[Department], tbl_DeptWeight[Impact Score])</f>
        <v>3</v>
      </c>
      <c r="K4743">
        <f>_xlfn.XLOOKUP(tbl_logs[[#This Row],[Employee_Action]],tbl_ResponseLikelihood[Employee Action],tbl_ResponseLikelihood[Likelihood Score])</f>
        <v>2</v>
      </c>
      <c r="L4743">
        <f>tbl_logs[[#This Row],[Impact Score]]*tbl_logs[[#This Row],[Response Multiplier]]</f>
        <v>6</v>
      </c>
      <c r="M4743" t="str" cm="1">
        <f t="array" ref="M4743">_xlfn.IFS(tbl_logs[[#This Row],[Total Score]]&lt;=4, "Low", tbl_logs[[#This Row],[Total Score]]&lt;=10, "Medium", tbl_logs[[#This Row],[Total Score]]&lt;=19, "High", tbl_logs[[#This Row],[Total Score]]&lt;=25, "Very High")</f>
        <v>Medium</v>
      </c>
      <c r="N4743" t="str" cm="1">
        <f t="array" ref="N4743">_xlfn.IFS(tbl_logs[[#This Row],[Total Score]]&lt;=4, "Low", tbl_logs[[#This Row],[Total Score]]&lt;=10, "Medium", tbl_logs[[#This Row],[Total Score]]&lt;=17, "High", tbl_logs[[#This Row],[Total Score]]&lt;=25, "Critical")</f>
        <v>Medium</v>
      </c>
    </row>
    <row r="4744" spans="1:14" x14ac:dyDescent="0.3">
      <c r="A4744" t="s">
        <v>3192</v>
      </c>
      <c r="B4744" s="1">
        <v>46109.679861111108</v>
      </c>
      <c r="C4744" t="s">
        <v>35</v>
      </c>
      <c r="D4744" t="s">
        <v>22</v>
      </c>
      <c r="E4744" t="s">
        <v>9</v>
      </c>
      <c r="F4744" t="s">
        <v>10</v>
      </c>
      <c r="G4744" s="2">
        <v>0.67986111111111114</v>
      </c>
      <c r="H4744" s="3">
        <v>46109</v>
      </c>
      <c r="I4744">
        <v>3</v>
      </c>
      <c r="J4744">
        <f>_xlfn.XLOOKUP(tbl_logs[[#This Row],[Target_Department]],tbl_DeptWeight[Department], tbl_DeptWeight[Impact Score])</f>
        <v>1</v>
      </c>
      <c r="K4744">
        <f>_xlfn.XLOOKUP(tbl_logs[[#This Row],[Employee_Action]],tbl_ResponseLikelihood[Employee Action],tbl_ResponseLikelihood[Likelihood Score])</f>
        <v>2</v>
      </c>
      <c r="L4744">
        <f>tbl_logs[[#This Row],[Impact Score]]*tbl_logs[[#This Row],[Response Multiplier]]</f>
        <v>2</v>
      </c>
      <c r="M4744" t="str" cm="1">
        <f t="array" ref="M4744">_xlfn.IFS(tbl_logs[[#This Row],[Total Score]]&lt;=4, "Low", tbl_logs[[#This Row],[Total Score]]&lt;=10, "Medium", tbl_logs[[#This Row],[Total Score]]&lt;=19, "High", tbl_logs[[#This Row],[Total Score]]&lt;=25, "Very High")</f>
        <v>Low</v>
      </c>
      <c r="N4744" t="str" cm="1">
        <f t="array" ref="N4744">_xlfn.IFS(tbl_logs[[#This Row],[Total Score]]&lt;=4, "Low", tbl_logs[[#This Row],[Total Score]]&lt;=10, "Medium", tbl_logs[[#This Row],[Total Score]]&lt;=17, "High", tbl_logs[[#This Row],[Total Score]]&lt;=25, "Critical")</f>
        <v>Low</v>
      </c>
    </row>
    <row r="4745" spans="1:14" x14ac:dyDescent="0.3">
      <c r="A4745" t="s">
        <v>4884</v>
      </c>
      <c r="B4745" s="1">
        <v>46109.695138888892</v>
      </c>
      <c r="C4745" t="s">
        <v>7</v>
      </c>
      <c r="D4745" t="s">
        <v>15</v>
      </c>
      <c r="E4745" t="s">
        <v>19</v>
      </c>
      <c r="F4745" t="s">
        <v>10</v>
      </c>
      <c r="G4745" s="2">
        <v>0.69513888888888886</v>
      </c>
      <c r="H4745" s="3">
        <v>46109</v>
      </c>
      <c r="I4745">
        <v>3</v>
      </c>
      <c r="J4745">
        <f>_xlfn.XLOOKUP(tbl_logs[[#This Row],[Target_Department]],tbl_DeptWeight[Department], tbl_DeptWeight[Impact Score])</f>
        <v>3</v>
      </c>
      <c r="K4745">
        <f>_xlfn.XLOOKUP(tbl_logs[[#This Row],[Employee_Action]],tbl_ResponseLikelihood[Employee Action],tbl_ResponseLikelihood[Likelihood Score])</f>
        <v>2</v>
      </c>
      <c r="L4745">
        <f>tbl_logs[[#This Row],[Impact Score]]*tbl_logs[[#This Row],[Response Multiplier]]</f>
        <v>6</v>
      </c>
      <c r="M4745" t="str" cm="1">
        <f t="array" ref="M4745">_xlfn.IFS(tbl_logs[[#This Row],[Total Score]]&lt;=4, "Low", tbl_logs[[#This Row],[Total Score]]&lt;=10, "Medium", tbl_logs[[#This Row],[Total Score]]&lt;=19, "High", tbl_logs[[#This Row],[Total Score]]&lt;=25, "Very High")</f>
        <v>Medium</v>
      </c>
      <c r="N4745" t="str" cm="1">
        <f t="array" ref="N4745">_xlfn.IFS(tbl_logs[[#This Row],[Total Score]]&lt;=4, "Low", tbl_logs[[#This Row],[Total Score]]&lt;=10, "Medium", tbl_logs[[#This Row],[Total Score]]&lt;=17, "High", tbl_logs[[#This Row],[Total Score]]&lt;=25, "Critical")</f>
        <v>Medium</v>
      </c>
    </row>
    <row r="4746" spans="1:14" x14ac:dyDescent="0.3">
      <c r="A4746" t="s">
        <v>1323</v>
      </c>
      <c r="B4746" s="1">
        <v>46109.697916666664</v>
      </c>
      <c r="C4746" t="s">
        <v>7</v>
      </c>
      <c r="D4746" t="s">
        <v>18</v>
      </c>
      <c r="E4746" t="s">
        <v>19</v>
      </c>
      <c r="F4746" t="s">
        <v>33</v>
      </c>
      <c r="G4746" s="2">
        <v>0.69791666666666663</v>
      </c>
      <c r="H4746" s="3">
        <v>46109</v>
      </c>
      <c r="I4746">
        <v>3</v>
      </c>
      <c r="J4746">
        <f>_xlfn.XLOOKUP(tbl_logs[[#This Row],[Target_Department]],tbl_DeptWeight[Department], tbl_DeptWeight[Impact Score])</f>
        <v>3</v>
      </c>
      <c r="K4746">
        <f>_xlfn.XLOOKUP(tbl_logs[[#This Row],[Employee_Action]],tbl_ResponseLikelihood[Employee Action],tbl_ResponseLikelihood[Likelihood Score])</f>
        <v>4</v>
      </c>
      <c r="L4746">
        <f>tbl_logs[[#This Row],[Impact Score]]*tbl_logs[[#This Row],[Response Multiplier]]</f>
        <v>12</v>
      </c>
      <c r="M4746" t="str" cm="1">
        <f t="array" ref="M4746">_xlfn.IFS(tbl_logs[[#This Row],[Total Score]]&lt;=4, "Low", tbl_logs[[#This Row],[Total Score]]&lt;=10, "Medium", tbl_logs[[#This Row],[Total Score]]&lt;=19, "High", tbl_logs[[#This Row],[Total Score]]&lt;=25, "Very High")</f>
        <v>High</v>
      </c>
      <c r="N4746" t="str" cm="1">
        <f t="array" ref="N4746">_xlfn.IFS(tbl_logs[[#This Row],[Total Score]]&lt;=4, "Low", tbl_logs[[#This Row],[Total Score]]&lt;=10, "Medium", tbl_logs[[#This Row],[Total Score]]&lt;=17, "High", tbl_logs[[#This Row],[Total Score]]&lt;=25, "Critical")</f>
        <v>High</v>
      </c>
    </row>
    <row r="4747" spans="1:14" x14ac:dyDescent="0.3">
      <c r="A4747" t="s">
        <v>2203</v>
      </c>
      <c r="B4747" s="1">
        <v>46109.701388888891</v>
      </c>
      <c r="C4747" t="s">
        <v>47</v>
      </c>
      <c r="D4747" t="s">
        <v>22</v>
      </c>
      <c r="E4747" t="s">
        <v>31</v>
      </c>
      <c r="F4747" t="s">
        <v>33</v>
      </c>
      <c r="G4747" s="2">
        <v>0.70138888888888884</v>
      </c>
      <c r="H4747" s="3">
        <v>46109</v>
      </c>
      <c r="I4747">
        <v>3</v>
      </c>
      <c r="J4747">
        <f>_xlfn.XLOOKUP(tbl_logs[[#This Row],[Target_Department]],tbl_DeptWeight[Department], tbl_DeptWeight[Impact Score])</f>
        <v>1</v>
      </c>
      <c r="K4747">
        <f>_xlfn.XLOOKUP(tbl_logs[[#This Row],[Employee_Action]],tbl_ResponseLikelihood[Employee Action],tbl_ResponseLikelihood[Likelihood Score])</f>
        <v>4</v>
      </c>
      <c r="L4747">
        <f>tbl_logs[[#This Row],[Impact Score]]*tbl_logs[[#This Row],[Response Multiplier]]</f>
        <v>4</v>
      </c>
      <c r="M4747" t="str" cm="1">
        <f t="array" ref="M4747">_xlfn.IFS(tbl_logs[[#This Row],[Total Score]]&lt;=4, "Low", tbl_logs[[#This Row],[Total Score]]&lt;=10, "Medium", tbl_logs[[#This Row],[Total Score]]&lt;=19, "High", tbl_logs[[#This Row],[Total Score]]&lt;=25, "Very High")</f>
        <v>Low</v>
      </c>
      <c r="N4747" t="str" cm="1">
        <f t="array" ref="N4747">_xlfn.IFS(tbl_logs[[#This Row],[Total Score]]&lt;=4, "Low", tbl_logs[[#This Row],[Total Score]]&lt;=10, "Medium", tbl_logs[[#This Row],[Total Score]]&lt;=17, "High", tbl_logs[[#This Row],[Total Score]]&lt;=25, "Critical")</f>
        <v>Low</v>
      </c>
    </row>
    <row r="4748" spans="1:14" x14ac:dyDescent="0.3">
      <c r="A4748" t="s">
        <v>4565</v>
      </c>
      <c r="B4748" s="1">
        <v>46109.711111111108</v>
      </c>
      <c r="C4748" t="s">
        <v>7</v>
      </c>
      <c r="D4748" t="s">
        <v>18</v>
      </c>
      <c r="E4748" t="s">
        <v>16</v>
      </c>
      <c r="F4748" t="s">
        <v>20</v>
      </c>
      <c r="G4748" s="2">
        <v>0.71111111111111114</v>
      </c>
      <c r="H4748" s="3">
        <v>46109</v>
      </c>
      <c r="I4748">
        <v>3</v>
      </c>
      <c r="J4748">
        <f>_xlfn.XLOOKUP(tbl_logs[[#This Row],[Target_Department]],tbl_DeptWeight[Department], tbl_DeptWeight[Impact Score])</f>
        <v>3</v>
      </c>
      <c r="K4748">
        <f>_xlfn.XLOOKUP(tbl_logs[[#This Row],[Employee_Action]],tbl_ResponseLikelihood[Employee Action],tbl_ResponseLikelihood[Likelihood Score])</f>
        <v>2</v>
      </c>
      <c r="L4748">
        <f>tbl_logs[[#This Row],[Impact Score]]*tbl_logs[[#This Row],[Response Multiplier]]</f>
        <v>6</v>
      </c>
      <c r="M4748" t="str" cm="1">
        <f t="array" ref="M4748">_xlfn.IFS(tbl_logs[[#This Row],[Total Score]]&lt;=4, "Low", tbl_logs[[#This Row],[Total Score]]&lt;=10, "Medium", tbl_logs[[#This Row],[Total Score]]&lt;=19, "High", tbl_logs[[#This Row],[Total Score]]&lt;=25, "Very High")</f>
        <v>Medium</v>
      </c>
      <c r="N4748" t="str" cm="1">
        <f t="array" ref="N4748">_xlfn.IFS(tbl_logs[[#This Row],[Total Score]]&lt;=4, "Low", tbl_logs[[#This Row],[Total Score]]&lt;=10, "Medium", tbl_logs[[#This Row],[Total Score]]&lt;=17, "High", tbl_logs[[#This Row],[Total Score]]&lt;=25, "Critical")</f>
        <v>Medium</v>
      </c>
    </row>
    <row r="4749" spans="1:14" x14ac:dyDescent="0.3">
      <c r="A4749" t="s">
        <v>1458</v>
      </c>
      <c r="B4749" s="1">
        <v>46109.712500000001</v>
      </c>
      <c r="C4749" t="s">
        <v>7</v>
      </c>
      <c r="D4749" t="s">
        <v>8</v>
      </c>
      <c r="E4749" t="s">
        <v>19</v>
      </c>
      <c r="F4749" t="s">
        <v>10</v>
      </c>
      <c r="G4749" s="2">
        <v>0.71250000000000002</v>
      </c>
      <c r="H4749" s="3">
        <v>46109</v>
      </c>
      <c r="I4749">
        <v>3</v>
      </c>
      <c r="J4749">
        <f>_xlfn.XLOOKUP(tbl_logs[[#This Row],[Target_Department]],tbl_DeptWeight[Department], tbl_DeptWeight[Impact Score])</f>
        <v>3</v>
      </c>
      <c r="K4749">
        <f>_xlfn.XLOOKUP(tbl_logs[[#This Row],[Employee_Action]],tbl_ResponseLikelihood[Employee Action],tbl_ResponseLikelihood[Likelihood Score])</f>
        <v>2</v>
      </c>
      <c r="L4749">
        <f>tbl_logs[[#This Row],[Impact Score]]*tbl_logs[[#This Row],[Response Multiplier]]</f>
        <v>6</v>
      </c>
      <c r="M4749" t="str" cm="1">
        <f t="array" ref="M4749">_xlfn.IFS(tbl_logs[[#This Row],[Total Score]]&lt;=4, "Low", tbl_logs[[#This Row],[Total Score]]&lt;=10, "Medium", tbl_logs[[#This Row],[Total Score]]&lt;=19, "High", tbl_logs[[#This Row],[Total Score]]&lt;=25, "Very High")</f>
        <v>Medium</v>
      </c>
      <c r="N4749" t="str" cm="1">
        <f t="array" ref="N4749">_xlfn.IFS(tbl_logs[[#This Row],[Total Score]]&lt;=4, "Low", tbl_logs[[#This Row],[Total Score]]&lt;=10, "Medium", tbl_logs[[#This Row],[Total Score]]&lt;=17, "High", tbl_logs[[#This Row],[Total Score]]&lt;=25, "Critical")</f>
        <v>Medium</v>
      </c>
    </row>
    <row r="4750" spans="1:14" x14ac:dyDescent="0.3">
      <c r="A4750" t="s">
        <v>1577</v>
      </c>
      <c r="B4750" s="1">
        <v>46109.717361111114</v>
      </c>
      <c r="C4750" t="s">
        <v>7</v>
      </c>
      <c r="D4750" t="s">
        <v>22</v>
      </c>
      <c r="E4750" t="s">
        <v>19</v>
      </c>
      <c r="F4750" t="s">
        <v>10</v>
      </c>
      <c r="G4750" s="2">
        <v>0.71736111111111112</v>
      </c>
      <c r="H4750" s="3">
        <v>46109</v>
      </c>
      <c r="I4750">
        <v>3</v>
      </c>
      <c r="J4750">
        <f>_xlfn.XLOOKUP(tbl_logs[[#This Row],[Target_Department]],tbl_DeptWeight[Department], tbl_DeptWeight[Impact Score])</f>
        <v>3</v>
      </c>
      <c r="K4750">
        <f>_xlfn.XLOOKUP(tbl_logs[[#This Row],[Employee_Action]],tbl_ResponseLikelihood[Employee Action],tbl_ResponseLikelihood[Likelihood Score])</f>
        <v>2</v>
      </c>
      <c r="L4750">
        <f>tbl_logs[[#This Row],[Impact Score]]*tbl_logs[[#This Row],[Response Multiplier]]</f>
        <v>6</v>
      </c>
      <c r="M4750" t="str" cm="1">
        <f t="array" ref="M4750">_xlfn.IFS(tbl_logs[[#This Row],[Total Score]]&lt;=4, "Low", tbl_logs[[#This Row],[Total Score]]&lt;=10, "Medium", tbl_logs[[#This Row],[Total Score]]&lt;=19, "High", tbl_logs[[#This Row],[Total Score]]&lt;=25, "Very High")</f>
        <v>Medium</v>
      </c>
      <c r="N4750" t="str" cm="1">
        <f t="array" ref="N4750">_xlfn.IFS(tbl_logs[[#This Row],[Total Score]]&lt;=4, "Low", tbl_logs[[#This Row],[Total Score]]&lt;=10, "Medium", tbl_logs[[#This Row],[Total Score]]&lt;=17, "High", tbl_logs[[#This Row],[Total Score]]&lt;=25, "Critical")</f>
        <v>Medium</v>
      </c>
    </row>
    <row r="4751" spans="1:14" x14ac:dyDescent="0.3">
      <c r="A4751" t="s">
        <v>2429</v>
      </c>
      <c r="B4751" s="1">
        <v>46109.817361111112</v>
      </c>
      <c r="C4751" t="s">
        <v>7</v>
      </c>
      <c r="D4751" t="s">
        <v>18</v>
      </c>
      <c r="E4751" t="s">
        <v>19</v>
      </c>
      <c r="F4751" t="s">
        <v>10</v>
      </c>
      <c r="G4751" s="2">
        <v>0.81736111111111109</v>
      </c>
      <c r="H4751" s="3">
        <v>46109</v>
      </c>
      <c r="I4751">
        <v>3</v>
      </c>
      <c r="J4751">
        <f>_xlfn.XLOOKUP(tbl_logs[[#This Row],[Target_Department]],tbl_DeptWeight[Department], tbl_DeptWeight[Impact Score])</f>
        <v>3</v>
      </c>
      <c r="K4751">
        <f>_xlfn.XLOOKUP(tbl_logs[[#This Row],[Employee_Action]],tbl_ResponseLikelihood[Employee Action],tbl_ResponseLikelihood[Likelihood Score])</f>
        <v>2</v>
      </c>
      <c r="L4751">
        <f>tbl_logs[[#This Row],[Impact Score]]*tbl_logs[[#This Row],[Response Multiplier]]</f>
        <v>6</v>
      </c>
      <c r="M4751" t="str" cm="1">
        <f t="array" ref="M4751">_xlfn.IFS(tbl_logs[[#This Row],[Total Score]]&lt;=4, "Low", tbl_logs[[#This Row],[Total Score]]&lt;=10, "Medium", tbl_logs[[#This Row],[Total Score]]&lt;=19, "High", tbl_logs[[#This Row],[Total Score]]&lt;=25, "Very High")</f>
        <v>Medium</v>
      </c>
      <c r="N4751" t="str" cm="1">
        <f t="array" ref="N4751">_xlfn.IFS(tbl_logs[[#This Row],[Total Score]]&lt;=4, "Low", tbl_logs[[#This Row],[Total Score]]&lt;=10, "Medium", tbl_logs[[#This Row],[Total Score]]&lt;=17, "High", tbl_logs[[#This Row],[Total Score]]&lt;=25, "Critical")</f>
        <v>Medium</v>
      </c>
    </row>
    <row r="4752" spans="1:14" x14ac:dyDescent="0.3">
      <c r="A4752" t="s">
        <v>2551</v>
      </c>
      <c r="B4752" s="1">
        <v>46109.818749999999</v>
      </c>
      <c r="C4752" t="s">
        <v>7</v>
      </c>
      <c r="D4752" t="s">
        <v>22</v>
      </c>
      <c r="E4752" t="s">
        <v>19</v>
      </c>
      <c r="F4752" t="s">
        <v>13</v>
      </c>
      <c r="G4752" s="2">
        <v>0.81874999999999998</v>
      </c>
      <c r="H4752" s="3">
        <v>46109</v>
      </c>
      <c r="I4752">
        <v>3</v>
      </c>
      <c r="J4752">
        <f>_xlfn.XLOOKUP(tbl_logs[[#This Row],[Target_Department]],tbl_DeptWeight[Department], tbl_DeptWeight[Impact Score])</f>
        <v>3</v>
      </c>
      <c r="K4752">
        <f>_xlfn.XLOOKUP(tbl_logs[[#This Row],[Employee_Action]],tbl_ResponseLikelihood[Employee Action],tbl_ResponseLikelihood[Likelihood Score])</f>
        <v>1</v>
      </c>
      <c r="L4752">
        <f>tbl_logs[[#This Row],[Impact Score]]*tbl_logs[[#This Row],[Response Multiplier]]</f>
        <v>3</v>
      </c>
      <c r="M4752" t="str" cm="1">
        <f t="array" ref="M4752">_xlfn.IFS(tbl_logs[[#This Row],[Total Score]]&lt;=4, "Low", tbl_logs[[#This Row],[Total Score]]&lt;=10, "Medium", tbl_logs[[#This Row],[Total Score]]&lt;=19, "High", tbl_logs[[#This Row],[Total Score]]&lt;=25, "Very High")</f>
        <v>Low</v>
      </c>
      <c r="N4752" t="str" cm="1">
        <f t="array" ref="N4752">_xlfn.IFS(tbl_logs[[#This Row],[Total Score]]&lt;=4, "Low", tbl_logs[[#This Row],[Total Score]]&lt;=10, "Medium", tbl_logs[[#This Row],[Total Score]]&lt;=17, "High", tbl_logs[[#This Row],[Total Score]]&lt;=25, "Critical")</f>
        <v>Low</v>
      </c>
    </row>
    <row r="4753" spans="1:14" x14ac:dyDescent="0.3">
      <c r="A4753" t="s">
        <v>955</v>
      </c>
      <c r="B4753" s="1">
        <v>46109.821527777778</v>
      </c>
      <c r="C4753" t="s">
        <v>40</v>
      </c>
      <c r="D4753" t="s">
        <v>22</v>
      </c>
      <c r="E4753" t="s">
        <v>16</v>
      </c>
      <c r="F4753" t="s">
        <v>33</v>
      </c>
      <c r="G4753" s="2">
        <v>0.82152777777777775</v>
      </c>
      <c r="H4753" s="3">
        <v>46109</v>
      </c>
      <c r="I4753">
        <v>3</v>
      </c>
      <c r="J4753">
        <f>_xlfn.XLOOKUP(tbl_logs[[#This Row],[Target_Department]],tbl_DeptWeight[Department], tbl_DeptWeight[Impact Score])</f>
        <v>5</v>
      </c>
      <c r="K4753">
        <f>_xlfn.XLOOKUP(tbl_logs[[#This Row],[Employee_Action]],tbl_ResponseLikelihood[Employee Action],tbl_ResponseLikelihood[Likelihood Score])</f>
        <v>4</v>
      </c>
      <c r="L4753">
        <f>tbl_logs[[#This Row],[Impact Score]]*tbl_logs[[#This Row],[Response Multiplier]]</f>
        <v>20</v>
      </c>
      <c r="M4753" t="str" cm="1">
        <f t="array" ref="M4753">_xlfn.IFS(tbl_logs[[#This Row],[Total Score]]&lt;=4, "Low", tbl_logs[[#This Row],[Total Score]]&lt;=10, "Medium", tbl_logs[[#This Row],[Total Score]]&lt;=19, "High", tbl_logs[[#This Row],[Total Score]]&lt;=25, "Very High")</f>
        <v>Very High</v>
      </c>
      <c r="N4753" t="str" cm="1">
        <f t="array" ref="N4753">_xlfn.IFS(tbl_logs[[#This Row],[Total Score]]&lt;=4, "Low", tbl_logs[[#This Row],[Total Score]]&lt;=10, "Medium", tbl_logs[[#This Row],[Total Score]]&lt;=17, "High", tbl_logs[[#This Row],[Total Score]]&lt;=25, "Critical")</f>
        <v>Critical</v>
      </c>
    </row>
    <row r="4754" spans="1:14" x14ac:dyDescent="0.3">
      <c r="A4754" t="s">
        <v>718</v>
      </c>
      <c r="B4754" s="1">
        <v>46109.831250000003</v>
      </c>
      <c r="C4754" t="s">
        <v>7</v>
      </c>
      <c r="D4754" t="s">
        <v>18</v>
      </c>
      <c r="E4754" t="s">
        <v>19</v>
      </c>
      <c r="F4754" t="s">
        <v>10</v>
      </c>
      <c r="G4754" s="2">
        <v>0.83125000000000004</v>
      </c>
      <c r="H4754" s="3">
        <v>46109</v>
      </c>
      <c r="I4754">
        <v>3</v>
      </c>
      <c r="J4754">
        <f>_xlfn.XLOOKUP(tbl_logs[[#This Row],[Target_Department]],tbl_DeptWeight[Department], tbl_DeptWeight[Impact Score])</f>
        <v>3</v>
      </c>
      <c r="K4754">
        <f>_xlfn.XLOOKUP(tbl_logs[[#This Row],[Employee_Action]],tbl_ResponseLikelihood[Employee Action],tbl_ResponseLikelihood[Likelihood Score])</f>
        <v>2</v>
      </c>
      <c r="L4754">
        <f>tbl_logs[[#This Row],[Impact Score]]*tbl_logs[[#This Row],[Response Multiplier]]</f>
        <v>6</v>
      </c>
      <c r="M4754" t="str" cm="1">
        <f t="array" ref="M4754">_xlfn.IFS(tbl_logs[[#This Row],[Total Score]]&lt;=4, "Low", tbl_logs[[#This Row],[Total Score]]&lt;=10, "Medium", tbl_logs[[#This Row],[Total Score]]&lt;=19, "High", tbl_logs[[#This Row],[Total Score]]&lt;=25, "Very High")</f>
        <v>Medium</v>
      </c>
      <c r="N4754" t="str" cm="1">
        <f t="array" ref="N4754">_xlfn.IFS(tbl_logs[[#This Row],[Total Score]]&lt;=4, "Low", tbl_logs[[#This Row],[Total Score]]&lt;=10, "Medium", tbl_logs[[#This Row],[Total Score]]&lt;=17, "High", tbl_logs[[#This Row],[Total Score]]&lt;=25, "Critical")</f>
        <v>Medium</v>
      </c>
    </row>
    <row r="4755" spans="1:14" x14ac:dyDescent="0.3">
      <c r="A4755" t="s">
        <v>4250</v>
      </c>
      <c r="B4755" s="1">
        <v>46109.834722222222</v>
      </c>
      <c r="C4755" t="s">
        <v>47</v>
      </c>
      <c r="D4755" t="s">
        <v>22</v>
      </c>
      <c r="E4755" t="s">
        <v>19</v>
      </c>
      <c r="F4755" t="s">
        <v>10</v>
      </c>
      <c r="G4755" s="2">
        <v>0.83472222222222225</v>
      </c>
      <c r="H4755" s="3">
        <v>46109</v>
      </c>
      <c r="I4755">
        <v>3</v>
      </c>
      <c r="J4755">
        <f>_xlfn.XLOOKUP(tbl_logs[[#This Row],[Target_Department]],tbl_DeptWeight[Department], tbl_DeptWeight[Impact Score])</f>
        <v>1</v>
      </c>
      <c r="K4755">
        <f>_xlfn.XLOOKUP(tbl_logs[[#This Row],[Employee_Action]],tbl_ResponseLikelihood[Employee Action],tbl_ResponseLikelihood[Likelihood Score])</f>
        <v>2</v>
      </c>
      <c r="L4755">
        <f>tbl_logs[[#This Row],[Impact Score]]*tbl_logs[[#This Row],[Response Multiplier]]</f>
        <v>2</v>
      </c>
      <c r="M4755" t="str" cm="1">
        <f t="array" ref="M4755">_xlfn.IFS(tbl_logs[[#This Row],[Total Score]]&lt;=4, "Low", tbl_logs[[#This Row],[Total Score]]&lt;=10, "Medium", tbl_logs[[#This Row],[Total Score]]&lt;=19, "High", tbl_logs[[#This Row],[Total Score]]&lt;=25, "Very High")</f>
        <v>Low</v>
      </c>
      <c r="N4755" t="str" cm="1">
        <f t="array" ref="N4755">_xlfn.IFS(tbl_logs[[#This Row],[Total Score]]&lt;=4, "Low", tbl_logs[[#This Row],[Total Score]]&lt;=10, "Medium", tbl_logs[[#This Row],[Total Score]]&lt;=17, "High", tbl_logs[[#This Row],[Total Score]]&lt;=25, "Critical")</f>
        <v>Low</v>
      </c>
    </row>
    <row r="4756" spans="1:14" x14ac:dyDescent="0.3">
      <c r="A4756" t="s">
        <v>2491</v>
      </c>
      <c r="B4756" s="1">
        <v>46109.854861111111</v>
      </c>
      <c r="C4756" t="s">
        <v>35</v>
      </c>
      <c r="D4756" t="s">
        <v>15</v>
      </c>
      <c r="E4756" t="s">
        <v>16</v>
      </c>
      <c r="F4756" t="s">
        <v>33</v>
      </c>
      <c r="G4756" s="2">
        <v>0.85486111111111107</v>
      </c>
      <c r="H4756" s="3">
        <v>46109</v>
      </c>
      <c r="I4756">
        <v>3</v>
      </c>
      <c r="J4756">
        <f>_xlfn.XLOOKUP(tbl_logs[[#This Row],[Target_Department]],tbl_DeptWeight[Department], tbl_DeptWeight[Impact Score])</f>
        <v>1</v>
      </c>
      <c r="K4756">
        <f>_xlfn.XLOOKUP(tbl_logs[[#This Row],[Employee_Action]],tbl_ResponseLikelihood[Employee Action],tbl_ResponseLikelihood[Likelihood Score])</f>
        <v>4</v>
      </c>
      <c r="L4756">
        <f>tbl_logs[[#This Row],[Impact Score]]*tbl_logs[[#This Row],[Response Multiplier]]</f>
        <v>4</v>
      </c>
      <c r="M4756" t="str" cm="1">
        <f t="array" ref="M4756">_xlfn.IFS(tbl_logs[[#This Row],[Total Score]]&lt;=4, "Low", tbl_logs[[#This Row],[Total Score]]&lt;=10, "Medium", tbl_logs[[#This Row],[Total Score]]&lt;=19, "High", tbl_logs[[#This Row],[Total Score]]&lt;=25, "Very High")</f>
        <v>Low</v>
      </c>
      <c r="N4756" t="str" cm="1">
        <f t="array" ref="N4756">_xlfn.IFS(tbl_logs[[#This Row],[Total Score]]&lt;=4, "Low", tbl_logs[[#This Row],[Total Score]]&lt;=10, "Medium", tbl_logs[[#This Row],[Total Score]]&lt;=17, "High", tbl_logs[[#This Row],[Total Score]]&lt;=25, "Critical")</f>
        <v>Low</v>
      </c>
    </row>
    <row r="4757" spans="1:14" x14ac:dyDescent="0.3">
      <c r="A4757" t="s">
        <v>1710</v>
      </c>
      <c r="B4757" s="1">
        <v>46109.859722222223</v>
      </c>
      <c r="C4757" t="s">
        <v>47</v>
      </c>
      <c r="D4757" t="s">
        <v>22</v>
      </c>
      <c r="E4757" t="s">
        <v>9</v>
      </c>
      <c r="F4757" t="s">
        <v>10</v>
      </c>
      <c r="G4757" s="2">
        <v>0.85972222222222228</v>
      </c>
      <c r="H4757" s="3">
        <v>46109</v>
      </c>
      <c r="I4757">
        <v>3</v>
      </c>
      <c r="J4757">
        <f>_xlfn.XLOOKUP(tbl_logs[[#This Row],[Target_Department]],tbl_DeptWeight[Department], tbl_DeptWeight[Impact Score])</f>
        <v>1</v>
      </c>
      <c r="K4757">
        <f>_xlfn.XLOOKUP(tbl_logs[[#This Row],[Employee_Action]],tbl_ResponseLikelihood[Employee Action],tbl_ResponseLikelihood[Likelihood Score])</f>
        <v>2</v>
      </c>
      <c r="L4757">
        <f>tbl_logs[[#This Row],[Impact Score]]*tbl_logs[[#This Row],[Response Multiplier]]</f>
        <v>2</v>
      </c>
      <c r="M4757" t="str" cm="1">
        <f t="array" ref="M4757">_xlfn.IFS(tbl_logs[[#This Row],[Total Score]]&lt;=4, "Low", tbl_logs[[#This Row],[Total Score]]&lt;=10, "Medium", tbl_logs[[#This Row],[Total Score]]&lt;=19, "High", tbl_logs[[#This Row],[Total Score]]&lt;=25, "Very High")</f>
        <v>Low</v>
      </c>
      <c r="N4757" t="str" cm="1">
        <f t="array" ref="N4757">_xlfn.IFS(tbl_logs[[#This Row],[Total Score]]&lt;=4, "Low", tbl_logs[[#This Row],[Total Score]]&lt;=10, "Medium", tbl_logs[[#This Row],[Total Score]]&lt;=17, "High", tbl_logs[[#This Row],[Total Score]]&lt;=25, "Critical")</f>
        <v>Low</v>
      </c>
    </row>
    <row r="4758" spans="1:14" x14ac:dyDescent="0.3">
      <c r="A4758" t="s">
        <v>3957</v>
      </c>
      <c r="B4758" s="1">
        <v>46109.900694444441</v>
      </c>
      <c r="C4758" t="s">
        <v>7</v>
      </c>
      <c r="D4758" t="s">
        <v>15</v>
      </c>
      <c r="E4758" t="s">
        <v>19</v>
      </c>
      <c r="F4758" t="s">
        <v>53</v>
      </c>
      <c r="G4758" s="2">
        <v>0.90069444444444446</v>
      </c>
      <c r="H4758" s="3">
        <v>46109</v>
      </c>
      <c r="I4758">
        <v>3</v>
      </c>
      <c r="J4758">
        <f>_xlfn.XLOOKUP(tbl_logs[[#This Row],[Target_Department]],tbl_DeptWeight[Department], tbl_DeptWeight[Impact Score])</f>
        <v>3</v>
      </c>
      <c r="K4758">
        <f>_xlfn.XLOOKUP(tbl_logs[[#This Row],[Employee_Action]],tbl_ResponseLikelihood[Employee Action],tbl_ResponseLikelihood[Likelihood Score])</f>
        <v>5</v>
      </c>
      <c r="L4758">
        <f>tbl_logs[[#This Row],[Impact Score]]*tbl_logs[[#This Row],[Response Multiplier]]</f>
        <v>15</v>
      </c>
      <c r="M4758" t="str" cm="1">
        <f t="array" ref="M4758">_xlfn.IFS(tbl_logs[[#This Row],[Total Score]]&lt;=4, "Low", tbl_logs[[#This Row],[Total Score]]&lt;=10, "Medium", tbl_logs[[#This Row],[Total Score]]&lt;=19, "High", tbl_logs[[#This Row],[Total Score]]&lt;=25, "Very High")</f>
        <v>High</v>
      </c>
      <c r="N4758" t="str" cm="1">
        <f t="array" ref="N4758">_xlfn.IFS(tbl_logs[[#This Row],[Total Score]]&lt;=4, "Low", tbl_logs[[#This Row],[Total Score]]&lt;=10, "Medium", tbl_logs[[#This Row],[Total Score]]&lt;=17, "High", tbl_logs[[#This Row],[Total Score]]&lt;=25, "Critical")</f>
        <v>High</v>
      </c>
    </row>
    <row r="4759" spans="1:14" x14ac:dyDescent="0.3">
      <c r="A4759" t="s">
        <v>4244</v>
      </c>
      <c r="B4759" s="1">
        <v>46109.904166666667</v>
      </c>
      <c r="C4759" t="s">
        <v>7</v>
      </c>
      <c r="D4759" t="s">
        <v>18</v>
      </c>
      <c r="E4759" t="s">
        <v>19</v>
      </c>
      <c r="F4759" t="s">
        <v>20</v>
      </c>
      <c r="G4759" s="2">
        <v>0.90416666666666667</v>
      </c>
      <c r="H4759" s="3">
        <v>46109</v>
      </c>
      <c r="I4759">
        <v>3</v>
      </c>
      <c r="J4759">
        <f>_xlfn.XLOOKUP(tbl_logs[[#This Row],[Target_Department]],tbl_DeptWeight[Department], tbl_DeptWeight[Impact Score])</f>
        <v>3</v>
      </c>
      <c r="K4759">
        <f>_xlfn.XLOOKUP(tbl_logs[[#This Row],[Employee_Action]],tbl_ResponseLikelihood[Employee Action],tbl_ResponseLikelihood[Likelihood Score])</f>
        <v>2</v>
      </c>
      <c r="L4759">
        <f>tbl_logs[[#This Row],[Impact Score]]*tbl_logs[[#This Row],[Response Multiplier]]</f>
        <v>6</v>
      </c>
      <c r="M4759" t="str" cm="1">
        <f t="array" ref="M4759">_xlfn.IFS(tbl_logs[[#This Row],[Total Score]]&lt;=4, "Low", tbl_logs[[#This Row],[Total Score]]&lt;=10, "Medium", tbl_logs[[#This Row],[Total Score]]&lt;=19, "High", tbl_logs[[#This Row],[Total Score]]&lt;=25, "Very High")</f>
        <v>Medium</v>
      </c>
      <c r="N4759" t="str" cm="1">
        <f t="array" ref="N4759">_xlfn.IFS(tbl_logs[[#This Row],[Total Score]]&lt;=4, "Low", tbl_logs[[#This Row],[Total Score]]&lt;=10, "Medium", tbl_logs[[#This Row],[Total Score]]&lt;=17, "High", tbl_logs[[#This Row],[Total Score]]&lt;=25, "Critical")</f>
        <v>Medium</v>
      </c>
    </row>
    <row r="4760" spans="1:14" x14ac:dyDescent="0.3">
      <c r="A4760" t="s">
        <v>4617</v>
      </c>
      <c r="B4760" s="1">
        <v>46109.90902777778</v>
      </c>
      <c r="C4760" t="s">
        <v>7</v>
      </c>
      <c r="D4760" t="s">
        <v>15</v>
      </c>
      <c r="E4760" t="s">
        <v>19</v>
      </c>
      <c r="F4760" t="s">
        <v>10</v>
      </c>
      <c r="G4760" s="2">
        <v>0.90902777777777777</v>
      </c>
      <c r="H4760" s="3">
        <v>46109</v>
      </c>
      <c r="I4760">
        <v>3</v>
      </c>
      <c r="J4760">
        <f>_xlfn.XLOOKUP(tbl_logs[[#This Row],[Target_Department]],tbl_DeptWeight[Department], tbl_DeptWeight[Impact Score])</f>
        <v>3</v>
      </c>
      <c r="K4760">
        <f>_xlfn.XLOOKUP(tbl_logs[[#This Row],[Employee_Action]],tbl_ResponseLikelihood[Employee Action],tbl_ResponseLikelihood[Likelihood Score])</f>
        <v>2</v>
      </c>
      <c r="L4760">
        <f>tbl_logs[[#This Row],[Impact Score]]*tbl_logs[[#This Row],[Response Multiplier]]</f>
        <v>6</v>
      </c>
      <c r="M4760" t="str" cm="1">
        <f t="array" ref="M4760">_xlfn.IFS(tbl_logs[[#This Row],[Total Score]]&lt;=4, "Low", tbl_logs[[#This Row],[Total Score]]&lt;=10, "Medium", tbl_logs[[#This Row],[Total Score]]&lt;=19, "High", tbl_logs[[#This Row],[Total Score]]&lt;=25, "Very High")</f>
        <v>Medium</v>
      </c>
      <c r="N4760" t="str" cm="1">
        <f t="array" ref="N4760">_xlfn.IFS(tbl_logs[[#This Row],[Total Score]]&lt;=4, "Low", tbl_logs[[#This Row],[Total Score]]&lt;=10, "Medium", tbl_logs[[#This Row],[Total Score]]&lt;=17, "High", tbl_logs[[#This Row],[Total Score]]&lt;=25, "Critical")</f>
        <v>Medium</v>
      </c>
    </row>
    <row r="4761" spans="1:14" x14ac:dyDescent="0.3">
      <c r="A4761" t="s">
        <v>2374</v>
      </c>
      <c r="B4761" s="1">
        <v>46109.922222222223</v>
      </c>
      <c r="C4761" t="s">
        <v>47</v>
      </c>
      <c r="D4761" t="s">
        <v>22</v>
      </c>
      <c r="E4761" t="s">
        <v>31</v>
      </c>
      <c r="F4761" t="s">
        <v>10</v>
      </c>
      <c r="G4761" s="2">
        <v>0.92222222222222228</v>
      </c>
      <c r="H4761" s="3">
        <v>46109</v>
      </c>
      <c r="I4761">
        <v>3</v>
      </c>
      <c r="J4761">
        <f>_xlfn.XLOOKUP(tbl_logs[[#This Row],[Target_Department]],tbl_DeptWeight[Department], tbl_DeptWeight[Impact Score])</f>
        <v>1</v>
      </c>
      <c r="K4761">
        <f>_xlfn.XLOOKUP(tbl_logs[[#This Row],[Employee_Action]],tbl_ResponseLikelihood[Employee Action],tbl_ResponseLikelihood[Likelihood Score])</f>
        <v>2</v>
      </c>
      <c r="L4761">
        <f>tbl_logs[[#This Row],[Impact Score]]*tbl_logs[[#This Row],[Response Multiplier]]</f>
        <v>2</v>
      </c>
      <c r="M4761" t="str" cm="1">
        <f t="array" ref="M4761">_xlfn.IFS(tbl_logs[[#This Row],[Total Score]]&lt;=4, "Low", tbl_logs[[#This Row],[Total Score]]&lt;=10, "Medium", tbl_logs[[#This Row],[Total Score]]&lt;=19, "High", tbl_logs[[#This Row],[Total Score]]&lt;=25, "Very High")</f>
        <v>Low</v>
      </c>
      <c r="N4761" t="str" cm="1">
        <f t="array" ref="N4761">_xlfn.IFS(tbl_logs[[#This Row],[Total Score]]&lt;=4, "Low", tbl_logs[[#This Row],[Total Score]]&lt;=10, "Medium", tbl_logs[[#This Row],[Total Score]]&lt;=17, "High", tbl_logs[[#This Row],[Total Score]]&lt;=25, "Critical")</f>
        <v>Low</v>
      </c>
    </row>
    <row r="4762" spans="1:14" x14ac:dyDescent="0.3">
      <c r="A4762" t="s">
        <v>657</v>
      </c>
      <c r="B4762" s="1">
        <v>46109.924305555556</v>
      </c>
      <c r="C4762" t="s">
        <v>26</v>
      </c>
      <c r="D4762" t="s">
        <v>8</v>
      </c>
      <c r="E4762" t="s">
        <v>16</v>
      </c>
      <c r="F4762" t="s">
        <v>10</v>
      </c>
      <c r="G4762" s="2">
        <v>0.9243055555555556</v>
      </c>
      <c r="H4762" s="3">
        <v>46109</v>
      </c>
      <c r="I4762">
        <v>3</v>
      </c>
      <c r="J4762">
        <f>_xlfn.XLOOKUP(tbl_logs[[#This Row],[Target_Department]],tbl_DeptWeight[Department], tbl_DeptWeight[Impact Score])</f>
        <v>3</v>
      </c>
      <c r="K4762">
        <f>_xlfn.XLOOKUP(tbl_logs[[#This Row],[Employee_Action]],tbl_ResponseLikelihood[Employee Action],tbl_ResponseLikelihood[Likelihood Score])</f>
        <v>2</v>
      </c>
      <c r="L4762">
        <f>tbl_logs[[#This Row],[Impact Score]]*tbl_logs[[#This Row],[Response Multiplier]]</f>
        <v>6</v>
      </c>
      <c r="M4762" t="str" cm="1">
        <f t="array" ref="M4762">_xlfn.IFS(tbl_logs[[#This Row],[Total Score]]&lt;=4, "Low", tbl_logs[[#This Row],[Total Score]]&lt;=10, "Medium", tbl_logs[[#This Row],[Total Score]]&lt;=19, "High", tbl_logs[[#This Row],[Total Score]]&lt;=25, "Very High")</f>
        <v>Medium</v>
      </c>
      <c r="N4762" t="str" cm="1">
        <f t="array" ref="N4762">_xlfn.IFS(tbl_logs[[#This Row],[Total Score]]&lt;=4, "Low", tbl_logs[[#This Row],[Total Score]]&lt;=10, "Medium", tbl_logs[[#This Row],[Total Score]]&lt;=17, "High", tbl_logs[[#This Row],[Total Score]]&lt;=25, "Critical")</f>
        <v>Medium</v>
      </c>
    </row>
    <row r="4763" spans="1:14" x14ac:dyDescent="0.3">
      <c r="A4763" t="s">
        <v>3449</v>
      </c>
      <c r="B4763" s="1">
        <v>46109.949305555558</v>
      </c>
      <c r="C4763" t="s">
        <v>47</v>
      </c>
      <c r="D4763" t="s">
        <v>8</v>
      </c>
      <c r="E4763" t="s">
        <v>16</v>
      </c>
      <c r="F4763" t="s">
        <v>13</v>
      </c>
      <c r="G4763" s="2">
        <v>0.94930555555555551</v>
      </c>
      <c r="H4763" s="3">
        <v>46109</v>
      </c>
      <c r="I4763">
        <v>3</v>
      </c>
      <c r="J4763">
        <f>_xlfn.XLOOKUP(tbl_logs[[#This Row],[Target_Department]],tbl_DeptWeight[Department], tbl_DeptWeight[Impact Score])</f>
        <v>1</v>
      </c>
      <c r="K4763">
        <f>_xlfn.XLOOKUP(tbl_logs[[#This Row],[Employee_Action]],tbl_ResponseLikelihood[Employee Action],tbl_ResponseLikelihood[Likelihood Score])</f>
        <v>1</v>
      </c>
      <c r="L4763">
        <f>tbl_logs[[#This Row],[Impact Score]]*tbl_logs[[#This Row],[Response Multiplier]]</f>
        <v>1</v>
      </c>
      <c r="M4763" t="str" cm="1">
        <f t="array" ref="M4763">_xlfn.IFS(tbl_logs[[#This Row],[Total Score]]&lt;=4, "Low", tbl_logs[[#This Row],[Total Score]]&lt;=10, "Medium", tbl_logs[[#This Row],[Total Score]]&lt;=19, "High", tbl_logs[[#This Row],[Total Score]]&lt;=25, "Very High")</f>
        <v>Low</v>
      </c>
      <c r="N4763" t="str" cm="1">
        <f t="array" ref="N4763">_xlfn.IFS(tbl_logs[[#This Row],[Total Score]]&lt;=4, "Low", tbl_logs[[#This Row],[Total Score]]&lt;=10, "Medium", tbl_logs[[#This Row],[Total Score]]&lt;=17, "High", tbl_logs[[#This Row],[Total Score]]&lt;=25, "Critical")</f>
        <v>Low</v>
      </c>
    </row>
    <row r="4764" spans="1:14" x14ac:dyDescent="0.3">
      <c r="A4764" t="s">
        <v>4710</v>
      </c>
      <c r="B4764" s="1">
        <v>46109.961111111108</v>
      </c>
      <c r="C4764" t="s">
        <v>40</v>
      </c>
      <c r="D4764" t="s">
        <v>15</v>
      </c>
      <c r="E4764" t="s">
        <v>16</v>
      </c>
      <c r="F4764" t="s">
        <v>10</v>
      </c>
      <c r="G4764" s="2">
        <v>0.96111111111111114</v>
      </c>
      <c r="H4764" s="3">
        <v>46109</v>
      </c>
      <c r="I4764">
        <v>3</v>
      </c>
      <c r="J4764">
        <f>_xlfn.XLOOKUP(tbl_logs[[#This Row],[Target_Department]],tbl_DeptWeight[Department], tbl_DeptWeight[Impact Score])</f>
        <v>5</v>
      </c>
      <c r="K4764">
        <f>_xlfn.XLOOKUP(tbl_logs[[#This Row],[Employee_Action]],tbl_ResponseLikelihood[Employee Action],tbl_ResponseLikelihood[Likelihood Score])</f>
        <v>2</v>
      </c>
      <c r="L4764">
        <f>tbl_logs[[#This Row],[Impact Score]]*tbl_logs[[#This Row],[Response Multiplier]]</f>
        <v>10</v>
      </c>
      <c r="M4764" t="str" cm="1">
        <f t="array" ref="M4764">_xlfn.IFS(tbl_logs[[#This Row],[Total Score]]&lt;=4, "Low", tbl_logs[[#This Row],[Total Score]]&lt;=10, "Medium", tbl_logs[[#This Row],[Total Score]]&lt;=19, "High", tbl_logs[[#This Row],[Total Score]]&lt;=25, "Very High")</f>
        <v>Medium</v>
      </c>
      <c r="N4764" t="str" cm="1">
        <f t="array" ref="N4764">_xlfn.IFS(tbl_logs[[#This Row],[Total Score]]&lt;=4, "Low", tbl_logs[[#This Row],[Total Score]]&lt;=10, "Medium", tbl_logs[[#This Row],[Total Score]]&lt;=17, "High", tbl_logs[[#This Row],[Total Score]]&lt;=25, "Critical")</f>
        <v>Medium</v>
      </c>
    </row>
    <row r="4765" spans="1:14" x14ac:dyDescent="0.3">
      <c r="A4765" t="s">
        <v>3581</v>
      </c>
      <c r="B4765" s="1">
        <v>46109.978472222225</v>
      </c>
      <c r="C4765" t="s">
        <v>7</v>
      </c>
      <c r="D4765" t="s">
        <v>18</v>
      </c>
      <c r="E4765" t="s">
        <v>19</v>
      </c>
      <c r="F4765" t="s">
        <v>10</v>
      </c>
      <c r="G4765" s="2">
        <v>0.97847222222222219</v>
      </c>
      <c r="H4765" s="3">
        <v>46109</v>
      </c>
      <c r="I4765">
        <v>3</v>
      </c>
      <c r="J4765">
        <f>_xlfn.XLOOKUP(tbl_logs[[#This Row],[Target_Department]],tbl_DeptWeight[Department], tbl_DeptWeight[Impact Score])</f>
        <v>3</v>
      </c>
      <c r="K4765">
        <f>_xlfn.XLOOKUP(tbl_logs[[#This Row],[Employee_Action]],tbl_ResponseLikelihood[Employee Action],tbl_ResponseLikelihood[Likelihood Score])</f>
        <v>2</v>
      </c>
      <c r="L4765">
        <f>tbl_logs[[#This Row],[Impact Score]]*tbl_logs[[#This Row],[Response Multiplier]]</f>
        <v>6</v>
      </c>
      <c r="M4765" t="str" cm="1">
        <f t="array" ref="M4765">_xlfn.IFS(tbl_logs[[#This Row],[Total Score]]&lt;=4, "Low", tbl_logs[[#This Row],[Total Score]]&lt;=10, "Medium", tbl_logs[[#This Row],[Total Score]]&lt;=19, "High", tbl_logs[[#This Row],[Total Score]]&lt;=25, "Very High")</f>
        <v>Medium</v>
      </c>
      <c r="N4765" t="str" cm="1">
        <f t="array" ref="N4765">_xlfn.IFS(tbl_logs[[#This Row],[Total Score]]&lt;=4, "Low", tbl_logs[[#This Row],[Total Score]]&lt;=10, "Medium", tbl_logs[[#This Row],[Total Score]]&lt;=17, "High", tbl_logs[[#This Row],[Total Score]]&lt;=25, "Critical")</f>
        <v>Medium</v>
      </c>
    </row>
    <row r="4766" spans="1:14" x14ac:dyDescent="0.3">
      <c r="A4766" t="s">
        <v>4320</v>
      </c>
      <c r="B4766" s="1">
        <v>46109.981249999997</v>
      </c>
      <c r="C4766" t="s">
        <v>7</v>
      </c>
      <c r="D4766" t="s">
        <v>18</v>
      </c>
      <c r="E4766" t="s">
        <v>19</v>
      </c>
      <c r="F4766" t="s">
        <v>20</v>
      </c>
      <c r="G4766" s="2">
        <v>0.98124999999999996</v>
      </c>
      <c r="H4766" s="3">
        <v>46109</v>
      </c>
      <c r="I4766">
        <v>3</v>
      </c>
      <c r="J4766">
        <f>_xlfn.XLOOKUP(tbl_logs[[#This Row],[Target_Department]],tbl_DeptWeight[Department], tbl_DeptWeight[Impact Score])</f>
        <v>3</v>
      </c>
      <c r="K4766">
        <f>_xlfn.XLOOKUP(tbl_logs[[#This Row],[Employee_Action]],tbl_ResponseLikelihood[Employee Action],tbl_ResponseLikelihood[Likelihood Score])</f>
        <v>2</v>
      </c>
      <c r="L4766">
        <f>tbl_logs[[#This Row],[Impact Score]]*tbl_logs[[#This Row],[Response Multiplier]]</f>
        <v>6</v>
      </c>
      <c r="M4766" t="str" cm="1">
        <f t="array" ref="M4766">_xlfn.IFS(tbl_logs[[#This Row],[Total Score]]&lt;=4, "Low", tbl_logs[[#This Row],[Total Score]]&lt;=10, "Medium", tbl_logs[[#This Row],[Total Score]]&lt;=19, "High", tbl_logs[[#This Row],[Total Score]]&lt;=25, "Very High")</f>
        <v>Medium</v>
      </c>
      <c r="N4766" t="str" cm="1">
        <f t="array" ref="N4766">_xlfn.IFS(tbl_logs[[#This Row],[Total Score]]&lt;=4, "Low", tbl_logs[[#This Row],[Total Score]]&lt;=10, "Medium", tbl_logs[[#This Row],[Total Score]]&lt;=17, "High", tbl_logs[[#This Row],[Total Score]]&lt;=25, "Critical")</f>
        <v>Medium</v>
      </c>
    </row>
    <row r="4767" spans="1:14" x14ac:dyDescent="0.3">
      <c r="A4767" t="s">
        <v>4810</v>
      </c>
      <c r="B4767" s="1">
        <v>46110.018055555556</v>
      </c>
      <c r="C4767" t="s">
        <v>7</v>
      </c>
      <c r="D4767" t="s">
        <v>15</v>
      </c>
      <c r="E4767" t="s">
        <v>19</v>
      </c>
      <c r="F4767" t="s">
        <v>13</v>
      </c>
      <c r="G4767" s="2">
        <v>1.8055555555555554E-2</v>
      </c>
      <c r="H4767" s="3">
        <v>46110</v>
      </c>
      <c r="I4767">
        <v>3</v>
      </c>
      <c r="J4767">
        <f>_xlfn.XLOOKUP(tbl_logs[[#This Row],[Target_Department]],tbl_DeptWeight[Department], tbl_DeptWeight[Impact Score])</f>
        <v>3</v>
      </c>
      <c r="K4767">
        <f>_xlfn.XLOOKUP(tbl_logs[[#This Row],[Employee_Action]],tbl_ResponseLikelihood[Employee Action],tbl_ResponseLikelihood[Likelihood Score])</f>
        <v>1</v>
      </c>
      <c r="L4767">
        <f>tbl_logs[[#This Row],[Impact Score]]*tbl_logs[[#This Row],[Response Multiplier]]</f>
        <v>3</v>
      </c>
      <c r="M4767" t="str" cm="1">
        <f t="array" ref="M4767">_xlfn.IFS(tbl_logs[[#This Row],[Total Score]]&lt;=4, "Low", tbl_logs[[#This Row],[Total Score]]&lt;=10, "Medium", tbl_logs[[#This Row],[Total Score]]&lt;=19, "High", tbl_logs[[#This Row],[Total Score]]&lt;=25, "Very High")</f>
        <v>Low</v>
      </c>
      <c r="N4767" t="str" cm="1">
        <f t="array" ref="N4767">_xlfn.IFS(tbl_logs[[#This Row],[Total Score]]&lt;=4, "Low", tbl_logs[[#This Row],[Total Score]]&lt;=10, "Medium", tbl_logs[[#This Row],[Total Score]]&lt;=17, "High", tbl_logs[[#This Row],[Total Score]]&lt;=25, "Critical")</f>
        <v>Low</v>
      </c>
    </row>
    <row r="4768" spans="1:14" x14ac:dyDescent="0.3">
      <c r="A4768" t="s">
        <v>3344</v>
      </c>
      <c r="B4768" s="1">
        <v>46110.026388888888</v>
      </c>
      <c r="C4768" t="s">
        <v>7</v>
      </c>
      <c r="D4768" t="s">
        <v>15</v>
      </c>
      <c r="E4768" t="s">
        <v>19</v>
      </c>
      <c r="F4768" t="s">
        <v>10</v>
      </c>
      <c r="G4768" s="2">
        <v>2.6388888888888889E-2</v>
      </c>
      <c r="H4768" s="3">
        <v>46110</v>
      </c>
      <c r="I4768">
        <v>3</v>
      </c>
      <c r="J4768">
        <f>_xlfn.XLOOKUP(tbl_logs[[#This Row],[Target_Department]],tbl_DeptWeight[Department], tbl_DeptWeight[Impact Score])</f>
        <v>3</v>
      </c>
      <c r="K4768">
        <f>_xlfn.XLOOKUP(tbl_logs[[#This Row],[Employee_Action]],tbl_ResponseLikelihood[Employee Action],tbl_ResponseLikelihood[Likelihood Score])</f>
        <v>2</v>
      </c>
      <c r="L4768">
        <f>tbl_logs[[#This Row],[Impact Score]]*tbl_logs[[#This Row],[Response Multiplier]]</f>
        <v>6</v>
      </c>
      <c r="M4768" t="str" cm="1">
        <f t="array" ref="M4768">_xlfn.IFS(tbl_logs[[#This Row],[Total Score]]&lt;=4, "Low", tbl_logs[[#This Row],[Total Score]]&lt;=10, "Medium", tbl_logs[[#This Row],[Total Score]]&lt;=19, "High", tbl_logs[[#This Row],[Total Score]]&lt;=25, "Very High")</f>
        <v>Medium</v>
      </c>
      <c r="N4768" t="str" cm="1">
        <f t="array" ref="N4768">_xlfn.IFS(tbl_logs[[#This Row],[Total Score]]&lt;=4, "Low", tbl_logs[[#This Row],[Total Score]]&lt;=10, "Medium", tbl_logs[[#This Row],[Total Score]]&lt;=17, "High", tbl_logs[[#This Row],[Total Score]]&lt;=25, "Critical")</f>
        <v>Medium</v>
      </c>
    </row>
    <row r="4769" spans="1:14" x14ac:dyDescent="0.3">
      <c r="A4769" t="s">
        <v>434</v>
      </c>
      <c r="B4769" s="1">
        <v>46110.027777777781</v>
      </c>
      <c r="C4769" t="s">
        <v>7</v>
      </c>
      <c r="D4769" t="s">
        <v>22</v>
      </c>
      <c r="E4769" t="s">
        <v>19</v>
      </c>
      <c r="F4769" t="s">
        <v>33</v>
      </c>
      <c r="G4769" s="2">
        <v>2.7777777777777776E-2</v>
      </c>
      <c r="H4769" s="3">
        <v>46110</v>
      </c>
      <c r="I4769">
        <v>3</v>
      </c>
      <c r="J4769">
        <f>_xlfn.XLOOKUP(tbl_logs[[#This Row],[Target_Department]],tbl_DeptWeight[Department], tbl_DeptWeight[Impact Score])</f>
        <v>3</v>
      </c>
      <c r="K4769">
        <f>_xlfn.XLOOKUP(tbl_logs[[#This Row],[Employee_Action]],tbl_ResponseLikelihood[Employee Action],tbl_ResponseLikelihood[Likelihood Score])</f>
        <v>4</v>
      </c>
      <c r="L4769">
        <f>tbl_logs[[#This Row],[Impact Score]]*tbl_logs[[#This Row],[Response Multiplier]]</f>
        <v>12</v>
      </c>
      <c r="M4769" t="str" cm="1">
        <f t="array" ref="M4769">_xlfn.IFS(tbl_logs[[#This Row],[Total Score]]&lt;=4, "Low", tbl_logs[[#This Row],[Total Score]]&lt;=10, "Medium", tbl_logs[[#This Row],[Total Score]]&lt;=19, "High", tbl_logs[[#This Row],[Total Score]]&lt;=25, "Very High")</f>
        <v>High</v>
      </c>
      <c r="N4769" t="str" cm="1">
        <f t="array" ref="N4769">_xlfn.IFS(tbl_logs[[#This Row],[Total Score]]&lt;=4, "Low", tbl_logs[[#This Row],[Total Score]]&lt;=10, "Medium", tbl_logs[[#This Row],[Total Score]]&lt;=17, "High", tbl_logs[[#This Row],[Total Score]]&lt;=25, "Critical")</f>
        <v>High</v>
      </c>
    </row>
    <row r="4770" spans="1:14" x14ac:dyDescent="0.3">
      <c r="A4770" t="s">
        <v>2570</v>
      </c>
      <c r="B4770" s="1">
        <v>46110.038888888892</v>
      </c>
      <c r="C4770" t="s">
        <v>26</v>
      </c>
      <c r="D4770" t="s">
        <v>15</v>
      </c>
      <c r="E4770" t="s">
        <v>16</v>
      </c>
      <c r="F4770" t="s">
        <v>10</v>
      </c>
      <c r="G4770" s="2">
        <v>3.888888888888889E-2</v>
      </c>
      <c r="H4770" s="3">
        <v>46110</v>
      </c>
      <c r="I4770">
        <v>3</v>
      </c>
      <c r="J4770">
        <f>_xlfn.XLOOKUP(tbl_logs[[#This Row],[Target_Department]],tbl_DeptWeight[Department], tbl_DeptWeight[Impact Score])</f>
        <v>3</v>
      </c>
      <c r="K4770">
        <f>_xlfn.XLOOKUP(tbl_logs[[#This Row],[Employee_Action]],tbl_ResponseLikelihood[Employee Action],tbl_ResponseLikelihood[Likelihood Score])</f>
        <v>2</v>
      </c>
      <c r="L4770">
        <f>tbl_logs[[#This Row],[Impact Score]]*tbl_logs[[#This Row],[Response Multiplier]]</f>
        <v>6</v>
      </c>
      <c r="M4770" t="str" cm="1">
        <f t="array" ref="M4770">_xlfn.IFS(tbl_logs[[#This Row],[Total Score]]&lt;=4, "Low", tbl_logs[[#This Row],[Total Score]]&lt;=10, "Medium", tbl_logs[[#This Row],[Total Score]]&lt;=19, "High", tbl_logs[[#This Row],[Total Score]]&lt;=25, "Very High")</f>
        <v>Medium</v>
      </c>
      <c r="N4770" t="str" cm="1">
        <f t="array" ref="N4770">_xlfn.IFS(tbl_logs[[#This Row],[Total Score]]&lt;=4, "Low", tbl_logs[[#This Row],[Total Score]]&lt;=10, "Medium", tbl_logs[[#This Row],[Total Score]]&lt;=17, "High", tbl_logs[[#This Row],[Total Score]]&lt;=25, "Critical")</f>
        <v>Medium</v>
      </c>
    </row>
    <row r="4771" spans="1:14" x14ac:dyDescent="0.3">
      <c r="A4771" t="s">
        <v>3383</v>
      </c>
      <c r="B4771" s="1">
        <v>46110.070833333331</v>
      </c>
      <c r="C4771" t="s">
        <v>35</v>
      </c>
      <c r="D4771" t="s">
        <v>18</v>
      </c>
      <c r="E4771" t="s">
        <v>9</v>
      </c>
      <c r="F4771" t="s">
        <v>10</v>
      </c>
      <c r="G4771" s="2">
        <v>7.0833333333333331E-2</v>
      </c>
      <c r="H4771" s="3">
        <v>46110</v>
      </c>
      <c r="I4771">
        <v>3</v>
      </c>
      <c r="J4771">
        <f>_xlfn.XLOOKUP(tbl_logs[[#This Row],[Target_Department]],tbl_DeptWeight[Department], tbl_DeptWeight[Impact Score])</f>
        <v>1</v>
      </c>
      <c r="K4771">
        <f>_xlfn.XLOOKUP(tbl_logs[[#This Row],[Employee_Action]],tbl_ResponseLikelihood[Employee Action],tbl_ResponseLikelihood[Likelihood Score])</f>
        <v>2</v>
      </c>
      <c r="L4771">
        <f>tbl_logs[[#This Row],[Impact Score]]*tbl_logs[[#This Row],[Response Multiplier]]</f>
        <v>2</v>
      </c>
      <c r="M4771" t="str" cm="1">
        <f t="array" ref="M4771">_xlfn.IFS(tbl_logs[[#This Row],[Total Score]]&lt;=4, "Low", tbl_logs[[#This Row],[Total Score]]&lt;=10, "Medium", tbl_logs[[#This Row],[Total Score]]&lt;=19, "High", tbl_logs[[#This Row],[Total Score]]&lt;=25, "Very High")</f>
        <v>Low</v>
      </c>
      <c r="N4771" t="str" cm="1">
        <f t="array" ref="N4771">_xlfn.IFS(tbl_logs[[#This Row],[Total Score]]&lt;=4, "Low", tbl_logs[[#This Row],[Total Score]]&lt;=10, "Medium", tbl_logs[[#This Row],[Total Score]]&lt;=17, "High", tbl_logs[[#This Row],[Total Score]]&lt;=25, "Critical")</f>
        <v>Low</v>
      </c>
    </row>
    <row r="4772" spans="1:14" x14ac:dyDescent="0.3">
      <c r="A4772" t="s">
        <v>2088</v>
      </c>
      <c r="B4772" s="1">
        <v>46110.088888888888</v>
      </c>
      <c r="C4772" t="s">
        <v>7</v>
      </c>
      <c r="D4772" t="s">
        <v>15</v>
      </c>
      <c r="E4772" t="s">
        <v>19</v>
      </c>
      <c r="F4772" t="s">
        <v>33</v>
      </c>
      <c r="G4772" s="2">
        <v>8.8888888888888892E-2</v>
      </c>
      <c r="H4772" s="3">
        <v>46110</v>
      </c>
      <c r="I4772">
        <v>3</v>
      </c>
      <c r="J4772">
        <f>_xlfn.XLOOKUP(tbl_logs[[#This Row],[Target_Department]],tbl_DeptWeight[Department], tbl_DeptWeight[Impact Score])</f>
        <v>3</v>
      </c>
      <c r="K4772">
        <f>_xlfn.XLOOKUP(tbl_logs[[#This Row],[Employee_Action]],tbl_ResponseLikelihood[Employee Action],tbl_ResponseLikelihood[Likelihood Score])</f>
        <v>4</v>
      </c>
      <c r="L4772">
        <f>tbl_logs[[#This Row],[Impact Score]]*tbl_logs[[#This Row],[Response Multiplier]]</f>
        <v>12</v>
      </c>
      <c r="M4772" t="str" cm="1">
        <f t="array" ref="M4772">_xlfn.IFS(tbl_logs[[#This Row],[Total Score]]&lt;=4, "Low", tbl_logs[[#This Row],[Total Score]]&lt;=10, "Medium", tbl_logs[[#This Row],[Total Score]]&lt;=19, "High", tbl_logs[[#This Row],[Total Score]]&lt;=25, "Very High")</f>
        <v>High</v>
      </c>
      <c r="N4772" t="str" cm="1">
        <f t="array" ref="N4772">_xlfn.IFS(tbl_logs[[#This Row],[Total Score]]&lt;=4, "Low", tbl_logs[[#This Row],[Total Score]]&lt;=10, "Medium", tbl_logs[[#This Row],[Total Score]]&lt;=17, "High", tbl_logs[[#This Row],[Total Score]]&lt;=25, "Critical")</f>
        <v>High</v>
      </c>
    </row>
    <row r="4773" spans="1:14" x14ac:dyDescent="0.3">
      <c r="A4773" t="s">
        <v>1116</v>
      </c>
      <c r="B4773" s="1">
        <v>46110.095138888886</v>
      </c>
      <c r="C4773" t="s">
        <v>7</v>
      </c>
      <c r="D4773" t="s">
        <v>15</v>
      </c>
      <c r="E4773" t="s">
        <v>19</v>
      </c>
      <c r="F4773" t="s">
        <v>10</v>
      </c>
      <c r="G4773" s="2">
        <v>9.5138888888888884E-2</v>
      </c>
      <c r="H4773" s="3">
        <v>46110</v>
      </c>
      <c r="I4773">
        <v>3</v>
      </c>
      <c r="J4773">
        <f>_xlfn.XLOOKUP(tbl_logs[[#This Row],[Target_Department]],tbl_DeptWeight[Department], tbl_DeptWeight[Impact Score])</f>
        <v>3</v>
      </c>
      <c r="K4773">
        <f>_xlfn.XLOOKUP(tbl_logs[[#This Row],[Employee_Action]],tbl_ResponseLikelihood[Employee Action],tbl_ResponseLikelihood[Likelihood Score])</f>
        <v>2</v>
      </c>
      <c r="L4773">
        <f>tbl_logs[[#This Row],[Impact Score]]*tbl_logs[[#This Row],[Response Multiplier]]</f>
        <v>6</v>
      </c>
      <c r="M4773" t="str" cm="1">
        <f t="array" ref="M4773">_xlfn.IFS(tbl_logs[[#This Row],[Total Score]]&lt;=4, "Low", tbl_logs[[#This Row],[Total Score]]&lt;=10, "Medium", tbl_logs[[#This Row],[Total Score]]&lt;=19, "High", tbl_logs[[#This Row],[Total Score]]&lt;=25, "Very High")</f>
        <v>Medium</v>
      </c>
      <c r="N4773" t="str" cm="1">
        <f t="array" ref="N4773">_xlfn.IFS(tbl_logs[[#This Row],[Total Score]]&lt;=4, "Low", tbl_logs[[#This Row],[Total Score]]&lt;=10, "Medium", tbl_logs[[#This Row],[Total Score]]&lt;=17, "High", tbl_logs[[#This Row],[Total Score]]&lt;=25, "Critical")</f>
        <v>Medium</v>
      </c>
    </row>
    <row r="4774" spans="1:14" x14ac:dyDescent="0.3">
      <c r="A4774" t="s">
        <v>2435</v>
      </c>
      <c r="B4774" s="1">
        <v>46110.099305555559</v>
      </c>
      <c r="C4774" t="s">
        <v>47</v>
      </c>
      <c r="D4774" t="s">
        <v>22</v>
      </c>
      <c r="E4774" t="s">
        <v>9</v>
      </c>
      <c r="F4774" t="s">
        <v>10</v>
      </c>
      <c r="G4774" s="2">
        <v>9.930555555555555E-2</v>
      </c>
      <c r="H4774" s="3">
        <v>46110</v>
      </c>
      <c r="I4774">
        <v>3</v>
      </c>
      <c r="J4774">
        <f>_xlfn.XLOOKUP(tbl_logs[[#This Row],[Target_Department]],tbl_DeptWeight[Department], tbl_DeptWeight[Impact Score])</f>
        <v>1</v>
      </c>
      <c r="K4774">
        <f>_xlfn.XLOOKUP(tbl_logs[[#This Row],[Employee_Action]],tbl_ResponseLikelihood[Employee Action],tbl_ResponseLikelihood[Likelihood Score])</f>
        <v>2</v>
      </c>
      <c r="L4774">
        <f>tbl_logs[[#This Row],[Impact Score]]*tbl_logs[[#This Row],[Response Multiplier]]</f>
        <v>2</v>
      </c>
      <c r="M4774" t="str" cm="1">
        <f t="array" ref="M4774">_xlfn.IFS(tbl_logs[[#This Row],[Total Score]]&lt;=4, "Low", tbl_logs[[#This Row],[Total Score]]&lt;=10, "Medium", tbl_logs[[#This Row],[Total Score]]&lt;=19, "High", tbl_logs[[#This Row],[Total Score]]&lt;=25, "Very High")</f>
        <v>Low</v>
      </c>
      <c r="N4774" t="str" cm="1">
        <f t="array" ref="N4774">_xlfn.IFS(tbl_logs[[#This Row],[Total Score]]&lt;=4, "Low", tbl_logs[[#This Row],[Total Score]]&lt;=10, "Medium", tbl_logs[[#This Row],[Total Score]]&lt;=17, "High", tbl_logs[[#This Row],[Total Score]]&lt;=25, "Critical")</f>
        <v>Low</v>
      </c>
    </row>
    <row r="4775" spans="1:14" x14ac:dyDescent="0.3">
      <c r="A4775" t="s">
        <v>225</v>
      </c>
      <c r="B4775" s="1">
        <v>46110.106944444444</v>
      </c>
      <c r="C4775" t="s">
        <v>12</v>
      </c>
      <c r="D4775" t="s">
        <v>8</v>
      </c>
      <c r="E4775" t="s">
        <v>16</v>
      </c>
      <c r="F4775" t="s">
        <v>33</v>
      </c>
      <c r="G4775" s="2">
        <v>0.10694444444444444</v>
      </c>
      <c r="H4775" s="3">
        <v>46110</v>
      </c>
      <c r="I4775">
        <v>3</v>
      </c>
      <c r="J4775">
        <f>_xlfn.XLOOKUP(tbl_logs[[#This Row],[Target_Department]],tbl_DeptWeight[Department], tbl_DeptWeight[Impact Score])</f>
        <v>1</v>
      </c>
      <c r="K4775">
        <f>_xlfn.XLOOKUP(tbl_logs[[#This Row],[Employee_Action]],tbl_ResponseLikelihood[Employee Action],tbl_ResponseLikelihood[Likelihood Score])</f>
        <v>4</v>
      </c>
      <c r="L4775">
        <f>tbl_logs[[#This Row],[Impact Score]]*tbl_logs[[#This Row],[Response Multiplier]]</f>
        <v>4</v>
      </c>
      <c r="M4775" t="str" cm="1">
        <f t="array" ref="M4775">_xlfn.IFS(tbl_logs[[#This Row],[Total Score]]&lt;=4, "Low", tbl_logs[[#This Row],[Total Score]]&lt;=10, "Medium", tbl_logs[[#This Row],[Total Score]]&lt;=19, "High", tbl_logs[[#This Row],[Total Score]]&lt;=25, "Very High")</f>
        <v>Low</v>
      </c>
      <c r="N4775" t="str" cm="1">
        <f t="array" ref="N4775">_xlfn.IFS(tbl_logs[[#This Row],[Total Score]]&lt;=4, "Low", tbl_logs[[#This Row],[Total Score]]&lt;=10, "Medium", tbl_logs[[#This Row],[Total Score]]&lt;=17, "High", tbl_logs[[#This Row],[Total Score]]&lt;=25, "Critical")</f>
        <v>Low</v>
      </c>
    </row>
    <row r="4776" spans="1:14" x14ac:dyDescent="0.3">
      <c r="A4776" t="s">
        <v>59</v>
      </c>
      <c r="B4776" s="1">
        <v>46110.147222222222</v>
      </c>
      <c r="C4776" t="s">
        <v>7</v>
      </c>
      <c r="D4776" t="s">
        <v>8</v>
      </c>
      <c r="E4776" t="s">
        <v>19</v>
      </c>
      <c r="F4776" t="s">
        <v>10</v>
      </c>
      <c r="G4776" s="2">
        <v>0.14722222222222223</v>
      </c>
      <c r="H4776" s="3">
        <v>46110</v>
      </c>
      <c r="I4776">
        <v>3</v>
      </c>
      <c r="J4776">
        <f>_xlfn.XLOOKUP(tbl_logs[[#This Row],[Target_Department]],tbl_DeptWeight[Department], tbl_DeptWeight[Impact Score])</f>
        <v>3</v>
      </c>
      <c r="K4776">
        <f>_xlfn.XLOOKUP(tbl_logs[[#This Row],[Employee_Action]],tbl_ResponseLikelihood[Employee Action],tbl_ResponseLikelihood[Likelihood Score])</f>
        <v>2</v>
      </c>
      <c r="L4776">
        <f>tbl_logs[[#This Row],[Impact Score]]*tbl_logs[[#This Row],[Response Multiplier]]</f>
        <v>6</v>
      </c>
      <c r="M4776" t="str" cm="1">
        <f t="array" ref="M4776">_xlfn.IFS(tbl_logs[[#This Row],[Total Score]]&lt;=4, "Low", tbl_logs[[#This Row],[Total Score]]&lt;=10, "Medium", tbl_logs[[#This Row],[Total Score]]&lt;=19, "High", tbl_logs[[#This Row],[Total Score]]&lt;=25, "Very High")</f>
        <v>Medium</v>
      </c>
      <c r="N4776" t="str" cm="1">
        <f t="array" ref="N4776">_xlfn.IFS(tbl_logs[[#This Row],[Total Score]]&lt;=4, "Low", tbl_logs[[#This Row],[Total Score]]&lt;=10, "Medium", tbl_logs[[#This Row],[Total Score]]&lt;=17, "High", tbl_logs[[#This Row],[Total Score]]&lt;=25, "Critical")</f>
        <v>Medium</v>
      </c>
    </row>
    <row r="4777" spans="1:14" x14ac:dyDescent="0.3">
      <c r="A4777" t="s">
        <v>2986</v>
      </c>
      <c r="B4777" s="1">
        <v>46110.209027777775</v>
      </c>
      <c r="C4777" t="s">
        <v>12</v>
      </c>
      <c r="D4777" t="s">
        <v>8</v>
      </c>
      <c r="E4777" t="s">
        <v>16</v>
      </c>
      <c r="F4777" t="s">
        <v>33</v>
      </c>
      <c r="G4777" s="2">
        <v>0.20902777777777778</v>
      </c>
      <c r="H4777" s="3">
        <v>46110</v>
      </c>
      <c r="I4777">
        <v>3</v>
      </c>
      <c r="J4777">
        <f>_xlfn.XLOOKUP(tbl_logs[[#This Row],[Target_Department]],tbl_DeptWeight[Department], tbl_DeptWeight[Impact Score])</f>
        <v>1</v>
      </c>
      <c r="K4777">
        <f>_xlfn.XLOOKUP(tbl_logs[[#This Row],[Employee_Action]],tbl_ResponseLikelihood[Employee Action],tbl_ResponseLikelihood[Likelihood Score])</f>
        <v>4</v>
      </c>
      <c r="L4777">
        <f>tbl_logs[[#This Row],[Impact Score]]*tbl_logs[[#This Row],[Response Multiplier]]</f>
        <v>4</v>
      </c>
      <c r="M4777" t="str" cm="1">
        <f t="array" ref="M4777">_xlfn.IFS(tbl_logs[[#This Row],[Total Score]]&lt;=4, "Low", tbl_logs[[#This Row],[Total Score]]&lt;=10, "Medium", tbl_logs[[#This Row],[Total Score]]&lt;=19, "High", tbl_logs[[#This Row],[Total Score]]&lt;=25, "Very High")</f>
        <v>Low</v>
      </c>
      <c r="N4777" t="str" cm="1">
        <f t="array" ref="N4777">_xlfn.IFS(tbl_logs[[#This Row],[Total Score]]&lt;=4, "Low", tbl_logs[[#This Row],[Total Score]]&lt;=10, "Medium", tbl_logs[[#This Row],[Total Score]]&lt;=17, "High", tbl_logs[[#This Row],[Total Score]]&lt;=25, "Critical")</f>
        <v>Low</v>
      </c>
    </row>
    <row r="4778" spans="1:14" x14ac:dyDescent="0.3">
      <c r="A4778" t="s">
        <v>4491</v>
      </c>
      <c r="B4778" s="1">
        <v>46110.231249999997</v>
      </c>
      <c r="C4778" t="s">
        <v>26</v>
      </c>
      <c r="D4778" t="s">
        <v>15</v>
      </c>
      <c r="E4778" t="s">
        <v>31</v>
      </c>
      <c r="F4778" t="s">
        <v>10</v>
      </c>
      <c r="G4778" s="2">
        <v>0.23125000000000001</v>
      </c>
      <c r="H4778" s="3">
        <v>46110</v>
      </c>
      <c r="I4778">
        <v>3</v>
      </c>
      <c r="J4778">
        <f>_xlfn.XLOOKUP(tbl_logs[[#This Row],[Target_Department]],tbl_DeptWeight[Department], tbl_DeptWeight[Impact Score])</f>
        <v>3</v>
      </c>
      <c r="K4778">
        <f>_xlfn.XLOOKUP(tbl_logs[[#This Row],[Employee_Action]],tbl_ResponseLikelihood[Employee Action],tbl_ResponseLikelihood[Likelihood Score])</f>
        <v>2</v>
      </c>
      <c r="L4778">
        <f>tbl_logs[[#This Row],[Impact Score]]*tbl_logs[[#This Row],[Response Multiplier]]</f>
        <v>6</v>
      </c>
      <c r="M4778" t="str" cm="1">
        <f t="array" ref="M4778">_xlfn.IFS(tbl_logs[[#This Row],[Total Score]]&lt;=4, "Low", tbl_logs[[#This Row],[Total Score]]&lt;=10, "Medium", tbl_logs[[#This Row],[Total Score]]&lt;=19, "High", tbl_logs[[#This Row],[Total Score]]&lt;=25, "Very High")</f>
        <v>Medium</v>
      </c>
      <c r="N4778" t="str" cm="1">
        <f t="array" ref="N4778">_xlfn.IFS(tbl_logs[[#This Row],[Total Score]]&lt;=4, "Low", tbl_logs[[#This Row],[Total Score]]&lt;=10, "Medium", tbl_logs[[#This Row],[Total Score]]&lt;=17, "High", tbl_logs[[#This Row],[Total Score]]&lt;=25, "Critical")</f>
        <v>Medium</v>
      </c>
    </row>
    <row r="4779" spans="1:14" x14ac:dyDescent="0.3">
      <c r="A4779" t="s">
        <v>549</v>
      </c>
      <c r="B4779" s="1">
        <v>46110.231249999997</v>
      </c>
      <c r="C4779" t="s">
        <v>7</v>
      </c>
      <c r="D4779" t="s">
        <v>8</v>
      </c>
      <c r="E4779" t="s">
        <v>19</v>
      </c>
      <c r="F4779" t="s">
        <v>10</v>
      </c>
      <c r="G4779" s="2">
        <v>0.23125000000000001</v>
      </c>
      <c r="H4779" s="3">
        <v>46110</v>
      </c>
      <c r="I4779">
        <v>3</v>
      </c>
      <c r="J4779">
        <f>_xlfn.XLOOKUP(tbl_logs[[#This Row],[Target_Department]],tbl_DeptWeight[Department], tbl_DeptWeight[Impact Score])</f>
        <v>3</v>
      </c>
      <c r="K4779">
        <f>_xlfn.XLOOKUP(tbl_logs[[#This Row],[Employee_Action]],tbl_ResponseLikelihood[Employee Action],tbl_ResponseLikelihood[Likelihood Score])</f>
        <v>2</v>
      </c>
      <c r="L4779">
        <f>tbl_logs[[#This Row],[Impact Score]]*tbl_logs[[#This Row],[Response Multiplier]]</f>
        <v>6</v>
      </c>
      <c r="M4779" t="str" cm="1">
        <f t="array" ref="M4779">_xlfn.IFS(tbl_logs[[#This Row],[Total Score]]&lt;=4, "Low", tbl_logs[[#This Row],[Total Score]]&lt;=10, "Medium", tbl_logs[[#This Row],[Total Score]]&lt;=19, "High", tbl_logs[[#This Row],[Total Score]]&lt;=25, "Very High")</f>
        <v>Medium</v>
      </c>
      <c r="N4779" t="str" cm="1">
        <f t="array" ref="N4779">_xlfn.IFS(tbl_logs[[#This Row],[Total Score]]&lt;=4, "Low", tbl_logs[[#This Row],[Total Score]]&lt;=10, "Medium", tbl_logs[[#This Row],[Total Score]]&lt;=17, "High", tbl_logs[[#This Row],[Total Score]]&lt;=25, "Critical")</f>
        <v>Medium</v>
      </c>
    </row>
    <row r="4780" spans="1:14" x14ac:dyDescent="0.3">
      <c r="A4780" t="s">
        <v>3503</v>
      </c>
      <c r="B4780" s="1">
        <v>46110.277777777781</v>
      </c>
      <c r="C4780" t="s">
        <v>7</v>
      </c>
      <c r="D4780" t="s">
        <v>22</v>
      </c>
      <c r="E4780" t="s">
        <v>19</v>
      </c>
      <c r="F4780" t="s">
        <v>10</v>
      </c>
      <c r="G4780" s="2">
        <v>0.27777777777777779</v>
      </c>
      <c r="H4780" s="3">
        <v>46110</v>
      </c>
      <c r="I4780">
        <v>3</v>
      </c>
      <c r="J4780">
        <f>_xlfn.XLOOKUP(tbl_logs[[#This Row],[Target_Department]],tbl_DeptWeight[Department], tbl_DeptWeight[Impact Score])</f>
        <v>3</v>
      </c>
      <c r="K4780">
        <f>_xlfn.XLOOKUP(tbl_logs[[#This Row],[Employee_Action]],tbl_ResponseLikelihood[Employee Action],tbl_ResponseLikelihood[Likelihood Score])</f>
        <v>2</v>
      </c>
      <c r="L4780">
        <f>tbl_logs[[#This Row],[Impact Score]]*tbl_logs[[#This Row],[Response Multiplier]]</f>
        <v>6</v>
      </c>
      <c r="M4780" t="str" cm="1">
        <f t="array" ref="M4780">_xlfn.IFS(tbl_logs[[#This Row],[Total Score]]&lt;=4, "Low", tbl_logs[[#This Row],[Total Score]]&lt;=10, "Medium", tbl_logs[[#This Row],[Total Score]]&lt;=19, "High", tbl_logs[[#This Row],[Total Score]]&lt;=25, "Very High")</f>
        <v>Medium</v>
      </c>
      <c r="N4780" t="str" cm="1">
        <f t="array" ref="N4780">_xlfn.IFS(tbl_logs[[#This Row],[Total Score]]&lt;=4, "Low", tbl_logs[[#This Row],[Total Score]]&lt;=10, "Medium", tbl_logs[[#This Row],[Total Score]]&lt;=17, "High", tbl_logs[[#This Row],[Total Score]]&lt;=25, "Critical")</f>
        <v>Medium</v>
      </c>
    </row>
    <row r="4781" spans="1:14" x14ac:dyDescent="0.3">
      <c r="A4781" t="s">
        <v>4381</v>
      </c>
      <c r="B4781" s="1">
        <v>46110.28125</v>
      </c>
      <c r="C4781" t="s">
        <v>35</v>
      </c>
      <c r="D4781" t="s">
        <v>18</v>
      </c>
      <c r="E4781" t="s">
        <v>16</v>
      </c>
      <c r="F4781" t="s">
        <v>20</v>
      </c>
      <c r="G4781" s="2">
        <v>0.28125</v>
      </c>
      <c r="H4781" s="3">
        <v>46110</v>
      </c>
      <c r="I4781">
        <v>3</v>
      </c>
      <c r="J4781">
        <f>_xlfn.XLOOKUP(tbl_logs[[#This Row],[Target_Department]],tbl_DeptWeight[Department], tbl_DeptWeight[Impact Score])</f>
        <v>1</v>
      </c>
      <c r="K4781">
        <f>_xlfn.XLOOKUP(tbl_logs[[#This Row],[Employee_Action]],tbl_ResponseLikelihood[Employee Action],tbl_ResponseLikelihood[Likelihood Score])</f>
        <v>2</v>
      </c>
      <c r="L4781">
        <f>tbl_logs[[#This Row],[Impact Score]]*tbl_logs[[#This Row],[Response Multiplier]]</f>
        <v>2</v>
      </c>
      <c r="M4781" t="str" cm="1">
        <f t="array" ref="M4781">_xlfn.IFS(tbl_logs[[#This Row],[Total Score]]&lt;=4, "Low", tbl_logs[[#This Row],[Total Score]]&lt;=10, "Medium", tbl_logs[[#This Row],[Total Score]]&lt;=19, "High", tbl_logs[[#This Row],[Total Score]]&lt;=25, "Very High")</f>
        <v>Low</v>
      </c>
      <c r="N4781" t="str" cm="1">
        <f t="array" ref="N4781">_xlfn.IFS(tbl_logs[[#This Row],[Total Score]]&lt;=4, "Low", tbl_logs[[#This Row],[Total Score]]&lt;=10, "Medium", tbl_logs[[#This Row],[Total Score]]&lt;=17, "High", tbl_logs[[#This Row],[Total Score]]&lt;=25, "Critical")</f>
        <v>Low</v>
      </c>
    </row>
    <row r="4782" spans="1:14" x14ac:dyDescent="0.3">
      <c r="A4782" t="s">
        <v>1830</v>
      </c>
      <c r="B4782" s="1">
        <v>46110.307638888888</v>
      </c>
      <c r="C4782" t="s">
        <v>7</v>
      </c>
      <c r="D4782" t="s">
        <v>8</v>
      </c>
      <c r="E4782" t="s">
        <v>19</v>
      </c>
      <c r="F4782" t="s">
        <v>20</v>
      </c>
      <c r="G4782" s="2">
        <v>0.30763888888888891</v>
      </c>
      <c r="H4782" s="3">
        <v>46110</v>
      </c>
      <c r="I4782">
        <v>3</v>
      </c>
      <c r="J4782">
        <f>_xlfn.XLOOKUP(tbl_logs[[#This Row],[Target_Department]],tbl_DeptWeight[Department], tbl_DeptWeight[Impact Score])</f>
        <v>3</v>
      </c>
      <c r="K4782">
        <f>_xlfn.XLOOKUP(tbl_logs[[#This Row],[Employee_Action]],tbl_ResponseLikelihood[Employee Action],tbl_ResponseLikelihood[Likelihood Score])</f>
        <v>2</v>
      </c>
      <c r="L4782">
        <f>tbl_logs[[#This Row],[Impact Score]]*tbl_logs[[#This Row],[Response Multiplier]]</f>
        <v>6</v>
      </c>
      <c r="M4782" t="str" cm="1">
        <f t="array" ref="M4782">_xlfn.IFS(tbl_logs[[#This Row],[Total Score]]&lt;=4, "Low", tbl_logs[[#This Row],[Total Score]]&lt;=10, "Medium", tbl_logs[[#This Row],[Total Score]]&lt;=19, "High", tbl_logs[[#This Row],[Total Score]]&lt;=25, "Very High")</f>
        <v>Medium</v>
      </c>
      <c r="N4782" t="str" cm="1">
        <f t="array" ref="N4782">_xlfn.IFS(tbl_logs[[#This Row],[Total Score]]&lt;=4, "Low", tbl_logs[[#This Row],[Total Score]]&lt;=10, "Medium", tbl_logs[[#This Row],[Total Score]]&lt;=17, "High", tbl_logs[[#This Row],[Total Score]]&lt;=25, "Critical")</f>
        <v>Medium</v>
      </c>
    </row>
    <row r="4783" spans="1:14" x14ac:dyDescent="0.3">
      <c r="A4783" t="s">
        <v>3785</v>
      </c>
      <c r="B4783" s="1">
        <v>46110.341666666667</v>
      </c>
      <c r="C4783" t="s">
        <v>26</v>
      </c>
      <c r="D4783" t="s">
        <v>15</v>
      </c>
      <c r="E4783" t="s">
        <v>19</v>
      </c>
      <c r="F4783" t="s">
        <v>10</v>
      </c>
      <c r="G4783" s="2">
        <v>0.34166666666666667</v>
      </c>
      <c r="H4783" s="3">
        <v>46110</v>
      </c>
      <c r="I4783">
        <v>3</v>
      </c>
      <c r="J4783">
        <f>_xlfn.XLOOKUP(tbl_logs[[#This Row],[Target_Department]],tbl_DeptWeight[Department], tbl_DeptWeight[Impact Score])</f>
        <v>3</v>
      </c>
      <c r="K4783">
        <f>_xlfn.XLOOKUP(tbl_logs[[#This Row],[Employee_Action]],tbl_ResponseLikelihood[Employee Action],tbl_ResponseLikelihood[Likelihood Score])</f>
        <v>2</v>
      </c>
      <c r="L4783">
        <f>tbl_logs[[#This Row],[Impact Score]]*tbl_logs[[#This Row],[Response Multiplier]]</f>
        <v>6</v>
      </c>
      <c r="M4783" t="str" cm="1">
        <f t="array" ref="M4783">_xlfn.IFS(tbl_logs[[#This Row],[Total Score]]&lt;=4, "Low", tbl_logs[[#This Row],[Total Score]]&lt;=10, "Medium", tbl_logs[[#This Row],[Total Score]]&lt;=19, "High", tbl_logs[[#This Row],[Total Score]]&lt;=25, "Very High")</f>
        <v>Medium</v>
      </c>
      <c r="N4783" t="str" cm="1">
        <f t="array" ref="N4783">_xlfn.IFS(tbl_logs[[#This Row],[Total Score]]&lt;=4, "Low", tbl_logs[[#This Row],[Total Score]]&lt;=10, "Medium", tbl_logs[[#This Row],[Total Score]]&lt;=17, "High", tbl_logs[[#This Row],[Total Score]]&lt;=25, "Critical")</f>
        <v>Medium</v>
      </c>
    </row>
    <row r="4784" spans="1:14" x14ac:dyDescent="0.3">
      <c r="A4784" t="s">
        <v>1310</v>
      </c>
      <c r="B4784" s="1">
        <v>46110.350694444445</v>
      </c>
      <c r="C4784" t="s">
        <v>7</v>
      </c>
      <c r="D4784" t="s">
        <v>22</v>
      </c>
      <c r="E4784" t="s">
        <v>19</v>
      </c>
      <c r="F4784" t="s">
        <v>20</v>
      </c>
      <c r="G4784" s="2">
        <v>0.35069444444444442</v>
      </c>
      <c r="H4784" s="3">
        <v>46110</v>
      </c>
      <c r="I4784">
        <v>3</v>
      </c>
      <c r="J4784">
        <f>_xlfn.XLOOKUP(tbl_logs[[#This Row],[Target_Department]],tbl_DeptWeight[Department], tbl_DeptWeight[Impact Score])</f>
        <v>3</v>
      </c>
      <c r="K4784">
        <f>_xlfn.XLOOKUP(tbl_logs[[#This Row],[Employee_Action]],tbl_ResponseLikelihood[Employee Action],tbl_ResponseLikelihood[Likelihood Score])</f>
        <v>2</v>
      </c>
      <c r="L4784">
        <f>tbl_logs[[#This Row],[Impact Score]]*tbl_logs[[#This Row],[Response Multiplier]]</f>
        <v>6</v>
      </c>
      <c r="M4784" t="str" cm="1">
        <f t="array" ref="M4784">_xlfn.IFS(tbl_logs[[#This Row],[Total Score]]&lt;=4, "Low", tbl_logs[[#This Row],[Total Score]]&lt;=10, "Medium", tbl_logs[[#This Row],[Total Score]]&lt;=19, "High", tbl_logs[[#This Row],[Total Score]]&lt;=25, "Very High")</f>
        <v>Medium</v>
      </c>
      <c r="N4784" t="str" cm="1">
        <f t="array" ref="N4784">_xlfn.IFS(tbl_logs[[#This Row],[Total Score]]&lt;=4, "Low", tbl_logs[[#This Row],[Total Score]]&lt;=10, "Medium", tbl_logs[[#This Row],[Total Score]]&lt;=17, "High", tbl_logs[[#This Row],[Total Score]]&lt;=25, "Critical")</f>
        <v>Medium</v>
      </c>
    </row>
    <row r="4785" spans="1:14" x14ac:dyDescent="0.3">
      <c r="A4785" t="s">
        <v>4351</v>
      </c>
      <c r="B4785" s="1">
        <v>46110.375694444447</v>
      </c>
      <c r="C4785" t="s">
        <v>7</v>
      </c>
      <c r="D4785" t="s">
        <v>8</v>
      </c>
      <c r="E4785" t="s">
        <v>19</v>
      </c>
      <c r="F4785" t="s">
        <v>20</v>
      </c>
      <c r="G4785" s="2">
        <v>0.37569444444444444</v>
      </c>
      <c r="H4785" s="3">
        <v>46110</v>
      </c>
      <c r="I4785">
        <v>3</v>
      </c>
      <c r="J4785">
        <f>_xlfn.XLOOKUP(tbl_logs[[#This Row],[Target_Department]],tbl_DeptWeight[Department], tbl_DeptWeight[Impact Score])</f>
        <v>3</v>
      </c>
      <c r="K4785">
        <f>_xlfn.XLOOKUP(tbl_logs[[#This Row],[Employee_Action]],tbl_ResponseLikelihood[Employee Action],tbl_ResponseLikelihood[Likelihood Score])</f>
        <v>2</v>
      </c>
      <c r="L4785">
        <f>tbl_logs[[#This Row],[Impact Score]]*tbl_logs[[#This Row],[Response Multiplier]]</f>
        <v>6</v>
      </c>
      <c r="M4785" t="str" cm="1">
        <f t="array" ref="M4785">_xlfn.IFS(tbl_logs[[#This Row],[Total Score]]&lt;=4, "Low", tbl_logs[[#This Row],[Total Score]]&lt;=10, "Medium", tbl_logs[[#This Row],[Total Score]]&lt;=19, "High", tbl_logs[[#This Row],[Total Score]]&lt;=25, "Very High")</f>
        <v>Medium</v>
      </c>
      <c r="N4785" t="str" cm="1">
        <f t="array" ref="N4785">_xlfn.IFS(tbl_logs[[#This Row],[Total Score]]&lt;=4, "Low", tbl_logs[[#This Row],[Total Score]]&lt;=10, "Medium", tbl_logs[[#This Row],[Total Score]]&lt;=17, "High", tbl_logs[[#This Row],[Total Score]]&lt;=25, "Critical")</f>
        <v>Medium</v>
      </c>
    </row>
    <row r="4786" spans="1:14" x14ac:dyDescent="0.3">
      <c r="A4786" t="s">
        <v>3020</v>
      </c>
      <c r="B4786" s="1">
        <v>46110.386805555558</v>
      </c>
      <c r="C4786" t="s">
        <v>7</v>
      </c>
      <c r="D4786" t="s">
        <v>8</v>
      </c>
      <c r="E4786" t="s">
        <v>9</v>
      </c>
      <c r="F4786" t="s">
        <v>10</v>
      </c>
      <c r="G4786" s="2">
        <v>0.38680555555555557</v>
      </c>
      <c r="H4786" s="3">
        <v>46110</v>
      </c>
      <c r="I4786">
        <v>3</v>
      </c>
      <c r="J4786">
        <f>_xlfn.XLOOKUP(tbl_logs[[#This Row],[Target_Department]],tbl_DeptWeight[Department], tbl_DeptWeight[Impact Score])</f>
        <v>3</v>
      </c>
      <c r="K4786">
        <f>_xlfn.XLOOKUP(tbl_logs[[#This Row],[Employee_Action]],tbl_ResponseLikelihood[Employee Action],tbl_ResponseLikelihood[Likelihood Score])</f>
        <v>2</v>
      </c>
      <c r="L4786">
        <f>tbl_logs[[#This Row],[Impact Score]]*tbl_logs[[#This Row],[Response Multiplier]]</f>
        <v>6</v>
      </c>
      <c r="M4786" t="str" cm="1">
        <f t="array" ref="M4786">_xlfn.IFS(tbl_logs[[#This Row],[Total Score]]&lt;=4, "Low", tbl_logs[[#This Row],[Total Score]]&lt;=10, "Medium", tbl_logs[[#This Row],[Total Score]]&lt;=19, "High", tbl_logs[[#This Row],[Total Score]]&lt;=25, "Very High")</f>
        <v>Medium</v>
      </c>
      <c r="N4786" t="str" cm="1">
        <f t="array" ref="N4786">_xlfn.IFS(tbl_logs[[#This Row],[Total Score]]&lt;=4, "Low", tbl_logs[[#This Row],[Total Score]]&lt;=10, "Medium", tbl_logs[[#This Row],[Total Score]]&lt;=17, "High", tbl_logs[[#This Row],[Total Score]]&lt;=25, "Critical")</f>
        <v>Medium</v>
      </c>
    </row>
    <row r="4787" spans="1:14" x14ac:dyDescent="0.3">
      <c r="A4787" t="s">
        <v>4018</v>
      </c>
      <c r="B4787" s="1">
        <v>46110.392361111109</v>
      </c>
      <c r="C4787" t="s">
        <v>7</v>
      </c>
      <c r="D4787" t="s">
        <v>15</v>
      </c>
      <c r="E4787" t="s">
        <v>19</v>
      </c>
      <c r="F4787" t="s">
        <v>10</v>
      </c>
      <c r="G4787" s="2">
        <v>0.3923611111111111</v>
      </c>
      <c r="H4787" s="3">
        <v>46110</v>
      </c>
      <c r="I4787">
        <v>3</v>
      </c>
      <c r="J4787">
        <f>_xlfn.XLOOKUP(tbl_logs[[#This Row],[Target_Department]],tbl_DeptWeight[Department], tbl_DeptWeight[Impact Score])</f>
        <v>3</v>
      </c>
      <c r="K4787">
        <f>_xlfn.XLOOKUP(tbl_logs[[#This Row],[Employee_Action]],tbl_ResponseLikelihood[Employee Action],tbl_ResponseLikelihood[Likelihood Score])</f>
        <v>2</v>
      </c>
      <c r="L4787">
        <f>tbl_logs[[#This Row],[Impact Score]]*tbl_logs[[#This Row],[Response Multiplier]]</f>
        <v>6</v>
      </c>
      <c r="M4787" t="str" cm="1">
        <f t="array" ref="M4787">_xlfn.IFS(tbl_logs[[#This Row],[Total Score]]&lt;=4, "Low", tbl_logs[[#This Row],[Total Score]]&lt;=10, "Medium", tbl_logs[[#This Row],[Total Score]]&lt;=19, "High", tbl_logs[[#This Row],[Total Score]]&lt;=25, "Very High")</f>
        <v>Medium</v>
      </c>
      <c r="N4787" t="str" cm="1">
        <f t="array" ref="N4787">_xlfn.IFS(tbl_logs[[#This Row],[Total Score]]&lt;=4, "Low", tbl_logs[[#This Row],[Total Score]]&lt;=10, "Medium", tbl_logs[[#This Row],[Total Score]]&lt;=17, "High", tbl_logs[[#This Row],[Total Score]]&lt;=25, "Critical")</f>
        <v>Medium</v>
      </c>
    </row>
    <row r="4788" spans="1:14" x14ac:dyDescent="0.3">
      <c r="A4788" t="s">
        <v>308</v>
      </c>
      <c r="B4788" s="1">
        <v>46110.406944444447</v>
      </c>
      <c r="C4788" t="s">
        <v>47</v>
      </c>
      <c r="D4788" t="s">
        <v>22</v>
      </c>
      <c r="E4788" t="s">
        <v>19</v>
      </c>
      <c r="F4788" t="s">
        <v>13</v>
      </c>
      <c r="G4788" s="2">
        <v>0.40694444444444444</v>
      </c>
      <c r="H4788" s="3">
        <v>46110</v>
      </c>
      <c r="I4788">
        <v>3</v>
      </c>
      <c r="J4788">
        <f>_xlfn.XLOOKUP(tbl_logs[[#This Row],[Target_Department]],tbl_DeptWeight[Department], tbl_DeptWeight[Impact Score])</f>
        <v>1</v>
      </c>
      <c r="K4788">
        <f>_xlfn.XLOOKUP(tbl_logs[[#This Row],[Employee_Action]],tbl_ResponseLikelihood[Employee Action],tbl_ResponseLikelihood[Likelihood Score])</f>
        <v>1</v>
      </c>
      <c r="L4788">
        <f>tbl_logs[[#This Row],[Impact Score]]*tbl_logs[[#This Row],[Response Multiplier]]</f>
        <v>1</v>
      </c>
      <c r="M4788" t="str" cm="1">
        <f t="array" ref="M4788">_xlfn.IFS(tbl_logs[[#This Row],[Total Score]]&lt;=4, "Low", tbl_logs[[#This Row],[Total Score]]&lt;=10, "Medium", tbl_logs[[#This Row],[Total Score]]&lt;=19, "High", tbl_logs[[#This Row],[Total Score]]&lt;=25, "Very High")</f>
        <v>Low</v>
      </c>
      <c r="N4788" t="str" cm="1">
        <f t="array" ref="N4788">_xlfn.IFS(tbl_logs[[#This Row],[Total Score]]&lt;=4, "Low", tbl_logs[[#This Row],[Total Score]]&lt;=10, "Medium", tbl_logs[[#This Row],[Total Score]]&lt;=17, "High", tbl_logs[[#This Row],[Total Score]]&lt;=25, "Critical")</f>
        <v>Low</v>
      </c>
    </row>
    <row r="4789" spans="1:14" x14ac:dyDescent="0.3">
      <c r="A4789" t="s">
        <v>3890</v>
      </c>
      <c r="B4789" s="1">
        <v>46110.407638888886</v>
      </c>
      <c r="C4789" t="s">
        <v>7</v>
      </c>
      <c r="D4789" t="s">
        <v>18</v>
      </c>
      <c r="E4789" t="s">
        <v>19</v>
      </c>
      <c r="F4789" t="s">
        <v>20</v>
      </c>
      <c r="G4789" s="2">
        <v>0.40763888888888888</v>
      </c>
      <c r="H4789" s="3">
        <v>46110</v>
      </c>
      <c r="I4789">
        <v>3</v>
      </c>
      <c r="J4789">
        <f>_xlfn.XLOOKUP(tbl_logs[[#This Row],[Target_Department]],tbl_DeptWeight[Department], tbl_DeptWeight[Impact Score])</f>
        <v>3</v>
      </c>
      <c r="K4789">
        <f>_xlfn.XLOOKUP(tbl_logs[[#This Row],[Employee_Action]],tbl_ResponseLikelihood[Employee Action],tbl_ResponseLikelihood[Likelihood Score])</f>
        <v>2</v>
      </c>
      <c r="L4789">
        <f>tbl_logs[[#This Row],[Impact Score]]*tbl_logs[[#This Row],[Response Multiplier]]</f>
        <v>6</v>
      </c>
      <c r="M4789" t="str" cm="1">
        <f t="array" ref="M4789">_xlfn.IFS(tbl_logs[[#This Row],[Total Score]]&lt;=4, "Low", tbl_logs[[#This Row],[Total Score]]&lt;=10, "Medium", tbl_logs[[#This Row],[Total Score]]&lt;=19, "High", tbl_logs[[#This Row],[Total Score]]&lt;=25, "Very High")</f>
        <v>Medium</v>
      </c>
      <c r="N4789" t="str" cm="1">
        <f t="array" ref="N4789">_xlfn.IFS(tbl_logs[[#This Row],[Total Score]]&lt;=4, "Low", tbl_logs[[#This Row],[Total Score]]&lt;=10, "Medium", tbl_logs[[#This Row],[Total Score]]&lt;=17, "High", tbl_logs[[#This Row],[Total Score]]&lt;=25, "Critical")</f>
        <v>Medium</v>
      </c>
    </row>
    <row r="4790" spans="1:14" x14ac:dyDescent="0.3">
      <c r="A4790" t="s">
        <v>497</v>
      </c>
      <c r="B4790" s="1">
        <v>46110.447222222225</v>
      </c>
      <c r="C4790" t="s">
        <v>7</v>
      </c>
      <c r="D4790" t="s">
        <v>18</v>
      </c>
      <c r="E4790" t="s">
        <v>19</v>
      </c>
      <c r="F4790" t="s">
        <v>10</v>
      </c>
      <c r="G4790" s="2">
        <v>0.44722222222222224</v>
      </c>
      <c r="H4790" s="3">
        <v>46110</v>
      </c>
      <c r="I4790">
        <v>3</v>
      </c>
      <c r="J4790">
        <f>_xlfn.XLOOKUP(tbl_logs[[#This Row],[Target_Department]],tbl_DeptWeight[Department], tbl_DeptWeight[Impact Score])</f>
        <v>3</v>
      </c>
      <c r="K4790">
        <f>_xlfn.XLOOKUP(tbl_logs[[#This Row],[Employee_Action]],tbl_ResponseLikelihood[Employee Action],tbl_ResponseLikelihood[Likelihood Score])</f>
        <v>2</v>
      </c>
      <c r="L4790">
        <f>tbl_logs[[#This Row],[Impact Score]]*tbl_logs[[#This Row],[Response Multiplier]]</f>
        <v>6</v>
      </c>
      <c r="M4790" t="str" cm="1">
        <f t="array" ref="M4790">_xlfn.IFS(tbl_logs[[#This Row],[Total Score]]&lt;=4, "Low", tbl_logs[[#This Row],[Total Score]]&lt;=10, "Medium", tbl_logs[[#This Row],[Total Score]]&lt;=19, "High", tbl_logs[[#This Row],[Total Score]]&lt;=25, "Very High")</f>
        <v>Medium</v>
      </c>
      <c r="N4790" t="str" cm="1">
        <f t="array" ref="N4790">_xlfn.IFS(tbl_logs[[#This Row],[Total Score]]&lt;=4, "Low", tbl_logs[[#This Row],[Total Score]]&lt;=10, "Medium", tbl_logs[[#This Row],[Total Score]]&lt;=17, "High", tbl_logs[[#This Row],[Total Score]]&lt;=25, "Critical")</f>
        <v>Medium</v>
      </c>
    </row>
    <row r="4791" spans="1:14" x14ac:dyDescent="0.3">
      <c r="A4791" t="s">
        <v>3526</v>
      </c>
      <c r="B4791" s="1">
        <v>46110.461111111108</v>
      </c>
      <c r="C4791" t="s">
        <v>47</v>
      </c>
      <c r="D4791" t="s">
        <v>18</v>
      </c>
      <c r="E4791" t="s">
        <v>19</v>
      </c>
      <c r="F4791" t="s">
        <v>20</v>
      </c>
      <c r="G4791" s="2">
        <v>0.46111111111111114</v>
      </c>
      <c r="H4791" s="3">
        <v>46110</v>
      </c>
      <c r="I4791">
        <v>3</v>
      </c>
      <c r="J4791">
        <f>_xlfn.XLOOKUP(tbl_logs[[#This Row],[Target_Department]],tbl_DeptWeight[Department], tbl_DeptWeight[Impact Score])</f>
        <v>1</v>
      </c>
      <c r="K4791">
        <f>_xlfn.XLOOKUP(tbl_logs[[#This Row],[Employee_Action]],tbl_ResponseLikelihood[Employee Action],tbl_ResponseLikelihood[Likelihood Score])</f>
        <v>2</v>
      </c>
      <c r="L4791">
        <f>tbl_logs[[#This Row],[Impact Score]]*tbl_logs[[#This Row],[Response Multiplier]]</f>
        <v>2</v>
      </c>
      <c r="M4791" t="str" cm="1">
        <f t="array" ref="M4791">_xlfn.IFS(tbl_logs[[#This Row],[Total Score]]&lt;=4, "Low", tbl_logs[[#This Row],[Total Score]]&lt;=10, "Medium", tbl_logs[[#This Row],[Total Score]]&lt;=19, "High", tbl_logs[[#This Row],[Total Score]]&lt;=25, "Very High")</f>
        <v>Low</v>
      </c>
      <c r="N4791" t="str" cm="1">
        <f t="array" ref="N4791">_xlfn.IFS(tbl_logs[[#This Row],[Total Score]]&lt;=4, "Low", tbl_logs[[#This Row],[Total Score]]&lt;=10, "Medium", tbl_logs[[#This Row],[Total Score]]&lt;=17, "High", tbl_logs[[#This Row],[Total Score]]&lt;=25, "Critical")</f>
        <v>Low</v>
      </c>
    </row>
    <row r="4792" spans="1:14" x14ac:dyDescent="0.3">
      <c r="A4792" t="s">
        <v>3708</v>
      </c>
      <c r="B4792" s="1">
        <v>46110.46875</v>
      </c>
      <c r="C4792" t="s">
        <v>26</v>
      </c>
      <c r="D4792" t="s">
        <v>15</v>
      </c>
      <c r="E4792" t="s">
        <v>19</v>
      </c>
      <c r="F4792" t="s">
        <v>13</v>
      </c>
      <c r="G4792" s="2">
        <v>0.46875</v>
      </c>
      <c r="H4792" s="3">
        <v>46110</v>
      </c>
      <c r="I4792">
        <v>3</v>
      </c>
      <c r="J4792">
        <f>_xlfn.XLOOKUP(tbl_logs[[#This Row],[Target_Department]],tbl_DeptWeight[Department], tbl_DeptWeight[Impact Score])</f>
        <v>3</v>
      </c>
      <c r="K4792">
        <f>_xlfn.XLOOKUP(tbl_logs[[#This Row],[Employee_Action]],tbl_ResponseLikelihood[Employee Action],tbl_ResponseLikelihood[Likelihood Score])</f>
        <v>1</v>
      </c>
      <c r="L4792">
        <f>tbl_logs[[#This Row],[Impact Score]]*tbl_logs[[#This Row],[Response Multiplier]]</f>
        <v>3</v>
      </c>
      <c r="M4792" t="str" cm="1">
        <f t="array" ref="M4792">_xlfn.IFS(tbl_logs[[#This Row],[Total Score]]&lt;=4, "Low", tbl_logs[[#This Row],[Total Score]]&lt;=10, "Medium", tbl_logs[[#This Row],[Total Score]]&lt;=19, "High", tbl_logs[[#This Row],[Total Score]]&lt;=25, "Very High")</f>
        <v>Low</v>
      </c>
      <c r="N4792" t="str" cm="1">
        <f t="array" ref="N4792">_xlfn.IFS(tbl_logs[[#This Row],[Total Score]]&lt;=4, "Low", tbl_logs[[#This Row],[Total Score]]&lt;=10, "Medium", tbl_logs[[#This Row],[Total Score]]&lt;=17, "High", tbl_logs[[#This Row],[Total Score]]&lt;=25, "Critical")</f>
        <v>Low</v>
      </c>
    </row>
    <row r="4793" spans="1:14" x14ac:dyDescent="0.3">
      <c r="A4793" t="s">
        <v>2767</v>
      </c>
      <c r="B4793" s="1">
        <v>46110.482638888891</v>
      </c>
      <c r="C4793" t="s">
        <v>7</v>
      </c>
      <c r="D4793" t="s">
        <v>8</v>
      </c>
      <c r="E4793" t="s">
        <v>19</v>
      </c>
      <c r="F4793" t="s">
        <v>10</v>
      </c>
      <c r="G4793" s="2">
        <v>0.4826388888888889</v>
      </c>
      <c r="H4793" s="3">
        <v>46110</v>
      </c>
      <c r="I4793">
        <v>3</v>
      </c>
      <c r="J4793">
        <f>_xlfn.XLOOKUP(tbl_logs[[#This Row],[Target_Department]],tbl_DeptWeight[Department], tbl_DeptWeight[Impact Score])</f>
        <v>3</v>
      </c>
      <c r="K4793">
        <f>_xlfn.XLOOKUP(tbl_logs[[#This Row],[Employee_Action]],tbl_ResponseLikelihood[Employee Action],tbl_ResponseLikelihood[Likelihood Score])</f>
        <v>2</v>
      </c>
      <c r="L4793">
        <f>tbl_logs[[#This Row],[Impact Score]]*tbl_logs[[#This Row],[Response Multiplier]]</f>
        <v>6</v>
      </c>
      <c r="M4793" t="str" cm="1">
        <f t="array" ref="M4793">_xlfn.IFS(tbl_logs[[#This Row],[Total Score]]&lt;=4, "Low", tbl_logs[[#This Row],[Total Score]]&lt;=10, "Medium", tbl_logs[[#This Row],[Total Score]]&lt;=19, "High", tbl_logs[[#This Row],[Total Score]]&lt;=25, "Very High")</f>
        <v>Medium</v>
      </c>
      <c r="N4793" t="str" cm="1">
        <f t="array" ref="N4793">_xlfn.IFS(tbl_logs[[#This Row],[Total Score]]&lt;=4, "Low", tbl_logs[[#This Row],[Total Score]]&lt;=10, "Medium", tbl_logs[[#This Row],[Total Score]]&lt;=17, "High", tbl_logs[[#This Row],[Total Score]]&lt;=25, "Critical")</f>
        <v>Medium</v>
      </c>
    </row>
    <row r="4794" spans="1:14" x14ac:dyDescent="0.3">
      <c r="A4794" t="s">
        <v>2958</v>
      </c>
      <c r="B4794" s="1">
        <v>46110.488888888889</v>
      </c>
      <c r="C4794" t="s">
        <v>7</v>
      </c>
      <c r="D4794" t="s">
        <v>8</v>
      </c>
      <c r="E4794" t="s">
        <v>19</v>
      </c>
      <c r="F4794" t="s">
        <v>20</v>
      </c>
      <c r="G4794" s="2">
        <v>0.48888888888888887</v>
      </c>
      <c r="H4794" s="3">
        <v>46110</v>
      </c>
      <c r="I4794">
        <v>3</v>
      </c>
      <c r="J4794">
        <f>_xlfn.XLOOKUP(tbl_logs[[#This Row],[Target_Department]],tbl_DeptWeight[Department], tbl_DeptWeight[Impact Score])</f>
        <v>3</v>
      </c>
      <c r="K4794">
        <f>_xlfn.XLOOKUP(tbl_logs[[#This Row],[Employee_Action]],tbl_ResponseLikelihood[Employee Action],tbl_ResponseLikelihood[Likelihood Score])</f>
        <v>2</v>
      </c>
      <c r="L4794">
        <f>tbl_logs[[#This Row],[Impact Score]]*tbl_logs[[#This Row],[Response Multiplier]]</f>
        <v>6</v>
      </c>
      <c r="M4794" t="str" cm="1">
        <f t="array" ref="M4794">_xlfn.IFS(tbl_logs[[#This Row],[Total Score]]&lt;=4, "Low", tbl_logs[[#This Row],[Total Score]]&lt;=10, "Medium", tbl_logs[[#This Row],[Total Score]]&lt;=19, "High", tbl_logs[[#This Row],[Total Score]]&lt;=25, "Very High")</f>
        <v>Medium</v>
      </c>
      <c r="N4794" t="str" cm="1">
        <f t="array" ref="N4794">_xlfn.IFS(tbl_logs[[#This Row],[Total Score]]&lt;=4, "Low", tbl_logs[[#This Row],[Total Score]]&lt;=10, "Medium", tbl_logs[[#This Row],[Total Score]]&lt;=17, "High", tbl_logs[[#This Row],[Total Score]]&lt;=25, "Critical")</f>
        <v>Medium</v>
      </c>
    </row>
    <row r="4795" spans="1:14" x14ac:dyDescent="0.3">
      <c r="A4795" t="s">
        <v>1253</v>
      </c>
      <c r="B4795" s="1">
        <v>46110.5</v>
      </c>
      <c r="C4795" t="s">
        <v>26</v>
      </c>
      <c r="D4795" t="s">
        <v>15</v>
      </c>
      <c r="E4795" t="s">
        <v>16</v>
      </c>
      <c r="F4795" t="s">
        <v>10</v>
      </c>
      <c r="G4795" s="2">
        <v>0.5</v>
      </c>
      <c r="H4795" s="3">
        <v>46110</v>
      </c>
      <c r="I4795">
        <v>3</v>
      </c>
      <c r="J4795">
        <f>_xlfn.XLOOKUP(tbl_logs[[#This Row],[Target_Department]],tbl_DeptWeight[Department], tbl_DeptWeight[Impact Score])</f>
        <v>3</v>
      </c>
      <c r="K4795">
        <f>_xlfn.XLOOKUP(tbl_logs[[#This Row],[Employee_Action]],tbl_ResponseLikelihood[Employee Action],tbl_ResponseLikelihood[Likelihood Score])</f>
        <v>2</v>
      </c>
      <c r="L4795">
        <f>tbl_logs[[#This Row],[Impact Score]]*tbl_logs[[#This Row],[Response Multiplier]]</f>
        <v>6</v>
      </c>
      <c r="M4795" t="str" cm="1">
        <f t="array" ref="M4795">_xlfn.IFS(tbl_logs[[#This Row],[Total Score]]&lt;=4, "Low", tbl_logs[[#This Row],[Total Score]]&lt;=10, "Medium", tbl_logs[[#This Row],[Total Score]]&lt;=19, "High", tbl_logs[[#This Row],[Total Score]]&lt;=25, "Very High")</f>
        <v>Medium</v>
      </c>
      <c r="N4795" t="str" cm="1">
        <f t="array" ref="N4795">_xlfn.IFS(tbl_logs[[#This Row],[Total Score]]&lt;=4, "Low", tbl_logs[[#This Row],[Total Score]]&lt;=10, "Medium", tbl_logs[[#This Row],[Total Score]]&lt;=17, "High", tbl_logs[[#This Row],[Total Score]]&lt;=25, "Critical")</f>
        <v>Medium</v>
      </c>
    </row>
    <row r="4796" spans="1:14" x14ac:dyDescent="0.3">
      <c r="A4796" t="s">
        <v>3794</v>
      </c>
      <c r="B4796" s="1">
        <v>46110.53402777778</v>
      </c>
      <c r="C4796" t="s">
        <v>35</v>
      </c>
      <c r="D4796" t="s">
        <v>8</v>
      </c>
      <c r="E4796" t="s">
        <v>9</v>
      </c>
      <c r="F4796" t="s">
        <v>10</v>
      </c>
      <c r="G4796" s="2">
        <v>0.53402777777777777</v>
      </c>
      <c r="H4796" s="3">
        <v>46110</v>
      </c>
      <c r="I4796">
        <v>3</v>
      </c>
      <c r="J4796">
        <f>_xlfn.XLOOKUP(tbl_logs[[#This Row],[Target_Department]],tbl_DeptWeight[Department], tbl_DeptWeight[Impact Score])</f>
        <v>1</v>
      </c>
      <c r="K4796">
        <f>_xlfn.XLOOKUP(tbl_logs[[#This Row],[Employee_Action]],tbl_ResponseLikelihood[Employee Action],tbl_ResponseLikelihood[Likelihood Score])</f>
        <v>2</v>
      </c>
      <c r="L4796">
        <f>tbl_logs[[#This Row],[Impact Score]]*tbl_logs[[#This Row],[Response Multiplier]]</f>
        <v>2</v>
      </c>
      <c r="M4796" t="str" cm="1">
        <f t="array" ref="M4796">_xlfn.IFS(tbl_logs[[#This Row],[Total Score]]&lt;=4, "Low", tbl_logs[[#This Row],[Total Score]]&lt;=10, "Medium", tbl_logs[[#This Row],[Total Score]]&lt;=19, "High", tbl_logs[[#This Row],[Total Score]]&lt;=25, "Very High")</f>
        <v>Low</v>
      </c>
      <c r="N4796" t="str" cm="1">
        <f t="array" ref="N4796">_xlfn.IFS(tbl_logs[[#This Row],[Total Score]]&lt;=4, "Low", tbl_logs[[#This Row],[Total Score]]&lt;=10, "Medium", tbl_logs[[#This Row],[Total Score]]&lt;=17, "High", tbl_logs[[#This Row],[Total Score]]&lt;=25, "Critical")</f>
        <v>Low</v>
      </c>
    </row>
    <row r="4797" spans="1:14" x14ac:dyDescent="0.3">
      <c r="A4797" t="s">
        <v>2480</v>
      </c>
      <c r="B4797" s="1">
        <v>46110.614583333336</v>
      </c>
      <c r="C4797" t="s">
        <v>12</v>
      </c>
      <c r="D4797" t="s">
        <v>15</v>
      </c>
      <c r="E4797" t="s">
        <v>31</v>
      </c>
      <c r="F4797" t="s">
        <v>13</v>
      </c>
      <c r="G4797" s="2">
        <v>0.61458333333333337</v>
      </c>
      <c r="H4797" s="3">
        <v>46110</v>
      </c>
      <c r="I4797">
        <v>3</v>
      </c>
      <c r="J4797">
        <f>_xlfn.XLOOKUP(tbl_logs[[#This Row],[Target_Department]],tbl_DeptWeight[Department], tbl_DeptWeight[Impact Score])</f>
        <v>1</v>
      </c>
      <c r="K4797">
        <f>_xlfn.XLOOKUP(tbl_logs[[#This Row],[Employee_Action]],tbl_ResponseLikelihood[Employee Action],tbl_ResponseLikelihood[Likelihood Score])</f>
        <v>1</v>
      </c>
      <c r="L4797">
        <f>tbl_logs[[#This Row],[Impact Score]]*tbl_logs[[#This Row],[Response Multiplier]]</f>
        <v>1</v>
      </c>
      <c r="M4797" t="str" cm="1">
        <f t="array" ref="M4797">_xlfn.IFS(tbl_logs[[#This Row],[Total Score]]&lt;=4, "Low", tbl_logs[[#This Row],[Total Score]]&lt;=10, "Medium", tbl_logs[[#This Row],[Total Score]]&lt;=19, "High", tbl_logs[[#This Row],[Total Score]]&lt;=25, "Very High")</f>
        <v>Low</v>
      </c>
      <c r="N4797" t="str" cm="1">
        <f t="array" ref="N4797">_xlfn.IFS(tbl_logs[[#This Row],[Total Score]]&lt;=4, "Low", tbl_logs[[#This Row],[Total Score]]&lt;=10, "Medium", tbl_logs[[#This Row],[Total Score]]&lt;=17, "High", tbl_logs[[#This Row],[Total Score]]&lt;=25, "Critical")</f>
        <v>Low</v>
      </c>
    </row>
    <row r="4798" spans="1:14" x14ac:dyDescent="0.3">
      <c r="A4798" t="s">
        <v>2858</v>
      </c>
      <c r="B4798" s="1">
        <v>46110.643055555556</v>
      </c>
      <c r="C4798" t="s">
        <v>7</v>
      </c>
      <c r="D4798" t="s">
        <v>18</v>
      </c>
      <c r="E4798" t="s">
        <v>19</v>
      </c>
      <c r="F4798" t="s">
        <v>20</v>
      </c>
      <c r="G4798" s="2">
        <v>0.6430555555555556</v>
      </c>
      <c r="H4798" s="3">
        <v>46110</v>
      </c>
      <c r="I4798">
        <v>3</v>
      </c>
      <c r="J4798">
        <f>_xlfn.XLOOKUP(tbl_logs[[#This Row],[Target_Department]],tbl_DeptWeight[Department], tbl_DeptWeight[Impact Score])</f>
        <v>3</v>
      </c>
      <c r="K4798">
        <f>_xlfn.XLOOKUP(tbl_logs[[#This Row],[Employee_Action]],tbl_ResponseLikelihood[Employee Action],tbl_ResponseLikelihood[Likelihood Score])</f>
        <v>2</v>
      </c>
      <c r="L4798">
        <f>tbl_logs[[#This Row],[Impact Score]]*tbl_logs[[#This Row],[Response Multiplier]]</f>
        <v>6</v>
      </c>
      <c r="M4798" t="str" cm="1">
        <f t="array" ref="M4798">_xlfn.IFS(tbl_logs[[#This Row],[Total Score]]&lt;=4, "Low", tbl_logs[[#This Row],[Total Score]]&lt;=10, "Medium", tbl_logs[[#This Row],[Total Score]]&lt;=19, "High", tbl_logs[[#This Row],[Total Score]]&lt;=25, "Very High")</f>
        <v>Medium</v>
      </c>
      <c r="N4798" t="str" cm="1">
        <f t="array" ref="N4798">_xlfn.IFS(tbl_logs[[#This Row],[Total Score]]&lt;=4, "Low", tbl_logs[[#This Row],[Total Score]]&lt;=10, "Medium", tbl_logs[[#This Row],[Total Score]]&lt;=17, "High", tbl_logs[[#This Row],[Total Score]]&lt;=25, "Critical")</f>
        <v>Medium</v>
      </c>
    </row>
    <row r="4799" spans="1:14" x14ac:dyDescent="0.3">
      <c r="A4799" t="s">
        <v>2349</v>
      </c>
      <c r="B4799" s="1">
        <v>46110.665972222225</v>
      </c>
      <c r="C4799" t="s">
        <v>26</v>
      </c>
      <c r="D4799" t="s">
        <v>22</v>
      </c>
      <c r="E4799" t="s">
        <v>9</v>
      </c>
      <c r="F4799" t="s">
        <v>20</v>
      </c>
      <c r="G4799" s="2">
        <v>0.66597222222222219</v>
      </c>
      <c r="H4799" s="3">
        <v>46110</v>
      </c>
      <c r="I4799">
        <v>3</v>
      </c>
      <c r="J4799">
        <f>_xlfn.XLOOKUP(tbl_logs[[#This Row],[Target_Department]],tbl_DeptWeight[Department], tbl_DeptWeight[Impact Score])</f>
        <v>3</v>
      </c>
      <c r="K4799">
        <f>_xlfn.XLOOKUP(tbl_logs[[#This Row],[Employee_Action]],tbl_ResponseLikelihood[Employee Action],tbl_ResponseLikelihood[Likelihood Score])</f>
        <v>2</v>
      </c>
      <c r="L4799">
        <f>tbl_logs[[#This Row],[Impact Score]]*tbl_logs[[#This Row],[Response Multiplier]]</f>
        <v>6</v>
      </c>
      <c r="M4799" t="str" cm="1">
        <f t="array" ref="M4799">_xlfn.IFS(tbl_logs[[#This Row],[Total Score]]&lt;=4, "Low", tbl_logs[[#This Row],[Total Score]]&lt;=10, "Medium", tbl_logs[[#This Row],[Total Score]]&lt;=19, "High", tbl_logs[[#This Row],[Total Score]]&lt;=25, "Very High")</f>
        <v>Medium</v>
      </c>
      <c r="N4799" t="str" cm="1">
        <f t="array" ref="N4799">_xlfn.IFS(tbl_logs[[#This Row],[Total Score]]&lt;=4, "Low", tbl_logs[[#This Row],[Total Score]]&lt;=10, "Medium", tbl_logs[[#This Row],[Total Score]]&lt;=17, "High", tbl_logs[[#This Row],[Total Score]]&lt;=25, "Critical")</f>
        <v>Medium</v>
      </c>
    </row>
    <row r="4800" spans="1:14" x14ac:dyDescent="0.3">
      <c r="A4800" t="s">
        <v>412</v>
      </c>
      <c r="B4800" s="1">
        <v>46110.682638888888</v>
      </c>
      <c r="C4800" t="s">
        <v>35</v>
      </c>
      <c r="D4800" t="s">
        <v>22</v>
      </c>
      <c r="E4800" t="s">
        <v>16</v>
      </c>
      <c r="F4800" t="s">
        <v>13</v>
      </c>
      <c r="G4800" s="2">
        <v>0.68263888888888891</v>
      </c>
      <c r="H4800" s="3">
        <v>46110</v>
      </c>
      <c r="I4800">
        <v>3</v>
      </c>
      <c r="J4800">
        <f>_xlfn.XLOOKUP(tbl_logs[[#This Row],[Target_Department]],tbl_DeptWeight[Department], tbl_DeptWeight[Impact Score])</f>
        <v>1</v>
      </c>
      <c r="K4800">
        <f>_xlfn.XLOOKUP(tbl_logs[[#This Row],[Employee_Action]],tbl_ResponseLikelihood[Employee Action],tbl_ResponseLikelihood[Likelihood Score])</f>
        <v>1</v>
      </c>
      <c r="L4800">
        <f>tbl_logs[[#This Row],[Impact Score]]*tbl_logs[[#This Row],[Response Multiplier]]</f>
        <v>1</v>
      </c>
      <c r="M4800" t="str" cm="1">
        <f t="array" ref="M4800">_xlfn.IFS(tbl_logs[[#This Row],[Total Score]]&lt;=4, "Low", tbl_logs[[#This Row],[Total Score]]&lt;=10, "Medium", tbl_logs[[#This Row],[Total Score]]&lt;=19, "High", tbl_logs[[#This Row],[Total Score]]&lt;=25, "Very High")</f>
        <v>Low</v>
      </c>
      <c r="N4800" t="str" cm="1">
        <f t="array" ref="N4800">_xlfn.IFS(tbl_logs[[#This Row],[Total Score]]&lt;=4, "Low", tbl_logs[[#This Row],[Total Score]]&lt;=10, "Medium", tbl_logs[[#This Row],[Total Score]]&lt;=17, "High", tbl_logs[[#This Row],[Total Score]]&lt;=25, "Critical")</f>
        <v>Low</v>
      </c>
    </row>
    <row r="4801" spans="1:14" x14ac:dyDescent="0.3">
      <c r="A4801" t="s">
        <v>1545</v>
      </c>
      <c r="B4801" s="1">
        <v>46110.683333333334</v>
      </c>
      <c r="C4801" t="s">
        <v>26</v>
      </c>
      <c r="D4801" t="s">
        <v>18</v>
      </c>
      <c r="E4801" t="s">
        <v>9</v>
      </c>
      <c r="F4801" t="s">
        <v>20</v>
      </c>
      <c r="G4801" s="2">
        <v>0.68333333333333335</v>
      </c>
      <c r="H4801" s="3">
        <v>46110</v>
      </c>
      <c r="I4801">
        <v>3</v>
      </c>
      <c r="J4801">
        <f>_xlfn.XLOOKUP(tbl_logs[[#This Row],[Target_Department]],tbl_DeptWeight[Department], tbl_DeptWeight[Impact Score])</f>
        <v>3</v>
      </c>
      <c r="K4801">
        <f>_xlfn.XLOOKUP(tbl_logs[[#This Row],[Employee_Action]],tbl_ResponseLikelihood[Employee Action],tbl_ResponseLikelihood[Likelihood Score])</f>
        <v>2</v>
      </c>
      <c r="L4801">
        <f>tbl_logs[[#This Row],[Impact Score]]*tbl_logs[[#This Row],[Response Multiplier]]</f>
        <v>6</v>
      </c>
      <c r="M4801" t="str" cm="1">
        <f t="array" ref="M4801">_xlfn.IFS(tbl_logs[[#This Row],[Total Score]]&lt;=4, "Low", tbl_logs[[#This Row],[Total Score]]&lt;=10, "Medium", tbl_logs[[#This Row],[Total Score]]&lt;=19, "High", tbl_logs[[#This Row],[Total Score]]&lt;=25, "Very High")</f>
        <v>Medium</v>
      </c>
      <c r="N4801" t="str" cm="1">
        <f t="array" ref="N4801">_xlfn.IFS(tbl_logs[[#This Row],[Total Score]]&lt;=4, "Low", tbl_logs[[#This Row],[Total Score]]&lt;=10, "Medium", tbl_logs[[#This Row],[Total Score]]&lt;=17, "High", tbl_logs[[#This Row],[Total Score]]&lt;=25, "Critical")</f>
        <v>Medium</v>
      </c>
    </row>
    <row r="4802" spans="1:14" x14ac:dyDescent="0.3">
      <c r="A4802" t="s">
        <v>3248</v>
      </c>
      <c r="B4802" s="1">
        <v>46110.703472222223</v>
      </c>
      <c r="C4802" t="s">
        <v>7</v>
      </c>
      <c r="D4802" t="s">
        <v>15</v>
      </c>
      <c r="E4802" t="s">
        <v>19</v>
      </c>
      <c r="F4802" t="s">
        <v>13</v>
      </c>
      <c r="G4802" s="2">
        <v>0.70347222222222228</v>
      </c>
      <c r="H4802" s="3">
        <v>46110</v>
      </c>
      <c r="I4802">
        <v>3</v>
      </c>
      <c r="J4802">
        <f>_xlfn.XLOOKUP(tbl_logs[[#This Row],[Target_Department]],tbl_DeptWeight[Department], tbl_DeptWeight[Impact Score])</f>
        <v>3</v>
      </c>
      <c r="K4802">
        <f>_xlfn.XLOOKUP(tbl_logs[[#This Row],[Employee_Action]],tbl_ResponseLikelihood[Employee Action],tbl_ResponseLikelihood[Likelihood Score])</f>
        <v>1</v>
      </c>
      <c r="L4802">
        <f>tbl_logs[[#This Row],[Impact Score]]*tbl_logs[[#This Row],[Response Multiplier]]</f>
        <v>3</v>
      </c>
      <c r="M4802" t="str" cm="1">
        <f t="array" ref="M4802">_xlfn.IFS(tbl_logs[[#This Row],[Total Score]]&lt;=4, "Low", tbl_logs[[#This Row],[Total Score]]&lt;=10, "Medium", tbl_logs[[#This Row],[Total Score]]&lt;=19, "High", tbl_logs[[#This Row],[Total Score]]&lt;=25, "Very High")</f>
        <v>Low</v>
      </c>
      <c r="N4802" t="str" cm="1">
        <f t="array" ref="N4802">_xlfn.IFS(tbl_logs[[#This Row],[Total Score]]&lt;=4, "Low", tbl_logs[[#This Row],[Total Score]]&lt;=10, "Medium", tbl_logs[[#This Row],[Total Score]]&lt;=17, "High", tbl_logs[[#This Row],[Total Score]]&lt;=25, "Critical")</f>
        <v>Low</v>
      </c>
    </row>
    <row r="4803" spans="1:14" x14ac:dyDescent="0.3">
      <c r="A4803" t="s">
        <v>2604</v>
      </c>
      <c r="B4803" s="1">
        <v>46110.706250000003</v>
      </c>
      <c r="C4803" t="s">
        <v>35</v>
      </c>
      <c r="D4803" t="s">
        <v>15</v>
      </c>
      <c r="E4803" t="s">
        <v>9</v>
      </c>
      <c r="F4803" t="s">
        <v>10</v>
      </c>
      <c r="G4803" s="2">
        <v>0.70625000000000004</v>
      </c>
      <c r="H4803" s="3">
        <v>46110</v>
      </c>
      <c r="I4803">
        <v>3</v>
      </c>
      <c r="J4803">
        <f>_xlfn.XLOOKUP(tbl_logs[[#This Row],[Target_Department]],tbl_DeptWeight[Department], tbl_DeptWeight[Impact Score])</f>
        <v>1</v>
      </c>
      <c r="K4803">
        <f>_xlfn.XLOOKUP(tbl_logs[[#This Row],[Employee_Action]],tbl_ResponseLikelihood[Employee Action],tbl_ResponseLikelihood[Likelihood Score])</f>
        <v>2</v>
      </c>
      <c r="L4803">
        <f>tbl_logs[[#This Row],[Impact Score]]*tbl_logs[[#This Row],[Response Multiplier]]</f>
        <v>2</v>
      </c>
      <c r="M4803" t="str" cm="1">
        <f t="array" ref="M4803">_xlfn.IFS(tbl_logs[[#This Row],[Total Score]]&lt;=4, "Low", tbl_logs[[#This Row],[Total Score]]&lt;=10, "Medium", tbl_logs[[#This Row],[Total Score]]&lt;=19, "High", tbl_logs[[#This Row],[Total Score]]&lt;=25, "Very High")</f>
        <v>Low</v>
      </c>
      <c r="N4803" t="str" cm="1">
        <f t="array" ref="N4803">_xlfn.IFS(tbl_logs[[#This Row],[Total Score]]&lt;=4, "Low", tbl_logs[[#This Row],[Total Score]]&lt;=10, "Medium", tbl_logs[[#This Row],[Total Score]]&lt;=17, "High", tbl_logs[[#This Row],[Total Score]]&lt;=25, "Critical")</f>
        <v>Low</v>
      </c>
    </row>
    <row r="4804" spans="1:14" x14ac:dyDescent="0.3">
      <c r="A4804" t="s">
        <v>2369</v>
      </c>
      <c r="B4804" s="1">
        <v>46110.751388888886</v>
      </c>
      <c r="C4804" t="s">
        <v>12</v>
      </c>
      <c r="D4804" t="s">
        <v>8</v>
      </c>
      <c r="E4804" t="s">
        <v>16</v>
      </c>
      <c r="F4804" t="s">
        <v>33</v>
      </c>
      <c r="G4804" s="2">
        <v>0.75138888888888888</v>
      </c>
      <c r="H4804" s="3">
        <v>46110</v>
      </c>
      <c r="I4804">
        <v>3</v>
      </c>
      <c r="J4804">
        <f>_xlfn.XLOOKUP(tbl_logs[[#This Row],[Target_Department]],tbl_DeptWeight[Department], tbl_DeptWeight[Impact Score])</f>
        <v>1</v>
      </c>
      <c r="K4804">
        <f>_xlfn.XLOOKUP(tbl_logs[[#This Row],[Employee_Action]],tbl_ResponseLikelihood[Employee Action],tbl_ResponseLikelihood[Likelihood Score])</f>
        <v>4</v>
      </c>
      <c r="L4804">
        <f>tbl_logs[[#This Row],[Impact Score]]*tbl_logs[[#This Row],[Response Multiplier]]</f>
        <v>4</v>
      </c>
      <c r="M4804" t="str" cm="1">
        <f t="array" ref="M4804">_xlfn.IFS(tbl_logs[[#This Row],[Total Score]]&lt;=4, "Low", tbl_logs[[#This Row],[Total Score]]&lt;=10, "Medium", tbl_logs[[#This Row],[Total Score]]&lt;=19, "High", tbl_logs[[#This Row],[Total Score]]&lt;=25, "Very High")</f>
        <v>Low</v>
      </c>
      <c r="N4804" t="str" cm="1">
        <f t="array" ref="N4804">_xlfn.IFS(tbl_logs[[#This Row],[Total Score]]&lt;=4, "Low", tbl_logs[[#This Row],[Total Score]]&lt;=10, "Medium", tbl_logs[[#This Row],[Total Score]]&lt;=17, "High", tbl_logs[[#This Row],[Total Score]]&lt;=25, "Critical")</f>
        <v>Low</v>
      </c>
    </row>
    <row r="4805" spans="1:14" x14ac:dyDescent="0.3">
      <c r="A4805" t="s">
        <v>4203</v>
      </c>
      <c r="B4805" s="1">
        <v>46110.771527777775</v>
      </c>
      <c r="C4805" t="s">
        <v>26</v>
      </c>
      <c r="D4805" t="s">
        <v>22</v>
      </c>
      <c r="E4805" t="s">
        <v>9</v>
      </c>
      <c r="F4805" t="s">
        <v>20</v>
      </c>
      <c r="G4805" s="2">
        <v>0.77152777777777781</v>
      </c>
      <c r="H4805" s="3">
        <v>46110</v>
      </c>
      <c r="I4805">
        <v>3</v>
      </c>
      <c r="J4805">
        <f>_xlfn.XLOOKUP(tbl_logs[[#This Row],[Target_Department]],tbl_DeptWeight[Department], tbl_DeptWeight[Impact Score])</f>
        <v>3</v>
      </c>
      <c r="K4805">
        <f>_xlfn.XLOOKUP(tbl_logs[[#This Row],[Employee_Action]],tbl_ResponseLikelihood[Employee Action],tbl_ResponseLikelihood[Likelihood Score])</f>
        <v>2</v>
      </c>
      <c r="L4805">
        <f>tbl_logs[[#This Row],[Impact Score]]*tbl_logs[[#This Row],[Response Multiplier]]</f>
        <v>6</v>
      </c>
      <c r="M4805" t="str" cm="1">
        <f t="array" ref="M4805">_xlfn.IFS(tbl_logs[[#This Row],[Total Score]]&lt;=4, "Low", tbl_logs[[#This Row],[Total Score]]&lt;=10, "Medium", tbl_logs[[#This Row],[Total Score]]&lt;=19, "High", tbl_logs[[#This Row],[Total Score]]&lt;=25, "Very High")</f>
        <v>Medium</v>
      </c>
      <c r="N4805" t="str" cm="1">
        <f t="array" ref="N4805">_xlfn.IFS(tbl_logs[[#This Row],[Total Score]]&lt;=4, "Low", tbl_logs[[#This Row],[Total Score]]&lt;=10, "Medium", tbl_logs[[#This Row],[Total Score]]&lt;=17, "High", tbl_logs[[#This Row],[Total Score]]&lt;=25, "Critical")</f>
        <v>Medium</v>
      </c>
    </row>
    <row r="4806" spans="1:14" x14ac:dyDescent="0.3">
      <c r="A4806" t="s">
        <v>4923</v>
      </c>
      <c r="B4806" s="1">
        <v>46110.772222222222</v>
      </c>
      <c r="C4806" t="s">
        <v>12</v>
      </c>
      <c r="D4806" t="s">
        <v>22</v>
      </c>
      <c r="E4806" t="s">
        <v>31</v>
      </c>
      <c r="F4806" t="s">
        <v>13</v>
      </c>
      <c r="G4806" s="2">
        <v>0.77222222222222225</v>
      </c>
      <c r="H4806" s="3">
        <v>46110</v>
      </c>
      <c r="I4806">
        <v>3</v>
      </c>
      <c r="J4806">
        <f>_xlfn.XLOOKUP(tbl_logs[[#This Row],[Target_Department]],tbl_DeptWeight[Department], tbl_DeptWeight[Impact Score])</f>
        <v>1</v>
      </c>
      <c r="K4806">
        <f>_xlfn.XLOOKUP(tbl_logs[[#This Row],[Employee_Action]],tbl_ResponseLikelihood[Employee Action],tbl_ResponseLikelihood[Likelihood Score])</f>
        <v>1</v>
      </c>
      <c r="L4806">
        <f>tbl_logs[[#This Row],[Impact Score]]*tbl_logs[[#This Row],[Response Multiplier]]</f>
        <v>1</v>
      </c>
      <c r="M4806" t="str" cm="1">
        <f t="array" ref="M4806">_xlfn.IFS(tbl_logs[[#This Row],[Total Score]]&lt;=4, "Low", tbl_logs[[#This Row],[Total Score]]&lt;=10, "Medium", tbl_logs[[#This Row],[Total Score]]&lt;=19, "High", tbl_logs[[#This Row],[Total Score]]&lt;=25, "Very High")</f>
        <v>Low</v>
      </c>
      <c r="N4806" t="str" cm="1">
        <f t="array" ref="N4806">_xlfn.IFS(tbl_logs[[#This Row],[Total Score]]&lt;=4, "Low", tbl_logs[[#This Row],[Total Score]]&lt;=10, "Medium", tbl_logs[[#This Row],[Total Score]]&lt;=17, "High", tbl_logs[[#This Row],[Total Score]]&lt;=25, "Critical")</f>
        <v>Low</v>
      </c>
    </row>
    <row r="4807" spans="1:14" x14ac:dyDescent="0.3">
      <c r="A4807" t="s">
        <v>3763</v>
      </c>
      <c r="B4807" s="1">
        <v>46110.78125</v>
      </c>
      <c r="C4807" t="s">
        <v>7</v>
      </c>
      <c r="D4807" t="s">
        <v>8</v>
      </c>
      <c r="E4807" t="s">
        <v>19</v>
      </c>
      <c r="F4807" t="s">
        <v>10</v>
      </c>
      <c r="G4807" s="2">
        <v>0.78125</v>
      </c>
      <c r="H4807" s="3">
        <v>46110</v>
      </c>
      <c r="I4807">
        <v>3</v>
      </c>
      <c r="J4807">
        <f>_xlfn.XLOOKUP(tbl_logs[[#This Row],[Target_Department]],tbl_DeptWeight[Department], tbl_DeptWeight[Impact Score])</f>
        <v>3</v>
      </c>
      <c r="K4807">
        <f>_xlfn.XLOOKUP(tbl_logs[[#This Row],[Employee_Action]],tbl_ResponseLikelihood[Employee Action],tbl_ResponseLikelihood[Likelihood Score])</f>
        <v>2</v>
      </c>
      <c r="L4807">
        <f>tbl_logs[[#This Row],[Impact Score]]*tbl_logs[[#This Row],[Response Multiplier]]</f>
        <v>6</v>
      </c>
      <c r="M4807" t="str" cm="1">
        <f t="array" ref="M4807">_xlfn.IFS(tbl_logs[[#This Row],[Total Score]]&lt;=4, "Low", tbl_logs[[#This Row],[Total Score]]&lt;=10, "Medium", tbl_logs[[#This Row],[Total Score]]&lt;=19, "High", tbl_logs[[#This Row],[Total Score]]&lt;=25, "Very High")</f>
        <v>Medium</v>
      </c>
      <c r="N4807" t="str" cm="1">
        <f t="array" ref="N4807">_xlfn.IFS(tbl_logs[[#This Row],[Total Score]]&lt;=4, "Low", tbl_logs[[#This Row],[Total Score]]&lt;=10, "Medium", tbl_logs[[#This Row],[Total Score]]&lt;=17, "High", tbl_logs[[#This Row],[Total Score]]&lt;=25, "Critical")</f>
        <v>Medium</v>
      </c>
    </row>
    <row r="4808" spans="1:14" x14ac:dyDescent="0.3">
      <c r="A4808" t="s">
        <v>4251</v>
      </c>
      <c r="B4808" s="1">
        <v>46110.820833333331</v>
      </c>
      <c r="C4808" t="s">
        <v>7</v>
      </c>
      <c r="D4808" t="s">
        <v>15</v>
      </c>
      <c r="E4808" t="s">
        <v>19</v>
      </c>
      <c r="F4808" t="s">
        <v>33</v>
      </c>
      <c r="G4808" s="2">
        <v>0.8208333333333333</v>
      </c>
      <c r="H4808" s="3">
        <v>46110</v>
      </c>
      <c r="I4808">
        <v>3</v>
      </c>
      <c r="J4808">
        <f>_xlfn.XLOOKUP(tbl_logs[[#This Row],[Target_Department]],tbl_DeptWeight[Department], tbl_DeptWeight[Impact Score])</f>
        <v>3</v>
      </c>
      <c r="K4808">
        <f>_xlfn.XLOOKUP(tbl_logs[[#This Row],[Employee_Action]],tbl_ResponseLikelihood[Employee Action],tbl_ResponseLikelihood[Likelihood Score])</f>
        <v>4</v>
      </c>
      <c r="L4808">
        <f>tbl_logs[[#This Row],[Impact Score]]*tbl_logs[[#This Row],[Response Multiplier]]</f>
        <v>12</v>
      </c>
      <c r="M4808" t="str" cm="1">
        <f t="array" ref="M4808">_xlfn.IFS(tbl_logs[[#This Row],[Total Score]]&lt;=4, "Low", tbl_logs[[#This Row],[Total Score]]&lt;=10, "Medium", tbl_logs[[#This Row],[Total Score]]&lt;=19, "High", tbl_logs[[#This Row],[Total Score]]&lt;=25, "Very High")</f>
        <v>High</v>
      </c>
      <c r="N4808" t="str" cm="1">
        <f t="array" ref="N4808">_xlfn.IFS(tbl_logs[[#This Row],[Total Score]]&lt;=4, "Low", tbl_logs[[#This Row],[Total Score]]&lt;=10, "Medium", tbl_logs[[#This Row],[Total Score]]&lt;=17, "High", tbl_logs[[#This Row],[Total Score]]&lt;=25, "Critical")</f>
        <v>High</v>
      </c>
    </row>
    <row r="4809" spans="1:14" x14ac:dyDescent="0.3">
      <c r="A4809" t="s">
        <v>582</v>
      </c>
      <c r="B4809" s="1">
        <v>46110.828472222223</v>
      </c>
      <c r="C4809" t="s">
        <v>47</v>
      </c>
      <c r="D4809" t="s">
        <v>8</v>
      </c>
      <c r="E4809" t="s">
        <v>19</v>
      </c>
      <c r="F4809" t="s">
        <v>10</v>
      </c>
      <c r="G4809" s="2">
        <v>0.82847222222222228</v>
      </c>
      <c r="H4809" s="3">
        <v>46110</v>
      </c>
      <c r="I4809">
        <v>3</v>
      </c>
      <c r="J4809">
        <f>_xlfn.XLOOKUP(tbl_logs[[#This Row],[Target_Department]],tbl_DeptWeight[Department], tbl_DeptWeight[Impact Score])</f>
        <v>1</v>
      </c>
      <c r="K4809">
        <f>_xlfn.XLOOKUP(tbl_logs[[#This Row],[Employee_Action]],tbl_ResponseLikelihood[Employee Action],tbl_ResponseLikelihood[Likelihood Score])</f>
        <v>2</v>
      </c>
      <c r="L4809">
        <f>tbl_logs[[#This Row],[Impact Score]]*tbl_logs[[#This Row],[Response Multiplier]]</f>
        <v>2</v>
      </c>
      <c r="M4809" t="str" cm="1">
        <f t="array" ref="M4809">_xlfn.IFS(tbl_logs[[#This Row],[Total Score]]&lt;=4, "Low", tbl_logs[[#This Row],[Total Score]]&lt;=10, "Medium", tbl_logs[[#This Row],[Total Score]]&lt;=19, "High", tbl_logs[[#This Row],[Total Score]]&lt;=25, "Very High")</f>
        <v>Low</v>
      </c>
      <c r="N4809" t="str" cm="1">
        <f t="array" ref="N4809">_xlfn.IFS(tbl_logs[[#This Row],[Total Score]]&lt;=4, "Low", tbl_logs[[#This Row],[Total Score]]&lt;=10, "Medium", tbl_logs[[#This Row],[Total Score]]&lt;=17, "High", tbl_logs[[#This Row],[Total Score]]&lt;=25, "Critical")</f>
        <v>Low</v>
      </c>
    </row>
    <row r="4810" spans="1:14" x14ac:dyDescent="0.3">
      <c r="A4810" t="s">
        <v>4731</v>
      </c>
      <c r="B4810" s="1">
        <v>46110.863888888889</v>
      </c>
      <c r="C4810" t="s">
        <v>7</v>
      </c>
      <c r="D4810" t="s">
        <v>22</v>
      </c>
      <c r="E4810" t="s">
        <v>19</v>
      </c>
      <c r="F4810" t="s">
        <v>10</v>
      </c>
      <c r="G4810" s="2">
        <v>0.86388888888888893</v>
      </c>
      <c r="H4810" s="3">
        <v>46110</v>
      </c>
      <c r="I4810">
        <v>3</v>
      </c>
      <c r="J4810">
        <f>_xlfn.XLOOKUP(tbl_logs[[#This Row],[Target_Department]],tbl_DeptWeight[Department], tbl_DeptWeight[Impact Score])</f>
        <v>3</v>
      </c>
      <c r="K4810">
        <f>_xlfn.XLOOKUP(tbl_logs[[#This Row],[Employee_Action]],tbl_ResponseLikelihood[Employee Action],tbl_ResponseLikelihood[Likelihood Score])</f>
        <v>2</v>
      </c>
      <c r="L4810">
        <f>tbl_logs[[#This Row],[Impact Score]]*tbl_logs[[#This Row],[Response Multiplier]]</f>
        <v>6</v>
      </c>
      <c r="M4810" t="str" cm="1">
        <f t="array" ref="M4810">_xlfn.IFS(tbl_logs[[#This Row],[Total Score]]&lt;=4, "Low", tbl_logs[[#This Row],[Total Score]]&lt;=10, "Medium", tbl_logs[[#This Row],[Total Score]]&lt;=19, "High", tbl_logs[[#This Row],[Total Score]]&lt;=25, "Very High")</f>
        <v>Medium</v>
      </c>
      <c r="N4810" t="str" cm="1">
        <f t="array" ref="N4810">_xlfn.IFS(tbl_logs[[#This Row],[Total Score]]&lt;=4, "Low", tbl_logs[[#This Row],[Total Score]]&lt;=10, "Medium", tbl_logs[[#This Row],[Total Score]]&lt;=17, "High", tbl_logs[[#This Row],[Total Score]]&lt;=25, "Critical")</f>
        <v>Medium</v>
      </c>
    </row>
    <row r="4811" spans="1:14" x14ac:dyDescent="0.3">
      <c r="A4811" t="s">
        <v>269</v>
      </c>
      <c r="B4811" s="1">
        <v>46110.894444444442</v>
      </c>
      <c r="C4811" t="s">
        <v>12</v>
      </c>
      <c r="D4811" t="s">
        <v>15</v>
      </c>
      <c r="E4811" t="s">
        <v>31</v>
      </c>
      <c r="F4811" t="s">
        <v>10</v>
      </c>
      <c r="G4811" s="2">
        <v>0.89444444444444449</v>
      </c>
      <c r="H4811" s="3">
        <v>46110</v>
      </c>
      <c r="I4811">
        <v>3</v>
      </c>
      <c r="J4811">
        <f>_xlfn.XLOOKUP(tbl_logs[[#This Row],[Target_Department]],tbl_DeptWeight[Department], tbl_DeptWeight[Impact Score])</f>
        <v>1</v>
      </c>
      <c r="K4811">
        <f>_xlfn.XLOOKUP(tbl_logs[[#This Row],[Employee_Action]],tbl_ResponseLikelihood[Employee Action],tbl_ResponseLikelihood[Likelihood Score])</f>
        <v>2</v>
      </c>
      <c r="L4811">
        <f>tbl_logs[[#This Row],[Impact Score]]*tbl_logs[[#This Row],[Response Multiplier]]</f>
        <v>2</v>
      </c>
      <c r="M4811" t="str" cm="1">
        <f t="array" ref="M4811">_xlfn.IFS(tbl_logs[[#This Row],[Total Score]]&lt;=4, "Low", tbl_logs[[#This Row],[Total Score]]&lt;=10, "Medium", tbl_logs[[#This Row],[Total Score]]&lt;=19, "High", tbl_logs[[#This Row],[Total Score]]&lt;=25, "Very High")</f>
        <v>Low</v>
      </c>
      <c r="N4811" t="str" cm="1">
        <f t="array" ref="N4811">_xlfn.IFS(tbl_logs[[#This Row],[Total Score]]&lt;=4, "Low", tbl_logs[[#This Row],[Total Score]]&lt;=10, "Medium", tbl_logs[[#This Row],[Total Score]]&lt;=17, "High", tbl_logs[[#This Row],[Total Score]]&lt;=25, "Critical")</f>
        <v>Low</v>
      </c>
    </row>
    <row r="4812" spans="1:14" x14ac:dyDescent="0.3">
      <c r="A4812" t="s">
        <v>1194</v>
      </c>
      <c r="B4812" s="1">
        <v>46110.931944444441</v>
      </c>
      <c r="C4812" t="s">
        <v>26</v>
      </c>
      <c r="D4812" t="s">
        <v>22</v>
      </c>
      <c r="E4812" t="s">
        <v>31</v>
      </c>
      <c r="F4812" t="s">
        <v>10</v>
      </c>
      <c r="G4812" s="2">
        <v>0.93194444444444446</v>
      </c>
      <c r="H4812" s="3">
        <v>46110</v>
      </c>
      <c r="I4812">
        <v>3</v>
      </c>
      <c r="J4812">
        <f>_xlfn.XLOOKUP(tbl_logs[[#This Row],[Target_Department]],tbl_DeptWeight[Department], tbl_DeptWeight[Impact Score])</f>
        <v>3</v>
      </c>
      <c r="K4812">
        <f>_xlfn.XLOOKUP(tbl_logs[[#This Row],[Employee_Action]],tbl_ResponseLikelihood[Employee Action],tbl_ResponseLikelihood[Likelihood Score])</f>
        <v>2</v>
      </c>
      <c r="L4812">
        <f>tbl_logs[[#This Row],[Impact Score]]*tbl_logs[[#This Row],[Response Multiplier]]</f>
        <v>6</v>
      </c>
      <c r="M4812" t="str" cm="1">
        <f t="array" ref="M4812">_xlfn.IFS(tbl_logs[[#This Row],[Total Score]]&lt;=4, "Low", tbl_logs[[#This Row],[Total Score]]&lt;=10, "Medium", tbl_logs[[#This Row],[Total Score]]&lt;=19, "High", tbl_logs[[#This Row],[Total Score]]&lt;=25, "Very High")</f>
        <v>Medium</v>
      </c>
      <c r="N4812" t="str" cm="1">
        <f t="array" ref="N4812">_xlfn.IFS(tbl_logs[[#This Row],[Total Score]]&lt;=4, "Low", tbl_logs[[#This Row],[Total Score]]&lt;=10, "Medium", tbl_logs[[#This Row],[Total Score]]&lt;=17, "High", tbl_logs[[#This Row],[Total Score]]&lt;=25, "Critical")</f>
        <v>Medium</v>
      </c>
    </row>
    <row r="4813" spans="1:14" x14ac:dyDescent="0.3">
      <c r="A4813" t="s">
        <v>4154</v>
      </c>
      <c r="B4813" s="1">
        <v>46110.95</v>
      </c>
      <c r="C4813" t="s">
        <v>7</v>
      </c>
      <c r="D4813" t="s">
        <v>22</v>
      </c>
      <c r="E4813" t="s">
        <v>16</v>
      </c>
      <c r="F4813" t="s">
        <v>20</v>
      </c>
      <c r="G4813" s="2">
        <v>0.95</v>
      </c>
      <c r="H4813" s="3">
        <v>46110</v>
      </c>
      <c r="I4813">
        <v>3</v>
      </c>
      <c r="J4813">
        <f>_xlfn.XLOOKUP(tbl_logs[[#This Row],[Target_Department]],tbl_DeptWeight[Department], tbl_DeptWeight[Impact Score])</f>
        <v>3</v>
      </c>
      <c r="K4813">
        <f>_xlfn.XLOOKUP(tbl_logs[[#This Row],[Employee_Action]],tbl_ResponseLikelihood[Employee Action],tbl_ResponseLikelihood[Likelihood Score])</f>
        <v>2</v>
      </c>
      <c r="L4813">
        <f>tbl_logs[[#This Row],[Impact Score]]*tbl_logs[[#This Row],[Response Multiplier]]</f>
        <v>6</v>
      </c>
      <c r="M4813" t="str" cm="1">
        <f t="array" ref="M4813">_xlfn.IFS(tbl_logs[[#This Row],[Total Score]]&lt;=4, "Low", tbl_logs[[#This Row],[Total Score]]&lt;=10, "Medium", tbl_logs[[#This Row],[Total Score]]&lt;=19, "High", tbl_logs[[#This Row],[Total Score]]&lt;=25, "Very High")</f>
        <v>Medium</v>
      </c>
      <c r="N4813" t="str" cm="1">
        <f t="array" ref="N4813">_xlfn.IFS(tbl_logs[[#This Row],[Total Score]]&lt;=4, "Low", tbl_logs[[#This Row],[Total Score]]&lt;=10, "Medium", tbl_logs[[#This Row],[Total Score]]&lt;=17, "High", tbl_logs[[#This Row],[Total Score]]&lt;=25, "Critical")</f>
        <v>Medium</v>
      </c>
    </row>
    <row r="4814" spans="1:14" x14ac:dyDescent="0.3">
      <c r="A4814" t="s">
        <v>1009</v>
      </c>
      <c r="B4814" s="1">
        <v>46110.972222222219</v>
      </c>
      <c r="C4814" t="s">
        <v>26</v>
      </c>
      <c r="D4814" t="s">
        <v>22</v>
      </c>
      <c r="E4814" t="s">
        <v>16</v>
      </c>
      <c r="F4814" t="s">
        <v>20</v>
      </c>
      <c r="G4814" s="2">
        <v>0.97222222222222221</v>
      </c>
      <c r="H4814" s="3">
        <v>46110</v>
      </c>
      <c r="I4814">
        <v>3</v>
      </c>
      <c r="J4814">
        <f>_xlfn.XLOOKUP(tbl_logs[[#This Row],[Target_Department]],tbl_DeptWeight[Department], tbl_DeptWeight[Impact Score])</f>
        <v>3</v>
      </c>
      <c r="K4814">
        <f>_xlfn.XLOOKUP(tbl_logs[[#This Row],[Employee_Action]],tbl_ResponseLikelihood[Employee Action],tbl_ResponseLikelihood[Likelihood Score])</f>
        <v>2</v>
      </c>
      <c r="L4814">
        <f>tbl_logs[[#This Row],[Impact Score]]*tbl_logs[[#This Row],[Response Multiplier]]</f>
        <v>6</v>
      </c>
      <c r="M4814" t="str" cm="1">
        <f t="array" ref="M4814">_xlfn.IFS(tbl_logs[[#This Row],[Total Score]]&lt;=4, "Low", tbl_logs[[#This Row],[Total Score]]&lt;=10, "Medium", tbl_logs[[#This Row],[Total Score]]&lt;=19, "High", tbl_logs[[#This Row],[Total Score]]&lt;=25, "Very High")</f>
        <v>Medium</v>
      </c>
      <c r="N4814" t="str" cm="1">
        <f t="array" ref="N4814">_xlfn.IFS(tbl_logs[[#This Row],[Total Score]]&lt;=4, "Low", tbl_logs[[#This Row],[Total Score]]&lt;=10, "Medium", tbl_logs[[#This Row],[Total Score]]&lt;=17, "High", tbl_logs[[#This Row],[Total Score]]&lt;=25, "Critical")</f>
        <v>Medium</v>
      </c>
    </row>
    <row r="4815" spans="1:14" x14ac:dyDescent="0.3">
      <c r="A4815" t="s">
        <v>4061</v>
      </c>
      <c r="B4815" s="1">
        <v>46110.991666666669</v>
      </c>
      <c r="C4815" t="s">
        <v>40</v>
      </c>
      <c r="D4815" t="s">
        <v>18</v>
      </c>
      <c r="E4815" t="s">
        <v>16</v>
      </c>
      <c r="F4815" t="s">
        <v>10</v>
      </c>
      <c r="G4815" s="2">
        <v>0.9916666666666667</v>
      </c>
      <c r="H4815" s="3">
        <v>46110</v>
      </c>
      <c r="I4815">
        <v>3</v>
      </c>
      <c r="J4815">
        <f>_xlfn.XLOOKUP(tbl_logs[[#This Row],[Target_Department]],tbl_DeptWeight[Department], tbl_DeptWeight[Impact Score])</f>
        <v>5</v>
      </c>
      <c r="K4815">
        <f>_xlfn.XLOOKUP(tbl_logs[[#This Row],[Employee_Action]],tbl_ResponseLikelihood[Employee Action],tbl_ResponseLikelihood[Likelihood Score])</f>
        <v>2</v>
      </c>
      <c r="L4815">
        <f>tbl_logs[[#This Row],[Impact Score]]*tbl_logs[[#This Row],[Response Multiplier]]</f>
        <v>10</v>
      </c>
      <c r="M4815" t="str" cm="1">
        <f t="array" ref="M4815">_xlfn.IFS(tbl_logs[[#This Row],[Total Score]]&lt;=4, "Low", tbl_logs[[#This Row],[Total Score]]&lt;=10, "Medium", tbl_logs[[#This Row],[Total Score]]&lt;=19, "High", tbl_logs[[#This Row],[Total Score]]&lt;=25, "Very High")</f>
        <v>Medium</v>
      </c>
      <c r="N4815" t="str" cm="1">
        <f t="array" ref="N4815">_xlfn.IFS(tbl_logs[[#This Row],[Total Score]]&lt;=4, "Low", tbl_logs[[#This Row],[Total Score]]&lt;=10, "Medium", tbl_logs[[#This Row],[Total Score]]&lt;=17, "High", tbl_logs[[#This Row],[Total Score]]&lt;=25, "Critical")</f>
        <v>Medium</v>
      </c>
    </row>
    <row r="4816" spans="1:14" x14ac:dyDescent="0.3">
      <c r="A4816" t="s">
        <v>2331</v>
      </c>
      <c r="B4816" s="1">
        <v>46111.018055555556</v>
      </c>
      <c r="C4816" t="s">
        <v>7</v>
      </c>
      <c r="D4816" t="s">
        <v>15</v>
      </c>
      <c r="E4816" t="s">
        <v>19</v>
      </c>
      <c r="F4816" t="s">
        <v>33</v>
      </c>
      <c r="G4816" s="2">
        <v>1.8055555555555554E-2</v>
      </c>
      <c r="H4816" s="3">
        <v>46111</v>
      </c>
      <c r="I4816">
        <v>3</v>
      </c>
      <c r="J4816">
        <f>_xlfn.XLOOKUP(tbl_logs[[#This Row],[Target_Department]],tbl_DeptWeight[Department], tbl_DeptWeight[Impact Score])</f>
        <v>3</v>
      </c>
      <c r="K4816">
        <f>_xlfn.XLOOKUP(tbl_logs[[#This Row],[Employee_Action]],tbl_ResponseLikelihood[Employee Action],tbl_ResponseLikelihood[Likelihood Score])</f>
        <v>4</v>
      </c>
      <c r="L4816">
        <f>tbl_logs[[#This Row],[Impact Score]]*tbl_logs[[#This Row],[Response Multiplier]]</f>
        <v>12</v>
      </c>
      <c r="M4816" t="str" cm="1">
        <f t="array" ref="M4816">_xlfn.IFS(tbl_logs[[#This Row],[Total Score]]&lt;=4, "Low", tbl_logs[[#This Row],[Total Score]]&lt;=10, "Medium", tbl_logs[[#This Row],[Total Score]]&lt;=19, "High", tbl_logs[[#This Row],[Total Score]]&lt;=25, "Very High")</f>
        <v>High</v>
      </c>
      <c r="N4816" t="str" cm="1">
        <f t="array" ref="N4816">_xlfn.IFS(tbl_logs[[#This Row],[Total Score]]&lt;=4, "Low", tbl_logs[[#This Row],[Total Score]]&lt;=10, "Medium", tbl_logs[[#This Row],[Total Score]]&lt;=17, "High", tbl_logs[[#This Row],[Total Score]]&lt;=25, "Critical")</f>
        <v>High</v>
      </c>
    </row>
    <row r="4817" spans="1:14" x14ac:dyDescent="0.3">
      <c r="A4817" t="s">
        <v>428</v>
      </c>
      <c r="B4817" s="1">
        <v>46111.063194444447</v>
      </c>
      <c r="C4817" t="s">
        <v>7</v>
      </c>
      <c r="D4817" t="s">
        <v>15</v>
      </c>
      <c r="E4817" t="s">
        <v>19</v>
      </c>
      <c r="F4817" t="s">
        <v>33</v>
      </c>
      <c r="G4817" s="2">
        <v>6.3194444444444442E-2</v>
      </c>
      <c r="H4817" s="3">
        <v>46111</v>
      </c>
      <c r="I4817">
        <v>3</v>
      </c>
      <c r="J4817">
        <f>_xlfn.XLOOKUP(tbl_logs[[#This Row],[Target_Department]],tbl_DeptWeight[Department], tbl_DeptWeight[Impact Score])</f>
        <v>3</v>
      </c>
      <c r="K4817">
        <f>_xlfn.XLOOKUP(tbl_logs[[#This Row],[Employee_Action]],tbl_ResponseLikelihood[Employee Action],tbl_ResponseLikelihood[Likelihood Score])</f>
        <v>4</v>
      </c>
      <c r="L4817">
        <f>tbl_logs[[#This Row],[Impact Score]]*tbl_logs[[#This Row],[Response Multiplier]]</f>
        <v>12</v>
      </c>
      <c r="M4817" t="str" cm="1">
        <f t="array" ref="M4817">_xlfn.IFS(tbl_logs[[#This Row],[Total Score]]&lt;=4, "Low", tbl_logs[[#This Row],[Total Score]]&lt;=10, "Medium", tbl_logs[[#This Row],[Total Score]]&lt;=19, "High", tbl_logs[[#This Row],[Total Score]]&lt;=25, "Very High")</f>
        <v>High</v>
      </c>
      <c r="N4817" t="str" cm="1">
        <f t="array" ref="N4817">_xlfn.IFS(tbl_logs[[#This Row],[Total Score]]&lt;=4, "Low", tbl_logs[[#This Row],[Total Score]]&lt;=10, "Medium", tbl_logs[[#This Row],[Total Score]]&lt;=17, "High", tbl_logs[[#This Row],[Total Score]]&lt;=25, "Critical")</f>
        <v>High</v>
      </c>
    </row>
    <row r="4818" spans="1:14" x14ac:dyDescent="0.3">
      <c r="A4818" t="s">
        <v>95</v>
      </c>
      <c r="B4818" s="1">
        <v>46111.070833333331</v>
      </c>
      <c r="C4818" t="s">
        <v>7</v>
      </c>
      <c r="D4818" t="s">
        <v>8</v>
      </c>
      <c r="E4818" t="s">
        <v>19</v>
      </c>
      <c r="F4818" t="s">
        <v>33</v>
      </c>
      <c r="G4818" s="2">
        <v>7.0833333333333331E-2</v>
      </c>
      <c r="H4818" s="3">
        <v>46111</v>
      </c>
      <c r="I4818">
        <v>3</v>
      </c>
      <c r="J4818">
        <f>_xlfn.XLOOKUP(tbl_logs[[#This Row],[Target_Department]],tbl_DeptWeight[Department], tbl_DeptWeight[Impact Score])</f>
        <v>3</v>
      </c>
      <c r="K4818">
        <f>_xlfn.XLOOKUP(tbl_logs[[#This Row],[Employee_Action]],tbl_ResponseLikelihood[Employee Action],tbl_ResponseLikelihood[Likelihood Score])</f>
        <v>4</v>
      </c>
      <c r="L4818">
        <f>tbl_logs[[#This Row],[Impact Score]]*tbl_logs[[#This Row],[Response Multiplier]]</f>
        <v>12</v>
      </c>
      <c r="M4818" t="str" cm="1">
        <f t="array" ref="M4818">_xlfn.IFS(tbl_logs[[#This Row],[Total Score]]&lt;=4, "Low", tbl_logs[[#This Row],[Total Score]]&lt;=10, "Medium", tbl_logs[[#This Row],[Total Score]]&lt;=19, "High", tbl_logs[[#This Row],[Total Score]]&lt;=25, "Very High")</f>
        <v>High</v>
      </c>
      <c r="N4818" t="str" cm="1">
        <f t="array" ref="N4818">_xlfn.IFS(tbl_logs[[#This Row],[Total Score]]&lt;=4, "Low", tbl_logs[[#This Row],[Total Score]]&lt;=10, "Medium", tbl_logs[[#This Row],[Total Score]]&lt;=17, "High", tbl_logs[[#This Row],[Total Score]]&lt;=25, "Critical")</f>
        <v>High</v>
      </c>
    </row>
    <row r="4819" spans="1:14" x14ac:dyDescent="0.3">
      <c r="A4819" t="s">
        <v>2166</v>
      </c>
      <c r="B4819" s="1">
        <v>46111.081944444442</v>
      </c>
      <c r="C4819" t="s">
        <v>12</v>
      </c>
      <c r="D4819" t="s">
        <v>8</v>
      </c>
      <c r="E4819" t="s">
        <v>31</v>
      </c>
      <c r="F4819" t="s">
        <v>13</v>
      </c>
      <c r="G4819" s="2">
        <v>8.1944444444444445E-2</v>
      </c>
      <c r="H4819" s="3">
        <v>46111</v>
      </c>
      <c r="I4819">
        <v>3</v>
      </c>
      <c r="J4819">
        <f>_xlfn.XLOOKUP(tbl_logs[[#This Row],[Target_Department]],tbl_DeptWeight[Department], tbl_DeptWeight[Impact Score])</f>
        <v>1</v>
      </c>
      <c r="K4819">
        <f>_xlfn.XLOOKUP(tbl_logs[[#This Row],[Employee_Action]],tbl_ResponseLikelihood[Employee Action],tbl_ResponseLikelihood[Likelihood Score])</f>
        <v>1</v>
      </c>
      <c r="L4819">
        <f>tbl_logs[[#This Row],[Impact Score]]*tbl_logs[[#This Row],[Response Multiplier]]</f>
        <v>1</v>
      </c>
      <c r="M4819" t="str" cm="1">
        <f t="array" ref="M4819">_xlfn.IFS(tbl_logs[[#This Row],[Total Score]]&lt;=4, "Low", tbl_logs[[#This Row],[Total Score]]&lt;=10, "Medium", tbl_logs[[#This Row],[Total Score]]&lt;=19, "High", tbl_logs[[#This Row],[Total Score]]&lt;=25, "Very High")</f>
        <v>Low</v>
      </c>
      <c r="N4819" t="str" cm="1">
        <f t="array" ref="N4819">_xlfn.IFS(tbl_logs[[#This Row],[Total Score]]&lt;=4, "Low", tbl_logs[[#This Row],[Total Score]]&lt;=10, "Medium", tbl_logs[[#This Row],[Total Score]]&lt;=17, "High", tbl_logs[[#This Row],[Total Score]]&lt;=25, "Critical")</f>
        <v>Low</v>
      </c>
    </row>
    <row r="4820" spans="1:14" x14ac:dyDescent="0.3">
      <c r="A4820" t="s">
        <v>1108</v>
      </c>
      <c r="B4820" s="1">
        <v>46111.084722222222</v>
      </c>
      <c r="C4820" t="s">
        <v>7</v>
      </c>
      <c r="D4820" t="s">
        <v>22</v>
      </c>
      <c r="E4820" t="s">
        <v>19</v>
      </c>
      <c r="F4820" t="s">
        <v>20</v>
      </c>
      <c r="G4820" s="2">
        <v>8.4722222222222227E-2</v>
      </c>
      <c r="H4820" s="3">
        <v>46111</v>
      </c>
      <c r="I4820">
        <v>3</v>
      </c>
      <c r="J4820">
        <f>_xlfn.XLOOKUP(tbl_logs[[#This Row],[Target_Department]],tbl_DeptWeight[Department], tbl_DeptWeight[Impact Score])</f>
        <v>3</v>
      </c>
      <c r="K4820">
        <f>_xlfn.XLOOKUP(tbl_logs[[#This Row],[Employee_Action]],tbl_ResponseLikelihood[Employee Action],tbl_ResponseLikelihood[Likelihood Score])</f>
        <v>2</v>
      </c>
      <c r="L4820">
        <f>tbl_logs[[#This Row],[Impact Score]]*tbl_logs[[#This Row],[Response Multiplier]]</f>
        <v>6</v>
      </c>
      <c r="M4820" t="str" cm="1">
        <f t="array" ref="M4820">_xlfn.IFS(tbl_logs[[#This Row],[Total Score]]&lt;=4, "Low", tbl_logs[[#This Row],[Total Score]]&lt;=10, "Medium", tbl_logs[[#This Row],[Total Score]]&lt;=19, "High", tbl_logs[[#This Row],[Total Score]]&lt;=25, "Very High")</f>
        <v>Medium</v>
      </c>
      <c r="N4820" t="str" cm="1">
        <f t="array" ref="N4820">_xlfn.IFS(tbl_logs[[#This Row],[Total Score]]&lt;=4, "Low", tbl_logs[[#This Row],[Total Score]]&lt;=10, "Medium", tbl_logs[[#This Row],[Total Score]]&lt;=17, "High", tbl_logs[[#This Row],[Total Score]]&lt;=25, "Critical")</f>
        <v>Medium</v>
      </c>
    </row>
    <row r="4821" spans="1:14" x14ac:dyDescent="0.3">
      <c r="A4821" t="s">
        <v>3356</v>
      </c>
      <c r="B4821" s="1">
        <v>46111.09652777778</v>
      </c>
      <c r="C4821" t="s">
        <v>7</v>
      </c>
      <c r="D4821" t="s">
        <v>18</v>
      </c>
      <c r="E4821" t="s">
        <v>19</v>
      </c>
      <c r="F4821" t="s">
        <v>53</v>
      </c>
      <c r="G4821" s="2">
        <v>9.6527777777777782E-2</v>
      </c>
      <c r="H4821" s="3">
        <v>46111</v>
      </c>
      <c r="I4821">
        <v>3</v>
      </c>
      <c r="J4821">
        <f>_xlfn.XLOOKUP(tbl_logs[[#This Row],[Target_Department]],tbl_DeptWeight[Department], tbl_DeptWeight[Impact Score])</f>
        <v>3</v>
      </c>
      <c r="K4821">
        <f>_xlfn.XLOOKUP(tbl_logs[[#This Row],[Employee_Action]],tbl_ResponseLikelihood[Employee Action],tbl_ResponseLikelihood[Likelihood Score])</f>
        <v>5</v>
      </c>
      <c r="L4821">
        <f>tbl_logs[[#This Row],[Impact Score]]*tbl_logs[[#This Row],[Response Multiplier]]</f>
        <v>15</v>
      </c>
      <c r="M4821" t="str" cm="1">
        <f t="array" ref="M4821">_xlfn.IFS(tbl_logs[[#This Row],[Total Score]]&lt;=4, "Low", tbl_logs[[#This Row],[Total Score]]&lt;=10, "Medium", tbl_logs[[#This Row],[Total Score]]&lt;=19, "High", tbl_logs[[#This Row],[Total Score]]&lt;=25, "Very High")</f>
        <v>High</v>
      </c>
      <c r="N4821" t="str" cm="1">
        <f t="array" ref="N4821">_xlfn.IFS(tbl_logs[[#This Row],[Total Score]]&lt;=4, "Low", tbl_logs[[#This Row],[Total Score]]&lt;=10, "Medium", tbl_logs[[#This Row],[Total Score]]&lt;=17, "High", tbl_logs[[#This Row],[Total Score]]&lt;=25, "Critical")</f>
        <v>High</v>
      </c>
    </row>
    <row r="4822" spans="1:14" x14ac:dyDescent="0.3">
      <c r="A4822" t="s">
        <v>1443</v>
      </c>
      <c r="B4822" s="1">
        <v>46111.121527777781</v>
      </c>
      <c r="C4822" t="s">
        <v>7</v>
      </c>
      <c r="D4822" t="s">
        <v>18</v>
      </c>
      <c r="E4822" t="s">
        <v>19</v>
      </c>
      <c r="F4822" t="s">
        <v>33</v>
      </c>
      <c r="G4822" s="2">
        <v>0.12152777777777778</v>
      </c>
      <c r="H4822" s="3">
        <v>46111</v>
      </c>
      <c r="I4822">
        <v>3</v>
      </c>
      <c r="J4822">
        <f>_xlfn.XLOOKUP(tbl_logs[[#This Row],[Target_Department]],tbl_DeptWeight[Department], tbl_DeptWeight[Impact Score])</f>
        <v>3</v>
      </c>
      <c r="K4822">
        <f>_xlfn.XLOOKUP(tbl_logs[[#This Row],[Employee_Action]],tbl_ResponseLikelihood[Employee Action],tbl_ResponseLikelihood[Likelihood Score])</f>
        <v>4</v>
      </c>
      <c r="L4822">
        <f>tbl_logs[[#This Row],[Impact Score]]*tbl_logs[[#This Row],[Response Multiplier]]</f>
        <v>12</v>
      </c>
      <c r="M4822" t="str" cm="1">
        <f t="array" ref="M4822">_xlfn.IFS(tbl_logs[[#This Row],[Total Score]]&lt;=4, "Low", tbl_logs[[#This Row],[Total Score]]&lt;=10, "Medium", tbl_logs[[#This Row],[Total Score]]&lt;=19, "High", tbl_logs[[#This Row],[Total Score]]&lt;=25, "Very High")</f>
        <v>High</v>
      </c>
      <c r="N4822" t="str" cm="1">
        <f t="array" ref="N4822">_xlfn.IFS(tbl_logs[[#This Row],[Total Score]]&lt;=4, "Low", tbl_logs[[#This Row],[Total Score]]&lt;=10, "Medium", tbl_logs[[#This Row],[Total Score]]&lt;=17, "High", tbl_logs[[#This Row],[Total Score]]&lt;=25, "Critical")</f>
        <v>High</v>
      </c>
    </row>
    <row r="4823" spans="1:14" x14ac:dyDescent="0.3">
      <c r="A4823" t="s">
        <v>884</v>
      </c>
      <c r="B4823" s="1">
        <v>46111.12222222222</v>
      </c>
      <c r="C4823" t="s">
        <v>7</v>
      </c>
      <c r="D4823" t="s">
        <v>22</v>
      </c>
      <c r="E4823" t="s">
        <v>19</v>
      </c>
      <c r="F4823" t="s">
        <v>20</v>
      </c>
      <c r="G4823" s="2">
        <v>0.12222222222222222</v>
      </c>
      <c r="H4823" s="3">
        <v>46111</v>
      </c>
      <c r="I4823">
        <v>3</v>
      </c>
      <c r="J4823">
        <f>_xlfn.XLOOKUP(tbl_logs[[#This Row],[Target_Department]],tbl_DeptWeight[Department], tbl_DeptWeight[Impact Score])</f>
        <v>3</v>
      </c>
      <c r="K4823">
        <f>_xlfn.XLOOKUP(tbl_logs[[#This Row],[Employee_Action]],tbl_ResponseLikelihood[Employee Action],tbl_ResponseLikelihood[Likelihood Score])</f>
        <v>2</v>
      </c>
      <c r="L4823">
        <f>tbl_logs[[#This Row],[Impact Score]]*tbl_logs[[#This Row],[Response Multiplier]]</f>
        <v>6</v>
      </c>
      <c r="M4823" t="str" cm="1">
        <f t="array" ref="M4823">_xlfn.IFS(tbl_logs[[#This Row],[Total Score]]&lt;=4, "Low", tbl_logs[[#This Row],[Total Score]]&lt;=10, "Medium", tbl_logs[[#This Row],[Total Score]]&lt;=19, "High", tbl_logs[[#This Row],[Total Score]]&lt;=25, "Very High")</f>
        <v>Medium</v>
      </c>
      <c r="N4823" t="str" cm="1">
        <f t="array" ref="N4823">_xlfn.IFS(tbl_logs[[#This Row],[Total Score]]&lt;=4, "Low", tbl_logs[[#This Row],[Total Score]]&lt;=10, "Medium", tbl_logs[[#This Row],[Total Score]]&lt;=17, "High", tbl_logs[[#This Row],[Total Score]]&lt;=25, "Critical")</f>
        <v>Medium</v>
      </c>
    </row>
    <row r="4824" spans="1:14" x14ac:dyDescent="0.3">
      <c r="A4824" t="s">
        <v>1060</v>
      </c>
      <c r="B4824" s="1">
        <v>46111.136111111111</v>
      </c>
      <c r="C4824" t="s">
        <v>40</v>
      </c>
      <c r="D4824" t="s">
        <v>22</v>
      </c>
      <c r="E4824" t="s">
        <v>16</v>
      </c>
      <c r="F4824" t="s">
        <v>10</v>
      </c>
      <c r="G4824" s="2">
        <v>0.1361111111111111</v>
      </c>
      <c r="H4824" s="3">
        <v>46111</v>
      </c>
      <c r="I4824">
        <v>3</v>
      </c>
      <c r="J4824">
        <f>_xlfn.XLOOKUP(tbl_logs[[#This Row],[Target_Department]],tbl_DeptWeight[Department], tbl_DeptWeight[Impact Score])</f>
        <v>5</v>
      </c>
      <c r="K4824">
        <f>_xlfn.XLOOKUP(tbl_logs[[#This Row],[Employee_Action]],tbl_ResponseLikelihood[Employee Action],tbl_ResponseLikelihood[Likelihood Score])</f>
        <v>2</v>
      </c>
      <c r="L4824">
        <f>tbl_logs[[#This Row],[Impact Score]]*tbl_logs[[#This Row],[Response Multiplier]]</f>
        <v>10</v>
      </c>
      <c r="M4824" t="str" cm="1">
        <f t="array" ref="M4824">_xlfn.IFS(tbl_logs[[#This Row],[Total Score]]&lt;=4, "Low", tbl_logs[[#This Row],[Total Score]]&lt;=10, "Medium", tbl_logs[[#This Row],[Total Score]]&lt;=19, "High", tbl_logs[[#This Row],[Total Score]]&lt;=25, "Very High")</f>
        <v>Medium</v>
      </c>
      <c r="N4824" t="str" cm="1">
        <f t="array" ref="N4824">_xlfn.IFS(tbl_logs[[#This Row],[Total Score]]&lt;=4, "Low", tbl_logs[[#This Row],[Total Score]]&lt;=10, "Medium", tbl_logs[[#This Row],[Total Score]]&lt;=17, "High", tbl_logs[[#This Row],[Total Score]]&lt;=25, "Critical")</f>
        <v>Medium</v>
      </c>
    </row>
    <row r="4825" spans="1:14" x14ac:dyDescent="0.3">
      <c r="A4825" t="s">
        <v>2731</v>
      </c>
      <c r="B4825" s="1">
        <v>46111.146527777775</v>
      </c>
      <c r="C4825" t="s">
        <v>12</v>
      </c>
      <c r="D4825" t="s">
        <v>18</v>
      </c>
      <c r="E4825" t="s">
        <v>9</v>
      </c>
      <c r="F4825" t="s">
        <v>13</v>
      </c>
      <c r="G4825" s="2">
        <v>0.14652777777777778</v>
      </c>
      <c r="H4825" s="3">
        <v>46111</v>
      </c>
      <c r="I4825">
        <v>3</v>
      </c>
      <c r="J4825">
        <f>_xlfn.XLOOKUP(tbl_logs[[#This Row],[Target_Department]],tbl_DeptWeight[Department], tbl_DeptWeight[Impact Score])</f>
        <v>1</v>
      </c>
      <c r="K4825">
        <f>_xlfn.XLOOKUP(tbl_logs[[#This Row],[Employee_Action]],tbl_ResponseLikelihood[Employee Action],tbl_ResponseLikelihood[Likelihood Score])</f>
        <v>1</v>
      </c>
      <c r="L4825">
        <f>tbl_logs[[#This Row],[Impact Score]]*tbl_logs[[#This Row],[Response Multiplier]]</f>
        <v>1</v>
      </c>
      <c r="M4825" t="str" cm="1">
        <f t="array" ref="M4825">_xlfn.IFS(tbl_logs[[#This Row],[Total Score]]&lt;=4, "Low", tbl_logs[[#This Row],[Total Score]]&lt;=10, "Medium", tbl_logs[[#This Row],[Total Score]]&lt;=19, "High", tbl_logs[[#This Row],[Total Score]]&lt;=25, "Very High")</f>
        <v>Low</v>
      </c>
      <c r="N4825" t="str" cm="1">
        <f t="array" ref="N4825">_xlfn.IFS(tbl_logs[[#This Row],[Total Score]]&lt;=4, "Low", tbl_logs[[#This Row],[Total Score]]&lt;=10, "Medium", tbl_logs[[#This Row],[Total Score]]&lt;=17, "High", tbl_logs[[#This Row],[Total Score]]&lt;=25, "Critical")</f>
        <v>Low</v>
      </c>
    </row>
    <row r="4826" spans="1:14" x14ac:dyDescent="0.3">
      <c r="A4826" t="s">
        <v>1524</v>
      </c>
      <c r="B4826" s="1">
        <v>46111.163888888892</v>
      </c>
      <c r="C4826" t="s">
        <v>7</v>
      </c>
      <c r="D4826" t="s">
        <v>15</v>
      </c>
      <c r="E4826" t="s">
        <v>19</v>
      </c>
      <c r="F4826" t="s">
        <v>20</v>
      </c>
      <c r="G4826" s="2">
        <v>0.16388888888888889</v>
      </c>
      <c r="H4826" s="3">
        <v>46111</v>
      </c>
      <c r="I4826">
        <v>3</v>
      </c>
      <c r="J4826">
        <f>_xlfn.XLOOKUP(tbl_logs[[#This Row],[Target_Department]],tbl_DeptWeight[Department], tbl_DeptWeight[Impact Score])</f>
        <v>3</v>
      </c>
      <c r="K4826">
        <f>_xlfn.XLOOKUP(tbl_logs[[#This Row],[Employee_Action]],tbl_ResponseLikelihood[Employee Action],tbl_ResponseLikelihood[Likelihood Score])</f>
        <v>2</v>
      </c>
      <c r="L4826">
        <f>tbl_logs[[#This Row],[Impact Score]]*tbl_logs[[#This Row],[Response Multiplier]]</f>
        <v>6</v>
      </c>
      <c r="M4826" t="str" cm="1">
        <f t="array" ref="M4826">_xlfn.IFS(tbl_logs[[#This Row],[Total Score]]&lt;=4, "Low", tbl_logs[[#This Row],[Total Score]]&lt;=10, "Medium", tbl_logs[[#This Row],[Total Score]]&lt;=19, "High", tbl_logs[[#This Row],[Total Score]]&lt;=25, "Very High")</f>
        <v>Medium</v>
      </c>
      <c r="N4826" t="str" cm="1">
        <f t="array" ref="N4826">_xlfn.IFS(tbl_logs[[#This Row],[Total Score]]&lt;=4, "Low", tbl_logs[[#This Row],[Total Score]]&lt;=10, "Medium", tbl_logs[[#This Row],[Total Score]]&lt;=17, "High", tbl_logs[[#This Row],[Total Score]]&lt;=25, "Critical")</f>
        <v>Medium</v>
      </c>
    </row>
    <row r="4827" spans="1:14" x14ac:dyDescent="0.3">
      <c r="A4827" t="s">
        <v>4984</v>
      </c>
      <c r="B4827" s="1">
        <v>46111.179861111108</v>
      </c>
      <c r="C4827" t="s">
        <v>7</v>
      </c>
      <c r="D4827" t="s">
        <v>8</v>
      </c>
      <c r="E4827" t="s">
        <v>19</v>
      </c>
      <c r="F4827" t="s">
        <v>20</v>
      </c>
      <c r="G4827" s="2">
        <v>0.17986111111111111</v>
      </c>
      <c r="H4827" s="3">
        <v>46111</v>
      </c>
      <c r="I4827">
        <v>3</v>
      </c>
      <c r="J4827">
        <f>_xlfn.XLOOKUP(tbl_logs[[#This Row],[Target_Department]],tbl_DeptWeight[Department], tbl_DeptWeight[Impact Score])</f>
        <v>3</v>
      </c>
      <c r="K4827">
        <f>_xlfn.XLOOKUP(tbl_logs[[#This Row],[Employee_Action]],tbl_ResponseLikelihood[Employee Action],tbl_ResponseLikelihood[Likelihood Score])</f>
        <v>2</v>
      </c>
      <c r="L4827">
        <f>tbl_logs[[#This Row],[Impact Score]]*tbl_logs[[#This Row],[Response Multiplier]]</f>
        <v>6</v>
      </c>
      <c r="M4827" t="str" cm="1">
        <f t="array" ref="M4827">_xlfn.IFS(tbl_logs[[#This Row],[Total Score]]&lt;=4, "Low", tbl_logs[[#This Row],[Total Score]]&lt;=10, "Medium", tbl_logs[[#This Row],[Total Score]]&lt;=19, "High", tbl_logs[[#This Row],[Total Score]]&lt;=25, "Very High")</f>
        <v>Medium</v>
      </c>
      <c r="N4827" t="str" cm="1">
        <f t="array" ref="N4827">_xlfn.IFS(tbl_logs[[#This Row],[Total Score]]&lt;=4, "Low", tbl_logs[[#This Row],[Total Score]]&lt;=10, "Medium", tbl_logs[[#This Row],[Total Score]]&lt;=17, "High", tbl_logs[[#This Row],[Total Score]]&lt;=25, "Critical")</f>
        <v>Medium</v>
      </c>
    </row>
    <row r="4828" spans="1:14" x14ac:dyDescent="0.3">
      <c r="A4828" t="s">
        <v>391</v>
      </c>
      <c r="B4828" s="1">
        <v>46111.195833333331</v>
      </c>
      <c r="C4828" t="s">
        <v>26</v>
      </c>
      <c r="D4828" t="s">
        <v>22</v>
      </c>
      <c r="E4828" t="s">
        <v>31</v>
      </c>
      <c r="F4828" t="s">
        <v>10</v>
      </c>
      <c r="G4828" s="2">
        <v>0.19583333333333333</v>
      </c>
      <c r="H4828" s="3">
        <v>46111</v>
      </c>
      <c r="I4828">
        <v>3</v>
      </c>
      <c r="J4828">
        <f>_xlfn.XLOOKUP(tbl_logs[[#This Row],[Target_Department]],tbl_DeptWeight[Department], tbl_DeptWeight[Impact Score])</f>
        <v>3</v>
      </c>
      <c r="K4828">
        <f>_xlfn.XLOOKUP(tbl_logs[[#This Row],[Employee_Action]],tbl_ResponseLikelihood[Employee Action],tbl_ResponseLikelihood[Likelihood Score])</f>
        <v>2</v>
      </c>
      <c r="L4828">
        <f>tbl_logs[[#This Row],[Impact Score]]*tbl_logs[[#This Row],[Response Multiplier]]</f>
        <v>6</v>
      </c>
      <c r="M4828" t="str" cm="1">
        <f t="array" ref="M4828">_xlfn.IFS(tbl_logs[[#This Row],[Total Score]]&lt;=4, "Low", tbl_logs[[#This Row],[Total Score]]&lt;=10, "Medium", tbl_logs[[#This Row],[Total Score]]&lt;=19, "High", tbl_logs[[#This Row],[Total Score]]&lt;=25, "Very High")</f>
        <v>Medium</v>
      </c>
      <c r="N4828" t="str" cm="1">
        <f t="array" ref="N4828">_xlfn.IFS(tbl_logs[[#This Row],[Total Score]]&lt;=4, "Low", tbl_logs[[#This Row],[Total Score]]&lt;=10, "Medium", tbl_logs[[#This Row],[Total Score]]&lt;=17, "High", tbl_logs[[#This Row],[Total Score]]&lt;=25, "Critical")</f>
        <v>Medium</v>
      </c>
    </row>
    <row r="4829" spans="1:14" x14ac:dyDescent="0.3">
      <c r="A4829" t="s">
        <v>351</v>
      </c>
      <c r="B4829" s="1">
        <v>46111.199305555558</v>
      </c>
      <c r="C4829" t="s">
        <v>47</v>
      </c>
      <c r="D4829" t="s">
        <v>15</v>
      </c>
      <c r="E4829" t="s">
        <v>16</v>
      </c>
      <c r="F4829" t="s">
        <v>10</v>
      </c>
      <c r="G4829" s="2">
        <v>0.19930555555555557</v>
      </c>
      <c r="H4829" s="3">
        <v>46111</v>
      </c>
      <c r="I4829">
        <v>3</v>
      </c>
      <c r="J4829">
        <f>_xlfn.XLOOKUP(tbl_logs[[#This Row],[Target_Department]],tbl_DeptWeight[Department], tbl_DeptWeight[Impact Score])</f>
        <v>1</v>
      </c>
      <c r="K4829">
        <f>_xlfn.XLOOKUP(tbl_logs[[#This Row],[Employee_Action]],tbl_ResponseLikelihood[Employee Action],tbl_ResponseLikelihood[Likelihood Score])</f>
        <v>2</v>
      </c>
      <c r="L4829">
        <f>tbl_logs[[#This Row],[Impact Score]]*tbl_logs[[#This Row],[Response Multiplier]]</f>
        <v>2</v>
      </c>
      <c r="M4829" t="str" cm="1">
        <f t="array" ref="M4829">_xlfn.IFS(tbl_logs[[#This Row],[Total Score]]&lt;=4, "Low", tbl_logs[[#This Row],[Total Score]]&lt;=10, "Medium", tbl_logs[[#This Row],[Total Score]]&lt;=19, "High", tbl_logs[[#This Row],[Total Score]]&lt;=25, "Very High")</f>
        <v>Low</v>
      </c>
      <c r="N4829" t="str" cm="1">
        <f t="array" ref="N4829">_xlfn.IFS(tbl_logs[[#This Row],[Total Score]]&lt;=4, "Low", tbl_logs[[#This Row],[Total Score]]&lt;=10, "Medium", tbl_logs[[#This Row],[Total Score]]&lt;=17, "High", tbl_logs[[#This Row],[Total Score]]&lt;=25, "Critical")</f>
        <v>Low</v>
      </c>
    </row>
    <row r="4830" spans="1:14" x14ac:dyDescent="0.3">
      <c r="A4830" t="s">
        <v>937</v>
      </c>
      <c r="B4830" s="1">
        <v>46111.199999999997</v>
      </c>
      <c r="C4830" t="s">
        <v>7</v>
      </c>
      <c r="D4830" t="s">
        <v>22</v>
      </c>
      <c r="E4830" t="s">
        <v>19</v>
      </c>
      <c r="F4830" t="s">
        <v>13</v>
      </c>
      <c r="G4830" s="2">
        <v>0.2</v>
      </c>
      <c r="H4830" s="3">
        <v>46111</v>
      </c>
      <c r="I4830">
        <v>3</v>
      </c>
      <c r="J4830">
        <f>_xlfn.XLOOKUP(tbl_logs[[#This Row],[Target_Department]],tbl_DeptWeight[Department], tbl_DeptWeight[Impact Score])</f>
        <v>3</v>
      </c>
      <c r="K4830">
        <f>_xlfn.XLOOKUP(tbl_logs[[#This Row],[Employee_Action]],tbl_ResponseLikelihood[Employee Action],tbl_ResponseLikelihood[Likelihood Score])</f>
        <v>1</v>
      </c>
      <c r="L4830">
        <f>tbl_logs[[#This Row],[Impact Score]]*tbl_logs[[#This Row],[Response Multiplier]]</f>
        <v>3</v>
      </c>
      <c r="M4830" t="str" cm="1">
        <f t="array" ref="M4830">_xlfn.IFS(tbl_logs[[#This Row],[Total Score]]&lt;=4, "Low", tbl_logs[[#This Row],[Total Score]]&lt;=10, "Medium", tbl_logs[[#This Row],[Total Score]]&lt;=19, "High", tbl_logs[[#This Row],[Total Score]]&lt;=25, "Very High")</f>
        <v>Low</v>
      </c>
      <c r="N4830" t="str" cm="1">
        <f t="array" ref="N4830">_xlfn.IFS(tbl_logs[[#This Row],[Total Score]]&lt;=4, "Low", tbl_logs[[#This Row],[Total Score]]&lt;=10, "Medium", tbl_logs[[#This Row],[Total Score]]&lt;=17, "High", tbl_logs[[#This Row],[Total Score]]&lt;=25, "Critical")</f>
        <v>Low</v>
      </c>
    </row>
    <row r="4831" spans="1:14" x14ac:dyDescent="0.3">
      <c r="A4831" t="s">
        <v>3348</v>
      </c>
      <c r="B4831" s="1">
        <v>46111.213194444441</v>
      </c>
      <c r="C4831" t="s">
        <v>7</v>
      </c>
      <c r="D4831" t="s">
        <v>8</v>
      </c>
      <c r="E4831" t="s">
        <v>19</v>
      </c>
      <c r="F4831" t="s">
        <v>13</v>
      </c>
      <c r="G4831" s="2">
        <v>0.21319444444444444</v>
      </c>
      <c r="H4831" s="3">
        <v>46111</v>
      </c>
      <c r="I4831">
        <v>3</v>
      </c>
      <c r="J4831">
        <f>_xlfn.XLOOKUP(tbl_logs[[#This Row],[Target_Department]],tbl_DeptWeight[Department], tbl_DeptWeight[Impact Score])</f>
        <v>3</v>
      </c>
      <c r="K4831">
        <f>_xlfn.XLOOKUP(tbl_logs[[#This Row],[Employee_Action]],tbl_ResponseLikelihood[Employee Action],tbl_ResponseLikelihood[Likelihood Score])</f>
        <v>1</v>
      </c>
      <c r="L4831">
        <f>tbl_logs[[#This Row],[Impact Score]]*tbl_logs[[#This Row],[Response Multiplier]]</f>
        <v>3</v>
      </c>
      <c r="M4831" t="str" cm="1">
        <f t="array" ref="M4831">_xlfn.IFS(tbl_logs[[#This Row],[Total Score]]&lt;=4, "Low", tbl_logs[[#This Row],[Total Score]]&lt;=10, "Medium", tbl_logs[[#This Row],[Total Score]]&lt;=19, "High", tbl_logs[[#This Row],[Total Score]]&lt;=25, "Very High")</f>
        <v>Low</v>
      </c>
      <c r="N4831" t="str" cm="1">
        <f t="array" ref="N4831">_xlfn.IFS(tbl_logs[[#This Row],[Total Score]]&lt;=4, "Low", tbl_logs[[#This Row],[Total Score]]&lt;=10, "Medium", tbl_logs[[#This Row],[Total Score]]&lt;=17, "High", tbl_logs[[#This Row],[Total Score]]&lt;=25, "Critical")</f>
        <v>Low</v>
      </c>
    </row>
    <row r="4832" spans="1:14" x14ac:dyDescent="0.3">
      <c r="A4832" t="s">
        <v>607</v>
      </c>
      <c r="B4832" s="1">
        <v>46111.22152777778</v>
      </c>
      <c r="C4832" t="s">
        <v>7</v>
      </c>
      <c r="D4832" t="s">
        <v>18</v>
      </c>
      <c r="E4832" t="s">
        <v>19</v>
      </c>
      <c r="F4832" t="s">
        <v>20</v>
      </c>
      <c r="G4832" s="2">
        <v>0.22152777777777777</v>
      </c>
      <c r="H4832" s="3">
        <v>46111</v>
      </c>
      <c r="I4832">
        <v>3</v>
      </c>
      <c r="J4832">
        <f>_xlfn.XLOOKUP(tbl_logs[[#This Row],[Target_Department]],tbl_DeptWeight[Department], tbl_DeptWeight[Impact Score])</f>
        <v>3</v>
      </c>
      <c r="K4832">
        <f>_xlfn.XLOOKUP(tbl_logs[[#This Row],[Employee_Action]],tbl_ResponseLikelihood[Employee Action],tbl_ResponseLikelihood[Likelihood Score])</f>
        <v>2</v>
      </c>
      <c r="L4832">
        <f>tbl_logs[[#This Row],[Impact Score]]*tbl_logs[[#This Row],[Response Multiplier]]</f>
        <v>6</v>
      </c>
      <c r="M4832" t="str" cm="1">
        <f t="array" ref="M4832">_xlfn.IFS(tbl_logs[[#This Row],[Total Score]]&lt;=4, "Low", tbl_logs[[#This Row],[Total Score]]&lt;=10, "Medium", tbl_logs[[#This Row],[Total Score]]&lt;=19, "High", tbl_logs[[#This Row],[Total Score]]&lt;=25, "Very High")</f>
        <v>Medium</v>
      </c>
      <c r="N4832" t="str" cm="1">
        <f t="array" ref="N4832">_xlfn.IFS(tbl_logs[[#This Row],[Total Score]]&lt;=4, "Low", tbl_logs[[#This Row],[Total Score]]&lt;=10, "Medium", tbl_logs[[#This Row],[Total Score]]&lt;=17, "High", tbl_logs[[#This Row],[Total Score]]&lt;=25, "Critical")</f>
        <v>Medium</v>
      </c>
    </row>
    <row r="4833" spans="1:14" x14ac:dyDescent="0.3">
      <c r="A4833" t="s">
        <v>4961</v>
      </c>
      <c r="B4833" s="1">
        <v>46111.229861111111</v>
      </c>
      <c r="C4833" t="s">
        <v>35</v>
      </c>
      <c r="D4833" t="s">
        <v>8</v>
      </c>
      <c r="E4833" t="s">
        <v>9</v>
      </c>
      <c r="F4833" t="s">
        <v>10</v>
      </c>
      <c r="G4833" s="2">
        <v>0.2298611111111111</v>
      </c>
      <c r="H4833" s="3">
        <v>46111</v>
      </c>
      <c r="I4833">
        <v>3</v>
      </c>
      <c r="J4833">
        <f>_xlfn.XLOOKUP(tbl_logs[[#This Row],[Target_Department]],tbl_DeptWeight[Department], tbl_DeptWeight[Impact Score])</f>
        <v>1</v>
      </c>
      <c r="K4833">
        <f>_xlfn.XLOOKUP(tbl_logs[[#This Row],[Employee_Action]],tbl_ResponseLikelihood[Employee Action],tbl_ResponseLikelihood[Likelihood Score])</f>
        <v>2</v>
      </c>
      <c r="L4833">
        <f>tbl_logs[[#This Row],[Impact Score]]*tbl_logs[[#This Row],[Response Multiplier]]</f>
        <v>2</v>
      </c>
      <c r="M4833" t="str" cm="1">
        <f t="array" ref="M4833">_xlfn.IFS(tbl_logs[[#This Row],[Total Score]]&lt;=4, "Low", tbl_logs[[#This Row],[Total Score]]&lt;=10, "Medium", tbl_logs[[#This Row],[Total Score]]&lt;=19, "High", tbl_logs[[#This Row],[Total Score]]&lt;=25, "Very High")</f>
        <v>Low</v>
      </c>
      <c r="N4833" t="str" cm="1">
        <f t="array" ref="N4833">_xlfn.IFS(tbl_logs[[#This Row],[Total Score]]&lt;=4, "Low", tbl_logs[[#This Row],[Total Score]]&lt;=10, "Medium", tbl_logs[[#This Row],[Total Score]]&lt;=17, "High", tbl_logs[[#This Row],[Total Score]]&lt;=25, "Critical")</f>
        <v>Low</v>
      </c>
    </row>
    <row r="4834" spans="1:14" x14ac:dyDescent="0.3">
      <c r="A4834" t="s">
        <v>788</v>
      </c>
      <c r="B4834" s="1">
        <v>46111.231249999997</v>
      </c>
      <c r="C4834" t="s">
        <v>12</v>
      </c>
      <c r="D4834" t="s">
        <v>18</v>
      </c>
      <c r="E4834" t="s">
        <v>19</v>
      </c>
      <c r="F4834" t="s">
        <v>13</v>
      </c>
      <c r="G4834" s="2">
        <v>0.23125000000000001</v>
      </c>
      <c r="H4834" s="3">
        <v>46111</v>
      </c>
      <c r="I4834">
        <v>3</v>
      </c>
      <c r="J4834">
        <f>_xlfn.XLOOKUP(tbl_logs[[#This Row],[Target_Department]],tbl_DeptWeight[Department], tbl_DeptWeight[Impact Score])</f>
        <v>1</v>
      </c>
      <c r="K4834">
        <f>_xlfn.XLOOKUP(tbl_logs[[#This Row],[Employee_Action]],tbl_ResponseLikelihood[Employee Action],tbl_ResponseLikelihood[Likelihood Score])</f>
        <v>1</v>
      </c>
      <c r="L4834">
        <f>tbl_logs[[#This Row],[Impact Score]]*tbl_logs[[#This Row],[Response Multiplier]]</f>
        <v>1</v>
      </c>
      <c r="M4834" t="str" cm="1">
        <f t="array" ref="M4834">_xlfn.IFS(tbl_logs[[#This Row],[Total Score]]&lt;=4, "Low", tbl_logs[[#This Row],[Total Score]]&lt;=10, "Medium", tbl_logs[[#This Row],[Total Score]]&lt;=19, "High", tbl_logs[[#This Row],[Total Score]]&lt;=25, "Very High")</f>
        <v>Low</v>
      </c>
      <c r="N4834" t="str" cm="1">
        <f t="array" ref="N4834">_xlfn.IFS(tbl_logs[[#This Row],[Total Score]]&lt;=4, "Low", tbl_logs[[#This Row],[Total Score]]&lt;=10, "Medium", tbl_logs[[#This Row],[Total Score]]&lt;=17, "High", tbl_logs[[#This Row],[Total Score]]&lt;=25, "Critical")</f>
        <v>Low</v>
      </c>
    </row>
    <row r="4835" spans="1:14" x14ac:dyDescent="0.3">
      <c r="A4835" t="s">
        <v>2802</v>
      </c>
      <c r="B4835" s="1">
        <v>46111.256944444445</v>
      </c>
      <c r="C4835" t="s">
        <v>7</v>
      </c>
      <c r="D4835" t="s">
        <v>8</v>
      </c>
      <c r="E4835" t="s">
        <v>19</v>
      </c>
      <c r="F4835" t="s">
        <v>10</v>
      </c>
      <c r="G4835" s="2">
        <v>0.25694444444444442</v>
      </c>
      <c r="H4835" s="3">
        <v>46111</v>
      </c>
      <c r="I4835">
        <v>3</v>
      </c>
      <c r="J4835">
        <f>_xlfn.XLOOKUP(tbl_logs[[#This Row],[Target_Department]],tbl_DeptWeight[Department], tbl_DeptWeight[Impact Score])</f>
        <v>3</v>
      </c>
      <c r="K4835">
        <f>_xlfn.XLOOKUP(tbl_logs[[#This Row],[Employee_Action]],tbl_ResponseLikelihood[Employee Action],tbl_ResponseLikelihood[Likelihood Score])</f>
        <v>2</v>
      </c>
      <c r="L4835">
        <f>tbl_logs[[#This Row],[Impact Score]]*tbl_logs[[#This Row],[Response Multiplier]]</f>
        <v>6</v>
      </c>
      <c r="M4835" t="str" cm="1">
        <f t="array" ref="M4835">_xlfn.IFS(tbl_logs[[#This Row],[Total Score]]&lt;=4, "Low", tbl_logs[[#This Row],[Total Score]]&lt;=10, "Medium", tbl_logs[[#This Row],[Total Score]]&lt;=19, "High", tbl_logs[[#This Row],[Total Score]]&lt;=25, "Very High")</f>
        <v>Medium</v>
      </c>
      <c r="N4835" t="str" cm="1">
        <f t="array" ref="N4835">_xlfn.IFS(tbl_logs[[#This Row],[Total Score]]&lt;=4, "Low", tbl_logs[[#This Row],[Total Score]]&lt;=10, "Medium", tbl_logs[[#This Row],[Total Score]]&lt;=17, "High", tbl_logs[[#This Row],[Total Score]]&lt;=25, "Critical")</f>
        <v>Medium</v>
      </c>
    </row>
    <row r="4836" spans="1:14" x14ac:dyDescent="0.3">
      <c r="A4836" t="s">
        <v>713</v>
      </c>
      <c r="B4836" s="1">
        <v>46111.289583333331</v>
      </c>
      <c r="C4836" t="s">
        <v>7</v>
      </c>
      <c r="D4836" t="s">
        <v>15</v>
      </c>
      <c r="E4836" t="s">
        <v>19</v>
      </c>
      <c r="F4836" t="s">
        <v>20</v>
      </c>
      <c r="G4836" s="2">
        <v>0.28958333333333336</v>
      </c>
      <c r="H4836" s="3">
        <v>46111</v>
      </c>
      <c r="I4836">
        <v>3</v>
      </c>
      <c r="J4836">
        <f>_xlfn.XLOOKUP(tbl_logs[[#This Row],[Target_Department]],tbl_DeptWeight[Department], tbl_DeptWeight[Impact Score])</f>
        <v>3</v>
      </c>
      <c r="K4836">
        <f>_xlfn.XLOOKUP(tbl_logs[[#This Row],[Employee_Action]],tbl_ResponseLikelihood[Employee Action],tbl_ResponseLikelihood[Likelihood Score])</f>
        <v>2</v>
      </c>
      <c r="L4836">
        <f>tbl_logs[[#This Row],[Impact Score]]*tbl_logs[[#This Row],[Response Multiplier]]</f>
        <v>6</v>
      </c>
      <c r="M4836" t="str" cm="1">
        <f t="array" ref="M4836">_xlfn.IFS(tbl_logs[[#This Row],[Total Score]]&lt;=4, "Low", tbl_logs[[#This Row],[Total Score]]&lt;=10, "Medium", tbl_logs[[#This Row],[Total Score]]&lt;=19, "High", tbl_logs[[#This Row],[Total Score]]&lt;=25, "Very High")</f>
        <v>Medium</v>
      </c>
      <c r="N4836" t="str" cm="1">
        <f t="array" ref="N4836">_xlfn.IFS(tbl_logs[[#This Row],[Total Score]]&lt;=4, "Low", tbl_logs[[#This Row],[Total Score]]&lt;=10, "Medium", tbl_logs[[#This Row],[Total Score]]&lt;=17, "High", tbl_logs[[#This Row],[Total Score]]&lt;=25, "Critical")</f>
        <v>Medium</v>
      </c>
    </row>
    <row r="4837" spans="1:14" x14ac:dyDescent="0.3">
      <c r="A4837" t="s">
        <v>4585</v>
      </c>
      <c r="B4837" s="1">
        <v>46111.320833333331</v>
      </c>
      <c r="C4837" t="s">
        <v>26</v>
      </c>
      <c r="D4837" t="s">
        <v>8</v>
      </c>
      <c r="E4837" t="s">
        <v>31</v>
      </c>
      <c r="F4837" t="s">
        <v>33</v>
      </c>
      <c r="G4837" s="2">
        <v>0.32083333333333336</v>
      </c>
      <c r="H4837" s="3">
        <v>46111</v>
      </c>
      <c r="I4837">
        <v>3</v>
      </c>
      <c r="J4837">
        <f>_xlfn.XLOOKUP(tbl_logs[[#This Row],[Target_Department]],tbl_DeptWeight[Department], tbl_DeptWeight[Impact Score])</f>
        <v>3</v>
      </c>
      <c r="K4837">
        <f>_xlfn.XLOOKUP(tbl_logs[[#This Row],[Employee_Action]],tbl_ResponseLikelihood[Employee Action],tbl_ResponseLikelihood[Likelihood Score])</f>
        <v>4</v>
      </c>
      <c r="L4837">
        <f>tbl_logs[[#This Row],[Impact Score]]*tbl_logs[[#This Row],[Response Multiplier]]</f>
        <v>12</v>
      </c>
      <c r="M4837" t="str" cm="1">
        <f t="array" ref="M4837">_xlfn.IFS(tbl_logs[[#This Row],[Total Score]]&lt;=4, "Low", tbl_logs[[#This Row],[Total Score]]&lt;=10, "Medium", tbl_logs[[#This Row],[Total Score]]&lt;=19, "High", tbl_logs[[#This Row],[Total Score]]&lt;=25, "Very High")</f>
        <v>High</v>
      </c>
      <c r="N4837" t="str" cm="1">
        <f t="array" ref="N4837">_xlfn.IFS(tbl_logs[[#This Row],[Total Score]]&lt;=4, "Low", tbl_logs[[#This Row],[Total Score]]&lt;=10, "Medium", tbl_logs[[#This Row],[Total Score]]&lt;=17, "High", tbl_logs[[#This Row],[Total Score]]&lt;=25, "Critical")</f>
        <v>High</v>
      </c>
    </row>
    <row r="4838" spans="1:14" x14ac:dyDescent="0.3">
      <c r="A4838" t="s">
        <v>3267</v>
      </c>
      <c r="B4838" s="1">
        <v>46111.363888888889</v>
      </c>
      <c r="C4838" t="s">
        <v>7</v>
      </c>
      <c r="D4838" t="s">
        <v>18</v>
      </c>
      <c r="E4838" t="s">
        <v>19</v>
      </c>
      <c r="F4838" t="s">
        <v>20</v>
      </c>
      <c r="G4838" s="2">
        <v>0.36388888888888887</v>
      </c>
      <c r="H4838" s="3">
        <v>46111</v>
      </c>
      <c r="I4838">
        <v>3</v>
      </c>
      <c r="J4838">
        <f>_xlfn.XLOOKUP(tbl_logs[[#This Row],[Target_Department]],tbl_DeptWeight[Department], tbl_DeptWeight[Impact Score])</f>
        <v>3</v>
      </c>
      <c r="K4838">
        <f>_xlfn.XLOOKUP(tbl_logs[[#This Row],[Employee_Action]],tbl_ResponseLikelihood[Employee Action],tbl_ResponseLikelihood[Likelihood Score])</f>
        <v>2</v>
      </c>
      <c r="L4838">
        <f>tbl_logs[[#This Row],[Impact Score]]*tbl_logs[[#This Row],[Response Multiplier]]</f>
        <v>6</v>
      </c>
      <c r="M4838" t="str" cm="1">
        <f t="array" ref="M4838">_xlfn.IFS(tbl_logs[[#This Row],[Total Score]]&lt;=4, "Low", tbl_logs[[#This Row],[Total Score]]&lt;=10, "Medium", tbl_logs[[#This Row],[Total Score]]&lt;=19, "High", tbl_logs[[#This Row],[Total Score]]&lt;=25, "Very High")</f>
        <v>Medium</v>
      </c>
      <c r="N4838" t="str" cm="1">
        <f t="array" ref="N4838">_xlfn.IFS(tbl_logs[[#This Row],[Total Score]]&lt;=4, "Low", tbl_logs[[#This Row],[Total Score]]&lt;=10, "Medium", tbl_logs[[#This Row],[Total Score]]&lt;=17, "High", tbl_logs[[#This Row],[Total Score]]&lt;=25, "Critical")</f>
        <v>Medium</v>
      </c>
    </row>
    <row r="4839" spans="1:14" x14ac:dyDescent="0.3">
      <c r="A4839" t="s">
        <v>872</v>
      </c>
      <c r="B4839" s="1">
        <v>46111.380555555559</v>
      </c>
      <c r="C4839" t="s">
        <v>7</v>
      </c>
      <c r="D4839" t="s">
        <v>8</v>
      </c>
      <c r="E4839" t="s">
        <v>19</v>
      </c>
      <c r="F4839" t="s">
        <v>10</v>
      </c>
      <c r="G4839" s="2">
        <v>0.38055555555555554</v>
      </c>
      <c r="H4839" s="3">
        <v>46111</v>
      </c>
      <c r="I4839">
        <v>3</v>
      </c>
      <c r="J4839">
        <f>_xlfn.XLOOKUP(tbl_logs[[#This Row],[Target_Department]],tbl_DeptWeight[Department], tbl_DeptWeight[Impact Score])</f>
        <v>3</v>
      </c>
      <c r="K4839">
        <f>_xlfn.XLOOKUP(tbl_logs[[#This Row],[Employee_Action]],tbl_ResponseLikelihood[Employee Action],tbl_ResponseLikelihood[Likelihood Score])</f>
        <v>2</v>
      </c>
      <c r="L4839">
        <f>tbl_logs[[#This Row],[Impact Score]]*tbl_logs[[#This Row],[Response Multiplier]]</f>
        <v>6</v>
      </c>
      <c r="M4839" t="str" cm="1">
        <f t="array" ref="M4839">_xlfn.IFS(tbl_logs[[#This Row],[Total Score]]&lt;=4, "Low", tbl_logs[[#This Row],[Total Score]]&lt;=10, "Medium", tbl_logs[[#This Row],[Total Score]]&lt;=19, "High", tbl_logs[[#This Row],[Total Score]]&lt;=25, "Very High")</f>
        <v>Medium</v>
      </c>
      <c r="N4839" t="str" cm="1">
        <f t="array" ref="N4839">_xlfn.IFS(tbl_logs[[#This Row],[Total Score]]&lt;=4, "Low", tbl_logs[[#This Row],[Total Score]]&lt;=10, "Medium", tbl_logs[[#This Row],[Total Score]]&lt;=17, "High", tbl_logs[[#This Row],[Total Score]]&lt;=25, "Critical")</f>
        <v>Medium</v>
      </c>
    </row>
    <row r="4840" spans="1:14" x14ac:dyDescent="0.3">
      <c r="A4840" t="s">
        <v>813</v>
      </c>
      <c r="B4840" s="1">
        <v>46111.418055555558</v>
      </c>
      <c r="C4840" t="s">
        <v>26</v>
      </c>
      <c r="D4840" t="s">
        <v>18</v>
      </c>
      <c r="E4840" t="s">
        <v>16</v>
      </c>
      <c r="F4840" t="s">
        <v>10</v>
      </c>
      <c r="G4840" s="2">
        <v>0.41805555555555557</v>
      </c>
      <c r="H4840" s="3">
        <v>46111</v>
      </c>
      <c r="I4840">
        <v>3</v>
      </c>
      <c r="J4840">
        <f>_xlfn.XLOOKUP(tbl_logs[[#This Row],[Target_Department]],tbl_DeptWeight[Department], tbl_DeptWeight[Impact Score])</f>
        <v>3</v>
      </c>
      <c r="K4840">
        <f>_xlfn.XLOOKUP(tbl_logs[[#This Row],[Employee_Action]],tbl_ResponseLikelihood[Employee Action],tbl_ResponseLikelihood[Likelihood Score])</f>
        <v>2</v>
      </c>
      <c r="L4840">
        <f>tbl_logs[[#This Row],[Impact Score]]*tbl_logs[[#This Row],[Response Multiplier]]</f>
        <v>6</v>
      </c>
      <c r="M4840" t="str" cm="1">
        <f t="array" ref="M4840">_xlfn.IFS(tbl_logs[[#This Row],[Total Score]]&lt;=4, "Low", tbl_logs[[#This Row],[Total Score]]&lt;=10, "Medium", tbl_logs[[#This Row],[Total Score]]&lt;=19, "High", tbl_logs[[#This Row],[Total Score]]&lt;=25, "Very High")</f>
        <v>Medium</v>
      </c>
      <c r="N4840" t="str" cm="1">
        <f t="array" ref="N4840">_xlfn.IFS(tbl_logs[[#This Row],[Total Score]]&lt;=4, "Low", tbl_logs[[#This Row],[Total Score]]&lt;=10, "Medium", tbl_logs[[#This Row],[Total Score]]&lt;=17, "High", tbl_logs[[#This Row],[Total Score]]&lt;=25, "Critical")</f>
        <v>Medium</v>
      </c>
    </row>
    <row r="4841" spans="1:14" x14ac:dyDescent="0.3">
      <c r="A4841" t="s">
        <v>2882</v>
      </c>
      <c r="B4841" s="1">
        <v>46111.418749999997</v>
      </c>
      <c r="C4841" t="s">
        <v>7</v>
      </c>
      <c r="D4841" t="s">
        <v>15</v>
      </c>
      <c r="E4841" t="s">
        <v>16</v>
      </c>
      <c r="F4841" t="s">
        <v>10</v>
      </c>
      <c r="G4841" s="2">
        <v>0.41875000000000001</v>
      </c>
      <c r="H4841" s="3">
        <v>46111</v>
      </c>
      <c r="I4841">
        <v>3</v>
      </c>
      <c r="J4841">
        <f>_xlfn.XLOOKUP(tbl_logs[[#This Row],[Target_Department]],tbl_DeptWeight[Department], tbl_DeptWeight[Impact Score])</f>
        <v>3</v>
      </c>
      <c r="K4841">
        <f>_xlfn.XLOOKUP(tbl_logs[[#This Row],[Employee_Action]],tbl_ResponseLikelihood[Employee Action],tbl_ResponseLikelihood[Likelihood Score])</f>
        <v>2</v>
      </c>
      <c r="L4841">
        <f>tbl_logs[[#This Row],[Impact Score]]*tbl_logs[[#This Row],[Response Multiplier]]</f>
        <v>6</v>
      </c>
      <c r="M4841" t="str" cm="1">
        <f t="array" ref="M4841">_xlfn.IFS(tbl_logs[[#This Row],[Total Score]]&lt;=4, "Low", tbl_logs[[#This Row],[Total Score]]&lt;=10, "Medium", tbl_logs[[#This Row],[Total Score]]&lt;=19, "High", tbl_logs[[#This Row],[Total Score]]&lt;=25, "Very High")</f>
        <v>Medium</v>
      </c>
      <c r="N4841" t="str" cm="1">
        <f t="array" ref="N4841">_xlfn.IFS(tbl_logs[[#This Row],[Total Score]]&lt;=4, "Low", tbl_logs[[#This Row],[Total Score]]&lt;=10, "Medium", tbl_logs[[#This Row],[Total Score]]&lt;=17, "High", tbl_logs[[#This Row],[Total Score]]&lt;=25, "Critical")</f>
        <v>Medium</v>
      </c>
    </row>
    <row r="4842" spans="1:14" x14ac:dyDescent="0.3">
      <c r="A4842" t="s">
        <v>1004</v>
      </c>
      <c r="B4842" s="1">
        <v>46111.427083333336</v>
      </c>
      <c r="C4842" t="s">
        <v>7</v>
      </c>
      <c r="D4842" t="s">
        <v>8</v>
      </c>
      <c r="E4842" t="s">
        <v>9</v>
      </c>
      <c r="F4842" t="s">
        <v>20</v>
      </c>
      <c r="G4842" s="2">
        <v>0.42708333333333331</v>
      </c>
      <c r="H4842" s="3">
        <v>46111</v>
      </c>
      <c r="I4842">
        <v>3</v>
      </c>
      <c r="J4842">
        <f>_xlfn.XLOOKUP(tbl_logs[[#This Row],[Target_Department]],tbl_DeptWeight[Department], tbl_DeptWeight[Impact Score])</f>
        <v>3</v>
      </c>
      <c r="K4842">
        <f>_xlfn.XLOOKUP(tbl_logs[[#This Row],[Employee_Action]],tbl_ResponseLikelihood[Employee Action],tbl_ResponseLikelihood[Likelihood Score])</f>
        <v>2</v>
      </c>
      <c r="L4842">
        <f>tbl_logs[[#This Row],[Impact Score]]*tbl_logs[[#This Row],[Response Multiplier]]</f>
        <v>6</v>
      </c>
      <c r="M4842" t="str" cm="1">
        <f t="array" ref="M4842">_xlfn.IFS(tbl_logs[[#This Row],[Total Score]]&lt;=4, "Low", tbl_logs[[#This Row],[Total Score]]&lt;=10, "Medium", tbl_logs[[#This Row],[Total Score]]&lt;=19, "High", tbl_logs[[#This Row],[Total Score]]&lt;=25, "Very High")</f>
        <v>Medium</v>
      </c>
      <c r="N4842" t="str" cm="1">
        <f t="array" ref="N4842">_xlfn.IFS(tbl_logs[[#This Row],[Total Score]]&lt;=4, "Low", tbl_logs[[#This Row],[Total Score]]&lt;=10, "Medium", tbl_logs[[#This Row],[Total Score]]&lt;=17, "High", tbl_logs[[#This Row],[Total Score]]&lt;=25, "Critical")</f>
        <v>Medium</v>
      </c>
    </row>
    <row r="4843" spans="1:14" x14ac:dyDescent="0.3">
      <c r="A4843" t="s">
        <v>2544</v>
      </c>
      <c r="B4843" s="1">
        <v>46111.433333333334</v>
      </c>
      <c r="C4843" t="s">
        <v>7</v>
      </c>
      <c r="D4843" t="s">
        <v>22</v>
      </c>
      <c r="E4843" t="s">
        <v>19</v>
      </c>
      <c r="F4843" t="s">
        <v>10</v>
      </c>
      <c r="G4843" s="2">
        <v>0.43333333333333335</v>
      </c>
      <c r="H4843" s="3">
        <v>46111</v>
      </c>
      <c r="I4843">
        <v>3</v>
      </c>
      <c r="J4843">
        <f>_xlfn.XLOOKUP(tbl_logs[[#This Row],[Target_Department]],tbl_DeptWeight[Department], tbl_DeptWeight[Impact Score])</f>
        <v>3</v>
      </c>
      <c r="K4843">
        <f>_xlfn.XLOOKUP(tbl_logs[[#This Row],[Employee_Action]],tbl_ResponseLikelihood[Employee Action],tbl_ResponseLikelihood[Likelihood Score])</f>
        <v>2</v>
      </c>
      <c r="L4843">
        <f>tbl_logs[[#This Row],[Impact Score]]*tbl_logs[[#This Row],[Response Multiplier]]</f>
        <v>6</v>
      </c>
      <c r="M4843" t="str" cm="1">
        <f t="array" ref="M4843">_xlfn.IFS(tbl_logs[[#This Row],[Total Score]]&lt;=4, "Low", tbl_logs[[#This Row],[Total Score]]&lt;=10, "Medium", tbl_logs[[#This Row],[Total Score]]&lt;=19, "High", tbl_logs[[#This Row],[Total Score]]&lt;=25, "Very High")</f>
        <v>Medium</v>
      </c>
      <c r="N4843" t="str" cm="1">
        <f t="array" ref="N4843">_xlfn.IFS(tbl_logs[[#This Row],[Total Score]]&lt;=4, "Low", tbl_logs[[#This Row],[Total Score]]&lt;=10, "Medium", tbl_logs[[#This Row],[Total Score]]&lt;=17, "High", tbl_logs[[#This Row],[Total Score]]&lt;=25, "Critical")</f>
        <v>Medium</v>
      </c>
    </row>
    <row r="4844" spans="1:14" x14ac:dyDescent="0.3">
      <c r="A4844" t="s">
        <v>4497</v>
      </c>
      <c r="B4844" s="1">
        <v>46111.43472222222</v>
      </c>
      <c r="C4844" t="s">
        <v>7</v>
      </c>
      <c r="D4844" t="s">
        <v>15</v>
      </c>
      <c r="E4844" t="s">
        <v>19</v>
      </c>
      <c r="F4844" t="s">
        <v>33</v>
      </c>
      <c r="G4844" s="2">
        <v>0.43472222222222223</v>
      </c>
      <c r="H4844" s="3">
        <v>46111</v>
      </c>
      <c r="I4844">
        <v>3</v>
      </c>
      <c r="J4844">
        <f>_xlfn.XLOOKUP(tbl_logs[[#This Row],[Target_Department]],tbl_DeptWeight[Department], tbl_DeptWeight[Impact Score])</f>
        <v>3</v>
      </c>
      <c r="K4844">
        <f>_xlfn.XLOOKUP(tbl_logs[[#This Row],[Employee_Action]],tbl_ResponseLikelihood[Employee Action],tbl_ResponseLikelihood[Likelihood Score])</f>
        <v>4</v>
      </c>
      <c r="L4844">
        <f>tbl_logs[[#This Row],[Impact Score]]*tbl_logs[[#This Row],[Response Multiplier]]</f>
        <v>12</v>
      </c>
      <c r="M4844" t="str" cm="1">
        <f t="array" ref="M4844">_xlfn.IFS(tbl_logs[[#This Row],[Total Score]]&lt;=4, "Low", tbl_logs[[#This Row],[Total Score]]&lt;=10, "Medium", tbl_logs[[#This Row],[Total Score]]&lt;=19, "High", tbl_logs[[#This Row],[Total Score]]&lt;=25, "Very High")</f>
        <v>High</v>
      </c>
      <c r="N4844" t="str" cm="1">
        <f t="array" ref="N4844">_xlfn.IFS(tbl_logs[[#This Row],[Total Score]]&lt;=4, "Low", tbl_logs[[#This Row],[Total Score]]&lt;=10, "Medium", tbl_logs[[#This Row],[Total Score]]&lt;=17, "High", tbl_logs[[#This Row],[Total Score]]&lt;=25, "Critical")</f>
        <v>High</v>
      </c>
    </row>
    <row r="4845" spans="1:14" x14ac:dyDescent="0.3">
      <c r="A4845" t="s">
        <v>970</v>
      </c>
      <c r="B4845" s="1">
        <v>46111.436111111114</v>
      </c>
      <c r="C4845" t="s">
        <v>7</v>
      </c>
      <c r="D4845" t="s">
        <v>22</v>
      </c>
      <c r="E4845" t="s">
        <v>19</v>
      </c>
      <c r="F4845" t="s">
        <v>10</v>
      </c>
      <c r="G4845" s="2">
        <v>0.43611111111111112</v>
      </c>
      <c r="H4845" s="3">
        <v>46111</v>
      </c>
      <c r="I4845">
        <v>3</v>
      </c>
      <c r="J4845">
        <f>_xlfn.XLOOKUP(tbl_logs[[#This Row],[Target_Department]],tbl_DeptWeight[Department], tbl_DeptWeight[Impact Score])</f>
        <v>3</v>
      </c>
      <c r="K4845">
        <f>_xlfn.XLOOKUP(tbl_logs[[#This Row],[Employee_Action]],tbl_ResponseLikelihood[Employee Action],tbl_ResponseLikelihood[Likelihood Score])</f>
        <v>2</v>
      </c>
      <c r="L4845">
        <f>tbl_logs[[#This Row],[Impact Score]]*tbl_logs[[#This Row],[Response Multiplier]]</f>
        <v>6</v>
      </c>
      <c r="M4845" t="str" cm="1">
        <f t="array" ref="M4845">_xlfn.IFS(tbl_logs[[#This Row],[Total Score]]&lt;=4, "Low", tbl_logs[[#This Row],[Total Score]]&lt;=10, "Medium", tbl_logs[[#This Row],[Total Score]]&lt;=19, "High", tbl_logs[[#This Row],[Total Score]]&lt;=25, "Very High")</f>
        <v>Medium</v>
      </c>
      <c r="N4845" t="str" cm="1">
        <f t="array" ref="N4845">_xlfn.IFS(tbl_logs[[#This Row],[Total Score]]&lt;=4, "Low", tbl_logs[[#This Row],[Total Score]]&lt;=10, "Medium", tbl_logs[[#This Row],[Total Score]]&lt;=17, "High", tbl_logs[[#This Row],[Total Score]]&lt;=25, "Critical")</f>
        <v>Medium</v>
      </c>
    </row>
    <row r="4846" spans="1:14" x14ac:dyDescent="0.3">
      <c r="A4846" t="s">
        <v>1173</v>
      </c>
      <c r="B4846" s="1">
        <v>46111.463194444441</v>
      </c>
      <c r="C4846" t="s">
        <v>47</v>
      </c>
      <c r="D4846" t="s">
        <v>18</v>
      </c>
      <c r="E4846" t="s">
        <v>9</v>
      </c>
      <c r="F4846" t="s">
        <v>20</v>
      </c>
      <c r="G4846" s="2">
        <v>0.46319444444444446</v>
      </c>
      <c r="H4846" s="3">
        <v>46111</v>
      </c>
      <c r="I4846">
        <v>3</v>
      </c>
      <c r="J4846">
        <f>_xlfn.XLOOKUP(tbl_logs[[#This Row],[Target_Department]],tbl_DeptWeight[Department], tbl_DeptWeight[Impact Score])</f>
        <v>1</v>
      </c>
      <c r="K4846">
        <f>_xlfn.XLOOKUP(tbl_logs[[#This Row],[Employee_Action]],tbl_ResponseLikelihood[Employee Action],tbl_ResponseLikelihood[Likelihood Score])</f>
        <v>2</v>
      </c>
      <c r="L4846">
        <f>tbl_logs[[#This Row],[Impact Score]]*tbl_logs[[#This Row],[Response Multiplier]]</f>
        <v>2</v>
      </c>
      <c r="M4846" t="str" cm="1">
        <f t="array" ref="M4846">_xlfn.IFS(tbl_logs[[#This Row],[Total Score]]&lt;=4, "Low", tbl_logs[[#This Row],[Total Score]]&lt;=10, "Medium", tbl_logs[[#This Row],[Total Score]]&lt;=19, "High", tbl_logs[[#This Row],[Total Score]]&lt;=25, "Very High")</f>
        <v>Low</v>
      </c>
      <c r="N4846" t="str" cm="1">
        <f t="array" ref="N4846">_xlfn.IFS(tbl_logs[[#This Row],[Total Score]]&lt;=4, "Low", tbl_logs[[#This Row],[Total Score]]&lt;=10, "Medium", tbl_logs[[#This Row],[Total Score]]&lt;=17, "High", tbl_logs[[#This Row],[Total Score]]&lt;=25, "Critical")</f>
        <v>Low</v>
      </c>
    </row>
    <row r="4847" spans="1:14" x14ac:dyDescent="0.3">
      <c r="A4847" t="s">
        <v>1282</v>
      </c>
      <c r="B4847" s="1">
        <v>46111.477777777778</v>
      </c>
      <c r="C4847" t="s">
        <v>12</v>
      </c>
      <c r="D4847" t="s">
        <v>18</v>
      </c>
      <c r="E4847" t="s">
        <v>16</v>
      </c>
      <c r="F4847" t="s">
        <v>33</v>
      </c>
      <c r="G4847" s="2">
        <v>0.4777777777777778</v>
      </c>
      <c r="H4847" s="3">
        <v>46111</v>
      </c>
      <c r="I4847">
        <v>3</v>
      </c>
      <c r="J4847">
        <f>_xlfn.XLOOKUP(tbl_logs[[#This Row],[Target_Department]],tbl_DeptWeight[Department], tbl_DeptWeight[Impact Score])</f>
        <v>1</v>
      </c>
      <c r="K4847">
        <f>_xlfn.XLOOKUP(tbl_logs[[#This Row],[Employee_Action]],tbl_ResponseLikelihood[Employee Action],tbl_ResponseLikelihood[Likelihood Score])</f>
        <v>4</v>
      </c>
      <c r="L4847">
        <f>tbl_logs[[#This Row],[Impact Score]]*tbl_logs[[#This Row],[Response Multiplier]]</f>
        <v>4</v>
      </c>
      <c r="M4847" t="str" cm="1">
        <f t="array" ref="M4847">_xlfn.IFS(tbl_logs[[#This Row],[Total Score]]&lt;=4, "Low", tbl_logs[[#This Row],[Total Score]]&lt;=10, "Medium", tbl_logs[[#This Row],[Total Score]]&lt;=19, "High", tbl_logs[[#This Row],[Total Score]]&lt;=25, "Very High")</f>
        <v>Low</v>
      </c>
      <c r="N4847" t="str" cm="1">
        <f t="array" ref="N4847">_xlfn.IFS(tbl_logs[[#This Row],[Total Score]]&lt;=4, "Low", tbl_logs[[#This Row],[Total Score]]&lt;=10, "Medium", tbl_logs[[#This Row],[Total Score]]&lt;=17, "High", tbl_logs[[#This Row],[Total Score]]&lt;=25, "Critical")</f>
        <v>Low</v>
      </c>
    </row>
    <row r="4848" spans="1:14" x14ac:dyDescent="0.3">
      <c r="A4848" t="s">
        <v>2830</v>
      </c>
      <c r="B4848" s="1">
        <v>46111.482638888891</v>
      </c>
      <c r="C4848" t="s">
        <v>12</v>
      </c>
      <c r="D4848" t="s">
        <v>8</v>
      </c>
      <c r="E4848" t="s">
        <v>19</v>
      </c>
      <c r="F4848" t="s">
        <v>13</v>
      </c>
      <c r="G4848" s="2">
        <v>0.4826388888888889</v>
      </c>
      <c r="H4848" s="3">
        <v>46111</v>
      </c>
      <c r="I4848">
        <v>3</v>
      </c>
      <c r="J4848">
        <f>_xlfn.XLOOKUP(tbl_logs[[#This Row],[Target_Department]],tbl_DeptWeight[Department], tbl_DeptWeight[Impact Score])</f>
        <v>1</v>
      </c>
      <c r="K4848">
        <f>_xlfn.XLOOKUP(tbl_logs[[#This Row],[Employee_Action]],tbl_ResponseLikelihood[Employee Action],tbl_ResponseLikelihood[Likelihood Score])</f>
        <v>1</v>
      </c>
      <c r="L4848">
        <f>tbl_logs[[#This Row],[Impact Score]]*tbl_logs[[#This Row],[Response Multiplier]]</f>
        <v>1</v>
      </c>
      <c r="M4848" t="str" cm="1">
        <f t="array" ref="M4848">_xlfn.IFS(tbl_logs[[#This Row],[Total Score]]&lt;=4, "Low", tbl_logs[[#This Row],[Total Score]]&lt;=10, "Medium", tbl_logs[[#This Row],[Total Score]]&lt;=19, "High", tbl_logs[[#This Row],[Total Score]]&lt;=25, "Very High")</f>
        <v>Low</v>
      </c>
      <c r="N4848" t="str" cm="1">
        <f t="array" ref="N4848">_xlfn.IFS(tbl_logs[[#This Row],[Total Score]]&lt;=4, "Low", tbl_logs[[#This Row],[Total Score]]&lt;=10, "Medium", tbl_logs[[#This Row],[Total Score]]&lt;=17, "High", tbl_logs[[#This Row],[Total Score]]&lt;=25, "Critical")</f>
        <v>Low</v>
      </c>
    </row>
    <row r="4849" spans="1:14" x14ac:dyDescent="0.3">
      <c r="A4849" t="s">
        <v>2046</v>
      </c>
      <c r="B4849" s="1">
        <v>46111.582638888889</v>
      </c>
      <c r="C4849" t="s">
        <v>7</v>
      </c>
      <c r="D4849" t="s">
        <v>8</v>
      </c>
      <c r="E4849" t="s">
        <v>31</v>
      </c>
      <c r="F4849" t="s">
        <v>20</v>
      </c>
      <c r="G4849" s="2">
        <v>0.58263888888888893</v>
      </c>
      <c r="H4849" s="3">
        <v>46111</v>
      </c>
      <c r="I4849">
        <v>3</v>
      </c>
      <c r="J4849">
        <f>_xlfn.XLOOKUP(tbl_logs[[#This Row],[Target_Department]],tbl_DeptWeight[Department], tbl_DeptWeight[Impact Score])</f>
        <v>3</v>
      </c>
      <c r="K4849">
        <f>_xlfn.XLOOKUP(tbl_logs[[#This Row],[Employee_Action]],tbl_ResponseLikelihood[Employee Action],tbl_ResponseLikelihood[Likelihood Score])</f>
        <v>2</v>
      </c>
      <c r="L4849">
        <f>tbl_logs[[#This Row],[Impact Score]]*tbl_logs[[#This Row],[Response Multiplier]]</f>
        <v>6</v>
      </c>
      <c r="M4849" t="str" cm="1">
        <f t="array" ref="M4849">_xlfn.IFS(tbl_logs[[#This Row],[Total Score]]&lt;=4, "Low", tbl_logs[[#This Row],[Total Score]]&lt;=10, "Medium", tbl_logs[[#This Row],[Total Score]]&lt;=19, "High", tbl_logs[[#This Row],[Total Score]]&lt;=25, "Very High")</f>
        <v>Medium</v>
      </c>
      <c r="N4849" t="str" cm="1">
        <f t="array" ref="N4849">_xlfn.IFS(tbl_logs[[#This Row],[Total Score]]&lt;=4, "Low", tbl_logs[[#This Row],[Total Score]]&lt;=10, "Medium", tbl_logs[[#This Row],[Total Score]]&lt;=17, "High", tbl_logs[[#This Row],[Total Score]]&lt;=25, "Critical")</f>
        <v>Medium</v>
      </c>
    </row>
    <row r="4850" spans="1:14" x14ac:dyDescent="0.3">
      <c r="A4850" t="s">
        <v>1563</v>
      </c>
      <c r="B4850" s="1">
        <v>46111.617361111108</v>
      </c>
      <c r="C4850" t="s">
        <v>7</v>
      </c>
      <c r="D4850" t="s">
        <v>22</v>
      </c>
      <c r="E4850" t="s">
        <v>19</v>
      </c>
      <c r="F4850" t="s">
        <v>20</v>
      </c>
      <c r="G4850" s="2">
        <v>0.61736111111111114</v>
      </c>
      <c r="H4850" s="3">
        <v>46111</v>
      </c>
      <c r="I4850">
        <v>3</v>
      </c>
      <c r="J4850">
        <f>_xlfn.XLOOKUP(tbl_logs[[#This Row],[Target_Department]],tbl_DeptWeight[Department], tbl_DeptWeight[Impact Score])</f>
        <v>3</v>
      </c>
      <c r="K4850">
        <f>_xlfn.XLOOKUP(tbl_logs[[#This Row],[Employee_Action]],tbl_ResponseLikelihood[Employee Action],tbl_ResponseLikelihood[Likelihood Score])</f>
        <v>2</v>
      </c>
      <c r="L4850">
        <f>tbl_logs[[#This Row],[Impact Score]]*tbl_logs[[#This Row],[Response Multiplier]]</f>
        <v>6</v>
      </c>
      <c r="M4850" t="str" cm="1">
        <f t="array" ref="M4850">_xlfn.IFS(tbl_logs[[#This Row],[Total Score]]&lt;=4, "Low", tbl_logs[[#This Row],[Total Score]]&lt;=10, "Medium", tbl_logs[[#This Row],[Total Score]]&lt;=19, "High", tbl_logs[[#This Row],[Total Score]]&lt;=25, "Very High")</f>
        <v>Medium</v>
      </c>
      <c r="N4850" t="str" cm="1">
        <f t="array" ref="N4850">_xlfn.IFS(tbl_logs[[#This Row],[Total Score]]&lt;=4, "Low", tbl_logs[[#This Row],[Total Score]]&lt;=10, "Medium", tbl_logs[[#This Row],[Total Score]]&lt;=17, "High", tbl_logs[[#This Row],[Total Score]]&lt;=25, "Critical")</f>
        <v>Medium</v>
      </c>
    </row>
    <row r="4851" spans="1:14" x14ac:dyDescent="0.3">
      <c r="A4851" t="s">
        <v>931</v>
      </c>
      <c r="B4851" s="1">
        <v>46111.634027777778</v>
      </c>
      <c r="C4851" t="s">
        <v>7</v>
      </c>
      <c r="D4851" t="s">
        <v>18</v>
      </c>
      <c r="E4851" t="s">
        <v>19</v>
      </c>
      <c r="F4851" t="s">
        <v>10</v>
      </c>
      <c r="G4851" s="2">
        <v>0.63402777777777775</v>
      </c>
      <c r="H4851" s="3">
        <v>46111</v>
      </c>
      <c r="I4851">
        <v>3</v>
      </c>
      <c r="J4851">
        <f>_xlfn.XLOOKUP(tbl_logs[[#This Row],[Target_Department]],tbl_DeptWeight[Department], tbl_DeptWeight[Impact Score])</f>
        <v>3</v>
      </c>
      <c r="K4851">
        <f>_xlfn.XLOOKUP(tbl_logs[[#This Row],[Employee_Action]],tbl_ResponseLikelihood[Employee Action],tbl_ResponseLikelihood[Likelihood Score])</f>
        <v>2</v>
      </c>
      <c r="L4851">
        <f>tbl_logs[[#This Row],[Impact Score]]*tbl_logs[[#This Row],[Response Multiplier]]</f>
        <v>6</v>
      </c>
      <c r="M4851" t="str" cm="1">
        <f t="array" ref="M4851">_xlfn.IFS(tbl_logs[[#This Row],[Total Score]]&lt;=4, "Low", tbl_logs[[#This Row],[Total Score]]&lt;=10, "Medium", tbl_logs[[#This Row],[Total Score]]&lt;=19, "High", tbl_logs[[#This Row],[Total Score]]&lt;=25, "Very High")</f>
        <v>Medium</v>
      </c>
      <c r="N4851" t="str" cm="1">
        <f t="array" ref="N4851">_xlfn.IFS(tbl_logs[[#This Row],[Total Score]]&lt;=4, "Low", tbl_logs[[#This Row],[Total Score]]&lt;=10, "Medium", tbl_logs[[#This Row],[Total Score]]&lt;=17, "High", tbl_logs[[#This Row],[Total Score]]&lt;=25, "Critical")</f>
        <v>Medium</v>
      </c>
    </row>
    <row r="4852" spans="1:14" x14ac:dyDescent="0.3">
      <c r="A4852" t="s">
        <v>3116</v>
      </c>
      <c r="B4852" s="1">
        <v>46111.636111111111</v>
      </c>
      <c r="C4852" t="s">
        <v>12</v>
      </c>
      <c r="D4852" t="s">
        <v>18</v>
      </c>
      <c r="E4852" t="s">
        <v>31</v>
      </c>
      <c r="F4852" t="s">
        <v>33</v>
      </c>
      <c r="G4852" s="2">
        <v>0.63611111111111107</v>
      </c>
      <c r="H4852" s="3">
        <v>46111</v>
      </c>
      <c r="I4852">
        <v>3</v>
      </c>
      <c r="J4852">
        <f>_xlfn.XLOOKUP(tbl_logs[[#This Row],[Target_Department]],tbl_DeptWeight[Department], tbl_DeptWeight[Impact Score])</f>
        <v>1</v>
      </c>
      <c r="K4852">
        <f>_xlfn.XLOOKUP(tbl_logs[[#This Row],[Employee_Action]],tbl_ResponseLikelihood[Employee Action],tbl_ResponseLikelihood[Likelihood Score])</f>
        <v>4</v>
      </c>
      <c r="L4852">
        <f>tbl_logs[[#This Row],[Impact Score]]*tbl_logs[[#This Row],[Response Multiplier]]</f>
        <v>4</v>
      </c>
      <c r="M4852" t="str" cm="1">
        <f t="array" ref="M4852">_xlfn.IFS(tbl_logs[[#This Row],[Total Score]]&lt;=4, "Low", tbl_logs[[#This Row],[Total Score]]&lt;=10, "Medium", tbl_logs[[#This Row],[Total Score]]&lt;=19, "High", tbl_logs[[#This Row],[Total Score]]&lt;=25, "Very High")</f>
        <v>Low</v>
      </c>
      <c r="N4852" t="str" cm="1">
        <f t="array" ref="N4852">_xlfn.IFS(tbl_logs[[#This Row],[Total Score]]&lt;=4, "Low", tbl_logs[[#This Row],[Total Score]]&lt;=10, "Medium", tbl_logs[[#This Row],[Total Score]]&lt;=17, "High", tbl_logs[[#This Row],[Total Score]]&lt;=25, "Critical")</f>
        <v>Low</v>
      </c>
    </row>
    <row r="4853" spans="1:14" x14ac:dyDescent="0.3">
      <c r="A4853" t="s">
        <v>2626</v>
      </c>
      <c r="B4853" s="1">
        <v>46111.636805555558</v>
      </c>
      <c r="C4853" t="s">
        <v>12</v>
      </c>
      <c r="D4853" t="s">
        <v>22</v>
      </c>
      <c r="E4853" t="s">
        <v>9</v>
      </c>
      <c r="F4853" t="s">
        <v>13</v>
      </c>
      <c r="G4853" s="2">
        <v>0.63680555555555551</v>
      </c>
      <c r="H4853" s="3">
        <v>46111</v>
      </c>
      <c r="I4853">
        <v>3</v>
      </c>
      <c r="J4853">
        <f>_xlfn.XLOOKUP(tbl_logs[[#This Row],[Target_Department]],tbl_DeptWeight[Department], tbl_DeptWeight[Impact Score])</f>
        <v>1</v>
      </c>
      <c r="K4853">
        <f>_xlfn.XLOOKUP(tbl_logs[[#This Row],[Employee_Action]],tbl_ResponseLikelihood[Employee Action],tbl_ResponseLikelihood[Likelihood Score])</f>
        <v>1</v>
      </c>
      <c r="L4853">
        <f>tbl_logs[[#This Row],[Impact Score]]*tbl_logs[[#This Row],[Response Multiplier]]</f>
        <v>1</v>
      </c>
      <c r="M4853" t="str" cm="1">
        <f t="array" ref="M4853">_xlfn.IFS(tbl_logs[[#This Row],[Total Score]]&lt;=4, "Low", tbl_logs[[#This Row],[Total Score]]&lt;=10, "Medium", tbl_logs[[#This Row],[Total Score]]&lt;=19, "High", tbl_logs[[#This Row],[Total Score]]&lt;=25, "Very High")</f>
        <v>Low</v>
      </c>
      <c r="N4853" t="str" cm="1">
        <f t="array" ref="N4853">_xlfn.IFS(tbl_logs[[#This Row],[Total Score]]&lt;=4, "Low", tbl_logs[[#This Row],[Total Score]]&lt;=10, "Medium", tbl_logs[[#This Row],[Total Score]]&lt;=17, "High", tbl_logs[[#This Row],[Total Score]]&lt;=25, "Critical")</f>
        <v>Low</v>
      </c>
    </row>
    <row r="4854" spans="1:14" x14ac:dyDescent="0.3">
      <c r="A4854" t="s">
        <v>545</v>
      </c>
      <c r="B4854" s="1">
        <v>46111.649305555555</v>
      </c>
      <c r="C4854" t="s">
        <v>7</v>
      </c>
      <c r="D4854" t="s">
        <v>22</v>
      </c>
      <c r="E4854" t="s">
        <v>19</v>
      </c>
      <c r="F4854" t="s">
        <v>10</v>
      </c>
      <c r="G4854" s="2">
        <v>0.64930555555555558</v>
      </c>
      <c r="H4854" s="3">
        <v>46111</v>
      </c>
      <c r="I4854">
        <v>3</v>
      </c>
      <c r="J4854">
        <f>_xlfn.XLOOKUP(tbl_logs[[#This Row],[Target_Department]],tbl_DeptWeight[Department], tbl_DeptWeight[Impact Score])</f>
        <v>3</v>
      </c>
      <c r="K4854">
        <f>_xlfn.XLOOKUP(tbl_logs[[#This Row],[Employee_Action]],tbl_ResponseLikelihood[Employee Action],tbl_ResponseLikelihood[Likelihood Score])</f>
        <v>2</v>
      </c>
      <c r="L4854">
        <f>tbl_logs[[#This Row],[Impact Score]]*tbl_logs[[#This Row],[Response Multiplier]]</f>
        <v>6</v>
      </c>
      <c r="M4854" t="str" cm="1">
        <f t="array" ref="M4854">_xlfn.IFS(tbl_logs[[#This Row],[Total Score]]&lt;=4, "Low", tbl_logs[[#This Row],[Total Score]]&lt;=10, "Medium", tbl_logs[[#This Row],[Total Score]]&lt;=19, "High", tbl_logs[[#This Row],[Total Score]]&lt;=25, "Very High")</f>
        <v>Medium</v>
      </c>
      <c r="N4854" t="str" cm="1">
        <f t="array" ref="N4854">_xlfn.IFS(tbl_logs[[#This Row],[Total Score]]&lt;=4, "Low", tbl_logs[[#This Row],[Total Score]]&lt;=10, "Medium", tbl_logs[[#This Row],[Total Score]]&lt;=17, "High", tbl_logs[[#This Row],[Total Score]]&lt;=25, "Critical")</f>
        <v>Medium</v>
      </c>
    </row>
    <row r="4855" spans="1:14" x14ac:dyDescent="0.3">
      <c r="A4855" t="s">
        <v>3194</v>
      </c>
      <c r="B4855" s="1">
        <v>46111.686805555553</v>
      </c>
      <c r="C4855" t="s">
        <v>7</v>
      </c>
      <c r="D4855" t="s">
        <v>8</v>
      </c>
      <c r="E4855" t="s">
        <v>9</v>
      </c>
      <c r="F4855" t="s">
        <v>10</v>
      </c>
      <c r="G4855" s="2">
        <v>0.68680555555555556</v>
      </c>
      <c r="H4855" s="3">
        <v>46111</v>
      </c>
      <c r="I4855">
        <v>3</v>
      </c>
      <c r="J4855">
        <f>_xlfn.XLOOKUP(tbl_logs[[#This Row],[Target_Department]],tbl_DeptWeight[Department], tbl_DeptWeight[Impact Score])</f>
        <v>3</v>
      </c>
      <c r="K4855">
        <f>_xlfn.XLOOKUP(tbl_logs[[#This Row],[Employee_Action]],tbl_ResponseLikelihood[Employee Action],tbl_ResponseLikelihood[Likelihood Score])</f>
        <v>2</v>
      </c>
      <c r="L4855">
        <f>tbl_logs[[#This Row],[Impact Score]]*tbl_logs[[#This Row],[Response Multiplier]]</f>
        <v>6</v>
      </c>
      <c r="M4855" t="str" cm="1">
        <f t="array" ref="M4855">_xlfn.IFS(tbl_logs[[#This Row],[Total Score]]&lt;=4, "Low", tbl_logs[[#This Row],[Total Score]]&lt;=10, "Medium", tbl_logs[[#This Row],[Total Score]]&lt;=19, "High", tbl_logs[[#This Row],[Total Score]]&lt;=25, "Very High")</f>
        <v>Medium</v>
      </c>
      <c r="N4855" t="str" cm="1">
        <f t="array" ref="N4855">_xlfn.IFS(tbl_logs[[#This Row],[Total Score]]&lt;=4, "Low", tbl_logs[[#This Row],[Total Score]]&lt;=10, "Medium", tbl_logs[[#This Row],[Total Score]]&lt;=17, "High", tbl_logs[[#This Row],[Total Score]]&lt;=25, "Critical")</f>
        <v>Medium</v>
      </c>
    </row>
    <row r="4856" spans="1:14" x14ac:dyDescent="0.3">
      <c r="A4856" t="s">
        <v>3857</v>
      </c>
      <c r="B4856" s="1">
        <v>46111.724999999999</v>
      </c>
      <c r="C4856" t="s">
        <v>26</v>
      </c>
      <c r="D4856" t="s">
        <v>15</v>
      </c>
      <c r="E4856" t="s">
        <v>16</v>
      </c>
      <c r="F4856" t="s">
        <v>10</v>
      </c>
      <c r="G4856" s="2">
        <v>0.72499999999999998</v>
      </c>
      <c r="H4856" s="3">
        <v>46111</v>
      </c>
      <c r="I4856">
        <v>3</v>
      </c>
      <c r="J4856">
        <f>_xlfn.XLOOKUP(tbl_logs[[#This Row],[Target_Department]],tbl_DeptWeight[Department], tbl_DeptWeight[Impact Score])</f>
        <v>3</v>
      </c>
      <c r="K4856">
        <f>_xlfn.XLOOKUP(tbl_logs[[#This Row],[Employee_Action]],tbl_ResponseLikelihood[Employee Action],tbl_ResponseLikelihood[Likelihood Score])</f>
        <v>2</v>
      </c>
      <c r="L4856">
        <f>tbl_logs[[#This Row],[Impact Score]]*tbl_logs[[#This Row],[Response Multiplier]]</f>
        <v>6</v>
      </c>
      <c r="M4856" t="str" cm="1">
        <f t="array" ref="M4856">_xlfn.IFS(tbl_logs[[#This Row],[Total Score]]&lt;=4, "Low", tbl_logs[[#This Row],[Total Score]]&lt;=10, "Medium", tbl_logs[[#This Row],[Total Score]]&lt;=19, "High", tbl_logs[[#This Row],[Total Score]]&lt;=25, "Very High")</f>
        <v>Medium</v>
      </c>
      <c r="N4856" t="str" cm="1">
        <f t="array" ref="N4856">_xlfn.IFS(tbl_logs[[#This Row],[Total Score]]&lt;=4, "Low", tbl_logs[[#This Row],[Total Score]]&lt;=10, "Medium", tbl_logs[[#This Row],[Total Score]]&lt;=17, "High", tbl_logs[[#This Row],[Total Score]]&lt;=25, "Critical")</f>
        <v>Medium</v>
      </c>
    </row>
    <row r="4857" spans="1:14" x14ac:dyDescent="0.3">
      <c r="A4857" t="s">
        <v>301</v>
      </c>
      <c r="B4857" s="1">
        <v>46111.732638888891</v>
      </c>
      <c r="C4857" t="s">
        <v>7</v>
      </c>
      <c r="D4857" t="s">
        <v>15</v>
      </c>
      <c r="E4857" t="s">
        <v>19</v>
      </c>
      <c r="F4857" t="s">
        <v>10</v>
      </c>
      <c r="G4857" s="2">
        <v>0.73263888888888884</v>
      </c>
      <c r="H4857" s="3">
        <v>46111</v>
      </c>
      <c r="I4857">
        <v>3</v>
      </c>
      <c r="J4857">
        <f>_xlfn.XLOOKUP(tbl_logs[[#This Row],[Target_Department]],tbl_DeptWeight[Department], tbl_DeptWeight[Impact Score])</f>
        <v>3</v>
      </c>
      <c r="K4857">
        <f>_xlfn.XLOOKUP(tbl_logs[[#This Row],[Employee_Action]],tbl_ResponseLikelihood[Employee Action],tbl_ResponseLikelihood[Likelihood Score])</f>
        <v>2</v>
      </c>
      <c r="L4857">
        <f>tbl_logs[[#This Row],[Impact Score]]*tbl_logs[[#This Row],[Response Multiplier]]</f>
        <v>6</v>
      </c>
      <c r="M4857" t="str" cm="1">
        <f t="array" ref="M4857">_xlfn.IFS(tbl_logs[[#This Row],[Total Score]]&lt;=4, "Low", tbl_logs[[#This Row],[Total Score]]&lt;=10, "Medium", tbl_logs[[#This Row],[Total Score]]&lt;=19, "High", tbl_logs[[#This Row],[Total Score]]&lt;=25, "Very High")</f>
        <v>Medium</v>
      </c>
      <c r="N4857" t="str" cm="1">
        <f t="array" ref="N4857">_xlfn.IFS(tbl_logs[[#This Row],[Total Score]]&lt;=4, "Low", tbl_logs[[#This Row],[Total Score]]&lt;=10, "Medium", tbl_logs[[#This Row],[Total Score]]&lt;=17, "High", tbl_logs[[#This Row],[Total Score]]&lt;=25, "Critical")</f>
        <v>Medium</v>
      </c>
    </row>
    <row r="4858" spans="1:14" x14ac:dyDescent="0.3">
      <c r="A4858" t="s">
        <v>2012</v>
      </c>
      <c r="B4858" s="1">
        <v>46111.746527777781</v>
      </c>
      <c r="C4858" t="s">
        <v>40</v>
      </c>
      <c r="D4858" t="s">
        <v>8</v>
      </c>
      <c r="E4858" t="s">
        <v>16</v>
      </c>
      <c r="F4858" t="s">
        <v>20</v>
      </c>
      <c r="G4858" s="2">
        <v>0.74652777777777779</v>
      </c>
      <c r="H4858" s="3">
        <v>46111</v>
      </c>
      <c r="I4858">
        <v>3</v>
      </c>
      <c r="J4858">
        <f>_xlfn.XLOOKUP(tbl_logs[[#This Row],[Target_Department]],tbl_DeptWeight[Department], tbl_DeptWeight[Impact Score])</f>
        <v>5</v>
      </c>
      <c r="K4858">
        <f>_xlfn.XLOOKUP(tbl_logs[[#This Row],[Employee_Action]],tbl_ResponseLikelihood[Employee Action],tbl_ResponseLikelihood[Likelihood Score])</f>
        <v>2</v>
      </c>
      <c r="L4858">
        <f>tbl_logs[[#This Row],[Impact Score]]*tbl_logs[[#This Row],[Response Multiplier]]</f>
        <v>10</v>
      </c>
      <c r="M4858" t="str" cm="1">
        <f t="array" ref="M4858">_xlfn.IFS(tbl_logs[[#This Row],[Total Score]]&lt;=4, "Low", tbl_logs[[#This Row],[Total Score]]&lt;=10, "Medium", tbl_logs[[#This Row],[Total Score]]&lt;=19, "High", tbl_logs[[#This Row],[Total Score]]&lt;=25, "Very High")</f>
        <v>Medium</v>
      </c>
      <c r="N4858" t="str" cm="1">
        <f t="array" ref="N4858">_xlfn.IFS(tbl_logs[[#This Row],[Total Score]]&lt;=4, "Low", tbl_logs[[#This Row],[Total Score]]&lt;=10, "Medium", tbl_logs[[#This Row],[Total Score]]&lt;=17, "High", tbl_logs[[#This Row],[Total Score]]&lt;=25, "Critical")</f>
        <v>Medium</v>
      </c>
    </row>
    <row r="4859" spans="1:14" x14ac:dyDescent="0.3">
      <c r="A4859" t="s">
        <v>989</v>
      </c>
      <c r="B4859" s="1">
        <v>46111.777777777781</v>
      </c>
      <c r="C4859" t="s">
        <v>7</v>
      </c>
      <c r="D4859" t="s">
        <v>22</v>
      </c>
      <c r="E4859" t="s">
        <v>19</v>
      </c>
      <c r="F4859" t="s">
        <v>10</v>
      </c>
      <c r="G4859" s="2">
        <v>0.77777777777777779</v>
      </c>
      <c r="H4859" s="3">
        <v>46111</v>
      </c>
      <c r="I4859">
        <v>3</v>
      </c>
      <c r="J4859">
        <f>_xlfn.XLOOKUP(tbl_logs[[#This Row],[Target_Department]],tbl_DeptWeight[Department], tbl_DeptWeight[Impact Score])</f>
        <v>3</v>
      </c>
      <c r="K4859">
        <f>_xlfn.XLOOKUP(tbl_logs[[#This Row],[Employee_Action]],tbl_ResponseLikelihood[Employee Action],tbl_ResponseLikelihood[Likelihood Score])</f>
        <v>2</v>
      </c>
      <c r="L4859">
        <f>tbl_logs[[#This Row],[Impact Score]]*tbl_logs[[#This Row],[Response Multiplier]]</f>
        <v>6</v>
      </c>
      <c r="M4859" t="str" cm="1">
        <f t="array" ref="M4859">_xlfn.IFS(tbl_logs[[#This Row],[Total Score]]&lt;=4, "Low", tbl_logs[[#This Row],[Total Score]]&lt;=10, "Medium", tbl_logs[[#This Row],[Total Score]]&lt;=19, "High", tbl_logs[[#This Row],[Total Score]]&lt;=25, "Very High")</f>
        <v>Medium</v>
      </c>
      <c r="N4859" t="str" cm="1">
        <f t="array" ref="N4859">_xlfn.IFS(tbl_logs[[#This Row],[Total Score]]&lt;=4, "Low", tbl_logs[[#This Row],[Total Score]]&lt;=10, "Medium", tbl_logs[[#This Row],[Total Score]]&lt;=17, "High", tbl_logs[[#This Row],[Total Score]]&lt;=25, "Critical")</f>
        <v>Medium</v>
      </c>
    </row>
    <row r="4860" spans="1:14" x14ac:dyDescent="0.3">
      <c r="A4860" t="s">
        <v>1414</v>
      </c>
      <c r="B4860" s="1">
        <v>46111.79791666667</v>
      </c>
      <c r="C4860" t="s">
        <v>7</v>
      </c>
      <c r="D4860" t="s">
        <v>8</v>
      </c>
      <c r="E4860" t="s">
        <v>19</v>
      </c>
      <c r="F4860" t="s">
        <v>20</v>
      </c>
      <c r="G4860" s="2">
        <v>0.79791666666666672</v>
      </c>
      <c r="H4860" s="3">
        <v>46111</v>
      </c>
      <c r="I4860">
        <v>3</v>
      </c>
      <c r="J4860">
        <f>_xlfn.XLOOKUP(tbl_logs[[#This Row],[Target_Department]],tbl_DeptWeight[Department], tbl_DeptWeight[Impact Score])</f>
        <v>3</v>
      </c>
      <c r="K4860">
        <f>_xlfn.XLOOKUP(tbl_logs[[#This Row],[Employee_Action]],tbl_ResponseLikelihood[Employee Action],tbl_ResponseLikelihood[Likelihood Score])</f>
        <v>2</v>
      </c>
      <c r="L4860">
        <f>tbl_logs[[#This Row],[Impact Score]]*tbl_logs[[#This Row],[Response Multiplier]]</f>
        <v>6</v>
      </c>
      <c r="M4860" t="str" cm="1">
        <f t="array" ref="M4860">_xlfn.IFS(tbl_logs[[#This Row],[Total Score]]&lt;=4, "Low", tbl_logs[[#This Row],[Total Score]]&lt;=10, "Medium", tbl_logs[[#This Row],[Total Score]]&lt;=19, "High", tbl_logs[[#This Row],[Total Score]]&lt;=25, "Very High")</f>
        <v>Medium</v>
      </c>
      <c r="N4860" t="str" cm="1">
        <f t="array" ref="N4860">_xlfn.IFS(tbl_logs[[#This Row],[Total Score]]&lt;=4, "Low", tbl_logs[[#This Row],[Total Score]]&lt;=10, "Medium", tbl_logs[[#This Row],[Total Score]]&lt;=17, "High", tbl_logs[[#This Row],[Total Score]]&lt;=25, "Critical")</f>
        <v>Medium</v>
      </c>
    </row>
    <row r="4861" spans="1:14" x14ac:dyDescent="0.3">
      <c r="A4861" t="s">
        <v>673</v>
      </c>
      <c r="B4861" s="1">
        <v>46111.813194444447</v>
      </c>
      <c r="C4861" t="s">
        <v>7</v>
      </c>
      <c r="D4861" t="s">
        <v>8</v>
      </c>
      <c r="E4861" t="s">
        <v>9</v>
      </c>
      <c r="F4861" t="s">
        <v>13</v>
      </c>
      <c r="G4861" s="2">
        <v>0.81319444444444444</v>
      </c>
      <c r="H4861" s="3">
        <v>46111</v>
      </c>
      <c r="I4861">
        <v>3</v>
      </c>
      <c r="J4861">
        <f>_xlfn.XLOOKUP(tbl_logs[[#This Row],[Target_Department]],tbl_DeptWeight[Department], tbl_DeptWeight[Impact Score])</f>
        <v>3</v>
      </c>
      <c r="K4861">
        <f>_xlfn.XLOOKUP(tbl_logs[[#This Row],[Employee_Action]],tbl_ResponseLikelihood[Employee Action],tbl_ResponseLikelihood[Likelihood Score])</f>
        <v>1</v>
      </c>
      <c r="L4861">
        <f>tbl_logs[[#This Row],[Impact Score]]*tbl_logs[[#This Row],[Response Multiplier]]</f>
        <v>3</v>
      </c>
      <c r="M4861" t="str" cm="1">
        <f t="array" ref="M4861">_xlfn.IFS(tbl_logs[[#This Row],[Total Score]]&lt;=4, "Low", tbl_logs[[#This Row],[Total Score]]&lt;=10, "Medium", tbl_logs[[#This Row],[Total Score]]&lt;=19, "High", tbl_logs[[#This Row],[Total Score]]&lt;=25, "Very High")</f>
        <v>Low</v>
      </c>
      <c r="N4861" t="str" cm="1">
        <f t="array" ref="N4861">_xlfn.IFS(tbl_logs[[#This Row],[Total Score]]&lt;=4, "Low", tbl_logs[[#This Row],[Total Score]]&lt;=10, "Medium", tbl_logs[[#This Row],[Total Score]]&lt;=17, "High", tbl_logs[[#This Row],[Total Score]]&lt;=25, "Critical")</f>
        <v>Low</v>
      </c>
    </row>
    <row r="4862" spans="1:14" x14ac:dyDescent="0.3">
      <c r="A4862" t="s">
        <v>4430</v>
      </c>
      <c r="B4862" s="1">
        <v>46111.829861111109</v>
      </c>
      <c r="C4862" t="s">
        <v>7</v>
      </c>
      <c r="D4862" t="s">
        <v>18</v>
      </c>
      <c r="E4862" t="s">
        <v>31</v>
      </c>
      <c r="F4862" t="s">
        <v>10</v>
      </c>
      <c r="G4862" s="2">
        <v>0.82986111111111116</v>
      </c>
      <c r="H4862" s="3">
        <v>46111</v>
      </c>
      <c r="I4862">
        <v>3</v>
      </c>
      <c r="J4862">
        <f>_xlfn.XLOOKUP(tbl_logs[[#This Row],[Target_Department]],tbl_DeptWeight[Department], tbl_DeptWeight[Impact Score])</f>
        <v>3</v>
      </c>
      <c r="K4862">
        <f>_xlfn.XLOOKUP(tbl_logs[[#This Row],[Employee_Action]],tbl_ResponseLikelihood[Employee Action],tbl_ResponseLikelihood[Likelihood Score])</f>
        <v>2</v>
      </c>
      <c r="L4862">
        <f>tbl_logs[[#This Row],[Impact Score]]*tbl_logs[[#This Row],[Response Multiplier]]</f>
        <v>6</v>
      </c>
      <c r="M4862" t="str" cm="1">
        <f t="array" ref="M4862">_xlfn.IFS(tbl_logs[[#This Row],[Total Score]]&lt;=4, "Low", tbl_logs[[#This Row],[Total Score]]&lt;=10, "Medium", tbl_logs[[#This Row],[Total Score]]&lt;=19, "High", tbl_logs[[#This Row],[Total Score]]&lt;=25, "Very High")</f>
        <v>Medium</v>
      </c>
      <c r="N4862" t="str" cm="1">
        <f t="array" ref="N4862">_xlfn.IFS(tbl_logs[[#This Row],[Total Score]]&lt;=4, "Low", tbl_logs[[#This Row],[Total Score]]&lt;=10, "Medium", tbl_logs[[#This Row],[Total Score]]&lt;=17, "High", tbl_logs[[#This Row],[Total Score]]&lt;=25, "Critical")</f>
        <v>Medium</v>
      </c>
    </row>
    <row r="4863" spans="1:14" x14ac:dyDescent="0.3">
      <c r="A4863" t="s">
        <v>1900</v>
      </c>
      <c r="B4863" s="1">
        <v>46111.832638888889</v>
      </c>
      <c r="C4863" t="s">
        <v>12</v>
      </c>
      <c r="D4863" t="s">
        <v>15</v>
      </c>
      <c r="E4863" t="s">
        <v>9</v>
      </c>
      <c r="F4863" t="s">
        <v>33</v>
      </c>
      <c r="G4863" s="2">
        <v>0.83263888888888893</v>
      </c>
      <c r="H4863" s="3">
        <v>46111</v>
      </c>
      <c r="I4863">
        <v>3</v>
      </c>
      <c r="J4863">
        <f>_xlfn.XLOOKUP(tbl_logs[[#This Row],[Target_Department]],tbl_DeptWeight[Department], tbl_DeptWeight[Impact Score])</f>
        <v>1</v>
      </c>
      <c r="K4863">
        <f>_xlfn.XLOOKUP(tbl_logs[[#This Row],[Employee_Action]],tbl_ResponseLikelihood[Employee Action],tbl_ResponseLikelihood[Likelihood Score])</f>
        <v>4</v>
      </c>
      <c r="L4863">
        <f>tbl_logs[[#This Row],[Impact Score]]*tbl_logs[[#This Row],[Response Multiplier]]</f>
        <v>4</v>
      </c>
      <c r="M4863" t="str" cm="1">
        <f t="array" ref="M4863">_xlfn.IFS(tbl_logs[[#This Row],[Total Score]]&lt;=4, "Low", tbl_logs[[#This Row],[Total Score]]&lt;=10, "Medium", tbl_logs[[#This Row],[Total Score]]&lt;=19, "High", tbl_logs[[#This Row],[Total Score]]&lt;=25, "Very High")</f>
        <v>Low</v>
      </c>
      <c r="N4863" t="str" cm="1">
        <f t="array" ref="N4863">_xlfn.IFS(tbl_logs[[#This Row],[Total Score]]&lt;=4, "Low", tbl_logs[[#This Row],[Total Score]]&lt;=10, "Medium", tbl_logs[[#This Row],[Total Score]]&lt;=17, "High", tbl_logs[[#This Row],[Total Score]]&lt;=25, "Critical")</f>
        <v>Low</v>
      </c>
    </row>
    <row r="4864" spans="1:14" x14ac:dyDescent="0.3">
      <c r="A4864" t="s">
        <v>4420</v>
      </c>
      <c r="B4864" s="1">
        <v>46111.837500000001</v>
      </c>
      <c r="C4864" t="s">
        <v>7</v>
      </c>
      <c r="D4864" t="s">
        <v>18</v>
      </c>
      <c r="E4864" t="s">
        <v>19</v>
      </c>
      <c r="F4864" t="s">
        <v>20</v>
      </c>
      <c r="G4864" s="2">
        <v>0.83750000000000002</v>
      </c>
      <c r="H4864" s="3">
        <v>46111</v>
      </c>
      <c r="I4864">
        <v>3</v>
      </c>
      <c r="J4864">
        <f>_xlfn.XLOOKUP(tbl_logs[[#This Row],[Target_Department]],tbl_DeptWeight[Department], tbl_DeptWeight[Impact Score])</f>
        <v>3</v>
      </c>
      <c r="K4864">
        <f>_xlfn.XLOOKUP(tbl_logs[[#This Row],[Employee_Action]],tbl_ResponseLikelihood[Employee Action],tbl_ResponseLikelihood[Likelihood Score])</f>
        <v>2</v>
      </c>
      <c r="L4864">
        <f>tbl_logs[[#This Row],[Impact Score]]*tbl_logs[[#This Row],[Response Multiplier]]</f>
        <v>6</v>
      </c>
      <c r="M4864" t="str" cm="1">
        <f t="array" ref="M4864">_xlfn.IFS(tbl_logs[[#This Row],[Total Score]]&lt;=4, "Low", tbl_logs[[#This Row],[Total Score]]&lt;=10, "Medium", tbl_logs[[#This Row],[Total Score]]&lt;=19, "High", tbl_logs[[#This Row],[Total Score]]&lt;=25, "Very High")</f>
        <v>Medium</v>
      </c>
      <c r="N4864" t="str" cm="1">
        <f t="array" ref="N4864">_xlfn.IFS(tbl_logs[[#This Row],[Total Score]]&lt;=4, "Low", tbl_logs[[#This Row],[Total Score]]&lt;=10, "Medium", tbl_logs[[#This Row],[Total Score]]&lt;=17, "High", tbl_logs[[#This Row],[Total Score]]&lt;=25, "Critical")</f>
        <v>Medium</v>
      </c>
    </row>
    <row r="4865" spans="1:14" x14ac:dyDescent="0.3">
      <c r="A4865" t="s">
        <v>2069</v>
      </c>
      <c r="B4865" s="1">
        <v>46111.844444444447</v>
      </c>
      <c r="C4865" t="s">
        <v>7</v>
      </c>
      <c r="D4865" t="s">
        <v>18</v>
      </c>
      <c r="E4865" t="s">
        <v>19</v>
      </c>
      <c r="F4865" t="s">
        <v>10</v>
      </c>
      <c r="G4865" s="2">
        <v>0.84444444444444444</v>
      </c>
      <c r="H4865" s="3">
        <v>46111</v>
      </c>
      <c r="I4865">
        <v>3</v>
      </c>
      <c r="J4865">
        <f>_xlfn.XLOOKUP(tbl_logs[[#This Row],[Target_Department]],tbl_DeptWeight[Department], tbl_DeptWeight[Impact Score])</f>
        <v>3</v>
      </c>
      <c r="K4865">
        <f>_xlfn.XLOOKUP(tbl_logs[[#This Row],[Employee_Action]],tbl_ResponseLikelihood[Employee Action],tbl_ResponseLikelihood[Likelihood Score])</f>
        <v>2</v>
      </c>
      <c r="L4865">
        <f>tbl_logs[[#This Row],[Impact Score]]*tbl_logs[[#This Row],[Response Multiplier]]</f>
        <v>6</v>
      </c>
      <c r="M4865" t="str" cm="1">
        <f t="array" ref="M4865">_xlfn.IFS(tbl_logs[[#This Row],[Total Score]]&lt;=4, "Low", tbl_logs[[#This Row],[Total Score]]&lt;=10, "Medium", tbl_logs[[#This Row],[Total Score]]&lt;=19, "High", tbl_logs[[#This Row],[Total Score]]&lt;=25, "Very High")</f>
        <v>Medium</v>
      </c>
      <c r="N4865" t="str" cm="1">
        <f t="array" ref="N4865">_xlfn.IFS(tbl_logs[[#This Row],[Total Score]]&lt;=4, "Low", tbl_logs[[#This Row],[Total Score]]&lt;=10, "Medium", tbl_logs[[#This Row],[Total Score]]&lt;=17, "High", tbl_logs[[#This Row],[Total Score]]&lt;=25, "Critical")</f>
        <v>Medium</v>
      </c>
    </row>
    <row r="4866" spans="1:14" x14ac:dyDescent="0.3">
      <c r="A4866" t="s">
        <v>2030</v>
      </c>
      <c r="B4866" s="1">
        <v>46111.845833333333</v>
      </c>
      <c r="C4866" t="s">
        <v>40</v>
      </c>
      <c r="D4866" t="s">
        <v>22</v>
      </c>
      <c r="E4866" t="s">
        <v>16</v>
      </c>
      <c r="F4866" t="s">
        <v>13</v>
      </c>
      <c r="G4866" s="2">
        <v>0.84583333333333333</v>
      </c>
      <c r="H4866" s="3">
        <v>46111</v>
      </c>
      <c r="I4866">
        <v>3</v>
      </c>
      <c r="J4866">
        <f>_xlfn.XLOOKUP(tbl_logs[[#This Row],[Target_Department]],tbl_DeptWeight[Department], tbl_DeptWeight[Impact Score])</f>
        <v>5</v>
      </c>
      <c r="K4866">
        <f>_xlfn.XLOOKUP(tbl_logs[[#This Row],[Employee_Action]],tbl_ResponseLikelihood[Employee Action],tbl_ResponseLikelihood[Likelihood Score])</f>
        <v>1</v>
      </c>
      <c r="L4866">
        <f>tbl_logs[[#This Row],[Impact Score]]*tbl_logs[[#This Row],[Response Multiplier]]</f>
        <v>5</v>
      </c>
      <c r="M4866" t="str" cm="1">
        <f t="array" ref="M4866">_xlfn.IFS(tbl_logs[[#This Row],[Total Score]]&lt;=4, "Low", tbl_logs[[#This Row],[Total Score]]&lt;=10, "Medium", tbl_logs[[#This Row],[Total Score]]&lt;=19, "High", tbl_logs[[#This Row],[Total Score]]&lt;=25, "Very High")</f>
        <v>Medium</v>
      </c>
      <c r="N4866" t="str" cm="1">
        <f t="array" ref="N4866">_xlfn.IFS(tbl_logs[[#This Row],[Total Score]]&lt;=4, "Low", tbl_logs[[#This Row],[Total Score]]&lt;=10, "Medium", tbl_logs[[#This Row],[Total Score]]&lt;=17, "High", tbl_logs[[#This Row],[Total Score]]&lt;=25, "Critical")</f>
        <v>Medium</v>
      </c>
    </row>
    <row r="4867" spans="1:14" x14ac:dyDescent="0.3">
      <c r="A4867" t="s">
        <v>296</v>
      </c>
      <c r="B4867" s="1">
        <v>46111.848611111112</v>
      </c>
      <c r="C4867" t="s">
        <v>7</v>
      </c>
      <c r="D4867" t="s">
        <v>22</v>
      </c>
      <c r="E4867" t="s">
        <v>19</v>
      </c>
      <c r="F4867" t="s">
        <v>10</v>
      </c>
      <c r="G4867" s="2">
        <v>0.84861111111111109</v>
      </c>
      <c r="H4867" s="3">
        <v>46111</v>
      </c>
      <c r="I4867">
        <v>3</v>
      </c>
      <c r="J4867">
        <f>_xlfn.XLOOKUP(tbl_logs[[#This Row],[Target_Department]],tbl_DeptWeight[Department], tbl_DeptWeight[Impact Score])</f>
        <v>3</v>
      </c>
      <c r="K4867">
        <f>_xlfn.XLOOKUP(tbl_logs[[#This Row],[Employee_Action]],tbl_ResponseLikelihood[Employee Action],tbl_ResponseLikelihood[Likelihood Score])</f>
        <v>2</v>
      </c>
      <c r="L4867">
        <f>tbl_logs[[#This Row],[Impact Score]]*tbl_logs[[#This Row],[Response Multiplier]]</f>
        <v>6</v>
      </c>
      <c r="M4867" t="str" cm="1">
        <f t="array" ref="M4867">_xlfn.IFS(tbl_logs[[#This Row],[Total Score]]&lt;=4, "Low", tbl_logs[[#This Row],[Total Score]]&lt;=10, "Medium", tbl_logs[[#This Row],[Total Score]]&lt;=19, "High", tbl_logs[[#This Row],[Total Score]]&lt;=25, "Very High")</f>
        <v>Medium</v>
      </c>
      <c r="N4867" t="str" cm="1">
        <f t="array" ref="N4867">_xlfn.IFS(tbl_logs[[#This Row],[Total Score]]&lt;=4, "Low", tbl_logs[[#This Row],[Total Score]]&lt;=10, "Medium", tbl_logs[[#This Row],[Total Score]]&lt;=17, "High", tbl_logs[[#This Row],[Total Score]]&lt;=25, "Critical")</f>
        <v>Medium</v>
      </c>
    </row>
    <row r="4868" spans="1:14" x14ac:dyDescent="0.3">
      <c r="A4868" t="s">
        <v>1610</v>
      </c>
      <c r="B4868" s="1">
        <v>46111.854861111111</v>
      </c>
      <c r="C4868" t="s">
        <v>35</v>
      </c>
      <c r="D4868" t="s">
        <v>8</v>
      </c>
      <c r="E4868" t="s">
        <v>9</v>
      </c>
      <c r="F4868" t="s">
        <v>20</v>
      </c>
      <c r="G4868" s="2">
        <v>0.85486111111111107</v>
      </c>
      <c r="H4868" s="3">
        <v>46111</v>
      </c>
      <c r="I4868">
        <v>3</v>
      </c>
      <c r="J4868">
        <f>_xlfn.XLOOKUP(tbl_logs[[#This Row],[Target_Department]],tbl_DeptWeight[Department], tbl_DeptWeight[Impact Score])</f>
        <v>1</v>
      </c>
      <c r="K4868">
        <f>_xlfn.XLOOKUP(tbl_logs[[#This Row],[Employee_Action]],tbl_ResponseLikelihood[Employee Action],tbl_ResponseLikelihood[Likelihood Score])</f>
        <v>2</v>
      </c>
      <c r="L4868">
        <f>tbl_logs[[#This Row],[Impact Score]]*tbl_logs[[#This Row],[Response Multiplier]]</f>
        <v>2</v>
      </c>
      <c r="M4868" t="str" cm="1">
        <f t="array" ref="M4868">_xlfn.IFS(tbl_logs[[#This Row],[Total Score]]&lt;=4, "Low", tbl_logs[[#This Row],[Total Score]]&lt;=10, "Medium", tbl_logs[[#This Row],[Total Score]]&lt;=19, "High", tbl_logs[[#This Row],[Total Score]]&lt;=25, "Very High")</f>
        <v>Low</v>
      </c>
      <c r="N4868" t="str" cm="1">
        <f t="array" ref="N4868">_xlfn.IFS(tbl_logs[[#This Row],[Total Score]]&lt;=4, "Low", tbl_logs[[#This Row],[Total Score]]&lt;=10, "Medium", tbl_logs[[#This Row],[Total Score]]&lt;=17, "High", tbl_logs[[#This Row],[Total Score]]&lt;=25, "Critical")</f>
        <v>Low</v>
      </c>
    </row>
    <row r="4869" spans="1:14" x14ac:dyDescent="0.3">
      <c r="A4869" t="s">
        <v>4993</v>
      </c>
      <c r="B4869" s="1">
        <v>46111.861111111109</v>
      </c>
      <c r="C4869" t="s">
        <v>26</v>
      </c>
      <c r="D4869" t="s">
        <v>8</v>
      </c>
      <c r="E4869" t="s">
        <v>9</v>
      </c>
      <c r="F4869" t="s">
        <v>10</v>
      </c>
      <c r="G4869" s="2">
        <v>0.86111111111111116</v>
      </c>
      <c r="H4869" s="3">
        <v>46111</v>
      </c>
      <c r="I4869">
        <v>3</v>
      </c>
      <c r="J4869">
        <f>_xlfn.XLOOKUP(tbl_logs[[#This Row],[Target_Department]],tbl_DeptWeight[Department], tbl_DeptWeight[Impact Score])</f>
        <v>3</v>
      </c>
      <c r="K4869">
        <f>_xlfn.XLOOKUP(tbl_logs[[#This Row],[Employee_Action]],tbl_ResponseLikelihood[Employee Action],tbl_ResponseLikelihood[Likelihood Score])</f>
        <v>2</v>
      </c>
      <c r="L4869">
        <f>tbl_logs[[#This Row],[Impact Score]]*tbl_logs[[#This Row],[Response Multiplier]]</f>
        <v>6</v>
      </c>
      <c r="M4869" t="str" cm="1">
        <f t="array" ref="M4869">_xlfn.IFS(tbl_logs[[#This Row],[Total Score]]&lt;=4, "Low", tbl_logs[[#This Row],[Total Score]]&lt;=10, "Medium", tbl_logs[[#This Row],[Total Score]]&lt;=19, "High", tbl_logs[[#This Row],[Total Score]]&lt;=25, "Very High")</f>
        <v>Medium</v>
      </c>
      <c r="N4869" t="str" cm="1">
        <f t="array" ref="N4869">_xlfn.IFS(tbl_logs[[#This Row],[Total Score]]&lt;=4, "Low", tbl_logs[[#This Row],[Total Score]]&lt;=10, "Medium", tbl_logs[[#This Row],[Total Score]]&lt;=17, "High", tbl_logs[[#This Row],[Total Score]]&lt;=25, "Critical")</f>
        <v>Medium</v>
      </c>
    </row>
    <row r="4870" spans="1:14" x14ac:dyDescent="0.3">
      <c r="A4870" t="s">
        <v>2133</v>
      </c>
      <c r="B4870" s="1">
        <v>46111.865972222222</v>
      </c>
      <c r="C4870" t="s">
        <v>7</v>
      </c>
      <c r="D4870" t="s">
        <v>18</v>
      </c>
      <c r="E4870" t="s">
        <v>19</v>
      </c>
      <c r="F4870" t="s">
        <v>20</v>
      </c>
      <c r="G4870" s="2">
        <v>0.86597222222222225</v>
      </c>
      <c r="H4870" s="3">
        <v>46111</v>
      </c>
      <c r="I4870">
        <v>3</v>
      </c>
      <c r="J4870">
        <f>_xlfn.XLOOKUP(tbl_logs[[#This Row],[Target_Department]],tbl_DeptWeight[Department], tbl_DeptWeight[Impact Score])</f>
        <v>3</v>
      </c>
      <c r="K4870">
        <f>_xlfn.XLOOKUP(tbl_logs[[#This Row],[Employee_Action]],tbl_ResponseLikelihood[Employee Action],tbl_ResponseLikelihood[Likelihood Score])</f>
        <v>2</v>
      </c>
      <c r="L4870">
        <f>tbl_logs[[#This Row],[Impact Score]]*tbl_logs[[#This Row],[Response Multiplier]]</f>
        <v>6</v>
      </c>
      <c r="M4870" t="str" cm="1">
        <f t="array" ref="M4870">_xlfn.IFS(tbl_logs[[#This Row],[Total Score]]&lt;=4, "Low", tbl_logs[[#This Row],[Total Score]]&lt;=10, "Medium", tbl_logs[[#This Row],[Total Score]]&lt;=19, "High", tbl_logs[[#This Row],[Total Score]]&lt;=25, "Very High")</f>
        <v>Medium</v>
      </c>
      <c r="N4870" t="str" cm="1">
        <f t="array" ref="N4870">_xlfn.IFS(tbl_logs[[#This Row],[Total Score]]&lt;=4, "Low", tbl_logs[[#This Row],[Total Score]]&lt;=10, "Medium", tbl_logs[[#This Row],[Total Score]]&lt;=17, "High", tbl_logs[[#This Row],[Total Score]]&lt;=25, "Critical")</f>
        <v>Medium</v>
      </c>
    </row>
    <row r="4871" spans="1:14" x14ac:dyDescent="0.3">
      <c r="A4871" t="s">
        <v>431</v>
      </c>
      <c r="B4871" s="1">
        <v>46111.865972222222</v>
      </c>
      <c r="C4871" t="s">
        <v>7</v>
      </c>
      <c r="D4871" t="s">
        <v>15</v>
      </c>
      <c r="E4871" t="s">
        <v>19</v>
      </c>
      <c r="F4871" t="s">
        <v>10</v>
      </c>
      <c r="G4871" s="2">
        <v>0.86597222222222225</v>
      </c>
      <c r="H4871" s="3">
        <v>46111</v>
      </c>
      <c r="I4871">
        <v>3</v>
      </c>
      <c r="J4871">
        <f>_xlfn.XLOOKUP(tbl_logs[[#This Row],[Target_Department]],tbl_DeptWeight[Department], tbl_DeptWeight[Impact Score])</f>
        <v>3</v>
      </c>
      <c r="K4871">
        <f>_xlfn.XLOOKUP(tbl_logs[[#This Row],[Employee_Action]],tbl_ResponseLikelihood[Employee Action],tbl_ResponseLikelihood[Likelihood Score])</f>
        <v>2</v>
      </c>
      <c r="L4871">
        <f>tbl_logs[[#This Row],[Impact Score]]*tbl_logs[[#This Row],[Response Multiplier]]</f>
        <v>6</v>
      </c>
      <c r="M4871" t="str" cm="1">
        <f t="array" ref="M4871">_xlfn.IFS(tbl_logs[[#This Row],[Total Score]]&lt;=4, "Low", tbl_logs[[#This Row],[Total Score]]&lt;=10, "Medium", tbl_logs[[#This Row],[Total Score]]&lt;=19, "High", tbl_logs[[#This Row],[Total Score]]&lt;=25, "Very High")</f>
        <v>Medium</v>
      </c>
      <c r="N4871" t="str" cm="1">
        <f t="array" ref="N4871">_xlfn.IFS(tbl_logs[[#This Row],[Total Score]]&lt;=4, "Low", tbl_logs[[#This Row],[Total Score]]&lt;=10, "Medium", tbl_logs[[#This Row],[Total Score]]&lt;=17, "High", tbl_logs[[#This Row],[Total Score]]&lt;=25, "Critical")</f>
        <v>Medium</v>
      </c>
    </row>
    <row r="4872" spans="1:14" x14ac:dyDescent="0.3">
      <c r="A4872" t="s">
        <v>159</v>
      </c>
      <c r="B4872" s="1">
        <v>46111.876388888886</v>
      </c>
      <c r="C4872" t="s">
        <v>7</v>
      </c>
      <c r="D4872" t="s">
        <v>22</v>
      </c>
      <c r="E4872" t="s">
        <v>19</v>
      </c>
      <c r="F4872" t="s">
        <v>33</v>
      </c>
      <c r="G4872" s="2">
        <v>0.87638888888888888</v>
      </c>
      <c r="H4872" s="3">
        <v>46111</v>
      </c>
      <c r="I4872">
        <v>3</v>
      </c>
      <c r="J4872">
        <f>_xlfn.XLOOKUP(tbl_logs[[#This Row],[Target_Department]],tbl_DeptWeight[Department], tbl_DeptWeight[Impact Score])</f>
        <v>3</v>
      </c>
      <c r="K4872">
        <f>_xlfn.XLOOKUP(tbl_logs[[#This Row],[Employee_Action]],tbl_ResponseLikelihood[Employee Action],tbl_ResponseLikelihood[Likelihood Score])</f>
        <v>4</v>
      </c>
      <c r="L4872">
        <f>tbl_logs[[#This Row],[Impact Score]]*tbl_logs[[#This Row],[Response Multiplier]]</f>
        <v>12</v>
      </c>
      <c r="M4872" t="str" cm="1">
        <f t="array" ref="M4872">_xlfn.IFS(tbl_logs[[#This Row],[Total Score]]&lt;=4, "Low", tbl_logs[[#This Row],[Total Score]]&lt;=10, "Medium", tbl_logs[[#This Row],[Total Score]]&lt;=19, "High", tbl_logs[[#This Row],[Total Score]]&lt;=25, "Very High")</f>
        <v>High</v>
      </c>
      <c r="N4872" t="str" cm="1">
        <f t="array" ref="N4872">_xlfn.IFS(tbl_logs[[#This Row],[Total Score]]&lt;=4, "Low", tbl_logs[[#This Row],[Total Score]]&lt;=10, "Medium", tbl_logs[[#This Row],[Total Score]]&lt;=17, "High", tbl_logs[[#This Row],[Total Score]]&lt;=25, "Critical")</f>
        <v>High</v>
      </c>
    </row>
    <row r="4873" spans="1:14" x14ac:dyDescent="0.3">
      <c r="A4873" t="s">
        <v>4690</v>
      </c>
      <c r="B4873" s="1">
        <v>46111.881944444445</v>
      </c>
      <c r="C4873" t="s">
        <v>47</v>
      </c>
      <c r="D4873" t="s">
        <v>18</v>
      </c>
      <c r="E4873" t="s">
        <v>19</v>
      </c>
      <c r="F4873" t="s">
        <v>33</v>
      </c>
      <c r="G4873" s="2">
        <v>0.88194444444444442</v>
      </c>
      <c r="H4873" s="3">
        <v>46111</v>
      </c>
      <c r="I4873">
        <v>3</v>
      </c>
      <c r="J4873">
        <f>_xlfn.XLOOKUP(tbl_logs[[#This Row],[Target_Department]],tbl_DeptWeight[Department], tbl_DeptWeight[Impact Score])</f>
        <v>1</v>
      </c>
      <c r="K4873">
        <f>_xlfn.XLOOKUP(tbl_logs[[#This Row],[Employee_Action]],tbl_ResponseLikelihood[Employee Action],tbl_ResponseLikelihood[Likelihood Score])</f>
        <v>4</v>
      </c>
      <c r="L4873">
        <f>tbl_logs[[#This Row],[Impact Score]]*tbl_logs[[#This Row],[Response Multiplier]]</f>
        <v>4</v>
      </c>
      <c r="M4873" t="str" cm="1">
        <f t="array" ref="M4873">_xlfn.IFS(tbl_logs[[#This Row],[Total Score]]&lt;=4, "Low", tbl_logs[[#This Row],[Total Score]]&lt;=10, "Medium", tbl_logs[[#This Row],[Total Score]]&lt;=19, "High", tbl_logs[[#This Row],[Total Score]]&lt;=25, "Very High")</f>
        <v>Low</v>
      </c>
      <c r="N4873" t="str" cm="1">
        <f t="array" ref="N4873">_xlfn.IFS(tbl_logs[[#This Row],[Total Score]]&lt;=4, "Low", tbl_logs[[#This Row],[Total Score]]&lt;=10, "Medium", tbl_logs[[#This Row],[Total Score]]&lt;=17, "High", tbl_logs[[#This Row],[Total Score]]&lt;=25, "Critical")</f>
        <v>Low</v>
      </c>
    </row>
    <row r="4874" spans="1:14" x14ac:dyDescent="0.3">
      <c r="A4874" t="s">
        <v>609</v>
      </c>
      <c r="B4874" s="1">
        <v>46111.882638888892</v>
      </c>
      <c r="C4874" t="s">
        <v>7</v>
      </c>
      <c r="D4874" t="s">
        <v>22</v>
      </c>
      <c r="E4874" t="s">
        <v>19</v>
      </c>
      <c r="F4874" t="s">
        <v>10</v>
      </c>
      <c r="G4874" s="2">
        <v>0.88263888888888886</v>
      </c>
      <c r="H4874" s="3">
        <v>46111</v>
      </c>
      <c r="I4874">
        <v>3</v>
      </c>
      <c r="J4874">
        <f>_xlfn.XLOOKUP(tbl_logs[[#This Row],[Target_Department]],tbl_DeptWeight[Department], tbl_DeptWeight[Impact Score])</f>
        <v>3</v>
      </c>
      <c r="K4874">
        <f>_xlfn.XLOOKUP(tbl_logs[[#This Row],[Employee_Action]],tbl_ResponseLikelihood[Employee Action],tbl_ResponseLikelihood[Likelihood Score])</f>
        <v>2</v>
      </c>
      <c r="L4874">
        <f>tbl_logs[[#This Row],[Impact Score]]*tbl_logs[[#This Row],[Response Multiplier]]</f>
        <v>6</v>
      </c>
      <c r="M4874" t="str" cm="1">
        <f t="array" ref="M4874">_xlfn.IFS(tbl_logs[[#This Row],[Total Score]]&lt;=4, "Low", tbl_logs[[#This Row],[Total Score]]&lt;=10, "Medium", tbl_logs[[#This Row],[Total Score]]&lt;=19, "High", tbl_logs[[#This Row],[Total Score]]&lt;=25, "Very High")</f>
        <v>Medium</v>
      </c>
      <c r="N4874" t="str" cm="1">
        <f t="array" ref="N4874">_xlfn.IFS(tbl_logs[[#This Row],[Total Score]]&lt;=4, "Low", tbl_logs[[#This Row],[Total Score]]&lt;=10, "Medium", tbl_logs[[#This Row],[Total Score]]&lt;=17, "High", tbl_logs[[#This Row],[Total Score]]&lt;=25, "Critical")</f>
        <v>Medium</v>
      </c>
    </row>
    <row r="4875" spans="1:14" x14ac:dyDescent="0.3">
      <c r="A4875" t="s">
        <v>4977</v>
      </c>
      <c r="B4875" s="1">
        <v>46111.897222222222</v>
      </c>
      <c r="C4875" t="s">
        <v>7</v>
      </c>
      <c r="D4875" t="s">
        <v>8</v>
      </c>
      <c r="E4875" t="s">
        <v>19</v>
      </c>
      <c r="F4875" t="s">
        <v>33</v>
      </c>
      <c r="G4875" s="2">
        <v>0.89722222222222225</v>
      </c>
      <c r="H4875" s="3">
        <v>46111</v>
      </c>
      <c r="I4875">
        <v>3</v>
      </c>
      <c r="J4875">
        <f>_xlfn.XLOOKUP(tbl_logs[[#This Row],[Target_Department]],tbl_DeptWeight[Department], tbl_DeptWeight[Impact Score])</f>
        <v>3</v>
      </c>
      <c r="K4875">
        <f>_xlfn.XLOOKUP(tbl_logs[[#This Row],[Employee_Action]],tbl_ResponseLikelihood[Employee Action],tbl_ResponseLikelihood[Likelihood Score])</f>
        <v>4</v>
      </c>
      <c r="L4875">
        <f>tbl_logs[[#This Row],[Impact Score]]*tbl_logs[[#This Row],[Response Multiplier]]</f>
        <v>12</v>
      </c>
      <c r="M4875" t="str" cm="1">
        <f t="array" ref="M4875">_xlfn.IFS(tbl_logs[[#This Row],[Total Score]]&lt;=4, "Low", tbl_logs[[#This Row],[Total Score]]&lt;=10, "Medium", tbl_logs[[#This Row],[Total Score]]&lt;=19, "High", tbl_logs[[#This Row],[Total Score]]&lt;=25, "Very High")</f>
        <v>High</v>
      </c>
      <c r="N4875" t="str" cm="1">
        <f t="array" ref="N4875">_xlfn.IFS(tbl_logs[[#This Row],[Total Score]]&lt;=4, "Low", tbl_logs[[#This Row],[Total Score]]&lt;=10, "Medium", tbl_logs[[#This Row],[Total Score]]&lt;=17, "High", tbl_logs[[#This Row],[Total Score]]&lt;=25, "Critical")</f>
        <v>High</v>
      </c>
    </row>
    <row r="4876" spans="1:14" x14ac:dyDescent="0.3">
      <c r="A4876" t="s">
        <v>3657</v>
      </c>
      <c r="B4876" s="1">
        <v>46111.900694444441</v>
      </c>
      <c r="C4876" t="s">
        <v>26</v>
      </c>
      <c r="D4876" t="s">
        <v>22</v>
      </c>
      <c r="E4876" t="s">
        <v>16</v>
      </c>
      <c r="F4876" t="s">
        <v>20</v>
      </c>
      <c r="G4876" s="2">
        <v>0.90069444444444446</v>
      </c>
      <c r="H4876" s="3">
        <v>46111</v>
      </c>
      <c r="I4876">
        <v>3</v>
      </c>
      <c r="J4876">
        <f>_xlfn.XLOOKUP(tbl_logs[[#This Row],[Target_Department]],tbl_DeptWeight[Department], tbl_DeptWeight[Impact Score])</f>
        <v>3</v>
      </c>
      <c r="K4876">
        <f>_xlfn.XLOOKUP(tbl_logs[[#This Row],[Employee_Action]],tbl_ResponseLikelihood[Employee Action],tbl_ResponseLikelihood[Likelihood Score])</f>
        <v>2</v>
      </c>
      <c r="L4876">
        <f>tbl_logs[[#This Row],[Impact Score]]*tbl_logs[[#This Row],[Response Multiplier]]</f>
        <v>6</v>
      </c>
      <c r="M4876" t="str" cm="1">
        <f t="array" ref="M4876">_xlfn.IFS(tbl_logs[[#This Row],[Total Score]]&lt;=4, "Low", tbl_logs[[#This Row],[Total Score]]&lt;=10, "Medium", tbl_logs[[#This Row],[Total Score]]&lt;=19, "High", tbl_logs[[#This Row],[Total Score]]&lt;=25, "Very High")</f>
        <v>Medium</v>
      </c>
      <c r="N4876" t="str" cm="1">
        <f t="array" ref="N4876">_xlfn.IFS(tbl_logs[[#This Row],[Total Score]]&lt;=4, "Low", tbl_logs[[#This Row],[Total Score]]&lt;=10, "Medium", tbl_logs[[#This Row],[Total Score]]&lt;=17, "High", tbl_logs[[#This Row],[Total Score]]&lt;=25, "Critical")</f>
        <v>Medium</v>
      </c>
    </row>
    <row r="4877" spans="1:14" x14ac:dyDescent="0.3">
      <c r="A4877" t="s">
        <v>1292</v>
      </c>
      <c r="B4877" s="1">
        <v>46111.910416666666</v>
      </c>
      <c r="C4877" t="s">
        <v>7</v>
      </c>
      <c r="D4877" t="s">
        <v>18</v>
      </c>
      <c r="E4877" t="s">
        <v>19</v>
      </c>
      <c r="F4877" t="s">
        <v>20</v>
      </c>
      <c r="G4877" s="2">
        <v>0.91041666666666665</v>
      </c>
      <c r="H4877" s="3">
        <v>46111</v>
      </c>
      <c r="I4877">
        <v>3</v>
      </c>
      <c r="J4877">
        <f>_xlfn.XLOOKUP(tbl_logs[[#This Row],[Target_Department]],tbl_DeptWeight[Department], tbl_DeptWeight[Impact Score])</f>
        <v>3</v>
      </c>
      <c r="K4877">
        <f>_xlfn.XLOOKUP(tbl_logs[[#This Row],[Employee_Action]],tbl_ResponseLikelihood[Employee Action],tbl_ResponseLikelihood[Likelihood Score])</f>
        <v>2</v>
      </c>
      <c r="L4877">
        <f>tbl_logs[[#This Row],[Impact Score]]*tbl_logs[[#This Row],[Response Multiplier]]</f>
        <v>6</v>
      </c>
      <c r="M4877" t="str" cm="1">
        <f t="array" ref="M4877">_xlfn.IFS(tbl_logs[[#This Row],[Total Score]]&lt;=4, "Low", tbl_logs[[#This Row],[Total Score]]&lt;=10, "Medium", tbl_logs[[#This Row],[Total Score]]&lt;=19, "High", tbl_logs[[#This Row],[Total Score]]&lt;=25, "Very High")</f>
        <v>Medium</v>
      </c>
      <c r="N4877" t="str" cm="1">
        <f t="array" ref="N4877">_xlfn.IFS(tbl_logs[[#This Row],[Total Score]]&lt;=4, "Low", tbl_logs[[#This Row],[Total Score]]&lt;=10, "Medium", tbl_logs[[#This Row],[Total Score]]&lt;=17, "High", tbl_logs[[#This Row],[Total Score]]&lt;=25, "Critical")</f>
        <v>Medium</v>
      </c>
    </row>
    <row r="4878" spans="1:14" x14ac:dyDescent="0.3">
      <c r="A4878" t="s">
        <v>2574</v>
      </c>
      <c r="B4878" s="1">
        <v>46111.927083333336</v>
      </c>
      <c r="C4878" t="s">
        <v>7</v>
      </c>
      <c r="D4878" t="s">
        <v>8</v>
      </c>
      <c r="E4878" t="s">
        <v>19</v>
      </c>
      <c r="F4878" t="s">
        <v>33</v>
      </c>
      <c r="G4878" s="2">
        <v>0.92708333333333337</v>
      </c>
      <c r="H4878" s="3">
        <v>46111</v>
      </c>
      <c r="I4878">
        <v>3</v>
      </c>
      <c r="J4878">
        <f>_xlfn.XLOOKUP(tbl_logs[[#This Row],[Target_Department]],tbl_DeptWeight[Department], tbl_DeptWeight[Impact Score])</f>
        <v>3</v>
      </c>
      <c r="K4878">
        <f>_xlfn.XLOOKUP(tbl_logs[[#This Row],[Employee_Action]],tbl_ResponseLikelihood[Employee Action],tbl_ResponseLikelihood[Likelihood Score])</f>
        <v>4</v>
      </c>
      <c r="L4878">
        <f>tbl_logs[[#This Row],[Impact Score]]*tbl_logs[[#This Row],[Response Multiplier]]</f>
        <v>12</v>
      </c>
      <c r="M4878" t="str" cm="1">
        <f t="array" ref="M4878">_xlfn.IFS(tbl_logs[[#This Row],[Total Score]]&lt;=4, "Low", tbl_logs[[#This Row],[Total Score]]&lt;=10, "Medium", tbl_logs[[#This Row],[Total Score]]&lt;=19, "High", tbl_logs[[#This Row],[Total Score]]&lt;=25, "Very High")</f>
        <v>High</v>
      </c>
      <c r="N4878" t="str" cm="1">
        <f t="array" ref="N4878">_xlfn.IFS(tbl_logs[[#This Row],[Total Score]]&lt;=4, "Low", tbl_logs[[#This Row],[Total Score]]&lt;=10, "Medium", tbl_logs[[#This Row],[Total Score]]&lt;=17, "High", tbl_logs[[#This Row],[Total Score]]&lt;=25, "Critical")</f>
        <v>High</v>
      </c>
    </row>
    <row r="4879" spans="1:14" x14ac:dyDescent="0.3">
      <c r="A4879" t="s">
        <v>4853</v>
      </c>
      <c r="B4879" s="1">
        <v>46111.927777777775</v>
      </c>
      <c r="C4879" t="s">
        <v>7</v>
      </c>
      <c r="D4879" t="s">
        <v>15</v>
      </c>
      <c r="E4879" t="s">
        <v>19</v>
      </c>
      <c r="F4879" t="s">
        <v>13</v>
      </c>
      <c r="G4879" s="2">
        <v>0.92777777777777781</v>
      </c>
      <c r="H4879" s="3">
        <v>46111</v>
      </c>
      <c r="I4879">
        <v>3</v>
      </c>
      <c r="J4879">
        <f>_xlfn.XLOOKUP(tbl_logs[[#This Row],[Target_Department]],tbl_DeptWeight[Department], tbl_DeptWeight[Impact Score])</f>
        <v>3</v>
      </c>
      <c r="K4879">
        <f>_xlfn.XLOOKUP(tbl_logs[[#This Row],[Employee_Action]],tbl_ResponseLikelihood[Employee Action],tbl_ResponseLikelihood[Likelihood Score])</f>
        <v>1</v>
      </c>
      <c r="L4879">
        <f>tbl_logs[[#This Row],[Impact Score]]*tbl_logs[[#This Row],[Response Multiplier]]</f>
        <v>3</v>
      </c>
      <c r="M4879" t="str" cm="1">
        <f t="array" ref="M4879">_xlfn.IFS(tbl_logs[[#This Row],[Total Score]]&lt;=4, "Low", tbl_logs[[#This Row],[Total Score]]&lt;=10, "Medium", tbl_logs[[#This Row],[Total Score]]&lt;=19, "High", tbl_logs[[#This Row],[Total Score]]&lt;=25, "Very High")</f>
        <v>Low</v>
      </c>
      <c r="N4879" t="str" cm="1">
        <f t="array" ref="N4879">_xlfn.IFS(tbl_logs[[#This Row],[Total Score]]&lt;=4, "Low", tbl_logs[[#This Row],[Total Score]]&lt;=10, "Medium", tbl_logs[[#This Row],[Total Score]]&lt;=17, "High", tbl_logs[[#This Row],[Total Score]]&lt;=25, "Critical")</f>
        <v>Low</v>
      </c>
    </row>
    <row r="4880" spans="1:14" x14ac:dyDescent="0.3">
      <c r="A4880" t="s">
        <v>229</v>
      </c>
      <c r="B4880" s="1">
        <v>46111.936805555553</v>
      </c>
      <c r="C4880" t="s">
        <v>47</v>
      </c>
      <c r="D4880" t="s">
        <v>15</v>
      </c>
      <c r="E4880" t="s">
        <v>16</v>
      </c>
      <c r="F4880" t="s">
        <v>33</v>
      </c>
      <c r="G4880" s="2">
        <v>0.93680555555555556</v>
      </c>
      <c r="H4880" s="3">
        <v>46111</v>
      </c>
      <c r="I4880">
        <v>3</v>
      </c>
      <c r="J4880">
        <f>_xlfn.XLOOKUP(tbl_logs[[#This Row],[Target_Department]],tbl_DeptWeight[Department], tbl_DeptWeight[Impact Score])</f>
        <v>1</v>
      </c>
      <c r="K4880">
        <f>_xlfn.XLOOKUP(tbl_logs[[#This Row],[Employee_Action]],tbl_ResponseLikelihood[Employee Action],tbl_ResponseLikelihood[Likelihood Score])</f>
        <v>4</v>
      </c>
      <c r="L4880">
        <f>tbl_logs[[#This Row],[Impact Score]]*tbl_logs[[#This Row],[Response Multiplier]]</f>
        <v>4</v>
      </c>
      <c r="M4880" t="str" cm="1">
        <f t="array" ref="M4880">_xlfn.IFS(tbl_logs[[#This Row],[Total Score]]&lt;=4, "Low", tbl_logs[[#This Row],[Total Score]]&lt;=10, "Medium", tbl_logs[[#This Row],[Total Score]]&lt;=19, "High", tbl_logs[[#This Row],[Total Score]]&lt;=25, "Very High")</f>
        <v>Low</v>
      </c>
      <c r="N4880" t="str" cm="1">
        <f t="array" ref="N4880">_xlfn.IFS(tbl_logs[[#This Row],[Total Score]]&lt;=4, "Low", tbl_logs[[#This Row],[Total Score]]&lt;=10, "Medium", tbl_logs[[#This Row],[Total Score]]&lt;=17, "High", tbl_logs[[#This Row],[Total Score]]&lt;=25, "Critical")</f>
        <v>Low</v>
      </c>
    </row>
    <row r="4881" spans="1:14" x14ac:dyDescent="0.3">
      <c r="A4881" t="s">
        <v>4680</v>
      </c>
      <c r="B4881" s="1">
        <v>46111.945138888892</v>
      </c>
      <c r="C4881" t="s">
        <v>7</v>
      </c>
      <c r="D4881" t="s">
        <v>18</v>
      </c>
      <c r="E4881" t="s">
        <v>31</v>
      </c>
      <c r="F4881" t="s">
        <v>33</v>
      </c>
      <c r="G4881" s="2">
        <v>0.94513888888888886</v>
      </c>
      <c r="H4881" s="3">
        <v>46111</v>
      </c>
      <c r="I4881">
        <v>3</v>
      </c>
      <c r="J4881">
        <f>_xlfn.XLOOKUP(tbl_logs[[#This Row],[Target_Department]],tbl_DeptWeight[Department], tbl_DeptWeight[Impact Score])</f>
        <v>3</v>
      </c>
      <c r="K4881">
        <f>_xlfn.XLOOKUP(tbl_logs[[#This Row],[Employee_Action]],tbl_ResponseLikelihood[Employee Action],tbl_ResponseLikelihood[Likelihood Score])</f>
        <v>4</v>
      </c>
      <c r="L4881">
        <f>tbl_logs[[#This Row],[Impact Score]]*tbl_logs[[#This Row],[Response Multiplier]]</f>
        <v>12</v>
      </c>
      <c r="M4881" t="str" cm="1">
        <f t="array" ref="M4881">_xlfn.IFS(tbl_logs[[#This Row],[Total Score]]&lt;=4, "Low", tbl_logs[[#This Row],[Total Score]]&lt;=10, "Medium", tbl_logs[[#This Row],[Total Score]]&lt;=19, "High", tbl_logs[[#This Row],[Total Score]]&lt;=25, "Very High")</f>
        <v>High</v>
      </c>
      <c r="N4881" t="str" cm="1">
        <f t="array" ref="N4881">_xlfn.IFS(tbl_logs[[#This Row],[Total Score]]&lt;=4, "Low", tbl_logs[[#This Row],[Total Score]]&lt;=10, "Medium", tbl_logs[[#This Row],[Total Score]]&lt;=17, "High", tbl_logs[[#This Row],[Total Score]]&lt;=25, "Critical")</f>
        <v>High</v>
      </c>
    </row>
    <row r="4882" spans="1:14" x14ac:dyDescent="0.3">
      <c r="A4882" t="s">
        <v>4447</v>
      </c>
      <c r="B4882" s="1">
        <v>46111.988194444442</v>
      </c>
      <c r="C4882" t="s">
        <v>7</v>
      </c>
      <c r="D4882" t="s">
        <v>22</v>
      </c>
      <c r="E4882" t="s">
        <v>19</v>
      </c>
      <c r="F4882" t="s">
        <v>10</v>
      </c>
      <c r="G4882" s="2">
        <v>0.98819444444444449</v>
      </c>
      <c r="H4882" s="3">
        <v>46111</v>
      </c>
      <c r="I4882">
        <v>3</v>
      </c>
      <c r="J4882">
        <f>_xlfn.XLOOKUP(tbl_logs[[#This Row],[Target_Department]],tbl_DeptWeight[Department], tbl_DeptWeight[Impact Score])</f>
        <v>3</v>
      </c>
      <c r="K4882">
        <f>_xlfn.XLOOKUP(tbl_logs[[#This Row],[Employee_Action]],tbl_ResponseLikelihood[Employee Action],tbl_ResponseLikelihood[Likelihood Score])</f>
        <v>2</v>
      </c>
      <c r="L4882">
        <f>tbl_logs[[#This Row],[Impact Score]]*tbl_logs[[#This Row],[Response Multiplier]]</f>
        <v>6</v>
      </c>
      <c r="M4882" t="str" cm="1">
        <f t="array" ref="M4882">_xlfn.IFS(tbl_logs[[#This Row],[Total Score]]&lt;=4, "Low", tbl_logs[[#This Row],[Total Score]]&lt;=10, "Medium", tbl_logs[[#This Row],[Total Score]]&lt;=19, "High", tbl_logs[[#This Row],[Total Score]]&lt;=25, "Very High")</f>
        <v>Medium</v>
      </c>
      <c r="N4882" t="str" cm="1">
        <f t="array" ref="N4882">_xlfn.IFS(tbl_logs[[#This Row],[Total Score]]&lt;=4, "Low", tbl_logs[[#This Row],[Total Score]]&lt;=10, "Medium", tbl_logs[[#This Row],[Total Score]]&lt;=17, "High", tbl_logs[[#This Row],[Total Score]]&lt;=25, "Critical")</f>
        <v>Medium</v>
      </c>
    </row>
    <row r="4883" spans="1:14" x14ac:dyDescent="0.3">
      <c r="A4883" t="s">
        <v>3220</v>
      </c>
      <c r="B4883" s="1">
        <v>46112.040277777778</v>
      </c>
      <c r="C4883" t="s">
        <v>35</v>
      </c>
      <c r="D4883" t="s">
        <v>15</v>
      </c>
      <c r="E4883" t="s">
        <v>19</v>
      </c>
      <c r="F4883" t="s">
        <v>10</v>
      </c>
      <c r="G4883" s="2">
        <v>4.027777777777778E-2</v>
      </c>
      <c r="H4883" s="3">
        <v>46112</v>
      </c>
      <c r="I4883">
        <v>3</v>
      </c>
      <c r="J4883">
        <f>_xlfn.XLOOKUP(tbl_logs[[#This Row],[Target_Department]],tbl_DeptWeight[Department], tbl_DeptWeight[Impact Score])</f>
        <v>1</v>
      </c>
      <c r="K4883">
        <f>_xlfn.XLOOKUP(tbl_logs[[#This Row],[Employee_Action]],tbl_ResponseLikelihood[Employee Action],tbl_ResponseLikelihood[Likelihood Score])</f>
        <v>2</v>
      </c>
      <c r="L4883">
        <f>tbl_logs[[#This Row],[Impact Score]]*tbl_logs[[#This Row],[Response Multiplier]]</f>
        <v>2</v>
      </c>
      <c r="M4883" t="str" cm="1">
        <f t="array" ref="M4883">_xlfn.IFS(tbl_logs[[#This Row],[Total Score]]&lt;=4, "Low", tbl_logs[[#This Row],[Total Score]]&lt;=10, "Medium", tbl_logs[[#This Row],[Total Score]]&lt;=19, "High", tbl_logs[[#This Row],[Total Score]]&lt;=25, "Very High")</f>
        <v>Low</v>
      </c>
      <c r="N4883" t="str" cm="1">
        <f t="array" ref="N4883">_xlfn.IFS(tbl_logs[[#This Row],[Total Score]]&lt;=4, "Low", tbl_logs[[#This Row],[Total Score]]&lt;=10, "Medium", tbl_logs[[#This Row],[Total Score]]&lt;=17, "High", tbl_logs[[#This Row],[Total Score]]&lt;=25, "Critical")</f>
        <v>Low</v>
      </c>
    </row>
    <row r="4884" spans="1:14" x14ac:dyDescent="0.3">
      <c r="A4884" t="s">
        <v>242</v>
      </c>
      <c r="B4884" s="1">
        <v>46112.047222222223</v>
      </c>
      <c r="C4884" t="s">
        <v>26</v>
      </c>
      <c r="D4884" t="s">
        <v>22</v>
      </c>
      <c r="E4884" t="s">
        <v>19</v>
      </c>
      <c r="F4884" t="s">
        <v>13</v>
      </c>
      <c r="G4884" s="2">
        <v>4.7222222222222221E-2</v>
      </c>
      <c r="H4884" s="3">
        <v>46112</v>
      </c>
      <c r="I4884">
        <v>3</v>
      </c>
      <c r="J4884">
        <f>_xlfn.XLOOKUP(tbl_logs[[#This Row],[Target_Department]],tbl_DeptWeight[Department], tbl_DeptWeight[Impact Score])</f>
        <v>3</v>
      </c>
      <c r="K4884">
        <f>_xlfn.XLOOKUP(tbl_logs[[#This Row],[Employee_Action]],tbl_ResponseLikelihood[Employee Action],tbl_ResponseLikelihood[Likelihood Score])</f>
        <v>1</v>
      </c>
      <c r="L4884">
        <f>tbl_logs[[#This Row],[Impact Score]]*tbl_logs[[#This Row],[Response Multiplier]]</f>
        <v>3</v>
      </c>
      <c r="M4884" t="str" cm="1">
        <f t="array" ref="M4884">_xlfn.IFS(tbl_logs[[#This Row],[Total Score]]&lt;=4, "Low", tbl_logs[[#This Row],[Total Score]]&lt;=10, "Medium", tbl_logs[[#This Row],[Total Score]]&lt;=19, "High", tbl_logs[[#This Row],[Total Score]]&lt;=25, "Very High")</f>
        <v>Low</v>
      </c>
      <c r="N4884" t="str" cm="1">
        <f t="array" ref="N4884">_xlfn.IFS(tbl_logs[[#This Row],[Total Score]]&lt;=4, "Low", tbl_logs[[#This Row],[Total Score]]&lt;=10, "Medium", tbl_logs[[#This Row],[Total Score]]&lt;=17, "High", tbl_logs[[#This Row],[Total Score]]&lt;=25, "Critical")</f>
        <v>Low</v>
      </c>
    </row>
    <row r="4885" spans="1:14" x14ac:dyDescent="0.3">
      <c r="A4885" t="s">
        <v>602</v>
      </c>
      <c r="B4885" s="1">
        <v>46112.065972222219</v>
      </c>
      <c r="C4885" t="s">
        <v>7</v>
      </c>
      <c r="D4885" t="s">
        <v>22</v>
      </c>
      <c r="E4885" t="s">
        <v>31</v>
      </c>
      <c r="F4885" t="s">
        <v>20</v>
      </c>
      <c r="G4885" s="2">
        <v>6.5972222222222224E-2</v>
      </c>
      <c r="H4885" s="3">
        <v>46112</v>
      </c>
      <c r="I4885">
        <v>3</v>
      </c>
      <c r="J4885">
        <f>_xlfn.XLOOKUP(tbl_logs[[#This Row],[Target_Department]],tbl_DeptWeight[Department], tbl_DeptWeight[Impact Score])</f>
        <v>3</v>
      </c>
      <c r="K4885">
        <f>_xlfn.XLOOKUP(tbl_logs[[#This Row],[Employee_Action]],tbl_ResponseLikelihood[Employee Action],tbl_ResponseLikelihood[Likelihood Score])</f>
        <v>2</v>
      </c>
      <c r="L4885">
        <f>tbl_logs[[#This Row],[Impact Score]]*tbl_logs[[#This Row],[Response Multiplier]]</f>
        <v>6</v>
      </c>
      <c r="M4885" t="str" cm="1">
        <f t="array" ref="M4885">_xlfn.IFS(tbl_logs[[#This Row],[Total Score]]&lt;=4, "Low", tbl_logs[[#This Row],[Total Score]]&lt;=10, "Medium", tbl_logs[[#This Row],[Total Score]]&lt;=19, "High", tbl_logs[[#This Row],[Total Score]]&lt;=25, "Very High")</f>
        <v>Medium</v>
      </c>
      <c r="N4885" t="str" cm="1">
        <f t="array" ref="N4885">_xlfn.IFS(tbl_logs[[#This Row],[Total Score]]&lt;=4, "Low", tbl_logs[[#This Row],[Total Score]]&lt;=10, "Medium", tbl_logs[[#This Row],[Total Score]]&lt;=17, "High", tbl_logs[[#This Row],[Total Score]]&lt;=25, "Critical")</f>
        <v>Medium</v>
      </c>
    </row>
    <row r="4886" spans="1:14" x14ac:dyDescent="0.3">
      <c r="A4886" t="s">
        <v>4944</v>
      </c>
      <c r="B4886" s="1">
        <v>46112.067361111112</v>
      </c>
      <c r="C4886" t="s">
        <v>7</v>
      </c>
      <c r="D4886" t="s">
        <v>22</v>
      </c>
      <c r="E4886" t="s">
        <v>19</v>
      </c>
      <c r="F4886" t="s">
        <v>10</v>
      </c>
      <c r="G4886" s="2">
        <v>6.7361111111111108E-2</v>
      </c>
      <c r="H4886" s="3">
        <v>46112</v>
      </c>
      <c r="I4886">
        <v>3</v>
      </c>
      <c r="J4886">
        <f>_xlfn.XLOOKUP(tbl_logs[[#This Row],[Target_Department]],tbl_DeptWeight[Department], tbl_DeptWeight[Impact Score])</f>
        <v>3</v>
      </c>
      <c r="K4886">
        <f>_xlfn.XLOOKUP(tbl_logs[[#This Row],[Employee_Action]],tbl_ResponseLikelihood[Employee Action],tbl_ResponseLikelihood[Likelihood Score])</f>
        <v>2</v>
      </c>
      <c r="L4886">
        <f>tbl_logs[[#This Row],[Impact Score]]*tbl_logs[[#This Row],[Response Multiplier]]</f>
        <v>6</v>
      </c>
      <c r="M4886" t="str" cm="1">
        <f t="array" ref="M4886">_xlfn.IFS(tbl_logs[[#This Row],[Total Score]]&lt;=4, "Low", tbl_logs[[#This Row],[Total Score]]&lt;=10, "Medium", tbl_logs[[#This Row],[Total Score]]&lt;=19, "High", tbl_logs[[#This Row],[Total Score]]&lt;=25, "Very High")</f>
        <v>Medium</v>
      </c>
      <c r="N4886" t="str" cm="1">
        <f t="array" ref="N4886">_xlfn.IFS(tbl_logs[[#This Row],[Total Score]]&lt;=4, "Low", tbl_logs[[#This Row],[Total Score]]&lt;=10, "Medium", tbl_logs[[#This Row],[Total Score]]&lt;=17, "High", tbl_logs[[#This Row],[Total Score]]&lt;=25, "Critical")</f>
        <v>Medium</v>
      </c>
    </row>
    <row r="4887" spans="1:14" x14ac:dyDescent="0.3">
      <c r="A4887" t="s">
        <v>562</v>
      </c>
      <c r="B4887" s="1">
        <v>46112.086111111108</v>
      </c>
      <c r="C4887" t="s">
        <v>26</v>
      </c>
      <c r="D4887" t="s">
        <v>8</v>
      </c>
      <c r="E4887" t="s">
        <v>31</v>
      </c>
      <c r="F4887" t="s">
        <v>20</v>
      </c>
      <c r="G4887" s="2">
        <v>8.611111111111111E-2</v>
      </c>
      <c r="H4887" s="3">
        <v>46112</v>
      </c>
      <c r="I4887">
        <v>3</v>
      </c>
      <c r="J4887">
        <f>_xlfn.XLOOKUP(tbl_logs[[#This Row],[Target_Department]],tbl_DeptWeight[Department], tbl_DeptWeight[Impact Score])</f>
        <v>3</v>
      </c>
      <c r="K4887">
        <f>_xlfn.XLOOKUP(tbl_logs[[#This Row],[Employee_Action]],tbl_ResponseLikelihood[Employee Action],tbl_ResponseLikelihood[Likelihood Score])</f>
        <v>2</v>
      </c>
      <c r="L4887">
        <f>tbl_logs[[#This Row],[Impact Score]]*tbl_logs[[#This Row],[Response Multiplier]]</f>
        <v>6</v>
      </c>
      <c r="M4887" t="str" cm="1">
        <f t="array" ref="M4887">_xlfn.IFS(tbl_logs[[#This Row],[Total Score]]&lt;=4, "Low", tbl_logs[[#This Row],[Total Score]]&lt;=10, "Medium", tbl_logs[[#This Row],[Total Score]]&lt;=19, "High", tbl_logs[[#This Row],[Total Score]]&lt;=25, "Very High")</f>
        <v>Medium</v>
      </c>
      <c r="N4887" t="str" cm="1">
        <f t="array" ref="N4887">_xlfn.IFS(tbl_logs[[#This Row],[Total Score]]&lt;=4, "Low", tbl_logs[[#This Row],[Total Score]]&lt;=10, "Medium", tbl_logs[[#This Row],[Total Score]]&lt;=17, "High", tbl_logs[[#This Row],[Total Score]]&lt;=25, "Critical")</f>
        <v>Medium</v>
      </c>
    </row>
    <row r="4888" spans="1:14" x14ac:dyDescent="0.3">
      <c r="A4888" t="s">
        <v>4273</v>
      </c>
      <c r="B4888" s="1">
        <v>46112.095833333333</v>
      </c>
      <c r="C4888" t="s">
        <v>7</v>
      </c>
      <c r="D4888" t="s">
        <v>8</v>
      </c>
      <c r="E4888" t="s">
        <v>19</v>
      </c>
      <c r="F4888" t="s">
        <v>20</v>
      </c>
      <c r="G4888" s="2">
        <v>9.583333333333334E-2</v>
      </c>
      <c r="H4888" s="3">
        <v>46112</v>
      </c>
      <c r="I4888">
        <v>3</v>
      </c>
      <c r="J4888">
        <f>_xlfn.XLOOKUP(tbl_logs[[#This Row],[Target_Department]],tbl_DeptWeight[Department], tbl_DeptWeight[Impact Score])</f>
        <v>3</v>
      </c>
      <c r="K4888">
        <f>_xlfn.XLOOKUP(tbl_logs[[#This Row],[Employee_Action]],tbl_ResponseLikelihood[Employee Action],tbl_ResponseLikelihood[Likelihood Score])</f>
        <v>2</v>
      </c>
      <c r="L4888">
        <f>tbl_logs[[#This Row],[Impact Score]]*tbl_logs[[#This Row],[Response Multiplier]]</f>
        <v>6</v>
      </c>
      <c r="M4888" t="str" cm="1">
        <f t="array" ref="M4888">_xlfn.IFS(tbl_logs[[#This Row],[Total Score]]&lt;=4, "Low", tbl_logs[[#This Row],[Total Score]]&lt;=10, "Medium", tbl_logs[[#This Row],[Total Score]]&lt;=19, "High", tbl_logs[[#This Row],[Total Score]]&lt;=25, "Very High")</f>
        <v>Medium</v>
      </c>
      <c r="N4888" t="str" cm="1">
        <f t="array" ref="N4888">_xlfn.IFS(tbl_logs[[#This Row],[Total Score]]&lt;=4, "Low", tbl_logs[[#This Row],[Total Score]]&lt;=10, "Medium", tbl_logs[[#This Row],[Total Score]]&lt;=17, "High", tbl_logs[[#This Row],[Total Score]]&lt;=25, "Critical")</f>
        <v>Medium</v>
      </c>
    </row>
    <row r="4889" spans="1:14" x14ac:dyDescent="0.3">
      <c r="A4889" t="s">
        <v>2481</v>
      </c>
      <c r="B4889" s="1">
        <v>46112.105555555558</v>
      </c>
      <c r="C4889" t="s">
        <v>7</v>
      </c>
      <c r="D4889" t="s">
        <v>18</v>
      </c>
      <c r="E4889" t="s">
        <v>19</v>
      </c>
      <c r="F4889" t="s">
        <v>10</v>
      </c>
      <c r="G4889" s="2">
        <v>0.10555555555555556</v>
      </c>
      <c r="H4889" s="3">
        <v>46112</v>
      </c>
      <c r="I4889">
        <v>3</v>
      </c>
      <c r="J4889">
        <f>_xlfn.XLOOKUP(tbl_logs[[#This Row],[Target_Department]],tbl_DeptWeight[Department], tbl_DeptWeight[Impact Score])</f>
        <v>3</v>
      </c>
      <c r="K4889">
        <f>_xlfn.XLOOKUP(tbl_logs[[#This Row],[Employee_Action]],tbl_ResponseLikelihood[Employee Action],tbl_ResponseLikelihood[Likelihood Score])</f>
        <v>2</v>
      </c>
      <c r="L4889">
        <f>tbl_logs[[#This Row],[Impact Score]]*tbl_logs[[#This Row],[Response Multiplier]]</f>
        <v>6</v>
      </c>
      <c r="M4889" t="str" cm="1">
        <f t="array" ref="M4889">_xlfn.IFS(tbl_logs[[#This Row],[Total Score]]&lt;=4, "Low", tbl_logs[[#This Row],[Total Score]]&lt;=10, "Medium", tbl_logs[[#This Row],[Total Score]]&lt;=19, "High", tbl_logs[[#This Row],[Total Score]]&lt;=25, "Very High")</f>
        <v>Medium</v>
      </c>
      <c r="N4889" t="str" cm="1">
        <f t="array" ref="N4889">_xlfn.IFS(tbl_logs[[#This Row],[Total Score]]&lt;=4, "Low", tbl_logs[[#This Row],[Total Score]]&lt;=10, "Medium", tbl_logs[[#This Row],[Total Score]]&lt;=17, "High", tbl_logs[[#This Row],[Total Score]]&lt;=25, "Critical")</f>
        <v>Medium</v>
      </c>
    </row>
    <row r="4890" spans="1:14" x14ac:dyDescent="0.3">
      <c r="A4890" t="s">
        <v>4390</v>
      </c>
      <c r="B4890" s="1">
        <v>46112.115277777775</v>
      </c>
      <c r="C4890" t="s">
        <v>12</v>
      </c>
      <c r="D4890" t="s">
        <v>22</v>
      </c>
      <c r="E4890" t="s">
        <v>9</v>
      </c>
      <c r="F4890" t="s">
        <v>13</v>
      </c>
      <c r="G4890" s="2">
        <v>0.11527777777777778</v>
      </c>
      <c r="H4890" s="3">
        <v>46112</v>
      </c>
      <c r="I4890">
        <v>3</v>
      </c>
      <c r="J4890">
        <f>_xlfn.XLOOKUP(tbl_logs[[#This Row],[Target_Department]],tbl_DeptWeight[Department], tbl_DeptWeight[Impact Score])</f>
        <v>1</v>
      </c>
      <c r="K4890">
        <f>_xlfn.XLOOKUP(tbl_logs[[#This Row],[Employee_Action]],tbl_ResponseLikelihood[Employee Action],tbl_ResponseLikelihood[Likelihood Score])</f>
        <v>1</v>
      </c>
      <c r="L4890">
        <f>tbl_logs[[#This Row],[Impact Score]]*tbl_logs[[#This Row],[Response Multiplier]]</f>
        <v>1</v>
      </c>
      <c r="M4890" t="str" cm="1">
        <f t="array" ref="M4890">_xlfn.IFS(tbl_logs[[#This Row],[Total Score]]&lt;=4, "Low", tbl_logs[[#This Row],[Total Score]]&lt;=10, "Medium", tbl_logs[[#This Row],[Total Score]]&lt;=19, "High", tbl_logs[[#This Row],[Total Score]]&lt;=25, "Very High")</f>
        <v>Low</v>
      </c>
      <c r="N4890" t="str" cm="1">
        <f t="array" ref="N4890">_xlfn.IFS(tbl_logs[[#This Row],[Total Score]]&lt;=4, "Low", tbl_logs[[#This Row],[Total Score]]&lt;=10, "Medium", tbl_logs[[#This Row],[Total Score]]&lt;=17, "High", tbl_logs[[#This Row],[Total Score]]&lt;=25, "Critical")</f>
        <v>Low</v>
      </c>
    </row>
    <row r="4891" spans="1:14" x14ac:dyDescent="0.3">
      <c r="A4891" t="s">
        <v>1519</v>
      </c>
      <c r="B4891" s="1">
        <v>46112.120138888888</v>
      </c>
      <c r="C4891" t="s">
        <v>7</v>
      </c>
      <c r="D4891" t="s">
        <v>8</v>
      </c>
      <c r="E4891" t="s">
        <v>19</v>
      </c>
      <c r="F4891" t="s">
        <v>33</v>
      </c>
      <c r="G4891" s="2">
        <v>0.12013888888888889</v>
      </c>
      <c r="H4891" s="3">
        <v>46112</v>
      </c>
      <c r="I4891">
        <v>3</v>
      </c>
      <c r="J4891">
        <f>_xlfn.XLOOKUP(tbl_logs[[#This Row],[Target_Department]],tbl_DeptWeight[Department], tbl_DeptWeight[Impact Score])</f>
        <v>3</v>
      </c>
      <c r="K4891">
        <f>_xlfn.XLOOKUP(tbl_logs[[#This Row],[Employee_Action]],tbl_ResponseLikelihood[Employee Action],tbl_ResponseLikelihood[Likelihood Score])</f>
        <v>4</v>
      </c>
      <c r="L4891">
        <f>tbl_logs[[#This Row],[Impact Score]]*tbl_logs[[#This Row],[Response Multiplier]]</f>
        <v>12</v>
      </c>
      <c r="M4891" t="str" cm="1">
        <f t="array" ref="M4891">_xlfn.IFS(tbl_logs[[#This Row],[Total Score]]&lt;=4, "Low", tbl_logs[[#This Row],[Total Score]]&lt;=10, "Medium", tbl_logs[[#This Row],[Total Score]]&lt;=19, "High", tbl_logs[[#This Row],[Total Score]]&lt;=25, "Very High")</f>
        <v>High</v>
      </c>
      <c r="N4891" t="str" cm="1">
        <f t="array" ref="N4891">_xlfn.IFS(tbl_logs[[#This Row],[Total Score]]&lt;=4, "Low", tbl_logs[[#This Row],[Total Score]]&lt;=10, "Medium", tbl_logs[[#This Row],[Total Score]]&lt;=17, "High", tbl_logs[[#This Row],[Total Score]]&lt;=25, "Critical")</f>
        <v>High</v>
      </c>
    </row>
    <row r="4892" spans="1:14" x14ac:dyDescent="0.3">
      <c r="A4892" t="s">
        <v>1388</v>
      </c>
      <c r="B4892" s="1">
        <v>46112.130555555559</v>
      </c>
      <c r="C4892" t="s">
        <v>40</v>
      </c>
      <c r="D4892" t="s">
        <v>18</v>
      </c>
      <c r="E4892" t="s">
        <v>16</v>
      </c>
      <c r="F4892" t="s">
        <v>10</v>
      </c>
      <c r="G4892" s="2">
        <v>0.13055555555555556</v>
      </c>
      <c r="H4892" s="3">
        <v>46112</v>
      </c>
      <c r="I4892">
        <v>3</v>
      </c>
      <c r="J4892">
        <f>_xlfn.XLOOKUP(tbl_logs[[#This Row],[Target_Department]],tbl_DeptWeight[Department], tbl_DeptWeight[Impact Score])</f>
        <v>5</v>
      </c>
      <c r="K4892">
        <f>_xlfn.XLOOKUP(tbl_logs[[#This Row],[Employee_Action]],tbl_ResponseLikelihood[Employee Action],tbl_ResponseLikelihood[Likelihood Score])</f>
        <v>2</v>
      </c>
      <c r="L4892">
        <f>tbl_logs[[#This Row],[Impact Score]]*tbl_logs[[#This Row],[Response Multiplier]]</f>
        <v>10</v>
      </c>
      <c r="M4892" t="str" cm="1">
        <f t="array" ref="M4892">_xlfn.IFS(tbl_logs[[#This Row],[Total Score]]&lt;=4, "Low", tbl_logs[[#This Row],[Total Score]]&lt;=10, "Medium", tbl_logs[[#This Row],[Total Score]]&lt;=19, "High", tbl_logs[[#This Row],[Total Score]]&lt;=25, "Very High")</f>
        <v>Medium</v>
      </c>
      <c r="N4892" t="str" cm="1">
        <f t="array" ref="N4892">_xlfn.IFS(tbl_logs[[#This Row],[Total Score]]&lt;=4, "Low", tbl_logs[[#This Row],[Total Score]]&lt;=10, "Medium", tbl_logs[[#This Row],[Total Score]]&lt;=17, "High", tbl_logs[[#This Row],[Total Score]]&lt;=25, "Critical")</f>
        <v>Medium</v>
      </c>
    </row>
    <row r="4893" spans="1:14" x14ac:dyDescent="0.3">
      <c r="A4893" t="s">
        <v>4040</v>
      </c>
      <c r="B4893" s="1">
        <v>46112.143055555556</v>
      </c>
      <c r="C4893" t="s">
        <v>7</v>
      </c>
      <c r="D4893" t="s">
        <v>22</v>
      </c>
      <c r="E4893" t="s">
        <v>19</v>
      </c>
      <c r="F4893" t="s">
        <v>20</v>
      </c>
      <c r="G4893" s="2">
        <v>0.14305555555555555</v>
      </c>
      <c r="H4893" s="3">
        <v>46112</v>
      </c>
      <c r="I4893">
        <v>3</v>
      </c>
      <c r="J4893">
        <f>_xlfn.XLOOKUP(tbl_logs[[#This Row],[Target_Department]],tbl_DeptWeight[Department], tbl_DeptWeight[Impact Score])</f>
        <v>3</v>
      </c>
      <c r="K4893">
        <f>_xlfn.XLOOKUP(tbl_logs[[#This Row],[Employee_Action]],tbl_ResponseLikelihood[Employee Action],tbl_ResponseLikelihood[Likelihood Score])</f>
        <v>2</v>
      </c>
      <c r="L4893">
        <f>tbl_logs[[#This Row],[Impact Score]]*tbl_logs[[#This Row],[Response Multiplier]]</f>
        <v>6</v>
      </c>
      <c r="M4893" t="str" cm="1">
        <f t="array" ref="M4893">_xlfn.IFS(tbl_logs[[#This Row],[Total Score]]&lt;=4, "Low", tbl_logs[[#This Row],[Total Score]]&lt;=10, "Medium", tbl_logs[[#This Row],[Total Score]]&lt;=19, "High", tbl_logs[[#This Row],[Total Score]]&lt;=25, "Very High")</f>
        <v>Medium</v>
      </c>
      <c r="N4893" t="str" cm="1">
        <f t="array" ref="N4893">_xlfn.IFS(tbl_logs[[#This Row],[Total Score]]&lt;=4, "Low", tbl_logs[[#This Row],[Total Score]]&lt;=10, "Medium", tbl_logs[[#This Row],[Total Score]]&lt;=17, "High", tbl_logs[[#This Row],[Total Score]]&lt;=25, "Critical")</f>
        <v>Medium</v>
      </c>
    </row>
    <row r="4894" spans="1:14" x14ac:dyDescent="0.3">
      <c r="A4894" t="s">
        <v>4011</v>
      </c>
      <c r="B4894" s="1">
        <v>46112.213888888888</v>
      </c>
      <c r="C4894" t="s">
        <v>7</v>
      </c>
      <c r="D4894" t="s">
        <v>15</v>
      </c>
      <c r="E4894" t="s">
        <v>16</v>
      </c>
      <c r="F4894" t="s">
        <v>20</v>
      </c>
      <c r="G4894" s="2">
        <v>0.21388888888888888</v>
      </c>
      <c r="H4894" s="3">
        <v>46112</v>
      </c>
      <c r="I4894">
        <v>3</v>
      </c>
      <c r="J4894">
        <f>_xlfn.XLOOKUP(tbl_logs[[#This Row],[Target_Department]],tbl_DeptWeight[Department], tbl_DeptWeight[Impact Score])</f>
        <v>3</v>
      </c>
      <c r="K4894">
        <f>_xlfn.XLOOKUP(tbl_logs[[#This Row],[Employee_Action]],tbl_ResponseLikelihood[Employee Action],tbl_ResponseLikelihood[Likelihood Score])</f>
        <v>2</v>
      </c>
      <c r="L4894">
        <f>tbl_logs[[#This Row],[Impact Score]]*tbl_logs[[#This Row],[Response Multiplier]]</f>
        <v>6</v>
      </c>
      <c r="M4894" t="str" cm="1">
        <f t="array" ref="M4894">_xlfn.IFS(tbl_logs[[#This Row],[Total Score]]&lt;=4, "Low", tbl_logs[[#This Row],[Total Score]]&lt;=10, "Medium", tbl_logs[[#This Row],[Total Score]]&lt;=19, "High", tbl_logs[[#This Row],[Total Score]]&lt;=25, "Very High")</f>
        <v>Medium</v>
      </c>
      <c r="N4894" t="str" cm="1">
        <f t="array" ref="N4894">_xlfn.IFS(tbl_logs[[#This Row],[Total Score]]&lt;=4, "Low", tbl_logs[[#This Row],[Total Score]]&lt;=10, "Medium", tbl_logs[[#This Row],[Total Score]]&lt;=17, "High", tbl_logs[[#This Row],[Total Score]]&lt;=25, "Critical")</f>
        <v>Medium</v>
      </c>
    </row>
    <row r="4895" spans="1:14" x14ac:dyDescent="0.3">
      <c r="A4895" t="s">
        <v>3372</v>
      </c>
      <c r="B4895" s="1">
        <v>46112.275000000001</v>
      </c>
      <c r="C4895" t="s">
        <v>7</v>
      </c>
      <c r="D4895" t="s">
        <v>22</v>
      </c>
      <c r="E4895" t="s">
        <v>19</v>
      </c>
      <c r="F4895" t="s">
        <v>20</v>
      </c>
      <c r="G4895" s="2">
        <v>0.27500000000000002</v>
      </c>
      <c r="H4895" s="3">
        <v>46112</v>
      </c>
      <c r="I4895">
        <v>3</v>
      </c>
      <c r="J4895">
        <f>_xlfn.XLOOKUP(tbl_logs[[#This Row],[Target_Department]],tbl_DeptWeight[Department], tbl_DeptWeight[Impact Score])</f>
        <v>3</v>
      </c>
      <c r="K4895">
        <f>_xlfn.XLOOKUP(tbl_logs[[#This Row],[Employee_Action]],tbl_ResponseLikelihood[Employee Action],tbl_ResponseLikelihood[Likelihood Score])</f>
        <v>2</v>
      </c>
      <c r="L4895">
        <f>tbl_logs[[#This Row],[Impact Score]]*tbl_logs[[#This Row],[Response Multiplier]]</f>
        <v>6</v>
      </c>
      <c r="M4895" t="str" cm="1">
        <f t="array" ref="M4895">_xlfn.IFS(tbl_logs[[#This Row],[Total Score]]&lt;=4, "Low", tbl_logs[[#This Row],[Total Score]]&lt;=10, "Medium", tbl_logs[[#This Row],[Total Score]]&lt;=19, "High", tbl_logs[[#This Row],[Total Score]]&lt;=25, "Very High")</f>
        <v>Medium</v>
      </c>
      <c r="N4895" t="str" cm="1">
        <f t="array" ref="N4895">_xlfn.IFS(tbl_logs[[#This Row],[Total Score]]&lt;=4, "Low", tbl_logs[[#This Row],[Total Score]]&lt;=10, "Medium", tbl_logs[[#This Row],[Total Score]]&lt;=17, "High", tbl_logs[[#This Row],[Total Score]]&lt;=25, "Critical")</f>
        <v>Medium</v>
      </c>
    </row>
    <row r="4896" spans="1:14" x14ac:dyDescent="0.3">
      <c r="A4896" t="s">
        <v>1796</v>
      </c>
      <c r="B4896" s="1">
        <v>46112.341666666667</v>
      </c>
      <c r="C4896" t="s">
        <v>12</v>
      </c>
      <c r="D4896" t="s">
        <v>15</v>
      </c>
      <c r="E4896" t="s">
        <v>9</v>
      </c>
      <c r="F4896" t="s">
        <v>33</v>
      </c>
      <c r="G4896" s="2">
        <v>0.34166666666666667</v>
      </c>
      <c r="H4896" s="3">
        <v>46112</v>
      </c>
      <c r="I4896">
        <v>3</v>
      </c>
      <c r="J4896">
        <f>_xlfn.XLOOKUP(tbl_logs[[#This Row],[Target_Department]],tbl_DeptWeight[Department], tbl_DeptWeight[Impact Score])</f>
        <v>1</v>
      </c>
      <c r="K4896">
        <f>_xlfn.XLOOKUP(tbl_logs[[#This Row],[Employee_Action]],tbl_ResponseLikelihood[Employee Action],tbl_ResponseLikelihood[Likelihood Score])</f>
        <v>4</v>
      </c>
      <c r="L4896">
        <f>tbl_logs[[#This Row],[Impact Score]]*tbl_logs[[#This Row],[Response Multiplier]]</f>
        <v>4</v>
      </c>
      <c r="M4896" t="str" cm="1">
        <f t="array" ref="M4896">_xlfn.IFS(tbl_logs[[#This Row],[Total Score]]&lt;=4, "Low", tbl_logs[[#This Row],[Total Score]]&lt;=10, "Medium", tbl_logs[[#This Row],[Total Score]]&lt;=19, "High", tbl_logs[[#This Row],[Total Score]]&lt;=25, "Very High")</f>
        <v>Low</v>
      </c>
      <c r="N4896" t="str" cm="1">
        <f t="array" ref="N4896">_xlfn.IFS(tbl_logs[[#This Row],[Total Score]]&lt;=4, "Low", tbl_logs[[#This Row],[Total Score]]&lt;=10, "Medium", tbl_logs[[#This Row],[Total Score]]&lt;=17, "High", tbl_logs[[#This Row],[Total Score]]&lt;=25, "Critical")</f>
        <v>Low</v>
      </c>
    </row>
    <row r="4897" spans="1:14" x14ac:dyDescent="0.3">
      <c r="A4897" t="s">
        <v>3485</v>
      </c>
      <c r="B4897" s="1">
        <v>46112.363888888889</v>
      </c>
      <c r="C4897" t="s">
        <v>12</v>
      </c>
      <c r="D4897" t="s">
        <v>15</v>
      </c>
      <c r="E4897" t="s">
        <v>31</v>
      </c>
      <c r="F4897" t="s">
        <v>13</v>
      </c>
      <c r="G4897" s="2">
        <v>0.36388888888888887</v>
      </c>
      <c r="H4897" s="3">
        <v>46112</v>
      </c>
      <c r="I4897">
        <v>3</v>
      </c>
      <c r="J4897">
        <f>_xlfn.XLOOKUP(tbl_logs[[#This Row],[Target_Department]],tbl_DeptWeight[Department], tbl_DeptWeight[Impact Score])</f>
        <v>1</v>
      </c>
      <c r="K4897">
        <f>_xlfn.XLOOKUP(tbl_logs[[#This Row],[Employee_Action]],tbl_ResponseLikelihood[Employee Action],tbl_ResponseLikelihood[Likelihood Score])</f>
        <v>1</v>
      </c>
      <c r="L4897">
        <f>tbl_logs[[#This Row],[Impact Score]]*tbl_logs[[#This Row],[Response Multiplier]]</f>
        <v>1</v>
      </c>
      <c r="M4897" t="str" cm="1">
        <f t="array" ref="M4897">_xlfn.IFS(tbl_logs[[#This Row],[Total Score]]&lt;=4, "Low", tbl_logs[[#This Row],[Total Score]]&lt;=10, "Medium", tbl_logs[[#This Row],[Total Score]]&lt;=19, "High", tbl_logs[[#This Row],[Total Score]]&lt;=25, "Very High")</f>
        <v>Low</v>
      </c>
      <c r="N4897" t="str" cm="1">
        <f t="array" ref="N4897">_xlfn.IFS(tbl_logs[[#This Row],[Total Score]]&lt;=4, "Low", tbl_logs[[#This Row],[Total Score]]&lt;=10, "Medium", tbl_logs[[#This Row],[Total Score]]&lt;=17, "High", tbl_logs[[#This Row],[Total Score]]&lt;=25, "Critical")</f>
        <v>Low</v>
      </c>
    </row>
    <row r="4898" spans="1:14" x14ac:dyDescent="0.3">
      <c r="A4898" t="s">
        <v>2994</v>
      </c>
      <c r="B4898" s="1">
        <v>46112.383333333331</v>
      </c>
      <c r="C4898" t="s">
        <v>7</v>
      </c>
      <c r="D4898" t="s">
        <v>22</v>
      </c>
      <c r="E4898" t="s">
        <v>19</v>
      </c>
      <c r="F4898" t="s">
        <v>10</v>
      </c>
      <c r="G4898" s="2">
        <v>0.38333333333333336</v>
      </c>
      <c r="H4898" s="3">
        <v>46112</v>
      </c>
      <c r="I4898">
        <v>3</v>
      </c>
      <c r="J4898">
        <f>_xlfn.XLOOKUP(tbl_logs[[#This Row],[Target_Department]],tbl_DeptWeight[Department], tbl_DeptWeight[Impact Score])</f>
        <v>3</v>
      </c>
      <c r="K4898">
        <f>_xlfn.XLOOKUP(tbl_logs[[#This Row],[Employee_Action]],tbl_ResponseLikelihood[Employee Action],tbl_ResponseLikelihood[Likelihood Score])</f>
        <v>2</v>
      </c>
      <c r="L4898">
        <f>tbl_logs[[#This Row],[Impact Score]]*tbl_logs[[#This Row],[Response Multiplier]]</f>
        <v>6</v>
      </c>
      <c r="M4898" t="str" cm="1">
        <f t="array" ref="M4898">_xlfn.IFS(tbl_logs[[#This Row],[Total Score]]&lt;=4, "Low", tbl_logs[[#This Row],[Total Score]]&lt;=10, "Medium", tbl_logs[[#This Row],[Total Score]]&lt;=19, "High", tbl_logs[[#This Row],[Total Score]]&lt;=25, "Very High")</f>
        <v>Medium</v>
      </c>
      <c r="N4898" t="str" cm="1">
        <f t="array" ref="N4898">_xlfn.IFS(tbl_logs[[#This Row],[Total Score]]&lt;=4, "Low", tbl_logs[[#This Row],[Total Score]]&lt;=10, "Medium", tbl_logs[[#This Row],[Total Score]]&lt;=17, "High", tbl_logs[[#This Row],[Total Score]]&lt;=25, "Critical")</f>
        <v>Medium</v>
      </c>
    </row>
    <row r="4899" spans="1:14" x14ac:dyDescent="0.3">
      <c r="A4899" t="s">
        <v>2834</v>
      </c>
      <c r="B4899" s="1">
        <v>46112.38958333333</v>
      </c>
      <c r="C4899" t="s">
        <v>35</v>
      </c>
      <c r="D4899" t="s">
        <v>15</v>
      </c>
      <c r="E4899" t="s">
        <v>16</v>
      </c>
      <c r="F4899" t="s">
        <v>20</v>
      </c>
      <c r="G4899" s="2">
        <v>0.38958333333333334</v>
      </c>
      <c r="H4899" s="3">
        <v>46112</v>
      </c>
      <c r="I4899">
        <v>3</v>
      </c>
      <c r="J4899">
        <f>_xlfn.XLOOKUP(tbl_logs[[#This Row],[Target_Department]],tbl_DeptWeight[Department], tbl_DeptWeight[Impact Score])</f>
        <v>1</v>
      </c>
      <c r="K4899">
        <f>_xlfn.XLOOKUP(tbl_logs[[#This Row],[Employee_Action]],tbl_ResponseLikelihood[Employee Action],tbl_ResponseLikelihood[Likelihood Score])</f>
        <v>2</v>
      </c>
      <c r="L4899">
        <f>tbl_logs[[#This Row],[Impact Score]]*tbl_logs[[#This Row],[Response Multiplier]]</f>
        <v>2</v>
      </c>
      <c r="M4899" t="str" cm="1">
        <f t="array" ref="M4899">_xlfn.IFS(tbl_logs[[#This Row],[Total Score]]&lt;=4, "Low", tbl_logs[[#This Row],[Total Score]]&lt;=10, "Medium", tbl_logs[[#This Row],[Total Score]]&lt;=19, "High", tbl_logs[[#This Row],[Total Score]]&lt;=25, "Very High")</f>
        <v>Low</v>
      </c>
      <c r="N4899" t="str" cm="1">
        <f t="array" ref="N4899">_xlfn.IFS(tbl_logs[[#This Row],[Total Score]]&lt;=4, "Low", tbl_logs[[#This Row],[Total Score]]&lt;=10, "Medium", tbl_logs[[#This Row],[Total Score]]&lt;=17, "High", tbl_logs[[#This Row],[Total Score]]&lt;=25, "Critical")</f>
        <v>Low</v>
      </c>
    </row>
    <row r="4900" spans="1:14" x14ac:dyDescent="0.3">
      <c r="A4900" t="s">
        <v>2572</v>
      </c>
      <c r="B4900" s="1">
        <v>46112.40347222222</v>
      </c>
      <c r="C4900" t="s">
        <v>40</v>
      </c>
      <c r="D4900" t="s">
        <v>18</v>
      </c>
      <c r="E4900" t="s">
        <v>16</v>
      </c>
      <c r="F4900" t="s">
        <v>33</v>
      </c>
      <c r="G4900" s="2">
        <v>0.40347222222222223</v>
      </c>
      <c r="H4900" s="3">
        <v>46112</v>
      </c>
      <c r="I4900">
        <v>3</v>
      </c>
      <c r="J4900">
        <f>_xlfn.XLOOKUP(tbl_logs[[#This Row],[Target_Department]],tbl_DeptWeight[Department], tbl_DeptWeight[Impact Score])</f>
        <v>5</v>
      </c>
      <c r="K4900">
        <f>_xlfn.XLOOKUP(tbl_logs[[#This Row],[Employee_Action]],tbl_ResponseLikelihood[Employee Action],tbl_ResponseLikelihood[Likelihood Score])</f>
        <v>4</v>
      </c>
      <c r="L4900">
        <f>tbl_logs[[#This Row],[Impact Score]]*tbl_logs[[#This Row],[Response Multiplier]]</f>
        <v>20</v>
      </c>
      <c r="M4900" t="str" cm="1">
        <f t="array" ref="M4900">_xlfn.IFS(tbl_logs[[#This Row],[Total Score]]&lt;=4, "Low", tbl_logs[[#This Row],[Total Score]]&lt;=10, "Medium", tbl_logs[[#This Row],[Total Score]]&lt;=19, "High", tbl_logs[[#This Row],[Total Score]]&lt;=25, "Very High")</f>
        <v>Very High</v>
      </c>
      <c r="N4900" t="str" cm="1">
        <f t="array" ref="N4900">_xlfn.IFS(tbl_logs[[#This Row],[Total Score]]&lt;=4, "Low", tbl_logs[[#This Row],[Total Score]]&lt;=10, "Medium", tbl_logs[[#This Row],[Total Score]]&lt;=17, "High", tbl_logs[[#This Row],[Total Score]]&lt;=25, "Critical")</f>
        <v>Critical</v>
      </c>
    </row>
    <row r="4901" spans="1:14" x14ac:dyDescent="0.3">
      <c r="A4901" t="s">
        <v>3302</v>
      </c>
      <c r="B4901" s="1">
        <v>46112.40902777778</v>
      </c>
      <c r="C4901" t="s">
        <v>7</v>
      </c>
      <c r="D4901" t="s">
        <v>8</v>
      </c>
      <c r="E4901" t="s">
        <v>19</v>
      </c>
      <c r="F4901" t="s">
        <v>20</v>
      </c>
      <c r="G4901" s="2">
        <v>0.40902777777777777</v>
      </c>
      <c r="H4901" s="3">
        <v>46112</v>
      </c>
      <c r="I4901">
        <v>3</v>
      </c>
      <c r="J4901">
        <f>_xlfn.XLOOKUP(tbl_logs[[#This Row],[Target_Department]],tbl_DeptWeight[Department], tbl_DeptWeight[Impact Score])</f>
        <v>3</v>
      </c>
      <c r="K4901">
        <f>_xlfn.XLOOKUP(tbl_logs[[#This Row],[Employee_Action]],tbl_ResponseLikelihood[Employee Action],tbl_ResponseLikelihood[Likelihood Score])</f>
        <v>2</v>
      </c>
      <c r="L4901">
        <f>tbl_logs[[#This Row],[Impact Score]]*tbl_logs[[#This Row],[Response Multiplier]]</f>
        <v>6</v>
      </c>
      <c r="M4901" t="str" cm="1">
        <f t="array" ref="M4901">_xlfn.IFS(tbl_logs[[#This Row],[Total Score]]&lt;=4, "Low", tbl_logs[[#This Row],[Total Score]]&lt;=10, "Medium", tbl_logs[[#This Row],[Total Score]]&lt;=19, "High", tbl_logs[[#This Row],[Total Score]]&lt;=25, "Very High")</f>
        <v>Medium</v>
      </c>
      <c r="N4901" t="str" cm="1">
        <f t="array" ref="N4901">_xlfn.IFS(tbl_logs[[#This Row],[Total Score]]&lt;=4, "Low", tbl_logs[[#This Row],[Total Score]]&lt;=10, "Medium", tbl_logs[[#This Row],[Total Score]]&lt;=17, "High", tbl_logs[[#This Row],[Total Score]]&lt;=25, "Critical")</f>
        <v>Medium</v>
      </c>
    </row>
    <row r="4902" spans="1:14" x14ac:dyDescent="0.3">
      <c r="A4902" t="s">
        <v>1890</v>
      </c>
      <c r="B4902" s="1">
        <v>46112.422222222223</v>
      </c>
      <c r="C4902" t="s">
        <v>7</v>
      </c>
      <c r="D4902" t="s">
        <v>8</v>
      </c>
      <c r="E4902" t="s">
        <v>19</v>
      </c>
      <c r="F4902" t="s">
        <v>13</v>
      </c>
      <c r="G4902" s="2">
        <v>0.42222222222222222</v>
      </c>
      <c r="H4902" s="3">
        <v>46112</v>
      </c>
      <c r="I4902">
        <v>3</v>
      </c>
      <c r="J4902">
        <f>_xlfn.XLOOKUP(tbl_logs[[#This Row],[Target_Department]],tbl_DeptWeight[Department], tbl_DeptWeight[Impact Score])</f>
        <v>3</v>
      </c>
      <c r="K4902">
        <f>_xlfn.XLOOKUP(tbl_logs[[#This Row],[Employee_Action]],tbl_ResponseLikelihood[Employee Action],tbl_ResponseLikelihood[Likelihood Score])</f>
        <v>1</v>
      </c>
      <c r="L4902">
        <f>tbl_logs[[#This Row],[Impact Score]]*tbl_logs[[#This Row],[Response Multiplier]]</f>
        <v>3</v>
      </c>
      <c r="M4902" t="str" cm="1">
        <f t="array" ref="M4902">_xlfn.IFS(tbl_logs[[#This Row],[Total Score]]&lt;=4, "Low", tbl_logs[[#This Row],[Total Score]]&lt;=10, "Medium", tbl_logs[[#This Row],[Total Score]]&lt;=19, "High", tbl_logs[[#This Row],[Total Score]]&lt;=25, "Very High")</f>
        <v>Low</v>
      </c>
      <c r="N4902" t="str" cm="1">
        <f t="array" ref="N4902">_xlfn.IFS(tbl_logs[[#This Row],[Total Score]]&lt;=4, "Low", tbl_logs[[#This Row],[Total Score]]&lt;=10, "Medium", tbl_logs[[#This Row],[Total Score]]&lt;=17, "High", tbl_logs[[#This Row],[Total Score]]&lt;=25, "Critical")</f>
        <v>Low</v>
      </c>
    </row>
    <row r="4903" spans="1:14" x14ac:dyDescent="0.3">
      <c r="A4903" t="s">
        <v>517</v>
      </c>
      <c r="B4903" s="1">
        <v>46112.458333333336</v>
      </c>
      <c r="C4903" t="s">
        <v>47</v>
      </c>
      <c r="D4903" t="s">
        <v>22</v>
      </c>
      <c r="E4903" t="s">
        <v>16</v>
      </c>
      <c r="F4903" t="s">
        <v>33</v>
      </c>
      <c r="G4903" s="2">
        <v>0.45833333333333331</v>
      </c>
      <c r="H4903" s="3">
        <v>46112</v>
      </c>
      <c r="I4903">
        <v>3</v>
      </c>
      <c r="J4903">
        <f>_xlfn.XLOOKUP(tbl_logs[[#This Row],[Target_Department]],tbl_DeptWeight[Department], tbl_DeptWeight[Impact Score])</f>
        <v>1</v>
      </c>
      <c r="K4903">
        <f>_xlfn.XLOOKUP(tbl_logs[[#This Row],[Employee_Action]],tbl_ResponseLikelihood[Employee Action],tbl_ResponseLikelihood[Likelihood Score])</f>
        <v>4</v>
      </c>
      <c r="L4903">
        <f>tbl_logs[[#This Row],[Impact Score]]*tbl_logs[[#This Row],[Response Multiplier]]</f>
        <v>4</v>
      </c>
      <c r="M4903" t="str" cm="1">
        <f t="array" ref="M4903">_xlfn.IFS(tbl_logs[[#This Row],[Total Score]]&lt;=4, "Low", tbl_logs[[#This Row],[Total Score]]&lt;=10, "Medium", tbl_logs[[#This Row],[Total Score]]&lt;=19, "High", tbl_logs[[#This Row],[Total Score]]&lt;=25, "Very High")</f>
        <v>Low</v>
      </c>
      <c r="N4903" t="str" cm="1">
        <f t="array" ref="N4903">_xlfn.IFS(tbl_logs[[#This Row],[Total Score]]&lt;=4, "Low", tbl_logs[[#This Row],[Total Score]]&lt;=10, "Medium", tbl_logs[[#This Row],[Total Score]]&lt;=17, "High", tbl_logs[[#This Row],[Total Score]]&lt;=25, "Critical")</f>
        <v>Low</v>
      </c>
    </row>
    <row r="4904" spans="1:14" x14ac:dyDescent="0.3">
      <c r="A4904" t="s">
        <v>2194</v>
      </c>
      <c r="B4904" s="1">
        <v>46112.464583333334</v>
      </c>
      <c r="C4904" t="s">
        <v>47</v>
      </c>
      <c r="D4904" t="s">
        <v>18</v>
      </c>
      <c r="E4904" t="s">
        <v>9</v>
      </c>
      <c r="F4904" t="s">
        <v>20</v>
      </c>
      <c r="G4904" s="2">
        <v>0.46458333333333335</v>
      </c>
      <c r="H4904" s="3">
        <v>46112</v>
      </c>
      <c r="I4904">
        <v>3</v>
      </c>
      <c r="J4904">
        <f>_xlfn.XLOOKUP(tbl_logs[[#This Row],[Target_Department]],tbl_DeptWeight[Department], tbl_DeptWeight[Impact Score])</f>
        <v>1</v>
      </c>
      <c r="K4904">
        <f>_xlfn.XLOOKUP(tbl_logs[[#This Row],[Employee_Action]],tbl_ResponseLikelihood[Employee Action],tbl_ResponseLikelihood[Likelihood Score])</f>
        <v>2</v>
      </c>
      <c r="L4904">
        <f>tbl_logs[[#This Row],[Impact Score]]*tbl_logs[[#This Row],[Response Multiplier]]</f>
        <v>2</v>
      </c>
      <c r="M4904" t="str" cm="1">
        <f t="array" ref="M4904">_xlfn.IFS(tbl_logs[[#This Row],[Total Score]]&lt;=4, "Low", tbl_logs[[#This Row],[Total Score]]&lt;=10, "Medium", tbl_logs[[#This Row],[Total Score]]&lt;=19, "High", tbl_logs[[#This Row],[Total Score]]&lt;=25, "Very High")</f>
        <v>Low</v>
      </c>
      <c r="N4904" t="str" cm="1">
        <f t="array" ref="N4904">_xlfn.IFS(tbl_logs[[#This Row],[Total Score]]&lt;=4, "Low", tbl_logs[[#This Row],[Total Score]]&lt;=10, "Medium", tbl_logs[[#This Row],[Total Score]]&lt;=17, "High", tbl_logs[[#This Row],[Total Score]]&lt;=25, "Critical")</f>
        <v>Low</v>
      </c>
    </row>
    <row r="4905" spans="1:14" x14ac:dyDescent="0.3">
      <c r="A4905" t="s">
        <v>3170</v>
      </c>
      <c r="B4905" s="1">
        <v>46112.466666666667</v>
      </c>
      <c r="C4905" t="s">
        <v>7</v>
      </c>
      <c r="D4905" t="s">
        <v>22</v>
      </c>
      <c r="E4905" t="s">
        <v>19</v>
      </c>
      <c r="F4905" t="s">
        <v>20</v>
      </c>
      <c r="G4905" s="2">
        <v>0.46666666666666667</v>
      </c>
      <c r="H4905" s="3">
        <v>46112</v>
      </c>
      <c r="I4905">
        <v>3</v>
      </c>
      <c r="J4905">
        <f>_xlfn.XLOOKUP(tbl_logs[[#This Row],[Target_Department]],tbl_DeptWeight[Department], tbl_DeptWeight[Impact Score])</f>
        <v>3</v>
      </c>
      <c r="K4905">
        <f>_xlfn.XLOOKUP(tbl_logs[[#This Row],[Employee_Action]],tbl_ResponseLikelihood[Employee Action],tbl_ResponseLikelihood[Likelihood Score])</f>
        <v>2</v>
      </c>
      <c r="L4905">
        <f>tbl_logs[[#This Row],[Impact Score]]*tbl_logs[[#This Row],[Response Multiplier]]</f>
        <v>6</v>
      </c>
      <c r="M4905" t="str" cm="1">
        <f t="array" ref="M4905">_xlfn.IFS(tbl_logs[[#This Row],[Total Score]]&lt;=4, "Low", tbl_logs[[#This Row],[Total Score]]&lt;=10, "Medium", tbl_logs[[#This Row],[Total Score]]&lt;=19, "High", tbl_logs[[#This Row],[Total Score]]&lt;=25, "Very High")</f>
        <v>Medium</v>
      </c>
      <c r="N4905" t="str" cm="1">
        <f t="array" ref="N4905">_xlfn.IFS(tbl_logs[[#This Row],[Total Score]]&lt;=4, "Low", tbl_logs[[#This Row],[Total Score]]&lt;=10, "Medium", tbl_logs[[#This Row],[Total Score]]&lt;=17, "High", tbl_logs[[#This Row],[Total Score]]&lt;=25, "Critical")</f>
        <v>Medium</v>
      </c>
    </row>
    <row r="4906" spans="1:14" x14ac:dyDescent="0.3">
      <c r="A4906" t="s">
        <v>4531</v>
      </c>
      <c r="B4906" s="1">
        <v>46112.487500000003</v>
      </c>
      <c r="C4906" t="s">
        <v>7</v>
      </c>
      <c r="D4906" t="s">
        <v>15</v>
      </c>
      <c r="E4906" t="s">
        <v>19</v>
      </c>
      <c r="F4906" t="s">
        <v>10</v>
      </c>
      <c r="G4906" s="2">
        <v>0.48749999999999999</v>
      </c>
      <c r="H4906" s="3">
        <v>46112</v>
      </c>
      <c r="I4906">
        <v>3</v>
      </c>
      <c r="J4906">
        <f>_xlfn.XLOOKUP(tbl_logs[[#This Row],[Target_Department]],tbl_DeptWeight[Department], tbl_DeptWeight[Impact Score])</f>
        <v>3</v>
      </c>
      <c r="K4906">
        <f>_xlfn.XLOOKUP(tbl_logs[[#This Row],[Employee_Action]],tbl_ResponseLikelihood[Employee Action],tbl_ResponseLikelihood[Likelihood Score])</f>
        <v>2</v>
      </c>
      <c r="L4906">
        <f>tbl_logs[[#This Row],[Impact Score]]*tbl_logs[[#This Row],[Response Multiplier]]</f>
        <v>6</v>
      </c>
      <c r="M4906" t="str" cm="1">
        <f t="array" ref="M4906">_xlfn.IFS(tbl_logs[[#This Row],[Total Score]]&lt;=4, "Low", tbl_logs[[#This Row],[Total Score]]&lt;=10, "Medium", tbl_logs[[#This Row],[Total Score]]&lt;=19, "High", tbl_logs[[#This Row],[Total Score]]&lt;=25, "Very High")</f>
        <v>Medium</v>
      </c>
      <c r="N4906" t="str" cm="1">
        <f t="array" ref="N4906">_xlfn.IFS(tbl_logs[[#This Row],[Total Score]]&lt;=4, "Low", tbl_logs[[#This Row],[Total Score]]&lt;=10, "Medium", tbl_logs[[#This Row],[Total Score]]&lt;=17, "High", tbl_logs[[#This Row],[Total Score]]&lt;=25, "Critical")</f>
        <v>Medium</v>
      </c>
    </row>
    <row r="4907" spans="1:14" x14ac:dyDescent="0.3">
      <c r="A4907" t="s">
        <v>1456</v>
      </c>
      <c r="B4907" s="1">
        <v>46112.538194444445</v>
      </c>
      <c r="C4907" t="s">
        <v>40</v>
      </c>
      <c r="D4907" t="s">
        <v>18</v>
      </c>
      <c r="E4907" t="s">
        <v>16</v>
      </c>
      <c r="F4907" t="s">
        <v>53</v>
      </c>
      <c r="G4907" s="2">
        <v>0.53819444444444442</v>
      </c>
      <c r="H4907" s="3">
        <v>46112</v>
      </c>
      <c r="I4907">
        <v>3</v>
      </c>
      <c r="J4907">
        <f>_xlfn.XLOOKUP(tbl_logs[[#This Row],[Target_Department]],tbl_DeptWeight[Department], tbl_DeptWeight[Impact Score])</f>
        <v>5</v>
      </c>
      <c r="K4907">
        <f>_xlfn.XLOOKUP(tbl_logs[[#This Row],[Employee_Action]],tbl_ResponseLikelihood[Employee Action],tbl_ResponseLikelihood[Likelihood Score])</f>
        <v>5</v>
      </c>
      <c r="L4907">
        <f>tbl_logs[[#This Row],[Impact Score]]*tbl_logs[[#This Row],[Response Multiplier]]</f>
        <v>25</v>
      </c>
      <c r="M4907" t="str" cm="1">
        <f t="array" ref="M4907">_xlfn.IFS(tbl_logs[[#This Row],[Total Score]]&lt;=4, "Low", tbl_logs[[#This Row],[Total Score]]&lt;=10, "Medium", tbl_logs[[#This Row],[Total Score]]&lt;=19, "High", tbl_logs[[#This Row],[Total Score]]&lt;=25, "Very High")</f>
        <v>Very High</v>
      </c>
      <c r="N4907" t="str" cm="1">
        <f t="array" ref="N4907">_xlfn.IFS(tbl_logs[[#This Row],[Total Score]]&lt;=4, "Low", tbl_logs[[#This Row],[Total Score]]&lt;=10, "Medium", tbl_logs[[#This Row],[Total Score]]&lt;=17, "High", tbl_logs[[#This Row],[Total Score]]&lt;=25, "Critical")</f>
        <v>Critical</v>
      </c>
    </row>
    <row r="4908" spans="1:14" x14ac:dyDescent="0.3">
      <c r="A4908" t="s">
        <v>1808</v>
      </c>
      <c r="B4908" s="1">
        <v>46112.538194444445</v>
      </c>
      <c r="C4908" t="s">
        <v>7</v>
      </c>
      <c r="D4908" t="s">
        <v>18</v>
      </c>
      <c r="E4908" t="s">
        <v>19</v>
      </c>
      <c r="F4908" t="s">
        <v>10</v>
      </c>
      <c r="G4908" s="2">
        <v>0.53819444444444442</v>
      </c>
      <c r="H4908" s="3">
        <v>46112</v>
      </c>
      <c r="I4908">
        <v>3</v>
      </c>
      <c r="J4908">
        <f>_xlfn.XLOOKUP(tbl_logs[[#This Row],[Target_Department]],tbl_DeptWeight[Department], tbl_DeptWeight[Impact Score])</f>
        <v>3</v>
      </c>
      <c r="K4908">
        <f>_xlfn.XLOOKUP(tbl_logs[[#This Row],[Employee_Action]],tbl_ResponseLikelihood[Employee Action],tbl_ResponseLikelihood[Likelihood Score])</f>
        <v>2</v>
      </c>
      <c r="L4908">
        <f>tbl_logs[[#This Row],[Impact Score]]*tbl_logs[[#This Row],[Response Multiplier]]</f>
        <v>6</v>
      </c>
      <c r="M4908" t="str" cm="1">
        <f t="array" ref="M4908">_xlfn.IFS(tbl_logs[[#This Row],[Total Score]]&lt;=4, "Low", tbl_logs[[#This Row],[Total Score]]&lt;=10, "Medium", tbl_logs[[#This Row],[Total Score]]&lt;=19, "High", tbl_logs[[#This Row],[Total Score]]&lt;=25, "Very High")</f>
        <v>Medium</v>
      </c>
      <c r="N4908" t="str" cm="1">
        <f t="array" ref="N4908">_xlfn.IFS(tbl_logs[[#This Row],[Total Score]]&lt;=4, "Low", tbl_logs[[#This Row],[Total Score]]&lt;=10, "Medium", tbl_logs[[#This Row],[Total Score]]&lt;=17, "High", tbl_logs[[#This Row],[Total Score]]&lt;=25, "Critical")</f>
        <v>Medium</v>
      </c>
    </row>
    <row r="4909" spans="1:14" x14ac:dyDescent="0.3">
      <c r="A4909" t="s">
        <v>4827</v>
      </c>
      <c r="B4909" s="1">
        <v>46112.545138888891</v>
      </c>
      <c r="C4909" t="s">
        <v>40</v>
      </c>
      <c r="D4909" t="s">
        <v>18</v>
      </c>
      <c r="E4909" t="s">
        <v>16</v>
      </c>
      <c r="F4909" t="s">
        <v>20</v>
      </c>
      <c r="G4909" s="2">
        <v>0.54513888888888884</v>
      </c>
      <c r="H4909" s="3">
        <v>46112</v>
      </c>
      <c r="I4909">
        <v>3</v>
      </c>
      <c r="J4909">
        <f>_xlfn.XLOOKUP(tbl_logs[[#This Row],[Target_Department]],tbl_DeptWeight[Department], tbl_DeptWeight[Impact Score])</f>
        <v>5</v>
      </c>
      <c r="K4909">
        <f>_xlfn.XLOOKUP(tbl_logs[[#This Row],[Employee_Action]],tbl_ResponseLikelihood[Employee Action],tbl_ResponseLikelihood[Likelihood Score])</f>
        <v>2</v>
      </c>
      <c r="L4909">
        <f>tbl_logs[[#This Row],[Impact Score]]*tbl_logs[[#This Row],[Response Multiplier]]</f>
        <v>10</v>
      </c>
      <c r="M4909" t="str" cm="1">
        <f t="array" ref="M4909">_xlfn.IFS(tbl_logs[[#This Row],[Total Score]]&lt;=4, "Low", tbl_logs[[#This Row],[Total Score]]&lt;=10, "Medium", tbl_logs[[#This Row],[Total Score]]&lt;=19, "High", tbl_logs[[#This Row],[Total Score]]&lt;=25, "Very High")</f>
        <v>Medium</v>
      </c>
      <c r="N4909" t="str" cm="1">
        <f t="array" ref="N4909">_xlfn.IFS(tbl_logs[[#This Row],[Total Score]]&lt;=4, "Low", tbl_logs[[#This Row],[Total Score]]&lt;=10, "Medium", tbl_logs[[#This Row],[Total Score]]&lt;=17, "High", tbl_logs[[#This Row],[Total Score]]&lt;=25, "Critical")</f>
        <v>Medium</v>
      </c>
    </row>
    <row r="4910" spans="1:14" x14ac:dyDescent="0.3">
      <c r="A4910" t="s">
        <v>4678</v>
      </c>
      <c r="B4910" s="1">
        <v>46112.545138888891</v>
      </c>
      <c r="C4910" t="s">
        <v>12</v>
      </c>
      <c r="D4910" t="s">
        <v>15</v>
      </c>
      <c r="E4910" t="s">
        <v>16</v>
      </c>
      <c r="F4910" t="s">
        <v>33</v>
      </c>
      <c r="G4910" s="2">
        <v>0.54513888888888884</v>
      </c>
      <c r="H4910" s="3">
        <v>46112</v>
      </c>
      <c r="I4910">
        <v>3</v>
      </c>
      <c r="J4910">
        <f>_xlfn.XLOOKUP(tbl_logs[[#This Row],[Target_Department]],tbl_DeptWeight[Department], tbl_DeptWeight[Impact Score])</f>
        <v>1</v>
      </c>
      <c r="K4910">
        <f>_xlfn.XLOOKUP(tbl_logs[[#This Row],[Employee_Action]],tbl_ResponseLikelihood[Employee Action],tbl_ResponseLikelihood[Likelihood Score])</f>
        <v>4</v>
      </c>
      <c r="L4910">
        <f>tbl_logs[[#This Row],[Impact Score]]*tbl_logs[[#This Row],[Response Multiplier]]</f>
        <v>4</v>
      </c>
      <c r="M4910" t="str" cm="1">
        <f t="array" ref="M4910">_xlfn.IFS(tbl_logs[[#This Row],[Total Score]]&lt;=4, "Low", tbl_logs[[#This Row],[Total Score]]&lt;=10, "Medium", tbl_logs[[#This Row],[Total Score]]&lt;=19, "High", tbl_logs[[#This Row],[Total Score]]&lt;=25, "Very High")</f>
        <v>Low</v>
      </c>
      <c r="N4910" t="str" cm="1">
        <f t="array" ref="N4910">_xlfn.IFS(tbl_logs[[#This Row],[Total Score]]&lt;=4, "Low", tbl_logs[[#This Row],[Total Score]]&lt;=10, "Medium", tbl_logs[[#This Row],[Total Score]]&lt;=17, "High", tbl_logs[[#This Row],[Total Score]]&lt;=25, "Critical")</f>
        <v>Low</v>
      </c>
    </row>
    <row r="4911" spans="1:14" x14ac:dyDescent="0.3">
      <c r="A4911" t="s">
        <v>1532</v>
      </c>
      <c r="B4911" s="1">
        <v>46112.597916666666</v>
      </c>
      <c r="C4911" t="s">
        <v>7</v>
      </c>
      <c r="D4911" t="s">
        <v>18</v>
      </c>
      <c r="E4911" t="s">
        <v>19</v>
      </c>
      <c r="F4911" t="s">
        <v>13</v>
      </c>
      <c r="G4911" s="2">
        <v>0.59791666666666665</v>
      </c>
      <c r="H4911" s="3">
        <v>46112</v>
      </c>
      <c r="I4911">
        <v>3</v>
      </c>
      <c r="J4911">
        <f>_xlfn.XLOOKUP(tbl_logs[[#This Row],[Target_Department]],tbl_DeptWeight[Department], tbl_DeptWeight[Impact Score])</f>
        <v>3</v>
      </c>
      <c r="K4911">
        <f>_xlfn.XLOOKUP(tbl_logs[[#This Row],[Employee_Action]],tbl_ResponseLikelihood[Employee Action],tbl_ResponseLikelihood[Likelihood Score])</f>
        <v>1</v>
      </c>
      <c r="L4911">
        <f>tbl_logs[[#This Row],[Impact Score]]*tbl_logs[[#This Row],[Response Multiplier]]</f>
        <v>3</v>
      </c>
      <c r="M4911" t="str" cm="1">
        <f t="array" ref="M4911">_xlfn.IFS(tbl_logs[[#This Row],[Total Score]]&lt;=4, "Low", tbl_logs[[#This Row],[Total Score]]&lt;=10, "Medium", tbl_logs[[#This Row],[Total Score]]&lt;=19, "High", tbl_logs[[#This Row],[Total Score]]&lt;=25, "Very High")</f>
        <v>Low</v>
      </c>
      <c r="N4911" t="str" cm="1">
        <f t="array" ref="N4911">_xlfn.IFS(tbl_logs[[#This Row],[Total Score]]&lt;=4, "Low", tbl_logs[[#This Row],[Total Score]]&lt;=10, "Medium", tbl_logs[[#This Row],[Total Score]]&lt;=17, "High", tbl_logs[[#This Row],[Total Score]]&lt;=25, "Critical")</f>
        <v>Low</v>
      </c>
    </row>
    <row r="4912" spans="1:14" x14ac:dyDescent="0.3">
      <c r="A4912" t="s">
        <v>2774</v>
      </c>
      <c r="B4912" s="1">
        <v>46112.602083333331</v>
      </c>
      <c r="C4912" t="s">
        <v>7</v>
      </c>
      <c r="D4912" t="s">
        <v>8</v>
      </c>
      <c r="E4912" t="s">
        <v>31</v>
      </c>
      <c r="F4912" t="s">
        <v>10</v>
      </c>
      <c r="G4912" s="2">
        <v>0.6020833333333333</v>
      </c>
      <c r="H4912" s="3">
        <v>46112</v>
      </c>
      <c r="I4912">
        <v>3</v>
      </c>
      <c r="J4912">
        <f>_xlfn.XLOOKUP(tbl_logs[[#This Row],[Target_Department]],tbl_DeptWeight[Department], tbl_DeptWeight[Impact Score])</f>
        <v>3</v>
      </c>
      <c r="K4912">
        <f>_xlfn.XLOOKUP(tbl_logs[[#This Row],[Employee_Action]],tbl_ResponseLikelihood[Employee Action],tbl_ResponseLikelihood[Likelihood Score])</f>
        <v>2</v>
      </c>
      <c r="L4912">
        <f>tbl_logs[[#This Row],[Impact Score]]*tbl_logs[[#This Row],[Response Multiplier]]</f>
        <v>6</v>
      </c>
      <c r="M4912" t="str" cm="1">
        <f t="array" ref="M4912">_xlfn.IFS(tbl_logs[[#This Row],[Total Score]]&lt;=4, "Low", tbl_logs[[#This Row],[Total Score]]&lt;=10, "Medium", tbl_logs[[#This Row],[Total Score]]&lt;=19, "High", tbl_logs[[#This Row],[Total Score]]&lt;=25, "Very High")</f>
        <v>Medium</v>
      </c>
      <c r="N4912" t="str" cm="1">
        <f t="array" ref="N4912">_xlfn.IFS(tbl_logs[[#This Row],[Total Score]]&lt;=4, "Low", tbl_logs[[#This Row],[Total Score]]&lt;=10, "Medium", tbl_logs[[#This Row],[Total Score]]&lt;=17, "High", tbl_logs[[#This Row],[Total Score]]&lt;=25, "Critical")</f>
        <v>Medium</v>
      </c>
    </row>
    <row r="4913" spans="1:14" x14ac:dyDescent="0.3">
      <c r="A4913" t="s">
        <v>2537</v>
      </c>
      <c r="B4913" s="1">
        <v>46112.602777777778</v>
      </c>
      <c r="C4913" t="s">
        <v>35</v>
      </c>
      <c r="D4913" t="s">
        <v>22</v>
      </c>
      <c r="E4913" t="s">
        <v>16</v>
      </c>
      <c r="F4913" t="s">
        <v>20</v>
      </c>
      <c r="G4913" s="2">
        <v>0.60277777777777775</v>
      </c>
      <c r="H4913" s="3">
        <v>46112</v>
      </c>
      <c r="I4913">
        <v>3</v>
      </c>
      <c r="J4913">
        <f>_xlfn.XLOOKUP(tbl_logs[[#This Row],[Target_Department]],tbl_DeptWeight[Department], tbl_DeptWeight[Impact Score])</f>
        <v>1</v>
      </c>
      <c r="K4913">
        <f>_xlfn.XLOOKUP(tbl_logs[[#This Row],[Employee_Action]],tbl_ResponseLikelihood[Employee Action],tbl_ResponseLikelihood[Likelihood Score])</f>
        <v>2</v>
      </c>
      <c r="L4913">
        <f>tbl_logs[[#This Row],[Impact Score]]*tbl_logs[[#This Row],[Response Multiplier]]</f>
        <v>2</v>
      </c>
      <c r="M4913" t="str" cm="1">
        <f t="array" ref="M4913">_xlfn.IFS(tbl_logs[[#This Row],[Total Score]]&lt;=4, "Low", tbl_logs[[#This Row],[Total Score]]&lt;=10, "Medium", tbl_logs[[#This Row],[Total Score]]&lt;=19, "High", tbl_logs[[#This Row],[Total Score]]&lt;=25, "Very High")</f>
        <v>Low</v>
      </c>
      <c r="N4913" t="str" cm="1">
        <f t="array" ref="N4913">_xlfn.IFS(tbl_logs[[#This Row],[Total Score]]&lt;=4, "Low", tbl_logs[[#This Row],[Total Score]]&lt;=10, "Medium", tbl_logs[[#This Row],[Total Score]]&lt;=17, "High", tbl_logs[[#This Row],[Total Score]]&lt;=25, "Critical")</f>
        <v>Low</v>
      </c>
    </row>
    <row r="4914" spans="1:14" x14ac:dyDescent="0.3">
      <c r="A4914" t="s">
        <v>4439</v>
      </c>
      <c r="B4914" s="1">
        <v>46112.604861111111</v>
      </c>
      <c r="C4914" t="s">
        <v>47</v>
      </c>
      <c r="D4914" t="s">
        <v>8</v>
      </c>
      <c r="E4914" t="s">
        <v>16</v>
      </c>
      <c r="F4914" t="s">
        <v>10</v>
      </c>
      <c r="G4914" s="2">
        <v>0.60486111111111107</v>
      </c>
      <c r="H4914" s="3">
        <v>46112</v>
      </c>
      <c r="I4914">
        <v>3</v>
      </c>
      <c r="J4914">
        <f>_xlfn.XLOOKUP(tbl_logs[[#This Row],[Target_Department]],tbl_DeptWeight[Department], tbl_DeptWeight[Impact Score])</f>
        <v>1</v>
      </c>
      <c r="K4914">
        <f>_xlfn.XLOOKUP(tbl_logs[[#This Row],[Employee_Action]],tbl_ResponseLikelihood[Employee Action],tbl_ResponseLikelihood[Likelihood Score])</f>
        <v>2</v>
      </c>
      <c r="L4914">
        <f>tbl_logs[[#This Row],[Impact Score]]*tbl_logs[[#This Row],[Response Multiplier]]</f>
        <v>2</v>
      </c>
      <c r="M4914" t="str" cm="1">
        <f t="array" ref="M4914">_xlfn.IFS(tbl_logs[[#This Row],[Total Score]]&lt;=4, "Low", tbl_logs[[#This Row],[Total Score]]&lt;=10, "Medium", tbl_logs[[#This Row],[Total Score]]&lt;=19, "High", tbl_logs[[#This Row],[Total Score]]&lt;=25, "Very High")</f>
        <v>Low</v>
      </c>
      <c r="N4914" t="str" cm="1">
        <f t="array" ref="N4914">_xlfn.IFS(tbl_logs[[#This Row],[Total Score]]&lt;=4, "Low", tbl_logs[[#This Row],[Total Score]]&lt;=10, "Medium", tbl_logs[[#This Row],[Total Score]]&lt;=17, "High", tbl_logs[[#This Row],[Total Score]]&lt;=25, "Critical")</f>
        <v>Low</v>
      </c>
    </row>
    <row r="4915" spans="1:14" x14ac:dyDescent="0.3">
      <c r="A4915" t="s">
        <v>4136</v>
      </c>
      <c r="B4915" s="1">
        <v>46112.626388888886</v>
      </c>
      <c r="C4915" t="s">
        <v>26</v>
      </c>
      <c r="D4915" t="s">
        <v>15</v>
      </c>
      <c r="E4915" t="s">
        <v>16</v>
      </c>
      <c r="F4915" t="s">
        <v>10</v>
      </c>
      <c r="G4915" s="2">
        <v>0.62638888888888888</v>
      </c>
      <c r="H4915" s="3">
        <v>46112</v>
      </c>
      <c r="I4915">
        <v>3</v>
      </c>
      <c r="J4915">
        <f>_xlfn.XLOOKUP(tbl_logs[[#This Row],[Target_Department]],tbl_DeptWeight[Department], tbl_DeptWeight[Impact Score])</f>
        <v>3</v>
      </c>
      <c r="K4915">
        <f>_xlfn.XLOOKUP(tbl_logs[[#This Row],[Employee_Action]],tbl_ResponseLikelihood[Employee Action],tbl_ResponseLikelihood[Likelihood Score])</f>
        <v>2</v>
      </c>
      <c r="L4915">
        <f>tbl_logs[[#This Row],[Impact Score]]*tbl_logs[[#This Row],[Response Multiplier]]</f>
        <v>6</v>
      </c>
      <c r="M4915" t="str" cm="1">
        <f t="array" ref="M4915">_xlfn.IFS(tbl_logs[[#This Row],[Total Score]]&lt;=4, "Low", tbl_logs[[#This Row],[Total Score]]&lt;=10, "Medium", tbl_logs[[#This Row],[Total Score]]&lt;=19, "High", tbl_logs[[#This Row],[Total Score]]&lt;=25, "Very High")</f>
        <v>Medium</v>
      </c>
      <c r="N4915" t="str" cm="1">
        <f t="array" ref="N4915">_xlfn.IFS(tbl_logs[[#This Row],[Total Score]]&lt;=4, "Low", tbl_logs[[#This Row],[Total Score]]&lt;=10, "Medium", tbl_logs[[#This Row],[Total Score]]&lt;=17, "High", tbl_logs[[#This Row],[Total Score]]&lt;=25, "Critical")</f>
        <v>Medium</v>
      </c>
    </row>
    <row r="4916" spans="1:14" x14ac:dyDescent="0.3">
      <c r="A4916" t="s">
        <v>4260</v>
      </c>
      <c r="B4916" s="1">
        <v>46112.628472222219</v>
      </c>
      <c r="C4916" t="s">
        <v>7</v>
      </c>
      <c r="D4916" t="s">
        <v>8</v>
      </c>
      <c r="E4916" t="s">
        <v>19</v>
      </c>
      <c r="F4916" t="s">
        <v>10</v>
      </c>
      <c r="G4916" s="2">
        <v>0.62847222222222221</v>
      </c>
      <c r="H4916" s="3">
        <v>46112</v>
      </c>
      <c r="I4916">
        <v>3</v>
      </c>
      <c r="J4916">
        <f>_xlfn.XLOOKUP(tbl_logs[[#This Row],[Target_Department]],tbl_DeptWeight[Department], tbl_DeptWeight[Impact Score])</f>
        <v>3</v>
      </c>
      <c r="K4916">
        <f>_xlfn.XLOOKUP(tbl_logs[[#This Row],[Employee_Action]],tbl_ResponseLikelihood[Employee Action],tbl_ResponseLikelihood[Likelihood Score])</f>
        <v>2</v>
      </c>
      <c r="L4916">
        <f>tbl_logs[[#This Row],[Impact Score]]*tbl_logs[[#This Row],[Response Multiplier]]</f>
        <v>6</v>
      </c>
      <c r="M4916" t="str" cm="1">
        <f t="array" ref="M4916">_xlfn.IFS(tbl_logs[[#This Row],[Total Score]]&lt;=4, "Low", tbl_logs[[#This Row],[Total Score]]&lt;=10, "Medium", tbl_logs[[#This Row],[Total Score]]&lt;=19, "High", tbl_logs[[#This Row],[Total Score]]&lt;=25, "Very High")</f>
        <v>Medium</v>
      </c>
      <c r="N4916" t="str" cm="1">
        <f t="array" ref="N4916">_xlfn.IFS(tbl_logs[[#This Row],[Total Score]]&lt;=4, "Low", tbl_logs[[#This Row],[Total Score]]&lt;=10, "Medium", tbl_logs[[#This Row],[Total Score]]&lt;=17, "High", tbl_logs[[#This Row],[Total Score]]&lt;=25, "Critical")</f>
        <v>Medium</v>
      </c>
    </row>
    <row r="4917" spans="1:14" x14ac:dyDescent="0.3">
      <c r="A4917" t="s">
        <v>4400</v>
      </c>
      <c r="B4917" s="1">
        <v>46112.631944444445</v>
      </c>
      <c r="C4917" t="s">
        <v>7</v>
      </c>
      <c r="D4917" t="s">
        <v>8</v>
      </c>
      <c r="E4917" t="s">
        <v>19</v>
      </c>
      <c r="F4917" t="s">
        <v>20</v>
      </c>
      <c r="G4917" s="2">
        <v>0.63194444444444442</v>
      </c>
      <c r="H4917" s="3">
        <v>46112</v>
      </c>
      <c r="I4917">
        <v>3</v>
      </c>
      <c r="J4917">
        <f>_xlfn.XLOOKUP(tbl_logs[[#This Row],[Target_Department]],tbl_DeptWeight[Department], tbl_DeptWeight[Impact Score])</f>
        <v>3</v>
      </c>
      <c r="K4917">
        <f>_xlfn.XLOOKUP(tbl_logs[[#This Row],[Employee_Action]],tbl_ResponseLikelihood[Employee Action],tbl_ResponseLikelihood[Likelihood Score])</f>
        <v>2</v>
      </c>
      <c r="L4917">
        <f>tbl_logs[[#This Row],[Impact Score]]*tbl_logs[[#This Row],[Response Multiplier]]</f>
        <v>6</v>
      </c>
      <c r="M4917" t="str" cm="1">
        <f t="array" ref="M4917">_xlfn.IFS(tbl_logs[[#This Row],[Total Score]]&lt;=4, "Low", tbl_logs[[#This Row],[Total Score]]&lt;=10, "Medium", tbl_logs[[#This Row],[Total Score]]&lt;=19, "High", tbl_logs[[#This Row],[Total Score]]&lt;=25, "Very High")</f>
        <v>Medium</v>
      </c>
      <c r="N4917" t="str" cm="1">
        <f t="array" ref="N4917">_xlfn.IFS(tbl_logs[[#This Row],[Total Score]]&lt;=4, "Low", tbl_logs[[#This Row],[Total Score]]&lt;=10, "Medium", tbl_logs[[#This Row],[Total Score]]&lt;=17, "High", tbl_logs[[#This Row],[Total Score]]&lt;=25, "Critical")</f>
        <v>Medium</v>
      </c>
    </row>
    <row r="4918" spans="1:14" x14ac:dyDescent="0.3">
      <c r="A4918" t="s">
        <v>475</v>
      </c>
      <c r="B4918" s="1">
        <v>46112.634027777778</v>
      </c>
      <c r="C4918" t="s">
        <v>35</v>
      </c>
      <c r="D4918" t="s">
        <v>18</v>
      </c>
      <c r="E4918" t="s">
        <v>31</v>
      </c>
      <c r="F4918" t="s">
        <v>10</v>
      </c>
      <c r="G4918" s="2">
        <v>0.63402777777777775</v>
      </c>
      <c r="H4918" s="3">
        <v>46112</v>
      </c>
      <c r="I4918">
        <v>3</v>
      </c>
      <c r="J4918">
        <f>_xlfn.XLOOKUP(tbl_logs[[#This Row],[Target_Department]],tbl_DeptWeight[Department], tbl_DeptWeight[Impact Score])</f>
        <v>1</v>
      </c>
      <c r="K4918">
        <f>_xlfn.XLOOKUP(tbl_logs[[#This Row],[Employee_Action]],tbl_ResponseLikelihood[Employee Action],tbl_ResponseLikelihood[Likelihood Score])</f>
        <v>2</v>
      </c>
      <c r="L4918">
        <f>tbl_logs[[#This Row],[Impact Score]]*tbl_logs[[#This Row],[Response Multiplier]]</f>
        <v>2</v>
      </c>
      <c r="M4918" t="str" cm="1">
        <f t="array" ref="M4918">_xlfn.IFS(tbl_logs[[#This Row],[Total Score]]&lt;=4, "Low", tbl_logs[[#This Row],[Total Score]]&lt;=10, "Medium", tbl_logs[[#This Row],[Total Score]]&lt;=19, "High", tbl_logs[[#This Row],[Total Score]]&lt;=25, "Very High")</f>
        <v>Low</v>
      </c>
      <c r="N4918" t="str" cm="1">
        <f t="array" ref="N4918">_xlfn.IFS(tbl_logs[[#This Row],[Total Score]]&lt;=4, "Low", tbl_logs[[#This Row],[Total Score]]&lt;=10, "Medium", tbl_logs[[#This Row],[Total Score]]&lt;=17, "High", tbl_logs[[#This Row],[Total Score]]&lt;=25, "Critical")</f>
        <v>Low</v>
      </c>
    </row>
    <row r="4919" spans="1:14" x14ac:dyDescent="0.3">
      <c r="A4919" t="s">
        <v>403</v>
      </c>
      <c r="B4919" s="1">
        <v>46112.638888888891</v>
      </c>
      <c r="C4919" t="s">
        <v>7</v>
      </c>
      <c r="D4919" t="s">
        <v>18</v>
      </c>
      <c r="E4919" t="s">
        <v>19</v>
      </c>
      <c r="F4919" t="s">
        <v>10</v>
      </c>
      <c r="G4919" s="2">
        <v>0.63888888888888884</v>
      </c>
      <c r="H4919" s="3">
        <v>46112</v>
      </c>
      <c r="I4919">
        <v>3</v>
      </c>
      <c r="J4919">
        <f>_xlfn.XLOOKUP(tbl_logs[[#This Row],[Target_Department]],tbl_DeptWeight[Department], tbl_DeptWeight[Impact Score])</f>
        <v>3</v>
      </c>
      <c r="K4919">
        <f>_xlfn.XLOOKUP(tbl_logs[[#This Row],[Employee_Action]],tbl_ResponseLikelihood[Employee Action],tbl_ResponseLikelihood[Likelihood Score])</f>
        <v>2</v>
      </c>
      <c r="L4919">
        <f>tbl_logs[[#This Row],[Impact Score]]*tbl_logs[[#This Row],[Response Multiplier]]</f>
        <v>6</v>
      </c>
      <c r="M4919" t="str" cm="1">
        <f t="array" ref="M4919">_xlfn.IFS(tbl_logs[[#This Row],[Total Score]]&lt;=4, "Low", tbl_logs[[#This Row],[Total Score]]&lt;=10, "Medium", tbl_logs[[#This Row],[Total Score]]&lt;=19, "High", tbl_logs[[#This Row],[Total Score]]&lt;=25, "Very High")</f>
        <v>Medium</v>
      </c>
      <c r="N4919" t="str" cm="1">
        <f t="array" ref="N4919">_xlfn.IFS(tbl_logs[[#This Row],[Total Score]]&lt;=4, "Low", tbl_logs[[#This Row],[Total Score]]&lt;=10, "Medium", tbl_logs[[#This Row],[Total Score]]&lt;=17, "High", tbl_logs[[#This Row],[Total Score]]&lt;=25, "Critical")</f>
        <v>Medium</v>
      </c>
    </row>
    <row r="4920" spans="1:14" x14ac:dyDescent="0.3">
      <c r="A4920" t="s">
        <v>2682</v>
      </c>
      <c r="B4920" s="1">
        <v>46112.661805555559</v>
      </c>
      <c r="C4920" t="s">
        <v>7</v>
      </c>
      <c r="D4920" t="s">
        <v>22</v>
      </c>
      <c r="E4920" t="s">
        <v>19</v>
      </c>
      <c r="F4920" t="s">
        <v>20</v>
      </c>
      <c r="G4920" s="2">
        <v>0.66180555555555554</v>
      </c>
      <c r="H4920" s="3">
        <v>46112</v>
      </c>
      <c r="I4920">
        <v>3</v>
      </c>
      <c r="J4920">
        <f>_xlfn.XLOOKUP(tbl_logs[[#This Row],[Target_Department]],tbl_DeptWeight[Department], tbl_DeptWeight[Impact Score])</f>
        <v>3</v>
      </c>
      <c r="K4920">
        <f>_xlfn.XLOOKUP(tbl_logs[[#This Row],[Employee_Action]],tbl_ResponseLikelihood[Employee Action],tbl_ResponseLikelihood[Likelihood Score])</f>
        <v>2</v>
      </c>
      <c r="L4920">
        <f>tbl_logs[[#This Row],[Impact Score]]*tbl_logs[[#This Row],[Response Multiplier]]</f>
        <v>6</v>
      </c>
      <c r="M4920" t="str" cm="1">
        <f t="array" ref="M4920">_xlfn.IFS(tbl_logs[[#This Row],[Total Score]]&lt;=4, "Low", tbl_logs[[#This Row],[Total Score]]&lt;=10, "Medium", tbl_logs[[#This Row],[Total Score]]&lt;=19, "High", tbl_logs[[#This Row],[Total Score]]&lt;=25, "Very High")</f>
        <v>Medium</v>
      </c>
      <c r="N4920" t="str" cm="1">
        <f t="array" ref="N4920">_xlfn.IFS(tbl_logs[[#This Row],[Total Score]]&lt;=4, "Low", tbl_logs[[#This Row],[Total Score]]&lt;=10, "Medium", tbl_logs[[#This Row],[Total Score]]&lt;=17, "High", tbl_logs[[#This Row],[Total Score]]&lt;=25, "Critical")</f>
        <v>Medium</v>
      </c>
    </row>
    <row r="4921" spans="1:14" x14ac:dyDescent="0.3">
      <c r="A4921" t="s">
        <v>2646</v>
      </c>
      <c r="B4921" s="1">
        <v>46112.674305555556</v>
      </c>
      <c r="C4921" t="s">
        <v>7</v>
      </c>
      <c r="D4921" t="s">
        <v>18</v>
      </c>
      <c r="E4921" t="s">
        <v>19</v>
      </c>
      <c r="F4921" t="s">
        <v>20</v>
      </c>
      <c r="G4921" s="2">
        <v>0.6743055555555556</v>
      </c>
      <c r="H4921" s="3">
        <v>46112</v>
      </c>
      <c r="I4921">
        <v>3</v>
      </c>
      <c r="J4921">
        <f>_xlfn.XLOOKUP(tbl_logs[[#This Row],[Target_Department]],tbl_DeptWeight[Department], tbl_DeptWeight[Impact Score])</f>
        <v>3</v>
      </c>
      <c r="K4921">
        <f>_xlfn.XLOOKUP(tbl_logs[[#This Row],[Employee_Action]],tbl_ResponseLikelihood[Employee Action],tbl_ResponseLikelihood[Likelihood Score])</f>
        <v>2</v>
      </c>
      <c r="L4921">
        <f>tbl_logs[[#This Row],[Impact Score]]*tbl_logs[[#This Row],[Response Multiplier]]</f>
        <v>6</v>
      </c>
      <c r="M4921" t="str" cm="1">
        <f t="array" ref="M4921">_xlfn.IFS(tbl_logs[[#This Row],[Total Score]]&lt;=4, "Low", tbl_logs[[#This Row],[Total Score]]&lt;=10, "Medium", tbl_logs[[#This Row],[Total Score]]&lt;=19, "High", tbl_logs[[#This Row],[Total Score]]&lt;=25, "Very High")</f>
        <v>Medium</v>
      </c>
      <c r="N4921" t="str" cm="1">
        <f t="array" ref="N4921">_xlfn.IFS(tbl_logs[[#This Row],[Total Score]]&lt;=4, "Low", tbl_logs[[#This Row],[Total Score]]&lt;=10, "Medium", tbl_logs[[#This Row],[Total Score]]&lt;=17, "High", tbl_logs[[#This Row],[Total Score]]&lt;=25, "Critical")</f>
        <v>Medium</v>
      </c>
    </row>
    <row r="4922" spans="1:14" x14ac:dyDescent="0.3">
      <c r="A4922" t="s">
        <v>110</v>
      </c>
      <c r="B4922" s="1">
        <v>46112.680555555555</v>
      </c>
      <c r="C4922" t="s">
        <v>7</v>
      </c>
      <c r="D4922" t="s">
        <v>22</v>
      </c>
      <c r="E4922" t="s">
        <v>16</v>
      </c>
      <c r="F4922" t="s">
        <v>33</v>
      </c>
      <c r="G4922" s="2">
        <v>0.68055555555555558</v>
      </c>
      <c r="H4922" s="3">
        <v>46112</v>
      </c>
      <c r="I4922">
        <v>3</v>
      </c>
      <c r="J4922">
        <f>_xlfn.XLOOKUP(tbl_logs[[#This Row],[Target_Department]],tbl_DeptWeight[Department], tbl_DeptWeight[Impact Score])</f>
        <v>3</v>
      </c>
      <c r="K4922">
        <f>_xlfn.XLOOKUP(tbl_logs[[#This Row],[Employee_Action]],tbl_ResponseLikelihood[Employee Action],tbl_ResponseLikelihood[Likelihood Score])</f>
        <v>4</v>
      </c>
      <c r="L4922">
        <f>tbl_logs[[#This Row],[Impact Score]]*tbl_logs[[#This Row],[Response Multiplier]]</f>
        <v>12</v>
      </c>
      <c r="M4922" t="str" cm="1">
        <f t="array" ref="M4922">_xlfn.IFS(tbl_logs[[#This Row],[Total Score]]&lt;=4, "Low", tbl_logs[[#This Row],[Total Score]]&lt;=10, "Medium", tbl_logs[[#This Row],[Total Score]]&lt;=19, "High", tbl_logs[[#This Row],[Total Score]]&lt;=25, "Very High")</f>
        <v>High</v>
      </c>
      <c r="N4922" t="str" cm="1">
        <f t="array" ref="N4922">_xlfn.IFS(tbl_logs[[#This Row],[Total Score]]&lt;=4, "Low", tbl_logs[[#This Row],[Total Score]]&lt;=10, "Medium", tbl_logs[[#This Row],[Total Score]]&lt;=17, "High", tbl_logs[[#This Row],[Total Score]]&lt;=25, "Critical")</f>
        <v>High</v>
      </c>
    </row>
    <row r="4923" spans="1:14" x14ac:dyDescent="0.3">
      <c r="A4923" t="s">
        <v>386</v>
      </c>
      <c r="B4923" s="1">
        <v>46112.681250000001</v>
      </c>
      <c r="C4923" t="s">
        <v>7</v>
      </c>
      <c r="D4923" t="s">
        <v>22</v>
      </c>
      <c r="E4923" t="s">
        <v>9</v>
      </c>
      <c r="F4923" t="s">
        <v>20</v>
      </c>
      <c r="G4923" s="2">
        <v>0.68125000000000002</v>
      </c>
      <c r="H4923" s="3">
        <v>46112</v>
      </c>
      <c r="I4923">
        <v>3</v>
      </c>
      <c r="J4923">
        <f>_xlfn.XLOOKUP(tbl_logs[[#This Row],[Target_Department]],tbl_DeptWeight[Department], tbl_DeptWeight[Impact Score])</f>
        <v>3</v>
      </c>
      <c r="K4923">
        <f>_xlfn.XLOOKUP(tbl_logs[[#This Row],[Employee_Action]],tbl_ResponseLikelihood[Employee Action],tbl_ResponseLikelihood[Likelihood Score])</f>
        <v>2</v>
      </c>
      <c r="L4923">
        <f>tbl_logs[[#This Row],[Impact Score]]*tbl_logs[[#This Row],[Response Multiplier]]</f>
        <v>6</v>
      </c>
      <c r="M4923" t="str" cm="1">
        <f t="array" ref="M4923">_xlfn.IFS(tbl_logs[[#This Row],[Total Score]]&lt;=4, "Low", tbl_logs[[#This Row],[Total Score]]&lt;=10, "Medium", tbl_logs[[#This Row],[Total Score]]&lt;=19, "High", tbl_logs[[#This Row],[Total Score]]&lt;=25, "Very High")</f>
        <v>Medium</v>
      </c>
      <c r="N4923" t="str" cm="1">
        <f t="array" ref="N4923">_xlfn.IFS(tbl_logs[[#This Row],[Total Score]]&lt;=4, "Low", tbl_logs[[#This Row],[Total Score]]&lt;=10, "Medium", tbl_logs[[#This Row],[Total Score]]&lt;=17, "High", tbl_logs[[#This Row],[Total Score]]&lt;=25, "Critical")</f>
        <v>Medium</v>
      </c>
    </row>
    <row r="4924" spans="1:14" x14ac:dyDescent="0.3">
      <c r="A4924" t="s">
        <v>4512</v>
      </c>
      <c r="B4924" s="1">
        <v>46112.758333333331</v>
      </c>
      <c r="C4924" t="s">
        <v>40</v>
      </c>
      <c r="D4924" t="s">
        <v>15</v>
      </c>
      <c r="E4924" t="s">
        <v>16</v>
      </c>
      <c r="F4924" t="s">
        <v>13</v>
      </c>
      <c r="G4924" s="2">
        <v>0.7583333333333333</v>
      </c>
      <c r="H4924" s="3">
        <v>46112</v>
      </c>
      <c r="I4924">
        <v>3</v>
      </c>
      <c r="J4924">
        <f>_xlfn.XLOOKUP(tbl_logs[[#This Row],[Target_Department]],tbl_DeptWeight[Department], tbl_DeptWeight[Impact Score])</f>
        <v>5</v>
      </c>
      <c r="K4924">
        <f>_xlfn.XLOOKUP(tbl_logs[[#This Row],[Employee_Action]],tbl_ResponseLikelihood[Employee Action],tbl_ResponseLikelihood[Likelihood Score])</f>
        <v>1</v>
      </c>
      <c r="L4924">
        <f>tbl_logs[[#This Row],[Impact Score]]*tbl_logs[[#This Row],[Response Multiplier]]</f>
        <v>5</v>
      </c>
      <c r="M4924" t="str" cm="1">
        <f t="array" ref="M4924">_xlfn.IFS(tbl_logs[[#This Row],[Total Score]]&lt;=4, "Low", tbl_logs[[#This Row],[Total Score]]&lt;=10, "Medium", tbl_logs[[#This Row],[Total Score]]&lt;=19, "High", tbl_logs[[#This Row],[Total Score]]&lt;=25, "Very High")</f>
        <v>Medium</v>
      </c>
      <c r="N4924" t="str" cm="1">
        <f t="array" ref="N4924">_xlfn.IFS(tbl_logs[[#This Row],[Total Score]]&lt;=4, "Low", tbl_logs[[#This Row],[Total Score]]&lt;=10, "Medium", tbl_logs[[#This Row],[Total Score]]&lt;=17, "High", tbl_logs[[#This Row],[Total Score]]&lt;=25, "Critical")</f>
        <v>Medium</v>
      </c>
    </row>
    <row r="4925" spans="1:14" x14ac:dyDescent="0.3">
      <c r="A4925" t="s">
        <v>3928</v>
      </c>
      <c r="B4925" s="1">
        <v>46112.759722222225</v>
      </c>
      <c r="C4925" t="s">
        <v>26</v>
      </c>
      <c r="D4925" t="s">
        <v>15</v>
      </c>
      <c r="E4925" t="s">
        <v>19</v>
      </c>
      <c r="F4925" t="s">
        <v>10</v>
      </c>
      <c r="G4925" s="2">
        <v>0.75972222222222219</v>
      </c>
      <c r="H4925" s="3">
        <v>46112</v>
      </c>
      <c r="I4925">
        <v>3</v>
      </c>
      <c r="J4925">
        <f>_xlfn.XLOOKUP(tbl_logs[[#This Row],[Target_Department]],tbl_DeptWeight[Department], tbl_DeptWeight[Impact Score])</f>
        <v>3</v>
      </c>
      <c r="K4925">
        <f>_xlfn.XLOOKUP(tbl_logs[[#This Row],[Employee_Action]],tbl_ResponseLikelihood[Employee Action],tbl_ResponseLikelihood[Likelihood Score])</f>
        <v>2</v>
      </c>
      <c r="L4925">
        <f>tbl_logs[[#This Row],[Impact Score]]*tbl_logs[[#This Row],[Response Multiplier]]</f>
        <v>6</v>
      </c>
      <c r="M4925" t="str" cm="1">
        <f t="array" ref="M4925">_xlfn.IFS(tbl_logs[[#This Row],[Total Score]]&lt;=4, "Low", tbl_logs[[#This Row],[Total Score]]&lt;=10, "Medium", tbl_logs[[#This Row],[Total Score]]&lt;=19, "High", tbl_logs[[#This Row],[Total Score]]&lt;=25, "Very High")</f>
        <v>Medium</v>
      </c>
      <c r="N4925" t="str" cm="1">
        <f t="array" ref="N4925">_xlfn.IFS(tbl_logs[[#This Row],[Total Score]]&lt;=4, "Low", tbl_logs[[#This Row],[Total Score]]&lt;=10, "Medium", tbl_logs[[#This Row],[Total Score]]&lt;=17, "High", tbl_logs[[#This Row],[Total Score]]&lt;=25, "Critical")</f>
        <v>Medium</v>
      </c>
    </row>
    <row r="4926" spans="1:14" x14ac:dyDescent="0.3">
      <c r="A4926" t="s">
        <v>1542</v>
      </c>
      <c r="B4926" s="1">
        <v>46112.768750000003</v>
      </c>
      <c r="C4926" t="s">
        <v>7</v>
      </c>
      <c r="D4926" t="s">
        <v>18</v>
      </c>
      <c r="E4926" t="s">
        <v>19</v>
      </c>
      <c r="F4926" t="s">
        <v>20</v>
      </c>
      <c r="G4926" s="2">
        <v>0.76875000000000004</v>
      </c>
      <c r="H4926" s="3">
        <v>46112</v>
      </c>
      <c r="I4926">
        <v>3</v>
      </c>
      <c r="J4926">
        <f>_xlfn.XLOOKUP(tbl_logs[[#This Row],[Target_Department]],tbl_DeptWeight[Department], tbl_DeptWeight[Impact Score])</f>
        <v>3</v>
      </c>
      <c r="K4926">
        <f>_xlfn.XLOOKUP(tbl_logs[[#This Row],[Employee_Action]],tbl_ResponseLikelihood[Employee Action],tbl_ResponseLikelihood[Likelihood Score])</f>
        <v>2</v>
      </c>
      <c r="L4926">
        <f>tbl_logs[[#This Row],[Impact Score]]*tbl_logs[[#This Row],[Response Multiplier]]</f>
        <v>6</v>
      </c>
      <c r="M4926" t="str" cm="1">
        <f t="array" ref="M4926">_xlfn.IFS(tbl_logs[[#This Row],[Total Score]]&lt;=4, "Low", tbl_logs[[#This Row],[Total Score]]&lt;=10, "Medium", tbl_logs[[#This Row],[Total Score]]&lt;=19, "High", tbl_logs[[#This Row],[Total Score]]&lt;=25, "Very High")</f>
        <v>Medium</v>
      </c>
      <c r="N4926" t="str" cm="1">
        <f t="array" ref="N4926">_xlfn.IFS(tbl_logs[[#This Row],[Total Score]]&lt;=4, "Low", tbl_logs[[#This Row],[Total Score]]&lt;=10, "Medium", tbl_logs[[#This Row],[Total Score]]&lt;=17, "High", tbl_logs[[#This Row],[Total Score]]&lt;=25, "Critical")</f>
        <v>Medium</v>
      </c>
    </row>
    <row r="4927" spans="1:14" x14ac:dyDescent="0.3">
      <c r="A4927" t="s">
        <v>2210</v>
      </c>
      <c r="B4927" s="1">
        <v>46112.783333333333</v>
      </c>
      <c r="C4927" t="s">
        <v>7</v>
      </c>
      <c r="D4927" t="s">
        <v>15</v>
      </c>
      <c r="E4927" t="s">
        <v>16</v>
      </c>
      <c r="F4927" t="s">
        <v>10</v>
      </c>
      <c r="G4927" s="2">
        <v>0.78333333333333333</v>
      </c>
      <c r="H4927" s="3">
        <v>46112</v>
      </c>
      <c r="I4927">
        <v>3</v>
      </c>
      <c r="J4927">
        <f>_xlfn.XLOOKUP(tbl_logs[[#This Row],[Target_Department]],tbl_DeptWeight[Department], tbl_DeptWeight[Impact Score])</f>
        <v>3</v>
      </c>
      <c r="K4927">
        <f>_xlfn.XLOOKUP(tbl_logs[[#This Row],[Employee_Action]],tbl_ResponseLikelihood[Employee Action],tbl_ResponseLikelihood[Likelihood Score])</f>
        <v>2</v>
      </c>
      <c r="L4927">
        <f>tbl_logs[[#This Row],[Impact Score]]*tbl_logs[[#This Row],[Response Multiplier]]</f>
        <v>6</v>
      </c>
      <c r="M4927" t="str" cm="1">
        <f t="array" ref="M4927">_xlfn.IFS(tbl_logs[[#This Row],[Total Score]]&lt;=4, "Low", tbl_logs[[#This Row],[Total Score]]&lt;=10, "Medium", tbl_logs[[#This Row],[Total Score]]&lt;=19, "High", tbl_logs[[#This Row],[Total Score]]&lt;=25, "Very High")</f>
        <v>Medium</v>
      </c>
      <c r="N4927" t="str" cm="1">
        <f t="array" ref="N4927">_xlfn.IFS(tbl_logs[[#This Row],[Total Score]]&lt;=4, "Low", tbl_logs[[#This Row],[Total Score]]&lt;=10, "Medium", tbl_logs[[#This Row],[Total Score]]&lt;=17, "High", tbl_logs[[#This Row],[Total Score]]&lt;=25, "Critical")</f>
        <v>Medium</v>
      </c>
    </row>
    <row r="4928" spans="1:14" x14ac:dyDescent="0.3">
      <c r="A4928" t="s">
        <v>2275</v>
      </c>
      <c r="B4928" s="1">
        <v>46112.80972222222</v>
      </c>
      <c r="C4928" t="s">
        <v>7</v>
      </c>
      <c r="D4928" t="s">
        <v>18</v>
      </c>
      <c r="E4928" t="s">
        <v>19</v>
      </c>
      <c r="F4928" t="s">
        <v>10</v>
      </c>
      <c r="G4928" s="2">
        <v>0.80972222222222223</v>
      </c>
      <c r="H4928" s="3">
        <v>46112</v>
      </c>
      <c r="I4928">
        <v>3</v>
      </c>
      <c r="J4928">
        <f>_xlfn.XLOOKUP(tbl_logs[[#This Row],[Target_Department]],tbl_DeptWeight[Department], tbl_DeptWeight[Impact Score])</f>
        <v>3</v>
      </c>
      <c r="K4928">
        <f>_xlfn.XLOOKUP(tbl_logs[[#This Row],[Employee_Action]],tbl_ResponseLikelihood[Employee Action],tbl_ResponseLikelihood[Likelihood Score])</f>
        <v>2</v>
      </c>
      <c r="L4928">
        <f>tbl_logs[[#This Row],[Impact Score]]*tbl_logs[[#This Row],[Response Multiplier]]</f>
        <v>6</v>
      </c>
      <c r="M4928" t="str" cm="1">
        <f t="array" ref="M4928">_xlfn.IFS(tbl_logs[[#This Row],[Total Score]]&lt;=4, "Low", tbl_logs[[#This Row],[Total Score]]&lt;=10, "Medium", tbl_logs[[#This Row],[Total Score]]&lt;=19, "High", tbl_logs[[#This Row],[Total Score]]&lt;=25, "Very High")</f>
        <v>Medium</v>
      </c>
      <c r="N4928" t="str" cm="1">
        <f t="array" ref="N4928">_xlfn.IFS(tbl_logs[[#This Row],[Total Score]]&lt;=4, "Low", tbl_logs[[#This Row],[Total Score]]&lt;=10, "Medium", tbl_logs[[#This Row],[Total Score]]&lt;=17, "High", tbl_logs[[#This Row],[Total Score]]&lt;=25, "Critical")</f>
        <v>Medium</v>
      </c>
    </row>
    <row r="4929" spans="1:14" x14ac:dyDescent="0.3">
      <c r="A4929" t="s">
        <v>1220</v>
      </c>
      <c r="B4929" s="1">
        <v>46112.8125</v>
      </c>
      <c r="C4929" t="s">
        <v>7</v>
      </c>
      <c r="D4929" t="s">
        <v>18</v>
      </c>
      <c r="E4929" t="s">
        <v>19</v>
      </c>
      <c r="F4929" t="s">
        <v>10</v>
      </c>
      <c r="G4929" s="2">
        <v>0.8125</v>
      </c>
      <c r="H4929" s="3">
        <v>46112</v>
      </c>
      <c r="I4929">
        <v>3</v>
      </c>
      <c r="J4929">
        <f>_xlfn.XLOOKUP(tbl_logs[[#This Row],[Target_Department]],tbl_DeptWeight[Department], tbl_DeptWeight[Impact Score])</f>
        <v>3</v>
      </c>
      <c r="K4929">
        <f>_xlfn.XLOOKUP(tbl_logs[[#This Row],[Employee_Action]],tbl_ResponseLikelihood[Employee Action],tbl_ResponseLikelihood[Likelihood Score])</f>
        <v>2</v>
      </c>
      <c r="L4929">
        <f>tbl_logs[[#This Row],[Impact Score]]*tbl_logs[[#This Row],[Response Multiplier]]</f>
        <v>6</v>
      </c>
      <c r="M4929" t="str" cm="1">
        <f t="array" ref="M4929">_xlfn.IFS(tbl_logs[[#This Row],[Total Score]]&lt;=4, "Low", tbl_logs[[#This Row],[Total Score]]&lt;=10, "Medium", tbl_logs[[#This Row],[Total Score]]&lt;=19, "High", tbl_logs[[#This Row],[Total Score]]&lt;=25, "Very High")</f>
        <v>Medium</v>
      </c>
      <c r="N4929" t="str" cm="1">
        <f t="array" ref="N4929">_xlfn.IFS(tbl_logs[[#This Row],[Total Score]]&lt;=4, "Low", tbl_logs[[#This Row],[Total Score]]&lt;=10, "Medium", tbl_logs[[#This Row],[Total Score]]&lt;=17, "High", tbl_logs[[#This Row],[Total Score]]&lt;=25, "Critical")</f>
        <v>Medium</v>
      </c>
    </row>
    <row r="4930" spans="1:14" x14ac:dyDescent="0.3">
      <c r="A4930" t="s">
        <v>3862</v>
      </c>
      <c r="B4930" s="1">
        <v>46112.813888888886</v>
      </c>
      <c r="C4930" t="s">
        <v>12</v>
      </c>
      <c r="D4930" t="s">
        <v>18</v>
      </c>
      <c r="E4930" t="s">
        <v>19</v>
      </c>
      <c r="F4930" t="s">
        <v>13</v>
      </c>
      <c r="G4930" s="2">
        <v>0.81388888888888888</v>
      </c>
      <c r="H4930" s="3">
        <v>46112</v>
      </c>
      <c r="I4930">
        <v>3</v>
      </c>
      <c r="J4930">
        <f>_xlfn.XLOOKUP(tbl_logs[[#This Row],[Target_Department]],tbl_DeptWeight[Department], tbl_DeptWeight[Impact Score])</f>
        <v>1</v>
      </c>
      <c r="K4930">
        <f>_xlfn.XLOOKUP(tbl_logs[[#This Row],[Employee_Action]],tbl_ResponseLikelihood[Employee Action],tbl_ResponseLikelihood[Likelihood Score])</f>
        <v>1</v>
      </c>
      <c r="L4930">
        <f>tbl_logs[[#This Row],[Impact Score]]*tbl_logs[[#This Row],[Response Multiplier]]</f>
        <v>1</v>
      </c>
      <c r="M4930" t="str" cm="1">
        <f t="array" ref="M4930">_xlfn.IFS(tbl_logs[[#This Row],[Total Score]]&lt;=4, "Low", tbl_logs[[#This Row],[Total Score]]&lt;=10, "Medium", tbl_logs[[#This Row],[Total Score]]&lt;=19, "High", tbl_logs[[#This Row],[Total Score]]&lt;=25, "Very High")</f>
        <v>Low</v>
      </c>
      <c r="N4930" t="str" cm="1">
        <f t="array" ref="N4930">_xlfn.IFS(tbl_logs[[#This Row],[Total Score]]&lt;=4, "Low", tbl_logs[[#This Row],[Total Score]]&lt;=10, "Medium", tbl_logs[[#This Row],[Total Score]]&lt;=17, "High", tbl_logs[[#This Row],[Total Score]]&lt;=25, "Critical")</f>
        <v>Low</v>
      </c>
    </row>
    <row r="4931" spans="1:14" x14ac:dyDescent="0.3">
      <c r="A4931" t="s">
        <v>224</v>
      </c>
      <c r="B4931" s="1">
        <v>46112.820138888892</v>
      </c>
      <c r="C4931" t="s">
        <v>7</v>
      </c>
      <c r="D4931" t="s">
        <v>22</v>
      </c>
      <c r="E4931" t="s">
        <v>19</v>
      </c>
      <c r="F4931" t="s">
        <v>10</v>
      </c>
      <c r="G4931" s="2">
        <v>0.82013888888888886</v>
      </c>
      <c r="H4931" s="3">
        <v>46112</v>
      </c>
      <c r="I4931">
        <v>3</v>
      </c>
      <c r="J4931">
        <f>_xlfn.XLOOKUP(tbl_logs[[#This Row],[Target_Department]],tbl_DeptWeight[Department], tbl_DeptWeight[Impact Score])</f>
        <v>3</v>
      </c>
      <c r="K4931">
        <f>_xlfn.XLOOKUP(tbl_logs[[#This Row],[Employee_Action]],tbl_ResponseLikelihood[Employee Action],tbl_ResponseLikelihood[Likelihood Score])</f>
        <v>2</v>
      </c>
      <c r="L4931">
        <f>tbl_logs[[#This Row],[Impact Score]]*tbl_logs[[#This Row],[Response Multiplier]]</f>
        <v>6</v>
      </c>
      <c r="M4931" t="str" cm="1">
        <f t="array" ref="M4931">_xlfn.IFS(tbl_logs[[#This Row],[Total Score]]&lt;=4, "Low", tbl_logs[[#This Row],[Total Score]]&lt;=10, "Medium", tbl_logs[[#This Row],[Total Score]]&lt;=19, "High", tbl_logs[[#This Row],[Total Score]]&lt;=25, "Very High")</f>
        <v>Medium</v>
      </c>
      <c r="N4931" t="str" cm="1">
        <f t="array" ref="N4931">_xlfn.IFS(tbl_logs[[#This Row],[Total Score]]&lt;=4, "Low", tbl_logs[[#This Row],[Total Score]]&lt;=10, "Medium", tbl_logs[[#This Row],[Total Score]]&lt;=17, "High", tbl_logs[[#This Row],[Total Score]]&lt;=25, "Critical")</f>
        <v>Medium</v>
      </c>
    </row>
    <row r="4932" spans="1:14" x14ac:dyDescent="0.3">
      <c r="A4932" t="s">
        <v>3346</v>
      </c>
      <c r="B4932" s="1">
        <v>46112.84375</v>
      </c>
      <c r="C4932" t="s">
        <v>40</v>
      </c>
      <c r="D4932" t="s">
        <v>15</v>
      </c>
      <c r="E4932" t="s">
        <v>16</v>
      </c>
      <c r="F4932" t="s">
        <v>13</v>
      </c>
      <c r="G4932" s="2">
        <v>0.84375</v>
      </c>
      <c r="H4932" s="3">
        <v>46112</v>
      </c>
      <c r="I4932">
        <v>3</v>
      </c>
      <c r="J4932">
        <f>_xlfn.XLOOKUP(tbl_logs[[#This Row],[Target_Department]],tbl_DeptWeight[Department], tbl_DeptWeight[Impact Score])</f>
        <v>5</v>
      </c>
      <c r="K4932">
        <f>_xlfn.XLOOKUP(tbl_logs[[#This Row],[Employee_Action]],tbl_ResponseLikelihood[Employee Action],tbl_ResponseLikelihood[Likelihood Score])</f>
        <v>1</v>
      </c>
      <c r="L4932">
        <f>tbl_logs[[#This Row],[Impact Score]]*tbl_logs[[#This Row],[Response Multiplier]]</f>
        <v>5</v>
      </c>
      <c r="M4932" t="str" cm="1">
        <f t="array" ref="M4932">_xlfn.IFS(tbl_logs[[#This Row],[Total Score]]&lt;=4, "Low", tbl_logs[[#This Row],[Total Score]]&lt;=10, "Medium", tbl_logs[[#This Row],[Total Score]]&lt;=19, "High", tbl_logs[[#This Row],[Total Score]]&lt;=25, "Very High")</f>
        <v>Medium</v>
      </c>
      <c r="N4932" t="str" cm="1">
        <f t="array" ref="N4932">_xlfn.IFS(tbl_logs[[#This Row],[Total Score]]&lt;=4, "Low", tbl_logs[[#This Row],[Total Score]]&lt;=10, "Medium", tbl_logs[[#This Row],[Total Score]]&lt;=17, "High", tbl_logs[[#This Row],[Total Score]]&lt;=25, "Critical")</f>
        <v>Medium</v>
      </c>
    </row>
    <row r="4933" spans="1:14" x14ac:dyDescent="0.3">
      <c r="A4933" t="s">
        <v>4928</v>
      </c>
      <c r="B4933" s="1">
        <v>46112.844444444447</v>
      </c>
      <c r="C4933" t="s">
        <v>7</v>
      </c>
      <c r="D4933" t="s">
        <v>18</v>
      </c>
      <c r="E4933" t="s">
        <v>19</v>
      </c>
      <c r="F4933" t="s">
        <v>53</v>
      </c>
      <c r="G4933" s="2">
        <v>0.84444444444444444</v>
      </c>
      <c r="H4933" s="3">
        <v>46112</v>
      </c>
      <c r="I4933">
        <v>3</v>
      </c>
      <c r="J4933">
        <f>_xlfn.XLOOKUP(tbl_logs[[#This Row],[Target_Department]],tbl_DeptWeight[Department], tbl_DeptWeight[Impact Score])</f>
        <v>3</v>
      </c>
      <c r="K4933">
        <f>_xlfn.XLOOKUP(tbl_logs[[#This Row],[Employee_Action]],tbl_ResponseLikelihood[Employee Action],tbl_ResponseLikelihood[Likelihood Score])</f>
        <v>5</v>
      </c>
      <c r="L4933">
        <f>tbl_logs[[#This Row],[Impact Score]]*tbl_logs[[#This Row],[Response Multiplier]]</f>
        <v>15</v>
      </c>
      <c r="M4933" t="str" cm="1">
        <f t="array" ref="M4933">_xlfn.IFS(tbl_logs[[#This Row],[Total Score]]&lt;=4, "Low", tbl_logs[[#This Row],[Total Score]]&lt;=10, "Medium", tbl_logs[[#This Row],[Total Score]]&lt;=19, "High", tbl_logs[[#This Row],[Total Score]]&lt;=25, "Very High")</f>
        <v>High</v>
      </c>
      <c r="N4933" t="str" cm="1">
        <f t="array" ref="N4933">_xlfn.IFS(tbl_logs[[#This Row],[Total Score]]&lt;=4, "Low", tbl_logs[[#This Row],[Total Score]]&lt;=10, "Medium", tbl_logs[[#This Row],[Total Score]]&lt;=17, "High", tbl_logs[[#This Row],[Total Score]]&lt;=25, "Critical")</f>
        <v>High</v>
      </c>
    </row>
    <row r="4934" spans="1:14" x14ac:dyDescent="0.3">
      <c r="A4934" t="s">
        <v>3429</v>
      </c>
      <c r="B4934" s="1">
        <v>46112.845138888886</v>
      </c>
      <c r="C4934" t="s">
        <v>7</v>
      </c>
      <c r="D4934" t="s">
        <v>18</v>
      </c>
      <c r="E4934" t="s">
        <v>19</v>
      </c>
      <c r="F4934" t="s">
        <v>10</v>
      </c>
      <c r="G4934" s="2">
        <v>0.84513888888888888</v>
      </c>
      <c r="H4934" s="3">
        <v>46112</v>
      </c>
      <c r="I4934">
        <v>3</v>
      </c>
      <c r="J4934">
        <f>_xlfn.XLOOKUP(tbl_logs[[#This Row],[Target_Department]],tbl_DeptWeight[Department], tbl_DeptWeight[Impact Score])</f>
        <v>3</v>
      </c>
      <c r="K4934">
        <f>_xlfn.XLOOKUP(tbl_logs[[#This Row],[Employee_Action]],tbl_ResponseLikelihood[Employee Action],tbl_ResponseLikelihood[Likelihood Score])</f>
        <v>2</v>
      </c>
      <c r="L4934">
        <f>tbl_logs[[#This Row],[Impact Score]]*tbl_logs[[#This Row],[Response Multiplier]]</f>
        <v>6</v>
      </c>
      <c r="M4934" t="str" cm="1">
        <f t="array" ref="M4934">_xlfn.IFS(tbl_logs[[#This Row],[Total Score]]&lt;=4, "Low", tbl_logs[[#This Row],[Total Score]]&lt;=10, "Medium", tbl_logs[[#This Row],[Total Score]]&lt;=19, "High", tbl_logs[[#This Row],[Total Score]]&lt;=25, "Very High")</f>
        <v>Medium</v>
      </c>
      <c r="N4934" t="str" cm="1">
        <f t="array" ref="N4934">_xlfn.IFS(tbl_logs[[#This Row],[Total Score]]&lt;=4, "Low", tbl_logs[[#This Row],[Total Score]]&lt;=10, "Medium", tbl_logs[[#This Row],[Total Score]]&lt;=17, "High", tbl_logs[[#This Row],[Total Score]]&lt;=25, "Critical")</f>
        <v>Medium</v>
      </c>
    </row>
    <row r="4935" spans="1:14" x14ac:dyDescent="0.3">
      <c r="A4935" t="s">
        <v>651</v>
      </c>
      <c r="B4935" s="1">
        <v>46112.870833333334</v>
      </c>
      <c r="C4935" t="s">
        <v>7</v>
      </c>
      <c r="D4935" t="s">
        <v>15</v>
      </c>
      <c r="E4935" t="s">
        <v>31</v>
      </c>
      <c r="F4935" t="s">
        <v>20</v>
      </c>
      <c r="G4935" s="2">
        <v>0.87083333333333335</v>
      </c>
      <c r="H4935" s="3">
        <v>46112</v>
      </c>
      <c r="I4935">
        <v>3</v>
      </c>
      <c r="J4935">
        <f>_xlfn.XLOOKUP(tbl_logs[[#This Row],[Target_Department]],tbl_DeptWeight[Department], tbl_DeptWeight[Impact Score])</f>
        <v>3</v>
      </c>
      <c r="K4935">
        <f>_xlfn.XLOOKUP(tbl_logs[[#This Row],[Employee_Action]],tbl_ResponseLikelihood[Employee Action],tbl_ResponseLikelihood[Likelihood Score])</f>
        <v>2</v>
      </c>
      <c r="L4935">
        <f>tbl_logs[[#This Row],[Impact Score]]*tbl_logs[[#This Row],[Response Multiplier]]</f>
        <v>6</v>
      </c>
      <c r="M4935" t="str" cm="1">
        <f t="array" ref="M4935">_xlfn.IFS(tbl_logs[[#This Row],[Total Score]]&lt;=4, "Low", tbl_logs[[#This Row],[Total Score]]&lt;=10, "Medium", tbl_logs[[#This Row],[Total Score]]&lt;=19, "High", tbl_logs[[#This Row],[Total Score]]&lt;=25, "Very High")</f>
        <v>Medium</v>
      </c>
      <c r="N4935" t="str" cm="1">
        <f t="array" ref="N4935">_xlfn.IFS(tbl_logs[[#This Row],[Total Score]]&lt;=4, "Low", tbl_logs[[#This Row],[Total Score]]&lt;=10, "Medium", tbl_logs[[#This Row],[Total Score]]&lt;=17, "High", tbl_logs[[#This Row],[Total Score]]&lt;=25, "Critical")</f>
        <v>Medium</v>
      </c>
    </row>
    <row r="4936" spans="1:14" x14ac:dyDescent="0.3">
      <c r="A4936" t="s">
        <v>747</v>
      </c>
      <c r="B4936" s="1">
        <v>46112.874305555553</v>
      </c>
      <c r="C4936" t="s">
        <v>26</v>
      </c>
      <c r="D4936" t="s">
        <v>22</v>
      </c>
      <c r="E4936" t="s">
        <v>16</v>
      </c>
      <c r="F4936" t="s">
        <v>13</v>
      </c>
      <c r="G4936" s="2">
        <v>0.87430555555555556</v>
      </c>
      <c r="H4936" s="3">
        <v>46112</v>
      </c>
      <c r="I4936">
        <v>3</v>
      </c>
      <c r="J4936">
        <f>_xlfn.XLOOKUP(tbl_logs[[#This Row],[Target_Department]],tbl_DeptWeight[Department], tbl_DeptWeight[Impact Score])</f>
        <v>3</v>
      </c>
      <c r="K4936">
        <f>_xlfn.XLOOKUP(tbl_logs[[#This Row],[Employee_Action]],tbl_ResponseLikelihood[Employee Action],tbl_ResponseLikelihood[Likelihood Score])</f>
        <v>1</v>
      </c>
      <c r="L4936">
        <f>tbl_logs[[#This Row],[Impact Score]]*tbl_logs[[#This Row],[Response Multiplier]]</f>
        <v>3</v>
      </c>
      <c r="M4936" t="str" cm="1">
        <f t="array" ref="M4936">_xlfn.IFS(tbl_logs[[#This Row],[Total Score]]&lt;=4, "Low", tbl_logs[[#This Row],[Total Score]]&lt;=10, "Medium", tbl_logs[[#This Row],[Total Score]]&lt;=19, "High", tbl_logs[[#This Row],[Total Score]]&lt;=25, "Very High")</f>
        <v>Low</v>
      </c>
      <c r="N4936" t="str" cm="1">
        <f t="array" ref="N4936">_xlfn.IFS(tbl_logs[[#This Row],[Total Score]]&lt;=4, "Low", tbl_logs[[#This Row],[Total Score]]&lt;=10, "Medium", tbl_logs[[#This Row],[Total Score]]&lt;=17, "High", tbl_logs[[#This Row],[Total Score]]&lt;=25, "Critical")</f>
        <v>Low</v>
      </c>
    </row>
    <row r="4937" spans="1:14" x14ac:dyDescent="0.3">
      <c r="A4937" t="s">
        <v>390</v>
      </c>
      <c r="B4937" s="1">
        <v>46112.88958333333</v>
      </c>
      <c r="C4937" t="s">
        <v>7</v>
      </c>
      <c r="D4937" t="s">
        <v>18</v>
      </c>
      <c r="E4937" t="s">
        <v>19</v>
      </c>
      <c r="F4937" t="s">
        <v>10</v>
      </c>
      <c r="G4937" s="2">
        <v>0.88958333333333328</v>
      </c>
      <c r="H4937" s="3">
        <v>46112</v>
      </c>
      <c r="I4937">
        <v>3</v>
      </c>
      <c r="J4937">
        <f>_xlfn.XLOOKUP(tbl_logs[[#This Row],[Target_Department]],tbl_DeptWeight[Department], tbl_DeptWeight[Impact Score])</f>
        <v>3</v>
      </c>
      <c r="K4937">
        <f>_xlfn.XLOOKUP(tbl_logs[[#This Row],[Employee_Action]],tbl_ResponseLikelihood[Employee Action],tbl_ResponseLikelihood[Likelihood Score])</f>
        <v>2</v>
      </c>
      <c r="L4937">
        <f>tbl_logs[[#This Row],[Impact Score]]*tbl_logs[[#This Row],[Response Multiplier]]</f>
        <v>6</v>
      </c>
      <c r="M4937" t="str" cm="1">
        <f t="array" ref="M4937">_xlfn.IFS(tbl_logs[[#This Row],[Total Score]]&lt;=4, "Low", tbl_logs[[#This Row],[Total Score]]&lt;=10, "Medium", tbl_logs[[#This Row],[Total Score]]&lt;=19, "High", tbl_logs[[#This Row],[Total Score]]&lt;=25, "Very High")</f>
        <v>Medium</v>
      </c>
      <c r="N4937" t="str" cm="1">
        <f t="array" ref="N4937">_xlfn.IFS(tbl_logs[[#This Row],[Total Score]]&lt;=4, "Low", tbl_logs[[#This Row],[Total Score]]&lt;=10, "Medium", tbl_logs[[#This Row],[Total Score]]&lt;=17, "High", tbl_logs[[#This Row],[Total Score]]&lt;=25, "Critical")</f>
        <v>Medium</v>
      </c>
    </row>
    <row r="4938" spans="1:14" x14ac:dyDescent="0.3">
      <c r="A4938" t="s">
        <v>2147</v>
      </c>
      <c r="B4938" s="1">
        <v>46112.954861111109</v>
      </c>
      <c r="C4938" t="s">
        <v>35</v>
      </c>
      <c r="D4938" t="s">
        <v>22</v>
      </c>
      <c r="E4938" t="s">
        <v>9</v>
      </c>
      <c r="F4938" t="s">
        <v>10</v>
      </c>
      <c r="G4938" s="2">
        <v>0.95486111111111116</v>
      </c>
      <c r="H4938" s="3">
        <v>46112</v>
      </c>
      <c r="I4938">
        <v>3</v>
      </c>
      <c r="J4938">
        <f>_xlfn.XLOOKUP(tbl_logs[[#This Row],[Target_Department]],tbl_DeptWeight[Department], tbl_DeptWeight[Impact Score])</f>
        <v>1</v>
      </c>
      <c r="K4938">
        <f>_xlfn.XLOOKUP(tbl_logs[[#This Row],[Employee_Action]],tbl_ResponseLikelihood[Employee Action],tbl_ResponseLikelihood[Likelihood Score])</f>
        <v>2</v>
      </c>
      <c r="L4938">
        <f>tbl_logs[[#This Row],[Impact Score]]*tbl_logs[[#This Row],[Response Multiplier]]</f>
        <v>2</v>
      </c>
      <c r="M4938" t="str" cm="1">
        <f t="array" ref="M4938">_xlfn.IFS(tbl_logs[[#This Row],[Total Score]]&lt;=4, "Low", tbl_logs[[#This Row],[Total Score]]&lt;=10, "Medium", tbl_logs[[#This Row],[Total Score]]&lt;=19, "High", tbl_logs[[#This Row],[Total Score]]&lt;=25, "Very High")</f>
        <v>Low</v>
      </c>
      <c r="N4938" t="str" cm="1">
        <f t="array" ref="N4938">_xlfn.IFS(tbl_logs[[#This Row],[Total Score]]&lt;=4, "Low", tbl_logs[[#This Row],[Total Score]]&lt;=10, "Medium", tbl_logs[[#This Row],[Total Score]]&lt;=17, "High", tbl_logs[[#This Row],[Total Score]]&lt;=25, "Critical")</f>
        <v>Low</v>
      </c>
    </row>
    <row r="4939" spans="1:14" x14ac:dyDescent="0.3">
      <c r="A4939" t="s">
        <v>1223</v>
      </c>
      <c r="B4939" s="1">
        <v>46112.987500000003</v>
      </c>
      <c r="C4939" t="s">
        <v>12</v>
      </c>
      <c r="D4939" t="s">
        <v>15</v>
      </c>
      <c r="E4939" t="s">
        <v>31</v>
      </c>
      <c r="F4939" t="s">
        <v>10</v>
      </c>
      <c r="G4939" s="2">
        <v>0.98750000000000004</v>
      </c>
      <c r="H4939" s="3">
        <v>46112</v>
      </c>
      <c r="I4939">
        <v>3</v>
      </c>
      <c r="J4939">
        <f>_xlfn.XLOOKUP(tbl_logs[[#This Row],[Target_Department]],tbl_DeptWeight[Department], tbl_DeptWeight[Impact Score])</f>
        <v>1</v>
      </c>
      <c r="K4939">
        <f>_xlfn.XLOOKUP(tbl_logs[[#This Row],[Employee_Action]],tbl_ResponseLikelihood[Employee Action],tbl_ResponseLikelihood[Likelihood Score])</f>
        <v>2</v>
      </c>
      <c r="L4939">
        <f>tbl_logs[[#This Row],[Impact Score]]*tbl_logs[[#This Row],[Response Multiplier]]</f>
        <v>2</v>
      </c>
      <c r="M4939" t="str" cm="1">
        <f t="array" ref="M4939">_xlfn.IFS(tbl_logs[[#This Row],[Total Score]]&lt;=4, "Low", tbl_logs[[#This Row],[Total Score]]&lt;=10, "Medium", tbl_logs[[#This Row],[Total Score]]&lt;=19, "High", tbl_logs[[#This Row],[Total Score]]&lt;=25, "Very High")</f>
        <v>Low</v>
      </c>
      <c r="N4939" t="str" cm="1">
        <f t="array" ref="N4939">_xlfn.IFS(tbl_logs[[#This Row],[Total Score]]&lt;=4, "Low", tbl_logs[[#This Row],[Total Score]]&lt;=10, "Medium", tbl_logs[[#This Row],[Total Score]]&lt;=17, "High", tbl_logs[[#This Row],[Total Score]]&lt;=25, "Critical")</f>
        <v>Low</v>
      </c>
    </row>
    <row r="4940" spans="1:14" x14ac:dyDescent="0.3">
      <c r="A4940" t="s">
        <v>365</v>
      </c>
      <c r="B4940" s="1">
        <v>46112.991666666669</v>
      </c>
      <c r="C4940" t="s">
        <v>47</v>
      </c>
      <c r="D4940" t="s">
        <v>18</v>
      </c>
      <c r="E4940" t="s">
        <v>31</v>
      </c>
      <c r="F4940" t="s">
        <v>13</v>
      </c>
      <c r="G4940" s="2">
        <v>0.9916666666666667</v>
      </c>
      <c r="H4940" s="3">
        <v>46112</v>
      </c>
      <c r="I4940">
        <v>3</v>
      </c>
      <c r="J4940">
        <f>_xlfn.XLOOKUP(tbl_logs[[#This Row],[Target_Department]],tbl_DeptWeight[Department], tbl_DeptWeight[Impact Score])</f>
        <v>1</v>
      </c>
      <c r="K4940">
        <f>_xlfn.XLOOKUP(tbl_logs[[#This Row],[Employee_Action]],tbl_ResponseLikelihood[Employee Action],tbl_ResponseLikelihood[Likelihood Score])</f>
        <v>1</v>
      </c>
      <c r="L4940">
        <f>tbl_logs[[#This Row],[Impact Score]]*tbl_logs[[#This Row],[Response Multiplier]]</f>
        <v>1</v>
      </c>
      <c r="M4940" t="str" cm="1">
        <f t="array" ref="M4940">_xlfn.IFS(tbl_logs[[#This Row],[Total Score]]&lt;=4, "Low", tbl_logs[[#This Row],[Total Score]]&lt;=10, "Medium", tbl_logs[[#This Row],[Total Score]]&lt;=19, "High", tbl_logs[[#This Row],[Total Score]]&lt;=25, "Very High")</f>
        <v>Low</v>
      </c>
      <c r="N4940" t="str" cm="1">
        <f t="array" ref="N4940">_xlfn.IFS(tbl_logs[[#This Row],[Total Score]]&lt;=4, "Low", tbl_logs[[#This Row],[Total Score]]&lt;=10, "Medium", tbl_logs[[#This Row],[Total Score]]&lt;=17, "High", tbl_logs[[#This Row],[Total Score]]&lt;=25, "Critical")</f>
        <v>Low</v>
      </c>
    </row>
    <row r="4941" spans="1:14" x14ac:dyDescent="0.3">
      <c r="A4941" t="s">
        <v>425</v>
      </c>
      <c r="B4941" s="1">
        <v>46113.011111111111</v>
      </c>
      <c r="C4941" t="s">
        <v>7</v>
      </c>
      <c r="D4941" t="s">
        <v>22</v>
      </c>
      <c r="E4941" t="s">
        <v>19</v>
      </c>
      <c r="F4941" t="s">
        <v>10</v>
      </c>
      <c r="G4941" s="2">
        <v>1.1111111111111112E-2</v>
      </c>
      <c r="H4941" s="3">
        <v>46113</v>
      </c>
      <c r="I4941">
        <v>4</v>
      </c>
      <c r="J4941">
        <f>_xlfn.XLOOKUP(tbl_logs[[#This Row],[Target_Department]],tbl_DeptWeight[Department], tbl_DeptWeight[Impact Score])</f>
        <v>3</v>
      </c>
      <c r="K4941">
        <f>_xlfn.XLOOKUP(tbl_logs[[#This Row],[Employee_Action]],tbl_ResponseLikelihood[Employee Action],tbl_ResponseLikelihood[Likelihood Score])</f>
        <v>2</v>
      </c>
      <c r="L4941">
        <f>tbl_logs[[#This Row],[Impact Score]]*tbl_logs[[#This Row],[Response Multiplier]]</f>
        <v>6</v>
      </c>
      <c r="M4941" t="str" cm="1">
        <f t="array" ref="M4941">_xlfn.IFS(tbl_logs[[#This Row],[Total Score]]&lt;=4, "Low", tbl_logs[[#This Row],[Total Score]]&lt;=10, "Medium", tbl_logs[[#This Row],[Total Score]]&lt;=19, "High", tbl_logs[[#This Row],[Total Score]]&lt;=25, "Very High")</f>
        <v>Medium</v>
      </c>
      <c r="N4941" t="str" cm="1">
        <f t="array" ref="N4941">_xlfn.IFS(tbl_logs[[#This Row],[Total Score]]&lt;=4, "Low", tbl_logs[[#This Row],[Total Score]]&lt;=10, "Medium", tbl_logs[[#This Row],[Total Score]]&lt;=17, "High", tbl_logs[[#This Row],[Total Score]]&lt;=25, "Critical")</f>
        <v>Medium</v>
      </c>
    </row>
    <row r="4942" spans="1:14" x14ac:dyDescent="0.3">
      <c r="A4942" t="s">
        <v>1974</v>
      </c>
      <c r="B4942" s="1">
        <v>46113.072916666664</v>
      </c>
      <c r="C4942" t="s">
        <v>12</v>
      </c>
      <c r="D4942" t="s">
        <v>18</v>
      </c>
      <c r="E4942" t="s">
        <v>16</v>
      </c>
      <c r="F4942" t="s">
        <v>10</v>
      </c>
      <c r="G4942" s="2">
        <v>7.2916666666666671E-2</v>
      </c>
      <c r="H4942" s="3">
        <v>46113</v>
      </c>
      <c r="I4942">
        <v>4</v>
      </c>
      <c r="J4942">
        <f>_xlfn.XLOOKUP(tbl_logs[[#This Row],[Target_Department]],tbl_DeptWeight[Department], tbl_DeptWeight[Impact Score])</f>
        <v>1</v>
      </c>
      <c r="K4942">
        <f>_xlfn.XLOOKUP(tbl_logs[[#This Row],[Employee_Action]],tbl_ResponseLikelihood[Employee Action],tbl_ResponseLikelihood[Likelihood Score])</f>
        <v>2</v>
      </c>
      <c r="L4942">
        <f>tbl_logs[[#This Row],[Impact Score]]*tbl_logs[[#This Row],[Response Multiplier]]</f>
        <v>2</v>
      </c>
      <c r="M4942" t="str" cm="1">
        <f t="array" ref="M4942">_xlfn.IFS(tbl_logs[[#This Row],[Total Score]]&lt;=4, "Low", tbl_logs[[#This Row],[Total Score]]&lt;=10, "Medium", tbl_logs[[#This Row],[Total Score]]&lt;=19, "High", tbl_logs[[#This Row],[Total Score]]&lt;=25, "Very High")</f>
        <v>Low</v>
      </c>
      <c r="N4942" t="str" cm="1">
        <f t="array" ref="N4942">_xlfn.IFS(tbl_logs[[#This Row],[Total Score]]&lt;=4, "Low", tbl_logs[[#This Row],[Total Score]]&lt;=10, "Medium", tbl_logs[[#This Row],[Total Score]]&lt;=17, "High", tbl_logs[[#This Row],[Total Score]]&lt;=25, "Critical")</f>
        <v>Low</v>
      </c>
    </row>
    <row r="4943" spans="1:14" x14ac:dyDescent="0.3">
      <c r="A4943" t="s">
        <v>3899</v>
      </c>
      <c r="B4943" s="1">
        <v>46113.084027777775</v>
      </c>
      <c r="C4943" t="s">
        <v>7</v>
      </c>
      <c r="D4943" t="s">
        <v>18</v>
      </c>
      <c r="E4943" t="s">
        <v>19</v>
      </c>
      <c r="F4943" t="s">
        <v>33</v>
      </c>
      <c r="G4943" s="2">
        <v>8.4027777777777785E-2</v>
      </c>
      <c r="H4943" s="3">
        <v>46113</v>
      </c>
      <c r="I4943">
        <v>4</v>
      </c>
      <c r="J4943">
        <f>_xlfn.XLOOKUP(tbl_logs[[#This Row],[Target_Department]],tbl_DeptWeight[Department], tbl_DeptWeight[Impact Score])</f>
        <v>3</v>
      </c>
      <c r="K4943">
        <f>_xlfn.XLOOKUP(tbl_logs[[#This Row],[Employee_Action]],tbl_ResponseLikelihood[Employee Action],tbl_ResponseLikelihood[Likelihood Score])</f>
        <v>4</v>
      </c>
      <c r="L4943">
        <f>tbl_logs[[#This Row],[Impact Score]]*tbl_logs[[#This Row],[Response Multiplier]]</f>
        <v>12</v>
      </c>
      <c r="M4943" t="str" cm="1">
        <f t="array" ref="M4943">_xlfn.IFS(tbl_logs[[#This Row],[Total Score]]&lt;=4, "Low", tbl_logs[[#This Row],[Total Score]]&lt;=10, "Medium", tbl_logs[[#This Row],[Total Score]]&lt;=19, "High", tbl_logs[[#This Row],[Total Score]]&lt;=25, "Very High")</f>
        <v>High</v>
      </c>
      <c r="N4943" t="str" cm="1">
        <f t="array" ref="N4943">_xlfn.IFS(tbl_logs[[#This Row],[Total Score]]&lt;=4, "Low", tbl_logs[[#This Row],[Total Score]]&lt;=10, "Medium", tbl_logs[[#This Row],[Total Score]]&lt;=17, "High", tbl_logs[[#This Row],[Total Score]]&lt;=25, "Critical")</f>
        <v>High</v>
      </c>
    </row>
    <row r="4944" spans="1:14" x14ac:dyDescent="0.3">
      <c r="A4944" t="s">
        <v>1861</v>
      </c>
      <c r="B4944" s="1">
        <v>46113.089583333334</v>
      </c>
      <c r="C4944" t="s">
        <v>7</v>
      </c>
      <c r="D4944" t="s">
        <v>18</v>
      </c>
      <c r="E4944" t="s">
        <v>19</v>
      </c>
      <c r="F4944" t="s">
        <v>10</v>
      </c>
      <c r="G4944" s="2">
        <v>8.9583333333333334E-2</v>
      </c>
      <c r="H4944" s="3">
        <v>46113</v>
      </c>
      <c r="I4944">
        <v>4</v>
      </c>
      <c r="J4944">
        <f>_xlfn.XLOOKUP(tbl_logs[[#This Row],[Target_Department]],tbl_DeptWeight[Department], tbl_DeptWeight[Impact Score])</f>
        <v>3</v>
      </c>
      <c r="K4944">
        <f>_xlfn.XLOOKUP(tbl_logs[[#This Row],[Employee_Action]],tbl_ResponseLikelihood[Employee Action],tbl_ResponseLikelihood[Likelihood Score])</f>
        <v>2</v>
      </c>
      <c r="L4944">
        <f>tbl_logs[[#This Row],[Impact Score]]*tbl_logs[[#This Row],[Response Multiplier]]</f>
        <v>6</v>
      </c>
      <c r="M4944" t="str" cm="1">
        <f t="array" ref="M4944">_xlfn.IFS(tbl_logs[[#This Row],[Total Score]]&lt;=4, "Low", tbl_logs[[#This Row],[Total Score]]&lt;=10, "Medium", tbl_logs[[#This Row],[Total Score]]&lt;=19, "High", tbl_logs[[#This Row],[Total Score]]&lt;=25, "Very High")</f>
        <v>Medium</v>
      </c>
      <c r="N4944" t="str" cm="1">
        <f t="array" ref="N4944">_xlfn.IFS(tbl_logs[[#This Row],[Total Score]]&lt;=4, "Low", tbl_logs[[#This Row],[Total Score]]&lt;=10, "Medium", tbl_logs[[#This Row],[Total Score]]&lt;=17, "High", tbl_logs[[#This Row],[Total Score]]&lt;=25, "Critical")</f>
        <v>Medium</v>
      </c>
    </row>
    <row r="4945" spans="1:14" x14ac:dyDescent="0.3">
      <c r="A4945" t="s">
        <v>748</v>
      </c>
      <c r="B4945" s="1">
        <v>46113.097916666666</v>
      </c>
      <c r="C4945" t="s">
        <v>12</v>
      </c>
      <c r="D4945" t="s">
        <v>18</v>
      </c>
      <c r="E4945" t="s">
        <v>9</v>
      </c>
      <c r="F4945" t="s">
        <v>33</v>
      </c>
      <c r="G4945" s="2">
        <v>9.7916666666666666E-2</v>
      </c>
      <c r="H4945" s="3">
        <v>46113</v>
      </c>
      <c r="I4945">
        <v>4</v>
      </c>
      <c r="J4945">
        <f>_xlfn.XLOOKUP(tbl_logs[[#This Row],[Target_Department]],tbl_DeptWeight[Department], tbl_DeptWeight[Impact Score])</f>
        <v>1</v>
      </c>
      <c r="K4945">
        <f>_xlfn.XLOOKUP(tbl_logs[[#This Row],[Employee_Action]],tbl_ResponseLikelihood[Employee Action],tbl_ResponseLikelihood[Likelihood Score])</f>
        <v>4</v>
      </c>
      <c r="L4945">
        <f>tbl_logs[[#This Row],[Impact Score]]*tbl_logs[[#This Row],[Response Multiplier]]</f>
        <v>4</v>
      </c>
      <c r="M4945" t="str" cm="1">
        <f t="array" ref="M4945">_xlfn.IFS(tbl_logs[[#This Row],[Total Score]]&lt;=4, "Low", tbl_logs[[#This Row],[Total Score]]&lt;=10, "Medium", tbl_logs[[#This Row],[Total Score]]&lt;=19, "High", tbl_logs[[#This Row],[Total Score]]&lt;=25, "Very High")</f>
        <v>Low</v>
      </c>
      <c r="N4945" t="str" cm="1">
        <f t="array" ref="N4945">_xlfn.IFS(tbl_logs[[#This Row],[Total Score]]&lt;=4, "Low", tbl_logs[[#This Row],[Total Score]]&lt;=10, "Medium", tbl_logs[[#This Row],[Total Score]]&lt;=17, "High", tbl_logs[[#This Row],[Total Score]]&lt;=25, "Critical")</f>
        <v>Low</v>
      </c>
    </row>
    <row r="4946" spans="1:14" x14ac:dyDescent="0.3">
      <c r="A4946" t="s">
        <v>645</v>
      </c>
      <c r="B4946" s="1">
        <v>46113.101388888892</v>
      </c>
      <c r="C4946" t="s">
        <v>7</v>
      </c>
      <c r="D4946" t="s">
        <v>18</v>
      </c>
      <c r="E4946" t="s">
        <v>19</v>
      </c>
      <c r="F4946" t="s">
        <v>10</v>
      </c>
      <c r="G4946" s="2">
        <v>0.10138888888888889</v>
      </c>
      <c r="H4946" s="3">
        <v>46113</v>
      </c>
      <c r="I4946">
        <v>4</v>
      </c>
      <c r="J4946">
        <f>_xlfn.XLOOKUP(tbl_logs[[#This Row],[Target_Department]],tbl_DeptWeight[Department], tbl_DeptWeight[Impact Score])</f>
        <v>3</v>
      </c>
      <c r="K4946">
        <f>_xlfn.XLOOKUP(tbl_logs[[#This Row],[Employee_Action]],tbl_ResponseLikelihood[Employee Action],tbl_ResponseLikelihood[Likelihood Score])</f>
        <v>2</v>
      </c>
      <c r="L4946">
        <f>tbl_logs[[#This Row],[Impact Score]]*tbl_logs[[#This Row],[Response Multiplier]]</f>
        <v>6</v>
      </c>
      <c r="M4946" t="str" cm="1">
        <f t="array" ref="M4946">_xlfn.IFS(tbl_logs[[#This Row],[Total Score]]&lt;=4, "Low", tbl_logs[[#This Row],[Total Score]]&lt;=10, "Medium", tbl_logs[[#This Row],[Total Score]]&lt;=19, "High", tbl_logs[[#This Row],[Total Score]]&lt;=25, "Very High")</f>
        <v>Medium</v>
      </c>
      <c r="N4946" t="str" cm="1">
        <f t="array" ref="N4946">_xlfn.IFS(tbl_logs[[#This Row],[Total Score]]&lt;=4, "Low", tbl_logs[[#This Row],[Total Score]]&lt;=10, "Medium", tbl_logs[[#This Row],[Total Score]]&lt;=17, "High", tbl_logs[[#This Row],[Total Score]]&lt;=25, "Critical")</f>
        <v>Medium</v>
      </c>
    </row>
    <row r="4947" spans="1:14" x14ac:dyDescent="0.3">
      <c r="A4947" t="s">
        <v>211</v>
      </c>
      <c r="B4947" s="1">
        <v>46113.107638888891</v>
      </c>
      <c r="C4947" t="s">
        <v>7</v>
      </c>
      <c r="D4947" t="s">
        <v>18</v>
      </c>
      <c r="E4947" t="s">
        <v>19</v>
      </c>
      <c r="F4947" t="s">
        <v>20</v>
      </c>
      <c r="G4947" s="2">
        <v>0.1076388888888889</v>
      </c>
      <c r="H4947" s="3">
        <v>46113</v>
      </c>
      <c r="I4947">
        <v>4</v>
      </c>
      <c r="J4947">
        <f>_xlfn.XLOOKUP(tbl_logs[[#This Row],[Target_Department]],tbl_DeptWeight[Department], tbl_DeptWeight[Impact Score])</f>
        <v>3</v>
      </c>
      <c r="K4947">
        <f>_xlfn.XLOOKUP(tbl_logs[[#This Row],[Employee_Action]],tbl_ResponseLikelihood[Employee Action],tbl_ResponseLikelihood[Likelihood Score])</f>
        <v>2</v>
      </c>
      <c r="L4947">
        <f>tbl_logs[[#This Row],[Impact Score]]*tbl_logs[[#This Row],[Response Multiplier]]</f>
        <v>6</v>
      </c>
      <c r="M4947" t="str" cm="1">
        <f t="array" ref="M4947">_xlfn.IFS(tbl_logs[[#This Row],[Total Score]]&lt;=4, "Low", tbl_logs[[#This Row],[Total Score]]&lt;=10, "Medium", tbl_logs[[#This Row],[Total Score]]&lt;=19, "High", tbl_logs[[#This Row],[Total Score]]&lt;=25, "Very High")</f>
        <v>Medium</v>
      </c>
      <c r="N4947" t="str" cm="1">
        <f t="array" ref="N4947">_xlfn.IFS(tbl_logs[[#This Row],[Total Score]]&lt;=4, "Low", tbl_logs[[#This Row],[Total Score]]&lt;=10, "Medium", tbl_logs[[#This Row],[Total Score]]&lt;=17, "High", tbl_logs[[#This Row],[Total Score]]&lt;=25, "Critical")</f>
        <v>Medium</v>
      </c>
    </row>
    <row r="4948" spans="1:14" x14ac:dyDescent="0.3">
      <c r="A4948" t="s">
        <v>1467</v>
      </c>
      <c r="B4948" s="1">
        <v>46113.15625</v>
      </c>
      <c r="C4948" t="s">
        <v>7</v>
      </c>
      <c r="D4948" t="s">
        <v>15</v>
      </c>
      <c r="E4948" t="s">
        <v>19</v>
      </c>
      <c r="F4948" t="s">
        <v>10</v>
      </c>
      <c r="G4948" s="2">
        <v>0.15625</v>
      </c>
      <c r="H4948" s="3">
        <v>46113</v>
      </c>
      <c r="I4948">
        <v>4</v>
      </c>
      <c r="J4948">
        <f>_xlfn.XLOOKUP(tbl_logs[[#This Row],[Target_Department]],tbl_DeptWeight[Department], tbl_DeptWeight[Impact Score])</f>
        <v>3</v>
      </c>
      <c r="K4948">
        <f>_xlfn.XLOOKUP(tbl_logs[[#This Row],[Employee_Action]],tbl_ResponseLikelihood[Employee Action],tbl_ResponseLikelihood[Likelihood Score])</f>
        <v>2</v>
      </c>
      <c r="L4948">
        <f>tbl_logs[[#This Row],[Impact Score]]*tbl_logs[[#This Row],[Response Multiplier]]</f>
        <v>6</v>
      </c>
      <c r="M4948" t="str" cm="1">
        <f t="array" ref="M4948">_xlfn.IFS(tbl_logs[[#This Row],[Total Score]]&lt;=4, "Low", tbl_logs[[#This Row],[Total Score]]&lt;=10, "Medium", tbl_logs[[#This Row],[Total Score]]&lt;=19, "High", tbl_logs[[#This Row],[Total Score]]&lt;=25, "Very High")</f>
        <v>Medium</v>
      </c>
      <c r="N4948" t="str" cm="1">
        <f t="array" ref="N4948">_xlfn.IFS(tbl_logs[[#This Row],[Total Score]]&lt;=4, "Low", tbl_logs[[#This Row],[Total Score]]&lt;=10, "Medium", tbl_logs[[#This Row],[Total Score]]&lt;=17, "High", tbl_logs[[#This Row],[Total Score]]&lt;=25, "Critical")</f>
        <v>Medium</v>
      </c>
    </row>
    <row r="4949" spans="1:14" x14ac:dyDescent="0.3">
      <c r="A4949" t="s">
        <v>4926</v>
      </c>
      <c r="B4949" s="1">
        <v>46113.171527777777</v>
      </c>
      <c r="C4949" t="s">
        <v>7</v>
      </c>
      <c r="D4949" t="s">
        <v>15</v>
      </c>
      <c r="E4949" t="s">
        <v>19</v>
      </c>
      <c r="F4949" t="s">
        <v>13</v>
      </c>
      <c r="G4949" s="2">
        <v>0.17152777777777778</v>
      </c>
      <c r="H4949" s="3">
        <v>46113</v>
      </c>
      <c r="I4949">
        <v>4</v>
      </c>
      <c r="J4949">
        <f>_xlfn.XLOOKUP(tbl_logs[[#This Row],[Target_Department]],tbl_DeptWeight[Department], tbl_DeptWeight[Impact Score])</f>
        <v>3</v>
      </c>
      <c r="K4949">
        <f>_xlfn.XLOOKUP(tbl_logs[[#This Row],[Employee_Action]],tbl_ResponseLikelihood[Employee Action],tbl_ResponseLikelihood[Likelihood Score])</f>
        <v>1</v>
      </c>
      <c r="L4949">
        <f>tbl_logs[[#This Row],[Impact Score]]*tbl_logs[[#This Row],[Response Multiplier]]</f>
        <v>3</v>
      </c>
      <c r="M4949" t="str" cm="1">
        <f t="array" ref="M4949">_xlfn.IFS(tbl_logs[[#This Row],[Total Score]]&lt;=4, "Low", tbl_logs[[#This Row],[Total Score]]&lt;=10, "Medium", tbl_logs[[#This Row],[Total Score]]&lt;=19, "High", tbl_logs[[#This Row],[Total Score]]&lt;=25, "Very High")</f>
        <v>Low</v>
      </c>
      <c r="N4949" t="str" cm="1">
        <f t="array" ref="N4949">_xlfn.IFS(tbl_logs[[#This Row],[Total Score]]&lt;=4, "Low", tbl_logs[[#This Row],[Total Score]]&lt;=10, "Medium", tbl_logs[[#This Row],[Total Score]]&lt;=17, "High", tbl_logs[[#This Row],[Total Score]]&lt;=25, "Critical")</f>
        <v>Low</v>
      </c>
    </row>
    <row r="4950" spans="1:14" x14ac:dyDescent="0.3">
      <c r="A4950" t="s">
        <v>1494</v>
      </c>
      <c r="B4950" s="1">
        <v>46113.200694444444</v>
      </c>
      <c r="C4950" t="s">
        <v>7</v>
      </c>
      <c r="D4950" t="s">
        <v>22</v>
      </c>
      <c r="E4950" t="s">
        <v>19</v>
      </c>
      <c r="F4950" t="s">
        <v>13</v>
      </c>
      <c r="G4950" s="2">
        <v>0.20069444444444445</v>
      </c>
      <c r="H4950" s="3">
        <v>46113</v>
      </c>
      <c r="I4950">
        <v>4</v>
      </c>
      <c r="J4950">
        <f>_xlfn.XLOOKUP(tbl_logs[[#This Row],[Target_Department]],tbl_DeptWeight[Department], tbl_DeptWeight[Impact Score])</f>
        <v>3</v>
      </c>
      <c r="K4950">
        <f>_xlfn.XLOOKUP(tbl_logs[[#This Row],[Employee_Action]],tbl_ResponseLikelihood[Employee Action],tbl_ResponseLikelihood[Likelihood Score])</f>
        <v>1</v>
      </c>
      <c r="L4950">
        <f>tbl_logs[[#This Row],[Impact Score]]*tbl_logs[[#This Row],[Response Multiplier]]</f>
        <v>3</v>
      </c>
      <c r="M4950" t="str" cm="1">
        <f t="array" ref="M4950">_xlfn.IFS(tbl_logs[[#This Row],[Total Score]]&lt;=4, "Low", tbl_logs[[#This Row],[Total Score]]&lt;=10, "Medium", tbl_logs[[#This Row],[Total Score]]&lt;=19, "High", tbl_logs[[#This Row],[Total Score]]&lt;=25, "Very High")</f>
        <v>Low</v>
      </c>
      <c r="N4950" t="str" cm="1">
        <f t="array" ref="N4950">_xlfn.IFS(tbl_logs[[#This Row],[Total Score]]&lt;=4, "Low", tbl_logs[[#This Row],[Total Score]]&lt;=10, "Medium", tbl_logs[[#This Row],[Total Score]]&lt;=17, "High", tbl_logs[[#This Row],[Total Score]]&lt;=25, "Critical")</f>
        <v>Low</v>
      </c>
    </row>
    <row r="4951" spans="1:14" x14ac:dyDescent="0.3">
      <c r="A4951" t="s">
        <v>3923</v>
      </c>
      <c r="B4951" s="1">
        <v>46113.238194444442</v>
      </c>
      <c r="C4951" t="s">
        <v>7</v>
      </c>
      <c r="D4951" t="s">
        <v>8</v>
      </c>
      <c r="E4951" t="s">
        <v>19</v>
      </c>
      <c r="F4951" t="s">
        <v>10</v>
      </c>
      <c r="G4951" s="2">
        <v>0.23819444444444443</v>
      </c>
      <c r="H4951" s="3">
        <v>46113</v>
      </c>
      <c r="I4951">
        <v>4</v>
      </c>
      <c r="J4951">
        <f>_xlfn.XLOOKUP(tbl_logs[[#This Row],[Target_Department]],tbl_DeptWeight[Department], tbl_DeptWeight[Impact Score])</f>
        <v>3</v>
      </c>
      <c r="K4951">
        <f>_xlfn.XLOOKUP(tbl_logs[[#This Row],[Employee_Action]],tbl_ResponseLikelihood[Employee Action],tbl_ResponseLikelihood[Likelihood Score])</f>
        <v>2</v>
      </c>
      <c r="L4951">
        <f>tbl_logs[[#This Row],[Impact Score]]*tbl_logs[[#This Row],[Response Multiplier]]</f>
        <v>6</v>
      </c>
      <c r="M4951" t="str" cm="1">
        <f t="array" ref="M4951">_xlfn.IFS(tbl_logs[[#This Row],[Total Score]]&lt;=4, "Low", tbl_logs[[#This Row],[Total Score]]&lt;=10, "Medium", tbl_logs[[#This Row],[Total Score]]&lt;=19, "High", tbl_logs[[#This Row],[Total Score]]&lt;=25, "Very High")</f>
        <v>Medium</v>
      </c>
      <c r="N4951" t="str" cm="1">
        <f t="array" ref="N4951">_xlfn.IFS(tbl_logs[[#This Row],[Total Score]]&lt;=4, "Low", tbl_logs[[#This Row],[Total Score]]&lt;=10, "Medium", tbl_logs[[#This Row],[Total Score]]&lt;=17, "High", tbl_logs[[#This Row],[Total Score]]&lt;=25, "Critical")</f>
        <v>Medium</v>
      </c>
    </row>
    <row r="4952" spans="1:14" x14ac:dyDescent="0.3">
      <c r="A4952" t="s">
        <v>3127</v>
      </c>
      <c r="B4952" s="1">
        <v>46113.238888888889</v>
      </c>
      <c r="C4952" t="s">
        <v>7</v>
      </c>
      <c r="D4952" t="s">
        <v>8</v>
      </c>
      <c r="E4952" t="s">
        <v>19</v>
      </c>
      <c r="F4952" t="s">
        <v>20</v>
      </c>
      <c r="G4952" s="2">
        <v>0.2388888888888889</v>
      </c>
      <c r="H4952" s="3">
        <v>46113</v>
      </c>
      <c r="I4952">
        <v>4</v>
      </c>
      <c r="J4952">
        <f>_xlfn.XLOOKUP(tbl_logs[[#This Row],[Target_Department]],tbl_DeptWeight[Department], tbl_DeptWeight[Impact Score])</f>
        <v>3</v>
      </c>
      <c r="K4952">
        <f>_xlfn.XLOOKUP(tbl_logs[[#This Row],[Employee_Action]],tbl_ResponseLikelihood[Employee Action],tbl_ResponseLikelihood[Likelihood Score])</f>
        <v>2</v>
      </c>
      <c r="L4952">
        <f>tbl_logs[[#This Row],[Impact Score]]*tbl_logs[[#This Row],[Response Multiplier]]</f>
        <v>6</v>
      </c>
      <c r="M4952" t="str" cm="1">
        <f t="array" ref="M4952">_xlfn.IFS(tbl_logs[[#This Row],[Total Score]]&lt;=4, "Low", tbl_logs[[#This Row],[Total Score]]&lt;=10, "Medium", tbl_logs[[#This Row],[Total Score]]&lt;=19, "High", tbl_logs[[#This Row],[Total Score]]&lt;=25, "Very High")</f>
        <v>Medium</v>
      </c>
      <c r="N4952" t="str" cm="1">
        <f t="array" ref="N4952">_xlfn.IFS(tbl_logs[[#This Row],[Total Score]]&lt;=4, "Low", tbl_logs[[#This Row],[Total Score]]&lt;=10, "Medium", tbl_logs[[#This Row],[Total Score]]&lt;=17, "High", tbl_logs[[#This Row],[Total Score]]&lt;=25, "Critical")</f>
        <v>Medium</v>
      </c>
    </row>
    <row r="4953" spans="1:14" x14ac:dyDescent="0.3">
      <c r="A4953" t="s">
        <v>1000</v>
      </c>
      <c r="B4953" s="1">
        <v>46113.253472222219</v>
      </c>
      <c r="C4953" t="s">
        <v>26</v>
      </c>
      <c r="D4953" t="s">
        <v>8</v>
      </c>
      <c r="E4953" t="s">
        <v>31</v>
      </c>
      <c r="F4953" t="s">
        <v>10</v>
      </c>
      <c r="G4953" s="2">
        <v>0.25347222222222221</v>
      </c>
      <c r="H4953" s="3">
        <v>46113</v>
      </c>
      <c r="I4953">
        <v>4</v>
      </c>
      <c r="J4953">
        <f>_xlfn.XLOOKUP(tbl_logs[[#This Row],[Target_Department]],tbl_DeptWeight[Department], tbl_DeptWeight[Impact Score])</f>
        <v>3</v>
      </c>
      <c r="K4953">
        <f>_xlfn.XLOOKUP(tbl_logs[[#This Row],[Employee_Action]],tbl_ResponseLikelihood[Employee Action],tbl_ResponseLikelihood[Likelihood Score])</f>
        <v>2</v>
      </c>
      <c r="L4953">
        <f>tbl_logs[[#This Row],[Impact Score]]*tbl_logs[[#This Row],[Response Multiplier]]</f>
        <v>6</v>
      </c>
      <c r="M4953" t="str" cm="1">
        <f t="array" ref="M4953">_xlfn.IFS(tbl_logs[[#This Row],[Total Score]]&lt;=4, "Low", tbl_logs[[#This Row],[Total Score]]&lt;=10, "Medium", tbl_logs[[#This Row],[Total Score]]&lt;=19, "High", tbl_logs[[#This Row],[Total Score]]&lt;=25, "Very High")</f>
        <v>Medium</v>
      </c>
      <c r="N4953" t="str" cm="1">
        <f t="array" ref="N4953">_xlfn.IFS(tbl_logs[[#This Row],[Total Score]]&lt;=4, "Low", tbl_logs[[#This Row],[Total Score]]&lt;=10, "Medium", tbl_logs[[#This Row],[Total Score]]&lt;=17, "High", tbl_logs[[#This Row],[Total Score]]&lt;=25, "Critical")</f>
        <v>Medium</v>
      </c>
    </row>
    <row r="4954" spans="1:14" x14ac:dyDescent="0.3">
      <c r="A4954" t="s">
        <v>3290</v>
      </c>
      <c r="B4954" s="1">
        <v>46113.261805555558</v>
      </c>
      <c r="C4954" t="s">
        <v>35</v>
      </c>
      <c r="D4954" t="s">
        <v>22</v>
      </c>
      <c r="E4954" t="s">
        <v>9</v>
      </c>
      <c r="F4954" t="s">
        <v>10</v>
      </c>
      <c r="G4954" s="2">
        <v>0.26180555555555557</v>
      </c>
      <c r="H4954" s="3">
        <v>46113</v>
      </c>
      <c r="I4954">
        <v>4</v>
      </c>
      <c r="J4954">
        <f>_xlfn.XLOOKUP(tbl_logs[[#This Row],[Target_Department]],tbl_DeptWeight[Department], tbl_DeptWeight[Impact Score])</f>
        <v>1</v>
      </c>
      <c r="K4954">
        <f>_xlfn.XLOOKUP(tbl_logs[[#This Row],[Employee_Action]],tbl_ResponseLikelihood[Employee Action],tbl_ResponseLikelihood[Likelihood Score])</f>
        <v>2</v>
      </c>
      <c r="L4954">
        <f>tbl_logs[[#This Row],[Impact Score]]*tbl_logs[[#This Row],[Response Multiplier]]</f>
        <v>2</v>
      </c>
      <c r="M4954" t="str" cm="1">
        <f t="array" ref="M4954">_xlfn.IFS(tbl_logs[[#This Row],[Total Score]]&lt;=4, "Low", tbl_logs[[#This Row],[Total Score]]&lt;=10, "Medium", tbl_logs[[#This Row],[Total Score]]&lt;=19, "High", tbl_logs[[#This Row],[Total Score]]&lt;=25, "Very High")</f>
        <v>Low</v>
      </c>
      <c r="N4954" t="str" cm="1">
        <f t="array" ref="N4954">_xlfn.IFS(tbl_logs[[#This Row],[Total Score]]&lt;=4, "Low", tbl_logs[[#This Row],[Total Score]]&lt;=10, "Medium", tbl_logs[[#This Row],[Total Score]]&lt;=17, "High", tbl_logs[[#This Row],[Total Score]]&lt;=25, "Critical")</f>
        <v>Low</v>
      </c>
    </row>
    <row r="4955" spans="1:14" x14ac:dyDescent="0.3">
      <c r="A4955" t="s">
        <v>4373</v>
      </c>
      <c r="B4955" s="1">
        <v>46113.322222222225</v>
      </c>
      <c r="C4955" t="s">
        <v>7</v>
      </c>
      <c r="D4955" t="s">
        <v>15</v>
      </c>
      <c r="E4955" t="s">
        <v>19</v>
      </c>
      <c r="F4955" t="s">
        <v>10</v>
      </c>
      <c r="G4955" s="2">
        <v>0.32222222222222224</v>
      </c>
      <c r="H4955" s="3">
        <v>46113</v>
      </c>
      <c r="I4955">
        <v>4</v>
      </c>
      <c r="J4955">
        <f>_xlfn.XLOOKUP(tbl_logs[[#This Row],[Target_Department]],tbl_DeptWeight[Department], tbl_DeptWeight[Impact Score])</f>
        <v>3</v>
      </c>
      <c r="K4955">
        <f>_xlfn.XLOOKUP(tbl_logs[[#This Row],[Employee_Action]],tbl_ResponseLikelihood[Employee Action],tbl_ResponseLikelihood[Likelihood Score])</f>
        <v>2</v>
      </c>
      <c r="L4955">
        <f>tbl_logs[[#This Row],[Impact Score]]*tbl_logs[[#This Row],[Response Multiplier]]</f>
        <v>6</v>
      </c>
      <c r="M4955" t="str" cm="1">
        <f t="array" ref="M4955">_xlfn.IFS(tbl_logs[[#This Row],[Total Score]]&lt;=4, "Low", tbl_logs[[#This Row],[Total Score]]&lt;=10, "Medium", tbl_logs[[#This Row],[Total Score]]&lt;=19, "High", tbl_logs[[#This Row],[Total Score]]&lt;=25, "Very High")</f>
        <v>Medium</v>
      </c>
      <c r="N4955" t="str" cm="1">
        <f t="array" ref="N4955">_xlfn.IFS(tbl_logs[[#This Row],[Total Score]]&lt;=4, "Low", tbl_logs[[#This Row],[Total Score]]&lt;=10, "Medium", tbl_logs[[#This Row],[Total Score]]&lt;=17, "High", tbl_logs[[#This Row],[Total Score]]&lt;=25, "Critical")</f>
        <v>Medium</v>
      </c>
    </row>
    <row r="4956" spans="1:14" x14ac:dyDescent="0.3">
      <c r="A4956" t="s">
        <v>4949</v>
      </c>
      <c r="B4956" s="1">
        <v>46113.329861111109</v>
      </c>
      <c r="C4956" t="s">
        <v>7</v>
      </c>
      <c r="D4956" t="s">
        <v>18</v>
      </c>
      <c r="E4956" t="s">
        <v>19</v>
      </c>
      <c r="F4956" t="s">
        <v>10</v>
      </c>
      <c r="G4956" s="2">
        <v>0.3298611111111111</v>
      </c>
      <c r="H4956" s="3">
        <v>46113</v>
      </c>
      <c r="I4956">
        <v>4</v>
      </c>
      <c r="J4956">
        <f>_xlfn.XLOOKUP(tbl_logs[[#This Row],[Target_Department]],tbl_DeptWeight[Department], tbl_DeptWeight[Impact Score])</f>
        <v>3</v>
      </c>
      <c r="K4956">
        <f>_xlfn.XLOOKUP(tbl_logs[[#This Row],[Employee_Action]],tbl_ResponseLikelihood[Employee Action],tbl_ResponseLikelihood[Likelihood Score])</f>
        <v>2</v>
      </c>
      <c r="L4956">
        <f>tbl_logs[[#This Row],[Impact Score]]*tbl_logs[[#This Row],[Response Multiplier]]</f>
        <v>6</v>
      </c>
      <c r="M4956" t="str" cm="1">
        <f t="array" ref="M4956">_xlfn.IFS(tbl_logs[[#This Row],[Total Score]]&lt;=4, "Low", tbl_logs[[#This Row],[Total Score]]&lt;=10, "Medium", tbl_logs[[#This Row],[Total Score]]&lt;=19, "High", tbl_logs[[#This Row],[Total Score]]&lt;=25, "Very High")</f>
        <v>Medium</v>
      </c>
      <c r="N4956" t="str" cm="1">
        <f t="array" ref="N4956">_xlfn.IFS(tbl_logs[[#This Row],[Total Score]]&lt;=4, "Low", tbl_logs[[#This Row],[Total Score]]&lt;=10, "Medium", tbl_logs[[#This Row],[Total Score]]&lt;=17, "High", tbl_logs[[#This Row],[Total Score]]&lt;=25, "Critical")</f>
        <v>Medium</v>
      </c>
    </row>
    <row r="4957" spans="1:14" x14ac:dyDescent="0.3">
      <c r="A4957" t="s">
        <v>2638</v>
      </c>
      <c r="B4957" s="1">
        <v>46113.339583333334</v>
      </c>
      <c r="C4957" t="s">
        <v>35</v>
      </c>
      <c r="D4957" t="s">
        <v>22</v>
      </c>
      <c r="E4957" t="s">
        <v>31</v>
      </c>
      <c r="F4957" t="s">
        <v>53</v>
      </c>
      <c r="G4957" s="2">
        <v>0.33958333333333335</v>
      </c>
      <c r="H4957" s="3">
        <v>46113</v>
      </c>
      <c r="I4957">
        <v>4</v>
      </c>
      <c r="J4957">
        <f>_xlfn.XLOOKUP(tbl_logs[[#This Row],[Target_Department]],tbl_DeptWeight[Department], tbl_DeptWeight[Impact Score])</f>
        <v>1</v>
      </c>
      <c r="K4957">
        <f>_xlfn.XLOOKUP(tbl_logs[[#This Row],[Employee_Action]],tbl_ResponseLikelihood[Employee Action],tbl_ResponseLikelihood[Likelihood Score])</f>
        <v>5</v>
      </c>
      <c r="L4957">
        <f>tbl_logs[[#This Row],[Impact Score]]*tbl_logs[[#This Row],[Response Multiplier]]</f>
        <v>5</v>
      </c>
      <c r="M4957" t="str" cm="1">
        <f t="array" ref="M4957">_xlfn.IFS(tbl_logs[[#This Row],[Total Score]]&lt;=4, "Low", tbl_logs[[#This Row],[Total Score]]&lt;=10, "Medium", tbl_logs[[#This Row],[Total Score]]&lt;=19, "High", tbl_logs[[#This Row],[Total Score]]&lt;=25, "Very High")</f>
        <v>Medium</v>
      </c>
      <c r="N4957" t="str" cm="1">
        <f t="array" ref="N4957">_xlfn.IFS(tbl_logs[[#This Row],[Total Score]]&lt;=4, "Low", tbl_logs[[#This Row],[Total Score]]&lt;=10, "Medium", tbl_logs[[#This Row],[Total Score]]&lt;=17, "High", tbl_logs[[#This Row],[Total Score]]&lt;=25, "Critical")</f>
        <v>Medium</v>
      </c>
    </row>
    <row r="4958" spans="1:14" x14ac:dyDescent="0.3">
      <c r="A4958" t="s">
        <v>4962</v>
      </c>
      <c r="B4958" s="1">
        <v>46113.347916666666</v>
      </c>
      <c r="C4958" t="s">
        <v>7</v>
      </c>
      <c r="D4958" t="s">
        <v>8</v>
      </c>
      <c r="E4958" t="s">
        <v>19</v>
      </c>
      <c r="F4958" t="s">
        <v>10</v>
      </c>
      <c r="G4958" s="2">
        <v>0.34791666666666665</v>
      </c>
      <c r="H4958" s="3">
        <v>46113</v>
      </c>
      <c r="I4958">
        <v>4</v>
      </c>
      <c r="J4958">
        <f>_xlfn.XLOOKUP(tbl_logs[[#This Row],[Target_Department]],tbl_DeptWeight[Department], tbl_DeptWeight[Impact Score])</f>
        <v>3</v>
      </c>
      <c r="K4958">
        <f>_xlfn.XLOOKUP(tbl_logs[[#This Row],[Employee_Action]],tbl_ResponseLikelihood[Employee Action],tbl_ResponseLikelihood[Likelihood Score])</f>
        <v>2</v>
      </c>
      <c r="L4958">
        <f>tbl_logs[[#This Row],[Impact Score]]*tbl_logs[[#This Row],[Response Multiplier]]</f>
        <v>6</v>
      </c>
      <c r="M4958" t="str" cm="1">
        <f t="array" ref="M4958">_xlfn.IFS(tbl_logs[[#This Row],[Total Score]]&lt;=4, "Low", tbl_logs[[#This Row],[Total Score]]&lt;=10, "Medium", tbl_logs[[#This Row],[Total Score]]&lt;=19, "High", tbl_logs[[#This Row],[Total Score]]&lt;=25, "Very High")</f>
        <v>Medium</v>
      </c>
      <c r="N4958" t="str" cm="1">
        <f t="array" ref="N4958">_xlfn.IFS(tbl_logs[[#This Row],[Total Score]]&lt;=4, "Low", tbl_logs[[#This Row],[Total Score]]&lt;=10, "Medium", tbl_logs[[#This Row],[Total Score]]&lt;=17, "High", tbl_logs[[#This Row],[Total Score]]&lt;=25, "Critical")</f>
        <v>Medium</v>
      </c>
    </row>
    <row r="4959" spans="1:14" x14ac:dyDescent="0.3">
      <c r="A4959" t="s">
        <v>1002</v>
      </c>
      <c r="B4959" s="1">
        <v>46113.388888888891</v>
      </c>
      <c r="C4959" t="s">
        <v>26</v>
      </c>
      <c r="D4959" t="s">
        <v>8</v>
      </c>
      <c r="E4959" t="s">
        <v>9</v>
      </c>
      <c r="F4959" t="s">
        <v>10</v>
      </c>
      <c r="G4959" s="2">
        <v>0.3888888888888889</v>
      </c>
      <c r="H4959" s="3">
        <v>46113</v>
      </c>
      <c r="I4959">
        <v>4</v>
      </c>
      <c r="J4959">
        <f>_xlfn.XLOOKUP(tbl_logs[[#This Row],[Target_Department]],tbl_DeptWeight[Department], tbl_DeptWeight[Impact Score])</f>
        <v>3</v>
      </c>
      <c r="K4959">
        <f>_xlfn.XLOOKUP(tbl_logs[[#This Row],[Employee_Action]],tbl_ResponseLikelihood[Employee Action],tbl_ResponseLikelihood[Likelihood Score])</f>
        <v>2</v>
      </c>
      <c r="L4959">
        <f>tbl_logs[[#This Row],[Impact Score]]*tbl_logs[[#This Row],[Response Multiplier]]</f>
        <v>6</v>
      </c>
      <c r="M4959" t="str" cm="1">
        <f t="array" ref="M4959">_xlfn.IFS(tbl_logs[[#This Row],[Total Score]]&lt;=4, "Low", tbl_logs[[#This Row],[Total Score]]&lt;=10, "Medium", tbl_logs[[#This Row],[Total Score]]&lt;=19, "High", tbl_logs[[#This Row],[Total Score]]&lt;=25, "Very High")</f>
        <v>Medium</v>
      </c>
      <c r="N4959" t="str" cm="1">
        <f t="array" ref="N4959">_xlfn.IFS(tbl_logs[[#This Row],[Total Score]]&lt;=4, "Low", tbl_logs[[#This Row],[Total Score]]&lt;=10, "Medium", tbl_logs[[#This Row],[Total Score]]&lt;=17, "High", tbl_logs[[#This Row],[Total Score]]&lt;=25, "Critical")</f>
        <v>Medium</v>
      </c>
    </row>
    <row r="4960" spans="1:14" x14ac:dyDescent="0.3">
      <c r="A4960" t="s">
        <v>4722</v>
      </c>
      <c r="B4960" s="1">
        <v>46113.39166666667</v>
      </c>
      <c r="C4960" t="s">
        <v>40</v>
      </c>
      <c r="D4960" t="s">
        <v>8</v>
      </c>
      <c r="E4960" t="s">
        <v>16</v>
      </c>
      <c r="F4960" t="s">
        <v>20</v>
      </c>
      <c r="G4960" s="2">
        <v>0.39166666666666666</v>
      </c>
      <c r="H4960" s="3">
        <v>46113</v>
      </c>
      <c r="I4960">
        <v>4</v>
      </c>
      <c r="J4960">
        <f>_xlfn.XLOOKUP(tbl_logs[[#This Row],[Target_Department]],tbl_DeptWeight[Department], tbl_DeptWeight[Impact Score])</f>
        <v>5</v>
      </c>
      <c r="K4960">
        <f>_xlfn.XLOOKUP(tbl_logs[[#This Row],[Employee_Action]],tbl_ResponseLikelihood[Employee Action],tbl_ResponseLikelihood[Likelihood Score])</f>
        <v>2</v>
      </c>
      <c r="L4960">
        <f>tbl_logs[[#This Row],[Impact Score]]*tbl_logs[[#This Row],[Response Multiplier]]</f>
        <v>10</v>
      </c>
      <c r="M4960" t="str" cm="1">
        <f t="array" ref="M4960">_xlfn.IFS(tbl_logs[[#This Row],[Total Score]]&lt;=4, "Low", tbl_logs[[#This Row],[Total Score]]&lt;=10, "Medium", tbl_logs[[#This Row],[Total Score]]&lt;=19, "High", tbl_logs[[#This Row],[Total Score]]&lt;=25, "Very High")</f>
        <v>Medium</v>
      </c>
      <c r="N4960" t="str" cm="1">
        <f t="array" ref="N4960">_xlfn.IFS(tbl_logs[[#This Row],[Total Score]]&lt;=4, "Low", tbl_logs[[#This Row],[Total Score]]&lt;=10, "Medium", tbl_logs[[#This Row],[Total Score]]&lt;=17, "High", tbl_logs[[#This Row],[Total Score]]&lt;=25, "Critical")</f>
        <v>Medium</v>
      </c>
    </row>
    <row r="4961" spans="1:14" x14ac:dyDescent="0.3">
      <c r="A4961" t="s">
        <v>233</v>
      </c>
      <c r="B4961" s="1">
        <v>46113.402777777781</v>
      </c>
      <c r="C4961" t="s">
        <v>7</v>
      </c>
      <c r="D4961" t="s">
        <v>15</v>
      </c>
      <c r="E4961" t="s">
        <v>19</v>
      </c>
      <c r="F4961" t="s">
        <v>20</v>
      </c>
      <c r="G4961" s="2">
        <v>0.40277777777777779</v>
      </c>
      <c r="H4961" s="3">
        <v>46113</v>
      </c>
      <c r="I4961">
        <v>4</v>
      </c>
      <c r="J4961">
        <f>_xlfn.XLOOKUP(tbl_logs[[#This Row],[Target_Department]],tbl_DeptWeight[Department], tbl_DeptWeight[Impact Score])</f>
        <v>3</v>
      </c>
      <c r="K4961">
        <f>_xlfn.XLOOKUP(tbl_logs[[#This Row],[Employee_Action]],tbl_ResponseLikelihood[Employee Action],tbl_ResponseLikelihood[Likelihood Score])</f>
        <v>2</v>
      </c>
      <c r="L4961">
        <f>tbl_logs[[#This Row],[Impact Score]]*tbl_logs[[#This Row],[Response Multiplier]]</f>
        <v>6</v>
      </c>
      <c r="M4961" t="str" cm="1">
        <f t="array" ref="M4961">_xlfn.IFS(tbl_logs[[#This Row],[Total Score]]&lt;=4, "Low", tbl_logs[[#This Row],[Total Score]]&lt;=10, "Medium", tbl_logs[[#This Row],[Total Score]]&lt;=19, "High", tbl_logs[[#This Row],[Total Score]]&lt;=25, "Very High")</f>
        <v>Medium</v>
      </c>
      <c r="N4961" t="str" cm="1">
        <f t="array" ref="N4961">_xlfn.IFS(tbl_logs[[#This Row],[Total Score]]&lt;=4, "Low", tbl_logs[[#This Row],[Total Score]]&lt;=10, "Medium", tbl_logs[[#This Row],[Total Score]]&lt;=17, "High", tbl_logs[[#This Row],[Total Score]]&lt;=25, "Critical")</f>
        <v>Medium</v>
      </c>
    </row>
    <row r="4962" spans="1:14" x14ac:dyDescent="0.3">
      <c r="A4962" t="s">
        <v>3882</v>
      </c>
      <c r="B4962" s="1">
        <v>46113.418749999997</v>
      </c>
      <c r="C4962" t="s">
        <v>35</v>
      </c>
      <c r="D4962" t="s">
        <v>22</v>
      </c>
      <c r="E4962" t="s">
        <v>19</v>
      </c>
      <c r="F4962" t="s">
        <v>10</v>
      </c>
      <c r="G4962" s="2">
        <v>0.41875000000000001</v>
      </c>
      <c r="H4962" s="3">
        <v>46113</v>
      </c>
      <c r="I4962">
        <v>4</v>
      </c>
      <c r="J4962">
        <f>_xlfn.XLOOKUP(tbl_logs[[#This Row],[Target_Department]],tbl_DeptWeight[Department], tbl_DeptWeight[Impact Score])</f>
        <v>1</v>
      </c>
      <c r="K4962">
        <f>_xlfn.XLOOKUP(tbl_logs[[#This Row],[Employee_Action]],tbl_ResponseLikelihood[Employee Action],tbl_ResponseLikelihood[Likelihood Score])</f>
        <v>2</v>
      </c>
      <c r="L4962">
        <f>tbl_logs[[#This Row],[Impact Score]]*tbl_logs[[#This Row],[Response Multiplier]]</f>
        <v>2</v>
      </c>
      <c r="M4962" t="str" cm="1">
        <f t="array" ref="M4962">_xlfn.IFS(tbl_logs[[#This Row],[Total Score]]&lt;=4, "Low", tbl_logs[[#This Row],[Total Score]]&lt;=10, "Medium", tbl_logs[[#This Row],[Total Score]]&lt;=19, "High", tbl_logs[[#This Row],[Total Score]]&lt;=25, "Very High")</f>
        <v>Low</v>
      </c>
      <c r="N4962" t="str" cm="1">
        <f t="array" ref="N4962">_xlfn.IFS(tbl_logs[[#This Row],[Total Score]]&lt;=4, "Low", tbl_logs[[#This Row],[Total Score]]&lt;=10, "Medium", tbl_logs[[#This Row],[Total Score]]&lt;=17, "High", tbl_logs[[#This Row],[Total Score]]&lt;=25, "Critical")</f>
        <v>Low</v>
      </c>
    </row>
    <row r="4963" spans="1:14" x14ac:dyDescent="0.3">
      <c r="A4963" t="s">
        <v>3327</v>
      </c>
      <c r="B4963" s="1">
        <v>46113.428472222222</v>
      </c>
      <c r="C4963" t="s">
        <v>7</v>
      </c>
      <c r="D4963" t="s">
        <v>15</v>
      </c>
      <c r="E4963" t="s">
        <v>9</v>
      </c>
      <c r="F4963" t="s">
        <v>20</v>
      </c>
      <c r="G4963" s="2">
        <v>0.4284722222222222</v>
      </c>
      <c r="H4963" s="3">
        <v>46113</v>
      </c>
      <c r="I4963">
        <v>4</v>
      </c>
      <c r="J4963">
        <f>_xlfn.XLOOKUP(tbl_logs[[#This Row],[Target_Department]],tbl_DeptWeight[Department], tbl_DeptWeight[Impact Score])</f>
        <v>3</v>
      </c>
      <c r="K4963">
        <f>_xlfn.XLOOKUP(tbl_logs[[#This Row],[Employee_Action]],tbl_ResponseLikelihood[Employee Action],tbl_ResponseLikelihood[Likelihood Score])</f>
        <v>2</v>
      </c>
      <c r="L4963">
        <f>tbl_logs[[#This Row],[Impact Score]]*tbl_logs[[#This Row],[Response Multiplier]]</f>
        <v>6</v>
      </c>
      <c r="M4963" t="str" cm="1">
        <f t="array" ref="M4963">_xlfn.IFS(tbl_logs[[#This Row],[Total Score]]&lt;=4, "Low", tbl_logs[[#This Row],[Total Score]]&lt;=10, "Medium", tbl_logs[[#This Row],[Total Score]]&lt;=19, "High", tbl_logs[[#This Row],[Total Score]]&lt;=25, "Very High")</f>
        <v>Medium</v>
      </c>
      <c r="N4963" t="str" cm="1">
        <f t="array" ref="N4963">_xlfn.IFS(tbl_logs[[#This Row],[Total Score]]&lt;=4, "Low", tbl_logs[[#This Row],[Total Score]]&lt;=10, "Medium", tbl_logs[[#This Row],[Total Score]]&lt;=17, "High", tbl_logs[[#This Row],[Total Score]]&lt;=25, "Critical")</f>
        <v>Medium</v>
      </c>
    </row>
    <row r="4964" spans="1:14" x14ac:dyDescent="0.3">
      <c r="A4964" t="s">
        <v>4846</v>
      </c>
      <c r="B4964" s="1">
        <v>46113.447222222225</v>
      </c>
      <c r="C4964" t="s">
        <v>12</v>
      </c>
      <c r="D4964" t="s">
        <v>22</v>
      </c>
      <c r="E4964" t="s">
        <v>31</v>
      </c>
      <c r="F4964" t="s">
        <v>10</v>
      </c>
      <c r="G4964" s="2">
        <v>0.44722222222222224</v>
      </c>
      <c r="H4964" s="3">
        <v>46113</v>
      </c>
      <c r="I4964">
        <v>4</v>
      </c>
      <c r="J4964">
        <f>_xlfn.XLOOKUP(tbl_logs[[#This Row],[Target_Department]],tbl_DeptWeight[Department], tbl_DeptWeight[Impact Score])</f>
        <v>1</v>
      </c>
      <c r="K4964">
        <f>_xlfn.XLOOKUP(tbl_logs[[#This Row],[Employee_Action]],tbl_ResponseLikelihood[Employee Action],tbl_ResponseLikelihood[Likelihood Score])</f>
        <v>2</v>
      </c>
      <c r="L4964">
        <f>tbl_logs[[#This Row],[Impact Score]]*tbl_logs[[#This Row],[Response Multiplier]]</f>
        <v>2</v>
      </c>
      <c r="M4964" t="str" cm="1">
        <f t="array" ref="M4964">_xlfn.IFS(tbl_logs[[#This Row],[Total Score]]&lt;=4, "Low", tbl_logs[[#This Row],[Total Score]]&lt;=10, "Medium", tbl_logs[[#This Row],[Total Score]]&lt;=19, "High", tbl_logs[[#This Row],[Total Score]]&lt;=25, "Very High")</f>
        <v>Low</v>
      </c>
      <c r="N4964" t="str" cm="1">
        <f t="array" ref="N4964">_xlfn.IFS(tbl_logs[[#This Row],[Total Score]]&lt;=4, "Low", tbl_logs[[#This Row],[Total Score]]&lt;=10, "Medium", tbl_logs[[#This Row],[Total Score]]&lt;=17, "High", tbl_logs[[#This Row],[Total Score]]&lt;=25, "Critical")</f>
        <v>Low</v>
      </c>
    </row>
    <row r="4965" spans="1:14" x14ac:dyDescent="0.3">
      <c r="A4965" t="s">
        <v>1198</v>
      </c>
      <c r="B4965" s="1">
        <v>46113.459722222222</v>
      </c>
      <c r="C4965" t="s">
        <v>40</v>
      </c>
      <c r="D4965" t="s">
        <v>8</v>
      </c>
      <c r="E4965" t="s">
        <v>16</v>
      </c>
      <c r="F4965" t="s">
        <v>10</v>
      </c>
      <c r="G4965" s="2">
        <v>0.4597222222222222</v>
      </c>
      <c r="H4965" s="3">
        <v>46113</v>
      </c>
      <c r="I4965">
        <v>4</v>
      </c>
      <c r="J4965">
        <f>_xlfn.XLOOKUP(tbl_logs[[#This Row],[Target_Department]],tbl_DeptWeight[Department], tbl_DeptWeight[Impact Score])</f>
        <v>5</v>
      </c>
      <c r="K4965">
        <f>_xlfn.XLOOKUP(tbl_logs[[#This Row],[Employee_Action]],tbl_ResponseLikelihood[Employee Action],tbl_ResponseLikelihood[Likelihood Score])</f>
        <v>2</v>
      </c>
      <c r="L4965">
        <f>tbl_logs[[#This Row],[Impact Score]]*tbl_logs[[#This Row],[Response Multiplier]]</f>
        <v>10</v>
      </c>
      <c r="M4965" t="str" cm="1">
        <f t="array" ref="M4965">_xlfn.IFS(tbl_logs[[#This Row],[Total Score]]&lt;=4, "Low", tbl_logs[[#This Row],[Total Score]]&lt;=10, "Medium", tbl_logs[[#This Row],[Total Score]]&lt;=19, "High", tbl_logs[[#This Row],[Total Score]]&lt;=25, "Very High")</f>
        <v>Medium</v>
      </c>
      <c r="N4965" t="str" cm="1">
        <f t="array" ref="N4965">_xlfn.IFS(tbl_logs[[#This Row],[Total Score]]&lt;=4, "Low", tbl_logs[[#This Row],[Total Score]]&lt;=10, "Medium", tbl_logs[[#This Row],[Total Score]]&lt;=17, "High", tbl_logs[[#This Row],[Total Score]]&lt;=25, "Critical")</f>
        <v>Medium</v>
      </c>
    </row>
    <row r="4966" spans="1:14" x14ac:dyDescent="0.3">
      <c r="A4966" t="s">
        <v>4601</v>
      </c>
      <c r="B4966" s="1">
        <v>46113.488194444442</v>
      </c>
      <c r="C4966" t="s">
        <v>7</v>
      </c>
      <c r="D4966" t="s">
        <v>18</v>
      </c>
      <c r="E4966" t="s">
        <v>19</v>
      </c>
      <c r="F4966" t="s">
        <v>10</v>
      </c>
      <c r="G4966" s="2">
        <v>0.48819444444444443</v>
      </c>
      <c r="H4966" s="3">
        <v>46113</v>
      </c>
      <c r="I4966">
        <v>4</v>
      </c>
      <c r="J4966">
        <f>_xlfn.XLOOKUP(tbl_logs[[#This Row],[Target_Department]],tbl_DeptWeight[Department], tbl_DeptWeight[Impact Score])</f>
        <v>3</v>
      </c>
      <c r="K4966">
        <f>_xlfn.XLOOKUP(tbl_logs[[#This Row],[Employee_Action]],tbl_ResponseLikelihood[Employee Action],tbl_ResponseLikelihood[Likelihood Score])</f>
        <v>2</v>
      </c>
      <c r="L4966">
        <f>tbl_logs[[#This Row],[Impact Score]]*tbl_logs[[#This Row],[Response Multiplier]]</f>
        <v>6</v>
      </c>
      <c r="M4966" t="str" cm="1">
        <f t="array" ref="M4966">_xlfn.IFS(tbl_logs[[#This Row],[Total Score]]&lt;=4, "Low", tbl_logs[[#This Row],[Total Score]]&lt;=10, "Medium", tbl_logs[[#This Row],[Total Score]]&lt;=19, "High", tbl_logs[[#This Row],[Total Score]]&lt;=25, "Very High")</f>
        <v>Medium</v>
      </c>
      <c r="N4966" t="str" cm="1">
        <f t="array" ref="N4966">_xlfn.IFS(tbl_logs[[#This Row],[Total Score]]&lt;=4, "Low", tbl_logs[[#This Row],[Total Score]]&lt;=10, "Medium", tbl_logs[[#This Row],[Total Score]]&lt;=17, "High", tbl_logs[[#This Row],[Total Score]]&lt;=25, "Critical")</f>
        <v>Medium</v>
      </c>
    </row>
    <row r="4967" spans="1:14" x14ac:dyDescent="0.3">
      <c r="A4967" t="s">
        <v>4247</v>
      </c>
      <c r="B4967" s="1">
        <v>46113.509722222225</v>
      </c>
      <c r="C4967" t="s">
        <v>26</v>
      </c>
      <c r="D4967" t="s">
        <v>22</v>
      </c>
      <c r="E4967" t="s">
        <v>31</v>
      </c>
      <c r="F4967" t="s">
        <v>20</v>
      </c>
      <c r="G4967" s="2">
        <v>0.50972222222222219</v>
      </c>
      <c r="H4967" s="3">
        <v>46113</v>
      </c>
      <c r="I4967">
        <v>4</v>
      </c>
      <c r="J4967">
        <f>_xlfn.XLOOKUP(tbl_logs[[#This Row],[Target_Department]],tbl_DeptWeight[Department], tbl_DeptWeight[Impact Score])</f>
        <v>3</v>
      </c>
      <c r="K4967">
        <f>_xlfn.XLOOKUP(tbl_logs[[#This Row],[Employee_Action]],tbl_ResponseLikelihood[Employee Action],tbl_ResponseLikelihood[Likelihood Score])</f>
        <v>2</v>
      </c>
      <c r="L4967">
        <f>tbl_logs[[#This Row],[Impact Score]]*tbl_logs[[#This Row],[Response Multiplier]]</f>
        <v>6</v>
      </c>
      <c r="M4967" t="str" cm="1">
        <f t="array" ref="M4967">_xlfn.IFS(tbl_logs[[#This Row],[Total Score]]&lt;=4, "Low", tbl_logs[[#This Row],[Total Score]]&lt;=10, "Medium", tbl_logs[[#This Row],[Total Score]]&lt;=19, "High", tbl_logs[[#This Row],[Total Score]]&lt;=25, "Very High")</f>
        <v>Medium</v>
      </c>
      <c r="N4967" t="str" cm="1">
        <f t="array" ref="N4967">_xlfn.IFS(tbl_logs[[#This Row],[Total Score]]&lt;=4, "Low", tbl_logs[[#This Row],[Total Score]]&lt;=10, "Medium", tbl_logs[[#This Row],[Total Score]]&lt;=17, "High", tbl_logs[[#This Row],[Total Score]]&lt;=25, "Critical")</f>
        <v>Medium</v>
      </c>
    </row>
    <row r="4968" spans="1:14" x14ac:dyDescent="0.3">
      <c r="A4968" t="s">
        <v>3168</v>
      </c>
      <c r="B4968" s="1">
        <v>46113.536111111112</v>
      </c>
      <c r="C4968" t="s">
        <v>7</v>
      </c>
      <c r="D4968" t="s">
        <v>18</v>
      </c>
      <c r="E4968" t="s">
        <v>19</v>
      </c>
      <c r="F4968" t="s">
        <v>10</v>
      </c>
      <c r="G4968" s="2">
        <v>0.53611111111111109</v>
      </c>
      <c r="H4968" s="3">
        <v>46113</v>
      </c>
      <c r="I4968">
        <v>4</v>
      </c>
      <c r="J4968">
        <f>_xlfn.XLOOKUP(tbl_logs[[#This Row],[Target_Department]],tbl_DeptWeight[Department], tbl_DeptWeight[Impact Score])</f>
        <v>3</v>
      </c>
      <c r="K4968">
        <f>_xlfn.XLOOKUP(tbl_logs[[#This Row],[Employee_Action]],tbl_ResponseLikelihood[Employee Action],tbl_ResponseLikelihood[Likelihood Score])</f>
        <v>2</v>
      </c>
      <c r="L4968">
        <f>tbl_logs[[#This Row],[Impact Score]]*tbl_logs[[#This Row],[Response Multiplier]]</f>
        <v>6</v>
      </c>
      <c r="M4968" t="str" cm="1">
        <f t="array" ref="M4968">_xlfn.IFS(tbl_logs[[#This Row],[Total Score]]&lt;=4, "Low", tbl_logs[[#This Row],[Total Score]]&lt;=10, "Medium", tbl_logs[[#This Row],[Total Score]]&lt;=19, "High", tbl_logs[[#This Row],[Total Score]]&lt;=25, "Very High")</f>
        <v>Medium</v>
      </c>
      <c r="N4968" t="str" cm="1">
        <f t="array" ref="N4968">_xlfn.IFS(tbl_logs[[#This Row],[Total Score]]&lt;=4, "Low", tbl_logs[[#This Row],[Total Score]]&lt;=10, "Medium", tbl_logs[[#This Row],[Total Score]]&lt;=17, "High", tbl_logs[[#This Row],[Total Score]]&lt;=25, "Critical")</f>
        <v>Medium</v>
      </c>
    </row>
    <row r="4969" spans="1:14" x14ac:dyDescent="0.3">
      <c r="A4969" t="s">
        <v>317</v>
      </c>
      <c r="B4969" s="1">
        <v>46113.570138888892</v>
      </c>
      <c r="C4969" t="s">
        <v>26</v>
      </c>
      <c r="D4969" t="s">
        <v>15</v>
      </c>
      <c r="E4969" t="s">
        <v>31</v>
      </c>
      <c r="F4969" t="s">
        <v>33</v>
      </c>
      <c r="G4969" s="2">
        <v>0.57013888888888886</v>
      </c>
      <c r="H4969" s="3">
        <v>46113</v>
      </c>
      <c r="I4969">
        <v>4</v>
      </c>
      <c r="J4969">
        <f>_xlfn.XLOOKUP(tbl_logs[[#This Row],[Target_Department]],tbl_DeptWeight[Department], tbl_DeptWeight[Impact Score])</f>
        <v>3</v>
      </c>
      <c r="K4969">
        <f>_xlfn.XLOOKUP(tbl_logs[[#This Row],[Employee_Action]],tbl_ResponseLikelihood[Employee Action],tbl_ResponseLikelihood[Likelihood Score])</f>
        <v>4</v>
      </c>
      <c r="L4969">
        <f>tbl_logs[[#This Row],[Impact Score]]*tbl_logs[[#This Row],[Response Multiplier]]</f>
        <v>12</v>
      </c>
      <c r="M4969" t="str" cm="1">
        <f t="array" ref="M4969">_xlfn.IFS(tbl_logs[[#This Row],[Total Score]]&lt;=4, "Low", tbl_logs[[#This Row],[Total Score]]&lt;=10, "Medium", tbl_logs[[#This Row],[Total Score]]&lt;=19, "High", tbl_logs[[#This Row],[Total Score]]&lt;=25, "Very High")</f>
        <v>High</v>
      </c>
      <c r="N4969" t="str" cm="1">
        <f t="array" ref="N4969">_xlfn.IFS(tbl_logs[[#This Row],[Total Score]]&lt;=4, "Low", tbl_logs[[#This Row],[Total Score]]&lt;=10, "Medium", tbl_logs[[#This Row],[Total Score]]&lt;=17, "High", tbl_logs[[#This Row],[Total Score]]&lt;=25, "Critical")</f>
        <v>High</v>
      </c>
    </row>
    <row r="4970" spans="1:14" x14ac:dyDescent="0.3">
      <c r="A4970" t="s">
        <v>4317</v>
      </c>
      <c r="B4970" s="1">
        <v>46113.589583333334</v>
      </c>
      <c r="C4970" t="s">
        <v>12</v>
      </c>
      <c r="D4970" t="s">
        <v>8</v>
      </c>
      <c r="E4970" t="s">
        <v>9</v>
      </c>
      <c r="F4970" t="s">
        <v>10</v>
      </c>
      <c r="G4970" s="2">
        <v>0.58958333333333335</v>
      </c>
      <c r="H4970" s="3">
        <v>46113</v>
      </c>
      <c r="I4970">
        <v>4</v>
      </c>
      <c r="J4970">
        <f>_xlfn.XLOOKUP(tbl_logs[[#This Row],[Target_Department]],tbl_DeptWeight[Department], tbl_DeptWeight[Impact Score])</f>
        <v>1</v>
      </c>
      <c r="K4970">
        <f>_xlfn.XLOOKUP(tbl_logs[[#This Row],[Employee_Action]],tbl_ResponseLikelihood[Employee Action],tbl_ResponseLikelihood[Likelihood Score])</f>
        <v>2</v>
      </c>
      <c r="L4970">
        <f>tbl_logs[[#This Row],[Impact Score]]*tbl_logs[[#This Row],[Response Multiplier]]</f>
        <v>2</v>
      </c>
      <c r="M4970" t="str" cm="1">
        <f t="array" ref="M4970">_xlfn.IFS(tbl_logs[[#This Row],[Total Score]]&lt;=4, "Low", tbl_logs[[#This Row],[Total Score]]&lt;=10, "Medium", tbl_logs[[#This Row],[Total Score]]&lt;=19, "High", tbl_logs[[#This Row],[Total Score]]&lt;=25, "Very High")</f>
        <v>Low</v>
      </c>
      <c r="N4970" t="str" cm="1">
        <f t="array" ref="N4970">_xlfn.IFS(tbl_logs[[#This Row],[Total Score]]&lt;=4, "Low", tbl_logs[[#This Row],[Total Score]]&lt;=10, "Medium", tbl_logs[[#This Row],[Total Score]]&lt;=17, "High", tbl_logs[[#This Row],[Total Score]]&lt;=25, "Critical")</f>
        <v>Low</v>
      </c>
    </row>
    <row r="4971" spans="1:14" x14ac:dyDescent="0.3">
      <c r="A4971" t="s">
        <v>968</v>
      </c>
      <c r="B4971" s="1">
        <v>46113.625</v>
      </c>
      <c r="C4971" t="s">
        <v>40</v>
      </c>
      <c r="D4971" t="s">
        <v>8</v>
      </c>
      <c r="E4971" t="s">
        <v>16</v>
      </c>
      <c r="F4971" t="s">
        <v>20</v>
      </c>
      <c r="G4971" s="2">
        <v>0.625</v>
      </c>
      <c r="H4971" s="3">
        <v>46113</v>
      </c>
      <c r="I4971">
        <v>4</v>
      </c>
      <c r="J4971">
        <f>_xlfn.XLOOKUP(tbl_logs[[#This Row],[Target_Department]],tbl_DeptWeight[Department], tbl_DeptWeight[Impact Score])</f>
        <v>5</v>
      </c>
      <c r="K4971">
        <f>_xlfn.XLOOKUP(tbl_logs[[#This Row],[Employee_Action]],tbl_ResponseLikelihood[Employee Action],tbl_ResponseLikelihood[Likelihood Score])</f>
        <v>2</v>
      </c>
      <c r="L4971">
        <f>tbl_logs[[#This Row],[Impact Score]]*tbl_logs[[#This Row],[Response Multiplier]]</f>
        <v>10</v>
      </c>
      <c r="M4971" t="str" cm="1">
        <f t="array" ref="M4971">_xlfn.IFS(tbl_logs[[#This Row],[Total Score]]&lt;=4, "Low", tbl_logs[[#This Row],[Total Score]]&lt;=10, "Medium", tbl_logs[[#This Row],[Total Score]]&lt;=19, "High", tbl_logs[[#This Row],[Total Score]]&lt;=25, "Very High")</f>
        <v>Medium</v>
      </c>
      <c r="N4971" t="str" cm="1">
        <f t="array" ref="N4971">_xlfn.IFS(tbl_logs[[#This Row],[Total Score]]&lt;=4, "Low", tbl_logs[[#This Row],[Total Score]]&lt;=10, "Medium", tbl_logs[[#This Row],[Total Score]]&lt;=17, "High", tbl_logs[[#This Row],[Total Score]]&lt;=25, "Critical")</f>
        <v>Medium</v>
      </c>
    </row>
    <row r="4972" spans="1:14" x14ac:dyDescent="0.3">
      <c r="A4972" t="s">
        <v>3640</v>
      </c>
      <c r="B4972" s="1">
        <v>46113.63958333333</v>
      </c>
      <c r="C4972" t="s">
        <v>7</v>
      </c>
      <c r="D4972" t="s">
        <v>15</v>
      </c>
      <c r="E4972" t="s">
        <v>19</v>
      </c>
      <c r="F4972" t="s">
        <v>20</v>
      </c>
      <c r="G4972" s="2">
        <v>0.63958333333333328</v>
      </c>
      <c r="H4972" s="3">
        <v>46113</v>
      </c>
      <c r="I4972">
        <v>4</v>
      </c>
      <c r="J4972">
        <f>_xlfn.XLOOKUP(tbl_logs[[#This Row],[Target_Department]],tbl_DeptWeight[Department], tbl_DeptWeight[Impact Score])</f>
        <v>3</v>
      </c>
      <c r="K4972">
        <f>_xlfn.XLOOKUP(tbl_logs[[#This Row],[Employee_Action]],tbl_ResponseLikelihood[Employee Action],tbl_ResponseLikelihood[Likelihood Score])</f>
        <v>2</v>
      </c>
      <c r="L4972">
        <f>tbl_logs[[#This Row],[Impact Score]]*tbl_logs[[#This Row],[Response Multiplier]]</f>
        <v>6</v>
      </c>
      <c r="M4972" t="str" cm="1">
        <f t="array" ref="M4972">_xlfn.IFS(tbl_logs[[#This Row],[Total Score]]&lt;=4, "Low", tbl_logs[[#This Row],[Total Score]]&lt;=10, "Medium", tbl_logs[[#This Row],[Total Score]]&lt;=19, "High", tbl_logs[[#This Row],[Total Score]]&lt;=25, "Very High")</f>
        <v>Medium</v>
      </c>
      <c r="N4972" t="str" cm="1">
        <f t="array" ref="N4972">_xlfn.IFS(tbl_logs[[#This Row],[Total Score]]&lt;=4, "Low", tbl_logs[[#This Row],[Total Score]]&lt;=10, "Medium", tbl_logs[[#This Row],[Total Score]]&lt;=17, "High", tbl_logs[[#This Row],[Total Score]]&lt;=25, "Critical")</f>
        <v>Medium</v>
      </c>
    </row>
    <row r="4973" spans="1:14" x14ac:dyDescent="0.3">
      <c r="A4973" t="s">
        <v>127</v>
      </c>
      <c r="B4973" s="1">
        <v>46113.652777777781</v>
      </c>
      <c r="C4973" t="s">
        <v>35</v>
      </c>
      <c r="D4973" t="s">
        <v>22</v>
      </c>
      <c r="E4973" t="s">
        <v>9</v>
      </c>
      <c r="F4973" t="s">
        <v>10</v>
      </c>
      <c r="G4973" s="2">
        <v>0.65277777777777779</v>
      </c>
      <c r="H4973" s="3">
        <v>46113</v>
      </c>
      <c r="I4973">
        <v>4</v>
      </c>
      <c r="J4973">
        <f>_xlfn.XLOOKUP(tbl_logs[[#This Row],[Target_Department]],tbl_DeptWeight[Department], tbl_DeptWeight[Impact Score])</f>
        <v>1</v>
      </c>
      <c r="K4973">
        <f>_xlfn.XLOOKUP(tbl_logs[[#This Row],[Employee_Action]],tbl_ResponseLikelihood[Employee Action],tbl_ResponseLikelihood[Likelihood Score])</f>
        <v>2</v>
      </c>
      <c r="L4973">
        <f>tbl_logs[[#This Row],[Impact Score]]*tbl_logs[[#This Row],[Response Multiplier]]</f>
        <v>2</v>
      </c>
      <c r="M4973" t="str" cm="1">
        <f t="array" ref="M4973">_xlfn.IFS(tbl_logs[[#This Row],[Total Score]]&lt;=4, "Low", tbl_logs[[#This Row],[Total Score]]&lt;=10, "Medium", tbl_logs[[#This Row],[Total Score]]&lt;=19, "High", tbl_logs[[#This Row],[Total Score]]&lt;=25, "Very High")</f>
        <v>Low</v>
      </c>
      <c r="N4973" t="str" cm="1">
        <f t="array" ref="N4973">_xlfn.IFS(tbl_logs[[#This Row],[Total Score]]&lt;=4, "Low", tbl_logs[[#This Row],[Total Score]]&lt;=10, "Medium", tbl_logs[[#This Row],[Total Score]]&lt;=17, "High", tbl_logs[[#This Row],[Total Score]]&lt;=25, "Critical")</f>
        <v>Low</v>
      </c>
    </row>
    <row r="4974" spans="1:14" x14ac:dyDescent="0.3">
      <c r="A4974" t="s">
        <v>3425</v>
      </c>
      <c r="B4974" s="1">
        <v>46113.65347222222</v>
      </c>
      <c r="C4974" t="s">
        <v>12</v>
      </c>
      <c r="D4974" t="s">
        <v>8</v>
      </c>
      <c r="E4974" t="s">
        <v>31</v>
      </c>
      <c r="F4974" t="s">
        <v>13</v>
      </c>
      <c r="G4974" s="2">
        <v>0.65347222222222223</v>
      </c>
      <c r="H4974" s="3">
        <v>46113</v>
      </c>
      <c r="I4974">
        <v>4</v>
      </c>
      <c r="J4974">
        <f>_xlfn.XLOOKUP(tbl_logs[[#This Row],[Target_Department]],tbl_DeptWeight[Department], tbl_DeptWeight[Impact Score])</f>
        <v>1</v>
      </c>
      <c r="K4974">
        <f>_xlfn.XLOOKUP(tbl_logs[[#This Row],[Employee_Action]],tbl_ResponseLikelihood[Employee Action],tbl_ResponseLikelihood[Likelihood Score])</f>
        <v>1</v>
      </c>
      <c r="L4974">
        <f>tbl_logs[[#This Row],[Impact Score]]*tbl_logs[[#This Row],[Response Multiplier]]</f>
        <v>1</v>
      </c>
      <c r="M4974" t="str" cm="1">
        <f t="array" ref="M4974">_xlfn.IFS(tbl_logs[[#This Row],[Total Score]]&lt;=4, "Low", tbl_logs[[#This Row],[Total Score]]&lt;=10, "Medium", tbl_logs[[#This Row],[Total Score]]&lt;=19, "High", tbl_logs[[#This Row],[Total Score]]&lt;=25, "Very High")</f>
        <v>Low</v>
      </c>
      <c r="N4974" t="str" cm="1">
        <f t="array" ref="N4974">_xlfn.IFS(tbl_logs[[#This Row],[Total Score]]&lt;=4, "Low", tbl_logs[[#This Row],[Total Score]]&lt;=10, "Medium", tbl_logs[[#This Row],[Total Score]]&lt;=17, "High", tbl_logs[[#This Row],[Total Score]]&lt;=25, "Critical")</f>
        <v>Low</v>
      </c>
    </row>
    <row r="4975" spans="1:14" x14ac:dyDescent="0.3">
      <c r="A4975" t="s">
        <v>1645</v>
      </c>
      <c r="B4975" s="1">
        <v>46113.665277777778</v>
      </c>
      <c r="C4975" t="s">
        <v>35</v>
      </c>
      <c r="D4975" t="s">
        <v>8</v>
      </c>
      <c r="E4975" t="s">
        <v>19</v>
      </c>
      <c r="F4975" t="s">
        <v>20</v>
      </c>
      <c r="G4975" s="2">
        <v>0.66527777777777775</v>
      </c>
      <c r="H4975" s="3">
        <v>46113</v>
      </c>
      <c r="I4975">
        <v>4</v>
      </c>
      <c r="J4975">
        <f>_xlfn.XLOOKUP(tbl_logs[[#This Row],[Target_Department]],tbl_DeptWeight[Department], tbl_DeptWeight[Impact Score])</f>
        <v>1</v>
      </c>
      <c r="K4975">
        <f>_xlfn.XLOOKUP(tbl_logs[[#This Row],[Employee_Action]],tbl_ResponseLikelihood[Employee Action],tbl_ResponseLikelihood[Likelihood Score])</f>
        <v>2</v>
      </c>
      <c r="L4975">
        <f>tbl_logs[[#This Row],[Impact Score]]*tbl_logs[[#This Row],[Response Multiplier]]</f>
        <v>2</v>
      </c>
      <c r="M4975" t="str" cm="1">
        <f t="array" ref="M4975">_xlfn.IFS(tbl_logs[[#This Row],[Total Score]]&lt;=4, "Low", tbl_logs[[#This Row],[Total Score]]&lt;=10, "Medium", tbl_logs[[#This Row],[Total Score]]&lt;=19, "High", tbl_logs[[#This Row],[Total Score]]&lt;=25, "Very High")</f>
        <v>Low</v>
      </c>
      <c r="N4975" t="str" cm="1">
        <f t="array" ref="N4975">_xlfn.IFS(tbl_logs[[#This Row],[Total Score]]&lt;=4, "Low", tbl_logs[[#This Row],[Total Score]]&lt;=10, "Medium", tbl_logs[[#This Row],[Total Score]]&lt;=17, "High", tbl_logs[[#This Row],[Total Score]]&lt;=25, "Critical")</f>
        <v>Low</v>
      </c>
    </row>
    <row r="4976" spans="1:14" x14ac:dyDescent="0.3">
      <c r="A4976" t="s">
        <v>536</v>
      </c>
      <c r="B4976" s="1">
        <v>46113.667361111111</v>
      </c>
      <c r="C4976" t="s">
        <v>40</v>
      </c>
      <c r="D4976" t="s">
        <v>8</v>
      </c>
      <c r="E4976" t="s">
        <v>16</v>
      </c>
      <c r="F4976" t="s">
        <v>13</v>
      </c>
      <c r="G4976" s="2">
        <v>0.66736111111111107</v>
      </c>
      <c r="H4976" s="3">
        <v>46113</v>
      </c>
      <c r="I4976">
        <v>4</v>
      </c>
      <c r="J4976">
        <f>_xlfn.XLOOKUP(tbl_logs[[#This Row],[Target_Department]],tbl_DeptWeight[Department], tbl_DeptWeight[Impact Score])</f>
        <v>5</v>
      </c>
      <c r="K4976">
        <f>_xlfn.XLOOKUP(tbl_logs[[#This Row],[Employee_Action]],tbl_ResponseLikelihood[Employee Action],tbl_ResponseLikelihood[Likelihood Score])</f>
        <v>1</v>
      </c>
      <c r="L4976">
        <f>tbl_logs[[#This Row],[Impact Score]]*tbl_logs[[#This Row],[Response Multiplier]]</f>
        <v>5</v>
      </c>
      <c r="M4976" t="str" cm="1">
        <f t="array" ref="M4976">_xlfn.IFS(tbl_logs[[#This Row],[Total Score]]&lt;=4, "Low", tbl_logs[[#This Row],[Total Score]]&lt;=10, "Medium", tbl_logs[[#This Row],[Total Score]]&lt;=19, "High", tbl_logs[[#This Row],[Total Score]]&lt;=25, "Very High")</f>
        <v>Medium</v>
      </c>
      <c r="N4976" t="str" cm="1">
        <f t="array" ref="N4976">_xlfn.IFS(tbl_logs[[#This Row],[Total Score]]&lt;=4, "Low", tbl_logs[[#This Row],[Total Score]]&lt;=10, "Medium", tbl_logs[[#This Row],[Total Score]]&lt;=17, "High", tbl_logs[[#This Row],[Total Score]]&lt;=25, "Critical")</f>
        <v>Medium</v>
      </c>
    </row>
    <row r="4977" spans="1:14" x14ac:dyDescent="0.3">
      <c r="A4977" t="s">
        <v>3278</v>
      </c>
      <c r="B4977" s="1">
        <v>46113.740277777775</v>
      </c>
      <c r="C4977" t="s">
        <v>7</v>
      </c>
      <c r="D4977" t="s">
        <v>15</v>
      </c>
      <c r="E4977" t="s">
        <v>9</v>
      </c>
      <c r="F4977" t="s">
        <v>10</v>
      </c>
      <c r="G4977" s="2">
        <v>0.74027777777777781</v>
      </c>
      <c r="H4977" s="3">
        <v>46113</v>
      </c>
      <c r="I4977">
        <v>4</v>
      </c>
      <c r="J4977">
        <f>_xlfn.XLOOKUP(tbl_logs[[#This Row],[Target_Department]],tbl_DeptWeight[Department], tbl_DeptWeight[Impact Score])</f>
        <v>3</v>
      </c>
      <c r="K4977">
        <f>_xlfn.XLOOKUP(tbl_logs[[#This Row],[Employee_Action]],tbl_ResponseLikelihood[Employee Action],tbl_ResponseLikelihood[Likelihood Score])</f>
        <v>2</v>
      </c>
      <c r="L4977">
        <f>tbl_logs[[#This Row],[Impact Score]]*tbl_logs[[#This Row],[Response Multiplier]]</f>
        <v>6</v>
      </c>
      <c r="M4977" t="str" cm="1">
        <f t="array" ref="M4977">_xlfn.IFS(tbl_logs[[#This Row],[Total Score]]&lt;=4, "Low", tbl_logs[[#This Row],[Total Score]]&lt;=10, "Medium", tbl_logs[[#This Row],[Total Score]]&lt;=19, "High", tbl_logs[[#This Row],[Total Score]]&lt;=25, "Very High")</f>
        <v>Medium</v>
      </c>
      <c r="N4977" t="str" cm="1">
        <f t="array" ref="N4977">_xlfn.IFS(tbl_logs[[#This Row],[Total Score]]&lt;=4, "Low", tbl_logs[[#This Row],[Total Score]]&lt;=10, "Medium", tbl_logs[[#This Row],[Total Score]]&lt;=17, "High", tbl_logs[[#This Row],[Total Score]]&lt;=25, "Critical")</f>
        <v>Medium</v>
      </c>
    </row>
    <row r="4978" spans="1:14" x14ac:dyDescent="0.3">
      <c r="A4978" t="s">
        <v>3994</v>
      </c>
      <c r="B4978" s="1">
        <v>46113.760416666664</v>
      </c>
      <c r="C4978" t="s">
        <v>35</v>
      </c>
      <c r="D4978" t="s">
        <v>18</v>
      </c>
      <c r="E4978" t="s">
        <v>31</v>
      </c>
      <c r="F4978" t="s">
        <v>33</v>
      </c>
      <c r="G4978" s="2">
        <v>0.76041666666666663</v>
      </c>
      <c r="H4978" s="3">
        <v>46113</v>
      </c>
      <c r="I4978">
        <v>4</v>
      </c>
      <c r="J4978">
        <f>_xlfn.XLOOKUP(tbl_logs[[#This Row],[Target_Department]],tbl_DeptWeight[Department], tbl_DeptWeight[Impact Score])</f>
        <v>1</v>
      </c>
      <c r="K4978">
        <f>_xlfn.XLOOKUP(tbl_logs[[#This Row],[Employee_Action]],tbl_ResponseLikelihood[Employee Action],tbl_ResponseLikelihood[Likelihood Score])</f>
        <v>4</v>
      </c>
      <c r="L4978">
        <f>tbl_logs[[#This Row],[Impact Score]]*tbl_logs[[#This Row],[Response Multiplier]]</f>
        <v>4</v>
      </c>
      <c r="M4978" t="str" cm="1">
        <f t="array" ref="M4978">_xlfn.IFS(tbl_logs[[#This Row],[Total Score]]&lt;=4, "Low", tbl_logs[[#This Row],[Total Score]]&lt;=10, "Medium", tbl_logs[[#This Row],[Total Score]]&lt;=19, "High", tbl_logs[[#This Row],[Total Score]]&lt;=25, "Very High")</f>
        <v>Low</v>
      </c>
      <c r="N4978" t="str" cm="1">
        <f t="array" ref="N4978">_xlfn.IFS(tbl_logs[[#This Row],[Total Score]]&lt;=4, "Low", tbl_logs[[#This Row],[Total Score]]&lt;=10, "Medium", tbl_logs[[#This Row],[Total Score]]&lt;=17, "High", tbl_logs[[#This Row],[Total Score]]&lt;=25, "Critical")</f>
        <v>Low</v>
      </c>
    </row>
    <row r="4979" spans="1:14" x14ac:dyDescent="0.3">
      <c r="A4979" t="s">
        <v>4189</v>
      </c>
      <c r="B4979" s="1">
        <v>46113.763194444444</v>
      </c>
      <c r="C4979" t="s">
        <v>7</v>
      </c>
      <c r="D4979" t="s">
        <v>18</v>
      </c>
      <c r="E4979" t="s">
        <v>19</v>
      </c>
      <c r="F4979" t="s">
        <v>10</v>
      </c>
      <c r="G4979" s="2">
        <v>0.7631944444444444</v>
      </c>
      <c r="H4979" s="3">
        <v>46113</v>
      </c>
      <c r="I4979">
        <v>4</v>
      </c>
      <c r="J4979">
        <f>_xlfn.XLOOKUP(tbl_logs[[#This Row],[Target_Department]],tbl_DeptWeight[Department], tbl_DeptWeight[Impact Score])</f>
        <v>3</v>
      </c>
      <c r="K4979">
        <f>_xlfn.XLOOKUP(tbl_logs[[#This Row],[Employee_Action]],tbl_ResponseLikelihood[Employee Action],tbl_ResponseLikelihood[Likelihood Score])</f>
        <v>2</v>
      </c>
      <c r="L4979">
        <f>tbl_logs[[#This Row],[Impact Score]]*tbl_logs[[#This Row],[Response Multiplier]]</f>
        <v>6</v>
      </c>
      <c r="M4979" t="str" cm="1">
        <f t="array" ref="M4979">_xlfn.IFS(tbl_logs[[#This Row],[Total Score]]&lt;=4, "Low", tbl_logs[[#This Row],[Total Score]]&lt;=10, "Medium", tbl_logs[[#This Row],[Total Score]]&lt;=19, "High", tbl_logs[[#This Row],[Total Score]]&lt;=25, "Very High")</f>
        <v>Medium</v>
      </c>
      <c r="N4979" t="str" cm="1">
        <f t="array" ref="N4979">_xlfn.IFS(tbl_logs[[#This Row],[Total Score]]&lt;=4, "Low", tbl_logs[[#This Row],[Total Score]]&lt;=10, "Medium", tbl_logs[[#This Row],[Total Score]]&lt;=17, "High", tbl_logs[[#This Row],[Total Score]]&lt;=25, "Critical")</f>
        <v>Medium</v>
      </c>
    </row>
    <row r="4980" spans="1:14" x14ac:dyDescent="0.3">
      <c r="A4980" t="s">
        <v>868</v>
      </c>
      <c r="B4980" s="1">
        <v>46113.777083333334</v>
      </c>
      <c r="C4980" t="s">
        <v>7</v>
      </c>
      <c r="D4980" t="s">
        <v>15</v>
      </c>
      <c r="E4980" t="s">
        <v>19</v>
      </c>
      <c r="F4980" t="s">
        <v>20</v>
      </c>
      <c r="G4980" s="2">
        <v>0.77708333333333335</v>
      </c>
      <c r="H4980" s="3">
        <v>46113</v>
      </c>
      <c r="I4980">
        <v>4</v>
      </c>
      <c r="J4980">
        <f>_xlfn.XLOOKUP(tbl_logs[[#This Row],[Target_Department]],tbl_DeptWeight[Department], tbl_DeptWeight[Impact Score])</f>
        <v>3</v>
      </c>
      <c r="K4980">
        <f>_xlfn.XLOOKUP(tbl_logs[[#This Row],[Employee_Action]],tbl_ResponseLikelihood[Employee Action],tbl_ResponseLikelihood[Likelihood Score])</f>
        <v>2</v>
      </c>
      <c r="L4980">
        <f>tbl_logs[[#This Row],[Impact Score]]*tbl_logs[[#This Row],[Response Multiplier]]</f>
        <v>6</v>
      </c>
      <c r="M4980" t="str" cm="1">
        <f t="array" ref="M4980">_xlfn.IFS(tbl_logs[[#This Row],[Total Score]]&lt;=4, "Low", tbl_logs[[#This Row],[Total Score]]&lt;=10, "Medium", tbl_logs[[#This Row],[Total Score]]&lt;=19, "High", tbl_logs[[#This Row],[Total Score]]&lt;=25, "Very High")</f>
        <v>Medium</v>
      </c>
      <c r="N4980" t="str" cm="1">
        <f t="array" ref="N4980">_xlfn.IFS(tbl_logs[[#This Row],[Total Score]]&lt;=4, "Low", tbl_logs[[#This Row],[Total Score]]&lt;=10, "Medium", tbl_logs[[#This Row],[Total Score]]&lt;=17, "High", tbl_logs[[#This Row],[Total Score]]&lt;=25, "Critical")</f>
        <v>Medium</v>
      </c>
    </row>
    <row r="4981" spans="1:14" x14ac:dyDescent="0.3">
      <c r="A4981" t="s">
        <v>1925</v>
      </c>
      <c r="B4981" s="1">
        <v>46113.824999999997</v>
      </c>
      <c r="C4981" t="s">
        <v>47</v>
      </c>
      <c r="D4981" t="s">
        <v>22</v>
      </c>
      <c r="E4981" t="s">
        <v>31</v>
      </c>
      <c r="F4981" t="s">
        <v>10</v>
      </c>
      <c r="G4981" s="2">
        <v>0.82499999999999996</v>
      </c>
      <c r="H4981" s="3">
        <v>46113</v>
      </c>
      <c r="I4981">
        <v>4</v>
      </c>
      <c r="J4981">
        <f>_xlfn.XLOOKUP(tbl_logs[[#This Row],[Target_Department]],tbl_DeptWeight[Department], tbl_DeptWeight[Impact Score])</f>
        <v>1</v>
      </c>
      <c r="K4981">
        <f>_xlfn.XLOOKUP(tbl_logs[[#This Row],[Employee_Action]],tbl_ResponseLikelihood[Employee Action],tbl_ResponseLikelihood[Likelihood Score])</f>
        <v>2</v>
      </c>
      <c r="L4981">
        <f>tbl_logs[[#This Row],[Impact Score]]*tbl_logs[[#This Row],[Response Multiplier]]</f>
        <v>2</v>
      </c>
      <c r="M4981" t="str" cm="1">
        <f t="array" ref="M4981">_xlfn.IFS(tbl_logs[[#This Row],[Total Score]]&lt;=4, "Low", tbl_logs[[#This Row],[Total Score]]&lt;=10, "Medium", tbl_logs[[#This Row],[Total Score]]&lt;=19, "High", tbl_logs[[#This Row],[Total Score]]&lt;=25, "Very High")</f>
        <v>Low</v>
      </c>
      <c r="N4981" t="str" cm="1">
        <f t="array" ref="N4981">_xlfn.IFS(tbl_logs[[#This Row],[Total Score]]&lt;=4, "Low", tbl_logs[[#This Row],[Total Score]]&lt;=10, "Medium", tbl_logs[[#This Row],[Total Score]]&lt;=17, "High", tbl_logs[[#This Row],[Total Score]]&lt;=25, "Critical")</f>
        <v>Low</v>
      </c>
    </row>
    <row r="4982" spans="1:14" x14ac:dyDescent="0.3">
      <c r="A4982" t="s">
        <v>2406</v>
      </c>
      <c r="B4982" s="1">
        <v>46113.826388888891</v>
      </c>
      <c r="C4982" t="s">
        <v>7</v>
      </c>
      <c r="D4982" t="s">
        <v>18</v>
      </c>
      <c r="E4982" t="s">
        <v>19</v>
      </c>
      <c r="F4982" t="s">
        <v>20</v>
      </c>
      <c r="G4982" s="2">
        <v>0.82638888888888884</v>
      </c>
      <c r="H4982" s="3">
        <v>46113</v>
      </c>
      <c r="I4982">
        <v>4</v>
      </c>
      <c r="J4982">
        <f>_xlfn.XLOOKUP(tbl_logs[[#This Row],[Target_Department]],tbl_DeptWeight[Department], tbl_DeptWeight[Impact Score])</f>
        <v>3</v>
      </c>
      <c r="K4982">
        <f>_xlfn.XLOOKUP(tbl_logs[[#This Row],[Employee_Action]],tbl_ResponseLikelihood[Employee Action],tbl_ResponseLikelihood[Likelihood Score])</f>
        <v>2</v>
      </c>
      <c r="L4982">
        <f>tbl_logs[[#This Row],[Impact Score]]*tbl_logs[[#This Row],[Response Multiplier]]</f>
        <v>6</v>
      </c>
      <c r="M4982" t="str" cm="1">
        <f t="array" ref="M4982">_xlfn.IFS(tbl_logs[[#This Row],[Total Score]]&lt;=4, "Low", tbl_logs[[#This Row],[Total Score]]&lt;=10, "Medium", tbl_logs[[#This Row],[Total Score]]&lt;=19, "High", tbl_logs[[#This Row],[Total Score]]&lt;=25, "Very High")</f>
        <v>Medium</v>
      </c>
      <c r="N4982" t="str" cm="1">
        <f t="array" ref="N4982">_xlfn.IFS(tbl_logs[[#This Row],[Total Score]]&lt;=4, "Low", tbl_logs[[#This Row],[Total Score]]&lt;=10, "Medium", tbl_logs[[#This Row],[Total Score]]&lt;=17, "High", tbl_logs[[#This Row],[Total Score]]&lt;=25, "Critical")</f>
        <v>Medium</v>
      </c>
    </row>
    <row r="4983" spans="1:14" x14ac:dyDescent="0.3">
      <c r="A4983" t="s">
        <v>2710</v>
      </c>
      <c r="B4983" s="1">
        <v>46113.845138888886</v>
      </c>
      <c r="C4983" t="s">
        <v>12</v>
      </c>
      <c r="D4983" t="s">
        <v>18</v>
      </c>
      <c r="E4983" t="s">
        <v>19</v>
      </c>
      <c r="F4983" t="s">
        <v>10</v>
      </c>
      <c r="G4983" s="2">
        <v>0.84513888888888888</v>
      </c>
      <c r="H4983" s="3">
        <v>46113</v>
      </c>
      <c r="I4983">
        <v>4</v>
      </c>
      <c r="J4983">
        <f>_xlfn.XLOOKUP(tbl_logs[[#This Row],[Target_Department]],tbl_DeptWeight[Department], tbl_DeptWeight[Impact Score])</f>
        <v>1</v>
      </c>
      <c r="K4983">
        <f>_xlfn.XLOOKUP(tbl_logs[[#This Row],[Employee_Action]],tbl_ResponseLikelihood[Employee Action],tbl_ResponseLikelihood[Likelihood Score])</f>
        <v>2</v>
      </c>
      <c r="L4983">
        <f>tbl_logs[[#This Row],[Impact Score]]*tbl_logs[[#This Row],[Response Multiplier]]</f>
        <v>2</v>
      </c>
      <c r="M4983" t="str" cm="1">
        <f t="array" ref="M4983">_xlfn.IFS(tbl_logs[[#This Row],[Total Score]]&lt;=4, "Low", tbl_logs[[#This Row],[Total Score]]&lt;=10, "Medium", tbl_logs[[#This Row],[Total Score]]&lt;=19, "High", tbl_logs[[#This Row],[Total Score]]&lt;=25, "Very High")</f>
        <v>Low</v>
      </c>
      <c r="N4983" t="str" cm="1">
        <f t="array" ref="N4983">_xlfn.IFS(tbl_logs[[#This Row],[Total Score]]&lt;=4, "Low", tbl_logs[[#This Row],[Total Score]]&lt;=10, "Medium", tbl_logs[[#This Row],[Total Score]]&lt;=17, "High", tbl_logs[[#This Row],[Total Score]]&lt;=25, "Critical")</f>
        <v>Low</v>
      </c>
    </row>
    <row r="4984" spans="1:14" x14ac:dyDescent="0.3">
      <c r="A4984" t="s">
        <v>2289</v>
      </c>
      <c r="B4984" s="1">
        <v>46113.84652777778</v>
      </c>
      <c r="C4984" t="s">
        <v>7</v>
      </c>
      <c r="D4984" t="s">
        <v>22</v>
      </c>
      <c r="E4984" t="s">
        <v>19</v>
      </c>
      <c r="F4984" t="s">
        <v>10</v>
      </c>
      <c r="G4984" s="2">
        <v>0.84652777777777777</v>
      </c>
      <c r="H4984" s="3">
        <v>46113</v>
      </c>
      <c r="I4984">
        <v>4</v>
      </c>
      <c r="J4984">
        <f>_xlfn.XLOOKUP(tbl_logs[[#This Row],[Target_Department]],tbl_DeptWeight[Department], tbl_DeptWeight[Impact Score])</f>
        <v>3</v>
      </c>
      <c r="K4984">
        <f>_xlfn.XLOOKUP(tbl_logs[[#This Row],[Employee_Action]],tbl_ResponseLikelihood[Employee Action],tbl_ResponseLikelihood[Likelihood Score])</f>
        <v>2</v>
      </c>
      <c r="L4984">
        <f>tbl_logs[[#This Row],[Impact Score]]*tbl_logs[[#This Row],[Response Multiplier]]</f>
        <v>6</v>
      </c>
      <c r="M4984" t="str" cm="1">
        <f t="array" ref="M4984">_xlfn.IFS(tbl_logs[[#This Row],[Total Score]]&lt;=4, "Low", tbl_logs[[#This Row],[Total Score]]&lt;=10, "Medium", tbl_logs[[#This Row],[Total Score]]&lt;=19, "High", tbl_logs[[#This Row],[Total Score]]&lt;=25, "Very High")</f>
        <v>Medium</v>
      </c>
      <c r="N4984" t="str" cm="1">
        <f t="array" ref="N4984">_xlfn.IFS(tbl_logs[[#This Row],[Total Score]]&lt;=4, "Low", tbl_logs[[#This Row],[Total Score]]&lt;=10, "Medium", tbl_logs[[#This Row],[Total Score]]&lt;=17, "High", tbl_logs[[#This Row],[Total Score]]&lt;=25, "Critical")</f>
        <v>Medium</v>
      </c>
    </row>
    <row r="4985" spans="1:14" x14ac:dyDescent="0.3">
      <c r="A4985" t="s">
        <v>3178</v>
      </c>
      <c r="B4985" s="1">
        <v>46113.847916666666</v>
      </c>
      <c r="C4985" t="s">
        <v>7</v>
      </c>
      <c r="D4985" t="s">
        <v>8</v>
      </c>
      <c r="E4985" t="s">
        <v>19</v>
      </c>
      <c r="F4985" t="s">
        <v>20</v>
      </c>
      <c r="G4985" s="2">
        <v>0.84791666666666665</v>
      </c>
      <c r="H4985" s="3">
        <v>46113</v>
      </c>
      <c r="I4985">
        <v>4</v>
      </c>
      <c r="J4985">
        <f>_xlfn.XLOOKUP(tbl_logs[[#This Row],[Target_Department]],tbl_DeptWeight[Department], tbl_DeptWeight[Impact Score])</f>
        <v>3</v>
      </c>
      <c r="K4985">
        <f>_xlfn.XLOOKUP(tbl_logs[[#This Row],[Employee_Action]],tbl_ResponseLikelihood[Employee Action],tbl_ResponseLikelihood[Likelihood Score])</f>
        <v>2</v>
      </c>
      <c r="L4985">
        <f>tbl_logs[[#This Row],[Impact Score]]*tbl_logs[[#This Row],[Response Multiplier]]</f>
        <v>6</v>
      </c>
      <c r="M4985" t="str" cm="1">
        <f t="array" ref="M4985">_xlfn.IFS(tbl_logs[[#This Row],[Total Score]]&lt;=4, "Low", tbl_logs[[#This Row],[Total Score]]&lt;=10, "Medium", tbl_logs[[#This Row],[Total Score]]&lt;=19, "High", tbl_logs[[#This Row],[Total Score]]&lt;=25, "Very High")</f>
        <v>Medium</v>
      </c>
      <c r="N4985" t="str" cm="1">
        <f t="array" ref="N4985">_xlfn.IFS(tbl_logs[[#This Row],[Total Score]]&lt;=4, "Low", tbl_logs[[#This Row],[Total Score]]&lt;=10, "Medium", tbl_logs[[#This Row],[Total Score]]&lt;=17, "High", tbl_logs[[#This Row],[Total Score]]&lt;=25, "Critical")</f>
        <v>Medium</v>
      </c>
    </row>
    <row r="4986" spans="1:14" x14ac:dyDescent="0.3">
      <c r="A4986" t="s">
        <v>2559</v>
      </c>
      <c r="B4986" s="1">
        <v>46113.854861111111</v>
      </c>
      <c r="C4986" t="s">
        <v>7</v>
      </c>
      <c r="D4986" t="s">
        <v>22</v>
      </c>
      <c r="E4986" t="s">
        <v>19</v>
      </c>
      <c r="F4986" t="s">
        <v>10</v>
      </c>
      <c r="G4986" s="2">
        <v>0.85486111111111107</v>
      </c>
      <c r="H4986" s="3">
        <v>46113</v>
      </c>
      <c r="I4986">
        <v>4</v>
      </c>
      <c r="J4986">
        <f>_xlfn.XLOOKUP(tbl_logs[[#This Row],[Target_Department]],tbl_DeptWeight[Department], tbl_DeptWeight[Impact Score])</f>
        <v>3</v>
      </c>
      <c r="K4986">
        <f>_xlfn.XLOOKUP(tbl_logs[[#This Row],[Employee_Action]],tbl_ResponseLikelihood[Employee Action],tbl_ResponseLikelihood[Likelihood Score])</f>
        <v>2</v>
      </c>
      <c r="L4986">
        <f>tbl_logs[[#This Row],[Impact Score]]*tbl_logs[[#This Row],[Response Multiplier]]</f>
        <v>6</v>
      </c>
      <c r="M4986" t="str" cm="1">
        <f t="array" ref="M4986">_xlfn.IFS(tbl_logs[[#This Row],[Total Score]]&lt;=4, "Low", tbl_logs[[#This Row],[Total Score]]&lt;=10, "Medium", tbl_logs[[#This Row],[Total Score]]&lt;=19, "High", tbl_logs[[#This Row],[Total Score]]&lt;=25, "Very High")</f>
        <v>Medium</v>
      </c>
      <c r="N4986" t="str" cm="1">
        <f t="array" ref="N4986">_xlfn.IFS(tbl_logs[[#This Row],[Total Score]]&lt;=4, "Low", tbl_logs[[#This Row],[Total Score]]&lt;=10, "Medium", tbl_logs[[#This Row],[Total Score]]&lt;=17, "High", tbl_logs[[#This Row],[Total Score]]&lt;=25, "Critical")</f>
        <v>Medium</v>
      </c>
    </row>
    <row r="4987" spans="1:14" x14ac:dyDescent="0.3">
      <c r="A4987" t="s">
        <v>2911</v>
      </c>
      <c r="B4987" s="1">
        <v>46113.857638888891</v>
      </c>
      <c r="C4987" t="s">
        <v>7</v>
      </c>
      <c r="D4987" t="s">
        <v>15</v>
      </c>
      <c r="E4987" t="s">
        <v>19</v>
      </c>
      <c r="F4987" t="s">
        <v>20</v>
      </c>
      <c r="G4987" s="2">
        <v>0.85763888888888884</v>
      </c>
      <c r="H4987" s="3">
        <v>46113</v>
      </c>
      <c r="I4987">
        <v>4</v>
      </c>
      <c r="J4987">
        <f>_xlfn.XLOOKUP(tbl_logs[[#This Row],[Target_Department]],tbl_DeptWeight[Department], tbl_DeptWeight[Impact Score])</f>
        <v>3</v>
      </c>
      <c r="K4987">
        <f>_xlfn.XLOOKUP(tbl_logs[[#This Row],[Employee_Action]],tbl_ResponseLikelihood[Employee Action],tbl_ResponseLikelihood[Likelihood Score])</f>
        <v>2</v>
      </c>
      <c r="L4987">
        <f>tbl_logs[[#This Row],[Impact Score]]*tbl_logs[[#This Row],[Response Multiplier]]</f>
        <v>6</v>
      </c>
      <c r="M4987" t="str" cm="1">
        <f t="array" ref="M4987">_xlfn.IFS(tbl_logs[[#This Row],[Total Score]]&lt;=4, "Low", tbl_logs[[#This Row],[Total Score]]&lt;=10, "Medium", tbl_logs[[#This Row],[Total Score]]&lt;=19, "High", tbl_logs[[#This Row],[Total Score]]&lt;=25, "Very High")</f>
        <v>Medium</v>
      </c>
      <c r="N4987" t="str" cm="1">
        <f t="array" ref="N4987">_xlfn.IFS(tbl_logs[[#This Row],[Total Score]]&lt;=4, "Low", tbl_logs[[#This Row],[Total Score]]&lt;=10, "Medium", tbl_logs[[#This Row],[Total Score]]&lt;=17, "High", tbl_logs[[#This Row],[Total Score]]&lt;=25, "Critical")</f>
        <v>Medium</v>
      </c>
    </row>
    <row r="4988" spans="1:14" x14ac:dyDescent="0.3">
      <c r="A4988" t="s">
        <v>3611</v>
      </c>
      <c r="B4988" s="1">
        <v>46113.87777777778</v>
      </c>
      <c r="C4988" t="s">
        <v>7</v>
      </c>
      <c r="D4988" t="s">
        <v>8</v>
      </c>
      <c r="E4988" t="s">
        <v>19</v>
      </c>
      <c r="F4988" t="s">
        <v>10</v>
      </c>
      <c r="G4988" s="2">
        <v>0.87777777777777777</v>
      </c>
      <c r="H4988" s="3">
        <v>46113</v>
      </c>
      <c r="I4988">
        <v>4</v>
      </c>
      <c r="J4988">
        <f>_xlfn.XLOOKUP(tbl_logs[[#This Row],[Target_Department]],tbl_DeptWeight[Department], tbl_DeptWeight[Impact Score])</f>
        <v>3</v>
      </c>
      <c r="K4988">
        <f>_xlfn.XLOOKUP(tbl_logs[[#This Row],[Employee_Action]],tbl_ResponseLikelihood[Employee Action],tbl_ResponseLikelihood[Likelihood Score])</f>
        <v>2</v>
      </c>
      <c r="L4988">
        <f>tbl_logs[[#This Row],[Impact Score]]*tbl_logs[[#This Row],[Response Multiplier]]</f>
        <v>6</v>
      </c>
      <c r="M4988" t="str" cm="1">
        <f t="array" ref="M4988">_xlfn.IFS(tbl_logs[[#This Row],[Total Score]]&lt;=4, "Low", tbl_logs[[#This Row],[Total Score]]&lt;=10, "Medium", tbl_logs[[#This Row],[Total Score]]&lt;=19, "High", tbl_logs[[#This Row],[Total Score]]&lt;=25, "Very High")</f>
        <v>Medium</v>
      </c>
      <c r="N4988" t="str" cm="1">
        <f t="array" ref="N4988">_xlfn.IFS(tbl_logs[[#This Row],[Total Score]]&lt;=4, "Low", tbl_logs[[#This Row],[Total Score]]&lt;=10, "Medium", tbl_logs[[#This Row],[Total Score]]&lt;=17, "High", tbl_logs[[#This Row],[Total Score]]&lt;=25, "Critical")</f>
        <v>Medium</v>
      </c>
    </row>
    <row r="4989" spans="1:14" x14ac:dyDescent="0.3">
      <c r="A4989" t="s">
        <v>1159</v>
      </c>
      <c r="B4989" s="1">
        <v>46113.884722222225</v>
      </c>
      <c r="C4989" t="s">
        <v>35</v>
      </c>
      <c r="D4989" t="s">
        <v>8</v>
      </c>
      <c r="E4989" t="s">
        <v>16</v>
      </c>
      <c r="F4989" t="s">
        <v>10</v>
      </c>
      <c r="G4989" s="2">
        <v>0.88472222222222219</v>
      </c>
      <c r="H4989" s="3">
        <v>46113</v>
      </c>
      <c r="I4989">
        <v>4</v>
      </c>
      <c r="J4989">
        <f>_xlfn.XLOOKUP(tbl_logs[[#This Row],[Target_Department]],tbl_DeptWeight[Department], tbl_DeptWeight[Impact Score])</f>
        <v>1</v>
      </c>
      <c r="K4989">
        <f>_xlfn.XLOOKUP(tbl_logs[[#This Row],[Employee_Action]],tbl_ResponseLikelihood[Employee Action],tbl_ResponseLikelihood[Likelihood Score])</f>
        <v>2</v>
      </c>
      <c r="L4989">
        <f>tbl_logs[[#This Row],[Impact Score]]*tbl_logs[[#This Row],[Response Multiplier]]</f>
        <v>2</v>
      </c>
      <c r="M4989" t="str" cm="1">
        <f t="array" ref="M4989">_xlfn.IFS(tbl_logs[[#This Row],[Total Score]]&lt;=4, "Low", tbl_logs[[#This Row],[Total Score]]&lt;=10, "Medium", tbl_logs[[#This Row],[Total Score]]&lt;=19, "High", tbl_logs[[#This Row],[Total Score]]&lt;=25, "Very High")</f>
        <v>Low</v>
      </c>
      <c r="N4989" t="str" cm="1">
        <f t="array" ref="N4989">_xlfn.IFS(tbl_logs[[#This Row],[Total Score]]&lt;=4, "Low", tbl_logs[[#This Row],[Total Score]]&lt;=10, "Medium", tbl_logs[[#This Row],[Total Score]]&lt;=17, "High", tbl_logs[[#This Row],[Total Score]]&lt;=25, "Critical")</f>
        <v>Low</v>
      </c>
    </row>
    <row r="4990" spans="1:14" x14ac:dyDescent="0.3">
      <c r="A4990" t="s">
        <v>4272</v>
      </c>
      <c r="B4990" s="1">
        <v>46113.88958333333</v>
      </c>
      <c r="C4990" t="s">
        <v>47</v>
      </c>
      <c r="D4990" t="s">
        <v>15</v>
      </c>
      <c r="E4990" t="s">
        <v>31</v>
      </c>
      <c r="F4990" t="s">
        <v>53</v>
      </c>
      <c r="G4990" s="2">
        <v>0.88958333333333328</v>
      </c>
      <c r="H4990" s="3">
        <v>46113</v>
      </c>
      <c r="I4990">
        <v>4</v>
      </c>
      <c r="J4990">
        <f>_xlfn.XLOOKUP(tbl_logs[[#This Row],[Target_Department]],tbl_DeptWeight[Department], tbl_DeptWeight[Impact Score])</f>
        <v>1</v>
      </c>
      <c r="K4990">
        <f>_xlfn.XLOOKUP(tbl_logs[[#This Row],[Employee_Action]],tbl_ResponseLikelihood[Employee Action],tbl_ResponseLikelihood[Likelihood Score])</f>
        <v>5</v>
      </c>
      <c r="L4990">
        <f>tbl_logs[[#This Row],[Impact Score]]*tbl_logs[[#This Row],[Response Multiplier]]</f>
        <v>5</v>
      </c>
      <c r="M4990" t="str" cm="1">
        <f t="array" ref="M4990">_xlfn.IFS(tbl_logs[[#This Row],[Total Score]]&lt;=4, "Low", tbl_logs[[#This Row],[Total Score]]&lt;=10, "Medium", tbl_logs[[#This Row],[Total Score]]&lt;=19, "High", tbl_logs[[#This Row],[Total Score]]&lt;=25, "Very High")</f>
        <v>Medium</v>
      </c>
      <c r="N4990" t="str" cm="1">
        <f t="array" ref="N4990">_xlfn.IFS(tbl_logs[[#This Row],[Total Score]]&lt;=4, "Low", tbl_logs[[#This Row],[Total Score]]&lt;=10, "Medium", tbl_logs[[#This Row],[Total Score]]&lt;=17, "High", tbl_logs[[#This Row],[Total Score]]&lt;=25, "Critical")</f>
        <v>Medium</v>
      </c>
    </row>
    <row r="4991" spans="1:14" x14ac:dyDescent="0.3">
      <c r="A4991" t="s">
        <v>3656</v>
      </c>
      <c r="B4991" s="1">
        <v>46113.898611111108</v>
      </c>
      <c r="C4991" t="s">
        <v>7</v>
      </c>
      <c r="D4991" t="s">
        <v>15</v>
      </c>
      <c r="E4991" t="s">
        <v>19</v>
      </c>
      <c r="F4991" t="s">
        <v>20</v>
      </c>
      <c r="G4991" s="2">
        <v>0.89861111111111114</v>
      </c>
      <c r="H4991" s="3">
        <v>46113</v>
      </c>
      <c r="I4991">
        <v>4</v>
      </c>
      <c r="J4991">
        <f>_xlfn.XLOOKUP(tbl_logs[[#This Row],[Target_Department]],tbl_DeptWeight[Department], tbl_DeptWeight[Impact Score])</f>
        <v>3</v>
      </c>
      <c r="K4991">
        <f>_xlfn.XLOOKUP(tbl_logs[[#This Row],[Employee_Action]],tbl_ResponseLikelihood[Employee Action],tbl_ResponseLikelihood[Likelihood Score])</f>
        <v>2</v>
      </c>
      <c r="L4991">
        <f>tbl_logs[[#This Row],[Impact Score]]*tbl_logs[[#This Row],[Response Multiplier]]</f>
        <v>6</v>
      </c>
      <c r="M4991" t="str" cm="1">
        <f t="array" ref="M4991">_xlfn.IFS(tbl_logs[[#This Row],[Total Score]]&lt;=4, "Low", tbl_logs[[#This Row],[Total Score]]&lt;=10, "Medium", tbl_logs[[#This Row],[Total Score]]&lt;=19, "High", tbl_logs[[#This Row],[Total Score]]&lt;=25, "Very High")</f>
        <v>Medium</v>
      </c>
      <c r="N4991" t="str" cm="1">
        <f t="array" ref="N4991">_xlfn.IFS(tbl_logs[[#This Row],[Total Score]]&lt;=4, "Low", tbl_logs[[#This Row],[Total Score]]&lt;=10, "Medium", tbl_logs[[#This Row],[Total Score]]&lt;=17, "High", tbl_logs[[#This Row],[Total Score]]&lt;=25, "Critical")</f>
        <v>Medium</v>
      </c>
    </row>
    <row r="4992" spans="1:14" x14ac:dyDescent="0.3">
      <c r="A4992" t="s">
        <v>3864</v>
      </c>
      <c r="B4992" s="1">
        <v>46113.92291666667</v>
      </c>
      <c r="C4992" t="s">
        <v>35</v>
      </c>
      <c r="D4992" t="s">
        <v>22</v>
      </c>
      <c r="E4992" t="s">
        <v>19</v>
      </c>
      <c r="F4992" t="s">
        <v>20</v>
      </c>
      <c r="G4992" s="2">
        <v>0.92291666666666672</v>
      </c>
      <c r="H4992" s="3">
        <v>46113</v>
      </c>
      <c r="I4992">
        <v>4</v>
      </c>
      <c r="J4992">
        <f>_xlfn.XLOOKUP(tbl_logs[[#This Row],[Target_Department]],tbl_DeptWeight[Department], tbl_DeptWeight[Impact Score])</f>
        <v>1</v>
      </c>
      <c r="K4992">
        <f>_xlfn.XLOOKUP(tbl_logs[[#This Row],[Employee_Action]],tbl_ResponseLikelihood[Employee Action],tbl_ResponseLikelihood[Likelihood Score])</f>
        <v>2</v>
      </c>
      <c r="L4992">
        <f>tbl_logs[[#This Row],[Impact Score]]*tbl_logs[[#This Row],[Response Multiplier]]</f>
        <v>2</v>
      </c>
      <c r="M4992" t="str" cm="1">
        <f t="array" ref="M4992">_xlfn.IFS(tbl_logs[[#This Row],[Total Score]]&lt;=4, "Low", tbl_logs[[#This Row],[Total Score]]&lt;=10, "Medium", tbl_logs[[#This Row],[Total Score]]&lt;=19, "High", tbl_logs[[#This Row],[Total Score]]&lt;=25, "Very High")</f>
        <v>Low</v>
      </c>
      <c r="N4992" t="str" cm="1">
        <f t="array" ref="N4992">_xlfn.IFS(tbl_logs[[#This Row],[Total Score]]&lt;=4, "Low", tbl_logs[[#This Row],[Total Score]]&lt;=10, "Medium", tbl_logs[[#This Row],[Total Score]]&lt;=17, "High", tbl_logs[[#This Row],[Total Score]]&lt;=25, "Critical")</f>
        <v>Low</v>
      </c>
    </row>
    <row r="4993" spans="1:14" x14ac:dyDescent="0.3">
      <c r="A4993" t="s">
        <v>1237</v>
      </c>
      <c r="B4993" s="1">
        <v>46113.931250000001</v>
      </c>
      <c r="C4993" t="s">
        <v>7</v>
      </c>
      <c r="D4993" t="s">
        <v>15</v>
      </c>
      <c r="E4993" t="s">
        <v>19</v>
      </c>
      <c r="F4993" t="s">
        <v>13</v>
      </c>
      <c r="G4993" s="2">
        <v>0.93125000000000002</v>
      </c>
      <c r="H4993" s="3">
        <v>46113</v>
      </c>
      <c r="I4993">
        <v>4</v>
      </c>
      <c r="J4993">
        <f>_xlfn.XLOOKUP(tbl_logs[[#This Row],[Target_Department]],tbl_DeptWeight[Department], tbl_DeptWeight[Impact Score])</f>
        <v>3</v>
      </c>
      <c r="K4993">
        <f>_xlfn.XLOOKUP(tbl_logs[[#This Row],[Employee_Action]],tbl_ResponseLikelihood[Employee Action],tbl_ResponseLikelihood[Likelihood Score])</f>
        <v>1</v>
      </c>
      <c r="L4993">
        <f>tbl_logs[[#This Row],[Impact Score]]*tbl_logs[[#This Row],[Response Multiplier]]</f>
        <v>3</v>
      </c>
      <c r="M4993" t="str" cm="1">
        <f t="array" ref="M4993">_xlfn.IFS(tbl_logs[[#This Row],[Total Score]]&lt;=4, "Low", tbl_logs[[#This Row],[Total Score]]&lt;=10, "Medium", tbl_logs[[#This Row],[Total Score]]&lt;=19, "High", tbl_logs[[#This Row],[Total Score]]&lt;=25, "Very High")</f>
        <v>Low</v>
      </c>
      <c r="N4993" t="str" cm="1">
        <f t="array" ref="N4993">_xlfn.IFS(tbl_logs[[#This Row],[Total Score]]&lt;=4, "Low", tbl_logs[[#This Row],[Total Score]]&lt;=10, "Medium", tbl_logs[[#This Row],[Total Score]]&lt;=17, "High", tbl_logs[[#This Row],[Total Score]]&lt;=25, "Critical")</f>
        <v>Low</v>
      </c>
    </row>
    <row r="4994" spans="1:14" x14ac:dyDescent="0.3">
      <c r="A4994" t="s">
        <v>1962</v>
      </c>
      <c r="B4994" s="1">
        <v>46113.944444444445</v>
      </c>
      <c r="C4994" t="s">
        <v>26</v>
      </c>
      <c r="D4994" t="s">
        <v>8</v>
      </c>
      <c r="E4994" t="s">
        <v>9</v>
      </c>
      <c r="F4994" t="s">
        <v>20</v>
      </c>
      <c r="G4994" s="2">
        <v>0.94444444444444442</v>
      </c>
      <c r="H4994" s="3">
        <v>46113</v>
      </c>
      <c r="I4994">
        <v>4</v>
      </c>
      <c r="J4994">
        <f>_xlfn.XLOOKUP(tbl_logs[[#This Row],[Target_Department]],tbl_DeptWeight[Department], tbl_DeptWeight[Impact Score])</f>
        <v>3</v>
      </c>
      <c r="K4994">
        <f>_xlfn.XLOOKUP(tbl_logs[[#This Row],[Employee_Action]],tbl_ResponseLikelihood[Employee Action],tbl_ResponseLikelihood[Likelihood Score])</f>
        <v>2</v>
      </c>
      <c r="L4994">
        <f>tbl_logs[[#This Row],[Impact Score]]*tbl_logs[[#This Row],[Response Multiplier]]</f>
        <v>6</v>
      </c>
      <c r="M4994" t="str" cm="1">
        <f t="array" ref="M4994">_xlfn.IFS(tbl_logs[[#This Row],[Total Score]]&lt;=4, "Low", tbl_logs[[#This Row],[Total Score]]&lt;=10, "Medium", tbl_logs[[#This Row],[Total Score]]&lt;=19, "High", tbl_logs[[#This Row],[Total Score]]&lt;=25, "Very High")</f>
        <v>Medium</v>
      </c>
      <c r="N4994" t="str" cm="1">
        <f t="array" ref="N4994">_xlfn.IFS(tbl_logs[[#This Row],[Total Score]]&lt;=4, "Low", tbl_logs[[#This Row],[Total Score]]&lt;=10, "Medium", tbl_logs[[#This Row],[Total Score]]&lt;=17, "High", tbl_logs[[#This Row],[Total Score]]&lt;=25, "Critical")</f>
        <v>Medium</v>
      </c>
    </row>
    <row r="4995" spans="1:14" x14ac:dyDescent="0.3">
      <c r="A4995" t="s">
        <v>4597</v>
      </c>
      <c r="B4995" s="1">
        <v>46113.944444444445</v>
      </c>
      <c r="C4995" t="s">
        <v>7</v>
      </c>
      <c r="D4995" t="s">
        <v>22</v>
      </c>
      <c r="E4995" t="s">
        <v>16</v>
      </c>
      <c r="F4995" t="s">
        <v>20</v>
      </c>
      <c r="G4995" s="2">
        <v>0.94444444444444442</v>
      </c>
      <c r="H4995" s="3">
        <v>46113</v>
      </c>
      <c r="I4995">
        <v>4</v>
      </c>
      <c r="J4995">
        <f>_xlfn.XLOOKUP(tbl_logs[[#This Row],[Target_Department]],tbl_DeptWeight[Department], tbl_DeptWeight[Impact Score])</f>
        <v>3</v>
      </c>
      <c r="K4995">
        <f>_xlfn.XLOOKUP(tbl_logs[[#This Row],[Employee_Action]],tbl_ResponseLikelihood[Employee Action],tbl_ResponseLikelihood[Likelihood Score])</f>
        <v>2</v>
      </c>
      <c r="L4995">
        <f>tbl_logs[[#This Row],[Impact Score]]*tbl_logs[[#This Row],[Response Multiplier]]</f>
        <v>6</v>
      </c>
      <c r="M4995" t="str" cm="1">
        <f t="array" ref="M4995">_xlfn.IFS(tbl_logs[[#This Row],[Total Score]]&lt;=4, "Low", tbl_logs[[#This Row],[Total Score]]&lt;=10, "Medium", tbl_logs[[#This Row],[Total Score]]&lt;=19, "High", tbl_logs[[#This Row],[Total Score]]&lt;=25, "Very High")</f>
        <v>Medium</v>
      </c>
      <c r="N4995" t="str" cm="1">
        <f t="array" ref="N4995">_xlfn.IFS(tbl_logs[[#This Row],[Total Score]]&lt;=4, "Low", tbl_logs[[#This Row],[Total Score]]&lt;=10, "Medium", tbl_logs[[#This Row],[Total Score]]&lt;=17, "High", tbl_logs[[#This Row],[Total Score]]&lt;=25, "Critical")</f>
        <v>Medium</v>
      </c>
    </row>
    <row r="4996" spans="1:14" x14ac:dyDescent="0.3">
      <c r="A4996" t="s">
        <v>4485</v>
      </c>
      <c r="B4996" s="1">
        <v>46113.957638888889</v>
      </c>
      <c r="C4996" t="s">
        <v>12</v>
      </c>
      <c r="D4996" t="s">
        <v>8</v>
      </c>
      <c r="E4996" t="s">
        <v>19</v>
      </c>
      <c r="F4996" t="s">
        <v>10</v>
      </c>
      <c r="G4996" s="2">
        <v>0.95763888888888893</v>
      </c>
      <c r="H4996" s="3">
        <v>46113</v>
      </c>
      <c r="I4996">
        <v>4</v>
      </c>
      <c r="J4996">
        <f>_xlfn.XLOOKUP(tbl_logs[[#This Row],[Target_Department]],tbl_DeptWeight[Department], tbl_DeptWeight[Impact Score])</f>
        <v>1</v>
      </c>
      <c r="K4996">
        <f>_xlfn.XLOOKUP(tbl_logs[[#This Row],[Employee_Action]],tbl_ResponseLikelihood[Employee Action],tbl_ResponseLikelihood[Likelihood Score])</f>
        <v>2</v>
      </c>
      <c r="L4996">
        <f>tbl_logs[[#This Row],[Impact Score]]*tbl_logs[[#This Row],[Response Multiplier]]</f>
        <v>2</v>
      </c>
      <c r="M4996" t="str" cm="1">
        <f t="array" ref="M4996">_xlfn.IFS(tbl_logs[[#This Row],[Total Score]]&lt;=4, "Low", tbl_logs[[#This Row],[Total Score]]&lt;=10, "Medium", tbl_logs[[#This Row],[Total Score]]&lt;=19, "High", tbl_logs[[#This Row],[Total Score]]&lt;=25, "Very High")</f>
        <v>Low</v>
      </c>
      <c r="N4996" t="str" cm="1">
        <f t="array" ref="N4996">_xlfn.IFS(tbl_logs[[#This Row],[Total Score]]&lt;=4, "Low", tbl_logs[[#This Row],[Total Score]]&lt;=10, "Medium", tbl_logs[[#This Row],[Total Score]]&lt;=17, "High", tbl_logs[[#This Row],[Total Score]]&lt;=25, "Critical")</f>
        <v>Low</v>
      </c>
    </row>
    <row r="4997" spans="1:14" x14ac:dyDescent="0.3">
      <c r="A4997" t="s">
        <v>1738</v>
      </c>
      <c r="B4997" s="1">
        <v>46113.975694444445</v>
      </c>
      <c r="C4997" t="s">
        <v>7</v>
      </c>
      <c r="D4997" t="s">
        <v>15</v>
      </c>
      <c r="E4997" t="s">
        <v>19</v>
      </c>
      <c r="F4997" t="s">
        <v>10</v>
      </c>
      <c r="G4997" s="2">
        <v>0.97569444444444442</v>
      </c>
      <c r="H4997" s="3">
        <v>46113</v>
      </c>
      <c r="I4997">
        <v>4</v>
      </c>
      <c r="J4997">
        <f>_xlfn.XLOOKUP(tbl_logs[[#This Row],[Target_Department]],tbl_DeptWeight[Department], tbl_DeptWeight[Impact Score])</f>
        <v>3</v>
      </c>
      <c r="K4997">
        <f>_xlfn.XLOOKUP(tbl_logs[[#This Row],[Employee_Action]],tbl_ResponseLikelihood[Employee Action],tbl_ResponseLikelihood[Likelihood Score])</f>
        <v>2</v>
      </c>
      <c r="L4997">
        <f>tbl_logs[[#This Row],[Impact Score]]*tbl_logs[[#This Row],[Response Multiplier]]</f>
        <v>6</v>
      </c>
      <c r="M4997" t="str" cm="1">
        <f t="array" ref="M4997">_xlfn.IFS(tbl_logs[[#This Row],[Total Score]]&lt;=4, "Low", tbl_logs[[#This Row],[Total Score]]&lt;=10, "Medium", tbl_logs[[#This Row],[Total Score]]&lt;=19, "High", tbl_logs[[#This Row],[Total Score]]&lt;=25, "Very High")</f>
        <v>Medium</v>
      </c>
      <c r="N4997" t="str" cm="1">
        <f t="array" ref="N4997">_xlfn.IFS(tbl_logs[[#This Row],[Total Score]]&lt;=4, "Low", tbl_logs[[#This Row],[Total Score]]&lt;=10, "Medium", tbl_logs[[#This Row],[Total Score]]&lt;=17, "High", tbl_logs[[#This Row],[Total Score]]&lt;=25, "Critical")</f>
        <v>Medium</v>
      </c>
    </row>
    <row r="4998" spans="1:14" x14ac:dyDescent="0.3">
      <c r="A4998" t="s">
        <v>4985</v>
      </c>
      <c r="B4998" s="1">
        <v>46113.979861111111</v>
      </c>
      <c r="C4998" t="s">
        <v>40</v>
      </c>
      <c r="D4998" t="s">
        <v>22</v>
      </c>
      <c r="E4998" t="s">
        <v>16</v>
      </c>
      <c r="F4998" t="s">
        <v>13</v>
      </c>
      <c r="G4998" s="2">
        <v>0.97986111111111107</v>
      </c>
      <c r="H4998" s="3">
        <v>46113</v>
      </c>
      <c r="I4998">
        <v>4</v>
      </c>
      <c r="J4998">
        <f>_xlfn.XLOOKUP(tbl_logs[[#This Row],[Target_Department]],tbl_DeptWeight[Department], tbl_DeptWeight[Impact Score])</f>
        <v>5</v>
      </c>
      <c r="K4998">
        <f>_xlfn.XLOOKUP(tbl_logs[[#This Row],[Employee_Action]],tbl_ResponseLikelihood[Employee Action],tbl_ResponseLikelihood[Likelihood Score])</f>
        <v>1</v>
      </c>
      <c r="L4998">
        <f>tbl_logs[[#This Row],[Impact Score]]*tbl_logs[[#This Row],[Response Multiplier]]</f>
        <v>5</v>
      </c>
      <c r="M4998" t="str" cm="1">
        <f t="array" ref="M4998">_xlfn.IFS(tbl_logs[[#This Row],[Total Score]]&lt;=4, "Low", tbl_logs[[#This Row],[Total Score]]&lt;=10, "Medium", tbl_logs[[#This Row],[Total Score]]&lt;=19, "High", tbl_logs[[#This Row],[Total Score]]&lt;=25, "Very High")</f>
        <v>Medium</v>
      </c>
      <c r="N4998" t="str" cm="1">
        <f t="array" ref="N4998">_xlfn.IFS(tbl_logs[[#This Row],[Total Score]]&lt;=4, "Low", tbl_logs[[#This Row],[Total Score]]&lt;=10, "Medium", tbl_logs[[#This Row],[Total Score]]&lt;=17, "High", tbl_logs[[#This Row],[Total Score]]&lt;=25, "Critical")</f>
        <v>Medium</v>
      </c>
    </row>
    <row r="4999" spans="1:14" x14ac:dyDescent="0.3">
      <c r="A4999" t="s">
        <v>770</v>
      </c>
      <c r="B4999" s="1">
        <v>46113.982638888891</v>
      </c>
      <c r="C4999" t="s">
        <v>12</v>
      </c>
      <c r="D4999" t="s">
        <v>8</v>
      </c>
      <c r="E4999" t="s">
        <v>31</v>
      </c>
      <c r="F4999" t="s">
        <v>33</v>
      </c>
      <c r="G4999" s="2">
        <v>0.98263888888888884</v>
      </c>
      <c r="H4999" s="3">
        <v>46113</v>
      </c>
      <c r="I4999">
        <v>4</v>
      </c>
      <c r="J4999">
        <f>_xlfn.XLOOKUP(tbl_logs[[#This Row],[Target_Department]],tbl_DeptWeight[Department], tbl_DeptWeight[Impact Score])</f>
        <v>1</v>
      </c>
      <c r="K4999">
        <f>_xlfn.XLOOKUP(tbl_logs[[#This Row],[Employee_Action]],tbl_ResponseLikelihood[Employee Action],tbl_ResponseLikelihood[Likelihood Score])</f>
        <v>4</v>
      </c>
      <c r="L4999">
        <f>tbl_logs[[#This Row],[Impact Score]]*tbl_logs[[#This Row],[Response Multiplier]]</f>
        <v>4</v>
      </c>
      <c r="M4999" t="str" cm="1">
        <f t="array" ref="M4999">_xlfn.IFS(tbl_logs[[#This Row],[Total Score]]&lt;=4, "Low", tbl_logs[[#This Row],[Total Score]]&lt;=10, "Medium", tbl_logs[[#This Row],[Total Score]]&lt;=19, "High", tbl_logs[[#This Row],[Total Score]]&lt;=25, "Very High")</f>
        <v>Low</v>
      </c>
      <c r="N4999" t="str" cm="1">
        <f t="array" ref="N4999">_xlfn.IFS(tbl_logs[[#This Row],[Total Score]]&lt;=4, "Low", tbl_logs[[#This Row],[Total Score]]&lt;=10, "Medium", tbl_logs[[#This Row],[Total Score]]&lt;=17, "High", tbl_logs[[#This Row],[Total Score]]&lt;=25, "Critical")</f>
        <v>Low</v>
      </c>
    </row>
    <row r="5000" spans="1:14" x14ac:dyDescent="0.3">
      <c r="A5000" t="s">
        <v>584</v>
      </c>
      <c r="B5000" s="1">
        <v>46113.994444444441</v>
      </c>
      <c r="C5000" t="s">
        <v>12</v>
      </c>
      <c r="D5000" t="s">
        <v>15</v>
      </c>
      <c r="E5000" t="s">
        <v>19</v>
      </c>
      <c r="F5000" t="s">
        <v>10</v>
      </c>
      <c r="G5000" s="2">
        <v>0.99444444444444446</v>
      </c>
      <c r="H5000" s="3">
        <v>46113</v>
      </c>
      <c r="I5000">
        <v>4</v>
      </c>
      <c r="J5000">
        <f>_xlfn.XLOOKUP(tbl_logs[[#This Row],[Target_Department]],tbl_DeptWeight[Department], tbl_DeptWeight[Impact Score])</f>
        <v>1</v>
      </c>
      <c r="K5000">
        <f>_xlfn.XLOOKUP(tbl_logs[[#This Row],[Employee_Action]],tbl_ResponseLikelihood[Employee Action],tbl_ResponseLikelihood[Likelihood Score])</f>
        <v>2</v>
      </c>
      <c r="L5000">
        <f>tbl_logs[[#This Row],[Impact Score]]*tbl_logs[[#This Row],[Response Multiplier]]</f>
        <v>2</v>
      </c>
      <c r="M5000" t="str" cm="1">
        <f t="array" ref="M5000">_xlfn.IFS(tbl_logs[[#This Row],[Total Score]]&lt;=4, "Low", tbl_logs[[#This Row],[Total Score]]&lt;=10, "Medium", tbl_logs[[#This Row],[Total Score]]&lt;=19, "High", tbl_logs[[#This Row],[Total Score]]&lt;=25, "Very High")</f>
        <v>Low</v>
      </c>
      <c r="N5000" t="str" cm="1">
        <f t="array" ref="N5000">_xlfn.IFS(tbl_logs[[#This Row],[Total Score]]&lt;=4, "Low", tbl_logs[[#This Row],[Total Score]]&lt;=10, "Medium", tbl_logs[[#This Row],[Total Score]]&lt;=17, "High", tbl_logs[[#This Row],[Total Score]]&lt;=25, "Critical")</f>
        <v>Low</v>
      </c>
    </row>
    <row r="5001" spans="1:14" x14ac:dyDescent="0.3">
      <c r="A5001" t="s">
        <v>3587</v>
      </c>
      <c r="B5001" s="1">
        <v>46113.998611111114</v>
      </c>
      <c r="C5001" t="s">
        <v>7</v>
      </c>
      <c r="D5001" t="s">
        <v>22</v>
      </c>
      <c r="E5001" t="s">
        <v>31</v>
      </c>
      <c r="F5001" t="s">
        <v>20</v>
      </c>
      <c r="G5001" s="2">
        <v>0.99861111111111112</v>
      </c>
      <c r="H5001" s="3">
        <v>46113</v>
      </c>
      <c r="I5001">
        <v>4</v>
      </c>
      <c r="J5001">
        <f>_xlfn.XLOOKUP(tbl_logs[[#This Row],[Target_Department]],tbl_DeptWeight[Department], tbl_DeptWeight[Impact Score])</f>
        <v>3</v>
      </c>
      <c r="K5001">
        <f>_xlfn.XLOOKUP(tbl_logs[[#This Row],[Employee_Action]],tbl_ResponseLikelihood[Employee Action],tbl_ResponseLikelihood[Likelihood Score])</f>
        <v>2</v>
      </c>
      <c r="L5001">
        <f>tbl_logs[[#This Row],[Impact Score]]*tbl_logs[[#This Row],[Response Multiplier]]</f>
        <v>6</v>
      </c>
      <c r="M5001" t="str" cm="1">
        <f t="array" ref="M5001">_xlfn.IFS(tbl_logs[[#This Row],[Total Score]]&lt;=4, "Low", tbl_logs[[#This Row],[Total Score]]&lt;=10, "Medium", tbl_logs[[#This Row],[Total Score]]&lt;=19, "High", tbl_logs[[#This Row],[Total Score]]&lt;=25, "Very High")</f>
        <v>Medium</v>
      </c>
      <c r="N5001" t="str" cm="1">
        <f t="array" ref="N5001">_xlfn.IFS(tbl_logs[[#This Row],[Total Score]]&lt;=4, "Low", tbl_logs[[#This Row],[Total Score]]&lt;=10, "Medium", tbl_logs[[#This Row],[Total Score]]&lt;=17, "High", tbl_logs[[#This Row],[Total Score]]&lt;=25, "Critical")</f>
        <v>Medium</v>
      </c>
    </row>
    <row r="5002" spans="1:14" x14ac:dyDescent="0.3">
      <c r="A5002" t="s">
        <v>5031</v>
      </c>
      <c r="I5002">
        <f>SUBTOTAL(103,tbl_logs[Month])</f>
        <v>5000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3A0E6-55E8-4B40-A67A-40B675474BD8}">
  <sheetPr>
    <tabColor rgb="FF00B050"/>
  </sheetPr>
  <dimension ref="A1:AA95"/>
  <sheetViews>
    <sheetView topLeftCell="F56" zoomScale="85" zoomScaleNormal="85" workbookViewId="0">
      <selection activeCell="I88" sqref="I88"/>
    </sheetView>
  </sheetViews>
  <sheetFormatPr defaultRowHeight="14.4" x14ac:dyDescent="0.3"/>
  <cols>
    <col min="1" max="1" width="22" bestFit="1" customWidth="1"/>
    <col min="2" max="2" width="12" customWidth="1"/>
    <col min="3" max="3" width="9.33203125" customWidth="1"/>
    <col min="4" max="4" width="13" bestFit="1" customWidth="1"/>
    <col min="5" max="5" width="11.33203125" bestFit="1" customWidth="1"/>
    <col min="6" max="6" width="22.44140625" bestFit="1" customWidth="1"/>
    <col min="7" max="7" width="5.5546875" bestFit="1" customWidth="1"/>
    <col min="8" max="8" width="19.6640625" bestFit="1" customWidth="1"/>
    <col min="9" max="9" width="24.5546875" bestFit="1" customWidth="1"/>
    <col min="10" max="10" width="13" bestFit="1" customWidth="1"/>
    <col min="11" max="11" width="17.44140625" bestFit="1" customWidth="1"/>
    <col min="12" max="12" width="19.33203125" bestFit="1" customWidth="1"/>
    <col min="13" max="13" width="18.21875" bestFit="1" customWidth="1"/>
    <col min="14" max="14" width="22.88671875" bestFit="1" customWidth="1"/>
    <col min="15" max="15" width="11" bestFit="1" customWidth="1"/>
    <col min="16" max="22" width="5" bestFit="1" customWidth="1"/>
    <col min="23" max="23" width="21.109375" bestFit="1" customWidth="1"/>
    <col min="24" max="25" width="6" bestFit="1" customWidth="1"/>
    <col min="26" max="26" width="21.109375" bestFit="1" customWidth="1"/>
    <col min="27" max="61" width="3.5546875" bestFit="1" customWidth="1"/>
    <col min="62" max="62" width="11" bestFit="1" customWidth="1"/>
    <col min="63" max="583" width="10" bestFit="1" customWidth="1"/>
    <col min="584" max="758" width="11" bestFit="1" customWidth="1"/>
    <col min="759" max="1290" width="10" bestFit="1" customWidth="1"/>
    <col min="1291" max="1406" width="11" bestFit="1" customWidth="1"/>
  </cols>
  <sheetData>
    <row r="1" spans="1:10" ht="20.399999999999999" thickBot="1" x14ac:dyDescent="0.45">
      <c r="A1" s="19" t="s">
        <v>5028</v>
      </c>
      <c r="B1" s="19"/>
    </row>
    <row r="2" spans="1:10" ht="15" thickTop="1" x14ac:dyDescent="0.3"/>
    <row r="3" spans="1:10" x14ac:dyDescent="0.3">
      <c r="E3" s="7" t="s">
        <v>5057</v>
      </c>
      <c r="F3" s="4" t="s">
        <v>5090</v>
      </c>
    </row>
    <row r="4" spans="1:10" x14ac:dyDescent="0.3">
      <c r="A4" s="4" t="s">
        <v>5059</v>
      </c>
      <c r="B4" t="s">
        <v>5167</v>
      </c>
      <c r="C4" s="52" t="s">
        <v>5164</v>
      </c>
      <c r="E4" s="4" t="s">
        <v>5059</v>
      </c>
      <c r="F4" t="s">
        <v>22</v>
      </c>
      <c r="G4" t="s">
        <v>18</v>
      </c>
      <c r="H4" t="s">
        <v>15</v>
      </c>
      <c r="I4" t="s">
        <v>8</v>
      </c>
      <c r="J4" t="s">
        <v>5030</v>
      </c>
    </row>
    <row r="5" spans="1:10" x14ac:dyDescent="0.3">
      <c r="A5" s="5" t="s">
        <v>7</v>
      </c>
      <c r="B5">
        <v>2522</v>
      </c>
      <c r="C5" s="22">
        <f>GETPIVOTDATA("Month",$A$4,"Targeted Department","Finance")/GETPIVOTDATA("Month",$A$4)</f>
        <v>0.50439999999999996</v>
      </c>
      <c r="E5" s="5" t="s">
        <v>7</v>
      </c>
      <c r="F5">
        <v>668</v>
      </c>
      <c r="G5">
        <v>654</v>
      </c>
      <c r="H5">
        <v>616</v>
      </c>
      <c r="I5">
        <v>584</v>
      </c>
      <c r="J5">
        <v>2522</v>
      </c>
    </row>
    <row r="6" spans="1:10" x14ac:dyDescent="0.3">
      <c r="A6" s="5" t="s">
        <v>26</v>
      </c>
      <c r="B6">
        <v>524</v>
      </c>
      <c r="C6" s="22">
        <f>GETPIVOTDATA("Month",$A$4,"Targeted Department","IT")/GETPIVOTDATA("Month",$A$4)</f>
        <v>0.1048</v>
      </c>
      <c r="E6" s="5" t="s">
        <v>26</v>
      </c>
      <c r="F6">
        <v>134</v>
      </c>
      <c r="G6">
        <v>127</v>
      </c>
      <c r="H6">
        <v>144</v>
      </c>
      <c r="I6">
        <v>119</v>
      </c>
      <c r="J6">
        <v>524</v>
      </c>
    </row>
    <row r="7" spans="1:10" x14ac:dyDescent="0.3">
      <c r="A7" s="5" t="s">
        <v>40</v>
      </c>
      <c r="B7">
        <v>522</v>
      </c>
      <c r="C7" s="22">
        <f>GETPIVOTDATA("Month",$A$4,"Targeted Department","Executive")/GETPIVOTDATA("Month",$A$4)</f>
        <v>0.10440000000000001</v>
      </c>
      <c r="E7" s="5" t="s">
        <v>40</v>
      </c>
      <c r="F7">
        <v>146</v>
      </c>
      <c r="G7">
        <v>137</v>
      </c>
      <c r="H7">
        <v>124</v>
      </c>
      <c r="I7">
        <v>115</v>
      </c>
      <c r="J7">
        <v>522</v>
      </c>
    </row>
    <row r="8" spans="1:10" x14ac:dyDescent="0.3">
      <c r="A8" s="5" t="s">
        <v>12</v>
      </c>
      <c r="B8">
        <v>490</v>
      </c>
      <c r="C8" s="22">
        <f>GETPIVOTDATA("Month",$A$4,"Targeted Department","Sales")/GETPIVOTDATA("Month",$A$4)</f>
        <v>9.8000000000000004E-2</v>
      </c>
      <c r="E8" s="5" t="s">
        <v>12</v>
      </c>
      <c r="F8">
        <v>121</v>
      </c>
      <c r="G8">
        <v>125</v>
      </c>
      <c r="H8">
        <v>114</v>
      </c>
      <c r="I8">
        <v>130</v>
      </c>
      <c r="J8">
        <v>490</v>
      </c>
    </row>
    <row r="9" spans="1:10" x14ac:dyDescent="0.3">
      <c r="A9" s="5" t="s">
        <v>35</v>
      </c>
      <c r="B9">
        <v>486</v>
      </c>
      <c r="C9" s="22">
        <f>GETPIVOTDATA("Month",$A$4,"Targeted Department","HR")/GETPIVOTDATA("Month",$A$4)</f>
        <v>9.7199999999999995E-2</v>
      </c>
      <c r="E9" s="5" t="s">
        <v>35</v>
      </c>
      <c r="F9">
        <v>115</v>
      </c>
      <c r="G9">
        <v>122</v>
      </c>
      <c r="H9">
        <v>131</v>
      </c>
      <c r="I9">
        <v>118</v>
      </c>
      <c r="J9">
        <v>486</v>
      </c>
    </row>
    <row r="10" spans="1:10" x14ac:dyDescent="0.3">
      <c r="A10" s="5" t="s">
        <v>47</v>
      </c>
      <c r="B10">
        <v>456</v>
      </c>
      <c r="C10" s="22">
        <f>GETPIVOTDATA("Month",$A$4,"Targeted Department","Operations")/GETPIVOTDATA("Month",$A$4)</f>
        <v>9.1200000000000003E-2</v>
      </c>
      <c r="E10" s="5" t="s">
        <v>47</v>
      </c>
      <c r="F10">
        <v>118</v>
      </c>
      <c r="G10">
        <v>109</v>
      </c>
      <c r="H10">
        <v>119</v>
      </c>
      <c r="I10">
        <v>110</v>
      </c>
      <c r="J10">
        <v>456</v>
      </c>
    </row>
    <row r="11" spans="1:10" x14ac:dyDescent="0.3">
      <c r="A11" s="5" t="s">
        <v>5030</v>
      </c>
      <c r="B11">
        <v>5000</v>
      </c>
      <c r="E11" s="5" t="s">
        <v>5030</v>
      </c>
      <c r="F11">
        <v>1302</v>
      </c>
      <c r="G11">
        <v>1274</v>
      </c>
      <c r="H11">
        <v>1248</v>
      </c>
      <c r="I11">
        <v>1176</v>
      </c>
      <c r="J11">
        <v>5000</v>
      </c>
    </row>
    <row r="15" spans="1:10" ht="20.399999999999999" thickBot="1" x14ac:dyDescent="0.45">
      <c r="A15" s="19" t="s">
        <v>5089</v>
      </c>
      <c r="B15" s="19"/>
    </row>
    <row r="16" spans="1:10" ht="15" thickTop="1" x14ac:dyDescent="0.3"/>
    <row r="18" spans="1:27" x14ac:dyDescent="0.3">
      <c r="A18" s="4" t="s">
        <v>5166</v>
      </c>
      <c r="B18" s="7" t="s">
        <v>5057</v>
      </c>
      <c r="I18" s="7" t="s">
        <v>5057</v>
      </c>
      <c r="J18" s="4" t="s">
        <v>5056</v>
      </c>
    </row>
    <row r="19" spans="1:27" x14ac:dyDescent="0.3">
      <c r="A19" s="5" t="s">
        <v>10</v>
      </c>
      <c r="B19">
        <v>1951</v>
      </c>
      <c r="I19" s="4" t="s">
        <v>5059</v>
      </c>
      <c r="J19" t="s">
        <v>10</v>
      </c>
      <c r="K19" t="s">
        <v>20</v>
      </c>
      <c r="L19" t="s">
        <v>13</v>
      </c>
      <c r="M19" t="s">
        <v>33</v>
      </c>
      <c r="N19" t="s">
        <v>53</v>
      </c>
      <c r="O19" t="s">
        <v>5030</v>
      </c>
    </row>
    <row r="20" spans="1:27" x14ac:dyDescent="0.3">
      <c r="A20" s="5" t="s">
        <v>20</v>
      </c>
      <c r="B20">
        <v>1398</v>
      </c>
      <c r="I20" s="5" t="s">
        <v>7</v>
      </c>
      <c r="J20">
        <v>1004</v>
      </c>
      <c r="K20">
        <v>783</v>
      </c>
      <c r="L20">
        <v>366</v>
      </c>
      <c r="M20">
        <v>254</v>
      </c>
      <c r="N20">
        <v>115</v>
      </c>
      <c r="O20">
        <v>2522</v>
      </c>
    </row>
    <row r="21" spans="1:27" x14ac:dyDescent="0.3">
      <c r="A21" s="5" t="s">
        <v>13</v>
      </c>
      <c r="B21">
        <v>840</v>
      </c>
      <c r="I21" s="5" t="s">
        <v>26</v>
      </c>
      <c r="J21">
        <v>213</v>
      </c>
      <c r="K21">
        <v>173</v>
      </c>
      <c r="L21">
        <v>84</v>
      </c>
      <c r="M21">
        <v>43</v>
      </c>
      <c r="N21">
        <v>11</v>
      </c>
      <c r="O21">
        <v>524</v>
      </c>
    </row>
    <row r="22" spans="1:27" x14ac:dyDescent="0.3">
      <c r="A22" s="5" t="s">
        <v>33</v>
      </c>
      <c r="B22">
        <v>624</v>
      </c>
      <c r="I22" s="5" t="s">
        <v>40</v>
      </c>
      <c r="J22">
        <v>195</v>
      </c>
      <c r="K22">
        <v>167</v>
      </c>
      <c r="L22">
        <v>84</v>
      </c>
      <c r="M22">
        <v>56</v>
      </c>
      <c r="N22">
        <v>20</v>
      </c>
      <c r="O22">
        <v>522</v>
      </c>
    </row>
    <row r="23" spans="1:27" x14ac:dyDescent="0.3">
      <c r="A23" s="5" t="s">
        <v>53</v>
      </c>
      <c r="B23">
        <v>187</v>
      </c>
      <c r="I23" s="5" t="s">
        <v>12</v>
      </c>
      <c r="J23">
        <v>153</v>
      </c>
      <c r="L23">
        <v>162</v>
      </c>
      <c r="M23">
        <v>175</v>
      </c>
      <c r="O23">
        <v>490</v>
      </c>
    </row>
    <row r="24" spans="1:27" x14ac:dyDescent="0.3">
      <c r="A24" s="5" t="s">
        <v>5031</v>
      </c>
      <c r="B24">
        <v>5000</v>
      </c>
      <c r="I24" s="5" t="s">
        <v>35</v>
      </c>
      <c r="J24">
        <v>196</v>
      </c>
      <c r="K24">
        <v>149</v>
      </c>
      <c r="L24">
        <v>69</v>
      </c>
      <c r="M24">
        <v>49</v>
      </c>
      <c r="N24">
        <v>23</v>
      </c>
      <c r="O24">
        <v>486</v>
      </c>
    </row>
    <row r="25" spans="1:27" x14ac:dyDescent="0.3">
      <c r="I25" s="5" t="s">
        <v>47</v>
      </c>
      <c r="J25">
        <v>190</v>
      </c>
      <c r="K25">
        <v>126</v>
      </c>
      <c r="L25">
        <v>75</v>
      </c>
      <c r="M25">
        <v>47</v>
      </c>
      <c r="N25">
        <v>18</v>
      </c>
      <c r="O25">
        <v>456</v>
      </c>
    </row>
    <row r="26" spans="1:27" x14ac:dyDescent="0.3">
      <c r="I26" s="5" t="s">
        <v>5030</v>
      </c>
      <c r="J26">
        <v>1951</v>
      </c>
      <c r="K26">
        <v>1398</v>
      </c>
      <c r="L26">
        <v>840</v>
      </c>
      <c r="M26">
        <v>624</v>
      </c>
      <c r="N26">
        <v>187</v>
      </c>
      <c r="O26">
        <v>5000</v>
      </c>
    </row>
    <row r="28" spans="1:27" ht="20.399999999999999" thickBot="1" x14ac:dyDescent="0.45">
      <c r="A28" s="19" t="s">
        <v>5084</v>
      </c>
      <c r="B28" s="19"/>
    </row>
    <row r="29" spans="1:27" ht="15" thickTop="1" x14ac:dyDescent="0.3"/>
    <row r="31" spans="1:27" x14ac:dyDescent="0.3">
      <c r="A31" s="4" t="s">
        <v>5029</v>
      </c>
      <c r="B31" s="7" t="s">
        <v>5167</v>
      </c>
      <c r="AA31" s="7"/>
    </row>
    <row r="32" spans="1:27" x14ac:dyDescent="0.3">
      <c r="A32" s="5" t="s">
        <v>5050</v>
      </c>
      <c r="B32">
        <v>208</v>
      </c>
    </row>
    <row r="33" spans="1:2" x14ac:dyDescent="0.3">
      <c r="A33" s="5" t="s">
        <v>5045</v>
      </c>
      <c r="B33">
        <v>201</v>
      </c>
    </row>
    <row r="34" spans="1:2" x14ac:dyDescent="0.3">
      <c r="A34" s="5" t="s">
        <v>5055</v>
      </c>
      <c r="B34">
        <v>190</v>
      </c>
    </row>
    <row r="35" spans="1:2" x14ac:dyDescent="0.3">
      <c r="A35" s="5" t="s">
        <v>5038</v>
      </c>
      <c r="B35">
        <v>212</v>
      </c>
    </row>
    <row r="36" spans="1:2" x14ac:dyDescent="0.3">
      <c r="A36" s="5" t="s">
        <v>5049</v>
      </c>
      <c r="B36">
        <v>221</v>
      </c>
    </row>
    <row r="37" spans="1:2" x14ac:dyDescent="0.3">
      <c r="A37" s="5" t="s">
        <v>5034</v>
      </c>
      <c r="B37">
        <v>214</v>
      </c>
    </row>
    <row r="38" spans="1:2" x14ac:dyDescent="0.3">
      <c r="A38" s="5" t="s">
        <v>5043</v>
      </c>
      <c r="B38">
        <v>211</v>
      </c>
    </row>
    <row r="39" spans="1:2" x14ac:dyDescent="0.3">
      <c r="A39" s="5" t="s">
        <v>5037</v>
      </c>
      <c r="B39">
        <v>198</v>
      </c>
    </row>
    <row r="40" spans="1:2" x14ac:dyDescent="0.3">
      <c r="A40" s="5" t="s">
        <v>5033</v>
      </c>
      <c r="B40">
        <v>214</v>
      </c>
    </row>
    <row r="41" spans="1:2" x14ac:dyDescent="0.3">
      <c r="A41" s="5" t="s">
        <v>5041</v>
      </c>
      <c r="B41">
        <v>205</v>
      </c>
    </row>
    <row r="42" spans="1:2" x14ac:dyDescent="0.3">
      <c r="A42" s="5" t="s">
        <v>5040</v>
      </c>
      <c r="B42">
        <v>226</v>
      </c>
    </row>
    <row r="43" spans="1:2" x14ac:dyDescent="0.3">
      <c r="A43" s="5" t="s">
        <v>5052</v>
      </c>
      <c r="B43">
        <v>212</v>
      </c>
    </row>
    <row r="44" spans="1:2" x14ac:dyDescent="0.3">
      <c r="A44" s="5" t="s">
        <v>5039</v>
      </c>
      <c r="B44">
        <v>181</v>
      </c>
    </row>
    <row r="45" spans="1:2" x14ac:dyDescent="0.3">
      <c r="A45" s="5" t="s">
        <v>5044</v>
      </c>
      <c r="B45">
        <v>190</v>
      </c>
    </row>
    <row r="46" spans="1:2" x14ac:dyDescent="0.3">
      <c r="A46" s="5" t="s">
        <v>5035</v>
      </c>
      <c r="B46">
        <v>168</v>
      </c>
    </row>
    <row r="47" spans="1:2" x14ac:dyDescent="0.3">
      <c r="A47" s="5" t="s">
        <v>5047</v>
      </c>
      <c r="B47">
        <v>211</v>
      </c>
    </row>
    <row r="48" spans="1:2" x14ac:dyDescent="0.3">
      <c r="A48" s="5" t="s">
        <v>5046</v>
      </c>
      <c r="B48">
        <v>211</v>
      </c>
    </row>
    <row r="49" spans="1:6" x14ac:dyDescent="0.3">
      <c r="A49" s="5" t="s">
        <v>5054</v>
      </c>
      <c r="B49">
        <v>217</v>
      </c>
    </row>
    <row r="50" spans="1:6" ht="15" thickBot="1" x14ac:dyDescent="0.35">
      <c r="A50" s="5" t="s">
        <v>5042</v>
      </c>
      <c r="B50">
        <v>234</v>
      </c>
    </row>
    <row r="51" spans="1:6" ht="15" thickTop="1" x14ac:dyDescent="0.3">
      <c r="A51" s="5" t="s">
        <v>5048</v>
      </c>
      <c r="B51">
        <v>211</v>
      </c>
    </row>
    <row r="52" spans="1:6" x14ac:dyDescent="0.3">
      <c r="A52" s="5" t="s">
        <v>5051</v>
      </c>
      <c r="B52">
        <v>210</v>
      </c>
    </row>
    <row r="53" spans="1:6" x14ac:dyDescent="0.3">
      <c r="A53" s="5" t="s">
        <v>5032</v>
      </c>
      <c r="B53">
        <v>215</v>
      </c>
    </row>
    <row r="54" spans="1:6" x14ac:dyDescent="0.3">
      <c r="A54" s="5" t="s">
        <v>5053</v>
      </c>
      <c r="B54">
        <v>225</v>
      </c>
    </row>
    <row r="55" spans="1:6" x14ac:dyDescent="0.3">
      <c r="A55" s="5" t="s">
        <v>5036</v>
      </c>
      <c r="B55">
        <v>215</v>
      </c>
    </row>
    <row r="56" spans="1:6" x14ac:dyDescent="0.3">
      <c r="A56" s="5" t="s">
        <v>5030</v>
      </c>
      <c r="B56">
        <v>5000</v>
      </c>
    </row>
    <row r="59" spans="1:6" ht="20.399999999999999" thickBot="1" x14ac:dyDescent="0.45">
      <c r="A59" s="19" t="s">
        <v>5085</v>
      </c>
      <c r="B59" s="19"/>
    </row>
    <row r="60" spans="1:6" ht="15" thickTop="1" x14ac:dyDescent="0.3"/>
    <row r="62" spans="1:6" x14ac:dyDescent="0.3">
      <c r="A62" s="4" t="s">
        <v>5086</v>
      </c>
      <c r="B62" s="4" t="s">
        <v>5088</v>
      </c>
    </row>
    <row r="63" spans="1:6" x14ac:dyDescent="0.3">
      <c r="A63" s="4" t="s">
        <v>5087</v>
      </c>
      <c r="B63" t="s">
        <v>19</v>
      </c>
      <c r="C63" t="s">
        <v>16</v>
      </c>
      <c r="D63" t="s">
        <v>31</v>
      </c>
      <c r="E63" t="s">
        <v>9</v>
      </c>
      <c r="F63" t="s">
        <v>5030</v>
      </c>
    </row>
    <row r="64" spans="1:6" x14ac:dyDescent="0.3">
      <c r="A64" s="5" t="s">
        <v>22</v>
      </c>
      <c r="B64">
        <v>680</v>
      </c>
      <c r="C64">
        <v>317</v>
      </c>
      <c r="D64">
        <v>149</v>
      </c>
      <c r="E64">
        <v>156</v>
      </c>
      <c r="F64">
        <v>1302</v>
      </c>
    </row>
    <row r="65" spans="1:13" x14ac:dyDescent="0.3">
      <c r="A65" s="5" t="s">
        <v>18</v>
      </c>
      <c r="B65">
        <v>687</v>
      </c>
      <c r="C65">
        <v>281</v>
      </c>
      <c r="D65">
        <v>165</v>
      </c>
      <c r="E65">
        <v>141</v>
      </c>
      <c r="F65">
        <v>1274</v>
      </c>
    </row>
    <row r="66" spans="1:13" x14ac:dyDescent="0.3">
      <c r="A66" s="5" t="s">
        <v>15</v>
      </c>
      <c r="B66">
        <v>683</v>
      </c>
      <c r="C66">
        <v>279</v>
      </c>
      <c r="D66">
        <v>151</v>
      </c>
      <c r="E66">
        <v>135</v>
      </c>
      <c r="F66">
        <v>1248</v>
      </c>
    </row>
    <row r="67" spans="1:13" x14ac:dyDescent="0.3">
      <c r="A67" s="5" t="s">
        <v>8</v>
      </c>
      <c r="B67">
        <v>617</v>
      </c>
      <c r="C67">
        <v>264</v>
      </c>
      <c r="D67">
        <v>147</v>
      </c>
      <c r="E67">
        <v>148</v>
      </c>
      <c r="F67">
        <v>1176</v>
      </c>
    </row>
    <row r="68" spans="1:13" x14ac:dyDescent="0.3">
      <c r="A68" s="5" t="s">
        <v>5030</v>
      </c>
      <c r="B68">
        <v>2667</v>
      </c>
      <c r="C68">
        <v>1141</v>
      </c>
      <c r="D68">
        <v>612</v>
      </c>
      <c r="E68">
        <v>580</v>
      </c>
      <c r="F68">
        <v>5000</v>
      </c>
    </row>
    <row r="71" spans="1:13" ht="20.399999999999999" thickBot="1" x14ac:dyDescent="0.45">
      <c r="A71" s="19" t="s">
        <v>5091</v>
      </c>
      <c r="B71" s="19"/>
      <c r="E71" s="19" t="s">
        <v>5095</v>
      </c>
      <c r="F71" s="19"/>
      <c r="G71" s="19"/>
      <c r="J71" s="19" t="s">
        <v>5102</v>
      </c>
      <c r="K71" s="19"/>
    </row>
    <row r="72" spans="1:13" ht="15" thickTop="1" x14ac:dyDescent="0.3">
      <c r="A72" t="s">
        <v>5056</v>
      </c>
      <c r="C72" s="44" t="s">
        <v>5140</v>
      </c>
      <c r="D72" s="45"/>
    </row>
    <row r="73" spans="1:13" x14ac:dyDescent="0.3">
      <c r="A73" s="4" t="s">
        <v>5094</v>
      </c>
      <c r="B73" t="s">
        <v>5093</v>
      </c>
      <c r="C73" s="44" t="s">
        <v>5141</v>
      </c>
      <c r="D73" s="45"/>
      <c r="E73" s="4" t="s">
        <v>5029</v>
      </c>
      <c r="F73" t="s">
        <v>5100</v>
      </c>
      <c r="G73" t="s">
        <v>5099</v>
      </c>
      <c r="H73" t="s">
        <v>5101</v>
      </c>
      <c r="J73" s="4" t="s">
        <v>5029</v>
      </c>
      <c r="K73" t="s">
        <v>5103</v>
      </c>
      <c r="L73" t="s">
        <v>5100</v>
      </c>
      <c r="M73" t="s">
        <v>5101</v>
      </c>
    </row>
    <row r="74" spans="1:13" x14ac:dyDescent="0.3">
      <c r="E74" s="5" t="s">
        <v>12</v>
      </c>
      <c r="F74">
        <v>490</v>
      </c>
      <c r="G74">
        <v>175</v>
      </c>
      <c r="H74" s="20">
        <v>0.35714285714285715</v>
      </c>
      <c r="J74" s="5" t="s">
        <v>7</v>
      </c>
      <c r="K74">
        <v>16593</v>
      </c>
      <c r="L74">
        <v>2522</v>
      </c>
      <c r="M74" s="20">
        <v>0.14631245043616178</v>
      </c>
    </row>
    <row r="75" spans="1:13" x14ac:dyDescent="0.3">
      <c r="A75" s="4" t="s">
        <v>5096</v>
      </c>
      <c r="B75" t="s">
        <v>5092</v>
      </c>
      <c r="E75" s="5" t="s">
        <v>35</v>
      </c>
      <c r="F75">
        <v>486</v>
      </c>
      <c r="G75">
        <v>72</v>
      </c>
      <c r="H75" s="20">
        <v>0.14814814814814814</v>
      </c>
      <c r="J75" s="5" t="s">
        <v>40</v>
      </c>
      <c r="K75">
        <v>5660</v>
      </c>
      <c r="L75">
        <v>522</v>
      </c>
      <c r="M75" s="20">
        <v>0.14559386973180077</v>
      </c>
    </row>
    <row r="76" spans="1:13" x14ac:dyDescent="0.3">
      <c r="A76" s="5" t="s">
        <v>22</v>
      </c>
      <c r="B76">
        <v>216</v>
      </c>
      <c r="E76" s="5" t="s">
        <v>7</v>
      </c>
      <c r="F76">
        <v>2522</v>
      </c>
      <c r="G76">
        <v>369</v>
      </c>
      <c r="H76" s="20">
        <v>0.14631245043616178</v>
      </c>
      <c r="J76" s="5" t="s">
        <v>26</v>
      </c>
      <c r="K76">
        <v>3249</v>
      </c>
      <c r="L76">
        <v>524</v>
      </c>
      <c r="M76" s="20">
        <v>0.10305343511450382</v>
      </c>
    </row>
    <row r="77" spans="1:13" x14ac:dyDescent="0.3">
      <c r="A77" s="5" t="s">
        <v>18</v>
      </c>
      <c r="B77">
        <v>212</v>
      </c>
      <c r="E77" s="5" t="s">
        <v>40</v>
      </c>
      <c r="F77">
        <v>522</v>
      </c>
      <c r="G77">
        <v>76</v>
      </c>
      <c r="H77" s="20">
        <v>0.14559386973180077</v>
      </c>
      <c r="J77" s="5" t="s">
        <v>12</v>
      </c>
      <c r="K77">
        <v>1168</v>
      </c>
      <c r="L77">
        <v>490</v>
      </c>
      <c r="M77" s="20">
        <v>0.35714285714285715</v>
      </c>
    </row>
    <row r="78" spans="1:13" x14ac:dyDescent="0.3">
      <c r="A78" s="5" t="s">
        <v>15</v>
      </c>
      <c r="B78">
        <v>208</v>
      </c>
      <c r="E78" s="5" t="s">
        <v>47</v>
      </c>
      <c r="F78">
        <v>456</v>
      </c>
      <c r="G78">
        <v>65</v>
      </c>
      <c r="H78" s="20">
        <v>0.14254385964912281</v>
      </c>
      <c r="J78" s="5" t="s">
        <v>35</v>
      </c>
      <c r="K78">
        <v>1070</v>
      </c>
      <c r="L78">
        <v>486</v>
      </c>
      <c r="M78" s="20">
        <v>0.14814814814814814</v>
      </c>
    </row>
    <row r="79" spans="1:13" x14ac:dyDescent="0.3">
      <c r="A79" s="5" t="s">
        <v>8</v>
      </c>
      <c r="B79">
        <v>175</v>
      </c>
      <c r="E79" s="5" t="s">
        <v>26</v>
      </c>
      <c r="F79">
        <v>524</v>
      </c>
      <c r="G79">
        <v>54</v>
      </c>
      <c r="H79" s="20">
        <v>0.10305343511450382</v>
      </c>
      <c r="J79" s="5" t="s">
        <v>47</v>
      </c>
      <c r="K79">
        <v>985</v>
      </c>
      <c r="L79">
        <v>456</v>
      </c>
      <c r="M79" s="20">
        <v>0.14254385964912281</v>
      </c>
    </row>
    <row r="80" spans="1:13" x14ac:dyDescent="0.3">
      <c r="A80" s="5" t="s">
        <v>5030</v>
      </c>
      <c r="B80">
        <v>811</v>
      </c>
      <c r="E80" s="5" t="s">
        <v>5030</v>
      </c>
      <c r="F80">
        <v>5000</v>
      </c>
      <c r="G80">
        <v>811</v>
      </c>
      <c r="H80" s="21">
        <v>0.16220000000000001</v>
      </c>
      <c r="J80" s="5" t="s">
        <v>5030</v>
      </c>
      <c r="K80">
        <v>28725</v>
      </c>
      <c r="L80">
        <v>5000</v>
      </c>
      <c r="M80" s="20">
        <v>0.16220000000000001</v>
      </c>
    </row>
    <row r="84" spans="1:9" ht="20.399999999999999" thickBot="1" x14ac:dyDescent="0.45">
      <c r="A84" s="19" t="s">
        <v>5112</v>
      </c>
      <c r="B84" s="19"/>
      <c r="D84" s="43" t="s">
        <v>5140</v>
      </c>
    </row>
    <row r="85" spans="1:9" ht="15" thickTop="1" x14ac:dyDescent="0.3">
      <c r="A85" s="4" t="s">
        <v>5113</v>
      </c>
      <c r="B85" t="s">
        <v>5093</v>
      </c>
      <c r="D85" s="43" t="s">
        <v>5141</v>
      </c>
    </row>
    <row r="87" spans="1:9" x14ac:dyDescent="0.3">
      <c r="A87" s="4" t="s">
        <v>5057</v>
      </c>
      <c r="B87" s="4" t="s">
        <v>5115</v>
      </c>
      <c r="H87" s="4" t="s">
        <v>5029</v>
      </c>
      <c r="I87" t="s">
        <v>5165</v>
      </c>
    </row>
    <row r="88" spans="1:9" x14ac:dyDescent="0.3">
      <c r="A88" s="4" t="s">
        <v>5114</v>
      </c>
      <c r="B88" t="s">
        <v>19</v>
      </c>
      <c r="C88" t="s">
        <v>16</v>
      </c>
      <c r="D88" t="s">
        <v>31</v>
      </c>
      <c r="E88" t="s">
        <v>9</v>
      </c>
      <c r="F88" t="s">
        <v>5030</v>
      </c>
      <c r="H88" s="5" t="s">
        <v>40</v>
      </c>
      <c r="I88">
        <v>25</v>
      </c>
    </row>
    <row r="89" spans="1:9" x14ac:dyDescent="0.3">
      <c r="A89" s="5" t="s">
        <v>7</v>
      </c>
      <c r="B89">
        <v>316</v>
      </c>
      <c r="C89">
        <v>26</v>
      </c>
      <c r="D89">
        <v>15</v>
      </c>
      <c r="E89">
        <v>12</v>
      </c>
      <c r="F89">
        <v>369</v>
      </c>
      <c r="H89" s="5" t="s">
        <v>26</v>
      </c>
      <c r="I89">
        <v>15</v>
      </c>
    </row>
    <row r="90" spans="1:9" x14ac:dyDescent="0.3">
      <c r="A90" s="5" t="s">
        <v>12</v>
      </c>
      <c r="B90">
        <v>40</v>
      </c>
      <c r="C90">
        <v>41</v>
      </c>
      <c r="D90">
        <v>44</v>
      </c>
      <c r="E90">
        <v>50</v>
      </c>
      <c r="F90">
        <v>175</v>
      </c>
      <c r="H90" s="5" t="s">
        <v>7</v>
      </c>
      <c r="I90">
        <v>15</v>
      </c>
    </row>
    <row r="91" spans="1:9" x14ac:dyDescent="0.3">
      <c r="A91" s="5" t="s">
        <v>40</v>
      </c>
      <c r="C91">
        <v>76</v>
      </c>
      <c r="F91">
        <v>76</v>
      </c>
      <c r="H91" s="5" t="s">
        <v>47</v>
      </c>
      <c r="I91">
        <v>5</v>
      </c>
    </row>
    <row r="92" spans="1:9" x14ac:dyDescent="0.3">
      <c r="A92" s="5" t="s">
        <v>35</v>
      </c>
      <c r="B92">
        <v>13</v>
      </c>
      <c r="C92">
        <v>16</v>
      </c>
      <c r="D92">
        <v>26</v>
      </c>
      <c r="E92">
        <v>17</v>
      </c>
      <c r="F92">
        <v>72</v>
      </c>
      <c r="H92" s="5" t="s">
        <v>35</v>
      </c>
      <c r="I92">
        <v>5</v>
      </c>
    </row>
    <row r="93" spans="1:9" x14ac:dyDescent="0.3">
      <c r="A93" s="5" t="s">
        <v>47</v>
      </c>
      <c r="B93">
        <v>22</v>
      </c>
      <c r="C93">
        <v>15</v>
      </c>
      <c r="D93">
        <v>21</v>
      </c>
      <c r="E93">
        <v>7</v>
      </c>
      <c r="F93">
        <v>65</v>
      </c>
      <c r="H93" s="5" t="s">
        <v>12</v>
      </c>
      <c r="I93">
        <v>4</v>
      </c>
    </row>
    <row r="94" spans="1:9" x14ac:dyDescent="0.3">
      <c r="A94" s="5" t="s">
        <v>26</v>
      </c>
      <c r="B94">
        <v>13</v>
      </c>
      <c r="C94">
        <v>14</v>
      </c>
      <c r="D94">
        <v>17</v>
      </c>
      <c r="E94">
        <v>10</v>
      </c>
      <c r="F94">
        <v>54</v>
      </c>
      <c r="H94" s="5" t="s">
        <v>5030</v>
      </c>
      <c r="I94">
        <v>25</v>
      </c>
    </row>
    <row r="95" spans="1:9" x14ac:dyDescent="0.3">
      <c r="A95" s="5" t="s">
        <v>5030</v>
      </c>
      <c r="B95">
        <v>404</v>
      </c>
      <c r="C95">
        <v>188</v>
      </c>
      <c r="D95">
        <v>123</v>
      </c>
      <c r="E95">
        <v>96</v>
      </c>
      <c r="F95">
        <v>811</v>
      </c>
    </row>
  </sheetData>
  <conditionalFormatting pivot="1" sqref="I89:I93">
    <cfRule type="cellIs" dxfId="31" priority="2" operator="greaterThan">
      <formula>15</formula>
    </cfRule>
  </conditionalFormatting>
  <conditionalFormatting pivot="1" sqref="I88:I93">
    <cfRule type="colorScale" priority="1">
      <colorScale>
        <cfvo type="min"/>
        <cfvo type="percentile" val="50"/>
        <cfvo type="max"/>
        <color rgb="FF92D050"/>
        <color rgb="FFFFEB84"/>
        <color rgb="FFFF0000"/>
      </colorScale>
    </cfRule>
  </conditionalFormatting>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67F0-77F2-4647-B11A-9DBD1007DF83}">
  <sheetPr>
    <tabColor rgb="FF00B0F0"/>
  </sheetPr>
  <dimension ref="A1:J61"/>
  <sheetViews>
    <sheetView topLeftCell="A7" workbookViewId="0">
      <selection activeCell="G33" sqref="G33"/>
    </sheetView>
  </sheetViews>
  <sheetFormatPr defaultRowHeight="14.4" x14ac:dyDescent="0.3"/>
  <cols>
    <col min="1" max="1" width="20.33203125" customWidth="1"/>
    <col min="2" max="2" width="20.88671875" customWidth="1"/>
    <col min="3" max="3" width="25.6640625" customWidth="1"/>
    <col min="5" max="5" width="3.21875" customWidth="1"/>
    <col min="6" max="6" width="1.33203125" customWidth="1"/>
    <col min="7" max="7" width="19.5546875" customWidth="1"/>
    <col min="8" max="8" width="49.77734375" customWidth="1"/>
    <col min="9" max="9" width="72" customWidth="1"/>
  </cols>
  <sheetData>
    <row r="1" spans="1:10" ht="20.399999999999999" thickBot="1" x14ac:dyDescent="0.45">
      <c r="A1" s="6" t="s">
        <v>5058</v>
      </c>
      <c r="G1" s="51" t="s">
        <v>5118</v>
      </c>
      <c r="H1" s="51"/>
      <c r="I1" s="6"/>
    </row>
    <row r="2" spans="1:10" ht="15" thickTop="1" x14ac:dyDescent="0.3">
      <c r="A2" t="s">
        <v>5059</v>
      </c>
      <c r="B2" t="s">
        <v>5060</v>
      </c>
      <c r="G2" s="50" t="s">
        <v>5146</v>
      </c>
      <c r="H2" s="50" t="s">
        <v>5147</v>
      </c>
      <c r="I2" s="50" t="s">
        <v>5119</v>
      </c>
      <c r="J2" s="46"/>
    </row>
    <row r="3" spans="1:10" ht="31.2" x14ac:dyDescent="0.3">
      <c r="A3" t="s">
        <v>40</v>
      </c>
      <c r="B3">
        <v>5</v>
      </c>
      <c r="G3" t="s">
        <v>5148</v>
      </c>
      <c r="H3" t="s">
        <v>5149</v>
      </c>
      <c r="I3" s="49" t="s">
        <v>5150</v>
      </c>
    </row>
    <row r="4" spans="1:10" ht="15.6" x14ac:dyDescent="0.3">
      <c r="A4" t="s">
        <v>7</v>
      </c>
      <c r="B4">
        <v>3</v>
      </c>
      <c r="G4" t="s">
        <v>5151</v>
      </c>
      <c r="H4" t="s">
        <v>5152</v>
      </c>
      <c r="I4" s="49" t="s">
        <v>5153</v>
      </c>
    </row>
    <row r="5" spans="1:10" ht="15.6" x14ac:dyDescent="0.3">
      <c r="A5" t="s">
        <v>26</v>
      </c>
      <c r="B5">
        <v>3</v>
      </c>
      <c r="G5" t="s">
        <v>2</v>
      </c>
      <c r="H5" t="s">
        <v>5154</v>
      </c>
      <c r="I5" s="49" t="s">
        <v>5155</v>
      </c>
    </row>
    <row r="6" spans="1:10" ht="31.2" x14ac:dyDescent="0.3">
      <c r="A6" t="s">
        <v>35</v>
      </c>
      <c r="B6">
        <v>1</v>
      </c>
      <c r="G6" t="s">
        <v>5156</v>
      </c>
      <c r="H6" t="s">
        <v>5157</v>
      </c>
      <c r="I6" s="49" t="s">
        <v>5158</v>
      </c>
    </row>
    <row r="7" spans="1:10" ht="15.6" x14ac:dyDescent="0.3">
      <c r="A7" t="s">
        <v>47</v>
      </c>
      <c r="B7">
        <v>1</v>
      </c>
      <c r="G7" s="47" t="s">
        <v>33</v>
      </c>
      <c r="H7" s="47" t="s">
        <v>5120</v>
      </c>
      <c r="I7" s="48" t="s">
        <v>5142</v>
      </c>
    </row>
    <row r="8" spans="1:10" ht="31.2" x14ac:dyDescent="0.3">
      <c r="A8" t="s">
        <v>12</v>
      </c>
      <c r="B8">
        <v>1</v>
      </c>
      <c r="G8" s="47" t="s">
        <v>53</v>
      </c>
      <c r="H8" s="47" t="s">
        <v>5121</v>
      </c>
      <c r="I8" s="49" t="s">
        <v>5144</v>
      </c>
    </row>
    <row r="9" spans="1:10" ht="31.2" x14ac:dyDescent="0.3">
      <c r="G9" s="47" t="s">
        <v>10</v>
      </c>
      <c r="H9" s="47" t="s">
        <v>5122</v>
      </c>
      <c r="I9" s="49" t="s">
        <v>5145</v>
      </c>
    </row>
    <row r="10" spans="1:10" ht="15.6" x14ac:dyDescent="0.3">
      <c r="G10" s="47" t="s">
        <v>13</v>
      </c>
      <c r="H10" s="47" t="s">
        <v>5159</v>
      </c>
      <c r="I10" s="49" t="s">
        <v>5143</v>
      </c>
    </row>
    <row r="11" spans="1:10" ht="20.399999999999999" thickBot="1" x14ac:dyDescent="0.45">
      <c r="A11" s="6" t="s">
        <v>5061</v>
      </c>
    </row>
    <row r="12" spans="1:10" ht="15" thickTop="1" x14ac:dyDescent="0.3">
      <c r="A12" t="s">
        <v>5056</v>
      </c>
      <c r="B12" t="s">
        <v>5062</v>
      </c>
      <c r="H12" s="38"/>
    </row>
    <row r="13" spans="1:10" x14ac:dyDescent="0.3">
      <c r="A13" t="s">
        <v>13</v>
      </c>
      <c r="B13">
        <v>1</v>
      </c>
    </row>
    <row r="14" spans="1:10" x14ac:dyDescent="0.3">
      <c r="A14" t="s">
        <v>20</v>
      </c>
      <c r="B14">
        <v>2</v>
      </c>
    </row>
    <row r="15" spans="1:10" x14ac:dyDescent="0.3">
      <c r="A15" t="s">
        <v>10</v>
      </c>
      <c r="B15">
        <v>2</v>
      </c>
      <c r="G15" s="33"/>
    </row>
    <row r="16" spans="1:10" x14ac:dyDescent="0.3">
      <c r="A16" t="s">
        <v>33</v>
      </c>
      <c r="B16">
        <v>4</v>
      </c>
      <c r="G16" s="36"/>
    </row>
    <row r="17" spans="1:7" x14ac:dyDescent="0.3">
      <c r="A17" t="s">
        <v>5063</v>
      </c>
      <c r="B17">
        <v>5</v>
      </c>
    </row>
    <row r="18" spans="1:7" ht="23.4" x14ac:dyDescent="0.3">
      <c r="G18" s="32"/>
    </row>
    <row r="20" spans="1:7" ht="20.399999999999999" thickBot="1" x14ac:dyDescent="0.45">
      <c r="A20" s="6" t="s">
        <v>5064</v>
      </c>
    </row>
    <row r="21" spans="1:7" ht="15.6" thickTop="1" thickBot="1" x14ac:dyDescent="0.35">
      <c r="A21" s="11" t="s">
        <v>5065</v>
      </c>
      <c r="B21" s="12" t="s">
        <v>5066</v>
      </c>
      <c r="C21" s="13" t="s">
        <v>5067</v>
      </c>
    </row>
    <row r="22" spans="1:7" ht="15" thickBot="1" x14ac:dyDescent="0.35">
      <c r="A22" s="9" t="s">
        <v>5068</v>
      </c>
      <c r="B22" s="8" t="s">
        <v>5069</v>
      </c>
      <c r="C22" s="10" t="s">
        <v>5069</v>
      </c>
      <c r="G22" s="35"/>
    </row>
    <row r="23" spans="1:7" ht="15" thickBot="1" x14ac:dyDescent="0.35">
      <c r="A23" s="9" t="s">
        <v>5070</v>
      </c>
      <c r="B23" s="8" t="s">
        <v>5071</v>
      </c>
      <c r="C23" s="10" t="s">
        <v>5071</v>
      </c>
    </row>
    <row r="24" spans="1:7" ht="15" thickBot="1" x14ac:dyDescent="0.35">
      <c r="A24" s="9" t="s">
        <v>5072</v>
      </c>
      <c r="B24" s="8" t="s">
        <v>5073</v>
      </c>
      <c r="C24" s="10" t="s">
        <v>5073</v>
      </c>
    </row>
    <row r="25" spans="1:7" x14ac:dyDescent="0.3">
      <c r="A25" s="14" t="s">
        <v>5074</v>
      </c>
      <c r="B25" s="15" t="s">
        <v>5075</v>
      </c>
      <c r="C25" s="16" t="s">
        <v>5076</v>
      </c>
    </row>
    <row r="35" spans="7:7" ht="23.4" x14ac:dyDescent="0.3">
      <c r="G35" s="32"/>
    </row>
    <row r="38" spans="7:7" x14ac:dyDescent="0.3">
      <c r="G38" s="33"/>
    </row>
    <row r="39" spans="7:7" x14ac:dyDescent="0.3">
      <c r="G39" s="34"/>
    </row>
    <row r="40" spans="7:7" x14ac:dyDescent="0.3">
      <c r="G40" s="33"/>
    </row>
    <row r="41" spans="7:7" x14ac:dyDescent="0.3">
      <c r="G41" s="34"/>
    </row>
    <row r="42" spans="7:7" x14ac:dyDescent="0.3">
      <c r="G42" s="33"/>
    </row>
    <row r="43" spans="7:7" x14ac:dyDescent="0.3">
      <c r="G43" s="34"/>
    </row>
    <row r="44" spans="7:7" x14ac:dyDescent="0.3">
      <c r="G44" s="33"/>
    </row>
    <row r="45" spans="7:7" x14ac:dyDescent="0.3">
      <c r="G45" s="34"/>
    </row>
    <row r="47" spans="7:7" ht="23.4" x14ac:dyDescent="0.3">
      <c r="G47" s="32"/>
    </row>
    <row r="51" spans="7:7" x14ac:dyDescent="0.3">
      <c r="G51" s="35"/>
    </row>
    <row r="53" spans="7:7" ht="23.4" x14ac:dyDescent="0.3">
      <c r="G53" s="32"/>
    </row>
    <row r="54" spans="7:7" x14ac:dyDescent="0.3">
      <c r="G54" s="33"/>
    </row>
    <row r="55" spans="7:7" x14ac:dyDescent="0.3">
      <c r="G55" s="33"/>
    </row>
    <row r="56" spans="7:7" x14ac:dyDescent="0.3">
      <c r="G56" s="33"/>
    </row>
    <row r="57" spans="7:7" x14ac:dyDescent="0.3">
      <c r="G57" s="33"/>
    </row>
    <row r="58" spans="7:7" x14ac:dyDescent="0.3">
      <c r="G58" s="33"/>
    </row>
    <row r="59" spans="7:7" x14ac:dyDescent="0.3">
      <c r="G59" s="33" t="s">
        <v>5123</v>
      </c>
    </row>
    <row r="61" spans="7:7" x14ac:dyDescent="0.3">
      <c r="G61" t="s">
        <v>5124</v>
      </c>
    </row>
  </sheetData>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5359F-E248-4AB7-9E0E-EB4C49895947}">
  <sheetPr>
    <tabColor theme="5" tint="-0.249977111117893"/>
  </sheetPr>
  <dimension ref="A1:BUI44"/>
  <sheetViews>
    <sheetView showGridLines="0" showRowColHeaders="0" tabSelected="1" zoomScaleNormal="100" workbookViewId="0">
      <selection activeCell="N42" sqref="N42"/>
      <extLst>
        <ext xmlns:xlsdti="http://schemas.microsoft.com/office/spreadsheetml/2023/showDataTypeIcons" uri="{77bfe23e-c014-4d31-8a63-9c772dbf06b6}">
          <xlsdti:showDataTypeIcons visible="0"/>
        </ext>
      </extLst>
    </sheetView>
  </sheetViews>
  <sheetFormatPr defaultRowHeight="14.4" x14ac:dyDescent="0.3"/>
  <cols>
    <col min="1" max="1" width="5.109375" customWidth="1"/>
    <col min="2" max="2" width="14.44140625" customWidth="1"/>
    <col min="3" max="3" width="14.77734375" customWidth="1"/>
    <col min="4" max="4" width="11.88671875" customWidth="1"/>
    <col min="5" max="5" width="16.77734375" customWidth="1"/>
    <col min="6" max="6" width="15" customWidth="1"/>
    <col min="7" max="7" width="14.44140625" customWidth="1"/>
    <col min="8" max="8" width="4.33203125" customWidth="1"/>
  </cols>
  <sheetData>
    <row r="1" spans="1:1907" ht="21" x14ac:dyDescent="0.4">
      <c r="A1" s="40"/>
      <c r="B1" s="41" t="s">
        <v>5168</v>
      </c>
      <c r="C1" s="41"/>
      <c r="D1" s="41"/>
      <c r="E1" s="41"/>
      <c r="F1" s="41"/>
      <c r="G1" s="41"/>
      <c r="H1" s="40"/>
    </row>
    <row r="2" spans="1:1907" ht="15.6" x14ac:dyDescent="0.3">
      <c r="A2" s="40"/>
      <c r="B2" s="42" t="s">
        <v>5111</v>
      </c>
      <c r="C2" s="42"/>
      <c r="D2" s="42"/>
      <c r="E2" s="42"/>
      <c r="F2" s="42"/>
      <c r="G2" s="42"/>
      <c r="H2" s="40"/>
    </row>
    <row r="3" spans="1:1907" x14ac:dyDescent="0.3">
      <c r="A3" s="40"/>
      <c r="H3" s="40"/>
    </row>
    <row r="4" spans="1:1907" x14ac:dyDescent="0.3">
      <c r="A4" s="40"/>
      <c r="H4" s="40"/>
    </row>
    <row r="5" spans="1:1907" x14ac:dyDescent="0.3">
      <c r="A5" s="40"/>
      <c r="H5" s="40"/>
    </row>
    <row r="6" spans="1:1907" x14ac:dyDescent="0.3">
      <c r="A6" s="40"/>
      <c r="H6" s="40"/>
    </row>
    <row r="7" spans="1:1907" x14ac:dyDescent="0.3">
      <c r="A7" s="40"/>
      <c r="H7" s="40"/>
    </row>
    <row r="8" spans="1:1907" x14ac:dyDescent="0.3">
      <c r="A8" s="40"/>
      <c r="H8" s="40"/>
    </row>
    <row r="9" spans="1:1907" x14ac:dyDescent="0.3">
      <c r="A9" s="40"/>
      <c r="B9" s="40"/>
      <c r="C9" s="40"/>
      <c r="D9" s="40"/>
      <c r="E9" s="40"/>
      <c r="F9" s="40"/>
      <c r="G9" s="40"/>
      <c r="H9" s="40"/>
    </row>
    <row r="10" spans="1:1907" x14ac:dyDescent="0.3">
      <c r="A10" s="40"/>
      <c r="B10" s="40"/>
      <c r="C10" s="40"/>
      <c r="D10" s="40"/>
      <c r="E10" s="40"/>
      <c r="F10" s="40"/>
      <c r="G10" s="40"/>
      <c r="H10" s="40"/>
    </row>
    <row r="11" spans="1:1907" x14ac:dyDescent="0.3">
      <c r="A11" s="40"/>
      <c r="H11" s="40"/>
    </row>
    <row r="12" spans="1:1907" s="17" customFormat="1" ht="40.200000000000003" thickBot="1" x14ac:dyDescent="0.45">
      <c r="A12" s="40"/>
      <c r="B12" s="6" t="s">
        <v>5059</v>
      </c>
      <c r="C12" s="6" t="s">
        <v>5077</v>
      </c>
      <c r="D12" s="29" t="s">
        <v>19</v>
      </c>
      <c r="E12" s="6" t="s">
        <v>16</v>
      </c>
      <c r="F12" s="29" t="s">
        <v>31</v>
      </c>
      <c r="G12" s="29" t="s">
        <v>9</v>
      </c>
      <c r="H12" s="40"/>
      <c r="I12"/>
      <c r="J12" s="26"/>
      <c r="K12"/>
      <c r="L12"/>
      <c r="M12"/>
      <c r="N12" t="str">
        <f>INDEX(Calculations!$A$5:$A$10, MATCH(MAX(Calculations!$B$5:$B$10),Calculations!$B$5:$B$10,0))</f>
        <v>Finance</v>
      </c>
      <c r="O12" t="s">
        <v>5108</v>
      </c>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c r="AMR12"/>
      <c r="AMS12"/>
      <c r="AMT12"/>
      <c r="AMU12"/>
      <c r="AMV12"/>
      <c r="AMW12"/>
      <c r="AMX12"/>
      <c r="AMY12"/>
      <c r="AMZ12"/>
      <c r="ANA12"/>
      <c r="ANB12"/>
      <c r="ANC12"/>
      <c r="AND12"/>
      <c r="ANE12"/>
      <c r="ANF12"/>
      <c r="ANG12"/>
      <c r="ANH12"/>
      <c r="ANI12"/>
      <c r="ANJ12"/>
      <c r="ANK12"/>
      <c r="ANL12"/>
      <c r="ANM12"/>
      <c r="ANN12"/>
      <c r="ANO12"/>
      <c r="ANP12"/>
      <c r="ANQ12"/>
      <c r="ANR12"/>
      <c r="ANS12"/>
      <c r="ANT12"/>
      <c r="ANU12"/>
      <c r="ANV12"/>
      <c r="ANW12"/>
      <c r="ANX12"/>
      <c r="ANY12"/>
      <c r="ANZ12"/>
      <c r="AOA12"/>
      <c r="AOB12"/>
      <c r="AOC12"/>
      <c r="AOD12"/>
      <c r="AOE12"/>
      <c r="AOF12"/>
      <c r="AOG12"/>
      <c r="AOH12"/>
      <c r="AOI12"/>
      <c r="AOJ12"/>
      <c r="AOK12"/>
      <c r="AOL12"/>
      <c r="AOM12"/>
      <c r="AON12"/>
      <c r="AOO12"/>
      <c r="AOP12"/>
      <c r="AOQ12"/>
      <c r="AOR12"/>
      <c r="AOS12"/>
      <c r="AOT12"/>
      <c r="AOU12"/>
      <c r="AOV12"/>
      <c r="AOW12"/>
      <c r="AOX12"/>
      <c r="AOY12"/>
      <c r="AOZ12"/>
      <c r="APA12"/>
      <c r="APB12"/>
      <c r="APC12"/>
      <c r="APD12"/>
      <c r="APE12"/>
      <c r="APF12"/>
      <c r="APG12"/>
      <c r="APH12"/>
      <c r="API12"/>
      <c r="APJ12"/>
      <c r="APK12"/>
      <c r="APL12"/>
      <c r="APM12"/>
      <c r="APN12"/>
      <c r="APO12"/>
      <c r="APP12"/>
      <c r="APQ12"/>
      <c r="APR12"/>
      <c r="APS12"/>
      <c r="APT12"/>
      <c r="APU12"/>
      <c r="APV12"/>
      <c r="APW12"/>
      <c r="APX12"/>
      <c r="APY12"/>
      <c r="APZ12"/>
      <c r="AQA12"/>
      <c r="AQB12"/>
      <c r="AQC12"/>
      <c r="AQD12"/>
      <c r="AQE12"/>
      <c r="AQF12"/>
      <c r="AQG12"/>
      <c r="AQH12"/>
      <c r="AQI12"/>
      <c r="AQJ12"/>
      <c r="AQK12"/>
      <c r="AQL12"/>
      <c r="AQM12"/>
      <c r="AQN12"/>
      <c r="AQO12"/>
      <c r="AQP12"/>
      <c r="AQQ12"/>
      <c r="AQR12"/>
      <c r="AQS12"/>
      <c r="AQT12"/>
      <c r="AQU12"/>
      <c r="AQV12"/>
      <c r="AQW12"/>
      <c r="AQX12"/>
      <c r="AQY12"/>
      <c r="AQZ12"/>
      <c r="ARA12"/>
      <c r="ARB12"/>
      <c r="ARC12"/>
      <c r="ARD12"/>
      <c r="ARE12"/>
      <c r="ARF12"/>
      <c r="ARG12"/>
      <c r="ARH12"/>
      <c r="ARI12"/>
      <c r="ARJ12"/>
      <c r="ARK12"/>
      <c r="ARL12"/>
      <c r="ARM12"/>
      <c r="ARN12"/>
      <c r="ARO12"/>
      <c r="ARP12"/>
      <c r="ARQ12"/>
      <c r="ARR12"/>
      <c r="ARS12"/>
      <c r="ART12"/>
      <c r="ARU12"/>
      <c r="ARV12"/>
      <c r="ARW12"/>
      <c r="ARX12"/>
      <c r="ARY12"/>
      <c r="ARZ12"/>
      <c r="ASA12"/>
      <c r="ASB12"/>
      <c r="ASC12"/>
      <c r="ASD12"/>
      <c r="ASE12"/>
      <c r="ASF12"/>
      <c r="ASG12"/>
      <c r="ASH12"/>
      <c r="ASI12"/>
      <c r="ASJ12"/>
      <c r="ASK12"/>
      <c r="ASL12"/>
      <c r="ASM12"/>
      <c r="ASN12"/>
      <c r="ASO12"/>
      <c r="ASP12"/>
      <c r="ASQ12"/>
      <c r="ASR12"/>
      <c r="ASS12"/>
      <c r="AST12"/>
      <c r="ASU12"/>
      <c r="ASV12"/>
      <c r="ASW12"/>
      <c r="ASX12"/>
      <c r="ASY12"/>
      <c r="ASZ12"/>
      <c r="ATA12"/>
      <c r="ATB12"/>
      <c r="ATC12"/>
      <c r="ATD12"/>
      <c r="ATE12"/>
      <c r="ATF12"/>
      <c r="ATG12"/>
      <c r="ATH12"/>
      <c r="ATI12"/>
      <c r="ATJ12"/>
      <c r="ATK12"/>
      <c r="ATL12"/>
      <c r="ATM12"/>
      <c r="ATN12"/>
      <c r="ATO12"/>
      <c r="ATP12"/>
      <c r="ATQ12"/>
      <c r="ATR12"/>
      <c r="ATS12"/>
      <c r="ATT12"/>
      <c r="ATU12"/>
      <c r="ATV12"/>
      <c r="ATW12"/>
      <c r="ATX12"/>
      <c r="ATY12"/>
      <c r="ATZ12"/>
      <c r="AUA12"/>
      <c r="AUB12"/>
      <c r="AUC12"/>
      <c r="AUD12"/>
      <c r="AUE12"/>
      <c r="AUF12"/>
      <c r="AUG12"/>
      <c r="AUH12"/>
      <c r="AUI12"/>
      <c r="AUJ12"/>
      <c r="AUK12"/>
      <c r="AUL12"/>
      <c r="AUM12"/>
      <c r="AUN12"/>
      <c r="AUO12"/>
      <c r="AUP12"/>
      <c r="AUQ12"/>
      <c r="AUR12"/>
      <c r="AUS12"/>
      <c r="AUT12"/>
      <c r="AUU12"/>
      <c r="AUV12"/>
      <c r="AUW12"/>
      <c r="AUX12"/>
      <c r="AUY12"/>
      <c r="AUZ12"/>
      <c r="AVA12"/>
      <c r="AVB12"/>
      <c r="AVC12"/>
      <c r="AVD12"/>
      <c r="AVE12"/>
      <c r="AVF12"/>
      <c r="AVG12"/>
      <c r="AVH12"/>
      <c r="AVI12"/>
      <c r="AVJ12"/>
      <c r="AVK12"/>
      <c r="AVL12"/>
      <c r="AVM12"/>
      <c r="AVN12"/>
      <c r="AVO12"/>
      <c r="AVP12"/>
      <c r="AVQ12"/>
      <c r="AVR12"/>
      <c r="AVS12"/>
      <c r="AVT12"/>
      <c r="AVU12"/>
      <c r="AVV12"/>
      <c r="AVW12"/>
      <c r="AVX12"/>
      <c r="AVY12"/>
      <c r="AVZ12"/>
      <c r="AWA12"/>
      <c r="AWB12"/>
      <c r="AWC12"/>
      <c r="AWD12"/>
      <c r="AWE12"/>
      <c r="AWF12"/>
      <c r="AWG12"/>
      <c r="AWH12"/>
      <c r="AWI12"/>
      <c r="AWJ12"/>
      <c r="AWK12"/>
      <c r="AWL12"/>
      <c r="AWM12"/>
      <c r="AWN12"/>
      <c r="AWO12"/>
      <c r="AWP12"/>
      <c r="AWQ12"/>
      <c r="AWR12"/>
      <c r="AWS12"/>
      <c r="AWT12"/>
      <c r="AWU12"/>
      <c r="AWV12"/>
      <c r="AWW12"/>
      <c r="AWX12"/>
      <c r="AWY12"/>
      <c r="AWZ12"/>
      <c r="AXA12"/>
      <c r="AXB12"/>
      <c r="AXC12"/>
      <c r="AXD12"/>
      <c r="AXE12"/>
      <c r="AXF12"/>
      <c r="AXG12"/>
      <c r="AXH12"/>
      <c r="AXI12"/>
      <c r="AXJ12"/>
      <c r="AXK12"/>
      <c r="AXL12"/>
      <c r="AXM12"/>
      <c r="AXN12"/>
      <c r="AXO12"/>
      <c r="AXP12"/>
      <c r="AXQ12"/>
      <c r="AXR12"/>
      <c r="AXS12"/>
      <c r="AXT12"/>
      <c r="AXU12"/>
      <c r="AXV12"/>
      <c r="AXW12"/>
      <c r="AXX12"/>
      <c r="AXY12"/>
      <c r="AXZ12"/>
      <c r="AYA12"/>
      <c r="AYB12"/>
      <c r="AYC12"/>
      <c r="AYD12"/>
      <c r="AYE12"/>
      <c r="AYF12"/>
      <c r="AYG12"/>
      <c r="AYH12"/>
      <c r="AYI12"/>
      <c r="AYJ12"/>
      <c r="AYK12"/>
      <c r="AYL12"/>
      <c r="AYM12"/>
      <c r="AYN12"/>
      <c r="AYO12"/>
      <c r="AYP12"/>
      <c r="AYQ12"/>
      <c r="AYR12"/>
      <c r="AYS12"/>
      <c r="AYT12"/>
      <c r="AYU12"/>
      <c r="AYV12"/>
      <c r="AYW12"/>
      <c r="AYX12"/>
      <c r="AYY12"/>
      <c r="AYZ12"/>
      <c r="AZA12"/>
      <c r="AZB12"/>
      <c r="AZC12"/>
      <c r="AZD12"/>
      <c r="AZE12"/>
      <c r="AZF12"/>
      <c r="AZG12"/>
      <c r="AZH12"/>
      <c r="AZI12"/>
      <c r="AZJ12"/>
      <c r="AZK12"/>
      <c r="AZL12"/>
      <c r="AZM12"/>
      <c r="AZN12"/>
      <c r="AZO12"/>
      <c r="AZP12"/>
      <c r="AZQ12"/>
      <c r="AZR12"/>
      <c r="AZS12"/>
      <c r="AZT12"/>
      <c r="AZU12"/>
      <c r="AZV12"/>
      <c r="AZW12"/>
      <c r="AZX12"/>
      <c r="AZY12"/>
      <c r="AZZ12"/>
      <c r="BAA12"/>
      <c r="BAB12"/>
      <c r="BAC12"/>
      <c r="BAD12"/>
      <c r="BAE12"/>
      <c r="BAF12"/>
      <c r="BAG12"/>
      <c r="BAH12"/>
      <c r="BAI12"/>
      <c r="BAJ12"/>
      <c r="BAK12"/>
      <c r="BAL12"/>
      <c r="BAM12"/>
      <c r="BAN12"/>
      <c r="BAO12"/>
      <c r="BAP12"/>
      <c r="BAQ12"/>
      <c r="BAR12"/>
      <c r="BAS12"/>
      <c r="BAT12"/>
      <c r="BAU12"/>
      <c r="BAV12"/>
      <c r="BAW12"/>
      <c r="BAX12"/>
      <c r="BAY12"/>
      <c r="BAZ12"/>
      <c r="BBA12"/>
      <c r="BBB12"/>
      <c r="BBC12"/>
      <c r="BBD12"/>
      <c r="BBE12"/>
      <c r="BBF12"/>
      <c r="BBG12"/>
      <c r="BBH12"/>
      <c r="BBI12"/>
      <c r="BBJ12"/>
      <c r="BBK12"/>
      <c r="BBL12"/>
      <c r="BBM12"/>
      <c r="BBN12"/>
      <c r="BBO12"/>
      <c r="BBP12"/>
      <c r="BBQ12"/>
      <c r="BBR12"/>
      <c r="BBS12"/>
      <c r="BBT12"/>
      <c r="BBU12"/>
      <c r="BBV12"/>
      <c r="BBW12"/>
      <c r="BBX12"/>
      <c r="BBY12"/>
      <c r="BBZ12"/>
      <c r="BCA12"/>
      <c r="BCB12"/>
      <c r="BCC12"/>
      <c r="BCD12"/>
      <c r="BCE12"/>
      <c r="BCF12"/>
      <c r="BCG12"/>
      <c r="BCH12"/>
      <c r="BCI12"/>
      <c r="BCJ12"/>
      <c r="BCK12"/>
      <c r="BCL12"/>
      <c r="BCM12"/>
      <c r="BCN12"/>
      <c r="BCO12"/>
      <c r="BCP12"/>
      <c r="BCQ12"/>
      <c r="BCR12"/>
      <c r="BCS12"/>
      <c r="BCT12"/>
      <c r="BCU12"/>
      <c r="BCV12"/>
      <c r="BCW12"/>
      <c r="BCX12"/>
      <c r="BCY12"/>
      <c r="BCZ12"/>
      <c r="BDA12"/>
      <c r="BDB12"/>
      <c r="BDC12"/>
      <c r="BDD12"/>
      <c r="BDE12"/>
      <c r="BDF12"/>
      <c r="BDG12"/>
      <c r="BDH12"/>
      <c r="BDI12"/>
      <c r="BDJ12"/>
      <c r="BDK12"/>
      <c r="BDL12"/>
      <c r="BDM12"/>
      <c r="BDN12"/>
      <c r="BDO12"/>
      <c r="BDP12"/>
      <c r="BDQ12"/>
      <c r="BDR12"/>
      <c r="BDS12"/>
      <c r="BDT12"/>
      <c r="BDU12"/>
      <c r="BDV12"/>
      <c r="BDW12"/>
      <c r="BDX12"/>
      <c r="BDY12"/>
      <c r="BDZ12"/>
      <c r="BEA12"/>
      <c r="BEB12"/>
      <c r="BEC12"/>
      <c r="BED12"/>
      <c r="BEE12"/>
      <c r="BEF12"/>
      <c r="BEG12"/>
      <c r="BEH12"/>
      <c r="BEI12"/>
      <c r="BEJ12"/>
      <c r="BEK12"/>
      <c r="BEL12"/>
      <c r="BEM12"/>
      <c r="BEN12"/>
      <c r="BEO12"/>
      <c r="BEP12"/>
      <c r="BEQ12"/>
      <c r="BER12"/>
      <c r="BES12"/>
      <c r="BET12"/>
      <c r="BEU12"/>
      <c r="BEV12"/>
      <c r="BEW12"/>
      <c r="BEX12"/>
      <c r="BEY12"/>
      <c r="BEZ12"/>
      <c r="BFA12"/>
      <c r="BFB12"/>
      <c r="BFC12"/>
      <c r="BFD12"/>
      <c r="BFE12"/>
      <c r="BFF12"/>
      <c r="BFG12"/>
      <c r="BFH12"/>
      <c r="BFI12"/>
      <c r="BFJ12"/>
      <c r="BFK12"/>
      <c r="BFL12"/>
      <c r="BFM12"/>
      <c r="BFN12"/>
      <c r="BFO12"/>
      <c r="BFP12"/>
      <c r="BFQ12"/>
      <c r="BFR12"/>
      <c r="BFS12"/>
      <c r="BFT12"/>
      <c r="BFU12"/>
      <c r="BFV12"/>
      <c r="BFW12"/>
      <c r="BFX12"/>
      <c r="BFY12"/>
      <c r="BFZ12"/>
      <c r="BGA12"/>
      <c r="BGB12"/>
      <c r="BGC12"/>
      <c r="BGD12"/>
      <c r="BGE12"/>
      <c r="BGF12"/>
      <c r="BGG12"/>
      <c r="BGH12"/>
      <c r="BGI12"/>
      <c r="BGJ12"/>
      <c r="BGK12"/>
      <c r="BGL12"/>
      <c r="BGM12"/>
      <c r="BGN12"/>
      <c r="BGO12"/>
      <c r="BGP12"/>
      <c r="BGQ12"/>
      <c r="BGR12"/>
      <c r="BGS12"/>
      <c r="BGT12"/>
      <c r="BGU12"/>
      <c r="BGV12"/>
      <c r="BGW12"/>
      <c r="BGX12"/>
      <c r="BGY12"/>
      <c r="BGZ12"/>
      <c r="BHA12"/>
      <c r="BHB12"/>
      <c r="BHC12"/>
      <c r="BHD12"/>
      <c r="BHE12"/>
      <c r="BHF12"/>
      <c r="BHG12"/>
      <c r="BHH12"/>
      <c r="BHI12"/>
      <c r="BHJ12"/>
      <c r="BHK12"/>
      <c r="BHL12"/>
      <c r="BHM12"/>
      <c r="BHN12"/>
      <c r="BHO12"/>
      <c r="BHP12"/>
      <c r="BHQ12"/>
      <c r="BHR12"/>
      <c r="BHS12"/>
      <c r="BHT12"/>
      <c r="BHU12"/>
      <c r="BHV12"/>
      <c r="BHW12"/>
      <c r="BHX12"/>
      <c r="BHY12"/>
      <c r="BHZ12"/>
      <c r="BIA12"/>
      <c r="BIB12"/>
      <c r="BIC12"/>
      <c r="BID12"/>
      <c r="BIE12"/>
      <c r="BIF12"/>
      <c r="BIG12"/>
      <c r="BIH12"/>
      <c r="BII12"/>
      <c r="BIJ12"/>
      <c r="BIK12"/>
      <c r="BIL12"/>
      <c r="BIM12"/>
      <c r="BIN12"/>
      <c r="BIO12"/>
      <c r="BIP12"/>
      <c r="BIQ12"/>
      <c r="BIR12"/>
      <c r="BIS12"/>
      <c r="BIT12"/>
      <c r="BIU12"/>
      <c r="BIV12"/>
      <c r="BIW12"/>
      <c r="BIX12"/>
      <c r="BIY12"/>
      <c r="BIZ12"/>
      <c r="BJA12"/>
      <c r="BJB12"/>
      <c r="BJC12"/>
      <c r="BJD12"/>
      <c r="BJE12"/>
      <c r="BJF12"/>
      <c r="BJG12"/>
      <c r="BJH12"/>
      <c r="BJI12"/>
      <c r="BJJ12"/>
      <c r="BJK12"/>
      <c r="BJL12"/>
      <c r="BJM12"/>
      <c r="BJN12"/>
      <c r="BJO12"/>
      <c r="BJP12"/>
      <c r="BJQ12"/>
      <c r="BJR12"/>
      <c r="BJS12"/>
      <c r="BJT12"/>
      <c r="BJU12"/>
      <c r="BJV12"/>
      <c r="BJW12"/>
      <c r="BJX12"/>
      <c r="BJY12"/>
      <c r="BJZ12"/>
      <c r="BKA12"/>
      <c r="BKB12"/>
      <c r="BKC12"/>
      <c r="BKD12"/>
      <c r="BKE12"/>
      <c r="BKF12"/>
      <c r="BKG12"/>
      <c r="BKH12"/>
      <c r="BKI12"/>
      <c r="BKJ12"/>
      <c r="BKK12"/>
      <c r="BKL12"/>
      <c r="BKM12"/>
      <c r="BKN12"/>
      <c r="BKO12"/>
      <c r="BKP12"/>
      <c r="BKQ12"/>
      <c r="BKR12"/>
      <c r="BKS12"/>
      <c r="BKT12"/>
      <c r="BKU12"/>
      <c r="BKV12"/>
      <c r="BKW12"/>
      <c r="BKX12"/>
      <c r="BKY12"/>
      <c r="BKZ12"/>
      <c r="BLA12"/>
      <c r="BLB12"/>
      <c r="BLC12"/>
      <c r="BLD12"/>
      <c r="BLE12"/>
      <c r="BLF12"/>
      <c r="BLG12"/>
      <c r="BLH12"/>
      <c r="BLI12"/>
      <c r="BLJ12"/>
      <c r="BLK12"/>
      <c r="BLL12"/>
      <c r="BLM12"/>
      <c r="BLN12"/>
      <c r="BLO12"/>
      <c r="BLP12"/>
      <c r="BLQ12"/>
      <c r="BLR12"/>
      <c r="BLS12"/>
      <c r="BLT12"/>
      <c r="BLU12"/>
      <c r="BLV12"/>
      <c r="BLW12"/>
      <c r="BLX12"/>
      <c r="BLY12"/>
      <c r="BLZ12"/>
      <c r="BMA12"/>
      <c r="BMB12"/>
      <c r="BMC12"/>
      <c r="BMD12"/>
      <c r="BME12"/>
      <c r="BMF12"/>
      <c r="BMG12"/>
      <c r="BMH12"/>
      <c r="BMI12"/>
      <c r="BMJ12"/>
      <c r="BMK12"/>
      <c r="BML12"/>
      <c r="BMM12"/>
      <c r="BMN12"/>
      <c r="BMO12"/>
      <c r="BMP12"/>
      <c r="BMQ12"/>
      <c r="BMR12"/>
      <c r="BMS12"/>
      <c r="BMT12"/>
      <c r="BMU12"/>
      <c r="BMV12"/>
      <c r="BMW12"/>
      <c r="BMX12"/>
      <c r="BMY12"/>
      <c r="BMZ12"/>
      <c r="BNA12"/>
      <c r="BNB12"/>
      <c r="BNC12"/>
      <c r="BND12"/>
      <c r="BNE12"/>
      <c r="BNF12"/>
      <c r="BNG12"/>
      <c r="BNH12"/>
      <c r="BNI12"/>
      <c r="BNJ12"/>
      <c r="BNK12"/>
      <c r="BNL12"/>
      <c r="BNM12"/>
      <c r="BNN12"/>
      <c r="BNO12"/>
      <c r="BNP12"/>
      <c r="BNQ12"/>
      <c r="BNR12"/>
      <c r="BNS12"/>
      <c r="BNT12"/>
      <c r="BNU12"/>
      <c r="BNV12"/>
      <c r="BNW12"/>
      <c r="BNX12"/>
      <c r="BNY12"/>
      <c r="BNZ12"/>
      <c r="BOA12"/>
      <c r="BOB12"/>
      <c r="BOC12"/>
      <c r="BOD12"/>
      <c r="BOE12"/>
      <c r="BOF12"/>
      <c r="BOG12"/>
      <c r="BOH12"/>
      <c r="BOI12"/>
      <c r="BOJ12"/>
      <c r="BOK12"/>
      <c r="BOL12"/>
      <c r="BOM12"/>
      <c r="BON12"/>
      <c r="BOO12"/>
      <c r="BOP12"/>
      <c r="BOQ12"/>
      <c r="BOR12"/>
      <c r="BOS12"/>
      <c r="BOT12"/>
      <c r="BOU12"/>
      <c r="BOV12"/>
      <c r="BOW12"/>
      <c r="BOX12"/>
      <c r="BOY12"/>
      <c r="BOZ12"/>
      <c r="BPA12"/>
      <c r="BPB12"/>
      <c r="BPC12"/>
      <c r="BPD12"/>
      <c r="BPE12"/>
      <c r="BPF12"/>
      <c r="BPG12"/>
      <c r="BPH12"/>
      <c r="BPI12"/>
      <c r="BPJ12"/>
      <c r="BPK12"/>
      <c r="BPL12"/>
      <c r="BPM12"/>
      <c r="BPN12"/>
      <c r="BPO12"/>
      <c r="BPP12"/>
      <c r="BPQ12"/>
      <c r="BPR12"/>
      <c r="BPS12"/>
      <c r="BPT12"/>
      <c r="BPU12"/>
      <c r="BPV12"/>
      <c r="BPW12"/>
      <c r="BPX12"/>
      <c r="BPY12"/>
      <c r="BPZ12"/>
      <c r="BQA12"/>
      <c r="BQB12"/>
      <c r="BQC12"/>
      <c r="BQD12"/>
      <c r="BQE12"/>
      <c r="BQF12"/>
      <c r="BQG12"/>
      <c r="BQH12"/>
      <c r="BQI12"/>
      <c r="BQJ12"/>
      <c r="BQK12"/>
      <c r="BQL12"/>
      <c r="BQM12"/>
      <c r="BQN12"/>
      <c r="BQO12"/>
      <c r="BQP12"/>
      <c r="BQQ12"/>
      <c r="BQR12"/>
      <c r="BQS12"/>
      <c r="BQT12"/>
      <c r="BQU12"/>
      <c r="BQV12"/>
      <c r="BQW12"/>
      <c r="BQX12"/>
      <c r="BQY12"/>
      <c r="BQZ12"/>
      <c r="BRA12"/>
      <c r="BRB12"/>
      <c r="BRC12"/>
      <c r="BRD12"/>
      <c r="BRE12"/>
      <c r="BRF12"/>
      <c r="BRG12"/>
      <c r="BRH12"/>
      <c r="BRI12"/>
      <c r="BRJ12"/>
      <c r="BRK12"/>
      <c r="BRL12"/>
      <c r="BRM12"/>
      <c r="BRN12"/>
      <c r="BRO12"/>
      <c r="BRP12"/>
      <c r="BRQ12"/>
      <c r="BRR12"/>
      <c r="BRS12"/>
      <c r="BRT12"/>
      <c r="BRU12"/>
      <c r="BRV12"/>
      <c r="BRW12"/>
      <c r="BRX12"/>
      <c r="BRY12"/>
      <c r="BRZ12"/>
      <c r="BSA12"/>
      <c r="BSB12"/>
      <c r="BSC12"/>
      <c r="BSD12"/>
      <c r="BSE12"/>
      <c r="BSF12"/>
      <c r="BSG12"/>
      <c r="BSH12"/>
      <c r="BSI12"/>
      <c r="BSJ12"/>
      <c r="BSK12"/>
      <c r="BSL12"/>
      <c r="BSM12"/>
      <c r="BSN12"/>
      <c r="BSO12"/>
      <c r="BSP12"/>
      <c r="BSQ12"/>
      <c r="BSR12"/>
      <c r="BSS12"/>
      <c r="BST12"/>
      <c r="BSU12"/>
      <c r="BSV12"/>
      <c r="BSW12"/>
      <c r="BSX12"/>
      <c r="BSY12"/>
      <c r="BSZ12"/>
      <c r="BTA12"/>
      <c r="BTB12"/>
      <c r="BTC12"/>
      <c r="BTD12"/>
      <c r="BTE12"/>
      <c r="BTF12"/>
      <c r="BTG12"/>
      <c r="BTH12"/>
      <c r="BTI12"/>
      <c r="BTJ12"/>
      <c r="BTK12"/>
      <c r="BTL12"/>
      <c r="BTM12"/>
      <c r="BTN12"/>
      <c r="BTO12"/>
      <c r="BTP12"/>
      <c r="BTQ12"/>
      <c r="BTR12"/>
      <c r="BTS12"/>
      <c r="BTT12"/>
      <c r="BTU12"/>
      <c r="BTV12"/>
      <c r="BTW12"/>
      <c r="BTX12"/>
      <c r="BTY12"/>
      <c r="BTZ12"/>
      <c r="BUA12"/>
      <c r="BUB12"/>
      <c r="BUC12"/>
      <c r="BUD12"/>
      <c r="BUE12"/>
      <c r="BUF12"/>
      <c r="BUG12"/>
      <c r="BUH12"/>
      <c r="BUI12"/>
    </row>
    <row r="13" spans="1:1907" ht="15" thickTop="1" x14ac:dyDescent="0.3">
      <c r="A13" s="40"/>
      <c r="B13" s="18" t="s">
        <v>40</v>
      </c>
      <c r="C13" t="s">
        <v>5083</v>
      </c>
      <c r="D13">
        <f>IFERROR(_xlfn.MAXIFS(tbl_logs[Total Score], tbl_logs[Target_Department], $B13, tbl_logs[Phishing_Type], D$12),0)</f>
        <v>0</v>
      </c>
      <c r="E13" s="30">
        <f>IFERROR(_xlfn.MAXIFS(tbl_logs[Total Score], tbl_logs[Target_Department], $B13, tbl_logs[Phishing_Type], E$12),0)</f>
        <v>25</v>
      </c>
      <c r="F13">
        <f>IFERROR(_xlfn.MAXIFS(tbl_logs[Total Score], tbl_logs[Target_Department], $B13, tbl_logs[Phishing_Type], F$12),0)</f>
        <v>0</v>
      </c>
      <c r="G13">
        <f>IFERROR(_xlfn.MAXIFS(tbl_logs[Total Score], tbl_logs[Target_Department], $B13, tbl_logs[Phishing_Type], G$12),0)</f>
        <v>0</v>
      </c>
      <c r="H13" s="40"/>
    </row>
    <row r="14" spans="1:1907" x14ac:dyDescent="0.3">
      <c r="A14" s="40"/>
      <c r="B14" s="18"/>
      <c r="C14" t="s">
        <v>5078</v>
      </c>
      <c r="D14">
        <f>IFERROR(AVERAGEIFS(tbl_logs[Total Score], tbl_logs[Target_Department], $B13, tbl_logs[Phishing_Type], D$12),0)</f>
        <v>0</v>
      </c>
      <c r="E14" s="23">
        <f>IFERROR(AVERAGEIFS(tbl_logs[Total Score], tbl_logs[Target_Department], $B13, tbl_logs[Phishing_Type], E$12),0)</f>
        <v>10.842911877394636</v>
      </c>
      <c r="F14">
        <f>IFERROR(AVERAGEIFS(tbl_logs[Total Score], tbl_logs[Target_Department], $B13, tbl_logs[Phishing_Type], F$12),0)</f>
        <v>0</v>
      </c>
      <c r="G14">
        <f>IFERROR(AVERAGEIFS(tbl_logs[Total Score], tbl_logs[Target_Department], $B13, tbl_logs[Phishing_Type], G$12),0)</f>
        <v>0</v>
      </c>
      <c r="H14" s="40"/>
      <c r="J14" t="s">
        <v>5106</v>
      </c>
      <c r="N14" t="str">
        <f>INDEX(Calculations!$E$74:$E$79, MATCH(MAX(Calculations!$H$74:$H$79), Calculations!$H$74:$H$79,0))</f>
        <v>Sales</v>
      </c>
      <c r="O14" t="s">
        <v>5109</v>
      </c>
    </row>
    <row r="15" spans="1:1907" x14ac:dyDescent="0.3">
      <c r="A15" s="40"/>
      <c r="B15" s="18"/>
      <c r="C15" t="s">
        <v>5104</v>
      </c>
      <c r="D15">
        <f>COUNTIFS(tbl_logs[Target_Department],$B13,tbl_logs[Phishing_Type],D$12)</f>
        <v>0</v>
      </c>
      <c r="E15">
        <f>COUNTIFS(tbl_logs[Target_Department],$B13,tbl_logs[Phishing_Type],E$12)</f>
        <v>522</v>
      </c>
      <c r="F15">
        <f>COUNTIFS(tbl_logs[Target_Department],$B13,tbl_logs[Phishing_Type],F$12)</f>
        <v>0</v>
      </c>
      <c r="G15">
        <f>COUNTIFS(tbl_logs[Target_Department],$B13,tbl_logs[Phishing_Type],G$12)</f>
        <v>0</v>
      </c>
      <c r="H15" s="40"/>
      <c r="J15" t="s">
        <v>5107</v>
      </c>
    </row>
    <row r="16" spans="1:1907" x14ac:dyDescent="0.3">
      <c r="A16" s="40"/>
      <c r="B16" s="18"/>
      <c r="C16" t="s">
        <v>5105</v>
      </c>
      <c r="D16">
        <f>IFERROR((COUNTIFS(tbl_logs[Target_Department], $B13, tbl_logs[Phishing_Type], D$12, tbl_logs[Employee_Action], "Clicked Link") + COUNTIFS(tbl_logs[Target_Department], $B13, tbl_logs[Phishing_Type], D$12, tbl_logs[Employee_Action], "Downloaded attachment")) / COUNTIFS(tbl_logs[Target_Department], $B13,tbl_logs[Phishing_Type], D$12), 0)</f>
        <v>0</v>
      </c>
      <c r="E16" s="22">
        <f>IFERROR((COUNTIFS(tbl_logs[Target_Department], $B13, tbl_logs[Phishing_Type], E$12, tbl_logs[Employee_Action], "Clicked Link") + COUNTIFS(tbl_logs[Target_Department], $B13, tbl_logs[Phishing_Type], E$12, tbl_logs[Employee_Action], "Downloaded attachment")) / COUNTIFS(tbl_logs[Target_Department], $B13,tbl_logs[Phishing_Type], E$12), 0)</f>
        <v>0.14559386973180077</v>
      </c>
      <c r="F16">
        <f>IFERROR((COUNTIFS(tbl_logs[Target_Department], $B13, tbl_logs[Phishing_Type], F$12, tbl_logs[Employee_Action], "Clicked Link") + COUNTIFS(tbl_logs[Target_Department], $B13, tbl_logs[Phishing_Type], F$12, tbl_logs[Employee_Action], "Downloaded attachment")) / COUNTIFS(tbl_logs[Target_Department], $B13,tbl_logs[Phishing_Type], F$12), 0)</f>
        <v>0</v>
      </c>
      <c r="G16">
        <f>IFERROR((COUNTIFS(tbl_logs[Target_Department], $B13, tbl_logs[Phishing_Type], G$12, tbl_logs[Employee_Action], "Clicked Link") + COUNTIFS(tbl_logs[Target_Department], $B13, tbl_logs[Phishing_Type], G$12, tbl_logs[Employee_Action], "Downloaded attachment")) / COUNTIFS(tbl_logs[Target_Department], $B13,tbl_logs[Phishing_Type], G$12), 0)</f>
        <v>0</v>
      </c>
      <c r="H16" s="40"/>
      <c r="J16" t="s">
        <v>5116</v>
      </c>
      <c r="N16" t="str">
        <f>INDEX(tbl_logs[Target_Department], MATCH(MAX(tbl_logs[Total Score]), tbl_logs[Total Score],0))</f>
        <v>Executive</v>
      </c>
      <c r="O16" t="s">
        <v>5110</v>
      </c>
    </row>
    <row r="17" spans="1:10" ht="15" thickBot="1" x14ac:dyDescent="0.35">
      <c r="A17" s="40"/>
      <c r="B17" s="24"/>
      <c r="C17" s="25" t="s">
        <v>5081</v>
      </c>
      <c r="D17" s="27" t="str" cm="1">
        <f t="array" ref="D17">_xlfn.IFS(D13=0,"No Incidents",D13&lt;=4, "Low", D13&lt;=10, "Medium", D13&lt;=19, "High", D13&lt;=25, "Very High")</f>
        <v>No Incidents</v>
      </c>
      <c r="E17" s="28" t="str" cm="1">
        <f t="array" ref="E17">_xlfn.IFS(E13=0,"No Incidents",E13&lt;=4, "Low", E13&lt;=10, "Medium", E13&lt;=19, "High", E13&lt;=25, "Very High")</f>
        <v>Very High</v>
      </c>
      <c r="F17" s="27" t="str" cm="1">
        <f t="array" ref="F17">_xlfn.IFS(F13=0,"No Incidents",F13&lt;=4, "Low", F13&lt;=10, "Medium", F13&lt;=19, "High", F13&lt;=25, "Very High")</f>
        <v>No Incidents</v>
      </c>
      <c r="G17" s="27" t="str" cm="1">
        <f t="array" ref="G17">_xlfn.IFS(G13=0,"No Incidents",G13&lt;=4, "Low", G13&lt;=10, "Medium", G13&lt;=19, "High", G13&lt;=25, "Very High")</f>
        <v>No Incidents</v>
      </c>
      <c r="H17" s="40"/>
      <c r="J17" t="s">
        <v>5117</v>
      </c>
    </row>
    <row r="18" spans="1:10" x14ac:dyDescent="0.3">
      <c r="A18" s="40"/>
      <c r="B18" s="18" t="s">
        <v>7</v>
      </c>
      <c r="C18" t="s">
        <v>5083</v>
      </c>
      <c r="D18">
        <f>IFERROR(_xlfn.MAXIFS(tbl_logs[Total Score], tbl_logs[Target_Department], $B18, tbl_logs[Phishing_Type], D$12),0)</f>
        <v>15</v>
      </c>
      <c r="E18">
        <f>IFERROR(_xlfn.MAXIFS(tbl_logs[Total Score], tbl_logs[Target_Department], $B18, tbl_logs[Phishing_Type], E$12),0)</f>
        <v>15</v>
      </c>
      <c r="F18">
        <f>IFERROR(_xlfn.MAXIFS(tbl_logs[Total Score], tbl_logs[Target_Department], $B18, tbl_logs[Phishing_Type], F$12),0)</f>
        <v>15</v>
      </c>
      <c r="G18">
        <f>IFERROR(_xlfn.MAXIFS(tbl_logs[Total Score], tbl_logs[Target_Department], $B18, tbl_logs[Phishing_Type], G$12),0)</f>
        <v>15</v>
      </c>
      <c r="H18" s="40"/>
    </row>
    <row r="19" spans="1:10" x14ac:dyDescent="0.3">
      <c r="A19" s="40"/>
      <c r="B19" s="18"/>
      <c r="C19" t="s">
        <v>5078</v>
      </c>
      <c r="D19" s="23">
        <f>IFERROR(AVERAGEIFS(tbl_logs[Total Score], tbl_logs[Target_Department], $B18, tbl_logs[Phishing_Type], D$12),0)</f>
        <v>6.570772058823529</v>
      </c>
      <c r="E19" s="23">
        <f>IFERROR(AVERAGEIFS(tbl_logs[Total Score], tbl_logs[Target_Department], $B18, tbl_logs[Phishing_Type], E$12),0)</f>
        <v>7.0454545454545459</v>
      </c>
      <c r="F19" s="23">
        <f>IFERROR(AVERAGEIFS(tbl_logs[Total Score], tbl_logs[Target_Department], $B18, tbl_logs[Phishing_Type], F$12),0)</f>
        <v>6.4173913043478263</v>
      </c>
      <c r="G19" s="23">
        <f>IFERROR(AVERAGEIFS(tbl_logs[Total Score], tbl_logs[Target_Department], $B18, tbl_logs[Phishing_Type], G$12),0)</f>
        <v>6.333333333333333</v>
      </c>
      <c r="H19" s="40"/>
    </row>
    <row r="20" spans="1:10" x14ac:dyDescent="0.3">
      <c r="A20" s="40"/>
      <c r="B20" s="18"/>
      <c r="C20" t="s">
        <v>5104</v>
      </c>
      <c r="D20">
        <f>COUNTIFS(tbl_logs[Target_Department],$B18,tbl_logs[Phishing_Type],D$12)</f>
        <v>2176</v>
      </c>
      <c r="E20">
        <f>COUNTIFS(tbl_logs[Target_Department],$B18,tbl_logs[Phishing_Type],E$12)</f>
        <v>132</v>
      </c>
      <c r="F20">
        <f>COUNTIFS(tbl_logs[Target_Department],$B18,tbl_logs[Phishing_Type],F$12)</f>
        <v>115</v>
      </c>
      <c r="G20">
        <f>COUNTIFS(tbl_logs[Target_Department],$B18,tbl_logs[Phishing_Type],G$12)</f>
        <v>99</v>
      </c>
      <c r="H20" s="40"/>
    </row>
    <row r="21" spans="1:10" x14ac:dyDescent="0.3">
      <c r="A21" s="40"/>
      <c r="B21" s="18"/>
      <c r="C21" t="s">
        <v>5105</v>
      </c>
      <c r="D21" s="22">
        <f>IFERROR((COUNTIFS(tbl_logs[Target_Department], $B18, tbl_logs[Phishing_Type], D$12, tbl_logs[Employee_Action], "Clicked Link") + COUNTIFS(tbl_logs[Target_Department], $B18, tbl_logs[Phishing_Type], D$12, tbl_logs[Employee_Action], "Downloaded attachment")) / COUNTIFS(tbl_logs[Target_Department], $B18,tbl_logs[Phishing_Type], D$12), 0)</f>
        <v>0.14522058823529413</v>
      </c>
      <c r="E21" s="22">
        <f>IFERROR((COUNTIFS(tbl_logs[Target_Department], $B18, tbl_logs[Phishing_Type], E$12, tbl_logs[Employee_Action], "Clicked Link") + COUNTIFS(tbl_logs[Target_Department], $B18, tbl_logs[Phishing_Type], E$12, tbl_logs[Employee_Action], "Downloaded attachment")) / COUNTIFS(tbl_logs[Target_Department], $B18,tbl_logs[Phishing_Type], E$12), 0)</f>
        <v>0.19696969696969696</v>
      </c>
      <c r="F21" s="22">
        <f>IFERROR((COUNTIFS(tbl_logs[Target_Department], $B18, tbl_logs[Phishing_Type], F$12, tbl_logs[Employee_Action], "Clicked Link") + COUNTIFS(tbl_logs[Target_Department], $B18, tbl_logs[Phishing_Type], F$12, tbl_logs[Employee_Action], "Downloaded attachment")) / COUNTIFS(tbl_logs[Target_Department], $B18,tbl_logs[Phishing_Type], F$12), 0)</f>
        <v>0.13043478260869565</v>
      </c>
      <c r="G21" s="22">
        <f>IFERROR((COUNTIFS(tbl_logs[Target_Department], $B18, tbl_logs[Phishing_Type], G$12, tbl_logs[Employee_Action], "Clicked Link") + COUNTIFS(tbl_logs[Target_Department], $B18, tbl_logs[Phishing_Type], G$12, tbl_logs[Employee_Action], "Downloaded attachment")) / COUNTIFS(tbl_logs[Target_Department], $B18,tbl_logs[Phishing_Type], G$12), 0)</f>
        <v>0.12121212121212122</v>
      </c>
      <c r="H21" s="40"/>
    </row>
    <row r="22" spans="1:10" ht="15" thickBot="1" x14ac:dyDescent="0.35">
      <c r="A22" s="40"/>
      <c r="B22" s="24"/>
      <c r="C22" s="25" t="s">
        <v>5081</v>
      </c>
      <c r="D22" s="27" t="str" cm="1">
        <f t="array" ref="D22">_xlfn.IFS(D18&lt;=4, "Low", D18&lt;=10, "Medium", D18&lt;=19, "High", D18&lt;=25, "Very High")</f>
        <v>High</v>
      </c>
      <c r="E22" s="27" t="str" cm="1">
        <f t="array" ref="E22">_xlfn.IFS(E18&lt;=4, "Low", E18&lt;=10, "Medium", E18&lt;=19, "High", E18&lt;=25, "Very High")</f>
        <v>High</v>
      </c>
      <c r="F22" s="27" t="str" cm="1">
        <f t="array" ref="F22">_xlfn.IFS(F18&lt;=4, "Low", F18&lt;=10, "Medium", F18&lt;=19, "High", F18&lt;=25, "Very High")</f>
        <v>High</v>
      </c>
      <c r="G22" s="27" t="str" cm="1">
        <f t="array" ref="G22">_xlfn.IFS(G18&lt;=4, "Low", G18&lt;=10, "Medium", G18&lt;=19, "High", G18&lt;=25, "Very High")</f>
        <v>High</v>
      </c>
      <c r="H22" s="40"/>
    </row>
    <row r="23" spans="1:10" x14ac:dyDescent="0.3">
      <c r="A23" s="40"/>
      <c r="B23" s="18" t="s">
        <v>35</v>
      </c>
      <c r="C23" t="s">
        <v>5083</v>
      </c>
      <c r="D23">
        <f>IFERROR(_xlfn.MAXIFS(tbl_logs[Total Score], tbl_logs[Target_Department], $B23, tbl_logs[Phishing_Type], D$12),0)</f>
        <v>5</v>
      </c>
      <c r="E23">
        <f>IFERROR(_xlfn.MAXIFS(tbl_logs[Total Score], tbl_logs[Target_Department], $B23, tbl_logs[Phishing_Type], E$12),0)</f>
        <v>5</v>
      </c>
      <c r="F23">
        <f>IFERROR(_xlfn.MAXIFS(tbl_logs[Total Score], tbl_logs[Target_Department], $B23, tbl_logs[Phishing_Type], F$12),0)</f>
        <v>5</v>
      </c>
      <c r="G23">
        <f>IFERROR(_xlfn.MAXIFS(tbl_logs[Total Score], tbl_logs[Target_Department], $B23, tbl_logs[Phishing_Type], G$12),0)</f>
        <v>5</v>
      </c>
      <c r="H23" s="40"/>
    </row>
    <row r="24" spans="1:10" x14ac:dyDescent="0.3">
      <c r="A24" s="40"/>
      <c r="B24" s="18"/>
      <c r="C24" t="s">
        <v>5078</v>
      </c>
      <c r="D24" s="23">
        <f>IFERROR(AVERAGEIFS(tbl_logs[Total Score], tbl_logs[Target_Department], $B23, tbl_logs[Phishing_Type], D$12),0)</f>
        <v>2.1693548387096775</v>
      </c>
      <c r="E24" s="23">
        <f>IFERROR(AVERAGEIFS(tbl_logs[Total Score], tbl_logs[Target_Department], $B23, tbl_logs[Phishing_Type], E$12),0)</f>
        <v>2.1637931034482758</v>
      </c>
      <c r="F24" s="23">
        <f>IFERROR(AVERAGEIFS(tbl_logs[Total Score], tbl_logs[Target_Department], $B23, tbl_logs[Phishing_Type], F$12),0)</f>
        <v>2.3333333333333335</v>
      </c>
      <c r="G24" s="23">
        <f>IFERROR(AVERAGEIFS(tbl_logs[Total Score], tbl_logs[Target_Department], $B23, tbl_logs[Phishing_Type], G$12),0)</f>
        <v>2.1382113821138211</v>
      </c>
      <c r="H24" s="40"/>
    </row>
    <row r="25" spans="1:10" x14ac:dyDescent="0.3">
      <c r="A25" s="40"/>
      <c r="B25" s="18"/>
      <c r="C25" t="s">
        <v>5104</v>
      </c>
      <c r="D25">
        <f>COUNTIFS(tbl_logs[Target_Department],$B23,tbl_logs[Phishing_Type],D$12)</f>
        <v>124</v>
      </c>
      <c r="E25">
        <f>COUNTIFS(tbl_logs[Target_Department],$B23,tbl_logs[Phishing_Type],E$12)</f>
        <v>116</v>
      </c>
      <c r="F25">
        <f>COUNTIFS(tbl_logs[Target_Department],$B23,tbl_logs[Phishing_Type],F$12)</f>
        <v>123</v>
      </c>
      <c r="G25">
        <f>COUNTIFS(tbl_logs[Target_Department],$B23,tbl_logs[Phishing_Type],G$12)</f>
        <v>123</v>
      </c>
      <c r="H25" s="40"/>
    </row>
    <row r="26" spans="1:10" x14ac:dyDescent="0.3">
      <c r="A26" s="40"/>
      <c r="B26" s="18"/>
      <c r="C26" t="s">
        <v>5105</v>
      </c>
      <c r="D26" s="22">
        <f>IFERROR((COUNTIFS(tbl_logs[Target_Department], $B23, tbl_logs[Phishing_Type], D$12, tbl_logs[Employee_Action], "Clicked Link") + COUNTIFS(tbl_logs[Target_Department], $B23, tbl_logs[Phishing_Type], D$12, tbl_logs[Employee_Action], "Downloaded attachment")) / COUNTIFS(tbl_logs[Target_Department], $B23,tbl_logs[Phishing_Type], D$12), 0)</f>
        <v>0.10483870967741936</v>
      </c>
      <c r="E26" s="22">
        <f>IFERROR((COUNTIFS(tbl_logs[Target_Department], $B23, tbl_logs[Phishing_Type], E$12, tbl_logs[Employee_Action], "Clicked Link") + COUNTIFS(tbl_logs[Target_Department], $B23, tbl_logs[Phishing_Type], E$12, tbl_logs[Employee_Action], "Downloaded attachment")) / COUNTIFS(tbl_logs[Target_Department], $B23,tbl_logs[Phishing_Type], E$12), 0)</f>
        <v>0.13793103448275862</v>
      </c>
      <c r="F26" s="22">
        <f>IFERROR((COUNTIFS(tbl_logs[Target_Department], $B23, tbl_logs[Phishing_Type], F$12, tbl_logs[Employee_Action], "Clicked Link") + COUNTIFS(tbl_logs[Target_Department], $B23, tbl_logs[Phishing_Type], F$12, tbl_logs[Employee_Action], "Downloaded attachment")) / COUNTIFS(tbl_logs[Target_Department], $B23,tbl_logs[Phishing_Type], F$12), 0)</f>
        <v>0.21138211382113822</v>
      </c>
      <c r="G26" s="22">
        <f>IFERROR((COUNTIFS(tbl_logs[Target_Department], $B23, tbl_logs[Phishing_Type], G$12, tbl_logs[Employee_Action], "Clicked Link") + COUNTIFS(tbl_logs[Target_Department], $B23, tbl_logs[Phishing_Type], G$12, tbl_logs[Employee_Action], "Downloaded attachment")) / COUNTIFS(tbl_logs[Target_Department], $B23,tbl_logs[Phishing_Type], G$12), 0)</f>
        <v>0.13821138211382114</v>
      </c>
      <c r="H26" s="40"/>
    </row>
    <row r="27" spans="1:10" ht="15" thickBot="1" x14ac:dyDescent="0.35">
      <c r="A27" s="40"/>
      <c r="B27" s="24"/>
      <c r="C27" s="25" t="s">
        <v>5081</v>
      </c>
      <c r="D27" s="31" t="str" cm="1">
        <f t="array" ref="D27">_xlfn.IFS(D23&lt;=4, "Low", D23&lt;=10, "Medium", D23&lt;=19, "High", D23&lt;=25, "Very High")</f>
        <v>Medium</v>
      </c>
      <c r="E27" s="31" t="str" cm="1">
        <f t="array" ref="E27">_xlfn.IFS(E23&lt;=4, "Low", E23&lt;=10, "Medium", E23&lt;=19, "High", E23&lt;=25, "Very High")</f>
        <v>Medium</v>
      </c>
      <c r="F27" s="31" t="str" cm="1">
        <f t="array" ref="F27">_xlfn.IFS(F23&lt;=4, "Low", F23&lt;=10, "Medium", F23&lt;=19, "High", F23&lt;=25, "Very High")</f>
        <v>Medium</v>
      </c>
      <c r="G27" s="31" t="str" cm="1">
        <f t="array" ref="G27">_xlfn.IFS(G23&lt;=4, "Low", G23&lt;=10, "Medium", G23&lt;=19, "High", G23&lt;=25, "Very High")</f>
        <v>Medium</v>
      </c>
      <c r="H27" s="40"/>
    </row>
    <row r="28" spans="1:10" x14ac:dyDescent="0.3">
      <c r="A28" s="40"/>
      <c r="B28" s="18" t="s">
        <v>26</v>
      </c>
      <c r="C28" t="s">
        <v>5083</v>
      </c>
      <c r="D28">
        <f>IFERROR(_xlfn.MAXIFS(tbl_logs[Total Score], tbl_logs[Target_Department], $B28, tbl_logs[Phishing_Type], D$12),0)</f>
        <v>15</v>
      </c>
      <c r="E28">
        <f>IFERROR(_xlfn.MAXIFS(tbl_logs[Total Score], tbl_logs[Target_Department], $B28, tbl_logs[Phishing_Type], E$12),0)</f>
        <v>15</v>
      </c>
      <c r="F28">
        <f>IFERROR(_xlfn.MAXIFS(tbl_logs[Total Score], tbl_logs[Target_Department], $B28, tbl_logs[Phishing_Type], F$12),0)</f>
        <v>15</v>
      </c>
      <c r="G28">
        <f>IFERROR(_xlfn.MAXIFS(tbl_logs[Total Score], tbl_logs[Target_Department], $B28, tbl_logs[Phishing_Type], G$12),0)</f>
        <v>15</v>
      </c>
      <c r="H28" s="40"/>
    </row>
    <row r="29" spans="1:10" x14ac:dyDescent="0.3">
      <c r="A29" s="40"/>
      <c r="B29" s="18"/>
      <c r="C29" t="s">
        <v>5078</v>
      </c>
      <c r="D29" s="23">
        <f>IFERROR(AVERAGEIFS(tbl_logs[Total Score], tbl_logs[Target_Department], $B28, tbl_logs[Phishing_Type], D$12),0)</f>
        <v>6.1804511278195493</v>
      </c>
      <c r="E29" s="23">
        <f>IFERROR(AVERAGEIFS(tbl_logs[Total Score], tbl_logs[Target_Department], $B28, tbl_logs[Phishing_Type], E$12),0)</f>
        <v>6.1632653061224492</v>
      </c>
      <c r="F29" s="23">
        <f>IFERROR(AVERAGEIFS(tbl_logs[Total Score], tbl_logs[Target_Department], $B28, tbl_logs[Phishing_Type], F$12),0)</f>
        <v>6.3088235294117645</v>
      </c>
      <c r="G29" s="23">
        <f>IFERROR(AVERAGEIFS(tbl_logs[Total Score], tbl_logs[Target_Department], $B28, tbl_logs[Phishing_Type], G$12),0)</f>
        <v>6.1388888888888893</v>
      </c>
      <c r="H29" s="40"/>
    </row>
    <row r="30" spans="1:10" x14ac:dyDescent="0.3">
      <c r="A30" s="40"/>
      <c r="B30" s="18"/>
      <c r="C30" t="s">
        <v>5104</v>
      </c>
      <c r="D30">
        <f>COUNTIFS(tbl_logs[Target_Department],$B28,tbl_logs[Phishing_Type],D$12)</f>
        <v>133</v>
      </c>
      <c r="E30">
        <f>COUNTIFS(tbl_logs[Target_Department],$B28,tbl_logs[Phishing_Type],E$12)</f>
        <v>147</v>
      </c>
      <c r="F30">
        <f>COUNTIFS(tbl_logs[Target_Department],$B28,tbl_logs[Phishing_Type],F$12)</f>
        <v>136</v>
      </c>
      <c r="G30">
        <f>COUNTIFS(tbl_logs[Target_Department],$B28,tbl_logs[Phishing_Type],G$12)</f>
        <v>108</v>
      </c>
      <c r="H30" s="40"/>
    </row>
    <row r="31" spans="1:10" x14ac:dyDescent="0.3">
      <c r="A31" s="40"/>
      <c r="B31" s="18"/>
      <c r="C31" t="s">
        <v>5105</v>
      </c>
      <c r="D31" s="22">
        <f>IFERROR((COUNTIFS(tbl_logs[Target_Department], $B28, tbl_logs[Phishing_Type], D$12, tbl_logs[Employee_Action], "Clicked Link") + COUNTIFS(tbl_logs[Target_Department], $B28, tbl_logs[Phishing_Type], D$12, tbl_logs[Employee_Action], "Downloaded attachment")) / COUNTIFS(tbl_logs[Target_Department], $B28,tbl_logs[Phishing_Type], D$12), 0)</f>
        <v>9.7744360902255634E-2</v>
      </c>
      <c r="E31" s="22">
        <f>IFERROR((COUNTIFS(tbl_logs[Target_Department], $B28, tbl_logs[Phishing_Type], E$12, tbl_logs[Employee_Action], "Clicked Link") + COUNTIFS(tbl_logs[Target_Department], $B28, tbl_logs[Phishing_Type], E$12, tbl_logs[Employee_Action], "Downloaded attachment")) / COUNTIFS(tbl_logs[Target_Department], $B28,tbl_logs[Phishing_Type], E$12), 0)</f>
        <v>9.5238095238095233E-2</v>
      </c>
      <c r="F31" s="22">
        <f>IFERROR((COUNTIFS(tbl_logs[Target_Department], $B28, tbl_logs[Phishing_Type], F$12, tbl_logs[Employee_Action], "Clicked Link") + COUNTIFS(tbl_logs[Target_Department], $B28, tbl_logs[Phishing_Type], F$12, tbl_logs[Employee_Action], "Downloaded attachment")) / COUNTIFS(tbl_logs[Target_Department], $B28,tbl_logs[Phishing_Type], F$12), 0)</f>
        <v>0.125</v>
      </c>
      <c r="G31" s="22">
        <f>IFERROR((COUNTIFS(tbl_logs[Target_Department], $B28, tbl_logs[Phishing_Type], G$12, tbl_logs[Employee_Action], "Clicked Link") + COUNTIFS(tbl_logs[Target_Department], $B28, tbl_logs[Phishing_Type], G$12, tbl_logs[Employee_Action], "Downloaded attachment")) / COUNTIFS(tbl_logs[Target_Department], $B28,tbl_logs[Phishing_Type], G$12), 0)</f>
        <v>9.2592592592592587E-2</v>
      </c>
      <c r="H31" s="40"/>
    </row>
    <row r="32" spans="1:10" ht="15" thickBot="1" x14ac:dyDescent="0.35">
      <c r="A32" s="40"/>
      <c r="B32" s="24"/>
      <c r="C32" s="25" t="s">
        <v>5081</v>
      </c>
      <c r="D32" s="27" t="str" cm="1">
        <f t="array" ref="D32">_xlfn.IFS(D28=0,"No Incidents",D28&lt;=4, "Low", D28&lt;=10, "Medium", D28&lt;=19, "High", D28&lt;=25, "Very High")</f>
        <v>High</v>
      </c>
      <c r="E32" s="27" t="str" cm="1">
        <f t="array" ref="E32">_xlfn.IFS(E28=0,"No Incidents",E28&lt;=4, "Low", E28&lt;=10, "Medium", E28&lt;=19, "High", E28&lt;=25, "Very High")</f>
        <v>High</v>
      </c>
      <c r="F32" s="27" t="str" cm="1">
        <f t="array" ref="F32">_xlfn.IFS(F28=0,"No Incidents",F28&lt;=4, "Low", F28&lt;=10, "Medium", F28&lt;=19, "High", F28&lt;=25, "Very High")</f>
        <v>High</v>
      </c>
      <c r="G32" s="27" t="str" cm="1">
        <f t="array" ref="G32">_xlfn.IFS(G28=0,"No Incidents",G28&lt;=4, "Low", G28&lt;=10, "Medium", G28&lt;=19, "High", G28&lt;=25, "Very High")</f>
        <v>High</v>
      </c>
      <c r="H32" s="40"/>
    </row>
    <row r="33" spans="1:8" x14ac:dyDescent="0.3">
      <c r="A33" s="40"/>
      <c r="B33" s="18" t="s">
        <v>47</v>
      </c>
      <c r="C33" t="s">
        <v>5083</v>
      </c>
      <c r="D33">
        <f>IFERROR(_xlfn.MAXIFS(tbl_logs[Total Score], tbl_logs[Target_Department], $B33, tbl_logs[Phishing_Type], D$12),0)</f>
        <v>5</v>
      </c>
      <c r="E33">
        <f>IFERROR(_xlfn.MAXIFS(tbl_logs[Total Score], tbl_logs[Target_Department], $B33, tbl_logs[Phishing_Type], E$12),0)</f>
        <v>5</v>
      </c>
      <c r="F33">
        <f>IFERROR(_xlfn.MAXIFS(tbl_logs[Total Score], tbl_logs[Target_Department], $B33, tbl_logs[Phishing_Type], F$12),0)</f>
        <v>5</v>
      </c>
      <c r="G33">
        <f>IFERROR(_xlfn.MAXIFS(tbl_logs[Total Score], tbl_logs[Target_Department], $B33, tbl_logs[Phishing_Type], G$12),0)</f>
        <v>5</v>
      </c>
      <c r="H33" s="40"/>
    </row>
    <row r="34" spans="1:8" x14ac:dyDescent="0.3">
      <c r="A34" s="40"/>
      <c r="B34" s="18"/>
      <c r="C34" t="s">
        <v>5078</v>
      </c>
      <c r="D34" s="23">
        <f>IFERROR(AVERAGEIFS(tbl_logs[Total Score], tbl_logs[Target_Department], $B33, tbl_logs[Phishing_Type], D$12),0)</f>
        <v>2.3274336283185839</v>
      </c>
      <c r="E34" s="23">
        <f>IFERROR(AVERAGEIFS(tbl_logs[Total Score], tbl_logs[Target_Department], $B33, tbl_logs[Phishing_Type], E$12),0)</f>
        <v>2.1181818181818182</v>
      </c>
      <c r="F34" s="23">
        <f>IFERROR(AVERAGEIFS(tbl_logs[Total Score], tbl_logs[Target_Department], $B33, tbl_logs[Phishing_Type], F$12),0)</f>
        <v>2.2543859649122808</v>
      </c>
      <c r="G34" s="23">
        <f>IFERROR(AVERAGEIFS(tbl_logs[Total Score], tbl_logs[Target_Department], $B33, tbl_logs[Phishing_Type], G$12),0)</f>
        <v>1.9495798319327731</v>
      </c>
      <c r="H34" s="40"/>
    </row>
    <row r="35" spans="1:8" x14ac:dyDescent="0.3">
      <c r="A35" s="40"/>
      <c r="B35" s="18"/>
      <c r="C35" t="s">
        <v>5104</v>
      </c>
      <c r="D35">
        <f>COUNTIFS(tbl_logs[Target_Department],$B33,tbl_logs[Phishing_Type],D$12)</f>
        <v>113</v>
      </c>
      <c r="E35">
        <f>COUNTIFS(tbl_logs[Target_Department],$B33,tbl_logs[Phishing_Type],E$12)</f>
        <v>110</v>
      </c>
      <c r="F35">
        <f>COUNTIFS(tbl_logs[Target_Department],$B33,tbl_logs[Phishing_Type],F$12)</f>
        <v>114</v>
      </c>
      <c r="G35">
        <f>COUNTIFS(tbl_logs[Target_Department],$B33,tbl_logs[Phishing_Type],G$12)</f>
        <v>119</v>
      </c>
      <c r="H35" s="40"/>
    </row>
    <row r="36" spans="1:8" x14ac:dyDescent="0.3">
      <c r="A36" s="40"/>
      <c r="B36" s="18"/>
      <c r="C36" t="s">
        <v>5105</v>
      </c>
      <c r="D36" s="22">
        <f>IFERROR((COUNTIFS(tbl_logs[Target_Department], $B33, tbl_logs[Phishing_Type], D$12, tbl_logs[Employee_Action], "Clicked Link") + COUNTIFS(tbl_logs[Target_Department], $B33, tbl_logs[Phishing_Type], D$12, tbl_logs[Employee_Action], "Downloaded attachment")) / COUNTIFS(tbl_logs[Target_Department], $B33,tbl_logs[Phishing_Type], D$12), 0)</f>
        <v>0.19469026548672566</v>
      </c>
      <c r="E36" s="22">
        <f>IFERROR((COUNTIFS(tbl_logs[Target_Department], $B33, tbl_logs[Phishing_Type], E$12, tbl_logs[Employee_Action], "Clicked Link") + COUNTIFS(tbl_logs[Target_Department], $B33, tbl_logs[Phishing_Type], E$12, tbl_logs[Employee_Action], "Downloaded attachment")) / COUNTIFS(tbl_logs[Target_Department], $B33,tbl_logs[Phishing_Type], E$12), 0)</f>
        <v>0.13636363636363635</v>
      </c>
      <c r="F36" s="22">
        <f>IFERROR((COUNTIFS(tbl_logs[Target_Department], $B33, tbl_logs[Phishing_Type], F$12, tbl_logs[Employee_Action], "Clicked Link") + COUNTIFS(tbl_logs[Target_Department], $B33, tbl_logs[Phishing_Type], F$12, tbl_logs[Employee_Action], "Downloaded attachment")) / COUNTIFS(tbl_logs[Target_Department], $B33,tbl_logs[Phishing_Type], F$12), 0)</f>
        <v>0.18421052631578946</v>
      </c>
      <c r="G36" s="22">
        <f>IFERROR((COUNTIFS(tbl_logs[Target_Department], $B33, tbl_logs[Phishing_Type], G$12, tbl_logs[Employee_Action], "Clicked Link") + COUNTIFS(tbl_logs[Target_Department], $B33, tbl_logs[Phishing_Type], G$12, tbl_logs[Employee_Action], "Downloaded attachment")) / COUNTIFS(tbl_logs[Target_Department], $B33,tbl_logs[Phishing_Type], G$12), 0)</f>
        <v>5.8823529411764705E-2</v>
      </c>
      <c r="H36" s="40"/>
    </row>
    <row r="37" spans="1:8" ht="15" thickBot="1" x14ac:dyDescent="0.35">
      <c r="A37" s="40"/>
      <c r="B37" s="24"/>
      <c r="C37" s="25" t="s">
        <v>5081</v>
      </c>
      <c r="D37" s="27" t="str" cm="1">
        <f t="array" ref="D37">_xlfn.IFS(D33&lt;=4, "Low", D33&lt;=10, "Medium", D33&lt;=19, "High", D33&lt;=25, "Very High")</f>
        <v>Medium</v>
      </c>
      <c r="E37" s="27" t="str" cm="1">
        <f t="array" ref="E37">_xlfn.IFS(E33&lt;=4, "Low", E33&lt;=10, "Medium", E33&lt;=19, "High", E33&lt;=25, "Very High")</f>
        <v>Medium</v>
      </c>
      <c r="F37" s="27" t="str" cm="1">
        <f t="array" ref="F37">_xlfn.IFS(F33&lt;=4, "Low", F33&lt;=10, "Medium", F33&lt;=19, "High", F33&lt;=25, "Very High")</f>
        <v>Medium</v>
      </c>
      <c r="G37" s="27" t="str" cm="1">
        <f t="array" ref="G37">_xlfn.IFS(G33&lt;=4, "Low", G33&lt;=10, "Medium", G33&lt;=19, "High", G33&lt;=25, "Very High")</f>
        <v>Medium</v>
      </c>
      <c r="H37" s="40"/>
    </row>
    <row r="38" spans="1:8" x14ac:dyDescent="0.3">
      <c r="A38" s="40"/>
      <c r="B38" s="18" t="s">
        <v>12</v>
      </c>
      <c r="C38" t="s">
        <v>5083</v>
      </c>
      <c r="D38">
        <f>IFERROR(_xlfn.MAXIFS(tbl_logs[Total Score], tbl_logs[Target_Department], $B38, tbl_logs[Phishing_Type], D$12),0)</f>
        <v>4</v>
      </c>
      <c r="E38">
        <f>IFERROR(_xlfn.MAXIFS(tbl_logs[Total Score], tbl_logs[Target_Department], $B38, tbl_logs[Phishing_Type], E$12),0)</f>
        <v>4</v>
      </c>
      <c r="F38">
        <f>IFERROR(_xlfn.MAXIFS(tbl_logs[Total Score], tbl_logs[Target_Department], $B38, tbl_logs[Phishing_Type], F$12),0)</f>
        <v>4</v>
      </c>
      <c r="G38">
        <f>IFERROR(_xlfn.MAXIFS(tbl_logs[Total Score], tbl_logs[Target_Department], $B38, tbl_logs[Phishing_Type], G$12),0)</f>
        <v>4</v>
      </c>
      <c r="H38" s="40"/>
    </row>
    <row r="39" spans="1:8" x14ac:dyDescent="0.3">
      <c r="A39" s="40"/>
      <c r="B39" s="18"/>
      <c r="C39" t="s">
        <v>5078</v>
      </c>
      <c r="D39" s="23">
        <f>IFERROR(AVERAGEIFS(tbl_logs[Total Score], tbl_logs[Target_Department], $B38, tbl_logs[Phishing_Type], D$12),0)</f>
        <v>2.3388429752066116</v>
      </c>
      <c r="E39" s="23">
        <f>IFERROR(AVERAGEIFS(tbl_logs[Total Score], tbl_logs[Target_Department], $B38, tbl_logs[Phishing_Type], E$12),0)</f>
        <v>2.4035087719298245</v>
      </c>
      <c r="F39" s="23">
        <f>IFERROR(AVERAGEIFS(tbl_logs[Total Score], tbl_logs[Target_Department], $B38, tbl_logs[Phishing_Type], F$12),0)</f>
        <v>2.379032258064516</v>
      </c>
      <c r="G39" s="23">
        <f>IFERROR(AVERAGEIFS(tbl_logs[Total Score], tbl_logs[Target_Department], $B38, tbl_logs[Phishing_Type], G$12),0)</f>
        <v>2.4122137404580153</v>
      </c>
      <c r="H39" s="40"/>
    </row>
    <row r="40" spans="1:8" x14ac:dyDescent="0.3">
      <c r="A40" s="40"/>
      <c r="B40" s="18"/>
      <c r="C40" t="s">
        <v>5104</v>
      </c>
      <c r="D40">
        <f>COUNTIFS(tbl_logs[Target_Department],$B38,tbl_logs[Phishing_Type],D$12)</f>
        <v>121</v>
      </c>
      <c r="E40">
        <f>COUNTIFS(tbl_logs[Target_Department],$B38,tbl_logs[Phishing_Type],E$12)</f>
        <v>114</v>
      </c>
      <c r="F40">
        <f>COUNTIFS(tbl_logs[Target_Department],$B38,tbl_logs[Phishing_Type],F$12)</f>
        <v>124</v>
      </c>
      <c r="G40">
        <f>COUNTIFS(tbl_logs[Target_Department],$B38,tbl_logs[Phishing_Type],G$12)</f>
        <v>131</v>
      </c>
      <c r="H40" s="40"/>
    </row>
    <row r="41" spans="1:8" x14ac:dyDescent="0.3">
      <c r="A41" s="40"/>
      <c r="B41" s="18"/>
      <c r="C41" t="s">
        <v>5105</v>
      </c>
      <c r="D41" s="22">
        <f>IFERROR((COUNTIFS(tbl_logs[Target_Department], $B38, tbl_logs[Phishing_Type], D$12, tbl_logs[Employee_Action], "Clicked Link") + COUNTIFS(tbl_logs[Target_Department], $B38, tbl_logs[Phishing_Type], D$12, tbl_logs[Employee_Action], "Downloaded attachment")) / COUNTIFS(tbl_logs[Target_Department], $B38,tbl_logs[Phishing_Type], D$12), 0)</f>
        <v>0.33057851239669422</v>
      </c>
      <c r="E41" s="22">
        <f>IFERROR((COUNTIFS(tbl_logs[Target_Department], $B38, tbl_logs[Phishing_Type], E$12, tbl_logs[Employee_Action], "Clicked Link") + COUNTIFS(tbl_logs[Target_Department], $B38, tbl_logs[Phishing_Type], E$12, tbl_logs[Employee_Action], "Downloaded attachment")) / COUNTIFS(tbl_logs[Target_Department], $B38,tbl_logs[Phishing_Type], E$12), 0)</f>
        <v>0.35964912280701755</v>
      </c>
      <c r="F41" s="22">
        <f>IFERROR((COUNTIFS(tbl_logs[Target_Department], $B38, tbl_logs[Phishing_Type], F$12, tbl_logs[Employee_Action], "Clicked Link") + COUNTIFS(tbl_logs[Target_Department], $B38, tbl_logs[Phishing_Type], F$12, tbl_logs[Employee_Action], "Downloaded attachment")) / COUNTIFS(tbl_logs[Target_Department], $B38,tbl_logs[Phishing_Type], F$12), 0)</f>
        <v>0.35483870967741937</v>
      </c>
      <c r="G41" s="22">
        <f>IFERROR((COUNTIFS(tbl_logs[Target_Department], $B38, tbl_logs[Phishing_Type], G$12, tbl_logs[Employee_Action], "Clicked Link") + COUNTIFS(tbl_logs[Target_Department], $B38, tbl_logs[Phishing_Type], G$12, tbl_logs[Employee_Action], "Downloaded attachment")) / COUNTIFS(tbl_logs[Target_Department], $B38,tbl_logs[Phishing_Type], G$12), 0)</f>
        <v>0.38167938931297712</v>
      </c>
      <c r="H41" s="40"/>
    </row>
    <row r="42" spans="1:8" ht="15" thickBot="1" x14ac:dyDescent="0.35">
      <c r="A42" s="40"/>
      <c r="B42" s="24"/>
      <c r="C42" s="25" t="s">
        <v>5081</v>
      </c>
      <c r="D42" s="27" t="str" cm="1">
        <f t="array" ref="D42">_xlfn.IFS(D38=0,"No Incidents",D38&lt;=4, "Low", D38&lt;=10, "Medium", D38&lt;=19, "High", D38&lt;=25, "Very High")</f>
        <v>Low</v>
      </c>
      <c r="E42" s="27" t="str" cm="1">
        <f t="array" ref="E42">_xlfn.IFS(E38=0,"No Incidents",E38&lt;=4, "Low", E38&lt;=10, "Medium", E38&lt;=19, "High", E38&lt;=25, "Very High")</f>
        <v>Low</v>
      </c>
      <c r="F42" s="27" t="str" cm="1">
        <f t="array" ref="F42">_xlfn.IFS(F38=0,"No Incidents",F38&lt;=4, "Low", F38&lt;=10, "Medium", F38&lt;=19, "High", F38&lt;=25, "Very High")</f>
        <v>Low</v>
      </c>
      <c r="G42" s="27" t="str" cm="1">
        <f t="array" ref="G42">_xlfn.IFS(G38=0,"No Incidents",G38&lt;=4, "Low", G38&lt;=10, "Medium", G38&lt;=19, "High", G38&lt;=25, "Very High")</f>
        <v>Low</v>
      </c>
      <c r="H42" s="40"/>
    </row>
    <row r="43" spans="1:8" x14ac:dyDescent="0.3">
      <c r="A43" s="40"/>
      <c r="B43" s="40"/>
      <c r="C43" s="40"/>
      <c r="D43" s="40"/>
      <c r="E43" s="40"/>
      <c r="F43" s="40"/>
      <c r="G43" s="40"/>
      <c r="H43" s="40"/>
    </row>
    <row r="44" spans="1:8" x14ac:dyDescent="0.3">
      <c r="A44" s="40"/>
      <c r="B44" s="40"/>
      <c r="C44" s="40"/>
      <c r="D44" s="40"/>
      <c r="E44" s="40"/>
      <c r="F44" s="40"/>
      <c r="G44" s="40"/>
      <c r="H44" s="40"/>
    </row>
  </sheetData>
  <conditionalFormatting sqref="C17:D17 F17:G17 C22:G22 C27:G27 C32:G32 C37:G37 C42:G42">
    <cfRule type="expression" dxfId="7" priority="10">
      <formula>"No Incidents"</formula>
    </cfRule>
  </conditionalFormatting>
  <conditionalFormatting sqref="D13 D18:G18 D23:G23 D28:G28 D33:G33 D38:G38 F13:G13">
    <cfRule type="top10" dxfId="6" priority="1" rank="1"/>
  </conditionalFormatting>
  <conditionalFormatting sqref="D17 F17:G17 D22:G22 D27:G27 D32:G32 D37:G37 D42:G42">
    <cfRule type="containsText" dxfId="5" priority="3" operator="containsText" text="Low">
      <formula>NOT(ISERROR(SEARCH("Low",D17)))</formula>
    </cfRule>
    <cfRule type="containsText" dxfId="4" priority="8" operator="containsText" text="No Incidents">
      <formula>NOT(ISERROR(SEARCH("No Incidents",D17)))</formula>
    </cfRule>
  </conditionalFormatting>
  <conditionalFormatting sqref="D17 F17:G17 D22:G22 D27:G27 D32:G32 D37:G37">
    <cfRule type="containsText" dxfId="3" priority="5" operator="containsText" text="Medium">
      <formula>NOT(ISERROR(SEARCH("Medium",D17)))</formula>
    </cfRule>
    <cfRule type="containsText" dxfId="2" priority="6" operator="containsText" text="High">
      <formula>NOT(ISERROR(SEARCH("High",D17)))</formula>
    </cfRule>
  </conditionalFormatting>
  <conditionalFormatting sqref="D17 F17:G17">
    <cfRule type="expression" dxfId="1" priority="9">
      <formula>"Very High"</formula>
    </cfRule>
  </conditionalFormatting>
  <conditionalFormatting sqref="D16:G16 D21:G21 D26:G26 D31:G31 D36:G36 D41:G41">
    <cfRule type="colorScale" priority="2">
      <colorScale>
        <cfvo type="min"/>
        <cfvo type="percentile" val="15"/>
        <cfvo type="max"/>
        <color theme="0" tint="-4.9989318521683403E-2"/>
        <color rgb="FFFFF7D1"/>
        <color rgb="FFFCC08E"/>
      </colorScale>
    </cfRule>
  </conditionalFormatting>
  <conditionalFormatting sqref="D17:G17 D22:G22 D27:G27 D32:G32 D37:G37 D42:G42">
    <cfRule type="containsText" dxfId="0" priority="7" operator="containsText" text="Very High">
      <formula>NOT(ISERROR(SEARCH("Very High",D17)))</formula>
    </cfRule>
  </conditionalFormatting>
  <pageMargins left="0.7" right="0.7" top="0.75" bottom="0.75" header="0.3" footer="0.3"/>
  <ignoredErrors>
    <ignoredError sqref="D17 D22:F22 F17:G17" formula="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70CF5-DED3-46DC-97C6-F4217673AC51}">
  <sheetPr>
    <tabColor rgb="FFFFC000"/>
  </sheetPr>
  <dimension ref="A1:O103"/>
  <sheetViews>
    <sheetView showGridLines="0" showRowColHeaders="0" zoomScaleNormal="100" workbookViewId="0">
      <selection activeCell="N26" sqref="N26"/>
      <extLst>
        <ext xmlns:xlsdti="http://schemas.microsoft.com/office/spreadsheetml/2023/showDataTypeIcons" uri="{77bfe23e-c014-4d31-8a63-9c772dbf06b6}">
          <xlsdti:showDataTypeIcons visible="0"/>
        </ext>
      </extLst>
    </sheetView>
  </sheetViews>
  <sheetFormatPr defaultRowHeight="14.4" x14ac:dyDescent="0.3"/>
  <sheetData>
    <row r="1" spans="1:9" ht="20.399999999999999" thickBot="1" x14ac:dyDescent="0.45">
      <c r="A1" s="39"/>
      <c r="B1" s="56" t="s">
        <v>5125</v>
      </c>
      <c r="C1" s="56"/>
      <c r="D1" s="56"/>
      <c r="E1" s="56"/>
      <c r="F1" s="56"/>
      <c r="G1" s="56"/>
      <c r="H1" s="56"/>
      <c r="I1" s="39"/>
    </row>
    <row r="2" spans="1:9" ht="15" thickTop="1" x14ac:dyDescent="0.3">
      <c r="A2" s="39"/>
      <c r="B2" s="39"/>
      <c r="C2" s="39"/>
      <c r="D2" s="39"/>
      <c r="E2" s="39"/>
      <c r="F2" s="39"/>
      <c r="G2" s="39"/>
      <c r="H2" s="39"/>
      <c r="I2" s="39"/>
    </row>
    <row r="3" spans="1:9" ht="15.6" x14ac:dyDescent="0.3">
      <c r="A3" s="39"/>
      <c r="B3" s="55" t="s">
        <v>5126</v>
      </c>
      <c r="C3" s="55"/>
      <c r="D3" s="39"/>
      <c r="E3" s="39"/>
      <c r="F3" s="39"/>
      <c r="G3" s="39"/>
      <c r="H3" s="39"/>
      <c r="I3" s="39"/>
    </row>
    <row r="4" spans="1:9" x14ac:dyDescent="0.3">
      <c r="A4" s="39"/>
      <c r="B4" s="57" t="s">
        <v>5160</v>
      </c>
      <c r="C4" s="58"/>
      <c r="D4" s="58"/>
      <c r="E4" s="58"/>
      <c r="F4" s="58"/>
      <c r="G4" s="58"/>
      <c r="H4" s="58"/>
      <c r="I4" s="39"/>
    </row>
    <row r="5" spans="1:9" ht="23.4" customHeight="1" x14ac:dyDescent="0.3">
      <c r="A5" s="39"/>
      <c r="B5" s="58"/>
      <c r="C5" s="58"/>
      <c r="D5" s="58"/>
      <c r="E5" s="58"/>
      <c r="F5" s="58"/>
      <c r="G5" s="58"/>
      <c r="H5" s="58"/>
      <c r="I5" s="39"/>
    </row>
    <row r="6" spans="1:9" x14ac:dyDescent="0.3">
      <c r="A6" s="39"/>
      <c r="B6" s="58"/>
      <c r="C6" s="58"/>
      <c r="D6" s="58"/>
      <c r="E6" s="58"/>
      <c r="F6" s="58"/>
      <c r="G6" s="58"/>
      <c r="H6" s="58"/>
      <c r="I6" s="39"/>
    </row>
    <row r="7" spans="1:9" x14ac:dyDescent="0.3">
      <c r="A7" s="39"/>
      <c r="B7" s="58"/>
      <c r="C7" s="58"/>
      <c r="D7" s="58"/>
      <c r="E7" s="58"/>
      <c r="F7" s="58"/>
      <c r="G7" s="58"/>
      <c r="H7" s="58"/>
      <c r="I7" s="39"/>
    </row>
    <row r="8" spans="1:9" x14ac:dyDescent="0.3">
      <c r="A8" s="39"/>
      <c r="B8" s="58"/>
      <c r="C8" s="58"/>
      <c r="D8" s="58"/>
      <c r="E8" s="58"/>
      <c r="F8" s="58"/>
      <c r="G8" s="58"/>
      <c r="H8" s="58"/>
      <c r="I8" s="39"/>
    </row>
    <row r="9" spans="1:9" x14ac:dyDescent="0.3">
      <c r="A9" s="39"/>
      <c r="B9" s="58"/>
      <c r="C9" s="58"/>
      <c r="D9" s="58"/>
      <c r="E9" s="58"/>
      <c r="F9" s="58"/>
      <c r="G9" s="58"/>
      <c r="H9" s="58"/>
      <c r="I9" s="39"/>
    </row>
    <row r="10" spans="1:9" x14ac:dyDescent="0.3">
      <c r="A10" s="39"/>
      <c r="B10" s="58"/>
      <c r="C10" s="58"/>
      <c r="D10" s="58"/>
      <c r="E10" s="58"/>
      <c r="F10" s="58"/>
      <c r="G10" s="58"/>
      <c r="H10" s="58"/>
      <c r="I10" s="39"/>
    </row>
    <row r="11" spans="1:9" ht="15.6" x14ac:dyDescent="0.3">
      <c r="A11" s="39"/>
      <c r="B11" s="55" t="s">
        <v>5127</v>
      </c>
      <c r="C11" s="55"/>
      <c r="D11" s="55"/>
      <c r="E11" s="39"/>
      <c r="F11" s="39"/>
      <c r="G11" s="39"/>
      <c r="H11" s="39"/>
      <c r="I11" s="39"/>
    </row>
    <row r="12" spans="1:9" ht="14.4" customHeight="1" x14ac:dyDescent="0.3">
      <c r="A12" s="39"/>
      <c r="B12" s="57" t="s">
        <v>5128</v>
      </c>
      <c r="C12" s="58"/>
      <c r="D12" s="58"/>
      <c r="E12" s="58"/>
      <c r="F12" s="58"/>
      <c r="G12" s="58"/>
      <c r="H12" s="58"/>
      <c r="I12" s="39"/>
    </row>
    <row r="13" spans="1:9" ht="23.4" customHeight="1" x14ac:dyDescent="0.3">
      <c r="A13" s="39"/>
      <c r="B13" s="58"/>
      <c r="C13" s="58"/>
      <c r="D13" s="58"/>
      <c r="E13" s="58"/>
      <c r="F13" s="58"/>
      <c r="G13" s="58"/>
      <c r="H13" s="58"/>
      <c r="I13" s="39"/>
    </row>
    <row r="14" spans="1:9" x14ac:dyDescent="0.3">
      <c r="A14" s="39"/>
      <c r="B14" s="58"/>
      <c r="C14" s="58"/>
      <c r="D14" s="58"/>
      <c r="E14" s="58"/>
      <c r="F14" s="58"/>
      <c r="G14" s="58"/>
      <c r="H14" s="58"/>
      <c r="I14" s="39"/>
    </row>
    <row r="15" spans="1:9" x14ac:dyDescent="0.3">
      <c r="A15" s="39"/>
      <c r="B15" s="58"/>
      <c r="C15" s="58"/>
      <c r="D15" s="58"/>
      <c r="E15" s="58"/>
      <c r="F15" s="58"/>
      <c r="G15" s="58"/>
      <c r="H15" s="58"/>
      <c r="I15" s="39"/>
    </row>
    <row r="16" spans="1:9" x14ac:dyDescent="0.3">
      <c r="A16" s="39"/>
      <c r="B16" s="58"/>
      <c r="C16" s="58"/>
      <c r="D16" s="58"/>
      <c r="E16" s="58"/>
      <c r="F16" s="58"/>
      <c r="G16" s="58"/>
      <c r="H16" s="58"/>
      <c r="I16" s="39"/>
    </row>
    <row r="17" spans="1:15" x14ac:dyDescent="0.3">
      <c r="A17" s="39"/>
      <c r="B17" s="58"/>
      <c r="C17" s="58"/>
      <c r="D17" s="58"/>
      <c r="E17" s="58"/>
      <c r="F17" s="58"/>
      <c r="G17" s="58"/>
      <c r="H17" s="58"/>
      <c r="I17" s="39"/>
    </row>
    <row r="18" spans="1:15" x14ac:dyDescent="0.3">
      <c r="A18" s="39"/>
      <c r="B18" s="58"/>
      <c r="C18" s="58"/>
      <c r="D18" s="58"/>
      <c r="E18" s="58"/>
      <c r="F18" s="58"/>
      <c r="G18" s="58"/>
      <c r="H18" s="58"/>
      <c r="I18" s="39"/>
    </row>
    <row r="19" spans="1:15" ht="15.6" x14ac:dyDescent="0.3">
      <c r="A19" s="39"/>
      <c r="B19" s="55" t="s">
        <v>5129</v>
      </c>
      <c r="C19" s="55"/>
      <c r="D19" s="39"/>
      <c r="E19" s="39"/>
      <c r="F19" s="39"/>
      <c r="G19" s="39"/>
      <c r="H19" s="39"/>
      <c r="I19" s="39"/>
    </row>
    <row r="20" spans="1:15" ht="23.4" customHeight="1" x14ac:dyDescent="0.3">
      <c r="A20" s="39"/>
      <c r="B20" s="53" t="s">
        <v>5130</v>
      </c>
      <c r="C20" s="54"/>
      <c r="D20" s="54"/>
      <c r="E20" s="54"/>
      <c r="F20" s="54"/>
      <c r="G20" s="54"/>
      <c r="H20" s="54"/>
      <c r="I20" s="39"/>
      <c r="O20" s="37"/>
    </row>
    <row r="21" spans="1:15" x14ac:dyDescent="0.3">
      <c r="A21" s="39"/>
      <c r="B21" s="54"/>
      <c r="C21" s="54"/>
      <c r="D21" s="54"/>
      <c r="E21" s="54"/>
      <c r="F21" s="54"/>
      <c r="G21" s="54"/>
      <c r="H21" s="54"/>
      <c r="I21" s="39"/>
      <c r="O21" s="37"/>
    </row>
    <row r="22" spans="1:15" x14ac:dyDescent="0.3">
      <c r="A22" s="39"/>
      <c r="B22" s="54"/>
      <c r="C22" s="54"/>
      <c r="D22" s="54"/>
      <c r="E22" s="54"/>
      <c r="F22" s="54"/>
      <c r="G22" s="54"/>
      <c r="H22" s="54"/>
      <c r="I22" s="39"/>
      <c r="O22" s="37"/>
    </row>
    <row r="23" spans="1:15" x14ac:dyDescent="0.3">
      <c r="A23" s="39"/>
      <c r="B23" s="54"/>
      <c r="C23" s="54"/>
      <c r="D23" s="54"/>
      <c r="E23" s="54"/>
      <c r="F23" s="54"/>
      <c r="G23" s="54"/>
      <c r="H23" s="54"/>
      <c r="I23" s="39"/>
      <c r="O23" s="37"/>
    </row>
    <row r="24" spans="1:15" x14ac:dyDescent="0.3">
      <c r="A24" s="39"/>
      <c r="B24" s="54"/>
      <c r="C24" s="54"/>
      <c r="D24" s="54"/>
      <c r="E24" s="54"/>
      <c r="F24" s="54"/>
      <c r="G24" s="54"/>
      <c r="H24" s="54"/>
      <c r="I24" s="39"/>
      <c r="O24" s="37"/>
    </row>
    <row r="25" spans="1:15" x14ac:dyDescent="0.3">
      <c r="A25" s="39"/>
      <c r="B25" s="54"/>
      <c r="C25" s="54"/>
      <c r="D25" s="54"/>
      <c r="E25" s="54"/>
      <c r="F25" s="54"/>
      <c r="G25" s="54"/>
      <c r="H25" s="54"/>
      <c r="I25" s="39"/>
      <c r="O25" s="37"/>
    </row>
    <row r="26" spans="1:15" x14ac:dyDescent="0.3">
      <c r="A26" s="39"/>
      <c r="B26" s="54"/>
      <c r="C26" s="54"/>
      <c r="D26" s="54"/>
      <c r="E26" s="54"/>
      <c r="F26" s="54"/>
      <c r="G26" s="54"/>
      <c r="H26" s="54"/>
      <c r="I26" s="39"/>
      <c r="O26" s="37"/>
    </row>
    <row r="27" spans="1:15" x14ac:dyDescent="0.3">
      <c r="A27" s="39"/>
      <c r="B27" s="54"/>
      <c r="C27" s="54"/>
      <c r="D27" s="54"/>
      <c r="E27" s="54"/>
      <c r="F27" s="54"/>
      <c r="G27" s="54"/>
      <c r="H27" s="54"/>
      <c r="I27" s="39"/>
      <c r="O27" s="37"/>
    </row>
    <row r="28" spans="1:15" x14ac:dyDescent="0.3">
      <c r="A28" s="39"/>
      <c r="B28" s="53" t="s">
        <v>5131</v>
      </c>
      <c r="C28" s="54"/>
      <c r="D28" s="54"/>
      <c r="E28" s="54"/>
      <c r="F28" s="54"/>
      <c r="G28" s="54"/>
      <c r="H28" s="54"/>
      <c r="I28" s="39"/>
      <c r="O28" s="37"/>
    </row>
    <row r="29" spans="1:15" x14ac:dyDescent="0.3">
      <c r="A29" s="39"/>
      <c r="B29" s="54"/>
      <c r="C29" s="54"/>
      <c r="D29" s="54"/>
      <c r="E29" s="54"/>
      <c r="F29" s="54"/>
      <c r="G29" s="54"/>
      <c r="H29" s="54"/>
      <c r="I29" s="39"/>
      <c r="O29" s="37"/>
    </row>
    <row r="30" spans="1:15" x14ac:dyDescent="0.3">
      <c r="A30" s="39"/>
      <c r="B30" s="54"/>
      <c r="C30" s="54"/>
      <c r="D30" s="54"/>
      <c r="E30" s="54"/>
      <c r="F30" s="54"/>
      <c r="G30" s="54"/>
      <c r="H30" s="54"/>
      <c r="I30" s="39"/>
      <c r="O30" s="37"/>
    </row>
    <row r="31" spans="1:15" x14ac:dyDescent="0.3">
      <c r="A31" s="39"/>
      <c r="B31" s="54"/>
      <c r="C31" s="54"/>
      <c r="D31" s="54"/>
      <c r="E31" s="54"/>
      <c r="F31" s="54"/>
      <c r="G31" s="54"/>
      <c r="H31" s="54"/>
      <c r="I31" s="39"/>
      <c r="O31" s="37"/>
    </row>
    <row r="32" spans="1:15" x14ac:dyDescent="0.3">
      <c r="A32" s="39"/>
      <c r="B32" s="54"/>
      <c r="C32" s="54"/>
      <c r="D32" s="54"/>
      <c r="E32" s="54"/>
      <c r="F32" s="54"/>
      <c r="G32" s="54"/>
      <c r="H32" s="54"/>
      <c r="I32" s="39"/>
    </row>
    <row r="33" spans="1:9" x14ac:dyDescent="0.3">
      <c r="A33" s="39"/>
      <c r="B33" s="54"/>
      <c r="C33" s="54"/>
      <c r="D33" s="54"/>
      <c r="E33" s="54"/>
      <c r="F33" s="54"/>
      <c r="G33" s="54"/>
      <c r="H33" s="54"/>
      <c r="I33" s="39"/>
    </row>
    <row r="34" spans="1:9" x14ac:dyDescent="0.3">
      <c r="A34" s="39"/>
      <c r="B34" s="54"/>
      <c r="C34" s="54"/>
      <c r="D34" s="54"/>
      <c r="E34" s="54"/>
      <c r="F34" s="54"/>
      <c r="G34" s="54"/>
      <c r="H34" s="54"/>
      <c r="I34" s="39"/>
    </row>
    <row r="35" spans="1:9" x14ac:dyDescent="0.3">
      <c r="A35" s="39"/>
      <c r="B35" s="54"/>
      <c r="C35" s="54"/>
      <c r="D35" s="54"/>
      <c r="E35" s="54"/>
      <c r="F35" s="54"/>
      <c r="G35" s="54"/>
      <c r="H35" s="54"/>
      <c r="I35" s="39"/>
    </row>
    <row r="36" spans="1:9" x14ac:dyDescent="0.3">
      <c r="A36" s="39"/>
      <c r="B36" s="39"/>
      <c r="C36" s="39"/>
      <c r="D36" s="39"/>
      <c r="E36" s="39"/>
      <c r="F36" s="39"/>
      <c r="G36" s="39"/>
      <c r="H36" s="39"/>
      <c r="I36" s="39"/>
    </row>
    <row r="37" spans="1:9" ht="15.6" x14ac:dyDescent="0.3">
      <c r="A37" s="39"/>
      <c r="B37" s="55" t="s">
        <v>5132</v>
      </c>
      <c r="C37" s="55"/>
      <c r="D37" s="55"/>
      <c r="E37" s="39"/>
      <c r="F37" s="39"/>
      <c r="G37" s="39"/>
      <c r="H37" s="39"/>
      <c r="I37" s="39"/>
    </row>
    <row r="38" spans="1:9" ht="14.4" customHeight="1" x14ac:dyDescent="0.3">
      <c r="A38" s="39"/>
      <c r="B38" s="53" t="s">
        <v>5133</v>
      </c>
      <c r="C38" s="53"/>
      <c r="D38" s="53"/>
      <c r="E38" s="53"/>
      <c r="F38" s="53"/>
      <c r="G38" s="53"/>
      <c r="H38" s="53"/>
      <c r="I38" s="39"/>
    </row>
    <row r="39" spans="1:9" x14ac:dyDescent="0.3">
      <c r="A39" s="39"/>
      <c r="B39" s="53"/>
      <c r="C39" s="53"/>
      <c r="D39" s="53"/>
      <c r="E39" s="53"/>
      <c r="F39" s="53"/>
      <c r="G39" s="53"/>
      <c r="H39" s="53"/>
      <c r="I39" s="39"/>
    </row>
    <row r="40" spans="1:9" x14ac:dyDescent="0.3">
      <c r="A40" s="39"/>
      <c r="B40" s="53"/>
      <c r="C40" s="53"/>
      <c r="D40" s="53"/>
      <c r="E40" s="53"/>
      <c r="F40" s="53"/>
      <c r="G40" s="53"/>
      <c r="H40" s="53"/>
      <c r="I40" s="39"/>
    </row>
    <row r="41" spans="1:9" x14ac:dyDescent="0.3">
      <c r="A41" s="39"/>
      <c r="B41" s="53"/>
      <c r="C41" s="53"/>
      <c r="D41" s="53"/>
      <c r="E41" s="53"/>
      <c r="F41" s="53"/>
      <c r="G41" s="53"/>
      <c r="H41" s="53"/>
      <c r="I41" s="39"/>
    </row>
    <row r="42" spans="1:9" x14ac:dyDescent="0.3">
      <c r="A42" s="39"/>
      <c r="B42" s="53"/>
      <c r="C42" s="53"/>
      <c r="D42" s="53"/>
      <c r="E42" s="53"/>
      <c r="F42" s="53"/>
      <c r="G42" s="53"/>
      <c r="H42" s="53"/>
      <c r="I42" s="39"/>
    </row>
    <row r="43" spans="1:9" x14ac:dyDescent="0.3">
      <c r="A43" s="39"/>
      <c r="B43" s="53"/>
      <c r="C43" s="53"/>
      <c r="D43" s="53"/>
      <c r="E43" s="53"/>
      <c r="F43" s="53"/>
      <c r="G43" s="53"/>
      <c r="H43" s="53"/>
      <c r="I43" s="39"/>
    </row>
    <row r="44" spans="1:9" x14ac:dyDescent="0.3">
      <c r="A44" s="39"/>
      <c r="B44" s="53"/>
      <c r="C44" s="53"/>
      <c r="D44" s="53"/>
      <c r="E44" s="53"/>
      <c r="F44" s="53"/>
      <c r="G44" s="53"/>
      <c r="H44" s="53"/>
      <c r="I44" s="39"/>
    </row>
    <row r="45" spans="1:9" x14ac:dyDescent="0.3">
      <c r="A45" s="39"/>
      <c r="B45" s="53"/>
      <c r="C45" s="53"/>
      <c r="D45" s="53"/>
      <c r="E45" s="53"/>
      <c r="F45" s="53"/>
      <c r="G45" s="53"/>
      <c r="H45" s="53"/>
      <c r="I45" s="39"/>
    </row>
    <row r="46" spans="1:9" x14ac:dyDescent="0.3">
      <c r="A46" s="39"/>
      <c r="B46" s="53"/>
      <c r="C46" s="53"/>
      <c r="D46" s="53"/>
      <c r="E46" s="53"/>
      <c r="F46" s="53"/>
      <c r="G46" s="53"/>
      <c r="H46" s="53"/>
      <c r="I46" s="39"/>
    </row>
    <row r="47" spans="1:9" x14ac:dyDescent="0.3">
      <c r="A47" s="39"/>
      <c r="B47" s="53" t="s">
        <v>5134</v>
      </c>
      <c r="C47" s="53"/>
      <c r="D47" s="53"/>
      <c r="E47" s="53"/>
      <c r="F47" s="53"/>
      <c r="G47" s="53"/>
      <c r="H47" s="53"/>
      <c r="I47" s="39"/>
    </row>
    <row r="48" spans="1:9" x14ac:dyDescent="0.3">
      <c r="A48" s="39"/>
      <c r="B48" s="53"/>
      <c r="C48" s="53"/>
      <c r="D48" s="53"/>
      <c r="E48" s="53"/>
      <c r="F48" s="53"/>
      <c r="G48" s="53"/>
      <c r="H48" s="53"/>
      <c r="I48" s="39"/>
    </row>
    <row r="49" spans="1:9" x14ac:dyDescent="0.3">
      <c r="A49" s="39"/>
      <c r="B49" s="53"/>
      <c r="C49" s="53"/>
      <c r="D49" s="53"/>
      <c r="E49" s="53"/>
      <c r="F49" s="53"/>
      <c r="G49" s="53"/>
      <c r="H49" s="53"/>
      <c r="I49" s="39"/>
    </row>
    <row r="50" spans="1:9" x14ac:dyDescent="0.3">
      <c r="A50" s="39"/>
      <c r="B50" s="53"/>
      <c r="C50" s="53"/>
      <c r="D50" s="53"/>
      <c r="E50" s="53"/>
      <c r="F50" s="53"/>
      <c r="G50" s="53"/>
      <c r="H50" s="53"/>
      <c r="I50" s="39"/>
    </row>
    <row r="51" spans="1:9" x14ac:dyDescent="0.3">
      <c r="A51" s="39"/>
      <c r="B51" s="53"/>
      <c r="C51" s="53"/>
      <c r="D51" s="53"/>
      <c r="E51" s="53"/>
      <c r="F51" s="53"/>
      <c r="G51" s="53"/>
      <c r="H51" s="53"/>
      <c r="I51" s="39"/>
    </row>
    <row r="52" spans="1:9" x14ac:dyDescent="0.3">
      <c r="A52" s="39"/>
      <c r="B52" s="53"/>
      <c r="C52" s="53"/>
      <c r="D52" s="53"/>
      <c r="E52" s="53"/>
      <c r="F52" s="53"/>
      <c r="G52" s="53"/>
      <c r="H52" s="53"/>
      <c r="I52" s="39"/>
    </row>
    <row r="53" spans="1:9" x14ac:dyDescent="0.3">
      <c r="A53" s="39"/>
      <c r="B53" s="53"/>
      <c r="C53" s="53"/>
      <c r="D53" s="53"/>
      <c r="E53" s="53"/>
      <c r="F53" s="53"/>
      <c r="G53" s="53"/>
      <c r="H53" s="53"/>
      <c r="I53" s="39"/>
    </row>
    <row r="54" spans="1:9" x14ac:dyDescent="0.3">
      <c r="A54" s="39"/>
      <c r="B54" s="53"/>
      <c r="C54" s="53"/>
      <c r="D54" s="53"/>
      <c r="E54" s="53"/>
      <c r="F54" s="53"/>
      <c r="G54" s="53"/>
      <c r="H54" s="53"/>
      <c r="I54" s="39"/>
    </row>
    <row r="55" spans="1:9" x14ac:dyDescent="0.3">
      <c r="A55" s="39"/>
      <c r="B55" s="53"/>
      <c r="C55" s="53"/>
      <c r="D55" s="53"/>
      <c r="E55" s="53"/>
      <c r="F55" s="53"/>
      <c r="G55" s="53"/>
      <c r="H55" s="53"/>
      <c r="I55" s="39"/>
    </row>
    <row r="56" spans="1:9" x14ac:dyDescent="0.3">
      <c r="A56" s="39"/>
      <c r="B56" s="39"/>
      <c r="C56" s="39"/>
      <c r="D56" s="39"/>
      <c r="E56" s="39"/>
      <c r="F56" s="39"/>
      <c r="G56" s="39"/>
      <c r="H56" s="39"/>
      <c r="I56" s="39"/>
    </row>
    <row r="57" spans="1:9" ht="15.6" x14ac:dyDescent="0.3">
      <c r="A57" s="39"/>
      <c r="B57" s="55" t="s">
        <v>5135</v>
      </c>
      <c r="C57" s="55"/>
      <c r="D57" s="55"/>
      <c r="E57" s="39"/>
      <c r="F57" s="39"/>
      <c r="G57" s="39"/>
      <c r="H57" s="39"/>
      <c r="I57" s="39"/>
    </row>
    <row r="58" spans="1:9" x14ac:dyDescent="0.3">
      <c r="A58" s="39"/>
      <c r="B58" s="53" t="s">
        <v>5136</v>
      </c>
      <c r="C58" s="53"/>
      <c r="D58" s="53"/>
      <c r="E58" s="53"/>
      <c r="F58" s="53"/>
      <c r="G58" s="53"/>
      <c r="H58" s="53"/>
      <c r="I58" s="39"/>
    </row>
    <row r="59" spans="1:9" x14ac:dyDescent="0.3">
      <c r="A59" s="39"/>
      <c r="B59" s="53"/>
      <c r="C59" s="53"/>
      <c r="D59" s="53"/>
      <c r="E59" s="53"/>
      <c r="F59" s="53"/>
      <c r="G59" s="53"/>
      <c r="H59" s="53"/>
      <c r="I59" s="39"/>
    </row>
    <row r="60" spans="1:9" x14ac:dyDescent="0.3">
      <c r="A60" s="39"/>
      <c r="B60" s="53"/>
      <c r="C60" s="53"/>
      <c r="D60" s="53"/>
      <c r="E60" s="53"/>
      <c r="F60" s="53"/>
      <c r="G60" s="53"/>
      <c r="H60" s="53"/>
      <c r="I60" s="39"/>
    </row>
    <row r="61" spans="1:9" x14ac:dyDescent="0.3">
      <c r="A61" s="39"/>
      <c r="B61" s="53"/>
      <c r="C61" s="53"/>
      <c r="D61" s="53"/>
      <c r="E61" s="53"/>
      <c r="F61" s="53"/>
      <c r="G61" s="53"/>
      <c r="H61" s="53"/>
      <c r="I61" s="39"/>
    </row>
    <row r="62" spans="1:9" x14ac:dyDescent="0.3">
      <c r="A62" s="39"/>
      <c r="B62" s="53"/>
      <c r="C62" s="53"/>
      <c r="D62" s="53"/>
      <c r="E62" s="53"/>
      <c r="F62" s="53"/>
      <c r="G62" s="53"/>
      <c r="H62" s="53"/>
      <c r="I62" s="39"/>
    </row>
    <row r="63" spans="1:9" x14ac:dyDescent="0.3">
      <c r="A63" s="39"/>
      <c r="B63" s="53"/>
      <c r="C63" s="53"/>
      <c r="D63" s="53"/>
      <c r="E63" s="53"/>
      <c r="F63" s="53"/>
      <c r="G63" s="53"/>
      <c r="H63" s="53"/>
      <c r="I63" s="39"/>
    </row>
    <row r="64" spans="1:9" x14ac:dyDescent="0.3">
      <c r="A64" s="39"/>
      <c r="B64" s="53"/>
      <c r="C64" s="53"/>
      <c r="D64" s="53"/>
      <c r="E64" s="53"/>
      <c r="F64" s="53"/>
      <c r="G64" s="53"/>
      <c r="H64" s="53"/>
      <c r="I64" s="39"/>
    </row>
    <row r="65" spans="1:9" x14ac:dyDescent="0.3">
      <c r="A65" s="39"/>
      <c r="B65" s="53"/>
      <c r="C65" s="53"/>
      <c r="D65" s="53"/>
      <c r="E65" s="53"/>
      <c r="F65" s="53"/>
      <c r="G65" s="53"/>
      <c r="H65" s="53"/>
      <c r="I65" s="39"/>
    </row>
    <row r="66" spans="1:9" x14ac:dyDescent="0.3">
      <c r="A66" s="39"/>
      <c r="B66" s="53"/>
      <c r="C66" s="53"/>
      <c r="D66" s="53"/>
      <c r="E66" s="53"/>
      <c r="F66" s="53"/>
      <c r="G66" s="53"/>
      <c r="H66" s="53"/>
      <c r="I66" s="39"/>
    </row>
    <row r="67" spans="1:9" x14ac:dyDescent="0.3">
      <c r="A67" s="39"/>
      <c r="B67" s="59" t="s">
        <v>5161</v>
      </c>
      <c r="C67" s="59"/>
      <c r="D67" s="59"/>
      <c r="E67" s="59"/>
      <c r="F67" s="59"/>
      <c r="G67" s="59"/>
      <c r="H67" s="59"/>
      <c r="I67" s="39"/>
    </row>
    <row r="68" spans="1:9" x14ac:dyDescent="0.3">
      <c r="A68" s="39"/>
      <c r="B68" s="59"/>
      <c r="C68" s="59"/>
      <c r="D68" s="59"/>
      <c r="E68" s="59"/>
      <c r="F68" s="59"/>
      <c r="G68" s="59"/>
      <c r="H68" s="59"/>
      <c r="I68" s="39"/>
    </row>
    <row r="69" spans="1:9" x14ac:dyDescent="0.3">
      <c r="A69" s="39"/>
      <c r="B69" s="59"/>
      <c r="C69" s="59"/>
      <c r="D69" s="59"/>
      <c r="E69" s="59"/>
      <c r="F69" s="59"/>
      <c r="G69" s="59"/>
      <c r="H69" s="59"/>
      <c r="I69" s="39"/>
    </row>
    <row r="70" spans="1:9" x14ac:dyDescent="0.3">
      <c r="A70" s="39"/>
      <c r="B70" s="59"/>
      <c r="C70" s="59"/>
      <c r="D70" s="59"/>
      <c r="E70" s="59"/>
      <c r="F70" s="59"/>
      <c r="G70" s="59"/>
      <c r="H70" s="59"/>
      <c r="I70" s="39"/>
    </row>
    <row r="71" spans="1:9" x14ac:dyDescent="0.3">
      <c r="A71" s="39"/>
      <c r="B71" s="59"/>
      <c r="C71" s="59"/>
      <c r="D71" s="59"/>
      <c r="E71" s="59"/>
      <c r="F71" s="59"/>
      <c r="G71" s="59"/>
      <c r="H71" s="59"/>
      <c r="I71" s="39"/>
    </row>
    <row r="72" spans="1:9" x14ac:dyDescent="0.3">
      <c r="A72" s="39"/>
      <c r="B72" s="59"/>
      <c r="C72" s="59"/>
      <c r="D72" s="59"/>
      <c r="E72" s="59"/>
      <c r="F72" s="59"/>
      <c r="G72" s="59"/>
      <c r="H72" s="59"/>
      <c r="I72" s="39"/>
    </row>
    <row r="73" spans="1:9" x14ac:dyDescent="0.3">
      <c r="A73" s="39"/>
      <c r="B73" s="59"/>
      <c r="C73" s="59"/>
      <c r="D73" s="59"/>
      <c r="E73" s="59"/>
      <c r="F73" s="59"/>
      <c r="G73" s="59"/>
      <c r="H73" s="59"/>
      <c r="I73" s="39"/>
    </row>
    <row r="74" spans="1:9" x14ac:dyDescent="0.3">
      <c r="A74" s="39"/>
      <c r="B74" s="59"/>
      <c r="C74" s="59"/>
      <c r="D74" s="59"/>
      <c r="E74" s="59"/>
      <c r="F74" s="59"/>
      <c r="G74" s="59"/>
      <c r="H74" s="59"/>
      <c r="I74" s="39"/>
    </row>
    <row r="75" spans="1:9" x14ac:dyDescent="0.3">
      <c r="A75" s="39"/>
      <c r="B75" s="59"/>
      <c r="C75" s="59"/>
      <c r="D75" s="59"/>
      <c r="E75" s="59"/>
      <c r="F75" s="59"/>
      <c r="G75" s="59"/>
      <c r="H75" s="59"/>
      <c r="I75" s="39"/>
    </row>
    <row r="76" spans="1:9" ht="6.6" customHeight="1" x14ac:dyDescent="0.3">
      <c r="A76" s="39"/>
      <c r="B76" s="39"/>
      <c r="C76" s="39"/>
      <c r="D76" s="39"/>
      <c r="E76" s="39"/>
      <c r="F76" s="39"/>
      <c r="G76" s="39"/>
      <c r="H76" s="39"/>
      <c r="I76" s="39"/>
    </row>
    <row r="77" spans="1:9" ht="15.6" x14ac:dyDescent="0.3">
      <c r="A77" s="39"/>
      <c r="B77" s="55" t="s">
        <v>5137</v>
      </c>
      <c r="C77" s="55"/>
      <c r="D77" s="55"/>
      <c r="E77" s="39"/>
      <c r="F77" s="39"/>
      <c r="G77" s="39"/>
      <c r="H77" s="39"/>
      <c r="I77" s="39"/>
    </row>
    <row r="78" spans="1:9" ht="14.4" customHeight="1" x14ac:dyDescent="0.3">
      <c r="A78" s="39"/>
      <c r="B78" s="57" t="s">
        <v>5162</v>
      </c>
      <c r="C78" s="57"/>
      <c r="D78" s="57"/>
      <c r="E78" s="57"/>
      <c r="F78" s="57"/>
      <c r="G78" s="57"/>
      <c r="H78" s="57"/>
      <c r="I78" s="39"/>
    </row>
    <row r="79" spans="1:9" x14ac:dyDescent="0.3">
      <c r="A79" s="39"/>
      <c r="B79" s="57"/>
      <c r="C79" s="57"/>
      <c r="D79" s="57"/>
      <c r="E79" s="57"/>
      <c r="F79" s="57"/>
      <c r="G79" s="57"/>
      <c r="H79" s="57"/>
      <c r="I79" s="39"/>
    </row>
    <row r="80" spans="1:9" x14ac:dyDescent="0.3">
      <c r="A80" s="39"/>
      <c r="B80" s="57"/>
      <c r="C80" s="57"/>
      <c r="D80" s="57"/>
      <c r="E80" s="57"/>
      <c r="F80" s="57"/>
      <c r="G80" s="57"/>
      <c r="H80" s="57"/>
      <c r="I80" s="39"/>
    </row>
    <row r="81" spans="1:9" x14ac:dyDescent="0.3">
      <c r="A81" s="39"/>
      <c r="B81" s="57"/>
      <c r="C81" s="57"/>
      <c r="D81" s="57"/>
      <c r="E81" s="57"/>
      <c r="F81" s="57"/>
      <c r="G81" s="57"/>
      <c r="H81" s="57"/>
      <c r="I81" s="39"/>
    </row>
    <row r="82" spans="1:9" x14ac:dyDescent="0.3">
      <c r="A82" s="39"/>
      <c r="B82" s="57"/>
      <c r="C82" s="57"/>
      <c r="D82" s="57"/>
      <c r="E82" s="57"/>
      <c r="F82" s="57"/>
      <c r="G82" s="57"/>
      <c r="H82" s="57"/>
      <c r="I82" s="39"/>
    </row>
    <row r="83" spans="1:9" x14ac:dyDescent="0.3">
      <c r="A83" s="39"/>
      <c r="B83" s="57"/>
      <c r="C83" s="57"/>
      <c r="D83" s="57"/>
      <c r="E83" s="57"/>
      <c r="F83" s="57"/>
      <c r="G83" s="57"/>
      <c r="H83" s="57"/>
      <c r="I83" s="39"/>
    </row>
    <row r="84" spans="1:9" x14ac:dyDescent="0.3">
      <c r="A84" s="39"/>
      <c r="B84" s="57"/>
      <c r="C84" s="57"/>
      <c r="D84" s="57"/>
      <c r="E84" s="57"/>
      <c r="F84" s="57"/>
      <c r="G84" s="57"/>
      <c r="H84" s="57"/>
      <c r="I84" s="39"/>
    </row>
    <row r="85" spans="1:9" x14ac:dyDescent="0.3">
      <c r="A85" s="39"/>
      <c r="B85" s="57"/>
      <c r="C85" s="57"/>
      <c r="D85" s="57"/>
      <c r="E85" s="57"/>
      <c r="F85" s="57"/>
      <c r="G85" s="57"/>
      <c r="H85" s="57"/>
      <c r="I85" s="39"/>
    </row>
    <row r="86" spans="1:9" x14ac:dyDescent="0.3">
      <c r="A86" s="39"/>
      <c r="B86" s="57"/>
      <c r="C86" s="57"/>
      <c r="D86" s="57"/>
      <c r="E86" s="57"/>
      <c r="F86" s="57"/>
      <c r="G86" s="57"/>
      <c r="H86" s="57"/>
      <c r="I86" s="39"/>
    </row>
    <row r="87" spans="1:9" x14ac:dyDescent="0.3">
      <c r="A87" s="39"/>
      <c r="B87" s="57" t="s">
        <v>5138</v>
      </c>
      <c r="C87" s="57"/>
      <c r="D87" s="57"/>
      <c r="E87" s="57"/>
      <c r="F87" s="57"/>
      <c r="G87" s="57"/>
      <c r="H87" s="57"/>
      <c r="I87" s="39"/>
    </row>
    <row r="88" spans="1:9" x14ac:dyDescent="0.3">
      <c r="A88" s="39"/>
      <c r="B88" s="57"/>
      <c r="C88" s="57"/>
      <c r="D88" s="57"/>
      <c r="E88" s="57"/>
      <c r="F88" s="57"/>
      <c r="G88" s="57"/>
      <c r="H88" s="57"/>
      <c r="I88" s="39"/>
    </row>
    <row r="89" spans="1:9" x14ac:dyDescent="0.3">
      <c r="A89" s="39"/>
      <c r="B89" s="57"/>
      <c r="C89" s="57"/>
      <c r="D89" s="57"/>
      <c r="E89" s="57"/>
      <c r="F89" s="57"/>
      <c r="G89" s="57"/>
      <c r="H89" s="57"/>
      <c r="I89" s="39"/>
    </row>
    <row r="90" spans="1:9" x14ac:dyDescent="0.3">
      <c r="A90" s="39"/>
      <c r="B90" s="57"/>
      <c r="C90" s="57"/>
      <c r="D90" s="57"/>
      <c r="E90" s="57"/>
      <c r="F90" s="57"/>
      <c r="G90" s="57"/>
      <c r="H90" s="57"/>
      <c r="I90" s="39"/>
    </row>
    <row r="91" spans="1:9" x14ac:dyDescent="0.3">
      <c r="A91" s="39"/>
      <c r="B91" s="57"/>
      <c r="C91" s="57"/>
      <c r="D91" s="57"/>
      <c r="E91" s="57"/>
      <c r="F91" s="57"/>
      <c r="G91" s="57"/>
      <c r="H91" s="57"/>
      <c r="I91" s="39"/>
    </row>
    <row r="92" spans="1:9" x14ac:dyDescent="0.3">
      <c r="A92" s="39"/>
      <c r="B92" s="57"/>
      <c r="C92" s="57"/>
      <c r="D92" s="57"/>
      <c r="E92" s="57"/>
      <c r="F92" s="57"/>
      <c r="G92" s="57"/>
      <c r="H92" s="57"/>
      <c r="I92" s="39"/>
    </row>
    <row r="93" spans="1:9" x14ac:dyDescent="0.3">
      <c r="A93" s="39"/>
      <c r="B93" s="57"/>
      <c r="C93" s="57"/>
      <c r="D93" s="57"/>
      <c r="E93" s="57"/>
      <c r="F93" s="57"/>
      <c r="G93" s="57"/>
      <c r="H93" s="57"/>
      <c r="I93" s="39"/>
    </row>
    <row r="94" spans="1:9" x14ac:dyDescent="0.3">
      <c r="A94" s="39"/>
      <c r="B94" s="57"/>
      <c r="C94" s="57"/>
      <c r="D94" s="57"/>
      <c r="E94" s="57"/>
      <c r="F94" s="57"/>
      <c r="G94" s="57"/>
      <c r="H94" s="57"/>
      <c r="I94" s="39"/>
    </row>
    <row r="95" spans="1:9" x14ac:dyDescent="0.3">
      <c r="A95" s="39"/>
      <c r="B95" s="57"/>
      <c r="C95" s="57"/>
      <c r="D95" s="57"/>
      <c r="E95" s="57"/>
      <c r="F95" s="57"/>
      <c r="G95" s="57"/>
      <c r="H95" s="57"/>
      <c r="I95" s="39"/>
    </row>
    <row r="96" spans="1:9" ht="15.6" x14ac:dyDescent="0.3">
      <c r="A96" s="39"/>
      <c r="B96" s="55" t="s">
        <v>5139</v>
      </c>
      <c r="C96" s="55"/>
      <c r="D96" s="55"/>
      <c r="E96" s="39"/>
      <c r="F96" s="39"/>
      <c r="G96" s="39"/>
      <c r="H96" s="39"/>
      <c r="I96" s="39"/>
    </row>
    <row r="97" spans="1:9" x14ac:dyDescent="0.3">
      <c r="A97" s="39"/>
      <c r="B97" s="57" t="s">
        <v>5163</v>
      </c>
      <c r="C97" s="57"/>
      <c r="D97" s="57"/>
      <c r="E97" s="57"/>
      <c r="F97" s="57"/>
      <c r="G97" s="57"/>
      <c r="H97" s="57"/>
      <c r="I97" s="39"/>
    </row>
    <row r="98" spans="1:9" x14ac:dyDescent="0.3">
      <c r="A98" s="39"/>
      <c r="B98" s="57"/>
      <c r="C98" s="57"/>
      <c r="D98" s="57"/>
      <c r="E98" s="57"/>
      <c r="F98" s="57"/>
      <c r="G98" s="57"/>
      <c r="H98" s="57"/>
      <c r="I98" s="39"/>
    </row>
    <row r="99" spans="1:9" x14ac:dyDescent="0.3">
      <c r="A99" s="39"/>
      <c r="B99" s="57"/>
      <c r="C99" s="57"/>
      <c r="D99" s="57"/>
      <c r="E99" s="57"/>
      <c r="F99" s="57"/>
      <c r="G99" s="57"/>
      <c r="H99" s="57"/>
      <c r="I99" s="39"/>
    </row>
    <row r="100" spans="1:9" x14ac:dyDescent="0.3">
      <c r="A100" s="39"/>
      <c r="B100" s="57"/>
      <c r="C100" s="57"/>
      <c r="D100" s="57"/>
      <c r="E100" s="57"/>
      <c r="F100" s="57"/>
      <c r="G100" s="57"/>
      <c r="H100" s="57"/>
      <c r="I100" s="39"/>
    </row>
    <row r="101" spans="1:9" x14ac:dyDescent="0.3">
      <c r="A101" s="39"/>
      <c r="B101" s="57"/>
      <c r="C101" s="57"/>
      <c r="D101" s="57"/>
      <c r="E101" s="57"/>
      <c r="F101" s="57"/>
      <c r="G101" s="57"/>
      <c r="H101" s="57"/>
      <c r="I101" s="39"/>
    </row>
    <row r="102" spans="1:9" x14ac:dyDescent="0.3">
      <c r="A102" s="39"/>
      <c r="B102" s="57"/>
      <c r="C102" s="57"/>
      <c r="D102" s="57"/>
      <c r="E102" s="57"/>
      <c r="F102" s="57"/>
      <c r="G102" s="57"/>
      <c r="H102" s="57"/>
      <c r="I102" s="39"/>
    </row>
    <row r="103" spans="1:9" x14ac:dyDescent="0.3">
      <c r="A103" s="39"/>
      <c r="B103" s="57"/>
      <c r="C103" s="57"/>
      <c r="D103" s="57"/>
      <c r="E103" s="57"/>
      <c r="F103" s="57"/>
      <c r="G103" s="57"/>
      <c r="H103" s="57"/>
      <c r="I103" s="39"/>
    </row>
  </sheetData>
  <mergeCells count="19">
    <mergeCell ref="B77:D77"/>
    <mergeCell ref="B78:H86"/>
    <mergeCell ref="B87:H95"/>
    <mergeCell ref="B97:H103"/>
    <mergeCell ref="B96:D96"/>
    <mergeCell ref="B38:H46"/>
    <mergeCell ref="B47:H55"/>
    <mergeCell ref="B57:D57"/>
    <mergeCell ref="B58:H66"/>
    <mergeCell ref="B67:H75"/>
    <mergeCell ref="B28:H35"/>
    <mergeCell ref="B37:D37"/>
    <mergeCell ref="B1:H1"/>
    <mergeCell ref="B3:C3"/>
    <mergeCell ref="B4:H10"/>
    <mergeCell ref="B12:H18"/>
    <mergeCell ref="B19:C19"/>
    <mergeCell ref="B20:H27"/>
    <mergeCell ref="B11:D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0E232-0A88-4474-8633-A034D123B551}">
  <dimension ref="A1:F5001"/>
  <sheetViews>
    <sheetView workbookViewId="0"/>
  </sheetViews>
  <sheetFormatPr defaultRowHeight="14.4" x14ac:dyDescent="0.3"/>
  <cols>
    <col min="1" max="1" width="14.44140625" bestFit="1" customWidth="1"/>
    <col min="2" max="2" width="15.33203125" bestFit="1" customWidth="1"/>
    <col min="3" max="3" width="20.21875" customWidth="1"/>
    <col min="4" max="4" width="21.109375" bestFit="1" customWidth="1"/>
    <col min="5" max="5" width="19.44140625" bestFit="1" customWidth="1"/>
    <col min="6" max="6" width="22.33203125" bestFit="1" customWidth="1"/>
  </cols>
  <sheetData>
    <row r="1" spans="1:6" x14ac:dyDescent="0.3">
      <c r="A1" t="s">
        <v>0</v>
      </c>
      <c r="B1" t="s">
        <v>1</v>
      </c>
      <c r="C1" t="s">
        <v>2</v>
      </c>
      <c r="D1" t="s">
        <v>3</v>
      </c>
      <c r="E1" t="s">
        <v>4</v>
      </c>
      <c r="F1" t="s">
        <v>5</v>
      </c>
    </row>
    <row r="2" spans="1:6" x14ac:dyDescent="0.3">
      <c r="A2" t="s">
        <v>6</v>
      </c>
      <c r="B2" s="1">
        <v>46036.886805555558</v>
      </c>
      <c r="C2" t="s">
        <v>7</v>
      </c>
      <c r="D2" t="s">
        <v>8</v>
      </c>
      <c r="E2" t="s">
        <v>9</v>
      </c>
      <c r="F2" t="s">
        <v>10</v>
      </c>
    </row>
    <row r="3" spans="1:6" x14ac:dyDescent="0.3">
      <c r="A3" t="s">
        <v>11</v>
      </c>
      <c r="B3" s="1">
        <v>46063.361805555556</v>
      </c>
      <c r="C3" t="s">
        <v>12</v>
      </c>
      <c r="D3" t="s">
        <v>8</v>
      </c>
      <c r="E3" t="s">
        <v>9</v>
      </c>
      <c r="F3" t="s">
        <v>13</v>
      </c>
    </row>
    <row r="4" spans="1:6" x14ac:dyDescent="0.3">
      <c r="A4" t="s">
        <v>14</v>
      </c>
      <c r="B4" s="1">
        <v>46042.230555555558</v>
      </c>
      <c r="C4" t="s">
        <v>12</v>
      </c>
      <c r="D4" t="s">
        <v>15</v>
      </c>
      <c r="E4" t="s">
        <v>16</v>
      </c>
      <c r="F4" t="s">
        <v>13</v>
      </c>
    </row>
    <row r="5" spans="1:6" x14ac:dyDescent="0.3">
      <c r="A5" t="s">
        <v>17</v>
      </c>
      <c r="B5" s="1">
        <v>46086.590277777781</v>
      </c>
      <c r="C5" t="s">
        <v>7</v>
      </c>
      <c r="D5" t="s">
        <v>18</v>
      </c>
      <c r="E5" t="s">
        <v>19</v>
      </c>
      <c r="F5" t="s">
        <v>20</v>
      </c>
    </row>
    <row r="6" spans="1:6" x14ac:dyDescent="0.3">
      <c r="A6" t="s">
        <v>21</v>
      </c>
      <c r="B6" s="1">
        <v>46088.979166666664</v>
      </c>
      <c r="C6" t="s">
        <v>7</v>
      </c>
      <c r="D6" t="s">
        <v>22</v>
      </c>
      <c r="E6" t="s">
        <v>16</v>
      </c>
      <c r="F6" t="s">
        <v>10</v>
      </c>
    </row>
    <row r="7" spans="1:6" x14ac:dyDescent="0.3">
      <c r="A7" t="s">
        <v>23</v>
      </c>
      <c r="B7" s="1">
        <v>46105.309027777781</v>
      </c>
      <c r="C7" t="s">
        <v>7</v>
      </c>
      <c r="D7" t="s">
        <v>15</v>
      </c>
      <c r="E7" t="s">
        <v>19</v>
      </c>
      <c r="F7" t="s">
        <v>10</v>
      </c>
    </row>
    <row r="8" spans="1:6" x14ac:dyDescent="0.3">
      <c r="A8" t="s">
        <v>24</v>
      </c>
      <c r="B8" s="1">
        <v>46094.14166666667</v>
      </c>
      <c r="C8" t="s">
        <v>7</v>
      </c>
      <c r="D8" t="s">
        <v>22</v>
      </c>
      <c r="E8" t="s">
        <v>9</v>
      </c>
      <c r="F8" t="s">
        <v>10</v>
      </c>
    </row>
    <row r="9" spans="1:6" x14ac:dyDescent="0.3">
      <c r="A9" t="s">
        <v>25</v>
      </c>
      <c r="B9" s="1">
        <v>46094.511805555558</v>
      </c>
      <c r="C9" t="s">
        <v>26</v>
      </c>
      <c r="D9" t="s">
        <v>15</v>
      </c>
      <c r="E9" t="s">
        <v>16</v>
      </c>
      <c r="F9" t="s">
        <v>10</v>
      </c>
    </row>
    <row r="10" spans="1:6" x14ac:dyDescent="0.3">
      <c r="A10" t="s">
        <v>27</v>
      </c>
      <c r="B10" s="1">
        <v>46108.44027777778</v>
      </c>
      <c r="C10" t="s">
        <v>7</v>
      </c>
      <c r="D10" t="s">
        <v>15</v>
      </c>
      <c r="E10" t="s">
        <v>9</v>
      </c>
      <c r="F10" t="s">
        <v>10</v>
      </c>
    </row>
    <row r="11" spans="1:6" x14ac:dyDescent="0.3">
      <c r="A11" t="s">
        <v>28</v>
      </c>
      <c r="B11" s="1">
        <v>46052.393750000003</v>
      </c>
      <c r="C11" t="s">
        <v>7</v>
      </c>
      <c r="D11" t="s">
        <v>18</v>
      </c>
      <c r="E11" t="s">
        <v>9</v>
      </c>
      <c r="F11" t="s">
        <v>20</v>
      </c>
    </row>
    <row r="12" spans="1:6" x14ac:dyDescent="0.3">
      <c r="A12" t="s">
        <v>29</v>
      </c>
      <c r="B12" s="1">
        <v>46036.424305555556</v>
      </c>
      <c r="C12" t="s">
        <v>7</v>
      </c>
      <c r="D12" t="s">
        <v>15</v>
      </c>
      <c r="E12" t="s">
        <v>19</v>
      </c>
      <c r="F12" t="s">
        <v>20</v>
      </c>
    </row>
    <row r="13" spans="1:6" x14ac:dyDescent="0.3">
      <c r="A13" t="s">
        <v>30</v>
      </c>
      <c r="B13" s="1">
        <v>46060.756249999999</v>
      </c>
      <c r="C13" t="s">
        <v>26</v>
      </c>
      <c r="D13" t="s">
        <v>22</v>
      </c>
      <c r="E13" t="s">
        <v>31</v>
      </c>
      <c r="F13" t="s">
        <v>20</v>
      </c>
    </row>
    <row r="14" spans="1:6" x14ac:dyDescent="0.3">
      <c r="A14" t="s">
        <v>32</v>
      </c>
      <c r="B14" s="1">
        <v>46065.25277777778</v>
      </c>
      <c r="C14" t="s">
        <v>7</v>
      </c>
      <c r="D14" t="s">
        <v>18</v>
      </c>
      <c r="E14" t="s">
        <v>16</v>
      </c>
      <c r="F14" t="s">
        <v>33</v>
      </c>
    </row>
    <row r="15" spans="1:6" x14ac:dyDescent="0.3">
      <c r="A15" t="s">
        <v>34</v>
      </c>
      <c r="B15" s="1">
        <v>46085.560416666667</v>
      </c>
      <c r="C15" t="s">
        <v>35</v>
      </c>
      <c r="D15" t="s">
        <v>18</v>
      </c>
      <c r="E15" t="s">
        <v>9</v>
      </c>
      <c r="F15" t="s">
        <v>13</v>
      </c>
    </row>
    <row r="16" spans="1:6" x14ac:dyDescent="0.3">
      <c r="A16" t="s">
        <v>36</v>
      </c>
      <c r="B16" s="1">
        <v>46035.074999999997</v>
      </c>
      <c r="C16" t="s">
        <v>7</v>
      </c>
      <c r="D16" t="s">
        <v>8</v>
      </c>
      <c r="E16" t="s">
        <v>19</v>
      </c>
      <c r="F16" t="s">
        <v>10</v>
      </c>
    </row>
    <row r="17" spans="1:6" x14ac:dyDescent="0.3">
      <c r="A17" t="s">
        <v>37</v>
      </c>
      <c r="B17" s="1">
        <v>46033.69027777778</v>
      </c>
      <c r="C17" t="s">
        <v>26</v>
      </c>
      <c r="D17" t="s">
        <v>22</v>
      </c>
      <c r="E17" t="s">
        <v>16</v>
      </c>
      <c r="F17" t="s">
        <v>20</v>
      </c>
    </row>
    <row r="18" spans="1:6" x14ac:dyDescent="0.3">
      <c r="A18" t="s">
        <v>38</v>
      </c>
      <c r="B18" s="1">
        <v>46057.286805555559</v>
      </c>
      <c r="C18" t="s">
        <v>26</v>
      </c>
      <c r="D18" t="s">
        <v>15</v>
      </c>
      <c r="E18" t="s">
        <v>19</v>
      </c>
      <c r="F18" t="s">
        <v>20</v>
      </c>
    </row>
    <row r="19" spans="1:6" x14ac:dyDescent="0.3">
      <c r="A19" t="s">
        <v>39</v>
      </c>
      <c r="B19" s="1">
        <v>46056.692361111112</v>
      </c>
      <c r="C19" t="s">
        <v>40</v>
      </c>
      <c r="D19" t="s">
        <v>8</v>
      </c>
      <c r="E19" t="s">
        <v>16</v>
      </c>
      <c r="F19" t="s">
        <v>33</v>
      </c>
    </row>
    <row r="20" spans="1:6" x14ac:dyDescent="0.3">
      <c r="A20" t="s">
        <v>41</v>
      </c>
      <c r="B20" s="1">
        <v>46099.0625</v>
      </c>
      <c r="C20" t="s">
        <v>7</v>
      </c>
      <c r="D20" t="s">
        <v>22</v>
      </c>
      <c r="E20" t="s">
        <v>19</v>
      </c>
      <c r="F20" t="s">
        <v>10</v>
      </c>
    </row>
    <row r="21" spans="1:6" x14ac:dyDescent="0.3">
      <c r="A21" t="s">
        <v>42</v>
      </c>
      <c r="B21" s="1">
        <v>46067.911111111112</v>
      </c>
      <c r="C21" t="s">
        <v>7</v>
      </c>
      <c r="D21" t="s">
        <v>15</v>
      </c>
      <c r="E21" t="s">
        <v>19</v>
      </c>
      <c r="F21" t="s">
        <v>13</v>
      </c>
    </row>
    <row r="22" spans="1:6" x14ac:dyDescent="0.3">
      <c r="A22" t="s">
        <v>43</v>
      </c>
      <c r="B22" s="1">
        <v>46093.374305555553</v>
      </c>
      <c r="C22" t="s">
        <v>7</v>
      </c>
      <c r="D22" t="s">
        <v>15</v>
      </c>
      <c r="E22" t="s">
        <v>9</v>
      </c>
      <c r="F22" t="s">
        <v>10</v>
      </c>
    </row>
    <row r="23" spans="1:6" x14ac:dyDescent="0.3">
      <c r="A23" t="s">
        <v>44</v>
      </c>
      <c r="B23" s="1">
        <v>46064.651388888888</v>
      </c>
      <c r="C23" t="s">
        <v>40</v>
      </c>
      <c r="D23" t="s">
        <v>22</v>
      </c>
      <c r="E23" t="s">
        <v>16</v>
      </c>
      <c r="F23" t="s">
        <v>10</v>
      </c>
    </row>
    <row r="24" spans="1:6" x14ac:dyDescent="0.3">
      <c r="A24" t="s">
        <v>45</v>
      </c>
      <c r="B24" s="1">
        <v>46095.587500000001</v>
      </c>
      <c r="C24" t="s">
        <v>7</v>
      </c>
      <c r="D24" t="s">
        <v>22</v>
      </c>
      <c r="E24" t="s">
        <v>19</v>
      </c>
      <c r="F24" t="s">
        <v>10</v>
      </c>
    </row>
    <row r="25" spans="1:6" x14ac:dyDescent="0.3">
      <c r="A25" t="s">
        <v>46</v>
      </c>
      <c r="B25" s="1">
        <v>46046.8125</v>
      </c>
      <c r="C25" t="s">
        <v>47</v>
      </c>
      <c r="D25" t="s">
        <v>15</v>
      </c>
      <c r="E25" t="s">
        <v>9</v>
      </c>
      <c r="F25" t="s">
        <v>20</v>
      </c>
    </row>
    <row r="26" spans="1:6" x14ac:dyDescent="0.3">
      <c r="A26" t="s">
        <v>48</v>
      </c>
      <c r="B26" s="1">
        <v>46091.600694444445</v>
      </c>
      <c r="C26" t="s">
        <v>35</v>
      </c>
      <c r="D26" t="s">
        <v>8</v>
      </c>
      <c r="E26" t="s">
        <v>9</v>
      </c>
      <c r="F26" t="s">
        <v>20</v>
      </c>
    </row>
    <row r="27" spans="1:6" x14ac:dyDescent="0.3">
      <c r="A27" t="s">
        <v>49</v>
      </c>
      <c r="B27" s="1">
        <v>46098.689583333333</v>
      </c>
      <c r="C27" t="s">
        <v>26</v>
      </c>
      <c r="D27" t="s">
        <v>18</v>
      </c>
      <c r="E27" t="s">
        <v>19</v>
      </c>
      <c r="F27" t="s">
        <v>10</v>
      </c>
    </row>
    <row r="28" spans="1:6" x14ac:dyDescent="0.3">
      <c r="A28" t="s">
        <v>50</v>
      </c>
      <c r="B28" s="1">
        <v>46100.800000000003</v>
      </c>
      <c r="C28" t="s">
        <v>35</v>
      </c>
      <c r="D28" t="s">
        <v>22</v>
      </c>
      <c r="E28" t="s">
        <v>9</v>
      </c>
      <c r="F28" t="s">
        <v>10</v>
      </c>
    </row>
    <row r="29" spans="1:6" x14ac:dyDescent="0.3">
      <c r="A29" t="s">
        <v>51</v>
      </c>
      <c r="B29" s="1">
        <v>46069.204861111109</v>
      </c>
      <c r="C29" t="s">
        <v>7</v>
      </c>
      <c r="D29" t="s">
        <v>22</v>
      </c>
      <c r="E29" t="s">
        <v>19</v>
      </c>
      <c r="F29" t="s">
        <v>20</v>
      </c>
    </row>
    <row r="30" spans="1:6" x14ac:dyDescent="0.3">
      <c r="A30" t="s">
        <v>52</v>
      </c>
      <c r="B30" s="1">
        <v>46031.079861111109</v>
      </c>
      <c r="C30" t="s">
        <v>47</v>
      </c>
      <c r="D30" t="s">
        <v>15</v>
      </c>
      <c r="E30" t="s">
        <v>16</v>
      </c>
      <c r="F30" t="s">
        <v>53</v>
      </c>
    </row>
    <row r="31" spans="1:6" x14ac:dyDescent="0.3">
      <c r="A31" t="s">
        <v>54</v>
      </c>
      <c r="B31" s="1">
        <v>46086.231944444444</v>
      </c>
      <c r="C31" t="s">
        <v>12</v>
      </c>
      <c r="D31" t="s">
        <v>8</v>
      </c>
      <c r="E31" t="s">
        <v>19</v>
      </c>
      <c r="F31" t="s">
        <v>33</v>
      </c>
    </row>
    <row r="32" spans="1:6" x14ac:dyDescent="0.3">
      <c r="A32" t="s">
        <v>55</v>
      </c>
      <c r="B32" s="1">
        <v>46031.373611111114</v>
      </c>
      <c r="C32" t="s">
        <v>12</v>
      </c>
      <c r="D32" t="s">
        <v>22</v>
      </c>
      <c r="E32" t="s">
        <v>19</v>
      </c>
      <c r="F32" t="s">
        <v>13</v>
      </c>
    </row>
    <row r="33" spans="1:6" x14ac:dyDescent="0.3">
      <c r="A33" t="s">
        <v>56</v>
      </c>
      <c r="B33" s="1">
        <v>46094.617361111108</v>
      </c>
      <c r="C33" t="s">
        <v>12</v>
      </c>
      <c r="D33" t="s">
        <v>18</v>
      </c>
      <c r="E33" t="s">
        <v>16</v>
      </c>
      <c r="F33" t="s">
        <v>33</v>
      </c>
    </row>
    <row r="34" spans="1:6" x14ac:dyDescent="0.3">
      <c r="A34" t="s">
        <v>57</v>
      </c>
      <c r="B34" s="1">
        <v>46023.003472222219</v>
      </c>
      <c r="C34" t="s">
        <v>35</v>
      </c>
      <c r="D34" t="s">
        <v>15</v>
      </c>
      <c r="E34" t="s">
        <v>16</v>
      </c>
      <c r="F34" t="s">
        <v>13</v>
      </c>
    </row>
    <row r="35" spans="1:6" x14ac:dyDescent="0.3">
      <c r="A35" t="s">
        <v>58</v>
      </c>
      <c r="B35" s="1">
        <v>46060.001388888886</v>
      </c>
      <c r="C35" t="s">
        <v>7</v>
      </c>
      <c r="D35" t="s">
        <v>15</v>
      </c>
      <c r="E35" t="s">
        <v>9</v>
      </c>
      <c r="F35" t="s">
        <v>13</v>
      </c>
    </row>
    <row r="36" spans="1:6" x14ac:dyDescent="0.3">
      <c r="A36" t="s">
        <v>59</v>
      </c>
      <c r="B36" s="1">
        <v>46110.147222222222</v>
      </c>
      <c r="C36" t="s">
        <v>7</v>
      </c>
      <c r="D36" t="s">
        <v>8</v>
      </c>
      <c r="E36" t="s">
        <v>19</v>
      </c>
      <c r="F36" t="s">
        <v>10</v>
      </c>
    </row>
    <row r="37" spans="1:6" x14ac:dyDescent="0.3">
      <c r="A37" t="s">
        <v>60</v>
      </c>
      <c r="B37" s="1">
        <v>46090.415277777778</v>
      </c>
      <c r="C37" t="s">
        <v>7</v>
      </c>
      <c r="D37" t="s">
        <v>18</v>
      </c>
      <c r="E37" t="s">
        <v>19</v>
      </c>
      <c r="F37" t="s">
        <v>20</v>
      </c>
    </row>
    <row r="38" spans="1:6" x14ac:dyDescent="0.3">
      <c r="A38" t="s">
        <v>61</v>
      </c>
      <c r="B38" s="1">
        <v>46060.874305555553</v>
      </c>
      <c r="C38" t="s">
        <v>7</v>
      </c>
      <c r="D38" t="s">
        <v>8</v>
      </c>
      <c r="E38" t="s">
        <v>19</v>
      </c>
      <c r="F38" t="s">
        <v>10</v>
      </c>
    </row>
    <row r="39" spans="1:6" x14ac:dyDescent="0.3">
      <c r="A39" t="s">
        <v>62</v>
      </c>
      <c r="B39" s="1">
        <v>46028.206944444442</v>
      </c>
      <c r="C39" t="s">
        <v>26</v>
      </c>
      <c r="D39" t="s">
        <v>18</v>
      </c>
      <c r="E39" t="s">
        <v>31</v>
      </c>
      <c r="F39" t="s">
        <v>10</v>
      </c>
    </row>
    <row r="40" spans="1:6" x14ac:dyDescent="0.3">
      <c r="A40" t="s">
        <v>63</v>
      </c>
      <c r="B40" s="1">
        <v>46036.873611111114</v>
      </c>
      <c r="C40" t="s">
        <v>12</v>
      </c>
      <c r="D40" t="s">
        <v>22</v>
      </c>
      <c r="E40" t="s">
        <v>16</v>
      </c>
      <c r="F40" t="s">
        <v>10</v>
      </c>
    </row>
    <row r="41" spans="1:6" x14ac:dyDescent="0.3">
      <c r="A41" t="s">
        <v>64</v>
      </c>
      <c r="B41" s="1">
        <v>46072.484722222223</v>
      </c>
      <c r="C41" t="s">
        <v>26</v>
      </c>
      <c r="D41" t="s">
        <v>22</v>
      </c>
      <c r="E41" t="s">
        <v>9</v>
      </c>
      <c r="F41" t="s">
        <v>20</v>
      </c>
    </row>
    <row r="42" spans="1:6" x14ac:dyDescent="0.3">
      <c r="A42" t="s">
        <v>65</v>
      </c>
      <c r="B42" s="1">
        <v>46089.993055555555</v>
      </c>
      <c r="C42" t="s">
        <v>7</v>
      </c>
      <c r="D42" t="s">
        <v>15</v>
      </c>
      <c r="E42" t="s">
        <v>19</v>
      </c>
      <c r="F42" t="s">
        <v>10</v>
      </c>
    </row>
    <row r="43" spans="1:6" x14ac:dyDescent="0.3">
      <c r="A43" t="s">
        <v>66</v>
      </c>
      <c r="B43" s="1">
        <v>46038.547222222223</v>
      </c>
      <c r="C43" t="s">
        <v>47</v>
      </c>
      <c r="D43" t="s">
        <v>22</v>
      </c>
      <c r="E43" t="s">
        <v>31</v>
      </c>
      <c r="F43" t="s">
        <v>13</v>
      </c>
    </row>
    <row r="44" spans="1:6" x14ac:dyDescent="0.3">
      <c r="A44" t="s">
        <v>67</v>
      </c>
      <c r="B44" s="1">
        <v>46052.072222222225</v>
      </c>
      <c r="C44" t="s">
        <v>26</v>
      </c>
      <c r="D44" t="s">
        <v>8</v>
      </c>
      <c r="E44" t="s">
        <v>16</v>
      </c>
      <c r="F44" t="s">
        <v>33</v>
      </c>
    </row>
    <row r="45" spans="1:6" x14ac:dyDescent="0.3">
      <c r="A45" t="s">
        <v>68</v>
      </c>
      <c r="B45" s="1">
        <v>46072.288888888892</v>
      </c>
      <c r="C45" t="s">
        <v>12</v>
      </c>
      <c r="D45" t="s">
        <v>8</v>
      </c>
      <c r="E45" t="s">
        <v>31</v>
      </c>
      <c r="F45" t="s">
        <v>33</v>
      </c>
    </row>
    <row r="46" spans="1:6" x14ac:dyDescent="0.3">
      <c r="A46" t="s">
        <v>69</v>
      </c>
      <c r="B46" s="1">
        <v>46033.25277777778</v>
      </c>
      <c r="C46" t="s">
        <v>7</v>
      </c>
      <c r="D46" t="s">
        <v>22</v>
      </c>
      <c r="E46" t="s">
        <v>19</v>
      </c>
      <c r="F46" t="s">
        <v>20</v>
      </c>
    </row>
    <row r="47" spans="1:6" x14ac:dyDescent="0.3">
      <c r="A47" t="s">
        <v>70</v>
      </c>
      <c r="B47" s="1">
        <v>46027.876388888886</v>
      </c>
      <c r="C47" t="s">
        <v>7</v>
      </c>
      <c r="D47" t="s">
        <v>22</v>
      </c>
      <c r="E47" t="s">
        <v>19</v>
      </c>
      <c r="F47" t="s">
        <v>13</v>
      </c>
    </row>
    <row r="48" spans="1:6" x14ac:dyDescent="0.3">
      <c r="A48" t="s">
        <v>71</v>
      </c>
      <c r="B48" s="1">
        <v>46030.806250000001</v>
      </c>
      <c r="C48" t="s">
        <v>7</v>
      </c>
      <c r="D48" t="s">
        <v>18</v>
      </c>
      <c r="E48" t="s">
        <v>16</v>
      </c>
      <c r="F48" t="s">
        <v>10</v>
      </c>
    </row>
    <row r="49" spans="1:6" x14ac:dyDescent="0.3">
      <c r="A49" t="s">
        <v>72</v>
      </c>
      <c r="B49" s="1">
        <v>46056.52847222222</v>
      </c>
      <c r="C49" t="s">
        <v>7</v>
      </c>
      <c r="D49" t="s">
        <v>8</v>
      </c>
      <c r="E49" t="s">
        <v>19</v>
      </c>
      <c r="F49" t="s">
        <v>20</v>
      </c>
    </row>
    <row r="50" spans="1:6" x14ac:dyDescent="0.3">
      <c r="A50" t="s">
        <v>73</v>
      </c>
      <c r="B50" s="1">
        <v>46047.216666666667</v>
      </c>
      <c r="C50" t="s">
        <v>7</v>
      </c>
      <c r="D50" t="s">
        <v>8</v>
      </c>
      <c r="E50" t="s">
        <v>19</v>
      </c>
      <c r="F50" t="s">
        <v>13</v>
      </c>
    </row>
    <row r="51" spans="1:6" x14ac:dyDescent="0.3">
      <c r="A51" t="s">
        <v>74</v>
      </c>
      <c r="B51" s="1">
        <v>46023.686111111114</v>
      </c>
      <c r="C51" t="s">
        <v>7</v>
      </c>
      <c r="D51" t="s">
        <v>22</v>
      </c>
      <c r="E51" t="s">
        <v>19</v>
      </c>
      <c r="F51" t="s">
        <v>10</v>
      </c>
    </row>
    <row r="52" spans="1:6" x14ac:dyDescent="0.3">
      <c r="A52" t="s">
        <v>75</v>
      </c>
      <c r="B52" s="1">
        <v>46079.947222222225</v>
      </c>
      <c r="C52" t="s">
        <v>40</v>
      </c>
      <c r="D52" t="s">
        <v>22</v>
      </c>
      <c r="E52" t="s">
        <v>16</v>
      </c>
      <c r="F52" t="s">
        <v>10</v>
      </c>
    </row>
    <row r="53" spans="1:6" x14ac:dyDescent="0.3">
      <c r="A53" t="s">
        <v>76</v>
      </c>
      <c r="B53" s="1">
        <v>46077.964583333334</v>
      </c>
      <c r="C53" t="s">
        <v>40</v>
      </c>
      <c r="D53" t="s">
        <v>15</v>
      </c>
      <c r="E53" t="s">
        <v>16</v>
      </c>
      <c r="F53" t="s">
        <v>20</v>
      </c>
    </row>
    <row r="54" spans="1:6" x14ac:dyDescent="0.3">
      <c r="A54" t="s">
        <v>77</v>
      </c>
      <c r="B54" s="1">
        <v>46066.334027777775</v>
      </c>
      <c r="C54" t="s">
        <v>47</v>
      </c>
      <c r="D54" t="s">
        <v>8</v>
      </c>
      <c r="E54" t="s">
        <v>31</v>
      </c>
      <c r="F54" t="s">
        <v>20</v>
      </c>
    </row>
    <row r="55" spans="1:6" x14ac:dyDescent="0.3">
      <c r="A55" t="s">
        <v>78</v>
      </c>
      <c r="B55" s="1">
        <v>46087.990972222222</v>
      </c>
      <c r="C55" t="s">
        <v>7</v>
      </c>
      <c r="D55" t="s">
        <v>15</v>
      </c>
      <c r="E55" t="s">
        <v>19</v>
      </c>
      <c r="F55" t="s">
        <v>20</v>
      </c>
    </row>
    <row r="56" spans="1:6" x14ac:dyDescent="0.3">
      <c r="A56" t="s">
        <v>79</v>
      </c>
      <c r="B56" s="1">
        <v>46071.019444444442</v>
      </c>
      <c r="C56" t="s">
        <v>40</v>
      </c>
      <c r="D56" t="s">
        <v>18</v>
      </c>
      <c r="E56" t="s">
        <v>16</v>
      </c>
      <c r="F56" t="s">
        <v>20</v>
      </c>
    </row>
    <row r="57" spans="1:6" x14ac:dyDescent="0.3">
      <c r="A57" t="s">
        <v>80</v>
      </c>
      <c r="B57" s="1">
        <v>46089.588888888888</v>
      </c>
      <c r="C57" t="s">
        <v>35</v>
      </c>
      <c r="D57" t="s">
        <v>18</v>
      </c>
      <c r="E57" t="s">
        <v>16</v>
      </c>
      <c r="F57" t="s">
        <v>13</v>
      </c>
    </row>
    <row r="58" spans="1:6" x14ac:dyDescent="0.3">
      <c r="A58" t="s">
        <v>81</v>
      </c>
      <c r="B58" s="1">
        <v>46072.039583333331</v>
      </c>
      <c r="C58" t="s">
        <v>40</v>
      </c>
      <c r="D58" t="s">
        <v>22</v>
      </c>
      <c r="E58" t="s">
        <v>16</v>
      </c>
      <c r="F58" t="s">
        <v>33</v>
      </c>
    </row>
    <row r="59" spans="1:6" x14ac:dyDescent="0.3">
      <c r="A59" t="s">
        <v>82</v>
      </c>
      <c r="B59" s="1">
        <v>46038.427777777775</v>
      </c>
      <c r="C59" t="s">
        <v>7</v>
      </c>
      <c r="D59" t="s">
        <v>18</v>
      </c>
      <c r="E59" t="s">
        <v>31</v>
      </c>
      <c r="F59" t="s">
        <v>33</v>
      </c>
    </row>
    <row r="60" spans="1:6" x14ac:dyDescent="0.3">
      <c r="A60" t="s">
        <v>83</v>
      </c>
      <c r="B60" s="1">
        <v>46090.65625</v>
      </c>
      <c r="C60" t="s">
        <v>40</v>
      </c>
      <c r="D60" t="s">
        <v>8</v>
      </c>
      <c r="E60" t="s">
        <v>16</v>
      </c>
      <c r="F60" t="s">
        <v>10</v>
      </c>
    </row>
    <row r="61" spans="1:6" x14ac:dyDescent="0.3">
      <c r="A61" t="s">
        <v>84</v>
      </c>
      <c r="B61" s="1">
        <v>46072.563888888886</v>
      </c>
      <c r="C61" t="s">
        <v>7</v>
      </c>
      <c r="D61" t="s">
        <v>22</v>
      </c>
      <c r="E61" t="s">
        <v>19</v>
      </c>
      <c r="F61" t="s">
        <v>20</v>
      </c>
    </row>
    <row r="62" spans="1:6" x14ac:dyDescent="0.3">
      <c r="A62" t="s">
        <v>85</v>
      </c>
      <c r="B62" s="1">
        <v>46089.047222222223</v>
      </c>
      <c r="C62" t="s">
        <v>12</v>
      </c>
      <c r="D62" t="s">
        <v>22</v>
      </c>
      <c r="E62" t="s">
        <v>9</v>
      </c>
      <c r="F62" t="s">
        <v>13</v>
      </c>
    </row>
    <row r="63" spans="1:6" x14ac:dyDescent="0.3">
      <c r="A63" t="s">
        <v>86</v>
      </c>
      <c r="B63" s="1">
        <v>46096.6</v>
      </c>
      <c r="C63" t="s">
        <v>35</v>
      </c>
      <c r="D63" t="s">
        <v>22</v>
      </c>
      <c r="E63" t="s">
        <v>9</v>
      </c>
      <c r="F63" t="s">
        <v>20</v>
      </c>
    </row>
    <row r="64" spans="1:6" x14ac:dyDescent="0.3">
      <c r="A64" t="s">
        <v>87</v>
      </c>
      <c r="B64" s="1">
        <v>46041.349305555559</v>
      </c>
      <c r="C64" t="s">
        <v>40</v>
      </c>
      <c r="D64" t="s">
        <v>8</v>
      </c>
      <c r="E64" t="s">
        <v>16</v>
      </c>
      <c r="F64" t="s">
        <v>13</v>
      </c>
    </row>
    <row r="65" spans="1:6" x14ac:dyDescent="0.3">
      <c r="A65" t="s">
        <v>88</v>
      </c>
      <c r="B65" s="1">
        <v>46107.156944444447</v>
      </c>
      <c r="C65" t="s">
        <v>7</v>
      </c>
      <c r="D65" t="s">
        <v>22</v>
      </c>
      <c r="E65" t="s">
        <v>9</v>
      </c>
      <c r="F65" t="s">
        <v>10</v>
      </c>
    </row>
    <row r="66" spans="1:6" x14ac:dyDescent="0.3">
      <c r="A66" t="s">
        <v>89</v>
      </c>
      <c r="B66" s="1">
        <v>46078.998611111114</v>
      </c>
      <c r="C66" t="s">
        <v>7</v>
      </c>
      <c r="D66" t="s">
        <v>8</v>
      </c>
      <c r="E66" t="s">
        <v>19</v>
      </c>
      <c r="F66" t="s">
        <v>13</v>
      </c>
    </row>
    <row r="67" spans="1:6" x14ac:dyDescent="0.3">
      <c r="A67" t="s">
        <v>90</v>
      </c>
      <c r="B67" s="1">
        <v>46070.479861111111</v>
      </c>
      <c r="C67" t="s">
        <v>47</v>
      </c>
      <c r="D67" t="s">
        <v>18</v>
      </c>
      <c r="E67" t="s">
        <v>9</v>
      </c>
      <c r="F67" t="s">
        <v>10</v>
      </c>
    </row>
    <row r="68" spans="1:6" x14ac:dyDescent="0.3">
      <c r="A68" t="s">
        <v>91</v>
      </c>
      <c r="B68" s="1">
        <v>46034.80972222222</v>
      </c>
      <c r="C68" t="s">
        <v>35</v>
      </c>
      <c r="D68" t="s">
        <v>18</v>
      </c>
      <c r="E68" t="s">
        <v>31</v>
      </c>
      <c r="F68" t="s">
        <v>10</v>
      </c>
    </row>
    <row r="69" spans="1:6" x14ac:dyDescent="0.3">
      <c r="A69" t="s">
        <v>92</v>
      </c>
      <c r="B69" s="1">
        <v>46089.734722222223</v>
      </c>
      <c r="C69" t="s">
        <v>7</v>
      </c>
      <c r="D69" t="s">
        <v>22</v>
      </c>
      <c r="E69" t="s">
        <v>19</v>
      </c>
      <c r="F69" t="s">
        <v>10</v>
      </c>
    </row>
    <row r="70" spans="1:6" x14ac:dyDescent="0.3">
      <c r="A70" t="s">
        <v>93</v>
      </c>
      <c r="B70" s="1">
        <v>46100.811805555553</v>
      </c>
      <c r="C70" t="s">
        <v>35</v>
      </c>
      <c r="D70" t="s">
        <v>8</v>
      </c>
      <c r="E70" t="s">
        <v>19</v>
      </c>
      <c r="F70" t="s">
        <v>20</v>
      </c>
    </row>
    <row r="71" spans="1:6" x14ac:dyDescent="0.3">
      <c r="A71" t="s">
        <v>94</v>
      </c>
      <c r="B71" s="1">
        <v>46040.104166666664</v>
      </c>
      <c r="C71" t="s">
        <v>35</v>
      </c>
      <c r="D71" t="s">
        <v>8</v>
      </c>
      <c r="E71" t="s">
        <v>31</v>
      </c>
      <c r="F71" t="s">
        <v>20</v>
      </c>
    </row>
    <row r="72" spans="1:6" x14ac:dyDescent="0.3">
      <c r="A72" t="s">
        <v>95</v>
      </c>
      <c r="B72" s="1">
        <v>46111.070833333331</v>
      </c>
      <c r="C72" t="s">
        <v>7</v>
      </c>
      <c r="D72" t="s">
        <v>8</v>
      </c>
      <c r="E72" t="s">
        <v>19</v>
      </c>
      <c r="F72" t="s">
        <v>33</v>
      </c>
    </row>
    <row r="73" spans="1:6" x14ac:dyDescent="0.3">
      <c r="A73" t="s">
        <v>96</v>
      </c>
      <c r="B73" s="1">
        <v>46048.189583333333</v>
      </c>
      <c r="C73" t="s">
        <v>7</v>
      </c>
      <c r="D73" t="s">
        <v>15</v>
      </c>
      <c r="E73" t="s">
        <v>19</v>
      </c>
      <c r="F73" t="s">
        <v>10</v>
      </c>
    </row>
    <row r="74" spans="1:6" x14ac:dyDescent="0.3">
      <c r="A74" t="s">
        <v>97</v>
      </c>
      <c r="B74" s="1">
        <v>46036.775694444441</v>
      </c>
      <c r="C74" t="s">
        <v>7</v>
      </c>
      <c r="D74" t="s">
        <v>15</v>
      </c>
      <c r="E74" t="s">
        <v>19</v>
      </c>
      <c r="F74" t="s">
        <v>33</v>
      </c>
    </row>
    <row r="75" spans="1:6" x14ac:dyDescent="0.3">
      <c r="A75" t="s">
        <v>98</v>
      </c>
      <c r="B75" s="1">
        <v>46093.72152777778</v>
      </c>
      <c r="C75" t="s">
        <v>40</v>
      </c>
      <c r="D75" t="s">
        <v>22</v>
      </c>
      <c r="E75" t="s">
        <v>16</v>
      </c>
      <c r="F75" t="s">
        <v>13</v>
      </c>
    </row>
    <row r="76" spans="1:6" x14ac:dyDescent="0.3">
      <c r="A76" t="s">
        <v>99</v>
      </c>
      <c r="B76" s="1">
        <v>46095.513194444444</v>
      </c>
      <c r="C76" t="s">
        <v>7</v>
      </c>
      <c r="D76" t="s">
        <v>15</v>
      </c>
      <c r="E76" t="s">
        <v>19</v>
      </c>
      <c r="F76" t="s">
        <v>20</v>
      </c>
    </row>
    <row r="77" spans="1:6" x14ac:dyDescent="0.3">
      <c r="A77" t="s">
        <v>100</v>
      </c>
      <c r="B77" s="1">
        <v>46084.245833333334</v>
      </c>
      <c r="C77" t="s">
        <v>40</v>
      </c>
      <c r="D77" t="s">
        <v>8</v>
      </c>
      <c r="E77" t="s">
        <v>16</v>
      </c>
      <c r="F77" t="s">
        <v>10</v>
      </c>
    </row>
    <row r="78" spans="1:6" x14ac:dyDescent="0.3">
      <c r="A78" t="s">
        <v>101</v>
      </c>
      <c r="B78" s="1">
        <v>46066.481944444444</v>
      </c>
      <c r="C78" t="s">
        <v>7</v>
      </c>
      <c r="D78" t="s">
        <v>22</v>
      </c>
      <c r="E78" t="s">
        <v>19</v>
      </c>
      <c r="F78" t="s">
        <v>10</v>
      </c>
    </row>
    <row r="79" spans="1:6" x14ac:dyDescent="0.3">
      <c r="A79" t="s">
        <v>102</v>
      </c>
      <c r="B79" s="1">
        <v>46054.230555555558</v>
      </c>
      <c r="C79" t="s">
        <v>40</v>
      </c>
      <c r="D79" t="s">
        <v>15</v>
      </c>
      <c r="E79" t="s">
        <v>16</v>
      </c>
      <c r="F79" t="s">
        <v>10</v>
      </c>
    </row>
    <row r="80" spans="1:6" x14ac:dyDescent="0.3">
      <c r="A80" t="s">
        <v>103</v>
      </c>
      <c r="B80" s="1">
        <v>46079.553472222222</v>
      </c>
      <c r="C80" t="s">
        <v>7</v>
      </c>
      <c r="D80" t="s">
        <v>8</v>
      </c>
      <c r="E80" t="s">
        <v>19</v>
      </c>
      <c r="F80" t="s">
        <v>10</v>
      </c>
    </row>
    <row r="81" spans="1:6" x14ac:dyDescent="0.3">
      <c r="A81" t="s">
        <v>104</v>
      </c>
      <c r="B81" s="1">
        <v>46061.905555555553</v>
      </c>
      <c r="C81" t="s">
        <v>26</v>
      </c>
      <c r="D81" t="s">
        <v>18</v>
      </c>
      <c r="E81" t="s">
        <v>9</v>
      </c>
      <c r="F81" t="s">
        <v>20</v>
      </c>
    </row>
    <row r="82" spans="1:6" x14ac:dyDescent="0.3">
      <c r="A82" t="s">
        <v>105</v>
      </c>
      <c r="B82" s="1">
        <v>46058.251388888886</v>
      </c>
      <c r="C82" t="s">
        <v>40</v>
      </c>
      <c r="D82" t="s">
        <v>18</v>
      </c>
      <c r="E82" t="s">
        <v>16</v>
      </c>
      <c r="F82" t="s">
        <v>20</v>
      </c>
    </row>
    <row r="83" spans="1:6" x14ac:dyDescent="0.3">
      <c r="A83" t="s">
        <v>106</v>
      </c>
      <c r="B83" s="1">
        <v>46041.581250000003</v>
      </c>
      <c r="C83" t="s">
        <v>7</v>
      </c>
      <c r="D83" t="s">
        <v>15</v>
      </c>
      <c r="E83" t="s">
        <v>9</v>
      </c>
      <c r="F83" t="s">
        <v>13</v>
      </c>
    </row>
    <row r="84" spans="1:6" x14ac:dyDescent="0.3">
      <c r="A84" t="s">
        <v>107</v>
      </c>
      <c r="B84" s="1">
        <v>46093.493055555555</v>
      </c>
      <c r="C84" t="s">
        <v>40</v>
      </c>
      <c r="D84" t="s">
        <v>15</v>
      </c>
      <c r="E84" t="s">
        <v>16</v>
      </c>
      <c r="F84" t="s">
        <v>20</v>
      </c>
    </row>
    <row r="85" spans="1:6" x14ac:dyDescent="0.3">
      <c r="A85" t="s">
        <v>108</v>
      </c>
      <c r="B85" s="1">
        <v>46025.9375</v>
      </c>
      <c r="C85" t="s">
        <v>35</v>
      </c>
      <c r="D85" t="s">
        <v>15</v>
      </c>
      <c r="E85" t="s">
        <v>19</v>
      </c>
      <c r="F85" t="s">
        <v>10</v>
      </c>
    </row>
    <row r="86" spans="1:6" x14ac:dyDescent="0.3">
      <c r="A86" t="s">
        <v>109</v>
      </c>
      <c r="B86" s="1">
        <v>46026.568749999999</v>
      </c>
      <c r="C86" t="s">
        <v>7</v>
      </c>
      <c r="D86" t="s">
        <v>15</v>
      </c>
      <c r="E86" t="s">
        <v>16</v>
      </c>
      <c r="F86" t="s">
        <v>13</v>
      </c>
    </row>
    <row r="87" spans="1:6" x14ac:dyDescent="0.3">
      <c r="A87" t="s">
        <v>110</v>
      </c>
      <c r="B87" s="1">
        <v>46112.680555555555</v>
      </c>
      <c r="C87" t="s">
        <v>7</v>
      </c>
      <c r="D87" t="s">
        <v>22</v>
      </c>
      <c r="E87" t="s">
        <v>16</v>
      </c>
      <c r="F87" t="s">
        <v>33</v>
      </c>
    </row>
    <row r="88" spans="1:6" x14ac:dyDescent="0.3">
      <c r="A88" t="s">
        <v>111</v>
      </c>
      <c r="B88" s="1">
        <v>46067.23541666667</v>
      </c>
      <c r="C88" t="s">
        <v>40</v>
      </c>
      <c r="D88" t="s">
        <v>8</v>
      </c>
      <c r="E88" t="s">
        <v>16</v>
      </c>
      <c r="F88" t="s">
        <v>10</v>
      </c>
    </row>
    <row r="89" spans="1:6" x14ac:dyDescent="0.3">
      <c r="A89" t="s">
        <v>112</v>
      </c>
      <c r="B89" s="1">
        <v>46029.506944444445</v>
      </c>
      <c r="C89" t="s">
        <v>7</v>
      </c>
      <c r="D89" t="s">
        <v>15</v>
      </c>
      <c r="E89" t="s">
        <v>19</v>
      </c>
      <c r="F89" t="s">
        <v>10</v>
      </c>
    </row>
    <row r="90" spans="1:6" x14ac:dyDescent="0.3">
      <c r="A90" t="s">
        <v>113</v>
      </c>
      <c r="B90" s="1">
        <v>46080.427777777775</v>
      </c>
      <c r="C90" t="s">
        <v>12</v>
      </c>
      <c r="D90" t="s">
        <v>15</v>
      </c>
      <c r="E90" t="s">
        <v>16</v>
      </c>
      <c r="F90" t="s">
        <v>10</v>
      </c>
    </row>
    <row r="91" spans="1:6" x14ac:dyDescent="0.3">
      <c r="A91" t="s">
        <v>114</v>
      </c>
      <c r="B91" s="1">
        <v>46094.313194444447</v>
      </c>
      <c r="C91" t="s">
        <v>7</v>
      </c>
      <c r="D91" t="s">
        <v>15</v>
      </c>
      <c r="E91" t="s">
        <v>19</v>
      </c>
      <c r="F91" t="s">
        <v>13</v>
      </c>
    </row>
    <row r="92" spans="1:6" x14ac:dyDescent="0.3">
      <c r="A92" t="s">
        <v>115</v>
      </c>
      <c r="B92" s="1">
        <v>46106.818749999999</v>
      </c>
      <c r="C92" t="s">
        <v>7</v>
      </c>
      <c r="D92" t="s">
        <v>22</v>
      </c>
      <c r="E92" t="s">
        <v>9</v>
      </c>
      <c r="F92" t="s">
        <v>20</v>
      </c>
    </row>
    <row r="93" spans="1:6" x14ac:dyDescent="0.3">
      <c r="A93" t="s">
        <v>116</v>
      </c>
      <c r="B93" s="1">
        <v>46061.822916666664</v>
      </c>
      <c r="C93" t="s">
        <v>7</v>
      </c>
      <c r="D93" t="s">
        <v>18</v>
      </c>
      <c r="E93" t="s">
        <v>19</v>
      </c>
      <c r="F93" t="s">
        <v>10</v>
      </c>
    </row>
    <row r="94" spans="1:6" x14ac:dyDescent="0.3">
      <c r="A94" t="s">
        <v>117</v>
      </c>
      <c r="B94" s="1">
        <v>46044.615277777775</v>
      </c>
      <c r="C94" t="s">
        <v>7</v>
      </c>
      <c r="D94" t="s">
        <v>8</v>
      </c>
      <c r="E94" t="s">
        <v>19</v>
      </c>
      <c r="F94" t="s">
        <v>13</v>
      </c>
    </row>
    <row r="95" spans="1:6" x14ac:dyDescent="0.3">
      <c r="A95" t="s">
        <v>118</v>
      </c>
      <c r="B95" s="1">
        <v>46102.206944444442</v>
      </c>
      <c r="C95" t="s">
        <v>12</v>
      </c>
      <c r="D95" t="s">
        <v>15</v>
      </c>
      <c r="E95" t="s">
        <v>9</v>
      </c>
      <c r="F95" t="s">
        <v>10</v>
      </c>
    </row>
    <row r="96" spans="1:6" x14ac:dyDescent="0.3">
      <c r="A96" t="s">
        <v>119</v>
      </c>
      <c r="B96" s="1">
        <v>46071.030555555553</v>
      </c>
      <c r="C96" t="s">
        <v>26</v>
      </c>
      <c r="D96" t="s">
        <v>8</v>
      </c>
      <c r="E96" t="s">
        <v>19</v>
      </c>
      <c r="F96" t="s">
        <v>10</v>
      </c>
    </row>
    <row r="97" spans="1:6" x14ac:dyDescent="0.3">
      <c r="A97" t="s">
        <v>120</v>
      </c>
      <c r="B97" s="1">
        <v>46102.081250000003</v>
      </c>
      <c r="C97" t="s">
        <v>7</v>
      </c>
      <c r="D97" t="s">
        <v>22</v>
      </c>
      <c r="E97" t="s">
        <v>19</v>
      </c>
      <c r="F97" t="s">
        <v>10</v>
      </c>
    </row>
    <row r="98" spans="1:6" x14ac:dyDescent="0.3">
      <c r="A98" t="s">
        <v>121</v>
      </c>
      <c r="B98" s="1">
        <v>46030.302777777775</v>
      </c>
      <c r="C98" t="s">
        <v>7</v>
      </c>
      <c r="D98" t="s">
        <v>8</v>
      </c>
      <c r="E98" t="s">
        <v>19</v>
      </c>
      <c r="F98" t="s">
        <v>20</v>
      </c>
    </row>
    <row r="99" spans="1:6" x14ac:dyDescent="0.3">
      <c r="A99" t="s">
        <v>122</v>
      </c>
      <c r="B99" s="1">
        <v>46070.293055555558</v>
      </c>
      <c r="C99" t="s">
        <v>7</v>
      </c>
      <c r="D99" t="s">
        <v>8</v>
      </c>
      <c r="E99" t="s">
        <v>19</v>
      </c>
      <c r="F99" t="s">
        <v>20</v>
      </c>
    </row>
    <row r="100" spans="1:6" x14ac:dyDescent="0.3">
      <c r="A100" t="s">
        <v>123</v>
      </c>
      <c r="B100" s="1">
        <v>46033.899305555555</v>
      </c>
      <c r="C100" t="s">
        <v>35</v>
      </c>
      <c r="D100" t="s">
        <v>18</v>
      </c>
      <c r="E100" t="s">
        <v>9</v>
      </c>
      <c r="F100" t="s">
        <v>10</v>
      </c>
    </row>
    <row r="101" spans="1:6" x14ac:dyDescent="0.3">
      <c r="A101" t="s">
        <v>124</v>
      </c>
      <c r="B101" s="1">
        <v>46104.01666666667</v>
      </c>
      <c r="C101" t="s">
        <v>7</v>
      </c>
      <c r="D101" t="s">
        <v>18</v>
      </c>
      <c r="E101" t="s">
        <v>19</v>
      </c>
      <c r="F101" t="s">
        <v>33</v>
      </c>
    </row>
    <row r="102" spans="1:6" x14ac:dyDescent="0.3">
      <c r="A102" t="s">
        <v>125</v>
      </c>
      <c r="B102" s="1">
        <v>46082.776388888888</v>
      </c>
      <c r="C102" t="s">
        <v>7</v>
      </c>
      <c r="D102" t="s">
        <v>18</v>
      </c>
      <c r="E102" t="s">
        <v>19</v>
      </c>
      <c r="F102" t="s">
        <v>20</v>
      </c>
    </row>
    <row r="103" spans="1:6" x14ac:dyDescent="0.3">
      <c r="A103" t="s">
        <v>126</v>
      </c>
      <c r="B103" s="1">
        <v>46072.90347222222</v>
      </c>
      <c r="C103" t="s">
        <v>47</v>
      </c>
      <c r="D103" t="s">
        <v>18</v>
      </c>
      <c r="E103" t="s">
        <v>16</v>
      </c>
      <c r="F103" t="s">
        <v>10</v>
      </c>
    </row>
    <row r="104" spans="1:6" x14ac:dyDescent="0.3">
      <c r="A104" t="s">
        <v>127</v>
      </c>
      <c r="B104" s="1">
        <v>46113.652777777781</v>
      </c>
      <c r="C104" t="s">
        <v>35</v>
      </c>
      <c r="D104" t="s">
        <v>22</v>
      </c>
      <c r="E104" t="s">
        <v>9</v>
      </c>
      <c r="F104" t="s">
        <v>10</v>
      </c>
    </row>
    <row r="105" spans="1:6" x14ac:dyDescent="0.3">
      <c r="A105" t="s">
        <v>128</v>
      </c>
      <c r="B105" s="1">
        <v>46102.241666666669</v>
      </c>
      <c r="C105" t="s">
        <v>35</v>
      </c>
      <c r="D105" t="s">
        <v>15</v>
      </c>
      <c r="E105" t="s">
        <v>31</v>
      </c>
      <c r="F105" t="s">
        <v>13</v>
      </c>
    </row>
    <row r="106" spans="1:6" x14ac:dyDescent="0.3">
      <c r="A106" t="s">
        <v>129</v>
      </c>
      <c r="B106" s="1">
        <v>46076.193749999999</v>
      </c>
      <c r="C106" t="s">
        <v>7</v>
      </c>
      <c r="D106" t="s">
        <v>8</v>
      </c>
      <c r="E106" t="s">
        <v>19</v>
      </c>
      <c r="F106" t="s">
        <v>13</v>
      </c>
    </row>
    <row r="107" spans="1:6" x14ac:dyDescent="0.3">
      <c r="A107" t="s">
        <v>130</v>
      </c>
      <c r="B107" s="1">
        <v>46066.964583333334</v>
      </c>
      <c r="C107" t="s">
        <v>7</v>
      </c>
      <c r="D107" t="s">
        <v>22</v>
      </c>
      <c r="E107" t="s">
        <v>19</v>
      </c>
      <c r="F107" t="s">
        <v>10</v>
      </c>
    </row>
    <row r="108" spans="1:6" x14ac:dyDescent="0.3">
      <c r="A108" t="s">
        <v>131</v>
      </c>
      <c r="B108" s="1">
        <v>46108.75</v>
      </c>
      <c r="C108" t="s">
        <v>12</v>
      </c>
      <c r="D108" t="s">
        <v>15</v>
      </c>
      <c r="E108" t="s">
        <v>19</v>
      </c>
      <c r="F108" t="s">
        <v>33</v>
      </c>
    </row>
    <row r="109" spans="1:6" x14ac:dyDescent="0.3">
      <c r="A109" t="s">
        <v>132</v>
      </c>
      <c r="B109" s="1">
        <v>46048.496527777781</v>
      </c>
      <c r="C109" t="s">
        <v>40</v>
      </c>
      <c r="D109" t="s">
        <v>22</v>
      </c>
      <c r="E109" t="s">
        <v>16</v>
      </c>
      <c r="F109" t="s">
        <v>20</v>
      </c>
    </row>
    <row r="110" spans="1:6" x14ac:dyDescent="0.3">
      <c r="A110" t="s">
        <v>133</v>
      </c>
      <c r="B110" s="1">
        <v>46085.779166666667</v>
      </c>
      <c r="C110" t="s">
        <v>47</v>
      </c>
      <c r="D110" t="s">
        <v>22</v>
      </c>
      <c r="E110" t="s">
        <v>19</v>
      </c>
      <c r="F110" t="s">
        <v>10</v>
      </c>
    </row>
    <row r="111" spans="1:6" x14ac:dyDescent="0.3">
      <c r="A111" t="s">
        <v>134</v>
      </c>
      <c r="B111" s="1">
        <v>46100.502083333333</v>
      </c>
      <c r="C111" t="s">
        <v>7</v>
      </c>
      <c r="D111" t="s">
        <v>18</v>
      </c>
      <c r="E111" t="s">
        <v>19</v>
      </c>
      <c r="F111" t="s">
        <v>53</v>
      </c>
    </row>
    <row r="112" spans="1:6" x14ac:dyDescent="0.3">
      <c r="A112" t="s">
        <v>135</v>
      </c>
      <c r="B112" s="1">
        <v>46031.304166666669</v>
      </c>
      <c r="C112" t="s">
        <v>7</v>
      </c>
      <c r="D112" t="s">
        <v>22</v>
      </c>
      <c r="E112" t="s">
        <v>19</v>
      </c>
      <c r="F112" t="s">
        <v>20</v>
      </c>
    </row>
    <row r="113" spans="1:6" x14ac:dyDescent="0.3">
      <c r="A113" t="s">
        <v>136</v>
      </c>
      <c r="B113" s="1">
        <v>46027.936111111114</v>
      </c>
      <c r="C113" t="s">
        <v>12</v>
      </c>
      <c r="D113" t="s">
        <v>18</v>
      </c>
      <c r="E113" t="s">
        <v>9</v>
      </c>
      <c r="F113" t="s">
        <v>10</v>
      </c>
    </row>
    <row r="114" spans="1:6" x14ac:dyDescent="0.3">
      <c r="A114" t="s">
        <v>137</v>
      </c>
      <c r="B114" s="1">
        <v>46029.913194444445</v>
      </c>
      <c r="C114" t="s">
        <v>7</v>
      </c>
      <c r="D114" t="s">
        <v>8</v>
      </c>
      <c r="E114" t="s">
        <v>19</v>
      </c>
      <c r="F114" t="s">
        <v>10</v>
      </c>
    </row>
    <row r="115" spans="1:6" x14ac:dyDescent="0.3">
      <c r="A115" t="s">
        <v>138</v>
      </c>
      <c r="B115" s="1">
        <v>46023.42291666667</v>
      </c>
      <c r="C115" t="s">
        <v>26</v>
      </c>
      <c r="D115" t="s">
        <v>8</v>
      </c>
      <c r="E115" t="s">
        <v>31</v>
      </c>
      <c r="F115" t="s">
        <v>10</v>
      </c>
    </row>
    <row r="116" spans="1:6" x14ac:dyDescent="0.3">
      <c r="A116" t="s">
        <v>139</v>
      </c>
      <c r="B116" s="1">
        <v>46070.077777777777</v>
      </c>
      <c r="C116" t="s">
        <v>7</v>
      </c>
      <c r="D116" t="s">
        <v>18</v>
      </c>
      <c r="E116" t="s">
        <v>16</v>
      </c>
      <c r="F116" t="s">
        <v>20</v>
      </c>
    </row>
    <row r="117" spans="1:6" x14ac:dyDescent="0.3">
      <c r="A117" t="s">
        <v>140</v>
      </c>
      <c r="B117" s="1">
        <v>46059.606249999997</v>
      </c>
      <c r="C117" t="s">
        <v>7</v>
      </c>
      <c r="D117" t="s">
        <v>22</v>
      </c>
      <c r="E117" t="s">
        <v>19</v>
      </c>
      <c r="F117" t="s">
        <v>20</v>
      </c>
    </row>
    <row r="118" spans="1:6" x14ac:dyDescent="0.3">
      <c r="A118" t="s">
        <v>141</v>
      </c>
      <c r="B118" s="1">
        <v>46057.318749999999</v>
      </c>
      <c r="C118" t="s">
        <v>7</v>
      </c>
      <c r="D118" t="s">
        <v>22</v>
      </c>
      <c r="E118" t="s">
        <v>19</v>
      </c>
      <c r="F118" t="s">
        <v>33</v>
      </c>
    </row>
    <row r="119" spans="1:6" x14ac:dyDescent="0.3">
      <c r="A119" t="s">
        <v>142</v>
      </c>
      <c r="B119" s="1">
        <v>46054.143055555556</v>
      </c>
      <c r="C119" t="s">
        <v>40</v>
      </c>
      <c r="D119" t="s">
        <v>22</v>
      </c>
      <c r="E119" t="s">
        <v>16</v>
      </c>
      <c r="F119" t="s">
        <v>13</v>
      </c>
    </row>
    <row r="120" spans="1:6" x14ac:dyDescent="0.3">
      <c r="A120" t="s">
        <v>143</v>
      </c>
      <c r="B120" s="1">
        <v>46076.325694444444</v>
      </c>
      <c r="C120" t="s">
        <v>12</v>
      </c>
      <c r="D120" t="s">
        <v>22</v>
      </c>
      <c r="E120" t="s">
        <v>16</v>
      </c>
      <c r="F120" t="s">
        <v>33</v>
      </c>
    </row>
    <row r="121" spans="1:6" x14ac:dyDescent="0.3">
      <c r="A121" t="s">
        <v>144</v>
      </c>
      <c r="B121" s="1">
        <v>46030.77847222222</v>
      </c>
      <c r="C121" t="s">
        <v>26</v>
      </c>
      <c r="D121" t="s">
        <v>8</v>
      </c>
      <c r="E121" t="s">
        <v>9</v>
      </c>
      <c r="F121" t="s">
        <v>20</v>
      </c>
    </row>
    <row r="122" spans="1:6" x14ac:dyDescent="0.3">
      <c r="A122" t="s">
        <v>145</v>
      </c>
      <c r="B122" s="1">
        <v>46074.869444444441</v>
      </c>
      <c r="C122" t="s">
        <v>35</v>
      </c>
      <c r="D122" t="s">
        <v>18</v>
      </c>
      <c r="E122" t="s">
        <v>31</v>
      </c>
      <c r="F122" t="s">
        <v>10</v>
      </c>
    </row>
    <row r="123" spans="1:6" x14ac:dyDescent="0.3">
      <c r="A123" t="s">
        <v>146</v>
      </c>
      <c r="B123" s="1">
        <v>46046.279166666667</v>
      </c>
      <c r="C123" t="s">
        <v>47</v>
      </c>
      <c r="D123" t="s">
        <v>8</v>
      </c>
      <c r="E123" t="s">
        <v>16</v>
      </c>
      <c r="F123" t="s">
        <v>10</v>
      </c>
    </row>
    <row r="124" spans="1:6" x14ac:dyDescent="0.3">
      <c r="A124" t="s">
        <v>147</v>
      </c>
      <c r="B124" s="1">
        <v>46080.362500000003</v>
      </c>
      <c r="C124" t="s">
        <v>7</v>
      </c>
      <c r="D124" t="s">
        <v>18</v>
      </c>
      <c r="E124" t="s">
        <v>9</v>
      </c>
      <c r="F124" t="s">
        <v>20</v>
      </c>
    </row>
    <row r="125" spans="1:6" x14ac:dyDescent="0.3">
      <c r="A125" t="s">
        <v>148</v>
      </c>
      <c r="B125" s="1">
        <v>46083.400694444441</v>
      </c>
      <c r="C125" t="s">
        <v>7</v>
      </c>
      <c r="D125" t="s">
        <v>22</v>
      </c>
      <c r="E125" t="s">
        <v>19</v>
      </c>
      <c r="F125" t="s">
        <v>10</v>
      </c>
    </row>
    <row r="126" spans="1:6" x14ac:dyDescent="0.3">
      <c r="A126" t="s">
        <v>149</v>
      </c>
      <c r="B126" s="1">
        <v>46069.061805555553</v>
      </c>
      <c r="C126" t="s">
        <v>26</v>
      </c>
      <c r="D126" t="s">
        <v>8</v>
      </c>
      <c r="E126" t="s">
        <v>31</v>
      </c>
      <c r="F126" t="s">
        <v>13</v>
      </c>
    </row>
    <row r="127" spans="1:6" x14ac:dyDescent="0.3">
      <c r="A127" t="s">
        <v>150</v>
      </c>
      <c r="B127" s="1">
        <v>46026.542361111111</v>
      </c>
      <c r="C127" t="s">
        <v>26</v>
      </c>
      <c r="D127" t="s">
        <v>15</v>
      </c>
      <c r="E127" t="s">
        <v>16</v>
      </c>
      <c r="F127" t="s">
        <v>20</v>
      </c>
    </row>
    <row r="128" spans="1:6" x14ac:dyDescent="0.3">
      <c r="A128" t="s">
        <v>151</v>
      </c>
      <c r="B128" s="1">
        <v>46083.943749999999</v>
      </c>
      <c r="C128" t="s">
        <v>7</v>
      </c>
      <c r="D128" t="s">
        <v>22</v>
      </c>
      <c r="E128" t="s">
        <v>19</v>
      </c>
      <c r="F128" t="s">
        <v>10</v>
      </c>
    </row>
    <row r="129" spans="1:6" x14ac:dyDescent="0.3">
      <c r="A129" t="s">
        <v>152</v>
      </c>
      <c r="B129" s="1">
        <v>46042.486805555556</v>
      </c>
      <c r="C129" t="s">
        <v>40</v>
      </c>
      <c r="D129" t="s">
        <v>18</v>
      </c>
      <c r="E129" t="s">
        <v>16</v>
      </c>
      <c r="F129" t="s">
        <v>10</v>
      </c>
    </row>
    <row r="130" spans="1:6" x14ac:dyDescent="0.3">
      <c r="A130" t="s">
        <v>153</v>
      </c>
      <c r="B130" s="1">
        <v>46061.822916666664</v>
      </c>
      <c r="C130" t="s">
        <v>12</v>
      </c>
      <c r="D130" t="s">
        <v>18</v>
      </c>
      <c r="E130" t="s">
        <v>16</v>
      </c>
      <c r="F130" t="s">
        <v>10</v>
      </c>
    </row>
    <row r="131" spans="1:6" x14ac:dyDescent="0.3">
      <c r="A131" t="s">
        <v>154</v>
      </c>
      <c r="B131" s="1">
        <v>46031.113888888889</v>
      </c>
      <c r="C131" t="s">
        <v>7</v>
      </c>
      <c r="D131" t="s">
        <v>22</v>
      </c>
      <c r="E131" t="s">
        <v>19</v>
      </c>
      <c r="F131" t="s">
        <v>20</v>
      </c>
    </row>
    <row r="132" spans="1:6" x14ac:dyDescent="0.3">
      <c r="A132" t="s">
        <v>155</v>
      </c>
      <c r="B132" s="1">
        <v>46057.685416666667</v>
      </c>
      <c r="C132" t="s">
        <v>7</v>
      </c>
      <c r="D132" t="s">
        <v>22</v>
      </c>
      <c r="E132" t="s">
        <v>19</v>
      </c>
      <c r="F132" t="s">
        <v>13</v>
      </c>
    </row>
    <row r="133" spans="1:6" x14ac:dyDescent="0.3">
      <c r="A133" t="s">
        <v>156</v>
      </c>
      <c r="B133" s="1">
        <v>46077.607638888891</v>
      </c>
      <c r="C133" t="s">
        <v>7</v>
      </c>
      <c r="D133" t="s">
        <v>22</v>
      </c>
      <c r="E133" t="s">
        <v>19</v>
      </c>
      <c r="F133" t="s">
        <v>33</v>
      </c>
    </row>
    <row r="134" spans="1:6" x14ac:dyDescent="0.3">
      <c r="A134" t="s">
        <v>157</v>
      </c>
      <c r="B134" s="1">
        <v>46100.324999999997</v>
      </c>
      <c r="C134" t="s">
        <v>35</v>
      </c>
      <c r="D134" t="s">
        <v>22</v>
      </c>
      <c r="E134" t="s">
        <v>9</v>
      </c>
      <c r="F134" t="s">
        <v>10</v>
      </c>
    </row>
    <row r="135" spans="1:6" x14ac:dyDescent="0.3">
      <c r="A135" t="s">
        <v>158</v>
      </c>
      <c r="B135" s="1">
        <v>46059.445833333331</v>
      </c>
      <c r="C135" t="s">
        <v>7</v>
      </c>
      <c r="D135" t="s">
        <v>15</v>
      </c>
      <c r="E135" t="s">
        <v>19</v>
      </c>
      <c r="F135" t="s">
        <v>10</v>
      </c>
    </row>
    <row r="136" spans="1:6" x14ac:dyDescent="0.3">
      <c r="A136" t="s">
        <v>159</v>
      </c>
      <c r="B136" s="1">
        <v>46111.876388888886</v>
      </c>
      <c r="C136" t="s">
        <v>7</v>
      </c>
      <c r="D136" t="s">
        <v>22</v>
      </c>
      <c r="E136" t="s">
        <v>19</v>
      </c>
      <c r="F136" t="s">
        <v>33</v>
      </c>
    </row>
    <row r="137" spans="1:6" x14ac:dyDescent="0.3">
      <c r="A137" t="s">
        <v>160</v>
      </c>
      <c r="B137" s="1">
        <v>46064.95208333333</v>
      </c>
      <c r="C137" t="s">
        <v>7</v>
      </c>
      <c r="D137" t="s">
        <v>15</v>
      </c>
      <c r="E137" t="s">
        <v>19</v>
      </c>
      <c r="F137" t="s">
        <v>10</v>
      </c>
    </row>
    <row r="138" spans="1:6" x14ac:dyDescent="0.3">
      <c r="A138" t="s">
        <v>161</v>
      </c>
      <c r="B138" s="1">
        <v>46077.314583333333</v>
      </c>
      <c r="C138" t="s">
        <v>7</v>
      </c>
      <c r="D138" t="s">
        <v>22</v>
      </c>
      <c r="E138" t="s">
        <v>19</v>
      </c>
      <c r="F138" t="s">
        <v>20</v>
      </c>
    </row>
    <row r="139" spans="1:6" x14ac:dyDescent="0.3">
      <c r="A139" t="s">
        <v>162</v>
      </c>
      <c r="B139" s="1">
        <v>46052.952777777777</v>
      </c>
      <c r="C139" t="s">
        <v>47</v>
      </c>
      <c r="D139" t="s">
        <v>18</v>
      </c>
      <c r="E139" t="s">
        <v>9</v>
      </c>
      <c r="F139" t="s">
        <v>20</v>
      </c>
    </row>
    <row r="140" spans="1:6" x14ac:dyDescent="0.3">
      <c r="A140" t="s">
        <v>163</v>
      </c>
      <c r="B140" s="1">
        <v>46040.277083333334</v>
      </c>
      <c r="C140" t="s">
        <v>7</v>
      </c>
      <c r="D140" t="s">
        <v>18</v>
      </c>
      <c r="E140" t="s">
        <v>19</v>
      </c>
      <c r="F140" t="s">
        <v>20</v>
      </c>
    </row>
    <row r="141" spans="1:6" x14ac:dyDescent="0.3">
      <c r="A141" t="s">
        <v>164</v>
      </c>
      <c r="B141" s="1">
        <v>46068.518750000003</v>
      </c>
      <c r="C141" t="s">
        <v>7</v>
      </c>
      <c r="D141" t="s">
        <v>22</v>
      </c>
      <c r="E141" t="s">
        <v>19</v>
      </c>
      <c r="F141" t="s">
        <v>53</v>
      </c>
    </row>
    <row r="142" spans="1:6" x14ac:dyDescent="0.3">
      <c r="A142" t="s">
        <v>165</v>
      </c>
      <c r="B142" s="1">
        <v>46069.40347222222</v>
      </c>
      <c r="C142" t="s">
        <v>7</v>
      </c>
      <c r="D142" t="s">
        <v>22</v>
      </c>
      <c r="E142" t="s">
        <v>31</v>
      </c>
      <c r="F142" t="s">
        <v>13</v>
      </c>
    </row>
    <row r="143" spans="1:6" x14ac:dyDescent="0.3">
      <c r="A143" t="s">
        <v>166</v>
      </c>
      <c r="B143" s="1">
        <v>46104.995833333334</v>
      </c>
      <c r="C143" t="s">
        <v>7</v>
      </c>
      <c r="D143" t="s">
        <v>15</v>
      </c>
      <c r="E143" t="s">
        <v>19</v>
      </c>
      <c r="F143" t="s">
        <v>10</v>
      </c>
    </row>
    <row r="144" spans="1:6" x14ac:dyDescent="0.3">
      <c r="A144" t="s">
        <v>167</v>
      </c>
      <c r="B144" s="1">
        <v>46028.45</v>
      </c>
      <c r="C144" t="s">
        <v>7</v>
      </c>
      <c r="D144" t="s">
        <v>8</v>
      </c>
      <c r="E144" t="s">
        <v>19</v>
      </c>
      <c r="F144" t="s">
        <v>20</v>
      </c>
    </row>
    <row r="145" spans="1:6" x14ac:dyDescent="0.3">
      <c r="A145" t="s">
        <v>168</v>
      </c>
      <c r="B145" s="1">
        <v>46079.37222222222</v>
      </c>
      <c r="C145" t="s">
        <v>7</v>
      </c>
      <c r="D145" t="s">
        <v>8</v>
      </c>
      <c r="E145" t="s">
        <v>19</v>
      </c>
      <c r="F145" t="s">
        <v>10</v>
      </c>
    </row>
    <row r="146" spans="1:6" x14ac:dyDescent="0.3">
      <c r="A146" t="s">
        <v>169</v>
      </c>
      <c r="B146" s="1">
        <v>46072.742361111108</v>
      </c>
      <c r="C146" t="s">
        <v>7</v>
      </c>
      <c r="D146" t="s">
        <v>15</v>
      </c>
      <c r="E146" t="s">
        <v>19</v>
      </c>
      <c r="F146" t="s">
        <v>20</v>
      </c>
    </row>
    <row r="147" spans="1:6" x14ac:dyDescent="0.3">
      <c r="A147" t="s">
        <v>170</v>
      </c>
      <c r="B147" s="1">
        <v>46024.166666666664</v>
      </c>
      <c r="C147" t="s">
        <v>26</v>
      </c>
      <c r="D147" t="s">
        <v>18</v>
      </c>
      <c r="E147" t="s">
        <v>19</v>
      </c>
      <c r="F147" t="s">
        <v>13</v>
      </c>
    </row>
    <row r="148" spans="1:6" x14ac:dyDescent="0.3">
      <c r="A148" t="s">
        <v>171</v>
      </c>
      <c r="B148" s="1">
        <v>46052.793749999997</v>
      </c>
      <c r="C148" t="s">
        <v>7</v>
      </c>
      <c r="D148" t="s">
        <v>18</v>
      </c>
      <c r="E148" t="s">
        <v>19</v>
      </c>
      <c r="F148" t="s">
        <v>53</v>
      </c>
    </row>
    <row r="149" spans="1:6" x14ac:dyDescent="0.3">
      <c r="A149" t="s">
        <v>172</v>
      </c>
      <c r="B149" s="1">
        <v>46088.972222222219</v>
      </c>
      <c r="C149" t="s">
        <v>7</v>
      </c>
      <c r="D149" t="s">
        <v>22</v>
      </c>
      <c r="E149" t="s">
        <v>19</v>
      </c>
      <c r="F149" t="s">
        <v>53</v>
      </c>
    </row>
    <row r="150" spans="1:6" x14ac:dyDescent="0.3">
      <c r="A150" t="s">
        <v>173</v>
      </c>
      <c r="B150" s="1">
        <v>46024.938888888886</v>
      </c>
      <c r="C150" t="s">
        <v>26</v>
      </c>
      <c r="D150" t="s">
        <v>18</v>
      </c>
      <c r="E150" t="s">
        <v>19</v>
      </c>
      <c r="F150" t="s">
        <v>53</v>
      </c>
    </row>
    <row r="151" spans="1:6" x14ac:dyDescent="0.3">
      <c r="A151" t="s">
        <v>174</v>
      </c>
      <c r="B151" s="1">
        <v>46058.618055555555</v>
      </c>
      <c r="C151" t="s">
        <v>12</v>
      </c>
      <c r="D151" t="s">
        <v>15</v>
      </c>
      <c r="E151" t="s">
        <v>19</v>
      </c>
      <c r="F151" t="s">
        <v>13</v>
      </c>
    </row>
    <row r="152" spans="1:6" x14ac:dyDescent="0.3">
      <c r="A152" t="s">
        <v>175</v>
      </c>
      <c r="B152" s="1">
        <v>46056.818749999999</v>
      </c>
      <c r="C152" t="s">
        <v>12</v>
      </c>
      <c r="D152" t="s">
        <v>8</v>
      </c>
      <c r="E152" t="s">
        <v>16</v>
      </c>
      <c r="F152" t="s">
        <v>10</v>
      </c>
    </row>
    <row r="153" spans="1:6" x14ac:dyDescent="0.3">
      <c r="A153" t="s">
        <v>176</v>
      </c>
      <c r="B153" s="1">
        <v>46040.923611111109</v>
      </c>
      <c r="C153" t="s">
        <v>7</v>
      </c>
      <c r="D153" t="s">
        <v>18</v>
      </c>
      <c r="E153" t="s">
        <v>19</v>
      </c>
      <c r="F153" t="s">
        <v>10</v>
      </c>
    </row>
    <row r="154" spans="1:6" x14ac:dyDescent="0.3">
      <c r="A154" t="s">
        <v>177</v>
      </c>
      <c r="B154" s="1">
        <v>46032.194444444445</v>
      </c>
      <c r="C154" t="s">
        <v>47</v>
      </c>
      <c r="D154" t="s">
        <v>18</v>
      </c>
      <c r="E154" t="s">
        <v>19</v>
      </c>
      <c r="F154" t="s">
        <v>20</v>
      </c>
    </row>
    <row r="155" spans="1:6" x14ac:dyDescent="0.3">
      <c r="A155" t="s">
        <v>178</v>
      </c>
      <c r="B155" s="1">
        <v>46031.143750000003</v>
      </c>
      <c r="C155" t="s">
        <v>7</v>
      </c>
      <c r="D155" t="s">
        <v>18</v>
      </c>
      <c r="E155" t="s">
        <v>19</v>
      </c>
      <c r="F155" t="s">
        <v>10</v>
      </c>
    </row>
    <row r="156" spans="1:6" x14ac:dyDescent="0.3">
      <c r="A156" t="s">
        <v>179</v>
      </c>
      <c r="B156" s="1">
        <v>46068.21597222222</v>
      </c>
      <c r="C156" t="s">
        <v>47</v>
      </c>
      <c r="D156" t="s">
        <v>22</v>
      </c>
      <c r="E156" t="s">
        <v>9</v>
      </c>
      <c r="F156" t="s">
        <v>10</v>
      </c>
    </row>
    <row r="157" spans="1:6" x14ac:dyDescent="0.3">
      <c r="A157" t="s">
        <v>180</v>
      </c>
      <c r="B157" s="1">
        <v>46068.911111111112</v>
      </c>
      <c r="C157" t="s">
        <v>7</v>
      </c>
      <c r="D157" t="s">
        <v>22</v>
      </c>
      <c r="E157" t="s">
        <v>19</v>
      </c>
      <c r="F157" t="s">
        <v>10</v>
      </c>
    </row>
    <row r="158" spans="1:6" x14ac:dyDescent="0.3">
      <c r="A158" t="s">
        <v>181</v>
      </c>
      <c r="B158" s="1">
        <v>46031.817361111112</v>
      </c>
      <c r="C158" t="s">
        <v>7</v>
      </c>
      <c r="D158" t="s">
        <v>22</v>
      </c>
      <c r="E158" t="s">
        <v>19</v>
      </c>
      <c r="F158" t="s">
        <v>33</v>
      </c>
    </row>
    <row r="159" spans="1:6" x14ac:dyDescent="0.3">
      <c r="A159" t="s">
        <v>182</v>
      </c>
      <c r="B159" s="1">
        <v>46051.660416666666</v>
      </c>
      <c r="C159" t="s">
        <v>7</v>
      </c>
      <c r="D159" t="s">
        <v>8</v>
      </c>
      <c r="E159" t="s">
        <v>19</v>
      </c>
      <c r="F159" t="s">
        <v>10</v>
      </c>
    </row>
    <row r="160" spans="1:6" x14ac:dyDescent="0.3">
      <c r="A160" t="s">
        <v>183</v>
      </c>
      <c r="B160" s="1">
        <v>46083.394444444442</v>
      </c>
      <c r="C160" t="s">
        <v>12</v>
      </c>
      <c r="D160" t="s">
        <v>22</v>
      </c>
      <c r="E160" t="s">
        <v>31</v>
      </c>
      <c r="F160" t="s">
        <v>13</v>
      </c>
    </row>
    <row r="161" spans="1:6" x14ac:dyDescent="0.3">
      <c r="A161" t="s">
        <v>184</v>
      </c>
      <c r="B161" s="1">
        <v>46107.719444444447</v>
      </c>
      <c r="C161" t="s">
        <v>35</v>
      </c>
      <c r="D161" t="s">
        <v>18</v>
      </c>
      <c r="E161" t="s">
        <v>16</v>
      </c>
      <c r="F161" t="s">
        <v>10</v>
      </c>
    </row>
    <row r="162" spans="1:6" x14ac:dyDescent="0.3">
      <c r="A162" t="s">
        <v>185</v>
      </c>
      <c r="B162" s="1">
        <v>46081.523611111108</v>
      </c>
      <c r="C162" t="s">
        <v>7</v>
      </c>
      <c r="D162" t="s">
        <v>22</v>
      </c>
      <c r="E162" t="s">
        <v>31</v>
      </c>
      <c r="F162" t="s">
        <v>20</v>
      </c>
    </row>
    <row r="163" spans="1:6" x14ac:dyDescent="0.3">
      <c r="A163" t="s">
        <v>186</v>
      </c>
      <c r="B163" s="1">
        <v>46055.109027777777</v>
      </c>
      <c r="C163" t="s">
        <v>7</v>
      </c>
      <c r="D163" t="s">
        <v>22</v>
      </c>
      <c r="E163" t="s">
        <v>19</v>
      </c>
      <c r="F163" t="s">
        <v>20</v>
      </c>
    </row>
    <row r="164" spans="1:6" x14ac:dyDescent="0.3">
      <c r="A164" t="s">
        <v>187</v>
      </c>
      <c r="B164" s="1">
        <v>46055.511111111111</v>
      </c>
      <c r="C164" t="s">
        <v>12</v>
      </c>
      <c r="D164" t="s">
        <v>8</v>
      </c>
      <c r="E164" t="s">
        <v>9</v>
      </c>
      <c r="F164" t="s">
        <v>13</v>
      </c>
    </row>
    <row r="165" spans="1:6" x14ac:dyDescent="0.3">
      <c r="A165" t="s">
        <v>188</v>
      </c>
      <c r="B165" s="1">
        <v>46049.558333333334</v>
      </c>
      <c r="C165" t="s">
        <v>7</v>
      </c>
      <c r="D165" t="s">
        <v>22</v>
      </c>
      <c r="E165" t="s">
        <v>31</v>
      </c>
      <c r="F165" t="s">
        <v>20</v>
      </c>
    </row>
    <row r="166" spans="1:6" x14ac:dyDescent="0.3">
      <c r="A166" t="s">
        <v>189</v>
      </c>
      <c r="B166" s="1">
        <v>46026.378472222219</v>
      </c>
      <c r="C166" t="s">
        <v>7</v>
      </c>
      <c r="D166" t="s">
        <v>22</v>
      </c>
      <c r="E166" t="s">
        <v>19</v>
      </c>
      <c r="F166" t="s">
        <v>20</v>
      </c>
    </row>
    <row r="167" spans="1:6" x14ac:dyDescent="0.3">
      <c r="A167" t="s">
        <v>190</v>
      </c>
      <c r="B167" s="1">
        <v>46061.338194444441</v>
      </c>
      <c r="C167" t="s">
        <v>26</v>
      </c>
      <c r="D167" t="s">
        <v>15</v>
      </c>
      <c r="E167" t="s">
        <v>31</v>
      </c>
      <c r="F167" t="s">
        <v>13</v>
      </c>
    </row>
    <row r="168" spans="1:6" x14ac:dyDescent="0.3">
      <c r="A168" t="s">
        <v>191</v>
      </c>
      <c r="B168" s="1">
        <v>46051.707638888889</v>
      </c>
      <c r="C168" t="s">
        <v>7</v>
      </c>
      <c r="D168" t="s">
        <v>15</v>
      </c>
      <c r="E168" t="s">
        <v>19</v>
      </c>
      <c r="F168" t="s">
        <v>53</v>
      </c>
    </row>
    <row r="169" spans="1:6" x14ac:dyDescent="0.3">
      <c r="A169" t="s">
        <v>192</v>
      </c>
      <c r="B169" s="1">
        <v>46035.434027777781</v>
      </c>
      <c r="C169" t="s">
        <v>12</v>
      </c>
      <c r="D169" t="s">
        <v>18</v>
      </c>
      <c r="E169" t="s">
        <v>31</v>
      </c>
      <c r="F169" t="s">
        <v>33</v>
      </c>
    </row>
    <row r="170" spans="1:6" x14ac:dyDescent="0.3">
      <c r="A170" t="s">
        <v>193</v>
      </c>
      <c r="B170" s="1">
        <v>46068.256944444445</v>
      </c>
      <c r="C170" t="s">
        <v>7</v>
      </c>
      <c r="D170" t="s">
        <v>18</v>
      </c>
      <c r="E170" t="s">
        <v>19</v>
      </c>
      <c r="F170" t="s">
        <v>10</v>
      </c>
    </row>
    <row r="171" spans="1:6" x14ac:dyDescent="0.3">
      <c r="A171" t="s">
        <v>194</v>
      </c>
      <c r="B171" s="1">
        <v>46075.081250000003</v>
      </c>
      <c r="C171" t="s">
        <v>7</v>
      </c>
      <c r="D171" t="s">
        <v>22</v>
      </c>
      <c r="E171" t="s">
        <v>19</v>
      </c>
      <c r="F171" t="s">
        <v>10</v>
      </c>
    </row>
    <row r="172" spans="1:6" x14ac:dyDescent="0.3">
      <c r="A172" t="s">
        <v>195</v>
      </c>
      <c r="B172" s="1">
        <v>46023.754166666666</v>
      </c>
      <c r="C172" t="s">
        <v>7</v>
      </c>
      <c r="D172" t="s">
        <v>22</v>
      </c>
      <c r="E172" t="s">
        <v>19</v>
      </c>
      <c r="F172" t="s">
        <v>10</v>
      </c>
    </row>
    <row r="173" spans="1:6" x14ac:dyDescent="0.3">
      <c r="A173" t="s">
        <v>196</v>
      </c>
      <c r="B173" s="1">
        <v>46081.868055555555</v>
      </c>
      <c r="C173" t="s">
        <v>12</v>
      </c>
      <c r="D173" t="s">
        <v>8</v>
      </c>
      <c r="E173" t="s">
        <v>19</v>
      </c>
      <c r="F173" t="s">
        <v>10</v>
      </c>
    </row>
    <row r="174" spans="1:6" x14ac:dyDescent="0.3">
      <c r="A174" t="s">
        <v>197</v>
      </c>
      <c r="B174" s="1">
        <v>46052.632638888892</v>
      </c>
      <c r="C174" t="s">
        <v>7</v>
      </c>
      <c r="D174" t="s">
        <v>8</v>
      </c>
      <c r="E174" t="s">
        <v>19</v>
      </c>
      <c r="F174" t="s">
        <v>20</v>
      </c>
    </row>
    <row r="175" spans="1:6" x14ac:dyDescent="0.3">
      <c r="A175" t="s">
        <v>198</v>
      </c>
      <c r="B175" s="1">
        <v>46078.809027777781</v>
      </c>
      <c r="C175" t="s">
        <v>35</v>
      </c>
      <c r="D175" t="s">
        <v>15</v>
      </c>
      <c r="E175" t="s">
        <v>9</v>
      </c>
      <c r="F175" t="s">
        <v>33</v>
      </c>
    </row>
    <row r="176" spans="1:6" x14ac:dyDescent="0.3">
      <c r="A176" t="s">
        <v>199</v>
      </c>
      <c r="B176" s="1">
        <v>46105.693055555559</v>
      </c>
      <c r="C176" t="s">
        <v>7</v>
      </c>
      <c r="D176" t="s">
        <v>15</v>
      </c>
      <c r="E176" t="s">
        <v>19</v>
      </c>
      <c r="F176" t="s">
        <v>33</v>
      </c>
    </row>
    <row r="177" spans="1:6" x14ac:dyDescent="0.3">
      <c r="A177" t="s">
        <v>200</v>
      </c>
      <c r="B177" s="1">
        <v>46095.009027777778</v>
      </c>
      <c r="C177" t="s">
        <v>7</v>
      </c>
      <c r="D177" t="s">
        <v>15</v>
      </c>
      <c r="E177" t="s">
        <v>19</v>
      </c>
      <c r="F177" t="s">
        <v>13</v>
      </c>
    </row>
    <row r="178" spans="1:6" x14ac:dyDescent="0.3">
      <c r="A178" t="s">
        <v>201</v>
      </c>
      <c r="B178" s="1">
        <v>46103.973611111112</v>
      </c>
      <c r="C178" t="s">
        <v>35</v>
      </c>
      <c r="D178" t="s">
        <v>8</v>
      </c>
      <c r="E178" t="s">
        <v>31</v>
      </c>
      <c r="F178" t="s">
        <v>13</v>
      </c>
    </row>
    <row r="179" spans="1:6" x14ac:dyDescent="0.3">
      <c r="A179" t="s">
        <v>202</v>
      </c>
      <c r="B179" s="1">
        <v>46090.607638888891</v>
      </c>
      <c r="C179" t="s">
        <v>35</v>
      </c>
      <c r="D179" t="s">
        <v>8</v>
      </c>
      <c r="E179" t="s">
        <v>16</v>
      </c>
      <c r="F179" t="s">
        <v>10</v>
      </c>
    </row>
    <row r="180" spans="1:6" x14ac:dyDescent="0.3">
      <c r="A180" t="s">
        <v>203</v>
      </c>
      <c r="B180" s="1">
        <v>46106.427777777775</v>
      </c>
      <c r="C180" t="s">
        <v>47</v>
      </c>
      <c r="D180" t="s">
        <v>8</v>
      </c>
      <c r="E180" t="s">
        <v>31</v>
      </c>
      <c r="F180" t="s">
        <v>20</v>
      </c>
    </row>
    <row r="181" spans="1:6" x14ac:dyDescent="0.3">
      <c r="A181" t="s">
        <v>204</v>
      </c>
      <c r="B181" s="1">
        <v>46073.345833333333</v>
      </c>
      <c r="C181" t="s">
        <v>12</v>
      </c>
      <c r="D181" t="s">
        <v>15</v>
      </c>
      <c r="E181" t="s">
        <v>31</v>
      </c>
      <c r="F181" t="s">
        <v>33</v>
      </c>
    </row>
    <row r="182" spans="1:6" x14ac:dyDescent="0.3">
      <c r="A182" t="s">
        <v>205</v>
      </c>
      <c r="B182" s="1">
        <v>46095.690972222219</v>
      </c>
      <c r="C182" t="s">
        <v>40</v>
      </c>
      <c r="D182" t="s">
        <v>8</v>
      </c>
      <c r="E182" t="s">
        <v>16</v>
      </c>
      <c r="F182" t="s">
        <v>10</v>
      </c>
    </row>
    <row r="183" spans="1:6" x14ac:dyDescent="0.3">
      <c r="A183" t="s">
        <v>206</v>
      </c>
      <c r="B183" s="1">
        <v>46045.364583333336</v>
      </c>
      <c r="C183" t="s">
        <v>12</v>
      </c>
      <c r="D183" t="s">
        <v>22</v>
      </c>
      <c r="E183" t="s">
        <v>31</v>
      </c>
      <c r="F183" t="s">
        <v>13</v>
      </c>
    </row>
    <row r="184" spans="1:6" x14ac:dyDescent="0.3">
      <c r="A184" t="s">
        <v>207</v>
      </c>
      <c r="B184" s="1">
        <v>46067.775000000001</v>
      </c>
      <c r="C184" t="s">
        <v>7</v>
      </c>
      <c r="D184" t="s">
        <v>8</v>
      </c>
      <c r="E184" t="s">
        <v>19</v>
      </c>
      <c r="F184" t="s">
        <v>20</v>
      </c>
    </row>
    <row r="185" spans="1:6" x14ac:dyDescent="0.3">
      <c r="A185" t="s">
        <v>208</v>
      </c>
      <c r="B185" s="1">
        <v>46054.661805555559</v>
      </c>
      <c r="C185" t="s">
        <v>47</v>
      </c>
      <c r="D185" t="s">
        <v>18</v>
      </c>
      <c r="E185" t="s">
        <v>19</v>
      </c>
      <c r="F185" t="s">
        <v>53</v>
      </c>
    </row>
    <row r="186" spans="1:6" x14ac:dyDescent="0.3">
      <c r="A186" t="s">
        <v>209</v>
      </c>
      <c r="B186" s="1">
        <v>46095.677777777775</v>
      </c>
      <c r="C186" t="s">
        <v>26</v>
      </c>
      <c r="D186" t="s">
        <v>22</v>
      </c>
      <c r="E186" t="s">
        <v>16</v>
      </c>
      <c r="F186" t="s">
        <v>20</v>
      </c>
    </row>
    <row r="187" spans="1:6" x14ac:dyDescent="0.3">
      <c r="A187" t="s">
        <v>210</v>
      </c>
      <c r="B187" s="1">
        <v>46032.649305555555</v>
      </c>
      <c r="C187" t="s">
        <v>35</v>
      </c>
      <c r="D187" t="s">
        <v>18</v>
      </c>
      <c r="E187" t="s">
        <v>16</v>
      </c>
      <c r="F187" t="s">
        <v>13</v>
      </c>
    </row>
    <row r="188" spans="1:6" x14ac:dyDescent="0.3">
      <c r="A188" t="s">
        <v>211</v>
      </c>
      <c r="B188" s="1">
        <v>46113.107638888891</v>
      </c>
      <c r="C188" t="s">
        <v>7</v>
      </c>
      <c r="D188" t="s">
        <v>18</v>
      </c>
      <c r="E188" t="s">
        <v>19</v>
      </c>
      <c r="F188" t="s">
        <v>20</v>
      </c>
    </row>
    <row r="189" spans="1:6" x14ac:dyDescent="0.3">
      <c r="A189" t="s">
        <v>212</v>
      </c>
      <c r="B189" s="1">
        <v>46055.673611111109</v>
      </c>
      <c r="C189" t="s">
        <v>26</v>
      </c>
      <c r="D189" t="s">
        <v>8</v>
      </c>
      <c r="E189" t="s">
        <v>31</v>
      </c>
      <c r="F189" t="s">
        <v>10</v>
      </c>
    </row>
    <row r="190" spans="1:6" x14ac:dyDescent="0.3">
      <c r="A190" t="s">
        <v>213</v>
      </c>
      <c r="B190" s="1">
        <v>46029.189583333333</v>
      </c>
      <c r="C190" t="s">
        <v>35</v>
      </c>
      <c r="D190" t="s">
        <v>8</v>
      </c>
      <c r="E190" t="s">
        <v>16</v>
      </c>
      <c r="F190" t="s">
        <v>20</v>
      </c>
    </row>
    <row r="191" spans="1:6" x14ac:dyDescent="0.3">
      <c r="A191" t="s">
        <v>214</v>
      </c>
      <c r="B191" s="1">
        <v>46056.025694444441</v>
      </c>
      <c r="C191" t="s">
        <v>7</v>
      </c>
      <c r="D191" t="s">
        <v>18</v>
      </c>
      <c r="E191" t="s">
        <v>19</v>
      </c>
      <c r="F191" t="s">
        <v>13</v>
      </c>
    </row>
    <row r="192" spans="1:6" x14ac:dyDescent="0.3">
      <c r="A192" t="s">
        <v>215</v>
      </c>
      <c r="B192" s="1">
        <v>46071.625</v>
      </c>
      <c r="C192" t="s">
        <v>7</v>
      </c>
      <c r="D192" t="s">
        <v>22</v>
      </c>
      <c r="E192" t="s">
        <v>19</v>
      </c>
      <c r="F192" t="s">
        <v>10</v>
      </c>
    </row>
    <row r="193" spans="1:6" x14ac:dyDescent="0.3">
      <c r="A193" t="s">
        <v>216</v>
      </c>
      <c r="B193" s="1">
        <v>46086.522222222222</v>
      </c>
      <c r="C193" t="s">
        <v>40</v>
      </c>
      <c r="D193" t="s">
        <v>15</v>
      </c>
      <c r="E193" t="s">
        <v>16</v>
      </c>
      <c r="F193" t="s">
        <v>20</v>
      </c>
    </row>
    <row r="194" spans="1:6" x14ac:dyDescent="0.3">
      <c r="A194" t="s">
        <v>217</v>
      </c>
      <c r="B194" s="1">
        <v>46085.913194444445</v>
      </c>
      <c r="C194" t="s">
        <v>26</v>
      </c>
      <c r="D194" t="s">
        <v>8</v>
      </c>
      <c r="E194" t="s">
        <v>9</v>
      </c>
      <c r="F194" t="s">
        <v>10</v>
      </c>
    </row>
    <row r="195" spans="1:6" x14ac:dyDescent="0.3">
      <c r="A195" t="s">
        <v>218</v>
      </c>
      <c r="B195" s="1">
        <v>46106.850694444445</v>
      </c>
      <c r="C195" t="s">
        <v>7</v>
      </c>
      <c r="D195" t="s">
        <v>22</v>
      </c>
      <c r="E195" t="s">
        <v>19</v>
      </c>
      <c r="F195" t="s">
        <v>10</v>
      </c>
    </row>
    <row r="196" spans="1:6" x14ac:dyDescent="0.3">
      <c r="A196" t="s">
        <v>219</v>
      </c>
      <c r="B196" s="1">
        <v>46056.325694444444</v>
      </c>
      <c r="C196" t="s">
        <v>47</v>
      </c>
      <c r="D196" t="s">
        <v>8</v>
      </c>
      <c r="E196" t="s">
        <v>19</v>
      </c>
      <c r="F196" t="s">
        <v>20</v>
      </c>
    </row>
    <row r="197" spans="1:6" x14ac:dyDescent="0.3">
      <c r="A197" t="s">
        <v>220</v>
      </c>
      <c r="B197" s="1">
        <v>46073.194444444445</v>
      </c>
      <c r="C197" t="s">
        <v>26</v>
      </c>
      <c r="D197" t="s">
        <v>15</v>
      </c>
      <c r="E197" t="s">
        <v>9</v>
      </c>
      <c r="F197" t="s">
        <v>13</v>
      </c>
    </row>
    <row r="198" spans="1:6" x14ac:dyDescent="0.3">
      <c r="A198" t="s">
        <v>221</v>
      </c>
      <c r="B198" s="1">
        <v>46057.186805555553</v>
      </c>
      <c r="C198" t="s">
        <v>26</v>
      </c>
      <c r="D198" t="s">
        <v>18</v>
      </c>
      <c r="E198" t="s">
        <v>31</v>
      </c>
      <c r="F198" t="s">
        <v>13</v>
      </c>
    </row>
    <row r="199" spans="1:6" x14ac:dyDescent="0.3">
      <c r="A199" t="s">
        <v>222</v>
      </c>
      <c r="B199" s="1">
        <v>46090.228472222225</v>
      </c>
      <c r="C199" t="s">
        <v>7</v>
      </c>
      <c r="D199" t="s">
        <v>8</v>
      </c>
      <c r="E199" t="s">
        <v>16</v>
      </c>
      <c r="F199" t="s">
        <v>10</v>
      </c>
    </row>
    <row r="200" spans="1:6" x14ac:dyDescent="0.3">
      <c r="A200" t="s">
        <v>223</v>
      </c>
      <c r="B200" s="1">
        <v>46070.542361111111</v>
      </c>
      <c r="C200" t="s">
        <v>12</v>
      </c>
      <c r="D200" t="s">
        <v>22</v>
      </c>
      <c r="E200" t="s">
        <v>16</v>
      </c>
      <c r="F200" t="s">
        <v>13</v>
      </c>
    </row>
    <row r="201" spans="1:6" x14ac:dyDescent="0.3">
      <c r="A201" t="s">
        <v>224</v>
      </c>
      <c r="B201" s="1">
        <v>46112.820138888892</v>
      </c>
      <c r="C201" t="s">
        <v>7</v>
      </c>
      <c r="D201" t="s">
        <v>22</v>
      </c>
      <c r="E201" t="s">
        <v>19</v>
      </c>
      <c r="F201" t="s">
        <v>10</v>
      </c>
    </row>
    <row r="202" spans="1:6" x14ac:dyDescent="0.3">
      <c r="A202" t="s">
        <v>225</v>
      </c>
      <c r="B202" s="1">
        <v>46110.106944444444</v>
      </c>
      <c r="C202" t="s">
        <v>12</v>
      </c>
      <c r="D202" t="s">
        <v>8</v>
      </c>
      <c r="E202" t="s">
        <v>16</v>
      </c>
      <c r="F202" t="s">
        <v>33</v>
      </c>
    </row>
    <row r="203" spans="1:6" x14ac:dyDescent="0.3">
      <c r="A203" t="s">
        <v>226</v>
      </c>
      <c r="B203" s="1">
        <v>46103.605555555558</v>
      </c>
      <c r="C203" t="s">
        <v>7</v>
      </c>
      <c r="D203" t="s">
        <v>15</v>
      </c>
      <c r="E203" t="s">
        <v>19</v>
      </c>
      <c r="F203" t="s">
        <v>20</v>
      </c>
    </row>
    <row r="204" spans="1:6" x14ac:dyDescent="0.3">
      <c r="A204" t="s">
        <v>227</v>
      </c>
      <c r="B204" s="1">
        <v>46070.67291666667</v>
      </c>
      <c r="C204" t="s">
        <v>7</v>
      </c>
      <c r="D204" t="s">
        <v>22</v>
      </c>
      <c r="E204" t="s">
        <v>19</v>
      </c>
      <c r="F204" t="s">
        <v>13</v>
      </c>
    </row>
    <row r="205" spans="1:6" x14ac:dyDescent="0.3">
      <c r="A205" t="s">
        <v>228</v>
      </c>
      <c r="B205" s="1">
        <v>46075.394444444442</v>
      </c>
      <c r="C205" t="s">
        <v>47</v>
      </c>
      <c r="D205" t="s">
        <v>18</v>
      </c>
      <c r="E205" t="s">
        <v>16</v>
      </c>
      <c r="F205" t="s">
        <v>33</v>
      </c>
    </row>
    <row r="206" spans="1:6" x14ac:dyDescent="0.3">
      <c r="A206" t="s">
        <v>229</v>
      </c>
      <c r="B206" s="1">
        <v>46111.936805555553</v>
      </c>
      <c r="C206" t="s">
        <v>47</v>
      </c>
      <c r="D206" t="s">
        <v>15</v>
      </c>
      <c r="E206" t="s">
        <v>16</v>
      </c>
      <c r="F206" t="s">
        <v>33</v>
      </c>
    </row>
    <row r="207" spans="1:6" x14ac:dyDescent="0.3">
      <c r="A207" t="s">
        <v>230</v>
      </c>
      <c r="B207" s="1">
        <v>46102.143750000003</v>
      </c>
      <c r="C207" t="s">
        <v>12</v>
      </c>
      <c r="D207" t="s">
        <v>22</v>
      </c>
      <c r="E207" t="s">
        <v>16</v>
      </c>
      <c r="F207" t="s">
        <v>10</v>
      </c>
    </row>
    <row r="208" spans="1:6" x14ac:dyDescent="0.3">
      <c r="A208" t="s">
        <v>231</v>
      </c>
      <c r="B208" s="1">
        <v>46033.974999999999</v>
      </c>
      <c r="C208" t="s">
        <v>7</v>
      </c>
      <c r="D208" t="s">
        <v>8</v>
      </c>
      <c r="E208" t="s">
        <v>19</v>
      </c>
      <c r="F208" t="s">
        <v>13</v>
      </c>
    </row>
    <row r="209" spans="1:6" x14ac:dyDescent="0.3">
      <c r="A209" t="s">
        <v>232</v>
      </c>
      <c r="B209" s="1">
        <v>46054.599305555559</v>
      </c>
      <c r="C209" t="s">
        <v>26</v>
      </c>
      <c r="D209" t="s">
        <v>15</v>
      </c>
      <c r="E209" t="s">
        <v>31</v>
      </c>
      <c r="F209" t="s">
        <v>10</v>
      </c>
    </row>
    <row r="210" spans="1:6" x14ac:dyDescent="0.3">
      <c r="A210" t="s">
        <v>233</v>
      </c>
      <c r="B210" s="1">
        <v>46113.402777777781</v>
      </c>
      <c r="C210" t="s">
        <v>7</v>
      </c>
      <c r="D210" t="s">
        <v>15</v>
      </c>
      <c r="E210" t="s">
        <v>19</v>
      </c>
      <c r="F210" t="s">
        <v>20</v>
      </c>
    </row>
    <row r="211" spans="1:6" x14ac:dyDescent="0.3">
      <c r="A211" t="s">
        <v>234</v>
      </c>
      <c r="B211" s="1">
        <v>46062.529861111114</v>
      </c>
      <c r="C211" t="s">
        <v>7</v>
      </c>
      <c r="D211" t="s">
        <v>8</v>
      </c>
      <c r="E211" t="s">
        <v>16</v>
      </c>
      <c r="F211" t="s">
        <v>10</v>
      </c>
    </row>
    <row r="212" spans="1:6" x14ac:dyDescent="0.3">
      <c r="A212" t="s">
        <v>235</v>
      </c>
      <c r="B212" s="1">
        <v>46074.916666666664</v>
      </c>
      <c r="C212" t="s">
        <v>7</v>
      </c>
      <c r="D212" t="s">
        <v>22</v>
      </c>
      <c r="E212" t="s">
        <v>19</v>
      </c>
      <c r="F212" t="s">
        <v>13</v>
      </c>
    </row>
    <row r="213" spans="1:6" x14ac:dyDescent="0.3">
      <c r="A213" t="s">
        <v>236</v>
      </c>
      <c r="B213" s="1">
        <v>46045.974305555559</v>
      </c>
      <c r="C213" t="s">
        <v>7</v>
      </c>
      <c r="D213" t="s">
        <v>15</v>
      </c>
      <c r="E213" t="s">
        <v>19</v>
      </c>
      <c r="F213" t="s">
        <v>53</v>
      </c>
    </row>
    <row r="214" spans="1:6" x14ac:dyDescent="0.3">
      <c r="A214" t="s">
        <v>237</v>
      </c>
      <c r="B214" s="1">
        <v>46061.005555555559</v>
      </c>
      <c r="C214" t="s">
        <v>7</v>
      </c>
      <c r="D214" t="s">
        <v>8</v>
      </c>
      <c r="E214" t="s">
        <v>19</v>
      </c>
      <c r="F214" t="s">
        <v>20</v>
      </c>
    </row>
    <row r="215" spans="1:6" x14ac:dyDescent="0.3">
      <c r="A215" t="s">
        <v>238</v>
      </c>
      <c r="B215" s="1">
        <v>46049.658333333333</v>
      </c>
      <c r="C215" t="s">
        <v>40</v>
      </c>
      <c r="D215" t="s">
        <v>18</v>
      </c>
      <c r="E215" t="s">
        <v>16</v>
      </c>
      <c r="F215" t="s">
        <v>10</v>
      </c>
    </row>
    <row r="216" spans="1:6" x14ac:dyDescent="0.3">
      <c r="A216" t="s">
        <v>239</v>
      </c>
      <c r="B216" s="1">
        <v>46092.855555555558</v>
      </c>
      <c r="C216" t="s">
        <v>7</v>
      </c>
      <c r="D216" t="s">
        <v>18</v>
      </c>
      <c r="E216" t="s">
        <v>19</v>
      </c>
      <c r="F216" t="s">
        <v>10</v>
      </c>
    </row>
    <row r="217" spans="1:6" x14ac:dyDescent="0.3">
      <c r="A217" t="s">
        <v>240</v>
      </c>
      <c r="B217" s="1">
        <v>46054.935416666667</v>
      </c>
      <c r="C217" t="s">
        <v>40</v>
      </c>
      <c r="D217" t="s">
        <v>22</v>
      </c>
      <c r="E217" t="s">
        <v>16</v>
      </c>
      <c r="F217" t="s">
        <v>20</v>
      </c>
    </row>
    <row r="218" spans="1:6" x14ac:dyDescent="0.3">
      <c r="A218" t="s">
        <v>241</v>
      </c>
      <c r="B218" s="1">
        <v>46099.90902777778</v>
      </c>
      <c r="C218" t="s">
        <v>12</v>
      </c>
      <c r="D218" t="s">
        <v>18</v>
      </c>
      <c r="E218" t="s">
        <v>9</v>
      </c>
      <c r="F218" t="s">
        <v>13</v>
      </c>
    </row>
    <row r="219" spans="1:6" x14ac:dyDescent="0.3">
      <c r="A219" t="s">
        <v>242</v>
      </c>
      <c r="B219" s="1">
        <v>46112.047222222223</v>
      </c>
      <c r="C219" t="s">
        <v>26</v>
      </c>
      <c r="D219" t="s">
        <v>22</v>
      </c>
      <c r="E219" t="s">
        <v>19</v>
      </c>
      <c r="F219" t="s">
        <v>13</v>
      </c>
    </row>
    <row r="220" spans="1:6" x14ac:dyDescent="0.3">
      <c r="A220" t="s">
        <v>243</v>
      </c>
      <c r="B220" s="1">
        <v>46072.845138888886</v>
      </c>
      <c r="C220" t="s">
        <v>35</v>
      </c>
      <c r="D220" t="s">
        <v>22</v>
      </c>
      <c r="E220" t="s">
        <v>16</v>
      </c>
      <c r="F220" t="s">
        <v>20</v>
      </c>
    </row>
    <row r="221" spans="1:6" x14ac:dyDescent="0.3">
      <c r="A221" t="s">
        <v>244</v>
      </c>
      <c r="B221" s="1">
        <v>46077.811111111114</v>
      </c>
      <c r="C221" t="s">
        <v>7</v>
      </c>
      <c r="D221" t="s">
        <v>15</v>
      </c>
      <c r="E221" t="s">
        <v>19</v>
      </c>
      <c r="F221" t="s">
        <v>20</v>
      </c>
    </row>
    <row r="222" spans="1:6" x14ac:dyDescent="0.3">
      <c r="A222" t="s">
        <v>245</v>
      </c>
      <c r="B222" s="1">
        <v>46086.537499999999</v>
      </c>
      <c r="C222" t="s">
        <v>35</v>
      </c>
      <c r="D222" t="s">
        <v>18</v>
      </c>
      <c r="E222" t="s">
        <v>31</v>
      </c>
      <c r="F222" t="s">
        <v>20</v>
      </c>
    </row>
    <row r="223" spans="1:6" x14ac:dyDescent="0.3">
      <c r="A223" t="s">
        <v>246</v>
      </c>
      <c r="B223" s="1">
        <v>46081.372916666667</v>
      </c>
      <c r="C223" t="s">
        <v>7</v>
      </c>
      <c r="D223" t="s">
        <v>8</v>
      </c>
      <c r="E223" t="s">
        <v>19</v>
      </c>
      <c r="F223" t="s">
        <v>10</v>
      </c>
    </row>
    <row r="224" spans="1:6" x14ac:dyDescent="0.3">
      <c r="A224" t="s">
        <v>247</v>
      </c>
      <c r="B224" s="1">
        <v>46053.904861111114</v>
      </c>
      <c r="C224" t="s">
        <v>7</v>
      </c>
      <c r="D224" t="s">
        <v>15</v>
      </c>
      <c r="E224" t="s">
        <v>19</v>
      </c>
      <c r="F224" t="s">
        <v>10</v>
      </c>
    </row>
    <row r="225" spans="1:6" x14ac:dyDescent="0.3">
      <c r="A225" t="s">
        <v>248</v>
      </c>
      <c r="B225" s="1">
        <v>46094.930555555555</v>
      </c>
      <c r="C225" t="s">
        <v>7</v>
      </c>
      <c r="D225" t="s">
        <v>18</v>
      </c>
      <c r="E225" t="s">
        <v>19</v>
      </c>
      <c r="F225" t="s">
        <v>10</v>
      </c>
    </row>
    <row r="226" spans="1:6" x14ac:dyDescent="0.3">
      <c r="A226" t="s">
        <v>249</v>
      </c>
      <c r="B226" s="1">
        <v>46090.881249999999</v>
      </c>
      <c r="C226" t="s">
        <v>7</v>
      </c>
      <c r="D226" t="s">
        <v>15</v>
      </c>
      <c r="E226" t="s">
        <v>19</v>
      </c>
      <c r="F226" t="s">
        <v>10</v>
      </c>
    </row>
    <row r="227" spans="1:6" x14ac:dyDescent="0.3">
      <c r="A227" t="s">
        <v>250</v>
      </c>
      <c r="B227" s="1">
        <v>46031.89166666667</v>
      </c>
      <c r="C227" t="s">
        <v>7</v>
      </c>
      <c r="D227" t="s">
        <v>15</v>
      </c>
      <c r="E227" t="s">
        <v>19</v>
      </c>
      <c r="F227" t="s">
        <v>20</v>
      </c>
    </row>
    <row r="228" spans="1:6" x14ac:dyDescent="0.3">
      <c r="A228" t="s">
        <v>251</v>
      </c>
      <c r="B228" s="1">
        <v>46085.961111111108</v>
      </c>
      <c r="C228" t="s">
        <v>40</v>
      </c>
      <c r="D228" t="s">
        <v>22</v>
      </c>
      <c r="E228" t="s">
        <v>16</v>
      </c>
      <c r="F228" t="s">
        <v>13</v>
      </c>
    </row>
    <row r="229" spans="1:6" x14ac:dyDescent="0.3">
      <c r="A229" t="s">
        <v>252</v>
      </c>
      <c r="B229" s="1">
        <v>46100.459027777775</v>
      </c>
      <c r="C229" t="s">
        <v>7</v>
      </c>
      <c r="D229" t="s">
        <v>18</v>
      </c>
      <c r="E229" t="s">
        <v>19</v>
      </c>
      <c r="F229" t="s">
        <v>20</v>
      </c>
    </row>
    <row r="230" spans="1:6" x14ac:dyDescent="0.3">
      <c r="A230" t="s">
        <v>253</v>
      </c>
      <c r="B230" s="1">
        <v>46089.11041666667</v>
      </c>
      <c r="C230" t="s">
        <v>7</v>
      </c>
      <c r="D230" t="s">
        <v>15</v>
      </c>
      <c r="E230" t="s">
        <v>19</v>
      </c>
      <c r="F230" t="s">
        <v>33</v>
      </c>
    </row>
    <row r="231" spans="1:6" x14ac:dyDescent="0.3">
      <c r="A231" t="s">
        <v>254</v>
      </c>
      <c r="B231" s="1">
        <v>46033.884027777778</v>
      </c>
      <c r="C231" t="s">
        <v>7</v>
      </c>
      <c r="D231" t="s">
        <v>22</v>
      </c>
      <c r="E231" t="s">
        <v>19</v>
      </c>
      <c r="F231" t="s">
        <v>10</v>
      </c>
    </row>
    <row r="232" spans="1:6" x14ac:dyDescent="0.3">
      <c r="A232" t="s">
        <v>255</v>
      </c>
      <c r="B232" s="1">
        <v>46058.606944444444</v>
      </c>
      <c r="C232" t="s">
        <v>7</v>
      </c>
      <c r="D232" t="s">
        <v>15</v>
      </c>
      <c r="E232" t="s">
        <v>19</v>
      </c>
      <c r="F232" t="s">
        <v>10</v>
      </c>
    </row>
    <row r="233" spans="1:6" x14ac:dyDescent="0.3">
      <c r="A233" t="s">
        <v>256</v>
      </c>
      <c r="B233" s="1">
        <v>46055.534722222219</v>
      </c>
      <c r="C233" t="s">
        <v>12</v>
      </c>
      <c r="D233" t="s">
        <v>8</v>
      </c>
      <c r="E233" t="s">
        <v>9</v>
      </c>
      <c r="F233" t="s">
        <v>33</v>
      </c>
    </row>
    <row r="234" spans="1:6" x14ac:dyDescent="0.3">
      <c r="A234" t="s">
        <v>257</v>
      </c>
      <c r="B234" s="1">
        <v>46105.284722222219</v>
      </c>
      <c r="C234" t="s">
        <v>7</v>
      </c>
      <c r="D234" t="s">
        <v>15</v>
      </c>
      <c r="E234" t="s">
        <v>19</v>
      </c>
      <c r="F234" t="s">
        <v>10</v>
      </c>
    </row>
    <row r="235" spans="1:6" x14ac:dyDescent="0.3">
      <c r="A235" t="s">
        <v>258</v>
      </c>
      <c r="B235" s="1">
        <v>46101.727083333331</v>
      </c>
      <c r="C235" t="s">
        <v>12</v>
      </c>
      <c r="D235" t="s">
        <v>22</v>
      </c>
      <c r="E235" t="s">
        <v>19</v>
      </c>
      <c r="F235" t="s">
        <v>33</v>
      </c>
    </row>
    <row r="236" spans="1:6" x14ac:dyDescent="0.3">
      <c r="A236" t="s">
        <v>259</v>
      </c>
      <c r="B236" s="1">
        <v>46059.200694444444</v>
      </c>
      <c r="C236" t="s">
        <v>40</v>
      </c>
      <c r="D236" t="s">
        <v>22</v>
      </c>
      <c r="E236" t="s">
        <v>16</v>
      </c>
      <c r="F236" t="s">
        <v>10</v>
      </c>
    </row>
    <row r="237" spans="1:6" x14ac:dyDescent="0.3">
      <c r="A237" t="s">
        <v>260</v>
      </c>
      <c r="B237" s="1">
        <v>46027.739583333336</v>
      </c>
      <c r="C237" t="s">
        <v>7</v>
      </c>
      <c r="D237" t="s">
        <v>15</v>
      </c>
      <c r="E237" t="s">
        <v>19</v>
      </c>
      <c r="F237" t="s">
        <v>20</v>
      </c>
    </row>
    <row r="238" spans="1:6" x14ac:dyDescent="0.3">
      <c r="A238" t="s">
        <v>261</v>
      </c>
      <c r="B238" s="1">
        <v>46095.668749999997</v>
      </c>
      <c r="C238" t="s">
        <v>35</v>
      </c>
      <c r="D238" t="s">
        <v>22</v>
      </c>
      <c r="E238" t="s">
        <v>9</v>
      </c>
      <c r="F238" t="s">
        <v>20</v>
      </c>
    </row>
    <row r="239" spans="1:6" x14ac:dyDescent="0.3">
      <c r="A239" t="s">
        <v>262</v>
      </c>
      <c r="B239" s="1">
        <v>46076.589583333334</v>
      </c>
      <c r="C239" t="s">
        <v>7</v>
      </c>
      <c r="D239" t="s">
        <v>22</v>
      </c>
      <c r="E239" t="s">
        <v>19</v>
      </c>
      <c r="F239" t="s">
        <v>20</v>
      </c>
    </row>
    <row r="240" spans="1:6" x14ac:dyDescent="0.3">
      <c r="A240" t="s">
        <v>263</v>
      </c>
      <c r="B240" s="1">
        <v>46086.575694444444</v>
      </c>
      <c r="C240" t="s">
        <v>7</v>
      </c>
      <c r="D240" t="s">
        <v>15</v>
      </c>
      <c r="E240" t="s">
        <v>19</v>
      </c>
      <c r="F240" t="s">
        <v>10</v>
      </c>
    </row>
    <row r="241" spans="1:6" x14ac:dyDescent="0.3">
      <c r="A241" t="s">
        <v>264</v>
      </c>
      <c r="B241" s="1">
        <v>46075.736111111109</v>
      </c>
      <c r="C241" t="s">
        <v>26</v>
      </c>
      <c r="D241" t="s">
        <v>15</v>
      </c>
      <c r="E241" t="s">
        <v>19</v>
      </c>
      <c r="F241" t="s">
        <v>20</v>
      </c>
    </row>
    <row r="242" spans="1:6" x14ac:dyDescent="0.3">
      <c r="A242" t="s">
        <v>265</v>
      </c>
      <c r="B242" s="1">
        <v>46058.081944444442</v>
      </c>
      <c r="C242" t="s">
        <v>7</v>
      </c>
      <c r="D242" t="s">
        <v>8</v>
      </c>
      <c r="E242" t="s">
        <v>19</v>
      </c>
      <c r="F242" t="s">
        <v>10</v>
      </c>
    </row>
    <row r="243" spans="1:6" x14ac:dyDescent="0.3">
      <c r="A243" t="s">
        <v>266</v>
      </c>
      <c r="B243" s="1">
        <v>46042.732638888891</v>
      </c>
      <c r="C243" t="s">
        <v>26</v>
      </c>
      <c r="D243" t="s">
        <v>8</v>
      </c>
      <c r="E243" t="s">
        <v>19</v>
      </c>
      <c r="F243" t="s">
        <v>20</v>
      </c>
    </row>
    <row r="244" spans="1:6" x14ac:dyDescent="0.3">
      <c r="A244" t="s">
        <v>267</v>
      </c>
      <c r="B244" s="1">
        <v>46093.126388888886</v>
      </c>
      <c r="C244" t="s">
        <v>12</v>
      </c>
      <c r="D244" t="s">
        <v>8</v>
      </c>
      <c r="E244" t="s">
        <v>19</v>
      </c>
      <c r="F244" t="s">
        <v>10</v>
      </c>
    </row>
    <row r="245" spans="1:6" x14ac:dyDescent="0.3">
      <c r="A245" t="s">
        <v>268</v>
      </c>
      <c r="B245" s="1">
        <v>46074.220833333333</v>
      </c>
      <c r="C245" t="s">
        <v>26</v>
      </c>
      <c r="D245" t="s">
        <v>15</v>
      </c>
      <c r="E245" t="s">
        <v>16</v>
      </c>
      <c r="F245" t="s">
        <v>10</v>
      </c>
    </row>
    <row r="246" spans="1:6" x14ac:dyDescent="0.3">
      <c r="A246" t="s">
        <v>269</v>
      </c>
      <c r="B246" s="1">
        <v>46110.894444444442</v>
      </c>
      <c r="C246" t="s">
        <v>12</v>
      </c>
      <c r="D246" t="s">
        <v>15</v>
      </c>
      <c r="E246" t="s">
        <v>31</v>
      </c>
      <c r="F246" t="s">
        <v>10</v>
      </c>
    </row>
    <row r="247" spans="1:6" x14ac:dyDescent="0.3">
      <c r="A247" t="s">
        <v>270</v>
      </c>
      <c r="B247" s="1">
        <v>46042.855555555558</v>
      </c>
      <c r="C247" t="s">
        <v>12</v>
      </c>
      <c r="D247" t="s">
        <v>22</v>
      </c>
      <c r="E247" t="s">
        <v>19</v>
      </c>
      <c r="F247" t="s">
        <v>10</v>
      </c>
    </row>
    <row r="248" spans="1:6" x14ac:dyDescent="0.3">
      <c r="A248" t="s">
        <v>271</v>
      </c>
      <c r="B248" s="1">
        <v>46088.022222222222</v>
      </c>
      <c r="C248" t="s">
        <v>26</v>
      </c>
      <c r="D248" t="s">
        <v>15</v>
      </c>
      <c r="E248" t="s">
        <v>9</v>
      </c>
      <c r="F248" t="s">
        <v>20</v>
      </c>
    </row>
    <row r="249" spans="1:6" x14ac:dyDescent="0.3">
      <c r="A249" t="s">
        <v>272</v>
      </c>
      <c r="B249" s="1">
        <v>46029.738888888889</v>
      </c>
      <c r="C249" t="s">
        <v>7</v>
      </c>
      <c r="D249" t="s">
        <v>22</v>
      </c>
      <c r="E249" t="s">
        <v>19</v>
      </c>
      <c r="F249" t="s">
        <v>10</v>
      </c>
    </row>
    <row r="250" spans="1:6" x14ac:dyDescent="0.3">
      <c r="A250" t="s">
        <v>273</v>
      </c>
      <c r="B250" s="1">
        <v>46047.556250000001</v>
      </c>
      <c r="C250" t="s">
        <v>7</v>
      </c>
      <c r="D250" t="s">
        <v>8</v>
      </c>
      <c r="E250" t="s">
        <v>31</v>
      </c>
      <c r="F250" t="s">
        <v>20</v>
      </c>
    </row>
    <row r="251" spans="1:6" x14ac:dyDescent="0.3">
      <c r="A251" t="s">
        <v>274</v>
      </c>
      <c r="B251" s="1">
        <v>46063.008333333331</v>
      </c>
      <c r="C251" t="s">
        <v>26</v>
      </c>
      <c r="D251" t="s">
        <v>18</v>
      </c>
      <c r="E251" t="s">
        <v>16</v>
      </c>
      <c r="F251" t="s">
        <v>53</v>
      </c>
    </row>
    <row r="252" spans="1:6" x14ac:dyDescent="0.3">
      <c r="A252" t="s">
        <v>275</v>
      </c>
      <c r="B252" s="1">
        <v>46041.580555555556</v>
      </c>
      <c r="C252" t="s">
        <v>35</v>
      </c>
      <c r="D252" t="s">
        <v>22</v>
      </c>
      <c r="E252" t="s">
        <v>9</v>
      </c>
      <c r="F252" t="s">
        <v>13</v>
      </c>
    </row>
    <row r="253" spans="1:6" x14ac:dyDescent="0.3">
      <c r="A253" t="s">
        <v>276</v>
      </c>
      <c r="B253" s="1">
        <v>46071.475694444445</v>
      </c>
      <c r="C253" t="s">
        <v>47</v>
      </c>
      <c r="D253" t="s">
        <v>22</v>
      </c>
      <c r="E253" t="s">
        <v>16</v>
      </c>
      <c r="F253" t="s">
        <v>10</v>
      </c>
    </row>
    <row r="254" spans="1:6" x14ac:dyDescent="0.3">
      <c r="A254" t="s">
        <v>277</v>
      </c>
      <c r="B254" s="1">
        <v>46056.512499999997</v>
      </c>
      <c r="C254" t="s">
        <v>35</v>
      </c>
      <c r="D254" t="s">
        <v>22</v>
      </c>
      <c r="E254" t="s">
        <v>19</v>
      </c>
      <c r="F254" t="s">
        <v>20</v>
      </c>
    </row>
    <row r="255" spans="1:6" x14ac:dyDescent="0.3">
      <c r="A255" t="s">
        <v>278</v>
      </c>
      <c r="B255" s="1">
        <v>46062.917361111111</v>
      </c>
      <c r="C255" t="s">
        <v>35</v>
      </c>
      <c r="D255" t="s">
        <v>18</v>
      </c>
      <c r="E255" t="s">
        <v>19</v>
      </c>
      <c r="F255" t="s">
        <v>10</v>
      </c>
    </row>
    <row r="256" spans="1:6" x14ac:dyDescent="0.3">
      <c r="A256" t="s">
        <v>279</v>
      </c>
      <c r="B256" s="1">
        <v>46086.769444444442</v>
      </c>
      <c r="C256" t="s">
        <v>7</v>
      </c>
      <c r="D256" t="s">
        <v>22</v>
      </c>
      <c r="E256" t="s">
        <v>19</v>
      </c>
      <c r="F256" t="s">
        <v>20</v>
      </c>
    </row>
    <row r="257" spans="1:6" x14ac:dyDescent="0.3">
      <c r="A257" t="s">
        <v>280</v>
      </c>
      <c r="B257" s="1">
        <v>46074.805555555555</v>
      </c>
      <c r="C257" t="s">
        <v>40</v>
      </c>
      <c r="D257" t="s">
        <v>22</v>
      </c>
      <c r="E257" t="s">
        <v>16</v>
      </c>
      <c r="F257" t="s">
        <v>33</v>
      </c>
    </row>
    <row r="258" spans="1:6" x14ac:dyDescent="0.3">
      <c r="A258" t="s">
        <v>281</v>
      </c>
      <c r="B258" s="1">
        <v>46060.80972222222</v>
      </c>
      <c r="C258" t="s">
        <v>7</v>
      </c>
      <c r="D258" t="s">
        <v>22</v>
      </c>
      <c r="E258" t="s">
        <v>19</v>
      </c>
      <c r="F258" t="s">
        <v>20</v>
      </c>
    </row>
    <row r="259" spans="1:6" x14ac:dyDescent="0.3">
      <c r="A259" t="s">
        <v>282</v>
      </c>
      <c r="B259" s="1">
        <v>46046.138194444444</v>
      </c>
      <c r="C259" t="s">
        <v>35</v>
      </c>
      <c r="D259" t="s">
        <v>15</v>
      </c>
      <c r="E259" t="s">
        <v>31</v>
      </c>
      <c r="F259" t="s">
        <v>53</v>
      </c>
    </row>
    <row r="260" spans="1:6" x14ac:dyDescent="0.3">
      <c r="A260" t="s">
        <v>283</v>
      </c>
      <c r="B260" s="1">
        <v>46050.477083333331</v>
      </c>
      <c r="C260" t="s">
        <v>40</v>
      </c>
      <c r="D260" t="s">
        <v>22</v>
      </c>
      <c r="E260" t="s">
        <v>16</v>
      </c>
      <c r="F260" t="s">
        <v>10</v>
      </c>
    </row>
    <row r="261" spans="1:6" x14ac:dyDescent="0.3">
      <c r="A261" t="s">
        <v>284</v>
      </c>
      <c r="B261" s="1">
        <v>46060.315972222219</v>
      </c>
      <c r="C261" t="s">
        <v>7</v>
      </c>
      <c r="D261" t="s">
        <v>22</v>
      </c>
      <c r="E261" t="s">
        <v>19</v>
      </c>
      <c r="F261" t="s">
        <v>10</v>
      </c>
    </row>
    <row r="262" spans="1:6" x14ac:dyDescent="0.3">
      <c r="A262" t="s">
        <v>285</v>
      </c>
      <c r="B262" s="1">
        <v>46051.424305555556</v>
      </c>
      <c r="C262" t="s">
        <v>7</v>
      </c>
      <c r="D262" t="s">
        <v>15</v>
      </c>
      <c r="E262" t="s">
        <v>9</v>
      </c>
      <c r="F262" t="s">
        <v>13</v>
      </c>
    </row>
    <row r="263" spans="1:6" x14ac:dyDescent="0.3">
      <c r="A263" t="s">
        <v>286</v>
      </c>
      <c r="B263" s="1">
        <v>46076.839583333334</v>
      </c>
      <c r="C263" t="s">
        <v>35</v>
      </c>
      <c r="D263" t="s">
        <v>15</v>
      </c>
      <c r="E263" t="s">
        <v>9</v>
      </c>
      <c r="F263" t="s">
        <v>10</v>
      </c>
    </row>
    <row r="264" spans="1:6" x14ac:dyDescent="0.3">
      <c r="A264" t="s">
        <v>287</v>
      </c>
      <c r="B264" s="1">
        <v>46093.79583333333</v>
      </c>
      <c r="C264" t="s">
        <v>35</v>
      </c>
      <c r="D264" t="s">
        <v>15</v>
      </c>
      <c r="E264" t="s">
        <v>19</v>
      </c>
      <c r="F264" t="s">
        <v>53</v>
      </c>
    </row>
    <row r="265" spans="1:6" x14ac:dyDescent="0.3">
      <c r="A265" t="s">
        <v>288</v>
      </c>
      <c r="B265" s="1">
        <v>46078.095833333333</v>
      </c>
      <c r="C265" t="s">
        <v>7</v>
      </c>
      <c r="D265" t="s">
        <v>8</v>
      </c>
      <c r="E265" t="s">
        <v>19</v>
      </c>
      <c r="F265" t="s">
        <v>33</v>
      </c>
    </row>
    <row r="266" spans="1:6" x14ac:dyDescent="0.3">
      <c r="A266" t="s">
        <v>289</v>
      </c>
      <c r="B266" s="1">
        <v>46077.842361111114</v>
      </c>
      <c r="C266" t="s">
        <v>12</v>
      </c>
      <c r="D266" t="s">
        <v>22</v>
      </c>
      <c r="E266" t="s">
        <v>9</v>
      </c>
      <c r="F266" t="s">
        <v>10</v>
      </c>
    </row>
    <row r="267" spans="1:6" x14ac:dyDescent="0.3">
      <c r="A267" t="s">
        <v>290</v>
      </c>
      <c r="B267" s="1">
        <v>46058.672222222223</v>
      </c>
      <c r="C267" t="s">
        <v>35</v>
      </c>
      <c r="D267" t="s">
        <v>22</v>
      </c>
      <c r="E267" t="s">
        <v>19</v>
      </c>
      <c r="F267" t="s">
        <v>13</v>
      </c>
    </row>
    <row r="268" spans="1:6" x14ac:dyDescent="0.3">
      <c r="A268" t="s">
        <v>291</v>
      </c>
      <c r="B268" s="1">
        <v>46042.154861111114</v>
      </c>
      <c r="C268" t="s">
        <v>26</v>
      </c>
      <c r="D268" t="s">
        <v>15</v>
      </c>
      <c r="E268" t="s">
        <v>16</v>
      </c>
      <c r="F268" t="s">
        <v>20</v>
      </c>
    </row>
    <row r="269" spans="1:6" x14ac:dyDescent="0.3">
      <c r="A269" t="s">
        <v>292</v>
      </c>
      <c r="B269" s="1">
        <v>46081.11041666667</v>
      </c>
      <c r="C269" t="s">
        <v>7</v>
      </c>
      <c r="D269" t="s">
        <v>8</v>
      </c>
      <c r="E269" t="s">
        <v>19</v>
      </c>
      <c r="F269" t="s">
        <v>13</v>
      </c>
    </row>
    <row r="270" spans="1:6" x14ac:dyDescent="0.3">
      <c r="A270" t="s">
        <v>293</v>
      </c>
      <c r="B270" s="1">
        <v>46041.246527777781</v>
      </c>
      <c r="C270" t="s">
        <v>35</v>
      </c>
      <c r="D270" t="s">
        <v>15</v>
      </c>
      <c r="E270" t="s">
        <v>31</v>
      </c>
      <c r="F270" t="s">
        <v>13</v>
      </c>
    </row>
    <row r="271" spans="1:6" x14ac:dyDescent="0.3">
      <c r="A271" t="s">
        <v>294</v>
      </c>
      <c r="B271" s="1">
        <v>46071.131249999999</v>
      </c>
      <c r="C271" t="s">
        <v>7</v>
      </c>
      <c r="D271" t="s">
        <v>18</v>
      </c>
      <c r="E271" t="s">
        <v>19</v>
      </c>
      <c r="F271" t="s">
        <v>13</v>
      </c>
    </row>
    <row r="272" spans="1:6" x14ac:dyDescent="0.3">
      <c r="A272" t="s">
        <v>295</v>
      </c>
      <c r="B272" s="1">
        <v>46098.454861111109</v>
      </c>
      <c r="C272" t="s">
        <v>7</v>
      </c>
      <c r="D272" t="s">
        <v>18</v>
      </c>
      <c r="E272" t="s">
        <v>19</v>
      </c>
      <c r="F272" t="s">
        <v>33</v>
      </c>
    </row>
    <row r="273" spans="1:6" x14ac:dyDescent="0.3">
      <c r="A273" t="s">
        <v>296</v>
      </c>
      <c r="B273" s="1">
        <v>46111.848611111112</v>
      </c>
      <c r="C273" t="s">
        <v>7</v>
      </c>
      <c r="D273" t="s">
        <v>22</v>
      </c>
      <c r="E273" t="s">
        <v>19</v>
      </c>
      <c r="F273" t="s">
        <v>10</v>
      </c>
    </row>
    <row r="274" spans="1:6" x14ac:dyDescent="0.3">
      <c r="A274" t="s">
        <v>297</v>
      </c>
      <c r="B274" s="1">
        <v>46082.185416666667</v>
      </c>
      <c r="C274" t="s">
        <v>7</v>
      </c>
      <c r="D274" t="s">
        <v>15</v>
      </c>
      <c r="E274" t="s">
        <v>19</v>
      </c>
      <c r="F274" t="s">
        <v>20</v>
      </c>
    </row>
    <row r="275" spans="1:6" x14ac:dyDescent="0.3">
      <c r="A275" t="s">
        <v>298</v>
      </c>
      <c r="B275" s="1">
        <v>46104.638194444444</v>
      </c>
      <c r="C275" t="s">
        <v>7</v>
      </c>
      <c r="D275" t="s">
        <v>15</v>
      </c>
      <c r="E275" t="s">
        <v>19</v>
      </c>
      <c r="F275" t="s">
        <v>10</v>
      </c>
    </row>
    <row r="276" spans="1:6" x14ac:dyDescent="0.3">
      <c r="A276" t="s">
        <v>299</v>
      </c>
      <c r="B276" s="1">
        <v>46036.6875</v>
      </c>
      <c r="C276" t="s">
        <v>35</v>
      </c>
      <c r="D276" t="s">
        <v>8</v>
      </c>
      <c r="E276" t="s">
        <v>16</v>
      </c>
      <c r="F276" t="s">
        <v>20</v>
      </c>
    </row>
    <row r="277" spans="1:6" x14ac:dyDescent="0.3">
      <c r="A277" t="s">
        <v>300</v>
      </c>
      <c r="B277" s="1">
        <v>46086.849305555559</v>
      </c>
      <c r="C277" t="s">
        <v>40</v>
      </c>
      <c r="D277" t="s">
        <v>18</v>
      </c>
      <c r="E277" t="s">
        <v>16</v>
      </c>
      <c r="F277" t="s">
        <v>10</v>
      </c>
    </row>
    <row r="278" spans="1:6" x14ac:dyDescent="0.3">
      <c r="A278" t="s">
        <v>301</v>
      </c>
      <c r="B278" s="1">
        <v>46111.732638888891</v>
      </c>
      <c r="C278" t="s">
        <v>7</v>
      </c>
      <c r="D278" t="s">
        <v>15</v>
      </c>
      <c r="E278" t="s">
        <v>19</v>
      </c>
      <c r="F278" t="s">
        <v>10</v>
      </c>
    </row>
    <row r="279" spans="1:6" x14ac:dyDescent="0.3">
      <c r="A279" t="s">
        <v>302</v>
      </c>
      <c r="B279" s="1">
        <v>46036.320138888892</v>
      </c>
      <c r="C279" t="s">
        <v>7</v>
      </c>
      <c r="D279" t="s">
        <v>18</v>
      </c>
      <c r="E279" t="s">
        <v>19</v>
      </c>
      <c r="F279" t="s">
        <v>20</v>
      </c>
    </row>
    <row r="280" spans="1:6" x14ac:dyDescent="0.3">
      <c r="A280" t="s">
        <v>303</v>
      </c>
      <c r="B280" s="1">
        <v>46065.796527777777</v>
      </c>
      <c r="C280" t="s">
        <v>47</v>
      </c>
      <c r="D280" t="s">
        <v>15</v>
      </c>
      <c r="E280" t="s">
        <v>19</v>
      </c>
      <c r="F280" t="s">
        <v>20</v>
      </c>
    </row>
    <row r="281" spans="1:6" x14ac:dyDescent="0.3">
      <c r="A281" t="s">
        <v>304</v>
      </c>
      <c r="B281" s="1">
        <v>46094.824999999997</v>
      </c>
      <c r="C281" t="s">
        <v>35</v>
      </c>
      <c r="D281" t="s">
        <v>8</v>
      </c>
      <c r="E281" t="s">
        <v>16</v>
      </c>
      <c r="F281" t="s">
        <v>20</v>
      </c>
    </row>
    <row r="282" spans="1:6" x14ac:dyDescent="0.3">
      <c r="A282" t="s">
        <v>305</v>
      </c>
      <c r="B282" s="1">
        <v>46041.754166666666</v>
      </c>
      <c r="C282" t="s">
        <v>12</v>
      </c>
      <c r="D282" t="s">
        <v>15</v>
      </c>
      <c r="E282" t="s">
        <v>16</v>
      </c>
      <c r="F282" t="s">
        <v>10</v>
      </c>
    </row>
    <row r="283" spans="1:6" x14ac:dyDescent="0.3">
      <c r="A283" t="s">
        <v>306</v>
      </c>
      <c r="B283" s="1">
        <v>46080.743750000001</v>
      </c>
      <c r="C283" t="s">
        <v>7</v>
      </c>
      <c r="D283" t="s">
        <v>18</v>
      </c>
      <c r="E283" t="s">
        <v>9</v>
      </c>
      <c r="F283" t="s">
        <v>20</v>
      </c>
    </row>
    <row r="284" spans="1:6" x14ac:dyDescent="0.3">
      <c r="A284" t="s">
        <v>307</v>
      </c>
      <c r="B284" s="1">
        <v>46077.738888888889</v>
      </c>
      <c r="C284" t="s">
        <v>7</v>
      </c>
      <c r="D284" t="s">
        <v>22</v>
      </c>
      <c r="E284" t="s">
        <v>19</v>
      </c>
      <c r="F284" t="s">
        <v>20</v>
      </c>
    </row>
    <row r="285" spans="1:6" x14ac:dyDescent="0.3">
      <c r="A285" t="s">
        <v>308</v>
      </c>
      <c r="B285" s="1">
        <v>46110.406944444447</v>
      </c>
      <c r="C285" t="s">
        <v>47</v>
      </c>
      <c r="D285" t="s">
        <v>22</v>
      </c>
      <c r="E285" t="s">
        <v>19</v>
      </c>
      <c r="F285" t="s">
        <v>13</v>
      </c>
    </row>
    <row r="286" spans="1:6" x14ac:dyDescent="0.3">
      <c r="A286" t="s">
        <v>309</v>
      </c>
      <c r="B286" s="1">
        <v>46102.668055555558</v>
      </c>
      <c r="C286" t="s">
        <v>47</v>
      </c>
      <c r="D286" t="s">
        <v>8</v>
      </c>
      <c r="E286" t="s">
        <v>16</v>
      </c>
      <c r="F286" t="s">
        <v>10</v>
      </c>
    </row>
    <row r="287" spans="1:6" x14ac:dyDescent="0.3">
      <c r="A287" t="s">
        <v>310</v>
      </c>
      <c r="B287" s="1">
        <v>46076.567361111112</v>
      </c>
      <c r="C287" t="s">
        <v>35</v>
      </c>
      <c r="D287" t="s">
        <v>22</v>
      </c>
      <c r="E287" t="s">
        <v>19</v>
      </c>
      <c r="F287" t="s">
        <v>10</v>
      </c>
    </row>
    <row r="288" spans="1:6" x14ac:dyDescent="0.3">
      <c r="A288" t="s">
        <v>311</v>
      </c>
      <c r="B288" s="1">
        <v>46046.272916666669</v>
      </c>
      <c r="C288" t="s">
        <v>7</v>
      </c>
      <c r="D288" t="s">
        <v>15</v>
      </c>
      <c r="E288" t="s">
        <v>19</v>
      </c>
      <c r="F288" t="s">
        <v>20</v>
      </c>
    </row>
    <row r="289" spans="1:6" x14ac:dyDescent="0.3">
      <c r="A289" t="s">
        <v>312</v>
      </c>
      <c r="B289" s="1">
        <v>46062.767361111109</v>
      </c>
      <c r="C289" t="s">
        <v>47</v>
      </c>
      <c r="D289" t="s">
        <v>18</v>
      </c>
      <c r="E289" t="s">
        <v>9</v>
      </c>
      <c r="F289" t="s">
        <v>10</v>
      </c>
    </row>
    <row r="290" spans="1:6" x14ac:dyDescent="0.3">
      <c r="A290" t="s">
        <v>313</v>
      </c>
      <c r="B290" s="1">
        <v>46045.614583333336</v>
      </c>
      <c r="C290" t="s">
        <v>7</v>
      </c>
      <c r="D290" t="s">
        <v>18</v>
      </c>
      <c r="E290" t="s">
        <v>31</v>
      </c>
      <c r="F290" t="s">
        <v>10</v>
      </c>
    </row>
    <row r="291" spans="1:6" x14ac:dyDescent="0.3">
      <c r="A291" t="s">
        <v>314</v>
      </c>
      <c r="B291" s="1">
        <v>46069.906944444447</v>
      </c>
      <c r="C291" t="s">
        <v>26</v>
      </c>
      <c r="D291" t="s">
        <v>15</v>
      </c>
      <c r="E291" t="s">
        <v>31</v>
      </c>
      <c r="F291" t="s">
        <v>10</v>
      </c>
    </row>
    <row r="292" spans="1:6" x14ac:dyDescent="0.3">
      <c r="A292" t="s">
        <v>315</v>
      </c>
      <c r="B292" s="1">
        <v>46103.932638888888</v>
      </c>
      <c r="C292" t="s">
        <v>12</v>
      </c>
      <c r="D292" t="s">
        <v>18</v>
      </c>
      <c r="E292" t="s">
        <v>9</v>
      </c>
      <c r="F292" t="s">
        <v>13</v>
      </c>
    </row>
    <row r="293" spans="1:6" x14ac:dyDescent="0.3">
      <c r="A293" t="s">
        <v>316</v>
      </c>
      <c r="B293" s="1">
        <v>46066.09097222222</v>
      </c>
      <c r="C293" t="s">
        <v>12</v>
      </c>
      <c r="D293" t="s">
        <v>15</v>
      </c>
      <c r="E293" t="s">
        <v>16</v>
      </c>
      <c r="F293" t="s">
        <v>10</v>
      </c>
    </row>
    <row r="294" spans="1:6" x14ac:dyDescent="0.3">
      <c r="A294" t="s">
        <v>317</v>
      </c>
      <c r="B294" s="1">
        <v>46113.570138888892</v>
      </c>
      <c r="C294" t="s">
        <v>26</v>
      </c>
      <c r="D294" t="s">
        <v>15</v>
      </c>
      <c r="E294" t="s">
        <v>31</v>
      </c>
      <c r="F294" t="s">
        <v>33</v>
      </c>
    </row>
    <row r="295" spans="1:6" x14ac:dyDescent="0.3">
      <c r="A295" t="s">
        <v>318</v>
      </c>
      <c r="B295" s="1">
        <v>46037.155555555553</v>
      </c>
      <c r="C295" t="s">
        <v>7</v>
      </c>
      <c r="D295" t="s">
        <v>8</v>
      </c>
      <c r="E295" t="s">
        <v>19</v>
      </c>
      <c r="F295" t="s">
        <v>10</v>
      </c>
    </row>
    <row r="296" spans="1:6" x14ac:dyDescent="0.3">
      <c r="A296" t="s">
        <v>319</v>
      </c>
      <c r="B296" s="1">
        <v>46082.881944444445</v>
      </c>
      <c r="C296" t="s">
        <v>47</v>
      </c>
      <c r="D296" t="s">
        <v>18</v>
      </c>
      <c r="E296" t="s">
        <v>19</v>
      </c>
      <c r="F296" t="s">
        <v>10</v>
      </c>
    </row>
    <row r="297" spans="1:6" x14ac:dyDescent="0.3">
      <c r="A297" t="s">
        <v>320</v>
      </c>
      <c r="B297" s="1">
        <v>46103.385416666664</v>
      </c>
      <c r="C297" t="s">
        <v>40</v>
      </c>
      <c r="D297" t="s">
        <v>22</v>
      </c>
      <c r="E297" t="s">
        <v>16</v>
      </c>
      <c r="F297" t="s">
        <v>10</v>
      </c>
    </row>
    <row r="298" spans="1:6" x14ac:dyDescent="0.3">
      <c r="A298" t="s">
        <v>321</v>
      </c>
      <c r="B298" s="1">
        <v>46074.019444444442</v>
      </c>
      <c r="C298" t="s">
        <v>35</v>
      </c>
      <c r="D298" t="s">
        <v>15</v>
      </c>
      <c r="E298" t="s">
        <v>19</v>
      </c>
      <c r="F298" t="s">
        <v>13</v>
      </c>
    </row>
    <row r="299" spans="1:6" x14ac:dyDescent="0.3">
      <c r="A299" t="s">
        <v>322</v>
      </c>
      <c r="B299" s="1">
        <v>46053.441666666666</v>
      </c>
      <c r="C299" t="s">
        <v>7</v>
      </c>
      <c r="D299" t="s">
        <v>15</v>
      </c>
      <c r="E299" t="s">
        <v>19</v>
      </c>
      <c r="F299" t="s">
        <v>33</v>
      </c>
    </row>
    <row r="300" spans="1:6" x14ac:dyDescent="0.3">
      <c r="A300" t="s">
        <v>323</v>
      </c>
      <c r="B300" s="1">
        <v>46075.277083333334</v>
      </c>
      <c r="C300" t="s">
        <v>7</v>
      </c>
      <c r="D300" t="s">
        <v>15</v>
      </c>
      <c r="E300" t="s">
        <v>19</v>
      </c>
      <c r="F300" t="s">
        <v>10</v>
      </c>
    </row>
    <row r="301" spans="1:6" x14ac:dyDescent="0.3">
      <c r="A301" t="s">
        <v>324</v>
      </c>
      <c r="B301" s="1">
        <v>46107.966666666667</v>
      </c>
      <c r="C301" t="s">
        <v>26</v>
      </c>
      <c r="D301" t="s">
        <v>8</v>
      </c>
      <c r="E301" t="s">
        <v>31</v>
      </c>
      <c r="F301" t="s">
        <v>10</v>
      </c>
    </row>
    <row r="302" spans="1:6" x14ac:dyDescent="0.3">
      <c r="A302" t="s">
        <v>325</v>
      </c>
      <c r="B302" s="1">
        <v>46046.352083333331</v>
      </c>
      <c r="C302" t="s">
        <v>12</v>
      </c>
      <c r="D302" t="s">
        <v>18</v>
      </c>
      <c r="E302" t="s">
        <v>9</v>
      </c>
      <c r="F302" t="s">
        <v>10</v>
      </c>
    </row>
    <row r="303" spans="1:6" x14ac:dyDescent="0.3">
      <c r="A303" t="s">
        <v>326</v>
      </c>
      <c r="B303" s="1">
        <v>46096.363888888889</v>
      </c>
      <c r="C303" t="s">
        <v>7</v>
      </c>
      <c r="D303" t="s">
        <v>18</v>
      </c>
      <c r="E303" t="s">
        <v>19</v>
      </c>
      <c r="F303" t="s">
        <v>13</v>
      </c>
    </row>
    <row r="304" spans="1:6" x14ac:dyDescent="0.3">
      <c r="A304" t="s">
        <v>327</v>
      </c>
      <c r="B304" s="1">
        <v>46035.571527777778</v>
      </c>
      <c r="C304" t="s">
        <v>40</v>
      </c>
      <c r="D304" t="s">
        <v>15</v>
      </c>
      <c r="E304" t="s">
        <v>16</v>
      </c>
      <c r="F304" t="s">
        <v>20</v>
      </c>
    </row>
    <row r="305" spans="1:6" x14ac:dyDescent="0.3">
      <c r="A305" t="s">
        <v>328</v>
      </c>
      <c r="B305" s="1">
        <v>46055.54583333333</v>
      </c>
      <c r="C305" t="s">
        <v>7</v>
      </c>
      <c r="D305" t="s">
        <v>8</v>
      </c>
      <c r="E305" t="s">
        <v>19</v>
      </c>
      <c r="F305" t="s">
        <v>33</v>
      </c>
    </row>
    <row r="306" spans="1:6" x14ac:dyDescent="0.3">
      <c r="A306" t="s">
        <v>329</v>
      </c>
      <c r="B306" s="1">
        <v>46055.881944444445</v>
      </c>
      <c r="C306" t="s">
        <v>7</v>
      </c>
      <c r="D306" t="s">
        <v>18</v>
      </c>
      <c r="E306" t="s">
        <v>19</v>
      </c>
      <c r="F306" t="s">
        <v>20</v>
      </c>
    </row>
    <row r="307" spans="1:6" x14ac:dyDescent="0.3">
      <c r="A307" t="s">
        <v>330</v>
      </c>
      <c r="B307" s="1">
        <v>46048.918055555558</v>
      </c>
      <c r="C307" t="s">
        <v>40</v>
      </c>
      <c r="D307" t="s">
        <v>15</v>
      </c>
      <c r="E307" t="s">
        <v>16</v>
      </c>
      <c r="F307" t="s">
        <v>20</v>
      </c>
    </row>
    <row r="308" spans="1:6" x14ac:dyDescent="0.3">
      <c r="A308" t="s">
        <v>331</v>
      </c>
      <c r="B308" s="1">
        <v>46092.163888888892</v>
      </c>
      <c r="C308" t="s">
        <v>7</v>
      </c>
      <c r="D308" t="s">
        <v>22</v>
      </c>
      <c r="E308" t="s">
        <v>19</v>
      </c>
      <c r="F308" t="s">
        <v>53</v>
      </c>
    </row>
    <row r="309" spans="1:6" x14ac:dyDescent="0.3">
      <c r="A309" t="s">
        <v>332</v>
      </c>
      <c r="B309" s="1">
        <v>46105.964583333334</v>
      </c>
      <c r="C309" t="s">
        <v>35</v>
      </c>
      <c r="D309" t="s">
        <v>15</v>
      </c>
      <c r="E309" t="s">
        <v>9</v>
      </c>
      <c r="F309" t="s">
        <v>10</v>
      </c>
    </row>
    <row r="310" spans="1:6" x14ac:dyDescent="0.3">
      <c r="A310" t="s">
        <v>333</v>
      </c>
      <c r="B310" s="1">
        <v>46076.816666666666</v>
      </c>
      <c r="C310" t="s">
        <v>40</v>
      </c>
      <c r="D310" t="s">
        <v>18</v>
      </c>
      <c r="E310" t="s">
        <v>16</v>
      </c>
      <c r="F310" t="s">
        <v>10</v>
      </c>
    </row>
    <row r="311" spans="1:6" x14ac:dyDescent="0.3">
      <c r="A311" t="s">
        <v>334</v>
      </c>
      <c r="B311" s="1">
        <v>46039.759722222225</v>
      </c>
      <c r="C311" t="s">
        <v>26</v>
      </c>
      <c r="D311" t="s">
        <v>8</v>
      </c>
      <c r="E311" t="s">
        <v>19</v>
      </c>
      <c r="F311" t="s">
        <v>10</v>
      </c>
    </row>
    <row r="312" spans="1:6" x14ac:dyDescent="0.3">
      <c r="A312" t="s">
        <v>335</v>
      </c>
      <c r="B312" s="1">
        <v>46085.206944444442</v>
      </c>
      <c r="C312" t="s">
        <v>7</v>
      </c>
      <c r="D312" t="s">
        <v>15</v>
      </c>
      <c r="E312" t="s">
        <v>19</v>
      </c>
      <c r="F312" t="s">
        <v>20</v>
      </c>
    </row>
    <row r="313" spans="1:6" x14ac:dyDescent="0.3">
      <c r="A313" t="s">
        <v>336</v>
      </c>
      <c r="B313" s="1">
        <v>46025.296527777777</v>
      </c>
      <c r="C313" t="s">
        <v>7</v>
      </c>
      <c r="D313" t="s">
        <v>8</v>
      </c>
      <c r="E313" t="s">
        <v>19</v>
      </c>
      <c r="F313" t="s">
        <v>13</v>
      </c>
    </row>
    <row r="314" spans="1:6" x14ac:dyDescent="0.3">
      <c r="A314" t="s">
        <v>337</v>
      </c>
      <c r="B314" s="1">
        <v>46051.260416666664</v>
      </c>
      <c r="C314" t="s">
        <v>7</v>
      </c>
      <c r="D314" t="s">
        <v>22</v>
      </c>
      <c r="E314" t="s">
        <v>19</v>
      </c>
      <c r="F314" t="s">
        <v>10</v>
      </c>
    </row>
    <row r="315" spans="1:6" x14ac:dyDescent="0.3">
      <c r="A315" t="s">
        <v>338</v>
      </c>
      <c r="B315" s="1">
        <v>46077.18472222222</v>
      </c>
      <c r="C315" t="s">
        <v>7</v>
      </c>
      <c r="D315" t="s">
        <v>22</v>
      </c>
      <c r="E315" t="s">
        <v>19</v>
      </c>
      <c r="F315" t="s">
        <v>20</v>
      </c>
    </row>
    <row r="316" spans="1:6" x14ac:dyDescent="0.3">
      <c r="A316" t="s">
        <v>339</v>
      </c>
      <c r="B316" s="1">
        <v>46094.354166666664</v>
      </c>
      <c r="C316" t="s">
        <v>35</v>
      </c>
      <c r="D316" t="s">
        <v>18</v>
      </c>
      <c r="E316" t="s">
        <v>31</v>
      </c>
      <c r="F316" t="s">
        <v>20</v>
      </c>
    </row>
    <row r="317" spans="1:6" x14ac:dyDescent="0.3">
      <c r="A317" t="s">
        <v>340</v>
      </c>
      <c r="B317" s="1">
        <v>46094.803472222222</v>
      </c>
      <c r="C317" t="s">
        <v>7</v>
      </c>
      <c r="D317" t="s">
        <v>18</v>
      </c>
      <c r="E317" t="s">
        <v>19</v>
      </c>
      <c r="F317" t="s">
        <v>33</v>
      </c>
    </row>
    <row r="318" spans="1:6" x14ac:dyDescent="0.3">
      <c r="A318" t="s">
        <v>341</v>
      </c>
      <c r="B318" s="1">
        <v>46076.988888888889</v>
      </c>
      <c r="C318" t="s">
        <v>40</v>
      </c>
      <c r="D318" t="s">
        <v>8</v>
      </c>
      <c r="E318" t="s">
        <v>16</v>
      </c>
      <c r="F318" t="s">
        <v>20</v>
      </c>
    </row>
    <row r="319" spans="1:6" x14ac:dyDescent="0.3">
      <c r="A319" t="s">
        <v>342</v>
      </c>
      <c r="B319" s="1">
        <v>46063.643750000003</v>
      </c>
      <c r="C319" t="s">
        <v>7</v>
      </c>
      <c r="D319" t="s">
        <v>22</v>
      </c>
      <c r="E319" t="s">
        <v>31</v>
      </c>
      <c r="F319" t="s">
        <v>53</v>
      </c>
    </row>
    <row r="320" spans="1:6" x14ac:dyDescent="0.3">
      <c r="A320" t="s">
        <v>343</v>
      </c>
      <c r="B320" s="1">
        <v>46083.911805555559</v>
      </c>
      <c r="C320" t="s">
        <v>47</v>
      </c>
      <c r="D320" t="s">
        <v>15</v>
      </c>
      <c r="E320" t="s">
        <v>9</v>
      </c>
      <c r="F320" t="s">
        <v>20</v>
      </c>
    </row>
    <row r="321" spans="1:6" x14ac:dyDescent="0.3">
      <c r="A321" t="s">
        <v>344</v>
      </c>
      <c r="B321" s="1">
        <v>46034.299305555556</v>
      </c>
      <c r="C321" t="s">
        <v>7</v>
      </c>
      <c r="D321" t="s">
        <v>15</v>
      </c>
      <c r="E321" t="s">
        <v>19</v>
      </c>
      <c r="F321" t="s">
        <v>13</v>
      </c>
    </row>
    <row r="322" spans="1:6" x14ac:dyDescent="0.3">
      <c r="A322" t="s">
        <v>345</v>
      </c>
      <c r="B322" s="1">
        <v>46098.679861111108</v>
      </c>
      <c r="C322" t="s">
        <v>7</v>
      </c>
      <c r="D322" t="s">
        <v>18</v>
      </c>
      <c r="E322" t="s">
        <v>19</v>
      </c>
      <c r="F322" t="s">
        <v>10</v>
      </c>
    </row>
    <row r="323" spans="1:6" x14ac:dyDescent="0.3">
      <c r="A323" t="s">
        <v>346</v>
      </c>
      <c r="B323" s="1">
        <v>46031.002083333333</v>
      </c>
      <c r="C323" t="s">
        <v>47</v>
      </c>
      <c r="D323" t="s">
        <v>15</v>
      </c>
      <c r="E323" t="s">
        <v>9</v>
      </c>
      <c r="F323" t="s">
        <v>10</v>
      </c>
    </row>
    <row r="324" spans="1:6" x14ac:dyDescent="0.3">
      <c r="A324" t="s">
        <v>347</v>
      </c>
      <c r="B324" s="1">
        <v>46052.469444444447</v>
      </c>
      <c r="C324" t="s">
        <v>7</v>
      </c>
      <c r="D324" t="s">
        <v>8</v>
      </c>
      <c r="E324" t="s">
        <v>19</v>
      </c>
      <c r="F324" t="s">
        <v>10</v>
      </c>
    </row>
    <row r="325" spans="1:6" x14ac:dyDescent="0.3">
      <c r="A325" t="s">
        <v>348</v>
      </c>
      <c r="B325" s="1">
        <v>46079.959027777775</v>
      </c>
      <c r="C325" t="s">
        <v>7</v>
      </c>
      <c r="D325" t="s">
        <v>18</v>
      </c>
      <c r="E325" t="s">
        <v>19</v>
      </c>
      <c r="F325" t="s">
        <v>33</v>
      </c>
    </row>
    <row r="326" spans="1:6" x14ac:dyDescent="0.3">
      <c r="A326" t="s">
        <v>349</v>
      </c>
      <c r="B326" s="1">
        <v>46041.55</v>
      </c>
      <c r="C326" t="s">
        <v>40</v>
      </c>
      <c r="D326" t="s">
        <v>8</v>
      </c>
      <c r="E326" t="s">
        <v>16</v>
      </c>
      <c r="F326" t="s">
        <v>10</v>
      </c>
    </row>
    <row r="327" spans="1:6" x14ac:dyDescent="0.3">
      <c r="A327" t="s">
        <v>350</v>
      </c>
      <c r="B327" s="1">
        <v>46060.445138888892</v>
      </c>
      <c r="C327" t="s">
        <v>40</v>
      </c>
      <c r="D327" t="s">
        <v>8</v>
      </c>
      <c r="E327" t="s">
        <v>16</v>
      </c>
      <c r="F327" t="s">
        <v>20</v>
      </c>
    </row>
    <row r="328" spans="1:6" x14ac:dyDescent="0.3">
      <c r="A328" t="s">
        <v>351</v>
      </c>
      <c r="B328" s="1">
        <v>46111.199305555558</v>
      </c>
      <c r="C328" t="s">
        <v>47</v>
      </c>
      <c r="D328" t="s">
        <v>15</v>
      </c>
      <c r="E328" t="s">
        <v>16</v>
      </c>
      <c r="F328" t="s">
        <v>10</v>
      </c>
    </row>
    <row r="329" spans="1:6" x14ac:dyDescent="0.3">
      <c r="A329" t="s">
        <v>352</v>
      </c>
      <c r="B329" s="1">
        <v>46081.302777777775</v>
      </c>
      <c r="C329" t="s">
        <v>12</v>
      </c>
      <c r="D329" t="s">
        <v>15</v>
      </c>
      <c r="E329" t="s">
        <v>19</v>
      </c>
      <c r="F329" t="s">
        <v>10</v>
      </c>
    </row>
    <row r="330" spans="1:6" x14ac:dyDescent="0.3">
      <c r="A330" t="s">
        <v>353</v>
      </c>
      <c r="B330" s="1">
        <v>46060.106944444444</v>
      </c>
      <c r="C330" t="s">
        <v>7</v>
      </c>
      <c r="D330" t="s">
        <v>15</v>
      </c>
      <c r="E330" t="s">
        <v>19</v>
      </c>
      <c r="F330" t="s">
        <v>20</v>
      </c>
    </row>
    <row r="331" spans="1:6" x14ac:dyDescent="0.3">
      <c r="A331" t="s">
        <v>354</v>
      </c>
      <c r="B331" s="1">
        <v>46059.395833333336</v>
      </c>
      <c r="C331" t="s">
        <v>7</v>
      </c>
      <c r="D331" t="s">
        <v>18</v>
      </c>
      <c r="E331" t="s">
        <v>19</v>
      </c>
      <c r="F331" t="s">
        <v>10</v>
      </c>
    </row>
    <row r="332" spans="1:6" x14ac:dyDescent="0.3">
      <c r="A332" t="s">
        <v>355</v>
      </c>
      <c r="B332" s="1">
        <v>46069.038194444445</v>
      </c>
      <c r="C332" t="s">
        <v>7</v>
      </c>
      <c r="D332" t="s">
        <v>18</v>
      </c>
      <c r="E332" t="s">
        <v>19</v>
      </c>
      <c r="F332" t="s">
        <v>13</v>
      </c>
    </row>
    <row r="333" spans="1:6" x14ac:dyDescent="0.3">
      <c r="A333" t="s">
        <v>356</v>
      </c>
      <c r="B333" s="1">
        <v>46095.540972222225</v>
      </c>
      <c r="C333" t="s">
        <v>12</v>
      </c>
      <c r="D333" t="s">
        <v>22</v>
      </c>
      <c r="E333" t="s">
        <v>19</v>
      </c>
      <c r="F333" t="s">
        <v>33</v>
      </c>
    </row>
    <row r="334" spans="1:6" x14ac:dyDescent="0.3">
      <c r="A334" t="s">
        <v>357</v>
      </c>
      <c r="B334" s="1">
        <v>46084.46597222222</v>
      </c>
      <c r="C334" t="s">
        <v>26</v>
      </c>
      <c r="D334" t="s">
        <v>8</v>
      </c>
      <c r="E334" t="s">
        <v>9</v>
      </c>
      <c r="F334" t="s">
        <v>10</v>
      </c>
    </row>
    <row r="335" spans="1:6" x14ac:dyDescent="0.3">
      <c r="A335" t="s">
        <v>358</v>
      </c>
      <c r="B335" s="1">
        <v>46032.047222222223</v>
      </c>
      <c r="C335" t="s">
        <v>7</v>
      </c>
      <c r="D335" t="s">
        <v>22</v>
      </c>
      <c r="E335" t="s">
        <v>19</v>
      </c>
      <c r="F335" t="s">
        <v>10</v>
      </c>
    </row>
    <row r="336" spans="1:6" x14ac:dyDescent="0.3">
      <c r="A336" t="s">
        <v>359</v>
      </c>
      <c r="B336" s="1">
        <v>46076.982638888891</v>
      </c>
      <c r="C336" t="s">
        <v>7</v>
      </c>
      <c r="D336" t="s">
        <v>22</v>
      </c>
      <c r="E336" t="s">
        <v>19</v>
      </c>
      <c r="F336" t="s">
        <v>33</v>
      </c>
    </row>
    <row r="337" spans="1:6" x14ac:dyDescent="0.3">
      <c r="A337" t="s">
        <v>360</v>
      </c>
      <c r="B337" s="1">
        <v>46052.79791666667</v>
      </c>
      <c r="C337" t="s">
        <v>12</v>
      </c>
      <c r="D337" t="s">
        <v>15</v>
      </c>
      <c r="E337" t="s">
        <v>31</v>
      </c>
      <c r="F337" t="s">
        <v>33</v>
      </c>
    </row>
    <row r="338" spans="1:6" x14ac:dyDescent="0.3">
      <c r="A338" t="s">
        <v>361</v>
      </c>
      <c r="B338" s="1">
        <v>46088.579861111109</v>
      </c>
      <c r="C338" t="s">
        <v>40</v>
      </c>
      <c r="D338" t="s">
        <v>8</v>
      </c>
      <c r="E338" t="s">
        <v>16</v>
      </c>
      <c r="F338" t="s">
        <v>10</v>
      </c>
    </row>
    <row r="339" spans="1:6" x14ac:dyDescent="0.3">
      <c r="A339" t="s">
        <v>362</v>
      </c>
      <c r="B339" s="1">
        <v>46103.949305555558</v>
      </c>
      <c r="C339" t="s">
        <v>7</v>
      </c>
      <c r="D339" t="s">
        <v>15</v>
      </c>
      <c r="E339" t="s">
        <v>19</v>
      </c>
      <c r="F339" t="s">
        <v>13</v>
      </c>
    </row>
    <row r="340" spans="1:6" x14ac:dyDescent="0.3">
      <c r="A340" t="s">
        <v>363</v>
      </c>
      <c r="B340" s="1">
        <v>46109.030555555553</v>
      </c>
      <c r="C340" t="s">
        <v>7</v>
      </c>
      <c r="D340" t="s">
        <v>22</v>
      </c>
      <c r="E340" t="s">
        <v>19</v>
      </c>
      <c r="F340" t="s">
        <v>13</v>
      </c>
    </row>
    <row r="341" spans="1:6" x14ac:dyDescent="0.3">
      <c r="A341" t="s">
        <v>364</v>
      </c>
      <c r="B341" s="1">
        <v>46080.323611111111</v>
      </c>
      <c r="C341" t="s">
        <v>7</v>
      </c>
      <c r="D341" t="s">
        <v>8</v>
      </c>
      <c r="E341" t="s">
        <v>31</v>
      </c>
      <c r="F341" t="s">
        <v>10</v>
      </c>
    </row>
    <row r="342" spans="1:6" x14ac:dyDescent="0.3">
      <c r="A342" t="s">
        <v>365</v>
      </c>
      <c r="B342" s="1">
        <v>46112.991666666669</v>
      </c>
      <c r="C342" t="s">
        <v>47</v>
      </c>
      <c r="D342" t="s">
        <v>18</v>
      </c>
      <c r="E342" t="s">
        <v>31</v>
      </c>
      <c r="F342" t="s">
        <v>13</v>
      </c>
    </row>
    <row r="343" spans="1:6" x14ac:dyDescent="0.3">
      <c r="A343" t="s">
        <v>366</v>
      </c>
      <c r="B343" s="1">
        <v>46074.086111111108</v>
      </c>
      <c r="C343" t="s">
        <v>35</v>
      </c>
      <c r="D343" t="s">
        <v>8</v>
      </c>
      <c r="E343" t="s">
        <v>31</v>
      </c>
      <c r="F343" t="s">
        <v>33</v>
      </c>
    </row>
    <row r="344" spans="1:6" x14ac:dyDescent="0.3">
      <c r="A344" t="s">
        <v>367</v>
      </c>
      <c r="B344" s="1">
        <v>46023.287499999999</v>
      </c>
      <c r="C344" t="s">
        <v>12</v>
      </c>
      <c r="D344" t="s">
        <v>22</v>
      </c>
      <c r="E344" t="s">
        <v>31</v>
      </c>
      <c r="F344" t="s">
        <v>10</v>
      </c>
    </row>
    <row r="345" spans="1:6" x14ac:dyDescent="0.3">
      <c r="A345" t="s">
        <v>368</v>
      </c>
      <c r="B345" s="1">
        <v>46024.467361111114</v>
      </c>
      <c r="C345" t="s">
        <v>26</v>
      </c>
      <c r="D345" t="s">
        <v>18</v>
      </c>
      <c r="E345" t="s">
        <v>19</v>
      </c>
      <c r="F345" t="s">
        <v>10</v>
      </c>
    </row>
    <row r="346" spans="1:6" x14ac:dyDescent="0.3">
      <c r="A346" t="s">
        <v>369</v>
      </c>
      <c r="B346" s="1">
        <v>46044.290277777778</v>
      </c>
      <c r="C346" t="s">
        <v>7</v>
      </c>
      <c r="D346" t="s">
        <v>18</v>
      </c>
      <c r="E346" t="s">
        <v>19</v>
      </c>
      <c r="F346" t="s">
        <v>33</v>
      </c>
    </row>
    <row r="347" spans="1:6" x14ac:dyDescent="0.3">
      <c r="A347" t="s">
        <v>370</v>
      </c>
      <c r="B347" s="1">
        <v>46030.771527777775</v>
      </c>
      <c r="C347" t="s">
        <v>12</v>
      </c>
      <c r="D347" t="s">
        <v>8</v>
      </c>
      <c r="E347" t="s">
        <v>9</v>
      </c>
      <c r="F347" t="s">
        <v>33</v>
      </c>
    </row>
    <row r="348" spans="1:6" x14ac:dyDescent="0.3">
      <c r="A348" t="s">
        <v>371</v>
      </c>
      <c r="B348" s="1">
        <v>46103.604166666664</v>
      </c>
      <c r="C348" t="s">
        <v>40</v>
      </c>
      <c r="D348" t="s">
        <v>22</v>
      </c>
      <c r="E348" t="s">
        <v>16</v>
      </c>
      <c r="F348" t="s">
        <v>10</v>
      </c>
    </row>
    <row r="349" spans="1:6" x14ac:dyDescent="0.3">
      <c r="A349" t="s">
        <v>372</v>
      </c>
      <c r="B349" s="1">
        <v>46025.131249999999</v>
      </c>
      <c r="C349" t="s">
        <v>26</v>
      </c>
      <c r="D349" t="s">
        <v>18</v>
      </c>
      <c r="E349" t="s">
        <v>16</v>
      </c>
      <c r="F349" t="s">
        <v>10</v>
      </c>
    </row>
    <row r="350" spans="1:6" x14ac:dyDescent="0.3">
      <c r="A350" t="s">
        <v>373</v>
      </c>
      <c r="B350" s="1">
        <v>46106.875</v>
      </c>
      <c r="C350" t="s">
        <v>7</v>
      </c>
      <c r="D350" t="s">
        <v>8</v>
      </c>
      <c r="E350" t="s">
        <v>19</v>
      </c>
      <c r="F350" t="s">
        <v>10</v>
      </c>
    </row>
    <row r="351" spans="1:6" x14ac:dyDescent="0.3">
      <c r="A351" t="s">
        <v>374</v>
      </c>
      <c r="B351" s="1">
        <v>46056.090277777781</v>
      </c>
      <c r="C351" t="s">
        <v>7</v>
      </c>
      <c r="D351" t="s">
        <v>18</v>
      </c>
      <c r="E351" t="s">
        <v>19</v>
      </c>
      <c r="F351" t="s">
        <v>10</v>
      </c>
    </row>
    <row r="352" spans="1:6" x14ac:dyDescent="0.3">
      <c r="A352" t="s">
        <v>375</v>
      </c>
      <c r="B352" s="1">
        <v>46106.01458333333</v>
      </c>
      <c r="C352" t="s">
        <v>7</v>
      </c>
      <c r="D352" t="s">
        <v>8</v>
      </c>
      <c r="E352" t="s">
        <v>19</v>
      </c>
      <c r="F352" t="s">
        <v>10</v>
      </c>
    </row>
    <row r="353" spans="1:6" x14ac:dyDescent="0.3">
      <c r="A353" t="s">
        <v>376</v>
      </c>
      <c r="B353" s="1">
        <v>46027.044444444444</v>
      </c>
      <c r="C353" t="s">
        <v>7</v>
      </c>
      <c r="D353" t="s">
        <v>8</v>
      </c>
      <c r="E353" t="s">
        <v>19</v>
      </c>
      <c r="F353" t="s">
        <v>13</v>
      </c>
    </row>
    <row r="354" spans="1:6" x14ac:dyDescent="0.3">
      <c r="A354" t="s">
        <v>377</v>
      </c>
      <c r="B354" s="1">
        <v>46033.412499999999</v>
      </c>
      <c r="C354" t="s">
        <v>40</v>
      </c>
      <c r="D354" t="s">
        <v>22</v>
      </c>
      <c r="E354" t="s">
        <v>16</v>
      </c>
      <c r="F354" t="s">
        <v>20</v>
      </c>
    </row>
    <row r="355" spans="1:6" x14ac:dyDescent="0.3">
      <c r="A355" t="s">
        <v>378</v>
      </c>
      <c r="B355" s="1">
        <v>46029.099305555559</v>
      </c>
      <c r="C355" t="s">
        <v>7</v>
      </c>
      <c r="D355" t="s">
        <v>15</v>
      </c>
      <c r="E355" t="s">
        <v>19</v>
      </c>
      <c r="F355" t="s">
        <v>10</v>
      </c>
    </row>
    <row r="356" spans="1:6" x14ac:dyDescent="0.3">
      <c r="A356" t="s">
        <v>379</v>
      </c>
      <c r="B356" s="1">
        <v>46093.96875</v>
      </c>
      <c r="C356" t="s">
        <v>12</v>
      </c>
      <c r="D356" t="s">
        <v>8</v>
      </c>
      <c r="E356" t="s">
        <v>16</v>
      </c>
      <c r="F356" t="s">
        <v>13</v>
      </c>
    </row>
    <row r="357" spans="1:6" x14ac:dyDescent="0.3">
      <c r="A357" t="s">
        <v>380</v>
      </c>
      <c r="B357" s="1">
        <v>46030.42291666667</v>
      </c>
      <c r="C357" t="s">
        <v>7</v>
      </c>
      <c r="D357" t="s">
        <v>15</v>
      </c>
      <c r="E357" t="s">
        <v>19</v>
      </c>
      <c r="F357" t="s">
        <v>20</v>
      </c>
    </row>
    <row r="358" spans="1:6" x14ac:dyDescent="0.3">
      <c r="A358" t="s">
        <v>381</v>
      </c>
      <c r="B358" s="1">
        <v>46088.304861111108</v>
      </c>
      <c r="C358" t="s">
        <v>7</v>
      </c>
      <c r="D358" t="s">
        <v>18</v>
      </c>
      <c r="E358" t="s">
        <v>19</v>
      </c>
      <c r="F358" t="s">
        <v>13</v>
      </c>
    </row>
    <row r="359" spans="1:6" x14ac:dyDescent="0.3">
      <c r="A359" t="s">
        <v>382</v>
      </c>
      <c r="B359" s="1">
        <v>46033.752083333333</v>
      </c>
      <c r="C359" t="s">
        <v>7</v>
      </c>
      <c r="D359" t="s">
        <v>15</v>
      </c>
      <c r="E359" t="s">
        <v>19</v>
      </c>
      <c r="F359" t="s">
        <v>20</v>
      </c>
    </row>
    <row r="360" spans="1:6" x14ac:dyDescent="0.3">
      <c r="A360" t="s">
        <v>383</v>
      </c>
      <c r="B360" s="1">
        <v>46023.388194444444</v>
      </c>
      <c r="C360" t="s">
        <v>7</v>
      </c>
      <c r="D360" t="s">
        <v>18</v>
      </c>
      <c r="E360" t="s">
        <v>19</v>
      </c>
      <c r="F360" t="s">
        <v>10</v>
      </c>
    </row>
    <row r="361" spans="1:6" x14ac:dyDescent="0.3">
      <c r="A361" t="s">
        <v>384</v>
      </c>
      <c r="B361" s="1">
        <v>46045.331944444442</v>
      </c>
      <c r="C361" t="s">
        <v>40</v>
      </c>
      <c r="D361" t="s">
        <v>18</v>
      </c>
      <c r="E361" t="s">
        <v>16</v>
      </c>
      <c r="F361" t="s">
        <v>10</v>
      </c>
    </row>
    <row r="362" spans="1:6" x14ac:dyDescent="0.3">
      <c r="A362" t="s">
        <v>385</v>
      </c>
      <c r="B362" s="1">
        <v>46089.402777777781</v>
      </c>
      <c r="C362" t="s">
        <v>7</v>
      </c>
      <c r="D362" t="s">
        <v>15</v>
      </c>
      <c r="E362" t="s">
        <v>19</v>
      </c>
      <c r="F362" t="s">
        <v>20</v>
      </c>
    </row>
    <row r="363" spans="1:6" x14ac:dyDescent="0.3">
      <c r="A363" t="s">
        <v>386</v>
      </c>
      <c r="B363" s="1">
        <v>46112.681250000001</v>
      </c>
      <c r="C363" t="s">
        <v>7</v>
      </c>
      <c r="D363" t="s">
        <v>22</v>
      </c>
      <c r="E363" t="s">
        <v>9</v>
      </c>
      <c r="F363" t="s">
        <v>20</v>
      </c>
    </row>
    <row r="364" spans="1:6" x14ac:dyDescent="0.3">
      <c r="A364" t="s">
        <v>387</v>
      </c>
      <c r="B364" s="1">
        <v>46078.557638888888</v>
      </c>
      <c r="C364" t="s">
        <v>47</v>
      </c>
      <c r="D364" t="s">
        <v>15</v>
      </c>
      <c r="E364" t="s">
        <v>16</v>
      </c>
      <c r="F364" t="s">
        <v>10</v>
      </c>
    </row>
    <row r="365" spans="1:6" x14ac:dyDescent="0.3">
      <c r="A365" t="s">
        <v>388</v>
      </c>
      <c r="B365" s="1">
        <v>46040.913888888892</v>
      </c>
      <c r="C365" t="s">
        <v>40</v>
      </c>
      <c r="D365" t="s">
        <v>22</v>
      </c>
      <c r="E365" t="s">
        <v>16</v>
      </c>
      <c r="F365" t="s">
        <v>33</v>
      </c>
    </row>
    <row r="366" spans="1:6" x14ac:dyDescent="0.3">
      <c r="A366" t="s">
        <v>389</v>
      </c>
      <c r="B366" s="1">
        <v>46080.702777777777</v>
      </c>
      <c r="C366" t="s">
        <v>7</v>
      </c>
      <c r="D366" t="s">
        <v>22</v>
      </c>
      <c r="E366" t="s">
        <v>19</v>
      </c>
      <c r="F366" t="s">
        <v>10</v>
      </c>
    </row>
    <row r="367" spans="1:6" x14ac:dyDescent="0.3">
      <c r="A367" t="s">
        <v>390</v>
      </c>
      <c r="B367" s="1">
        <v>46112.88958333333</v>
      </c>
      <c r="C367" t="s">
        <v>7</v>
      </c>
      <c r="D367" t="s">
        <v>18</v>
      </c>
      <c r="E367" t="s">
        <v>19</v>
      </c>
      <c r="F367" t="s">
        <v>10</v>
      </c>
    </row>
    <row r="368" spans="1:6" x14ac:dyDescent="0.3">
      <c r="A368" t="s">
        <v>391</v>
      </c>
      <c r="B368" s="1">
        <v>46111.195833333331</v>
      </c>
      <c r="C368" t="s">
        <v>26</v>
      </c>
      <c r="D368" t="s">
        <v>22</v>
      </c>
      <c r="E368" t="s">
        <v>31</v>
      </c>
      <c r="F368" t="s">
        <v>10</v>
      </c>
    </row>
    <row r="369" spans="1:6" x14ac:dyDescent="0.3">
      <c r="A369" t="s">
        <v>392</v>
      </c>
      <c r="B369" s="1">
        <v>46039.341666666667</v>
      </c>
      <c r="C369" t="s">
        <v>40</v>
      </c>
      <c r="D369" t="s">
        <v>18</v>
      </c>
      <c r="E369" t="s">
        <v>16</v>
      </c>
      <c r="F369" t="s">
        <v>10</v>
      </c>
    </row>
    <row r="370" spans="1:6" x14ac:dyDescent="0.3">
      <c r="A370" t="s">
        <v>393</v>
      </c>
      <c r="B370" s="1">
        <v>46047.793749999997</v>
      </c>
      <c r="C370" t="s">
        <v>12</v>
      </c>
      <c r="D370" t="s">
        <v>8</v>
      </c>
      <c r="E370" t="s">
        <v>16</v>
      </c>
      <c r="F370" t="s">
        <v>33</v>
      </c>
    </row>
    <row r="371" spans="1:6" x14ac:dyDescent="0.3">
      <c r="A371" t="s">
        <v>394</v>
      </c>
      <c r="B371" s="1">
        <v>46070.995833333334</v>
      </c>
      <c r="C371" t="s">
        <v>26</v>
      </c>
      <c r="D371" t="s">
        <v>15</v>
      </c>
      <c r="E371" t="s">
        <v>9</v>
      </c>
      <c r="F371" t="s">
        <v>20</v>
      </c>
    </row>
    <row r="372" spans="1:6" x14ac:dyDescent="0.3">
      <c r="A372" t="s">
        <v>395</v>
      </c>
      <c r="B372" s="1">
        <v>46096.949305555558</v>
      </c>
      <c r="C372" t="s">
        <v>35</v>
      </c>
      <c r="D372" t="s">
        <v>15</v>
      </c>
      <c r="E372" t="s">
        <v>19</v>
      </c>
      <c r="F372" t="s">
        <v>20</v>
      </c>
    </row>
    <row r="373" spans="1:6" x14ac:dyDescent="0.3">
      <c r="A373" t="s">
        <v>396</v>
      </c>
      <c r="B373" s="1">
        <v>46068.216666666667</v>
      </c>
      <c r="C373" t="s">
        <v>7</v>
      </c>
      <c r="D373" t="s">
        <v>18</v>
      </c>
      <c r="E373" t="s">
        <v>19</v>
      </c>
      <c r="F373" t="s">
        <v>10</v>
      </c>
    </row>
    <row r="374" spans="1:6" x14ac:dyDescent="0.3">
      <c r="A374" t="s">
        <v>397</v>
      </c>
      <c r="B374" s="1">
        <v>46079.866666666669</v>
      </c>
      <c r="C374" t="s">
        <v>7</v>
      </c>
      <c r="D374" t="s">
        <v>8</v>
      </c>
      <c r="E374" t="s">
        <v>19</v>
      </c>
      <c r="F374" t="s">
        <v>53</v>
      </c>
    </row>
    <row r="375" spans="1:6" x14ac:dyDescent="0.3">
      <c r="A375" t="s">
        <v>398</v>
      </c>
      <c r="B375" s="1">
        <v>46057.138888888891</v>
      </c>
      <c r="C375" t="s">
        <v>47</v>
      </c>
      <c r="D375" t="s">
        <v>15</v>
      </c>
      <c r="E375" t="s">
        <v>9</v>
      </c>
      <c r="F375" t="s">
        <v>13</v>
      </c>
    </row>
    <row r="376" spans="1:6" x14ac:dyDescent="0.3">
      <c r="A376" t="s">
        <v>399</v>
      </c>
      <c r="B376" s="1">
        <v>46091.006944444445</v>
      </c>
      <c r="C376" t="s">
        <v>40</v>
      </c>
      <c r="D376" t="s">
        <v>18</v>
      </c>
      <c r="E376" t="s">
        <v>16</v>
      </c>
      <c r="F376" t="s">
        <v>10</v>
      </c>
    </row>
    <row r="377" spans="1:6" x14ac:dyDescent="0.3">
      <c r="A377" t="s">
        <v>400</v>
      </c>
      <c r="B377" s="1">
        <v>46048.990277777775</v>
      </c>
      <c r="C377" t="s">
        <v>7</v>
      </c>
      <c r="D377" t="s">
        <v>22</v>
      </c>
      <c r="E377" t="s">
        <v>19</v>
      </c>
      <c r="F377" t="s">
        <v>20</v>
      </c>
    </row>
    <row r="378" spans="1:6" x14ac:dyDescent="0.3">
      <c r="A378" t="s">
        <v>401</v>
      </c>
      <c r="B378" s="1">
        <v>46057.056250000001</v>
      </c>
      <c r="C378" t="s">
        <v>40</v>
      </c>
      <c r="D378" t="s">
        <v>22</v>
      </c>
      <c r="E378" t="s">
        <v>16</v>
      </c>
      <c r="F378" t="s">
        <v>10</v>
      </c>
    </row>
    <row r="379" spans="1:6" x14ac:dyDescent="0.3">
      <c r="A379" t="s">
        <v>402</v>
      </c>
      <c r="B379" s="1">
        <v>46102.697222222225</v>
      </c>
      <c r="C379" t="s">
        <v>26</v>
      </c>
      <c r="D379" t="s">
        <v>18</v>
      </c>
      <c r="E379" t="s">
        <v>9</v>
      </c>
      <c r="F379" t="s">
        <v>20</v>
      </c>
    </row>
    <row r="380" spans="1:6" x14ac:dyDescent="0.3">
      <c r="A380" t="s">
        <v>403</v>
      </c>
      <c r="B380" s="1">
        <v>46112.638888888891</v>
      </c>
      <c r="C380" t="s">
        <v>7</v>
      </c>
      <c r="D380" t="s">
        <v>18</v>
      </c>
      <c r="E380" t="s">
        <v>19</v>
      </c>
      <c r="F380" t="s">
        <v>10</v>
      </c>
    </row>
    <row r="381" spans="1:6" x14ac:dyDescent="0.3">
      <c r="A381" t="s">
        <v>404</v>
      </c>
      <c r="B381" s="1">
        <v>46033.191666666666</v>
      </c>
      <c r="C381" t="s">
        <v>40</v>
      </c>
      <c r="D381" t="s">
        <v>8</v>
      </c>
      <c r="E381" t="s">
        <v>16</v>
      </c>
      <c r="F381" t="s">
        <v>20</v>
      </c>
    </row>
    <row r="382" spans="1:6" x14ac:dyDescent="0.3">
      <c r="A382" t="s">
        <v>405</v>
      </c>
      <c r="B382" s="1">
        <v>46092.387499999997</v>
      </c>
      <c r="C382" t="s">
        <v>35</v>
      </c>
      <c r="D382" t="s">
        <v>15</v>
      </c>
      <c r="E382" t="s">
        <v>9</v>
      </c>
      <c r="F382" t="s">
        <v>33</v>
      </c>
    </row>
    <row r="383" spans="1:6" x14ac:dyDescent="0.3">
      <c r="A383" t="s">
        <v>406</v>
      </c>
      <c r="B383" s="1">
        <v>46024.718055555553</v>
      </c>
      <c r="C383" t="s">
        <v>7</v>
      </c>
      <c r="D383" t="s">
        <v>15</v>
      </c>
      <c r="E383" t="s">
        <v>19</v>
      </c>
      <c r="F383" t="s">
        <v>10</v>
      </c>
    </row>
    <row r="384" spans="1:6" x14ac:dyDescent="0.3">
      <c r="A384" t="s">
        <v>407</v>
      </c>
      <c r="B384" s="1">
        <v>46071.994444444441</v>
      </c>
      <c r="C384" t="s">
        <v>47</v>
      </c>
      <c r="D384" t="s">
        <v>18</v>
      </c>
      <c r="E384" t="s">
        <v>31</v>
      </c>
      <c r="F384" t="s">
        <v>13</v>
      </c>
    </row>
    <row r="385" spans="1:6" x14ac:dyDescent="0.3">
      <c r="A385" t="s">
        <v>408</v>
      </c>
      <c r="B385" s="1">
        <v>46092.149305555555</v>
      </c>
      <c r="C385" t="s">
        <v>7</v>
      </c>
      <c r="D385" t="s">
        <v>15</v>
      </c>
      <c r="E385" t="s">
        <v>9</v>
      </c>
      <c r="F385" t="s">
        <v>10</v>
      </c>
    </row>
    <row r="386" spans="1:6" x14ac:dyDescent="0.3">
      <c r="A386" t="s">
        <v>409</v>
      </c>
      <c r="B386" s="1">
        <v>46087.790277777778</v>
      </c>
      <c r="C386" t="s">
        <v>12</v>
      </c>
      <c r="D386" t="s">
        <v>15</v>
      </c>
      <c r="E386" t="s">
        <v>31</v>
      </c>
      <c r="F386" t="s">
        <v>13</v>
      </c>
    </row>
    <row r="387" spans="1:6" x14ac:dyDescent="0.3">
      <c r="A387" t="s">
        <v>410</v>
      </c>
      <c r="B387" s="1">
        <v>46047.463888888888</v>
      </c>
      <c r="C387" t="s">
        <v>7</v>
      </c>
      <c r="D387" t="s">
        <v>22</v>
      </c>
      <c r="E387" t="s">
        <v>19</v>
      </c>
      <c r="F387" t="s">
        <v>10</v>
      </c>
    </row>
    <row r="388" spans="1:6" x14ac:dyDescent="0.3">
      <c r="A388" t="s">
        <v>411</v>
      </c>
      <c r="B388" s="1">
        <v>46024.688194444447</v>
      </c>
      <c r="C388" t="s">
        <v>7</v>
      </c>
      <c r="D388" t="s">
        <v>18</v>
      </c>
      <c r="E388" t="s">
        <v>19</v>
      </c>
      <c r="F388" t="s">
        <v>33</v>
      </c>
    </row>
    <row r="389" spans="1:6" x14ac:dyDescent="0.3">
      <c r="A389" t="s">
        <v>412</v>
      </c>
      <c r="B389" s="1">
        <v>46110.682638888888</v>
      </c>
      <c r="C389" t="s">
        <v>35</v>
      </c>
      <c r="D389" t="s">
        <v>22</v>
      </c>
      <c r="E389" t="s">
        <v>16</v>
      </c>
      <c r="F389" t="s">
        <v>13</v>
      </c>
    </row>
    <row r="390" spans="1:6" x14ac:dyDescent="0.3">
      <c r="A390" t="s">
        <v>413</v>
      </c>
      <c r="B390" s="1">
        <v>46082.536111111112</v>
      </c>
      <c r="C390" t="s">
        <v>47</v>
      </c>
      <c r="D390" t="s">
        <v>8</v>
      </c>
      <c r="E390" t="s">
        <v>16</v>
      </c>
      <c r="F390" t="s">
        <v>10</v>
      </c>
    </row>
    <row r="391" spans="1:6" x14ac:dyDescent="0.3">
      <c r="A391" t="s">
        <v>414</v>
      </c>
      <c r="B391" s="1">
        <v>46062.066666666666</v>
      </c>
      <c r="C391" t="s">
        <v>12</v>
      </c>
      <c r="D391" t="s">
        <v>8</v>
      </c>
      <c r="E391" t="s">
        <v>9</v>
      </c>
      <c r="F391" t="s">
        <v>13</v>
      </c>
    </row>
    <row r="392" spans="1:6" x14ac:dyDescent="0.3">
      <c r="A392" t="s">
        <v>415</v>
      </c>
      <c r="B392" s="1">
        <v>46025.790972222225</v>
      </c>
      <c r="C392" t="s">
        <v>7</v>
      </c>
      <c r="D392" t="s">
        <v>15</v>
      </c>
      <c r="E392" t="s">
        <v>19</v>
      </c>
      <c r="F392" t="s">
        <v>10</v>
      </c>
    </row>
    <row r="393" spans="1:6" x14ac:dyDescent="0.3">
      <c r="A393" t="s">
        <v>416</v>
      </c>
      <c r="B393" s="1">
        <v>46049.955555555556</v>
      </c>
      <c r="C393" t="s">
        <v>7</v>
      </c>
      <c r="D393" t="s">
        <v>15</v>
      </c>
      <c r="E393" t="s">
        <v>19</v>
      </c>
      <c r="F393" t="s">
        <v>10</v>
      </c>
    </row>
    <row r="394" spans="1:6" x14ac:dyDescent="0.3">
      <c r="A394" t="s">
        <v>417</v>
      </c>
      <c r="B394" s="1">
        <v>46047.008333333331</v>
      </c>
      <c r="C394" t="s">
        <v>7</v>
      </c>
      <c r="D394" t="s">
        <v>8</v>
      </c>
      <c r="E394" t="s">
        <v>19</v>
      </c>
      <c r="F394" t="s">
        <v>10</v>
      </c>
    </row>
    <row r="395" spans="1:6" x14ac:dyDescent="0.3">
      <c r="A395" t="s">
        <v>418</v>
      </c>
      <c r="B395" s="1">
        <v>46065.163194444445</v>
      </c>
      <c r="C395" t="s">
        <v>35</v>
      </c>
      <c r="D395" t="s">
        <v>8</v>
      </c>
      <c r="E395" t="s">
        <v>19</v>
      </c>
      <c r="F395" t="s">
        <v>13</v>
      </c>
    </row>
    <row r="396" spans="1:6" x14ac:dyDescent="0.3">
      <c r="A396" t="s">
        <v>419</v>
      </c>
      <c r="B396" s="1">
        <v>46044.006944444445</v>
      </c>
      <c r="C396" t="s">
        <v>7</v>
      </c>
      <c r="D396" t="s">
        <v>18</v>
      </c>
      <c r="E396" t="s">
        <v>19</v>
      </c>
      <c r="F396" t="s">
        <v>10</v>
      </c>
    </row>
    <row r="397" spans="1:6" x14ac:dyDescent="0.3">
      <c r="A397" t="s">
        <v>420</v>
      </c>
      <c r="B397" s="1">
        <v>46057.939583333333</v>
      </c>
      <c r="C397" t="s">
        <v>7</v>
      </c>
      <c r="D397" t="s">
        <v>8</v>
      </c>
      <c r="E397" t="s">
        <v>19</v>
      </c>
      <c r="F397" t="s">
        <v>20</v>
      </c>
    </row>
    <row r="398" spans="1:6" x14ac:dyDescent="0.3">
      <c r="A398" t="s">
        <v>421</v>
      </c>
      <c r="B398" s="1">
        <v>46065.95416666667</v>
      </c>
      <c r="C398" t="s">
        <v>7</v>
      </c>
      <c r="D398" t="s">
        <v>18</v>
      </c>
      <c r="E398" t="s">
        <v>19</v>
      </c>
      <c r="F398" t="s">
        <v>10</v>
      </c>
    </row>
    <row r="399" spans="1:6" x14ac:dyDescent="0.3">
      <c r="A399" t="s">
        <v>422</v>
      </c>
      <c r="B399" s="1">
        <v>46062.546527777777</v>
      </c>
      <c r="C399" t="s">
        <v>35</v>
      </c>
      <c r="D399" t="s">
        <v>8</v>
      </c>
      <c r="E399" t="s">
        <v>19</v>
      </c>
      <c r="F399" t="s">
        <v>10</v>
      </c>
    </row>
    <row r="400" spans="1:6" x14ac:dyDescent="0.3">
      <c r="A400" t="s">
        <v>423</v>
      </c>
      <c r="B400" s="1">
        <v>46086.06527777778</v>
      </c>
      <c r="C400" t="s">
        <v>7</v>
      </c>
      <c r="D400" t="s">
        <v>8</v>
      </c>
      <c r="E400" t="s">
        <v>19</v>
      </c>
      <c r="F400" t="s">
        <v>10</v>
      </c>
    </row>
    <row r="401" spans="1:6" x14ac:dyDescent="0.3">
      <c r="A401" t="s">
        <v>424</v>
      </c>
      <c r="B401" s="1">
        <v>46054.474305555559</v>
      </c>
      <c r="C401" t="s">
        <v>7</v>
      </c>
      <c r="D401" t="s">
        <v>18</v>
      </c>
      <c r="E401" t="s">
        <v>19</v>
      </c>
      <c r="F401" t="s">
        <v>13</v>
      </c>
    </row>
    <row r="402" spans="1:6" x14ac:dyDescent="0.3">
      <c r="A402" t="s">
        <v>425</v>
      </c>
      <c r="B402" s="1">
        <v>46113.011111111111</v>
      </c>
      <c r="C402" t="s">
        <v>7</v>
      </c>
      <c r="D402" t="s">
        <v>22</v>
      </c>
      <c r="E402" t="s">
        <v>19</v>
      </c>
      <c r="F402" t="s">
        <v>10</v>
      </c>
    </row>
    <row r="403" spans="1:6" x14ac:dyDescent="0.3">
      <c r="A403" t="s">
        <v>426</v>
      </c>
      <c r="B403" s="1">
        <v>46070.509722222225</v>
      </c>
      <c r="C403" t="s">
        <v>7</v>
      </c>
      <c r="D403" t="s">
        <v>22</v>
      </c>
      <c r="E403" t="s">
        <v>16</v>
      </c>
      <c r="F403" t="s">
        <v>13</v>
      </c>
    </row>
    <row r="404" spans="1:6" x14ac:dyDescent="0.3">
      <c r="A404" t="s">
        <v>427</v>
      </c>
      <c r="B404" s="1">
        <v>46071.515972222223</v>
      </c>
      <c r="C404" t="s">
        <v>7</v>
      </c>
      <c r="D404" t="s">
        <v>22</v>
      </c>
      <c r="E404" t="s">
        <v>19</v>
      </c>
      <c r="F404" t="s">
        <v>20</v>
      </c>
    </row>
    <row r="405" spans="1:6" x14ac:dyDescent="0.3">
      <c r="A405" t="s">
        <v>428</v>
      </c>
      <c r="B405" s="1">
        <v>46111.063194444447</v>
      </c>
      <c r="C405" t="s">
        <v>7</v>
      </c>
      <c r="D405" t="s">
        <v>15</v>
      </c>
      <c r="E405" t="s">
        <v>19</v>
      </c>
      <c r="F405" t="s">
        <v>33</v>
      </c>
    </row>
    <row r="406" spans="1:6" x14ac:dyDescent="0.3">
      <c r="A406" t="s">
        <v>429</v>
      </c>
      <c r="B406" s="1">
        <v>46037.451388888891</v>
      </c>
      <c r="C406" t="s">
        <v>7</v>
      </c>
      <c r="D406" t="s">
        <v>18</v>
      </c>
      <c r="E406" t="s">
        <v>19</v>
      </c>
      <c r="F406" t="s">
        <v>13</v>
      </c>
    </row>
    <row r="407" spans="1:6" x14ac:dyDescent="0.3">
      <c r="A407" t="s">
        <v>430</v>
      </c>
      <c r="B407" s="1">
        <v>46071.703472222223</v>
      </c>
      <c r="C407" t="s">
        <v>35</v>
      </c>
      <c r="D407" t="s">
        <v>18</v>
      </c>
      <c r="E407" t="s">
        <v>9</v>
      </c>
      <c r="F407" t="s">
        <v>20</v>
      </c>
    </row>
    <row r="408" spans="1:6" x14ac:dyDescent="0.3">
      <c r="A408" t="s">
        <v>431</v>
      </c>
      <c r="B408" s="1">
        <v>46111.865972222222</v>
      </c>
      <c r="C408" t="s">
        <v>7</v>
      </c>
      <c r="D408" t="s">
        <v>15</v>
      </c>
      <c r="E408" t="s">
        <v>19</v>
      </c>
      <c r="F408" t="s">
        <v>10</v>
      </c>
    </row>
    <row r="409" spans="1:6" x14ac:dyDescent="0.3">
      <c r="A409" t="s">
        <v>432</v>
      </c>
      <c r="B409" s="1">
        <v>46067.40625</v>
      </c>
      <c r="C409" t="s">
        <v>40</v>
      </c>
      <c r="D409" t="s">
        <v>18</v>
      </c>
      <c r="E409" t="s">
        <v>16</v>
      </c>
      <c r="F409" t="s">
        <v>20</v>
      </c>
    </row>
    <row r="410" spans="1:6" x14ac:dyDescent="0.3">
      <c r="A410" t="s">
        <v>433</v>
      </c>
      <c r="B410" s="1">
        <v>46030.996527777781</v>
      </c>
      <c r="C410" t="s">
        <v>35</v>
      </c>
      <c r="D410" t="s">
        <v>8</v>
      </c>
      <c r="E410" t="s">
        <v>19</v>
      </c>
      <c r="F410" t="s">
        <v>20</v>
      </c>
    </row>
    <row r="411" spans="1:6" x14ac:dyDescent="0.3">
      <c r="A411" t="s">
        <v>434</v>
      </c>
      <c r="B411" s="1">
        <v>46110.027777777781</v>
      </c>
      <c r="C411" t="s">
        <v>7</v>
      </c>
      <c r="D411" t="s">
        <v>22</v>
      </c>
      <c r="E411" t="s">
        <v>19</v>
      </c>
      <c r="F411" t="s">
        <v>33</v>
      </c>
    </row>
    <row r="412" spans="1:6" x14ac:dyDescent="0.3">
      <c r="A412" t="s">
        <v>435</v>
      </c>
      <c r="B412" s="1">
        <v>46055.327777777777</v>
      </c>
      <c r="C412" t="s">
        <v>7</v>
      </c>
      <c r="D412" t="s">
        <v>22</v>
      </c>
      <c r="E412" t="s">
        <v>19</v>
      </c>
      <c r="F412" t="s">
        <v>13</v>
      </c>
    </row>
    <row r="413" spans="1:6" x14ac:dyDescent="0.3">
      <c r="A413" t="s">
        <v>436</v>
      </c>
      <c r="B413" s="1">
        <v>46037.4375</v>
      </c>
      <c r="C413" t="s">
        <v>7</v>
      </c>
      <c r="D413" t="s">
        <v>15</v>
      </c>
      <c r="E413" t="s">
        <v>19</v>
      </c>
      <c r="F413" t="s">
        <v>13</v>
      </c>
    </row>
    <row r="414" spans="1:6" x14ac:dyDescent="0.3">
      <c r="A414" t="s">
        <v>437</v>
      </c>
      <c r="B414" s="1">
        <v>46061.151388888888</v>
      </c>
      <c r="C414" t="s">
        <v>47</v>
      </c>
      <c r="D414" t="s">
        <v>15</v>
      </c>
      <c r="E414" t="s">
        <v>19</v>
      </c>
      <c r="F414" t="s">
        <v>33</v>
      </c>
    </row>
    <row r="415" spans="1:6" x14ac:dyDescent="0.3">
      <c r="A415" t="s">
        <v>438</v>
      </c>
      <c r="B415" s="1">
        <v>46048.390972222223</v>
      </c>
      <c r="C415" t="s">
        <v>7</v>
      </c>
      <c r="D415" t="s">
        <v>22</v>
      </c>
      <c r="E415" t="s">
        <v>19</v>
      </c>
      <c r="F415" t="s">
        <v>13</v>
      </c>
    </row>
    <row r="416" spans="1:6" x14ac:dyDescent="0.3">
      <c r="A416" t="s">
        <v>439</v>
      </c>
      <c r="B416" s="1">
        <v>46068.505555555559</v>
      </c>
      <c r="C416" t="s">
        <v>7</v>
      </c>
      <c r="D416" t="s">
        <v>15</v>
      </c>
      <c r="E416" t="s">
        <v>19</v>
      </c>
      <c r="F416" t="s">
        <v>20</v>
      </c>
    </row>
    <row r="417" spans="1:6" x14ac:dyDescent="0.3">
      <c r="A417" t="s">
        <v>440</v>
      </c>
      <c r="B417" s="1">
        <v>46096.462500000001</v>
      </c>
      <c r="C417" t="s">
        <v>7</v>
      </c>
      <c r="D417" t="s">
        <v>15</v>
      </c>
      <c r="E417" t="s">
        <v>19</v>
      </c>
      <c r="F417" t="s">
        <v>33</v>
      </c>
    </row>
    <row r="418" spans="1:6" x14ac:dyDescent="0.3">
      <c r="A418" t="s">
        <v>441</v>
      </c>
      <c r="B418" s="1">
        <v>46043.195833333331</v>
      </c>
      <c r="C418" t="s">
        <v>26</v>
      </c>
      <c r="D418" t="s">
        <v>15</v>
      </c>
      <c r="E418" t="s">
        <v>9</v>
      </c>
      <c r="F418" t="s">
        <v>33</v>
      </c>
    </row>
    <row r="419" spans="1:6" x14ac:dyDescent="0.3">
      <c r="A419" t="s">
        <v>442</v>
      </c>
      <c r="B419" s="1">
        <v>46042.902777777781</v>
      </c>
      <c r="C419" t="s">
        <v>35</v>
      </c>
      <c r="D419" t="s">
        <v>8</v>
      </c>
      <c r="E419" t="s">
        <v>19</v>
      </c>
      <c r="F419" t="s">
        <v>13</v>
      </c>
    </row>
    <row r="420" spans="1:6" x14ac:dyDescent="0.3">
      <c r="A420" t="s">
        <v>443</v>
      </c>
      <c r="B420" s="1">
        <v>46045.368750000001</v>
      </c>
      <c r="C420" t="s">
        <v>47</v>
      </c>
      <c r="D420" t="s">
        <v>8</v>
      </c>
      <c r="E420" t="s">
        <v>9</v>
      </c>
      <c r="F420" t="s">
        <v>10</v>
      </c>
    </row>
    <row r="421" spans="1:6" x14ac:dyDescent="0.3">
      <c r="A421" t="s">
        <v>444</v>
      </c>
      <c r="B421" s="1">
        <v>46073.560416666667</v>
      </c>
      <c r="C421" t="s">
        <v>26</v>
      </c>
      <c r="D421" t="s">
        <v>18</v>
      </c>
      <c r="E421" t="s">
        <v>31</v>
      </c>
      <c r="F421" t="s">
        <v>20</v>
      </c>
    </row>
    <row r="422" spans="1:6" x14ac:dyDescent="0.3">
      <c r="A422" t="s">
        <v>445</v>
      </c>
      <c r="B422" s="1">
        <v>46045.302777777775</v>
      </c>
      <c r="C422" t="s">
        <v>7</v>
      </c>
      <c r="D422" t="s">
        <v>22</v>
      </c>
      <c r="E422" t="s">
        <v>19</v>
      </c>
      <c r="F422" t="s">
        <v>10</v>
      </c>
    </row>
    <row r="423" spans="1:6" x14ac:dyDescent="0.3">
      <c r="A423" t="s">
        <v>446</v>
      </c>
      <c r="B423" s="1">
        <v>46028.836111111108</v>
      </c>
      <c r="C423" t="s">
        <v>12</v>
      </c>
      <c r="D423" t="s">
        <v>15</v>
      </c>
      <c r="E423" t="s">
        <v>19</v>
      </c>
      <c r="F423" t="s">
        <v>10</v>
      </c>
    </row>
    <row r="424" spans="1:6" x14ac:dyDescent="0.3">
      <c r="A424" t="s">
        <v>447</v>
      </c>
      <c r="B424" s="1">
        <v>46057.056250000001</v>
      </c>
      <c r="C424" t="s">
        <v>47</v>
      </c>
      <c r="D424" t="s">
        <v>18</v>
      </c>
      <c r="E424" t="s">
        <v>19</v>
      </c>
      <c r="F424" t="s">
        <v>33</v>
      </c>
    </row>
    <row r="425" spans="1:6" x14ac:dyDescent="0.3">
      <c r="A425" t="s">
        <v>448</v>
      </c>
      <c r="B425" s="1">
        <v>46089.787499999999</v>
      </c>
      <c r="C425" t="s">
        <v>12</v>
      </c>
      <c r="D425" t="s">
        <v>22</v>
      </c>
      <c r="E425" t="s">
        <v>9</v>
      </c>
      <c r="F425" t="s">
        <v>33</v>
      </c>
    </row>
    <row r="426" spans="1:6" x14ac:dyDescent="0.3">
      <c r="A426" t="s">
        <v>449</v>
      </c>
      <c r="B426" s="1">
        <v>46089.351388888892</v>
      </c>
      <c r="C426" t="s">
        <v>40</v>
      </c>
      <c r="D426" t="s">
        <v>22</v>
      </c>
      <c r="E426" t="s">
        <v>16</v>
      </c>
      <c r="F426" t="s">
        <v>20</v>
      </c>
    </row>
    <row r="427" spans="1:6" x14ac:dyDescent="0.3">
      <c r="A427" t="s">
        <v>450</v>
      </c>
      <c r="B427" s="1">
        <v>46023.057638888888</v>
      </c>
      <c r="C427" t="s">
        <v>7</v>
      </c>
      <c r="D427" t="s">
        <v>15</v>
      </c>
      <c r="E427" t="s">
        <v>19</v>
      </c>
      <c r="F427" t="s">
        <v>20</v>
      </c>
    </row>
    <row r="428" spans="1:6" x14ac:dyDescent="0.3">
      <c r="A428" t="s">
        <v>451</v>
      </c>
      <c r="B428" s="1">
        <v>46085.534722222219</v>
      </c>
      <c r="C428" t="s">
        <v>12</v>
      </c>
      <c r="D428" t="s">
        <v>15</v>
      </c>
      <c r="E428" t="s">
        <v>9</v>
      </c>
      <c r="F428" t="s">
        <v>10</v>
      </c>
    </row>
    <row r="429" spans="1:6" x14ac:dyDescent="0.3">
      <c r="A429" t="s">
        <v>452</v>
      </c>
      <c r="B429" s="1">
        <v>46088.918749999997</v>
      </c>
      <c r="C429" t="s">
        <v>40</v>
      </c>
      <c r="D429" t="s">
        <v>8</v>
      </c>
      <c r="E429" t="s">
        <v>16</v>
      </c>
      <c r="F429" t="s">
        <v>13</v>
      </c>
    </row>
    <row r="430" spans="1:6" x14ac:dyDescent="0.3">
      <c r="A430" t="s">
        <v>453</v>
      </c>
      <c r="B430" s="1">
        <v>46066.893750000003</v>
      </c>
      <c r="C430" t="s">
        <v>40</v>
      </c>
      <c r="D430" t="s">
        <v>18</v>
      </c>
      <c r="E430" t="s">
        <v>16</v>
      </c>
      <c r="F430" t="s">
        <v>10</v>
      </c>
    </row>
    <row r="431" spans="1:6" x14ac:dyDescent="0.3">
      <c r="A431" t="s">
        <v>454</v>
      </c>
      <c r="B431" s="1">
        <v>46024.504861111112</v>
      </c>
      <c r="C431" t="s">
        <v>47</v>
      </c>
      <c r="D431" t="s">
        <v>15</v>
      </c>
      <c r="E431" t="s">
        <v>31</v>
      </c>
      <c r="F431" t="s">
        <v>20</v>
      </c>
    </row>
    <row r="432" spans="1:6" x14ac:dyDescent="0.3">
      <c r="A432" t="s">
        <v>455</v>
      </c>
      <c r="B432" s="1">
        <v>46106.413194444445</v>
      </c>
      <c r="C432" t="s">
        <v>12</v>
      </c>
      <c r="D432" t="s">
        <v>8</v>
      </c>
      <c r="E432" t="s">
        <v>9</v>
      </c>
      <c r="F432" t="s">
        <v>33</v>
      </c>
    </row>
    <row r="433" spans="1:6" x14ac:dyDescent="0.3">
      <c r="A433" t="s">
        <v>456</v>
      </c>
      <c r="B433" s="1">
        <v>46038.130555555559</v>
      </c>
      <c r="C433" t="s">
        <v>7</v>
      </c>
      <c r="D433" t="s">
        <v>22</v>
      </c>
      <c r="E433" t="s">
        <v>19</v>
      </c>
      <c r="F433" t="s">
        <v>13</v>
      </c>
    </row>
    <row r="434" spans="1:6" x14ac:dyDescent="0.3">
      <c r="A434" t="s">
        <v>457</v>
      </c>
      <c r="B434" s="1">
        <v>46089.262499999997</v>
      </c>
      <c r="C434" t="s">
        <v>7</v>
      </c>
      <c r="D434" t="s">
        <v>15</v>
      </c>
      <c r="E434" t="s">
        <v>19</v>
      </c>
      <c r="F434" t="s">
        <v>20</v>
      </c>
    </row>
    <row r="435" spans="1:6" x14ac:dyDescent="0.3">
      <c r="A435" t="s">
        <v>458</v>
      </c>
      <c r="B435" s="1">
        <v>46081.640972222223</v>
      </c>
      <c r="C435" t="s">
        <v>47</v>
      </c>
      <c r="D435" t="s">
        <v>15</v>
      </c>
      <c r="E435" t="s">
        <v>19</v>
      </c>
      <c r="F435" t="s">
        <v>20</v>
      </c>
    </row>
    <row r="436" spans="1:6" x14ac:dyDescent="0.3">
      <c r="A436" t="s">
        <v>459</v>
      </c>
      <c r="B436" s="1">
        <v>46086.046527777777</v>
      </c>
      <c r="C436" t="s">
        <v>7</v>
      </c>
      <c r="D436" t="s">
        <v>18</v>
      </c>
      <c r="E436" t="s">
        <v>19</v>
      </c>
      <c r="F436" t="s">
        <v>10</v>
      </c>
    </row>
    <row r="437" spans="1:6" x14ac:dyDescent="0.3">
      <c r="A437" t="s">
        <v>460</v>
      </c>
      <c r="B437" s="1">
        <v>46033.527777777781</v>
      </c>
      <c r="C437" t="s">
        <v>12</v>
      </c>
      <c r="D437" t="s">
        <v>22</v>
      </c>
      <c r="E437" t="s">
        <v>31</v>
      </c>
      <c r="F437" t="s">
        <v>33</v>
      </c>
    </row>
    <row r="438" spans="1:6" x14ac:dyDescent="0.3">
      <c r="A438" t="s">
        <v>461</v>
      </c>
      <c r="B438" s="1">
        <v>46050.175694444442</v>
      </c>
      <c r="C438" t="s">
        <v>7</v>
      </c>
      <c r="D438" t="s">
        <v>8</v>
      </c>
      <c r="E438" t="s">
        <v>19</v>
      </c>
      <c r="F438" t="s">
        <v>13</v>
      </c>
    </row>
    <row r="439" spans="1:6" x14ac:dyDescent="0.3">
      <c r="A439" t="s">
        <v>462</v>
      </c>
      <c r="B439" s="1">
        <v>46065.129166666666</v>
      </c>
      <c r="C439" t="s">
        <v>47</v>
      </c>
      <c r="D439" t="s">
        <v>8</v>
      </c>
      <c r="E439" t="s">
        <v>19</v>
      </c>
      <c r="F439" t="s">
        <v>10</v>
      </c>
    </row>
    <row r="440" spans="1:6" x14ac:dyDescent="0.3">
      <c r="A440" t="s">
        <v>463</v>
      </c>
      <c r="B440" s="1">
        <v>46065.304861111108</v>
      </c>
      <c r="C440" t="s">
        <v>40</v>
      </c>
      <c r="D440" t="s">
        <v>15</v>
      </c>
      <c r="E440" t="s">
        <v>16</v>
      </c>
      <c r="F440" t="s">
        <v>10</v>
      </c>
    </row>
    <row r="441" spans="1:6" x14ac:dyDescent="0.3">
      <c r="A441" t="s">
        <v>464</v>
      </c>
      <c r="B441" s="1">
        <v>46050.442361111112</v>
      </c>
      <c r="C441" t="s">
        <v>40</v>
      </c>
      <c r="D441" t="s">
        <v>8</v>
      </c>
      <c r="E441" t="s">
        <v>16</v>
      </c>
      <c r="F441" t="s">
        <v>10</v>
      </c>
    </row>
    <row r="442" spans="1:6" x14ac:dyDescent="0.3">
      <c r="A442" t="s">
        <v>465</v>
      </c>
      <c r="B442" s="1">
        <v>46055.505555555559</v>
      </c>
      <c r="C442" t="s">
        <v>26</v>
      </c>
      <c r="D442" t="s">
        <v>15</v>
      </c>
      <c r="E442" t="s">
        <v>16</v>
      </c>
      <c r="F442" t="s">
        <v>10</v>
      </c>
    </row>
    <row r="443" spans="1:6" x14ac:dyDescent="0.3">
      <c r="A443" t="s">
        <v>466</v>
      </c>
      <c r="B443" s="1">
        <v>46084.310416666667</v>
      </c>
      <c r="C443" t="s">
        <v>7</v>
      </c>
      <c r="D443" t="s">
        <v>15</v>
      </c>
      <c r="E443" t="s">
        <v>19</v>
      </c>
      <c r="F443" t="s">
        <v>10</v>
      </c>
    </row>
    <row r="444" spans="1:6" x14ac:dyDescent="0.3">
      <c r="A444" t="s">
        <v>467</v>
      </c>
      <c r="B444" s="1">
        <v>46035.96597222222</v>
      </c>
      <c r="C444" t="s">
        <v>7</v>
      </c>
      <c r="D444" t="s">
        <v>15</v>
      </c>
      <c r="E444" t="s">
        <v>19</v>
      </c>
      <c r="F444" t="s">
        <v>13</v>
      </c>
    </row>
    <row r="445" spans="1:6" x14ac:dyDescent="0.3">
      <c r="A445" t="s">
        <v>468</v>
      </c>
      <c r="B445" s="1">
        <v>46108.099305555559</v>
      </c>
      <c r="C445" t="s">
        <v>7</v>
      </c>
      <c r="D445" t="s">
        <v>8</v>
      </c>
      <c r="E445" t="s">
        <v>19</v>
      </c>
      <c r="F445" t="s">
        <v>13</v>
      </c>
    </row>
    <row r="446" spans="1:6" x14ac:dyDescent="0.3">
      <c r="A446" t="s">
        <v>469</v>
      </c>
      <c r="B446" s="1">
        <v>46085.337500000001</v>
      </c>
      <c r="C446" t="s">
        <v>7</v>
      </c>
      <c r="D446" t="s">
        <v>22</v>
      </c>
      <c r="E446" t="s">
        <v>19</v>
      </c>
      <c r="F446" t="s">
        <v>10</v>
      </c>
    </row>
    <row r="447" spans="1:6" x14ac:dyDescent="0.3">
      <c r="A447" t="s">
        <v>470</v>
      </c>
      <c r="B447" s="1">
        <v>46106.291666666664</v>
      </c>
      <c r="C447" t="s">
        <v>7</v>
      </c>
      <c r="D447" t="s">
        <v>18</v>
      </c>
      <c r="E447" t="s">
        <v>19</v>
      </c>
      <c r="F447" t="s">
        <v>13</v>
      </c>
    </row>
    <row r="448" spans="1:6" x14ac:dyDescent="0.3">
      <c r="A448" t="s">
        <v>471</v>
      </c>
      <c r="B448" s="1">
        <v>46092.050694444442</v>
      </c>
      <c r="C448" t="s">
        <v>7</v>
      </c>
      <c r="D448" t="s">
        <v>18</v>
      </c>
      <c r="E448" t="s">
        <v>19</v>
      </c>
      <c r="F448" t="s">
        <v>20</v>
      </c>
    </row>
    <row r="449" spans="1:6" x14ac:dyDescent="0.3">
      <c r="A449" t="s">
        <v>472</v>
      </c>
      <c r="B449" s="1">
        <v>46108.015972222223</v>
      </c>
      <c r="C449" t="s">
        <v>7</v>
      </c>
      <c r="D449" t="s">
        <v>15</v>
      </c>
      <c r="E449" t="s">
        <v>19</v>
      </c>
      <c r="F449" t="s">
        <v>53</v>
      </c>
    </row>
    <row r="450" spans="1:6" x14ac:dyDescent="0.3">
      <c r="A450" t="s">
        <v>473</v>
      </c>
      <c r="B450" s="1">
        <v>46044.65625</v>
      </c>
      <c r="C450" t="s">
        <v>7</v>
      </c>
      <c r="D450" t="s">
        <v>22</v>
      </c>
      <c r="E450" t="s">
        <v>31</v>
      </c>
      <c r="F450" t="s">
        <v>10</v>
      </c>
    </row>
    <row r="451" spans="1:6" x14ac:dyDescent="0.3">
      <c r="A451" t="s">
        <v>474</v>
      </c>
      <c r="B451" s="1">
        <v>46093.578472222223</v>
      </c>
      <c r="C451" t="s">
        <v>7</v>
      </c>
      <c r="D451" t="s">
        <v>8</v>
      </c>
      <c r="E451" t="s">
        <v>19</v>
      </c>
      <c r="F451" t="s">
        <v>20</v>
      </c>
    </row>
    <row r="452" spans="1:6" x14ac:dyDescent="0.3">
      <c r="A452" t="s">
        <v>475</v>
      </c>
      <c r="B452" s="1">
        <v>46112.634027777778</v>
      </c>
      <c r="C452" t="s">
        <v>35</v>
      </c>
      <c r="D452" t="s">
        <v>18</v>
      </c>
      <c r="E452" t="s">
        <v>31</v>
      </c>
      <c r="F452" t="s">
        <v>10</v>
      </c>
    </row>
    <row r="453" spans="1:6" x14ac:dyDescent="0.3">
      <c r="A453" t="s">
        <v>476</v>
      </c>
      <c r="B453" s="1">
        <v>46099.175000000003</v>
      </c>
      <c r="C453" t="s">
        <v>7</v>
      </c>
      <c r="D453" t="s">
        <v>18</v>
      </c>
      <c r="E453" t="s">
        <v>16</v>
      </c>
      <c r="F453" t="s">
        <v>20</v>
      </c>
    </row>
    <row r="454" spans="1:6" x14ac:dyDescent="0.3">
      <c r="A454" t="s">
        <v>477</v>
      </c>
      <c r="B454" s="1">
        <v>46064.043055555558</v>
      </c>
      <c r="C454" t="s">
        <v>7</v>
      </c>
      <c r="D454" t="s">
        <v>22</v>
      </c>
      <c r="E454" t="s">
        <v>19</v>
      </c>
      <c r="F454" t="s">
        <v>20</v>
      </c>
    </row>
    <row r="455" spans="1:6" x14ac:dyDescent="0.3">
      <c r="A455" t="s">
        <v>478</v>
      </c>
      <c r="B455" s="1">
        <v>46072.768055555556</v>
      </c>
      <c r="C455" t="s">
        <v>7</v>
      </c>
      <c r="D455" t="s">
        <v>18</v>
      </c>
      <c r="E455" t="s">
        <v>19</v>
      </c>
      <c r="F455" t="s">
        <v>20</v>
      </c>
    </row>
    <row r="456" spans="1:6" x14ac:dyDescent="0.3">
      <c r="A456" t="s">
        <v>479</v>
      </c>
      <c r="B456" s="1">
        <v>46103.959722222222</v>
      </c>
      <c r="C456" t="s">
        <v>26</v>
      </c>
      <c r="D456" t="s">
        <v>8</v>
      </c>
      <c r="E456" t="s">
        <v>16</v>
      </c>
      <c r="F456" t="s">
        <v>13</v>
      </c>
    </row>
    <row r="457" spans="1:6" x14ac:dyDescent="0.3">
      <c r="A457" t="s">
        <v>480</v>
      </c>
      <c r="B457" s="1">
        <v>46058.999305555553</v>
      </c>
      <c r="C457" t="s">
        <v>7</v>
      </c>
      <c r="D457" t="s">
        <v>18</v>
      </c>
      <c r="E457" t="s">
        <v>19</v>
      </c>
      <c r="F457" t="s">
        <v>20</v>
      </c>
    </row>
    <row r="458" spans="1:6" x14ac:dyDescent="0.3">
      <c r="A458" t="s">
        <v>481</v>
      </c>
      <c r="B458" s="1">
        <v>46049.255555555559</v>
      </c>
      <c r="C458" t="s">
        <v>7</v>
      </c>
      <c r="D458" t="s">
        <v>18</v>
      </c>
      <c r="E458" t="s">
        <v>19</v>
      </c>
      <c r="F458" t="s">
        <v>10</v>
      </c>
    </row>
    <row r="459" spans="1:6" x14ac:dyDescent="0.3">
      <c r="A459" t="s">
        <v>482</v>
      </c>
      <c r="B459" s="1">
        <v>46106.744444444441</v>
      </c>
      <c r="C459" t="s">
        <v>12</v>
      </c>
      <c r="D459" t="s">
        <v>8</v>
      </c>
      <c r="E459" t="s">
        <v>19</v>
      </c>
      <c r="F459" t="s">
        <v>13</v>
      </c>
    </row>
    <row r="460" spans="1:6" x14ac:dyDescent="0.3">
      <c r="A460" t="s">
        <v>483</v>
      </c>
      <c r="B460" s="1">
        <v>46048.424305555556</v>
      </c>
      <c r="C460" t="s">
        <v>47</v>
      </c>
      <c r="D460" t="s">
        <v>8</v>
      </c>
      <c r="E460" t="s">
        <v>19</v>
      </c>
      <c r="F460" t="s">
        <v>20</v>
      </c>
    </row>
    <row r="461" spans="1:6" x14ac:dyDescent="0.3">
      <c r="A461" t="s">
        <v>484</v>
      </c>
      <c r="B461" s="1">
        <v>46068.836805555555</v>
      </c>
      <c r="C461" t="s">
        <v>47</v>
      </c>
      <c r="D461" t="s">
        <v>22</v>
      </c>
      <c r="E461" t="s">
        <v>16</v>
      </c>
      <c r="F461" t="s">
        <v>10</v>
      </c>
    </row>
    <row r="462" spans="1:6" x14ac:dyDescent="0.3">
      <c r="A462" t="s">
        <v>485</v>
      </c>
      <c r="B462" s="1">
        <v>46090.888888888891</v>
      </c>
      <c r="C462" t="s">
        <v>7</v>
      </c>
      <c r="D462" t="s">
        <v>18</v>
      </c>
      <c r="E462" t="s">
        <v>19</v>
      </c>
      <c r="F462" t="s">
        <v>10</v>
      </c>
    </row>
    <row r="463" spans="1:6" x14ac:dyDescent="0.3">
      <c r="A463" t="s">
        <v>486</v>
      </c>
      <c r="B463" s="1">
        <v>46062.95208333333</v>
      </c>
      <c r="C463" t="s">
        <v>47</v>
      </c>
      <c r="D463" t="s">
        <v>15</v>
      </c>
      <c r="E463" t="s">
        <v>19</v>
      </c>
      <c r="F463" t="s">
        <v>33</v>
      </c>
    </row>
    <row r="464" spans="1:6" x14ac:dyDescent="0.3">
      <c r="A464" t="s">
        <v>487</v>
      </c>
      <c r="B464" s="1">
        <v>46102.338888888888</v>
      </c>
      <c r="C464" t="s">
        <v>7</v>
      </c>
      <c r="D464" t="s">
        <v>18</v>
      </c>
      <c r="E464" t="s">
        <v>19</v>
      </c>
      <c r="F464" t="s">
        <v>10</v>
      </c>
    </row>
    <row r="465" spans="1:6" x14ac:dyDescent="0.3">
      <c r="A465" t="s">
        <v>488</v>
      </c>
      <c r="B465" s="1">
        <v>46088.027083333334</v>
      </c>
      <c r="C465" t="s">
        <v>40</v>
      </c>
      <c r="D465" t="s">
        <v>22</v>
      </c>
      <c r="E465" t="s">
        <v>16</v>
      </c>
      <c r="F465" t="s">
        <v>20</v>
      </c>
    </row>
    <row r="466" spans="1:6" x14ac:dyDescent="0.3">
      <c r="A466" t="s">
        <v>489</v>
      </c>
      <c r="B466" s="1">
        <v>46032.140972222223</v>
      </c>
      <c r="C466" t="s">
        <v>7</v>
      </c>
      <c r="D466" t="s">
        <v>18</v>
      </c>
      <c r="E466" t="s">
        <v>19</v>
      </c>
      <c r="F466" t="s">
        <v>10</v>
      </c>
    </row>
    <row r="467" spans="1:6" x14ac:dyDescent="0.3">
      <c r="A467" t="s">
        <v>490</v>
      </c>
      <c r="B467" s="1">
        <v>46105.091666666667</v>
      </c>
      <c r="C467" t="s">
        <v>7</v>
      </c>
      <c r="D467" t="s">
        <v>15</v>
      </c>
      <c r="E467" t="s">
        <v>19</v>
      </c>
      <c r="F467" t="s">
        <v>20</v>
      </c>
    </row>
    <row r="468" spans="1:6" x14ac:dyDescent="0.3">
      <c r="A468" t="s">
        <v>491</v>
      </c>
      <c r="B468" s="1">
        <v>46065.565972222219</v>
      </c>
      <c r="C468" t="s">
        <v>12</v>
      </c>
      <c r="D468" t="s">
        <v>22</v>
      </c>
      <c r="E468" t="s">
        <v>16</v>
      </c>
      <c r="F468" t="s">
        <v>33</v>
      </c>
    </row>
    <row r="469" spans="1:6" x14ac:dyDescent="0.3">
      <c r="A469" t="s">
        <v>492</v>
      </c>
      <c r="B469" s="1">
        <v>46064.030555555553</v>
      </c>
      <c r="C469" t="s">
        <v>7</v>
      </c>
      <c r="D469" t="s">
        <v>15</v>
      </c>
      <c r="E469" t="s">
        <v>19</v>
      </c>
      <c r="F469" t="s">
        <v>13</v>
      </c>
    </row>
    <row r="470" spans="1:6" x14ac:dyDescent="0.3">
      <c r="A470" t="s">
        <v>493</v>
      </c>
      <c r="B470" s="1">
        <v>46062.887499999997</v>
      </c>
      <c r="C470" t="s">
        <v>35</v>
      </c>
      <c r="D470" t="s">
        <v>18</v>
      </c>
      <c r="E470" t="s">
        <v>9</v>
      </c>
      <c r="F470" t="s">
        <v>10</v>
      </c>
    </row>
    <row r="471" spans="1:6" x14ac:dyDescent="0.3">
      <c r="A471" t="s">
        <v>494</v>
      </c>
      <c r="B471" s="1">
        <v>46023.643055555556</v>
      </c>
      <c r="C471" t="s">
        <v>26</v>
      </c>
      <c r="D471" t="s">
        <v>15</v>
      </c>
      <c r="E471" t="s">
        <v>16</v>
      </c>
      <c r="F471" t="s">
        <v>33</v>
      </c>
    </row>
    <row r="472" spans="1:6" x14ac:dyDescent="0.3">
      <c r="A472" t="s">
        <v>495</v>
      </c>
      <c r="B472" s="1">
        <v>46024.570833333331</v>
      </c>
      <c r="C472" t="s">
        <v>26</v>
      </c>
      <c r="D472" t="s">
        <v>18</v>
      </c>
      <c r="E472" t="s">
        <v>16</v>
      </c>
      <c r="F472" t="s">
        <v>20</v>
      </c>
    </row>
    <row r="473" spans="1:6" x14ac:dyDescent="0.3">
      <c r="A473" t="s">
        <v>496</v>
      </c>
      <c r="B473" s="1">
        <v>46088.82708333333</v>
      </c>
      <c r="C473" t="s">
        <v>7</v>
      </c>
      <c r="D473" t="s">
        <v>18</v>
      </c>
      <c r="E473" t="s">
        <v>19</v>
      </c>
      <c r="F473" t="s">
        <v>33</v>
      </c>
    </row>
    <row r="474" spans="1:6" x14ac:dyDescent="0.3">
      <c r="A474" t="s">
        <v>497</v>
      </c>
      <c r="B474" s="1">
        <v>46110.447222222225</v>
      </c>
      <c r="C474" t="s">
        <v>7</v>
      </c>
      <c r="D474" t="s">
        <v>18</v>
      </c>
      <c r="E474" t="s">
        <v>19</v>
      </c>
      <c r="F474" t="s">
        <v>10</v>
      </c>
    </row>
    <row r="475" spans="1:6" x14ac:dyDescent="0.3">
      <c r="A475" t="s">
        <v>498</v>
      </c>
      <c r="B475" s="1">
        <v>46032.211111111108</v>
      </c>
      <c r="C475" t="s">
        <v>47</v>
      </c>
      <c r="D475" t="s">
        <v>18</v>
      </c>
      <c r="E475" t="s">
        <v>31</v>
      </c>
      <c r="F475" t="s">
        <v>10</v>
      </c>
    </row>
    <row r="476" spans="1:6" x14ac:dyDescent="0.3">
      <c r="A476" t="s">
        <v>499</v>
      </c>
      <c r="B476" s="1">
        <v>46055.048611111109</v>
      </c>
      <c r="C476" t="s">
        <v>47</v>
      </c>
      <c r="D476" t="s">
        <v>15</v>
      </c>
      <c r="E476" t="s">
        <v>31</v>
      </c>
      <c r="F476" t="s">
        <v>53</v>
      </c>
    </row>
    <row r="477" spans="1:6" x14ac:dyDescent="0.3">
      <c r="A477" t="s">
        <v>500</v>
      </c>
      <c r="B477" s="1">
        <v>46074.03125</v>
      </c>
      <c r="C477" t="s">
        <v>7</v>
      </c>
      <c r="D477" t="s">
        <v>18</v>
      </c>
      <c r="E477" t="s">
        <v>19</v>
      </c>
      <c r="F477" t="s">
        <v>33</v>
      </c>
    </row>
    <row r="478" spans="1:6" x14ac:dyDescent="0.3">
      <c r="A478" t="s">
        <v>501</v>
      </c>
      <c r="B478" s="1">
        <v>46051.756944444445</v>
      </c>
      <c r="C478" t="s">
        <v>40</v>
      </c>
      <c r="D478" t="s">
        <v>15</v>
      </c>
      <c r="E478" t="s">
        <v>16</v>
      </c>
      <c r="F478" t="s">
        <v>10</v>
      </c>
    </row>
    <row r="479" spans="1:6" x14ac:dyDescent="0.3">
      <c r="A479" t="s">
        <v>502</v>
      </c>
      <c r="B479" s="1">
        <v>46043.520138888889</v>
      </c>
      <c r="C479" t="s">
        <v>7</v>
      </c>
      <c r="D479" t="s">
        <v>15</v>
      </c>
      <c r="E479" t="s">
        <v>19</v>
      </c>
      <c r="F479" t="s">
        <v>53</v>
      </c>
    </row>
    <row r="480" spans="1:6" x14ac:dyDescent="0.3">
      <c r="A480" t="s">
        <v>503</v>
      </c>
      <c r="B480" s="1">
        <v>46050.713194444441</v>
      </c>
      <c r="C480" t="s">
        <v>7</v>
      </c>
      <c r="D480" t="s">
        <v>18</v>
      </c>
      <c r="E480" t="s">
        <v>19</v>
      </c>
      <c r="F480" t="s">
        <v>20</v>
      </c>
    </row>
    <row r="481" spans="1:6" x14ac:dyDescent="0.3">
      <c r="A481" t="s">
        <v>504</v>
      </c>
      <c r="B481" s="1">
        <v>46096.852777777778</v>
      </c>
      <c r="C481" t="s">
        <v>35</v>
      </c>
      <c r="D481" t="s">
        <v>15</v>
      </c>
      <c r="E481" t="s">
        <v>16</v>
      </c>
      <c r="F481" t="s">
        <v>10</v>
      </c>
    </row>
    <row r="482" spans="1:6" x14ac:dyDescent="0.3">
      <c r="A482" t="s">
        <v>505</v>
      </c>
      <c r="B482" s="1">
        <v>46027.432638888888</v>
      </c>
      <c r="C482" t="s">
        <v>40</v>
      </c>
      <c r="D482" t="s">
        <v>15</v>
      </c>
      <c r="E482" t="s">
        <v>16</v>
      </c>
      <c r="F482" t="s">
        <v>10</v>
      </c>
    </row>
    <row r="483" spans="1:6" x14ac:dyDescent="0.3">
      <c r="A483" t="s">
        <v>506</v>
      </c>
      <c r="B483" s="1">
        <v>46051.465277777781</v>
      </c>
      <c r="C483" t="s">
        <v>7</v>
      </c>
      <c r="D483" t="s">
        <v>15</v>
      </c>
      <c r="E483" t="s">
        <v>19</v>
      </c>
      <c r="F483" t="s">
        <v>33</v>
      </c>
    </row>
    <row r="484" spans="1:6" x14ac:dyDescent="0.3">
      <c r="A484" t="s">
        <v>507</v>
      </c>
      <c r="B484" s="1">
        <v>46030.454861111109</v>
      </c>
      <c r="C484" t="s">
        <v>35</v>
      </c>
      <c r="D484" t="s">
        <v>8</v>
      </c>
      <c r="E484" t="s">
        <v>9</v>
      </c>
      <c r="F484" t="s">
        <v>13</v>
      </c>
    </row>
    <row r="485" spans="1:6" x14ac:dyDescent="0.3">
      <c r="A485" t="s">
        <v>508</v>
      </c>
      <c r="B485" s="1">
        <v>46055.029166666667</v>
      </c>
      <c r="C485" t="s">
        <v>7</v>
      </c>
      <c r="D485" t="s">
        <v>22</v>
      </c>
      <c r="E485" t="s">
        <v>19</v>
      </c>
      <c r="F485" t="s">
        <v>10</v>
      </c>
    </row>
    <row r="486" spans="1:6" x14ac:dyDescent="0.3">
      <c r="A486" t="s">
        <v>509</v>
      </c>
      <c r="B486" s="1">
        <v>46097.623611111114</v>
      </c>
      <c r="C486" t="s">
        <v>7</v>
      </c>
      <c r="D486" t="s">
        <v>8</v>
      </c>
      <c r="E486" t="s">
        <v>19</v>
      </c>
      <c r="F486" t="s">
        <v>20</v>
      </c>
    </row>
    <row r="487" spans="1:6" x14ac:dyDescent="0.3">
      <c r="A487" t="s">
        <v>510</v>
      </c>
      <c r="B487" s="1">
        <v>46058.012499999997</v>
      </c>
      <c r="C487" t="s">
        <v>40</v>
      </c>
      <c r="D487" t="s">
        <v>22</v>
      </c>
      <c r="E487" t="s">
        <v>16</v>
      </c>
      <c r="F487" t="s">
        <v>10</v>
      </c>
    </row>
    <row r="488" spans="1:6" x14ac:dyDescent="0.3">
      <c r="A488" t="s">
        <v>511</v>
      </c>
      <c r="B488" s="1">
        <v>46028.887499999997</v>
      </c>
      <c r="C488" t="s">
        <v>7</v>
      </c>
      <c r="D488" t="s">
        <v>15</v>
      </c>
      <c r="E488" t="s">
        <v>19</v>
      </c>
      <c r="F488" t="s">
        <v>10</v>
      </c>
    </row>
    <row r="489" spans="1:6" x14ac:dyDescent="0.3">
      <c r="A489" t="s">
        <v>512</v>
      </c>
      <c r="B489" s="1">
        <v>46079.131944444445</v>
      </c>
      <c r="C489" t="s">
        <v>7</v>
      </c>
      <c r="D489" t="s">
        <v>15</v>
      </c>
      <c r="E489" t="s">
        <v>19</v>
      </c>
      <c r="F489" t="s">
        <v>10</v>
      </c>
    </row>
    <row r="490" spans="1:6" x14ac:dyDescent="0.3">
      <c r="A490" t="s">
        <v>513</v>
      </c>
      <c r="B490" s="1">
        <v>46095.211111111108</v>
      </c>
      <c r="C490" t="s">
        <v>7</v>
      </c>
      <c r="D490" t="s">
        <v>18</v>
      </c>
      <c r="E490" t="s">
        <v>16</v>
      </c>
      <c r="F490" t="s">
        <v>20</v>
      </c>
    </row>
    <row r="491" spans="1:6" x14ac:dyDescent="0.3">
      <c r="A491" t="s">
        <v>514</v>
      </c>
      <c r="B491" s="1">
        <v>46107.790277777778</v>
      </c>
      <c r="C491" t="s">
        <v>40</v>
      </c>
      <c r="D491" t="s">
        <v>8</v>
      </c>
      <c r="E491" t="s">
        <v>16</v>
      </c>
      <c r="F491" t="s">
        <v>20</v>
      </c>
    </row>
    <row r="492" spans="1:6" x14ac:dyDescent="0.3">
      <c r="A492" t="s">
        <v>515</v>
      </c>
      <c r="B492" s="1">
        <v>46074.957638888889</v>
      </c>
      <c r="C492" t="s">
        <v>26</v>
      </c>
      <c r="D492" t="s">
        <v>22</v>
      </c>
      <c r="E492" t="s">
        <v>9</v>
      </c>
      <c r="F492" t="s">
        <v>13</v>
      </c>
    </row>
    <row r="493" spans="1:6" x14ac:dyDescent="0.3">
      <c r="A493" t="s">
        <v>516</v>
      </c>
      <c r="B493" s="1">
        <v>46068.379166666666</v>
      </c>
      <c r="C493" t="s">
        <v>26</v>
      </c>
      <c r="D493" t="s">
        <v>15</v>
      </c>
      <c r="E493" t="s">
        <v>9</v>
      </c>
      <c r="F493" t="s">
        <v>20</v>
      </c>
    </row>
    <row r="494" spans="1:6" x14ac:dyDescent="0.3">
      <c r="A494" t="s">
        <v>517</v>
      </c>
      <c r="B494" s="1">
        <v>46112.458333333336</v>
      </c>
      <c r="C494" t="s">
        <v>47</v>
      </c>
      <c r="D494" t="s">
        <v>22</v>
      </c>
      <c r="E494" t="s">
        <v>16</v>
      </c>
      <c r="F494" t="s">
        <v>33</v>
      </c>
    </row>
    <row r="495" spans="1:6" x14ac:dyDescent="0.3">
      <c r="A495" t="s">
        <v>518</v>
      </c>
      <c r="B495" s="1">
        <v>46026.700694444444</v>
      </c>
      <c r="C495" t="s">
        <v>35</v>
      </c>
      <c r="D495" t="s">
        <v>15</v>
      </c>
      <c r="E495" t="s">
        <v>19</v>
      </c>
      <c r="F495" t="s">
        <v>10</v>
      </c>
    </row>
    <row r="496" spans="1:6" x14ac:dyDescent="0.3">
      <c r="A496" t="s">
        <v>519</v>
      </c>
      <c r="B496" s="1">
        <v>46091.490972222222</v>
      </c>
      <c r="C496" t="s">
        <v>7</v>
      </c>
      <c r="D496" t="s">
        <v>15</v>
      </c>
      <c r="E496" t="s">
        <v>19</v>
      </c>
      <c r="F496" t="s">
        <v>53</v>
      </c>
    </row>
    <row r="497" spans="1:6" x14ac:dyDescent="0.3">
      <c r="A497" t="s">
        <v>520</v>
      </c>
      <c r="B497" s="1">
        <v>46029.175000000003</v>
      </c>
      <c r="C497" t="s">
        <v>7</v>
      </c>
      <c r="D497" t="s">
        <v>8</v>
      </c>
      <c r="E497" t="s">
        <v>19</v>
      </c>
      <c r="F497" t="s">
        <v>13</v>
      </c>
    </row>
    <row r="498" spans="1:6" x14ac:dyDescent="0.3">
      <c r="A498" t="s">
        <v>521</v>
      </c>
      <c r="B498" s="1">
        <v>46030.627083333333</v>
      </c>
      <c r="C498" t="s">
        <v>7</v>
      </c>
      <c r="D498" t="s">
        <v>8</v>
      </c>
      <c r="E498" t="s">
        <v>19</v>
      </c>
      <c r="F498" t="s">
        <v>10</v>
      </c>
    </row>
    <row r="499" spans="1:6" x14ac:dyDescent="0.3">
      <c r="A499" t="s">
        <v>522</v>
      </c>
      <c r="B499" s="1">
        <v>46067.125694444447</v>
      </c>
      <c r="C499" t="s">
        <v>7</v>
      </c>
      <c r="D499" t="s">
        <v>8</v>
      </c>
      <c r="E499" t="s">
        <v>31</v>
      </c>
      <c r="F499" t="s">
        <v>13</v>
      </c>
    </row>
    <row r="500" spans="1:6" x14ac:dyDescent="0.3">
      <c r="A500" t="s">
        <v>523</v>
      </c>
      <c r="B500" s="1">
        <v>46039.734722222223</v>
      </c>
      <c r="C500" t="s">
        <v>7</v>
      </c>
      <c r="D500" t="s">
        <v>18</v>
      </c>
      <c r="E500" t="s">
        <v>19</v>
      </c>
      <c r="F500" t="s">
        <v>20</v>
      </c>
    </row>
    <row r="501" spans="1:6" x14ac:dyDescent="0.3">
      <c r="A501" t="s">
        <v>524</v>
      </c>
      <c r="B501" s="1">
        <v>46042.982638888891</v>
      </c>
      <c r="C501" t="s">
        <v>40</v>
      </c>
      <c r="D501" t="s">
        <v>15</v>
      </c>
      <c r="E501" t="s">
        <v>16</v>
      </c>
      <c r="F501" t="s">
        <v>10</v>
      </c>
    </row>
    <row r="502" spans="1:6" x14ac:dyDescent="0.3">
      <c r="A502" t="s">
        <v>525</v>
      </c>
      <c r="B502" s="1">
        <v>46039.058333333334</v>
      </c>
      <c r="C502" t="s">
        <v>35</v>
      </c>
      <c r="D502" t="s">
        <v>8</v>
      </c>
      <c r="E502" t="s">
        <v>31</v>
      </c>
      <c r="F502" t="s">
        <v>33</v>
      </c>
    </row>
    <row r="503" spans="1:6" x14ac:dyDescent="0.3">
      <c r="A503" t="s">
        <v>526</v>
      </c>
      <c r="B503" s="1">
        <v>46055.201388888891</v>
      </c>
      <c r="C503" t="s">
        <v>7</v>
      </c>
      <c r="D503" t="s">
        <v>22</v>
      </c>
      <c r="E503" t="s">
        <v>19</v>
      </c>
      <c r="F503" t="s">
        <v>10</v>
      </c>
    </row>
    <row r="504" spans="1:6" x14ac:dyDescent="0.3">
      <c r="A504" t="s">
        <v>527</v>
      </c>
      <c r="B504" s="1">
        <v>46097.523611111108</v>
      </c>
      <c r="C504" t="s">
        <v>7</v>
      </c>
      <c r="D504" t="s">
        <v>22</v>
      </c>
      <c r="E504" t="s">
        <v>19</v>
      </c>
      <c r="F504" t="s">
        <v>10</v>
      </c>
    </row>
    <row r="505" spans="1:6" x14ac:dyDescent="0.3">
      <c r="A505" t="s">
        <v>528</v>
      </c>
      <c r="B505" s="1">
        <v>46104.993750000001</v>
      </c>
      <c r="C505" t="s">
        <v>7</v>
      </c>
      <c r="D505" t="s">
        <v>8</v>
      </c>
      <c r="E505" t="s">
        <v>19</v>
      </c>
      <c r="F505" t="s">
        <v>20</v>
      </c>
    </row>
    <row r="506" spans="1:6" x14ac:dyDescent="0.3">
      <c r="A506" t="s">
        <v>529</v>
      </c>
      <c r="B506" s="1">
        <v>46100.290972222225</v>
      </c>
      <c r="C506" t="s">
        <v>7</v>
      </c>
      <c r="D506" t="s">
        <v>22</v>
      </c>
      <c r="E506" t="s">
        <v>19</v>
      </c>
      <c r="F506" t="s">
        <v>13</v>
      </c>
    </row>
    <row r="507" spans="1:6" x14ac:dyDescent="0.3">
      <c r="A507" t="s">
        <v>530</v>
      </c>
      <c r="B507" s="1">
        <v>46056.240277777775</v>
      </c>
      <c r="C507" t="s">
        <v>40</v>
      </c>
      <c r="D507" t="s">
        <v>18</v>
      </c>
      <c r="E507" t="s">
        <v>16</v>
      </c>
      <c r="F507" t="s">
        <v>13</v>
      </c>
    </row>
    <row r="508" spans="1:6" x14ac:dyDescent="0.3">
      <c r="A508" t="s">
        <v>531</v>
      </c>
      <c r="B508" s="1">
        <v>46058.290972222225</v>
      </c>
      <c r="C508" t="s">
        <v>7</v>
      </c>
      <c r="D508" t="s">
        <v>22</v>
      </c>
      <c r="E508" t="s">
        <v>19</v>
      </c>
      <c r="F508" t="s">
        <v>20</v>
      </c>
    </row>
    <row r="509" spans="1:6" x14ac:dyDescent="0.3">
      <c r="A509" t="s">
        <v>532</v>
      </c>
      <c r="B509" s="1">
        <v>46048.095138888886</v>
      </c>
      <c r="C509" t="s">
        <v>7</v>
      </c>
      <c r="D509" t="s">
        <v>8</v>
      </c>
      <c r="E509" t="s">
        <v>19</v>
      </c>
      <c r="F509" t="s">
        <v>13</v>
      </c>
    </row>
    <row r="510" spans="1:6" x14ac:dyDescent="0.3">
      <c r="A510" t="s">
        <v>533</v>
      </c>
      <c r="B510" s="1">
        <v>46046.664583333331</v>
      </c>
      <c r="C510" t="s">
        <v>26</v>
      </c>
      <c r="D510" t="s">
        <v>22</v>
      </c>
      <c r="E510" t="s">
        <v>16</v>
      </c>
      <c r="F510" t="s">
        <v>20</v>
      </c>
    </row>
    <row r="511" spans="1:6" x14ac:dyDescent="0.3">
      <c r="A511" t="s">
        <v>534</v>
      </c>
      <c r="B511" s="1">
        <v>46066.496527777781</v>
      </c>
      <c r="C511" t="s">
        <v>7</v>
      </c>
      <c r="D511" t="s">
        <v>22</v>
      </c>
      <c r="E511" t="s">
        <v>16</v>
      </c>
      <c r="F511" t="s">
        <v>10</v>
      </c>
    </row>
    <row r="512" spans="1:6" x14ac:dyDescent="0.3">
      <c r="A512" t="s">
        <v>535</v>
      </c>
      <c r="B512" s="1">
        <v>46091.763194444444</v>
      </c>
      <c r="C512" t="s">
        <v>47</v>
      </c>
      <c r="D512" t="s">
        <v>8</v>
      </c>
      <c r="E512" t="s">
        <v>31</v>
      </c>
      <c r="F512" t="s">
        <v>20</v>
      </c>
    </row>
    <row r="513" spans="1:6" x14ac:dyDescent="0.3">
      <c r="A513" t="s">
        <v>536</v>
      </c>
      <c r="B513" s="1">
        <v>46113.667361111111</v>
      </c>
      <c r="C513" t="s">
        <v>40</v>
      </c>
      <c r="D513" t="s">
        <v>8</v>
      </c>
      <c r="E513" t="s">
        <v>16</v>
      </c>
      <c r="F513" t="s">
        <v>13</v>
      </c>
    </row>
    <row r="514" spans="1:6" x14ac:dyDescent="0.3">
      <c r="A514" t="s">
        <v>537</v>
      </c>
      <c r="B514" s="1">
        <v>46080.304166666669</v>
      </c>
      <c r="C514" t="s">
        <v>47</v>
      </c>
      <c r="D514" t="s">
        <v>15</v>
      </c>
      <c r="E514" t="s">
        <v>9</v>
      </c>
      <c r="F514" t="s">
        <v>10</v>
      </c>
    </row>
    <row r="515" spans="1:6" x14ac:dyDescent="0.3">
      <c r="A515" t="s">
        <v>538</v>
      </c>
      <c r="B515" s="1">
        <v>46072.148611111108</v>
      </c>
      <c r="C515" t="s">
        <v>7</v>
      </c>
      <c r="D515" t="s">
        <v>15</v>
      </c>
      <c r="E515" t="s">
        <v>19</v>
      </c>
      <c r="F515" t="s">
        <v>10</v>
      </c>
    </row>
    <row r="516" spans="1:6" x14ac:dyDescent="0.3">
      <c r="A516" t="s">
        <v>539</v>
      </c>
      <c r="B516" s="1">
        <v>46076.010416666664</v>
      </c>
      <c r="C516" t="s">
        <v>40</v>
      </c>
      <c r="D516" t="s">
        <v>18</v>
      </c>
      <c r="E516" t="s">
        <v>16</v>
      </c>
      <c r="F516" t="s">
        <v>53</v>
      </c>
    </row>
    <row r="517" spans="1:6" x14ac:dyDescent="0.3">
      <c r="A517" t="s">
        <v>540</v>
      </c>
      <c r="B517" s="1">
        <v>46091.741666666669</v>
      </c>
      <c r="C517" t="s">
        <v>7</v>
      </c>
      <c r="D517" t="s">
        <v>22</v>
      </c>
      <c r="E517" t="s">
        <v>31</v>
      </c>
      <c r="F517" t="s">
        <v>20</v>
      </c>
    </row>
    <row r="518" spans="1:6" x14ac:dyDescent="0.3">
      <c r="A518" t="s">
        <v>541</v>
      </c>
      <c r="B518" s="1">
        <v>46089.74722222222</v>
      </c>
      <c r="C518" t="s">
        <v>40</v>
      </c>
      <c r="D518" t="s">
        <v>18</v>
      </c>
      <c r="E518" t="s">
        <v>16</v>
      </c>
      <c r="F518" t="s">
        <v>13</v>
      </c>
    </row>
    <row r="519" spans="1:6" x14ac:dyDescent="0.3">
      <c r="A519" t="s">
        <v>542</v>
      </c>
      <c r="B519" s="1">
        <v>46075.209722222222</v>
      </c>
      <c r="C519" t="s">
        <v>35</v>
      </c>
      <c r="D519" t="s">
        <v>15</v>
      </c>
      <c r="E519" t="s">
        <v>31</v>
      </c>
      <c r="F519" t="s">
        <v>20</v>
      </c>
    </row>
    <row r="520" spans="1:6" x14ac:dyDescent="0.3">
      <c r="A520" t="s">
        <v>543</v>
      </c>
      <c r="B520" s="1">
        <v>46067.299305555556</v>
      </c>
      <c r="C520" t="s">
        <v>12</v>
      </c>
      <c r="D520" t="s">
        <v>8</v>
      </c>
      <c r="E520" t="s">
        <v>9</v>
      </c>
      <c r="F520" t="s">
        <v>13</v>
      </c>
    </row>
    <row r="521" spans="1:6" x14ac:dyDescent="0.3">
      <c r="A521" t="s">
        <v>544</v>
      </c>
      <c r="B521" s="1">
        <v>46099.283333333333</v>
      </c>
      <c r="C521" t="s">
        <v>35</v>
      </c>
      <c r="D521" t="s">
        <v>15</v>
      </c>
      <c r="E521" t="s">
        <v>16</v>
      </c>
      <c r="F521" t="s">
        <v>53</v>
      </c>
    </row>
    <row r="522" spans="1:6" x14ac:dyDescent="0.3">
      <c r="A522" t="s">
        <v>545</v>
      </c>
      <c r="B522" s="1">
        <v>46111.649305555555</v>
      </c>
      <c r="C522" t="s">
        <v>7</v>
      </c>
      <c r="D522" t="s">
        <v>22</v>
      </c>
      <c r="E522" t="s">
        <v>19</v>
      </c>
      <c r="F522" t="s">
        <v>10</v>
      </c>
    </row>
    <row r="523" spans="1:6" x14ac:dyDescent="0.3">
      <c r="A523" t="s">
        <v>546</v>
      </c>
      <c r="B523" s="1">
        <v>46106.363888888889</v>
      </c>
      <c r="C523" t="s">
        <v>35</v>
      </c>
      <c r="D523" t="s">
        <v>22</v>
      </c>
      <c r="E523" t="s">
        <v>19</v>
      </c>
      <c r="F523" t="s">
        <v>33</v>
      </c>
    </row>
    <row r="524" spans="1:6" x14ac:dyDescent="0.3">
      <c r="A524" t="s">
        <v>547</v>
      </c>
      <c r="B524" s="1">
        <v>46047.145138888889</v>
      </c>
      <c r="C524" t="s">
        <v>7</v>
      </c>
      <c r="D524" t="s">
        <v>15</v>
      </c>
      <c r="E524" t="s">
        <v>19</v>
      </c>
      <c r="F524" t="s">
        <v>20</v>
      </c>
    </row>
    <row r="525" spans="1:6" x14ac:dyDescent="0.3">
      <c r="A525" t="s">
        <v>548</v>
      </c>
      <c r="B525" s="1">
        <v>46030.240277777775</v>
      </c>
      <c r="C525" t="s">
        <v>47</v>
      </c>
      <c r="D525" t="s">
        <v>8</v>
      </c>
      <c r="E525" t="s">
        <v>9</v>
      </c>
      <c r="F525" t="s">
        <v>10</v>
      </c>
    </row>
    <row r="526" spans="1:6" x14ac:dyDescent="0.3">
      <c r="A526" t="s">
        <v>549</v>
      </c>
      <c r="B526" s="1">
        <v>46110.231249999997</v>
      </c>
      <c r="C526" t="s">
        <v>7</v>
      </c>
      <c r="D526" t="s">
        <v>8</v>
      </c>
      <c r="E526" t="s">
        <v>19</v>
      </c>
      <c r="F526" t="s">
        <v>10</v>
      </c>
    </row>
    <row r="527" spans="1:6" x14ac:dyDescent="0.3">
      <c r="A527" t="s">
        <v>550</v>
      </c>
      <c r="B527" s="1">
        <v>46036.585416666669</v>
      </c>
      <c r="C527" t="s">
        <v>7</v>
      </c>
      <c r="D527" t="s">
        <v>18</v>
      </c>
      <c r="E527" t="s">
        <v>19</v>
      </c>
      <c r="F527" t="s">
        <v>20</v>
      </c>
    </row>
    <row r="528" spans="1:6" x14ac:dyDescent="0.3">
      <c r="A528" t="s">
        <v>551</v>
      </c>
      <c r="B528" s="1">
        <v>46026.32708333333</v>
      </c>
      <c r="C528" t="s">
        <v>47</v>
      </c>
      <c r="D528" t="s">
        <v>22</v>
      </c>
      <c r="E528" t="s">
        <v>19</v>
      </c>
      <c r="F528" t="s">
        <v>10</v>
      </c>
    </row>
    <row r="529" spans="1:6" x14ac:dyDescent="0.3">
      <c r="A529" t="s">
        <v>552</v>
      </c>
      <c r="B529" s="1">
        <v>46049.979861111111</v>
      </c>
      <c r="C529" t="s">
        <v>47</v>
      </c>
      <c r="D529" t="s">
        <v>8</v>
      </c>
      <c r="E529" t="s">
        <v>9</v>
      </c>
      <c r="F529" t="s">
        <v>20</v>
      </c>
    </row>
    <row r="530" spans="1:6" x14ac:dyDescent="0.3">
      <c r="A530" t="s">
        <v>553</v>
      </c>
      <c r="B530" s="1">
        <v>46076.467361111114</v>
      </c>
      <c r="C530" t="s">
        <v>7</v>
      </c>
      <c r="D530" t="s">
        <v>8</v>
      </c>
      <c r="E530" t="s">
        <v>19</v>
      </c>
      <c r="F530" t="s">
        <v>10</v>
      </c>
    </row>
    <row r="531" spans="1:6" x14ac:dyDescent="0.3">
      <c r="A531" t="s">
        <v>554</v>
      </c>
      <c r="B531" s="1">
        <v>46049.431944444441</v>
      </c>
      <c r="C531" t="s">
        <v>47</v>
      </c>
      <c r="D531" t="s">
        <v>22</v>
      </c>
      <c r="E531" t="s">
        <v>31</v>
      </c>
      <c r="F531" t="s">
        <v>10</v>
      </c>
    </row>
    <row r="532" spans="1:6" x14ac:dyDescent="0.3">
      <c r="A532" t="s">
        <v>555</v>
      </c>
      <c r="B532" s="1">
        <v>46102.074999999997</v>
      </c>
      <c r="C532" t="s">
        <v>7</v>
      </c>
      <c r="D532" t="s">
        <v>18</v>
      </c>
      <c r="E532" t="s">
        <v>19</v>
      </c>
      <c r="F532" t="s">
        <v>20</v>
      </c>
    </row>
    <row r="533" spans="1:6" x14ac:dyDescent="0.3">
      <c r="A533" t="s">
        <v>556</v>
      </c>
      <c r="B533" s="1">
        <v>46029.992361111108</v>
      </c>
      <c r="C533" t="s">
        <v>35</v>
      </c>
      <c r="D533" t="s">
        <v>8</v>
      </c>
      <c r="E533" t="s">
        <v>16</v>
      </c>
      <c r="F533" t="s">
        <v>53</v>
      </c>
    </row>
    <row r="534" spans="1:6" x14ac:dyDescent="0.3">
      <c r="A534" t="s">
        <v>557</v>
      </c>
      <c r="B534" s="1">
        <v>46048.124305555553</v>
      </c>
      <c r="C534" t="s">
        <v>7</v>
      </c>
      <c r="D534" t="s">
        <v>15</v>
      </c>
      <c r="E534" t="s">
        <v>19</v>
      </c>
      <c r="F534" t="s">
        <v>10</v>
      </c>
    </row>
    <row r="535" spans="1:6" x14ac:dyDescent="0.3">
      <c r="A535" t="s">
        <v>558</v>
      </c>
      <c r="B535" s="1">
        <v>46030.173611111109</v>
      </c>
      <c r="C535" t="s">
        <v>12</v>
      </c>
      <c r="D535" t="s">
        <v>18</v>
      </c>
      <c r="E535" t="s">
        <v>31</v>
      </c>
      <c r="F535" t="s">
        <v>10</v>
      </c>
    </row>
    <row r="536" spans="1:6" x14ac:dyDescent="0.3">
      <c r="A536" t="s">
        <v>559</v>
      </c>
      <c r="B536" s="1">
        <v>46044.59652777778</v>
      </c>
      <c r="C536" t="s">
        <v>7</v>
      </c>
      <c r="D536" t="s">
        <v>22</v>
      </c>
      <c r="E536" t="s">
        <v>19</v>
      </c>
      <c r="F536" t="s">
        <v>53</v>
      </c>
    </row>
    <row r="537" spans="1:6" x14ac:dyDescent="0.3">
      <c r="A537" t="s">
        <v>560</v>
      </c>
      <c r="B537" s="1">
        <v>46024.500694444447</v>
      </c>
      <c r="C537" t="s">
        <v>35</v>
      </c>
      <c r="D537" t="s">
        <v>18</v>
      </c>
      <c r="E537" t="s">
        <v>31</v>
      </c>
      <c r="F537" t="s">
        <v>33</v>
      </c>
    </row>
    <row r="538" spans="1:6" x14ac:dyDescent="0.3">
      <c r="A538" t="s">
        <v>561</v>
      </c>
      <c r="B538" s="1">
        <v>46054.122916666667</v>
      </c>
      <c r="C538" t="s">
        <v>35</v>
      </c>
      <c r="D538" t="s">
        <v>8</v>
      </c>
      <c r="E538" t="s">
        <v>9</v>
      </c>
      <c r="F538" t="s">
        <v>20</v>
      </c>
    </row>
    <row r="539" spans="1:6" x14ac:dyDescent="0.3">
      <c r="A539" t="s">
        <v>562</v>
      </c>
      <c r="B539" s="1">
        <v>46112.086111111108</v>
      </c>
      <c r="C539" t="s">
        <v>26</v>
      </c>
      <c r="D539" t="s">
        <v>8</v>
      </c>
      <c r="E539" t="s">
        <v>31</v>
      </c>
      <c r="F539" t="s">
        <v>20</v>
      </c>
    </row>
    <row r="540" spans="1:6" x14ac:dyDescent="0.3">
      <c r="A540" t="s">
        <v>563</v>
      </c>
      <c r="B540" s="1">
        <v>46080.277083333334</v>
      </c>
      <c r="C540" t="s">
        <v>12</v>
      </c>
      <c r="D540" t="s">
        <v>8</v>
      </c>
      <c r="E540" t="s">
        <v>9</v>
      </c>
      <c r="F540" t="s">
        <v>10</v>
      </c>
    </row>
    <row r="541" spans="1:6" x14ac:dyDescent="0.3">
      <c r="A541" t="s">
        <v>564</v>
      </c>
      <c r="B541" s="1">
        <v>46042.212500000001</v>
      </c>
      <c r="C541" t="s">
        <v>7</v>
      </c>
      <c r="D541" t="s">
        <v>15</v>
      </c>
      <c r="E541" t="s">
        <v>19</v>
      </c>
      <c r="F541" t="s">
        <v>10</v>
      </c>
    </row>
    <row r="542" spans="1:6" x14ac:dyDescent="0.3">
      <c r="A542" t="s">
        <v>565</v>
      </c>
      <c r="B542" s="1">
        <v>46069.679166666669</v>
      </c>
      <c r="C542" t="s">
        <v>47</v>
      </c>
      <c r="D542" t="s">
        <v>22</v>
      </c>
      <c r="E542" t="s">
        <v>16</v>
      </c>
      <c r="F542" t="s">
        <v>13</v>
      </c>
    </row>
    <row r="543" spans="1:6" x14ac:dyDescent="0.3">
      <c r="A543" t="s">
        <v>566</v>
      </c>
      <c r="B543" s="1">
        <v>46102.915277777778</v>
      </c>
      <c r="C543" t="s">
        <v>7</v>
      </c>
      <c r="D543" t="s">
        <v>18</v>
      </c>
      <c r="E543" t="s">
        <v>19</v>
      </c>
      <c r="F543" t="s">
        <v>53</v>
      </c>
    </row>
    <row r="544" spans="1:6" x14ac:dyDescent="0.3">
      <c r="A544" t="s">
        <v>567</v>
      </c>
      <c r="B544" s="1">
        <v>46088.824305555558</v>
      </c>
      <c r="C544" t="s">
        <v>7</v>
      </c>
      <c r="D544" t="s">
        <v>18</v>
      </c>
      <c r="E544" t="s">
        <v>19</v>
      </c>
      <c r="F544" t="s">
        <v>13</v>
      </c>
    </row>
    <row r="545" spans="1:6" x14ac:dyDescent="0.3">
      <c r="A545" t="s">
        <v>568</v>
      </c>
      <c r="B545" s="1">
        <v>46093.206250000003</v>
      </c>
      <c r="C545" t="s">
        <v>7</v>
      </c>
      <c r="D545" t="s">
        <v>18</v>
      </c>
      <c r="E545" t="s">
        <v>19</v>
      </c>
      <c r="F545" t="s">
        <v>10</v>
      </c>
    </row>
    <row r="546" spans="1:6" x14ac:dyDescent="0.3">
      <c r="A546" t="s">
        <v>569</v>
      </c>
      <c r="B546" s="1">
        <v>46034.582638888889</v>
      </c>
      <c r="C546" t="s">
        <v>7</v>
      </c>
      <c r="D546" t="s">
        <v>8</v>
      </c>
      <c r="E546" t="s">
        <v>19</v>
      </c>
      <c r="F546" t="s">
        <v>10</v>
      </c>
    </row>
    <row r="547" spans="1:6" x14ac:dyDescent="0.3">
      <c r="A547" t="s">
        <v>570</v>
      </c>
      <c r="B547" s="1">
        <v>46042.199305555558</v>
      </c>
      <c r="C547" t="s">
        <v>7</v>
      </c>
      <c r="D547" t="s">
        <v>15</v>
      </c>
      <c r="E547" t="s">
        <v>19</v>
      </c>
      <c r="F547" t="s">
        <v>10</v>
      </c>
    </row>
    <row r="548" spans="1:6" x14ac:dyDescent="0.3">
      <c r="A548" t="s">
        <v>571</v>
      </c>
      <c r="B548" s="1">
        <v>46035.966666666667</v>
      </c>
      <c r="C548" t="s">
        <v>40</v>
      </c>
      <c r="D548" t="s">
        <v>8</v>
      </c>
      <c r="E548" t="s">
        <v>16</v>
      </c>
      <c r="F548" t="s">
        <v>20</v>
      </c>
    </row>
    <row r="549" spans="1:6" x14ac:dyDescent="0.3">
      <c r="A549" t="s">
        <v>572</v>
      </c>
      <c r="B549" s="1">
        <v>46040.331944444442</v>
      </c>
      <c r="C549" t="s">
        <v>12</v>
      </c>
      <c r="D549" t="s">
        <v>15</v>
      </c>
      <c r="E549" t="s">
        <v>9</v>
      </c>
      <c r="F549" t="s">
        <v>33</v>
      </c>
    </row>
    <row r="550" spans="1:6" x14ac:dyDescent="0.3">
      <c r="A550" t="s">
        <v>573</v>
      </c>
      <c r="B550" s="1">
        <v>46092.436805555553</v>
      </c>
      <c r="C550" t="s">
        <v>47</v>
      </c>
      <c r="D550" t="s">
        <v>15</v>
      </c>
      <c r="E550" t="s">
        <v>9</v>
      </c>
      <c r="F550" t="s">
        <v>20</v>
      </c>
    </row>
    <row r="551" spans="1:6" x14ac:dyDescent="0.3">
      <c r="A551" t="s">
        <v>574</v>
      </c>
      <c r="B551" s="1">
        <v>46053.407638888886</v>
      </c>
      <c r="C551" t="s">
        <v>7</v>
      </c>
      <c r="D551" t="s">
        <v>15</v>
      </c>
      <c r="E551" t="s">
        <v>19</v>
      </c>
      <c r="F551" t="s">
        <v>10</v>
      </c>
    </row>
    <row r="552" spans="1:6" x14ac:dyDescent="0.3">
      <c r="A552" t="s">
        <v>575</v>
      </c>
      <c r="B552" s="1">
        <v>46057.724999999999</v>
      </c>
      <c r="C552" t="s">
        <v>26</v>
      </c>
      <c r="D552" t="s">
        <v>15</v>
      </c>
      <c r="E552" t="s">
        <v>9</v>
      </c>
      <c r="F552" t="s">
        <v>10</v>
      </c>
    </row>
    <row r="553" spans="1:6" x14ac:dyDescent="0.3">
      <c r="A553" t="s">
        <v>576</v>
      </c>
      <c r="B553" s="1">
        <v>46076.900694444441</v>
      </c>
      <c r="C553" t="s">
        <v>7</v>
      </c>
      <c r="D553" t="s">
        <v>22</v>
      </c>
      <c r="E553" t="s">
        <v>19</v>
      </c>
      <c r="F553" t="s">
        <v>10</v>
      </c>
    </row>
    <row r="554" spans="1:6" x14ac:dyDescent="0.3">
      <c r="A554" t="s">
        <v>577</v>
      </c>
      <c r="B554" s="1">
        <v>46099.834722222222</v>
      </c>
      <c r="C554" t="s">
        <v>12</v>
      </c>
      <c r="D554" t="s">
        <v>22</v>
      </c>
      <c r="E554" t="s">
        <v>19</v>
      </c>
      <c r="F554" t="s">
        <v>33</v>
      </c>
    </row>
    <row r="555" spans="1:6" x14ac:dyDescent="0.3">
      <c r="A555" t="s">
        <v>578</v>
      </c>
      <c r="B555" s="1">
        <v>46087.025000000001</v>
      </c>
      <c r="C555" t="s">
        <v>7</v>
      </c>
      <c r="D555" t="s">
        <v>15</v>
      </c>
      <c r="E555" t="s">
        <v>19</v>
      </c>
      <c r="F555" t="s">
        <v>53</v>
      </c>
    </row>
    <row r="556" spans="1:6" x14ac:dyDescent="0.3">
      <c r="A556" t="s">
        <v>579</v>
      </c>
      <c r="B556" s="1">
        <v>46038.634027777778</v>
      </c>
      <c r="C556" t="s">
        <v>7</v>
      </c>
      <c r="D556" t="s">
        <v>15</v>
      </c>
      <c r="E556" t="s">
        <v>19</v>
      </c>
      <c r="F556" t="s">
        <v>53</v>
      </c>
    </row>
    <row r="557" spans="1:6" x14ac:dyDescent="0.3">
      <c r="A557" t="s">
        <v>580</v>
      </c>
      <c r="B557" s="1">
        <v>46060.022916666669</v>
      </c>
      <c r="C557" t="s">
        <v>26</v>
      </c>
      <c r="D557" t="s">
        <v>22</v>
      </c>
      <c r="E557" t="s">
        <v>31</v>
      </c>
      <c r="F557" t="s">
        <v>13</v>
      </c>
    </row>
    <row r="558" spans="1:6" x14ac:dyDescent="0.3">
      <c r="A558" t="s">
        <v>581</v>
      </c>
      <c r="B558" s="1">
        <v>46024.895833333336</v>
      </c>
      <c r="C558" t="s">
        <v>7</v>
      </c>
      <c r="D558" t="s">
        <v>22</v>
      </c>
      <c r="E558" t="s">
        <v>19</v>
      </c>
      <c r="F558" t="s">
        <v>10</v>
      </c>
    </row>
    <row r="559" spans="1:6" x14ac:dyDescent="0.3">
      <c r="A559" t="s">
        <v>582</v>
      </c>
      <c r="B559" s="1">
        <v>46110.828472222223</v>
      </c>
      <c r="C559" t="s">
        <v>47</v>
      </c>
      <c r="D559" t="s">
        <v>8</v>
      </c>
      <c r="E559" t="s">
        <v>19</v>
      </c>
      <c r="F559" t="s">
        <v>10</v>
      </c>
    </row>
    <row r="560" spans="1:6" x14ac:dyDescent="0.3">
      <c r="A560" t="s">
        <v>583</v>
      </c>
      <c r="B560" s="1">
        <v>46052.388888888891</v>
      </c>
      <c r="C560" t="s">
        <v>7</v>
      </c>
      <c r="D560" t="s">
        <v>22</v>
      </c>
      <c r="E560" t="s">
        <v>19</v>
      </c>
      <c r="F560" t="s">
        <v>10</v>
      </c>
    </row>
    <row r="561" spans="1:6" x14ac:dyDescent="0.3">
      <c r="A561" t="s">
        <v>584</v>
      </c>
      <c r="B561" s="1">
        <v>46113.994444444441</v>
      </c>
      <c r="C561" t="s">
        <v>12</v>
      </c>
      <c r="D561" t="s">
        <v>15</v>
      </c>
      <c r="E561" t="s">
        <v>19</v>
      </c>
      <c r="F561" t="s">
        <v>10</v>
      </c>
    </row>
    <row r="562" spans="1:6" x14ac:dyDescent="0.3">
      <c r="A562" t="s">
        <v>585</v>
      </c>
      <c r="B562" s="1">
        <v>46087.043749999997</v>
      </c>
      <c r="C562" t="s">
        <v>35</v>
      </c>
      <c r="D562" t="s">
        <v>22</v>
      </c>
      <c r="E562" t="s">
        <v>16</v>
      </c>
      <c r="F562" t="s">
        <v>10</v>
      </c>
    </row>
    <row r="563" spans="1:6" x14ac:dyDescent="0.3">
      <c r="A563" t="s">
        <v>586</v>
      </c>
      <c r="B563" s="1">
        <v>46074.906944444447</v>
      </c>
      <c r="C563" t="s">
        <v>47</v>
      </c>
      <c r="D563" t="s">
        <v>18</v>
      </c>
      <c r="E563" t="s">
        <v>9</v>
      </c>
      <c r="F563" t="s">
        <v>10</v>
      </c>
    </row>
    <row r="564" spans="1:6" x14ac:dyDescent="0.3">
      <c r="A564" t="s">
        <v>587</v>
      </c>
      <c r="B564" s="1">
        <v>46025.100694444445</v>
      </c>
      <c r="C564" t="s">
        <v>47</v>
      </c>
      <c r="D564" t="s">
        <v>15</v>
      </c>
      <c r="E564" t="s">
        <v>31</v>
      </c>
      <c r="F564" t="s">
        <v>10</v>
      </c>
    </row>
    <row r="565" spans="1:6" x14ac:dyDescent="0.3">
      <c r="A565" t="s">
        <v>588</v>
      </c>
      <c r="B565" s="1">
        <v>46030.106944444444</v>
      </c>
      <c r="C565" t="s">
        <v>26</v>
      </c>
      <c r="D565" t="s">
        <v>15</v>
      </c>
      <c r="E565" t="s">
        <v>31</v>
      </c>
      <c r="F565" t="s">
        <v>20</v>
      </c>
    </row>
    <row r="566" spans="1:6" x14ac:dyDescent="0.3">
      <c r="A566" t="s">
        <v>589</v>
      </c>
      <c r="B566" s="1">
        <v>46099.54791666667</v>
      </c>
      <c r="C566" t="s">
        <v>7</v>
      </c>
      <c r="D566" t="s">
        <v>22</v>
      </c>
      <c r="E566" t="s">
        <v>19</v>
      </c>
      <c r="F566" t="s">
        <v>10</v>
      </c>
    </row>
    <row r="567" spans="1:6" x14ac:dyDescent="0.3">
      <c r="A567" t="s">
        <v>590</v>
      </c>
      <c r="B567" s="1">
        <v>46095.197916666664</v>
      </c>
      <c r="C567" t="s">
        <v>26</v>
      </c>
      <c r="D567" t="s">
        <v>15</v>
      </c>
      <c r="E567" t="s">
        <v>31</v>
      </c>
      <c r="F567" t="s">
        <v>10</v>
      </c>
    </row>
    <row r="568" spans="1:6" x14ac:dyDescent="0.3">
      <c r="A568" t="s">
        <v>591</v>
      </c>
      <c r="B568" s="1">
        <v>46063.397916666669</v>
      </c>
      <c r="C568" t="s">
        <v>7</v>
      </c>
      <c r="D568" t="s">
        <v>15</v>
      </c>
      <c r="E568" t="s">
        <v>19</v>
      </c>
      <c r="F568" t="s">
        <v>10</v>
      </c>
    </row>
    <row r="569" spans="1:6" x14ac:dyDescent="0.3">
      <c r="A569" t="s">
        <v>592</v>
      </c>
      <c r="B569" s="1">
        <v>46067.176388888889</v>
      </c>
      <c r="C569" t="s">
        <v>40</v>
      </c>
      <c r="D569" t="s">
        <v>22</v>
      </c>
      <c r="E569" t="s">
        <v>16</v>
      </c>
      <c r="F569" t="s">
        <v>20</v>
      </c>
    </row>
    <row r="570" spans="1:6" x14ac:dyDescent="0.3">
      <c r="A570" t="s">
        <v>593</v>
      </c>
      <c r="B570" s="1">
        <v>46076.527083333334</v>
      </c>
      <c r="C570" t="s">
        <v>12</v>
      </c>
      <c r="D570" t="s">
        <v>18</v>
      </c>
      <c r="E570" t="s">
        <v>31</v>
      </c>
      <c r="F570" t="s">
        <v>10</v>
      </c>
    </row>
    <row r="571" spans="1:6" x14ac:dyDescent="0.3">
      <c r="A571" t="s">
        <v>594</v>
      </c>
      <c r="B571" s="1">
        <v>46045.922222222223</v>
      </c>
      <c r="C571" t="s">
        <v>26</v>
      </c>
      <c r="D571" t="s">
        <v>15</v>
      </c>
      <c r="E571" t="s">
        <v>9</v>
      </c>
      <c r="F571" t="s">
        <v>10</v>
      </c>
    </row>
    <row r="572" spans="1:6" x14ac:dyDescent="0.3">
      <c r="A572" t="s">
        <v>595</v>
      </c>
      <c r="B572" s="1">
        <v>46061.081944444442</v>
      </c>
      <c r="C572" t="s">
        <v>7</v>
      </c>
      <c r="D572" t="s">
        <v>18</v>
      </c>
      <c r="E572" t="s">
        <v>19</v>
      </c>
      <c r="F572" t="s">
        <v>20</v>
      </c>
    </row>
    <row r="573" spans="1:6" x14ac:dyDescent="0.3">
      <c r="A573" t="s">
        <v>596</v>
      </c>
      <c r="B573" s="1">
        <v>46077.675694444442</v>
      </c>
      <c r="C573" t="s">
        <v>7</v>
      </c>
      <c r="D573" t="s">
        <v>15</v>
      </c>
      <c r="E573" t="s">
        <v>19</v>
      </c>
      <c r="F573" t="s">
        <v>20</v>
      </c>
    </row>
    <row r="574" spans="1:6" x14ac:dyDescent="0.3">
      <c r="A574" t="s">
        <v>597</v>
      </c>
      <c r="B574" s="1">
        <v>46101.960416666669</v>
      </c>
      <c r="C574" t="s">
        <v>12</v>
      </c>
      <c r="D574" t="s">
        <v>15</v>
      </c>
      <c r="E574" t="s">
        <v>19</v>
      </c>
      <c r="F574" t="s">
        <v>10</v>
      </c>
    </row>
    <row r="575" spans="1:6" x14ac:dyDescent="0.3">
      <c r="A575" t="s">
        <v>598</v>
      </c>
      <c r="B575" s="1">
        <v>46034.193749999999</v>
      </c>
      <c r="C575" t="s">
        <v>40</v>
      </c>
      <c r="D575" t="s">
        <v>22</v>
      </c>
      <c r="E575" t="s">
        <v>16</v>
      </c>
      <c r="F575" t="s">
        <v>20</v>
      </c>
    </row>
    <row r="576" spans="1:6" x14ac:dyDescent="0.3">
      <c r="A576" t="s">
        <v>599</v>
      </c>
      <c r="B576" s="1">
        <v>46100.314583333333</v>
      </c>
      <c r="C576" t="s">
        <v>47</v>
      </c>
      <c r="D576" t="s">
        <v>22</v>
      </c>
      <c r="E576" t="s">
        <v>9</v>
      </c>
      <c r="F576" t="s">
        <v>13</v>
      </c>
    </row>
    <row r="577" spans="1:6" x14ac:dyDescent="0.3">
      <c r="A577" t="s">
        <v>600</v>
      </c>
      <c r="B577" s="1">
        <v>46090.495833333334</v>
      </c>
      <c r="C577" t="s">
        <v>7</v>
      </c>
      <c r="D577" t="s">
        <v>18</v>
      </c>
      <c r="E577" t="s">
        <v>19</v>
      </c>
      <c r="F577" t="s">
        <v>10</v>
      </c>
    </row>
    <row r="578" spans="1:6" x14ac:dyDescent="0.3">
      <c r="A578" t="s">
        <v>601</v>
      </c>
      <c r="B578" s="1">
        <v>46106.074999999997</v>
      </c>
      <c r="C578" t="s">
        <v>7</v>
      </c>
      <c r="D578" t="s">
        <v>18</v>
      </c>
      <c r="E578" t="s">
        <v>19</v>
      </c>
      <c r="F578" t="s">
        <v>33</v>
      </c>
    </row>
    <row r="579" spans="1:6" x14ac:dyDescent="0.3">
      <c r="A579" t="s">
        <v>602</v>
      </c>
      <c r="B579" s="1">
        <v>46112.065972222219</v>
      </c>
      <c r="C579" t="s">
        <v>7</v>
      </c>
      <c r="D579" t="s">
        <v>22</v>
      </c>
      <c r="E579" t="s">
        <v>31</v>
      </c>
      <c r="F579" t="s">
        <v>20</v>
      </c>
    </row>
    <row r="580" spans="1:6" x14ac:dyDescent="0.3">
      <c r="A580" t="s">
        <v>603</v>
      </c>
      <c r="B580" s="1">
        <v>46063.75277777778</v>
      </c>
      <c r="C580" t="s">
        <v>26</v>
      </c>
      <c r="D580" t="s">
        <v>8</v>
      </c>
      <c r="E580" t="s">
        <v>9</v>
      </c>
      <c r="F580" t="s">
        <v>10</v>
      </c>
    </row>
    <row r="581" spans="1:6" x14ac:dyDescent="0.3">
      <c r="A581" t="s">
        <v>604</v>
      </c>
      <c r="B581" s="1">
        <v>46048.65</v>
      </c>
      <c r="C581" t="s">
        <v>26</v>
      </c>
      <c r="D581" t="s">
        <v>18</v>
      </c>
      <c r="E581" t="s">
        <v>19</v>
      </c>
      <c r="F581" t="s">
        <v>20</v>
      </c>
    </row>
    <row r="582" spans="1:6" x14ac:dyDescent="0.3">
      <c r="A582" t="s">
        <v>605</v>
      </c>
      <c r="B582" s="1">
        <v>46045.925694444442</v>
      </c>
      <c r="C582" t="s">
        <v>12</v>
      </c>
      <c r="D582" t="s">
        <v>15</v>
      </c>
      <c r="E582" t="s">
        <v>19</v>
      </c>
      <c r="F582" t="s">
        <v>33</v>
      </c>
    </row>
    <row r="583" spans="1:6" x14ac:dyDescent="0.3">
      <c r="A583" t="s">
        <v>606</v>
      </c>
      <c r="B583" s="1">
        <v>46024.456250000003</v>
      </c>
      <c r="C583" t="s">
        <v>26</v>
      </c>
      <c r="D583" t="s">
        <v>22</v>
      </c>
      <c r="E583" t="s">
        <v>16</v>
      </c>
      <c r="F583" t="s">
        <v>20</v>
      </c>
    </row>
    <row r="584" spans="1:6" x14ac:dyDescent="0.3">
      <c r="A584" t="s">
        <v>607</v>
      </c>
      <c r="B584" s="1">
        <v>46111.22152777778</v>
      </c>
      <c r="C584" t="s">
        <v>7</v>
      </c>
      <c r="D584" t="s">
        <v>18</v>
      </c>
      <c r="E584" t="s">
        <v>19</v>
      </c>
      <c r="F584" t="s">
        <v>20</v>
      </c>
    </row>
    <row r="585" spans="1:6" x14ac:dyDescent="0.3">
      <c r="A585" t="s">
        <v>608</v>
      </c>
      <c r="B585" s="1">
        <v>46044.754861111112</v>
      </c>
      <c r="C585" t="s">
        <v>7</v>
      </c>
      <c r="D585" t="s">
        <v>8</v>
      </c>
      <c r="E585" t="s">
        <v>19</v>
      </c>
      <c r="F585" t="s">
        <v>10</v>
      </c>
    </row>
    <row r="586" spans="1:6" x14ac:dyDescent="0.3">
      <c r="A586" t="s">
        <v>609</v>
      </c>
      <c r="B586" s="1">
        <v>46111.882638888892</v>
      </c>
      <c r="C586" t="s">
        <v>7</v>
      </c>
      <c r="D586" t="s">
        <v>22</v>
      </c>
      <c r="E586" t="s">
        <v>19</v>
      </c>
      <c r="F586" t="s">
        <v>10</v>
      </c>
    </row>
    <row r="587" spans="1:6" x14ac:dyDescent="0.3">
      <c r="A587" t="s">
        <v>610</v>
      </c>
      <c r="B587" s="1">
        <v>46042.53125</v>
      </c>
      <c r="C587" t="s">
        <v>7</v>
      </c>
      <c r="D587" t="s">
        <v>8</v>
      </c>
      <c r="E587" t="s">
        <v>19</v>
      </c>
      <c r="F587" t="s">
        <v>53</v>
      </c>
    </row>
    <row r="588" spans="1:6" x14ac:dyDescent="0.3">
      <c r="A588" t="s">
        <v>611</v>
      </c>
      <c r="B588" s="1">
        <v>46049.731249999997</v>
      </c>
      <c r="C588" t="s">
        <v>7</v>
      </c>
      <c r="D588" t="s">
        <v>15</v>
      </c>
      <c r="E588" t="s">
        <v>19</v>
      </c>
      <c r="F588" t="s">
        <v>10</v>
      </c>
    </row>
    <row r="589" spans="1:6" x14ac:dyDescent="0.3">
      <c r="A589" t="s">
        <v>612</v>
      </c>
      <c r="B589" s="1">
        <v>46064.696527777778</v>
      </c>
      <c r="C589" t="s">
        <v>7</v>
      </c>
      <c r="D589" t="s">
        <v>18</v>
      </c>
      <c r="E589" t="s">
        <v>19</v>
      </c>
      <c r="F589" t="s">
        <v>13</v>
      </c>
    </row>
    <row r="590" spans="1:6" x14ac:dyDescent="0.3">
      <c r="A590" t="s">
        <v>613</v>
      </c>
      <c r="B590" s="1">
        <v>46086.054861111108</v>
      </c>
      <c r="C590" t="s">
        <v>47</v>
      </c>
      <c r="D590" t="s">
        <v>18</v>
      </c>
      <c r="E590" t="s">
        <v>19</v>
      </c>
      <c r="F590" t="s">
        <v>33</v>
      </c>
    </row>
    <row r="591" spans="1:6" x14ac:dyDescent="0.3">
      <c r="A591" t="s">
        <v>614</v>
      </c>
      <c r="B591" s="1">
        <v>46065.422222222223</v>
      </c>
      <c r="C591" t="s">
        <v>12</v>
      </c>
      <c r="D591" t="s">
        <v>18</v>
      </c>
      <c r="E591" t="s">
        <v>16</v>
      </c>
      <c r="F591" t="s">
        <v>10</v>
      </c>
    </row>
    <row r="592" spans="1:6" x14ac:dyDescent="0.3">
      <c r="A592" t="s">
        <v>615</v>
      </c>
      <c r="B592" s="1">
        <v>46064.003472222219</v>
      </c>
      <c r="C592" t="s">
        <v>12</v>
      </c>
      <c r="D592" t="s">
        <v>22</v>
      </c>
      <c r="E592" t="s">
        <v>16</v>
      </c>
      <c r="F592" t="s">
        <v>10</v>
      </c>
    </row>
    <row r="593" spans="1:6" x14ac:dyDescent="0.3">
      <c r="A593" t="s">
        <v>616</v>
      </c>
      <c r="B593" s="1">
        <v>46105.387499999997</v>
      </c>
      <c r="C593" t="s">
        <v>7</v>
      </c>
      <c r="D593" t="s">
        <v>8</v>
      </c>
      <c r="E593" t="s">
        <v>19</v>
      </c>
      <c r="F593" t="s">
        <v>10</v>
      </c>
    </row>
    <row r="594" spans="1:6" x14ac:dyDescent="0.3">
      <c r="A594" t="s">
        <v>617</v>
      </c>
      <c r="B594" s="1">
        <v>46099.026388888888</v>
      </c>
      <c r="C594" t="s">
        <v>47</v>
      </c>
      <c r="D594" t="s">
        <v>8</v>
      </c>
      <c r="E594" t="s">
        <v>9</v>
      </c>
      <c r="F594" t="s">
        <v>13</v>
      </c>
    </row>
    <row r="595" spans="1:6" x14ac:dyDescent="0.3">
      <c r="A595" t="s">
        <v>618</v>
      </c>
      <c r="B595" s="1">
        <v>46106.55</v>
      </c>
      <c r="C595" t="s">
        <v>12</v>
      </c>
      <c r="D595" t="s">
        <v>18</v>
      </c>
      <c r="E595" t="s">
        <v>16</v>
      </c>
      <c r="F595" t="s">
        <v>33</v>
      </c>
    </row>
    <row r="596" spans="1:6" x14ac:dyDescent="0.3">
      <c r="A596" t="s">
        <v>619</v>
      </c>
      <c r="B596" s="1">
        <v>46030.045138888891</v>
      </c>
      <c r="C596" t="s">
        <v>7</v>
      </c>
      <c r="D596" t="s">
        <v>8</v>
      </c>
      <c r="E596" t="s">
        <v>19</v>
      </c>
      <c r="F596" t="s">
        <v>13</v>
      </c>
    </row>
    <row r="597" spans="1:6" x14ac:dyDescent="0.3">
      <c r="A597" t="s">
        <v>620</v>
      </c>
      <c r="B597" s="1">
        <v>46079.058333333334</v>
      </c>
      <c r="C597" t="s">
        <v>7</v>
      </c>
      <c r="D597" t="s">
        <v>15</v>
      </c>
      <c r="E597" t="s">
        <v>19</v>
      </c>
      <c r="F597" t="s">
        <v>20</v>
      </c>
    </row>
    <row r="598" spans="1:6" x14ac:dyDescent="0.3">
      <c r="A598" t="s">
        <v>621</v>
      </c>
      <c r="B598" s="1">
        <v>46093.461111111108</v>
      </c>
      <c r="C598" t="s">
        <v>7</v>
      </c>
      <c r="D598" t="s">
        <v>18</v>
      </c>
      <c r="E598" t="s">
        <v>31</v>
      </c>
      <c r="F598" t="s">
        <v>10</v>
      </c>
    </row>
    <row r="599" spans="1:6" x14ac:dyDescent="0.3">
      <c r="A599" t="s">
        <v>622</v>
      </c>
      <c r="B599" s="1">
        <v>46068.140972222223</v>
      </c>
      <c r="C599" t="s">
        <v>47</v>
      </c>
      <c r="D599" t="s">
        <v>22</v>
      </c>
      <c r="E599" t="s">
        <v>9</v>
      </c>
      <c r="F599" t="s">
        <v>20</v>
      </c>
    </row>
    <row r="600" spans="1:6" x14ac:dyDescent="0.3">
      <c r="A600" t="s">
        <v>623</v>
      </c>
      <c r="B600" s="1">
        <v>46075.874305555553</v>
      </c>
      <c r="C600" t="s">
        <v>35</v>
      </c>
      <c r="D600" t="s">
        <v>22</v>
      </c>
      <c r="E600" t="s">
        <v>31</v>
      </c>
      <c r="F600" t="s">
        <v>20</v>
      </c>
    </row>
    <row r="601" spans="1:6" x14ac:dyDescent="0.3">
      <c r="A601" t="s">
        <v>624</v>
      </c>
      <c r="B601" s="1">
        <v>46027.76458333333</v>
      </c>
      <c r="C601" t="s">
        <v>40</v>
      </c>
      <c r="D601" t="s">
        <v>22</v>
      </c>
      <c r="E601" t="s">
        <v>16</v>
      </c>
      <c r="F601" t="s">
        <v>33</v>
      </c>
    </row>
    <row r="602" spans="1:6" x14ac:dyDescent="0.3">
      <c r="A602" t="s">
        <v>625</v>
      </c>
      <c r="B602" s="1">
        <v>46025.947222222225</v>
      </c>
      <c r="C602" t="s">
        <v>35</v>
      </c>
      <c r="D602" t="s">
        <v>22</v>
      </c>
      <c r="E602" t="s">
        <v>9</v>
      </c>
      <c r="F602" t="s">
        <v>20</v>
      </c>
    </row>
    <row r="603" spans="1:6" x14ac:dyDescent="0.3">
      <c r="A603" t="s">
        <v>626</v>
      </c>
      <c r="B603" s="1">
        <v>46083.65902777778</v>
      </c>
      <c r="C603" t="s">
        <v>35</v>
      </c>
      <c r="D603" t="s">
        <v>8</v>
      </c>
      <c r="E603" t="s">
        <v>31</v>
      </c>
      <c r="F603" t="s">
        <v>13</v>
      </c>
    </row>
    <row r="604" spans="1:6" x14ac:dyDescent="0.3">
      <c r="A604" t="s">
        <v>627</v>
      </c>
      <c r="B604" s="1">
        <v>46107.526388888888</v>
      </c>
      <c r="C604" t="s">
        <v>40</v>
      </c>
      <c r="D604" t="s">
        <v>18</v>
      </c>
      <c r="E604" t="s">
        <v>16</v>
      </c>
      <c r="F604" t="s">
        <v>10</v>
      </c>
    </row>
    <row r="605" spans="1:6" x14ac:dyDescent="0.3">
      <c r="A605" t="s">
        <v>628</v>
      </c>
      <c r="B605" s="1">
        <v>46104.788888888892</v>
      </c>
      <c r="C605" t="s">
        <v>7</v>
      </c>
      <c r="D605" t="s">
        <v>18</v>
      </c>
      <c r="E605" t="s">
        <v>19</v>
      </c>
      <c r="F605" t="s">
        <v>20</v>
      </c>
    </row>
    <row r="606" spans="1:6" x14ac:dyDescent="0.3">
      <c r="A606" t="s">
        <v>629</v>
      </c>
      <c r="B606" s="1">
        <v>46082.342361111114</v>
      </c>
      <c r="C606" t="s">
        <v>7</v>
      </c>
      <c r="D606" t="s">
        <v>22</v>
      </c>
      <c r="E606" t="s">
        <v>19</v>
      </c>
      <c r="F606" t="s">
        <v>10</v>
      </c>
    </row>
    <row r="607" spans="1:6" x14ac:dyDescent="0.3">
      <c r="A607" t="s">
        <v>630</v>
      </c>
      <c r="B607" s="1">
        <v>46069.734027777777</v>
      </c>
      <c r="C607" t="s">
        <v>35</v>
      </c>
      <c r="D607" t="s">
        <v>15</v>
      </c>
      <c r="E607" t="s">
        <v>19</v>
      </c>
      <c r="F607" t="s">
        <v>10</v>
      </c>
    </row>
    <row r="608" spans="1:6" x14ac:dyDescent="0.3">
      <c r="A608" t="s">
        <v>631</v>
      </c>
      <c r="B608" s="1">
        <v>46087.092361111114</v>
      </c>
      <c r="C608" t="s">
        <v>7</v>
      </c>
      <c r="D608" t="s">
        <v>15</v>
      </c>
      <c r="E608" t="s">
        <v>19</v>
      </c>
      <c r="F608" t="s">
        <v>20</v>
      </c>
    </row>
    <row r="609" spans="1:6" x14ac:dyDescent="0.3">
      <c r="A609" t="s">
        <v>632</v>
      </c>
      <c r="B609" s="1">
        <v>46063.936111111114</v>
      </c>
      <c r="C609" t="s">
        <v>7</v>
      </c>
      <c r="D609" t="s">
        <v>18</v>
      </c>
      <c r="E609" t="s">
        <v>16</v>
      </c>
      <c r="F609" t="s">
        <v>13</v>
      </c>
    </row>
    <row r="610" spans="1:6" x14ac:dyDescent="0.3">
      <c r="A610" t="s">
        <v>633</v>
      </c>
      <c r="B610" s="1">
        <v>46107.219444444447</v>
      </c>
      <c r="C610" t="s">
        <v>7</v>
      </c>
      <c r="D610" t="s">
        <v>22</v>
      </c>
      <c r="E610" t="s">
        <v>19</v>
      </c>
      <c r="F610" t="s">
        <v>10</v>
      </c>
    </row>
    <row r="611" spans="1:6" x14ac:dyDescent="0.3">
      <c r="A611" t="s">
        <v>634</v>
      </c>
      <c r="B611" s="1">
        <v>46064.370138888888</v>
      </c>
      <c r="C611" t="s">
        <v>12</v>
      </c>
      <c r="D611" t="s">
        <v>8</v>
      </c>
      <c r="E611" t="s">
        <v>19</v>
      </c>
      <c r="F611" t="s">
        <v>33</v>
      </c>
    </row>
    <row r="612" spans="1:6" x14ac:dyDescent="0.3">
      <c r="A612" t="s">
        <v>635</v>
      </c>
      <c r="B612" s="1">
        <v>46084.143055555556</v>
      </c>
      <c r="C612" t="s">
        <v>40</v>
      </c>
      <c r="D612" t="s">
        <v>18</v>
      </c>
      <c r="E612" t="s">
        <v>16</v>
      </c>
      <c r="F612" t="s">
        <v>53</v>
      </c>
    </row>
    <row r="613" spans="1:6" x14ac:dyDescent="0.3">
      <c r="A613" t="s">
        <v>636</v>
      </c>
      <c r="B613" s="1">
        <v>46057.706250000003</v>
      </c>
      <c r="C613" t="s">
        <v>26</v>
      </c>
      <c r="D613" t="s">
        <v>15</v>
      </c>
      <c r="E613" t="s">
        <v>16</v>
      </c>
      <c r="F613" t="s">
        <v>13</v>
      </c>
    </row>
    <row r="614" spans="1:6" x14ac:dyDescent="0.3">
      <c r="A614" t="s">
        <v>637</v>
      </c>
      <c r="B614" s="1">
        <v>46041.741666666669</v>
      </c>
      <c r="C614" t="s">
        <v>7</v>
      </c>
      <c r="D614" t="s">
        <v>18</v>
      </c>
      <c r="E614" t="s">
        <v>19</v>
      </c>
      <c r="F614" t="s">
        <v>13</v>
      </c>
    </row>
    <row r="615" spans="1:6" x14ac:dyDescent="0.3">
      <c r="A615" t="s">
        <v>638</v>
      </c>
      <c r="B615" s="1">
        <v>46053.149305555555</v>
      </c>
      <c r="C615" t="s">
        <v>12</v>
      </c>
      <c r="D615" t="s">
        <v>8</v>
      </c>
      <c r="E615" t="s">
        <v>9</v>
      </c>
      <c r="F615" t="s">
        <v>10</v>
      </c>
    </row>
    <row r="616" spans="1:6" x14ac:dyDescent="0.3">
      <c r="A616" t="s">
        <v>639</v>
      </c>
      <c r="B616" s="1">
        <v>46084.745833333334</v>
      </c>
      <c r="C616" t="s">
        <v>26</v>
      </c>
      <c r="D616" t="s">
        <v>15</v>
      </c>
      <c r="E616" t="s">
        <v>19</v>
      </c>
      <c r="F616" t="s">
        <v>33</v>
      </c>
    </row>
    <row r="617" spans="1:6" x14ac:dyDescent="0.3">
      <c r="A617" t="s">
        <v>640</v>
      </c>
      <c r="B617" s="1">
        <v>46023.947916666664</v>
      </c>
      <c r="C617" t="s">
        <v>40</v>
      </c>
      <c r="D617" t="s">
        <v>22</v>
      </c>
      <c r="E617" t="s">
        <v>16</v>
      </c>
      <c r="F617" t="s">
        <v>13</v>
      </c>
    </row>
    <row r="618" spans="1:6" x14ac:dyDescent="0.3">
      <c r="A618" t="s">
        <v>641</v>
      </c>
      <c r="B618" s="1">
        <v>46032.907638888886</v>
      </c>
      <c r="C618" t="s">
        <v>40</v>
      </c>
      <c r="D618" t="s">
        <v>8</v>
      </c>
      <c r="E618" t="s">
        <v>16</v>
      </c>
      <c r="F618" t="s">
        <v>10</v>
      </c>
    </row>
    <row r="619" spans="1:6" x14ac:dyDescent="0.3">
      <c r="A619" t="s">
        <v>642</v>
      </c>
      <c r="B619" s="1">
        <v>46053.01458333333</v>
      </c>
      <c r="C619" t="s">
        <v>7</v>
      </c>
      <c r="D619" t="s">
        <v>15</v>
      </c>
      <c r="E619" t="s">
        <v>19</v>
      </c>
      <c r="F619" t="s">
        <v>13</v>
      </c>
    </row>
    <row r="620" spans="1:6" x14ac:dyDescent="0.3">
      <c r="A620" t="s">
        <v>643</v>
      </c>
      <c r="B620" s="1">
        <v>46098.964583333334</v>
      </c>
      <c r="C620" t="s">
        <v>7</v>
      </c>
      <c r="D620" t="s">
        <v>8</v>
      </c>
      <c r="E620" t="s">
        <v>9</v>
      </c>
      <c r="F620" t="s">
        <v>20</v>
      </c>
    </row>
    <row r="621" spans="1:6" x14ac:dyDescent="0.3">
      <c r="A621" t="s">
        <v>644</v>
      </c>
      <c r="B621" s="1">
        <v>46039.368750000001</v>
      </c>
      <c r="C621" t="s">
        <v>7</v>
      </c>
      <c r="D621" t="s">
        <v>15</v>
      </c>
      <c r="E621" t="s">
        <v>9</v>
      </c>
      <c r="F621" t="s">
        <v>10</v>
      </c>
    </row>
    <row r="622" spans="1:6" x14ac:dyDescent="0.3">
      <c r="A622" t="s">
        <v>645</v>
      </c>
      <c r="B622" s="1">
        <v>46113.101388888892</v>
      </c>
      <c r="C622" t="s">
        <v>7</v>
      </c>
      <c r="D622" t="s">
        <v>18</v>
      </c>
      <c r="E622" t="s">
        <v>19</v>
      </c>
      <c r="F622" t="s">
        <v>10</v>
      </c>
    </row>
    <row r="623" spans="1:6" x14ac:dyDescent="0.3">
      <c r="A623" t="s">
        <v>646</v>
      </c>
      <c r="B623" s="1">
        <v>46103.769444444442</v>
      </c>
      <c r="C623" t="s">
        <v>26</v>
      </c>
      <c r="D623" t="s">
        <v>8</v>
      </c>
      <c r="E623" t="s">
        <v>16</v>
      </c>
      <c r="F623" t="s">
        <v>10</v>
      </c>
    </row>
    <row r="624" spans="1:6" x14ac:dyDescent="0.3">
      <c r="A624" t="s">
        <v>647</v>
      </c>
      <c r="B624" s="1">
        <v>46078.28125</v>
      </c>
      <c r="C624" t="s">
        <v>26</v>
      </c>
      <c r="D624" t="s">
        <v>18</v>
      </c>
      <c r="E624" t="s">
        <v>19</v>
      </c>
      <c r="F624" t="s">
        <v>10</v>
      </c>
    </row>
    <row r="625" spans="1:6" x14ac:dyDescent="0.3">
      <c r="A625" t="s">
        <v>648</v>
      </c>
      <c r="B625" s="1">
        <v>46077.383333333331</v>
      </c>
      <c r="C625" t="s">
        <v>40</v>
      </c>
      <c r="D625" t="s">
        <v>18</v>
      </c>
      <c r="E625" t="s">
        <v>16</v>
      </c>
      <c r="F625" t="s">
        <v>20</v>
      </c>
    </row>
    <row r="626" spans="1:6" x14ac:dyDescent="0.3">
      <c r="A626" t="s">
        <v>649</v>
      </c>
      <c r="B626" s="1">
        <v>46095.982638888891</v>
      </c>
      <c r="C626" t="s">
        <v>26</v>
      </c>
      <c r="D626" t="s">
        <v>22</v>
      </c>
      <c r="E626" t="s">
        <v>19</v>
      </c>
      <c r="F626" t="s">
        <v>20</v>
      </c>
    </row>
    <row r="627" spans="1:6" x14ac:dyDescent="0.3">
      <c r="A627" t="s">
        <v>650</v>
      </c>
      <c r="B627" s="1">
        <v>46096.672222222223</v>
      </c>
      <c r="C627" t="s">
        <v>26</v>
      </c>
      <c r="D627" t="s">
        <v>15</v>
      </c>
      <c r="E627" t="s">
        <v>16</v>
      </c>
      <c r="F627" t="s">
        <v>10</v>
      </c>
    </row>
    <row r="628" spans="1:6" x14ac:dyDescent="0.3">
      <c r="A628" t="s">
        <v>651</v>
      </c>
      <c r="B628" s="1">
        <v>46112.870833333334</v>
      </c>
      <c r="C628" t="s">
        <v>7</v>
      </c>
      <c r="D628" t="s">
        <v>15</v>
      </c>
      <c r="E628" t="s">
        <v>31</v>
      </c>
      <c r="F628" t="s">
        <v>20</v>
      </c>
    </row>
    <row r="629" spans="1:6" x14ac:dyDescent="0.3">
      <c r="A629" t="s">
        <v>652</v>
      </c>
      <c r="B629" s="1">
        <v>46055.509722222225</v>
      </c>
      <c r="C629" t="s">
        <v>7</v>
      </c>
      <c r="D629" t="s">
        <v>8</v>
      </c>
      <c r="E629" t="s">
        <v>19</v>
      </c>
      <c r="F629" t="s">
        <v>10</v>
      </c>
    </row>
    <row r="630" spans="1:6" x14ac:dyDescent="0.3">
      <c r="A630" t="s">
        <v>653</v>
      </c>
      <c r="B630" s="1">
        <v>46080.572222222225</v>
      </c>
      <c r="C630" t="s">
        <v>7</v>
      </c>
      <c r="D630" t="s">
        <v>8</v>
      </c>
      <c r="E630" t="s">
        <v>19</v>
      </c>
      <c r="F630" t="s">
        <v>10</v>
      </c>
    </row>
    <row r="631" spans="1:6" x14ac:dyDescent="0.3">
      <c r="A631" t="s">
        <v>654</v>
      </c>
      <c r="B631" s="1">
        <v>46083.354166666664</v>
      </c>
      <c r="C631" t="s">
        <v>7</v>
      </c>
      <c r="D631" t="s">
        <v>18</v>
      </c>
      <c r="E631" t="s">
        <v>19</v>
      </c>
      <c r="F631" t="s">
        <v>10</v>
      </c>
    </row>
    <row r="632" spans="1:6" x14ac:dyDescent="0.3">
      <c r="A632" t="s">
        <v>655</v>
      </c>
      <c r="B632" s="1">
        <v>46071.805555555555</v>
      </c>
      <c r="C632" t="s">
        <v>12</v>
      </c>
      <c r="D632" t="s">
        <v>18</v>
      </c>
      <c r="E632" t="s">
        <v>31</v>
      </c>
      <c r="F632" t="s">
        <v>33</v>
      </c>
    </row>
    <row r="633" spans="1:6" x14ac:dyDescent="0.3">
      <c r="A633" t="s">
        <v>656</v>
      </c>
      <c r="B633" s="1">
        <v>46096.261805555558</v>
      </c>
      <c r="C633" t="s">
        <v>7</v>
      </c>
      <c r="D633" t="s">
        <v>18</v>
      </c>
      <c r="E633" t="s">
        <v>19</v>
      </c>
      <c r="F633" t="s">
        <v>10</v>
      </c>
    </row>
    <row r="634" spans="1:6" x14ac:dyDescent="0.3">
      <c r="A634" t="s">
        <v>657</v>
      </c>
      <c r="B634" s="1">
        <v>46109.924305555556</v>
      </c>
      <c r="C634" t="s">
        <v>26</v>
      </c>
      <c r="D634" t="s">
        <v>8</v>
      </c>
      <c r="E634" t="s">
        <v>16</v>
      </c>
      <c r="F634" t="s">
        <v>10</v>
      </c>
    </row>
    <row r="635" spans="1:6" x14ac:dyDescent="0.3">
      <c r="A635" t="s">
        <v>658</v>
      </c>
      <c r="B635" s="1">
        <v>46103.316666666666</v>
      </c>
      <c r="C635" t="s">
        <v>7</v>
      </c>
      <c r="D635" t="s">
        <v>15</v>
      </c>
      <c r="E635" t="s">
        <v>19</v>
      </c>
      <c r="F635" t="s">
        <v>20</v>
      </c>
    </row>
    <row r="636" spans="1:6" x14ac:dyDescent="0.3">
      <c r="A636" t="s">
        <v>659</v>
      </c>
      <c r="B636" s="1">
        <v>46047.717361111114</v>
      </c>
      <c r="C636" t="s">
        <v>35</v>
      </c>
      <c r="D636" t="s">
        <v>15</v>
      </c>
      <c r="E636" t="s">
        <v>31</v>
      </c>
      <c r="F636" t="s">
        <v>10</v>
      </c>
    </row>
    <row r="637" spans="1:6" x14ac:dyDescent="0.3">
      <c r="A637" t="s">
        <v>660</v>
      </c>
      <c r="B637" s="1">
        <v>46095.214583333334</v>
      </c>
      <c r="C637" t="s">
        <v>7</v>
      </c>
      <c r="D637" t="s">
        <v>15</v>
      </c>
      <c r="E637" t="s">
        <v>19</v>
      </c>
      <c r="F637" t="s">
        <v>10</v>
      </c>
    </row>
    <row r="638" spans="1:6" x14ac:dyDescent="0.3">
      <c r="A638" t="s">
        <v>661</v>
      </c>
      <c r="B638" s="1">
        <v>46074.428472222222</v>
      </c>
      <c r="C638" t="s">
        <v>47</v>
      </c>
      <c r="D638" t="s">
        <v>8</v>
      </c>
      <c r="E638" t="s">
        <v>19</v>
      </c>
      <c r="F638" t="s">
        <v>20</v>
      </c>
    </row>
    <row r="639" spans="1:6" x14ac:dyDescent="0.3">
      <c r="A639" t="s">
        <v>662</v>
      </c>
      <c r="B639" s="1">
        <v>46079.881944444445</v>
      </c>
      <c r="C639" t="s">
        <v>7</v>
      </c>
      <c r="D639" t="s">
        <v>8</v>
      </c>
      <c r="E639" t="s">
        <v>19</v>
      </c>
      <c r="F639" t="s">
        <v>20</v>
      </c>
    </row>
    <row r="640" spans="1:6" x14ac:dyDescent="0.3">
      <c r="A640" t="s">
        <v>663</v>
      </c>
      <c r="B640" s="1">
        <v>46081.87222222222</v>
      </c>
      <c r="C640" t="s">
        <v>7</v>
      </c>
      <c r="D640" t="s">
        <v>8</v>
      </c>
      <c r="E640" t="s">
        <v>19</v>
      </c>
      <c r="F640" t="s">
        <v>10</v>
      </c>
    </row>
    <row r="641" spans="1:6" x14ac:dyDescent="0.3">
      <c r="A641" t="s">
        <v>664</v>
      </c>
      <c r="B641" s="1">
        <v>46102.484722222223</v>
      </c>
      <c r="C641" t="s">
        <v>7</v>
      </c>
      <c r="D641" t="s">
        <v>22</v>
      </c>
      <c r="E641" t="s">
        <v>9</v>
      </c>
      <c r="F641" t="s">
        <v>10</v>
      </c>
    </row>
    <row r="642" spans="1:6" x14ac:dyDescent="0.3">
      <c r="A642" t="s">
        <v>665</v>
      </c>
      <c r="B642" s="1">
        <v>46086.036805555559</v>
      </c>
      <c r="C642" t="s">
        <v>7</v>
      </c>
      <c r="D642" t="s">
        <v>18</v>
      </c>
      <c r="E642" t="s">
        <v>19</v>
      </c>
      <c r="F642" t="s">
        <v>10</v>
      </c>
    </row>
    <row r="643" spans="1:6" x14ac:dyDescent="0.3">
      <c r="A643" t="s">
        <v>666</v>
      </c>
      <c r="B643" s="1">
        <v>46107.604166666664</v>
      </c>
      <c r="C643" t="s">
        <v>7</v>
      </c>
      <c r="D643" t="s">
        <v>22</v>
      </c>
      <c r="E643" t="s">
        <v>19</v>
      </c>
      <c r="F643" t="s">
        <v>10</v>
      </c>
    </row>
    <row r="644" spans="1:6" x14ac:dyDescent="0.3">
      <c r="A644" t="s">
        <v>667</v>
      </c>
      <c r="B644" s="1">
        <v>46092.334722222222</v>
      </c>
      <c r="C644" t="s">
        <v>7</v>
      </c>
      <c r="D644" t="s">
        <v>22</v>
      </c>
      <c r="E644" t="s">
        <v>19</v>
      </c>
      <c r="F644" t="s">
        <v>10</v>
      </c>
    </row>
    <row r="645" spans="1:6" x14ac:dyDescent="0.3">
      <c r="A645" t="s">
        <v>668</v>
      </c>
      <c r="B645" s="1">
        <v>46106.407638888886</v>
      </c>
      <c r="C645" t="s">
        <v>7</v>
      </c>
      <c r="D645" t="s">
        <v>18</v>
      </c>
      <c r="E645" t="s">
        <v>19</v>
      </c>
      <c r="F645" t="s">
        <v>20</v>
      </c>
    </row>
    <row r="646" spans="1:6" x14ac:dyDescent="0.3">
      <c r="A646" t="s">
        <v>669</v>
      </c>
      <c r="B646" s="1">
        <v>46037.173611111109</v>
      </c>
      <c r="C646" t="s">
        <v>7</v>
      </c>
      <c r="D646" t="s">
        <v>18</v>
      </c>
      <c r="E646" t="s">
        <v>19</v>
      </c>
      <c r="F646" t="s">
        <v>10</v>
      </c>
    </row>
    <row r="647" spans="1:6" x14ac:dyDescent="0.3">
      <c r="A647" t="s">
        <v>670</v>
      </c>
      <c r="B647" s="1">
        <v>46024.897916666669</v>
      </c>
      <c r="C647" t="s">
        <v>40</v>
      </c>
      <c r="D647" t="s">
        <v>15</v>
      </c>
      <c r="E647" t="s">
        <v>16</v>
      </c>
      <c r="F647" t="s">
        <v>53</v>
      </c>
    </row>
    <row r="648" spans="1:6" x14ac:dyDescent="0.3">
      <c r="A648" t="s">
        <v>671</v>
      </c>
      <c r="B648" s="1">
        <v>46099.053472222222</v>
      </c>
      <c r="C648" t="s">
        <v>12</v>
      </c>
      <c r="D648" t="s">
        <v>22</v>
      </c>
      <c r="E648" t="s">
        <v>16</v>
      </c>
      <c r="F648" t="s">
        <v>10</v>
      </c>
    </row>
    <row r="649" spans="1:6" x14ac:dyDescent="0.3">
      <c r="A649" t="s">
        <v>672</v>
      </c>
      <c r="B649" s="1">
        <v>46084.412499999999</v>
      </c>
      <c r="C649" t="s">
        <v>7</v>
      </c>
      <c r="D649" t="s">
        <v>18</v>
      </c>
      <c r="E649" t="s">
        <v>19</v>
      </c>
      <c r="F649" t="s">
        <v>10</v>
      </c>
    </row>
    <row r="650" spans="1:6" x14ac:dyDescent="0.3">
      <c r="A650" t="s">
        <v>673</v>
      </c>
      <c r="B650" s="1">
        <v>46111.813194444447</v>
      </c>
      <c r="C650" t="s">
        <v>7</v>
      </c>
      <c r="D650" t="s">
        <v>8</v>
      </c>
      <c r="E650" t="s">
        <v>9</v>
      </c>
      <c r="F650" t="s">
        <v>13</v>
      </c>
    </row>
    <row r="651" spans="1:6" x14ac:dyDescent="0.3">
      <c r="A651" t="s">
        <v>674</v>
      </c>
      <c r="B651" s="1">
        <v>46074.794444444444</v>
      </c>
      <c r="C651" t="s">
        <v>7</v>
      </c>
      <c r="D651" t="s">
        <v>22</v>
      </c>
      <c r="E651" t="s">
        <v>19</v>
      </c>
      <c r="F651" t="s">
        <v>20</v>
      </c>
    </row>
    <row r="652" spans="1:6" x14ac:dyDescent="0.3">
      <c r="A652" t="s">
        <v>675</v>
      </c>
      <c r="B652" s="1">
        <v>46027.536805555559</v>
      </c>
      <c r="C652" t="s">
        <v>35</v>
      </c>
      <c r="D652" t="s">
        <v>18</v>
      </c>
      <c r="E652" t="s">
        <v>19</v>
      </c>
      <c r="F652" t="s">
        <v>10</v>
      </c>
    </row>
    <row r="653" spans="1:6" x14ac:dyDescent="0.3">
      <c r="A653" t="s">
        <v>676</v>
      </c>
      <c r="B653" s="1">
        <v>46106.154166666667</v>
      </c>
      <c r="C653" t="s">
        <v>7</v>
      </c>
      <c r="D653" t="s">
        <v>8</v>
      </c>
      <c r="E653" t="s">
        <v>19</v>
      </c>
      <c r="F653" t="s">
        <v>10</v>
      </c>
    </row>
    <row r="654" spans="1:6" x14ac:dyDescent="0.3">
      <c r="A654" t="s">
        <v>677</v>
      </c>
      <c r="B654" s="1">
        <v>46065.567361111112</v>
      </c>
      <c r="C654" t="s">
        <v>7</v>
      </c>
      <c r="D654" t="s">
        <v>15</v>
      </c>
      <c r="E654" t="s">
        <v>19</v>
      </c>
      <c r="F654" t="s">
        <v>20</v>
      </c>
    </row>
    <row r="655" spans="1:6" x14ac:dyDescent="0.3">
      <c r="A655" t="s">
        <v>678</v>
      </c>
      <c r="B655" s="1">
        <v>46028.26666666667</v>
      </c>
      <c r="C655" t="s">
        <v>35</v>
      </c>
      <c r="D655" t="s">
        <v>22</v>
      </c>
      <c r="E655" t="s">
        <v>16</v>
      </c>
      <c r="F655" t="s">
        <v>10</v>
      </c>
    </row>
    <row r="656" spans="1:6" x14ac:dyDescent="0.3">
      <c r="A656" t="s">
        <v>679</v>
      </c>
      <c r="B656" s="1">
        <v>46042.136111111111</v>
      </c>
      <c r="C656" t="s">
        <v>26</v>
      </c>
      <c r="D656" t="s">
        <v>18</v>
      </c>
      <c r="E656" t="s">
        <v>19</v>
      </c>
      <c r="F656" t="s">
        <v>10</v>
      </c>
    </row>
    <row r="657" spans="1:6" x14ac:dyDescent="0.3">
      <c r="A657" t="s">
        <v>680</v>
      </c>
      <c r="B657" s="1">
        <v>46080.075694444444</v>
      </c>
      <c r="C657" t="s">
        <v>40</v>
      </c>
      <c r="D657" t="s">
        <v>8</v>
      </c>
      <c r="E657" t="s">
        <v>16</v>
      </c>
      <c r="F657" t="s">
        <v>10</v>
      </c>
    </row>
    <row r="658" spans="1:6" x14ac:dyDescent="0.3">
      <c r="A658" t="s">
        <v>681</v>
      </c>
      <c r="B658" s="1">
        <v>46067.086111111108</v>
      </c>
      <c r="C658" t="s">
        <v>7</v>
      </c>
      <c r="D658" t="s">
        <v>22</v>
      </c>
      <c r="E658" t="s">
        <v>19</v>
      </c>
      <c r="F658" t="s">
        <v>20</v>
      </c>
    </row>
    <row r="659" spans="1:6" x14ac:dyDescent="0.3">
      <c r="A659" t="s">
        <v>682</v>
      </c>
      <c r="B659" s="1">
        <v>46076.617361111108</v>
      </c>
      <c r="C659" t="s">
        <v>12</v>
      </c>
      <c r="D659" t="s">
        <v>8</v>
      </c>
      <c r="E659" t="s">
        <v>31</v>
      </c>
      <c r="F659" t="s">
        <v>13</v>
      </c>
    </row>
    <row r="660" spans="1:6" x14ac:dyDescent="0.3">
      <c r="A660" t="s">
        <v>683</v>
      </c>
      <c r="B660" s="1">
        <v>46064.518055555556</v>
      </c>
      <c r="C660" t="s">
        <v>7</v>
      </c>
      <c r="D660" t="s">
        <v>18</v>
      </c>
      <c r="E660" t="s">
        <v>19</v>
      </c>
      <c r="F660" t="s">
        <v>13</v>
      </c>
    </row>
    <row r="661" spans="1:6" x14ac:dyDescent="0.3">
      <c r="A661" t="s">
        <v>684</v>
      </c>
      <c r="B661" s="1">
        <v>46105.37777777778</v>
      </c>
      <c r="C661" t="s">
        <v>7</v>
      </c>
      <c r="D661" t="s">
        <v>15</v>
      </c>
      <c r="E661" t="s">
        <v>19</v>
      </c>
      <c r="F661" t="s">
        <v>20</v>
      </c>
    </row>
    <row r="662" spans="1:6" x14ac:dyDescent="0.3">
      <c r="A662" t="s">
        <v>685</v>
      </c>
      <c r="B662" s="1">
        <v>46103.292361111111</v>
      </c>
      <c r="C662" t="s">
        <v>35</v>
      </c>
      <c r="D662" t="s">
        <v>18</v>
      </c>
      <c r="E662" t="s">
        <v>19</v>
      </c>
      <c r="F662" t="s">
        <v>20</v>
      </c>
    </row>
    <row r="663" spans="1:6" x14ac:dyDescent="0.3">
      <c r="A663" t="s">
        <v>686</v>
      </c>
      <c r="B663" s="1">
        <v>46035.781944444447</v>
      </c>
      <c r="C663" t="s">
        <v>7</v>
      </c>
      <c r="D663" t="s">
        <v>15</v>
      </c>
      <c r="E663" t="s">
        <v>19</v>
      </c>
      <c r="F663" t="s">
        <v>10</v>
      </c>
    </row>
    <row r="664" spans="1:6" x14ac:dyDescent="0.3">
      <c r="A664" t="s">
        <v>687</v>
      </c>
      <c r="B664" s="1">
        <v>46037.101388888892</v>
      </c>
      <c r="C664" t="s">
        <v>35</v>
      </c>
      <c r="D664" t="s">
        <v>18</v>
      </c>
      <c r="E664" t="s">
        <v>31</v>
      </c>
      <c r="F664" t="s">
        <v>20</v>
      </c>
    </row>
    <row r="665" spans="1:6" x14ac:dyDescent="0.3">
      <c r="A665" t="s">
        <v>688</v>
      </c>
      <c r="B665" s="1">
        <v>46041.561111111114</v>
      </c>
      <c r="C665" t="s">
        <v>7</v>
      </c>
      <c r="D665" t="s">
        <v>8</v>
      </c>
      <c r="E665" t="s">
        <v>19</v>
      </c>
      <c r="F665" t="s">
        <v>10</v>
      </c>
    </row>
    <row r="666" spans="1:6" x14ac:dyDescent="0.3">
      <c r="A666" t="s">
        <v>689</v>
      </c>
      <c r="B666" s="1">
        <v>46025.046527777777</v>
      </c>
      <c r="C666" t="s">
        <v>40</v>
      </c>
      <c r="D666" t="s">
        <v>15</v>
      </c>
      <c r="E666" t="s">
        <v>16</v>
      </c>
      <c r="F666" t="s">
        <v>20</v>
      </c>
    </row>
    <row r="667" spans="1:6" x14ac:dyDescent="0.3">
      <c r="A667" t="s">
        <v>690</v>
      </c>
      <c r="B667" s="1">
        <v>46083.911111111112</v>
      </c>
      <c r="C667" t="s">
        <v>40</v>
      </c>
      <c r="D667" t="s">
        <v>8</v>
      </c>
      <c r="E667" t="s">
        <v>16</v>
      </c>
      <c r="F667" t="s">
        <v>33</v>
      </c>
    </row>
    <row r="668" spans="1:6" x14ac:dyDescent="0.3">
      <c r="A668" t="s">
        <v>691</v>
      </c>
      <c r="B668" s="1">
        <v>46091.813888888886</v>
      </c>
      <c r="C668" t="s">
        <v>35</v>
      </c>
      <c r="D668" t="s">
        <v>22</v>
      </c>
      <c r="E668" t="s">
        <v>9</v>
      </c>
      <c r="F668" t="s">
        <v>33</v>
      </c>
    </row>
    <row r="669" spans="1:6" x14ac:dyDescent="0.3">
      <c r="A669" t="s">
        <v>692</v>
      </c>
      <c r="B669" s="1">
        <v>46042.20416666667</v>
      </c>
      <c r="C669" t="s">
        <v>35</v>
      </c>
      <c r="D669" t="s">
        <v>15</v>
      </c>
      <c r="E669" t="s">
        <v>16</v>
      </c>
      <c r="F669" t="s">
        <v>10</v>
      </c>
    </row>
    <row r="670" spans="1:6" x14ac:dyDescent="0.3">
      <c r="A670" t="s">
        <v>693</v>
      </c>
      <c r="B670" s="1">
        <v>46077.401388888888</v>
      </c>
      <c r="C670" t="s">
        <v>47</v>
      </c>
      <c r="D670" t="s">
        <v>15</v>
      </c>
      <c r="E670" t="s">
        <v>16</v>
      </c>
      <c r="F670" t="s">
        <v>33</v>
      </c>
    </row>
    <row r="671" spans="1:6" x14ac:dyDescent="0.3">
      <c r="A671" t="s">
        <v>694</v>
      </c>
      <c r="B671" s="1">
        <v>46075.692361111112</v>
      </c>
      <c r="C671" t="s">
        <v>26</v>
      </c>
      <c r="D671" t="s">
        <v>22</v>
      </c>
      <c r="E671" t="s">
        <v>16</v>
      </c>
      <c r="F671" t="s">
        <v>10</v>
      </c>
    </row>
    <row r="672" spans="1:6" x14ac:dyDescent="0.3">
      <c r="A672" t="s">
        <v>695</v>
      </c>
      <c r="B672" s="1">
        <v>46041.498611111114</v>
      </c>
      <c r="C672" t="s">
        <v>7</v>
      </c>
      <c r="D672" t="s">
        <v>18</v>
      </c>
      <c r="E672" t="s">
        <v>19</v>
      </c>
      <c r="F672" t="s">
        <v>10</v>
      </c>
    </row>
    <row r="673" spans="1:6" x14ac:dyDescent="0.3">
      <c r="A673" t="s">
        <v>696</v>
      </c>
      <c r="B673" s="1">
        <v>46097.046527777777</v>
      </c>
      <c r="C673" t="s">
        <v>7</v>
      </c>
      <c r="D673" t="s">
        <v>18</v>
      </c>
      <c r="E673" t="s">
        <v>31</v>
      </c>
      <c r="F673" t="s">
        <v>10</v>
      </c>
    </row>
    <row r="674" spans="1:6" x14ac:dyDescent="0.3">
      <c r="A674" t="s">
        <v>697</v>
      </c>
      <c r="B674" s="1">
        <v>46065.536805555559</v>
      </c>
      <c r="C674" t="s">
        <v>35</v>
      </c>
      <c r="D674" t="s">
        <v>8</v>
      </c>
      <c r="E674" t="s">
        <v>9</v>
      </c>
      <c r="F674" t="s">
        <v>20</v>
      </c>
    </row>
    <row r="675" spans="1:6" x14ac:dyDescent="0.3">
      <c r="A675" t="s">
        <v>698</v>
      </c>
      <c r="B675" s="1">
        <v>46093.093055555553</v>
      </c>
      <c r="C675" t="s">
        <v>7</v>
      </c>
      <c r="D675" t="s">
        <v>15</v>
      </c>
      <c r="E675" t="s">
        <v>19</v>
      </c>
      <c r="F675" t="s">
        <v>10</v>
      </c>
    </row>
    <row r="676" spans="1:6" x14ac:dyDescent="0.3">
      <c r="A676" t="s">
        <v>699</v>
      </c>
      <c r="B676" s="1">
        <v>46041.423611111109</v>
      </c>
      <c r="C676" t="s">
        <v>7</v>
      </c>
      <c r="D676" t="s">
        <v>8</v>
      </c>
      <c r="E676" t="s">
        <v>19</v>
      </c>
      <c r="F676" t="s">
        <v>20</v>
      </c>
    </row>
    <row r="677" spans="1:6" x14ac:dyDescent="0.3">
      <c r="A677" t="s">
        <v>700</v>
      </c>
      <c r="B677" s="1">
        <v>46067.149305555555</v>
      </c>
      <c r="C677" t="s">
        <v>47</v>
      </c>
      <c r="D677" t="s">
        <v>15</v>
      </c>
      <c r="E677" t="s">
        <v>31</v>
      </c>
      <c r="F677" t="s">
        <v>10</v>
      </c>
    </row>
    <row r="678" spans="1:6" x14ac:dyDescent="0.3">
      <c r="A678" t="s">
        <v>701</v>
      </c>
      <c r="B678" s="1">
        <v>46085.054166666669</v>
      </c>
      <c r="C678" t="s">
        <v>40</v>
      </c>
      <c r="D678" t="s">
        <v>18</v>
      </c>
      <c r="E678" t="s">
        <v>16</v>
      </c>
      <c r="F678" t="s">
        <v>20</v>
      </c>
    </row>
    <row r="679" spans="1:6" x14ac:dyDescent="0.3">
      <c r="A679" t="s">
        <v>702</v>
      </c>
      <c r="B679" s="1">
        <v>46066.509027777778</v>
      </c>
      <c r="C679" t="s">
        <v>7</v>
      </c>
      <c r="D679" t="s">
        <v>8</v>
      </c>
      <c r="E679" t="s">
        <v>19</v>
      </c>
      <c r="F679" t="s">
        <v>20</v>
      </c>
    </row>
    <row r="680" spans="1:6" x14ac:dyDescent="0.3">
      <c r="A680" t="s">
        <v>703</v>
      </c>
      <c r="B680" s="1">
        <v>46073.67291666667</v>
      </c>
      <c r="C680" t="s">
        <v>40</v>
      </c>
      <c r="D680" t="s">
        <v>18</v>
      </c>
      <c r="E680" t="s">
        <v>16</v>
      </c>
      <c r="F680" t="s">
        <v>20</v>
      </c>
    </row>
    <row r="681" spans="1:6" x14ac:dyDescent="0.3">
      <c r="A681" t="s">
        <v>704</v>
      </c>
      <c r="B681" s="1">
        <v>46053.609722222223</v>
      </c>
      <c r="C681" t="s">
        <v>7</v>
      </c>
      <c r="D681" t="s">
        <v>8</v>
      </c>
      <c r="E681" t="s">
        <v>19</v>
      </c>
      <c r="F681" t="s">
        <v>10</v>
      </c>
    </row>
    <row r="682" spans="1:6" x14ac:dyDescent="0.3">
      <c r="A682" t="s">
        <v>705</v>
      </c>
      <c r="B682" s="1">
        <v>46101.879166666666</v>
      </c>
      <c r="C682" t="s">
        <v>7</v>
      </c>
      <c r="D682" t="s">
        <v>18</v>
      </c>
      <c r="E682" t="s">
        <v>31</v>
      </c>
      <c r="F682" t="s">
        <v>10</v>
      </c>
    </row>
    <row r="683" spans="1:6" x14ac:dyDescent="0.3">
      <c r="A683" t="s">
        <v>706</v>
      </c>
      <c r="B683" s="1">
        <v>46085.428472222222</v>
      </c>
      <c r="C683" t="s">
        <v>26</v>
      </c>
      <c r="D683" t="s">
        <v>18</v>
      </c>
      <c r="E683" t="s">
        <v>19</v>
      </c>
      <c r="F683" t="s">
        <v>10</v>
      </c>
    </row>
    <row r="684" spans="1:6" x14ac:dyDescent="0.3">
      <c r="A684" t="s">
        <v>707</v>
      </c>
      <c r="B684" s="1">
        <v>46064.116666666669</v>
      </c>
      <c r="C684" t="s">
        <v>47</v>
      </c>
      <c r="D684" t="s">
        <v>22</v>
      </c>
      <c r="E684" t="s">
        <v>31</v>
      </c>
      <c r="F684" t="s">
        <v>13</v>
      </c>
    </row>
    <row r="685" spans="1:6" x14ac:dyDescent="0.3">
      <c r="A685" t="s">
        <v>708</v>
      </c>
      <c r="B685" s="1">
        <v>46082.726388888892</v>
      </c>
      <c r="C685" t="s">
        <v>7</v>
      </c>
      <c r="D685" t="s">
        <v>8</v>
      </c>
      <c r="E685" t="s">
        <v>16</v>
      </c>
      <c r="F685" t="s">
        <v>10</v>
      </c>
    </row>
    <row r="686" spans="1:6" x14ac:dyDescent="0.3">
      <c r="A686" t="s">
        <v>709</v>
      </c>
      <c r="B686" s="1">
        <v>46087.386805555558</v>
      </c>
      <c r="C686" t="s">
        <v>7</v>
      </c>
      <c r="D686" t="s">
        <v>15</v>
      </c>
      <c r="E686" t="s">
        <v>16</v>
      </c>
      <c r="F686" t="s">
        <v>13</v>
      </c>
    </row>
    <row r="687" spans="1:6" x14ac:dyDescent="0.3">
      <c r="A687" t="s">
        <v>710</v>
      </c>
      <c r="B687" s="1">
        <v>46054.076388888891</v>
      </c>
      <c r="C687" t="s">
        <v>7</v>
      </c>
      <c r="D687" t="s">
        <v>22</v>
      </c>
      <c r="E687" t="s">
        <v>19</v>
      </c>
      <c r="F687" t="s">
        <v>13</v>
      </c>
    </row>
    <row r="688" spans="1:6" x14ac:dyDescent="0.3">
      <c r="A688" t="s">
        <v>711</v>
      </c>
      <c r="B688" s="1">
        <v>46062.678472222222</v>
      </c>
      <c r="C688" t="s">
        <v>7</v>
      </c>
      <c r="D688" t="s">
        <v>18</v>
      </c>
      <c r="E688" t="s">
        <v>19</v>
      </c>
      <c r="F688" t="s">
        <v>10</v>
      </c>
    </row>
    <row r="689" spans="1:6" x14ac:dyDescent="0.3">
      <c r="A689" t="s">
        <v>712</v>
      </c>
      <c r="B689" s="1">
        <v>46079.118750000001</v>
      </c>
      <c r="C689" t="s">
        <v>7</v>
      </c>
      <c r="D689" t="s">
        <v>18</v>
      </c>
      <c r="E689" t="s">
        <v>19</v>
      </c>
      <c r="F689" t="s">
        <v>20</v>
      </c>
    </row>
    <row r="690" spans="1:6" x14ac:dyDescent="0.3">
      <c r="A690" t="s">
        <v>713</v>
      </c>
      <c r="B690" s="1">
        <v>46111.289583333331</v>
      </c>
      <c r="C690" t="s">
        <v>7</v>
      </c>
      <c r="D690" t="s">
        <v>15</v>
      </c>
      <c r="E690" t="s">
        <v>19</v>
      </c>
      <c r="F690" t="s">
        <v>20</v>
      </c>
    </row>
    <row r="691" spans="1:6" x14ac:dyDescent="0.3">
      <c r="A691" t="s">
        <v>714</v>
      </c>
      <c r="B691" s="1">
        <v>46071.815972222219</v>
      </c>
      <c r="C691" t="s">
        <v>7</v>
      </c>
      <c r="D691" t="s">
        <v>22</v>
      </c>
      <c r="E691" t="s">
        <v>19</v>
      </c>
      <c r="F691" t="s">
        <v>10</v>
      </c>
    </row>
    <row r="692" spans="1:6" x14ac:dyDescent="0.3">
      <c r="A692" t="s">
        <v>715</v>
      </c>
      <c r="B692" s="1">
        <v>46099.718055555553</v>
      </c>
      <c r="C692" t="s">
        <v>26</v>
      </c>
      <c r="D692" t="s">
        <v>18</v>
      </c>
      <c r="E692" t="s">
        <v>31</v>
      </c>
      <c r="F692" t="s">
        <v>20</v>
      </c>
    </row>
    <row r="693" spans="1:6" x14ac:dyDescent="0.3">
      <c r="A693" t="s">
        <v>716</v>
      </c>
      <c r="B693" s="1">
        <v>46102.475694444445</v>
      </c>
      <c r="C693" t="s">
        <v>7</v>
      </c>
      <c r="D693" t="s">
        <v>22</v>
      </c>
      <c r="E693" t="s">
        <v>19</v>
      </c>
      <c r="F693" t="s">
        <v>10</v>
      </c>
    </row>
    <row r="694" spans="1:6" x14ac:dyDescent="0.3">
      <c r="A694" t="s">
        <v>717</v>
      </c>
      <c r="B694" s="1">
        <v>46062.772916666669</v>
      </c>
      <c r="C694" t="s">
        <v>12</v>
      </c>
      <c r="D694" t="s">
        <v>22</v>
      </c>
      <c r="E694" t="s">
        <v>19</v>
      </c>
      <c r="F694" t="s">
        <v>33</v>
      </c>
    </row>
    <row r="695" spans="1:6" x14ac:dyDescent="0.3">
      <c r="A695" t="s">
        <v>718</v>
      </c>
      <c r="B695" s="1">
        <v>46109.831250000003</v>
      </c>
      <c r="C695" t="s">
        <v>7</v>
      </c>
      <c r="D695" t="s">
        <v>18</v>
      </c>
      <c r="E695" t="s">
        <v>19</v>
      </c>
      <c r="F695" t="s">
        <v>10</v>
      </c>
    </row>
    <row r="696" spans="1:6" x14ac:dyDescent="0.3">
      <c r="A696" t="s">
        <v>719</v>
      </c>
      <c r="B696" s="1">
        <v>46062.688194444447</v>
      </c>
      <c r="C696" t="s">
        <v>47</v>
      </c>
      <c r="D696" t="s">
        <v>15</v>
      </c>
      <c r="E696" t="s">
        <v>19</v>
      </c>
      <c r="F696" t="s">
        <v>10</v>
      </c>
    </row>
    <row r="697" spans="1:6" x14ac:dyDescent="0.3">
      <c r="A697" t="s">
        <v>720</v>
      </c>
      <c r="B697" s="1">
        <v>46073.287499999999</v>
      </c>
      <c r="C697" t="s">
        <v>7</v>
      </c>
      <c r="D697" t="s">
        <v>15</v>
      </c>
      <c r="E697" t="s">
        <v>19</v>
      </c>
      <c r="F697" t="s">
        <v>10</v>
      </c>
    </row>
    <row r="698" spans="1:6" x14ac:dyDescent="0.3">
      <c r="A698" t="s">
        <v>721</v>
      </c>
      <c r="B698" s="1">
        <v>46069.972222222219</v>
      </c>
      <c r="C698" t="s">
        <v>7</v>
      </c>
      <c r="D698" t="s">
        <v>8</v>
      </c>
      <c r="E698" t="s">
        <v>19</v>
      </c>
      <c r="F698" t="s">
        <v>33</v>
      </c>
    </row>
    <row r="699" spans="1:6" x14ac:dyDescent="0.3">
      <c r="A699" t="s">
        <v>722</v>
      </c>
      <c r="B699" s="1">
        <v>46028.854166666664</v>
      </c>
      <c r="C699" t="s">
        <v>7</v>
      </c>
      <c r="D699" t="s">
        <v>15</v>
      </c>
      <c r="E699" t="s">
        <v>19</v>
      </c>
      <c r="F699" t="s">
        <v>13</v>
      </c>
    </row>
    <row r="700" spans="1:6" x14ac:dyDescent="0.3">
      <c r="A700" t="s">
        <v>723</v>
      </c>
      <c r="B700" s="1">
        <v>46073.399305555555</v>
      </c>
      <c r="C700" t="s">
        <v>40</v>
      </c>
      <c r="D700" t="s">
        <v>18</v>
      </c>
      <c r="E700" t="s">
        <v>16</v>
      </c>
      <c r="F700" t="s">
        <v>10</v>
      </c>
    </row>
    <row r="701" spans="1:6" x14ac:dyDescent="0.3">
      <c r="A701" t="s">
        <v>724</v>
      </c>
      <c r="B701" s="1">
        <v>46093.553472222222</v>
      </c>
      <c r="C701" t="s">
        <v>40</v>
      </c>
      <c r="D701" t="s">
        <v>22</v>
      </c>
      <c r="E701" t="s">
        <v>16</v>
      </c>
      <c r="F701" t="s">
        <v>13</v>
      </c>
    </row>
    <row r="702" spans="1:6" x14ac:dyDescent="0.3">
      <c r="A702" t="s">
        <v>725</v>
      </c>
      <c r="B702" s="1">
        <v>46052.917361111111</v>
      </c>
      <c r="C702" t="s">
        <v>35</v>
      </c>
      <c r="D702" t="s">
        <v>15</v>
      </c>
      <c r="E702" t="s">
        <v>16</v>
      </c>
      <c r="F702" t="s">
        <v>10</v>
      </c>
    </row>
    <row r="703" spans="1:6" x14ac:dyDescent="0.3">
      <c r="A703" t="s">
        <v>726</v>
      </c>
      <c r="B703" s="1">
        <v>46100.015277777777</v>
      </c>
      <c r="C703" t="s">
        <v>26</v>
      </c>
      <c r="D703" t="s">
        <v>15</v>
      </c>
      <c r="E703" t="s">
        <v>9</v>
      </c>
      <c r="F703" t="s">
        <v>20</v>
      </c>
    </row>
    <row r="704" spans="1:6" x14ac:dyDescent="0.3">
      <c r="A704" t="s">
        <v>727</v>
      </c>
      <c r="B704" s="1">
        <v>46030.413888888892</v>
      </c>
      <c r="C704" t="s">
        <v>7</v>
      </c>
      <c r="D704" t="s">
        <v>15</v>
      </c>
      <c r="E704" t="s">
        <v>19</v>
      </c>
      <c r="F704" t="s">
        <v>33</v>
      </c>
    </row>
    <row r="705" spans="1:6" x14ac:dyDescent="0.3">
      <c r="A705" t="s">
        <v>728</v>
      </c>
      <c r="B705" s="1">
        <v>46040.713194444441</v>
      </c>
      <c r="C705" t="s">
        <v>47</v>
      </c>
      <c r="D705" t="s">
        <v>8</v>
      </c>
      <c r="E705" t="s">
        <v>31</v>
      </c>
      <c r="F705" t="s">
        <v>13</v>
      </c>
    </row>
    <row r="706" spans="1:6" x14ac:dyDescent="0.3">
      <c r="A706" t="s">
        <v>729</v>
      </c>
      <c r="B706" s="1">
        <v>46102.093055555553</v>
      </c>
      <c r="C706" t="s">
        <v>35</v>
      </c>
      <c r="D706" t="s">
        <v>18</v>
      </c>
      <c r="E706" t="s">
        <v>31</v>
      </c>
      <c r="F706" t="s">
        <v>10</v>
      </c>
    </row>
    <row r="707" spans="1:6" x14ac:dyDescent="0.3">
      <c r="A707" t="s">
        <v>730</v>
      </c>
      <c r="B707" s="1">
        <v>46043.875</v>
      </c>
      <c r="C707" t="s">
        <v>40</v>
      </c>
      <c r="D707" t="s">
        <v>15</v>
      </c>
      <c r="E707" t="s">
        <v>16</v>
      </c>
      <c r="F707" t="s">
        <v>10</v>
      </c>
    </row>
    <row r="708" spans="1:6" x14ac:dyDescent="0.3">
      <c r="A708" t="s">
        <v>731</v>
      </c>
      <c r="B708" s="1">
        <v>46073.63958333333</v>
      </c>
      <c r="C708" t="s">
        <v>47</v>
      </c>
      <c r="D708" t="s">
        <v>22</v>
      </c>
      <c r="E708" t="s">
        <v>19</v>
      </c>
      <c r="F708" t="s">
        <v>20</v>
      </c>
    </row>
    <row r="709" spans="1:6" x14ac:dyDescent="0.3">
      <c r="A709" t="s">
        <v>732</v>
      </c>
      <c r="B709" s="1">
        <v>46052.957638888889</v>
      </c>
      <c r="C709" t="s">
        <v>7</v>
      </c>
      <c r="D709" t="s">
        <v>8</v>
      </c>
      <c r="E709" t="s">
        <v>19</v>
      </c>
      <c r="F709" t="s">
        <v>20</v>
      </c>
    </row>
    <row r="710" spans="1:6" x14ac:dyDescent="0.3">
      <c r="A710" t="s">
        <v>733</v>
      </c>
      <c r="B710" s="1">
        <v>46035.836111111108</v>
      </c>
      <c r="C710" t="s">
        <v>35</v>
      </c>
      <c r="D710" t="s">
        <v>22</v>
      </c>
      <c r="E710" t="s">
        <v>9</v>
      </c>
      <c r="F710" t="s">
        <v>10</v>
      </c>
    </row>
    <row r="711" spans="1:6" x14ac:dyDescent="0.3">
      <c r="A711" t="s">
        <v>734</v>
      </c>
      <c r="B711" s="1">
        <v>46044.182638888888</v>
      </c>
      <c r="C711" t="s">
        <v>7</v>
      </c>
      <c r="D711" t="s">
        <v>15</v>
      </c>
      <c r="E711" t="s">
        <v>19</v>
      </c>
      <c r="F711" t="s">
        <v>10</v>
      </c>
    </row>
    <row r="712" spans="1:6" x14ac:dyDescent="0.3">
      <c r="A712" t="s">
        <v>735</v>
      </c>
      <c r="B712" s="1">
        <v>46072.828472222223</v>
      </c>
      <c r="C712" t="s">
        <v>7</v>
      </c>
      <c r="D712" t="s">
        <v>15</v>
      </c>
      <c r="E712" t="s">
        <v>19</v>
      </c>
      <c r="F712" t="s">
        <v>20</v>
      </c>
    </row>
    <row r="713" spans="1:6" x14ac:dyDescent="0.3">
      <c r="A713" t="s">
        <v>736</v>
      </c>
      <c r="B713" s="1">
        <v>46098.23333333333</v>
      </c>
      <c r="C713" t="s">
        <v>26</v>
      </c>
      <c r="D713" t="s">
        <v>8</v>
      </c>
      <c r="E713" t="s">
        <v>31</v>
      </c>
      <c r="F713" t="s">
        <v>10</v>
      </c>
    </row>
    <row r="714" spans="1:6" x14ac:dyDescent="0.3">
      <c r="A714" t="s">
        <v>737</v>
      </c>
      <c r="B714" s="1">
        <v>46059.35833333333</v>
      </c>
      <c r="C714" t="s">
        <v>12</v>
      </c>
      <c r="D714" t="s">
        <v>8</v>
      </c>
      <c r="E714" t="s">
        <v>16</v>
      </c>
      <c r="F714" t="s">
        <v>13</v>
      </c>
    </row>
    <row r="715" spans="1:6" x14ac:dyDescent="0.3">
      <c r="A715" t="s">
        <v>738</v>
      </c>
      <c r="B715" s="1">
        <v>46032.882638888892</v>
      </c>
      <c r="C715" t="s">
        <v>7</v>
      </c>
      <c r="D715" t="s">
        <v>15</v>
      </c>
      <c r="E715" t="s">
        <v>19</v>
      </c>
      <c r="F715" t="s">
        <v>10</v>
      </c>
    </row>
    <row r="716" spans="1:6" x14ac:dyDescent="0.3">
      <c r="A716" t="s">
        <v>739</v>
      </c>
      <c r="B716" s="1">
        <v>46104.241666666669</v>
      </c>
      <c r="C716" t="s">
        <v>35</v>
      </c>
      <c r="D716" t="s">
        <v>18</v>
      </c>
      <c r="E716" t="s">
        <v>16</v>
      </c>
      <c r="F716" t="s">
        <v>10</v>
      </c>
    </row>
    <row r="717" spans="1:6" x14ac:dyDescent="0.3">
      <c r="A717" t="s">
        <v>740</v>
      </c>
      <c r="B717" s="1">
        <v>46086.98541666667</v>
      </c>
      <c r="C717" t="s">
        <v>7</v>
      </c>
      <c r="D717" t="s">
        <v>18</v>
      </c>
      <c r="E717" t="s">
        <v>19</v>
      </c>
      <c r="F717" t="s">
        <v>10</v>
      </c>
    </row>
    <row r="718" spans="1:6" x14ac:dyDescent="0.3">
      <c r="A718" t="s">
        <v>741</v>
      </c>
      <c r="B718" s="1">
        <v>46083.386805555558</v>
      </c>
      <c r="C718" t="s">
        <v>35</v>
      </c>
      <c r="D718" t="s">
        <v>22</v>
      </c>
      <c r="E718" t="s">
        <v>16</v>
      </c>
      <c r="F718" t="s">
        <v>33</v>
      </c>
    </row>
    <row r="719" spans="1:6" x14ac:dyDescent="0.3">
      <c r="A719" t="s">
        <v>742</v>
      </c>
      <c r="B719" s="1">
        <v>46061.620138888888</v>
      </c>
      <c r="C719" t="s">
        <v>7</v>
      </c>
      <c r="D719" t="s">
        <v>22</v>
      </c>
      <c r="E719" t="s">
        <v>19</v>
      </c>
      <c r="F719" t="s">
        <v>20</v>
      </c>
    </row>
    <row r="720" spans="1:6" x14ac:dyDescent="0.3">
      <c r="A720" t="s">
        <v>743</v>
      </c>
      <c r="B720" s="1">
        <v>46108.587500000001</v>
      </c>
      <c r="C720" t="s">
        <v>35</v>
      </c>
      <c r="D720" t="s">
        <v>22</v>
      </c>
      <c r="E720" t="s">
        <v>19</v>
      </c>
      <c r="F720" t="s">
        <v>20</v>
      </c>
    </row>
    <row r="721" spans="1:6" x14ac:dyDescent="0.3">
      <c r="A721" t="s">
        <v>744</v>
      </c>
      <c r="B721" s="1">
        <v>46031.68472222222</v>
      </c>
      <c r="C721" t="s">
        <v>7</v>
      </c>
      <c r="D721" t="s">
        <v>22</v>
      </c>
      <c r="E721" t="s">
        <v>19</v>
      </c>
      <c r="F721" t="s">
        <v>20</v>
      </c>
    </row>
    <row r="722" spans="1:6" x14ac:dyDescent="0.3">
      <c r="A722" t="s">
        <v>745</v>
      </c>
      <c r="B722" s="1">
        <v>46093.602777777778</v>
      </c>
      <c r="C722" t="s">
        <v>7</v>
      </c>
      <c r="D722" t="s">
        <v>15</v>
      </c>
      <c r="E722" t="s">
        <v>19</v>
      </c>
      <c r="F722" t="s">
        <v>10</v>
      </c>
    </row>
    <row r="723" spans="1:6" x14ac:dyDescent="0.3">
      <c r="A723" t="s">
        <v>746</v>
      </c>
      <c r="B723" s="1">
        <v>46101.099305555559</v>
      </c>
      <c r="C723" t="s">
        <v>47</v>
      </c>
      <c r="D723" t="s">
        <v>22</v>
      </c>
      <c r="E723" t="s">
        <v>9</v>
      </c>
      <c r="F723" t="s">
        <v>13</v>
      </c>
    </row>
    <row r="724" spans="1:6" x14ac:dyDescent="0.3">
      <c r="A724" t="s">
        <v>747</v>
      </c>
      <c r="B724" s="1">
        <v>46112.874305555553</v>
      </c>
      <c r="C724" t="s">
        <v>26</v>
      </c>
      <c r="D724" t="s">
        <v>22</v>
      </c>
      <c r="E724" t="s">
        <v>16</v>
      </c>
      <c r="F724" t="s">
        <v>13</v>
      </c>
    </row>
    <row r="725" spans="1:6" x14ac:dyDescent="0.3">
      <c r="A725" t="s">
        <v>748</v>
      </c>
      <c r="B725" s="1">
        <v>46113.097916666666</v>
      </c>
      <c r="C725" t="s">
        <v>12</v>
      </c>
      <c r="D725" t="s">
        <v>18</v>
      </c>
      <c r="E725" t="s">
        <v>9</v>
      </c>
      <c r="F725" t="s">
        <v>33</v>
      </c>
    </row>
    <row r="726" spans="1:6" x14ac:dyDescent="0.3">
      <c r="A726" t="s">
        <v>749</v>
      </c>
      <c r="B726" s="1">
        <v>46034.188888888886</v>
      </c>
      <c r="C726" t="s">
        <v>40</v>
      </c>
      <c r="D726" t="s">
        <v>18</v>
      </c>
      <c r="E726" t="s">
        <v>16</v>
      </c>
      <c r="F726" t="s">
        <v>13</v>
      </c>
    </row>
    <row r="727" spans="1:6" x14ac:dyDescent="0.3">
      <c r="A727" t="s">
        <v>750</v>
      </c>
      <c r="B727" s="1">
        <v>46062.697916666664</v>
      </c>
      <c r="C727" t="s">
        <v>7</v>
      </c>
      <c r="D727" t="s">
        <v>22</v>
      </c>
      <c r="E727" t="s">
        <v>19</v>
      </c>
      <c r="F727" t="s">
        <v>10</v>
      </c>
    </row>
    <row r="728" spans="1:6" x14ac:dyDescent="0.3">
      <c r="A728" t="s">
        <v>751</v>
      </c>
      <c r="B728" s="1">
        <v>46090.551388888889</v>
      </c>
      <c r="C728" t="s">
        <v>7</v>
      </c>
      <c r="D728" t="s">
        <v>8</v>
      </c>
      <c r="E728" t="s">
        <v>19</v>
      </c>
      <c r="F728" t="s">
        <v>10</v>
      </c>
    </row>
    <row r="729" spans="1:6" x14ac:dyDescent="0.3">
      <c r="A729" t="s">
        <v>752</v>
      </c>
      <c r="B729" s="1">
        <v>46036.318749999999</v>
      </c>
      <c r="C729" t="s">
        <v>40</v>
      </c>
      <c r="D729" t="s">
        <v>8</v>
      </c>
      <c r="E729" t="s">
        <v>16</v>
      </c>
      <c r="F729" t="s">
        <v>20</v>
      </c>
    </row>
    <row r="730" spans="1:6" x14ac:dyDescent="0.3">
      <c r="A730" t="s">
        <v>753</v>
      </c>
      <c r="B730" s="1">
        <v>46085.116666666669</v>
      </c>
      <c r="C730" t="s">
        <v>7</v>
      </c>
      <c r="D730" t="s">
        <v>18</v>
      </c>
      <c r="E730" t="s">
        <v>19</v>
      </c>
      <c r="F730" t="s">
        <v>20</v>
      </c>
    </row>
    <row r="731" spans="1:6" x14ac:dyDescent="0.3">
      <c r="A731" t="s">
        <v>754</v>
      </c>
      <c r="B731" s="1">
        <v>46102.75</v>
      </c>
      <c r="C731" t="s">
        <v>7</v>
      </c>
      <c r="D731" t="s">
        <v>15</v>
      </c>
      <c r="E731" t="s">
        <v>19</v>
      </c>
      <c r="F731" t="s">
        <v>10</v>
      </c>
    </row>
    <row r="732" spans="1:6" x14ac:dyDescent="0.3">
      <c r="A732" t="s">
        <v>755</v>
      </c>
      <c r="B732" s="1">
        <v>46024.568055555559</v>
      </c>
      <c r="C732" t="s">
        <v>7</v>
      </c>
      <c r="D732" t="s">
        <v>8</v>
      </c>
      <c r="E732" t="s">
        <v>19</v>
      </c>
      <c r="F732" t="s">
        <v>10</v>
      </c>
    </row>
    <row r="733" spans="1:6" x14ac:dyDescent="0.3">
      <c r="A733" t="s">
        <v>756</v>
      </c>
      <c r="B733" s="1">
        <v>46066.754166666666</v>
      </c>
      <c r="C733" t="s">
        <v>35</v>
      </c>
      <c r="D733" t="s">
        <v>22</v>
      </c>
      <c r="E733" t="s">
        <v>16</v>
      </c>
      <c r="F733" t="s">
        <v>10</v>
      </c>
    </row>
    <row r="734" spans="1:6" x14ac:dyDescent="0.3">
      <c r="A734" t="s">
        <v>757</v>
      </c>
      <c r="B734" s="1">
        <v>46050.844444444447</v>
      </c>
      <c r="C734" t="s">
        <v>7</v>
      </c>
      <c r="D734" t="s">
        <v>18</v>
      </c>
      <c r="E734" t="s">
        <v>19</v>
      </c>
      <c r="F734" t="s">
        <v>10</v>
      </c>
    </row>
    <row r="735" spans="1:6" x14ac:dyDescent="0.3">
      <c r="A735" t="s">
        <v>758</v>
      </c>
      <c r="B735" s="1">
        <v>46053.470138888886</v>
      </c>
      <c r="C735" t="s">
        <v>7</v>
      </c>
      <c r="D735" t="s">
        <v>8</v>
      </c>
      <c r="E735" t="s">
        <v>19</v>
      </c>
      <c r="F735" t="s">
        <v>10</v>
      </c>
    </row>
    <row r="736" spans="1:6" x14ac:dyDescent="0.3">
      <c r="A736" t="s">
        <v>759</v>
      </c>
      <c r="B736" s="1">
        <v>46078.493750000001</v>
      </c>
      <c r="C736" t="s">
        <v>40</v>
      </c>
      <c r="D736" t="s">
        <v>18</v>
      </c>
      <c r="E736" t="s">
        <v>16</v>
      </c>
      <c r="F736" t="s">
        <v>20</v>
      </c>
    </row>
    <row r="737" spans="1:6" x14ac:dyDescent="0.3">
      <c r="A737" t="s">
        <v>760</v>
      </c>
      <c r="B737" s="1">
        <v>46092.261805555558</v>
      </c>
      <c r="C737" t="s">
        <v>47</v>
      </c>
      <c r="D737" t="s">
        <v>22</v>
      </c>
      <c r="E737" t="s">
        <v>19</v>
      </c>
      <c r="F737" t="s">
        <v>10</v>
      </c>
    </row>
    <row r="738" spans="1:6" x14ac:dyDescent="0.3">
      <c r="A738" t="s">
        <v>761</v>
      </c>
      <c r="B738" s="1">
        <v>46084.879166666666</v>
      </c>
      <c r="C738" t="s">
        <v>7</v>
      </c>
      <c r="D738" t="s">
        <v>18</v>
      </c>
      <c r="E738" t="s">
        <v>16</v>
      </c>
      <c r="F738" t="s">
        <v>10</v>
      </c>
    </row>
    <row r="739" spans="1:6" x14ac:dyDescent="0.3">
      <c r="A739" t="s">
        <v>762</v>
      </c>
      <c r="B739" s="1">
        <v>46090.064583333333</v>
      </c>
      <c r="C739" t="s">
        <v>7</v>
      </c>
      <c r="D739" t="s">
        <v>15</v>
      </c>
      <c r="E739" t="s">
        <v>19</v>
      </c>
      <c r="F739" t="s">
        <v>33</v>
      </c>
    </row>
    <row r="740" spans="1:6" x14ac:dyDescent="0.3">
      <c r="A740" t="s">
        <v>763</v>
      </c>
      <c r="B740" s="1">
        <v>46094.288194444445</v>
      </c>
      <c r="C740" t="s">
        <v>35</v>
      </c>
      <c r="D740" t="s">
        <v>22</v>
      </c>
      <c r="E740" t="s">
        <v>16</v>
      </c>
      <c r="F740" t="s">
        <v>33</v>
      </c>
    </row>
    <row r="741" spans="1:6" x14ac:dyDescent="0.3">
      <c r="A741" t="s">
        <v>764</v>
      </c>
      <c r="B741" s="1">
        <v>46030.84375</v>
      </c>
      <c r="C741" t="s">
        <v>35</v>
      </c>
      <c r="D741" t="s">
        <v>18</v>
      </c>
      <c r="E741" t="s">
        <v>9</v>
      </c>
      <c r="F741" t="s">
        <v>53</v>
      </c>
    </row>
    <row r="742" spans="1:6" x14ac:dyDescent="0.3">
      <c r="A742" t="s">
        <v>765</v>
      </c>
      <c r="B742" s="1">
        <v>46100.361805555556</v>
      </c>
      <c r="C742" t="s">
        <v>7</v>
      </c>
      <c r="D742" t="s">
        <v>18</v>
      </c>
      <c r="E742" t="s">
        <v>19</v>
      </c>
      <c r="F742" t="s">
        <v>10</v>
      </c>
    </row>
    <row r="743" spans="1:6" x14ac:dyDescent="0.3">
      <c r="A743" t="s">
        <v>766</v>
      </c>
      <c r="B743" s="1">
        <v>46103.597222222219</v>
      </c>
      <c r="C743" t="s">
        <v>35</v>
      </c>
      <c r="D743" t="s">
        <v>18</v>
      </c>
      <c r="E743" t="s">
        <v>16</v>
      </c>
      <c r="F743" t="s">
        <v>10</v>
      </c>
    </row>
    <row r="744" spans="1:6" x14ac:dyDescent="0.3">
      <c r="A744" t="s">
        <v>767</v>
      </c>
      <c r="B744" s="1">
        <v>46065.138888888891</v>
      </c>
      <c r="C744" t="s">
        <v>26</v>
      </c>
      <c r="D744" t="s">
        <v>15</v>
      </c>
      <c r="E744" t="s">
        <v>31</v>
      </c>
      <c r="F744" t="s">
        <v>10</v>
      </c>
    </row>
    <row r="745" spans="1:6" x14ac:dyDescent="0.3">
      <c r="A745" t="s">
        <v>768</v>
      </c>
      <c r="B745" s="1">
        <v>46057.027083333334</v>
      </c>
      <c r="C745" t="s">
        <v>40</v>
      </c>
      <c r="D745" t="s">
        <v>22</v>
      </c>
      <c r="E745" t="s">
        <v>16</v>
      </c>
      <c r="F745" t="s">
        <v>10</v>
      </c>
    </row>
    <row r="746" spans="1:6" x14ac:dyDescent="0.3">
      <c r="A746" t="s">
        <v>769</v>
      </c>
      <c r="B746" s="1">
        <v>46084.193749999999</v>
      </c>
      <c r="C746" t="s">
        <v>35</v>
      </c>
      <c r="D746" t="s">
        <v>8</v>
      </c>
      <c r="E746" t="s">
        <v>31</v>
      </c>
      <c r="F746" t="s">
        <v>10</v>
      </c>
    </row>
    <row r="747" spans="1:6" x14ac:dyDescent="0.3">
      <c r="A747" t="s">
        <v>770</v>
      </c>
      <c r="B747" s="1">
        <v>46113.982638888891</v>
      </c>
      <c r="C747" t="s">
        <v>12</v>
      </c>
      <c r="D747" t="s">
        <v>8</v>
      </c>
      <c r="E747" t="s">
        <v>31</v>
      </c>
      <c r="F747" t="s">
        <v>33</v>
      </c>
    </row>
    <row r="748" spans="1:6" x14ac:dyDescent="0.3">
      <c r="A748" t="s">
        <v>771</v>
      </c>
      <c r="B748" s="1">
        <v>46051.00277777778</v>
      </c>
      <c r="C748" t="s">
        <v>7</v>
      </c>
      <c r="D748" t="s">
        <v>22</v>
      </c>
      <c r="E748" t="s">
        <v>19</v>
      </c>
      <c r="F748" t="s">
        <v>13</v>
      </c>
    </row>
    <row r="749" spans="1:6" x14ac:dyDescent="0.3">
      <c r="A749" t="s">
        <v>772</v>
      </c>
      <c r="B749" s="1">
        <v>46101.476388888892</v>
      </c>
      <c r="C749" t="s">
        <v>26</v>
      </c>
      <c r="D749" t="s">
        <v>22</v>
      </c>
      <c r="E749" t="s">
        <v>19</v>
      </c>
      <c r="F749" t="s">
        <v>10</v>
      </c>
    </row>
    <row r="750" spans="1:6" x14ac:dyDescent="0.3">
      <c r="A750" t="s">
        <v>773</v>
      </c>
      <c r="B750" s="1">
        <v>46091.260416666664</v>
      </c>
      <c r="C750" t="s">
        <v>35</v>
      </c>
      <c r="D750" t="s">
        <v>15</v>
      </c>
      <c r="E750" t="s">
        <v>31</v>
      </c>
      <c r="F750" t="s">
        <v>10</v>
      </c>
    </row>
    <row r="751" spans="1:6" x14ac:dyDescent="0.3">
      <c r="A751" t="s">
        <v>774</v>
      </c>
      <c r="B751" s="1">
        <v>46085.918749999997</v>
      </c>
      <c r="C751" t="s">
        <v>26</v>
      </c>
      <c r="D751" t="s">
        <v>15</v>
      </c>
      <c r="E751" t="s">
        <v>31</v>
      </c>
      <c r="F751" t="s">
        <v>20</v>
      </c>
    </row>
    <row r="752" spans="1:6" x14ac:dyDescent="0.3">
      <c r="A752" t="s">
        <v>775</v>
      </c>
      <c r="B752" s="1">
        <v>46023.775694444441</v>
      </c>
      <c r="C752" t="s">
        <v>26</v>
      </c>
      <c r="D752" t="s">
        <v>15</v>
      </c>
      <c r="E752" t="s">
        <v>31</v>
      </c>
      <c r="F752" t="s">
        <v>10</v>
      </c>
    </row>
    <row r="753" spans="1:6" x14ac:dyDescent="0.3">
      <c r="A753" t="s">
        <v>776</v>
      </c>
      <c r="B753" s="1">
        <v>46064.263888888891</v>
      </c>
      <c r="C753" t="s">
        <v>12</v>
      </c>
      <c r="D753" t="s">
        <v>18</v>
      </c>
      <c r="E753" t="s">
        <v>16</v>
      </c>
      <c r="F753" t="s">
        <v>13</v>
      </c>
    </row>
    <row r="754" spans="1:6" x14ac:dyDescent="0.3">
      <c r="A754" t="s">
        <v>777</v>
      </c>
      <c r="B754" s="1">
        <v>46073.946527777778</v>
      </c>
      <c r="C754" t="s">
        <v>12</v>
      </c>
      <c r="D754" t="s">
        <v>15</v>
      </c>
      <c r="E754" t="s">
        <v>9</v>
      </c>
      <c r="F754" t="s">
        <v>10</v>
      </c>
    </row>
    <row r="755" spans="1:6" x14ac:dyDescent="0.3">
      <c r="A755" t="s">
        <v>778</v>
      </c>
      <c r="B755" s="1">
        <v>46097.806250000001</v>
      </c>
      <c r="C755" t="s">
        <v>7</v>
      </c>
      <c r="D755" t="s">
        <v>8</v>
      </c>
      <c r="E755" t="s">
        <v>19</v>
      </c>
      <c r="F755" t="s">
        <v>20</v>
      </c>
    </row>
    <row r="756" spans="1:6" x14ac:dyDescent="0.3">
      <c r="A756" t="s">
        <v>779</v>
      </c>
      <c r="B756" s="1">
        <v>46067.647916666669</v>
      </c>
      <c r="C756" t="s">
        <v>7</v>
      </c>
      <c r="D756" t="s">
        <v>18</v>
      </c>
      <c r="E756" t="s">
        <v>19</v>
      </c>
      <c r="F756" t="s">
        <v>10</v>
      </c>
    </row>
    <row r="757" spans="1:6" x14ac:dyDescent="0.3">
      <c r="A757" t="s">
        <v>780</v>
      </c>
      <c r="B757" s="1">
        <v>46107.579861111109</v>
      </c>
      <c r="C757" t="s">
        <v>7</v>
      </c>
      <c r="D757" t="s">
        <v>8</v>
      </c>
      <c r="E757" t="s">
        <v>19</v>
      </c>
      <c r="F757" t="s">
        <v>10</v>
      </c>
    </row>
    <row r="758" spans="1:6" x14ac:dyDescent="0.3">
      <c r="A758" t="s">
        <v>781</v>
      </c>
      <c r="B758" s="1">
        <v>46067.040277777778</v>
      </c>
      <c r="C758" t="s">
        <v>35</v>
      </c>
      <c r="D758" t="s">
        <v>18</v>
      </c>
      <c r="E758" t="s">
        <v>31</v>
      </c>
      <c r="F758" t="s">
        <v>13</v>
      </c>
    </row>
    <row r="759" spans="1:6" x14ac:dyDescent="0.3">
      <c r="A759" t="s">
        <v>782</v>
      </c>
      <c r="B759" s="1">
        <v>46089.286111111112</v>
      </c>
      <c r="C759" t="s">
        <v>12</v>
      </c>
      <c r="D759" t="s">
        <v>15</v>
      </c>
      <c r="E759" t="s">
        <v>16</v>
      </c>
      <c r="F759" t="s">
        <v>13</v>
      </c>
    </row>
    <row r="760" spans="1:6" x14ac:dyDescent="0.3">
      <c r="A760" t="s">
        <v>783</v>
      </c>
      <c r="B760" s="1">
        <v>46063.52847222222</v>
      </c>
      <c r="C760" t="s">
        <v>7</v>
      </c>
      <c r="D760" t="s">
        <v>18</v>
      </c>
      <c r="E760" t="s">
        <v>19</v>
      </c>
      <c r="F760" t="s">
        <v>20</v>
      </c>
    </row>
    <row r="761" spans="1:6" x14ac:dyDescent="0.3">
      <c r="A761" t="s">
        <v>784</v>
      </c>
      <c r="B761" s="1">
        <v>46076.059027777781</v>
      </c>
      <c r="C761" t="s">
        <v>35</v>
      </c>
      <c r="D761" t="s">
        <v>22</v>
      </c>
      <c r="E761" t="s">
        <v>9</v>
      </c>
      <c r="F761" t="s">
        <v>20</v>
      </c>
    </row>
    <row r="762" spans="1:6" x14ac:dyDescent="0.3">
      <c r="A762" t="s">
        <v>785</v>
      </c>
      <c r="B762" s="1">
        <v>46050.567361111112</v>
      </c>
      <c r="C762" t="s">
        <v>7</v>
      </c>
      <c r="D762" t="s">
        <v>8</v>
      </c>
      <c r="E762" t="s">
        <v>19</v>
      </c>
      <c r="F762" t="s">
        <v>13</v>
      </c>
    </row>
    <row r="763" spans="1:6" x14ac:dyDescent="0.3">
      <c r="A763" t="s">
        <v>786</v>
      </c>
      <c r="B763" s="1">
        <v>46086.613194444442</v>
      </c>
      <c r="C763" t="s">
        <v>7</v>
      </c>
      <c r="D763" t="s">
        <v>22</v>
      </c>
      <c r="E763" t="s">
        <v>19</v>
      </c>
      <c r="F763" t="s">
        <v>20</v>
      </c>
    </row>
    <row r="764" spans="1:6" x14ac:dyDescent="0.3">
      <c r="A764" t="s">
        <v>787</v>
      </c>
      <c r="B764" s="1">
        <v>46100.229861111111</v>
      </c>
      <c r="C764" t="s">
        <v>7</v>
      </c>
      <c r="D764" t="s">
        <v>18</v>
      </c>
      <c r="E764" t="s">
        <v>19</v>
      </c>
      <c r="F764" t="s">
        <v>20</v>
      </c>
    </row>
    <row r="765" spans="1:6" x14ac:dyDescent="0.3">
      <c r="A765" t="s">
        <v>788</v>
      </c>
      <c r="B765" s="1">
        <v>46111.231249999997</v>
      </c>
      <c r="C765" t="s">
        <v>12</v>
      </c>
      <c r="D765" t="s">
        <v>18</v>
      </c>
      <c r="E765" t="s">
        <v>19</v>
      </c>
      <c r="F765" t="s">
        <v>13</v>
      </c>
    </row>
    <row r="766" spans="1:6" x14ac:dyDescent="0.3">
      <c r="A766" t="s">
        <v>789</v>
      </c>
      <c r="B766" s="1">
        <v>46066.424305555556</v>
      </c>
      <c r="C766" t="s">
        <v>7</v>
      </c>
      <c r="D766" t="s">
        <v>18</v>
      </c>
      <c r="E766" t="s">
        <v>19</v>
      </c>
      <c r="F766" t="s">
        <v>33</v>
      </c>
    </row>
    <row r="767" spans="1:6" x14ac:dyDescent="0.3">
      <c r="A767" t="s">
        <v>790</v>
      </c>
      <c r="B767" s="1">
        <v>46074.347916666666</v>
      </c>
      <c r="C767" t="s">
        <v>47</v>
      </c>
      <c r="D767" t="s">
        <v>15</v>
      </c>
      <c r="E767" t="s">
        <v>19</v>
      </c>
      <c r="F767" t="s">
        <v>20</v>
      </c>
    </row>
    <row r="768" spans="1:6" x14ac:dyDescent="0.3">
      <c r="A768" t="s">
        <v>791</v>
      </c>
      <c r="B768" s="1">
        <v>46054.779166666667</v>
      </c>
      <c r="C768" t="s">
        <v>12</v>
      </c>
      <c r="D768" t="s">
        <v>8</v>
      </c>
      <c r="E768" t="s">
        <v>16</v>
      </c>
      <c r="F768" t="s">
        <v>13</v>
      </c>
    </row>
    <row r="769" spans="1:6" x14ac:dyDescent="0.3">
      <c r="A769" t="s">
        <v>792</v>
      </c>
      <c r="B769" s="1">
        <v>46080.027777777781</v>
      </c>
      <c r="C769" t="s">
        <v>7</v>
      </c>
      <c r="D769" t="s">
        <v>15</v>
      </c>
      <c r="E769" t="s">
        <v>16</v>
      </c>
      <c r="F769" t="s">
        <v>10</v>
      </c>
    </row>
    <row r="770" spans="1:6" x14ac:dyDescent="0.3">
      <c r="A770" t="s">
        <v>793</v>
      </c>
      <c r="B770" s="1">
        <v>46107.646527777775</v>
      </c>
      <c r="C770" t="s">
        <v>7</v>
      </c>
      <c r="D770" t="s">
        <v>15</v>
      </c>
      <c r="E770" t="s">
        <v>19</v>
      </c>
      <c r="F770" t="s">
        <v>10</v>
      </c>
    </row>
    <row r="771" spans="1:6" x14ac:dyDescent="0.3">
      <c r="A771" t="s">
        <v>794</v>
      </c>
      <c r="B771" s="1">
        <v>46030.611805555556</v>
      </c>
      <c r="C771" t="s">
        <v>7</v>
      </c>
      <c r="D771" t="s">
        <v>18</v>
      </c>
      <c r="E771" t="s">
        <v>19</v>
      </c>
      <c r="F771" t="s">
        <v>20</v>
      </c>
    </row>
    <row r="772" spans="1:6" x14ac:dyDescent="0.3">
      <c r="A772" t="s">
        <v>795</v>
      </c>
      <c r="B772" s="1">
        <v>46028.330555555556</v>
      </c>
      <c r="C772" t="s">
        <v>7</v>
      </c>
      <c r="D772" t="s">
        <v>8</v>
      </c>
      <c r="E772" t="s">
        <v>19</v>
      </c>
      <c r="F772" t="s">
        <v>10</v>
      </c>
    </row>
    <row r="773" spans="1:6" x14ac:dyDescent="0.3">
      <c r="A773" t="s">
        <v>796</v>
      </c>
      <c r="B773" s="1">
        <v>46054.895833333336</v>
      </c>
      <c r="C773" t="s">
        <v>7</v>
      </c>
      <c r="D773" t="s">
        <v>18</v>
      </c>
      <c r="E773" t="s">
        <v>19</v>
      </c>
      <c r="F773" t="s">
        <v>10</v>
      </c>
    </row>
    <row r="774" spans="1:6" x14ac:dyDescent="0.3">
      <c r="A774" t="s">
        <v>797</v>
      </c>
      <c r="B774" s="1">
        <v>46083.534722222219</v>
      </c>
      <c r="C774" t="s">
        <v>35</v>
      </c>
      <c r="D774" t="s">
        <v>8</v>
      </c>
      <c r="E774" t="s">
        <v>9</v>
      </c>
      <c r="F774" t="s">
        <v>20</v>
      </c>
    </row>
    <row r="775" spans="1:6" x14ac:dyDescent="0.3">
      <c r="A775" t="s">
        <v>798</v>
      </c>
      <c r="B775" s="1">
        <v>46103.491666666669</v>
      </c>
      <c r="C775" t="s">
        <v>40</v>
      </c>
      <c r="D775" t="s">
        <v>8</v>
      </c>
      <c r="E775" t="s">
        <v>16</v>
      </c>
      <c r="F775" t="s">
        <v>33</v>
      </c>
    </row>
    <row r="776" spans="1:6" x14ac:dyDescent="0.3">
      <c r="A776" t="s">
        <v>799</v>
      </c>
      <c r="B776" s="1">
        <v>46098.783333333333</v>
      </c>
      <c r="C776" t="s">
        <v>7</v>
      </c>
      <c r="D776" t="s">
        <v>8</v>
      </c>
      <c r="E776" t="s">
        <v>19</v>
      </c>
      <c r="F776" t="s">
        <v>10</v>
      </c>
    </row>
    <row r="777" spans="1:6" x14ac:dyDescent="0.3">
      <c r="A777" t="s">
        <v>800</v>
      </c>
      <c r="B777" s="1">
        <v>46071.263194444444</v>
      </c>
      <c r="C777" t="s">
        <v>26</v>
      </c>
      <c r="D777" t="s">
        <v>8</v>
      </c>
      <c r="E777" t="s">
        <v>16</v>
      </c>
      <c r="F777" t="s">
        <v>10</v>
      </c>
    </row>
    <row r="778" spans="1:6" x14ac:dyDescent="0.3">
      <c r="A778" t="s">
        <v>801</v>
      </c>
      <c r="B778" s="1">
        <v>46089.006249999999</v>
      </c>
      <c r="C778" t="s">
        <v>7</v>
      </c>
      <c r="D778" t="s">
        <v>8</v>
      </c>
      <c r="E778" t="s">
        <v>19</v>
      </c>
      <c r="F778" t="s">
        <v>10</v>
      </c>
    </row>
    <row r="779" spans="1:6" x14ac:dyDescent="0.3">
      <c r="A779" t="s">
        <v>802</v>
      </c>
      <c r="B779" s="1">
        <v>46096.245833333334</v>
      </c>
      <c r="C779" t="s">
        <v>7</v>
      </c>
      <c r="D779" t="s">
        <v>18</v>
      </c>
      <c r="E779" t="s">
        <v>31</v>
      </c>
      <c r="F779" t="s">
        <v>13</v>
      </c>
    </row>
    <row r="780" spans="1:6" x14ac:dyDescent="0.3">
      <c r="A780" t="s">
        <v>803</v>
      </c>
      <c r="B780" s="1">
        <v>46030.178472222222</v>
      </c>
      <c r="C780" t="s">
        <v>26</v>
      </c>
      <c r="D780" t="s">
        <v>8</v>
      </c>
      <c r="E780" t="s">
        <v>31</v>
      </c>
      <c r="F780" t="s">
        <v>10</v>
      </c>
    </row>
    <row r="781" spans="1:6" x14ac:dyDescent="0.3">
      <c r="A781" t="s">
        <v>804</v>
      </c>
      <c r="B781" s="1">
        <v>46093.964583333334</v>
      </c>
      <c r="C781" t="s">
        <v>7</v>
      </c>
      <c r="D781" t="s">
        <v>18</v>
      </c>
      <c r="E781" t="s">
        <v>19</v>
      </c>
      <c r="F781" t="s">
        <v>20</v>
      </c>
    </row>
    <row r="782" spans="1:6" x14ac:dyDescent="0.3">
      <c r="A782" t="s">
        <v>805</v>
      </c>
      <c r="B782" s="1">
        <v>46023.539583333331</v>
      </c>
      <c r="C782" t="s">
        <v>40</v>
      </c>
      <c r="D782" t="s">
        <v>8</v>
      </c>
      <c r="E782" t="s">
        <v>16</v>
      </c>
      <c r="F782" t="s">
        <v>13</v>
      </c>
    </row>
    <row r="783" spans="1:6" x14ac:dyDescent="0.3">
      <c r="A783" t="s">
        <v>806</v>
      </c>
      <c r="B783" s="1">
        <v>46096.854166666664</v>
      </c>
      <c r="C783" t="s">
        <v>40</v>
      </c>
      <c r="D783" t="s">
        <v>18</v>
      </c>
      <c r="E783" t="s">
        <v>16</v>
      </c>
      <c r="F783" t="s">
        <v>33</v>
      </c>
    </row>
    <row r="784" spans="1:6" x14ac:dyDescent="0.3">
      <c r="A784" t="s">
        <v>807</v>
      </c>
      <c r="B784" s="1">
        <v>46044.982638888891</v>
      </c>
      <c r="C784" t="s">
        <v>7</v>
      </c>
      <c r="D784" t="s">
        <v>18</v>
      </c>
      <c r="E784" t="s">
        <v>19</v>
      </c>
      <c r="F784" t="s">
        <v>13</v>
      </c>
    </row>
    <row r="785" spans="1:6" x14ac:dyDescent="0.3">
      <c r="A785" t="s">
        <v>808</v>
      </c>
      <c r="B785" s="1">
        <v>46071.378472222219</v>
      </c>
      <c r="C785" t="s">
        <v>7</v>
      </c>
      <c r="D785" t="s">
        <v>15</v>
      </c>
      <c r="E785" t="s">
        <v>19</v>
      </c>
      <c r="F785" t="s">
        <v>10</v>
      </c>
    </row>
    <row r="786" spans="1:6" x14ac:dyDescent="0.3">
      <c r="A786" t="s">
        <v>809</v>
      </c>
      <c r="B786" s="1">
        <v>46097.313888888886</v>
      </c>
      <c r="C786" t="s">
        <v>7</v>
      </c>
      <c r="D786" t="s">
        <v>22</v>
      </c>
      <c r="E786" t="s">
        <v>19</v>
      </c>
      <c r="F786" t="s">
        <v>10</v>
      </c>
    </row>
    <row r="787" spans="1:6" x14ac:dyDescent="0.3">
      <c r="A787" t="s">
        <v>810</v>
      </c>
      <c r="B787" s="1">
        <v>46086.943749999999</v>
      </c>
      <c r="C787" t="s">
        <v>7</v>
      </c>
      <c r="D787" t="s">
        <v>18</v>
      </c>
      <c r="E787" t="s">
        <v>19</v>
      </c>
      <c r="F787" t="s">
        <v>53</v>
      </c>
    </row>
    <row r="788" spans="1:6" x14ac:dyDescent="0.3">
      <c r="A788" t="s">
        <v>811</v>
      </c>
      <c r="B788" s="1">
        <v>46108.056250000001</v>
      </c>
      <c r="C788" t="s">
        <v>35</v>
      </c>
      <c r="D788" t="s">
        <v>18</v>
      </c>
      <c r="E788" t="s">
        <v>16</v>
      </c>
      <c r="F788" t="s">
        <v>10</v>
      </c>
    </row>
    <row r="789" spans="1:6" x14ac:dyDescent="0.3">
      <c r="A789" t="s">
        <v>812</v>
      </c>
      <c r="B789" s="1">
        <v>46074.377083333333</v>
      </c>
      <c r="C789" t="s">
        <v>7</v>
      </c>
      <c r="D789" t="s">
        <v>22</v>
      </c>
      <c r="E789" t="s">
        <v>19</v>
      </c>
      <c r="F789" t="s">
        <v>20</v>
      </c>
    </row>
    <row r="790" spans="1:6" x14ac:dyDescent="0.3">
      <c r="A790" t="s">
        <v>813</v>
      </c>
      <c r="B790" s="1">
        <v>46111.418055555558</v>
      </c>
      <c r="C790" t="s">
        <v>26</v>
      </c>
      <c r="D790" t="s">
        <v>18</v>
      </c>
      <c r="E790" t="s">
        <v>16</v>
      </c>
      <c r="F790" t="s">
        <v>10</v>
      </c>
    </row>
    <row r="791" spans="1:6" x14ac:dyDescent="0.3">
      <c r="A791" t="s">
        <v>814</v>
      </c>
      <c r="B791" s="1">
        <v>46031.289583333331</v>
      </c>
      <c r="C791" t="s">
        <v>7</v>
      </c>
      <c r="D791" t="s">
        <v>15</v>
      </c>
      <c r="E791" t="s">
        <v>19</v>
      </c>
      <c r="F791" t="s">
        <v>20</v>
      </c>
    </row>
    <row r="792" spans="1:6" x14ac:dyDescent="0.3">
      <c r="A792" t="s">
        <v>815</v>
      </c>
      <c r="B792" s="1">
        <v>46085.989583333336</v>
      </c>
      <c r="C792" t="s">
        <v>26</v>
      </c>
      <c r="D792" t="s">
        <v>15</v>
      </c>
      <c r="E792" t="s">
        <v>9</v>
      </c>
      <c r="F792" t="s">
        <v>20</v>
      </c>
    </row>
    <row r="793" spans="1:6" x14ac:dyDescent="0.3">
      <c r="A793" t="s">
        <v>816</v>
      </c>
      <c r="B793" s="1">
        <v>46062.833333333336</v>
      </c>
      <c r="C793" t="s">
        <v>26</v>
      </c>
      <c r="D793" t="s">
        <v>8</v>
      </c>
      <c r="E793" t="s">
        <v>31</v>
      </c>
      <c r="F793" t="s">
        <v>20</v>
      </c>
    </row>
    <row r="794" spans="1:6" x14ac:dyDescent="0.3">
      <c r="A794" t="s">
        <v>817</v>
      </c>
      <c r="B794" s="1">
        <v>46042.305555555555</v>
      </c>
      <c r="C794" t="s">
        <v>7</v>
      </c>
      <c r="D794" t="s">
        <v>15</v>
      </c>
      <c r="E794" t="s">
        <v>9</v>
      </c>
      <c r="F794" t="s">
        <v>33</v>
      </c>
    </row>
    <row r="795" spans="1:6" x14ac:dyDescent="0.3">
      <c r="A795" t="s">
        <v>818</v>
      </c>
      <c r="B795" s="1">
        <v>46092.28125</v>
      </c>
      <c r="C795" t="s">
        <v>12</v>
      </c>
      <c r="D795" t="s">
        <v>15</v>
      </c>
      <c r="E795" t="s">
        <v>31</v>
      </c>
      <c r="F795" t="s">
        <v>13</v>
      </c>
    </row>
    <row r="796" spans="1:6" x14ac:dyDescent="0.3">
      <c r="A796" t="s">
        <v>819</v>
      </c>
      <c r="B796" s="1">
        <v>46098.62777777778</v>
      </c>
      <c r="C796" t="s">
        <v>47</v>
      </c>
      <c r="D796" t="s">
        <v>18</v>
      </c>
      <c r="E796" t="s">
        <v>31</v>
      </c>
      <c r="F796" t="s">
        <v>10</v>
      </c>
    </row>
    <row r="797" spans="1:6" x14ac:dyDescent="0.3">
      <c r="A797" t="s">
        <v>820</v>
      </c>
      <c r="B797" s="1">
        <v>46051.197222222225</v>
      </c>
      <c r="C797" t="s">
        <v>26</v>
      </c>
      <c r="D797" t="s">
        <v>8</v>
      </c>
      <c r="E797" t="s">
        <v>31</v>
      </c>
      <c r="F797" t="s">
        <v>20</v>
      </c>
    </row>
    <row r="798" spans="1:6" x14ac:dyDescent="0.3">
      <c r="A798" t="s">
        <v>821</v>
      </c>
      <c r="B798" s="1">
        <v>46102.45416666667</v>
      </c>
      <c r="C798" t="s">
        <v>12</v>
      </c>
      <c r="D798" t="s">
        <v>15</v>
      </c>
      <c r="E798" t="s">
        <v>31</v>
      </c>
      <c r="F798" t="s">
        <v>33</v>
      </c>
    </row>
    <row r="799" spans="1:6" x14ac:dyDescent="0.3">
      <c r="A799" t="s">
        <v>822</v>
      </c>
      <c r="B799" s="1">
        <v>46062.069444444445</v>
      </c>
      <c r="C799" t="s">
        <v>26</v>
      </c>
      <c r="D799" t="s">
        <v>15</v>
      </c>
      <c r="E799" t="s">
        <v>31</v>
      </c>
      <c r="F799" t="s">
        <v>10</v>
      </c>
    </row>
    <row r="800" spans="1:6" x14ac:dyDescent="0.3">
      <c r="A800" t="s">
        <v>823</v>
      </c>
      <c r="B800" s="1">
        <v>46061.886805555558</v>
      </c>
      <c r="C800" t="s">
        <v>7</v>
      </c>
      <c r="D800" t="s">
        <v>22</v>
      </c>
      <c r="E800" t="s">
        <v>19</v>
      </c>
      <c r="F800" t="s">
        <v>10</v>
      </c>
    </row>
    <row r="801" spans="1:6" x14ac:dyDescent="0.3">
      <c r="A801" t="s">
        <v>824</v>
      </c>
      <c r="B801" s="1">
        <v>46027.095833333333</v>
      </c>
      <c r="C801" t="s">
        <v>7</v>
      </c>
      <c r="D801" t="s">
        <v>15</v>
      </c>
      <c r="E801" t="s">
        <v>19</v>
      </c>
      <c r="F801" t="s">
        <v>20</v>
      </c>
    </row>
    <row r="802" spans="1:6" x14ac:dyDescent="0.3">
      <c r="A802" t="s">
        <v>825</v>
      </c>
      <c r="B802" s="1">
        <v>46069.07708333333</v>
      </c>
      <c r="C802" t="s">
        <v>7</v>
      </c>
      <c r="D802" t="s">
        <v>18</v>
      </c>
      <c r="E802" t="s">
        <v>19</v>
      </c>
      <c r="F802" t="s">
        <v>10</v>
      </c>
    </row>
    <row r="803" spans="1:6" x14ac:dyDescent="0.3">
      <c r="A803" t="s">
        <v>826</v>
      </c>
      <c r="B803" s="1">
        <v>46092.45208333333</v>
      </c>
      <c r="C803" t="s">
        <v>40</v>
      </c>
      <c r="D803" t="s">
        <v>8</v>
      </c>
      <c r="E803" t="s">
        <v>16</v>
      </c>
      <c r="F803" t="s">
        <v>10</v>
      </c>
    </row>
    <row r="804" spans="1:6" x14ac:dyDescent="0.3">
      <c r="A804" t="s">
        <v>827</v>
      </c>
      <c r="B804" s="1">
        <v>46089.745138888888</v>
      </c>
      <c r="C804" t="s">
        <v>7</v>
      </c>
      <c r="D804" t="s">
        <v>15</v>
      </c>
      <c r="E804" t="s">
        <v>19</v>
      </c>
      <c r="F804" t="s">
        <v>33</v>
      </c>
    </row>
    <row r="805" spans="1:6" x14ac:dyDescent="0.3">
      <c r="A805" t="s">
        <v>828</v>
      </c>
      <c r="B805" s="1">
        <v>46023.181250000001</v>
      </c>
      <c r="C805" t="s">
        <v>7</v>
      </c>
      <c r="D805" t="s">
        <v>8</v>
      </c>
      <c r="E805" t="s">
        <v>19</v>
      </c>
      <c r="F805" t="s">
        <v>10</v>
      </c>
    </row>
    <row r="806" spans="1:6" x14ac:dyDescent="0.3">
      <c r="A806" t="s">
        <v>829</v>
      </c>
      <c r="B806" s="1">
        <v>46039.300694444442</v>
      </c>
      <c r="C806" t="s">
        <v>26</v>
      </c>
      <c r="D806" t="s">
        <v>15</v>
      </c>
      <c r="E806" t="s">
        <v>19</v>
      </c>
      <c r="F806" t="s">
        <v>10</v>
      </c>
    </row>
    <row r="807" spans="1:6" x14ac:dyDescent="0.3">
      <c r="A807" t="s">
        <v>830</v>
      </c>
      <c r="B807" s="1">
        <v>46029.53402777778</v>
      </c>
      <c r="C807" t="s">
        <v>7</v>
      </c>
      <c r="D807" t="s">
        <v>18</v>
      </c>
      <c r="E807" t="s">
        <v>19</v>
      </c>
      <c r="F807" t="s">
        <v>10</v>
      </c>
    </row>
    <row r="808" spans="1:6" x14ac:dyDescent="0.3">
      <c r="A808" t="s">
        <v>831</v>
      </c>
      <c r="B808" s="1">
        <v>46035.397222222222</v>
      </c>
      <c r="C808" t="s">
        <v>40</v>
      </c>
      <c r="D808" t="s">
        <v>18</v>
      </c>
      <c r="E808" t="s">
        <v>16</v>
      </c>
      <c r="F808" t="s">
        <v>13</v>
      </c>
    </row>
    <row r="809" spans="1:6" x14ac:dyDescent="0.3">
      <c r="A809" t="s">
        <v>832</v>
      </c>
      <c r="B809" s="1">
        <v>46036.852777777778</v>
      </c>
      <c r="C809" t="s">
        <v>47</v>
      </c>
      <c r="D809" t="s">
        <v>18</v>
      </c>
      <c r="E809" t="s">
        <v>9</v>
      </c>
      <c r="F809" t="s">
        <v>10</v>
      </c>
    </row>
    <row r="810" spans="1:6" x14ac:dyDescent="0.3">
      <c r="A810" t="s">
        <v>833</v>
      </c>
      <c r="B810" s="1">
        <v>46108.668749999997</v>
      </c>
      <c r="C810" t="s">
        <v>7</v>
      </c>
      <c r="D810" t="s">
        <v>15</v>
      </c>
      <c r="E810" t="s">
        <v>19</v>
      </c>
      <c r="F810" t="s">
        <v>10</v>
      </c>
    </row>
    <row r="811" spans="1:6" x14ac:dyDescent="0.3">
      <c r="A811" t="s">
        <v>834</v>
      </c>
      <c r="B811" s="1">
        <v>46109.359027777777</v>
      </c>
      <c r="C811" t="s">
        <v>7</v>
      </c>
      <c r="D811" t="s">
        <v>18</v>
      </c>
      <c r="E811" t="s">
        <v>16</v>
      </c>
      <c r="F811" t="s">
        <v>33</v>
      </c>
    </row>
    <row r="812" spans="1:6" x14ac:dyDescent="0.3">
      <c r="A812" t="s">
        <v>835</v>
      </c>
      <c r="B812" s="1">
        <v>46061.925000000003</v>
      </c>
      <c r="C812" t="s">
        <v>7</v>
      </c>
      <c r="D812" t="s">
        <v>8</v>
      </c>
      <c r="E812" t="s">
        <v>19</v>
      </c>
      <c r="F812" t="s">
        <v>13</v>
      </c>
    </row>
    <row r="813" spans="1:6" x14ac:dyDescent="0.3">
      <c r="A813" t="s">
        <v>836</v>
      </c>
      <c r="B813" s="1">
        <v>46028.211805555555</v>
      </c>
      <c r="C813" t="s">
        <v>40</v>
      </c>
      <c r="D813" t="s">
        <v>18</v>
      </c>
      <c r="E813" t="s">
        <v>16</v>
      </c>
      <c r="F813" t="s">
        <v>10</v>
      </c>
    </row>
    <row r="814" spans="1:6" x14ac:dyDescent="0.3">
      <c r="A814" t="s">
        <v>837</v>
      </c>
      <c r="B814" s="1">
        <v>46094.454861111109</v>
      </c>
      <c r="C814" t="s">
        <v>12</v>
      </c>
      <c r="D814" t="s">
        <v>15</v>
      </c>
      <c r="E814" t="s">
        <v>9</v>
      </c>
      <c r="F814" t="s">
        <v>33</v>
      </c>
    </row>
    <row r="815" spans="1:6" x14ac:dyDescent="0.3">
      <c r="A815" t="s">
        <v>838</v>
      </c>
      <c r="B815" s="1">
        <v>46071.809027777781</v>
      </c>
      <c r="C815" t="s">
        <v>7</v>
      </c>
      <c r="D815" t="s">
        <v>22</v>
      </c>
      <c r="E815" t="s">
        <v>19</v>
      </c>
      <c r="F815" t="s">
        <v>10</v>
      </c>
    </row>
    <row r="816" spans="1:6" x14ac:dyDescent="0.3">
      <c r="A816" t="s">
        <v>839</v>
      </c>
      <c r="B816" s="1">
        <v>46081.263888888891</v>
      </c>
      <c r="C816" t="s">
        <v>47</v>
      </c>
      <c r="D816" t="s">
        <v>18</v>
      </c>
      <c r="E816" t="s">
        <v>16</v>
      </c>
      <c r="F816" t="s">
        <v>10</v>
      </c>
    </row>
    <row r="817" spans="1:6" x14ac:dyDescent="0.3">
      <c r="A817" t="s">
        <v>840</v>
      </c>
      <c r="B817" s="1">
        <v>46044.039583333331</v>
      </c>
      <c r="C817" t="s">
        <v>7</v>
      </c>
      <c r="D817" t="s">
        <v>22</v>
      </c>
      <c r="E817" t="s">
        <v>19</v>
      </c>
      <c r="F817" t="s">
        <v>13</v>
      </c>
    </row>
    <row r="818" spans="1:6" x14ac:dyDescent="0.3">
      <c r="A818" t="s">
        <v>841</v>
      </c>
      <c r="B818" s="1">
        <v>46085.240277777775</v>
      </c>
      <c r="C818" t="s">
        <v>7</v>
      </c>
      <c r="D818" t="s">
        <v>8</v>
      </c>
      <c r="E818" t="s">
        <v>19</v>
      </c>
      <c r="F818" t="s">
        <v>10</v>
      </c>
    </row>
    <row r="819" spans="1:6" x14ac:dyDescent="0.3">
      <c r="A819" t="s">
        <v>842</v>
      </c>
      <c r="B819" s="1">
        <v>46081.004166666666</v>
      </c>
      <c r="C819" t="s">
        <v>47</v>
      </c>
      <c r="D819" t="s">
        <v>22</v>
      </c>
      <c r="E819" t="s">
        <v>9</v>
      </c>
      <c r="F819" t="s">
        <v>10</v>
      </c>
    </row>
    <row r="820" spans="1:6" x14ac:dyDescent="0.3">
      <c r="A820" t="s">
        <v>843</v>
      </c>
      <c r="B820" s="1">
        <v>46034.123611111114</v>
      </c>
      <c r="C820" t="s">
        <v>26</v>
      </c>
      <c r="D820" t="s">
        <v>22</v>
      </c>
      <c r="E820" t="s">
        <v>16</v>
      </c>
      <c r="F820" t="s">
        <v>20</v>
      </c>
    </row>
    <row r="821" spans="1:6" x14ac:dyDescent="0.3">
      <c r="A821" t="s">
        <v>844</v>
      </c>
      <c r="B821" s="1">
        <v>46062.363888888889</v>
      </c>
      <c r="C821" t="s">
        <v>7</v>
      </c>
      <c r="D821" t="s">
        <v>18</v>
      </c>
      <c r="E821" t="s">
        <v>19</v>
      </c>
      <c r="F821" t="s">
        <v>10</v>
      </c>
    </row>
    <row r="822" spans="1:6" x14ac:dyDescent="0.3">
      <c r="A822" t="s">
        <v>845</v>
      </c>
      <c r="B822" s="1">
        <v>46024.690972222219</v>
      </c>
      <c r="C822" t="s">
        <v>26</v>
      </c>
      <c r="D822" t="s">
        <v>15</v>
      </c>
      <c r="E822" t="s">
        <v>16</v>
      </c>
      <c r="F822" t="s">
        <v>10</v>
      </c>
    </row>
    <row r="823" spans="1:6" x14ac:dyDescent="0.3">
      <c r="A823" t="s">
        <v>846</v>
      </c>
      <c r="B823" s="1">
        <v>46089.955555555556</v>
      </c>
      <c r="C823" t="s">
        <v>7</v>
      </c>
      <c r="D823" t="s">
        <v>15</v>
      </c>
      <c r="E823" t="s">
        <v>9</v>
      </c>
      <c r="F823" t="s">
        <v>13</v>
      </c>
    </row>
    <row r="824" spans="1:6" x14ac:dyDescent="0.3">
      <c r="A824" t="s">
        <v>847</v>
      </c>
      <c r="B824" s="1">
        <v>46067.897916666669</v>
      </c>
      <c r="C824" t="s">
        <v>7</v>
      </c>
      <c r="D824" t="s">
        <v>15</v>
      </c>
      <c r="E824" t="s">
        <v>19</v>
      </c>
      <c r="F824" t="s">
        <v>20</v>
      </c>
    </row>
    <row r="825" spans="1:6" x14ac:dyDescent="0.3">
      <c r="A825" t="s">
        <v>848</v>
      </c>
      <c r="B825" s="1">
        <v>46033.237500000003</v>
      </c>
      <c r="C825" t="s">
        <v>40</v>
      </c>
      <c r="D825" t="s">
        <v>15</v>
      </c>
      <c r="E825" t="s">
        <v>16</v>
      </c>
      <c r="F825" t="s">
        <v>13</v>
      </c>
    </row>
    <row r="826" spans="1:6" x14ac:dyDescent="0.3">
      <c r="A826" t="s">
        <v>849</v>
      </c>
      <c r="B826" s="1">
        <v>46078.494444444441</v>
      </c>
      <c r="C826" t="s">
        <v>7</v>
      </c>
      <c r="D826" t="s">
        <v>8</v>
      </c>
      <c r="E826" t="s">
        <v>19</v>
      </c>
      <c r="F826" t="s">
        <v>10</v>
      </c>
    </row>
    <row r="827" spans="1:6" x14ac:dyDescent="0.3">
      <c r="A827" t="s">
        <v>850</v>
      </c>
      <c r="B827" s="1">
        <v>46106.256944444445</v>
      </c>
      <c r="C827" t="s">
        <v>40</v>
      </c>
      <c r="D827" t="s">
        <v>18</v>
      </c>
      <c r="E827" t="s">
        <v>16</v>
      </c>
      <c r="F827" t="s">
        <v>20</v>
      </c>
    </row>
    <row r="828" spans="1:6" x14ac:dyDescent="0.3">
      <c r="A828" t="s">
        <v>851</v>
      </c>
      <c r="B828" s="1">
        <v>46029.152777777781</v>
      </c>
      <c r="C828" t="s">
        <v>7</v>
      </c>
      <c r="D828" t="s">
        <v>22</v>
      </c>
      <c r="E828" t="s">
        <v>19</v>
      </c>
      <c r="F828" t="s">
        <v>13</v>
      </c>
    </row>
    <row r="829" spans="1:6" x14ac:dyDescent="0.3">
      <c r="A829" t="s">
        <v>852</v>
      </c>
      <c r="B829" s="1">
        <v>46092.582638888889</v>
      </c>
      <c r="C829" t="s">
        <v>12</v>
      </c>
      <c r="D829" t="s">
        <v>8</v>
      </c>
      <c r="E829" t="s">
        <v>31</v>
      </c>
      <c r="F829" t="s">
        <v>10</v>
      </c>
    </row>
    <row r="830" spans="1:6" x14ac:dyDescent="0.3">
      <c r="A830" t="s">
        <v>853</v>
      </c>
      <c r="B830" s="1">
        <v>46077.536805555559</v>
      </c>
      <c r="C830" t="s">
        <v>7</v>
      </c>
      <c r="D830" t="s">
        <v>18</v>
      </c>
      <c r="E830" t="s">
        <v>19</v>
      </c>
      <c r="F830" t="s">
        <v>10</v>
      </c>
    </row>
    <row r="831" spans="1:6" x14ac:dyDescent="0.3">
      <c r="A831" t="s">
        <v>854</v>
      </c>
      <c r="B831" s="1">
        <v>46090.862500000003</v>
      </c>
      <c r="C831" t="s">
        <v>40</v>
      </c>
      <c r="D831" t="s">
        <v>22</v>
      </c>
      <c r="E831" t="s">
        <v>16</v>
      </c>
      <c r="F831" t="s">
        <v>10</v>
      </c>
    </row>
    <row r="832" spans="1:6" x14ac:dyDescent="0.3">
      <c r="A832" t="s">
        <v>855</v>
      </c>
      <c r="B832" s="1">
        <v>46030.676388888889</v>
      </c>
      <c r="C832" t="s">
        <v>7</v>
      </c>
      <c r="D832" t="s">
        <v>18</v>
      </c>
      <c r="E832" t="s">
        <v>19</v>
      </c>
      <c r="F832" t="s">
        <v>10</v>
      </c>
    </row>
    <row r="833" spans="1:6" x14ac:dyDescent="0.3">
      <c r="A833" t="s">
        <v>856</v>
      </c>
      <c r="B833" s="1">
        <v>46043.893750000003</v>
      </c>
      <c r="C833" t="s">
        <v>12</v>
      </c>
      <c r="D833" t="s">
        <v>18</v>
      </c>
      <c r="E833" t="s">
        <v>31</v>
      </c>
      <c r="F833" t="s">
        <v>10</v>
      </c>
    </row>
    <row r="834" spans="1:6" x14ac:dyDescent="0.3">
      <c r="A834" t="s">
        <v>857</v>
      </c>
      <c r="B834" s="1">
        <v>46104.279861111114</v>
      </c>
      <c r="C834" t="s">
        <v>7</v>
      </c>
      <c r="D834" t="s">
        <v>22</v>
      </c>
      <c r="E834" t="s">
        <v>19</v>
      </c>
      <c r="F834" t="s">
        <v>10</v>
      </c>
    </row>
    <row r="835" spans="1:6" x14ac:dyDescent="0.3">
      <c r="A835" t="s">
        <v>858</v>
      </c>
      <c r="B835" s="1">
        <v>46096.57916666667</v>
      </c>
      <c r="C835" t="s">
        <v>40</v>
      </c>
      <c r="D835" t="s">
        <v>18</v>
      </c>
      <c r="E835" t="s">
        <v>16</v>
      </c>
      <c r="F835" t="s">
        <v>33</v>
      </c>
    </row>
    <row r="836" spans="1:6" x14ac:dyDescent="0.3">
      <c r="A836" t="s">
        <v>859</v>
      </c>
      <c r="B836" s="1">
        <v>46072.978472222225</v>
      </c>
      <c r="C836" t="s">
        <v>7</v>
      </c>
      <c r="D836" t="s">
        <v>18</v>
      </c>
      <c r="E836" t="s">
        <v>19</v>
      </c>
      <c r="F836" t="s">
        <v>20</v>
      </c>
    </row>
    <row r="837" spans="1:6" x14ac:dyDescent="0.3">
      <c r="A837" t="s">
        <v>860</v>
      </c>
      <c r="B837" s="1">
        <v>46089.452777777777</v>
      </c>
      <c r="C837" t="s">
        <v>47</v>
      </c>
      <c r="D837" t="s">
        <v>22</v>
      </c>
      <c r="E837" t="s">
        <v>9</v>
      </c>
      <c r="F837" t="s">
        <v>10</v>
      </c>
    </row>
    <row r="838" spans="1:6" x14ac:dyDescent="0.3">
      <c r="A838" t="s">
        <v>861</v>
      </c>
      <c r="B838" s="1">
        <v>46099.612500000003</v>
      </c>
      <c r="C838" t="s">
        <v>12</v>
      </c>
      <c r="D838" t="s">
        <v>15</v>
      </c>
      <c r="E838" t="s">
        <v>9</v>
      </c>
      <c r="F838" t="s">
        <v>10</v>
      </c>
    </row>
    <row r="839" spans="1:6" x14ac:dyDescent="0.3">
      <c r="A839" t="s">
        <v>862</v>
      </c>
      <c r="B839" s="1">
        <v>46060.277083333334</v>
      </c>
      <c r="C839" t="s">
        <v>7</v>
      </c>
      <c r="D839" t="s">
        <v>15</v>
      </c>
      <c r="E839" t="s">
        <v>19</v>
      </c>
      <c r="F839" t="s">
        <v>10</v>
      </c>
    </row>
    <row r="840" spans="1:6" x14ac:dyDescent="0.3">
      <c r="A840" t="s">
        <v>863</v>
      </c>
      <c r="B840" s="1">
        <v>46078.631249999999</v>
      </c>
      <c r="C840" t="s">
        <v>47</v>
      </c>
      <c r="D840" t="s">
        <v>22</v>
      </c>
      <c r="E840" t="s">
        <v>31</v>
      </c>
      <c r="F840" t="s">
        <v>10</v>
      </c>
    </row>
    <row r="841" spans="1:6" x14ac:dyDescent="0.3">
      <c r="A841" t="s">
        <v>864</v>
      </c>
      <c r="B841" s="1">
        <v>46101.443749999999</v>
      </c>
      <c r="C841" t="s">
        <v>26</v>
      </c>
      <c r="D841" t="s">
        <v>15</v>
      </c>
      <c r="E841" t="s">
        <v>9</v>
      </c>
      <c r="F841" t="s">
        <v>10</v>
      </c>
    </row>
    <row r="842" spans="1:6" x14ac:dyDescent="0.3">
      <c r="A842" t="s">
        <v>865</v>
      </c>
      <c r="B842" s="1">
        <v>46046.847916666666</v>
      </c>
      <c r="C842" t="s">
        <v>26</v>
      </c>
      <c r="D842" t="s">
        <v>8</v>
      </c>
      <c r="E842" t="s">
        <v>9</v>
      </c>
      <c r="F842" t="s">
        <v>20</v>
      </c>
    </row>
    <row r="843" spans="1:6" x14ac:dyDescent="0.3">
      <c r="A843" t="s">
        <v>866</v>
      </c>
      <c r="B843" s="1">
        <v>46100.347916666666</v>
      </c>
      <c r="C843" t="s">
        <v>7</v>
      </c>
      <c r="D843" t="s">
        <v>15</v>
      </c>
      <c r="E843" t="s">
        <v>19</v>
      </c>
      <c r="F843" t="s">
        <v>10</v>
      </c>
    </row>
    <row r="844" spans="1:6" x14ac:dyDescent="0.3">
      <c r="A844" t="s">
        <v>867</v>
      </c>
      <c r="B844" s="1">
        <v>46034.720833333333</v>
      </c>
      <c r="C844" t="s">
        <v>7</v>
      </c>
      <c r="D844" t="s">
        <v>22</v>
      </c>
      <c r="E844" t="s">
        <v>19</v>
      </c>
      <c r="F844" t="s">
        <v>10</v>
      </c>
    </row>
    <row r="845" spans="1:6" x14ac:dyDescent="0.3">
      <c r="A845" t="s">
        <v>868</v>
      </c>
      <c r="B845" s="1">
        <v>46113.777083333334</v>
      </c>
      <c r="C845" t="s">
        <v>7</v>
      </c>
      <c r="D845" t="s">
        <v>15</v>
      </c>
      <c r="E845" t="s">
        <v>19</v>
      </c>
      <c r="F845" t="s">
        <v>20</v>
      </c>
    </row>
    <row r="846" spans="1:6" x14ac:dyDescent="0.3">
      <c r="A846" t="s">
        <v>869</v>
      </c>
      <c r="B846" s="1">
        <v>46093.609027777777</v>
      </c>
      <c r="C846" t="s">
        <v>7</v>
      </c>
      <c r="D846" t="s">
        <v>8</v>
      </c>
      <c r="E846" t="s">
        <v>19</v>
      </c>
      <c r="F846" t="s">
        <v>20</v>
      </c>
    </row>
    <row r="847" spans="1:6" x14ac:dyDescent="0.3">
      <c r="A847" t="s">
        <v>870</v>
      </c>
      <c r="B847" s="1">
        <v>46100.474999999999</v>
      </c>
      <c r="C847" t="s">
        <v>26</v>
      </c>
      <c r="D847" t="s">
        <v>18</v>
      </c>
      <c r="E847" t="s">
        <v>9</v>
      </c>
      <c r="F847" t="s">
        <v>13</v>
      </c>
    </row>
    <row r="848" spans="1:6" x14ac:dyDescent="0.3">
      <c r="A848" t="s">
        <v>871</v>
      </c>
      <c r="B848" s="1">
        <v>46072.303472222222</v>
      </c>
      <c r="C848" t="s">
        <v>26</v>
      </c>
      <c r="D848" t="s">
        <v>22</v>
      </c>
      <c r="E848" t="s">
        <v>19</v>
      </c>
      <c r="F848" t="s">
        <v>10</v>
      </c>
    </row>
    <row r="849" spans="1:6" x14ac:dyDescent="0.3">
      <c r="A849" t="s">
        <v>872</v>
      </c>
      <c r="B849" s="1">
        <v>46111.380555555559</v>
      </c>
      <c r="C849" t="s">
        <v>7</v>
      </c>
      <c r="D849" t="s">
        <v>8</v>
      </c>
      <c r="E849" t="s">
        <v>19</v>
      </c>
      <c r="F849" t="s">
        <v>10</v>
      </c>
    </row>
    <row r="850" spans="1:6" x14ac:dyDescent="0.3">
      <c r="A850" t="s">
        <v>873</v>
      </c>
      <c r="B850" s="1">
        <v>46050.018055555556</v>
      </c>
      <c r="C850" t="s">
        <v>12</v>
      </c>
      <c r="D850" t="s">
        <v>15</v>
      </c>
      <c r="E850" t="s">
        <v>16</v>
      </c>
      <c r="F850" t="s">
        <v>10</v>
      </c>
    </row>
    <row r="851" spans="1:6" x14ac:dyDescent="0.3">
      <c r="A851" t="s">
        <v>874</v>
      </c>
      <c r="B851" s="1">
        <v>46029.087500000001</v>
      </c>
      <c r="C851" t="s">
        <v>26</v>
      </c>
      <c r="D851" t="s">
        <v>18</v>
      </c>
      <c r="E851" t="s">
        <v>19</v>
      </c>
      <c r="F851" t="s">
        <v>20</v>
      </c>
    </row>
    <row r="852" spans="1:6" x14ac:dyDescent="0.3">
      <c r="A852" t="s">
        <v>875</v>
      </c>
      <c r="B852" s="1">
        <v>46100.734027777777</v>
      </c>
      <c r="C852" t="s">
        <v>40</v>
      </c>
      <c r="D852" t="s">
        <v>8</v>
      </c>
      <c r="E852" t="s">
        <v>16</v>
      </c>
      <c r="F852" t="s">
        <v>53</v>
      </c>
    </row>
    <row r="853" spans="1:6" x14ac:dyDescent="0.3">
      <c r="A853" t="s">
        <v>876</v>
      </c>
      <c r="B853" s="1">
        <v>46064.534722222219</v>
      </c>
      <c r="C853" t="s">
        <v>7</v>
      </c>
      <c r="D853" t="s">
        <v>22</v>
      </c>
      <c r="E853" t="s">
        <v>19</v>
      </c>
      <c r="F853" t="s">
        <v>20</v>
      </c>
    </row>
    <row r="854" spans="1:6" x14ac:dyDescent="0.3">
      <c r="A854" t="s">
        <v>877</v>
      </c>
      <c r="B854" s="1">
        <v>46091.956250000003</v>
      </c>
      <c r="C854" t="s">
        <v>7</v>
      </c>
      <c r="D854" t="s">
        <v>22</v>
      </c>
      <c r="E854" t="s">
        <v>19</v>
      </c>
      <c r="F854" t="s">
        <v>20</v>
      </c>
    </row>
    <row r="855" spans="1:6" x14ac:dyDescent="0.3">
      <c r="A855" t="s">
        <v>878</v>
      </c>
      <c r="B855" s="1">
        <v>46078.922222222223</v>
      </c>
      <c r="C855" t="s">
        <v>35</v>
      </c>
      <c r="D855" t="s">
        <v>18</v>
      </c>
      <c r="E855" t="s">
        <v>19</v>
      </c>
      <c r="F855" t="s">
        <v>20</v>
      </c>
    </row>
    <row r="856" spans="1:6" x14ac:dyDescent="0.3">
      <c r="A856" t="s">
        <v>879</v>
      </c>
      <c r="B856" s="1">
        <v>46064.34652777778</v>
      </c>
      <c r="C856" t="s">
        <v>35</v>
      </c>
      <c r="D856" t="s">
        <v>22</v>
      </c>
      <c r="E856" t="s">
        <v>31</v>
      </c>
      <c r="F856" t="s">
        <v>20</v>
      </c>
    </row>
    <row r="857" spans="1:6" x14ac:dyDescent="0.3">
      <c r="A857" t="s">
        <v>880</v>
      </c>
      <c r="B857" s="1">
        <v>46068.177777777775</v>
      </c>
      <c r="C857" t="s">
        <v>7</v>
      </c>
      <c r="D857" t="s">
        <v>22</v>
      </c>
      <c r="E857" t="s">
        <v>16</v>
      </c>
      <c r="F857" t="s">
        <v>13</v>
      </c>
    </row>
    <row r="858" spans="1:6" x14ac:dyDescent="0.3">
      <c r="A858" t="s">
        <v>881</v>
      </c>
      <c r="B858" s="1">
        <v>46098.645833333336</v>
      </c>
      <c r="C858" t="s">
        <v>7</v>
      </c>
      <c r="D858" t="s">
        <v>22</v>
      </c>
      <c r="E858" t="s">
        <v>19</v>
      </c>
      <c r="F858" t="s">
        <v>10</v>
      </c>
    </row>
    <row r="859" spans="1:6" x14ac:dyDescent="0.3">
      <c r="A859" t="s">
        <v>882</v>
      </c>
      <c r="B859" s="1">
        <v>46040.534722222219</v>
      </c>
      <c r="C859" t="s">
        <v>40</v>
      </c>
      <c r="D859" t="s">
        <v>22</v>
      </c>
      <c r="E859" t="s">
        <v>16</v>
      </c>
      <c r="F859" t="s">
        <v>10</v>
      </c>
    </row>
    <row r="860" spans="1:6" x14ac:dyDescent="0.3">
      <c r="A860" t="s">
        <v>883</v>
      </c>
      <c r="B860" s="1">
        <v>46033.959027777775</v>
      </c>
      <c r="C860" t="s">
        <v>7</v>
      </c>
      <c r="D860" t="s">
        <v>15</v>
      </c>
      <c r="E860" t="s">
        <v>31</v>
      </c>
      <c r="F860" t="s">
        <v>20</v>
      </c>
    </row>
    <row r="861" spans="1:6" x14ac:dyDescent="0.3">
      <c r="A861" t="s">
        <v>884</v>
      </c>
      <c r="B861" s="1">
        <v>46111.12222222222</v>
      </c>
      <c r="C861" t="s">
        <v>7</v>
      </c>
      <c r="D861" t="s">
        <v>22</v>
      </c>
      <c r="E861" t="s">
        <v>19</v>
      </c>
      <c r="F861" t="s">
        <v>20</v>
      </c>
    </row>
    <row r="862" spans="1:6" x14ac:dyDescent="0.3">
      <c r="A862" t="s">
        <v>885</v>
      </c>
      <c r="B862" s="1">
        <v>46076.836111111108</v>
      </c>
      <c r="C862" t="s">
        <v>7</v>
      </c>
      <c r="D862" t="s">
        <v>18</v>
      </c>
      <c r="E862" t="s">
        <v>19</v>
      </c>
      <c r="F862" t="s">
        <v>33</v>
      </c>
    </row>
    <row r="863" spans="1:6" x14ac:dyDescent="0.3">
      <c r="A863" t="s">
        <v>886</v>
      </c>
      <c r="B863" s="1">
        <v>46024.884722222225</v>
      </c>
      <c r="C863" t="s">
        <v>47</v>
      </c>
      <c r="D863" t="s">
        <v>8</v>
      </c>
      <c r="E863" t="s">
        <v>16</v>
      </c>
      <c r="F863" t="s">
        <v>20</v>
      </c>
    </row>
    <row r="864" spans="1:6" x14ac:dyDescent="0.3">
      <c r="A864" t="s">
        <v>887</v>
      </c>
      <c r="B864" s="1">
        <v>46045.768750000003</v>
      </c>
      <c r="C864" t="s">
        <v>7</v>
      </c>
      <c r="D864" t="s">
        <v>18</v>
      </c>
      <c r="E864" t="s">
        <v>19</v>
      </c>
      <c r="F864" t="s">
        <v>20</v>
      </c>
    </row>
    <row r="865" spans="1:6" x14ac:dyDescent="0.3">
      <c r="A865" t="s">
        <v>888</v>
      </c>
      <c r="B865" s="1">
        <v>46079.224305555559</v>
      </c>
      <c r="C865" t="s">
        <v>7</v>
      </c>
      <c r="D865" t="s">
        <v>15</v>
      </c>
      <c r="E865" t="s">
        <v>19</v>
      </c>
      <c r="F865" t="s">
        <v>10</v>
      </c>
    </row>
    <row r="866" spans="1:6" x14ac:dyDescent="0.3">
      <c r="A866" t="s">
        <v>889</v>
      </c>
      <c r="B866" s="1">
        <v>46050.411805555559</v>
      </c>
      <c r="C866" t="s">
        <v>7</v>
      </c>
      <c r="D866" t="s">
        <v>18</v>
      </c>
      <c r="E866" t="s">
        <v>19</v>
      </c>
      <c r="F866" t="s">
        <v>33</v>
      </c>
    </row>
    <row r="867" spans="1:6" x14ac:dyDescent="0.3">
      <c r="A867" t="s">
        <v>890</v>
      </c>
      <c r="B867" s="1">
        <v>46041.072916666664</v>
      </c>
      <c r="C867" t="s">
        <v>7</v>
      </c>
      <c r="D867" t="s">
        <v>22</v>
      </c>
      <c r="E867" t="s">
        <v>19</v>
      </c>
      <c r="F867" t="s">
        <v>20</v>
      </c>
    </row>
    <row r="868" spans="1:6" x14ac:dyDescent="0.3">
      <c r="A868" t="s">
        <v>891</v>
      </c>
      <c r="B868" s="1">
        <v>46047.59652777778</v>
      </c>
      <c r="C868" t="s">
        <v>7</v>
      </c>
      <c r="D868" t="s">
        <v>22</v>
      </c>
      <c r="E868" t="s">
        <v>19</v>
      </c>
      <c r="F868" t="s">
        <v>20</v>
      </c>
    </row>
    <row r="869" spans="1:6" x14ac:dyDescent="0.3">
      <c r="A869" t="s">
        <v>892</v>
      </c>
      <c r="B869" s="1">
        <v>46066.729166666664</v>
      </c>
      <c r="C869" t="s">
        <v>26</v>
      </c>
      <c r="D869" t="s">
        <v>22</v>
      </c>
      <c r="E869" t="s">
        <v>16</v>
      </c>
      <c r="F869" t="s">
        <v>20</v>
      </c>
    </row>
    <row r="870" spans="1:6" x14ac:dyDescent="0.3">
      <c r="A870" t="s">
        <v>893</v>
      </c>
      <c r="B870" s="1">
        <v>46032.881249999999</v>
      </c>
      <c r="C870" t="s">
        <v>12</v>
      </c>
      <c r="D870" t="s">
        <v>18</v>
      </c>
      <c r="E870" t="s">
        <v>31</v>
      </c>
      <c r="F870" t="s">
        <v>13</v>
      </c>
    </row>
    <row r="871" spans="1:6" x14ac:dyDescent="0.3">
      <c r="A871" t="s">
        <v>894</v>
      </c>
      <c r="B871" s="1">
        <v>46037.063194444447</v>
      </c>
      <c r="C871" t="s">
        <v>7</v>
      </c>
      <c r="D871" t="s">
        <v>22</v>
      </c>
      <c r="E871" t="s">
        <v>9</v>
      </c>
      <c r="F871" t="s">
        <v>20</v>
      </c>
    </row>
    <row r="872" spans="1:6" x14ac:dyDescent="0.3">
      <c r="A872" t="s">
        <v>895</v>
      </c>
      <c r="B872" s="1">
        <v>46047.138194444444</v>
      </c>
      <c r="C872" t="s">
        <v>7</v>
      </c>
      <c r="D872" t="s">
        <v>18</v>
      </c>
      <c r="E872" t="s">
        <v>19</v>
      </c>
      <c r="F872" t="s">
        <v>33</v>
      </c>
    </row>
    <row r="873" spans="1:6" x14ac:dyDescent="0.3">
      <c r="A873" t="s">
        <v>896</v>
      </c>
      <c r="B873" s="1">
        <v>46065.479861111111</v>
      </c>
      <c r="C873" t="s">
        <v>12</v>
      </c>
      <c r="D873" t="s">
        <v>15</v>
      </c>
      <c r="E873" t="s">
        <v>19</v>
      </c>
      <c r="F873" t="s">
        <v>13</v>
      </c>
    </row>
    <row r="874" spans="1:6" x14ac:dyDescent="0.3">
      <c r="A874" t="s">
        <v>897</v>
      </c>
      <c r="B874" s="1">
        <v>46056.990277777775</v>
      </c>
      <c r="C874" t="s">
        <v>40</v>
      </c>
      <c r="D874" t="s">
        <v>15</v>
      </c>
      <c r="E874" t="s">
        <v>16</v>
      </c>
      <c r="F874" t="s">
        <v>20</v>
      </c>
    </row>
    <row r="875" spans="1:6" x14ac:dyDescent="0.3">
      <c r="A875" t="s">
        <v>898</v>
      </c>
      <c r="B875" s="1">
        <v>46056.318749999999</v>
      </c>
      <c r="C875" t="s">
        <v>7</v>
      </c>
      <c r="D875" t="s">
        <v>22</v>
      </c>
      <c r="E875" t="s">
        <v>19</v>
      </c>
      <c r="F875" t="s">
        <v>33</v>
      </c>
    </row>
    <row r="876" spans="1:6" x14ac:dyDescent="0.3">
      <c r="A876" t="s">
        <v>899</v>
      </c>
      <c r="B876" s="1">
        <v>46048.329861111109</v>
      </c>
      <c r="C876" t="s">
        <v>12</v>
      </c>
      <c r="D876" t="s">
        <v>22</v>
      </c>
      <c r="E876" t="s">
        <v>9</v>
      </c>
      <c r="F876" t="s">
        <v>10</v>
      </c>
    </row>
    <row r="877" spans="1:6" x14ac:dyDescent="0.3">
      <c r="A877" t="s">
        <v>900</v>
      </c>
      <c r="B877" s="1">
        <v>46087.305555555555</v>
      </c>
      <c r="C877" t="s">
        <v>40</v>
      </c>
      <c r="D877" t="s">
        <v>15</v>
      </c>
      <c r="E877" t="s">
        <v>16</v>
      </c>
      <c r="F877" t="s">
        <v>13</v>
      </c>
    </row>
    <row r="878" spans="1:6" x14ac:dyDescent="0.3">
      <c r="A878" t="s">
        <v>901</v>
      </c>
      <c r="B878" s="1">
        <v>46081.555555555555</v>
      </c>
      <c r="C878" t="s">
        <v>35</v>
      </c>
      <c r="D878" t="s">
        <v>22</v>
      </c>
      <c r="E878" t="s">
        <v>31</v>
      </c>
      <c r="F878" t="s">
        <v>13</v>
      </c>
    </row>
    <row r="879" spans="1:6" x14ac:dyDescent="0.3">
      <c r="A879" t="s">
        <v>902</v>
      </c>
      <c r="B879" s="1">
        <v>46054.025694444441</v>
      </c>
      <c r="C879" t="s">
        <v>26</v>
      </c>
      <c r="D879" t="s">
        <v>15</v>
      </c>
      <c r="E879" t="s">
        <v>31</v>
      </c>
      <c r="F879" t="s">
        <v>33</v>
      </c>
    </row>
    <row r="880" spans="1:6" x14ac:dyDescent="0.3">
      <c r="A880" t="s">
        <v>903</v>
      </c>
      <c r="B880" s="1">
        <v>46041.261805555558</v>
      </c>
      <c r="C880" t="s">
        <v>7</v>
      </c>
      <c r="D880" t="s">
        <v>18</v>
      </c>
      <c r="E880" t="s">
        <v>19</v>
      </c>
      <c r="F880" t="s">
        <v>33</v>
      </c>
    </row>
    <row r="881" spans="1:6" x14ac:dyDescent="0.3">
      <c r="A881" t="s">
        <v>904</v>
      </c>
      <c r="B881" s="1">
        <v>46076.365972222222</v>
      </c>
      <c r="C881" t="s">
        <v>7</v>
      </c>
      <c r="D881" t="s">
        <v>22</v>
      </c>
      <c r="E881" t="s">
        <v>19</v>
      </c>
      <c r="F881" t="s">
        <v>20</v>
      </c>
    </row>
    <row r="882" spans="1:6" x14ac:dyDescent="0.3">
      <c r="A882" t="s">
        <v>905</v>
      </c>
      <c r="B882" s="1">
        <v>46094.398611111108</v>
      </c>
      <c r="C882" t="s">
        <v>12</v>
      </c>
      <c r="D882" t="s">
        <v>18</v>
      </c>
      <c r="E882" t="s">
        <v>19</v>
      </c>
      <c r="F882" t="s">
        <v>13</v>
      </c>
    </row>
    <row r="883" spans="1:6" x14ac:dyDescent="0.3">
      <c r="A883" t="s">
        <v>906</v>
      </c>
      <c r="B883" s="1">
        <v>46082.384722222225</v>
      </c>
      <c r="C883" t="s">
        <v>40</v>
      </c>
      <c r="D883" t="s">
        <v>15</v>
      </c>
      <c r="E883" t="s">
        <v>16</v>
      </c>
      <c r="F883" t="s">
        <v>10</v>
      </c>
    </row>
    <row r="884" spans="1:6" x14ac:dyDescent="0.3">
      <c r="A884" t="s">
        <v>907</v>
      </c>
      <c r="B884" s="1">
        <v>46063.448611111111</v>
      </c>
      <c r="C884" t="s">
        <v>26</v>
      </c>
      <c r="D884" t="s">
        <v>8</v>
      </c>
      <c r="E884" t="s">
        <v>16</v>
      </c>
      <c r="F884" t="s">
        <v>13</v>
      </c>
    </row>
    <row r="885" spans="1:6" x14ac:dyDescent="0.3">
      <c r="A885" t="s">
        <v>908</v>
      </c>
      <c r="B885" s="1">
        <v>46102.880555555559</v>
      </c>
      <c r="C885" t="s">
        <v>26</v>
      </c>
      <c r="D885" t="s">
        <v>18</v>
      </c>
      <c r="E885" t="s">
        <v>19</v>
      </c>
      <c r="F885" t="s">
        <v>20</v>
      </c>
    </row>
    <row r="886" spans="1:6" x14ac:dyDescent="0.3">
      <c r="A886" t="s">
        <v>909</v>
      </c>
      <c r="B886" s="1">
        <v>46072.84375</v>
      </c>
      <c r="C886" t="s">
        <v>26</v>
      </c>
      <c r="D886" t="s">
        <v>22</v>
      </c>
      <c r="E886" t="s">
        <v>16</v>
      </c>
      <c r="F886" t="s">
        <v>10</v>
      </c>
    </row>
    <row r="887" spans="1:6" x14ac:dyDescent="0.3">
      <c r="A887" t="s">
        <v>910</v>
      </c>
      <c r="B887" s="1">
        <v>46050.769444444442</v>
      </c>
      <c r="C887" t="s">
        <v>12</v>
      </c>
      <c r="D887" t="s">
        <v>22</v>
      </c>
      <c r="E887" t="s">
        <v>16</v>
      </c>
      <c r="F887" t="s">
        <v>10</v>
      </c>
    </row>
    <row r="888" spans="1:6" x14ac:dyDescent="0.3">
      <c r="A888" t="s">
        <v>911</v>
      </c>
      <c r="B888" s="1">
        <v>46044.788888888892</v>
      </c>
      <c r="C888" t="s">
        <v>12</v>
      </c>
      <c r="D888" t="s">
        <v>18</v>
      </c>
      <c r="E888" t="s">
        <v>31</v>
      </c>
      <c r="F888" t="s">
        <v>33</v>
      </c>
    </row>
    <row r="889" spans="1:6" x14ac:dyDescent="0.3">
      <c r="A889" t="s">
        <v>912</v>
      </c>
      <c r="B889" s="1">
        <v>46079.637499999997</v>
      </c>
      <c r="C889" t="s">
        <v>7</v>
      </c>
      <c r="D889" t="s">
        <v>15</v>
      </c>
      <c r="E889" t="s">
        <v>19</v>
      </c>
      <c r="F889" t="s">
        <v>10</v>
      </c>
    </row>
    <row r="890" spans="1:6" x14ac:dyDescent="0.3">
      <c r="A890" t="s">
        <v>913</v>
      </c>
      <c r="B890" s="1">
        <v>46044.572222222225</v>
      </c>
      <c r="C890" t="s">
        <v>7</v>
      </c>
      <c r="D890" t="s">
        <v>15</v>
      </c>
      <c r="E890" t="s">
        <v>19</v>
      </c>
      <c r="F890" t="s">
        <v>10</v>
      </c>
    </row>
    <row r="891" spans="1:6" x14ac:dyDescent="0.3">
      <c r="A891" t="s">
        <v>914</v>
      </c>
      <c r="B891" s="1">
        <v>46082.172222222223</v>
      </c>
      <c r="C891" t="s">
        <v>7</v>
      </c>
      <c r="D891" t="s">
        <v>18</v>
      </c>
      <c r="E891" t="s">
        <v>19</v>
      </c>
      <c r="F891" t="s">
        <v>20</v>
      </c>
    </row>
    <row r="892" spans="1:6" x14ac:dyDescent="0.3">
      <c r="A892" t="s">
        <v>915</v>
      </c>
      <c r="B892" s="1">
        <v>46091.165277777778</v>
      </c>
      <c r="C892" t="s">
        <v>40</v>
      </c>
      <c r="D892" t="s">
        <v>15</v>
      </c>
      <c r="E892" t="s">
        <v>16</v>
      </c>
      <c r="F892" t="s">
        <v>10</v>
      </c>
    </row>
    <row r="893" spans="1:6" x14ac:dyDescent="0.3">
      <c r="A893" t="s">
        <v>916</v>
      </c>
      <c r="B893" s="1">
        <v>46095.618055555555</v>
      </c>
      <c r="C893" t="s">
        <v>47</v>
      </c>
      <c r="D893" t="s">
        <v>22</v>
      </c>
      <c r="E893" t="s">
        <v>9</v>
      </c>
      <c r="F893" t="s">
        <v>10</v>
      </c>
    </row>
    <row r="894" spans="1:6" x14ac:dyDescent="0.3">
      <c r="A894" t="s">
        <v>917</v>
      </c>
      <c r="B894" s="1">
        <v>46101.931250000001</v>
      </c>
      <c r="C894" t="s">
        <v>7</v>
      </c>
      <c r="D894" t="s">
        <v>15</v>
      </c>
      <c r="E894" t="s">
        <v>19</v>
      </c>
      <c r="F894" t="s">
        <v>10</v>
      </c>
    </row>
    <row r="895" spans="1:6" x14ac:dyDescent="0.3">
      <c r="A895" t="s">
        <v>918</v>
      </c>
      <c r="B895" s="1">
        <v>46055.595833333333</v>
      </c>
      <c r="C895" t="s">
        <v>7</v>
      </c>
      <c r="D895" t="s">
        <v>22</v>
      </c>
      <c r="E895" t="s">
        <v>19</v>
      </c>
      <c r="F895" t="s">
        <v>13</v>
      </c>
    </row>
    <row r="896" spans="1:6" x14ac:dyDescent="0.3">
      <c r="A896" t="s">
        <v>919</v>
      </c>
      <c r="B896" s="1">
        <v>46039.189583333333</v>
      </c>
      <c r="C896" t="s">
        <v>7</v>
      </c>
      <c r="D896" t="s">
        <v>18</v>
      </c>
      <c r="E896" t="s">
        <v>31</v>
      </c>
      <c r="F896" t="s">
        <v>33</v>
      </c>
    </row>
    <row r="897" spans="1:6" x14ac:dyDescent="0.3">
      <c r="A897" t="s">
        <v>920</v>
      </c>
      <c r="B897" s="1">
        <v>46076.501388888886</v>
      </c>
      <c r="C897" t="s">
        <v>7</v>
      </c>
      <c r="D897" t="s">
        <v>8</v>
      </c>
      <c r="E897" t="s">
        <v>19</v>
      </c>
      <c r="F897" t="s">
        <v>13</v>
      </c>
    </row>
    <row r="898" spans="1:6" x14ac:dyDescent="0.3">
      <c r="A898" t="s">
        <v>921</v>
      </c>
      <c r="B898" s="1">
        <v>46083.175000000003</v>
      </c>
      <c r="C898" t="s">
        <v>7</v>
      </c>
      <c r="D898" t="s">
        <v>22</v>
      </c>
      <c r="E898" t="s">
        <v>31</v>
      </c>
      <c r="F898" t="s">
        <v>20</v>
      </c>
    </row>
    <row r="899" spans="1:6" x14ac:dyDescent="0.3">
      <c r="A899" t="s">
        <v>922</v>
      </c>
      <c r="B899" s="1">
        <v>46061.893055555556</v>
      </c>
      <c r="C899" t="s">
        <v>47</v>
      </c>
      <c r="D899" t="s">
        <v>8</v>
      </c>
      <c r="E899" t="s">
        <v>31</v>
      </c>
      <c r="F899" t="s">
        <v>13</v>
      </c>
    </row>
    <row r="900" spans="1:6" x14ac:dyDescent="0.3">
      <c r="A900" t="s">
        <v>923</v>
      </c>
      <c r="B900" s="1">
        <v>46066.788194444445</v>
      </c>
      <c r="C900" t="s">
        <v>47</v>
      </c>
      <c r="D900" t="s">
        <v>18</v>
      </c>
      <c r="E900" t="s">
        <v>31</v>
      </c>
      <c r="F900" t="s">
        <v>10</v>
      </c>
    </row>
    <row r="901" spans="1:6" x14ac:dyDescent="0.3">
      <c r="A901" t="s">
        <v>924</v>
      </c>
      <c r="B901" s="1">
        <v>46032.972222222219</v>
      </c>
      <c r="C901" t="s">
        <v>7</v>
      </c>
      <c r="D901" t="s">
        <v>15</v>
      </c>
      <c r="E901" t="s">
        <v>19</v>
      </c>
      <c r="F901" t="s">
        <v>20</v>
      </c>
    </row>
    <row r="902" spans="1:6" x14ac:dyDescent="0.3">
      <c r="A902" t="s">
        <v>925</v>
      </c>
      <c r="B902" s="1">
        <v>46064.767361111109</v>
      </c>
      <c r="C902" t="s">
        <v>47</v>
      </c>
      <c r="D902" t="s">
        <v>22</v>
      </c>
      <c r="E902" t="s">
        <v>31</v>
      </c>
      <c r="F902" t="s">
        <v>33</v>
      </c>
    </row>
    <row r="903" spans="1:6" x14ac:dyDescent="0.3">
      <c r="A903" t="s">
        <v>926</v>
      </c>
      <c r="B903" s="1">
        <v>46096.647222222222</v>
      </c>
      <c r="C903" t="s">
        <v>7</v>
      </c>
      <c r="D903" t="s">
        <v>22</v>
      </c>
      <c r="E903" t="s">
        <v>19</v>
      </c>
      <c r="F903" t="s">
        <v>10</v>
      </c>
    </row>
    <row r="904" spans="1:6" x14ac:dyDescent="0.3">
      <c r="A904" t="s">
        <v>927</v>
      </c>
      <c r="B904" s="1">
        <v>46043.566666666666</v>
      </c>
      <c r="C904" t="s">
        <v>35</v>
      </c>
      <c r="D904" t="s">
        <v>22</v>
      </c>
      <c r="E904" t="s">
        <v>16</v>
      </c>
      <c r="F904" t="s">
        <v>20</v>
      </c>
    </row>
    <row r="905" spans="1:6" x14ac:dyDescent="0.3">
      <c r="A905" t="s">
        <v>928</v>
      </c>
      <c r="B905" s="1">
        <v>46096.341666666667</v>
      </c>
      <c r="C905" t="s">
        <v>40</v>
      </c>
      <c r="D905" t="s">
        <v>15</v>
      </c>
      <c r="E905" t="s">
        <v>16</v>
      </c>
      <c r="F905" t="s">
        <v>33</v>
      </c>
    </row>
    <row r="906" spans="1:6" x14ac:dyDescent="0.3">
      <c r="A906" t="s">
        <v>929</v>
      </c>
      <c r="B906" s="1">
        <v>46087.636805555558</v>
      </c>
      <c r="C906" t="s">
        <v>12</v>
      </c>
      <c r="D906" t="s">
        <v>18</v>
      </c>
      <c r="E906" t="s">
        <v>16</v>
      </c>
      <c r="F906" t="s">
        <v>13</v>
      </c>
    </row>
    <row r="907" spans="1:6" x14ac:dyDescent="0.3">
      <c r="A907" t="s">
        <v>930</v>
      </c>
      <c r="B907" s="1">
        <v>46083.772222222222</v>
      </c>
      <c r="C907" t="s">
        <v>7</v>
      </c>
      <c r="D907" t="s">
        <v>15</v>
      </c>
      <c r="E907" t="s">
        <v>19</v>
      </c>
      <c r="F907" t="s">
        <v>20</v>
      </c>
    </row>
    <row r="908" spans="1:6" x14ac:dyDescent="0.3">
      <c r="A908" t="s">
        <v>931</v>
      </c>
      <c r="B908" s="1">
        <v>46111.634027777778</v>
      </c>
      <c r="C908" t="s">
        <v>7</v>
      </c>
      <c r="D908" t="s">
        <v>18</v>
      </c>
      <c r="E908" t="s">
        <v>19</v>
      </c>
      <c r="F908" t="s">
        <v>10</v>
      </c>
    </row>
    <row r="909" spans="1:6" x14ac:dyDescent="0.3">
      <c r="A909" t="s">
        <v>932</v>
      </c>
      <c r="B909" s="1">
        <v>46072.720138888886</v>
      </c>
      <c r="C909" t="s">
        <v>26</v>
      </c>
      <c r="D909" t="s">
        <v>22</v>
      </c>
      <c r="E909" t="s">
        <v>31</v>
      </c>
      <c r="F909" t="s">
        <v>20</v>
      </c>
    </row>
    <row r="910" spans="1:6" x14ac:dyDescent="0.3">
      <c r="A910" t="s">
        <v>933</v>
      </c>
      <c r="B910" s="1">
        <v>46030.82708333333</v>
      </c>
      <c r="C910" t="s">
        <v>7</v>
      </c>
      <c r="D910" t="s">
        <v>8</v>
      </c>
      <c r="E910" t="s">
        <v>19</v>
      </c>
      <c r="F910" t="s">
        <v>10</v>
      </c>
    </row>
    <row r="911" spans="1:6" x14ac:dyDescent="0.3">
      <c r="A911" t="s">
        <v>934</v>
      </c>
      <c r="B911" s="1">
        <v>46045.710416666669</v>
      </c>
      <c r="C911" t="s">
        <v>7</v>
      </c>
      <c r="D911" t="s">
        <v>22</v>
      </c>
      <c r="E911" t="s">
        <v>19</v>
      </c>
      <c r="F911" t="s">
        <v>20</v>
      </c>
    </row>
    <row r="912" spans="1:6" x14ac:dyDescent="0.3">
      <c r="A912" t="s">
        <v>935</v>
      </c>
      <c r="B912" s="1">
        <v>46077.004861111112</v>
      </c>
      <c r="C912" t="s">
        <v>7</v>
      </c>
      <c r="D912" t="s">
        <v>8</v>
      </c>
      <c r="E912" t="s">
        <v>31</v>
      </c>
      <c r="F912" t="s">
        <v>10</v>
      </c>
    </row>
    <row r="913" spans="1:6" x14ac:dyDescent="0.3">
      <c r="A913" t="s">
        <v>936</v>
      </c>
      <c r="B913" s="1">
        <v>46105.432638888888</v>
      </c>
      <c r="C913" t="s">
        <v>7</v>
      </c>
      <c r="D913" t="s">
        <v>8</v>
      </c>
      <c r="E913" t="s">
        <v>19</v>
      </c>
      <c r="F913" t="s">
        <v>10</v>
      </c>
    </row>
    <row r="914" spans="1:6" x14ac:dyDescent="0.3">
      <c r="A914" t="s">
        <v>937</v>
      </c>
      <c r="B914" s="1">
        <v>46111.199999999997</v>
      </c>
      <c r="C914" t="s">
        <v>7</v>
      </c>
      <c r="D914" t="s">
        <v>22</v>
      </c>
      <c r="E914" t="s">
        <v>19</v>
      </c>
      <c r="F914" t="s">
        <v>13</v>
      </c>
    </row>
    <row r="915" spans="1:6" x14ac:dyDescent="0.3">
      <c r="A915" t="s">
        <v>938</v>
      </c>
      <c r="B915" s="1">
        <v>46054.674305555556</v>
      </c>
      <c r="C915" t="s">
        <v>7</v>
      </c>
      <c r="D915" t="s">
        <v>22</v>
      </c>
      <c r="E915" t="s">
        <v>19</v>
      </c>
      <c r="F915" t="s">
        <v>33</v>
      </c>
    </row>
    <row r="916" spans="1:6" x14ac:dyDescent="0.3">
      <c r="A916" t="s">
        <v>939</v>
      </c>
      <c r="B916" s="1">
        <v>46025.428472222222</v>
      </c>
      <c r="C916" t="s">
        <v>35</v>
      </c>
      <c r="D916" t="s">
        <v>22</v>
      </c>
      <c r="E916" t="s">
        <v>31</v>
      </c>
      <c r="F916" t="s">
        <v>20</v>
      </c>
    </row>
    <row r="917" spans="1:6" x14ac:dyDescent="0.3">
      <c r="A917" t="s">
        <v>940</v>
      </c>
      <c r="B917" s="1">
        <v>46024.894444444442</v>
      </c>
      <c r="C917" t="s">
        <v>7</v>
      </c>
      <c r="D917" t="s">
        <v>15</v>
      </c>
      <c r="E917" t="s">
        <v>19</v>
      </c>
      <c r="F917" t="s">
        <v>20</v>
      </c>
    </row>
    <row r="918" spans="1:6" x14ac:dyDescent="0.3">
      <c r="A918" t="s">
        <v>941</v>
      </c>
      <c r="B918" s="1">
        <v>46090.1</v>
      </c>
      <c r="C918" t="s">
        <v>7</v>
      </c>
      <c r="D918" t="s">
        <v>18</v>
      </c>
      <c r="E918" t="s">
        <v>19</v>
      </c>
      <c r="F918" t="s">
        <v>20</v>
      </c>
    </row>
    <row r="919" spans="1:6" x14ac:dyDescent="0.3">
      <c r="A919" t="s">
        <v>942</v>
      </c>
      <c r="B919" s="1">
        <v>46090.490277777775</v>
      </c>
      <c r="C919" t="s">
        <v>7</v>
      </c>
      <c r="D919" t="s">
        <v>15</v>
      </c>
      <c r="E919" t="s">
        <v>19</v>
      </c>
      <c r="F919" t="s">
        <v>13</v>
      </c>
    </row>
    <row r="920" spans="1:6" x14ac:dyDescent="0.3">
      <c r="A920" t="s">
        <v>943</v>
      </c>
      <c r="B920" s="1">
        <v>46091.669444444444</v>
      </c>
      <c r="C920" t="s">
        <v>7</v>
      </c>
      <c r="D920" t="s">
        <v>8</v>
      </c>
      <c r="E920" t="s">
        <v>19</v>
      </c>
      <c r="F920" t="s">
        <v>10</v>
      </c>
    </row>
    <row r="921" spans="1:6" x14ac:dyDescent="0.3">
      <c r="A921" t="s">
        <v>944</v>
      </c>
      <c r="B921" s="1">
        <v>46071.38958333333</v>
      </c>
      <c r="C921" t="s">
        <v>35</v>
      </c>
      <c r="D921" t="s">
        <v>18</v>
      </c>
      <c r="E921" t="s">
        <v>19</v>
      </c>
      <c r="F921" t="s">
        <v>20</v>
      </c>
    </row>
    <row r="922" spans="1:6" x14ac:dyDescent="0.3">
      <c r="A922" t="s">
        <v>945</v>
      </c>
      <c r="B922" s="1">
        <v>46071.305555555555</v>
      </c>
      <c r="C922" t="s">
        <v>7</v>
      </c>
      <c r="D922" t="s">
        <v>22</v>
      </c>
      <c r="E922" t="s">
        <v>19</v>
      </c>
      <c r="F922" t="s">
        <v>10</v>
      </c>
    </row>
    <row r="923" spans="1:6" x14ac:dyDescent="0.3">
      <c r="A923" t="s">
        <v>946</v>
      </c>
      <c r="B923" s="1">
        <v>46104.834722222222</v>
      </c>
      <c r="C923" t="s">
        <v>7</v>
      </c>
      <c r="D923" t="s">
        <v>22</v>
      </c>
      <c r="E923" t="s">
        <v>19</v>
      </c>
      <c r="F923" t="s">
        <v>13</v>
      </c>
    </row>
    <row r="924" spans="1:6" x14ac:dyDescent="0.3">
      <c r="A924" t="s">
        <v>947</v>
      </c>
      <c r="B924" s="1">
        <v>46090.178472222222</v>
      </c>
      <c r="C924" t="s">
        <v>7</v>
      </c>
      <c r="D924" t="s">
        <v>22</v>
      </c>
      <c r="E924" t="s">
        <v>19</v>
      </c>
      <c r="F924" t="s">
        <v>20</v>
      </c>
    </row>
    <row r="925" spans="1:6" x14ac:dyDescent="0.3">
      <c r="A925" t="s">
        <v>948</v>
      </c>
      <c r="B925" s="1">
        <v>46040.444444444445</v>
      </c>
      <c r="C925" t="s">
        <v>35</v>
      </c>
      <c r="D925" t="s">
        <v>15</v>
      </c>
      <c r="E925" t="s">
        <v>9</v>
      </c>
      <c r="F925" t="s">
        <v>13</v>
      </c>
    </row>
    <row r="926" spans="1:6" x14ac:dyDescent="0.3">
      <c r="A926" t="s">
        <v>949</v>
      </c>
      <c r="B926" s="1">
        <v>46040.780555555553</v>
      </c>
      <c r="C926" t="s">
        <v>7</v>
      </c>
      <c r="D926" t="s">
        <v>8</v>
      </c>
      <c r="E926" t="s">
        <v>19</v>
      </c>
      <c r="F926" t="s">
        <v>20</v>
      </c>
    </row>
    <row r="927" spans="1:6" x14ac:dyDescent="0.3">
      <c r="A927" t="s">
        <v>950</v>
      </c>
      <c r="B927" s="1">
        <v>46084.919444444444</v>
      </c>
      <c r="C927" t="s">
        <v>7</v>
      </c>
      <c r="D927" t="s">
        <v>8</v>
      </c>
      <c r="E927" t="s">
        <v>19</v>
      </c>
      <c r="F927" t="s">
        <v>53</v>
      </c>
    </row>
    <row r="928" spans="1:6" x14ac:dyDescent="0.3">
      <c r="A928" t="s">
        <v>951</v>
      </c>
      <c r="B928" s="1">
        <v>46036.37222222222</v>
      </c>
      <c r="C928" t="s">
        <v>7</v>
      </c>
      <c r="D928" t="s">
        <v>18</v>
      </c>
      <c r="E928" t="s">
        <v>19</v>
      </c>
      <c r="F928" t="s">
        <v>20</v>
      </c>
    </row>
    <row r="929" spans="1:6" x14ac:dyDescent="0.3">
      <c r="A929" t="s">
        <v>952</v>
      </c>
      <c r="B929" s="1">
        <v>46086.374305555553</v>
      </c>
      <c r="C929" t="s">
        <v>7</v>
      </c>
      <c r="D929" t="s">
        <v>18</v>
      </c>
      <c r="E929" t="s">
        <v>19</v>
      </c>
      <c r="F929" t="s">
        <v>10</v>
      </c>
    </row>
    <row r="930" spans="1:6" x14ac:dyDescent="0.3">
      <c r="A930" t="s">
        <v>953</v>
      </c>
      <c r="B930" s="1">
        <v>46077.021527777775</v>
      </c>
      <c r="C930" t="s">
        <v>7</v>
      </c>
      <c r="D930" t="s">
        <v>22</v>
      </c>
      <c r="E930" t="s">
        <v>16</v>
      </c>
      <c r="F930" t="s">
        <v>20</v>
      </c>
    </row>
    <row r="931" spans="1:6" x14ac:dyDescent="0.3">
      <c r="A931" t="s">
        <v>954</v>
      </c>
      <c r="B931" s="1">
        <v>46042.53125</v>
      </c>
      <c r="C931" t="s">
        <v>12</v>
      </c>
      <c r="D931" t="s">
        <v>18</v>
      </c>
      <c r="E931" t="s">
        <v>31</v>
      </c>
      <c r="F931" t="s">
        <v>13</v>
      </c>
    </row>
    <row r="932" spans="1:6" x14ac:dyDescent="0.3">
      <c r="A932" t="s">
        <v>955</v>
      </c>
      <c r="B932" s="1">
        <v>46109.821527777778</v>
      </c>
      <c r="C932" t="s">
        <v>40</v>
      </c>
      <c r="D932" t="s">
        <v>22</v>
      </c>
      <c r="E932" t="s">
        <v>16</v>
      </c>
      <c r="F932" t="s">
        <v>33</v>
      </c>
    </row>
    <row r="933" spans="1:6" x14ac:dyDescent="0.3">
      <c r="A933" t="s">
        <v>956</v>
      </c>
      <c r="B933" s="1">
        <v>46057.414583333331</v>
      </c>
      <c r="C933" t="s">
        <v>26</v>
      </c>
      <c r="D933" t="s">
        <v>22</v>
      </c>
      <c r="E933" t="s">
        <v>9</v>
      </c>
      <c r="F933" t="s">
        <v>10</v>
      </c>
    </row>
    <row r="934" spans="1:6" x14ac:dyDescent="0.3">
      <c r="A934" t="s">
        <v>957</v>
      </c>
      <c r="B934" s="1">
        <v>46049.455555555556</v>
      </c>
      <c r="C934" t="s">
        <v>12</v>
      </c>
      <c r="D934" t="s">
        <v>18</v>
      </c>
      <c r="E934" t="s">
        <v>31</v>
      </c>
      <c r="F934" t="s">
        <v>10</v>
      </c>
    </row>
    <row r="935" spans="1:6" x14ac:dyDescent="0.3">
      <c r="A935" t="s">
        <v>958</v>
      </c>
      <c r="B935" s="1">
        <v>46048.197222222225</v>
      </c>
      <c r="C935" t="s">
        <v>7</v>
      </c>
      <c r="D935" t="s">
        <v>15</v>
      </c>
      <c r="E935" t="s">
        <v>16</v>
      </c>
      <c r="F935" t="s">
        <v>20</v>
      </c>
    </row>
    <row r="936" spans="1:6" x14ac:dyDescent="0.3">
      <c r="A936" t="s">
        <v>959</v>
      </c>
      <c r="B936" s="1">
        <v>46028.491666666669</v>
      </c>
      <c r="C936" t="s">
        <v>7</v>
      </c>
      <c r="D936" t="s">
        <v>8</v>
      </c>
      <c r="E936" t="s">
        <v>9</v>
      </c>
      <c r="F936" t="s">
        <v>10</v>
      </c>
    </row>
    <row r="937" spans="1:6" x14ac:dyDescent="0.3">
      <c r="A937" t="s">
        <v>960</v>
      </c>
      <c r="B937" s="1">
        <v>46091.619444444441</v>
      </c>
      <c r="C937" t="s">
        <v>7</v>
      </c>
      <c r="D937" t="s">
        <v>18</v>
      </c>
      <c r="E937" t="s">
        <v>19</v>
      </c>
      <c r="F937" t="s">
        <v>20</v>
      </c>
    </row>
    <row r="938" spans="1:6" x14ac:dyDescent="0.3">
      <c r="A938" t="s">
        <v>961</v>
      </c>
      <c r="B938" s="1">
        <v>46056.542361111111</v>
      </c>
      <c r="C938" t="s">
        <v>12</v>
      </c>
      <c r="D938" t="s">
        <v>8</v>
      </c>
      <c r="E938" t="s">
        <v>31</v>
      </c>
      <c r="F938" t="s">
        <v>10</v>
      </c>
    </row>
    <row r="939" spans="1:6" x14ac:dyDescent="0.3">
      <c r="A939" t="s">
        <v>962</v>
      </c>
      <c r="B939" s="1">
        <v>46080.356249999997</v>
      </c>
      <c r="C939" t="s">
        <v>26</v>
      </c>
      <c r="D939" t="s">
        <v>22</v>
      </c>
      <c r="E939" t="s">
        <v>31</v>
      </c>
      <c r="F939" t="s">
        <v>20</v>
      </c>
    </row>
    <row r="940" spans="1:6" x14ac:dyDescent="0.3">
      <c r="A940" t="s">
        <v>963</v>
      </c>
      <c r="B940" s="1">
        <v>46028.202777777777</v>
      </c>
      <c r="C940" t="s">
        <v>40</v>
      </c>
      <c r="D940" t="s">
        <v>22</v>
      </c>
      <c r="E940" t="s">
        <v>16</v>
      </c>
      <c r="F940" t="s">
        <v>10</v>
      </c>
    </row>
    <row r="941" spans="1:6" x14ac:dyDescent="0.3">
      <c r="A941" t="s">
        <v>964</v>
      </c>
      <c r="B941" s="1">
        <v>46074.808333333334</v>
      </c>
      <c r="C941" t="s">
        <v>7</v>
      </c>
      <c r="D941" t="s">
        <v>22</v>
      </c>
      <c r="E941" t="s">
        <v>19</v>
      </c>
      <c r="F941" t="s">
        <v>10</v>
      </c>
    </row>
    <row r="942" spans="1:6" x14ac:dyDescent="0.3">
      <c r="A942" t="s">
        <v>965</v>
      </c>
      <c r="B942" s="1">
        <v>46063.474305555559</v>
      </c>
      <c r="C942" t="s">
        <v>26</v>
      </c>
      <c r="D942" t="s">
        <v>22</v>
      </c>
      <c r="E942" t="s">
        <v>19</v>
      </c>
      <c r="F942" t="s">
        <v>20</v>
      </c>
    </row>
    <row r="943" spans="1:6" x14ac:dyDescent="0.3">
      <c r="A943" t="s">
        <v>966</v>
      </c>
      <c r="B943" s="1">
        <v>46097.001388888886</v>
      </c>
      <c r="C943" t="s">
        <v>26</v>
      </c>
      <c r="D943" t="s">
        <v>18</v>
      </c>
      <c r="E943" t="s">
        <v>31</v>
      </c>
      <c r="F943" t="s">
        <v>10</v>
      </c>
    </row>
    <row r="944" spans="1:6" x14ac:dyDescent="0.3">
      <c r="A944" t="s">
        <v>967</v>
      </c>
      <c r="B944" s="1">
        <v>46062.850694444445</v>
      </c>
      <c r="C944" t="s">
        <v>40</v>
      </c>
      <c r="D944" t="s">
        <v>22</v>
      </c>
      <c r="E944" t="s">
        <v>16</v>
      </c>
      <c r="F944" t="s">
        <v>13</v>
      </c>
    </row>
    <row r="945" spans="1:6" x14ac:dyDescent="0.3">
      <c r="A945" t="s">
        <v>968</v>
      </c>
      <c r="B945" s="1">
        <v>46113.625</v>
      </c>
      <c r="C945" t="s">
        <v>40</v>
      </c>
      <c r="D945" t="s">
        <v>8</v>
      </c>
      <c r="E945" t="s">
        <v>16</v>
      </c>
      <c r="F945" t="s">
        <v>20</v>
      </c>
    </row>
    <row r="946" spans="1:6" x14ac:dyDescent="0.3">
      <c r="A946" t="s">
        <v>969</v>
      </c>
      <c r="B946" s="1">
        <v>46049.569444444445</v>
      </c>
      <c r="C946" t="s">
        <v>7</v>
      </c>
      <c r="D946" t="s">
        <v>18</v>
      </c>
      <c r="E946" t="s">
        <v>19</v>
      </c>
      <c r="F946" t="s">
        <v>53</v>
      </c>
    </row>
    <row r="947" spans="1:6" x14ac:dyDescent="0.3">
      <c r="A947" t="s">
        <v>970</v>
      </c>
      <c r="B947" s="1">
        <v>46111.436111111114</v>
      </c>
      <c r="C947" t="s">
        <v>7</v>
      </c>
      <c r="D947" t="s">
        <v>22</v>
      </c>
      <c r="E947" t="s">
        <v>19</v>
      </c>
      <c r="F947" t="s">
        <v>10</v>
      </c>
    </row>
    <row r="948" spans="1:6" x14ac:dyDescent="0.3">
      <c r="A948" t="s">
        <v>971</v>
      </c>
      <c r="B948" s="1">
        <v>46098.441666666666</v>
      </c>
      <c r="C948" t="s">
        <v>47</v>
      </c>
      <c r="D948" t="s">
        <v>8</v>
      </c>
      <c r="E948" t="s">
        <v>9</v>
      </c>
      <c r="F948" t="s">
        <v>20</v>
      </c>
    </row>
    <row r="949" spans="1:6" x14ac:dyDescent="0.3">
      <c r="A949" t="s">
        <v>972</v>
      </c>
      <c r="B949" s="1">
        <v>46094.772916666669</v>
      </c>
      <c r="C949" t="s">
        <v>7</v>
      </c>
      <c r="D949" t="s">
        <v>8</v>
      </c>
      <c r="E949" t="s">
        <v>19</v>
      </c>
      <c r="F949" t="s">
        <v>10</v>
      </c>
    </row>
    <row r="950" spans="1:6" x14ac:dyDescent="0.3">
      <c r="A950" t="s">
        <v>973</v>
      </c>
      <c r="B950" s="1">
        <v>46063.114583333336</v>
      </c>
      <c r="C950" t="s">
        <v>40</v>
      </c>
      <c r="D950" t="s">
        <v>18</v>
      </c>
      <c r="E950" t="s">
        <v>16</v>
      </c>
      <c r="F950" t="s">
        <v>20</v>
      </c>
    </row>
    <row r="951" spans="1:6" x14ac:dyDescent="0.3">
      <c r="A951" t="s">
        <v>974</v>
      </c>
      <c r="B951" s="1">
        <v>46071.876388888886</v>
      </c>
      <c r="C951" t="s">
        <v>40</v>
      </c>
      <c r="D951" t="s">
        <v>18</v>
      </c>
      <c r="E951" t="s">
        <v>16</v>
      </c>
      <c r="F951" t="s">
        <v>20</v>
      </c>
    </row>
    <row r="952" spans="1:6" x14ac:dyDescent="0.3">
      <c r="A952" t="s">
        <v>975</v>
      </c>
      <c r="B952" s="1">
        <v>46050.236805555556</v>
      </c>
      <c r="C952" t="s">
        <v>7</v>
      </c>
      <c r="D952" t="s">
        <v>18</v>
      </c>
      <c r="E952" t="s">
        <v>19</v>
      </c>
      <c r="F952" t="s">
        <v>20</v>
      </c>
    </row>
    <row r="953" spans="1:6" x14ac:dyDescent="0.3">
      <c r="A953" t="s">
        <v>976</v>
      </c>
      <c r="B953" s="1">
        <v>46105.339583333334</v>
      </c>
      <c r="C953" t="s">
        <v>7</v>
      </c>
      <c r="D953" t="s">
        <v>22</v>
      </c>
      <c r="E953" t="s">
        <v>19</v>
      </c>
      <c r="F953" t="s">
        <v>10</v>
      </c>
    </row>
    <row r="954" spans="1:6" x14ac:dyDescent="0.3">
      <c r="A954" t="s">
        <v>977</v>
      </c>
      <c r="B954" s="1">
        <v>46108.31527777778</v>
      </c>
      <c r="C954" t="s">
        <v>35</v>
      </c>
      <c r="D954" t="s">
        <v>15</v>
      </c>
      <c r="E954" t="s">
        <v>16</v>
      </c>
      <c r="F954" t="s">
        <v>10</v>
      </c>
    </row>
    <row r="955" spans="1:6" x14ac:dyDescent="0.3">
      <c r="A955" t="s">
        <v>978</v>
      </c>
      <c r="B955" s="1">
        <v>46101.493055555555</v>
      </c>
      <c r="C955" t="s">
        <v>7</v>
      </c>
      <c r="D955" t="s">
        <v>15</v>
      </c>
      <c r="E955" t="s">
        <v>19</v>
      </c>
      <c r="F955" t="s">
        <v>20</v>
      </c>
    </row>
    <row r="956" spans="1:6" x14ac:dyDescent="0.3">
      <c r="A956" t="s">
        <v>979</v>
      </c>
      <c r="B956" s="1">
        <v>46087.611111111109</v>
      </c>
      <c r="C956" t="s">
        <v>7</v>
      </c>
      <c r="D956" t="s">
        <v>15</v>
      </c>
      <c r="E956" t="s">
        <v>19</v>
      </c>
      <c r="F956" t="s">
        <v>20</v>
      </c>
    </row>
    <row r="957" spans="1:6" x14ac:dyDescent="0.3">
      <c r="A957" t="s">
        <v>980</v>
      </c>
      <c r="B957" s="1">
        <v>46107.854861111111</v>
      </c>
      <c r="C957" t="s">
        <v>7</v>
      </c>
      <c r="D957" t="s">
        <v>8</v>
      </c>
      <c r="E957" t="s">
        <v>19</v>
      </c>
      <c r="F957" t="s">
        <v>10</v>
      </c>
    </row>
    <row r="958" spans="1:6" x14ac:dyDescent="0.3">
      <c r="A958" t="s">
        <v>981</v>
      </c>
      <c r="B958" s="1">
        <v>46034.904861111114</v>
      </c>
      <c r="C958" t="s">
        <v>7</v>
      </c>
      <c r="D958" t="s">
        <v>8</v>
      </c>
      <c r="E958" t="s">
        <v>19</v>
      </c>
      <c r="F958" t="s">
        <v>10</v>
      </c>
    </row>
    <row r="959" spans="1:6" x14ac:dyDescent="0.3">
      <c r="A959" t="s">
        <v>982</v>
      </c>
      <c r="B959" s="1">
        <v>46032.057638888888</v>
      </c>
      <c r="C959" t="s">
        <v>7</v>
      </c>
      <c r="D959" t="s">
        <v>22</v>
      </c>
      <c r="E959" t="s">
        <v>19</v>
      </c>
      <c r="F959" t="s">
        <v>53</v>
      </c>
    </row>
    <row r="960" spans="1:6" x14ac:dyDescent="0.3">
      <c r="A960" t="s">
        <v>983</v>
      </c>
      <c r="B960" s="1">
        <v>46091.296527777777</v>
      </c>
      <c r="C960" t="s">
        <v>35</v>
      </c>
      <c r="D960" t="s">
        <v>22</v>
      </c>
      <c r="E960" t="s">
        <v>19</v>
      </c>
      <c r="F960" t="s">
        <v>10</v>
      </c>
    </row>
    <row r="961" spans="1:6" x14ac:dyDescent="0.3">
      <c r="A961" t="s">
        <v>984</v>
      </c>
      <c r="B961" s="1">
        <v>46102.131249999999</v>
      </c>
      <c r="C961" t="s">
        <v>12</v>
      </c>
      <c r="D961" t="s">
        <v>18</v>
      </c>
      <c r="E961" t="s">
        <v>31</v>
      </c>
      <c r="F961" t="s">
        <v>10</v>
      </c>
    </row>
    <row r="962" spans="1:6" x14ac:dyDescent="0.3">
      <c r="A962" t="s">
        <v>985</v>
      </c>
      <c r="B962" s="1">
        <v>46079.23541666667</v>
      </c>
      <c r="C962" t="s">
        <v>7</v>
      </c>
      <c r="D962" t="s">
        <v>8</v>
      </c>
      <c r="E962" t="s">
        <v>19</v>
      </c>
      <c r="F962" t="s">
        <v>10</v>
      </c>
    </row>
    <row r="963" spans="1:6" x14ac:dyDescent="0.3">
      <c r="A963" t="s">
        <v>986</v>
      </c>
      <c r="B963" s="1">
        <v>46038.494444444441</v>
      </c>
      <c r="C963" t="s">
        <v>7</v>
      </c>
      <c r="D963" t="s">
        <v>18</v>
      </c>
      <c r="E963" t="s">
        <v>19</v>
      </c>
      <c r="F963" t="s">
        <v>10</v>
      </c>
    </row>
    <row r="964" spans="1:6" x14ac:dyDescent="0.3">
      <c r="A964" t="s">
        <v>987</v>
      </c>
      <c r="B964" s="1">
        <v>46040.576388888891</v>
      </c>
      <c r="C964" t="s">
        <v>12</v>
      </c>
      <c r="D964" t="s">
        <v>8</v>
      </c>
      <c r="E964" t="s">
        <v>9</v>
      </c>
      <c r="F964" t="s">
        <v>10</v>
      </c>
    </row>
    <row r="965" spans="1:6" x14ac:dyDescent="0.3">
      <c r="A965" t="s">
        <v>988</v>
      </c>
      <c r="B965" s="1">
        <v>46083.513194444444</v>
      </c>
      <c r="C965" t="s">
        <v>7</v>
      </c>
      <c r="D965" t="s">
        <v>22</v>
      </c>
      <c r="E965" t="s">
        <v>9</v>
      </c>
      <c r="F965" t="s">
        <v>13</v>
      </c>
    </row>
    <row r="966" spans="1:6" x14ac:dyDescent="0.3">
      <c r="A966" t="s">
        <v>989</v>
      </c>
      <c r="B966" s="1">
        <v>46111.777777777781</v>
      </c>
      <c r="C966" t="s">
        <v>7</v>
      </c>
      <c r="D966" t="s">
        <v>22</v>
      </c>
      <c r="E966" t="s">
        <v>19</v>
      </c>
      <c r="F966" t="s">
        <v>10</v>
      </c>
    </row>
    <row r="967" spans="1:6" x14ac:dyDescent="0.3">
      <c r="A967" t="s">
        <v>990</v>
      </c>
      <c r="B967" s="1">
        <v>46096.164583333331</v>
      </c>
      <c r="C967" t="s">
        <v>40</v>
      </c>
      <c r="D967" t="s">
        <v>22</v>
      </c>
      <c r="E967" t="s">
        <v>16</v>
      </c>
      <c r="F967" t="s">
        <v>33</v>
      </c>
    </row>
    <row r="968" spans="1:6" x14ac:dyDescent="0.3">
      <c r="A968" t="s">
        <v>991</v>
      </c>
      <c r="B968" s="1">
        <v>46103.469444444447</v>
      </c>
      <c r="C968" t="s">
        <v>7</v>
      </c>
      <c r="D968" t="s">
        <v>18</v>
      </c>
      <c r="E968" t="s">
        <v>19</v>
      </c>
      <c r="F968" t="s">
        <v>53</v>
      </c>
    </row>
    <row r="969" spans="1:6" x14ac:dyDescent="0.3">
      <c r="A969" t="s">
        <v>992</v>
      </c>
      <c r="B969" s="1">
        <v>46040.364583333336</v>
      </c>
      <c r="C969" t="s">
        <v>7</v>
      </c>
      <c r="D969" t="s">
        <v>18</v>
      </c>
      <c r="E969" t="s">
        <v>19</v>
      </c>
      <c r="F969" t="s">
        <v>10</v>
      </c>
    </row>
    <row r="970" spans="1:6" x14ac:dyDescent="0.3">
      <c r="A970" t="s">
        <v>993</v>
      </c>
      <c r="B970" s="1">
        <v>46087.804861111108</v>
      </c>
      <c r="C970" t="s">
        <v>7</v>
      </c>
      <c r="D970" t="s">
        <v>8</v>
      </c>
      <c r="E970" t="s">
        <v>31</v>
      </c>
      <c r="F970" t="s">
        <v>10</v>
      </c>
    </row>
    <row r="971" spans="1:6" x14ac:dyDescent="0.3">
      <c r="A971" t="s">
        <v>994</v>
      </c>
      <c r="B971" s="1">
        <v>46102.65347222222</v>
      </c>
      <c r="C971" t="s">
        <v>12</v>
      </c>
      <c r="D971" t="s">
        <v>18</v>
      </c>
      <c r="E971" t="s">
        <v>16</v>
      </c>
      <c r="F971" t="s">
        <v>13</v>
      </c>
    </row>
    <row r="972" spans="1:6" x14ac:dyDescent="0.3">
      <c r="A972" t="s">
        <v>995</v>
      </c>
      <c r="B972" s="1">
        <v>46070.814583333333</v>
      </c>
      <c r="C972" t="s">
        <v>7</v>
      </c>
      <c r="D972" t="s">
        <v>15</v>
      </c>
      <c r="E972" t="s">
        <v>19</v>
      </c>
      <c r="F972" t="s">
        <v>10</v>
      </c>
    </row>
    <row r="973" spans="1:6" x14ac:dyDescent="0.3">
      <c r="A973" t="s">
        <v>996</v>
      </c>
      <c r="B973" s="1">
        <v>46106.081944444442</v>
      </c>
      <c r="C973" t="s">
        <v>35</v>
      </c>
      <c r="D973" t="s">
        <v>15</v>
      </c>
      <c r="E973" t="s">
        <v>19</v>
      </c>
      <c r="F973" t="s">
        <v>20</v>
      </c>
    </row>
    <row r="974" spans="1:6" x14ac:dyDescent="0.3">
      <c r="A974" t="s">
        <v>997</v>
      </c>
      <c r="B974" s="1">
        <v>46088.691666666666</v>
      </c>
      <c r="C974" t="s">
        <v>35</v>
      </c>
      <c r="D974" t="s">
        <v>18</v>
      </c>
      <c r="E974" t="s">
        <v>19</v>
      </c>
      <c r="F974" t="s">
        <v>20</v>
      </c>
    </row>
    <row r="975" spans="1:6" x14ac:dyDescent="0.3">
      <c r="A975" t="s">
        <v>998</v>
      </c>
      <c r="B975" s="1">
        <v>46098.320833333331</v>
      </c>
      <c r="C975" t="s">
        <v>7</v>
      </c>
      <c r="D975" t="s">
        <v>18</v>
      </c>
      <c r="E975" t="s">
        <v>19</v>
      </c>
      <c r="F975" t="s">
        <v>10</v>
      </c>
    </row>
    <row r="976" spans="1:6" x14ac:dyDescent="0.3">
      <c r="A976" t="s">
        <v>999</v>
      </c>
      <c r="B976" s="1">
        <v>46040.260416666664</v>
      </c>
      <c r="C976" t="s">
        <v>7</v>
      </c>
      <c r="D976" t="s">
        <v>8</v>
      </c>
      <c r="E976" t="s">
        <v>19</v>
      </c>
      <c r="F976" t="s">
        <v>10</v>
      </c>
    </row>
    <row r="977" spans="1:6" x14ac:dyDescent="0.3">
      <c r="A977" t="s">
        <v>1000</v>
      </c>
      <c r="B977" s="1">
        <v>46113.253472222219</v>
      </c>
      <c r="C977" t="s">
        <v>26</v>
      </c>
      <c r="D977" t="s">
        <v>8</v>
      </c>
      <c r="E977" t="s">
        <v>31</v>
      </c>
      <c r="F977" t="s">
        <v>10</v>
      </c>
    </row>
    <row r="978" spans="1:6" x14ac:dyDescent="0.3">
      <c r="A978" t="s">
        <v>1001</v>
      </c>
      <c r="B978" s="1">
        <v>46062.821527777778</v>
      </c>
      <c r="C978" t="s">
        <v>7</v>
      </c>
      <c r="D978" t="s">
        <v>22</v>
      </c>
      <c r="E978" t="s">
        <v>19</v>
      </c>
      <c r="F978" t="s">
        <v>20</v>
      </c>
    </row>
    <row r="979" spans="1:6" x14ac:dyDescent="0.3">
      <c r="A979" t="s">
        <v>1002</v>
      </c>
      <c r="B979" s="1">
        <v>46113.388888888891</v>
      </c>
      <c r="C979" t="s">
        <v>26</v>
      </c>
      <c r="D979" t="s">
        <v>8</v>
      </c>
      <c r="E979" t="s">
        <v>9</v>
      </c>
      <c r="F979" t="s">
        <v>10</v>
      </c>
    </row>
    <row r="980" spans="1:6" x14ac:dyDescent="0.3">
      <c r="A980" t="s">
        <v>1003</v>
      </c>
      <c r="B980" s="1">
        <v>46070.631249999999</v>
      </c>
      <c r="C980" t="s">
        <v>26</v>
      </c>
      <c r="D980" t="s">
        <v>15</v>
      </c>
      <c r="E980" t="s">
        <v>31</v>
      </c>
      <c r="F980" t="s">
        <v>33</v>
      </c>
    </row>
    <row r="981" spans="1:6" x14ac:dyDescent="0.3">
      <c r="A981" t="s">
        <v>1004</v>
      </c>
      <c r="B981" s="1">
        <v>46111.427083333336</v>
      </c>
      <c r="C981" t="s">
        <v>7</v>
      </c>
      <c r="D981" t="s">
        <v>8</v>
      </c>
      <c r="E981" t="s">
        <v>9</v>
      </c>
      <c r="F981" t="s">
        <v>20</v>
      </c>
    </row>
    <row r="982" spans="1:6" x14ac:dyDescent="0.3">
      <c r="A982" t="s">
        <v>1005</v>
      </c>
      <c r="B982" s="1">
        <v>46029.832638888889</v>
      </c>
      <c r="C982" t="s">
        <v>7</v>
      </c>
      <c r="D982" t="s">
        <v>15</v>
      </c>
      <c r="E982" t="s">
        <v>9</v>
      </c>
      <c r="F982" t="s">
        <v>20</v>
      </c>
    </row>
    <row r="983" spans="1:6" x14ac:dyDescent="0.3">
      <c r="A983" t="s">
        <v>1006</v>
      </c>
      <c r="B983" s="1">
        <v>46100.430555555555</v>
      </c>
      <c r="C983" t="s">
        <v>40</v>
      </c>
      <c r="D983" t="s">
        <v>18</v>
      </c>
      <c r="E983" t="s">
        <v>16</v>
      </c>
      <c r="F983" t="s">
        <v>10</v>
      </c>
    </row>
    <row r="984" spans="1:6" x14ac:dyDescent="0.3">
      <c r="A984" t="s">
        <v>1007</v>
      </c>
      <c r="B984" s="1">
        <v>46090.164583333331</v>
      </c>
      <c r="C984" t="s">
        <v>12</v>
      </c>
      <c r="D984" t="s">
        <v>8</v>
      </c>
      <c r="E984" t="s">
        <v>19</v>
      </c>
      <c r="F984" t="s">
        <v>33</v>
      </c>
    </row>
    <row r="985" spans="1:6" x14ac:dyDescent="0.3">
      <c r="A985" t="s">
        <v>1008</v>
      </c>
      <c r="B985" s="1">
        <v>46050.338194444441</v>
      </c>
      <c r="C985" t="s">
        <v>35</v>
      </c>
      <c r="D985" t="s">
        <v>15</v>
      </c>
      <c r="E985" t="s">
        <v>9</v>
      </c>
      <c r="F985" t="s">
        <v>20</v>
      </c>
    </row>
    <row r="986" spans="1:6" x14ac:dyDescent="0.3">
      <c r="A986" t="s">
        <v>1009</v>
      </c>
      <c r="B986" s="1">
        <v>46110.972222222219</v>
      </c>
      <c r="C986" t="s">
        <v>26</v>
      </c>
      <c r="D986" t="s">
        <v>22</v>
      </c>
      <c r="E986" t="s">
        <v>16</v>
      </c>
      <c r="F986" t="s">
        <v>20</v>
      </c>
    </row>
    <row r="987" spans="1:6" x14ac:dyDescent="0.3">
      <c r="A987" t="s">
        <v>1010</v>
      </c>
      <c r="B987" s="1">
        <v>46070.977083333331</v>
      </c>
      <c r="C987" t="s">
        <v>47</v>
      </c>
      <c r="D987" t="s">
        <v>18</v>
      </c>
      <c r="E987" t="s">
        <v>16</v>
      </c>
      <c r="F987" t="s">
        <v>10</v>
      </c>
    </row>
    <row r="988" spans="1:6" x14ac:dyDescent="0.3">
      <c r="A988" t="s">
        <v>1011</v>
      </c>
      <c r="B988" s="1">
        <v>46104.038194444445</v>
      </c>
      <c r="C988" t="s">
        <v>35</v>
      </c>
      <c r="D988" t="s">
        <v>15</v>
      </c>
      <c r="E988" t="s">
        <v>19</v>
      </c>
      <c r="F988" t="s">
        <v>10</v>
      </c>
    </row>
    <row r="989" spans="1:6" x14ac:dyDescent="0.3">
      <c r="A989" t="s">
        <v>1012</v>
      </c>
      <c r="B989" s="1">
        <v>46078.438888888886</v>
      </c>
      <c r="C989" t="s">
        <v>26</v>
      </c>
      <c r="D989" t="s">
        <v>22</v>
      </c>
      <c r="E989" t="s">
        <v>31</v>
      </c>
      <c r="F989" t="s">
        <v>10</v>
      </c>
    </row>
    <row r="990" spans="1:6" x14ac:dyDescent="0.3">
      <c r="A990" t="s">
        <v>1013</v>
      </c>
      <c r="B990" s="1">
        <v>46076.869444444441</v>
      </c>
      <c r="C990" t="s">
        <v>7</v>
      </c>
      <c r="D990" t="s">
        <v>18</v>
      </c>
      <c r="E990" t="s">
        <v>19</v>
      </c>
      <c r="F990" t="s">
        <v>10</v>
      </c>
    </row>
    <row r="991" spans="1:6" x14ac:dyDescent="0.3">
      <c r="A991" t="s">
        <v>1014</v>
      </c>
      <c r="B991" s="1">
        <v>46044.456250000003</v>
      </c>
      <c r="C991" t="s">
        <v>7</v>
      </c>
      <c r="D991" t="s">
        <v>15</v>
      </c>
      <c r="E991" t="s">
        <v>19</v>
      </c>
      <c r="F991" t="s">
        <v>10</v>
      </c>
    </row>
    <row r="992" spans="1:6" x14ac:dyDescent="0.3">
      <c r="A992" t="s">
        <v>1015</v>
      </c>
      <c r="B992" s="1">
        <v>46075.445833333331</v>
      </c>
      <c r="C992" t="s">
        <v>35</v>
      </c>
      <c r="D992" t="s">
        <v>18</v>
      </c>
      <c r="E992" t="s">
        <v>19</v>
      </c>
      <c r="F992" t="s">
        <v>20</v>
      </c>
    </row>
    <row r="993" spans="1:6" x14ac:dyDescent="0.3">
      <c r="A993" t="s">
        <v>1016</v>
      </c>
      <c r="B993" s="1">
        <v>46105.640972222223</v>
      </c>
      <c r="C993" t="s">
        <v>7</v>
      </c>
      <c r="D993" t="s">
        <v>18</v>
      </c>
      <c r="E993" t="s">
        <v>19</v>
      </c>
      <c r="F993" t="s">
        <v>13</v>
      </c>
    </row>
    <row r="994" spans="1:6" x14ac:dyDescent="0.3">
      <c r="A994" t="s">
        <v>1017</v>
      </c>
      <c r="B994" s="1">
        <v>46031.210416666669</v>
      </c>
      <c r="C994" t="s">
        <v>7</v>
      </c>
      <c r="D994" t="s">
        <v>15</v>
      </c>
      <c r="E994" t="s">
        <v>19</v>
      </c>
      <c r="F994" t="s">
        <v>20</v>
      </c>
    </row>
    <row r="995" spans="1:6" x14ac:dyDescent="0.3">
      <c r="A995" t="s">
        <v>1018</v>
      </c>
      <c r="B995" s="1">
        <v>46077.55</v>
      </c>
      <c r="C995" t="s">
        <v>12</v>
      </c>
      <c r="D995" t="s">
        <v>8</v>
      </c>
      <c r="E995" t="s">
        <v>16</v>
      </c>
      <c r="F995" t="s">
        <v>10</v>
      </c>
    </row>
    <row r="996" spans="1:6" x14ac:dyDescent="0.3">
      <c r="A996" t="s">
        <v>1019</v>
      </c>
      <c r="B996" s="1">
        <v>46072.628472222219</v>
      </c>
      <c r="C996" t="s">
        <v>7</v>
      </c>
      <c r="D996" t="s">
        <v>15</v>
      </c>
      <c r="E996" t="s">
        <v>9</v>
      </c>
      <c r="F996" t="s">
        <v>20</v>
      </c>
    </row>
    <row r="997" spans="1:6" x14ac:dyDescent="0.3">
      <c r="A997" t="s">
        <v>1020</v>
      </c>
      <c r="B997" s="1">
        <v>46062.930555555555</v>
      </c>
      <c r="C997" t="s">
        <v>47</v>
      </c>
      <c r="D997" t="s">
        <v>15</v>
      </c>
      <c r="E997" t="s">
        <v>31</v>
      </c>
      <c r="F997" t="s">
        <v>10</v>
      </c>
    </row>
    <row r="998" spans="1:6" x14ac:dyDescent="0.3">
      <c r="A998" t="s">
        <v>1021</v>
      </c>
      <c r="B998" s="1">
        <v>46088.722222222219</v>
      </c>
      <c r="C998" t="s">
        <v>26</v>
      </c>
      <c r="D998" t="s">
        <v>18</v>
      </c>
      <c r="E998" t="s">
        <v>16</v>
      </c>
      <c r="F998" t="s">
        <v>10</v>
      </c>
    </row>
    <row r="999" spans="1:6" x14ac:dyDescent="0.3">
      <c r="A999" t="s">
        <v>1022</v>
      </c>
      <c r="B999" s="1">
        <v>46096.080555555556</v>
      </c>
      <c r="C999" t="s">
        <v>40</v>
      </c>
      <c r="D999" t="s">
        <v>18</v>
      </c>
      <c r="E999" t="s">
        <v>16</v>
      </c>
      <c r="F999" t="s">
        <v>13</v>
      </c>
    </row>
    <row r="1000" spans="1:6" x14ac:dyDescent="0.3">
      <c r="A1000" t="s">
        <v>1023</v>
      </c>
      <c r="B1000" s="1">
        <v>46028.748611111114</v>
      </c>
      <c r="C1000" t="s">
        <v>7</v>
      </c>
      <c r="D1000" t="s">
        <v>18</v>
      </c>
      <c r="E1000" t="s">
        <v>19</v>
      </c>
      <c r="F1000" t="s">
        <v>20</v>
      </c>
    </row>
    <row r="1001" spans="1:6" x14ac:dyDescent="0.3">
      <c r="A1001" t="s">
        <v>1024</v>
      </c>
      <c r="B1001" s="1">
        <v>46030.213194444441</v>
      </c>
      <c r="C1001" t="s">
        <v>7</v>
      </c>
      <c r="D1001" t="s">
        <v>18</v>
      </c>
      <c r="E1001" t="s">
        <v>19</v>
      </c>
      <c r="F1001" t="s">
        <v>10</v>
      </c>
    </row>
    <row r="1002" spans="1:6" x14ac:dyDescent="0.3">
      <c r="A1002" t="s">
        <v>1025</v>
      </c>
      <c r="B1002" s="1">
        <v>46068.900694444441</v>
      </c>
      <c r="C1002" t="s">
        <v>47</v>
      </c>
      <c r="D1002" t="s">
        <v>22</v>
      </c>
      <c r="E1002" t="s">
        <v>9</v>
      </c>
      <c r="F1002" t="s">
        <v>20</v>
      </c>
    </row>
    <row r="1003" spans="1:6" x14ac:dyDescent="0.3">
      <c r="A1003" t="s">
        <v>1026</v>
      </c>
      <c r="B1003" s="1">
        <v>46071.006944444445</v>
      </c>
      <c r="C1003" t="s">
        <v>7</v>
      </c>
      <c r="D1003" t="s">
        <v>18</v>
      </c>
      <c r="E1003" t="s">
        <v>19</v>
      </c>
      <c r="F1003" t="s">
        <v>20</v>
      </c>
    </row>
    <row r="1004" spans="1:6" x14ac:dyDescent="0.3">
      <c r="A1004" t="s">
        <v>1027</v>
      </c>
      <c r="B1004" s="1">
        <v>46083.921527777777</v>
      </c>
      <c r="C1004" t="s">
        <v>7</v>
      </c>
      <c r="D1004" t="s">
        <v>15</v>
      </c>
      <c r="E1004" t="s">
        <v>19</v>
      </c>
      <c r="F1004" t="s">
        <v>20</v>
      </c>
    </row>
    <row r="1005" spans="1:6" x14ac:dyDescent="0.3">
      <c r="A1005" t="s">
        <v>1028</v>
      </c>
      <c r="B1005" s="1">
        <v>46050.430555555555</v>
      </c>
      <c r="C1005" t="s">
        <v>7</v>
      </c>
      <c r="D1005" t="s">
        <v>8</v>
      </c>
      <c r="E1005" t="s">
        <v>19</v>
      </c>
      <c r="F1005" t="s">
        <v>20</v>
      </c>
    </row>
    <row r="1006" spans="1:6" x14ac:dyDescent="0.3">
      <c r="A1006" t="s">
        <v>1029</v>
      </c>
      <c r="B1006" s="1">
        <v>46041.638194444444</v>
      </c>
      <c r="C1006" t="s">
        <v>40</v>
      </c>
      <c r="D1006" t="s">
        <v>15</v>
      </c>
      <c r="E1006" t="s">
        <v>16</v>
      </c>
      <c r="F1006" t="s">
        <v>10</v>
      </c>
    </row>
    <row r="1007" spans="1:6" x14ac:dyDescent="0.3">
      <c r="A1007" t="s">
        <v>1030</v>
      </c>
      <c r="B1007" s="1">
        <v>46031.829861111109</v>
      </c>
      <c r="C1007" t="s">
        <v>7</v>
      </c>
      <c r="D1007" t="s">
        <v>18</v>
      </c>
      <c r="E1007" t="s">
        <v>19</v>
      </c>
      <c r="F1007" t="s">
        <v>20</v>
      </c>
    </row>
    <row r="1008" spans="1:6" x14ac:dyDescent="0.3">
      <c r="A1008" t="s">
        <v>1031</v>
      </c>
      <c r="B1008" s="1">
        <v>46083.197222222225</v>
      </c>
      <c r="C1008" t="s">
        <v>40</v>
      </c>
      <c r="D1008" t="s">
        <v>15</v>
      </c>
      <c r="E1008" t="s">
        <v>16</v>
      </c>
      <c r="F1008" t="s">
        <v>13</v>
      </c>
    </row>
    <row r="1009" spans="1:6" x14ac:dyDescent="0.3">
      <c r="A1009" t="s">
        <v>1032</v>
      </c>
      <c r="B1009" s="1">
        <v>46059.782638888886</v>
      </c>
      <c r="C1009" t="s">
        <v>12</v>
      </c>
      <c r="D1009" t="s">
        <v>15</v>
      </c>
      <c r="E1009" t="s">
        <v>16</v>
      </c>
      <c r="F1009" t="s">
        <v>10</v>
      </c>
    </row>
    <row r="1010" spans="1:6" x14ac:dyDescent="0.3">
      <c r="A1010" t="s">
        <v>1033</v>
      </c>
      <c r="B1010" s="1">
        <v>46107.973611111112</v>
      </c>
      <c r="C1010" t="s">
        <v>35</v>
      </c>
      <c r="D1010" t="s">
        <v>18</v>
      </c>
      <c r="E1010" t="s">
        <v>31</v>
      </c>
      <c r="F1010" t="s">
        <v>20</v>
      </c>
    </row>
    <row r="1011" spans="1:6" x14ac:dyDescent="0.3">
      <c r="A1011" t="s">
        <v>1034</v>
      </c>
      <c r="B1011" s="1">
        <v>46077.747916666667</v>
      </c>
      <c r="C1011" t="s">
        <v>47</v>
      </c>
      <c r="D1011" t="s">
        <v>18</v>
      </c>
      <c r="E1011" t="s">
        <v>31</v>
      </c>
      <c r="F1011" t="s">
        <v>20</v>
      </c>
    </row>
    <row r="1012" spans="1:6" x14ac:dyDescent="0.3">
      <c r="A1012" t="s">
        <v>1035</v>
      </c>
      <c r="B1012" s="1">
        <v>46069.27847222222</v>
      </c>
      <c r="C1012" t="s">
        <v>7</v>
      </c>
      <c r="D1012" t="s">
        <v>15</v>
      </c>
      <c r="E1012" t="s">
        <v>19</v>
      </c>
      <c r="F1012" t="s">
        <v>33</v>
      </c>
    </row>
    <row r="1013" spans="1:6" x14ac:dyDescent="0.3">
      <c r="A1013" t="s">
        <v>1036</v>
      </c>
      <c r="B1013" s="1">
        <v>46056.598611111112</v>
      </c>
      <c r="C1013" t="s">
        <v>35</v>
      </c>
      <c r="D1013" t="s">
        <v>22</v>
      </c>
      <c r="E1013" t="s">
        <v>19</v>
      </c>
      <c r="F1013" t="s">
        <v>10</v>
      </c>
    </row>
    <row r="1014" spans="1:6" x14ac:dyDescent="0.3">
      <c r="A1014" t="s">
        <v>1037</v>
      </c>
      <c r="B1014" s="1">
        <v>46083.120833333334</v>
      </c>
      <c r="C1014" t="s">
        <v>47</v>
      </c>
      <c r="D1014" t="s">
        <v>22</v>
      </c>
      <c r="E1014" t="s">
        <v>16</v>
      </c>
      <c r="F1014" t="s">
        <v>10</v>
      </c>
    </row>
    <row r="1015" spans="1:6" x14ac:dyDescent="0.3">
      <c r="A1015" t="s">
        <v>1038</v>
      </c>
      <c r="B1015" s="1">
        <v>46083.22152777778</v>
      </c>
      <c r="C1015" t="s">
        <v>7</v>
      </c>
      <c r="D1015" t="s">
        <v>22</v>
      </c>
      <c r="E1015" t="s">
        <v>31</v>
      </c>
      <c r="F1015" t="s">
        <v>20</v>
      </c>
    </row>
    <row r="1016" spans="1:6" x14ac:dyDescent="0.3">
      <c r="A1016" t="s">
        <v>1039</v>
      </c>
      <c r="B1016" s="1">
        <v>46107.246527777781</v>
      </c>
      <c r="C1016" t="s">
        <v>7</v>
      </c>
      <c r="D1016" t="s">
        <v>8</v>
      </c>
      <c r="E1016" t="s">
        <v>19</v>
      </c>
      <c r="F1016" t="s">
        <v>20</v>
      </c>
    </row>
    <row r="1017" spans="1:6" x14ac:dyDescent="0.3">
      <c r="A1017" t="s">
        <v>1040</v>
      </c>
      <c r="B1017" s="1">
        <v>46078.303472222222</v>
      </c>
      <c r="C1017" t="s">
        <v>7</v>
      </c>
      <c r="D1017" t="s">
        <v>22</v>
      </c>
      <c r="E1017" t="s">
        <v>19</v>
      </c>
      <c r="F1017" t="s">
        <v>10</v>
      </c>
    </row>
    <row r="1018" spans="1:6" x14ac:dyDescent="0.3">
      <c r="A1018" t="s">
        <v>1041</v>
      </c>
      <c r="B1018" s="1">
        <v>46093.121527777781</v>
      </c>
      <c r="C1018" t="s">
        <v>7</v>
      </c>
      <c r="D1018" t="s">
        <v>22</v>
      </c>
      <c r="E1018" t="s">
        <v>19</v>
      </c>
      <c r="F1018" t="s">
        <v>10</v>
      </c>
    </row>
    <row r="1019" spans="1:6" x14ac:dyDescent="0.3">
      <c r="A1019" t="s">
        <v>1042</v>
      </c>
      <c r="B1019" s="1">
        <v>46057.786805555559</v>
      </c>
      <c r="C1019" t="s">
        <v>35</v>
      </c>
      <c r="D1019" t="s">
        <v>22</v>
      </c>
      <c r="E1019" t="s">
        <v>9</v>
      </c>
      <c r="F1019" t="s">
        <v>13</v>
      </c>
    </row>
    <row r="1020" spans="1:6" x14ac:dyDescent="0.3">
      <c r="A1020" t="s">
        <v>1043</v>
      </c>
      <c r="B1020" s="1">
        <v>46100.739583333336</v>
      </c>
      <c r="C1020" t="s">
        <v>7</v>
      </c>
      <c r="D1020" t="s">
        <v>18</v>
      </c>
      <c r="E1020" t="s">
        <v>19</v>
      </c>
      <c r="F1020" t="s">
        <v>33</v>
      </c>
    </row>
    <row r="1021" spans="1:6" x14ac:dyDescent="0.3">
      <c r="A1021" t="s">
        <v>1044</v>
      </c>
      <c r="B1021" s="1">
        <v>46043.18472222222</v>
      </c>
      <c r="C1021" t="s">
        <v>7</v>
      </c>
      <c r="D1021" t="s">
        <v>18</v>
      </c>
      <c r="E1021" t="s">
        <v>19</v>
      </c>
      <c r="F1021" t="s">
        <v>20</v>
      </c>
    </row>
    <row r="1022" spans="1:6" x14ac:dyDescent="0.3">
      <c r="A1022" t="s">
        <v>1045</v>
      </c>
      <c r="B1022" s="1">
        <v>46098.786111111112</v>
      </c>
      <c r="C1022" t="s">
        <v>7</v>
      </c>
      <c r="D1022" t="s">
        <v>22</v>
      </c>
      <c r="E1022" t="s">
        <v>19</v>
      </c>
      <c r="F1022" t="s">
        <v>10</v>
      </c>
    </row>
    <row r="1023" spans="1:6" x14ac:dyDescent="0.3">
      <c r="A1023" t="s">
        <v>1046</v>
      </c>
      <c r="B1023" s="1">
        <v>46055.161111111112</v>
      </c>
      <c r="C1023" t="s">
        <v>7</v>
      </c>
      <c r="D1023" t="s">
        <v>18</v>
      </c>
      <c r="E1023" t="s">
        <v>19</v>
      </c>
      <c r="F1023" t="s">
        <v>33</v>
      </c>
    </row>
    <row r="1024" spans="1:6" x14ac:dyDescent="0.3">
      <c r="A1024" t="s">
        <v>1047</v>
      </c>
      <c r="B1024" s="1">
        <v>46100.998611111114</v>
      </c>
      <c r="C1024" t="s">
        <v>47</v>
      </c>
      <c r="D1024" t="s">
        <v>18</v>
      </c>
      <c r="E1024" t="s">
        <v>31</v>
      </c>
      <c r="F1024" t="s">
        <v>10</v>
      </c>
    </row>
    <row r="1025" spans="1:6" x14ac:dyDescent="0.3">
      <c r="A1025" t="s">
        <v>1048</v>
      </c>
      <c r="B1025" s="1">
        <v>46034.213888888888</v>
      </c>
      <c r="C1025" t="s">
        <v>7</v>
      </c>
      <c r="D1025" t="s">
        <v>18</v>
      </c>
      <c r="E1025" t="s">
        <v>9</v>
      </c>
      <c r="F1025" t="s">
        <v>33</v>
      </c>
    </row>
    <row r="1026" spans="1:6" x14ac:dyDescent="0.3">
      <c r="A1026" t="s">
        <v>1049</v>
      </c>
      <c r="B1026" s="1">
        <v>46026.407638888886</v>
      </c>
      <c r="C1026" t="s">
        <v>26</v>
      </c>
      <c r="D1026" t="s">
        <v>8</v>
      </c>
      <c r="E1026" t="s">
        <v>16</v>
      </c>
      <c r="F1026" t="s">
        <v>10</v>
      </c>
    </row>
    <row r="1027" spans="1:6" x14ac:dyDescent="0.3">
      <c r="A1027" t="s">
        <v>1050</v>
      </c>
      <c r="B1027" s="1">
        <v>46031.757638888892</v>
      </c>
      <c r="C1027" t="s">
        <v>47</v>
      </c>
      <c r="D1027" t="s">
        <v>22</v>
      </c>
      <c r="E1027" t="s">
        <v>31</v>
      </c>
      <c r="F1027" t="s">
        <v>10</v>
      </c>
    </row>
    <row r="1028" spans="1:6" x14ac:dyDescent="0.3">
      <c r="A1028" t="s">
        <v>1051</v>
      </c>
      <c r="B1028" s="1">
        <v>46048.238194444442</v>
      </c>
      <c r="C1028" t="s">
        <v>12</v>
      </c>
      <c r="D1028" t="s">
        <v>22</v>
      </c>
      <c r="E1028" t="s">
        <v>16</v>
      </c>
      <c r="F1028" t="s">
        <v>33</v>
      </c>
    </row>
    <row r="1029" spans="1:6" x14ac:dyDescent="0.3">
      <c r="A1029" t="s">
        <v>1052</v>
      </c>
      <c r="B1029" s="1">
        <v>46066.201388888891</v>
      </c>
      <c r="C1029" t="s">
        <v>35</v>
      </c>
      <c r="D1029" t="s">
        <v>8</v>
      </c>
      <c r="E1029" t="s">
        <v>31</v>
      </c>
      <c r="F1029" t="s">
        <v>33</v>
      </c>
    </row>
    <row r="1030" spans="1:6" x14ac:dyDescent="0.3">
      <c r="A1030" t="s">
        <v>1053</v>
      </c>
      <c r="B1030" s="1">
        <v>46046.306944444441</v>
      </c>
      <c r="C1030" t="s">
        <v>7</v>
      </c>
      <c r="D1030" t="s">
        <v>8</v>
      </c>
      <c r="E1030" t="s">
        <v>19</v>
      </c>
      <c r="F1030" t="s">
        <v>10</v>
      </c>
    </row>
    <row r="1031" spans="1:6" x14ac:dyDescent="0.3">
      <c r="A1031" t="s">
        <v>1054</v>
      </c>
      <c r="B1031" s="1">
        <v>46065.865277777775</v>
      </c>
      <c r="C1031" t="s">
        <v>35</v>
      </c>
      <c r="D1031" t="s">
        <v>18</v>
      </c>
      <c r="E1031" t="s">
        <v>9</v>
      </c>
      <c r="F1031" t="s">
        <v>20</v>
      </c>
    </row>
    <row r="1032" spans="1:6" x14ac:dyDescent="0.3">
      <c r="A1032" t="s">
        <v>1055</v>
      </c>
      <c r="B1032" s="1">
        <v>46052.463194444441</v>
      </c>
      <c r="C1032" t="s">
        <v>7</v>
      </c>
      <c r="D1032" t="s">
        <v>18</v>
      </c>
      <c r="E1032" t="s">
        <v>31</v>
      </c>
      <c r="F1032" t="s">
        <v>20</v>
      </c>
    </row>
    <row r="1033" spans="1:6" x14ac:dyDescent="0.3">
      <c r="A1033" t="s">
        <v>1056</v>
      </c>
      <c r="B1033" s="1">
        <v>46064.050694444442</v>
      </c>
      <c r="C1033" t="s">
        <v>7</v>
      </c>
      <c r="D1033" t="s">
        <v>18</v>
      </c>
      <c r="E1033" t="s">
        <v>19</v>
      </c>
      <c r="F1033" t="s">
        <v>13</v>
      </c>
    </row>
    <row r="1034" spans="1:6" x14ac:dyDescent="0.3">
      <c r="A1034" t="s">
        <v>1057</v>
      </c>
      <c r="B1034" s="1">
        <v>46055.932638888888</v>
      </c>
      <c r="C1034" t="s">
        <v>26</v>
      </c>
      <c r="D1034" t="s">
        <v>22</v>
      </c>
      <c r="E1034" t="s">
        <v>16</v>
      </c>
      <c r="F1034" t="s">
        <v>10</v>
      </c>
    </row>
    <row r="1035" spans="1:6" x14ac:dyDescent="0.3">
      <c r="A1035" t="s">
        <v>1058</v>
      </c>
      <c r="B1035" s="1">
        <v>46065.399305555555</v>
      </c>
      <c r="C1035" t="s">
        <v>7</v>
      </c>
      <c r="D1035" t="s">
        <v>22</v>
      </c>
      <c r="E1035" t="s">
        <v>19</v>
      </c>
      <c r="F1035" t="s">
        <v>53</v>
      </c>
    </row>
    <row r="1036" spans="1:6" x14ac:dyDescent="0.3">
      <c r="A1036" t="s">
        <v>1059</v>
      </c>
      <c r="B1036" s="1">
        <v>46046.827777777777</v>
      </c>
      <c r="C1036" t="s">
        <v>47</v>
      </c>
      <c r="D1036" t="s">
        <v>22</v>
      </c>
      <c r="E1036" t="s">
        <v>9</v>
      </c>
      <c r="F1036" t="s">
        <v>10</v>
      </c>
    </row>
    <row r="1037" spans="1:6" x14ac:dyDescent="0.3">
      <c r="A1037" t="s">
        <v>1060</v>
      </c>
      <c r="B1037" s="1">
        <v>46111.136111111111</v>
      </c>
      <c r="C1037" t="s">
        <v>40</v>
      </c>
      <c r="D1037" t="s">
        <v>22</v>
      </c>
      <c r="E1037" t="s">
        <v>16</v>
      </c>
      <c r="F1037" t="s">
        <v>10</v>
      </c>
    </row>
    <row r="1038" spans="1:6" x14ac:dyDescent="0.3">
      <c r="A1038" t="s">
        <v>1061</v>
      </c>
      <c r="B1038" s="1">
        <v>46024.159722222219</v>
      </c>
      <c r="C1038" t="s">
        <v>47</v>
      </c>
      <c r="D1038" t="s">
        <v>8</v>
      </c>
      <c r="E1038" t="s">
        <v>31</v>
      </c>
      <c r="F1038" t="s">
        <v>20</v>
      </c>
    </row>
    <row r="1039" spans="1:6" x14ac:dyDescent="0.3">
      <c r="A1039" t="s">
        <v>1062</v>
      </c>
      <c r="B1039" s="1">
        <v>46067.15625</v>
      </c>
      <c r="C1039" t="s">
        <v>12</v>
      </c>
      <c r="D1039" t="s">
        <v>15</v>
      </c>
      <c r="E1039" t="s">
        <v>9</v>
      </c>
      <c r="F1039" t="s">
        <v>33</v>
      </c>
    </row>
    <row r="1040" spans="1:6" x14ac:dyDescent="0.3">
      <c r="A1040" t="s">
        <v>1063</v>
      </c>
      <c r="B1040" s="1">
        <v>46025.61041666667</v>
      </c>
      <c r="C1040" t="s">
        <v>7</v>
      </c>
      <c r="D1040" t="s">
        <v>22</v>
      </c>
      <c r="E1040" t="s">
        <v>9</v>
      </c>
      <c r="F1040" t="s">
        <v>13</v>
      </c>
    </row>
    <row r="1041" spans="1:6" x14ac:dyDescent="0.3">
      <c r="A1041" t="s">
        <v>1064</v>
      </c>
      <c r="B1041" s="1">
        <v>46033.929861111108</v>
      </c>
      <c r="C1041" t="s">
        <v>7</v>
      </c>
      <c r="D1041" t="s">
        <v>8</v>
      </c>
      <c r="E1041" t="s">
        <v>19</v>
      </c>
      <c r="F1041" t="s">
        <v>33</v>
      </c>
    </row>
    <row r="1042" spans="1:6" x14ac:dyDescent="0.3">
      <c r="A1042" t="s">
        <v>1065</v>
      </c>
      <c r="B1042" s="1">
        <v>46097.138194444444</v>
      </c>
      <c r="C1042" t="s">
        <v>7</v>
      </c>
      <c r="D1042" t="s">
        <v>18</v>
      </c>
      <c r="E1042" t="s">
        <v>19</v>
      </c>
      <c r="F1042" t="s">
        <v>20</v>
      </c>
    </row>
    <row r="1043" spans="1:6" x14ac:dyDescent="0.3">
      <c r="A1043" t="s">
        <v>1066</v>
      </c>
      <c r="B1043" s="1">
        <v>46026.886805555558</v>
      </c>
      <c r="C1043" t="s">
        <v>35</v>
      </c>
      <c r="D1043" t="s">
        <v>18</v>
      </c>
      <c r="E1043" t="s">
        <v>16</v>
      </c>
      <c r="F1043" t="s">
        <v>13</v>
      </c>
    </row>
    <row r="1044" spans="1:6" x14ac:dyDescent="0.3">
      <c r="A1044" t="s">
        <v>1067</v>
      </c>
      <c r="B1044" s="1">
        <v>46092.811111111114</v>
      </c>
      <c r="C1044" t="s">
        <v>7</v>
      </c>
      <c r="D1044" t="s">
        <v>22</v>
      </c>
      <c r="E1044" t="s">
        <v>19</v>
      </c>
      <c r="F1044" t="s">
        <v>20</v>
      </c>
    </row>
    <row r="1045" spans="1:6" x14ac:dyDescent="0.3">
      <c r="A1045" t="s">
        <v>1068</v>
      </c>
      <c r="B1045" s="1">
        <v>46042.870138888888</v>
      </c>
      <c r="C1045" t="s">
        <v>7</v>
      </c>
      <c r="D1045" t="s">
        <v>8</v>
      </c>
      <c r="E1045" t="s">
        <v>19</v>
      </c>
      <c r="F1045" t="s">
        <v>20</v>
      </c>
    </row>
    <row r="1046" spans="1:6" x14ac:dyDescent="0.3">
      <c r="A1046" t="s">
        <v>1069</v>
      </c>
      <c r="B1046" s="1">
        <v>46092.85833333333</v>
      </c>
      <c r="C1046" t="s">
        <v>47</v>
      </c>
      <c r="D1046" t="s">
        <v>8</v>
      </c>
      <c r="E1046" t="s">
        <v>16</v>
      </c>
      <c r="F1046" t="s">
        <v>13</v>
      </c>
    </row>
    <row r="1047" spans="1:6" x14ac:dyDescent="0.3">
      <c r="A1047" t="s">
        <v>1070</v>
      </c>
      <c r="B1047" s="1">
        <v>46023.261805555558</v>
      </c>
      <c r="C1047" t="s">
        <v>26</v>
      </c>
      <c r="D1047" t="s">
        <v>18</v>
      </c>
      <c r="E1047" t="s">
        <v>9</v>
      </c>
      <c r="F1047" t="s">
        <v>10</v>
      </c>
    </row>
    <row r="1048" spans="1:6" x14ac:dyDescent="0.3">
      <c r="A1048" t="s">
        <v>1071</v>
      </c>
      <c r="B1048" s="1">
        <v>46078.271527777775</v>
      </c>
      <c r="C1048" t="s">
        <v>7</v>
      </c>
      <c r="D1048" t="s">
        <v>22</v>
      </c>
      <c r="E1048" t="s">
        <v>19</v>
      </c>
      <c r="F1048" t="s">
        <v>33</v>
      </c>
    </row>
    <row r="1049" spans="1:6" x14ac:dyDescent="0.3">
      <c r="A1049" t="s">
        <v>1072</v>
      </c>
      <c r="B1049" s="1">
        <v>46078.665972222225</v>
      </c>
      <c r="C1049" t="s">
        <v>7</v>
      </c>
      <c r="D1049" t="s">
        <v>8</v>
      </c>
      <c r="E1049" t="s">
        <v>16</v>
      </c>
      <c r="F1049" t="s">
        <v>10</v>
      </c>
    </row>
    <row r="1050" spans="1:6" x14ac:dyDescent="0.3">
      <c r="A1050" t="s">
        <v>1073</v>
      </c>
      <c r="B1050" s="1">
        <v>46088.840277777781</v>
      </c>
      <c r="C1050" t="s">
        <v>7</v>
      </c>
      <c r="D1050" t="s">
        <v>22</v>
      </c>
      <c r="E1050" t="s">
        <v>19</v>
      </c>
      <c r="F1050" t="s">
        <v>20</v>
      </c>
    </row>
    <row r="1051" spans="1:6" x14ac:dyDescent="0.3">
      <c r="A1051" t="s">
        <v>1074</v>
      </c>
      <c r="B1051" s="1">
        <v>46048.560416666667</v>
      </c>
      <c r="C1051" t="s">
        <v>7</v>
      </c>
      <c r="D1051" t="s">
        <v>22</v>
      </c>
      <c r="E1051" t="s">
        <v>19</v>
      </c>
      <c r="F1051" t="s">
        <v>13</v>
      </c>
    </row>
    <row r="1052" spans="1:6" x14ac:dyDescent="0.3">
      <c r="A1052" t="s">
        <v>1075</v>
      </c>
      <c r="B1052" s="1">
        <v>46044.374305555553</v>
      </c>
      <c r="C1052" t="s">
        <v>7</v>
      </c>
      <c r="D1052" t="s">
        <v>8</v>
      </c>
      <c r="E1052" t="s">
        <v>31</v>
      </c>
      <c r="F1052" t="s">
        <v>33</v>
      </c>
    </row>
    <row r="1053" spans="1:6" x14ac:dyDescent="0.3">
      <c r="A1053" t="s">
        <v>1076</v>
      </c>
      <c r="B1053" s="1">
        <v>46054.584722222222</v>
      </c>
      <c r="C1053" t="s">
        <v>47</v>
      </c>
      <c r="D1053" t="s">
        <v>22</v>
      </c>
      <c r="E1053" t="s">
        <v>31</v>
      </c>
      <c r="F1053" t="s">
        <v>33</v>
      </c>
    </row>
    <row r="1054" spans="1:6" x14ac:dyDescent="0.3">
      <c r="A1054" t="s">
        <v>1077</v>
      </c>
      <c r="B1054" s="1">
        <v>46084.783333333333</v>
      </c>
      <c r="C1054" t="s">
        <v>7</v>
      </c>
      <c r="D1054" t="s">
        <v>8</v>
      </c>
      <c r="E1054" t="s">
        <v>19</v>
      </c>
      <c r="F1054" t="s">
        <v>10</v>
      </c>
    </row>
    <row r="1055" spans="1:6" x14ac:dyDescent="0.3">
      <c r="A1055" t="s">
        <v>1078</v>
      </c>
      <c r="B1055" s="1">
        <v>46091.739583333336</v>
      </c>
      <c r="C1055" t="s">
        <v>12</v>
      </c>
      <c r="D1055" t="s">
        <v>22</v>
      </c>
      <c r="E1055" t="s">
        <v>9</v>
      </c>
      <c r="F1055" t="s">
        <v>33</v>
      </c>
    </row>
    <row r="1056" spans="1:6" x14ac:dyDescent="0.3">
      <c r="A1056" t="s">
        <v>1079</v>
      </c>
      <c r="B1056" s="1">
        <v>46062.34652777778</v>
      </c>
      <c r="C1056" t="s">
        <v>7</v>
      </c>
      <c r="D1056" t="s">
        <v>22</v>
      </c>
      <c r="E1056" t="s">
        <v>19</v>
      </c>
      <c r="F1056" t="s">
        <v>10</v>
      </c>
    </row>
    <row r="1057" spans="1:6" x14ac:dyDescent="0.3">
      <c r="A1057" t="s">
        <v>1080</v>
      </c>
      <c r="B1057" s="1">
        <v>46043.056250000001</v>
      </c>
      <c r="C1057" t="s">
        <v>7</v>
      </c>
      <c r="D1057" t="s">
        <v>22</v>
      </c>
      <c r="E1057" t="s">
        <v>19</v>
      </c>
      <c r="F1057" t="s">
        <v>33</v>
      </c>
    </row>
    <row r="1058" spans="1:6" x14ac:dyDescent="0.3">
      <c r="A1058" t="s">
        <v>1081</v>
      </c>
      <c r="B1058" s="1">
        <v>46049.986111111109</v>
      </c>
      <c r="C1058" t="s">
        <v>35</v>
      </c>
      <c r="D1058" t="s">
        <v>8</v>
      </c>
      <c r="E1058" t="s">
        <v>16</v>
      </c>
      <c r="F1058" t="s">
        <v>20</v>
      </c>
    </row>
    <row r="1059" spans="1:6" x14ac:dyDescent="0.3">
      <c r="A1059" t="s">
        <v>1082</v>
      </c>
      <c r="B1059" s="1">
        <v>46097.65</v>
      </c>
      <c r="C1059" t="s">
        <v>7</v>
      </c>
      <c r="D1059" t="s">
        <v>8</v>
      </c>
      <c r="E1059" t="s">
        <v>19</v>
      </c>
      <c r="F1059" t="s">
        <v>20</v>
      </c>
    </row>
    <row r="1060" spans="1:6" x14ac:dyDescent="0.3">
      <c r="A1060" t="s">
        <v>1083</v>
      </c>
      <c r="B1060" s="1">
        <v>46036.150694444441</v>
      </c>
      <c r="C1060" t="s">
        <v>7</v>
      </c>
      <c r="D1060" t="s">
        <v>15</v>
      </c>
      <c r="E1060" t="s">
        <v>19</v>
      </c>
      <c r="F1060" t="s">
        <v>10</v>
      </c>
    </row>
    <row r="1061" spans="1:6" x14ac:dyDescent="0.3">
      <c r="A1061" t="s">
        <v>1084</v>
      </c>
      <c r="B1061" s="1">
        <v>46041.131944444445</v>
      </c>
      <c r="C1061" t="s">
        <v>35</v>
      </c>
      <c r="D1061" t="s">
        <v>15</v>
      </c>
      <c r="E1061" t="s">
        <v>16</v>
      </c>
      <c r="F1061" t="s">
        <v>13</v>
      </c>
    </row>
    <row r="1062" spans="1:6" x14ac:dyDescent="0.3">
      <c r="A1062" t="s">
        <v>1085</v>
      </c>
      <c r="B1062" s="1">
        <v>46041.337500000001</v>
      </c>
      <c r="C1062" t="s">
        <v>40</v>
      </c>
      <c r="D1062" t="s">
        <v>22</v>
      </c>
      <c r="E1062" t="s">
        <v>16</v>
      </c>
      <c r="F1062" t="s">
        <v>10</v>
      </c>
    </row>
    <row r="1063" spans="1:6" x14ac:dyDescent="0.3">
      <c r="A1063" t="s">
        <v>1086</v>
      </c>
      <c r="B1063" s="1">
        <v>46073.490972222222</v>
      </c>
      <c r="C1063" t="s">
        <v>7</v>
      </c>
      <c r="D1063" t="s">
        <v>18</v>
      </c>
      <c r="E1063" t="s">
        <v>19</v>
      </c>
      <c r="F1063" t="s">
        <v>10</v>
      </c>
    </row>
    <row r="1064" spans="1:6" x14ac:dyDescent="0.3">
      <c r="A1064" t="s">
        <v>1087</v>
      </c>
      <c r="B1064" s="1">
        <v>46101.560416666667</v>
      </c>
      <c r="C1064" t="s">
        <v>47</v>
      </c>
      <c r="D1064" t="s">
        <v>22</v>
      </c>
      <c r="E1064" t="s">
        <v>31</v>
      </c>
      <c r="F1064" t="s">
        <v>13</v>
      </c>
    </row>
    <row r="1065" spans="1:6" x14ac:dyDescent="0.3">
      <c r="A1065" t="s">
        <v>1088</v>
      </c>
      <c r="B1065" s="1">
        <v>46101.98333333333</v>
      </c>
      <c r="C1065" t="s">
        <v>7</v>
      </c>
      <c r="D1065" t="s">
        <v>18</v>
      </c>
      <c r="E1065" t="s">
        <v>31</v>
      </c>
      <c r="F1065" t="s">
        <v>13</v>
      </c>
    </row>
    <row r="1066" spans="1:6" x14ac:dyDescent="0.3">
      <c r="A1066" t="s">
        <v>1089</v>
      </c>
      <c r="B1066" s="1">
        <v>46025.932638888888</v>
      </c>
      <c r="C1066" t="s">
        <v>26</v>
      </c>
      <c r="D1066" t="s">
        <v>15</v>
      </c>
      <c r="E1066" t="s">
        <v>31</v>
      </c>
      <c r="F1066" t="s">
        <v>33</v>
      </c>
    </row>
    <row r="1067" spans="1:6" x14ac:dyDescent="0.3">
      <c r="A1067" t="s">
        <v>1090</v>
      </c>
      <c r="B1067" s="1">
        <v>46076.107638888891</v>
      </c>
      <c r="C1067" t="s">
        <v>7</v>
      </c>
      <c r="D1067" t="s">
        <v>18</v>
      </c>
      <c r="E1067" t="s">
        <v>9</v>
      </c>
      <c r="F1067" t="s">
        <v>20</v>
      </c>
    </row>
    <row r="1068" spans="1:6" x14ac:dyDescent="0.3">
      <c r="A1068" t="s">
        <v>1091</v>
      </c>
      <c r="B1068" s="1">
        <v>46086.280555555553</v>
      </c>
      <c r="C1068" t="s">
        <v>7</v>
      </c>
      <c r="D1068" t="s">
        <v>15</v>
      </c>
      <c r="E1068" t="s">
        <v>19</v>
      </c>
      <c r="F1068" t="s">
        <v>20</v>
      </c>
    </row>
    <row r="1069" spans="1:6" x14ac:dyDescent="0.3">
      <c r="A1069" t="s">
        <v>1092</v>
      </c>
      <c r="B1069" s="1">
        <v>46026.263888888891</v>
      </c>
      <c r="C1069" t="s">
        <v>7</v>
      </c>
      <c r="D1069" t="s">
        <v>22</v>
      </c>
      <c r="E1069" t="s">
        <v>31</v>
      </c>
      <c r="F1069" t="s">
        <v>20</v>
      </c>
    </row>
    <row r="1070" spans="1:6" x14ac:dyDescent="0.3">
      <c r="A1070" t="s">
        <v>1093</v>
      </c>
      <c r="B1070" s="1">
        <v>46102.147222222222</v>
      </c>
      <c r="C1070" t="s">
        <v>35</v>
      </c>
      <c r="D1070" t="s">
        <v>15</v>
      </c>
      <c r="E1070" t="s">
        <v>31</v>
      </c>
      <c r="F1070" t="s">
        <v>13</v>
      </c>
    </row>
    <row r="1071" spans="1:6" x14ac:dyDescent="0.3">
      <c r="A1071" t="s">
        <v>1094</v>
      </c>
      <c r="B1071" s="1">
        <v>46060.099305555559</v>
      </c>
      <c r="C1071" t="s">
        <v>12</v>
      </c>
      <c r="D1071" t="s">
        <v>8</v>
      </c>
      <c r="E1071" t="s">
        <v>9</v>
      </c>
      <c r="F1071" t="s">
        <v>10</v>
      </c>
    </row>
    <row r="1072" spans="1:6" x14ac:dyDescent="0.3">
      <c r="A1072" t="s">
        <v>1095</v>
      </c>
      <c r="B1072" s="1">
        <v>46078.523611111108</v>
      </c>
      <c r="C1072" t="s">
        <v>7</v>
      </c>
      <c r="D1072" t="s">
        <v>15</v>
      </c>
      <c r="E1072" t="s">
        <v>19</v>
      </c>
      <c r="F1072" t="s">
        <v>20</v>
      </c>
    </row>
    <row r="1073" spans="1:6" x14ac:dyDescent="0.3">
      <c r="A1073" t="s">
        <v>1096</v>
      </c>
      <c r="B1073" s="1">
        <v>46073.074305555558</v>
      </c>
      <c r="C1073" t="s">
        <v>7</v>
      </c>
      <c r="D1073" t="s">
        <v>8</v>
      </c>
      <c r="E1073" t="s">
        <v>19</v>
      </c>
      <c r="F1073" t="s">
        <v>10</v>
      </c>
    </row>
    <row r="1074" spans="1:6" x14ac:dyDescent="0.3">
      <c r="A1074" t="s">
        <v>1097</v>
      </c>
      <c r="B1074" s="1">
        <v>46098.222916666666</v>
      </c>
      <c r="C1074" t="s">
        <v>47</v>
      </c>
      <c r="D1074" t="s">
        <v>15</v>
      </c>
      <c r="E1074" t="s">
        <v>16</v>
      </c>
      <c r="F1074" t="s">
        <v>33</v>
      </c>
    </row>
    <row r="1075" spans="1:6" x14ac:dyDescent="0.3">
      <c r="A1075" t="s">
        <v>1098</v>
      </c>
      <c r="B1075" s="1">
        <v>46024.90347222222</v>
      </c>
      <c r="C1075" t="s">
        <v>26</v>
      </c>
      <c r="D1075" t="s">
        <v>22</v>
      </c>
      <c r="E1075" t="s">
        <v>31</v>
      </c>
      <c r="F1075" t="s">
        <v>20</v>
      </c>
    </row>
    <row r="1076" spans="1:6" x14ac:dyDescent="0.3">
      <c r="A1076" t="s">
        <v>1099</v>
      </c>
      <c r="B1076" s="1">
        <v>46032.420138888891</v>
      </c>
      <c r="C1076" t="s">
        <v>26</v>
      </c>
      <c r="D1076" t="s">
        <v>18</v>
      </c>
      <c r="E1076" t="s">
        <v>19</v>
      </c>
      <c r="F1076" t="s">
        <v>20</v>
      </c>
    </row>
    <row r="1077" spans="1:6" x14ac:dyDescent="0.3">
      <c r="A1077" t="s">
        <v>1100</v>
      </c>
      <c r="B1077" s="1">
        <v>46096.956250000003</v>
      </c>
      <c r="C1077" t="s">
        <v>7</v>
      </c>
      <c r="D1077" t="s">
        <v>15</v>
      </c>
      <c r="E1077" t="s">
        <v>19</v>
      </c>
      <c r="F1077" t="s">
        <v>20</v>
      </c>
    </row>
    <row r="1078" spans="1:6" x14ac:dyDescent="0.3">
      <c r="A1078" t="s">
        <v>1101</v>
      </c>
      <c r="B1078" s="1">
        <v>46035.553472222222</v>
      </c>
      <c r="C1078" t="s">
        <v>7</v>
      </c>
      <c r="D1078" t="s">
        <v>22</v>
      </c>
      <c r="E1078" t="s">
        <v>19</v>
      </c>
      <c r="F1078" t="s">
        <v>33</v>
      </c>
    </row>
    <row r="1079" spans="1:6" x14ac:dyDescent="0.3">
      <c r="A1079" t="s">
        <v>1102</v>
      </c>
      <c r="B1079" s="1">
        <v>46026.17083333333</v>
      </c>
      <c r="C1079" t="s">
        <v>7</v>
      </c>
      <c r="D1079" t="s">
        <v>18</v>
      </c>
      <c r="E1079" t="s">
        <v>19</v>
      </c>
      <c r="F1079" t="s">
        <v>10</v>
      </c>
    </row>
    <row r="1080" spans="1:6" x14ac:dyDescent="0.3">
      <c r="A1080" t="s">
        <v>1103</v>
      </c>
      <c r="B1080" s="1">
        <v>46076.508333333331</v>
      </c>
      <c r="C1080" t="s">
        <v>35</v>
      </c>
      <c r="D1080" t="s">
        <v>18</v>
      </c>
      <c r="E1080" t="s">
        <v>19</v>
      </c>
      <c r="F1080" t="s">
        <v>33</v>
      </c>
    </row>
    <row r="1081" spans="1:6" x14ac:dyDescent="0.3">
      <c r="A1081" t="s">
        <v>1104</v>
      </c>
      <c r="B1081" s="1">
        <v>46042.767361111109</v>
      </c>
      <c r="C1081" t="s">
        <v>12</v>
      </c>
      <c r="D1081" t="s">
        <v>8</v>
      </c>
      <c r="E1081" t="s">
        <v>31</v>
      </c>
      <c r="F1081" t="s">
        <v>33</v>
      </c>
    </row>
    <row r="1082" spans="1:6" x14ac:dyDescent="0.3">
      <c r="A1082" t="s">
        <v>1105</v>
      </c>
      <c r="B1082" s="1">
        <v>46069.635416666664</v>
      </c>
      <c r="C1082" t="s">
        <v>7</v>
      </c>
      <c r="D1082" t="s">
        <v>18</v>
      </c>
      <c r="E1082" t="s">
        <v>19</v>
      </c>
      <c r="F1082" t="s">
        <v>10</v>
      </c>
    </row>
    <row r="1083" spans="1:6" x14ac:dyDescent="0.3">
      <c r="A1083" t="s">
        <v>1106</v>
      </c>
      <c r="B1083" s="1">
        <v>46076.148611111108</v>
      </c>
      <c r="C1083" t="s">
        <v>40</v>
      </c>
      <c r="D1083" t="s">
        <v>18</v>
      </c>
      <c r="E1083" t="s">
        <v>16</v>
      </c>
      <c r="F1083" t="s">
        <v>10</v>
      </c>
    </row>
    <row r="1084" spans="1:6" x14ac:dyDescent="0.3">
      <c r="A1084" t="s">
        <v>1107</v>
      </c>
      <c r="B1084" s="1">
        <v>46094.536111111112</v>
      </c>
      <c r="C1084" t="s">
        <v>35</v>
      </c>
      <c r="D1084" t="s">
        <v>8</v>
      </c>
      <c r="E1084" t="s">
        <v>9</v>
      </c>
      <c r="F1084" t="s">
        <v>33</v>
      </c>
    </row>
    <row r="1085" spans="1:6" x14ac:dyDescent="0.3">
      <c r="A1085" t="s">
        <v>1108</v>
      </c>
      <c r="B1085" s="1">
        <v>46111.084722222222</v>
      </c>
      <c r="C1085" t="s">
        <v>7</v>
      </c>
      <c r="D1085" t="s">
        <v>22</v>
      </c>
      <c r="E1085" t="s">
        <v>19</v>
      </c>
      <c r="F1085" t="s">
        <v>20</v>
      </c>
    </row>
    <row r="1086" spans="1:6" x14ac:dyDescent="0.3">
      <c r="A1086" t="s">
        <v>1109</v>
      </c>
      <c r="B1086" s="1">
        <v>46092.334027777775</v>
      </c>
      <c r="C1086" t="s">
        <v>7</v>
      </c>
      <c r="D1086" t="s">
        <v>18</v>
      </c>
      <c r="E1086" t="s">
        <v>19</v>
      </c>
      <c r="F1086" t="s">
        <v>20</v>
      </c>
    </row>
    <row r="1087" spans="1:6" x14ac:dyDescent="0.3">
      <c r="A1087" t="s">
        <v>1110</v>
      </c>
      <c r="B1087" s="1">
        <v>46056.791666666664</v>
      </c>
      <c r="C1087" t="s">
        <v>7</v>
      </c>
      <c r="D1087" t="s">
        <v>8</v>
      </c>
      <c r="E1087" t="s">
        <v>19</v>
      </c>
      <c r="F1087" t="s">
        <v>20</v>
      </c>
    </row>
    <row r="1088" spans="1:6" x14ac:dyDescent="0.3">
      <c r="A1088" t="s">
        <v>1111</v>
      </c>
      <c r="B1088" s="1">
        <v>46033.633333333331</v>
      </c>
      <c r="C1088" t="s">
        <v>12</v>
      </c>
      <c r="D1088" t="s">
        <v>22</v>
      </c>
      <c r="E1088" t="s">
        <v>9</v>
      </c>
      <c r="F1088" t="s">
        <v>13</v>
      </c>
    </row>
    <row r="1089" spans="1:6" x14ac:dyDescent="0.3">
      <c r="A1089" t="s">
        <v>1112</v>
      </c>
      <c r="B1089" s="1">
        <v>46075.828472222223</v>
      </c>
      <c r="C1089" t="s">
        <v>7</v>
      </c>
      <c r="D1089" t="s">
        <v>22</v>
      </c>
      <c r="E1089" t="s">
        <v>19</v>
      </c>
      <c r="F1089" t="s">
        <v>20</v>
      </c>
    </row>
    <row r="1090" spans="1:6" x14ac:dyDescent="0.3">
      <c r="A1090" t="s">
        <v>1113</v>
      </c>
      <c r="B1090" s="1">
        <v>46083.870833333334</v>
      </c>
      <c r="C1090" t="s">
        <v>7</v>
      </c>
      <c r="D1090" t="s">
        <v>22</v>
      </c>
      <c r="E1090" t="s">
        <v>19</v>
      </c>
      <c r="F1090" t="s">
        <v>10</v>
      </c>
    </row>
    <row r="1091" spans="1:6" x14ac:dyDescent="0.3">
      <c r="A1091" t="s">
        <v>1114</v>
      </c>
      <c r="B1091" s="1">
        <v>46028.657638888886</v>
      </c>
      <c r="C1091" t="s">
        <v>26</v>
      </c>
      <c r="D1091" t="s">
        <v>18</v>
      </c>
      <c r="E1091" t="s">
        <v>16</v>
      </c>
      <c r="F1091" t="s">
        <v>53</v>
      </c>
    </row>
    <row r="1092" spans="1:6" x14ac:dyDescent="0.3">
      <c r="A1092" t="s">
        <v>1115</v>
      </c>
      <c r="B1092" s="1">
        <v>46053.566666666666</v>
      </c>
      <c r="C1092" t="s">
        <v>7</v>
      </c>
      <c r="D1092" t="s">
        <v>22</v>
      </c>
      <c r="E1092" t="s">
        <v>19</v>
      </c>
      <c r="F1092" t="s">
        <v>10</v>
      </c>
    </row>
    <row r="1093" spans="1:6" x14ac:dyDescent="0.3">
      <c r="A1093" t="s">
        <v>1116</v>
      </c>
      <c r="B1093" s="1">
        <v>46110.095138888886</v>
      </c>
      <c r="C1093" t="s">
        <v>7</v>
      </c>
      <c r="D1093" t="s">
        <v>15</v>
      </c>
      <c r="E1093" t="s">
        <v>19</v>
      </c>
      <c r="F1093" t="s">
        <v>10</v>
      </c>
    </row>
    <row r="1094" spans="1:6" x14ac:dyDescent="0.3">
      <c r="A1094" t="s">
        <v>1117</v>
      </c>
      <c r="B1094" s="1">
        <v>46041.602777777778</v>
      </c>
      <c r="C1094" t="s">
        <v>40</v>
      </c>
      <c r="D1094" t="s">
        <v>15</v>
      </c>
      <c r="E1094" t="s">
        <v>16</v>
      </c>
      <c r="F1094" t="s">
        <v>13</v>
      </c>
    </row>
    <row r="1095" spans="1:6" x14ac:dyDescent="0.3">
      <c r="A1095" t="s">
        <v>1118</v>
      </c>
      <c r="B1095" s="1">
        <v>46038.069444444445</v>
      </c>
      <c r="C1095" t="s">
        <v>35</v>
      </c>
      <c r="D1095" t="s">
        <v>8</v>
      </c>
      <c r="E1095" t="s">
        <v>19</v>
      </c>
      <c r="F1095" t="s">
        <v>13</v>
      </c>
    </row>
    <row r="1096" spans="1:6" x14ac:dyDescent="0.3">
      <c r="A1096" t="s">
        <v>1119</v>
      </c>
      <c r="B1096" s="1">
        <v>46053.870138888888</v>
      </c>
      <c r="C1096" t="s">
        <v>7</v>
      </c>
      <c r="D1096" t="s">
        <v>22</v>
      </c>
      <c r="E1096" t="s">
        <v>19</v>
      </c>
      <c r="F1096" t="s">
        <v>20</v>
      </c>
    </row>
    <row r="1097" spans="1:6" x14ac:dyDescent="0.3">
      <c r="A1097" t="s">
        <v>1120</v>
      </c>
      <c r="B1097" s="1">
        <v>46038.770138888889</v>
      </c>
      <c r="C1097" t="s">
        <v>7</v>
      </c>
      <c r="D1097" t="s">
        <v>18</v>
      </c>
      <c r="E1097" t="s">
        <v>19</v>
      </c>
      <c r="F1097" t="s">
        <v>20</v>
      </c>
    </row>
    <row r="1098" spans="1:6" x14ac:dyDescent="0.3">
      <c r="A1098" t="s">
        <v>1121</v>
      </c>
      <c r="B1098" s="1">
        <v>46048.92083333333</v>
      </c>
      <c r="C1098" t="s">
        <v>35</v>
      </c>
      <c r="D1098" t="s">
        <v>22</v>
      </c>
      <c r="E1098" t="s">
        <v>16</v>
      </c>
      <c r="F1098" t="s">
        <v>20</v>
      </c>
    </row>
    <row r="1099" spans="1:6" x14ac:dyDescent="0.3">
      <c r="A1099" t="s">
        <v>1122</v>
      </c>
      <c r="B1099" s="1">
        <v>46058.893055555556</v>
      </c>
      <c r="C1099" t="s">
        <v>26</v>
      </c>
      <c r="D1099" t="s">
        <v>8</v>
      </c>
      <c r="E1099" t="s">
        <v>31</v>
      </c>
      <c r="F1099" t="s">
        <v>10</v>
      </c>
    </row>
    <row r="1100" spans="1:6" x14ac:dyDescent="0.3">
      <c r="A1100" t="s">
        <v>1123</v>
      </c>
      <c r="B1100" s="1">
        <v>46100.40902777778</v>
      </c>
      <c r="C1100" t="s">
        <v>40</v>
      </c>
      <c r="D1100" t="s">
        <v>8</v>
      </c>
      <c r="E1100" t="s">
        <v>16</v>
      </c>
      <c r="F1100" t="s">
        <v>20</v>
      </c>
    </row>
    <row r="1101" spans="1:6" x14ac:dyDescent="0.3">
      <c r="A1101" t="s">
        <v>1124</v>
      </c>
      <c r="B1101" s="1">
        <v>46080.863888888889</v>
      </c>
      <c r="C1101" t="s">
        <v>7</v>
      </c>
      <c r="D1101" t="s">
        <v>8</v>
      </c>
      <c r="E1101" t="s">
        <v>19</v>
      </c>
      <c r="F1101" t="s">
        <v>10</v>
      </c>
    </row>
    <row r="1102" spans="1:6" x14ac:dyDescent="0.3">
      <c r="A1102" t="s">
        <v>1125</v>
      </c>
      <c r="B1102" s="1">
        <v>46089.78125</v>
      </c>
      <c r="C1102" t="s">
        <v>7</v>
      </c>
      <c r="D1102" t="s">
        <v>22</v>
      </c>
      <c r="E1102" t="s">
        <v>19</v>
      </c>
      <c r="F1102" t="s">
        <v>10</v>
      </c>
    </row>
    <row r="1103" spans="1:6" x14ac:dyDescent="0.3">
      <c r="A1103" t="s">
        <v>1126</v>
      </c>
      <c r="B1103" s="1">
        <v>46105.361111111109</v>
      </c>
      <c r="C1103" t="s">
        <v>47</v>
      </c>
      <c r="D1103" t="s">
        <v>8</v>
      </c>
      <c r="E1103" t="s">
        <v>16</v>
      </c>
      <c r="F1103" t="s">
        <v>10</v>
      </c>
    </row>
    <row r="1104" spans="1:6" x14ac:dyDescent="0.3">
      <c r="A1104" t="s">
        <v>1127</v>
      </c>
      <c r="B1104" s="1">
        <v>46081.947916666664</v>
      </c>
      <c r="C1104" t="s">
        <v>7</v>
      </c>
      <c r="D1104" t="s">
        <v>22</v>
      </c>
      <c r="E1104" t="s">
        <v>9</v>
      </c>
      <c r="F1104" t="s">
        <v>10</v>
      </c>
    </row>
    <row r="1105" spans="1:6" x14ac:dyDescent="0.3">
      <c r="A1105" t="s">
        <v>1128</v>
      </c>
      <c r="B1105" s="1">
        <v>46074.380555555559</v>
      </c>
      <c r="C1105" t="s">
        <v>40</v>
      </c>
      <c r="D1105" t="s">
        <v>8</v>
      </c>
      <c r="E1105" t="s">
        <v>16</v>
      </c>
      <c r="F1105" t="s">
        <v>20</v>
      </c>
    </row>
    <row r="1106" spans="1:6" x14ac:dyDescent="0.3">
      <c r="A1106" t="s">
        <v>1129</v>
      </c>
      <c r="B1106" s="1">
        <v>46100.763194444444</v>
      </c>
      <c r="C1106" t="s">
        <v>7</v>
      </c>
      <c r="D1106" t="s">
        <v>18</v>
      </c>
      <c r="E1106" t="s">
        <v>19</v>
      </c>
      <c r="F1106" t="s">
        <v>53</v>
      </c>
    </row>
    <row r="1107" spans="1:6" x14ac:dyDescent="0.3">
      <c r="A1107" t="s">
        <v>1130</v>
      </c>
      <c r="B1107" s="1">
        <v>46048.919444444444</v>
      </c>
      <c r="C1107" t="s">
        <v>35</v>
      </c>
      <c r="D1107" t="s">
        <v>8</v>
      </c>
      <c r="E1107" t="s">
        <v>16</v>
      </c>
      <c r="F1107" t="s">
        <v>10</v>
      </c>
    </row>
    <row r="1108" spans="1:6" x14ac:dyDescent="0.3">
      <c r="A1108" t="s">
        <v>1131</v>
      </c>
      <c r="B1108" s="1">
        <v>46081.182638888888</v>
      </c>
      <c r="C1108" t="s">
        <v>7</v>
      </c>
      <c r="D1108" t="s">
        <v>8</v>
      </c>
      <c r="E1108" t="s">
        <v>19</v>
      </c>
      <c r="F1108" t="s">
        <v>10</v>
      </c>
    </row>
    <row r="1109" spans="1:6" x14ac:dyDescent="0.3">
      <c r="A1109" t="s">
        <v>1132</v>
      </c>
      <c r="B1109" s="1">
        <v>46076.456944444442</v>
      </c>
      <c r="C1109" t="s">
        <v>7</v>
      </c>
      <c r="D1109" t="s">
        <v>8</v>
      </c>
      <c r="E1109" t="s">
        <v>16</v>
      </c>
      <c r="F1109" t="s">
        <v>10</v>
      </c>
    </row>
    <row r="1110" spans="1:6" x14ac:dyDescent="0.3">
      <c r="A1110" t="s">
        <v>1133</v>
      </c>
      <c r="B1110" s="1">
        <v>46096.557638888888</v>
      </c>
      <c r="C1110" t="s">
        <v>7</v>
      </c>
      <c r="D1110" t="s">
        <v>8</v>
      </c>
      <c r="E1110" t="s">
        <v>19</v>
      </c>
      <c r="F1110" t="s">
        <v>20</v>
      </c>
    </row>
    <row r="1111" spans="1:6" x14ac:dyDescent="0.3">
      <c r="A1111" t="s">
        <v>1134</v>
      </c>
      <c r="B1111" s="1">
        <v>46026.938888888886</v>
      </c>
      <c r="C1111" t="s">
        <v>7</v>
      </c>
      <c r="D1111" t="s">
        <v>15</v>
      </c>
      <c r="E1111" t="s">
        <v>19</v>
      </c>
      <c r="F1111" t="s">
        <v>20</v>
      </c>
    </row>
    <row r="1112" spans="1:6" x14ac:dyDescent="0.3">
      <c r="A1112" t="s">
        <v>1135</v>
      </c>
      <c r="B1112" s="1">
        <v>46085.143750000003</v>
      </c>
      <c r="C1112" t="s">
        <v>7</v>
      </c>
      <c r="D1112" t="s">
        <v>22</v>
      </c>
      <c r="E1112" t="s">
        <v>19</v>
      </c>
      <c r="F1112" t="s">
        <v>10</v>
      </c>
    </row>
    <row r="1113" spans="1:6" x14ac:dyDescent="0.3">
      <c r="A1113" t="s">
        <v>1136</v>
      </c>
      <c r="B1113" s="1">
        <v>46055.329861111109</v>
      </c>
      <c r="C1113" t="s">
        <v>7</v>
      </c>
      <c r="D1113" t="s">
        <v>8</v>
      </c>
      <c r="E1113" t="s">
        <v>19</v>
      </c>
      <c r="F1113" t="s">
        <v>10</v>
      </c>
    </row>
    <row r="1114" spans="1:6" x14ac:dyDescent="0.3">
      <c r="A1114" t="s">
        <v>1137</v>
      </c>
      <c r="B1114" s="1">
        <v>46083.97152777778</v>
      </c>
      <c r="C1114" t="s">
        <v>7</v>
      </c>
      <c r="D1114" t="s">
        <v>15</v>
      </c>
      <c r="E1114" t="s">
        <v>19</v>
      </c>
      <c r="F1114" t="s">
        <v>10</v>
      </c>
    </row>
    <row r="1115" spans="1:6" x14ac:dyDescent="0.3">
      <c r="A1115" t="s">
        <v>1138</v>
      </c>
      <c r="B1115" s="1">
        <v>46080.792361111111</v>
      </c>
      <c r="C1115" t="s">
        <v>40</v>
      </c>
      <c r="D1115" t="s">
        <v>15</v>
      </c>
      <c r="E1115" t="s">
        <v>16</v>
      </c>
      <c r="F1115" t="s">
        <v>20</v>
      </c>
    </row>
    <row r="1116" spans="1:6" x14ac:dyDescent="0.3">
      <c r="A1116" t="s">
        <v>1139</v>
      </c>
      <c r="B1116" s="1">
        <v>46089.288888888892</v>
      </c>
      <c r="C1116" t="s">
        <v>47</v>
      </c>
      <c r="D1116" t="s">
        <v>15</v>
      </c>
      <c r="E1116" t="s">
        <v>19</v>
      </c>
      <c r="F1116" t="s">
        <v>10</v>
      </c>
    </row>
    <row r="1117" spans="1:6" x14ac:dyDescent="0.3">
      <c r="A1117" t="s">
        <v>1140</v>
      </c>
      <c r="B1117" s="1">
        <v>46102.311111111114</v>
      </c>
      <c r="C1117" t="s">
        <v>26</v>
      </c>
      <c r="D1117" t="s">
        <v>18</v>
      </c>
      <c r="E1117" t="s">
        <v>19</v>
      </c>
      <c r="F1117" t="s">
        <v>33</v>
      </c>
    </row>
    <row r="1118" spans="1:6" x14ac:dyDescent="0.3">
      <c r="A1118" t="s">
        <v>1141</v>
      </c>
      <c r="B1118" s="1">
        <v>46063.637499999997</v>
      </c>
      <c r="C1118" t="s">
        <v>7</v>
      </c>
      <c r="D1118" t="s">
        <v>15</v>
      </c>
      <c r="E1118" t="s">
        <v>19</v>
      </c>
      <c r="F1118" t="s">
        <v>10</v>
      </c>
    </row>
    <row r="1119" spans="1:6" x14ac:dyDescent="0.3">
      <c r="A1119" t="s">
        <v>1142</v>
      </c>
      <c r="B1119" s="1">
        <v>46101.717361111114</v>
      </c>
      <c r="C1119" t="s">
        <v>7</v>
      </c>
      <c r="D1119" t="s">
        <v>8</v>
      </c>
      <c r="E1119" t="s">
        <v>19</v>
      </c>
      <c r="F1119" t="s">
        <v>10</v>
      </c>
    </row>
    <row r="1120" spans="1:6" x14ac:dyDescent="0.3">
      <c r="A1120" t="s">
        <v>1143</v>
      </c>
      <c r="B1120" s="1">
        <v>46043.206944444442</v>
      </c>
      <c r="C1120" t="s">
        <v>40</v>
      </c>
      <c r="D1120" t="s">
        <v>8</v>
      </c>
      <c r="E1120" t="s">
        <v>16</v>
      </c>
      <c r="F1120" t="s">
        <v>10</v>
      </c>
    </row>
    <row r="1121" spans="1:6" x14ac:dyDescent="0.3">
      <c r="A1121" t="s">
        <v>1144</v>
      </c>
      <c r="B1121" s="1">
        <v>46070.234027777777</v>
      </c>
      <c r="C1121" t="s">
        <v>7</v>
      </c>
      <c r="D1121" t="s">
        <v>15</v>
      </c>
      <c r="E1121" t="s">
        <v>19</v>
      </c>
      <c r="F1121" t="s">
        <v>13</v>
      </c>
    </row>
    <row r="1122" spans="1:6" x14ac:dyDescent="0.3">
      <c r="A1122" t="s">
        <v>1145</v>
      </c>
      <c r="B1122" s="1">
        <v>46031.289583333331</v>
      </c>
      <c r="C1122" t="s">
        <v>7</v>
      </c>
      <c r="D1122" t="s">
        <v>18</v>
      </c>
      <c r="E1122" t="s">
        <v>19</v>
      </c>
      <c r="F1122" t="s">
        <v>10</v>
      </c>
    </row>
    <row r="1123" spans="1:6" x14ac:dyDescent="0.3">
      <c r="A1123" t="s">
        <v>1146</v>
      </c>
      <c r="B1123" s="1">
        <v>46084.995138888888</v>
      </c>
      <c r="C1123" t="s">
        <v>47</v>
      </c>
      <c r="D1123" t="s">
        <v>22</v>
      </c>
      <c r="E1123" t="s">
        <v>19</v>
      </c>
      <c r="F1123" t="s">
        <v>53</v>
      </c>
    </row>
    <row r="1124" spans="1:6" x14ac:dyDescent="0.3">
      <c r="A1124" t="s">
        <v>1147</v>
      </c>
      <c r="B1124" s="1">
        <v>46086.303472222222</v>
      </c>
      <c r="C1124" t="s">
        <v>35</v>
      </c>
      <c r="D1124" t="s">
        <v>8</v>
      </c>
      <c r="E1124" t="s">
        <v>19</v>
      </c>
      <c r="F1124" t="s">
        <v>20</v>
      </c>
    </row>
    <row r="1125" spans="1:6" x14ac:dyDescent="0.3">
      <c r="A1125" t="s">
        <v>1148</v>
      </c>
      <c r="B1125" s="1">
        <v>46074.047222222223</v>
      </c>
      <c r="C1125" t="s">
        <v>7</v>
      </c>
      <c r="D1125" t="s">
        <v>18</v>
      </c>
      <c r="E1125" t="s">
        <v>9</v>
      </c>
      <c r="F1125" t="s">
        <v>10</v>
      </c>
    </row>
    <row r="1126" spans="1:6" x14ac:dyDescent="0.3">
      <c r="A1126" t="s">
        <v>1149</v>
      </c>
      <c r="B1126" s="1">
        <v>46023.629166666666</v>
      </c>
      <c r="C1126" t="s">
        <v>7</v>
      </c>
      <c r="D1126" t="s">
        <v>18</v>
      </c>
      <c r="E1126" t="s">
        <v>19</v>
      </c>
      <c r="F1126" t="s">
        <v>13</v>
      </c>
    </row>
    <row r="1127" spans="1:6" x14ac:dyDescent="0.3">
      <c r="A1127" t="s">
        <v>1150</v>
      </c>
      <c r="B1127" s="1">
        <v>46069.931944444441</v>
      </c>
      <c r="C1127" t="s">
        <v>26</v>
      </c>
      <c r="D1127" t="s">
        <v>18</v>
      </c>
      <c r="E1127" t="s">
        <v>19</v>
      </c>
      <c r="F1127" t="s">
        <v>10</v>
      </c>
    </row>
    <row r="1128" spans="1:6" x14ac:dyDescent="0.3">
      <c r="A1128" t="s">
        <v>1151</v>
      </c>
      <c r="B1128" s="1">
        <v>46045.13958333333</v>
      </c>
      <c r="C1128" t="s">
        <v>26</v>
      </c>
      <c r="D1128" t="s">
        <v>18</v>
      </c>
      <c r="E1128" t="s">
        <v>31</v>
      </c>
      <c r="F1128" t="s">
        <v>10</v>
      </c>
    </row>
    <row r="1129" spans="1:6" x14ac:dyDescent="0.3">
      <c r="A1129" t="s">
        <v>1152</v>
      </c>
      <c r="B1129" s="1">
        <v>46074.322916666664</v>
      </c>
      <c r="C1129" t="s">
        <v>12</v>
      </c>
      <c r="D1129" t="s">
        <v>15</v>
      </c>
      <c r="E1129" t="s">
        <v>16</v>
      </c>
      <c r="F1129" t="s">
        <v>33</v>
      </c>
    </row>
    <row r="1130" spans="1:6" x14ac:dyDescent="0.3">
      <c r="A1130" t="s">
        <v>1153</v>
      </c>
      <c r="B1130" s="1">
        <v>46037.336111111108</v>
      </c>
      <c r="C1130" t="s">
        <v>7</v>
      </c>
      <c r="D1130" t="s">
        <v>18</v>
      </c>
      <c r="E1130" t="s">
        <v>16</v>
      </c>
      <c r="F1130" t="s">
        <v>10</v>
      </c>
    </row>
    <row r="1131" spans="1:6" x14ac:dyDescent="0.3">
      <c r="A1131" t="s">
        <v>1154</v>
      </c>
      <c r="B1131" s="1">
        <v>46082.179166666669</v>
      </c>
      <c r="C1131" t="s">
        <v>26</v>
      </c>
      <c r="D1131" t="s">
        <v>15</v>
      </c>
      <c r="E1131" t="s">
        <v>19</v>
      </c>
      <c r="F1131" t="s">
        <v>20</v>
      </c>
    </row>
    <row r="1132" spans="1:6" x14ac:dyDescent="0.3">
      <c r="A1132" t="s">
        <v>1155</v>
      </c>
      <c r="B1132" s="1">
        <v>46091.035416666666</v>
      </c>
      <c r="C1132" t="s">
        <v>7</v>
      </c>
      <c r="D1132" t="s">
        <v>8</v>
      </c>
      <c r="E1132" t="s">
        <v>19</v>
      </c>
      <c r="F1132" t="s">
        <v>10</v>
      </c>
    </row>
    <row r="1133" spans="1:6" x14ac:dyDescent="0.3">
      <c r="A1133" t="s">
        <v>1156</v>
      </c>
      <c r="B1133" s="1">
        <v>46095.872916666667</v>
      </c>
      <c r="C1133" t="s">
        <v>7</v>
      </c>
      <c r="D1133" t="s">
        <v>22</v>
      </c>
      <c r="E1133" t="s">
        <v>31</v>
      </c>
      <c r="F1133" t="s">
        <v>20</v>
      </c>
    </row>
    <row r="1134" spans="1:6" x14ac:dyDescent="0.3">
      <c r="A1134" t="s">
        <v>1157</v>
      </c>
      <c r="B1134" s="1">
        <v>46072.329861111109</v>
      </c>
      <c r="C1134" t="s">
        <v>26</v>
      </c>
      <c r="D1134" t="s">
        <v>22</v>
      </c>
      <c r="E1134" t="s">
        <v>19</v>
      </c>
      <c r="F1134" t="s">
        <v>53</v>
      </c>
    </row>
    <row r="1135" spans="1:6" x14ac:dyDescent="0.3">
      <c r="A1135" t="s">
        <v>1158</v>
      </c>
      <c r="B1135" s="1">
        <v>46061.663194444445</v>
      </c>
      <c r="C1135" t="s">
        <v>26</v>
      </c>
      <c r="D1135" t="s">
        <v>22</v>
      </c>
      <c r="E1135" t="s">
        <v>16</v>
      </c>
      <c r="F1135" t="s">
        <v>20</v>
      </c>
    </row>
    <row r="1136" spans="1:6" x14ac:dyDescent="0.3">
      <c r="A1136" t="s">
        <v>1159</v>
      </c>
      <c r="B1136" s="1">
        <v>46113.884722222225</v>
      </c>
      <c r="C1136" t="s">
        <v>35</v>
      </c>
      <c r="D1136" t="s">
        <v>8</v>
      </c>
      <c r="E1136" t="s">
        <v>16</v>
      </c>
      <c r="F1136" t="s">
        <v>10</v>
      </c>
    </row>
    <row r="1137" spans="1:6" x14ac:dyDescent="0.3">
      <c r="A1137" t="s">
        <v>1160</v>
      </c>
      <c r="B1137" s="1">
        <v>46075.162499999999</v>
      </c>
      <c r="C1137" t="s">
        <v>7</v>
      </c>
      <c r="D1137" t="s">
        <v>15</v>
      </c>
      <c r="E1137" t="s">
        <v>19</v>
      </c>
      <c r="F1137" t="s">
        <v>10</v>
      </c>
    </row>
    <row r="1138" spans="1:6" x14ac:dyDescent="0.3">
      <c r="A1138" t="s">
        <v>1161</v>
      </c>
      <c r="B1138" s="1">
        <v>46034.925000000003</v>
      </c>
      <c r="C1138" t="s">
        <v>26</v>
      </c>
      <c r="D1138" t="s">
        <v>22</v>
      </c>
      <c r="E1138" t="s">
        <v>19</v>
      </c>
      <c r="F1138" t="s">
        <v>10</v>
      </c>
    </row>
    <row r="1139" spans="1:6" x14ac:dyDescent="0.3">
      <c r="A1139" t="s">
        <v>1162</v>
      </c>
      <c r="B1139" s="1">
        <v>46034.675694444442</v>
      </c>
      <c r="C1139" t="s">
        <v>7</v>
      </c>
      <c r="D1139" t="s">
        <v>22</v>
      </c>
      <c r="E1139" t="s">
        <v>19</v>
      </c>
      <c r="F1139" t="s">
        <v>53</v>
      </c>
    </row>
    <row r="1140" spans="1:6" x14ac:dyDescent="0.3">
      <c r="A1140" t="s">
        <v>1163</v>
      </c>
      <c r="B1140" s="1">
        <v>46066.986111111109</v>
      </c>
      <c r="C1140" t="s">
        <v>7</v>
      </c>
      <c r="D1140" t="s">
        <v>22</v>
      </c>
      <c r="E1140" t="s">
        <v>19</v>
      </c>
      <c r="F1140" t="s">
        <v>20</v>
      </c>
    </row>
    <row r="1141" spans="1:6" x14ac:dyDescent="0.3">
      <c r="A1141" t="s">
        <v>1164</v>
      </c>
      <c r="B1141" s="1">
        <v>46038.839583333334</v>
      </c>
      <c r="C1141" t="s">
        <v>7</v>
      </c>
      <c r="D1141" t="s">
        <v>18</v>
      </c>
      <c r="E1141" t="s">
        <v>19</v>
      </c>
      <c r="F1141" t="s">
        <v>10</v>
      </c>
    </row>
    <row r="1142" spans="1:6" x14ac:dyDescent="0.3">
      <c r="A1142" t="s">
        <v>1165</v>
      </c>
      <c r="B1142" s="1">
        <v>46087.79791666667</v>
      </c>
      <c r="C1142" t="s">
        <v>12</v>
      </c>
      <c r="D1142" t="s">
        <v>8</v>
      </c>
      <c r="E1142" t="s">
        <v>19</v>
      </c>
      <c r="F1142" t="s">
        <v>33</v>
      </c>
    </row>
    <row r="1143" spans="1:6" x14ac:dyDescent="0.3">
      <c r="A1143" t="s">
        <v>1166</v>
      </c>
      <c r="B1143" s="1">
        <v>46083.791666666664</v>
      </c>
      <c r="C1143" t="s">
        <v>12</v>
      </c>
      <c r="D1143" t="s">
        <v>18</v>
      </c>
      <c r="E1143" t="s">
        <v>9</v>
      </c>
      <c r="F1143" t="s">
        <v>10</v>
      </c>
    </row>
    <row r="1144" spans="1:6" x14ac:dyDescent="0.3">
      <c r="A1144" t="s">
        <v>1167</v>
      </c>
      <c r="B1144" s="1">
        <v>46054.173611111109</v>
      </c>
      <c r="C1144" t="s">
        <v>7</v>
      </c>
      <c r="D1144" t="s">
        <v>18</v>
      </c>
      <c r="E1144" t="s">
        <v>19</v>
      </c>
      <c r="F1144" t="s">
        <v>20</v>
      </c>
    </row>
    <row r="1145" spans="1:6" x14ac:dyDescent="0.3">
      <c r="A1145" t="s">
        <v>1168</v>
      </c>
      <c r="B1145" s="1">
        <v>46062.695138888892</v>
      </c>
      <c r="C1145" t="s">
        <v>7</v>
      </c>
      <c r="D1145" t="s">
        <v>22</v>
      </c>
      <c r="E1145" t="s">
        <v>19</v>
      </c>
      <c r="F1145" t="s">
        <v>20</v>
      </c>
    </row>
    <row r="1146" spans="1:6" x14ac:dyDescent="0.3">
      <c r="A1146" t="s">
        <v>1169</v>
      </c>
      <c r="B1146" s="1">
        <v>46063.910416666666</v>
      </c>
      <c r="C1146" t="s">
        <v>12</v>
      </c>
      <c r="D1146" t="s">
        <v>15</v>
      </c>
      <c r="E1146" t="s">
        <v>9</v>
      </c>
      <c r="F1146" t="s">
        <v>10</v>
      </c>
    </row>
    <row r="1147" spans="1:6" x14ac:dyDescent="0.3">
      <c r="A1147" t="s">
        <v>1170</v>
      </c>
      <c r="B1147" s="1">
        <v>46063.351388888892</v>
      </c>
      <c r="C1147" t="s">
        <v>7</v>
      </c>
      <c r="D1147" t="s">
        <v>18</v>
      </c>
      <c r="E1147" t="s">
        <v>19</v>
      </c>
      <c r="F1147" t="s">
        <v>33</v>
      </c>
    </row>
    <row r="1148" spans="1:6" x14ac:dyDescent="0.3">
      <c r="A1148" t="s">
        <v>1171</v>
      </c>
      <c r="B1148" s="1">
        <v>46032.634722222225</v>
      </c>
      <c r="C1148" t="s">
        <v>7</v>
      </c>
      <c r="D1148" t="s">
        <v>8</v>
      </c>
      <c r="E1148" t="s">
        <v>19</v>
      </c>
      <c r="F1148" t="s">
        <v>20</v>
      </c>
    </row>
    <row r="1149" spans="1:6" x14ac:dyDescent="0.3">
      <c r="A1149" t="s">
        <v>1172</v>
      </c>
      <c r="B1149" s="1">
        <v>46094.39166666667</v>
      </c>
      <c r="C1149" t="s">
        <v>26</v>
      </c>
      <c r="D1149" t="s">
        <v>18</v>
      </c>
      <c r="E1149" t="s">
        <v>16</v>
      </c>
      <c r="F1149" t="s">
        <v>10</v>
      </c>
    </row>
    <row r="1150" spans="1:6" x14ac:dyDescent="0.3">
      <c r="A1150" t="s">
        <v>1173</v>
      </c>
      <c r="B1150" s="1">
        <v>46111.463194444441</v>
      </c>
      <c r="C1150" t="s">
        <v>47</v>
      </c>
      <c r="D1150" t="s">
        <v>18</v>
      </c>
      <c r="E1150" t="s">
        <v>9</v>
      </c>
      <c r="F1150" t="s">
        <v>20</v>
      </c>
    </row>
    <row r="1151" spans="1:6" x14ac:dyDescent="0.3">
      <c r="A1151" t="s">
        <v>1174</v>
      </c>
      <c r="B1151" s="1">
        <v>46056.800694444442</v>
      </c>
      <c r="C1151" t="s">
        <v>7</v>
      </c>
      <c r="D1151" t="s">
        <v>8</v>
      </c>
      <c r="E1151" t="s">
        <v>19</v>
      </c>
      <c r="F1151" t="s">
        <v>13</v>
      </c>
    </row>
    <row r="1152" spans="1:6" x14ac:dyDescent="0.3">
      <c r="A1152" t="s">
        <v>1175</v>
      </c>
      <c r="B1152" s="1">
        <v>46106.756944444445</v>
      </c>
      <c r="C1152" t="s">
        <v>26</v>
      </c>
      <c r="D1152" t="s">
        <v>8</v>
      </c>
      <c r="E1152" t="s">
        <v>19</v>
      </c>
      <c r="F1152" t="s">
        <v>20</v>
      </c>
    </row>
    <row r="1153" spans="1:6" x14ac:dyDescent="0.3">
      <c r="A1153" t="s">
        <v>1176</v>
      </c>
      <c r="B1153" s="1">
        <v>46093.359722222223</v>
      </c>
      <c r="C1153" t="s">
        <v>12</v>
      </c>
      <c r="D1153" t="s">
        <v>8</v>
      </c>
      <c r="E1153" t="s">
        <v>19</v>
      </c>
      <c r="F1153" t="s">
        <v>10</v>
      </c>
    </row>
    <row r="1154" spans="1:6" x14ac:dyDescent="0.3">
      <c r="A1154" t="s">
        <v>1177</v>
      </c>
      <c r="B1154" s="1">
        <v>46094.886111111111</v>
      </c>
      <c r="C1154" t="s">
        <v>7</v>
      </c>
      <c r="D1154" t="s">
        <v>22</v>
      </c>
      <c r="E1154" t="s">
        <v>19</v>
      </c>
      <c r="F1154" t="s">
        <v>13</v>
      </c>
    </row>
    <row r="1155" spans="1:6" x14ac:dyDescent="0.3">
      <c r="A1155" t="s">
        <v>1178</v>
      </c>
      <c r="B1155" s="1">
        <v>46089.145138888889</v>
      </c>
      <c r="C1155" t="s">
        <v>7</v>
      </c>
      <c r="D1155" t="s">
        <v>18</v>
      </c>
      <c r="E1155" t="s">
        <v>19</v>
      </c>
      <c r="F1155" t="s">
        <v>20</v>
      </c>
    </row>
    <row r="1156" spans="1:6" x14ac:dyDescent="0.3">
      <c r="A1156" t="s">
        <v>1179</v>
      </c>
      <c r="B1156" s="1">
        <v>46052.908333333333</v>
      </c>
      <c r="C1156" t="s">
        <v>7</v>
      </c>
      <c r="D1156" t="s">
        <v>15</v>
      </c>
      <c r="E1156" t="s">
        <v>19</v>
      </c>
      <c r="F1156" t="s">
        <v>20</v>
      </c>
    </row>
    <row r="1157" spans="1:6" x14ac:dyDescent="0.3">
      <c r="A1157" t="s">
        <v>1180</v>
      </c>
      <c r="B1157" s="1">
        <v>46062.543055555558</v>
      </c>
      <c r="C1157" t="s">
        <v>7</v>
      </c>
      <c r="D1157" t="s">
        <v>22</v>
      </c>
      <c r="E1157" t="s">
        <v>19</v>
      </c>
      <c r="F1157" t="s">
        <v>33</v>
      </c>
    </row>
    <row r="1158" spans="1:6" x14ac:dyDescent="0.3">
      <c r="A1158" t="s">
        <v>1181</v>
      </c>
      <c r="B1158" s="1">
        <v>46089.11041666667</v>
      </c>
      <c r="C1158" t="s">
        <v>26</v>
      </c>
      <c r="D1158" t="s">
        <v>8</v>
      </c>
      <c r="E1158" t="s">
        <v>31</v>
      </c>
      <c r="F1158" t="s">
        <v>13</v>
      </c>
    </row>
    <row r="1159" spans="1:6" x14ac:dyDescent="0.3">
      <c r="A1159" t="s">
        <v>1182</v>
      </c>
      <c r="B1159" s="1">
        <v>46099.80972222222</v>
      </c>
      <c r="C1159" t="s">
        <v>7</v>
      </c>
      <c r="D1159" t="s">
        <v>18</v>
      </c>
      <c r="E1159" t="s">
        <v>19</v>
      </c>
      <c r="F1159" t="s">
        <v>20</v>
      </c>
    </row>
    <row r="1160" spans="1:6" x14ac:dyDescent="0.3">
      <c r="A1160" t="s">
        <v>1183</v>
      </c>
      <c r="B1160" s="1">
        <v>46064.961805555555</v>
      </c>
      <c r="C1160" t="s">
        <v>7</v>
      </c>
      <c r="D1160" t="s">
        <v>18</v>
      </c>
      <c r="E1160" t="s">
        <v>19</v>
      </c>
      <c r="F1160" t="s">
        <v>13</v>
      </c>
    </row>
    <row r="1161" spans="1:6" x14ac:dyDescent="0.3">
      <c r="A1161" t="s">
        <v>1184</v>
      </c>
      <c r="B1161" s="1">
        <v>46105.03402777778</v>
      </c>
      <c r="C1161" t="s">
        <v>7</v>
      </c>
      <c r="D1161" t="s">
        <v>22</v>
      </c>
      <c r="E1161" t="s">
        <v>19</v>
      </c>
      <c r="F1161" t="s">
        <v>10</v>
      </c>
    </row>
    <row r="1162" spans="1:6" x14ac:dyDescent="0.3">
      <c r="A1162" t="s">
        <v>1185</v>
      </c>
      <c r="B1162" s="1">
        <v>46023.544444444444</v>
      </c>
      <c r="C1162" t="s">
        <v>7</v>
      </c>
      <c r="D1162" t="s">
        <v>18</v>
      </c>
      <c r="E1162" t="s">
        <v>19</v>
      </c>
      <c r="F1162" t="s">
        <v>33</v>
      </c>
    </row>
    <row r="1163" spans="1:6" x14ac:dyDescent="0.3">
      <c r="A1163" t="s">
        <v>1186</v>
      </c>
      <c r="B1163" s="1">
        <v>46081.339583333334</v>
      </c>
      <c r="C1163" t="s">
        <v>7</v>
      </c>
      <c r="D1163" t="s">
        <v>15</v>
      </c>
      <c r="E1163" t="s">
        <v>19</v>
      </c>
      <c r="F1163" t="s">
        <v>20</v>
      </c>
    </row>
    <row r="1164" spans="1:6" x14ac:dyDescent="0.3">
      <c r="A1164" t="s">
        <v>1187</v>
      </c>
      <c r="B1164" s="1">
        <v>46045.009027777778</v>
      </c>
      <c r="C1164" t="s">
        <v>26</v>
      </c>
      <c r="D1164" t="s">
        <v>18</v>
      </c>
      <c r="E1164" t="s">
        <v>19</v>
      </c>
      <c r="F1164" t="s">
        <v>20</v>
      </c>
    </row>
    <row r="1165" spans="1:6" x14ac:dyDescent="0.3">
      <c r="A1165" t="s">
        <v>1188</v>
      </c>
      <c r="B1165" s="1">
        <v>46035.252083333333</v>
      </c>
      <c r="C1165" t="s">
        <v>26</v>
      </c>
      <c r="D1165" t="s">
        <v>8</v>
      </c>
      <c r="E1165" t="s">
        <v>31</v>
      </c>
      <c r="F1165" t="s">
        <v>10</v>
      </c>
    </row>
    <row r="1166" spans="1:6" x14ac:dyDescent="0.3">
      <c r="A1166" t="s">
        <v>1189</v>
      </c>
      <c r="B1166" s="1">
        <v>46079.268750000003</v>
      </c>
      <c r="C1166" t="s">
        <v>40</v>
      </c>
      <c r="D1166" t="s">
        <v>8</v>
      </c>
      <c r="E1166" t="s">
        <v>16</v>
      </c>
      <c r="F1166" t="s">
        <v>10</v>
      </c>
    </row>
    <row r="1167" spans="1:6" x14ac:dyDescent="0.3">
      <c r="A1167" t="s">
        <v>1190</v>
      </c>
      <c r="B1167" s="1">
        <v>46073.161111111112</v>
      </c>
      <c r="C1167" t="s">
        <v>7</v>
      </c>
      <c r="D1167" t="s">
        <v>18</v>
      </c>
      <c r="E1167" t="s">
        <v>31</v>
      </c>
      <c r="F1167" t="s">
        <v>33</v>
      </c>
    </row>
    <row r="1168" spans="1:6" x14ac:dyDescent="0.3">
      <c r="A1168" t="s">
        <v>1191</v>
      </c>
      <c r="B1168" s="1">
        <v>46089.449305555558</v>
      </c>
      <c r="C1168" t="s">
        <v>12</v>
      </c>
      <c r="D1168" t="s">
        <v>18</v>
      </c>
      <c r="E1168" t="s">
        <v>19</v>
      </c>
      <c r="F1168" t="s">
        <v>33</v>
      </c>
    </row>
    <row r="1169" spans="1:6" x14ac:dyDescent="0.3">
      <c r="A1169" t="s">
        <v>1192</v>
      </c>
      <c r="B1169" s="1">
        <v>46106.443749999999</v>
      </c>
      <c r="C1169" t="s">
        <v>35</v>
      </c>
      <c r="D1169" t="s">
        <v>15</v>
      </c>
      <c r="E1169" t="s">
        <v>19</v>
      </c>
      <c r="F1169" t="s">
        <v>10</v>
      </c>
    </row>
    <row r="1170" spans="1:6" x14ac:dyDescent="0.3">
      <c r="A1170" t="s">
        <v>1193</v>
      </c>
      <c r="B1170" s="1">
        <v>46053.561111111114</v>
      </c>
      <c r="C1170" t="s">
        <v>47</v>
      </c>
      <c r="D1170" t="s">
        <v>22</v>
      </c>
      <c r="E1170" t="s">
        <v>9</v>
      </c>
      <c r="F1170" t="s">
        <v>10</v>
      </c>
    </row>
    <row r="1171" spans="1:6" x14ac:dyDescent="0.3">
      <c r="A1171" t="s">
        <v>1194</v>
      </c>
      <c r="B1171" s="1">
        <v>46110.931944444441</v>
      </c>
      <c r="C1171" t="s">
        <v>26</v>
      </c>
      <c r="D1171" t="s">
        <v>22</v>
      </c>
      <c r="E1171" t="s">
        <v>31</v>
      </c>
      <c r="F1171" t="s">
        <v>10</v>
      </c>
    </row>
    <row r="1172" spans="1:6" x14ac:dyDescent="0.3">
      <c r="A1172" t="s">
        <v>1195</v>
      </c>
      <c r="B1172" s="1">
        <v>46037.112500000003</v>
      </c>
      <c r="C1172" t="s">
        <v>35</v>
      </c>
      <c r="D1172" t="s">
        <v>18</v>
      </c>
      <c r="E1172" t="s">
        <v>19</v>
      </c>
      <c r="F1172" t="s">
        <v>20</v>
      </c>
    </row>
    <row r="1173" spans="1:6" x14ac:dyDescent="0.3">
      <c r="A1173" t="s">
        <v>1196</v>
      </c>
      <c r="B1173" s="1">
        <v>46047.224999999999</v>
      </c>
      <c r="C1173" t="s">
        <v>7</v>
      </c>
      <c r="D1173" t="s">
        <v>15</v>
      </c>
      <c r="E1173" t="s">
        <v>19</v>
      </c>
      <c r="F1173" t="s">
        <v>13</v>
      </c>
    </row>
    <row r="1174" spans="1:6" x14ac:dyDescent="0.3">
      <c r="A1174" t="s">
        <v>1197</v>
      </c>
      <c r="B1174" s="1">
        <v>46036.946527777778</v>
      </c>
      <c r="C1174" t="s">
        <v>26</v>
      </c>
      <c r="D1174" t="s">
        <v>18</v>
      </c>
      <c r="E1174" t="s">
        <v>31</v>
      </c>
      <c r="F1174" t="s">
        <v>20</v>
      </c>
    </row>
    <row r="1175" spans="1:6" x14ac:dyDescent="0.3">
      <c r="A1175" t="s">
        <v>1198</v>
      </c>
      <c r="B1175" s="1">
        <v>46113.459722222222</v>
      </c>
      <c r="C1175" t="s">
        <v>40</v>
      </c>
      <c r="D1175" t="s">
        <v>8</v>
      </c>
      <c r="E1175" t="s">
        <v>16</v>
      </c>
      <c r="F1175" t="s">
        <v>10</v>
      </c>
    </row>
    <row r="1176" spans="1:6" x14ac:dyDescent="0.3">
      <c r="A1176" t="s">
        <v>1199</v>
      </c>
      <c r="B1176" s="1">
        <v>46038.772222222222</v>
      </c>
      <c r="C1176" t="s">
        <v>7</v>
      </c>
      <c r="D1176" t="s">
        <v>18</v>
      </c>
      <c r="E1176" t="s">
        <v>19</v>
      </c>
      <c r="F1176" t="s">
        <v>10</v>
      </c>
    </row>
    <row r="1177" spans="1:6" x14ac:dyDescent="0.3">
      <c r="A1177" t="s">
        <v>1200</v>
      </c>
      <c r="B1177" s="1">
        <v>46037.921527777777</v>
      </c>
      <c r="C1177" t="s">
        <v>7</v>
      </c>
      <c r="D1177" t="s">
        <v>22</v>
      </c>
      <c r="E1177" t="s">
        <v>9</v>
      </c>
      <c r="F1177" t="s">
        <v>10</v>
      </c>
    </row>
    <row r="1178" spans="1:6" x14ac:dyDescent="0.3">
      <c r="A1178" t="s">
        <v>1201</v>
      </c>
      <c r="B1178" s="1">
        <v>46079.888194444444</v>
      </c>
      <c r="C1178" t="s">
        <v>7</v>
      </c>
      <c r="D1178" t="s">
        <v>8</v>
      </c>
      <c r="E1178" t="s">
        <v>31</v>
      </c>
      <c r="F1178" t="s">
        <v>20</v>
      </c>
    </row>
    <row r="1179" spans="1:6" x14ac:dyDescent="0.3">
      <c r="A1179" t="s">
        <v>1202</v>
      </c>
      <c r="B1179" s="1">
        <v>46025.879861111112</v>
      </c>
      <c r="C1179" t="s">
        <v>7</v>
      </c>
      <c r="D1179" t="s">
        <v>22</v>
      </c>
      <c r="E1179" t="s">
        <v>16</v>
      </c>
      <c r="F1179" t="s">
        <v>33</v>
      </c>
    </row>
    <row r="1180" spans="1:6" x14ac:dyDescent="0.3">
      <c r="A1180" t="s">
        <v>1203</v>
      </c>
      <c r="B1180" s="1">
        <v>46047.962500000001</v>
      </c>
      <c r="C1180" t="s">
        <v>47</v>
      </c>
      <c r="D1180" t="s">
        <v>8</v>
      </c>
      <c r="E1180" t="s">
        <v>16</v>
      </c>
      <c r="F1180" t="s">
        <v>20</v>
      </c>
    </row>
    <row r="1181" spans="1:6" x14ac:dyDescent="0.3">
      <c r="A1181" t="s">
        <v>1204</v>
      </c>
      <c r="B1181" s="1">
        <v>46065.905555555553</v>
      </c>
      <c r="C1181" t="s">
        <v>35</v>
      </c>
      <c r="D1181" t="s">
        <v>18</v>
      </c>
      <c r="E1181" t="s">
        <v>31</v>
      </c>
      <c r="F1181" t="s">
        <v>33</v>
      </c>
    </row>
    <row r="1182" spans="1:6" x14ac:dyDescent="0.3">
      <c r="A1182" t="s">
        <v>1205</v>
      </c>
      <c r="B1182" s="1">
        <v>46024.845833333333</v>
      </c>
      <c r="C1182" t="s">
        <v>12</v>
      </c>
      <c r="D1182" t="s">
        <v>8</v>
      </c>
      <c r="E1182" t="s">
        <v>9</v>
      </c>
      <c r="F1182" t="s">
        <v>33</v>
      </c>
    </row>
    <row r="1183" spans="1:6" x14ac:dyDescent="0.3">
      <c r="A1183" t="s">
        <v>1206</v>
      </c>
      <c r="B1183" s="1">
        <v>46070.927083333336</v>
      </c>
      <c r="C1183" t="s">
        <v>7</v>
      </c>
      <c r="D1183" t="s">
        <v>8</v>
      </c>
      <c r="E1183" t="s">
        <v>9</v>
      </c>
      <c r="F1183" t="s">
        <v>10</v>
      </c>
    </row>
    <row r="1184" spans="1:6" x14ac:dyDescent="0.3">
      <c r="A1184" t="s">
        <v>1207</v>
      </c>
      <c r="B1184" s="1">
        <v>46052.208333333336</v>
      </c>
      <c r="C1184" t="s">
        <v>7</v>
      </c>
      <c r="D1184" t="s">
        <v>18</v>
      </c>
      <c r="E1184" t="s">
        <v>31</v>
      </c>
      <c r="F1184" t="s">
        <v>13</v>
      </c>
    </row>
    <row r="1185" spans="1:6" x14ac:dyDescent="0.3">
      <c r="A1185" t="s">
        <v>1208</v>
      </c>
      <c r="B1185" s="1">
        <v>46026.121527777781</v>
      </c>
      <c r="C1185" t="s">
        <v>7</v>
      </c>
      <c r="D1185" t="s">
        <v>22</v>
      </c>
      <c r="E1185" t="s">
        <v>16</v>
      </c>
      <c r="F1185" t="s">
        <v>10</v>
      </c>
    </row>
    <row r="1186" spans="1:6" x14ac:dyDescent="0.3">
      <c r="A1186" t="s">
        <v>1209</v>
      </c>
      <c r="B1186" s="1">
        <v>46054.893055555556</v>
      </c>
      <c r="C1186" t="s">
        <v>7</v>
      </c>
      <c r="D1186" t="s">
        <v>15</v>
      </c>
      <c r="E1186" t="s">
        <v>19</v>
      </c>
      <c r="F1186" t="s">
        <v>33</v>
      </c>
    </row>
    <row r="1187" spans="1:6" x14ac:dyDescent="0.3">
      <c r="A1187" t="s">
        <v>1210</v>
      </c>
      <c r="B1187" s="1">
        <v>46098.224305555559</v>
      </c>
      <c r="C1187" t="s">
        <v>7</v>
      </c>
      <c r="D1187" t="s">
        <v>15</v>
      </c>
      <c r="E1187" t="s">
        <v>19</v>
      </c>
      <c r="F1187" t="s">
        <v>10</v>
      </c>
    </row>
    <row r="1188" spans="1:6" x14ac:dyDescent="0.3">
      <c r="A1188" t="s">
        <v>1211</v>
      </c>
      <c r="B1188" s="1">
        <v>46042.352777777778</v>
      </c>
      <c r="C1188" t="s">
        <v>40</v>
      </c>
      <c r="D1188" t="s">
        <v>22</v>
      </c>
      <c r="E1188" t="s">
        <v>16</v>
      </c>
      <c r="F1188" t="s">
        <v>20</v>
      </c>
    </row>
    <row r="1189" spans="1:6" x14ac:dyDescent="0.3">
      <c r="A1189" t="s">
        <v>1212</v>
      </c>
      <c r="B1189" s="1">
        <v>46023.143750000003</v>
      </c>
      <c r="C1189" t="s">
        <v>12</v>
      </c>
      <c r="D1189" t="s">
        <v>22</v>
      </c>
      <c r="E1189" t="s">
        <v>16</v>
      </c>
      <c r="F1189" t="s">
        <v>10</v>
      </c>
    </row>
    <row r="1190" spans="1:6" x14ac:dyDescent="0.3">
      <c r="A1190" t="s">
        <v>1213</v>
      </c>
      <c r="B1190" s="1">
        <v>46060.070138888892</v>
      </c>
      <c r="C1190" t="s">
        <v>35</v>
      </c>
      <c r="D1190" t="s">
        <v>15</v>
      </c>
      <c r="E1190" t="s">
        <v>16</v>
      </c>
      <c r="F1190" t="s">
        <v>20</v>
      </c>
    </row>
    <row r="1191" spans="1:6" x14ac:dyDescent="0.3">
      <c r="A1191" t="s">
        <v>1214</v>
      </c>
      <c r="B1191" s="1">
        <v>46072.292361111111</v>
      </c>
      <c r="C1191" t="s">
        <v>40</v>
      </c>
      <c r="D1191" t="s">
        <v>22</v>
      </c>
      <c r="E1191" t="s">
        <v>16</v>
      </c>
      <c r="F1191" t="s">
        <v>20</v>
      </c>
    </row>
    <row r="1192" spans="1:6" x14ac:dyDescent="0.3">
      <c r="A1192" t="s">
        <v>1215</v>
      </c>
      <c r="B1192" s="1">
        <v>46068.958333333336</v>
      </c>
      <c r="C1192" t="s">
        <v>35</v>
      </c>
      <c r="D1192" t="s">
        <v>22</v>
      </c>
      <c r="E1192" t="s">
        <v>19</v>
      </c>
      <c r="F1192" t="s">
        <v>10</v>
      </c>
    </row>
    <row r="1193" spans="1:6" x14ac:dyDescent="0.3">
      <c r="A1193" t="s">
        <v>1216</v>
      </c>
      <c r="B1193" s="1">
        <v>46103.896527777775</v>
      </c>
      <c r="C1193" t="s">
        <v>7</v>
      </c>
      <c r="D1193" t="s">
        <v>18</v>
      </c>
      <c r="E1193" t="s">
        <v>31</v>
      </c>
      <c r="F1193" t="s">
        <v>10</v>
      </c>
    </row>
    <row r="1194" spans="1:6" x14ac:dyDescent="0.3">
      <c r="A1194" t="s">
        <v>1217</v>
      </c>
      <c r="B1194" s="1">
        <v>46092.601388888892</v>
      </c>
      <c r="C1194" t="s">
        <v>7</v>
      </c>
      <c r="D1194" t="s">
        <v>18</v>
      </c>
      <c r="E1194" t="s">
        <v>19</v>
      </c>
      <c r="F1194" t="s">
        <v>20</v>
      </c>
    </row>
    <row r="1195" spans="1:6" x14ac:dyDescent="0.3">
      <c r="A1195" t="s">
        <v>1218</v>
      </c>
      <c r="B1195" s="1">
        <v>46063.052777777775</v>
      </c>
      <c r="C1195" t="s">
        <v>7</v>
      </c>
      <c r="D1195" t="s">
        <v>15</v>
      </c>
      <c r="E1195" t="s">
        <v>19</v>
      </c>
      <c r="F1195" t="s">
        <v>13</v>
      </c>
    </row>
    <row r="1196" spans="1:6" x14ac:dyDescent="0.3">
      <c r="A1196" t="s">
        <v>1219</v>
      </c>
      <c r="B1196" s="1">
        <v>46037.744444444441</v>
      </c>
      <c r="C1196" t="s">
        <v>40</v>
      </c>
      <c r="D1196" t="s">
        <v>15</v>
      </c>
      <c r="E1196" t="s">
        <v>16</v>
      </c>
      <c r="F1196" t="s">
        <v>20</v>
      </c>
    </row>
    <row r="1197" spans="1:6" x14ac:dyDescent="0.3">
      <c r="A1197" t="s">
        <v>1220</v>
      </c>
      <c r="B1197" s="1">
        <v>46112.8125</v>
      </c>
      <c r="C1197" t="s">
        <v>7</v>
      </c>
      <c r="D1197" t="s">
        <v>18</v>
      </c>
      <c r="E1197" t="s">
        <v>19</v>
      </c>
      <c r="F1197" t="s">
        <v>10</v>
      </c>
    </row>
    <row r="1198" spans="1:6" x14ac:dyDescent="0.3">
      <c r="A1198" t="s">
        <v>1221</v>
      </c>
      <c r="B1198" s="1">
        <v>46097.522916666669</v>
      </c>
      <c r="C1198" t="s">
        <v>35</v>
      </c>
      <c r="D1198" t="s">
        <v>22</v>
      </c>
      <c r="E1198" t="s">
        <v>19</v>
      </c>
      <c r="F1198" t="s">
        <v>10</v>
      </c>
    </row>
    <row r="1199" spans="1:6" x14ac:dyDescent="0.3">
      <c r="A1199" t="s">
        <v>1222</v>
      </c>
      <c r="B1199" s="1">
        <v>46083.757638888892</v>
      </c>
      <c r="C1199" t="s">
        <v>7</v>
      </c>
      <c r="D1199" t="s">
        <v>18</v>
      </c>
      <c r="E1199" t="s">
        <v>19</v>
      </c>
      <c r="F1199" t="s">
        <v>20</v>
      </c>
    </row>
    <row r="1200" spans="1:6" x14ac:dyDescent="0.3">
      <c r="A1200" t="s">
        <v>1223</v>
      </c>
      <c r="B1200" s="1">
        <v>46112.987500000003</v>
      </c>
      <c r="C1200" t="s">
        <v>12</v>
      </c>
      <c r="D1200" t="s">
        <v>15</v>
      </c>
      <c r="E1200" t="s">
        <v>31</v>
      </c>
      <c r="F1200" t="s">
        <v>10</v>
      </c>
    </row>
    <row r="1201" spans="1:6" x14ac:dyDescent="0.3">
      <c r="A1201" t="s">
        <v>1224</v>
      </c>
      <c r="B1201" s="1">
        <v>46028.207638888889</v>
      </c>
      <c r="C1201" t="s">
        <v>26</v>
      </c>
      <c r="D1201" t="s">
        <v>8</v>
      </c>
      <c r="E1201" t="s">
        <v>31</v>
      </c>
      <c r="F1201" t="s">
        <v>20</v>
      </c>
    </row>
    <row r="1202" spans="1:6" x14ac:dyDescent="0.3">
      <c r="A1202" t="s">
        <v>1225</v>
      </c>
      <c r="B1202" s="1">
        <v>46055.279166666667</v>
      </c>
      <c r="C1202" t="s">
        <v>12</v>
      </c>
      <c r="D1202" t="s">
        <v>18</v>
      </c>
      <c r="E1202" t="s">
        <v>19</v>
      </c>
      <c r="F1202" t="s">
        <v>13</v>
      </c>
    </row>
    <row r="1203" spans="1:6" x14ac:dyDescent="0.3">
      <c r="A1203" t="s">
        <v>1226</v>
      </c>
      <c r="B1203" s="1">
        <v>46081.436111111114</v>
      </c>
      <c r="C1203" t="s">
        <v>7</v>
      </c>
      <c r="D1203" t="s">
        <v>22</v>
      </c>
      <c r="E1203" t="s">
        <v>19</v>
      </c>
      <c r="F1203" t="s">
        <v>10</v>
      </c>
    </row>
    <row r="1204" spans="1:6" x14ac:dyDescent="0.3">
      <c r="A1204" t="s">
        <v>1227</v>
      </c>
      <c r="B1204" s="1">
        <v>46105.659722222219</v>
      </c>
      <c r="C1204" t="s">
        <v>12</v>
      </c>
      <c r="D1204" t="s">
        <v>22</v>
      </c>
      <c r="E1204" t="s">
        <v>9</v>
      </c>
      <c r="F1204" t="s">
        <v>13</v>
      </c>
    </row>
    <row r="1205" spans="1:6" x14ac:dyDescent="0.3">
      <c r="A1205" t="s">
        <v>1228</v>
      </c>
      <c r="B1205" s="1">
        <v>46054.131944444445</v>
      </c>
      <c r="C1205" t="s">
        <v>7</v>
      </c>
      <c r="D1205" t="s">
        <v>22</v>
      </c>
      <c r="E1205" t="s">
        <v>16</v>
      </c>
      <c r="F1205" t="s">
        <v>33</v>
      </c>
    </row>
    <row r="1206" spans="1:6" x14ac:dyDescent="0.3">
      <c r="A1206" t="s">
        <v>1229</v>
      </c>
      <c r="B1206" s="1">
        <v>46043.622916666667</v>
      </c>
      <c r="C1206" t="s">
        <v>7</v>
      </c>
      <c r="D1206" t="s">
        <v>8</v>
      </c>
      <c r="E1206" t="s">
        <v>19</v>
      </c>
      <c r="F1206" t="s">
        <v>10</v>
      </c>
    </row>
    <row r="1207" spans="1:6" x14ac:dyDescent="0.3">
      <c r="A1207" t="s">
        <v>1230</v>
      </c>
      <c r="B1207" s="1">
        <v>46031.488888888889</v>
      </c>
      <c r="C1207" t="s">
        <v>40</v>
      </c>
      <c r="D1207" t="s">
        <v>18</v>
      </c>
      <c r="E1207" t="s">
        <v>16</v>
      </c>
      <c r="F1207" t="s">
        <v>33</v>
      </c>
    </row>
    <row r="1208" spans="1:6" x14ac:dyDescent="0.3">
      <c r="A1208" t="s">
        <v>1231</v>
      </c>
      <c r="B1208" s="1">
        <v>46101.663888888892</v>
      </c>
      <c r="C1208" t="s">
        <v>35</v>
      </c>
      <c r="D1208" t="s">
        <v>22</v>
      </c>
      <c r="E1208" t="s">
        <v>16</v>
      </c>
      <c r="F1208" t="s">
        <v>10</v>
      </c>
    </row>
    <row r="1209" spans="1:6" x14ac:dyDescent="0.3">
      <c r="A1209" t="s">
        <v>1232</v>
      </c>
      <c r="B1209" s="1">
        <v>46028.86041666667</v>
      </c>
      <c r="C1209" t="s">
        <v>7</v>
      </c>
      <c r="D1209" t="s">
        <v>18</v>
      </c>
      <c r="E1209" t="s">
        <v>19</v>
      </c>
      <c r="F1209" t="s">
        <v>10</v>
      </c>
    </row>
    <row r="1210" spans="1:6" x14ac:dyDescent="0.3">
      <c r="A1210" t="s">
        <v>1233</v>
      </c>
      <c r="B1210" s="1">
        <v>46052.787499999999</v>
      </c>
      <c r="C1210" t="s">
        <v>40</v>
      </c>
      <c r="D1210" t="s">
        <v>18</v>
      </c>
      <c r="E1210" t="s">
        <v>16</v>
      </c>
      <c r="F1210" t="s">
        <v>20</v>
      </c>
    </row>
    <row r="1211" spans="1:6" x14ac:dyDescent="0.3">
      <c r="A1211" t="s">
        <v>1234</v>
      </c>
      <c r="B1211" s="1">
        <v>46026.9375</v>
      </c>
      <c r="C1211" t="s">
        <v>7</v>
      </c>
      <c r="D1211" t="s">
        <v>15</v>
      </c>
      <c r="E1211" t="s">
        <v>19</v>
      </c>
      <c r="F1211" t="s">
        <v>13</v>
      </c>
    </row>
    <row r="1212" spans="1:6" x14ac:dyDescent="0.3">
      <c r="A1212" t="s">
        <v>1235</v>
      </c>
      <c r="B1212" s="1">
        <v>46103.902083333334</v>
      </c>
      <c r="C1212" t="s">
        <v>7</v>
      </c>
      <c r="D1212" t="s">
        <v>15</v>
      </c>
      <c r="E1212" t="s">
        <v>19</v>
      </c>
      <c r="F1212" t="s">
        <v>13</v>
      </c>
    </row>
    <row r="1213" spans="1:6" x14ac:dyDescent="0.3">
      <c r="A1213" t="s">
        <v>1236</v>
      </c>
      <c r="B1213" s="1">
        <v>46035.945138888892</v>
      </c>
      <c r="C1213" t="s">
        <v>47</v>
      </c>
      <c r="D1213" t="s">
        <v>15</v>
      </c>
      <c r="E1213" t="s">
        <v>9</v>
      </c>
      <c r="F1213" t="s">
        <v>10</v>
      </c>
    </row>
    <row r="1214" spans="1:6" x14ac:dyDescent="0.3">
      <c r="A1214" t="s">
        <v>1237</v>
      </c>
      <c r="B1214" s="1">
        <v>46113.931250000001</v>
      </c>
      <c r="C1214" t="s">
        <v>7</v>
      </c>
      <c r="D1214" t="s">
        <v>15</v>
      </c>
      <c r="E1214" t="s">
        <v>19</v>
      </c>
      <c r="F1214" t="s">
        <v>13</v>
      </c>
    </row>
    <row r="1215" spans="1:6" x14ac:dyDescent="0.3">
      <c r="A1215" t="s">
        <v>1238</v>
      </c>
      <c r="B1215" s="1">
        <v>46028.320138888892</v>
      </c>
      <c r="C1215" t="s">
        <v>7</v>
      </c>
      <c r="D1215" t="s">
        <v>18</v>
      </c>
      <c r="E1215" t="s">
        <v>19</v>
      </c>
      <c r="F1215" t="s">
        <v>53</v>
      </c>
    </row>
    <row r="1216" spans="1:6" x14ac:dyDescent="0.3">
      <c r="A1216" t="s">
        <v>1239</v>
      </c>
      <c r="B1216" s="1">
        <v>46106.206250000003</v>
      </c>
      <c r="C1216" t="s">
        <v>47</v>
      </c>
      <c r="D1216" t="s">
        <v>22</v>
      </c>
      <c r="E1216" t="s">
        <v>9</v>
      </c>
      <c r="F1216" t="s">
        <v>13</v>
      </c>
    </row>
    <row r="1217" spans="1:6" x14ac:dyDescent="0.3">
      <c r="A1217" t="s">
        <v>1240</v>
      </c>
      <c r="B1217" s="1">
        <v>46075.768750000003</v>
      </c>
      <c r="C1217" t="s">
        <v>47</v>
      </c>
      <c r="D1217" t="s">
        <v>15</v>
      </c>
      <c r="E1217" t="s">
        <v>19</v>
      </c>
      <c r="F1217" t="s">
        <v>10</v>
      </c>
    </row>
    <row r="1218" spans="1:6" x14ac:dyDescent="0.3">
      <c r="A1218" t="s">
        <v>1241</v>
      </c>
      <c r="B1218" s="1">
        <v>46032.575694444444</v>
      </c>
      <c r="C1218" t="s">
        <v>7</v>
      </c>
      <c r="D1218" t="s">
        <v>22</v>
      </c>
      <c r="E1218" t="s">
        <v>19</v>
      </c>
      <c r="F1218" t="s">
        <v>33</v>
      </c>
    </row>
    <row r="1219" spans="1:6" x14ac:dyDescent="0.3">
      <c r="A1219" t="s">
        <v>1242</v>
      </c>
      <c r="B1219" s="1">
        <v>46084.004166666666</v>
      </c>
      <c r="C1219" t="s">
        <v>12</v>
      </c>
      <c r="D1219" t="s">
        <v>8</v>
      </c>
      <c r="E1219" t="s">
        <v>9</v>
      </c>
      <c r="F1219" t="s">
        <v>33</v>
      </c>
    </row>
    <row r="1220" spans="1:6" x14ac:dyDescent="0.3">
      <c r="A1220" t="s">
        <v>1243</v>
      </c>
      <c r="B1220" s="1">
        <v>46049.145138888889</v>
      </c>
      <c r="C1220" t="s">
        <v>35</v>
      </c>
      <c r="D1220" t="s">
        <v>8</v>
      </c>
      <c r="E1220" t="s">
        <v>16</v>
      </c>
      <c r="F1220" t="s">
        <v>20</v>
      </c>
    </row>
    <row r="1221" spans="1:6" x14ac:dyDescent="0.3">
      <c r="A1221" t="s">
        <v>1244</v>
      </c>
      <c r="B1221" s="1">
        <v>46079.474305555559</v>
      </c>
      <c r="C1221" t="s">
        <v>40</v>
      </c>
      <c r="D1221" t="s">
        <v>8</v>
      </c>
      <c r="E1221" t="s">
        <v>16</v>
      </c>
      <c r="F1221" t="s">
        <v>53</v>
      </c>
    </row>
    <row r="1222" spans="1:6" x14ac:dyDescent="0.3">
      <c r="A1222" t="s">
        <v>1245</v>
      </c>
      <c r="B1222" s="1">
        <v>46086.873611111114</v>
      </c>
      <c r="C1222" t="s">
        <v>35</v>
      </c>
      <c r="D1222" t="s">
        <v>22</v>
      </c>
      <c r="E1222" t="s">
        <v>9</v>
      </c>
      <c r="F1222" t="s">
        <v>13</v>
      </c>
    </row>
    <row r="1223" spans="1:6" x14ac:dyDescent="0.3">
      <c r="A1223" t="s">
        <v>1246</v>
      </c>
      <c r="B1223" s="1">
        <v>46109.434027777781</v>
      </c>
      <c r="C1223" t="s">
        <v>35</v>
      </c>
      <c r="D1223" t="s">
        <v>22</v>
      </c>
      <c r="E1223" t="s">
        <v>19</v>
      </c>
      <c r="F1223" t="s">
        <v>10</v>
      </c>
    </row>
    <row r="1224" spans="1:6" x14ac:dyDescent="0.3">
      <c r="A1224" t="s">
        <v>1247</v>
      </c>
      <c r="B1224" s="1">
        <v>46033.37777777778</v>
      </c>
      <c r="C1224" t="s">
        <v>12</v>
      </c>
      <c r="D1224" t="s">
        <v>8</v>
      </c>
      <c r="E1224" t="s">
        <v>19</v>
      </c>
      <c r="F1224" t="s">
        <v>10</v>
      </c>
    </row>
    <row r="1225" spans="1:6" x14ac:dyDescent="0.3">
      <c r="A1225" t="s">
        <v>1248</v>
      </c>
      <c r="B1225" s="1">
        <v>46080.386111111111</v>
      </c>
      <c r="C1225" t="s">
        <v>7</v>
      </c>
      <c r="D1225" t="s">
        <v>8</v>
      </c>
      <c r="E1225" t="s">
        <v>19</v>
      </c>
      <c r="F1225" t="s">
        <v>33</v>
      </c>
    </row>
    <row r="1226" spans="1:6" x14ac:dyDescent="0.3">
      <c r="A1226" t="s">
        <v>1249</v>
      </c>
      <c r="B1226" s="1">
        <v>46056.757638888892</v>
      </c>
      <c r="C1226" t="s">
        <v>7</v>
      </c>
      <c r="D1226" t="s">
        <v>15</v>
      </c>
      <c r="E1226" t="s">
        <v>19</v>
      </c>
      <c r="F1226" t="s">
        <v>13</v>
      </c>
    </row>
    <row r="1227" spans="1:6" x14ac:dyDescent="0.3">
      <c r="A1227" t="s">
        <v>1250</v>
      </c>
      <c r="B1227" s="1">
        <v>46065.268750000003</v>
      </c>
      <c r="C1227" t="s">
        <v>47</v>
      </c>
      <c r="D1227" t="s">
        <v>15</v>
      </c>
      <c r="E1227" t="s">
        <v>19</v>
      </c>
      <c r="F1227" t="s">
        <v>20</v>
      </c>
    </row>
    <row r="1228" spans="1:6" x14ac:dyDescent="0.3">
      <c r="A1228" t="s">
        <v>1251</v>
      </c>
      <c r="B1228" s="1">
        <v>46026.496527777781</v>
      </c>
      <c r="C1228" t="s">
        <v>7</v>
      </c>
      <c r="D1228" t="s">
        <v>18</v>
      </c>
      <c r="E1228" t="s">
        <v>19</v>
      </c>
      <c r="F1228" t="s">
        <v>10</v>
      </c>
    </row>
    <row r="1229" spans="1:6" x14ac:dyDescent="0.3">
      <c r="A1229" t="s">
        <v>1252</v>
      </c>
      <c r="B1229" s="1">
        <v>46045.18472222222</v>
      </c>
      <c r="C1229" t="s">
        <v>7</v>
      </c>
      <c r="D1229" t="s">
        <v>8</v>
      </c>
      <c r="E1229" t="s">
        <v>19</v>
      </c>
      <c r="F1229" t="s">
        <v>20</v>
      </c>
    </row>
    <row r="1230" spans="1:6" x14ac:dyDescent="0.3">
      <c r="A1230" t="s">
        <v>1253</v>
      </c>
      <c r="B1230" s="1">
        <v>46110.5</v>
      </c>
      <c r="C1230" t="s">
        <v>26</v>
      </c>
      <c r="D1230" t="s">
        <v>15</v>
      </c>
      <c r="E1230" t="s">
        <v>16</v>
      </c>
      <c r="F1230" t="s">
        <v>10</v>
      </c>
    </row>
    <row r="1231" spans="1:6" x14ac:dyDescent="0.3">
      <c r="A1231" t="s">
        <v>1254</v>
      </c>
      <c r="B1231" s="1">
        <v>46078.75</v>
      </c>
      <c r="C1231" t="s">
        <v>26</v>
      </c>
      <c r="D1231" t="s">
        <v>22</v>
      </c>
      <c r="E1231" t="s">
        <v>31</v>
      </c>
      <c r="F1231" t="s">
        <v>13</v>
      </c>
    </row>
    <row r="1232" spans="1:6" x14ac:dyDescent="0.3">
      <c r="A1232" t="s">
        <v>1255</v>
      </c>
      <c r="B1232" s="1">
        <v>46080.286805555559</v>
      </c>
      <c r="C1232" t="s">
        <v>7</v>
      </c>
      <c r="D1232" t="s">
        <v>22</v>
      </c>
      <c r="E1232" t="s">
        <v>19</v>
      </c>
      <c r="F1232" t="s">
        <v>13</v>
      </c>
    </row>
    <row r="1233" spans="1:6" x14ac:dyDescent="0.3">
      <c r="A1233" t="s">
        <v>1256</v>
      </c>
      <c r="B1233" s="1">
        <v>46087.738194444442</v>
      </c>
      <c r="C1233" t="s">
        <v>40</v>
      </c>
      <c r="D1233" t="s">
        <v>8</v>
      </c>
      <c r="E1233" t="s">
        <v>16</v>
      </c>
      <c r="F1233" t="s">
        <v>20</v>
      </c>
    </row>
    <row r="1234" spans="1:6" x14ac:dyDescent="0.3">
      <c r="A1234" t="s">
        <v>1257</v>
      </c>
      <c r="B1234" s="1">
        <v>46074.496527777781</v>
      </c>
      <c r="C1234" t="s">
        <v>7</v>
      </c>
      <c r="D1234" t="s">
        <v>15</v>
      </c>
      <c r="E1234" t="s">
        <v>19</v>
      </c>
      <c r="F1234" t="s">
        <v>13</v>
      </c>
    </row>
    <row r="1235" spans="1:6" x14ac:dyDescent="0.3">
      <c r="A1235" t="s">
        <v>1258</v>
      </c>
      <c r="B1235" s="1">
        <v>46095.939583333333</v>
      </c>
      <c r="C1235" t="s">
        <v>7</v>
      </c>
      <c r="D1235" t="s">
        <v>8</v>
      </c>
      <c r="E1235" t="s">
        <v>19</v>
      </c>
      <c r="F1235" t="s">
        <v>20</v>
      </c>
    </row>
    <row r="1236" spans="1:6" x14ac:dyDescent="0.3">
      <c r="A1236" t="s">
        <v>1259</v>
      </c>
      <c r="B1236" s="1">
        <v>46066.325694444444</v>
      </c>
      <c r="C1236" t="s">
        <v>12</v>
      </c>
      <c r="D1236" t="s">
        <v>22</v>
      </c>
      <c r="E1236" t="s">
        <v>16</v>
      </c>
      <c r="F1236" t="s">
        <v>10</v>
      </c>
    </row>
    <row r="1237" spans="1:6" x14ac:dyDescent="0.3">
      <c r="A1237" t="s">
        <v>1260</v>
      </c>
      <c r="B1237" s="1">
        <v>46032.868055555555</v>
      </c>
      <c r="C1237" t="s">
        <v>47</v>
      </c>
      <c r="D1237" t="s">
        <v>18</v>
      </c>
      <c r="E1237" t="s">
        <v>16</v>
      </c>
      <c r="F1237" t="s">
        <v>10</v>
      </c>
    </row>
    <row r="1238" spans="1:6" x14ac:dyDescent="0.3">
      <c r="A1238" t="s">
        <v>1261</v>
      </c>
      <c r="B1238" s="1">
        <v>46057.415277777778</v>
      </c>
      <c r="C1238" t="s">
        <v>7</v>
      </c>
      <c r="D1238" t="s">
        <v>8</v>
      </c>
      <c r="E1238" t="s">
        <v>19</v>
      </c>
      <c r="F1238" t="s">
        <v>10</v>
      </c>
    </row>
    <row r="1239" spans="1:6" x14ac:dyDescent="0.3">
      <c r="A1239" t="s">
        <v>1262</v>
      </c>
      <c r="B1239" s="1">
        <v>46093.318749999999</v>
      </c>
      <c r="C1239" t="s">
        <v>7</v>
      </c>
      <c r="D1239" t="s">
        <v>15</v>
      </c>
      <c r="E1239" t="s">
        <v>19</v>
      </c>
      <c r="F1239" t="s">
        <v>20</v>
      </c>
    </row>
    <row r="1240" spans="1:6" x14ac:dyDescent="0.3">
      <c r="A1240" t="s">
        <v>1263</v>
      </c>
      <c r="B1240" s="1">
        <v>46076.828472222223</v>
      </c>
      <c r="C1240" t="s">
        <v>7</v>
      </c>
      <c r="D1240" t="s">
        <v>15</v>
      </c>
      <c r="E1240" t="s">
        <v>19</v>
      </c>
      <c r="F1240" t="s">
        <v>53</v>
      </c>
    </row>
    <row r="1241" spans="1:6" x14ac:dyDescent="0.3">
      <c r="A1241" t="s">
        <v>1264</v>
      </c>
      <c r="B1241" s="1">
        <v>46100.790277777778</v>
      </c>
      <c r="C1241" t="s">
        <v>12</v>
      </c>
      <c r="D1241" t="s">
        <v>15</v>
      </c>
      <c r="E1241" t="s">
        <v>19</v>
      </c>
      <c r="F1241" t="s">
        <v>13</v>
      </c>
    </row>
    <row r="1242" spans="1:6" x14ac:dyDescent="0.3">
      <c r="A1242" t="s">
        <v>1265</v>
      </c>
      <c r="B1242" s="1">
        <v>46037.34097222222</v>
      </c>
      <c r="C1242" t="s">
        <v>7</v>
      </c>
      <c r="D1242" t="s">
        <v>8</v>
      </c>
      <c r="E1242" t="s">
        <v>19</v>
      </c>
      <c r="F1242" t="s">
        <v>13</v>
      </c>
    </row>
    <row r="1243" spans="1:6" x14ac:dyDescent="0.3">
      <c r="A1243" t="s">
        <v>1266</v>
      </c>
      <c r="B1243" s="1">
        <v>46084.097222222219</v>
      </c>
      <c r="C1243" t="s">
        <v>12</v>
      </c>
      <c r="D1243" t="s">
        <v>15</v>
      </c>
      <c r="E1243" t="s">
        <v>31</v>
      </c>
      <c r="F1243" t="s">
        <v>33</v>
      </c>
    </row>
    <row r="1244" spans="1:6" x14ac:dyDescent="0.3">
      <c r="A1244" t="s">
        <v>1267</v>
      </c>
      <c r="B1244" s="1">
        <v>46101.722222222219</v>
      </c>
      <c r="C1244" t="s">
        <v>47</v>
      </c>
      <c r="D1244" t="s">
        <v>15</v>
      </c>
      <c r="E1244" t="s">
        <v>19</v>
      </c>
      <c r="F1244" t="s">
        <v>20</v>
      </c>
    </row>
    <row r="1245" spans="1:6" x14ac:dyDescent="0.3">
      <c r="A1245" t="s">
        <v>1268</v>
      </c>
      <c r="B1245" s="1">
        <v>46083.543055555558</v>
      </c>
      <c r="C1245" t="s">
        <v>47</v>
      </c>
      <c r="D1245" t="s">
        <v>8</v>
      </c>
      <c r="E1245" t="s">
        <v>31</v>
      </c>
      <c r="F1245" t="s">
        <v>13</v>
      </c>
    </row>
    <row r="1246" spans="1:6" x14ac:dyDescent="0.3">
      <c r="A1246" t="s">
        <v>1269</v>
      </c>
      <c r="B1246" s="1">
        <v>46107.416666666664</v>
      </c>
      <c r="C1246" t="s">
        <v>26</v>
      </c>
      <c r="D1246" t="s">
        <v>8</v>
      </c>
      <c r="E1246" t="s">
        <v>31</v>
      </c>
      <c r="F1246" t="s">
        <v>10</v>
      </c>
    </row>
    <row r="1247" spans="1:6" x14ac:dyDescent="0.3">
      <c r="A1247" t="s">
        <v>1270</v>
      </c>
      <c r="B1247" s="1">
        <v>46049.686805555553</v>
      </c>
      <c r="C1247" t="s">
        <v>7</v>
      </c>
      <c r="D1247" t="s">
        <v>8</v>
      </c>
      <c r="E1247" t="s">
        <v>19</v>
      </c>
      <c r="F1247" t="s">
        <v>10</v>
      </c>
    </row>
    <row r="1248" spans="1:6" x14ac:dyDescent="0.3">
      <c r="A1248" t="s">
        <v>1271</v>
      </c>
      <c r="B1248" s="1">
        <v>46103.561805555553</v>
      </c>
      <c r="C1248" t="s">
        <v>7</v>
      </c>
      <c r="D1248" t="s">
        <v>15</v>
      </c>
      <c r="E1248" t="s">
        <v>19</v>
      </c>
      <c r="F1248" t="s">
        <v>10</v>
      </c>
    </row>
    <row r="1249" spans="1:6" x14ac:dyDescent="0.3">
      <c r="A1249" t="s">
        <v>1272</v>
      </c>
      <c r="B1249" s="1">
        <v>46092.93472222222</v>
      </c>
      <c r="C1249" t="s">
        <v>7</v>
      </c>
      <c r="D1249" t="s">
        <v>18</v>
      </c>
      <c r="E1249" t="s">
        <v>9</v>
      </c>
      <c r="F1249" t="s">
        <v>13</v>
      </c>
    </row>
    <row r="1250" spans="1:6" x14ac:dyDescent="0.3">
      <c r="A1250" t="s">
        <v>1273</v>
      </c>
      <c r="B1250" s="1">
        <v>46109.134722222225</v>
      </c>
      <c r="C1250" t="s">
        <v>7</v>
      </c>
      <c r="D1250" t="s">
        <v>18</v>
      </c>
      <c r="E1250" t="s">
        <v>19</v>
      </c>
      <c r="F1250" t="s">
        <v>10</v>
      </c>
    </row>
    <row r="1251" spans="1:6" x14ac:dyDescent="0.3">
      <c r="A1251" t="s">
        <v>1274</v>
      </c>
      <c r="B1251" s="1">
        <v>46072.611111111109</v>
      </c>
      <c r="C1251" t="s">
        <v>47</v>
      </c>
      <c r="D1251" t="s">
        <v>15</v>
      </c>
      <c r="E1251" t="s">
        <v>31</v>
      </c>
      <c r="F1251" t="s">
        <v>20</v>
      </c>
    </row>
    <row r="1252" spans="1:6" x14ac:dyDescent="0.3">
      <c r="A1252" t="s">
        <v>1275</v>
      </c>
      <c r="B1252" s="1">
        <v>46063.304861111108</v>
      </c>
      <c r="C1252" t="s">
        <v>26</v>
      </c>
      <c r="D1252" t="s">
        <v>8</v>
      </c>
      <c r="E1252" t="s">
        <v>9</v>
      </c>
      <c r="F1252" t="s">
        <v>20</v>
      </c>
    </row>
    <row r="1253" spans="1:6" x14ac:dyDescent="0.3">
      <c r="A1253" t="s">
        <v>1276</v>
      </c>
      <c r="B1253" s="1">
        <v>46095.194444444445</v>
      </c>
      <c r="C1253" t="s">
        <v>40</v>
      </c>
      <c r="D1253" t="s">
        <v>18</v>
      </c>
      <c r="E1253" t="s">
        <v>16</v>
      </c>
      <c r="F1253" t="s">
        <v>13</v>
      </c>
    </row>
    <row r="1254" spans="1:6" x14ac:dyDescent="0.3">
      <c r="A1254" t="s">
        <v>1277</v>
      </c>
      <c r="B1254" s="1">
        <v>46031.052083333336</v>
      </c>
      <c r="C1254" t="s">
        <v>12</v>
      </c>
      <c r="D1254" t="s">
        <v>15</v>
      </c>
      <c r="E1254" t="s">
        <v>16</v>
      </c>
      <c r="F1254" t="s">
        <v>33</v>
      </c>
    </row>
    <row r="1255" spans="1:6" x14ac:dyDescent="0.3">
      <c r="A1255" t="s">
        <v>1278</v>
      </c>
      <c r="B1255" s="1">
        <v>46109.464583333334</v>
      </c>
      <c r="C1255" t="s">
        <v>35</v>
      </c>
      <c r="D1255" t="s">
        <v>8</v>
      </c>
      <c r="E1255" t="s">
        <v>9</v>
      </c>
      <c r="F1255" t="s">
        <v>20</v>
      </c>
    </row>
    <row r="1256" spans="1:6" x14ac:dyDescent="0.3">
      <c r="A1256" t="s">
        <v>1279</v>
      </c>
      <c r="B1256" s="1">
        <v>46050.194444444445</v>
      </c>
      <c r="C1256" t="s">
        <v>7</v>
      </c>
      <c r="D1256" t="s">
        <v>18</v>
      </c>
      <c r="E1256" t="s">
        <v>9</v>
      </c>
      <c r="F1256" t="s">
        <v>10</v>
      </c>
    </row>
    <row r="1257" spans="1:6" x14ac:dyDescent="0.3">
      <c r="A1257" t="s">
        <v>1280</v>
      </c>
      <c r="B1257" s="1">
        <v>46051.32708333333</v>
      </c>
      <c r="C1257" t="s">
        <v>12</v>
      </c>
      <c r="D1257" t="s">
        <v>22</v>
      </c>
      <c r="E1257" t="s">
        <v>9</v>
      </c>
      <c r="F1257" t="s">
        <v>33</v>
      </c>
    </row>
    <row r="1258" spans="1:6" x14ac:dyDescent="0.3">
      <c r="A1258" t="s">
        <v>1281</v>
      </c>
      <c r="B1258" s="1">
        <v>46028.810416666667</v>
      </c>
      <c r="C1258" t="s">
        <v>40</v>
      </c>
      <c r="D1258" t="s">
        <v>22</v>
      </c>
      <c r="E1258" t="s">
        <v>16</v>
      </c>
      <c r="F1258" t="s">
        <v>13</v>
      </c>
    </row>
    <row r="1259" spans="1:6" x14ac:dyDescent="0.3">
      <c r="A1259" t="s">
        <v>1282</v>
      </c>
      <c r="B1259" s="1">
        <v>46111.477777777778</v>
      </c>
      <c r="C1259" t="s">
        <v>12</v>
      </c>
      <c r="D1259" t="s">
        <v>18</v>
      </c>
      <c r="E1259" t="s">
        <v>16</v>
      </c>
      <c r="F1259" t="s">
        <v>33</v>
      </c>
    </row>
    <row r="1260" spans="1:6" x14ac:dyDescent="0.3">
      <c r="A1260" t="s">
        <v>1283</v>
      </c>
      <c r="B1260" s="1">
        <v>46043.665277777778</v>
      </c>
      <c r="C1260" t="s">
        <v>7</v>
      </c>
      <c r="D1260" t="s">
        <v>15</v>
      </c>
      <c r="E1260" t="s">
        <v>19</v>
      </c>
      <c r="F1260" t="s">
        <v>10</v>
      </c>
    </row>
    <row r="1261" spans="1:6" x14ac:dyDescent="0.3">
      <c r="A1261" t="s">
        <v>1284</v>
      </c>
      <c r="B1261" s="1">
        <v>46049.881944444445</v>
      </c>
      <c r="C1261" t="s">
        <v>35</v>
      </c>
      <c r="D1261" t="s">
        <v>15</v>
      </c>
      <c r="E1261" t="s">
        <v>31</v>
      </c>
      <c r="F1261" t="s">
        <v>53</v>
      </c>
    </row>
    <row r="1262" spans="1:6" x14ac:dyDescent="0.3">
      <c r="A1262" t="s">
        <v>1285</v>
      </c>
      <c r="B1262" s="1">
        <v>46084.746527777781</v>
      </c>
      <c r="C1262" t="s">
        <v>47</v>
      </c>
      <c r="D1262" t="s">
        <v>18</v>
      </c>
      <c r="E1262" t="s">
        <v>9</v>
      </c>
      <c r="F1262" t="s">
        <v>20</v>
      </c>
    </row>
    <row r="1263" spans="1:6" x14ac:dyDescent="0.3">
      <c r="A1263" t="s">
        <v>1286</v>
      </c>
      <c r="B1263" s="1">
        <v>46049.525694444441</v>
      </c>
      <c r="C1263" t="s">
        <v>35</v>
      </c>
      <c r="D1263" t="s">
        <v>8</v>
      </c>
      <c r="E1263" t="s">
        <v>31</v>
      </c>
      <c r="F1263" t="s">
        <v>10</v>
      </c>
    </row>
    <row r="1264" spans="1:6" x14ac:dyDescent="0.3">
      <c r="A1264" t="s">
        <v>1287</v>
      </c>
      <c r="B1264" s="1">
        <v>46102.357638888891</v>
      </c>
      <c r="C1264" t="s">
        <v>7</v>
      </c>
      <c r="D1264" t="s">
        <v>15</v>
      </c>
      <c r="E1264" t="s">
        <v>19</v>
      </c>
      <c r="F1264" t="s">
        <v>10</v>
      </c>
    </row>
    <row r="1265" spans="1:6" x14ac:dyDescent="0.3">
      <c r="A1265" t="s">
        <v>1288</v>
      </c>
      <c r="B1265" s="1">
        <v>46043.238888888889</v>
      </c>
      <c r="C1265" t="s">
        <v>47</v>
      </c>
      <c r="D1265" t="s">
        <v>22</v>
      </c>
      <c r="E1265" t="s">
        <v>16</v>
      </c>
      <c r="F1265" t="s">
        <v>10</v>
      </c>
    </row>
    <row r="1266" spans="1:6" x14ac:dyDescent="0.3">
      <c r="A1266" t="s">
        <v>1289</v>
      </c>
      <c r="B1266" s="1">
        <v>46079.718055555553</v>
      </c>
      <c r="C1266" t="s">
        <v>7</v>
      </c>
      <c r="D1266" t="s">
        <v>22</v>
      </c>
      <c r="E1266" t="s">
        <v>19</v>
      </c>
      <c r="F1266" t="s">
        <v>13</v>
      </c>
    </row>
    <row r="1267" spans="1:6" x14ac:dyDescent="0.3">
      <c r="A1267" t="s">
        <v>1290</v>
      </c>
      <c r="B1267" s="1">
        <v>46045.745833333334</v>
      </c>
      <c r="C1267" t="s">
        <v>12</v>
      </c>
      <c r="D1267" t="s">
        <v>15</v>
      </c>
      <c r="E1267" t="s">
        <v>16</v>
      </c>
      <c r="F1267" t="s">
        <v>33</v>
      </c>
    </row>
    <row r="1268" spans="1:6" x14ac:dyDescent="0.3">
      <c r="A1268" t="s">
        <v>1291</v>
      </c>
      <c r="B1268" s="1">
        <v>46069.018055555556</v>
      </c>
      <c r="C1268" t="s">
        <v>7</v>
      </c>
      <c r="D1268" t="s">
        <v>22</v>
      </c>
      <c r="E1268" t="s">
        <v>31</v>
      </c>
      <c r="F1268" t="s">
        <v>10</v>
      </c>
    </row>
    <row r="1269" spans="1:6" x14ac:dyDescent="0.3">
      <c r="A1269" t="s">
        <v>1292</v>
      </c>
      <c r="B1269" s="1">
        <v>46111.910416666666</v>
      </c>
      <c r="C1269" t="s">
        <v>7</v>
      </c>
      <c r="D1269" t="s">
        <v>18</v>
      </c>
      <c r="E1269" t="s">
        <v>19</v>
      </c>
      <c r="F1269" t="s">
        <v>20</v>
      </c>
    </row>
    <row r="1270" spans="1:6" x14ac:dyDescent="0.3">
      <c r="A1270" t="s">
        <v>1293</v>
      </c>
      <c r="B1270" s="1">
        <v>46050.729861111111</v>
      </c>
      <c r="C1270" t="s">
        <v>26</v>
      </c>
      <c r="D1270" t="s">
        <v>18</v>
      </c>
      <c r="E1270" t="s">
        <v>9</v>
      </c>
      <c r="F1270" t="s">
        <v>10</v>
      </c>
    </row>
    <row r="1271" spans="1:6" x14ac:dyDescent="0.3">
      <c r="A1271" t="s">
        <v>1294</v>
      </c>
      <c r="B1271" s="1">
        <v>46102.124305555553</v>
      </c>
      <c r="C1271" t="s">
        <v>40</v>
      </c>
      <c r="D1271" t="s">
        <v>8</v>
      </c>
      <c r="E1271" t="s">
        <v>16</v>
      </c>
      <c r="F1271" t="s">
        <v>10</v>
      </c>
    </row>
    <row r="1272" spans="1:6" x14ac:dyDescent="0.3">
      <c r="A1272" t="s">
        <v>1295</v>
      </c>
      <c r="B1272" s="1">
        <v>46081.794444444444</v>
      </c>
      <c r="C1272" t="s">
        <v>7</v>
      </c>
      <c r="D1272" t="s">
        <v>8</v>
      </c>
      <c r="E1272" t="s">
        <v>19</v>
      </c>
      <c r="F1272" t="s">
        <v>13</v>
      </c>
    </row>
    <row r="1273" spans="1:6" x14ac:dyDescent="0.3">
      <c r="A1273" t="s">
        <v>1296</v>
      </c>
      <c r="B1273" s="1">
        <v>46063.609722222223</v>
      </c>
      <c r="C1273" t="s">
        <v>40</v>
      </c>
      <c r="D1273" t="s">
        <v>22</v>
      </c>
      <c r="E1273" t="s">
        <v>16</v>
      </c>
      <c r="F1273" t="s">
        <v>10</v>
      </c>
    </row>
    <row r="1274" spans="1:6" x14ac:dyDescent="0.3">
      <c r="A1274" t="s">
        <v>1297</v>
      </c>
      <c r="B1274" s="1">
        <v>46077.404166666667</v>
      </c>
      <c r="C1274" t="s">
        <v>7</v>
      </c>
      <c r="D1274" t="s">
        <v>15</v>
      </c>
      <c r="E1274" t="s">
        <v>19</v>
      </c>
      <c r="F1274" t="s">
        <v>10</v>
      </c>
    </row>
    <row r="1275" spans="1:6" x14ac:dyDescent="0.3">
      <c r="A1275" t="s">
        <v>1298</v>
      </c>
      <c r="B1275" s="1">
        <v>46073.475694444445</v>
      </c>
      <c r="C1275" t="s">
        <v>26</v>
      </c>
      <c r="D1275" t="s">
        <v>22</v>
      </c>
      <c r="E1275" t="s">
        <v>19</v>
      </c>
      <c r="F1275" t="s">
        <v>20</v>
      </c>
    </row>
    <row r="1276" spans="1:6" x14ac:dyDescent="0.3">
      <c r="A1276" t="s">
        <v>1299</v>
      </c>
      <c r="B1276" s="1">
        <v>46059.557638888888</v>
      </c>
      <c r="C1276" t="s">
        <v>47</v>
      </c>
      <c r="D1276" t="s">
        <v>15</v>
      </c>
      <c r="E1276" t="s">
        <v>16</v>
      </c>
      <c r="F1276" t="s">
        <v>20</v>
      </c>
    </row>
    <row r="1277" spans="1:6" x14ac:dyDescent="0.3">
      <c r="A1277" t="s">
        <v>1300</v>
      </c>
      <c r="B1277" s="1">
        <v>46032.525000000001</v>
      </c>
      <c r="C1277" t="s">
        <v>7</v>
      </c>
      <c r="D1277" t="s">
        <v>8</v>
      </c>
      <c r="E1277" t="s">
        <v>19</v>
      </c>
      <c r="F1277" t="s">
        <v>33</v>
      </c>
    </row>
    <row r="1278" spans="1:6" x14ac:dyDescent="0.3">
      <c r="A1278" t="s">
        <v>1301</v>
      </c>
      <c r="B1278" s="1">
        <v>46088.645138888889</v>
      </c>
      <c r="C1278" t="s">
        <v>35</v>
      </c>
      <c r="D1278" t="s">
        <v>8</v>
      </c>
      <c r="E1278" t="s">
        <v>16</v>
      </c>
      <c r="F1278" t="s">
        <v>33</v>
      </c>
    </row>
    <row r="1279" spans="1:6" x14ac:dyDescent="0.3">
      <c r="A1279" t="s">
        <v>1302</v>
      </c>
      <c r="B1279" s="1">
        <v>46025.349305555559</v>
      </c>
      <c r="C1279" t="s">
        <v>7</v>
      </c>
      <c r="D1279" t="s">
        <v>18</v>
      </c>
      <c r="E1279" t="s">
        <v>19</v>
      </c>
      <c r="F1279" t="s">
        <v>20</v>
      </c>
    </row>
    <row r="1280" spans="1:6" x14ac:dyDescent="0.3">
      <c r="A1280" t="s">
        <v>1303</v>
      </c>
      <c r="B1280" s="1">
        <v>46057.911111111112</v>
      </c>
      <c r="C1280" t="s">
        <v>7</v>
      </c>
      <c r="D1280" t="s">
        <v>22</v>
      </c>
      <c r="E1280" t="s">
        <v>19</v>
      </c>
      <c r="F1280" t="s">
        <v>13</v>
      </c>
    </row>
    <row r="1281" spans="1:6" x14ac:dyDescent="0.3">
      <c r="A1281" t="s">
        <v>1304</v>
      </c>
      <c r="B1281" s="1">
        <v>46033.745138888888</v>
      </c>
      <c r="C1281" t="s">
        <v>26</v>
      </c>
      <c r="D1281" t="s">
        <v>22</v>
      </c>
      <c r="E1281" t="s">
        <v>31</v>
      </c>
      <c r="F1281" t="s">
        <v>13</v>
      </c>
    </row>
    <row r="1282" spans="1:6" x14ac:dyDescent="0.3">
      <c r="A1282" t="s">
        <v>1305</v>
      </c>
      <c r="B1282" s="1">
        <v>46085.200694444444</v>
      </c>
      <c r="C1282" t="s">
        <v>35</v>
      </c>
      <c r="D1282" t="s">
        <v>8</v>
      </c>
      <c r="E1282" t="s">
        <v>31</v>
      </c>
      <c r="F1282" t="s">
        <v>20</v>
      </c>
    </row>
    <row r="1283" spans="1:6" x14ac:dyDescent="0.3">
      <c r="A1283" t="s">
        <v>1306</v>
      </c>
      <c r="B1283" s="1">
        <v>46092.832638888889</v>
      </c>
      <c r="C1283" t="s">
        <v>7</v>
      </c>
      <c r="D1283" t="s">
        <v>18</v>
      </c>
      <c r="E1283" t="s">
        <v>19</v>
      </c>
      <c r="F1283" t="s">
        <v>10</v>
      </c>
    </row>
    <row r="1284" spans="1:6" x14ac:dyDescent="0.3">
      <c r="A1284" t="s">
        <v>1307</v>
      </c>
      <c r="B1284" s="1">
        <v>46082.723611111112</v>
      </c>
      <c r="C1284" t="s">
        <v>40</v>
      </c>
      <c r="D1284" t="s">
        <v>15</v>
      </c>
      <c r="E1284" t="s">
        <v>16</v>
      </c>
      <c r="F1284" t="s">
        <v>13</v>
      </c>
    </row>
    <row r="1285" spans="1:6" x14ac:dyDescent="0.3">
      <c r="A1285" t="s">
        <v>1308</v>
      </c>
      <c r="B1285" s="1">
        <v>46028.973611111112</v>
      </c>
      <c r="C1285" t="s">
        <v>26</v>
      </c>
      <c r="D1285" t="s">
        <v>22</v>
      </c>
      <c r="E1285" t="s">
        <v>19</v>
      </c>
      <c r="F1285" t="s">
        <v>20</v>
      </c>
    </row>
    <row r="1286" spans="1:6" x14ac:dyDescent="0.3">
      <c r="A1286" t="s">
        <v>1309</v>
      </c>
      <c r="B1286" s="1">
        <v>46096.197916666664</v>
      </c>
      <c r="C1286" t="s">
        <v>47</v>
      </c>
      <c r="D1286" t="s">
        <v>15</v>
      </c>
      <c r="E1286" t="s">
        <v>9</v>
      </c>
      <c r="F1286" t="s">
        <v>10</v>
      </c>
    </row>
    <row r="1287" spans="1:6" x14ac:dyDescent="0.3">
      <c r="A1287" t="s">
        <v>1310</v>
      </c>
      <c r="B1287" s="1">
        <v>46110.350694444445</v>
      </c>
      <c r="C1287" t="s">
        <v>7</v>
      </c>
      <c r="D1287" t="s">
        <v>22</v>
      </c>
      <c r="E1287" t="s">
        <v>19</v>
      </c>
      <c r="F1287" t="s">
        <v>20</v>
      </c>
    </row>
    <row r="1288" spans="1:6" x14ac:dyDescent="0.3">
      <c r="A1288" t="s">
        <v>1311</v>
      </c>
      <c r="B1288" s="1">
        <v>46060.493750000001</v>
      </c>
      <c r="C1288" t="s">
        <v>40</v>
      </c>
      <c r="D1288" t="s">
        <v>15</v>
      </c>
      <c r="E1288" t="s">
        <v>16</v>
      </c>
      <c r="F1288" t="s">
        <v>20</v>
      </c>
    </row>
    <row r="1289" spans="1:6" x14ac:dyDescent="0.3">
      <c r="A1289" t="s">
        <v>1312</v>
      </c>
      <c r="B1289" s="1">
        <v>46086.013194444444</v>
      </c>
      <c r="C1289" t="s">
        <v>7</v>
      </c>
      <c r="D1289" t="s">
        <v>18</v>
      </c>
      <c r="E1289" t="s">
        <v>19</v>
      </c>
      <c r="F1289" t="s">
        <v>10</v>
      </c>
    </row>
    <row r="1290" spans="1:6" x14ac:dyDescent="0.3">
      <c r="A1290" t="s">
        <v>1313</v>
      </c>
      <c r="B1290" s="1">
        <v>46090.130555555559</v>
      </c>
      <c r="C1290" t="s">
        <v>47</v>
      </c>
      <c r="D1290" t="s">
        <v>22</v>
      </c>
      <c r="E1290" t="s">
        <v>19</v>
      </c>
      <c r="F1290" t="s">
        <v>20</v>
      </c>
    </row>
    <row r="1291" spans="1:6" x14ac:dyDescent="0.3">
      <c r="A1291" t="s">
        <v>1314</v>
      </c>
      <c r="B1291" s="1">
        <v>46098.354861111111</v>
      </c>
      <c r="C1291" t="s">
        <v>40</v>
      </c>
      <c r="D1291" t="s">
        <v>18</v>
      </c>
      <c r="E1291" t="s">
        <v>16</v>
      </c>
      <c r="F1291" t="s">
        <v>20</v>
      </c>
    </row>
    <row r="1292" spans="1:6" x14ac:dyDescent="0.3">
      <c r="A1292" t="s">
        <v>1315</v>
      </c>
      <c r="B1292" s="1">
        <v>46069.929861111108</v>
      </c>
      <c r="C1292" t="s">
        <v>7</v>
      </c>
      <c r="D1292" t="s">
        <v>22</v>
      </c>
      <c r="E1292" t="s">
        <v>19</v>
      </c>
      <c r="F1292" t="s">
        <v>10</v>
      </c>
    </row>
    <row r="1293" spans="1:6" x14ac:dyDescent="0.3">
      <c r="A1293" t="s">
        <v>1316</v>
      </c>
      <c r="B1293" s="1">
        <v>46076.556250000001</v>
      </c>
      <c r="C1293" t="s">
        <v>7</v>
      </c>
      <c r="D1293" t="s">
        <v>22</v>
      </c>
      <c r="E1293" t="s">
        <v>19</v>
      </c>
      <c r="F1293" t="s">
        <v>20</v>
      </c>
    </row>
    <row r="1294" spans="1:6" x14ac:dyDescent="0.3">
      <c r="A1294" t="s">
        <v>1317</v>
      </c>
      <c r="B1294" s="1">
        <v>46036.434027777781</v>
      </c>
      <c r="C1294" t="s">
        <v>7</v>
      </c>
      <c r="D1294" t="s">
        <v>15</v>
      </c>
      <c r="E1294" t="s">
        <v>19</v>
      </c>
      <c r="F1294" t="s">
        <v>20</v>
      </c>
    </row>
    <row r="1295" spans="1:6" x14ac:dyDescent="0.3">
      <c r="A1295" t="s">
        <v>1318</v>
      </c>
      <c r="B1295" s="1">
        <v>46032.756249999999</v>
      </c>
      <c r="C1295" t="s">
        <v>35</v>
      </c>
      <c r="D1295" t="s">
        <v>8</v>
      </c>
      <c r="E1295" t="s">
        <v>16</v>
      </c>
      <c r="F1295" t="s">
        <v>20</v>
      </c>
    </row>
    <row r="1296" spans="1:6" x14ac:dyDescent="0.3">
      <c r="A1296" t="s">
        <v>1319</v>
      </c>
      <c r="B1296" s="1">
        <v>46074.743750000001</v>
      </c>
      <c r="C1296" t="s">
        <v>12</v>
      </c>
      <c r="D1296" t="s">
        <v>8</v>
      </c>
      <c r="E1296" t="s">
        <v>9</v>
      </c>
      <c r="F1296" t="s">
        <v>33</v>
      </c>
    </row>
    <row r="1297" spans="1:6" x14ac:dyDescent="0.3">
      <c r="A1297" t="s">
        <v>1320</v>
      </c>
      <c r="B1297" s="1">
        <v>46100.265972222223</v>
      </c>
      <c r="C1297" t="s">
        <v>7</v>
      </c>
      <c r="D1297" t="s">
        <v>8</v>
      </c>
      <c r="E1297" t="s">
        <v>19</v>
      </c>
      <c r="F1297" t="s">
        <v>13</v>
      </c>
    </row>
    <row r="1298" spans="1:6" x14ac:dyDescent="0.3">
      <c r="A1298" t="s">
        <v>1321</v>
      </c>
      <c r="B1298" s="1">
        <v>46072.497916666667</v>
      </c>
      <c r="C1298" t="s">
        <v>35</v>
      </c>
      <c r="D1298" t="s">
        <v>18</v>
      </c>
      <c r="E1298" t="s">
        <v>9</v>
      </c>
      <c r="F1298" t="s">
        <v>13</v>
      </c>
    </row>
    <row r="1299" spans="1:6" x14ac:dyDescent="0.3">
      <c r="A1299" t="s">
        <v>1322</v>
      </c>
      <c r="B1299" s="1">
        <v>46094.729166666664</v>
      </c>
      <c r="C1299" t="s">
        <v>47</v>
      </c>
      <c r="D1299" t="s">
        <v>15</v>
      </c>
      <c r="E1299" t="s">
        <v>19</v>
      </c>
      <c r="F1299" t="s">
        <v>13</v>
      </c>
    </row>
    <row r="1300" spans="1:6" x14ac:dyDescent="0.3">
      <c r="A1300" t="s">
        <v>1323</v>
      </c>
      <c r="B1300" s="1">
        <v>46109.697916666664</v>
      </c>
      <c r="C1300" t="s">
        <v>7</v>
      </c>
      <c r="D1300" t="s">
        <v>18</v>
      </c>
      <c r="E1300" t="s">
        <v>19</v>
      </c>
      <c r="F1300" t="s">
        <v>33</v>
      </c>
    </row>
    <row r="1301" spans="1:6" x14ac:dyDescent="0.3">
      <c r="A1301" t="s">
        <v>1324</v>
      </c>
      <c r="B1301" s="1">
        <v>46088.35</v>
      </c>
      <c r="C1301" t="s">
        <v>7</v>
      </c>
      <c r="D1301" t="s">
        <v>22</v>
      </c>
      <c r="E1301" t="s">
        <v>19</v>
      </c>
      <c r="F1301" t="s">
        <v>20</v>
      </c>
    </row>
    <row r="1302" spans="1:6" x14ac:dyDescent="0.3">
      <c r="A1302" t="s">
        <v>1325</v>
      </c>
      <c r="B1302" s="1">
        <v>46054.602777777778</v>
      </c>
      <c r="C1302" t="s">
        <v>26</v>
      </c>
      <c r="D1302" t="s">
        <v>8</v>
      </c>
      <c r="E1302" t="s">
        <v>31</v>
      </c>
      <c r="F1302" t="s">
        <v>10</v>
      </c>
    </row>
    <row r="1303" spans="1:6" x14ac:dyDescent="0.3">
      <c r="A1303" t="s">
        <v>1326</v>
      </c>
      <c r="B1303" s="1">
        <v>46046.229861111111</v>
      </c>
      <c r="C1303" t="s">
        <v>7</v>
      </c>
      <c r="D1303" t="s">
        <v>8</v>
      </c>
      <c r="E1303" t="s">
        <v>31</v>
      </c>
      <c r="F1303" t="s">
        <v>20</v>
      </c>
    </row>
    <row r="1304" spans="1:6" x14ac:dyDescent="0.3">
      <c r="A1304" t="s">
        <v>1327</v>
      </c>
      <c r="B1304" s="1">
        <v>46084.431944444441</v>
      </c>
      <c r="C1304" t="s">
        <v>40</v>
      </c>
      <c r="D1304" t="s">
        <v>8</v>
      </c>
      <c r="E1304" t="s">
        <v>16</v>
      </c>
      <c r="F1304" t="s">
        <v>20</v>
      </c>
    </row>
    <row r="1305" spans="1:6" x14ac:dyDescent="0.3">
      <c r="A1305" t="s">
        <v>1328</v>
      </c>
      <c r="B1305" s="1">
        <v>46088.350694444445</v>
      </c>
      <c r="C1305" t="s">
        <v>7</v>
      </c>
      <c r="D1305" t="s">
        <v>22</v>
      </c>
      <c r="E1305" t="s">
        <v>9</v>
      </c>
      <c r="F1305" t="s">
        <v>20</v>
      </c>
    </row>
    <row r="1306" spans="1:6" x14ac:dyDescent="0.3">
      <c r="A1306" t="s">
        <v>1329</v>
      </c>
      <c r="B1306" s="1">
        <v>46089.215277777781</v>
      </c>
      <c r="C1306" t="s">
        <v>40</v>
      </c>
      <c r="D1306" t="s">
        <v>8</v>
      </c>
      <c r="E1306" t="s">
        <v>16</v>
      </c>
      <c r="F1306" t="s">
        <v>10</v>
      </c>
    </row>
    <row r="1307" spans="1:6" x14ac:dyDescent="0.3">
      <c r="A1307" t="s">
        <v>1330</v>
      </c>
      <c r="B1307" s="1">
        <v>46051.955555555556</v>
      </c>
      <c r="C1307" t="s">
        <v>47</v>
      </c>
      <c r="D1307" t="s">
        <v>8</v>
      </c>
      <c r="E1307" t="s">
        <v>16</v>
      </c>
      <c r="F1307" t="s">
        <v>10</v>
      </c>
    </row>
    <row r="1308" spans="1:6" x14ac:dyDescent="0.3">
      <c r="A1308" t="s">
        <v>1331</v>
      </c>
      <c r="B1308" s="1">
        <v>46104.984027777777</v>
      </c>
      <c r="C1308" t="s">
        <v>47</v>
      </c>
      <c r="D1308" t="s">
        <v>18</v>
      </c>
      <c r="E1308" t="s">
        <v>9</v>
      </c>
      <c r="F1308" t="s">
        <v>20</v>
      </c>
    </row>
    <row r="1309" spans="1:6" x14ac:dyDescent="0.3">
      <c r="A1309" t="s">
        <v>1332</v>
      </c>
      <c r="B1309" s="1">
        <v>46040.731944444444</v>
      </c>
      <c r="C1309" t="s">
        <v>7</v>
      </c>
      <c r="D1309" t="s">
        <v>15</v>
      </c>
      <c r="E1309" t="s">
        <v>19</v>
      </c>
      <c r="F1309" t="s">
        <v>13</v>
      </c>
    </row>
    <row r="1310" spans="1:6" x14ac:dyDescent="0.3">
      <c r="A1310" t="s">
        <v>1333</v>
      </c>
      <c r="B1310" s="1">
        <v>46092.132638888892</v>
      </c>
      <c r="C1310" t="s">
        <v>12</v>
      </c>
      <c r="D1310" t="s">
        <v>15</v>
      </c>
      <c r="E1310" t="s">
        <v>9</v>
      </c>
      <c r="F1310" t="s">
        <v>33</v>
      </c>
    </row>
    <row r="1311" spans="1:6" x14ac:dyDescent="0.3">
      <c r="A1311" t="s">
        <v>1334</v>
      </c>
      <c r="B1311" s="1">
        <v>46036.261111111111</v>
      </c>
      <c r="C1311" t="s">
        <v>47</v>
      </c>
      <c r="D1311" t="s">
        <v>8</v>
      </c>
      <c r="E1311" t="s">
        <v>19</v>
      </c>
      <c r="F1311" t="s">
        <v>10</v>
      </c>
    </row>
    <row r="1312" spans="1:6" x14ac:dyDescent="0.3">
      <c r="A1312" t="s">
        <v>1335</v>
      </c>
      <c r="B1312" s="1">
        <v>46082.328472222223</v>
      </c>
      <c r="C1312" t="s">
        <v>7</v>
      </c>
      <c r="D1312" t="s">
        <v>18</v>
      </c>
      <c r="E1312" t="s">
        <v>19</v>
      </c>
      <c r="F1312" t="s">
        <v>20</v>
      </c>
    </row>
    <row r="1313" spans="1:6" x14ac:dyDescent="0.3">
      <c r="A1313" t="s">
        <v>1336</v>
      </c>
      <c r="B1313" s="1">
        <v>46024.720138888886</v>
      </c>
      <c r="C1313" t="s">
        <v>26</v>
      </c>
      <c r="D1313" t="s">
        <v>15</v>
      </c>
      <c r="E1313" t="s">
        <v>9</v>
      </c>
      <c r="F1313" t="s">
        <v>20</v>
      </c>
    </row>
    <row r="1314" spans="1:6" x14ac:dyDescent="0.3">
      <c r="A1314" t="s">
        <v>1337</v>
      </c>
      <c r="B1314" s="1">
        <v>46092.752083333333</v>
      </c>
      <c r="C1314" t="s">
        <v>35</v>
      </c>
      <c r="D1314" t="s">
        <v>15</v>
      </c>
      <c r="E1314" t="s">
        <v>16</v>
      </c>
      <c r="F1314" t="s">
        <v>10</v>
      </c>
    </row>
    <row r="1315" spans="1:6" x14ac:dyDescent="0.3">
      <c r="A1315" t="s">
        <v>1338</v>
      </c>
      <c r="B1315" s="1">
        <v>46028.910416666666</v>
      </c>
      <c r="C1315" t="s">
        <v>26</v>
      </c>
      <c r="D1315" t="s">
        <v>22</v>
      </c>
      <c r="E1315" t="s">
        <v>31</v>
      </c>
      <c r="F1315" t="s">
        <v>10</v>
      </c>
    </row>
    <row r="1316" spans="1:6" x14ac:dyDescent="0.3">
      <c r="A1316" t="s">
        <v>1339</v>
      </c>
      <c r="B1316" s="1">
        <v>46032.69027777778</v>
      </c>
      <c r="C1316" t="s">
        <v>40</v>
      </c>
      <c r="D1316" t="s">
        <v>22</v>
      </c>
      <c r="E1316" t="s">
        <v>16</v>
      </c>
      <c r="F1316" t="s">
        <v>20</v>
      </c>
    </row>
    <row r="1317" spans="1:6" x14ac:dyDescent="0.3">
      <c r="A1317" t="s">
        <v>1340</v>
      </c>
      <c r="B1317" s="1">
        <v>46023.1</v>
      </c>
      <c r="C1317" t="s">
        <v>7</v>
      </c>
      <c r="D1317" t="s">
        <v>18</v>
      </c>
      <c r="E1317" t="s">
        <v>19</v>
      </c>
      <c r="F1317" t="s">
        <v>10</v>
      </c>
    </row>
    <row r="1318" spans="1:6" x14ac:dyDescent="0.3">
      <c r="A1318" t="s">
        <v>1341</v>
      </c>
      <c r="B1318" s="1">
        <v>46060.773611111108</v>
      </c>
      <c r="C1318" t="s">
        <v>12</v>
      </c>
      <c r="D1318" t="s">
        <v>22</v>
      </c>
      <c r="E1318" t="s">
        <v>16</v>
      </c>
      <c r="F1318" t="s">
        <v>10</v>
      </c>
    </row>
    <row r="1319" spans="1:6" x14ac:dyDescent="0.3">
      <c r="A1319" t="s">
        <v>1342</v>
      </c>
      <c r="B1319" s="1">
        <v>46090.343055555553</v>
      </c>
      <c r="C1319" t="s">
        <v>7</v>
      </c>
      <c r="D1319" t="s">
        <v>22</v>
      </c>
      <c r="E1319" t="s">
        <v>19</v>
      </c>
      <c r="F1319" t="s">
        <v>10</v>
      </c>
    </row>
    <row r="1320" spans="1:6" x14ac:dyDescent="0.3">
      <c r="A1320" t="s">
        <v>1343</v>
      </c>
      <c r="B1320" s="1">
        <v>46107.960416666669</v>
      </c>
      <c r="C1320" t="s">
        <v>7</v>
      </c>
      <c r="D1320" t="s">
        <v>18</v>
      </c>
      <c r="E1320" t="s">
        <v>19</v>
      </c>
      <c r="F1320" t="s">
        <v>10</v>
      </c>
    </row>
    <row r="1321" spans="1:6" x14ac:dyDescent="0.3">
      <c r="A1321" t="s">
        <v>1344</v>
      </c>
      <c r="B1321" s="1">
        <v>46041.775000000001</v>
      </c>
      <c r="C1321" t="s">
        <v>47</v>
      </c>
      <c r="D1321" t="s">
        <v>8</v>
      </c>
      <c r="E1321" t="s">
        <v>9</v>
      </c>
      <c r="F1321" t="s">
        <v>10</v>
      </c>
    </row>
    <row r="1322" spans="1:6" x14ac:dyDescent="0.3">
      <c r="A1322" t="s">
        <v>1345</v>
      </c>
      <c r="B1322" s="1">
        <v>46064.379861111112</v>
      </c>
      <c r="C1322" t="s">
        <v>7</v>
      </c>
      <c r="D1322" t="s">
        <v>15</v>
      </c>
      <c r="E1322" t="s">
        <v>19</v>
      </c>
      <c r="F1322" t="s">
        <v>33</v>
      </c>
    </row>
    <row r="1323" spans="1:6" x14ac:dyDescent="0.3">
      <c r="A1323" t="s">
        <v>1346</v>
      </c>
      <c r="B1323" s="1">
        <v>46068.164583333331</v>
      </c>
      <c r="C1323" t="s">
        <v>12</v>
      </c>
      <c r="D1323" t="s">
        <v>22</v>
      </c>
      <c r="E1323" t="s">
        <v>9</v>
      </c>
      <c r="F1323" t="s">
        <v>13</v>
      </c>
    </row>
    <row r="1324" spans="1:6" x14ac:dyDescent="0.3">
      <c r="A1324" t="s">
        <v>1347</v>
      </c>
      <c r="B1324" s="1">
        <v>46086.144444444442</v>
      </c>
      <c r="C1324" t="s">
        <v>7</v>
      </c>
      <c r="D1324" t="s">
        <v>18</v>
      </c>
      <c r="E1324" t="s">
        <v>19</v>
      </c>
      <c r="F1324" t="s">
        <v>13</v>
      </c>
    </row>
    <row r="1325" spans="1:6" x14ac:dyDescent="0.3">
      <c r="A1325" t="s">
        <v>1348</v>
      </c>
      <c r="B1325" s="1">
        <v>46026.532638888886</v>
      </c>
      <c r="C1325" t="s">
        <v>47</v>
      </c>
      <c r="D1325" t="s">
        <v>18</v>
      </c>
      <c r="E1325" t="s">
        <v>19</v>
      </c>
      <c r="F1325" t="s">
        <v>20</v>
      </c>
    </row>
    <row r="1326" spans="1:6" x14ac:dyDescent="0.3">
      <c r="A1326" t="s">
        <v>1349</v>
      </c>
      <c r="B1326" s="1">
        <v>46105.022916666669</v>
      </c>
      <c r="C1326" t="s">
        <v>12</v>
      </c>
      <c r="D1326" t="s">
        <v>15</v>
      </c>
      <c r="E1326" t="s">
        <v>16</v>
      </c>
      <c r="F1326" t="s">
        <v>13</v>
      </c>
    </row>
    <row r="1327" spans="1:6" x14ac:dyDescent="0.3">
      <c r="A1327" t="s">
        <v>1350</v>
      </c>
      <c r="B1327" s="1">
        <v>46031.839583333334</v>
      </c>
      <c r="C1327" t="s">
        <v>26</v>
      </c>
      <c r="D1327" t="s">
        <v>8</v>
      </c>
      <c r="E1327" t="s">
        <v>16</v>
      </c>
      <c r="F1327" t="s">
        <v>10</v>
      </c>
    </row>
    <row r="1328" spans="1:6" x14ac:dyDescent="0.3">
      <c r="A1328" t="s">
        <v>1351</v>
      </c>
      <c r="B1328" s="1">
        <v>46073.388194444444</v>
      </c>
      <c r="C1328" t="s">
        <v>35</v>
      </c>
      <c r="D1328" t="s">
        <v>8</v>
      </c>
      <c r="E1328" t="s">
        <v>19</v>
      </c>
      <c r="F1328" t="s">
        <v>10</v>
      </c>
    </row>
    <row r="1329" spans="1:6" x14ac:dyDescent="0.3">
      <c r="A1329" t="s">
        <v>1352</v>
      </c>
      <c r="B1329" s="1">
        <v>46056.683333333334</v>
      </c>
      <c r="C1329" t="s">
        <v>7</v>
      </c>
      <c r="D1329" t="s">
        <v>18</v>
      </c>
      <c r="E1329" t="s">
        <v>19</v>
      </c>
      <c r="F1329" t="s">
        <v>20</v>
      </c>
    </row>
    <row r="1330" spans="1:6" x14ac:dyDescent="0.3">
      <c r="A1330" t="s">
        <v>1353</v>
      </c>
      <c r="B1330" s="1">
        <v>46060.881249999999</v>
      </c>
      <c r="C1330" t="s">
        <v>7</v>
      </c>
      <c r="D1330" t="s">
        <v>22</v>
      </c>
      <c r="E1330" t="s">
        <v>19</v>
      </c>
      <c r="F1330" t="s">
        <v>10</v>
      </c>
    </row>
    <row r="1331" spans="1:6" x14ac:dyDescent="0.3">
      <c r="A1331" t="s">
        <v>1354</v>
      </c>
      <c r="B1331" s="1">
        <v>46041.73333333333</v>
      </c>
      <c r="C1331" t="s">
        <v>7</v>
      </c>
      <c r="D1331" t="s">
        <v>22</v>
      </c>
      <c r="E1331" t="s">
        <v>19</v>
      </c>
      <c r="F1331" t="s">
        <v>20</v>
      </c>
    </row>
    <row r="1332" spans="1:6" x14ac:dyDescent="0.3">
      <c r="A1332" t="s">
        <v>1355</v>
      </c>
      <c r="B1332" s="1">
        <v>46051.180555555555</v>
      </c>
      <c r="C1332" t="s">
        <v>7</v>
      </c>
      <c r="D1332" t="s">
        <v>15</v>
      </c>
      <c r="E1332" t="s">
        <v>19</v>
      </c>
      <c r="F1332" t="s">
        <v>20</v>
      </c>
    </row>
    <row r="1333" spans="1:6" x14ac:dyDescent="0.3">
      <c r="A1333" t="s">
        <v>1356</v>
      </c>
      <c r="B1333" s="1">
        <v>46050.297222222223</v>
      </c>
      <c r="C1333" t="s">
        <v>7</v>
      </c>
      <c r="D1333" t="s">
        <v>8</v>
      </c>
      <c r="E1333" t="s">
        <v>19</v>
      </c>
      <c r="F1333" t="s">
        <v>20</v>
      </c>
    </row>
    <row r="1334" spans="1:6" x14ac:dyDescent="0.3">
      <c r="A1334" t="s">
        <v>1357</v>
      </c>
      <c r="B1334" s="1">
        <v>46028.258333333331</v>
      </c>
      <c r="C1334" t="s">
        <v>12</v>
      </c>
      <c r="D1334" t="s">
        <v>22</v>
      </c>
      <c r="E1334" t="s">
        <v>19</v>
      </c>
      <c r="F1334" t="s">
        <v>33</v>
      </c>
    </row>
    <row r="1335" spans="1:6" x14ac:dyDescent="0.3">
      <c r="A1335" t="s">
        <v>1358</v>
      </c>
      <c r="B1335" s="1">
        <v>46062.013194444444</v>
      </c>
      <c r="C1335" t="s">
        <v>7</v>
      </c>
      <c r="D1335" t="s">
        <v>22</v>
      </c>
      <c r="E1335" t="s">
        <v>19</v>
      </c>
      <c r="F1335" t="s">
        <v>20</v>
      </c>
    </row>
    <row r="1336" spans="1:6" x14ac:dyDescent="0.3">
      <c r="A1336" t="s">
        <v>1359</v>
      </c>
      <c r="B1336" s="1">
        <v>46061.146527777775</v>
      </c>
      <c r="C1336" t="s">
        <v>7</v>
      </c>
      <c r="D1336" t="s">
        <v>22</v>
      </c>
      <c r="E1336" t="s">
        <v>19</v>
      </c>
      <c r="F1336" t="s">
        <v>33</v>
      </c>
    </row>
    <row r="1337" spans="1:6" x14ac:dyDescent="0.3">
      <c r="A1337" t="s">
        <v>1360</v>
      </c>
      <c r="B1337" s="1">
        <v>46063.054861111108</v>
      </c>
      <c r="C1337" t="s">
        <v>7</v>
      </c>
      <c r="D1337" t="s">
        <v>15</v>
      </c>
      <c r="E1337" t="s">
        <v>19</v>
      </c>
      <c r="F1337" t="s">
        <v>20</v>
      </c>
    </row>
    <row r="1338" spans="1:6" x14ac:dyDescent="0.3">
      <c r="A1338" t="s">
        <v>1361</v>
      </c>
      <c r="B1338" s="1">
        <v>46049.02847222222</v>
      </c>
      <c r="C1338" t="s">
        <v>40</v>
      </c>
      <c r="D1338" t="s">
        <v>18</v>
      </c>
      <c r="E1338" t="s">
        <v>16</v>
      </c>
      <c r="F1338" t="s">
        <v>10</v>
      </c>
    </row>
    <row r="1339" spans="1:6" x14ac:dyDescent="0.3">
      <c r="A1339" t="s">
        <v>1362</v>
      </c>
      <c r="B1339" s="1">
        <v>46071.572222222225</v>
      </c>
      <c r="C1339" t="s">
        <v>7</v>
      </c>
      <c r="D1339" t="s">
        <v>15</v>
      </c>
      <c r="E1339" t="s">
        <v>19</v>
      </c>
      <c r="F1339" t="s">
        <v>10</v>
      </c>
    </row>
    <row r="1340" spans="1:6" x14ac:dyDescent="0.3">
      <c r="A1340" t="s">
        <v>1363</v>
      </c>
      <c r="B1340" s="1">
        <v>46066.182638888888</v>
      </c>
      <c r="C1340" t="s">
        <v>7</v>
      </c>
      <c r="D1340" t="s">
        <v>18</v>
      </c>
      <c r="E1340" t="s">
        <v>19</v>
      </c>
      <c r="F1340" t="s">
        <v>20</v>
      </c>
    </row>
    <row r="1341" spans="1:6" x14ac:dyDescent="0.3">
      <c r="A1341" t="s">
        <v>1364</v>
      </c>
      <c r="B1341" s="1">
        <v>46045.895833333336</v>
      </c>
      <c r="C1341" t="s">
        <v>7</v>
      </c>
      <c r="D1341" t="s">
        <v>18</v>
      </c>
      <c r="E1341" t="s">
        <v>19</v>
      </c>
      <c r="F1341" t="s">
        <v>10</v>
      </c>
    </row>
    <row r="1342" spans="1:6" x14ac:dyDescent="0.3">
      <c r="A1342" t="s">
        <v>1365</v>
      </c>
      <c r="B1342" s="1">
        <v>46067.415972222225</v>
      </c>
      <c r="C1342" t="s">
        <v>7</v>
      </c>
      <c r="D1342" t="s">
        <v>8</v>
      </c>
      <c r="E1342" t="s">
        <v>19</v>
      </c>
      <c r="F1342" t="s">
        <v>10</v>
      </c>
    </row>
    <row r="1343" spans="1:6" x14ac:dyDescent="0.3">
      <c r="A1343" t="s">
        <v>1366</v>
      </c>
      <c r="B1343" s="1">
        <v>46094.131944444445</v>
      </c>
      <c r="C1343" t="s">
        <v>7</v>
      </c>
      <c r="D1343" t="s">
        <v>15</v>
      </c>
      <c r="E1343" t="s">
        <v>19</v>
      </c>
      <c r="F1343" t="s">
        <v>10</v>
      </c>
    </row>
    <row r="1344" spans="1:6" x14ac:dyDescent="0.3">
      <c r="A1344" t="s">
        <v>1367</v>
      </c>
      <c r="B1344" s="1">
        <v>46074.727083333331</v>
      </c>
      <c r="C1344" t="s">
        <v>47</v>
      </c>
      <c r="D1344" t="s">
        <v>18</v>
      </c>
      <c r="E1344" t="s">
        <v>9</v>
      </c>
      <c r="F1344" t="s">
        <v>10</v>
      </c>
    </row>
    <row r="1345" spans="1:6" x14ac:dyDescent="0.3">
      <c r="A1345" t="s">
        <v>1368</v>
      </c>
      <c r="B1345" s="1">
        <v>46034.958333333336</v>
      </c>
      <c r="C1345" t="s">
        <v>40</v>
      </c>
      <c r="D1345" t="s">
        <v>22</v>
      </c>
      <c r="E1345" t="s">
        <v>16</v>
      </c>
      <c r="F1345" t="s">
        <v>13</v>
      </c>
    </row>
    <row r="1346" spans="1:6" x14ac:dyDescent="0.3">
      <c r="A1346" t="s">
        <v>1369</v>
      </c>
      <c r="B1346" s="1">
        <v>46095.808333333334</v>
      </c>
      <c r="C1346" t="s">
        <v>26</v>
      </c>
      <c r="D1346" t="s">
        <v>18</v>
      </c>
      <c r="E1346" t="s">
        <v>16</v>
      </c>
      <c r="F1346" t="s">
        <v>20</v>
      </c>
    </row>
    <row r="1347" spans="1:6" x14ac:dyDescent="0.3">
      <c r="A1347" t="s">
        <v>1370</v>
      </c>
      <c r="B1347" s="1">
        <v>46077.24722222222</v>
      </c>
      <c r="C1347" t="s">
        <v>7</v>
      </c>
      <c r="D1347" t="s">
        <v>22</v>
      </c>
      <c r="E1347" t="s">
        <v>19</v>
      </c>
      <c r="F1347" t="s">
        <v>10</v>
      </c>
    </row>
    <row r="1348" spans="1:6" x14ac:dyDescent="0.3">
      <c r="A1348" t="s">
        <v>1371</v>
      </c>
      <c r="B1348" s="1">
        <v>46057.802777777775</v>
      </c>
      <c r="C1348" t="s">
        <v>7</v>
      </c>
      <c r="D1348" t="s">
        <v>18</v>
      </c>
      <c r="E1348" t="s">
        <v>19</v>
      </c>
      <c r="F1348" t="s">
        <v>20</v>
      </c>
    </row>
    <row r="1349" spans="1:6" x14ac:dyDescent="0.3">
      <c r="A1349" t="s">
        <v>1372</v>
      </c>
      <c r="B1349" s="1">
        <v>46065.781944444447</v>
      </c>
      <c r="C1349" t="s">
        <v>40</v>
      </c>
      <c r="D1349" t="s">
        <v>18</v>
      </c>
      <c r="E1349" t="s">
        <v>16</v>
      </c>
      <c r="F1349" t="s">
        <v>10</v>
      </c>
    </row>
    <row r="1350" spans="1:6" x14ac:dyDescent="0.3">
      <c r="A1350" t="s">
        <v>1373</v>
      </c>
      <c r="B1350" s="1">
        <v>46098.835416666669</v>
      </c>
      <c r="C1350" t="s">
        <v>7</v>
      </c>
      <c r="D1350" t="s">
        <v>8</v>
      </c>
      <c r="E1350" t="s">
        <v>19</v>
      </c>
      <c r="F1350" t="s">
        <v>20</v>
      </c>
    </row>
    <row r="1351" spans="1:6" x14ac:dyDescent="0.3">
      <c r="A1351" t="s">
        <v>1374</v>
      </c>
      <c r="B1351" s="1">
        <v>46092.454861111109</v>
      </c>
      <c r="C1351" t="s">
        <v>7</v>
      </c>
      <c r="D1351" t="s">
        <v>8</v>
      </c>
      <c r="E1351" t="s">
        <v>19</v>
      </c>
      <c r="F1351" t="s">
        <v>20</v>
      </c>
    </row>
    <row r="1352" spans="1:6" x14ac:dyDescent="0.3">
      <c r="A1352" t="s">
        <v>1375</v>
      </c>
      <c r="B1352" s="1">
        <v>46090.59375</v>
      </c>
      <c r="C1352" t="s">
        <v>35</v>
      </c>
      <c r="D1352" t="s">
        <v>15</v>
      </c>
      <c r="E1352" t="s">
        <v>9</v>
      </c>
      <c r="F1352" t="s">
        <v>53</v>
      </c>
    </row>
    <row r="1353" spans="1:6" x14ac:dyDescent="0.3">
      <c r="A1353" t="s">
        <v>1376</v>
      </c>
      <c r="B1353" s="1">
        <v>46099.51458333333</v>
      </c>
      <c r="C1353" t="s">
        <v>7</v>
      </c>
      <c r="D1353" t="s">
        <v>15</v>
      </c>
      <c r="E1353" t="s">
        <v>19</v>
      </c>
      <c r="F1353" t="s">
        <v>10</v>
      </c>
    </row>
    <row r="1354" spans="1:6" x14ac:dyDescent="0.3">
      <c r="A1354" t="s">
        <v>1377</v>
      </c>
      <c r="B1354" s="1">
        <v>46054.806250000001</v>
      </c>
      <c r="C1354" t="s">
        <v>7</v>
      </c>
      <c r="D1354" t="s">
        <v>22</v>
      </c>
      <c r="E1354" t="s">
        <v>19</v>
      </c>
      <c r="F1354" t="s">
        <v>20</v>
      </c>
    </row>
    <row r="1355" spans="1:6" x14ac:dyDescent="0.3">
      <c r="A1355" t="s">
        <v>1378</v>
      </c>
      <c r="B1355" s="1">
        <v>46093.572222222225</v>
      </c>
      <c r="C1355" t="s">
        <v>7</v>
      </c>
      <c r="D1355" t="s">
        <v>22</v>
      </c>
      <c r="E1355" t="s">
        <v>19</v>
      </c>
      <c r="F1355" t="s">
        <v>53</v>
      </c>
    </row>
    <row r="1356" spans="1:6" x14ac:dyDescent="0.3">
      <c r="A1356" t="s">
        <v>1379</v>
      </c>
      <c r="B1356" s="1">
        <v>46067.268750000003</v>
      </c>
      <c r="C1356" t="s">
        <v>40</v>
      </c>
      <c r="D1356" t="s">
        <v>18</v>
      </c>
      <c r="E1356" t="s">
        <v>16</v>
      </c>
      <c r="F1356" t="s">
        <v>33</v>
      </c>
    </row>
    <row r="1357" spans="1:6" x14ac:dyDescent="0.3">
      <c r="A1357" t="s">
        <v>1380</v>
      </c>
      <c r="B1357" s="1">
        <v>46070.626388888886</v>
      </c>
      <c r="C1357" t="s">
        <v>7</v>
      </c>
      <c r="D1357" t="s">
        <v>22</v>
      </c>
      <c r="E1357" t="s">
        <v>19</v>
      </c>
      <c r="F1357" t="s">
        <v>13</v>
      </c>
    </row>
    <row r="1358" spans="1:6" x14ac:dyDescent="0.3">
      <c r="A1358" t="s">
        <v>1381</v>
      </c>
      <c r="B1358" s="1">
        <v>46058.242361111108</v>
      </c>
      <c r="C1358" t="s">
        <v>40</v>
      </c>
      <c r="D1358" t="s">
        <v>15</v>
      </c>
      <c r="E1358" t="s">
        <v>16</v>
      </c>
      <c r="F1358" t="s">
        <v>10</v>
      </c>
    </row>
    <row r="1359" spans="1:6" x14ac:dyDescent="0.3">
      <c r="A1359" t="s">
        <v>1382</v>
      </c>
      <c r="B1359" s="1">
        <v>46068.804861111108</v>
      </c>
      <c r="C1359" t="s">
        <v>7</v>
      </c>
      <c r="D1359" t="s">
        <v>15</v>
      </c>
      <c r="E1359" t="s">
        <v>19</v>
      </c>
      <c r="F1359" t="s">
        <v>10</v>
      </c>
    </row>
    <row r="1360" spans="1:6" x14ac:dyDescent="0.3">
      <c r="A1360" t="s">
        <v>1383</v>
      </c>
      <c r="B1360" s="1">
        <v>46067.28402777778</v>
      </c>
      <c r="C1360" t="s">
        <v>7</v>
      </c>
      <c r="D1360" t="s">
        <v>8</v>
      </c>
      <c r="E1360" t="s">
        <v>19</v>
      </c>
      <c r="F1360" t="s">
        <v>10</v>
      </c>
    </row>
    <row r="1361" spans="1:6" x14ac:dyDescent="0.3">
      <c r="A1361" t="s">
        <v>1384</v>
      </c>
      <c r="B1361" s="1">
        <v>46052.036111111112</v>
      </c>
      <c r="C1361" t="s">
        <v>7</v>
      </c>
      <c r="D1361" t="s">
        <v>22</v>
      </c>
      <c r="E1361" t="s">
        <v>19</v>
      </c>
      <c r="F1361" t="s">
        <v>10</v>
      </c>
    </row>
    <row r="1362" spans="1:6" x14ac:dyDescent="0.3">
      <c r="A1362" t="s">
        <v>1385</v>
      </c>
      <c r="B1362" s="1">
        <v>46086.908333333333</v>
      </c>
      <c r="C1362" t="s">
        <v>12</v>
      </c>
      <c r="D1362" t="s">
        <v>18</v>
      </c>
      <c r="E1362" t="s">
        <v>19</v>
      </c>
      <c r="F1362" t="s">
        <v>33</v>
      </c>
    </row>
    <row r="1363" spans="1:6" x14ac:dyDescent="0.3">
      <c r="A1363" t="s">
        <v>1386</v>
      </c>
      <c r="B1363" s="1">
        <v>46053.609722222223</v>
      </c>
      <c r="C1363" t="s">
        <v>7</v>
      </c>
      <c r="D1363" t="s">
        <v>18</v>
      </c>
      <c r="E1363" t="s">
        <v>19</v>
      </c>
      <c r="F1363" t="s">
        <v>53</v>
      </c>
    </row>
    <row r="1364" spans="1:6" x14ac:dyDescent="0.3">
      <c r="A1364" t="s">
        <v>1387</v>
      </c>
      <c r="B1364" s="1">
        <v>46024.84097222222</v>
      </c>
      <c r="C1364" t="s">
        <v>40</v>
      </c>
      <c r="D1364" t="s">
        <v>18</v>
      </c>
      <c r="E1364" t="s">
        <v>16</v>
      </c>
      <c r="F1364" t="s">
        <v>13</v>
      </c>
    </row>
    <row r="1365" spans="1:6" x14ac:dyDescent="0.3">
      <c r="A1365" t="s">
        <v>1388</v>
      </c>
      <c r="B1365" s="1">
        <v>46112.130555555559</v>
      </c>
      <c r="C1365" t="s">
        <v>40</v>
      </c>
      <c r="D1365" t="s">
        <v>18</v>
      </c>
      <c r="E1365" t="s">
        <v>16</v>
      </c>
      <c r="F1365" t="s">
        <v>10</v>
      </c>
    </row>
    <row r="1366" spans="1:6" x14ac:dyDescent="0.3">
      <c r="A1366" t="s">
        <v>1389</v>
      </c>
      <c r="B1366" s="1">
        <v>46103.678472222222</v>
      </c>
      <c r="C1366" t="s">
        <v>7</v>
      </c>
      <c r="D1366" t="s">
        <v>22</v>
      </c>
      <c r="E1366" t="s">
        <v>19</v>
      </c>
      <c r="F1366" t="s">
        <v>20</v>
      </c>
    </row>
    <row r="1367" spans="1:6" x14ac:dyDescent="0.3">
      <c r="A1367" t="s">
        <v>1390</v>
      </c>
      <c r="B1367" s="1">
        <v>46040.34652777778</v>
      </c>
      <c r="C1367" t="s">
        <v>7</v>
      </c>
      <c r="D1367" t="s">
        <v>18</v>
      </c>
      <c r="E1367" t="s">
        <v>19</v>
      </c>
      <c r="F1367" t="s">
        <v>20</v>
      </c>
    </row>
    <row r="1368" spans="1:6" x14ac:dyDescent="0.3">
      <c r="A1368" t="s">
        <v>1391</v>
      </c>
      <c r="B1368" s="1">
        <v>46031.995138888888</v>
      </c>
      <c r="C1368" t="s">
        <v>7</v>
      </c>
      <c r="D1368" t="s">
        <v>15</v>
      </c>
      <c r="E1368" t="s">
        <v>19</v>
      </c>
      <c r="F1368" t="s">
        <v>20</v>
      </c>
    </row>
    <row r="1369" spans="1:6" x14ac:dyDescent="0.3">
      <c r="A1369" t="s">
        <v>1392</v>
      </c>
      <c r="B1369" s="1">
        <v>46068.542361111111</v>
      </c>
      <c r="C1369" t="s">
        <v>7</v>
      </c>
      <c r="D1369" t="s">
        <v>8</v>
      </c>
      <c r="E1369" t="s">
        <v>19</v>
      </c>
      <c r="F1369" t="s">
        <v>33</v>
      </c>
    </row>
    <row r="1370" spans="1:6" x14ac:dyDescent="0.3">
      <c r="A1370" t="s">
        <v>1393</v>
      </c>
      <c r="B1370" s="1">
        <v>46077.165277777778</v>
      </c>
      <c r="C1370" t="s">
        <v>35</v>
      </c>
      <c r="D1370" t="s">
        <v>15</v>
      </c>
      <c r="E1370" t="s">
        <v>19</v>
      </c>
      <c r="F1370" t="s">
        <v>13</v>
      </c>
    </row>
    <row r="1371" spans="1:6" x14ac:dyDescent="0.3">
      <c r="A1371" t="s">
        <v>1394</v>
      </c>
      <c r="B1371" s="1">
        <v>46043.933333333334</v>
      </c>
      <c r="C1371" t="s">
        <v>7</v>
      </c>
      <c r="D1371" t="s">
        <v>8</v>
      </c>
      <c r="E1371" t="s">
        <v>19</v>
      </c>
      <c r="F1371" t="s">
        <v>10</v>
      </c>
    </row>
    <row r="1372" spans="1:6" x14ac:dyDescent="0.3">
      <c r="A1372" t="s">
        <v>1395</v>
      </c>
      <c r="B1372" s="1">
        <v>46042.46875</v>
      </c>
      <c r="C1372" t="s">
        <v>7</v>
      </c>
      <c r="D1372" t="s">
        <v>22</v>
      </c>
      <c r="E1372" t="s">
        <v>19</v>
      </c>
      <c r="F1372" t="s">
        <v>10</v>
      </c>
    </row>
    <row r="1373" spans="1:6" x14ac:dyDescent="0.3">
      <c r="A1373" t="s">
        <v>1396</v>
      </c>
      <c r="B1373" s="1">
        <v>46062.475694444445</v>
      </c>
      <c r="C1373" t="s">
        <v>7</v>
      </c>
      <c r="D1373" t="s">
        <v>8</v>
      </c>
      <c r="E1373" t="s">
        <v>9</v>
      </c>
      <c r="F1373" t="s">
        <v>13</v>
      </c>
    </row>
    <row r="1374" spans="1:6" x14ac:dyDescent="0.3">
      <c r="A1374" t="s">
        <v>1397</v>
      </c>
      <c r="B1374" s="1">
        <v>46044.993055555555</v>
      </c>
      <c r="C1374" t="s">
        <v>40</v>
      </c>
      <c r="D1374" t="s">
        <v>15</v>
      </c>
      <c r="E1374" t="s">
        <v>16</v>
      </c>
      <c r="F1374" t="s">
        <v>10</v>
      </c>
    </row>
    <row r="1375" spans="1:6" x14ac:dyDescent="0.3">
      <c r="A1375" t="s">
        <v>1398</v>
      </c>
      <c r="B1375" s="1">
        <v>46024.945138888892</v>
      </c>
      <c r="C1375" t="s">
        <v>35</v>
      </c>
      <c r="D1375" t="s">
        <v>18</v>
      </c>
      <c r="E1375" t="s">
        <v>31</v>
      </c>
      <c r="F1375" t="s">
        <v>53</v>
      </c>
    </row>
    <row r="1376" spans="1:6" x14ac:dyDescent="0.3">
      <c r="A1376" t="s">
        <v>1399</v>
      </c>
      <c r="B1376" s="1">
        <v>46030.811805555553</v>
      </c>
      <c r="C1376" t="s">
        <v>35</v>
      </c>
      <c r="D1376" t="s">
        <v>8</v>
      </c>
      <c r="E1376" t="s">
        <v>16</v>
      </c>
      <c r="F1376" t="s">
        <v>20</v>
      </c>
    </row>
    <row r="1377" spans="1:6" x14ac:dyDescent="0.3">
      <c r="A1377" t="s">
        <v>1400</v>
      </c>
      <c r="B1377" s="1">
        <v>46058.579861111109</v>
      </c>
      <c r="C1377" t="s">
        <v>7</v>
      </c>
      <c r="D1377" t="s">
        <v>22</v>
      </c>
      <c r="E1377" t="s">
        <v>19</v>
      </c>
      <c r="F1377" t="s">
        <v>10</v>
      </c>
    </row>
    <row r="1378" spans="1:6" x14ac:dyDescent="0.3">
      <c r="A1378" t="s">
        <v>1401</v>
      </c>
      <c r="B1378" s="1">
        <v>46058.497916666667</v>
      </c>
      <c r="C1378" t="s">
        <v>7</v>
      </c>
      <c r="D1378" t="s">
        <v>18</v>
      </c>
      <c r="E1378" t="s">
        <v>19</v>
      </c>
      <c r="F1378" t="s">
        <v>10</v>
      </c>
    </row>
    <row r="1379" spans="1:6" x14ac:dyDescent="0.3">
      <c r="A1379" t="s">
        <v>1402</v>
      </c>
      <c r="B1379" s="1">
        <v>46099.060416666667</v>
      </c>
      <c r="C1379" t="s">
        <v>47</v>
      </c>
      <c r="D1379" t="s">
        <v>15</v>
      </c>
      <c r="E1379" t="s">
        <v>19</v>
      </c>
      <c r="F1379" t="s">
        <v>13</v>
      </c>
    </row>
    <row r="1380" spans="1:6" x14ac:dyDescent="0.3">
      <c r="A1380" t="s">
        <v>1403</v>
      </c>
      <c r="B1380" s="1">
        <v>46069.334722222222</v>
      </c>
      <c r="C1380" t="s">
        <v>47</v>
      </c>
      <c r="D1380" t="s">
        <v>15</v>
      </c>
      <c r="E1380" t="s">
        <v>19</v>
      </c>
      <c r="F1380" t="s">
        <v>20</v>
      </c>
    </row>
    <row r="1381" spans="1:6" x14ac:dyDescent="0.3">
      <c r="A1381" t="s">
        <v>1404</v>
      </c>
      <c r="B1381" s="1">
        <v>46076.90902777778</v>
      </c>
      <c r="C1381" t="s">
        <v>26</v>
      </c>
      <c r="D1381" t="s">
        <v>22</v>
      </c>
      <c r="E1381" t="s">
        <v>31</v>
      </c>
      <c r="F1381" t="s">
        <v>13</v>
      </c>
    </row>
    <row r="1382" spans="1:6" x14ac:dyDescent="0.3">
      <c r="A1382" t="s">
        <v>1405</v>
      </c>
      <c r="B1382" s="1">
        <v>46054.231249999997</v>
      </c>
      <c r="C1382" t="s">
        <v>47</v>
      </c>
      <c r="D1382" t="s">
        <v>8</v>
      </c>
      <c r="E1382" t="s">
        <v>19</v>
      </c>
      <c r="F1382" t="s">
        <v>20</v>
      </c>
    </row>
    <row r="1383" spans="1:6" x14ac:dyDescent="0.3">
      <c r="A1383" t="s">
        <v>1406</v>
      </c>
      <c r="B1383" s="1">
        <v>46070.041666666664</v>
      </c>
      <c r="C1383" t="s">
        <v>12</v>
      </c>
      <c r="D1383" t="s">
        <v>22</v>
      </c>
      <c r="E1383" t="s">
        <v>16</v>
      </c>
      <c r="F1383" t="s">
        <v>13</v>
      </c>
    </row>
    <row r="1384" spans="1:6" x14ac:dyDescent="0.3">
      <c r="A1384" t="s">
        <v>1407</v>
      </c>
      <c r="B1384" s="1">
        <v>46107.251388888886</v>
      </c>
      <c r="C1384" t="s">
        <v>7</v>
      </c>
      <c r="D1384" t="s">
        <v>15</v>
      </c>
      <c r="E1384" t="s">
        <v>19</v>
      </c>
      <c r="F1384" t="s">
        <v>10</v>
      </c>
    </row>
    <row r="1385" spans="1:6" x14ac:dyDescent="0.3">
      <c r="A1385" t="s">
        <v>1408</v>
      </c>
      <c r="B1385" s="1">
        <v>46065.243055555555</v>
      </c>
      <c r="C1385" t="s">
        <v>7</v>
      </c>
      <c r="D1385" t="s">
        <v>15</v>
      </c>
      <c r="E1385" t="s">
        <v>19</v>
      </c>
      <c r="F1385" t="s">
        <v>10</v>
      </c>
    </row>
    <row r="1386" spans="1:6" x14ac:dyDescent="0.3">
      <c r="A1386" t="s">
        <v>1409</v>
      </c>
      <c r="B1386" s="1">
        <v>46071.571527777778</v>
      </c>
      <c r="C1386" t="s">
        <v>7</v>
      </c>
      <c r="D1386" t="s">
        <v>18</v>
      </c>
      <c r="E1386" t="s">
        <v>9</v>
      </c>
      <c r="F1386" t="s">
        <v>13</v>
      </c>
    </row>
    <row r="1387" spans="1:6" x14ac:dyDescent="0.3">
      <c r="A1387" t="s">
        <v>1410</v>
      </c>
      <c r="B1387" s="1">
        <v>46099.058333333334</v>
      </c>
      <c r="C1387" t="s">
        <v>7</v>
      </c>
      <c r="D1387" t="s">
        <v>8</v>
      </c>
      <c r="E1387" t="s">
        <v>19</v>
      </c>
      <c r="F1387" t="s">
        <v>10</v>
      </c>
    </row>
    <row r="1388" spans="1:6" x14ac:dyDescent="0.3">
      <c r="A1388" t="s">
        <v>1411</v>
      </c>
      <c r="B1388" s="1">
        <v>46103.544444444444</v>
      </c>
      <c r="C1388" t="s">
        <v>47</v>
      </c>
      <c r="D1388" t="s">
        <v>8</v>
      </c>
      <c r="E1388" t="s">
        <v>9</v>
      </c>
      <c r="F1388" t="s">
        <v>10</v>
      </c>
    </row>
    <row r="1389" spans="1:6" x14ac:dyDescent="0.3">
      <c r="A1389" t="s">
        <v>1412</v>
      </c>
      <c r="B1389" s="1">
        <v>46023.943749999999</v>
      </c>
      <c r="C1389" t="s">
        <v>47</v>
      </c>
      <c r="D1389" t="s">
        <v>18</v>
      </c>
      <c r="E1389" t="s">
        <v>19</v>
      </c>
      <c r="F1389" t="s">
        <v>10</v>
      </c>
    </row>
    <row r="1390" spans="1:6" x14ac:dyDescent="0.3">
      <c r="A1390" t="s">
        <v>1413</v>
      </c>
      <c r="B1390" s="1">
        <v>46067.859722222223</v>
      </c>
      <c r="C1390" t="s">
        <v>26</v>
      </c>
      <c r="D1390" t="s">
        <v>15</v>
      </c>
      <c r="E1390" t="s">
        <v>9</v>
      </c>
      <c r="F1390" t="s">
        <v>10</v>
      </c>
    </row>
    <row r="1391" spans="1:6" x14ac:dyDescent="0.3">
      <c r="A1391" t="s">
        <v>1414</v>
      </c>
      <c r="B1391" s="1">
        <v>46111.79791666667</v>
      </c>
      <c r="C1391" t="s">
        <v>7</v>
      </c>
      <c r="D1391" t="s">
        <v>8</v>
      </c>
      <c r="E1391" t="s">
        <v>19</v>
      </c>
      <c r="F1391" t="s">
        <v>20</v>
      </c>
    </row>
    <row r="1392" spans="1:6" x14ac:dyDescent="0.3">
      <c r="A1392" t="s">
        <v>1415</v>
      </c>
      <c r="B1392" s="1">
        <v>46081.009027777778</v>
      </c>
      <c r="C1392" t="s">
        <v>40</v>
      </c>
      <c r="D1392" t="s">
        <v>18</v>
      </c>
      <c r="E1392" t="s">
        <v>16</v>
      </c>
      <c r="F1392" t="s">
        <v>20</v>
      </c>
    </row>
    <row r="1393" spans="1:6" x14ac:dyDescent="0.3">
      <c r="A1393" t="s">
        <v>1416</v>
      </c>
      <c r="B1393" s="1">
        <v>46109.160416666666</v>
      </c>
      <c r="C1393" t="s">
        <v>7</v>
      </c>
      <c r="D1393" t="s">
        <v>22</v>
      </c>
      <c r="E1393" t="s">
        <v>19</v>
      </c>
      <c r="F1393" t="s">
        <v>10</v>
      </c>
    </row>
    <row r="1394" spans="1:6" x14ac:dyDescent="0.3">
      <c r="A1394" t="s">
        <v>1417</v>
      </c>
      <c r="B1394" s="1">
        <v>46096.657638888886</v>
      </c>
      <c r="C1394" t="s">
        <v>7</v>
      </c>
      <c r="D1394" t="s">
        <v>8</v>
      </c>
      <c r="E1394" t="s">
        <v>19</v>
      </c>
      <c r="F1394" t="s">
        <v>10</v>
      </c>
    </row>
    <row r="1395" spans="1:6" x14ac:dyDescent="0.3">
      <c r="A1395" t="s">
        <v>1418</v>
      </c>
      <c r="B1395" s="1">
        <v>46106.87222222222</v>
      </c>
      <c r="C1395" t="s">
        <v>40</v>
      </c>
      <c r="D1395" t="s">
        <v>8</v>
      </c>
      <c r="E1395" t="s">
        <v>16</v>
      </c>
      <c r="F1395" t="s">
        <v>13</v>
      </c>
    </row>
    <row r="1396" spans="1:6" x14ac:dyDescent="0.3">
      <c r="A1396" t="s">
        <v>1419</v>
      </c>
      <c r="B1396" s="1">
        <v>46075.845138888886</v>
      </c>
      <c r="C1396" t="s">
        <v>12</v>
      </c>
      <c r="D1396" t="s">
        <v>18</v>
      </c>
      <c r="E1396" t="s">
        <v>19</v>
      </c>
      <c r="F1396" t="s">
        <v>13</v>
      </c>
    </row>
    <row r="1397" spans="1:6" x14ac:dyDescent="0.3">
      <c r="A1397" t="s">
        <v>1420</v>
      </c>
      <c r="B1397" s="1">
        <v>46060.863194444442</v>
      </c>
      <c r="C1397" t="s">
        <v>12</v>
      </c>
      <c r="D1397" t="s">
        <v>18</v>
      </c>
      <c r="E1397" t="s">
        <v>31</v>
      </c>
      <c r="F1397" t="s">
        <v>13</v>
      </c>
    </row>
    <row r="1398" spans="1:6" x14ac:dyDescent="0.3">
      <c r="A1398" t="s">
        <v>1421</v>
      </c>
      <c r="B1398" s="1">
        <v>46089.856944444444</v>
      </c>
      <c r="C1398" t="s">
        <v>7</v>
      </c>
      <c r="D1398" t="s">
        <v>18</v>
      </c>
      <c r="E1398" t="s">
        <v>19</v>
      </c>
      <c r="F1398" t="s">
        <v>53</v>
      </c>
    </row>
    <row r="1399" spans="1:6" x14ac:dyDescent="0.3">
      <c r="A1399" t="s">
        <v>1422</v>
      </c>
      <c r="B1399" s="1">
        <v>46046.338888888888</v>
      </c>
      <c r="C1399" t="s">
        <v>35</v>
      </c>
      <c r="D1399" t="s">
        <v>8</v>
      </c>
      <c r="E1399" t="s">
        <v>9</v>
      </c>
      <c r="F1399" t="s">
        <v>20</v>
      </c>
    </row>
    <row r="1400" spans="1:6" x14ac:dyDescent="0.3">
      <c r="A1400" t="s">
        <v>1423</v>
      </c>
      <c r="B1400" s="1">
        <v>46045.365972222222</v>
      </c>
      <c r="C1400" t="s">
        <v>7</v>
      </c>
      <c r="D1400" t="s">
        <v>22</v>
      </c>
      <c r="E1400" t="s">
        <v>19</v>
      </c>
      <c r="F1400" t="s">
        <v>13</v>
      </c>
    </row>
    <row r="1401" spans="1:6" x14ac:dyDescent="0.3">
      <c r="A1401" t="s">
        <v>1424</v>
      </c>
      <c r="B1401" s="1">
        <v>46054.172222222223</v>
      </c>
      <c r="C1401" t="s">
        <v>26</v>
      </c>
      <c r="D1401" t="s">
        <v>18</v>
      </c>
      <c r="E1401" t="s">
        <v>31</v>
      </c>
      <c r="F1401" t="s">
        <v>13</v>
      </c>
    </row>
    <row r="1402" spans="1:6" x14ac:dyDescent="0.3">
      <c r="A1402" t="s">
        <v>1425</v>
      </c>
      <c r="B1402" s="1">
        <v>46085.354861111111</v>
      </c>
      <c r="C1402" t="s">
        <v>7</v>
      </c>
      <c r="D1402" t="s">
        <v>22</v>
      </c>
      <c r="E1402" t="s">
        <v>16</v>
      </c>
      <c r="F1402" t="s">
        <v>13</v>
      </c>
    </row>
    <row r="1403" spans="1:6" x14ac:dyDescent="0.3">
      <c r="A1403" t="s">
        <v>1426</v>
      </c>
      <c r="B1403" s="1">
        <v>46051.431944444441</v>
      </c>
      <c r="C1403" t="s">
        <v>7</v>
      </c>
      <c r="D1403" t="s">
        <v>22</v>
      </c>
      <c r="E1403" t="s">
        <v>19</v>
      </c>
      <c r="F1403" t="s">
        <v>10</v>
      </c>
    </row>
    <row r="1404" spans="1:6" x14ac:dyDescent="0.3">
      <c r="A1404" t="s">
        <v>1427</v>
      </c>
      <c r="B1404" s="1">
        <v>46074.335416666669</v>
      </c>
      <c r="C1404" t="s">
        <v>26</v>
      </c>
      <c r="D1404" t="s">
        <v>22</v>
      </c>
      <c r="E1404" t="s">
        <v>31</v>
      </c>
      <c r="F1404" t="s">
        <v>10</v>
      </c>
    </row>
    <row r="1405" spans="1:6" x14ac:dyDescent="0.3">
      <c r="A1405" t="s">
        <v>1428</v>
      </c>
      <c r="B1405" s="1">
        <v>46083.463888888888</v>
      </c>
      <c r="C1405" t="s">
        <v>7</v>
      </c>
      <c r="D1405" t="s">
        <v>22</v>
      </c>
      <c r="E1405" t="s">
        <v>19</v>
      </c>
      <c r="F1405" t="s">
        <v>13</v>
      </c>
    </row>
    <row r="1406" spans="1:6" x14ac:dyDescent="0.3">
      <c r="A1406" t="s">
        <v>1429</v>
      </c>
      <c r="B1406" s="1">
        <v>46030.698611111111</v>
      </c>
      <c r="C1406" t="s">
        <v>12</v>
      </c>
      <c r="D1406" t="s">
        <v>8</v>
      </c>
      <c r="E1406" t="s">
        <v>9</v>
      </c>
      <c r="F1406" t="s">
        <v>13</v>
      </c>
    </row>
    <row r="1407" spans="1:6" x14ac:dyDescent="0.3">
      <c r="A1407" t="s">
        <v>1430</v>
      </c>
      <c r="B1407" s="1">
        <v>46061.363888888889</v>
      </c>
      <c r="C1407" t="s">
        <v>7</v>
      </c>
      <c r="D1407" t="s">
        <v>8</v>
      </c>
      <c r="E1407" t="s">
        <v>9</v>
      </c>
      <c r="F1407" t="s">
        <v>20</v>
      </c>
    </row>
    <row r="1408" spans="1:6" x14ac:dyDescent="0.3">
      <c r="A1408" t="s">
        <v>1431</v>
      </c>
      <c r="B1408" s="1">
        <v>46101.197916666664</v>
      </c>
      <c r="C1408" t="s">
        <v>26</v>
      </c>
      <c r="D1408" t="s">
        <v>18</v>
      </c>
      <c r="E1408" t="s">
        <v>19</v>
      </c>
      <c r="F1408" t="s">
        <v>10</v>
      </c>
    </row>
    <row r="1409" spans="1:6" x14ac:dyDescent="0.3">
      <c r="A1409" t="s">
        <v>1432</v>
      </c>
      <c r="B1409" s="1">
        <v>46033.943055555559</v>
      </c>
      <c r="C1409" t="s">
        <v>35</v>
      </c>
      <c r="D1409" t="s">
        <v>18</v>
      </c>
      <c r="E1409" t="s">
        <v>31</v>
      </c>
      <c r="F1409" t="s">
        <v>13</v>
      </c>
    </row>
    <row r="1410" spans="1:6" x14ac:dyDescent="0.3">
      <c r="A1410" t="s">
        <v>1433</v>
      </c>
      <c r="B1410" s="1">
        <v>46108.637499999997</v>
      </c>
      <c r="C1410" t="s">
        <v>7</v>
      </c>
      <c r="D1410" t="s">
        <v>8</v>
      </c>
      <c r="E1410" t="s">
        <v>19</v>
      </c>
      <c r="F1410" t="s">
        <v>20</v>
      </c>
    </row>
    <row r="1411" spans="1:6" x14ac:dyDescent="0.3">
      <c r="A1411" t="s">
        <v>1434</v>
      </c>
      <c r="B1411" s="1">
        <v>46091.351388888892</v>
      </c>
      <c r="C1411" t="s">
        <v>35</v>
      </c>
      <c r="D1411" t="s">
        <v>22</v>
      </c>
      <c r="E1411" t="s">
        <v>19</v>
      </c>
      <c r="F1411" t="s">
        <v>20</v>
      </c>
    </row>
    <row r="1412" spans="1:6" x14ac:dyDescent="0.3">
      <c r="A1412" t="s">
        <v>1435</v>
      </c>
      <c r="B1412" s="1">
        <v>46072.204861111109</v>
      </c>
      <c r="C1412" t="s">
        <v>7</v>
      </c>
      <c r="D1412" t="s">
        <v>8</v>
      </c>
      <c r="E1412" t="s">
        <v>19</v>
      </c>
      <c r="F1412" t="s">
        <v>20</v>
      </c>
    </row>
    <row r="1413" spans="1:6" x14ac:dyDescent="0.3">
      <c r="A1413" t="s">
        <v>1436</v>
      </c>
      <c r="B1413" s="1">
        <v>46054.710416666669</v>
      </c>
      <c r="C1413" t="s">
        <v>7</v>
      </c>
      <c r="D1413" t="s">
        <v>15</v>
      </c>
      <c r="E1413" t="s">
        <v>16</v>
      </c>
      <c r="F1413" t="s">
        <v>13</v>
      </c>
    </row>
    <row r="1414" spans="1:6" x14ac:dyDescent="0.3">
      <c r="A1414" t="s">
        <v>1437</v>
      </c>
      <c r="B1414" s="1">
        <v>46084.770138888889</v>
      </c>
      <c r="C1414" t="s">
        <v>35</v>
      </c>
      <c r="D1414" t="s">
        <v>8</v>
      </c>
      <c r="E1414" t="s">
        <v>19</v>
      </c>
      <c r="F1414" t="s">
        <v>20</v>
      </c>
    </row>
    <row r="1415" spans="1:6" x14ac:dyDescent="0.3">
      <c r="A1415" t="s">
        <v>1438</v>
      </c>
      <c r="B1415" s="1">
        <v>46098.445138888892</v>
      </c>
      <c r="C1415" t="s">
        <v>7</v>
      </c>
      <c r="D1415" t="s">
        <v>15</v>
      </c>
      <c r="E1415" t="s">
        <v>16</v>
      </c>
      <c r="F1415" t="s">
        <v>10</v>
      </c>
    </row>
    <row r="1416" spans="1:6" x14ac:dyDescent="0.3">
      <c r="A1416" t="s">
        <v>1439</v>
      </c>
      <c r="B1416" s="1">
        <v>46105.550694444442</v>
      </c>
      <c r="C1416" t="s">
        <v>40</v>
      </c>
      <c r="D1416" t="s">
        <v>22</v>
      </c>
      <c r="E1416" t="s">
        <v>16</v>
      </c>
      <c r="F1416" t="s">
        <v>10</v>
      </c>
    </row>
    <row r="1417" spans="1:6" x14ac:dyDescent="0.3">
      <c r="A1417" t="s">
        <v>1440</v>
      </c>
      <c r="B1417" s="1">
        <v>46036.502083333333</v>
      </c>
      <c r="C1417" t="s">
        <v>7</v>
      </c>
      <c r="D1417" t="s">
        <v>8</v>
      </c>
      <c r="E1417" t="s">
        <v>19</v>
      </c>
      <c r="F1417" t="s">
        <v>20</v>
      </c>
    </row>
    <row r="1418" spans="1:6" x14ac:dyDescent="0.3">
      <c r="A1418" t="s">
        <v>1441</v>
      </c>
      <c r="B1418" s="1">
        <v>46071.870138888888</v>
      </c>
      <c r="C1418" t="s">
        <v>7</v>
      </c>
      <c r="D1418" t="s">
        <v>18</v>
      </c>
      <c r="E1418" t="s">
        <v>19</v>
      </c>
      <c r="F1418" t="s">
        <v>33</v>
      </c>
    </row>
    <row r="1419" spans="1:6" x14ac:dyDescent="0.3">
      <c r="A1419" t="s">
        <v>1442</v>
      </c>
      <c r="B1419" s="1">
        <v>46031.70208333333</v>
      </c>
      <c r="C1419" t="s">
        <v>26</v>
      </c>
      <c r="D1419" t="s">
        <v>18</v>
      </c>
      <c r="E1419" t="s">
        <v>16</v>
      </c>
      <c r="F1419" t="s">
        <v>10</v>
      </c>
    </row>
    <row r="1420" spans="1:6" x14ac:dyDescent="0.3">
      <c r="A1420" t="s">
        <v>1443</v>
      </c>
      <c r="B1420" s="1">
        <v>46111.121527777781</v>
      </c>
      <c r="C1420" t="s">
        <v>7</v>
      </c>
      <c r="D1420" t="s">
        <v>18</v>
      </c>
      <c r="E1420" t="s">
        <v>19</v>
      </c>
      <c r="F1420" t="s">
        <v>33</v>
      </c>
    </row>
    <row r="1421" spans="1:6" x14ac:dyDescent="0.3">
      <c r="A1421" t="s">
        <v>1444</v>
      </c>
      <c r="B1421" s="1">
        <v>46067.425694444442</v>
      </c>
      <c r="C1421" t="s">
        <v>7</v>
      </c>
      <c r="D1421" t="s">
        <v>8</v>
      </c>
      <c r="E1421" t="s">
        <v>19</v>
      </c>
      <c r="F1421" t="s">
        <v>10</v>
      </c>
    </row>
    <row r="1422" spans="1:6" x14ac:dyDescent="0.3">
      <c r="A1422" t="s">
        <v>1445</v>
      </c>
      <c r="B1422" s="1">
        <v>46025.898611111108</v>
      </c>
      <c r="C1422" t="s">
        <v>12</v>
      </c>
      <c r="D1422" t="s">
        <v>18</v>
      </c>
      <c r="E1422" t="s">
        <v>16</v>
      </c>
      <c r="F1422" t="s">
        <v>13</v>
      </c>
    </row>
    <row r="1423" spans="1:6" x14ac:dyDescent="0.3">
      <c r="A1423" t="s">
        <v>1446</v>
      </c>
      <c r="B1423" s="1">
        <v>46028.555555555555</v>
      </c>
      <c r="C1423" t="s">
        <v>47</v>
      </c>
      <c r="D1423" t="s">
        <v>15</v>
      </c>
      <c r="E1423" t="s">
        <v>31</v>
      </c>
      <c r="F1423" t="s">
        <v>20</v>
      </c>
    </row>
    <row r="1424" spans="1:6" x14ac:dyDescent="0.3">
      <c r="A1424" t="s">
        <v>1447</v>
      </c>
      <c r="B1424" s="1">
        <v>46095.400694444441</v>
      </c>
      <c r="C1424" t="s">
        <v>40</v>
      </c>
      <c r="D1424" t="s">
        <v>15</v>
      </c>
      <c r="E1424" t="s">
        <v>16</v>
      </c>
      <c r="F1424" t="s">
        <v>10</v>
      </c>
    </row>
    <row r="1425" spans="1:6" x14ac:dyDescent="0.3">
      <c r="A1425" t="s">
        <v>1448</v>
      </c>
      <c r="B1425" s="1">
        <v>46040.506249999999</v>
      </c>
      <c r="C1425" t="s">
        <v>26</v>
      </c>
      <c r="D1425" t="s">
        <v>18</v>
      </c>
      <c r="E1425" t="s">
        <v>9</v>
      </c>
      <c r="F1425" t="s">
        <v>20</v>
      </c>
    </row>
    <row r="1426" spans="1:6" x14ac:dyDescent="0.3">
      <c r="A1426" t="s">
        <v>1449</v>
      </c>
      <c r="B1426" s="1">
        <v>46102.469444444447</v>
      </c>
      <c r="C1426" t="s">
        <v>7</v>
      </c>
      <c r="D1426" t="s">
        <v>22</v>
      </c>
      <c r="E1426" t="s">
        <v>19</v>
      </c>
      <c r="F1426" t="s">
        <v>20</v>
      </c>
    </row>
    <row r="1427" spans="1:6" x14ac:dyDescent="0.3">
      <c r="A1427" t="s">
        <v>1450</v>
      </c>
      <c r="B1427" s="1">
        <v>46026.179861111108</v>
      </c>
      <c r="C1427" t="s">
        <v>12</v>
      </c>
      <c r="D1427" t="s">
        <v>22</v>
      </c>
      <c r="E1427" t="s">
        <v>31</v>
      </c>
      <c r="F1427" t="s">
        <v>10</v>
      </c>
    </row>
    <row r="1428" spans="1:6" x14ac:dyDescent="0.3">
      <c r="A1428" t="s">
        <v>1451</v>
      </c>
      <c r="B1428" s="1">
        <v>46039.488194444442</v>
      </c>
      <c r="C1428" t="s">
        <v>7</v>
      </c>
      <c r="D1428" t="s">
        <v>22</v>
      </c>
      <c r="E1428" t="s">
        <v>19</v>
      </c>
      <c r="F1428" t="s">
        <v>13</v>
      </c>
    </row>
    <row r="1429" spans="1:6" x14ac:dyDescent="0.3">
      <c r="A1429" t="s">
        <v>1452</v>
      </c>
      <c r="B1429" s="1">
        <v>46085.765277777777</v>
      </c>
      <c r="C1429" t="s">
        <v>12</v>
      </c>
      <c r="D1429" t="s">
        <v>15</v>
      </c>
      <c r="E1429" t="s">
        <v>9</v>
      </c>
      <c r="F1429" t="s">
        <v>13</v>
      </c>
    </row>
    <row r="1430" spans="1:6" x14ac:dyDescent="0.3">
      <c r="A1430" t="s">
        <v>1453</v>
      </c>
      <c r="B1430" s="1">
        <v>46088.646527777775</v>
      </c>
      <c r="C1430" t="s">
        <v>7</v>
      </c>
      <c r="D1430" t="s">
        <v>22</v>
      </c>
      <c r="E1430" t="s">
        <v>19</v>
      </c>
      <c r="F1430" t="s">
        <v>10</v>
      </c>
    </row>
    <row r="1431" spans="1:6" x14ac:dyDescent="0.3">
      <c r="A1431" t="s">
        <v>1454</v>
      </c>
      <c r="B1431" s="1">
        <v>46060.929861111108</v>
      </c>
      <c r="C1431" t="s">
        <v>26</v>
      </c>
      <c r="D1431" t="s">
        <v>15</v>
      </c>
      <c r="E1431" t="s">
        <v>19</v>
      </c>
      <c r="F1431" t="s">
        <v>20</v>
      </c>
    </row>
    <row r="1432" spans="1:6" x14ac:dyDescent="0.3">
      <c r="A1432" t="s">
        <v>1455</v>
      </c>
      <c r="B1432" s="1">
        <v>46079.109027777777</v>
      </c>
      <c r="C1432" t="s">
        <v>7</v>
      </c>
      <c r="D1432" t="s">
        <v>22</v>
      </c>
      <c r="E1432" t="s">
        <v>19</v>
      </c>
      <c r="F1432" t="s">
        <v>20</v>
      </c>
    </row>
    <row r="1433" spans="1:6" x14ac:dyDescent="0.3">
      <c r="A1433" t="s">
        <v>1456</v>
      </c>
      <c r="B1433" s="1">
        <v>46112.538194444445</v>
      </c>
      <c r="C1433" t="s">
        <v>40</v>
      </c>
      <c r="D1433" t="s">
        <v>18</v>
      </c>
      <c r="E1433" t="s">
        <v>16</v>
      </c>
      <c r="F1433" t="s">
        <v>53</v>
      </c>
    </row>
    <row r="1434" spans="1:6" x14ac:dyDescent="0.3">
      <c r="A1434" t="s">
        <v>1457</v>
      </c>
      <c r="B1434" s="1">
        <v>46075.664583333331</v>
      </c>
      <c r="C1434" t="s">
        <v>12</v>
      </c>
      <c r="D1434" t="s">
        <v>22</v>
      </c>
      <c r="E1434" t="s">
        <v>19</v>
      </c>
      <c r="F1434" t="s">
        <v>33</v>
      </c>
    </row>
    <row r="1435" spans="1:6" x14ac:dyDescent="0.3">
      <c r="A1435" t="s">
        <v>1458</v>
      </c>
      <c r="B1435" s="1">
        <v>46109.712500000001</v>
      </c>
      <c r="C1435" t="s">
        <v>7</v>
      </c>
      <c r="D1435" t="s">
        <v>8</v>
      </c>
      <c r="E1435" t="s">
        <v>19</v>
      </c>
      <c r="F1435" t="s">
        <v>10</v>
      </c>
    </row>
    <row r="1436" spans="1:6" x14ac:dyDescent="0.3">
      <c r="A1436" t="s">
        <v>1459</v>
      </c>
      <c r="B1436" s="1">
        <v>46028.537499999999</v>
      </c>
      <c r="C1436" t="s">
        <v>7</v>
      </c>
      <c r="D1436" t="s">
        <v>22</v>
      </c>
      <c r="E1436" t="s">
        <v>19</v>
      </c>
      <c r="F1436" t="s">
        <v>20</v>
      </c>
    </row>
    <row r="1437" spans="1:6" x14ac:dyDescent="0.3">
      <c r="A1437" t="s">
        <v>1460</v>
      </c>
      <c r="B1437" s="1">
        <v>46029.704861111109</v>
      </c>
      <c r="C1437" t="s">
        <v>7</v>
      </c>
      <c r="D1437" t="s">
        <v>15</v>
      </c>
      <c r="E1437" t="s">
        <v>19</v>
      </c>
      <c r="F1437" t="s">
        <v>10</v>
      </c>
    </row>
    <row r="1438" spans="1:6" x14ac:dyDescent="0.3">
      <c r="A1438" t="s">
        <v>1461</v>
      </c>
      <c r="B1438" s="1">
        <v>46031.677083333336</v>
      </c>
      <c r="C1438" t="s">
        <v>7</v>
      </c>
      <c r="D1438" t="s">
        <v>15</v>
      </c>
      <c r="E1438" t="s">
        <v>19</v>
      </c>
      <c r="F1438" t="s">
        <v>20</v>
      </c>
    </row>
    <row r="1439" spans="1:6" x14ac:dyDescent="0.3">
      <c r="A1439" t="s">
        <v>1462</v>
      </c>
      <c r="B1439" s="1">
        <v>46108.480555555558</v>
      </c>
      <c r="C1439" t="s">
        <v>7</v>
      </c>
      <c r="D1439" t="s">
        <v>8</v>
      </c>
      <c r="E1439" t="s">
        <v>19</v>
      </c>
      <c r="F1439" t="s">
        <v>13</v>
      </c>
    </row>
    <row r="1440" spans="1:6" x14ac:dyDescent="0.3">
      <c r="A1440" t="s">
        <v>1463</v>
      </c>
      <c r="B1440" s="1">
        <v>46102.631944444445</v>
      </c>
      <c r="C1440" t="s">
        <v>7</v>
      </c>
      <c r="D1440" t="s">
        <v>15</v>
      </c>
      <c r="E1440" t="s">
        <v>19</v>
      </c>
      <c r="F1440" t="s">
        <v>10</v>
      </c>
    </row>
    <row r="1441" spans="1:6" x14ac:dyDescent="0.3">
      <c r="A1441" t="s">
        <v>1464</v>
      </c>
      <c r="B1441" s="1">
        <v>46047.695138888892</v>
      </c>
      <c r="C1441" t="s">
        <v>35</v>
      </c>
      <c r="D1441" t="s">
        <v>18</v>
      </c>
      <c r="E1441" t="s">
        <v>31</v>
      </c>
      <c r="F1441" t="s">
        <v>20</v>
      </c>
    </row>
    <row r="1442" spans="1:6" x14ac:dyDescent="0.3">
      <c r="A1442" t="s">
        <v>1465</v>
      </c>
      <c r="B1442" s="1">
        <v>46095.335416666669</v>
      </c>
      <c r="C1442" t="s">
        <v>7</v>
      </c>
      <c r="D1442" t="s">
        <v>8</v>
      </c>
      <c r="E1442" t="s">
        <v>19</v>
      </c>
      <c r="F1442" t="s">
        <v>10</v>
      </c>
    </row>
    <row r="1443" spans="1:6" x14ac:dyDescent="0.3">
      <c r="A1443" t="s">
        <v>1466</v>
      </c>
      <c r="B1443" s="1">
        <v>46106.737500000003</v>
      </c>
      <c r="C1443" t="s">
        <v>12</v>
      </c>
      <c r="D1443" t="s">
        <v>8</v>
      </c>
      <c r="E1443" t="s">
        <v>31</v>
      </c>
      <c r="F1443" t="s">
        <v>10</v>
      </c>
    </row>
    <row r="1444" spans="1:6" x14ac:dyDescent="0.3">
      <c r="A1444" t="s">
        <v>1467</v>
      </c>
      <c r="B1444" s="1">
        <v>46113.15625</v>
      </c>
      <c r="C1444" t="s">
        <v>7</v>
      </c>
      <c r="D1444" t="s">
        <v>15</v>
      </c>
      <c r="E1444" t="s">
        <v>19</v>
      </c>
      <c r="F1444" t="s">
        <v>10</v>
      </c>
    </row>
    <row r="1445" spans="1:6" x14ac:dyDescent="0.3">
      <c r="A1445" t="s">
        <v>1468</v>
      </c>
      <c r="B1445" s="1">
        <v>46065.679166666669</v>
      </c>
      <c r="C1445" t="s">
        <v>26</v>
      </c>
      <c r="D1445" t="s">
        <v>18</v>
      </c>
      <c r="E1445" t="s">
        <v>31</v>
      </c>
      <c r="F1445" t="s">
        <v>33</v>
      </c>
    </row>
    <row r="1446" spans="1:6" x14ac:dyDescent="0.3">
      <c r="A1446" t="s">
        <v>1469</v>
      </c>
      <c r="B1446" s="1">
        <v>46024.239583333336</v>
      </c>
      <c r="C1446" t="s">
        <v>35</v>
      </c>
      <c r="D1446" t="s">
        <v>18</v>
      </c>
      <c r="E1446" t="s">
        <v>9</v>
      </c>
      <c r="F1446" t="s">
        <v>10</v>
      </c>
    </row>
    <row r="1447" spans="1:6" x14ac:dyDescent="0.3">
      <c r="A1447" t="s">
        <v>1470</v>
      </c>
      <c r="B1447" s="1">
        <v>46044.55972222222</v>
      </c>
      <c r="C1447" t="s">
        <v>7</v>
      </c>
      <c r="D1447" t="s">
        <v>15</v>
      </c>
      <c r="E1447" t="s">
        <v>19</v>
      </c>
      <c r="F1447" t="s">
        <v>10</v>
      </c>
    </row>
    <row r="1448" spans="1:6" x14ac:dyDescent="0.3">
      <c r="A1448" t="s">
        <v>1471</v>
      </c>
      <c r="B1448" s="1">
        <v>46074.754861111112</v>
      </c>
      <c r="C1448" t="s">
        <v>7</v>
      </c>
      <c r="D1448" t="s">
        <v>15</v>
      </c>
      <c r="E1448" t="s">
        <v>19</v>
      </c>
      <c r="F1448" t="s">
        <v>13</v>
      </c>
    </row>
    <row r="1449" spans="1:6" x14ac:dyDescent="0.3">
      <c r="A1449" t="s">
        <v>1472</v>
      </c>
      <c r="B1449" s="1">
        <v>46053.897916666669</v>
      </c>
      <c r="C1449" t="s">
        <v>47</v>
      </c>
      <c r="D1449" t="s">
        <v>8</v>
      </c>
      <c r="E1449" t="s">
        <v>16</v>
      </c>
      <c r="F1449" t="s">
        <v>10</v>
      </c>
    </row>
    <row r="1450" spans="1:6" x14ac:dyDescent="0.3">
      <c r="A1450" t="s">
        <v>1473</v>
      </c>
      <c r="B1450" s="1">
        <v>46048.513888888891</v>
      </c>
      <c r="C1450" t="s">
        <v>7</v>
      </c>
      <c r="D1450" t="s">
        <v>8</v>
      </c>
      <c r="E1450" t="s">
        <v>19</v>
      </c>
      <c r="F1450" t="s">
        <v>33</v>
      </c>
    </row>
    <row r="1451" spans="1:6" x14ac:dyDescent="0.3">
      <c r="A1451" t="s">
        <v>1474</v>
      </c>
      <c r="B1451" s="1">
        <v>46053.893750000003</v>
      </c>
      <c r="C1451" t="s">
        <v>26</v>
      </c>
      <c r="D1451" t="s">
        <v>18</v>
      </c>
      <c r="E1451" t="s">
        <v>19</v>
      </c>
      <c r="F1451" t="s">
        <v>10</v>
      </c>
    </row>
    <row r="1452" spans="1:6" x14ac:dyDescent="0.3">
      <c r="A1452" t="s">
        <v>1475</v>
      </c>
      <c r="B1452" s="1">
        <v>46030.113888888889</v>
      </c>
      <c r="C1452" t="s">
        <v>7</v>
      </c>
      <c r="D1452" t="s">
        <v>18</v>
      </c>
      <c r="E1452" t="s">
        <v>19</v>
      </c>
      <c r="F1452" t="s">
        <v>10</v>
      </c>
    </row>
    <row r="1453" spans="1:6" x14ac:dyDescent="0.3">
      <c r="A1453" t="s">
        <v>1476</v>
      </c>
      <c r="B1453" s="1">
        <v>46025.024305555555</v>
      </c>
      <c r="C1453" t="s">
        <v>7</v>
      </c>
      <c r="D1453" t="s">
        <v>18</v>
      </c>
      <c r="E1453" t="s">
        <v>19</v>
      </c>
      <c r="F1453" t="s">
        <v>13</v>
      </c>
    </row>
    <row r="1454" spans="1:6" x14ac:dyDescent="0.3">
      <c r="A1454" t="s">
        <v>1477</v>
      </c>
      <c r="B1454" s="1">
        <v>46033.5</v>
      </c>
      <c r="C1454" t="s">
        <v>7</v>
      </c>
      <c r="D1454" t="s">
        <v>15</v>
      </c>
      <c r="E1454" t="s">
        <v>19</v>
      </c>
      <c r="F1454" t="s">
        <v>10</v>
      </c>
    </row>
    <row r="1455" spans="1:6" x14ac:dyDescent="0.3">
      <c r="A1455" t="s">
        <v>1478</v>
      </c>
      <c r="B1455" s="1">
        <v>46068.49722222222</v>
      </c>
      <c r="C1455" t="s">
        <v>7</v>
      </c>
      <c r="D1455" t="s">
        <v>8</v>
      </c>
      <c r="E1455" t="s">
        <v>19</v>
      </c>
      <c r="F1455" t="s">
        <v>10</v>
      </c>
    </row>
    <row r="1456" spans="1:6" x14ac:dyDescent="0.3">
      <c r="A1456" t="s">
        <v>1479</v>
      </c>
      <c r="B1456" s="1">
        <v>46024.090277777781</v>
      </c>
      <c r="C1456" t="s">
        <v>7</v>
      </c>
      <c r="D1456" t="s">
        <v>18</v>
      </c>
      <c r="E1456" t="s">
        <v>19</v>
      </c>
      <c r="F1456" t="s">
        <v>20</v>
      </c>
    </row>
    <row r="1457" spans="1:6" x14ac:dyDescent="0.3">
      <c r="A1457" t="s">
        <v>1480</v>
      </c>
      <c r="B1457" s="1">
        <v>46099.245138888888</v>
      </c>
      <c r="C1457" t="s">
        <v>7</v>
      </c>
      <c r="D1457" t="s">
        <v>18</v>
      </c>
      <c r="E1457" t="s">
        <v>19</v>
      </c>
      <c r="F1457" t="s">
        <v>10</v>
      </c>
    </row>
    <row r="1458" spans="1:6" x14ac:dyDescent="0.3">
      <c r="A1458" t="s">
        <v>1481</v>
      </c>
      <c r="B1458" s="1">
        <v>46032.954861111109</v>
      </c>
      <c r="C1458" t="s">
        <v>7</v>
      </c>
      <c r="D1458" t="s">
        <v>8</v>
      </c>
      <c r="E1458" t="s">
        <v>19</v>
      </c>
      <c r="F1458" t="s">
        <v>13</v>
      </c>
    </row>
    <row r="1459" spans="1:6" x14ac:dyDescent="0.3">
      <c r="A1459" t="s">
        <v>1482</v>
      </c>
      <c r="B1459" s="1">
        <v>46088.054166666669</v>
      </c>
      <c r="C1459" t="s">
        <v>12</v>
      </c>
      <c r="D1459" t="s">
        <v>8</v>
      </c>
      <c r="E1459" t="s">
        <v>19</v>
      </c>
      <c r="F1459" t="s">
        <v>13</v>
      </c>
    </row>
    <row r="1460" spans="1:6" x14ac:dyDescent="0.3">
      <c r="A1460" t="s">
        <v>1483</v>
      </c>
      <c r="B1460" s="1">
        <v>46037.918055555558</v>
      </c>
      <c r="C1460" t="s">
        <v>7</v>
      </c>
      <c r="D1460" t="s">
        <v>15</v>
      </c>
      <c r="E1460" t="s">
        <v>19</v>
      </c>
      <c r="F1460" t="s">
        <v>33</v>
      </c>
    </row>
    <row r="1461" spans="1:6" x14ac:dyDescent="0.3">
      <c r="A1461" t="s">
        <v>1484</v>
      </c>
      <c r="B1461" s="1">
        <v>46039.524305555555</v>
      </c>
      <c r="C1461" t="s">
        <v>47</v>
      </c>
      <c r="D1461" t="s">
        <v>22</v>
      </c>
      <c r="E1461" t="s">
        <v>19</v>
      </c>
      <c r="F1461" t="s">
        <v>10</v>
      </c>
    </row>
    <row r="1462" spans="1:6" x14ac:dyDescent="0.3">
      <c r="A1462" t="s">
        <v>1485</v>
      </c>
      <c r="B1462" s="1">
        <v>46096.961111111108</v>
      </c>
      <c r="C1462" t="s">
        <v>40</v>
      </c>
      <c r="D1462" t="s">
        <v>22</v>
      </c>
      <c r="E1462" t="s">
        <v>16</v>
      </c>
      <c r="F1462" t="s">
        <v>10</v>
      </c>
    </row>
    <row r="1463" spans="1:6" x14ac:dyDescent="0.3">
      <c r="A1463" t="s">
        <v>1486</v>
      </c>
      <c r="B1463" s="1">
        <v>46055.787499999999</v>
      </c>
      <c r="C1463" t="s">
        <v>35</v>
      </c>
      <c r="D1463" t="s">
        <v>18</v>
      </c>
      <c r="E1463" t="s">
        <v>19</v>
      </c>
      <c r="F1463" t="s">
        <v>10</v>
      </c>
    </row>
    <row r="1464" spans="1:6" x14ac:dyDescent="0.3">
      <c r="A1464" t="s">
        <v>1487</v>
      </c>
      <c r="B1464" s="1">
        <v>46102.817361111112</v>
      </c>
      <c r="C1464" t="s">
        <v>40</v>
      </c>
      <c r="D1464" t="s">
        <v>18</v>
      </c>
      <c r="E1464" t="s">
        <v>16</v>
      </c>
      <c r="F1464" t="s">
        <v>13</v>
      </c>
    </row>
    <row r="1465" spans="1:6" x14ac:dyDescent="0.3">
      <c r="A1465" t="s">
        <v>1488</v>
      </c>
      <c r="B1465" s="1">
        <v>46066.469444444447</v>
      </c>
      <c r="C1465" t="s">
        <v>7</v>
      </c>
      <c r="D1465" t="s">
        <v>22</v>
      </c>
      <c r="E1465" t="s">
        <v>19</v>
      </c>
      <c r="F1465" t="s">
        <v>20</v>
      </c>
    </row>
    <row r="1466" spans="1:6" x14ac:dyDescent="0.3">
      <c r="A1466" t="s">
        <v>1489</v>
      </c>
      <c r="B1466" s="1">
        <v>46065.549305555556</v>
      </c>
      <c r="C1466" t="s">
        <v>35</v>
      </c>
      <c r="D1466" t="s">
        <v>18</v>
      </c>
      <c r="E1466" t="s">
        <v>9</v>
      </c>
      <c r="F1466" t="s">
        <v>10</v>
      </c>
    </row>
    <row r="1467" spans="1:6" x14ac:dyDescent="0.3">
      <c r="A1467" t="s">
        <v>1490</v>
      </c>
      <c r="B1467" s="1">
        <v>46059.48333333333</v>
      </c>
      <c r="C1467" t="s">
        <v>7</v>
      </c>
      <c r="D1467" t="s">
        <v>22</v>
      </c>
      <c r="E1467" t="s">
        <v>19</v>
      </c>
      <c r="F1467" t="s">
        <v>53</v>
      </c>
    </row>
    <row r="1468" spans="1:6" x14ac:dyDescent="0.3">
      <c r="A1468" t="s">
        <v>1491</v>
      </c>
      <c r="B1468" s="1">
        <v>46100.322222222225</v>
      </c>
      <c r="C1468" t="s">
        <v>12</v>
      </c>
      <c r="D1468" t="s">
        <v>22</v>
      </c>
      <c r="E1468" t="s">
        <v>16</v>
      </c>
      <c r="F1468" t="s">
        <v>33</v>
      </c>
    </row>
    <row r="1469" spans="1:6" x14ac:dyDescent="0.3">
      <c r="A1469" t="s">
        <v>1492</v>
      </c>
      <c r="B1469" s="1">
        <v>46026.845833333333</v>
      </c>
      <c r="C1469" t="s">
        <v>47</v>
      </c>
      <c r="D1469" t="s">
        <v>15</v>
      </c>
      <c r="E1469" t="s">
        <v>19</v>
      </c>
      <c r="F1469" t="s">
        <v>20</v>
      </c>
    </row>
    <row r="1470" spans="1:6" x14ac:dyDescent="0.3">
      <c r="A1470" t="s">
        <v>1493</v>
      </c>
      <c r="B1470" s="1">
        <v>46074.6</v>
      </c>
      <c r="C1470" t="s">
        <v>7</v>
      </c>
      <c r="D1470" t="s">
        <v>8</v>
      </c>
      <c r="E1470" t="s">
        <v>19</v>
      </c>
      <c r="F1470" t="s">
        <v>20</v>
      </c>
    </row>
    <row r="1471" spans="1:6" x14ac:dyDescent="0.3">
      <c r="A1471" t="s">
        <v>1494</v>
      </c>
      <c r="B1471" s="1">
        <v>46113.200694444444</v>
      </c>
      <c r="C1471" t="s">
        <v>7</v>
      </c>
      <c r="D1471" t="s">
        <v>22</v>
      </c>
      <c r="E1471" t="s">
        <v>19</v>
      </c>
      <c r="F1471" t="s">
        <v>13</v>
      </c>
    </row>
    <row r="1472" spans="1:6" x14ac:dyDescent="0.3">
      <c r="A1472" t="s">
        <v>1495</v>
      </c>
      <c r="B1472" s="1">
        <v>46088.876388888886</v>
      </c>
      <c r="C1472" t="s">
        <v>12</v>
      </c>
      <c r="D1472" t="s">
        <v>22</v>
      </c>
      <c r="E1472" t="s">
        <v>9</v>
      </c>
      <c r="F1472" t="s">
        <v>13</v>
      </c>
    </row>
    <row r="1473" spans="1:6" x14ac:dyDescent="0.3">
      <c r="A1473" t="s">
        <v>1496</v>
      </c>
      <c r="B1473" s="1">
        <v>46037.78125</v>
      </c>
      <c r="C1473" t="s">
        <v>7</v>
      </c>
      <c r="D1473" t="s">
        <v>22</v>
      </c>
      <c r="E1473" t="s">
        <v>19</v>
      </c>
      <c r="F1473" t="s">
        <v>33</v>
      </c>
    </row>
    <row r="1474" spans="1:6" x14ac:dyDescent="0.3">
      <c r="A1474" t="s">
        <v>1497</v>
      </c>
      <c r="B1474" s="1">
        <v>46104.563194444447</v>
      </c>
      <c r="C1474" t="s">
        <v>7</v>
      </c>
      <c r="D1474" t="s">
        <v>18</v>
      </c>
      <c r="E1474" t="s">
        <v>19</v>
      </c>
      <c r="F1474" t="s">
        <v>10</v>
      </c>
    </row>
    <row r="1475" spans="1:6" x14ac:dyDescent="0.3">
      <c r="A1475" t="s">
        <v>1498</v>
      </c>
      <c r="B1475" s="1">
        <v>46099.964583333334</v>
      </c>
      <c r="C1475" t="s">
        <v>7</v>
      </c>
      <c r="D1475" t="s">
        <v>18</v>
      </c>
      <c r="E1475" t="s">
        <v>19</v>
      </c>
      <c r="F1475" t="s">
        <v>20</v>
      </c>
    </row>
    <row r="1476" spans="1:6" x14ac:dyDescent="0.3">
      <c r="A1476" t="s">
        <v>1499</v>
      </c>
      <c r="B1476" s="1">
        <v>46063.446527777778</v>
      </c>
      <c r="C1476" t="s">
        <v>7</v>
      </c>
      <c r="D1476" t="s">
        <v>22</v>
      </c>
      <c r="E1476" t="s">
        <v>19</v>
      </c>
      <c r="F1476" t="s">
        <v>33</v>
      </c>
    </row>
    <row r="1477" spans="1:6" x14ac:dyDescent="0.3">
      <c r="A1477" t="s">
        <v>1500</v>
      </c>
      <c r="B1477" s="1">
        <v>46058.87222222222</v>
      </c>
      <c r="C1477" t="s">
        <v>26</v>
      </c>
      <c r="D1477" t="s">
        <v>15</v>
      </c>
      <c r="E1477" t="s">
        <v>16</v>
      </c>
      <c r="F1477" t="s">
        <v>13</v>
      </c>
    </row>
    <row r="1478" spans="1:6" x14ac:dyDescent="0.3">
      <c r="A1478" t="s">
        <v>1501</v>
      </c>
      <c r="B1478" s="1">
        <v>46077.548611111109</v>
      </c>
      <c r="C1478" t="s">
        <v>26</v>
      </c>
      <c r="D1478" t="s">
        <v>15</v>
      </c>
      <c r="E1478" t="s">
        <v>31</v>
      </c>
      <c r="F1478" t="s">
        <v>20</v>
      </c>
    </row>
    <row r="1479" spans="1:6" x14ac:dyDescent="0.3">
      <c r="A1479" t="s">
        <v>1502</v>
      </c>
      <c r="B1479" s="1">
        <v>46104.706944444442</v>
      </c>
      <c r="C1479" t="s">
        <v>7</v>
      </c>
      <c r="D1479" t="s">
        <v>15</v>
      </c>
      <c r="E1479" t="s">
        <v>19</v>
      </c>
      <c r="F1479" t="s">
        <v>20</v>
      </c>
    </row>
    <row r="1480" spans="1:6" x14ac:dyDescent="0.3">
      <c r="A1480" t="s">
        <v>1503</v>
      </c>
      <c r="B1480" s="1">
        <v>46072.878472222219</v>
      </c>
      <c r="C1480" t="s">
        <v>7</v>
      </c>
      <c r="D1480" t="s">
        <v>22</v>
      </c>
      <c r="E1480" t="s">
        <v>19</v>
      </c>
      <c r="F1480" t="s">
        <v>20</v>
      </c>
    </row>
    <row r="1481" spans="1:6" x14ac:dyDescent="0.3">
      <c r="A1481" t="s">
        <v>1504</v>
      </c>
      <c r="B1481" s="1">
        <v>46104.133333333331</v>
      </c>
      <c r="C1481" t="s">
        <v>26</v>
      </c>
      <c r="D1481" t="s">
        <v>15</v>
      </c>
      <c r="E1481" t="s">
        <v>31</v>
      </c>
      <c r="F1481" t="s">
        <v>13</v>
      </c>
    </row>
    <row r="1482" spans="1:6" x14ac:dyDescent="0.3">
      <c r="A1482" t="s">
        <v>1505</v>
      </c>
      <c r="B1482" s="1">
        <v>46071.786111111112</v>
      </c>
      <c r="C1482" t="s">
        <v>26</v>
      </c>
      <c r="D1482" t="s">
        <v>18</v>
      </c>
      <c r="E1482" t="s">
        <v>19</v>
      </c>
      <c r="F1482" t="s">
        <v>10</v>
      </c>
    </row>
    <row r="1483" spans="1:6" x14ac:dyDescent="0.3">
      <c r="A1483" t="s">
        <v>1506</v>
      </c>
      <c r="B1483" s="1">
        <v>46087.740277777775</v>
      </c>
      <c r="C1483" t="s">
        <v>35</v>
      </c>
      <c r="D1483" t="s">
        <v>15</v>
      </c>
      <c r="E1483" t="s">
        <v>16</v>
      </c>
      <c r="F1483" t="s">
        <v>13</v>
      </c>
    </row>
    <row r="1484" spans="1:6" x14ac:dyDescent="0.3">
      <c r="A1484" t="s">
        <v>1507</v>
      </c>
      <c r="B1484" s="1">
        <v>46107.259722222225</v>
      </c>
      <c r="C1484" t="s">
        <v>7</v>
      </c>
      <c r="D1484" t="s">
        <v>18</v>
      </c>
      <c r="E1484" t="s">
        <v>19</v>
      </c>
      <c r="F1484" t="s">
        <v>20</v>
      </c>
    </row>
    <row r="1485" spans="1:6" x14ac:dyDescent="0.3">
      <c r="A1485" t="s">
        <v>1508</v>
      </c>
      <c r="B1485" s="1">
        <v>46078.526388888888</v>
      </c>
      <c r="C1485" t="s">
        <v>7</v>
      </c>
      <c r="D1485" t="s">
        <v>8</v>
      </c>
      <c r="E1485" t="s">
        <v>16</v>
      </c>
      <c r="F1485" t="s">
        <v>33</v>
      </c>
    </row>
    <row r="1486" spans="1:6" x14ac:dyDescent="0.3">
      <c r="A1486" t="s">
        <v>1509</v>
      </c>
      <c r="B1486" s="1">
        <v>46031.435416666667</v>
      </c>
      <c r="C1486" t="s">
        <v>7</v>
      </c>
      <c r="D1486" t="s">
        <v>22</v>
      </c>
      <c r="E1486" t="s">
        <v>19</v>
      </c>
      <c r="F1486" t="s">
        <v>10</v>
      </c>
    </row>
    <row r="1487" spans="1:6" x14ac:dyDescent="0.3">
      <c r="A1487" t="s">
        <v>1510</v>
      </c>
      <c r="B1487" s="1">
        <v>46064.686805555553</v>
      </c>
      <c r="C1487" t="s">
        <v>7</v>
      </c>
      <c r="D1487" t="s">
        <v>8</v>
      </c>
      <c r="E1487" t="s">
        <v>19</v>
      </c>
      <c r="F1487" t="s">
        <v>13</v>
      </c>
    </row>
    <row r="1488" spans="1:6" x14ac:dyDescent="0.3">
      <c r="A1488" t="s">
        <v>1511</v>
      </c>
      <c r="B1488" s="1">
        <v>46029.366666666669</v>
      </c>
      <c r="C1488" t="s">
        <v>7</v>
      </c>
      <c r="D1488" t="s">
        <v>8</v>
      </c>
      <c r="E1488" t="s">
        <v>19</v>
      </c>
      <c r="F1488" t="s">
        <v>20</v>
      </c>
    </row>
    <row r="1489" spans="1:6" x14ac:dyDescent="0.3">
      <c r="A1489" t="s">
        <v>1512</v>
      </c>
      <c r="B1489" s="1">
        <v>46104.240972222222</v>
      </c>
      <c r="C1489" t="s">
        <v>7</v>
      </c>
      <c r="D1489" t="s">
        <v>22</v>
      </c>
      <c r="E1489" t="s">
        <v>19</v>
      </c>
      <c r="F1489" t="s">
        <v>13</v>
      </c>
    </row>
    <row r="1490" spans="1:6" x14ac:dyDescent="0.3">
      <c r="A1490" t="s">
        <v>1513</v>
      </c>
      <c r="B1490" s="1">
        <v>46055.554166666669</v>
      </c>
      <c r="C1490" t="s">
        <v>40</v>
      </c>
      <c r="D1490" t="s">
        <v>22</v>
      </c>
      <c r="E1490" t="s">
        <v>16</v>
      </c>
      <c r="F1490" t="s">
        <v>33</v>
      </c>
    </row>
    <row r="1491" spans="1:6" x14ac:dyDescent="0.3">
      <c r="A1491" t="s">
        <v>1514</v>
      </c>
      <c r="B1491" s="1">
        <v>46081.03125</v>
      </c>
      <c r="C1491" t="s">
        <v>7</v>
      </c>
      <c r="D1491" t="s">
        <v>18</v>
      </c>
      <c r="E1491" t="s">
        <v>19</v>
      </c>
      <c r="F1491" t="s">
        <v>13</v>
      </c>
    </row>
    <row r="1492" spans="1:6" x14ac:dyDescent="0.3">
      <c r="A1492" t="s">
        <v>1515</v>
      </c>
      <c r="B1492" s="1">
        <v>46045.115972222222</v>
      </c>
      <c r="C1492" t="s">
        <v>12</v>
      </c>
      <c r="D1492" t="s">
        <v>18</v>
      </c>
      <c r="E1492" t="s">
        <v>31</v>
      </c>
      <c r="F1492" t="s">
        <v>33</v>
      </c>
    </row>
    <row r="1493" spans="1:6" x14ac:dyDescent="0.3">
      <c r="A1493" t="s">
        <v>1516</v>
      </c>
      <c r="B1493" s="1">
        <v>46080.039583333331</v>
      </c>
      <c r="C1493" t="s">
        <v>40</v>
      </c>
      <c r="D1493" t="s">
        <v>18</v>
      </c>
      <c r="E1493" t="s">
        <v>16</v>
      </c>
      <c r="F1493" t="s">
        <v>10</v>
      </c>
    </row>
    <row r="1494" spans="1:6" x14ac:dyDescent="0.3">
      <c r="A1494" t="s">
        <v>1517</v>
      </c>
      <c r="B1494" s="1">
        <v>46092.421527777777</v>
      </c>
      <c r="C1494" t="s">
        <v>7</v>
      </c>
      <c r="D1494" t="s">
        <v>22</v>
      </c>
      <c r="E1494" t="s">
        <v>16</v>
      </c>
      <c r="F1494" t="s">
        <v>20</v>
      </c>
    </row>
    <row r="1495" spans="1:6" x14ac:dyDescent="0.3">
      <c r="A1495" t="s">
        <v>1518</v>
      </c>
      <c r="B1495" s="1">
        <v>46109.388194444444</v>
      </c>
      <c r="C1495" t="s">
        <v>35</v>
      </c>
      <c r="D1495" t="s">
        <v>15</v>
      </c>
      <c r="E1495" t="s">
        <v>31</v>
      </c>
      <c r="F1495" t="s">
        <v>13</v>
      </c>
    </row>
    <row r="1496" spans="1:6" x14ac:dyDescent="0.3">
      <c r="A1496" t="s">
        <v>1519</v>
      </c>
      <c r="B1496" s="1">
        <v>46112.120138888888</v>
      </c>
      <c r="C1496" t="s">
        <v>7</v>
      </c>
      <c r="D1496" t="s">
        <v>8</v>
      </c>
      <c r="E1496" t="s">
        <v>19</v>
      </c>
      <c r="F1496" t="s">
        <v>33</v>
      </c>
    </row>
    <row r="1497" spans="1:6" x14ac:dyDescent="0.3">
      <c r="A1497" t="s">
        <v>1520</v>
      </c>
      <c r="B1497" s="1">
        <v>46074.164583333331</v>
      </c>
      <c r="C1497" t="s">
        <v>40</v>
      </c>
      <c r="D1497" t="s">
        <v>18</v>
      </c>
      <c r="E1497" t="s">
        <v>16</v>
      </c>
      <c r="F1497" t="s">
        <v>20</v>
      </c>
    </row>
    <row r="1498" spans="1:6" x14ac:dyDescent="0.3">
      <c r="A1498" t="s">
        <v>1521</v>
      </c>
      <c r="B1498" s="1">
        <v>46041.613194444442</v>
      </c>
      <c r="C1498" t="s">
        <v>7</v>
      </c>
      <c r="D1498" t="s">
        <v>22</v>
      </c>
      <c r="E1498" t="s">
        <v>19</v>
      </c>
      <c r="F1498" t="s">
        <v>10</v>
      </c>
    </row>
    <row r="1499" spans="1:6" x14ac:dyDescent="0.3">
      <c r="A1499" t="s">
        <v>1522</v>
      </c>
      <c r="B1499" s="1">
        <v>46026.545138888891</v>
      </c>
      <c r="C1499" t="s">
        <v>12</v>
      </c>
      <c r="D1499" t="s">
        <v>22</v>
      </c>
      <c r="E1499" t="s">
        <v>16</v>
      </c>
      <c r="F1499" t="s">
        <v>33</v>
      </c>
    </row>
    <row r="1500" spans="1:6" x14ac:dyDescent="0.3">
      <c r="A1500" t="s">
        <v>1523</v>
      </c>
      <c r="B1500" s="1">
        <v>46085.838888888888</v>
      </c>
      <c r="C1500" t="s">
        <v>7</v>
      </c>
      <c r="D1500" t="s">
        <v>18</v>
      </c>
      <c r="E1500" t="s">
        <v>19</v>
      </c>
      <c r="F1500" t="s">
        <v>10</v>
      </c>
    </row>
    <row r="1501" spans="1:6" x14ac:dyDescent="0.3">
      <c r="A1501" t="s">
        <v>1524</v>
      </c>
      <c r="B1501" s="1">
        <v>46111.163888888892</v>
      </c>
      <c r="C1501" t="s">
        <v>7</v>
      </c>
      <c r="D1501" t="s">
        <v>15</v>
      </c>
      <c r="E1501" t="s">
        <v>19</v>
      </c>
      <c r="F1501" t="s">
        <v>20</v>
      </c>
    </row>
    <row r="1502" spans="1:6" x14ac:dyDescent="0.3">
      <c r="A1502" t="s">
        <v>1525</v>
      </c>
      <c r="B1502" s="1">
        <v>46053.392361111109</v>
      </c>
      <c r="C1502" t="s">
        <v>7</v>
      </c>
      <c r="D1502" t="s">
        <v>18</v>
      </c>
      <c r="E1502" t="s">
        <v>19</v>
      </c>
      <c r="F1502" t="s">
        <v>10</v>
      </c>
    </row>
    <row r="1503" spans="1:6" x14ac:dyDescent="0.3">
      <c r="A1503" t="s">
        <v>1526</v>
      </c>
      <c r="B1503" s="1">
        <v>46101</v>
      </c>
      <c r="C1503" t="s">
        <v>35</v>
      </c>
      <c r="D1503" t="s">
        <v>18</v>
      </c>
      <c r="E1503" t="s">
        <v>16</v>
      </c>
      <c r="F1503" t="s">
        <v>10</v>
      </c>
    </row>
    <row r="1504" spans="1:6" x14ac:dyDescent="0.3">
      <c r="A1504" t="s">
        <v>1527</v>
      </c>
      <c r="B1504" s="1">
        <v>46100.533333333333</v>
      </c>
      <c r="C1504" t="s">
        <v>7</v>
      </c>
      <c r="D1504" t="s">
        <v>22</v>
      </c>
      <c r="E1504" t="s">
        <v>16</v>
      </c>
      <c r="F1504" t="s">
        <v>33</v>
      </c>
    </row>
    <row r="1505" spans="1:6" x14ac:dyDescent="0.3">
      <c r="A1505" t="s">
        <v>1528</v>
      </c>
      <c r="B1505" s="1">
        <v>46098.758333333331</v>
      </c>
      <c r="C1505" t="s">
        <v>35</v>
      </c>
      <c r="D1505" t="s">
        <v>15</v>
      </c>
      <c r="E1505" t="s">
        <v>31</v>
      </c>
      <c r="F1505" t="s">
        <v>10</v>
      </c>
    </row>
    <row r="1506" spans="1:6" x14ac:dyDescent="0.3">
      <c r="A1506" t="s">
        <v>1529</v>
      </c>
      <c r="B1506" s="1">
        <v>46041.633333333331</v>
      </c>
      <c r="C1506" t="s">
        <v>7</v>
      </c>
      <c r="D1506" t="s">
        <v>18</v>
      </c>
      <c r="E1506" t="s">
        <v>19</v>
      </c>
      <c r="F1506" t="s">
        <v>10</v>
      </c>
    </row>
    <row r="1507" spans="1:6" x14ac:dyDescent="0.3">
      <c r="A1507" t="s">
        <v>1530</v>
      </c>
      <c r="B1507" s="1">
        <v>46028.067361111112</v>
      </c>
      <c r="C1507" t="s">
        <v>7</v>
      </c>
      <c r="D1507" t="s">
        <v>15</v>
      </c>
      <c r="E1507" t="s">
        <v>19</v>
      </c>
      <c r="F1507" t="s">
        <v>10</v>
      </c>
    </row>
    <row r="1508" spans="1:6" x14ac:dyDescent="0.3">
      <c r="A1508" t="s">
        <v>1531</v>
      </c>
      <c r="B1508" s="1">
        <v>46068.3</v>
      </c>
      <c r="C1508" t="s">
        <v>12</v>
      </c>
      <c r="D1508" t="s">
        <v>18</v>
      </c>
      <c r="E1508" t="s">
        <v>9</v>
      </c>
      <c r="F1508" t="s">
        <v>13</v>
      </c>
    </row>
    <row r="1509" spans="1:6" x14ac:dyDescent="0.3">
      <c r="A1509" t="s">
        <v>1532</v>
      </c>
      <c r="B1509" s="1">
        <v>46112.597916666666</v>
      </c>
      <c r="C1509" t="s">
        <v>7</v>
      </c>
      <c r="D1509" t="s">
        <v>18</v>
      </c>
      <c r="E1509" t="s">
        <v>19</v>
      </c>
      <c r="F1509" t="s">
        <v>13</v>
      </c>
    </row>
    <row r="1510" spans="1:6" x14ac:dyDescent="0.3">
      <c r="A1510" t="s">
        <v>1533</v>
      </c>
      <c r="B1510" s="1">
        <v>46090.702777777777</v>
      </c>
      <c r="C1510" t="s">
        <v>12</v>
      </c>
      <c r="D1510" t="s">
        <v>18</v>
      </c>
      <c r="E1510" t="s">
        <v>19</v>
      </c>
      <c r="F1510" t="s">
        <v>13</v>
      </c>
    </row>
    <row r="1511" spans="1:6" x14ac:dyDescent="0.3">
      <c r="A1511" t="s">
        <v>1534</v>
      </c>
      <c r="B1511" s="1">
        <v>46109.097916666666</v>
      </c>
      <c r="C1511" t="s">
        <v>7</v>
      </c>
      <c r="D1511" t="s">
        <v>15</v>
      </c>
      <c r="E1511" t="s">
        <v>19</v>
      </c>
      <c r="F1511" t="s">
        <v>10</v>
      </c>
    </row>
    <row r="1512" spans="1:6" x14ac:dyDescent="0.3">
      <c r="A1512" t="s">
        <v>1535</v>
      </c>
      <c r="B1512" s="1">
        <v>46051.992361111108</v>
      </c>
      <c r="C1512" t="s">
        <v>26</v>
      </c>
      <c r="D1512" t="s">
        <v>18</v>
      </c>
      <c r="E1512" t="s">
        <v>31</v>
      </c>
      <c r="F1512" t="s">
        <v>13</v>
      </c>
    </row>
    <row r="1513" spans="1:6" x14ac:dyDescent="0.3">
      <c r="A1513" t="s">
        <v>1536</v>
      </c>
      <c r="B1513" s="1">
        <v>46060.452777777777</v>
      </c>
      <c r="C1513" t="s">
        <v>7</v>
      </c>
      <c r="D1513" t="s">
        <v>18</v>
      </c>
      <c r="E1513" t="s">
        <v>19</v>
      </c>
      <c r="F1513" t="s">
        <v>33</v>
      </c>
    </row>
    <row r="1514" spans="1:6" x14ac:dyDescent="0.3">
      <c r="A1514" t="s">
        <v>1537</v>
      </c>
      <c r="B1514" s="1">
        <v>46107.399305555555</v>
      </c>
      <c r="C1514" t="s">
        <v>40</v>
      </c>
      <c r="D1514" t="s">
        <v>22</v>
      </c>
      <c r="E1514" t="s">
        <v>16</v>
      </c>
      <c r="F1514" t="s">
        <v>10</v>
      </c>
    </row>
    <row r="1515" spans="1:6" x14ac:dyDescent="0.3">
      <c r="A1515" t="s">
        <v>1538</v>
      </c>
      <c r="B1515" s="1">
        <v>46073.095138888886</v>
      </c>
      <c r="C1515" t="s">
        <v>7</v>
      </c>
      <c r="D1515" t="s">
        <v>22</v>
      </c>
      <c r="E1515" t="s">
        <v>19</v>
      </c>
      <c r="F1515" t="s">
        <v>10</v>
      </c>
    </row>
    <row r="1516" spans="1:6" x14ac:dyDescent="0.3">
      <c r="A1516" t="s">
        <v>1539</v>
      </c>
      <c r="B1516" s="1">
        <v>46027.566666666666</v>
      </c>
      <c r="C1516" t="s">
        <v>7</v>
      </c>
      <c r="D1516" t="s">
        <v>15</v>
      </c>
      <c r="E1516" t="s">
        <v>19</v>
      </c>
      <c r="F1516" t="s">
        <v>20</v>
      </c>
    </row>
    <row r="1517" spans="1:6" x14ac:dyDescent="0.3">
      <c r="A1517" t="s">
        <v>1540</v>
      </c>
      <c r="B1517" s="1">
        <v>46108.284722222219</v>
      </c>
      <c r="C1517" t="s">
        <v>7</v>
      </c>
      <c r="D1517" t="s">
        <v>8</v>
      </c>
      <c r="E1517" t="s">
        <v>19</v>
      </c>
      <c r="F1517" t="s">
        <v>10</v>
      </c>
    </row>
    <row r="1518" spans="1:6" x14ac:dyDescent="0.3">
      <c r="A1518" t="s">
        <v>1541</v>
      </c>
      <c r="B1518" s="1">
        <v>46099.87222222222</v>
      </c>
      <c r="C1518" t="s">
        <v>12</v>
      </c>
      <c r="D1518" t="s">
        <v>8</v>
      </c>
      <c r="E1518" t="s">
        <v>31</v>
      </c>
      <c r="F1518" t="s">
        <v>13</v>
      </c>
    </row>
    <row r="1519" spans="1:6" x14ac:dyDescent="0.3">
      <c r="A1519" t="s">
        <v>1542</v>
      </c>
      <c r="B1519" s="1">
        <v>46112.768750000003</v>
      </c>
      <c r="C1519" t="s">
        <v>7</v>
      </c>
      <c r="D1519" t="s">
        <v>18</v>
      </c>
      <c r="E1519" t="s">
        <v>19</v>
      </c>
      <c r="F1519" t="s">
        <v>20</v>
      </c>
    </row>
    <row r="1520" spans="1:6" x14ac:dyDescent="0.3">
      <c r="A1520" t="s">
        <v>1543</v>
      </c>
      <c r="B1520" s="1">
        <v>46103.402083333334</v>
      </c>
      <c r="C1520" t="s">
        <v>7</v>
      </c>
      <c r="D1520" t="s">
        <v>8</v>
      </c>
      <c r="E1520" t="s">
        <v>19</v>
      </c>
      <c r="F1520" t="s">
        <v>33</v>
      </c>
    </row>
    <row r="1521" spans="1:6" x14ac:dyDescent="0.3">
      <c r="A1521" t="s">
        <v>1544</v>
      </c>
      <c r="B1521" s="1">
        <v>46104.458333333336</v>
      </c>
      <c r="C1521" t="s">
        <v>7</v>
      </c>
      <c r="D1521" t="s">
        <v>18</v>
      </c>
      <c r="E1521" t="s">
        <v>19</v>
      </c>
      <c r="F1521" t="s">
        <v>10</v>
      </c>
    </row>
    <row r="1522" spans="1:6" x14ac:dyDescent="0.3">
      <c r="A1522" t="s">
        <v>1545</v>
      </c>
      <c r="B1522" s="1">
        <v>46110.683333333334</v>
      </c>
      <c r="C1522" t="s">
        <v>26</v>
      </c>
      <c r="D1522" t="s">
        <v>18</v>
      </c>
      <c r="E1522" t="s">
        <v>9</v>
      </c>
      <c r="F1522" t="s">
        <v>20</v>
      </c>
    </row>
    <row r="1523" spans="1:6" x14ac:dyDescent="0.3">
      <c r="A1523" t="s">
        <v>1546</v>
      </c>
      <c r="B1523" s="1">
        <v>46097.759722222225</v>
      </c>
      <c r="C1523" t="s">
        <v>40</v>
      </c>
      <c r="D1523" t="s">
        <v>15</v>
      </c>
      <c r="E1523" t="s">
        <v>16</v>
      </c>
      <c r="F1523" t="s">
        <v>10</v>
      </c>
    </row>
    <row r="1524" spans="1:6" x14ac:dyDescent="0.3">
      <c r="A1524" t="s">
        <v>1547</v>
      </c>
      <c r="B1524" s="1">
        <v>46099.270138888889</v>
      </c>
      <c r="C1524" t="s">
        <v>26</v>
      </c>
      <c r="D1524" t="s">
        <v>15</v>
      </c>
      <c r="E1524" t="s">
        <v>19</v>
      </c>
      <c r="F1524" t="s">
        <v>20</v>
      </c>
    </row>
    <row r="1525" spans="1:6" x14ac:dyDescent="0.3">
      <c r="A1525" t="s">
        <v>1548</v>
      </c>
      <c r="B1525" s="1">
        <v>46077.286805555559</v>
      </c>
      <c r="C1525" t="s">
        <v>7</v>
      </c>
      <c r="D1525" t="s">
        <v>15</v>
      </c>
      <c r="E1525" t="s">
        <v>31</v>
      </c>
      <c r="F1525" t="s">
        <v>13</v>
      </c>
    </row>
    <row r="1526" spans="1:6" x14ac:dyDescent="0.3">
      <c r="A1526" t="s">
        <v>1549</v>
      </c>
      <c r="B1526" s="1">
        <v>46038.445138888892</v>
      </c>
      <c r="C1526" t="s">
        <v>7</v>
      </c>
      <c r="D1526" t="s">
        <v>18</v>
      </c>
      <c r="E1526" t="s">
        <v>19</v>
      </c>
      <c r="F1526" t="s">
        <v>10</v>
      </c>
    </row>
    <row r="1527" spans="1:6" x14ac:dyDescent="0.3">
      <c r="A1527" t="s">
        <v>1550</v>
      </c>
      <c r="B1527" s="1">
        <v>46085.299305555556</v>
      </c>
      <c r="C1527" t="s">
        <v>7</v>
      </c>
      <c r="D1527" t="s">
        <v>22</v>
      </c>
      <c r="E1527" t="s">
        <v>19</v>
      </c>
      <c r="F1527" t="s">
        <v>20</v>
      </c>
    </row>
    <row r="1528" spans="1:6" x14ac:dyDescent="0.3">
      <c r="A1528" t="s">
        <v>1551</v>
      </c>
      <c r="B1528" s="1">
        <v>46046.900694444441</v>
      </c>
      <c r="C1528" t="s">
        <v>7</v>
      </c>
      <c r="D1528" t="s">
        <v>15</v>
      </c>
      <c r="E1528" t="s">
        <v>19</v>
      </c>
      <c r="F1528" t="s">
        <v>10</v>
      </c>
    </row>
    <row r="1529" spans="1:6" x14ac:dyDescent="0.3">
      <c r="A1529" t="s">
        <v>1552</v>
      </c>
      <c r="B1529" s="1">
        <v>46063.98541666667</v>
      </c>
      <c r="C1529" t="s">
        <v>26</v>
      </c>
      <c r="D1529" t="s">
        <v>22</v>
      </c>
      <c r="E1529" t="s">
        <v>19</v>
      </c>
      <c r="F1529" t="s">
        <v>13</v>
      </c>
    </row>
    <row r="1530" spans="1:6" x14ac:dyDescent="0.3">
      <c r="A1530" t="s">
        <v>1553</v>
      </c>
      <c r="B1530" s="1">
        <v>46107.904861111114</v>
      </c>
      <c r="C1530" t="s">
        <v>7</v>
      </c>
      <c r="D1530" t="s">
        <v>22</v>
      </c>
      <c r="E1530" t="s">
        <v>9</v>
      </c>
      <c r="F1530" t="s">
        <v>20</v>
      </c>
    </row>
    <row r="1531" spans="1:6" x14ac:dyDescent="0.3">
      <c r="A1531" t="s">
        <v>1554</v>
      </c>
      <c r="B1531" s="1">
        <v>46045.000694444447</v>
      </c>
      <c r="C1531" t="s">
        <v>7</v>
      </c>
      <c r="D1531" t="s">
        <v>22</v>
      </c>
      <c r="E1531" t="s">
        <v>19</v>
      </c>
      <c r="F1531" t="s">
        <v>10</v>
      </c>
    </row>
    <row r="1532" spans="1:6" x14ac:dyDescent="0.3">
      <c r="A1532" t="s">
        <v>1555</v>
      </c>
      <c r="B1532" s="1">
        <v>46082.749305555553</v>
      </c>
      <c r="C1532" t="s">
        <v>7</v>
      </c>
      <c r="D1532" t="s">
        <v>8</v>
      </c>
      <c r="E1532" t="s">
        <v>19</v>
      </c>
      <c r="F1532" t="s">
        <v>10</v>
      </c>
    </row>
    <row r="1533" spans="1:6" x14ac:dyDescent="0.3">
      <c r="A1533" t="s">
        <v>1556</v>
      </c>
      <c r="B1533" s="1">
        <v>46093.404861111114</v>
      </c>
      <c r="C1533" t="s">
        <v>7</v>
      </c>
      <c r="D1533" t="s">
        <v>22</v>
      </c>
      <c r="E1533" t="s">
        <v>19</v>
      </c>
      <c r="F1533" t="s">
        <v>13</v>
      </c>
    </row>
    <row r="1534" spans="1:6" x14ac:dyDescent="0.3">
      <c r="A1534" t="s">
        <v>1557</v>
      </c>
      <c r="B1534" s="1">
        <v>46094.522916666669</v>
      </c>
      <c r="C1534" t="s">
        <v>12</v>
      </c>
      <c r="D1534" t="s">
        <v>22</v>
      </c>
      <c r="E1534" t="s">
        <v>9</v>
      </c>
      <c r="F1534" t="s">
        <v>33</v>
      </c>
    </row>
    <row r="1535" spans="1:6" x14ac:dyDescent="0.3">
      <c r="A1535" t="s">
        <v>1558</v>
      </c>
      <c r="B1535" s="1">
        <v>46086.561111111114</v>
      </c>
      <c r="C1535" t="s">
        <v>26</v>
      </c>
      <c r="D1535" t="s">
        <v>8</v>
      </c>
      <c r="E1535" t="s">
        <v>9</v>
      </c>
      <c r="F1535" t="s">
        <v>20</v>
      </c>
    </row>
    <row r="1536" spans="1:6" x14ac:dyDescent="0.3">
      <c r="A1536" t="s">
        <v>1559</v>
      </c>
      <c r="B1536" s="1">
        <v>46066.283333333333</v>
      </c>
      <c r="C1536" t="s">
        <v>7</v>
      </c>
      <c r="D1536" t="s">
        <v>15</v>
      </c>
      <c r="E1536" t="s">
        <v>19</v>
      </c>
      <c r="F1536" t="s">
        <v>20</v>
      </c>
    </row>
    <row r="1537" spans="1:6" x14ac:dyDescent="0.3">
      <c r="A1537" t="s">
        <v>1560</v>
      </c>
      <c r="B1537" s="1">
        <v>46069.512499999997</v>
      </c>
      <c r="C1537" t="s">
        <v>12</v>
      </c>
      <c r="D1537" t="s">
        <v>22</v>
      </c>
      <c r="E1537" t="s">
        <v>19</v>
      </c>
      <c r="F1537" t="s">
        <v>13</v>
      </c>
    </row>
    <row r="1538" spans="1:6" x14ac:dyDescent="0.3">
      <c r="A1538" t="s">
        <v>1561</v>
      </c>
      <c r="B1538" s="1">
        <v>46048.64166666667</v>
      </c>
      <c r="C1538" t="s">
        <v>7</v>
      </c>
      <c r="D1538" t="s">
        <v>22</v>
      </c>
      <c r="E1538" t="s">
        <v>19</v>
      </c>
      <c r="F1538" t="s">
        <v>10</v>
      </c>
    </row>
    <row r="1539" spans="1:6" x14ac:dyDescent="0.3">
      <c r="A1539" t="s">
        <v>1562</v>
      </c>
      <c r="B1539" s="1">
        <v>46057.852083333331</v>
      </c>
      <c r="C1539" t="s">
        <v>26</v>
      </c>
      <c r="D1539" t="s">
        <v>18</v>
      </c>
      <c r="E1539" t="s">
        <v>16</v>
      </c>
      <c r="F1539" t="s">
        <v>10</v>
      </c>
    </row>
    <row r="1540" spans="1:6" x14ac:dyDescent="0.3">
      <c r="A1540" t="s">
        <v>1563</v>
      </c>
      <c r="B1540" s="1">
        <v>46111.617361111108</v>
      </c>
      <c r="C1540" t="s">
        <v>7</v>
      </c>
      <c r="D1540" t="s">
        <v>22</v>
      </c>
      <c r="E1540" t="s">
        <v>19</v>
      </c>
      <c r="F1540" t="s">
        <v>20</v>
      </c>
    </row>
    <row r="1541" spans="1:6" x14ac:dyDescent="0.3">
      <c r="A1541" t="s">
        <v>1564</v>
      </c>
      <c r="B1541" s="1">
        <v>46099.97152777778</v>
      </c>
      <c r="C1541" t="s">
        <v>26</v>
      </c>
      <c r="D1541" t="s">
        <v>22</v>
      </c>
      <c r="E1541" t="s">
        <v>9</v>
      </c>
      <c r="F1541" t="s">
        <v>20</v>
      </c>
    </row>
    <row r="1542" spans="1:6" x14ac:dyDescent="0.3">
      <c r="A1542" t="s">
        <v>1565</v>
      </c>
      <c r="B1542" s="1">
        <v>46027.498611111114</v>
      </c>
      <c r="C1542" t="s">
        <v>7</v>
      </c>
      <c r="D1542" t="s">
        <v>18</v>
      </c>
      <c r="E1542" t="s">
        <v>19</v>
      </c>
      <c r="F1542" t="s">
        <v>10</v>
      </c>
    </row>
    <row r="1543" spans="1:6" x14ac:dyDescent="0.3">
      <c r="A1543" t="s">
        <v>1566</v>
      </c>
      <c r="B1543" s="1">
        <v>46069.840277777781</v>
      </c>
      <c r="C1543" t="s">
        <v>7</v>
      </c>
      <c r="D1543" t="s">
        <v>8</v>
      </c>
      <c r="E1543" t="s">
        <v>19</v>
      </c>
      <c r="F1543" t="s">
        <v>10</v>
      </c>
    </row>
    <row r="1544" spans="1:6" x14ac:dyDescent="0.3">
      <c r="A1544" t="s">
        <v>1567</v>
      </c>
      <c r="B1544" s="1">
        <v>46073.643055555556</v>
      </c>
      <c r="C1544" t="s">
        <v>47</v>
      </c>
      <c r="D1544" t="s">
        <v>8</v>
      </c>
      <c r="E1544" t="s">
        <v>19</v>
      </c>
      <c r="F1544" t="s">
        <v>33</v>
      </c>
    </row>
    <row r="1545" spans="1:6" x14ac:dyDescent="0.3">
      <c r="A1545" t="s">
        <v>1568</v>
      </c>
      <c r="B1545" s="1">
        <v>46055.982638888891</v>
      </c>
      <c r="C1545" t="s">
        <v>7</v>
      </c>
      <c r="D1545" t="s">
        <v>18</v>
      </c>
      <c r="E1545" t="s">
        <v>19</v>
      </c>
      <c r="F1545" t="s">
        <v>33</v>
      </c>
    </row>
    <row r="1546" spans="1:6" x14ac:dyDescent="0.3">
      <c r="A1546" t="s">
        <v>1569</v>
      </c>
      <c r="B1546" s="1">
        <v>46086.467361111114</v>
      </c>
      <c r="C1546" t="s">
        <v>7</v>
      </c>
      <c r="D1546" t="s">
        <v>15</v>
      </c>
      <c r="E1546" t="s">
        <v>19</v>
      </c>
      <c r="F1546" t="s">
        <v>10</v>
      </c>
    </row>
    <row r="1547" spans="1:6" x14ac:dyDescent="0.3">
      <c r="A1547" t="s">
        <v>1570</v>
      </c>
      <c r="B1547" s="1">
        <v>46084.93472222222</v>
      </c>
      <c r="C1547" t="s">
        <v>7</v>
      </c>
      <c r="D1547" t="s">
        <v>18</v>
      </c>
      <c r="E1547" t="s">
        <v>19</v>
      </c>
      <c r="F1547" t="s">
        <v>20</v>
      </c>
    </row>
    <row r="1548" spans="1:6" x14ac:dyDescent="0.3">
      <c r="A1548" t="s">
        <v>1571</v>
      </c>
      <c r="B1548" s="1">
        <v>46109.20208333333</v>
      </c>
      <c r="C1548" t="s">
        <v>12</v>
      </c>
      <c r="D1548" t="s">
        <v>18</v>
      </c>
      <c r="E1548" t="s">
        <v>31</v>
      </c>
      <c r="F1548" t="s">
        <v>10</v>
      </c>
    </row>
    <row r="1549" spans="1:6" x14ac:dyDescent="0.3">
      <c r="A1549" t="s">
        <v>1572</v>
      </c>
      <c r="B1549" s="1">
        <v>46095.90902777778</v>
      </c>
      <c r="C1549" t="s">
        <v>7</v>
      </c>
      <c r="D1549" t="s">
        <v>18</v>
      </c>
      <c r="E1549" t="s">
        <v>19</v>
      </c>
      <c r="F1549" t="s">
        <v>20</v>
      </c>
    </row>
    <row r="1550" spans="1:6" x14ac:dyDescent="0.3">
      <c r="A1550" t="s">
        <v>1573</v>
      </c>
      <c r="B1550" s="1">
        <v>46039.635416666664</v>
      </c>
      <c r="C1550" t="s">
        <v>7</v>
      </c>
      <c r="D1550" t="s">
        <v>15</v>
      </c>
      <c r="E1550" t="s">
        <v>19</v>
      </c>
      <c r="F1550" t="s">
        <v>10</v>
      </c>
    </row>
    <row r="1551" spans="1:6" x14ac:dyDescent="0.3">
      <c r="A1551" t="s">
        <v>1574</v>
      </c>
      <c r="B1551" s="1">
        <v>46080.162499999999</v>
      </c>
      <c r="C1551" t="s">
        <v>7</v>
      </c>
      <c r="D1551" t="s">
        <v>22</v>
      </c>
      <c r="E1551" t="s">
        <v>19</v>
      </c>
      <c r="F1551" t="s">
        <v>33</v>
      </c>
    </row>
    <row r="1552" spans="1:6" x14ac:dyDescent="0.3">
      <c r="A1552" t="s">
        <v>1575</v>
      </c>
      <c r="B1552" s="1">
        <v>46029.113194444442</v>
      </c>
      <c r="C1552" t="s">
        <v>7</v>
      </c>
      <c r="D1552" t="s">
        <v>15</v>
      </c>
      <c r="E1552" t="s">
        <v>19</v>
      </c>
      <c r="F1552" t="s">
        <v>33</v>
      </c>
    </row>
    <row r="1553" spans="1:6" x14ac:dyDescent="0.3">
      <c r="A1553" t="s">
        <v>1576</v>
      </c>
      <c r="B1553" s="1">
        <v>46071.193055555559</v>
      </c>
      <c r="C1553" t="s">
        <v>7</v>
      </c>
      <c r="D1553" t="s">
        <v>18</v>
      </c>
      <c r="E1553" t="s">
        <v>19</v>
      </c>
      <c r="F1553" t="s">
        <v>20</v>
      </c>
    </row>
    <row r="1554" spans="1:6" x14ac:dyDescent="0.3">
      <c r="A1554" t="s">
        <v>1577</v>
      </c>
      <c r="B1554" s="1">
        <v>46109.717361111114</v>
      </c>
      <c r="C1554" t="s">
        <v>7</v>
      </c>
      <c r="D1554" t="s">
        <v>22</v>
      </c>
      <c r="E1554" t="s">
        <v>19</v>
      </c>
      <c r="F1554" t="s">
        <v>10</v>
      </c>
    </row>
    <row r="1555" spans="1:6" x14ac:dyDescent="0.3">
      <c r="A1555" t="s">
        <v>1578</v>
      </c>
      <c r="B1555" s="1">
        <v>46052.462500000001</v>
      </c>
      <c r="C1555" t="s">
        <v>12</v>
      </c>
      <c r="D1555" t="s">
        <v>18</v>
      </c>
      <c r="E1555" t="s">
        <v>19</v>
      </c>
      <c r="F1555" t="s">
        <v>33</v>
      </c>
    </row>
    <row r="1556" spans="1:6" x14ac:dyDescent="0.3">
      <c r="A1556" t="s">
        <v>1579</v>
      </c>
      <c r="B1556" s="1">
        <v>46065.62222222222</v>
      </c>
      <c r="C1556" t="s">
        <v>7</v>
      </c>
      <c r="D1556" t="s">
        <v>15</v>
      </c>
      <c r="E1556" t="s">
        <v>19</v>
      </c>
      <c r="F1556" t="s">
        <v>10</v>
      </c>
    </row>
    <row r="1557" spans="1:6" x14ac:dyDescent="0.3">
      <c r="A1557" t="s">
        <v>1580</v>
      </c>
      <c r="B1557" s="1">
        <v>46027.269444444442</v>
      </c>
      <c r="C1557" t="s">
        <v>7</v>
      </c>
      <c r="D1557" t="s">
        <v>15</v>
      </c>
      <c r="E1557" t="s">
        <v>19</v>
      </c>
      <c r="F1557" t="s">
        <v>10</v>
      </c>
    </row>
    <row r="1558" spans="1:6" x14ac:dyDescent="0.3">
      <c r="A1558" t="s">
        <v>1581</v>
      </c>
      <c r="B1558" s="1">
        <v>46091.495833333334</v>
      </c>
      <c r="C1558" t="s">
        <v>7</v>
      </c>
      <c r="D1558" t="s">
        <v>8</v>
      </c>
      <c r="E1558" t="s">
        <v>19</v>
      </c>
      <c r="F1558" t="s">
        <v>20</v>
      </c>
    </row>
    <row r="1559" spans="1:6" x14ac:dyDescent="0.3">
      <c r="A1559" t="s">
        <v>1582</v>
      </c>
      <c r="B1559" s="1">
        <v>46054.914583333331</v>
      </c>
      <c r="C1559" t="s">
        <v>47</v>
      </c>
      <c r="D1559" t="s">
        <v>18</v>
      </c>
      <c r="E1559" t="s">
        <v>31</v>
      </c>
      <c r="F1559" t="s">
        <v>33</v>
      </c>
    </row>
    <row r="1560" spans="1:6" x14ac:dyDescent="0.3">
      <c r="A1560" t="s">
        <v>1583</v>
      </c>
      <c r="B1560" s="1">
        <v>46057.963194444441</v>
      </c>
      <c r="C1560" t="s">
        <v>7</v>
      </c>
      <c r="D1560" t="s">
        <v>18</v>
      </c>
      <c r="E1560" t="s">
        <v>19</v>
      </c>
      <c r="F1560" t="s">
        <v>20</v>
      </c>
    </row>
    <row r="1561" spans="1:6" x14ac:dyDescent="0.3">
      <c r="A1561" t="s">
        <v>1584</v>
      </c>
      <c r="B1561" s="1">
        <v>46076.240972222222</v>
      </c>
      <c r="C1561" t="s">
        <v>26</v>
      </c>
      <c r="D1561" t="s">
        <v>22</v>
      </c>
      <c r="E1561" t="s">
        <v>31</v>
      </c>
      <c r="F1561" t="s">
        <v>10</v>
      </c>
    </row>
    <row r="1562" spans="1:6" x14ac:dyDescent="0.3">
      <c r="A1562" t="s">
        <v>1585</v>
      </c>
      <c r="B1562" s="1">
        <v>46105.690972222219</v>
      </c>
      <c r="C1562" t="s">
        <v>7</v>
      </c>
      <c r="D1562" t="s">
        <v>8</v>
      </c>
      <c r="E1562" t="s">
        <v>19</v>
      </c>
      <c r="F1562" t="s">
        <v>10</v>
      </c>
    </row>
    <row r="1563" spans="1:6" x14ac:dyDescent="0.3">
      <c r="A1563" t="s">
        <v>1586</v>
      </c>
      <c r="B1563" s="1">
        <v>46096.082638888889</v>
      </c>
      <c r="C1563" t="s">
        <v>7</v>
      </c>
      <c r="D1563" t="s">
        <v>18</v>
      </c>
      <c r="E1563" t="s">
        <v>19</v>
      </c>
      <c r="F1563" t="s">
        <v>20</v>
      </c>
    </row>
    <row r="1564" spans="1:6" x14ac:dyDescent="0.3">
      <c r="A1564" t="s">
        <v>1587</v>
      </c>
      <c r="B1564" s="1">
        <v>46042.102777777778</v>
      </c>
      <c r="C1564" t="s">
        <v>7</v>
      </c>
      <c r="D1564" t="s">
        <v>18</v>
      </c>
      <c r="E1564" t="s">
        <v>19</v>
      </c>
      <c r="F1564" t="s">
        <v>33</v>
      </c>
    </row>
    <row r="1565" spans="1:6" x14ac:dyDescent="0.3">
      <c r="A1565" t="s">
        <v>1588</v>
      </c>
      <c r="B1565" s="1">
        <v>46045.211805555555</v>
      </c>
      <c r="C1565" t="s">
        <v>7</v>
      </c>
      <c r="D1565" t="s">
        <v>22</v>
      </c>
      <c r="E1565" t="s">
        <v>19</v>
      </c>
      <c r="F1565" t="s">
        <v>53</v>
      </c>
    </row>
    <row r="1566" spans="1:6" x14ac:dyDescent="0.3">
      <c r="A1566" t="s">
        <v>1589</v>
      </c>
      <c r="B1566" s="1">
        <v>46082.550694444442</v>
      </c>
      <c r="C1566" t="s">
        <v>47</v>
      </c>
      <c r="D1566" t="s">
        <v>18</v>
      </c>
      <c r="E1566" t="s">
        <v>9</v>
      </c>
      <c r="F1566" t="s">
        <v>10</v>
      </c>
    </row>
    <row r="1567" spans="1:6" x14ac:dyDescent="0.3">
      <c r="A1567" t="s">
        <v>1590</v>
      </c>
      <c r="B1567" s="1">
        <v>46061.436805555553</v>
      </c>
      <c r="C1567" t="s">
        <v>26</v>
      </c>
      <c r="D1567" t="s">
        <v>15</v>
      </c>
      <c r="E1567" t="s">
        <v>16</v>
      </c>
      <c r="F1567" t="s">
        <v>10</v>
      </c>
    </row>
    <row r="1568" spans="1:6" x14ac:dyDescent="0.3">
      <c r="A1568" t="s">
        <v>1591</v>
      </c>
      <c r="B1568" s="1">
        <v>46036.325694444444</v>
      </c>
      <c r="C1568" t="s">
        <v>7</v>
      </c>
      <c r="D1568" t="s">
        <v>18</v>
      </c>
      <c r="E1568" t="s">
        <v>19</v>
      </c>
      <c r="F1568" t="s">
        <v>10</v>
      </c>
    </row>
    <row r="1569" spans="1:6" x14ac:dyDescent="0.3">
      <c r="A1569" t="s">
        <v>1592</v>
      </c>
      <c r="B1569" s="1">
        <v>46100.440972222219</v>
      </c>
      <c r="C1569" t="s">
        <v>35</v>
      </c>
      <c r="D1569" t="s">
        <v>8</v>
      </c>
      <c r="E1569" t="s">
        <v>19</v>
      </c>
      <c r="F1569" t="s">
        <v>53</v>
      </c>
    </row>
    <row r="1570" spans="1:6" x14ac:dyDescent="0.3">
      <c r="A1570" t="s">
        <v>1593</v>
      </c>
      <c r="B1570" s="1">
        <v>46086.822222222225</v>
      </c>
      <c r="C1570" t="s">
        <v>47</v>
      </c>
      <c r="D1570" t="s">
        <v>22</v>
      </c>
      <c r="E1570" t="s">
        <v>9</v>
      </c>
      <c r="F1570" t="s">
        <v>10</v>
      </c>
    </row>
    <row r="1571" spans="1:6" x14ac:dyDescent="0.3">
      <c r="A1571" t="s">
        <v>1594</v>
      </c>
      <c r="B1571" s="1">
        <v>46052.256944444445</v>
      </c>
      <c r="C1571" t="s">
        <v>35</v>
      </c>
      <c r="D1571" t="s">
        <v>18</v>
      </c>
      <c r="E1571" t="s">
        <v>9</v>
      </c>
      <c r="F1571" t="s">
        <v>10</v>
      </c>
    </row>
    <row r="1572" spans="1:6" x14ac:dyDescent="0.3">
      <c r="A1572" t="s">
        <v>1595</v>
      </c>
      <c r="B1572" s="1">
        <v>46084.372916666667</v>
      </c>
      <c r="C1572" t="s">
        <v>12</v>
      </c>
      <c r="D1572" t="s">
        <v>18</v>
      </c>
      <c r="E1572" t="s">
        <v>31</v>
      </c>
      <c r="F1572" t="s">
        <v>33</v>
      </c>
    </row>
    <row r="1573" spans="1:6" x14ac:dyDescent="0.3">
      <c r="A1573" t="s">
        <v>1596</v>
      </c>
      <c r="B1573" s="1">
        <v>46091.848611111112</v>
      </c>
      <c r="C1573" t="s">
        <v>7</v>
      </c>
      <c r="D1573" t="s">
        <v>18</v>
      </c>
      <c r="E1573" t="s">
        <v>19</v>
      </c>
      <c r="F1573" t="s">
        <v>20</v>
      </c>
    </row>
    <row r="1574" spans="1:6" x14ac:dyDescent="0.3">
      <c r="A1574" t="s">
        <v>1597</v>
      </c>
      <c r="B1574" s="1">
        <v>46034.955555555556</v>
      </c>
      <c r="C1574" t="s">
        <v>7</v>
      </c>
      <c r="D1574" t="s">
        <v>22</v>
      </c>
      <c r="E1574" t="s">
        <v>19</v>
      </c>
      <c r="F1574" t="s">
        <v>53</v>
      </c>
    </row>
    <row r="1575" spans="1:6" x14ac:dyDescent="0.3">
      <c r="A1575" t="s">
        <v>1598</v>
      </c>
      <c r="B1575" s="1">
        <v>46042.293749999997</v>
      </c>
      <c r="C1575" t="s">
        <v>40</v>
      </c>
      <c r="D1575" t="s">
        <v>15</v>
      </c>
      <c r="E1575" t="s">
        <v>16</v>
      </c>
      <c r="F1575" t="s">
        <v>10</v>
      </c>
    </row>
    <row r="1576" spans="1:6" x14ac:dyDescent="0.3">
      <c r="A1576" t="s">
        <v>1599</v>
      </c>
      <c r="B1576" s="1">
        <v>46065.925000000003</v>
      </c>
      <c r="C1576" t="s">
        <v>7</v>
      </c>
      <c r="D1576" t="s">
        <v>8</v>
      </c>
      <c r="E1576" t="s">
        <v>19</v>
      </c>
      <c r="F1576" t="s">
        <v>13</v>
      </c>
    </row>
    <row r="1577" spans="1:6" x14ac:dyDescent="0.3">
      <c r="A1577" t="s">
        <v>1600</v>
      </c>
      <c r="B1577" s="1">
        <v>46027.324305555558</v>
      </c>
      <c r="C1577" t="s">
        <v>35</v>
      </c>
      <c r="D1577" t="s">
        <v>15</v>
      </c>
      <c r="E1577" t="s">
        <v>31</v>
      </c>
      <c r="F1577" t="s">
        <v>33</v>
      </c>
    </row>
    <row r="1578" spans="1:6" x14ac:dyDescent="0.3">
      <c r="A1578" t="s">
        <v>1601</v>
      </c>
      <c r="B1578" s="1">
        <v>46106.267361111109</v>
      </c>
      <c r="C1578" t="s">
        <v>7</v>
      </c>
      <c r="D1578" t="s">
        <v>22</v>
      </c>
      <c r="E1578" t="s">
        <v>19</v>
      </c>
      <c r="F1578" t="s">
        <v>10</v>
      </c>
    </row>
    <row r="1579" spans="1:6" x14ac:dyDescent="0.3">
      <c r="A1579" t="s">
        <v>1602</v>
      </c>
      <c r="B1579" s="1">
        <v>46106.730555555558</v>
      </c>
      <c r="C1579" t="s">
        <v>7</v>
      </c>
      <c r="D1579" t="s">
        <v>15</v>
      </c>
      <c r="E1579" t="s">
        <v>19</v>
      </c>
      <c r="F1579" t="s">
        <v>10</v>
      </c>
    </row>
    <row r="1580" spans="1:6" x14ac:dyDescent="0.3">
      <c r="A1580" t="s">
        <v>1603</v>
      </c>
      <c r="B1580" s="1">
        <v>46031.243055555555</v>
      </c>
      <c r="C1580" t="s">
        <v>7</v>
      </c>
      <c r="D1580" t="s">
        <v>18</v>
      </c>
      <c r="E1580" t="s">
        <v>16</v>
      </c>
      <c r="F1580" t="s">
        <v>33</v>
      </c>
    </row>
    <row r="1581" spans="1:6" x14ac:dyDescent="0.3">
      <c r="A1581" t="s">
        <v>1604</v>
      </c>
      <c r="B1581" s="1">
        <v>46078.62222222222</v>
      </c>
      <c r="C1581" t="s">
        <v>7</v>
      </c>
      <c r="D1581" t="s">
        <v>22</v>
      </c>
      <c r="E1581" t="s">
        <v>19</v>
      </c>
      <c r="F1581" t="s">
        <v>20</v>
      </c>
    </row>
    <row r="1582" spans="1:6" x14ac:dyDescent="0.3">
      <c r="A1582" t="s">
        <v>1605</v>
      </c>
      <c r="B1582" s="1">
        <v>46035.152083333334</v>
      </c>
      <c r="C1582" t="s">
        <v>40</v>
      </c>
      <c r="D1582" t="s">
        <v>22</v>
      </c>
      <c r="E1582" t="s">
        <v>16</v>
      </c>
      <c r="F1582" t="s">
        <v>53</v>
      </c>
    </row>
    <row r="1583" spans="1:6" x14ac:dyDescent="0.3">
      <c r="A1583" t="s">
        <v>1606</v>
      </c>
      <c r="B1583" s="1">
        <v>46059.803472222222</v>
      </c>
      <c r="C1583" t="s">
        <v>7</v>
      </c>
      <c r="D1583" t="s">
        <v>18</v>
      </c>
      <c r="E1583" t="s">
        <v>19</v>
      </c>
      <c r="F1583" t="s">
        <v>20</v>
      </c>
    </row>
    <row r="1584" spans="1:6" x14ac:dyDescent="0.3">
      <c r="A1584" t="s">
        <v>1607</v>
      </c>
      <c r="B1584" s="1">
        <v>46070.186805555553</v>
      </c>
      <c r="C1584" t="s">
        <v>7</v>
      </c>
      <c r="D1584" t="s">
        <v>18</v>
      </c>
      <c r="E1584" t="s">
        <v>9</v>
      </c>
      <c r="F1584" t="s">
        <v>20</v>
      </c>
    </row>
    <row r="1585" spans="1:6" x14ac:dyDescent="0.3">
      <c r="A1585" t="s">
        <v>1608</v>
      </c>
      <c r="B1585" s="1">
        <v>46034.268055555556</v>
      </c>
      <c r="C1585" t="s">
        <v>40</v>
      </c>
      <c r="D1585" t="s">
        <v>18</v>
      </c>
      <c r="E1585" t="s">
        <v>16</v>
      </c>
      <c r="F1585" t="s">
        <v>20</v>
      </c>
    </row>
    <row r="1586" spans="1:6" x14ac:dyDescent="0.3">
      <c r="A1586" t="s">
        <v>1609</v>
      </c>
      <c r="B1586" s="1">
        <v>46062.13958333333</v>
      </c>
      <c r="C1586" t="s">
        <v>7</v>
      </c>
      <c r="D1586" t="s">
        <v>18</v>
      </c>
      <c r="E1586" t="s">
        <v>19</v>
      </c>
      <c r="F1586" t="s">
        <v>20</v>
      </c>
    </row>
    <row r="1587" spans="1:6" x14ac:dyDescent="0.3">
      <c r="A1587" t="s">
        <v>1610</v>
      </c>
      <c r="B1587" s="1">
        <v>46111.854861111111</v>
      </c>
      <c r="C1587" t="s">
        <v>35</v>
      </c>
      <c r="D1587" t="s">
        <v>8</v>
      </c>
      <c r="E1587" t="s">
        <v>9</v>
      </c>
      <c r="F1587" t="s">
        <v>20</v>
      </c>
    </row>
    <row r="1588" spans="1:6" x14ac:dyDescent="0.3">
      <c r="A1588" t="s">
        <v>1611</v>
      </c>
      <c r="B1588" s="1">
        <v>46054.999305555553</v>
      </c>
      <c r="C1588" t="s">
        <v>47</v>
      </c>
      <c r="D1588" t="s">
        <v>15</v>
      </c>
      <c r="E1588" t="s">
        <v>19</v>
      </c>
      <c r="F1588" t="s">
        <v>13</v>
      </c>
    </row>
    <row r="1589" spans="1:6" x14ac:dyDescent="0.3">
      <c r="A1589" t="s">
        <v>1612</v>
      </c>
      <c r="B1589" s="1">
        <v>46096.689583333333</v>
      </c>
      <c r="C1589" t="s">
        <v>7</v>
      </c>
      <c r="D1589" t="s">
        <v>22</v>
      </c>
      <c r="E1589" t="s">
        <v>31</v>
      </c>
      <c r="F1589" t="s">
        <v>20</v>
      </c>
    </row>
    <row r="1590" spans="1:6" x14ac:dyDescent="0.3">
      <c r="A1590" t="s">
        <v>1613</v>
      </c>
      <c r="B1590" s="1">
        <v>46038.072916666664</v>
      </c>
      <c r="C1590" t="s">
        <v>47</v>
      </c>
      <c r="D1590" t="s">
        <v>15</v>
      </c>
      <c r="E1590" t="s">
        <v>16</v>
      </c>
      <c r="F1590" t="s">
        <v>10</v>
      </c>
    </row>
    <row r="1591" spans="1:6" x14ac:dyDescent="0.3">
      <c r="A1591" t="s">
        <v>1614</v>
      </c>
      <c r="B1591" s="1">
        <v>46080.115277777775</v>
      </c>
      <c r="C1591" t="s">
        <v>7</v>
      </c>
      <c r="D1591" t="s">
        <v>8</v>
      </c>
      <c r="E1591" t="s">
        <v>19</v>
      </c>
      <c r="F1591" t="s">
        <v>20</v>
      </c>
    </row>
    <row r="1592" spans="1:6" x14ac:dyDescent="0.3">
      <c r="A1592" t="s">
        <v>1615</v>
      </c>
      <c r="B1592" s="1">
        <v>46106.160416666666</v>
      </c>
      <c r="C1592" t="s">
        <v>7</v>
      </c>
      <c r="D1592" t="s">
        <v>22</v>
      </c>
      <c r="E1592" t="s">
        <v>19</v>
      </c>
      <c r="F1592" t="s">
        <v>53</v>
      </c>
    </row>
    <row r="1593" spans="1:6" x14ac:dyDescent="0.3">
      <c r="A1593" t="s">
        <v>1616</v>
      </c>
      <c r="B1593" s="1">
        <v>46098.095833333333</v>
      </c>
      <c r="C1593" t="s">
        <v>40</v>
      </c>
      <c r="D1593" t="s">
        <v>18</v>
      </c>
      <c r="E1593" t="s">
        <v>16</v>
      </c>
      <c r="F1593" t="s">
        <v>20</v>
      </c>
    </row>
    <row r="1594" spans="1:6" x14ac:dyDescent="0.3">
      <c r="A1594" t="s">
        <v>1617</v>
      </c>
      <c r="B1594" s="1">
        <v>46042.879861111112</v>
      </c>
      <c r="C1594" t="s">
        <v>7</v>
      </c>
      <c r="D1594" t="s">
        <v>15</v>
      </c>
      <c r="E1594" t="s">
        <v>19</v>
      </c>
      <c r="F1594" t="s">
        <v>20</v>
      </c>
    </row>
    <row r="1595" spans="1:6" x14ac:dyDescent="0.3">
      <c r="A1595" t="s">
        <v>1618</v>
      </c>
      <c r="B1595" s="1">
        <v>46076.988194444442</v>
      </c>
      <c r="C1595" t="s">
        <v>7</v>
      </c>
      <c r="D1595" t="s">
        <v>15</v>
      </c>
      <c r="E1595" t="s">
        <v>19</v>
      </c>
      <c r="F1595" t="s">
        <v>13</v>
      </c>
    </row>
    <row r="1596" spans="1:6" x14ac:dyDescent="0.3">
      <c r="A1596" t="s">
        <v>1619</v>
      </c>
      <c r="B1596" s="1">
        <v>46035.615277777775</v>
      </c>
      <c r="C1596" t="s">
        <v>7</v>
      </c>
      <c r="D1596" t="s">
        <v>8</v>
      </c>
      <c r="E1596" t="s">
        <v>19</v>
      </c>
      <c r="F1596" t="s">
        <v>20</v>
      </c>
    </row>
    <row r="1597" spans="1:6" x14ac:dyDescent="0.3">
      <c r="A1597" t="s">
        <v>1620</v>
      </c>
      <c r="B1597" s="1">
        <v>46023.397916666669</v>
      </c>
      <c r="C1597" t="s">
        <v>7</v>
      </c>
      <c r="D1597" t="s">
        <v>8</v>
      </c>
      <c r="E1597" t="s">
        <v>19</v>
      </c>
      <c r="F1597" t="s">
        <v>13</v>
      </c>
    </row>
    <row r="1598" spans="1:6" x14ac:dyDescent="0.3">
      <c r="A1598" t="s">
        <v>1621</v>
      </c>
      <c r="B1598" s="1">
        <v>46035.140972222223</v>
      </c>
      <c r="C1598" t="s">
        <v>35</v>
      </c>
      <c r="D1598" t="s">
        <v>8</v>
      </c>
      <c r="E1598" t="s">
        <v>9</v>
      </c>
      <c r="F1598" t="s">
        <v>20</v>
      </c>
    </row>
    <row r="1599" spans="1:6" x14ac:dyDescent="0.3">
      <c r="A1599" t="s">
        <v>1622</v>
      </c>
      <c r="B1599" s="1">
        <v>46033.046527777777</v>
      </c>
      <c r="C1599" t="s">
        <v>35</v>
      </c>
      <c r="D1599" t="s">
        <v>15</v>
      </c>
      <c r="E1599" t="s">
        <v>16</v>
      </c>
      <c r="F1599" t="s">
        <v>10</v>
      </c>
    </row>
    <row r="1600" spans="1:6" x14ac:dyDescent="0.3">
      <c r="A1600" t="s">
        <v>1623</v>
      </c>
      <c r="B1600" s="1">
        <v>46101.853472222225</v>
      </c>
      <c r="C1600" t="s">
        <v>7</v>
      </c>
      <c r="D1600" t="s">
        <v>22</v>
      </c>
      <c r="E1600" t="s">
        <v>19</v>
      </c>
      <c r="F1600" t="s">
        <v>20</v>
      </c>
    </row>
    <row r="1601" spans="1:6" x14ac:dyDescent="0.3">
      <c r="A1601" t="s">
        <v>1624</v>
      </c>
      <c r="B1601" s="1">
        <v>46067.69027777778</v>
      </c>
      <c r="C1601" t="s">
        <v>12</v>
      </c>
      <c r="D1601" t="s">
        <v>15</v>
      </c>
      <c r="E1601" t="s">
        <v>16</v>
      </c>
      <c r="F1601" t="s">
        <v>33</v>
      </c>
    </row>
    <row r="1602" spans="1:6" x14ac:dyDescent="0.3">
      <c r="A1602" t="s">
        <v>1625</v>
      </c>
      <c r="B1602" s="1">
        <v>46090.413888888892</v>
      </c>
      <c r="C1602" t="s">
        <v>7</v>
      </c>
      <c r="D1602" t="s">
        <v>18</v>
      </c>
      <c r="E1602" t="s">
        <v>19</v>
      </c>
      <c r="F1602" t="s">
        <v>10</v>
      </c>
    </row>
    <row r="1603" spans="1:6" x14ac:dyDescent="0.3">
      <c r="A1603" t="s">
        <v>1626</v>
      </c>
      <c r="B1603" s="1">
        <v>46036.725694444445</v>
      </c>
      <c r="C1603" t="s">
        <v>40</v>
      </c>
      <c r="D1603" t="s">
        <v>8</v>
      </c>
      <c r="E1603" t="s">
        <v>16</v>
      </c>
      <c r="F1603" t="s">
        <v>13</v>
      </c>
    </row>
    <row r="1604" spans="1:6" x14ac:dyDescent="0.3">
      <c r="A1604" t="s">
        <v>1627</v>
      </c>
      <c r="B1604" s="1">
        <v>46074.359722222223</v>
      </c>
      <c r="C1604" t="s">
        <v>12</v>
      </c>
      <c r="D1604" t="s">
        <v>15</v>
      </c>
      <c r="E1604" t="s">
        <v>9</v>
      </c>
      <c r="F1604" t="s">
        <v>33</v>
      </c>
    </row>
    <row r="1605" spans="1:6" x14ac:dyDescent="0.3">
      <c r="A1605" t="s">
        <v>1628</v>
      </c>
      <c r="B1605" s="1">
        <v>46095.194444444445</v>
      </c>
      <c r="C1605" t="s">
        <v>7</v>
      </c>
      <c r="D1605" t="s">
        <v>8</v>
      </c>
      <c r="E1605" t="s">
        <v>19</v>
      </c>
      <c r="F1605" t="s">
        <v>10</v>
      </c>
    </row>
    <row r="1606" spans="1:6" x14ac:dyDescent="0.3">
      <c r="A1606" t="s">
        <v>1629</v>
      </c>
      <c r="B1606" s="1">
        <v>46052.609027777777</v>
      </c>
      <c r="C1606" t="s">
        <v>7</v>
      </c>
      <c r="D1606" t="s">
        <v>8</v>
      </c>
      <c r="E1606" t="s">
        <v>19</v>
      </c>
      <c r="F1606" t="s">
        <v>33</v>
      </c>
    </row>
    <row r="1607" spans="1:6" x14ac:dyDescent="0.3">
      <c r="A1607" t="s">
        <v>1630</v>
      </c>
      <c r="B1607" s="1">
        <v>46080.510416666664</v>
      </c>
      <c r="C1607" t="s">
        <v>26</v>
      </c>
      <c r="D1607" t="s">
        <v>8</v>
      </c>
      <c r="E1607" t="s">
        <v>16</v>
      </c>
      <c r="F1607" t="s">
        <v>20</v>
      </c>
    </row>
    <row r="1608" spans="1:6" x14ac:dyDescent="0.3">
      <c r="A1608" t="s">
        <v>1631</v>
      </c>
      <c r="B1608" s="1">
        <v>46054.529861111114</v>
      </c>
      <c r="C1608" t="s">
        <v>26</v>
      </c>
      <c r="D1608" t="s">
        <v>22</v>
      </c>
      <c r="E1608" t="s">
        <v>19</v>
      </c>
      <c r="F1608" t="s">
        <v>13</v>
      </c>
    </row>
    <row r="1609" spans="1:6" x14ac:dyDescent="0.3">
      <c r="A1609" t="s">
        <v>1632</v>
      </c>
      <c r="B1609" s="1">
        <v>46042.306250000001</v>
      </c>
      <c r="C1609" t="s">
        <v>35</v>
      </c>
      <c r="D1609" t="s">
        <v>18</v>
      </c>
      <c r="E1609" t="s">
        <v>9</v>
      </c>
      <c r="F1609" t="s">
        <v>10</v>
      </c>
    </row>
    <row r="1610" spans="1:6" x14ac:dyDescent="0.3">
      <c r="A1610" t="s">
        <v>1633</v>
      </c>
      <c r="B1610" s="1">
        <v>46082.620833333334</v>
      </c>
      <c r="C1610" t="s">
        <v>26</v>
      </c>
      <c r="D1610" t="s">
        <v>15</v>
      </c>
      <c r="E1610" t="s">
        <v>16</v>
      </c>
      <c r="F1610" t="s">
        <v>13</v>
      </c>
    </row>
    <row r="1611" spans="1:6" x14ac:dyDescent="0.3">
      <c r="A1611" t="s">
        <v>1634</v>
      </c>
      <c r="B1611" s="1">
        <v>46033.95</v>
      </c>
      <c r="C1611" t="s">
        <v>7</v>
      </c>
      <c r="D1611" t="s">
        <v>8</v>
      </c>
      <c r="E1611" t="s">
        <v>9</v>
      </c>
      <c r="F1611" t="s">
        <v>20</v>
      </c>
    </row>
    <row r="1612" spans="1:6" x14ac:dyDescent="0.3">
      <c r="A1612" t="s">
        <v>1635</v>
      </c>
      <c r="B1612" s="1">
        <v>46064.345138888886</v>
      </c>
      <c r="C1612" t="s">
        <v>35</v>
      </c>
      <c r="D1612" t="s">
        <v>8</v>
      </c>
      <c r="E1612" t="s">
        <v>9</v>
      </c>
      <c r="F1612" t="s">
        <v>33</v>
      </c>
    </row>
    <row r="1613" spans="1:6" x14ac:dyDescent="0.3">
      <c r="A1613" t="s">
        <v>1636</v>
      </c>
      <c r="B1613" s="1">
        <v>46038.117361111108</v>
      </c>
      <c r="C1613" t="s">
        <v>40</v>
      </c>
      <c r="D1613" t="s">
        <v>22</v>
      </c>
      <c r="E1613" t="s">
        <v>16</v>
      </c>
      <c r="F1613" t="s">
        <v>10</v>
      </c>
    </row>
    <row r="1614" spans="1:6" x14ac:dyDescent="0.3">
      <c r="A1614" t="s">
        <v>1637</v>
      </c>
      <c r="B1614" s="1">
        <v>46043.467361111114</v>
      </c>
      <c r="C1614" t="s">
        <v>7</v>
      </c>
      <c r="D1614" t="s">
        <v>8</v>
      </c>
      <c r="E1614" t="s">
        <v>19</v>
      </c>
      <c r="F1614" t="s">
        <v>10</v>
      </c>
    </row>
    <row r="1615" spans="1:6" x14ac:dyDescent="0.3">
      <c r="A1615" t="s">
        <v>1638</v>
      </c>
      <c r="B1615" s="1">
        <v>46044.310416666667</v>
      </c>
      <c r="C1615" t="s">
        <v>7</v>
      </c>
      <c r="D1615" t="s">
        <v>15</v>
      </c>
      <c r="E1615" t="s">
        <v>19</v>
      </c>
      <c r="F1615" t="s">
        <v>10</v>
      </c>
    </row>
    <row r="1616" spans="1:6" x14ac:dyDescent="0.3">
      <c r="A1616" t="s">
        <v>1639</v>
      </c>
      <c r="B1616" s="1">
        <v>46084.666666666664</v>
      </c>
      <c r="C1616" t="s">
        <v>7</v>
      </c>
      <c r="D1616" t="s">
        <v>22</v>
      </c>
      <c r="E1616" t="s">
        <v>19</v>
      </c>
      <c r="F1616" t="s">
        <v>13</v>
      </c>
    </row>
    <row r="1617" spans="1:6" x14ac:dyDescent="0.3">
      <c r="A1617" t="s">
        <v>1640</v>
      </c>
      <c r="B1617" s="1">
        <v>46032.12222222222</v>
      </c>
      <c r="C1617" t="s">
        <v>7</v>
      </c>
      <c r="D1617" t="s">
        <v>18</v>
      </c>
      <c r="E1617" t="s">
        <v>19</v>
      </c>
      <c r="F1617" t="s">
        <v>10</v>
      </c>
    </row>
    <row r="1618" spans="1:6" x14ac:dyDescent="0.3">
      <c r="A1618" t="s">
        <v>1641</v>
      </c>
      <c r="B1618" s="1">
        <v>46102.713194444441</v>
      </c>
      <c r="C1618" t="s">
        <v>7</v>
      </c>
      <c r="D1618" t="s">
        <v>15</v>
      </c>
      <c r="E1618" t="s">
        <v>19</v>
      </c>
      <c r="F1618" t="s">
        <v>10</v>
      </c>
    </row>
    <row r="1619" spans="1:6" x14ac:dyDescent="0.3">
      <c r="A1619" t="s">
        <v>1642</v>
      </c>
      <c r="B1619" s="1">
        <v>46048.861111111109</v>
      </c>
      <c r="C1619" t="s">
        <v>35</v>
      </c>
      <c r="D1619" t="s">
        <v>15</v>
      </c>
      <c r="E1619" t="s">
        <v>9</v>
      </c>
      <c r="F1619" t="s">
        <v>20</v>
      </c>
    </row>
    <row r="1620" spans="1:6" x14ac:dyDescent="0.3">
      <c r="A1620" t="s">
        <v>1643</v>
      </c>
      <c r="B1620" s="1">
        <v>46074.831250000003</v>
      </c>
      <c r="C1620" t="s">
        <v>12</v>
      </c>
      <c r="D1620" t="s">
        <v>18</v>
      </c>
      <c r="E1620" t="s">
        <v>31</v>
      </c>
      <c r="F1620" t="s">
        <v>13</v>
      </c>
    </row>
    <row r="1621" spans="1:6" x14ac:dyDescent="0.3">
      <c r="A1621" t="s">
        <v>1644</v>
      </c>
      <c r="B1621" s="1">
        <v>46109.213194444441</v>
      </c>
      <c r="C1621" t="s">
        <v>47</v>
      </c>
      <c r="D1621" t="s">
        <v>22</v>
      </c>
      <c r="E1621" t="s">
        <v>9</v>
      </c>
      <c r="F1621" t="s">
        <v>10</v>
      </c>
    </row>
    <row r="1622" spans="1:6" x14ac:dyDescent="0.3">
      <c r="A1622" t="s">
        <v>1645</v>
      </c>
      <c r="B1622" s="1">
        <v>46113.665277777778</v>
      </c>
      <c r="C1622" t="s">
        <v>35</v>
      </c>
      <c r="D1622" t="s">
        <v>8</v>
      </c>
      <c r="E1622" t="s">
        <v>19</v>
      </c>
      <c r="F1622" t="s">
        <v>20</v>
      </c>
    </row>
    <row r="1623" spans="1:6" x14ac:dyDescent="0.3">
      <c r="A1623" t="s">
        <v>1646</v>
      </c>
      <c r="B1623" s="1">
        <v>46086.447222222225</v>
      </c>
      <c r="C1623" t="s">
        <v>47</v>
      </c>
      <c r="D1623" t="s">
        <v>15</v>
      </c>
      <c r="E1623" t="s">
        <v>31</v>
      </c>
      <c r="F1623" t="s">
        <v>33</v>
      </c>
    </row>
    <row r="1624" spans="1:6" x14ac:dyDescent="0.3">
      <c r="A1624" t="s">
        <v>1647</v>
      </c>
      <c r="B1624" s="1">
        <v>46068.997916666667</v>
      </c>
      <c r="C1624" t="s">
        <v>7</v>
      </c>
      <c r="D1624" t="s">
        <v>22</v>
      </c>
      <c r="E1624" t="s">
        <v>19</v>
      </c>
      <c r="F1624" t="s">
        <v>10</v>
      </c>
    </row>
    <row r="1625" spans="1:6" x14ac:dyDescent="0.3">
      <c r="A1625" t="s">
        <v>1648</v>
      </c>
      <c r="B1625" s="1">
        <v>46070.539583333331</v>
      </c>
      <c r="C1625" t="s">
        <v>12</v>
      </c>
      <c r="D1625" t="s">
        <v>22</v>
      </c>
      <c r="E1625" t="s">
        <v>16</v>
      </c>
      <c r="F1625" t="s">
        <v>10</v>
      </c>
    </row>
    <row r="1626" spans="1:6" x14ac:dyDescent="0.3">
      <c r="A1626" t="s">
        <v>1649</v>
      </c>
      <c r="B1626" s="1">
        <v>46048.481249999997</v>
      </c>
      <c r="C1626" t="s">
        <v>26</v>
      </c>
      <c r="D1626" t="s">
        <v>22</v>
      </c>
      <c r="E1626" t="s">
        <v>9</v>
      </c>
      <c r="F1626" t="s">
        <v>20</v>
      </c>
    </row>
    <row r="1627" spans="1:6" x14ac:dyDescent="0.3">
      <c r="A1627" t="s">
        <v>1650</v>
      </c>
      <c r="B1627" s="1">
        <v>46046.5625</v>
      </c>
      <c r="C1627" t="s">
        <v>7</v>
      </c>
      <c r="D1627" t="s">
        <v>22</v>
      </c>
      <c r="E1627" t="s">
        <v>19</v>
      </c>
      <c r="F1627" t="s">
        <v>10</v>
      </c>
    </row>
    <row r="1628" spans="1:6" x14ac:dyDescent="0.3">
      <c r="A1628" t="s">
        <v>1651</v>
      </c>
      <c r="B1628" s="1">
        <v>46083.010416666664</v>
      </c>
      <c r="C1628" t="s">
        <v>35</v>
      </c>
      <c r="D1628" t="s">
        <v>8</v>
      </c>
      <c r="E1628" t="s">
        <v>9</v>
      </c>
      <c r="F1628" t="s">
        <v>10</v>
      </c>
    </row>
    <row r="1629" spans="1:6" x14ac:dyDescent="0.3">
      <c r="A1629" t="s">
        <v>1652</v>
      </c>
      <c r="B1629" s="1">
        <v>46036.677083333336</v>
      </c>
      <c r="C1629" t="s">
        <v>7</v>
      </c>
      <c r="D1629" t="s">
        <v>22</v>
      </c>
      <c r="E1629" t="s">
        <v>19</v>
      </c>
      <c r="F1629" t="s">
        <v>20</v>
      </c>
    </row>
    <row r="1630" spans="1:6" x14ac:dyDescent="0.3">
      <c r="A1630" t="s">
        <v>1653</v>
      </c>
      <c r="B1630" s="1">
        <v>46074.838194444441</v>
      </c>
      <c r="C1630" t="s">
        <v>35</v>
      </c>
      <c r="D1630" t="s">
        <v>18</v>
      </c>
      <c r="E1630" t="s">
        <v>16</v>
      </c>
      <c r="F1630" t="s">
        <v>53</v>
      </c>
    </row>
    <row r="1631" spans="1:6" x14ac:dyDescent="0.3">
      <c r="A1631" t="s">
        <v>1654</v>
      </c>
      <c r="B1631" s="1">
        <v>46058.69027777778</v>
      </c>
      <c r="C1631" t="s">
        <v>12</v>
      </c>
      <c r="D1631" t="s">
        <v>8</v>
      </c>
      <c r="E1631" t="s">
        <v>16</v>
      </c>
      <c r="F1631" t="s">
        <v>33</v>
      </c>
    </row>
    <row r="1632" spans="1:6" x14ac:dyDescent="0.3">
      <c r="A1632" t="s">
        <v>1655</v>
      </c>
      <c r="B1632" s="1">
        <v>46084.143750000003</v>
      </c>
      <c r="C1632" t="s">
        <v>40</v>
      </c>
      <c r="D1632" t="s">
        <v>22</v>
      </c>
      <c r="E1632" t="s">
        <v>16</v>
      </c>
      <c r="F1632" t="s">
        <v>33</v>
      </c>
    </row>
    <row r="1633" spans="1:6" x14ac:dyDescent="0.3">
      <c r="A1633" t="s">
        <v>1656</v>
      </c>
      <c r="B1633" s="1">
        <v>46027.127083333333</v>
      </c>
      <c r="C1633" t="s">
        <v>7</v>
      </c>
      <c r="D1633" t="s">
        <v>18</v>
      </c>
      <c r="E1633" t="s">
        <v>16</v>
      </c>
      <c r="F1633" t="s">
        <v>10</v>
      </c>
    </row>
    <row r="1634" spans="1:6" x14ac:dyDescent="0.3">
      <c r="A1634" t="s">
        <v>1657</v>
      </c>
      <c r="B1634" s="1">
        <v>46078.143750000003</v>
      </c>
      <c r="C1634" t="s">
        <v>40</v>
      </c>
      <c r="D1634" t="s">
        <v>15</v>
      </c>
      <c r="E1634" t="s">
        <v>16</v>
      </c>
      <c r="F1634" t="s">
        <v>10</v>
      </c>
    </row>
    <row r="1635" spans="1:6" x14ac:dyDescent="0.3">
      <c r="A1635" t="s">
        <v>1658</v>
      </c>
      <c r="B1635" s="1">
        <v>46023.915277777778</v>
      </c>
      <c r="C1635" t="s">
        <v>7</v>
      </c>
      <c r="D1635" t="s">
        <v>22</v>
      </c>
      <c r="E1635" t="s">
        <v>19</v>
      </c>
      <c r="F1635" t="s">
        <v>10</v>
      </c>
    </row>
    <row r="1636" spans="1:6" x14ac:dyDescent="0.3">
      <c r="A1636" t="s">
        <v>1659</v>
      </c>
      <c r="B1636" s="1">
        <v>46058.609722222223</v>
      </c>
      <c r="C1636" t="s">
        <v>35</v>
      </c>
      <c r="D1636" t="s">
        <v>18</v>
      </c>
      <c r="E1636" t="s">
        <v>9</v>
      </c>
      <c r="F1636" t="s">
        <v>10</v>
      </c>
    </row>
    <row r="1637" spans="1:6" x14ac:dyDescent="0.3">
      <c r="A1637" t="s">
        <v>1660</v>
      </c>
      <c r="B1637" s="1">
        <v>46089.377083333333</v>
      </c>
      <c r="C1637" t="s">
        <v>40</v>
      </c>
      <c r="D1637" t="s">
        <v>22</v>
      </c>
      <c r="E1637" t="s">
        <v>16</v>
      </c>
      <c r="F1637" t="s">
        <v>20</v>
      </c>
    </row>
    <row r="1638" spans="1:6" x14ac:dyDescent="0.3">
      <c r="A1638" t="s">
        <v>1661</v>
      </c>
      <c r="B1638" s="1">
        <v>46072.142361111109</v>
      </c>
      <c r="C1638" t="s">
        <v>40</v>
      </c>
      <c r="D1638" t="s">
        <v>15</v>
      </c>
      <c r="E1638" t="s">
        <v>16</v>
      </c>
      <c r="F1638" t="s">
        <v>10</v>
      </c>
    </row>
    <row r="1639" spans="1:6" x14ac:dyDescent="0.3">
      <c r="A1639" t="s">
        <v>1662</v>
      </c>
      <c r="B1639" s="1">
        <v>46094.572916666664</v>
      </c>
      <c r="C1639" t="s">
        <v>40</v>
      </c>
      <c r="D1639" t="s">
        <v>22</v>
      </c>
      <c r="E1639" t="s">
        <v>16</v>
      </c>
      <c r="F1639" t="s">
        <v>20</v>
      </c>
    </row>
    <row r="1640" spans="1:6" x14ac:dyDescent="0.3">
      <c r="A1640" t="s">
        <v>1663</v>
      </c>
      <c r="B1640" s="1">
        <v>46073.968055555553</v>
      </c>
      <c r="C1640" t="s">
        <v>12</v>
      </c>
      <c r="D1640" t="s">
        <v>22</v>
      </c>
      <c r="E1640" t="s">
        <v>9</v>
      </c>
      <c r="F1640" t="s">
        <v>13</v>
      </c>
    </row>
    <row r="1641" spans="1:6" x14ac:dyDescent="0.3">
      <c r="A1641" t="s">
        <v>1664</v>
      </c>
      <c r="B1641" s="1">
        <v>46052.311111111114</v>
      </c>
      <c r="C1641" t="s">
        <v>47</v>
      </c>
      <c r="D1641" t="s">
        <v>15</v>
      </c>
      <c r="E1641" t="s">
        <v>19</v>
      </c>
      <c r="F1641" t="s">
        <v>33</v>
      </c>
    </row>
    <row r="1642" spans="1:6" x14ac:dyDescent="0.3">
      <c r="A1642" t="s">
        <v>1665</v>
      </c>
      <c r="B1642" s="1">
        <v>46078.095833333333</v>
      </c>
      <c r="C1642" t="s">
        <v>7</v>
      </c>
      <c r="D1642" t="s">
        <v>15</v>
      </c>
      <c r="E1642" t="s">
        <v>16</v>
      </c>
      <c r="F1642" t="s">
        <v>10</v>
      </c>
    </row>
    <row r="1643" spans="1:6" x14ac:dyDescent="0.3">
      <c r="A1643" t="s">
        <v>1666</v>
      </c>
      <c r="B1643" s="1">
        <v>46068.96875</v>
      </c>
      <c r="C1643" t="s">
        <v>7</v>
      </c>
      <c r="D1643" t="s">
        <v>15</v>
      </c>
      <c r="E1643" t="s">
        <v>19</v>
      </c>
      <c r="F1643" t="s">
        <v>10</v>
      </c>
    </row>
    <row r="1644" spans="1:6" x14ac:dyDescent="0.3">
      <c r="A1644" t="s">
        <v>1667</v>
      </c>
      <c r="B1644" s="1">
        <v>46075.094444444447</v>
      </c>
      <c r="C1644" t="s">
        <v>40</v>
      </c>
      <c r="D1644" t="s">
        <v>18</v>
      </c>
      <c r="E1644" t="s">
        <v>16</v>
      </c>
      <c r="F1644" t="s">
        <v>33</v>
      </c>
    </row>
    <row r="1645" spans="1:6" x14ac:dyDescent="0.3">
      <c r="A1645" t="s">
        <v>1668</v>
      </c>
      <c r="B1645" s="1">
        <v>46071.702777777777</v>
      </c>
      <c r="C1645" t="s">
        <v>35</v>
      </c>
      <c r="D1645" t="s">
        <v>18</v>
      </c>
      <c r="E1645" t="s">
        <v>16</v>
      </c>
      <c r="F1645" t="s">
        <v>10</v>
      </c>
    </row>
    <row r="1646" spans="1:6" x14ac:dyDescent="0.3">
      <c r="A1646" t="s">
        <v>1669</v>
      </c>
      <c r="B1646" s="1">
        <v>46087.150694444441</v>
      </c>
      <c r="C1646" t="s">
        <v>7</v>
      </c>
      <c r="D1646" t="s">
        <v>18</v>
      </c>
      <c r="E1646" t="s">
        <v>19</v>
      </c>
      <c r="F1646" t="s">
        <v>20</v>
      </c>
    </row>
    <row r="1647" spans="1:6" x14ac:dyDescent="0.3">
      <c r="A1647" t="s">
        <v>1670</v>
      </c>
      <c r="B1647" s="1">
        <v>46063.283333333333</v>
      </c>
      <c r="C1647" t="s">
        <v>12</v>
      </c>
      <c r="D1647" t="s">
        <v>18</v>
      </c>
      <c r="E1647" t="s">
        <v>16</v>
      </c>
      <c r="F1647" t="s">
        <v>10</v>
      </c>
    </row>
    <row r="1648" spans="1:6" x14ac:dyDescent="0.3">
      <c r="A1648" t="s">
        <v>1671</v>
      </c>
      <c r="B1648" s="1">
        <v>46088.006249999999</v>
      </c>
      <c r="C1648" t="s">
        <v>7</v>
      </c>
      <c r="D1648" t="s">
        <v>18</v>
      </c>
      <c r="E1648" t="s">
        <v>19</v>
      </c>
      <c r="F1648" t="s">
        <v>20</v>
      </c>
    </row>
    <row r="1649" spans="1:6" x14ac:dyDescent="0.3">
      <c r="A1649" t="s">
        <v>1672</v>
      </c>
      <c r="B1649" s="1">
        <v>46063.777777777781</v>
      </c>
      <c r="C1649" t="s">
        <v>12</v>
      </c>
      <c r="D1649" t="s">
        <v>15</v>
      </c>
      <c r="E1649" t="s">
        <v>19</v>
      </c>
      <c r="F1649" t="s">
        <v>13</v>
      </c>
    </row>
    <row r="1650" spans="1:6" x14ac:dyDescent="0.3">
      <c r="A1650" t="s">
        <v>1673</v>
      </c>
      <c r="B1650" s="1">
        <v>46028.26666666667</v>
      </c>
      <c r="C1650" t="s">
        <v>7</v>
      </c>
      <c r="D1650" t="s">
        <v>8</v>
      </c>
      <c r="E1650" t="s">
        <v>19</v>
      </c>
      <c r="F1650" t="s">
        <v>10</v>
      </c>
    </row>
    <row r="1651" spans="1:6" x14ac:dyDescent="0.3">
      <c r="A1651" t="s">
        <v>1674</v>
      </c>
      <c r="B1651" s="1">
        <v>46067.324999999997</v>
      </c>
      <c r="C1651" t="s">
        <v>7</v>
      </c>
      <c r="D1651" t="s">
        <v>18</v>
      </c>
      <c r="E1651" t="s">
        <v>19</v>
      </c>
      <c r="F1651" t="s">
        <v>10</v>
      </c>
    </row>
    <row r="1652" spans="1:6" x14ac:dyDescent="0.3">
      <c r="A1652" t="s">
        <v>1675</v>
      </c>
      <c r="B1652" s="1">
        <v>46084.802777777775</v>
      </c>
      <c r="C1652" t="s">
        <v>35</v>
      </c>
      <c r="D1652" t="s">
        <v>22</v>
      </c>
      <c r="E1652" t="s">
        <v>19</v>
      </c>
      <c r="F1652" t="s">
        <v>20</v>
      </c>
    </row>
    <row r="1653" spans="1:6" x14ac:dyDescent="0.3">
      <c r="A1653" t="s">
        <v>1676</v>
      </c>
      <c r="B1653" s="1">
        <v>46058.133333333331</v>
      </c>
      <c r="C1653" t="s">
        <v>7</v>
      </c>
      <c r="D1653" t="s">
        <v>8</v>
      </c>
      <c r="E1653" t="s">
        <v>19</v>
      </c>
      <c r="F1653" t="s">
        <v>10</v>
      </c>
    </row>
    <row r="1654" spans="1:6" x14ac:dyDescent="0.3">
      <c r="A1654" t="s">
        <v>1677</v>
      </c>
      <c r="B1654" s="1">
        <v>46065.105555555558</v>
      </c>
      <c r="C1654" t="s">
        <v>7</v>
      </c>
      <c r="D1654" t="s">
        <v>18</v>
      </c>
      <c r="E1654" t="s">
        <v>19</v>
      </c>
      <c r="F1654" t="s">
        <v>20</v>
      </c>
    </row>
    <row r="1655" spans="1:6" x14ac:dyDescent="0.3">
      <c r="A1655" t="s">
        <v>1678</v>
      </c>
      <c r="B1655" s="1">
        <v>46046.9375</v>
      </c>
      <c r="C1655" t="s">
        <v>12</v>
      </c>
      <c r="D1655" t="s">
        <v>22</v>
      </c>
      <c r="E1655" t="s">
        <v>16</v>
      </c>
      <c r="F1655" t="s">
        <v>33</v>
      </c>
    </row>
    <row r="1656" spans="1:6" x14ac:dyDescent="0.3">
      <c r="A1656" t="s">
        <v>1679</v>
      </c>
      <c r="B1656" s="1">
        <v>46035.402083333334</v>
      </c>
      <c r="C1656" t="s">
        <v>40</v>
      </c>
      <c r="D1656" t="s">
        <v>22</v>
      </c>
      <c r="E1656" t="s">
        <v>16</v>
      </c>
      <c r="F1656" t="s">
        <v>10</v>
      </c>
    </row>
    <row r="1657" spans="1:6" x14ac:dyDescent="0.3">
      <c r="A1657" t="s">
        <v>1680</v>
      </c>
      <c r="B1657" s="1">
        <v>46104.671527777777</v>
      </c>
      <c r="C1657" t="s">
        <v>7</v>
      </c>
      <c r="D1657" t="s">
        <v>15</v>
      </c>
      <c r="E1657" t="s">
        <v>19</v>
      </c>
      <c r="F1657" t="s">
        <v>33</v>
      </c>
    </row>
    <row r="1658" spans="1:6" x14ac:dyDescent="0.3">
      <c r="A1658" t="s">
        <v>1681</v>
      </c>
      <c r="B1658" s="1">
        <v>46089.370138888888</v>
      </c>
      <c r="C1658" t="s">
        <v>7</v>
      </c>
      <c r="D1658" t="s">
        <v>18</v>
      </c>
      <c r="E1658" t="s">
        <v>19</v>
      </c>
      <c r="F1658" t="s">
        <v>20</v>
      </c>
    </row>
    <row r="1659" spans="1:6" x14ac:dyDescent="0.3">
      <c r="A1659" t="s">
        <v>1682</v>
      </c>
      <c r="B1659" s="1">
        <v>46102.339583333334</v>
      </c>
      <c r="C1659" t="s">
        <v>26</v>
      </c>
      <c r="D1659" t="s">
        <v>15</v>
      </c>
      <c r="E1659" t="s">
        <v>31</v>
      </c>
      <c r="F1659" t="s">
        <v>10</v>
      </c>
    </row>
    <row r="1660" spans="1:6" x14ac:dyDescent="0.3">
      <c r="A1660" t="s">
        <v>1683</v>
      </c>
      <c r="B1660" s="1">
        <v>46037.5625</v>
      </c>
      <c r="C1660" t="s">
        <v>7</v>
      </c>
      <c r="D1660" t="s">
        <v>15</v>
      </c>
      <c r="E1660" t="s">
        <v>16</v>
      </c>
      <c r="F1660" t="s">
        <v>10</v>
      </c>
    </row>
    <row r="1661" spans="1:6" x14ac:dyDescent="0.3">
      <c r="A1661" t="s">
        <v>1684</v>
      </c>
      <c r="B1661" s="1">
        <v>46095.245138888888</v>
      </c>
      <c r="C1661" t="s">
        <v>12</v>
      </c>
      <c r="D1661" t="s">
        <v>8</v>
      </c>
      <c r="E1661" t="s">
        <v>19</v>
      </c>
      <c r="F1661" t="s">
        <v>10</v>
      </c>
    </row>
    <row r="1662" spans="1:6" x14ac:dyDescent="0.3">
      <c r="A1662" t="s">
        <v>1685</v>
      </c>
      <c r="B1662" s="1">
        <v>46025.56527777778</v>
      </c>
      <c r="C1662" t="s">
        <v>7</v>
      </c>
      <c r="D1662" t="s">
        <v>15</v>
      </c>
      <c r="E1662" t="s">
        <v>19</v>
      </c>
      <c r="F1662" t="s">
        <v>13</v>
      </c>
    </row>
    <row r="1663" spans="1:6" x14ac:dyDescent="0.3">
      <c r="A1663" t="s">
        <v>1686</v>
      </c>
      <c r="B1663" s="1">
        <v>46024.140277777777</v>
      </c>
      <c r="C1663" t="s">
        <v>7</v>
      </c>
      <c r="D1663" t="s">
        <v>18</v>
      </c>
      <c r="E1663" t="s">
        <v>19</v>
      </c>
      <c r="F1663" t="s">
        <v>13</v>
      </c>
    </row>
    <row r="1664" spans="1:6" x14ac:dyDescent="0.3">
      <c r="A1664" t="s">
        <v>1687</v>
      </c>
      <c r="B1664" s="1">
        <v>46087.583333333336</v>
      </c>
      <c r="C1664" t="s">
        <v>47</v>
      </c>
      <c r="D1664" t="s">
        <v>15</v>
      </c>
      <c r="E1664" t="s">
        <v>9</v>
      </c>
      <c r="F1664" t="s">
        <v>10</v>
      </c>
    </row>
    <row r="1665" spans="1:6" x14ac:dyDescent="0.3">
      <c r="A1665" t="s">
        <v>1688</v>
      </c>
      <c r="B1665" s="1">
        <v>46043.71597222222</v>
      </c>
      <c r="C1665" t="s">
        <v>7</v>
      </c>
      <c r="D1665" t="s">
        <v>22</v>
      </c>
      <c r="E1665" t="s">
        <v>19</v>
      </c>
      <c r="F1665" t="s">
        <v>10</v>
      </c>
    </row>
    <row r="1666" spans="1:6" x14ac:dyDescent="0.3">
      <c r="A1666" t="s">
        <v>1689</v>
      </c>
      <c r="B1666" s="1">
        <v>46041.270138888889</v>
      </c>
      <c r="C1666" t="s">
        <v>12</v>
      </c>
      <c r="D1666" t="s">
        <v>18</v>
      </c>
      <c r="E1666" t="s">
        <v>9</v>
      </c>
      <c r="F1666" t="s">
        <v>33</v>
      </c>
    </row>
    <row r="1667" spans="1:6" x14ac:dyDescent="0.3">
      <c r="A1667" t="s">
        <v>1690</v>
      </c>
      <c r="B1667" s="1">
        <v>46033.592361111114</v>
      </c>
      <c r="C1667" t="s">
        <v>7</v>
      </c>
      <c r="D1667" t="s">
        <v>22</v>
      </c>
      <c r="E1667" t="s">
        <v>19</v>
      </c>
      <c r="F1667" t="s">
        <v>10</v>
      </c>
    </row>
    <row r="1668" spans="1:6" x14ac:dyDescent="0.3">
      <c r="A1668" t="s">
        <v>1691</v>
      </c>
      <c r="B1668" s="1">
        <v>46031.989583333336</v>
      </c>
      <c r="C1668" t="s">
        <v>40</v>
      </c>
      <c r="D1668" t="s">
        <v>22</v>
      </c>
      <c r="E1668" t="s">
        <v>16</v>
      </c>
      <c r="F1668" t="s">
        <v>20</v>
      </c>
    </row>
    <row r="1669" spans="1:6" x14ac:dyDescent="0.3">
      <c r="A1669" t="s">
        <v>1692</v>
      </c>
      <c r="B1669" s="1">
        <v>46027.224999999999</v>
      </c>
      <c r="C1669" t="s">
        <v>7</v>
      </c>
      <c r="D1669" t="s">
        <v>8</v>
      </c>
      <c r="E1669" t="s">
        <v>19</v>
      </c>
      <c r="F1669" t="s">
        <v>13</v>
      </c>
    </row>
    <row r="1670" spans="1:6" x14ac:dyDescent="0.3">
      <c r="A1670" t="s">
        <v>1693</v>
      </c>
      <c r="B1670" s="1">
        <v>46033.126388888886</v>
      </c>
      <c r="C1670" t="s">
        <v>7</v>
      </c>
      <c r="D1670" t="s">
        <v>15</v>
      </c>
      <c r="E1670" t="s">
        <v>19</v>
      </c>
      <c r="F1670" t="s">
        <v>33</v>
      </c>
    </row>
    <row r="1671" spans="1:6" x14ac:dyDescent="0.3">
      <c r="A1671" t="s">
        <v>1694</v>
      </c>
      <c r="B1671" s="1">
        <v>46061.774305555555</v>
      </c>
      <c r="C1671" t="s">
        <v>7</v>
      </c>
      <c r="D1671" t="s">
        <v>15</v>
      </c>
      <c r="E1671" t="s">
        <v>19</v>
      </c>
      <c r="F1671" t="s">
        <v>20</v>
      </c>
    </row>
    <row r="1672" spans="1:6" x14ac:dyDescent="0.3">
      <c r="A1672" t="s">
        <v>1695</v>
      </c>
      <c r="B1672" s="1">
        <v>46057.479861111111</v>
      </c>
      <c r="C1672" t="s">
        <v>7</v>
      </c>
      <c r="D1672" t="s">
        <v>15</v>
      </c>
      <c r="E1672" t="s">
        <v>19</v>
      </c>
      <c r="F1672" t="s">
        <v>20</v>
      </c>
    </row>
    <row r="1673" spans="1:6" x14ac:dyDescent="0.3">
      <c r="A1673" t="s">
        <v>1696</v>
      </c>
      <c r="B1673" s="1">
        <v>46031.185416666667</v>
      </c>
      <c r="C1673" t="s">
        <v>12</v>
      </c>
      <c r="D1673" t="s">
        <v>8</v>
      </c>
      <c r="E1673" t="s">
        <v>31</v>
      </c>
      <c r="F1673" t="s">
        <v>10</v>
      </c>
    </row>
    <row r="1674" spans="1:6" x14ac:dyDescent="0.3">
      <c r="A1674" t="s">
        <v>1697</v>
      </c>
      <c r="B1674" s="1">
        <v>46026.37777777778</v>
      </c>
      <c r="C1674" t="s">
        <v>7</v>
      </c>
      <c r="D1674" t="s">
        <v>15</v>
      </c>
      <c r="E1674" t="s">
        <v>19</v>
      </c>
      <c r="F1674" t="s">
        <v>10</v>
      </c>
    </row>
    <row r="1675" spans="1:6" x14ac:dyDescent="0.3">
      <c r="A1675" t="s">
        <v>1698</v>
      </c>
      <c r="B1675" s="1">
        <v>46025.382638888892</v>
      </c>
      <c r="C1675" t="s">
        <v>7</v>
      </c>
      <c r="D1675" t="s">
        <v>8</v>
      </c>
      <c r="E1675" t="s">
        <v>31</v>
      </c>
      <c r="F1675" t="s">
        <v>10</v>
      </c>
    </row>
    <row r="1676" spans="1:6" x14ac:dyDescent="0.3">
      <c r="A1676" t="s">
        <v>1699</v>
      </c>
      <c r="B1676" s="1">
        <v>46100.59652777778</v>
      </c>
      <c r="C1676" t="s">
        <v>7</v>
      </c>
      <c r="D1676" t="s">
        <v>22</v>
      </c>
      <c r="E1676" t="s">
        <v>19</v>
      </c>
      <c r="F1676" t="s">
        <v>33</v>
      </c>
    </row>
    <row r="1677" spans="1:6" x14ac:dyDescent="0.3">
      <c r="A1677" t="s">
        <v>1700</v>
      </c>
      <c r="B1677" s="1">
        <v>46096.196527777778</v>
      </c>
      <c r="C1677" t="s">
        <v>40</v>
      </c>
      <c r="D1677" t="s">
        <v>22</v>
      </c>
      <c r="E1677" t="s">
        <v>16</v>
      </c>
      <c r="F1677" t="s">
        <v>33</v>
      </c>
    </row>
    <row r="1678" spans="1:6" x14ac:dyDescent="0.3">
      <c r="A1678" t="s">
        <v>1701</v>
      </c>
      <c r="B1678" s="1">
        <v>46087.876388888886</v>
      </c>
      <c r="C1678" t="s">
        <v>7</v>
      </c>
      <c r="D1678" t="s">
        <v>18</v>
      </c>
      <c r="E1678" t="s">
        <v>19</v>
      </c>
      <c r="F1678" t="s">
        <v>20</v>
      </c>
    </row>
    <row r="1679" spans="1:6" x14ac:dyDescent="0.3">
      <c r="A1679" t="s">
        <v>1702</v>
      </c>
      <c r="B1679" s="1">
        <v>46047.941666666666</v>
      </c>
      <c r="C1679" t="s">
        <v>12</v>
      </c>
      <c r="D1679" t="s">
        <v>22</v>
      </c>
      <c r="E1679" t="s">
        <v>9</v>
      </c>
      <c r="F1679" t="s">
        <v>10</v>
      </c>
    </row>
    <row r="1680" spans="1:6" x14ac:dyDescent="0.3">
      <c r="A1680" t="s">
        <v>1703</v>
      </c>
      <c r="B1680" s="1">
        <v>46035.226388888892</v>
      </c>
      <c r="C1680" t="s">
        <v>12</v>
      </c>
      <c r="D1680" t="s">
        <v>18</v>
      </c>
      <c r="E1680" t="s">
        <v>31</v>
      </c>
      <c r="F1680" t="s">
        <v>33</v>
      </c>
    </row>
    <row r="1681" spans="1:6" x14ac:dyDescent="0.3">
      <c r="A1681" t="s">
        <v>1704</v>
      </c>
      <c r="B1681" s="1">
        <v>46032.731944444444</v>
      </c>
      <c r="C1681" t="s">
        <v>7</v>
      </c>
      <c r="D1681" t="s">
        <v>15</v>
      </c>
      <c r="E1681" t="s">
        <v>19</v>
      </c>
      <c r="F1681" t="s">
        <v>10</v>
      </c>
    </row>
    <row r="1682" spans="1:6" x14ac:dyDescent="0.3">
      <c r="A1682" t="s">
        <v>1705</v>
      </c>
      <c r="B1682" s="1">
        <v>46031.575694444444</v>
      </c>
      <c r="C1682" t="s">
        <v>7</v>
      </c>
      <c r="D1682" t="s">
        <v>22</v>
      </c>
      <c r="E1682" t="s">
        <v>16</v>
      </c>
      <c r="F1682" t="s">
        <v>20</v>
      </c>
    </row>
    <row r="1683" spans="1:6" x14ac:dyDescent="0.3">
      <c r="A1683" t="s">
        <v>1706</v>
      </c>
      <c r="B1683" s="1">
        <v>46087.027083333334</v>
      </c>
      <c r="C1683" t="s">
        <v>35</v>
      </c>
      <c r="D1683" t="s">
        <v>18</v>
      </c>
      <c r="E1683" t="s">
        <v>31</v>
      </c>
      <c r="F1683" t="s">
        <v>10</v>
      </c>
    </row>
    <row r="1684" spans="1:6" x14ac:dyDescent="0.3">
      <c r="A1684" t="s">
        <v>1707</v>
      </c>
      <c r="B1684" s="1">
        <v>46104.740972222222</v>
      </c>
      <c r="C1684" t="s">
        <v>7</v>
      </c>
      <c r="D1684" t="s">
        <v>18</v>
      </c>
      <c r="E1684" t="s">
        <v>19</v>
      </c>
      <c r="F1684" t="s">
        <v>10</v>
      </c>
    </row>
    <row r="1685" spans="1:6" x14ac:dyDescent="0.3">
      <c r="A1685" t="s">
        <v>1708</v>
      </c>
      <c r="B1685" s="1">
        <v>46081.893750000003</v>
      </c>
      <c r="C1685" t="s">
        <v>40</v>
      </c>
      <c r="D1685" t="s">
        <v>15</v>
      </c>
      <c r="E1685" t="s">
        <v>16</v>
      </c>
      <c r="F1685" t="s">
        <v>10</v>
      </c>
    </row>
    <row r="1686" spans="1:6" x14ac:dyDescent="0.3">
      <c r="A1686" t="s">
        <v>1709</v>
      </c>
      <c r="B1686" s="1">
        <v>46033.387499999997</v>
      </c>
      <c r="C1686" t="s">
        <v>40</v>
      </c>
      <c r="D1686" t="s">
        <v>22</v>
      </c>
      <c r="E1686" t="s">
        <v>16</v>
      </c>
      <c r="F1686" t="s">
        <v>20</v>
      </c>
    </row>
    <row r="1687" spans="1:6" x14ac:dyDescent="0.3">
      <c r="A1687" t="s">
        <v>1710</v>
      </c>
      <c r="B1687" s="1">
        <v>46109.859722222223</v>
      </c>
      <c r="C1687" t="s">
        <v>47</v>
      </c>
      <c r="D1687" t="s">
        <v>22</v>
      </c>
      <c r="E1687" t="s">
        <v>9</v>
      </c>
      <c r="F1687" t="s">
        <v>10</v>
      </c>
    </row>
    <row r="1688" spans="1:6" x14ac:dyDescent="0.3">
      <c r="A1688" t="s">
        <v>1711</v>
      </c>
      <c r="B1688" s="1">
        <v>46067.417361111111</v>
      </c>
      <c r="C1688" t="s">
        <v>26</v>
      </c>
      <c r="D1688" t="s">
        <v>22</v>
      </c>
      <c r="E1688" t="s">
        <v>16</v>
      </c>
      <c r="F1688" t="s">
        <v>10</v>
      </c>
    </row>
    <row r="1689" spans="1:6" x14ac:dyDescent="0.3">
      <c r="A1689" t="s">
        <v>1712</v>
      </c>
      <c r="B1689" s="1">
        <v>46077.206250000003</v>
      </c>
      <c r="C1689" t="s">
        <v>26</v>
      </c>
      <c r="D1689" t="s">
        <v>8</v>
      </c>
      <c r="E1689" t="s">
        <v>16</v>
      </c>
      <c r="F1689" t="s">
        <v>10</v>
      </c>
    </row>
    <row r="1690" spans="1:6" x14ac:dyDescent="0.3">
      <c r="A1690" t="s">
        <v>1713</v>
      </c>
      <c r="B1690" s="1">
        <v>46053.820138888892</v>
      </c>
      <c r="C1690" t="s">
        <v>7</v>
      </c>
      <c r="D1690" t="s">
        <v>22</v>
      </c>
      <c r="E1690" t="s">
        <v>19</v>
      </c>
      <c r="F1690" t="s">
        <v>10</v>
      </c>
    </row>
    <row r="1691" spans="1:6" x14ac:dyDescent="0.3">
      <c r="A1691" t="s">
        <v>1714</v>
      </c>
      <c r="B1691" s="1">
        <v>46053.212500000001</v>
      </c>
      <c r="C1691" t="s">
        <v>40</v>
      </c>
      <c r="D1691" t="s">
        <v>8</v>
      </c>
      <c r="E1691" t="s">
        <v>16</v>
      </c>
      <c r="F1691" t="s">
        <v>20</v>
      </c>
    </row>
    <row r="1692" spans="1:6" x14ac:dyDescent="0.3">
      <c r="A1692" t="s">
        <v>1715</v>
      </c>
      <c r="B1692" s="1">
        <v>46045.11041666667</v>
      </c>
      <c r="C1692" t="s">
        <v>7</v>
      </c>
      <c r="D1692" t="s">
        <v>8</v>
      </c>
      <c r="E1692" t="s">
        <v>19</v>
      </c>
      <c r="F1692" t="s">
        <v>13</v>
      </c>
    </row>
    <row r="1693" spans="1:6" x14ac:dyDescent="0.3">
      <c r="A1693" t="s">
        <v>1716</v>
      </c>
      <c r="B1693" s="1">
        <v>46030.114583333336</v>
      </c>
      <c r="C1693" t="s">
        <v>12</v>
      </c>
      <c r="D1693" t="s">
        <v>8</v>
      </c>
      <c r="E1693" t="s">
        <v>19</v>
      </c>
      <c r="F1693" t="s">
        <v>33</v>
      </c>
    </row>
    <row r="1694" spans="1:6" x14ac:dyDescent="0.3">
      <c r="A1694" t="s">
        <v>1717</v>
      </c>
      <c r="B1694" s="1">
        <v>46106.77847222222</v>
      </c>
      <c r="C1694" t="s">
        <v>35</v>
      </c>
      <c r="D1694" t="s">
        <v>18</v>
      </c>
      <c r="E1694" t="s">
        <v>31</v>
      </c>
      <c r="F1694" t="s">
        <v>13</v>
      </c>
    </row>
    <row r="1695" spans="1:6" x14ac:dyDescent="0.3">
      <c r="A1695" t="s">
        <v>1718</v>
      </c>
      <c r="B1695" s="1">
        <v>46066.574305555558</v>
      </c>
      <c r="C1695" t="s">
        <v>7</v>
      </c>
      <c r="D1695" t="s">
        <v>22</v>
      </c>
      <c r="E1695" t="s">
        <v>31</v>
      </c>
      <c r="F1695" t="s">
        <v>10</v>
      </c>
    </row>
    <row r="1696" spans="1:6" x14ac:dyDescent="0.3">
      <c r="A1696" t="s">
        <v>1719</v>
      </c>
      <c r="B1696" s="1">
        <v>46094.34375</v>
      </c>
      <c r="C1696" t="s">
        <v>12</v>
      </c>
      <c r="D1696" t="s">
        <v>18</v>
      </c>
      <c r="E1696" t="s">
        <v>31</v>
      </c>
      <c r="F1696" t="s">
        <v>10</v>
      </c>
    </row>
    <row r="1697" spans="1:6" x14ac:dyDescent="0.3">
      <c r="A1697" t="s">
        <v>1720</v>
      </c>
      <c r="B1697" s="1">
        <v>46042.413888888892</v>
      </c>
      <c r="C1697" t="s">
        <v>7</v>
      </c>
      <c r="D1697" t="s">
        <v>22</v>
      </c>
      <c r="E1697" t="s">
        <v>19</v>
      </c>
      <c r="F1697" t="s">
        <v>20</v>
      </c>
    </row>
    <row r="1698" spans="1:6" x14ac:dyDescent="0.3">
      <c r="A1698" t="s">
        <v>1721</v>
      </c>
      <c r="B1698" s="1">
        <v>46035.52847222222</v>
      </c>
      <c r="C1698" t="s">
        <v>40</v>
      </c>
      <c r="D1698" t="s">
        <v>15</v>
      </c>
      <c r="E1698" t="s">
        <v>16</v>
      </c>
      <c r="F1698" t="s">
        <v>10</v>
      </c>
    </row>
    <row r="1699" spans="1:6" x14ac:dyDescent="0.3">
      <c r="A1699" t="s">
        <v>1722</v>
      </c>
      <c r="B1699" s="1">
        <v>46065.795138888891</v>
      </c>
      <c r="C1699" t="s">
        <v>7</v>
      </c>
      <c r="D1699" t="s">
        <v>8</v>
      </c>
      <c r="E1699" t="s">
        <v>19</v>
      </c>
      <c r="F1699" t="s">
        <v>20</v>
      </c>
    </row>
    <row r="1700" spans="1:6" x14ac:dyDescent="0.3">
      <c r="A1700" t="s">
        <v>1723</v>
      </c>
      <c r="B1700" s="1">
        <v>46065.10833333333</v>
      </c>
      <c r="C1700" t="s">
        <v>47</v>
      </c>
      <c r="D1700" t="s">
        <v>8</v>
      </c>
      <c r="E1700" t="s">
        <v>31</v>
      </c>
      <c r="F1700" t="s">
        <v>20</v>
      </c>
    </row>
    <row r="1701" spans="1:6" x14ac:dyDescent="0.3">
      <c r="A1701" t="s">
        <v>1724</v>
      </c>
      <c r="B1701" s="1">
        <v>46102.22152777778</v>
      </c>
      <c r="C1701" t="s">
        <v>47</v>
      </c>
      <c r="D1701" t="s">
        <v>8</v>
      </c>
      <c r="E1701" t="s">
        <v>31</v>
      </c>
      <c r="F1701" t="s">
        <v>10</v>
      </c>
    </row>
    <row r="1702" spans="1:6" x14ac:dyDescent="0.3">
      <c r="A1702" t="s">
        <v>1725</v>
      </c>
      <c r="B1702" s="1">
        <v>46032.104861111111</v>
      </c>
      <c r="C1702" t="s">
        <v>7</v>
      </c>
      <c r="D1702" t="s">
        <v>18</v>
      </c>
      <c r="E1702" t="s">
        <v>19</v>
      </c>
      <c r="F1702" t="s">
        <v>20</v>
      </c>
    </row>
    <row r="1703" spans="1:6" x14ac:dyDescent="0.3">
      <c r="A1703" t="s">
        <v>1726</v>
      </c>
      <c r="B1703" s="1">
        <v>46104.750694444447</v>
      </c>
      <c r="C1703" t="s">
        <v>7</v>
      </c>
      <c r="D1703" t="s">
        <v>8</v>
      </c>
      <c r="E1703" t="s">
        <v>19</v>
      </c>
      <c r="F1703" t="s">
        <v>13</v>
      </c>
    </row>
    <row r="1704" spans="1:6" x14ac:dyDescent="0.3">
      <c r="A1704" t="s">
        <v>1727</v>
      </c>
      <c r="B1704" s="1">
        <v>46100.893750000003</v>
      </c>
      <c r="C1704" t="s">
        <v>7</v>
      </c>
      <c r="D1704" t="s">
        <v>15</v>
      </c>
      <c r="E1704" t="s">
        <v>19</v>
      </c>
      <c r="F1704" t="s">
        <v>20</v>
      </c>
    </row>
    <row r="1705" spans="1:6" x14ac:dyDescent="0.3">
      <c r="A1705" t="s">
        <v>1728</v>
      </c>
      <c r="B1705" s="1">
        <v>46027.306944444441</v>
      </c>
      <c r="C1705" t="s">
        <v>7</v>
      </c>
      <c r="D1705" t="s">
        <v>22</v>
      </c>
      <c r="E1705" t="s">
        <v>19</v>
      </c>
      <c r="F1705" t="s">
        <v>10</v>
      </c>
    </row>
    <row r="1706" spans="1:6" x14ac:dyDescent="0.3">
      <c r="A1706" t="s">
        <v>1729</v>
      </c>
      <c r="B1706" s="1">
        <v>46090.043055555558</v>
      </c>
      <c r="C1706" t="s">
        <v>35</v>
      </c>
      <c r="D1706" t="s">
        <v>18</v>
      </c>
      <c r="E1706" t="s">
        <v>31</v>
      </c>
      <c r="F1706" t="s">
        <v>13</v>
      </c>
    </row>
    <row r="1707" spans="1:6" x14ac:dyDescent="0.3">
      <c r="A1707" t="s">
        <v>1730</v>
      </c>
      <c r="B1707" s="1">
        <v>46028.970833333333</v>
      </c>
      <c r="C1707" t="s">
        <v>47</v>
      </c>
      <c r="D1707" t="s">
        <v>15</v>
      </c>
      <c r="E1707" t="s">
        <v>9</v>
      </c>
      <c r="F1707" t="s">
        <v>10</v>
      </c>
    </row>
    <row r="1708" spans="1:6" x14ac:dyDescent="0.3">
      <c r="A1708" t="s">
        <v>1731</v>
      </c>
      <c r="B1708" s="1">
        <v>46040.849305555559</v>
      </c>
      <c r="C1708" t="s">
        <v>7</v>
      </c>
      <c r="D1708" t="s">
        <v>18</v>
      </c>
      <c r="E1708" t="s">
        <v>19</v>
      </c>
      <c r="F1708" t="s">
        <v>13</v>
      </c>
    </row>
    <row r="1709" spans="1:6" x14ac:dyDescent="0.3">
      <c r="A1709" t="s">
        <v>1732</v>
      </c>
      <c r="B1709" s="1">
        <v>46098.788888888892</v>
      </c>
      <c r="C1709" t="s">
        <v>12</v>
      </c>
      <c r="D1709" t="s">
        <v>15</v>
      </c>
      <c r="E1709" t="s">
        <v>19</v>
      </c>
      <c r="F1709" t="s">
        <v>10</v>
      </c>
    </row>
    <row r="1710" spans="1:6" x14ac:dyDescent="0.3">
      <c r="A1710" t="s">
        <v>1733</v>
      </c>
      <c r="B1710" s="1">
        <v>46055.672222222223</v>
      </c>
      <c r="C1710" t="s">
        <v>7</v>
      </c>
      <c r="D1710" t="s">
        <v>15</v>
      </c>
      <c r="E1710" t="s">
        <v>19</v>
      </c>
      <c r="F1710" t="s">
        <v>10</v>
      </c>
    </row>
    <row r="1711" spans="1:6" x14ac:dyDescent="0.3">
      <c r="A1711" t="s">
        <v>1734</v>
      </c>
      <c r="B1711" s="1">
        <v>46042.231944444444</v>
      </c>
      <c r="C1711" t="s">
        <v>7</v>
      </c>
      <c r="D1711" t="s">
        <v>22</v>
      </c>
      <c r="E1711" t="s">
        <v>19</v>
      </c>
      <c r="F1711" t="s">
        <v>10</v>
      </c>
    </row>
    <row r="1712" spans="1:6" x14ac:dyDescent="0.3">
      <c r="A1712" t="s">
        <v>1735</v>
      </c>
      <c r="B1712" s="1">
        <v>46108.454861111109</v>
      </c>
      <c r="C1712" t="s">
        <v>40</v>
      </c>
      <c r="D1712" t="s">
        <v>15</v>
      </c>
      <c r="E1712" t="s">
        <v>16</v>
      </c>
      <c r="F1712" t="s">
        <v>53</v>
      </c>
    </row>
    <row r="1713" spans="1:6" x14ac:dyDescent="0.3">
      <c r="A1713" t="s">
        <v>1736</v>
      </c>
      <c r="B1713" s="1">
        <v>46055.122916666667</v>
      </c>
      <c r="C1713" t="s">
        <v>47</v>
      </c>
      <c r="D1713" t="s">
        <v>8</v>
      </c>
      <c r="E1713" t="s">
        <v>31</v>
      </c>
      <c r="F1713" t="s">
        <v>20</v>
      </c>
    </row>
    <row r="1714" spans="1:6" x14ac:dyDescent="0.3">
      <c r="A1714" t="s">
        <v>1737</v>
      </c>
      <c r="B1714" s="1">
        <v>46080.818749999999</v>
      </c>
      <c r="C1714" t="s">
        <v>26</v>
      </c>
      <c r="D1714" t="s">
        <v>22</v>
      </c>
      <c r="E1714" t="s">
        <v>31</v>
      </c>
      <c r="F1714" t="s">
        <v>20</v>
      </c>
    </row>
    <row r="1715" spans="1:6" x14ac:dyDescent="0.3">
      <c r="A1715" t="s">
        <v>1738</v>
      </c>
      <c r="B1715" s="1">
        <v>46113.975694444445</v>
      </c>
      <c r="C1715" t="s">
        <v>7</v>
      </c>
      <c r="D1715" t="s">
        <v>15</v>
      </c>
      <c r="E1715" t="s">
        <v>19</v>
      </c>
      <c r="F1715" t="s">
        <v>10</v>
      </c>
    </row>
    <row r="1716" spans="1:6" x14ac:dyDescent="0.3">
      <c r="A1716" t="s">
        <v>1739</v>
      </c>
      <c r="B1716" s="1">
        <v>46025.199305555558</v>
      </c>
      <c r="C1716" t="s">
        <v>7</v>
      </c>
      <c r="D1716" t="s">
        <v>18</v>
      </c>
      <c r="E1716" t="s">
        <v>19</v>
      </c>
      <c r="F1716" t="s">
        <v>53</v>
      </c>
    </row>
    <row r="1717" spans="1:6" x14ac:dyDescent="0.3">
      <c r="A1717" t="s">
        <v>1740</v>
      </c>
      <c r="B1717" s="1">
        <v>46087.0625</v>
      </c>
      <c r="C1717" t="s">
        <v>40</v>
      </c>
      <c r="D1717" t="s">
        <v>8</v>
      </c>
      <c r="E1717" t="s">
        <v>16</v>
      </c>
      <c r="F1717" t="s">
        <v>10</v>
      </c>
    </row>
    <row r="1718" spans="1:6" x14ac:dyDescent="0.3">
      <c r="A1718" t="s">
        <v>1741</v>
      </c>
      <c r="B1718" s="1">
        <v>46024.90902777778</v>
      </c>
      <c r="C1718" t="s">
        <v>7</v>
      </c>
      <c r="D1718" t="s">
        <v>18</v>
      </c>
      <c r="E1718" t="s">
        <v>19</v>
      </c>
      <c r="F1718" t="s">
        <v>10</v>
      </c>
    </row>
    <row r="1719" spans="1:6" x14ac:dyDescent="0.3">
      <c r="A1719" t="s">
        <v>1742</v>
      </c>
      <c r="B1719" s="1">
        <v>46033.261111111111</v>
      </c>
      <c r="C1719" t="s">
        <v>7</v>
      </c>
      <c r="D1719" t="s">
        <v>22</v>
      </c>
      <c r="E1719" t="s">
        <v>19</v>
      </c>
      <c r="F1719" t="s">
        <v>10</v>
      </c>
    </row>
    <row r="1720" spans="1:6" x14ac:dyDescent="0.3">
      <c r="A1720" t="s">
        <v>1743</v>
      </c>
      <c r="B1720" s="1">
        <v>46077.994444444441</v>
      </c>
      <c r="C1720" t="s">
        <v>26</v>
      </c>
      <c r="D1720" t="s">
        <v>8</v>
      </c>
      <c r="E1720" t="s">
        <v>16</v>
      </c>
      <c r="F1720" t="s">
        <v>20</v>
      </c>
    </row>
    <row r="1721" spans="1:6" x14ac:dyDescent="0.3">
      <c r="A1721" t="s">
        <v>1744</v>
      </c>
      <c r="B1721" s="1">
        <v>46047.394444444442</v>
      </c>
      <c r="C1721" t="s">
        <v>7</v>
      </c>
      <c r="D1721" t="s">
        <v>8</v>
      </c>
      <c r="E1721" t="s">
        <v>19</v>
      </c>
      <c r="F1721" t="s">
        <v>20</v>
      </c>
    </row>
    <row r="1722" spans="1:6" x14ac:dyDescent="0.3">
      <c r="A1722" t="s">
        <v>1745</v>
      </c>
      <c r="B1722" s="1">
        <v>46097.629861111112</v>
      </c>
      <c r="C1722" t="s">
        <v>40</v>
      </c>
      <c r="D1722" t="s">
        <v>18</v>
      </c>
      <c r="E1722" t="s">
        <v>16</v>
      </c>
      <c r="F1722" t="s">
        <v>10</v>
      </c>
    </row>
    <row r="1723" spans="1:6" x14ac:dyDescent="0.3">
      <c r="A1723" t="s">
        <v>1746</v>
      </c>
      <c r="B1723" s="1">
        <v>46024.404166666667</v>
      </c>
      <c r="C1723" t="s">
        <v>47</v>
      </c>
      <c r="D1723" t="s">
        <v>18</v>
      </c>
      <c r="E1723" t="s">
        <v>16</v>
      </c>
      <c r="F1723" t="s">
        <v>10</v>
      </c>
    </row>
    <row r="1724" spans="1:6" x14ac:dyDescent="0.3">
      <c r="A1724" t="s">
        <v>1747</v>
      </c>
      <c r="B1724" s="1">
        <v>46085.188888888886</v>
      </c>
      <c r="C1724" t="s">
        <v>7</v>
      </c>
      <c r="D1724" t="s">
        <v>8</v>
      </c>
      <c r="E1724" t="s">
        <v>19</v>
      </c>
      <c r="F1724" t="s">
        <v>20</v>
      </c>
    </row>
    <row r="1725" spans="1:6" x14ac:dyDescent="0.3">
      <c r="A1725" t="s">
        <v>1748</v>
      </c>
      <c r="B1725" s="1">
        <v>46100.169444444444</v>
      </c>
      <c r="C1725" t="s">
        <v>7</v>
      </c>
      <c r="D1725" t="s">
        <v>22</v>
      </c>
      <c r="E1725" t="s">
        <v>19</v>
      </c>
      <c r="F1725" t="s">
        <v>10</v>
      </c>
    </row>
    <row r="1726" spans="1:6" x14ac:dyDescent="0.3">
      <c r="A1726" t="s">
        <v>1749</v>
      </c>
      <c r="B1726" s="1">
        <v>46085.491666666669</v>
      </c>
      <c r="C1726" t="s">
        <v>12</v>
      </c>
      <c r="D1726" t="s">
        <v>8</v>
      </c>
      <c r="E1726" t="s">
        <v>19</v>
      </c>
      <c r="F1726" t="s">
        <v>13</v>
      </c>
    </row>
    <row r="1727" spans="1:6" x14ac:dyDescent="0.3">
      <c r="A1727" t="s">
        <v>1750</v>
      </c>
      <c r="B1727" s="1">
        <v>46074.647916666669</v>
      </c>
      <c r="C1727" t="s">
        <v>35</v>
      </c>
      <c r="D1727" t="s">
        <v>22</v>
      </c>
      <c r="E1727" t="s">
        <v>31</v>
      </c>
      <c r="F1727" t="s">
        <v>10</v>
      </c>
    </row>
    <row r="1728" spans="1:6" x14ac:dyDescent="0.3">
      <c r="A1728" t="s">
        <v>1751</v>
      </c>
      <c r="B1728" s="1">
        <v>46028.190972222219</v>
      </c>
      <c r="C1728" t="s">
        <v>47</v>
      </c>
      <c r="D1728" t="s">
        <v>18</v>
      </c>
      <c r="E1728" t="s">
        <v>9</v>
      </c>
      <c r="F1728" t="s">
        <v>20</v>
      </c>
    </row>
    <row r="1729" spans="1:6" x14ac:dyDescent="0.3">
      <c r="A1729" t="s">
        <v>1752</v>
      </c>
      <c r="B1729" s="1">
        <v>46069.254861111112</v>
      </c>
      <c r="C1729" t="s">
        <v>35</v>
      </c>
      <c r="D1729" t="s">
        <v>15</v>
      </c>
      <c r="E1729" t="s">
        <v>9</v>
      </c>
      <c r="F1729" t="s">
        <v>13</v>
      </c>
    </row>
    <row r="1730" spans="1:6" x14ac:dyDescent="0.3">
      <c r="A1730" t="s">
        <v>1753</v>
      </c>
      <c r="B1730" s="1">
        <v>46085.879861111112</v>
      </c>
      <c r="C1730" t="s">
        <v>7</v>
      </c>
      <c r="D1730" t="s">
        <v>18</v>
      </c>
      <c r="E1730" t="s">
        <v>19</v>
      </c>
      <c r="F1730" t="s">
        <v>33</v>
      </c>
    </row>
    <row r="1731" spans="1:6" x14ac:dyDescent="0.3">
      <c r="A1731" t="s">
        <v>1754</v>
      </c>
      <c r="B1731" s="1">
        <v>46024.918055555558</v>
      </c>
      <c r="C1731" t="s">
        <v>7</v>
      </c>
      <c r="D1731" t="s">
        <v>22</v>
      </c>
      <c r="E1731" t="s">
        <v>19</v>
      </c>
      <c r="F1731" t="s">
        <v>10</v>
      </c>
    </row>
    <row r="1732" spans="1:6" x14ac:dyDescent="0.3">
      <c r="A1732" t="s">
        <v>1755</v>
      </c>
      <c r="B1732" s="1">
        <v>46034.688888888886</v>
      </c>
      <c r="C1732" t="s">
        <v>7</v>
      </c>
      <c r="D1732" t="s">
        <v>8</v>
      </c>
      <c r="E1732" t="s">
        <v>9</v>
      </c>
      <c r="F1732" t="s">
        <v>20</v>
      </c>
    </row>
    <row r="1733" spans="1:6" x14ac:dyDescent="0.3">
      <c r="A1733" t="s">
        <v>1756</v>
      </c>
      <c r="B1733" s="1">
        <v>46092.368055555555</v>
      </c>
      <c r="C1733" t="s">
        <v>47</v>
      </c>
      <c r="D1733" t="s">
        <v>18</v>
      </c>
      <c r="E1733" t="s">
        <v>9</v>
      </c>
      <c r="F1733" t="s">
        <v>10</v>
      </c>
    </row>
    <row r="1734" spans="1:6" x14ac:dyDescent="0.3">
      <c r="A1734" t="s">
        <v>1757</v>
      </c>
      <c r="B1734" s="1">
        <v>46085.011111111111</v>
      </c>
      <c r="C1734" t="s">
        <v>40</v>
      </c>
      <c r="D1734" t="s">
        <v>8</v>
      </c>
      <c r="E1734" t="s">
        <v>16</v>
      </c>
      <c r="F1734" t="s">
        <v>10</v>
      </c>
    </row>
    <row r="1735" spans="1:6" x14ac:dyDescent="0.3">
      <c r="A1735" t="s">
        <v>1758</v>
      </c>
      <c r="B1735" s="1">
        <v>46023.457638888889</v>
      </c>
      <c r="C1735" t="s">
        <v>7</v>
      </c>
      <c r="D1735" t="s">
        <v>15</v>
      </c>
      <c r="E1735" t="s">
        <v>9</v>
      </c>
      <c r="F1735" t="s">
        <v>33</v>
      </c>
    </row>
    <row r="1736" spans="1:6" x14ac:dyDescent="0.3">
      <c r="A1736" t="s">
        <v>1759</v>
      </c>
      <c r="B1736" s="1">
        <v>46065.826388888891</v>
      </c>
      <c r="C1736" t="s">
        <v>12</v>
      </c>
      <c r="D1736" t="s">
        <v>22</v>
      </c>
      <c r="E1736" t="s">
        <v>16</v>
      </c>
      <c r="F1736" t="s">
        <v>13</v>
      </c>
    </row>
    <row r="1737" spans="1:6" x14ac:dyDescent="0.3">
      <c r="A1737" t="s">
        <v>1760</v>
      </c>
      <c r="B1737" s="1">
        <v>46039.796527777777</v>
      </c>
      <c r="C1737" t="s">
        <v>47</v>
      </c>
      <c r="D1737" t="s">
        <v>15</v>
      </c>
      <c r="E1737" t="s">
        <v>9</v>
      </c>
      <c r="F1737" t="s">
        <v>10</v>
      </c>
    </row>
    <row r="1738" spans="1:6" x14ac:dyDescent="0.3">
      <c r="A1738" t="s">
        <v>1761</v>
      </c>
      <c r="B1738" s="1">
        <v>46034.293055555558</v>
      </c>
      <c r="C1738" t="s">
        <v>7</v>
      </c>
      <c r="D1738" t="s">
        <v>8</v>
      </c>
      <c r="E1738" t="s">
        <v>19</v>
      </c>
      <c r="F1738" t="s">
        <v>20</v>
      </c>
    </row>
    <row r="1739" spans="1:6" x14ac:dyDescent="0.3">
      <c r="A1739" t="s">
        <v>1762</v>
      </c>
      <c r="B1739" s="1">
        <v>46100.459722222222</v>
      </c>
      <c r="C1739" t="s">
        <v>7</v>
      </c>
      <c r="D1739" t="s">
        <v>15</v>
      </c>
      <c r="E1739" t="s">
        <v>19</v>
      </c>
      <c r="F1739" t="s">
        <v>10</v>
      </c>
    </row>
    <row r="1740" spans="1:6" x14ac:dyDescent="0.3">
      <c r="A1740" t="s">
        <v>1763</v>
      </c>
      <c r="B1740" s="1">
        <v>46024.136805555558</v>
      </c>
      <c r="C1740" t="s">
        <v>7</v>
      </c>
      <c r="D1740" t="s">
        <v>18</v>
      </c>
      <c r="E1740" t="s">
        <v>31</v>
      </c>
      <c r="F1740" t="s">
        <v>10</v>
      </c>
    </row>
    <row r="1741" spans="1:6" x14ac:dyDescent="0.3">
      <c r="A1741" t="s">
        <v>1764</v>
      </c>
      <c r="B1741" s="1">
        <v>46026.828472222223</v>
      </c>
      <c r="C1741" t="s">
        <v>7</v>
      </c>
      <c r="D1741" t="s">
        <v>15</v>
      </c>
      <c r="E1741" t="s">
        <v>19</v>
      </c>
      <c r="F1741" t="s">
        <v>10</v>
      </c>
    </row>
    <row r="1742" spans="1:6" x14ac:dyDescent="0.3">
      <c r="A1742" t="s">
        <v>1765</v>
      </c>
      <c r="B1742" s="1">
        <v>46092.879166666666</v>
      </c>
      <c r="C1742" t="s">
        <v>7</v>
      </c>
      <c r="D1742" t="s">
        <v>15</v>
      </c>
      <c r="E1742" t="s">
        <v>31</v>
      </c>
      <c r="F1742" t="s">
        <v>13</v>
      </c>
    </row>
    <row r="1743" spans="1:6" x14ac:dyDescent="0.3">
      <c r="A1743" t="s">
        <v>1766</v>
      </c>
      <c r="B1743" s="1">
        <v>46067.39166666667</v>
      </c>
      <c r="C1743" t="s">
        <v>12</v>
      </c>
      <c r="D1743" t="s">
        <v>22</v>
      </c>
      <c r="E1743" t="s">
        <v>9</v>
      </c>
      <c r="F1743" t="s">
        <v>33</v>
      </c>
    </row>
    <row r="1744" spans="1:6" x14ac:dyDescent="0.3">
      <c r="A1744" t="s">
        <v>1767</v>
      </c>
      <c r="B1744" s="1">
        <v>46039.256249999999</v>
      </c>
      <c r="C1744" t="s">
        <v>26</v>
      </c>
      <c r="D1744" t="s">
        <v>22</v>
      </c>
      <c r="E1744" t="s">
        <v>19</v>
      </c>
      <c r="F1744" t="s">
        <v>20</v>
      </c>
    </row>
    <row r="1745" spans="1:6" x14ac:dyDescent="0.3">
      <c r="A1745" t="s">
        <v>1768</v>
      </c>
      <c r="B1745" s="1">
        <v>46074.727083333331</v>
      </c>
      <c r="C1745" t="s">
        <v>40</v>
      </c>
      <c r="D1745" t="s">
        <v>22</v>
      </c>
      <c r="E1745" t="s">
        <v>16</v>
      </c>
      <c r="F1745" t="s">
        <v>20</v>
      </c>
    </row>
    <row r="1746" spans="1:6" x14ac:dyDescent="0.3">
      <c r="A1746" t="s">
        <v>1769</v>
      </c>
      <c r="B1746" s="1">
        <v>46089.059027777781</v>
      </c>
      <c r="C1746" t="s">
        <v>40</v>
      </c>
      <c r="D1746" t="s">
        <v>8</v>
      </c>
      <c r="E1746" t="s">
        <v>16</v>
      </c>
      <c r="F1746" t="s">
        <v>13</v>
      </c>
    </row>
    <row r="1747" spans="1:6" x14ac:dyDescent="0.3">
      <c r="A1747" t="s">
        <v>1770</v>
      </c>
      <c r="B1747" s="1">
        <v>46028.892361111109</v>
      </c>
      <c r="C1747" t="s">
        <v>35</v>
      </c>
      <c r="D1747" t="s">
        <v>8</v>
      </c>
      <c r="E1747" t="s">
        <v>16</v>
      </c>
      <c r="F1747" t="s">
        <v>33</v>
      </c>
    </row>
    <row r="1748" spans="1:6" x14ac:dyDescent="0.3">
      <c r="A1748" t="s">
        <v>1771</v>
      </c>
      <c r="B1748" s="1">
        <v>46038.724305555559</v>
      </c>
      <c r="C1748" t="s">
        <v>7</v>
      </c>
      <c r="D1748" t="s">
        <v>15</v>
      </c>
      <c r="E1748" t="s">
        <v>19</v>
      </c>
      <c r="F1748" t="s">
        <v>13</v>
      </c>
    </row>
    <row r="1749" spans="1:6" x14ac:dyDescent="0.3">
      <c r="A1749" t="s">
        <v>1772</v>
      </c>
      <c r="B1749" s="1">
        <v>46044.077777777777</v>
      </c>
      <c r="C1749" t="s">
        <v>40</v>
      </c>
      <c r="D1749" t="s">
        <v>22</v>
      </c>
      <c r="E1749" t="s">
        <v>16</v>
      </c>
      <c r="F1749" t="s">
        <v>20</v>
      </c>
    </row>
    <row r="1750" spans="1:6" x14ac:dyDescent="0.3">
      <c r="A1750" t="s">
        <v>1773</v>
      </c>
      <c r="B1750" s="1">
        <v>46096.956944444442</v>
      </c>
      <c r="C1750" t="s">
        <v>7</v>
      </c>
      <c r="D1750" t="s">
        <v>18</v>
      </c>
      <c r="E1750" t="s">
        <v>19</v>
      </c>
      <c r="F1750" t="s">
        <v>10</v>
      </c>
    </row>
    <row r="1751" spans="1:6" x14ac:dyDescent="0.3">
      <c r="A1751" t="s">
        <v>1774</v>
      </c>
      <c r="B1751" s="1">
        <v>46054.455555555556</v>
      </c>
      <c r="C1751" t="s">
        <v>7</v>
      </c>
      <c r="D1751" t="s">
        <v>22</v>
      </c>
      <c r="E1751" t="s">
        <v>19</v>
      </c>
      <c r="F1751" t="s">
        <v>10</v>
      </c>
    </row>
    <row r="1752" spans="1:6" x14ac:dyDescent="0.3">
      <c r="A1752" t="s">
        <v>1775</v>
      </c>
      <c r="B1752" s="1">
        <v>46027.442361111112</v>
      </c>
      <c r="C1752" t="s">
        <v>12</v>
      </c>
      <c r="D1752" t="s">
        <v>8</v>
      </c>
      <c r="E1752" t="s">
        <v>31</v>
      </c>
      <c r="F1752" t="s">
        <v>13</v>
      </c>
    </row>
    <row r="1753" spans="1:6" x14ac:dyDescent="0.3">
      <c r="A1753" t="s">
        <v>1776</v>
      </c>
      <c r="B1753" s="1">
        <v>46032.700694444444</v>
      </c>
      <c r="C1753" t="s">
        <v>35</v>
      </c>
      <c r="D1753" t="s">
        <v>8</v>
      </c>
      <c r="E1753" t="s">
        <v>9</v>
      </c>
      <c r="F1753" t="s">
        <v>10</v>
      </c>
    </row>
    <row r="1754" spans="1:6" x14ac:dyDescent="0.3">
      <c r="A1754" t="s">
        <v>1777</v>
      </c>
      <c r="B1754" s="1">
        <v>46074.444444444445</v>
      </c>
      <c r="C1754" t="s">
        <v>12</v>
      </c>
      <c r="D1754" t="s">
        <v>22</v>
      </c>
      <c r="E1754" t="s">
        <v>16</v>
      </c>
      <c r="F1754" t="s">
        <v>10</v>
      </c>
    </row>
    <row r="1755" spans="1:6" x14ac:dyDescent="0.3">
      <c r="A1755" t="s">
        <v>1778</v>
      </c>
      <c r="B1755" s="1">
        <v>46033.544444444444</v>
      </c>
      <c r="C1755" t="s">
        <v>7</v>
      </c>
      <c r="D1755" t="s">
        <v>15</v>
      </c>
      <c r="E1755" t="s">
        <v>19</v>
      </c>
      <c r="F1755" t="s">
        <v>20</v>
      </c>
    </row>
    <row r="1756" spans="1:6" x14ac:dyDescent="0.3">
      <c r="A1756" t="s">
        <v>1779</v>
      </c>
      <c r="B1756" s="1">
        <v>46106.490277777775</v>
      </c>
      <c r="C1756" t="s">
        <v>7</v>
      </c>
      <c r="D1756" t="s">
        <v>15</v>
      </c>
      <c r="E1756" t="s">
        <v>19</v>
      </c>
      <c r="F1756" t="s">
        <v>53</v>
      </c>
    </row>
    <row r="1757" spans="1:6" x14ac:dyDescent="0.3">
      <c r="A1757" t="s">
        <v>1780</v>
      </c>
      <c r="B1757" s="1">
        <v>46067.482638888891</v>
      </c>
      <c r="C1757" t="s">
        <v>40</v>
      </c>
      <c r="D1757" t="s">
        <v>18</v>
      </c>
      <c r="E1757" t="s">
        <v>16</v>
      </c>
      <c r="F1757" t="s">
        <v>10</v>
      </c>
    </row>
    <row r="1758" spans="1:6" x14ac:dyDescent="0.3">
      <c r="A1758" t="s">
        <v>1781</v>
      </c>
      <c r="B1758" s="1">
        <v>46026.177083333336</v>
      </c>
      <c r="C1758" t="s">
        <v>7</v>
      </c>
      <c r="D1758" t="s">
        <v>15</v>
      </c>
      <c r="E1758" t="s">
        <v>19</v>
      </c>
      <c r="F1758" t="s">
        <v>10</v>
      </c>
    </row>
    <row r="1759" spans="1:6" x14ac:dyDescent="0.3">
      <c r="A1759" t="s">
        <v>1782</v>
      </c>
      <c r="B1759" s="1">
        <v>46076.377083333333</v>
      </c>
      <c r="C1759" t="s">
        <v>40</v>
      </c>
      <c r="D1759" t="s">
        <v>18</v>
      </c>
      <c r="E1759" t="s">
        <v>16</v>
      </c>
      <c r="F1759" t="s">
        <v>10</v>
      </c>
    </row>
    <row r="1760" spans="1:6" x14ac:dyDescent="0.3">
      <c r="A1760" t="s">
        <v>1783</v>
      </c>
      <c r="B1760" s="1">
        <v>46054.693055555559</v>
      </c>
      <c r="C1760" t="s">
        <v>12</v>
      </c>
      <c r="D1760" t="s">
        <v>8</v>
      </c>
      <c r="E1760" t="s">
        <v>16</v>
      </c>
      <c r="F1760" t="s">
        <v>10</v>
      </c>
    </row>
    <row r="1761" spans="1:6" x14ac:dyDescent="0.3">
      <c r="A1761" t="s">
        <v>1784</v>
      </c>
      <c r="B1761" s="1">
        <v>46076.762499999997</v>
      </c>
      <c r="C1761" t="s">
        <v>26</v>
      </c>
      <c r="D1761" t="s">
        <v>22</v>
      </c>
      <c r="E1761" t="s">
        <v>16</v>
      </c>
      <c r="F1761" t="s">
        <v>20</v>
      </c>
    </row>
    <row r="1762" spans="1:6" x14ac:dyDescent="0.3">
      <c r="A1762" t="s">
        <v>1785</v>
      </c>
      <c r="B1762" s="1">
        <v>46060.777083333334</v>
      </c>
      <c r="C1762" t="s">
        <v>7</v>
      </c>
      <c r="D1762" t="s">
        <v>8</v>
      </c>
      <c r="E1762" t="s">
        <v>19</v>
      </c>
      <c r="F1762" t="s">
        <v>10</v>
      </c>
    </row>
    <row r="1763" spans="1:6" x14ac:dyDescent="0.3">
      <c r="A1763" t="s">
        <v>1786</v>
      </c>
      <c r="B1763" s="1">
        <v>46108.522222222222</v>
      </c>
      <c r="C1763" t="s">
        <v>40</v>
      </c>
      <c r="D1763" t="s">
        <v>15</v>
      </c>
      <c r="E1763" t="s">
        <v>16</v>
      </c>
      <c r="F1763" t="s">
        <v>13</v>
      </c>
    </row>
    <row r="1764" spans="1:6" x14ac:dyDescent="0.3">
      <c r="A1764" t="s">
        <v>1787</v>
      </c>
      <c r="B1764" s="1">
        <v>46070.146527777775</v>
      </c>
      <c r="C1764" t="s">
        <v>40</v>
      </c>
      <c r="D1764" t="s">
        <v>22</v>
      </c>
      <c r="E1764" t="s">
        <v>16</v>
      </c>
      <c r="F1764" t="s">
        <v>20</v>
      </c>
    </row>
    <row r="1765" spans="1:6" x14ac:dyDescent="0.3">
      <c r="A1765" t="s">
        <v>1788</v>
      </c>
      <c r="B1765" s="1">
        <v>46048.304166666669</v>
      </c>
      <c r="C1765" t="s">
        <v>7</v>
      </c>
      <c r="D1765" t="s">
        <v>15</v>
      </c>
      <c r="E1765" t="s">
        <v>9</v>
      </c>
      <c r="F1765" t="s">
        <v>53</v>
      </c>
    </row>
    <row r="1766" spans="1:6" x14ac:dyDescent="0.3">
      <c r="A1766" t="s">
        <v>1789</v>
      </c>
      <c r="B1766" s="1">
        <v>46040.90625</v>
      </c>
      <c r="C1766" t="s">
        <v>7</v>
      </c>
      <c r="D1766" t="s">
        <v>8</v>
      </c>
      <c r="E1766" t="s">
        <v>19</v>
      </c>
      <c r="F1766" t="s">
        <v>20</v>
      </c>
    </row>
    <row r="1767" spans="1:6" x14ac:dyDescent="0.3">
      <c r="A1767" t="s">
        <v>1790</v>
      </c>
      <c r="B1767" s="1">
        <v>46057.668055555558</v>
      </c>
      <c r="C1767" t="s">
        <v>7</v>
      </c>
      <c r="D1767" t="s">
        <v>15</v>
      </c>
      <c r="E1767" t="s">
        <v>19</v>
      </c>
      <c r="F1767" t="s">
        <v>13</v>
      </c>
    </row>
    <row r="1768" spans="1:6" x14ac:dyDescent="0.3">
      <c r="A1768" t="s">
        <v>1791</v>
      </c>
      <c r="B1768" s="1">
        <v>46036.012499999997</v>
      </c>
      <c r="C1768" t="s">
        <v>35</v>
      </c>
      <c r="D1768" t="s">
        <v>8</v>
      </c>
      <c r="E1768" t="s">
        <v>31</v>
      </c>
      <c r="F1768" t="s">
        <v>20</v>
      </c>
    </row>
    <row r="1769" spans="1:6" x14ac:dyDescent="0.3">
      <c r="A1769" t="s">
        <v>1792</v>
      </c>
      <c r="B1769" s="1">
        <v>46081.836111111108</v>
      </c>
      <c r="C1769" t="s">
        <v>47</v>
      </c>
      <c r="D1769" t="s">
        <v>22</v>
      </c>
      <c r="E1769" t="s">
        <v>19</v>
      </c>
      <c r="F1769" t="s">
        <v>20</v>
      </c>
    </row>
    <row r="1770" spans="1:6" x14ac:dyDescent="0.3">
      <c r="A1770" t="s">
        <v>1793</v>
      </c>
      <c r="B1770" s="1">
        <v>46042.352083333331</v>
      </c>
      <c r="C1770" t="s">
        <v>12</v>
      </c>
      <c r="D1770" t="s">
        <v>15</v>
      </c>
      <c r="E1770" t="s">
        <v>19</v>
      </c>
      <c r="F1770" t="s">
        <v>10</v>
      </c>
    </row>
    <row r="1771" spans="1:6" x14ac:dyDescent="0.3">
      <c r="A1771" t="s">
        <v>1794</v>
      </c>
      <c r="B1771" s="1">
        <v>46073.772916666669</v>
      </c>
      <c r="C1771" t="s">
        <v>12</v>
      </c>
      <c r="D1771" t="s">
        <v>8</v>
      </c>
      <c r="E1771" t="s">
        <v>9</v>
      </c>
      <c r="F1771" t="s">
        <v>13</v>
      </c>
    </row>
    <row r="1772" spans="1:6" x14ac:dyDescent="0.3">
      <c r="A1772" t="s">
        <v>1795</v>
      </c>
      <c r="B1772" s="1">
        <v>46096.536111111112</v>
      </c>
      <c r="C1772" t="s">
        <v>7</v>
      </c>
      <c r="D1772" t="s">
        <v>15</v>
      </c>
      <c r="E1772" t="s">
        <v>19</v>
      </c>
      <c r="F1772" t="s">
        <v>20</v>
      </c>
    </row>
    <row r="1773" spans="1:6" x14ac:dyDescent="0.3">
      <c r="A1773" t="s">
        <v>1796</v>
      </c>
      <c r="B1773" s="1">
        <v>46112.341666666667</v>
      </c>
      <c r="C1773" t="s">
        <v>12</v>
      </c>
      <c r="D1773" t="s">
        <v>15</v>
      </c>
      <c r="E1773" t="s">
        <v>9</v>
      </c>
      <c r="F1773" t="s">
        <v>33</v>
      </c>
    </row>
    <row r="1774" spans="1:6" x14ac:dyDescent="0.3">
      <c r="A1774" t="s">
        <v>1797</v>
      </c>
      <c r="B1774" s="1">
        <v>46067.336111111108</v>
      </c>
      <c r="C1774" t="s">
        <v>7</v>
      </c>
      <c r="D1774" t="s">
        <v>18</v>
      </c>
      <c r="E1774" t="s">
        <v>19</v>
      </c>
      <c r="F1774" t="s">
        <v>10</v>
      </c>
    </row>
    <row r="1775" spans="1:6" x14ac:dyDescent="0.3">
      <c r="A1775" t="s">
        <v>1798</v>
      </c>
      <c r="B1775" s="1">
        <v>46094.833333333336</v>
      </c>
      <c r="C1775" t="s">
        <v>47</v>
      </c>
      <c r="D1775" t="s">
        <v>8</v>
      </c>
      <c r="E1775" t="s">
        <v>16</v>
      </c>
      <c r="F1775" t="s">
        <v>10</v>
      </c>
    </row>
    <row r="1776" spans="1:6" x14ac:dyDescent="0.3">
      <c r="A1776" t="s">
        <v>1799</v>
      </c>
      <c r="B1776" s="1">
        <v>46061.232638888891</v>
      </c>
      <c r="C1776" t="s">
        <v>7</v>
      </c>
      <c r="D1776" t="s">
        <v>22</v>
      </c>
      <c r="E1776" t="s">
        <v>19</v>
      </c>
      <c r="F1776" t="s">
        <v>10</v>
      </c>
    </row>
    <row r="1777" spans="1:6" x14ac:dyDescent="0.3">
      <c r="A1777" t="s">
        <v>1800</v>
      </c>
      <c r="B1777" s="1">
        <v>46037.260416666664</v>
      </c>
      <c r="C1777" t="s">
        <v>7</v>
      </c>
      <c r="D1777" t="s">
        <v>15</v>
      </c>
      <c r="E1777" t="s">
        <v>19</v>
      </c>
      <c r="F1777" t="s">
        <v>13</v>
      </c>
    </row>
    <row r="1778" spans="1:6" x14ac:dyDescent="0.3">
      <c r="A1778" t="s">
        <v>1801</v>
      </c>
      <c r="B1778" s="1">
        <v>46077.131944444445</v>
      </c>
      <c r="C1778" t="s">
        <v>35</v>
      </c>
      <c r="D1778" t="s">
        <v>15</v>
      </c>
      <c r="E1778" t="s">
        <v>9</v>
      </c>
      <c r="F1778" t="s">
        <v>10</v>
      </c>
    </row>
    <row r="1779" spans="1:6" x14ac:dyDescent="0.3">
      <c r="A1779" t="s">
        <v>1802</v>
      </c>
      <c r="B1779" s="1">
        <v>46086.182638888888</v>
      </c>
      <c r="C1779" t="s">
        <v>7</v>
      </c>
      <c r="D1779" t="s">
        <v>8</v>
      </c>
      <c r="E1779" t="s">
        <v>19</v>
      </c>
      <c r="F1779" t="s">
        <v>10</v>
      </c>
    </row>
    <row r="1780" spans="1:6" x14ac:dyDescent="0.3">
      <c r="A1780" t="s">
        <v>1803</v>
      </c>
      <c r="B1780" s="1">
        <v>46070.413194444445</v>
      </c>
      <c r="C1780" t="s">
        <v>7</v>
      </c>
      <c r="D1780" t="s">
        <v>8</v>
      </c>
      <c r="E1780" t="s">
        <v>9</v>
      </c>
      <c r="F1780" t="s">
        <v>10</v>
      </c>
    </row>
    <row r="1781" spans="1:6" x14ac:dyDescent="0.3">
      <c r="A1781" t="s">
        <v>1804</v>
      </c>
      <c r="B1781" s="1">
        <v>46069.945833333331</v>
      </c>
      <c r="C1781" t="s">
        <v>7</v>
      </c>
      <c r="D1781" t="s">
        <v>22</v>
      </c>
      <c r="E1781" t="s">
        <v>19</v>
      </c>
      <c r="F1781" t="s">
        <v>13</v>
      </c>
    </row>
    <row r="1782" spans="1:6" x14ac:dyDescent="0.3">
      <c r="A1782" t="s">
        <v>1805</v>
      </c>
      <c r="B1782" s="1">
        <v>46073.282638888886</v>
      </c>
      <c r="C1782" t="s">
        <v>7</v>
      </c>
      <c r="D1782" t="s">
        <v>15</v>
      </c>
      <c r="E1782" t="s">
        <v>19</v>
      </c>
      <c r="F1782" t="s">
        <v>20</v>
      </c>
    </row>
    <row r="1783" spans="1:6" x14ac:dyDescent="0.3">
      <c r="A1783" t="s">
        <v>1806</v>
      </c>
      <c r="B1783" s="1">
        <v>46083.510416666664</v>
      </c>
      <c r="C1783" t="s">
        <v>7</v>
      </c>
      <c r="D1783" t="s">
        <v>22</v>
      </c>
      <c r="E1783" t="s">
        <v>16</v>
      </c>
      <c r="F1783" t="s">
        <v>10</v>
      </c>
    </row>
    <row r="1784" spans="1:6" x14ac:dyDescent="0.3">
      <c r="A1784" t="s">
        <v>1807</v>
      </c>
      <c r="B1784" s="1">
        <v>46101.369444444441</v>
      </c>
      <c r="C1784" t="s">
        <v>35</v>
      </c>
      <c r="D1784" t="s">
        <v>15</v>
      </c>
      <c r="E1784" t="s">
        <v>19</v>
      </c>
      <c r="F1784" t="s">
        <v>10</v>
      </c>
    </row>
    <row r="1785" spans="1:6" x14ac:dyDescent="0.3">
      <c r="A1785" t="s">
        <v>1808</v>
      </c>
      <c r="B1785" s="1">
        <v>46112.538194444445</v>
      </c>
      <c r="C1785" t="s">
        <v>7</v>
      </c>
      <c r="D1785" t="s">
        <v>18</v>
      </c>
      <c r="E1785" t="s">
        <v>19</v>
      </c>
      <c r="F1785" t="s">
        <v>10</v>
      </c>
    </row>
    <row r="1786" spans="1:6" x14ac:dyDescent="0.3">
      <c r="A1786" t="s">
        <v>1809</v>
      </c>
      <c r="B1786" s="1">
        <v>46055.039583333331</v>
      </c>
      <c r="C1786" t="s">
        <v>35</v>
      </c>
      <c r="D1786" t="s">
        <v>18</v>
      </c>
      <c r="E1786" t="s">
        <v>9</v>
      </c>
      <c r="F1786" t="s">
        <v>13</v>
      </c>
    </row>
    <row r="1787" spans="1:6" x14ac:dyDescent="0.3">
      <c r="A1787" t="s">
        <v>1810</v>
      </c>
      <c r="B1787" s="1">
        <v>46051.201388888891</v>
      </c>
      <c r="C1787" t="s">
        <v>12</v>
      </c>
      <c r="D1787" t="s">
        <v>18</v>
      </c>
      <c r="E1787" t="s">
        <v>9</v>
      </c>
      <c r="F1787" t="s">
        <v>13</v>
      </c>
    </row>
    <row r="1788" spans="1:6" x14ac:dyDescent="0.3">
      <c r="A1788" t="s">
        <v>1811</v>
      </c>
      <c r="B1788" s="1">
        <v>46081.928472222222</v>
      </c>
      <c r="C1788" t="s">
        <v>7</v>
      </c>
      <c r="D1788" t="s">
        <v>15</v>
      </c>
      <c r="E1788" t="s">
        <v>31</v>
      </c>
      <c r="F1788" t="s">
        <v>10</v>
      </c>
    </row>
    <row r="1789" spans="1:6" x14ac:dyDescent="0.3">
      <c r="A1789" t="s">
        <v>1812</v>
      </c>
      <c r="B1789" s="1">
        <v>46068.347222222219</v>
      </c>
      <c r="C1789" t="s">
        <v>47</v>
      </c>
      <c r="D1789" t="s">
        <v>18</v>
      </c>
      <c r="E1789" t="s">
        <v>31</v>
      </c>
      <c r="F1789" t="s">
        <v>53</v>
      </c>
    </row>
    <row r="1790" spans="1:6" x14ac:dyDescent="0.3">
      <c r="A1790" t="s">
        <v>1813</v>
      </c>
      <c r="B1790" s="1">
        <v>46088.660416666666</v>
      </c>
      <c r="C1790" t="s">
        <v>7</v>
      </c>
      <c r="D1790" t="s">
        <v>8</v>
      </c>
      <c r="E1790" t="s">
        <v>19</v>
      </c>
      <c r="F1790" t="s">
        <v>33</v>
      </c>
    </row>
    <row r="1791" spans="1:6" x14ac:dyDescent="0.3">
      <c r="A1791" t="s">
        <v>1814</v>
      </c>
      <c r="B1791" s="1">
        <v>46059.34652777778</v>
      </c>
      <c r="C1791" t="s">
        <v>7</v>
      </c>
      <c r="D1791" t="s">
        <v>8</v>
      </c>
      <c r="E1791" t="s">
        <v>19</v>
      </c>
      <c r="F1791" t="s">
        <v>10</v>
      </c>
    </row>
    <row r="1792" spans="1:6" x14ac:dyDescent="0.3">
      <c r="A1792" t="s">
        <v>1815</v>
      </c>
      <c r="B1792" s="1">
        <v>46040.20416666667</v>
      </c>
      <c r="C1792" t="s">
        <v>7</v>
      </c>
      <c r="D1792" t="s">
        <v>22</v>
      </c>
      <c r="E1792" t="s">
        <v>19</v>
      </c>
      <c r="F1792" t="s">
        <v>33</v>
      </c>
    </row>
    <row r="1793" spans="1:6" x14ac:dyDescent="0.3">
      <c r="A1793" t="s">
        <v>1816</v>
      </c>
      <c r="B1793" s="1">
        <v>46055.121527777781</v>
      </c>
      <c r="C1793" t="s">
        <v>47</v>
      </c>
      <c r="D1793" t="s">
        <v>18</v>
      </c>
      <c r="E1793" t="s">
        <v>19</v>
      </c>
      <c r="F1793" t="s">
        <v>20</v>
      </c>
    </row>
    <row r="1794" spans="1:6" x14ac:dyDescent="0.3">
      <c r="A1794" t="s">
        <v>1817</v>
      </c>
      <c r="B1794" s="1">
        <v>46023.515277777777</v>
      </c>
      <c r="C1794" t="s">
        <v>47</v>
      </c>
      <c r="D1794" t="s">
        <v>22</v>
      </c>
      <c r="E1794" t="s">
        <v>19</v>
      </c>
      <c r="F1794" t="s">
        <v>10</v>
      </c>
    </row>
    <row r="1795" spans="1:6" x14ac:dyDescent="0.3">
      <c r="A1795" t="s">
        <v>1818</v>
      </c>
      <c r="B1795" s="1">
        <v>46042.490972222222</v>
      </c>
      <c r="C1795" t="s">
        <v>7</v>
      </c>
      <c r="D1795" t="s">
        <v>15</v>
      </c>
      <c r="E1795" t="s">
        <v>19</v>
      </c>
      <c r="F1795" t="s">
        <v>20</v>
      </c>
    </row>
    <row r="1796" spans="1:6" x14ac:dyDescent="0.3">
      <c r="A1796" t="s">
        <v>1819</v>
      </c>
      <c r="B1796" s="1">
        <v>46105.552083333336</v>
      </c>
      <c r="C1796" t="s">
        <v>7</v>
      </c>
      <c r="D1796" t="s">
        <v>18</v>
      </c>
      <c r="E1796" t="s">
        <v>9</v>
      </c>
      <c r="F1796" t="s">
        <v>10</v>
      </c>
    </row>
    <row r="1797" spans="1:6" x14ac:dyDescent="0.3">
      <c r="A1797" t="s">
        <v>1820</v>
      </c>
      <c r="B1797" s="1">
        <v>46067.042361111111</v>
      </c>
      <c r="C1797" t="s">
        <v>7</v>
      </c>
      <c r="D1797" t="s">
        <v>8</v>
      </c>
      <c r="E1797" t="s">
        <v>19</v>
      </c>
      <c r="F1797" t="s">
        <v>33</v>
      </c>
    </row>
    <row r="1798" spans="1:6" x14ac:dyDescent="0.3">
      <c r="A1798" t="s">
        <v>1821</v>
      </c>
      <c r="B1798" s="1">
        <v>46081.225694444445</v>
      </c>
      <c r="C1798" t="s">
        <v>47</v>
      </c>
      <c r="D1798" t="s">
        <v>8</v>
      </c>
      <c r="E1798" t="s">
        <v>19</v>
      </c>
      <c r="F1798" t="s">
        <v>53</v>
      </c>
    </row>
    <row r="1799" spans="1:6" x14ac:dyDescent="0.3">
      <c r="A1799" t="s">
        <v>1822</v>
      </c>
      <c r="B1799" s="1">
        <v>46030.999305555553</v>
      </c>
      <c r="C1799" t="s">
        <v>7</v>
      </c>
      <c r="D1799" t="s">
        <v>8</v>
      </c>
      <c r="E1799" t="s">
        <v>19</v>
      </c>
      <c r="F1799" t="s">
        <v>20</v>
      </c>
    </row>
    <row r="1800" spans="1:6" x14ac:dyDescent="0.3">
      <c r="A1800" t="s">
        <v>1823</v>
      </c>
      <c r="B1800" s="1">
        <v>46068.734722222223</v>
      </c>
      <c r="C1800" t="s">
        <v>12</v>
      </c>
      <c r="D1800" t="s">
        <v>8</v>
      </c>
      <c r="E1800" t="s">
        <v>16</v>
      </c>
      <c r="F1800" t="s">
        <v>13</v>
      </c>
    </row>
    <row r="1801" spans="1:6" x14ac:dyDescent="0.3">
      <c r="A1801" t="s">
        <v>1824</v>
      </c>
      <c r="B1801" s="1">
        <v>46051.494444444441</v>
      </c>
      <c r="C1801" t="s">
        <v>35</v>
      </c>
      <c r="D1801" t="s">
        <v>8</v>
      </c>
      <c r="E1801" t="s">
        <v>19</v>
      </c>
      <c r="F1801" t="s">
        <v>20</v>
      </c>
    </row>
    <row r="1802" spans="1:6" x14ac:dyDescent="0.3">
      <c r="A1802" t="s">
        <v>1825</v>
      </c>
      <c r="B1802" s="1">
        <v>46047.263888888891</v>
      </c>
      <c r="C1802" t="s">
        <v>7</v>
      </c>
      <c r="D1802" t="s">
        <v>22</v>
      </c>
      <c r="E1802" t="s">
        <v>19</v>
      </c>
      <c r="F1802" t="s">
        <v>33</v>
      </c>
    </row>
    <row r="1803" spans="1:6" x14ac:dyDescent="0.3">
      <c r="A1803" t="s">
        <v>1826</v>
      </c>
      <c r="B1803" s="1">
        <v>46051.699305555558</v>
      </c>
      <c r="C1803" t="s">
        <v>7</v>
      </c>
      <c r="D1803" t="s">
        <v>8</v>
      </c>
      <c r="E1803" t="s">
        <v>19</v>
      </c>
      <c r="F1803" t="s">
        <v>33</v>
      </c>
    </row>
    <row r="1804" spans="1:6" x14ac:dyDescent="0.3">
      <c r="A1804" t="s">
        <v>1827</v>
      </c>
      <c r="B1804" s="1">
        <v>46072.5625</v>
      </c>
      <c r="C1804" t="s">
        <v>7</v>
      </c>
      <c r="D1804" t="s">
        <v>8</v>
      </c>
      <c r="E1804" t="s">
        <v>19</v>
      </c>
      <c r="F1804" t="s">
        <v>20</v>
      </c>
    </row>
    <row r="1805" spans="1:6" x14ac:dyDescent="0.3">
      <c r="A1805" t="s">
        <v>1828</v>
      </c>
      <c r="B1805" s="1">
        <v>46042.95208333333</v>
      </c>
      <c r="C1805" t="s">
        <v>47</v>
      </c>
      <c r="D1805" t="s">
        <v>18</v>
      </c>
      <c r="E1805" t="s">
        <v>31</v>
      </c>
      <c r="F1805" t="s">
        <v>10</v>
      </c>
    </row>
    <row r="1806" spans="1:6" x14ac:dyDescent="0.3">
      <c r="A1806" t="s">
        <v>1829</v>
      </c>
      <c r="B1806" s="1">
        <v>46085.224305555559</v>
      </c>
      <c r="C1806" t="s">
        <v>35</v>
      </c>
      <c r="D1806" t="s">
        <v>8</v>
      </c>
      <c r="E1806" t="s">
        <v>16</v>
      </c>
      <c r="F1806" t="s">
        <v>10</v>
      </c>
    </row>
    <row r="1807" spans="1:6" x14ac:dyDescent="0.3">
      <c r="A1807" t="s">
        <v>1830</v>
      </c>
      <c r="B1807" s="1">
        <v>46110.307638888888</v>
      </c>
      <c r="C1807" t="s">
        <v>7</v>
      </c>
      <c r="D1807" t="s">
        <v>8</v>
      </c>
      <c r="E1807" t="s">
        <v>19</v>
      </c>
      <c r="F1807" t="s">
        <v>20</v>
      </c>
    </row>
    <row r="1808" spans="1:6" x14ac:dyDescent="0.3">
      <c r="A1808" t="s">
        <v>1831</v>
      </c>
      <c r="B1808" s="1">
        <v>46043.160416666666</v>
      </c>
      <c r="C1808" t="s">
        <v>7</v>
      </c>
      <c r="D1808" t="s">
        <v>18</v>
      </c>
      <c r="E1808" t="s">
        <v>19</v>
      </c>
      <c r="F1808" t="s">
        <v>20</v>
      </c>
    </row>
    <row r="1809" spans="1:6" x14ac:dyDescent="0.3">
      <c r="A1809" t="s">
        <v>1832</v>
      </c>
      <c r="B1809" s="1">
        <v>46079.201388888891</v>
      </c>
      <c r="C1809" t="s">
        <v>7</v>
      </c>
      <c r="D1809" t="s">
        <v>22</v>
      </c>
      <c r="E1809" t="s">
        <v>19</v>
      </c>
      <c r="F1809" t="s">
        <v>20</v>
      </c>
    </row>
    <row r="1810" spans="1:6" x14ac:dyDescent="0.3">
      <c r="A1810" t="s">
        <v>1833</v>
      </c>
      <c r="B1810" s="1">
        <v>46053.677777777775</v>
      </c>
      <c r="C1810" t="s">
        <v>26</v>
      </c>
      <c r="D1810" t="s">
        <v>8</v>
      </c>
      <c r="E1810" t="s">
        <v>16</v>
      </c>
      <c r="F1810" t="s">
        <v>10</v>
      </c>
    </row>
    <row r="1811" spans="1:6" x14ac:dyDescent="0.3">
      <c r="A1811" t="s">
        <v>1834</v>
      </c>
      <c r="B1811" s="1">
        <v>46050.390277777777</v>
      </c>
      <c r="C1811" t="s">
        <v>7</v>
      </c>
      <c r="D1811" t="s">
        <v>22</v>
      </c>
      <c r="E1811" t="s">
        <v>31</v>
      </c>
      <c r="F1811" t="s">
        <v>10</v>
      </c>
    </row>
    <row r="1812" spans="1:6" x14ac:dyDescent="0.3">
      <c r="A1812" t="s">
        <v>1835</v>
      </c>
      <c r="B1812" s="1">
        <v>46067.059027777781</v>
      </c>
      <c r="C1812" t="s">
        <v>7</v>
      </c>
      <c r="D1812" t="s">
        <v>22</v>
      </c>
      <c r="E1812" t="s">
        <v>9</v>
      </c>
      <c r="F1812" t="s">
        <v>20</v>
      </c>
    </row>
    <row r="1813" spans="1:6" x14ac:dyDescent="0.3">
      <c r="A1813" t="s">
        <v>1836</v>
      </c>
      <c r="B1813" s="1">
        <v>46025.489583333336</v>
      </c>
      <c r="C1813" t="s">
        <v>7</v>
      </c>
      <c r="D1813" t="s">
        <v>18</v>
      </c>
      <c r="E1813" t="s">
        <v>19</v>
      </c>
      <c r="F1813" t="s">
        <v>33</v>
      </c>
    </row>
    <row r="1814" spans="1:6" x14ac:dyDescent="0.3">
      <c r="A1814" t="s">
        <v>1837</v>
      </c>
      <c r="B1814" s="1">
        <v>46076.334027777775</v>
      </c>
      <c r="C1814" t="s">
        <v>12</v>
      </c>
      <c r="D1814" t="s">
        <v>18</v>
      </c>
      <c r="E1814" t="s">
        <v>31</v>
      </c>
      <c r="F1814" t="s">
        <v>10</v>
      </c>
    </row>
    <row r="1815" spans="1:6" x14ac:dyDescent="0.3">
      <c r="A1815" t="s">
        <v>1838</v>
      </c>
      <c r="B1815" s="1">
        <v>46103.647916666669</v>
      </c>
      <c r="C1815" t="s">
        <v>7</v>
      </c>
      <c r="D1815" t="s">
        <v>15</v>
      </c>
      <c r="E1815" t="s">
        <v>19</v>
      </c>
      <c r="F1815" t="s">
        <v>13</v>
      </c>
    </row>
    <row r="1816" spans="1:6" x14ac:dyDescent="0.3">
      <c r="A1816" t="s">
        <v>1839</v>
      </c>
      <c r="B1816" s="1">
        <v>46103.742361111108</v>
      </c>
      <c r="C1816" t="s">
        <v>7</v>
      </c>
      <c r="D1816" t="s">
        <v>18</v>
      </c>
      <c r="E1816" t="s">
        <v>19</v>
      </c>
      <c r="F1816" t="s">
        <v>10</v>
      </c>
    </row>
    <row r="1817" spans="1:6" x14ac:dyDescent="0.3">
      <c r="A1817" t="s">
        <v>1840</v>
      </c>
      <c r="B1817" s="1">
        <v>46099.474305555559</v>
      </c>
      <c r="C1817" t="s">
        <v>7</v>
      </c>
      <c r="D1817" t="s">
        <v>8</v>
      </c>
      <c r="E1817" t="s">
        <v>9</v>
      </c>
      <c r="F1817" t="s">
        <v>20</v>
      </c>
    </row>
    <row r="1818" spans="1:6" x14ac:dyDescent="0.3">
      <c r="A1818" t="s">
        <v>1841</v>
      </c>
      <c r="B1818" s="1">
        <v>46067.177083333336</v>
      </c>
      <c r="C1818" t="s">
        <v>35</v>
      </c>
      <c r="D1818" t="s">
        <v>15</v>
      </c>
      <c r="E1818" t="s">
        <v>19</v>
      </c>
      <c r="F1818" t="s">
        <v>20</v>
      </c>
    </row>
    <row r="1819" spans="1:6" x14ac:dyDescent="0.3">
      <c r="A1819" t="s">
        <v>1842</v>
      </c>
      <c r="B1819" s="1">
        <v>46106.195138888892</v>
      </c>
      <c r="C1819" t="s">
        <v>7</v>
      </c>
      <c r="D1819" t="s">
        <v>15</v>
      </c>
      <c r="E1819" t="s">
        <v>19</v>
      </c>
      <c r="F1819" t="s">
        <v>10</v>
      </c>
    </row>
    <row r="1820" spans="1:6" x14ac:dyDescent="0.3">
      <c r="A1820" t="s">
        <v>1843</v>
      </c>
      <c r="B1820" s="1">
        <v>46096.804166666669</v>
      </c>
      <c r="C1820" t="s">
        <v>7</v>
      </c>
      <c r="D1820" t="s">
        <v>22</v>
      </c>
      <c r="E1820" t="s">
        <v>19</v>
      </c>
      <c r="F1820" t="s">
        <v>33</v>
      </c>
    </row>
    <row r="1821" spans="1:6" x14ac:dyDescent="0.3">
      <c r="A1821" t="s">
        <v>1844</v>
      </c>
      <c r="B1821" s="1">
        <v>46088.974305555559</v>
      </c>
      <c r="C1821" t="s">
        <v>7</v>
      </c>
      <c r="D1821" t="s">
        <v>8</v>
      </c>
      <c r="E1821" t="s">
        <v>19</v>
      </c>
      <c r="F1821" t="s">
        <v>10</v>
      </c>
    </row>
    <row r="1822" spans="1:6" x14ac:dyDescent="0.3">
      <c r="A1822" t="s">
        <v>1845</v>
      </c>
      <c r="B1822" s="1">
        <v>46092.006249999999</v>
      </c>
      <c r="C1822" t="s">
        <v>7</v>
      </c>
      <c r="D1822" t="s">
        <v>18</v>
      </c>
      <c r="E1822" t="s">
        <v>19</v>
      </c>
      <c r="F1822" t="s">
        <v>13</v>
      </c>
    </row>
    <row r="1823" spans="1:6" x14ac:dyDescent="0.3">
      <c r="A1823" t="s">
        <v>1846</v>
      </c>
      <c r="B1823" s="1">
        <v>46100.743750000001</v>
      </c>
      <c r="C1823" t="s">
        <v>26</v>
      </c>
      <c r="D1823" t="s">
        <v>18</v>
      </c>
      <c r="E1823" t="s">
        <v>19</v>
      </c>
      <c r="F1823" t="s">
        <v>10</v>
      </c>
    </row>
    <row r="1824" spans="1:6" x14ac:dyDescent="0.3">
      <c r="A1824" t="s">
        <v>1847</v>
      </c>
      <c r="B1824" s="1">
        <v>46045.105555555558</v>
      </c>
      <c r="C1824" t="s">
        <v>35</v>
      </c>
      <c r="D1824" t="s">
        <v>15</v>
      </c>
      <c r="E1824" t="s">
        <v>9</v>
      </c>
      <c r="F1824" t="s">
        <v>10</v>
      </c>
    </row>
    <row r="1825" spans="1:6" x14ac:dyDescent="0.3">
      <c r="A1825" t="s">
        <v>1848</v>
      </c>
      <c r="B1825" s="1">
        <v>46099.509722222225</v>
      </c>
      <c r="C1825" t="s">
        <v>26</v>
      </c>
      <c r="D1825" t="s">
        <v>8</v>
      </c>
      <c r="E1825" t="s">
        <v>31</v>
      </c>
      <c r="F1825" t="s">
        <v>10</v>
      </c>
    </row>
    <row r="1826" spans="1:6" x14ac:dyDescent="0.3">
      <c r="A1826" t="s">
        <v>1849</v>
      </c>
      <c r="B1826" s="1">
        <v>46028.382638888892</v>
      </c>
      <c r="C1826" t="s">
        <v>35</v>
      </c>
      <c r="D1826" t="s">
        <v>8</v>
      </c>
      <c r="E1826" t="s">
        <v>31</v>
      </c>
      <c r="F1826" t="s">
        <v>10</v>
      </c>
    </row>
    <row r="1827" spans="1:6" x14ac:dyDescent="0.3">
      <c r="A1827" t="s">
        <v>1850</v>
      </c>
      <c r="B1827" s="1">
        <v>46044.384722222225</v>
      </c>
      <c r="C1827" t="s">
        <v>7</v>
      </c>
      <c r="D1827" t="s">
        <v>22</v>
      </c>
      <c r="E1827" t="s">
        <v>19</v>
      </c>
      <c r="F1827" t="s">
        <v>10</v>
      </c>
    </row>
    <row r="1828" spans="1:6" x14ac:dyDescent="0.3">
      <c r="A1828" t="s">
        <v>1851</v>
      </c>
      <c r="B1828" s="1">
        <v>46049.076388888891</v>
      </c>
      <c r="C1828" t="s">
        <v>12</v>
      </c>
      <c r="D1828" t="s">
        <v>8</v>
      </c>
      <c r="E1828" t="s">
        <v>9</v>
      </c>
      <c r="F1828" t="s">
        <v>33</v>
      </c>
    </row>
    <row r="1829" spans="1:6" x14ac:dyDescent="0.3">
      <c r="A1829" t="s">
        <v>1852</v>
      </c>
      <c r="B1829" s="1">
        <v>46023.538888888892</v>
      </c>
      <c r="C1829" t="s">
        <v>26</v>
      </c>
      <c r="D1829" t="s">
        <v>22</v>
      </c>
      <c r="E1829" t="s">
        <v>31</v>
      </c>
      <c r="F1829" t="s">
        <v>10</v>
      </c>
    </row>
    <row r="1830" spans="1:6" x14ac:dyDescent="0.3">
      <c r="A1830" t="s">
        <v>1853</v>
      </c>
      <c r="B1830" s="1">
        <v>46048.850694444445</v>
      </c>
      <c r="C1830" t="s">
        <v>7</v>
      </c>
      <c r="D1830" t="s">
        <v>22</v>
      </c>
      <c r="E1830" t="s">
        <v>19</v>
      </c>
      <c r="F1830" t="s">
        <v>20</v>
      </c>
    </row>
    <row r="1831" spans="1:6" x14ac:dyDescent="0.3">
      <c r="A1831" t="s">
        <v>1854</v>
      </c>
      <c r="B1831" s="1">
        <v>46060.990972222222</v>
      </c>
      <c r="C1831" t="s">
        <v>26</v>
      </c>
      <c r="D1831" t="s">
        <v>18</v>
      </c>
      <c r="E1831" t="s">
        <v>16</v>
      </c>
      <c r="F1831" t="s">
        <v>20</v>
      </c>
    </row>
    <row r="1832" spans="1:6" x14ac:dyDescent="0.3">
      <c r="A1832" t="s">
        <v>1855</v>
      </c>
      <c r="B1832" s="1">
        <v>46044.923611111109</v>
      </c>
      <c r="C1832" t="s">
        <v>26</v>
      </c>
      <c r="D1832" t="s">
        <v>22</v>
      </c>
      <c r="E1832" t="s">
        <v>19</v>
      </c>
      <c r="F1832" t="s">
        <v>20</v>
      </c>
    </row>
    <row r="1833" spans="1:6" x14ac:dyDescent="0.3">
      <c r="A1833" t="s">
        <v>1856</v>
      </c>
      <c r="B1833" s="1">
        <v>46101.748611111114</v>
      </c>
      <c r="C1833" t="s">
        <v>7</v>
      </c>
      <c r="D1833" t="s">
        <v>15</v>
      </c>
      <c r="E1833" t="s">
        <v>19</v>
      </c>
      <c r="F1833" t="s">
        <v>10</v>
      </c>
    </row>
    <row r="1834" spans="1:6" x14ac:dyDescent="0.3">
      <c r="A1834" t="s">
        <v>1857</v>
      </c>
      <c r="B1834" s="1">
        <v>46033.769444444442</v>
      </c>
      <c r="C1834" t="s">
        <v>26</v>
      </c>
      <c r="D1834" t="s">
        <v>8</v>
      </c>
      <c r="E1834" t="s">
        <v>16</v>
      </c>
      <c r="F1834" t="s">
        <v>10</v>
      </c>
    </row>
    <row r="1835" spans="1:6" x14ac:dyDescent="0.3">
      <c r="A1835" t="s">
        <v>1858</v>
      </c>
      <c r="B1835" s="1">
        <v>46077.322916666664</v>
      </c>
      <c r="C1835" t="s">
        <v>35</v>
      </c>
      <c r="D1835" t="s">
        <v>15</v>
      </c>
      <c r="E1835" t="s">
        <v>9</v>
      </c>
      <c r="F1835" t="s">
        <v>10</v>
      </c>
    </row>
    <row r="1836" spans="1:6" x14ac:dyDescent="0.3">
      <c r="A1836" t="s">
        <v>1859</v>
      </c>
      <c r="B1836" s="1">
        <v>46023.36041666667</v>
      </c>
      <c r="C1836" t="s">
        <v>40</v>
      </c>
      <c r="D1836" t="s">
        <v>15</v>
      </c>
      <c r="E1836" t="s">
        <v>16</v>
      </c>
      <c r="F1836" t="s">
        <v>13</v>
      </c>
    </row>
    <row r="1837" spans="1:6" x14ac:dyDescent="0.3">
      <c r="A1837" t="s">
        <v>1860</v>
      </c>
      <c r="B1837" s="1">
        <v>46100.070138888892</v>
      </c>
      <c r="C1837" t="s">
        <v>7</v>
      </c>
      <c r="D1837" t="s">
        <v>18</v>
      </c>
      <c r="E1837" t="s">
        <v>19</v>
      </c>
      <c r="F1837" t="s">
        <v>20</v>
      </c>
    </row>
    <row r="1838" spans="1:6" x14ac:dyDescent="0.3">
      <c r="A1838" t="s">
        <v>1861</v>
      </c>
      <c r="B1838" s="1">
        <v>46113.089583333334</v>
      </c>
      <c r="C1838" t="s">
        <v>7</v>
      </c>
      <c r="D1838" t="s">
        <v>18</v>
      </c>
      <c r="E1838" t="s">
        <v>19</v>
      </c>
      <c r="F1838" t="s">
        <v>10</v>
      </c>
    </row>
    <row r="1839" spans="1:6" x14ac:dyDescent="0.3">
      <c r="A1839" t="s">
        <v>1862</v>
      </c>
      <c r="B1839" s="1">
        <v>46056.865277777775</v>
      </c>
      <c r="C1839" t="s">
        <v>7</v>
      </c>
      <c r="D1839" t="s">
        <v>18</v>
      </c>
      <c r="E1839" t="s">
        <v>19</v>
      </c>
      <c r="F1839" t="s">
        <v>20</v>
      </c>
    </row>
    <row r="1840" spans="1:6" x14ac:dyDescent="0.3">
      <c r="A1840" t="s">
        <v>1863</v>
      </c>
      <c r="B1840" s="1">
        <v>46106.736805555556</v>
      </c>
      <c r="C1840" t="s">
        <v>7</v>
      </c>
      <c r="D1840" t="s">
        <v>15</v>
      </c>
      <c r="E1840" t="s">
        <v>19</v>
      </c>
      <c r="F1840" t="s">
        <v>13</v>
      </c>
    </row>
    <row r="1841" spans="1:6" x14ac:dyDescent="0.3">
      <c r="A1841" t="s">
        <v>1864</v>
      </c>
      <c r="B1841" s="1">
        <v>46086.517361111109</v>
      </c>
      <c r="C1841" t="s">
        <v>40</v>
      </c>
      <c r="D1841" t="s">
        <v>8</v>
      </c>
      <c r="E1841" t="s">
        <v>16</v>
      </c>
      <c r="F1841" t="s">
        <v>10</v>
      </c>
    </row>
    <row r="1842" spans="1:6" x14ac:dyDescent="0.3">
      <c r="A1842" t="s">
        <v>1865</v>
      </c>
      <c r="B1842" s="1">
        <v>46061.665277777778</v>
      </c>
      <c r="C1842" t="s">
        <v>12</v>
      </c>
      <c r="D1842" t="s">
        <v>15</v>
      </c>
      <c r="E1842" t="s">
        <v>31</v>
      </c>
      <c r="F1842" t="s">
        <v>33</v>
      </c>
    </row>
    <row r="1843" spans="1:6" x14ac:dyDescent="0.3">
      <c r="A1843" t="s">
        <v>1866</v>
      </c>
      <c r="B1843" s="1">
        <v>46092.234722222223</v>
      </c>
      <c r="C1843" t="s">
        <v>7</v>
      </c>
      <c r="D1843" t="s">
        <v>15</v>
      </c>
      <c r="E1843" t="s">
        <v>19</v>
      </c>
      <c r="F1843" t="s">
        <v>10</v>
      </c>
    </row>
    <row r="1844" spans="1:6" x14ac:dyDescent="0.3">
      <c r="A1844" t="s">
        <v>1867</v>
      </c>
      <c r="B1844" s="1">
        <v>46088.628472222219</v>
      </c>
      <c r="C1844" t="s">
        <v>7</v>
      </c>
      <c r="D1844" t="s">
        <v>15</v>
      </c>
      <c r="E1844" t="s">
        <v>19</v>
      </c>
      <c r="F1844" t="s">
        <v>20</v>
      </c>
    </row>
    <row r="1845" spans="1:6" x14ac:dyDescent="0.3">
      <c r="A1845" t="s">
        <v>1868</v>
      </c>
      <c r="B1845" s="1">
        <v>46085.474305555559</v>
      </c>
      <c r="C1845" t="s">
        <v>35</v>
      </c>
      <c r="D1845" t="s">
        <v>22</v>
      </c>
      <c r="E1845" t="s">
        <v>16</v>
      </c>
      <c r="F1845" t="s">
        <v>20</v>
      </c>
    </row>
    <row r="1846" spans="1:6" x14ac:dyDescent="0.3">
      <c r="A1846" t="s">
        <v>1869</v>
      </c>
      <c r="B1846" s="1">
        <v>46055.802777777775</v>
      </c>
      <c r="C1846" t="s">
        <v>7</v>
      </c>
      <c r="D1846" t="s">
        <v>15</v>
      </c>
      <c r="E1846" t="s">
        <v>19</v>
      </c>
      <c r="F1846" t="s">
        <v>33</v>
      </c>
    </row>
    <row r="1847" spans="1:6" x14ac:dyDescent="0.3">
      <c r="A1847" t="s">
        <v>1870</v>
      </c>
      <c r="B1847" s="1">
        <v>46079.696527777778</v>
      </c>
      <c r="C1847" t="s">
        <v>35</v>
      </c>
      <c r="D1847" t="s">
        <v>8</v>
      </c>
      <c r="E1847" t="s">
        <v>19</v>
      </c>
      <c r="F1847" t="s">
        <v>20</v>
      </c>
    </row>
    <row r="1848" spans="1:6" x14ac:dyDescent="0.3">
      <c r="A1848" t="s">
        <v>1871</v>
      </c>
      <c r="B1848" s="1">
        <v>46074.911805555559</v>
      </c>
      <c r="C1848" t="s">
        <v>7</v>
      </c>
      <c r="D1848" t="s">
        <v>18</v>
      </c>
      <c r="E1848" t="s">
        <v>19</v>
      </c>
      <c r="F1848" t="s">
        <v>13</v>
      </c>
    </row>
    <row r="1849" spans="1:6" x14ac:dyDescent="0.3">
      <c r="A1849" t="s">
        <v>1872</v>
      </c>
      <c r="B1849" s="1">
        <v>46068.040972222225</v>
      </c>
      <c r="C1849" t="s">
        <v>12</v>
      </c>
      <c r="D1849" t="s">
        <v>8</v>
      </c>
      <c r="E1849" t="s">
        <v>19</v>
      </c>
      <c r="F1849" t="s">
        <v>10</v>
      </c>
    </row>
    <row r="1850" spans="1:6" x14ac:dyDescent="0.3">
      <c r="A1850" t="s">
        <v>1873</v>
      </c>
      <c r="B1850" s="1">
        <v>46065.01666666667</v>
      </c>
      <c r="C1850" t="s">
        <v>7</v>
      </c>
      <c r="D1850" t="s">
        <v>8</v>
      </c>
      <c r="E1850" t="s">
        <v>19</v>
      </c>
      <c r="F1850" t="s">
        <v>13</v>
      </c>
    </row>
    <row r="1851" spans="1:6" x14ac:dyDescent="0.3">
      <c r="A1851" t="s">
        <v>1874</v>
      </c>
      <c r="B1851" s="1">
        <v>46024.767361111109</v>
      </c>
      <c r="C1851" t="s">
        <v>7</v>
      </c>
      <c r="D1851" t="s">
        <v>15</v>
      </c>
      <c r="E1851" t="s">
        <v>19</v>
      </c>
      <c r="F1851" t="s">
        <v>20</v>
      </c>
    </row>
    <row r="1852" spans="1:6" x14ac:dyDescent="0.3">
      <c r="A1852" t="s">
        <v>1875</v>
      </c>
      <c r="B1852" s="1">
        <v>46077.862500000003</v>
      </c>
      <c r="C1852" t="s">
        <v>40</v>
      </c>
      <c r="D1852" t="s">
        <v>15</v>
      </c>
      <c r="E1852" t="s">
        <v>16</v>
      </c>
      <c r="F1852" t="s">
        <v>13</v>
      </c>
    </row>
    <row r="1853" spans="1:6" x14ac:dyDescent="0.3">
      <c r="A1853" t="s">
        <v>1876</v>
      </c>
      <c r="B1853" s="1">
        <v>46052.737500000003</v>
      </c>
      <c r="C1853" t="s">
        <v>7</v>
      </c>
      <c r="D1853" t="s">
        <v>15</v>
      </c>
      <c r="E1853" t="s">
        <v>31</v>
      </c>
      <c r="F1853" t="s">
        <v>20</v>
      </c>
    </row>
    <row r="1854" spans="1:6" x14ac:dyDescent="0.3">
      <c r="A1854" t="s">
        <v>1877</v>
      </c>
      <c r="B1854" s="1">
        <v>46031.793055555558</v>
      </c>
      <c r="C1854" t="s">
        <v>12</v>
      </c>
      <c r="D1854" t="s">
        <v>8</v>
      </c>
      <c r="E1854" t="s">
        <v>19</v>
      </c>
      <c r="F1854" t="s">
        <v>10</v>
      </c>
    </row>
    <row r="1855" spans="1:6" x14ac:dyDescent="0.3">
      <c r="A1855" t="s">
        <v>1878</v>
      </c>
      <c r="B1855" s="1">
        <v>46080.106944444444</v>
      </c>
      <c r="C1855" t="s">
        <v>26</v>
      </c>
      <c r="D1855" t="s">
        <v>15</v>
      </c>
      <c r="E1855" t="s">
        <v>16</v>
      </c>
      <c r="F1855" t="s">
        <v>53</v>
      </c>
    </row>
    <row r="1856" spans="1:6" x14ac:dyDescent="0.3">
      <c r="A1856" t="s">
        <v>1879</v>
      </c>
      <c r="B1856" s="1">
        <v>46080.439583333333</v>
      </c>
      <c r="C1856" t="s">
        <v>12</v>
      </c>
      <c r="D1856" t="s">
        <v>15</v>
      </c>
      <c r="E1856" t="s">
        <v>31</v>
      </c>
      <c r="F1856" t="s">
        <v>13</v>
      </c>
    </row>
    <row r="1857" spans="1:6" x14ac:dyDescent="0.3">
      <c r="A1857" t="s">
        <v>1880</v>
      </c>
      <c r="B1857" s="1">
        <v>46107.832638888889</v>
      </c>
      <c r="C1857" t="s">
        <v>7</v>
      </c>
      <c r="D1857" t="s">
        <v>8</v>
      </c>
      <c r="E1857" t="s">
        <v>9</v>
      </c>
      <c r="F1857" t="s">
        <v>10</v>
      </c>
    </row>
    <row r="1858" spans="1:6" x14ac:dyDescent="0.3">
      <c r="A1858" t="s">
        <v>1881</v>
      </c>
      <c r="B1858" s="1">
        <v>46090.165972222225</v>
      </c>
      <c r="C1858" t="s">
        <v>40</v>
      </c>
      <c r="D1858" t="s">
        <v>8</v>
      </c>
      <c r="E1858" t="s">
        <v>16</v>
      </c>
      <c r="F1858" t="s">
        <v>10</v>
      </c>
    </row>
    <row r="1859" spans="1:6" x14ac:dyDescent="0.3">
      <c r="A1859" t="s">
        <v>1882</v>
      </c>
      <c r="B1859" s="1">
        <v>46026.783333333333</v>
      </c>
      <c r="C1859" t="s">
        <v>7</v>
      </c>
      <c r="D1859" t="s">
        <v>18</v>
      </c>
      <c r="E1859" t="s">
        <v>19</v>
      </c>
      <c r="F1859" t="s">
        <v>10</v>
      </c>
    </row>
    <row r="1860" spans="1:6" x14ac:dyDescent="0.3">
      <c r="A1860" t="s">
        <v>1883</v>
      </c>
      <c r="B1860" s="1">
        <v>46040.703472222223</v>
      </c>
      <c r="C1860" t="s">
        <v>26</v>
      </c>
      <c r="D1860" t="s">
        <v>8</v>
      </c>
      <c r="E1860" t="s">
        <v>9</v>
      </c>
      <c r="F1860" t="s">
        <v>13</v>
      </c>
    </row>
    <row r="1861" spans="1:6" x14ac:dyDescent="0.3">
      <c r="A1861" t="s">
        <v>1884</v>
      </c>
      <c r="B1861" s="1">
        <v>46047.838194444441</v>
      </c>
      <c r="C1861" t="s">
        <v>26</v>
      </c>
      <c r="D1861" t="s">
        <v>8</v>
      </c>
      <c r="E1861" t="s">
        <v>31</v>
      </c>
      <c r="F1861" t="s">
        <v>10</v>
      </c>
    </row>
    <row r="1862" spans="1:6" x14ac:dyDescent="0.3">
      <c r="A1862" t="s">
        <v>1885</v>
      </c>
      <c r="B1862" s="1">
        <v>46066.466666666667</v>
      </c>
      <c r="C1862" t="s">
        <v>7</v>
      </c>
      <c r="D1862" t="s">
        <v>22</v>
      </c>
      <c r="E1862" t="s">
        <v>19</v>
      </c>
      <c r="F1862" t="s">
        <v>53</v>
      </c>
    </row>
    <row r="1863" spans="1:6" x14ac:dyDescent="0.3">
      <c r="A1863" t="s">
        <v>1886</v>
      </c>
      <c r="B1863" s="1">
        <v>46023.119444444441</v>
      </c>
      <c r="C1863" t="s">
        <v>7</v>
      </c>
      <c r="D1863" t="s">
        <v>15</v>
      </c>
      <c r="E1863" t="s">
        <v>19</v>
      </c>
      <c r="F1863" t="s">
        <v>20</v>
      </c>
    </row>
    <row r="1864" spans="1:6" x14ac:dyDescent="0.3">
      <c r="A1864" t="s">
        <v>1887</v>
      </c>
      <c r="B1864" s="1">
        <v>46062.268055555556</v>
      </c>
      <c r="C1864" t="s">
        <v>47</v>
      </c>
      <c r="D1864" t="s">
        <v>8</v>
      </c>
      <c r="E1864" t="s">
        <v>19</v>
      </c>
      <c r="F1864" t="s">
        <v>10</v>
      </c>
    </row>
    <row r="1865" spans="1:6" x14ac:dyDescent="0.3">
      <c r="A1865" t="s">
        <v>1888</v>
      </c>
      <c r="B1865" s="1">
        <v>46072.102777777778</v>
      </c>
      <c r="C1865" t="s">
        <v>47</v>
      </c>
      <c r="D1865" t="s">
        <v>18</v>
      </c>
      <c r="E1865" t="s">
        <v>9</v>
      </c>
      <c r="F1865" t="s">
        <v>10</v>
      </c>
    </row>
    <row r="1866" spans="1:6" x14ac:dyDescent="0.3">
      <c r="A1866" t="s">
        <v>1889</v>
      </c>
      <c r="B1866" s="1">
        <v>46055.943055555559</v>
      </c>
      <c r="C1866" t="s">
        <v>26</v>
      </c>
      <c r="D1866" t="s">
        <v>8</v>
      </c>
      <c r="E1866" t="s">
        <v>9</v>
      </c>
      <c r="F1866" t="s">
        <v>20</v>
      </c>
    </row>
    <row r="1867" spans="1:6" x14ac:dyDescent="0.3">
      <c r="A1867" t="s">
        <v>1890</v>
      </c>
      <c r="B1867" s="1">
        <v>46112.422222222223</v>
      </c>
      <c r="C1867" t="s">
        <v>7</v>
      </c>
      <c r="D1867" t="s">
        <v>8</v>
      </c>
      <c r="E1867" t="s">
        <v>19</v>
      </c>
      <c r="F1867" t="s">
        <v>13</v>
      </c>
    </row>
    <row r="1868" spans="1:6" x14ac:dyDescent="0.3">
      <c r="A1868" t="s">
        <v>1891</v>
      </c>
      <c r="B1868" s="1">
        <v>46048.361111111109</v>
      </c>
      <c r="C1868" t="s">
        <v>7</v>
      </c>
      <c r="D1868" t="s">
        <v>15</v>
      </c>
      <c r="E1868" t="s">
        <v>19</v>
      </c>
      <c r="F1868" t="s">
        <v>10</v>
      </c>
    </row>
    <row r="1869" spans="1:6" x14ac:dyDescent="0.3">
      <c r="A1869" t="s">
        <v>1892</v>
      </c>
      <c r="B1869" s="1">
        <v>46084.179166666669</v>
      </c>
      <c r="C1869" t="s">
        <v>7</v>
      </c>
      <c r="D1869" t="s">
        <v>8</v>
      </c>
      <c r="E1869" t="s">
        <v>19</v>
      </c>
      <c r="F1869" t="s">
        <v>33</v>
      </c>
    </row>
    <row r="1870" spans="1:6" x14ac:dyDescent="0.3">
      <c r="A1870" t="s">
        <v>1893</v>
      </c>
      <c r="B1870" s="1">
        <v>46056.378472222219</v>
      </c>
      <c r="C1870" t="s">
        <v>12</v>
      </c>
      <c r="D1870" t="s">
        <v>22</v>
      </c>
      <c r="E1870" t="s">
        <v>31</v>
      </c>
      <c r="F1870" t="s">
        <v>13</v>
      </c>
    </row>
    <row r="1871" spans="1:6" x14ac:dyDescent="0.3">
      <c r="A1871" t="s">
        <v>1894</v>
      </c>
      <c r="B1871" s="1">
        <v>46106.705555555556</v>
      </c>
      <c r="C1871" t="s">
        <v>7</v>
      </c>
      <c r="D1871" t="s">
        <v>22</v>
      </c>
      <c r="E1871" t="s">
        <v>19</v>
      </c>
      <c r="F1871" t="s">
        <v>13</v>
      </c>
    </row>
    <row r="1872" spans="1:6" x14ac:dyDescent="0.3">
      <c r="A1872" t="s">
        <v>1895</v>
      </c>
      <c r="B1872" s="1">
        <v>46034.396527777775</v>
      </c>
      <c r="C1872" t="s">
        <v>7</v>
      </c>
      <c r="D1872" t="s">
        <v>8</v>
      </c>
      <c r="E1872" t="s">
        <v>19</v>
      </c>
      <c r="F1872" t="s">
        <v>13</v>
      </c>
    </row>
    <row r="1873" spans="1:6" x14ac:dyDescent="0.3">
      <c r="A1873" t="s">
        <v>1896</v>
      </c>
      <c r="B1873" s="1">
        <v>46046.668055555558</v>
      </c>
      <c r="C1873" t="s">
        <v>7</v>
      </c>
      <c r="D1873" t="s">
        <v>22</v>
      </c>
      <c r="E1873" t="s">
        <v>19</v>
      </c>
      <c r="F1873" t="s">
        <v>20</v>
      </c>
    </row>
    <row r="1874" spans="1:6" x14ac:dyDescent="0.3">
      <c r="A1874" t="s">
        <v>1897</v>
      </c>
      <c r="B1874" s="1">
        <v>46053.880555555559</v>
      </c>
      <c r="C1874" t="s">
        <v>7</v>
      </c>
      <c r="D1874" t="s">
        <v>18</v>
      </c>
      <c r="E1874" t="s">
        <v>19</v>
      </c>
      <c r="F1874" t="s">
        <v>10</v>
      </c>
    </row>
    <row r="1875" spans="1:6" x14ac:dyDescent="0.3">
      <c r="A1875" t="s">
        <v>1898</v>
      </c>
      <c r="B1875" s="1">
        <v>46043.65902777778</v>
      </c>
      <c r="C1875" t="s">
        <v>7</v>
      </c>
      <c r="D1875" t="s">
        <v>22</v>
      </c>
      <c r="E1875" t="s">
        <v>19</v>
      </c>
      <c r="F1875" t="s">
        <v>10</v>
      </c>
    </row>
    <row r="1876" spans="1:6" x14ac:dyDescent="0.3">
      <c r="A1876" t="s">
        <v>1899</v>
      </c>
      <c r="B1876" s="1">
        <v>46025.369444444441</v>
      </c>
      <c r="C1876" t="s">
        <v>12</v>
      </c>
      <c r="D1876" t="s">
        <v>15</v>
      </c>
      <c r="E1876" t="s">
        <v>16</v>
      </c>
      <c r="F1876" t="s">
        <v>33</v>
      </c>
    </row>
    <row r="1877" spans="1:6" x14ac:dyDescent="0.3">
      <c r="A1877" t="s">
        <v>1900</v>
      </c>
      <c r="B1877" s="1">
        <v>46111.832638888889</v>
      </c>
      <c r="C1877" t="s">
        <v>12</v>
      </c>
      <c r="D1877" t="s">
        <v>15</v>
      </c>
      <c r="E1877" t="s">
        <v>9</v>
      </c>
      <c r="F1877" t="s">
        <v>33</v>
      </c>
    </row>
    <row r="1878" spans="1:6" x14ac:dyDescent="0.3">
      <c r="A1878" t="s">
        <v>1901</v>
      </c>
      <c r="B1878" s="1">
        <v>46040.651388888888</v>
      </c>
      <c r="C1878" t="s">
        <v>26</v>
      </c>
      <c r="D1878" t="s">
        <v>18</v>
      </c>
      <c r="E1878" t="s">
        <v>9</v>
      </c>
      <c r="F1878" t="s">
        <v>20</v>
      </c>
    </row>
    <row r="1879" spans="1:6" x14ac:dyDescent="0.3">
      <c r="A1879" t="s">
        <v>1902</v>
      </c>
      <c r="B1879" s="1">
        <v>46088.568055555559</v>
      </c>
      <c r="C1879" t="s">
        <v>7</v>
      </c>
      <c r="D1879" t="s">
        <v>8</v>
      </c>
      <c r="E1879" t="s">
        <v>19</v>
      </c>
      <c r="F1879" t="s">
        <v>13</v>
      </c>
    </row>
    <row r="1880" spans="1:6" x14ac:dyDescent="0.3">
      <c r="A1880" t="s">
        <v>1903</v>
      </c>
      <c r="B1880" s="1">
        <v>46096.686111111114</v>
      </c>
      <c r="C1880" t="s">
        <v>35</v>
      </c>
      <c r="D1880" t="s">
        <v>18</v>
      </c>
      <c r="E1880" t="s">
        <v>9</v>
      </c>
      <c r="F1880" t="s">
        <v>20</v>
      </c>
    </row>
    <row r="1881" spans="1:6" x14ac:dyDescent="0.3">
      <c r="A1881" t="s">
        <v>1904</v>
      </c>
      <c r="B1881" s="1">
        <v>46082.737500000003</v>
      </c>
      <c r="C1881" t="s">
        <v>47</v>
      </c>
      <c r="D1881" t="s">
        <v>22</v>
      </c>
      <c r="E1881" t="s">
        <v>31</v>
      </c>
      <c r="F1881" t="s">
        <v>20</v>
      </c>
    </row>
    <row r="1882" spans="1:6" x14ac:dyDescent="0.3">
      <c r="A1882" t="s">
        <v>1905</v>
      </c>
      <c r="B1882" s="1">
        <v>46096.395138888889</v>
      </c>
      <c r="C1882" t="s">
        <v>7</v>
      </c>
      <c r="D1882" t="s">
        <v>22</v>
      </c>
      <c r="E1882" t="s">
        <v>19</v>
      </c>
      <c r="F1882" t="s">
        <v>20</v>
      </c>
    </row>
    <row r="1883" spans="1:6" x14ac:dyDescent="0.3">
      <c r="A1883" t="s">
        <v>1906</v>
      </c>
      <c r="B1883" s="1">
        <v>46098.574999999997</v>
      </c>
      <c r="C1883" t="s">
        <v>40</v>
      </c>
      <c r="D1883" t="s">
        <v>22</v>
      </c>
      <c r="E1883" t="s">
        <v>16</v>
      </c>
      <c r="F1883" t="s">
        <v>10</v>
      </c>
    </row>
    <row r="1884" spans="1:6" x14ac:dyDescent="0.3">
      <c r="A1884" t="s">
        <v>1907</v>
      </c>
      <c r="B1884" s="1">
        <v>46031.9375</v>
      </c>
      <c r="C1884" t="s">
        <v>7</v>
      </c>
      <c r="D1884" t="s">
        <v>18</v>
      </c>
      <c r="E1884" t="s">
        <v>19</v>
      </c>
      <c r="F1884" t="s">
        <v>10</v>
      </c>
    </row>
    <row r="1885" spans="1:6" x14ac:dyDescent="0.3">
      <c r="A1885" t="s">
        <v>1908</v>
      </c>
      <c r="B1885" s="1">
        <v>46052.944444444445</v>
      </c>
      <c r="C1885" t="s">
        <v>47</v>
      </c>
      <c r="D1885" t="s">
        <v>8</v>
      </c>
      <c r="E1885" t="s">
        <v>31</v>
      </c>
      <c r="F1885" t="s">
        <v>53</v>
      </c>
    </row>
    <row r="1886" spans="1:6" x14ac:dyDescent="0.3">
      <c r="A1886" t="s">
        <v>1909</v>
      </c>
      <c r="B1886" s="1">
        <v>46091.793749999997</v>
      </c>
      <c r="C1886" t="s">
        <v>40</v>
      </c>
      <c r="D1886" t="s">
        <v>8</v>
      </c>
      <c r="E1886" t="s">
        <v>16</v>
      </c>
      <c r="F1886" t="s">
        <v>10</v>
      </c>
    </row>
    <row r="1887" spans="1:6" x14ac:dyDescent="0.3">
      <c r="A1887" t="s">
        <v>1910</v>
      </c>
      <c r="B1887" s="1">
        <v>46040.857638888891</v>
      </c>
      <c r="C1887" t="s">
        <v>47</v>
      </c>
      <c r="D1887" t="s">
        <v>18</v>
      </c>
      <c r="E1887" t="s">
        <v>16</v>
      </c>
      <c r="F1887" t="s">
        <v>10</v>
      </c>
    </row>
    <row r="1888" spans="1:6" x14ac:dyDescent="0.3">
      <c r="A1888" t="s">
        <v>1911</v>
      </c>
      <c r="B1888" s="1">
        <v>46100.539583333331</v>
      </c>
      <c r="C1888" t="s">
        <v>7</v>
      </c>
      <c r="D1888" t="s">
        <v>22</v>
      </c>
      <c r="E1888" t="s">
        <v>19</v>
      </c>
      <c r="F1888" t="s">
        <v>13</v>
      </c>
    </row>
    <row r="1889" spans="1:6" x14ac:dyDescent="0.3">
      <c r="A1889" t="s">
        <v>1912</v>
      </c>
      <c r="B1889" s="1">
        <v>46077.906944444447</v>
      </c>
      <c r="C1889" t="s">
        <v>7</v>
      </c>
      <c r="D1889" t="s">
        <v>22</v>
      </c>
      <c r="E1889" t="s">
        <v>19</v>
      </c>
      <c r="F1889" t="s">
        <v>13</v>
      </c>
    </row>
    <row r="1890" spans="1:6" x14ac:dyDescent="0.3">
      <c r="A1890" t="s">
        <v>1913</v>
      </c>
      <c r="B1890" s="1">
        <v>46089.482638888891</v>
      </c>
      <c r="C1890" t="s">
        <v>26</v>
      </c>
      <c r="D1890" t="s">
        <v>8</v>
      </c>
      <c r="E1890" t="s">
        <v>16</v>
      </c>
      <c r="F1890" t="s">
        <v>20</v>
      </c>
    </row>
    <row r="1891" spans="1:6" x14ac:dyDescent="0.3">
      <c r="A1891" t="s">
        <v>1914</v>
      </c>
      <c r="B1891" s="1">
        <v>46107.870138888888</v>
      </c>
      <c r="C1891" t="s">
        <v>40</v>
      </c>
      <c r="D1891" t="s">
        <v>8</v>
      </c>
      <c r="E1891" t="s">
        <v>16</v>
      </c>
      <c r="F1891" t="s">
        <v>20</v>
      </c>
    </row>
    <row r="1892" spans="1:6" x14ac:dyDescent="0.3">
      <c r="A1892" t="s">
        <v>1915</v>
      </c>
      <c r="B1892" s="1">
        <v>46058.804166666669</v>
      </c>
      <c r="C1892" t="s">
        <v>7</v>
      </c>
      <c r="D1892" t="s">
        <v>22</v>
      </c>
      <c r="E1892" t="s">
        <v>19</v>
      </c>
      <c r="F1892" t="s">
        <v>10</v>
      </c>
    </row>
    <row r="1893" spans="1:6" x14ac:dyDescent="0.3">
      <c r="A1893" t="s">
        <v>1916</v>
      </c>
      <c r="B1893" s="1">
        <v>46099.602777777778</v>
      </c>
      <c r="C1893" t="s">
        <v>7</v>
      </c>
      <c r="D1893" t="s">
        <v>18</v>
      </c>
      <c r="E1893" t="s">
        <v>19</v>
      </c>
      <c r="F1893" t="s">
        <v>20</v>
      </c>
    </row>
    <row r="1894" spans="1:6" x14ac:dyDescent="0.3">
      <c r="A1894" t="s">
        <v>1917</v>
      </c>
      <c r="B1894" s="1">
        <v>46090.15347222222</v>
      </c>
      <c r="C1894" t="s">
        <v>26</v>
      </c>
      <c r="D1894" t="s">
        <v>22</v>
      </c>
      <c r="E1894" t="s">
        <v>16</v>
      </c>
      <c r="F1894" t="s">
        <v>33</v>
      </c>
    </row>
    <row r="1895" spans="1:6" x14ac:dyDescent="0.3">
      <c r="A1895" t="s">
        <v>1918</v>
      </c>
      <c r="B1895" s="1">
        <v>46067.287499999999</v>
      </c>
      <c r="C1895" t="s">
        <v>7</v>
      </c>
      <c r="D1895" t="s">
        <v>22</v>
      </c>
      <c r="E1895" t="s">
        <v>9</v>
      </c>
      <c r="F1895" t="s">
        <v>10</v>
      </c>
    </row>
    <row r="1896" spans="1:6" x14ac:dyDescent="0.3">
      <c r="A1896" t="s">
        <v>1919</v>
      </c>
      <c r="B1896" s="1">
        <v>46044.740972222222</v>
      </c>
      <c r="C1896" t="s">
        <v>7</v>
      </c>
      <c r="D1896" t="s">
        <v>18</v>
      </c>
      <c r="E1896" t="s">
        <v>19</v>
      </c>
      <c r="F1896" t="s">
        <v>13</v>
      </c>
    </row>
    <row r="1897" spans="1:6" x14ac:dyDescent="0.3">
      <c r="A1897" t="s">
        <v>1920</v>
      </c>
      <c r="B1897" s="1">
        <v>46048.048611111109</v>
      </c>
      <c r="C1897" t="s">
        <v>47</v>
      </c>
      <c r="D1897" t="s">
        <v>18</v>
      </c>
      <c r="E1897" t="s">
        <v>9</v>
      </c>
      <c r="F1897" t="s">
        <v>13</v>
      </c>
    </row>
    <row r="1898" spans="1:6" x14ac:dyDescent="0.3">
      <c r="A1898" t="s">
        <v>1921</v>
      </c>
      <c r="B1898" s="1">
        <v>46032.288888888892</v>
      </c>
      <c r="C1898" t="s">
        <v>7</v>
      </c>
      <c r="D1898" t="s">
        <v>15</v>
      </c>
      <c r="E1898" t="s">
        <v>19</v>
      </c>
      <c r="F1898" t="s">
        <v>10</v>
      </c>
    </row>
    <row r="1899" spans="1:6" x14ac:dyDescent="0.3">
      <c r="A1899" t="s">
        <v>1922</v>
      </c>
      <c r="B1899" s="1">
        <v>46077.704861111109</v>
      </c>
      <c r="C1899" t="s">
        <v>35</v>
      </c>
      <c r="D1899" t="s">
        <v>15</v>
      </c>
      <c r="E1899" t="s">
        <v>9</v>
      </c>
      <c r="F1899" t="s">
        <v>33</v>
      </c>
    </row>
    <row r="1900" spans="1:6" x14ac:dyDescent="0.3">
      <c r="A1900" t="s">
        <v>1923</v>
      </c>
      <c r="B1900" s="1">
        <v>46036.164583333331</v>
      </c>
      <c r="C1900" t="s">
        <v>40</v>
      </c>
      <c r="D1900" t="s">
        <v>18</v>
      </c>
      <c r="E1900" t="s">
        <v>16</v>
      </c>
      <c r="F1900" t="s">
        <v>33</v>
      </c>
    </row>
    <row r="1901" spans="1:6" x14ac:dyDescent="0.3">
      <c r="A1901" t="s">
        <v>1924</v>
      </c>
      <c r="B1901" s="1">
        <v>46066.138888888891</v>
      </c>
      <c r="C1901" t="s">
        <v>26</v>
      </c>
      <c r="D1901" t="s">
        <v>15</v>
      </c>
      <c r="E1901" t="s">
        <v>16</v>
      </c>
      <c r="F1901" t="s">
        <v>10</v>
      </c>
    </row>
    <row r="1902" spans="1:6" x14ac:dyDescent="0.3">
      <c r="A1902" t="s">
        <v>1925</v>
      </c>
      <c r="B1902" s="1">
        <v>46113.824999999997</v>
      </c>
      <c r="C1902" t="s">
        <v>47</v>
      </c>
      <c r="D1902" t="s">
        <v>22</v>
      </c>
      <c r="E1902" t="s">
        <v>31</v>
      </c>
      <c r="F1902" t="s">
        <v>10</v>
      </c>
    </row>
    <row r="1903" spans="1:6" x14ac:dyDescent="0.3">
      <c r="A1903" t="s">
        <v>1926</v>
      </c>
      <c r="B1903" s="1">
        <v>46073.164583333331</v>
      </c>
      <c r="C1903" t="s">
        <v>7</v>
      </c>
      <c r="D1903" t="s">
        <v>15</v>
      </c>
      <c r="E1903" t="s">
        <v>19</v>
      </c>
      <c r="F1903" t="s">
        <v>10</v>
      </c>
    </row>
    <row r="1904" spans="1:6" x14ac:dyDescent="0.3">
      <c r="A1904" t="s">
        <v>1927</v>
      </c>
      <c r="B1904" s="1">
        <v>46035.922222222223</v>
      </c>
      <c r="C1904" t="s">
        <v>7</v>
      </c>
      <c r="D1904" t="s">
        <v>8</v>
      </c>
      <c r="E1904" t="s">
        <v>19</v>
      </c>
      <c r="F1904" t="s">
        <v>20</v>
      </c>
    </row>
    <row r="1905" spans="1:6" x14ac:dyDescent="0.3">
      <c r="A1905" t="s">
        <v>1928</v>
      </c>
      <c r="B1905" s="1">
        <v>46029.849305555559</v>
      </c>
      <c r="C1905" t="s">
        <v>26</v>
      </c>
      <c r="D1905" t="s">
        <v>8</v>
      </c>
      <c r="E1905" t="s">
        <v>31</v>
      </c>
      <c r="F1905" t="s">
        <v>10</v>
      </c>
    </row>
    <row r="1906" spans="1:6" x14ac:dyDescent="0.3">
      <c r="A1906" t="s">
        <v>1929</v>
      </c>
      <c r="B1906" s="1">
        <v>46107.184027777781</v>
      </c>
      <c r="C1906" t="s">
        <v>7</v>
      </c>
      <c r="D1906" t="s">
        <v>18</v>
      </c>
      <c r="E1906" t="s">
        <v>19</v>
      </c>
      <c r="F1906" t="s">
        <v>10</v>
      </c>
    </row>
    <row r="1907" spans="1:6" x14ac:dyDescent="0.3">
      <c r="A1907" t="s">
        <v>1930</v>
      </c>
      <c r="B1907" s="1">
        <v>46056.760416666664</v>
      </c>
      <c r="C1907" t="s">
        <v>35</v>
      </c>
      <c r="D1907" t="s">
        <v>8</v>
      </c>
      <c r="E1907" t="s">
        <v>9</v>
      </c>
      <c r="F1907" t="s">
        <v>13</v>
      </c>
    </row>
    <row r="1908" spans="1:6" x14ac:dyDescent="0.3">
      <c r="A1908" t="s">
        <v>1931</v>
      </c>
      <c r="B1908" s="1">
        <v>46036.884027777778</v>
      </c>
      <c r="C1908" t="s">
        <v>7</v>
      </c>
      <c r="D1908" t="s">
        <v>15</v>
      </c>
      <c r="E1908" t="s">
        <v>19</v>
      </c>
      <c r="F1908" t="s">
        <v>10</v>
      </c>
    </row>
    <row r="1909" spans="1:6" x14ac:dyDescent="0.3">
      <c r="A1909" t="s">
        <v>1932</v>
      </c>
      <c r="B1909" s="1">
        <v>46059.220138888886</v>
      </c>
      <c r="C1909" t="s">
        <v>26</v>
      </c>
      <c r="D1909" t="s">
        <v>15</v>
      </c>
      <c r="E1909" t="s">
        <v>16</v>
      </c>
      <c r="F1909" t="s">
        <v>20</v>
      </c>
    </row>
    <row r="1910" spans="1:6" x14ac:dyDescent="0.3">
      <c r="A1910" t="s">
        <v>1933</v>
      </c>
      <c r="B1910" s="1">
        <v>46053.935416666667</v>
      </c>
      <c r="C1910" t="s">
        <v>40</v>
      </c>
      <c r="D1910" t="s">
        <v>8</v>
      </c>
      <c r="E1910" t="s">
        <v>16</v>
      </c>
      <c r="F1910" t="s">
        <v>20</v>
      </c>
    </row>
    <row r="1911" spans="1:6" x14ac:dyDescent="0.3">
      <c r="A1911" t="s">
        <v>1934</v>
      </c>
      <c r="B1911" s="1">
        <v>46105.320833333331</v>
      </c>
      <c r="C1911" t="s">
        <v>47</v>
      </c>
      <c r="D1911" t="s">
        <v>22</v>
      </c>
      <c r="E1911" t="s">
        <v>16</v>
      </c>
      <c r="F1911" t="s">
        <v>20</v>
      </c>
    </row>
    <row r="1912" spans="1:6" x14ac:dyDescent="0.3">
      <c r="A1912" t="s">
        <v>1935</v>
      </c>
      <c r="B1912" s="1">
        <v>46059.247916666667</v>
      </c>
      <c r="C1912" t="s">
        <v>26</v>
      </c>
      <c r="D1912" t="s">
        <v>18</v>
      </c>
      <c r="E1912" t="s">
        <v>16</v>
      </c>
      <c r="F1912" t="s">
        <v>20</v>
      </c>
    </row>
    <row r="1913" spans="1:6" x14ac:dyDescent="0.3">
      <c r="A1913" t="s">
        <v>1936</v>
      </c>
      <c r="B1913" s="1">
        <v>46087.18472222222</v>
      </c>
      <c r="C1913" t="s">
        <v>7</v>
      </c>
      <c r="D1913" t="s">
        <v>18</v>
      </c>
      <c r="E1913" t="s">
        <v>19</v>
      </c>
      <c r="F1913" t="s">
        <v>10</v>
      </c>
    </row>
    <row r="1914" spans="1:6" x14ac:dyDescent="0.3">
      <c r="A1914" t="s">
        <v>1937</v>
      </c>
      <c r="B1914" s="1">
        <v>46029.480555555558</v>
      </c>
      <c r="C1914" t="s">
        <v>26</v>
      </c>
      <c r="D1914" t="s">
        <v>18</v>
      </c>
      <c r="E1914" t="s">
        <v>16</v>
      </c>
      <c r="F1914" t="s">
        <v>20</v>
      </c>
    </row>
    <row r="1915" spans="1:6" x14ac:dyDescent="0.3">
      <c r="A1915" t="s">
        <v>1938</v>
      </c>
      <c r="B1915" s="1">
        <v>46104.526388888888</v>
      </c>
      <c r="C1915" t="s">
        <v>26</v>
      </c>
      <c r="D1915" t="s">
        <v>15</v>
      </c>
      <c r="E1915" t="s">
        <v>16</v>
      </c>
      <c r="F1915" t="s">
        <v>10</v>
      </c>
    </row>
    <row r="1916" spans="1:6" x14ac:dyDescent="0.3">
      <c r="A1916" t="s">
        <v>1939</v>
      </c>
      <c r="B1916" s="1">
        <v>46049.881249999999</v>
      </c>
      <c r="C1916" t="s">
        <v>12</v>
      </c>
      <c r="D1916" t="s">
        <v>18</v>
      </c>
      <c r="E1916" t="s">
        <v>19</v>
      </c>
      <c r="F1916" t="s">
        <v>13</v>
      </c>
    </row>
    <row r="1917" spans="1:6" x14ac:dyDescent="0.3">
      <c r="A1917" t="s">
        <v>1940</v>
      </c>
      <c r="B1917" s="1">
        <v>46035.536111111112</v>
      </c>
      <c r="C1917" t="s">
        <v>26</v>
      </c>
      <c r="D1917" t="s">
        <v>18</v>
      </c>
      <c r="E1917" t="s">
        <v>16</v>
      </c>
      <c r="F1917" t="s">
        <v>10</v>
      </c>
    </row>
    <row r="1918" spans="1:6" x14ac:dyDescent="0.3">
      <c r="A1918" t="s">
        <v>1941</v>
      </c>
      <c r="B1918" s="1">
        <v>46103.958333333336</v>
      </c>
      <c r="C1918" t="s">
        <v>7</v>
      </c>
      <c r="D1918" t="s">
        <v>15</v>
      </c>
      <c r="E1918" t="s">
        <v>19</v>
      </c>
      <c r="F1918" t="s">
        <v>20</v>
      </c>
    </row>
    <row r="1919" spans="1:6" x14ac:dyDescent="0.3">
      <c r="A1919" t="s">
        <v>1942</v>
      </c>
      <c r="B1919" s="1">
        <v>46027.042361111111</v>
      </c>
      <c r="C1919" t="s">
        <v>7</v>
      </c>
      <c r="D1919" t="s">
        <v>15</v>
      </c>
      <c r="E1919" t="s">
        <v>19</v>
      </c>
      <c r="F1919" t="s">
        <v>10</v>
      </c>
    </row>
    <row r="1920" spans="1:6" x14ac:dyDescent="0.3">
      <c r="A1920" t="s">
        <v>1943</v>
      </c>
      <c r="B1920" s="1">
        <v>46060.430555555555</v>
      </c>
      <c r="C1920" t="s">
        <v>7</v>
      </c>
      <c r="D1920" t="s">
        <v>8</v>
      </c>
      <c r="E1920" t="s">
        <v>19</v>
      </c>
      <c r="F1920" t="s">
        <v>33</v>
      </c>
    </row>
    <row r="1921" spans="1:6" x14ac:dyDescent="0.3">
      <c r="A1921" t="s">
        <v>1944</v>
      </c>
      <c r="B1921" s="1">
        <v>46098.090277777781</v>
      </c>
      <c r="C1921" t="s">
        <v>7</v>
      </c>
      <c r="D1921" t="s">
        <v>22</v>
      </c>
      <c r="E1921" t="s">
        <v>19</v>
      </c>
      <c r="F1921" t="s">
        <v>20</v>
      </c>
    </row>
    <row r="1922" spans="1:6" x14ac:dyDescent="0.3">
      <c r="A1922" t="s">
        <v>1945</v>
      </c>
      <c r="B1922" s="1">
        <v>46086.775694444441</v>
      </c>
      <c r="C1922" t="s">
        <v>7</v>
      </c>
      <c r="D1922" t="s">
        <v>22</v>
      </c>
      <c r="E1922" t="s">
        <v>19</v>
      </c>
      <c r="F1922" t="s">
        <v>20</v>
      </c>
    </row>
    <row r="1923" spans="1:6" x14ac:dyDescent="0.3">
      <c r="A1923" t="s">
        <v>1946</v>
      </c>
      <c r="B1923" s="1">
        <v>46027.538194444445</v>
      </c>
      <c r="C1923" t="s">
        <v>40</v>
      </c>
      <c r="D1923" t="s">
        <v>22</v>
      </c>
      <c r="E1923" t="s">
        <v>16</v>
      </c>
      <c r="F1923" t="s">
        <v>10</v>
      </c>
    </row>
    <row r="1924" spans="1:6" x14ac:dyDescent="0.3">
      <c r="A1924" t="s">
        <v>1947</v>
      </c>
      <c r="B1924" s="1">
        <v>46072.137499999997</v>
      </c>
      <c r="C1924" t="s">
        <v>26</v>
      </c>
      <c r="D1924" t="s">
        <v>22</v>
      </c>
      <c r="E1924" t="s">
        <v>16</v>
      </c>
      <c r="F1924" t="s">
        <v>20</v>
      </c>
    </row>
    <row r="1925" spans="1:6" x14ac:dyDescent="0.3">
      <c r="A1925" t="s">
        <v>1948</v>
      </c>
      <c r="B1925" s="1">
        <v>46103.205555555556</v>
      </c>
      <c r="C1925" t="s">
        <v>7</v>
      </c>
      <c r="D1925" t="s">
        <v>8</v>
      </c>
      <c r="E1925" t="s">
        <v>19</v>
      </c>
      <c r="F1925" t="s">
        <v>10</v>
      </c>
    </row>
    <row r="1926" spans="1:6" x14ac:dyDescent="0.3">
      <c r="A1926" t="s">
        <v>1949</v>
      </c>
      <c r="B1926" s="1">
        <v>46043.627083333333</v>
      </c>
      <c r="C1926" t="s">
        <v>7</v>
      </c>
      <c r="D1926" t="s">
        <v>8</v>
      </c>
      <c r="E1926" t="s">
        <v>16</v>
      </c>
      <c r="F1926" t="s">
        <v>10</v>
      </c>
    </row>
    <row r="1927" spans="1:6" x14ac:dyDescent="0.3">
      <c r="A1927" t="s">
        <v>1950</v>
      </c>
      <c r="B1927" s="1">
        <v>46066.739583333336</v>
      </c>
      <c r="C1927" t="s">
        <v>7</v>
      </c>
      <c r="D1927" t="s">
        <v>18</v>
      </c>
      <c r="E1927" t="s">
        <v>19</v>
      </c>
      <c r="F1927" t="s">
        <v>10</v>
      </c>
    </row>
    <row r="1928" spans="1:6" x14ac:dyDescent="0.3">
      <c r="A1928" t="s">
        <v>1951</v>
      </c>
      <c r="B1928" s="1">
        <v>46096.117361111108</v>
      </c>
      <c r="C1928" t="s">
        <v>7</v>
      </c>
      <c r="D1928" t="s">
        <v>22</v>
      </c>
      <c r="E1928" t="s">
        <v>19</v>
      </c>
      <c r="F1928" t="s">
        <v>10</v>
      </c>
    </row>
    <row r="1929" spans="1:6" x14ac:dyDescent="0.3">
      <c r="A1929" t="s">
        <v>1952</v>
      </c>
      <c r="B1929" s="1">
        <v>46043.609027777777</v>
      </c>
      <c r="C1929" t="s">
        <v>35</v>
      </c>
      <c r="D1929" t="s">
        <v>18</v>
      </c>
      <c r="E1929" t="s">
        <v>9</v>
      </c>
      <c r="F1929" t="s">
        <v>10</v>
      </c>
    </row>
    <row r="1930" spans="1:6" x14ac:dyDescent="0.3">
      <c r="A1930" t="s">
        <v>1953</v>
      </c>
      <c r="B1930" s="1">
        <v>46067.711805555555</v>
      </c>
      <c r="C1930" t="s">
        <v>35</v>
      </c>
      <c r="D1930" t="s">
        <v>22</v>
      </c>
      <c r="E1930" t="s">
        <v>16</v>
      </c>
      <c r="F1930" t="s">
        <v>10</v>
      </c>
    </row>
    <row r="1931" spans="1:6" x14ac:dyDescent="0.3">
      <c r="A1931" t="s">
        <v>1954</v>
      </c>
      <c r="B1931" s="1">
        <v>46085.62777777778</v>
      </c>
      <c r="C1931" t="s">
        <v>7</v>
      </c>
      <c r="D1931" t="s">
        <v>22</v>
      </c>
      <c r="E1931" t="s">
        <v>19</v>
      </c>
      <c r="F1931" t="s">
        <v>13</v>
      </c>
    </row>
    <row r="1932" spans="1:6" x14ac:dyDescent="0.3">
      <c r="A1932" t="s">
        <v>1955</v>
      </c>
      <c r="B1932" s="1">
        <v>46051.810416666667</v>
      </c>
      <c r="C1932" t="s">
        <v>47</v>
      </c>
      <c r="D1932" t="s">
        <v>18</v>
      </c>
      <c r="E1932" t="s">
        <v>19</v>
      </c>
      <c r="F1932" t="s">
        <v>13</v>
      </c>
    </row>
    <row r="1933" spans="1:6" x14ac:dyDescent="0.3">
      <c r="A1933" t="s">
        <v>1956</v>
      </c>
      <c r="B1933" s="1">
        <v>46101.142361111109</v>
      </c>
      <c r="C1933" t="s">
        <v>40</v>
      </c>
      <c r="D1933" t="s">
        <v>22</v>
      </c>
      <c r="E1933" t="s">
        <v>16</v>
      </c>
      <c r="F1933" t="s">
        <v>33</v>
      </c>
    </row>
    <row r="1934" spans="1:6" x14ac:dyDescent="0.3">
      <c r="A1934" t="s">
        <v>1957</v>
      </c>
      <c r="B1934" s="1">
        <v>46028.862500000003</v>
      </c>
      <c r="C1934" t="s">
        <v>12</v>
      </c>
      <c r="D1934" t="s">
        <v>18</v>
      </c>
      <c r="E1934" t="s">
        <v>9</v>
      </c>
      <c r="F1934" t="s">
        <v>13</v>
      </c>
    </row>
    <row r="1935" spans="1:6" x14ac:dyDescent="0.3">
      <c r="A1935" t="s">
        <v>1958</v>
      </c>
      <c r="B1935" s="1">
        <v>46095.633333333331</v>
      </c>
      <c r="C1935" t="s">
        <v>7</v>
      </c>
      <c r="D1935" t="s">
        <v>15</v>
      </c>
      <c r="E1935" t="s">
        <v>16</v>
      </c>
      <c r="F1935" t="s">
        <v>20</v>
      </c>
    </row>
    <row r="1936" spans="1:6" x14ac:dyDescent="0.3">
      <c r="A1936" t="s">
        <v>1959</v>
      </c>
      <c r="B1936" s="1">
        <v>46089.704861111109</v>
      </c>
      <c r="C1936" t="s">
        <v>7</v>
      </c>
      <c r="D1936" t="s">
        <v>22</v>
      </c>
      <c r="E1936" t="s">
        <v>9</v>
      </c>
      <c r="F1936" t="s">
        <v>13</v>
      </c>
    </row>
    <row r="1937" spans="1:6" x14ac:dyDescent="0.3">
      <c r="A1937" t="s">
        <v>1960</v>
      </c>
      <c r="B1937" s="1">
        <v>46042.831944444442</v>
      </c>
      <c r="C1937" t="s">
        <v>47</v>
      </c>
      <c r="D1937" t="s">
        <v>8</v>
      </c>
      <c r="E1937" t="s">
        <v>16</v>
      </c>
      <c r="F1937" t="s">
        <v>13</v>
      </c>
    </row>
    <row r="1938" spans="1:6" x14ac:dyDescent="0.3">
      <c r="A1938" t="s">
        <v>1961</v>
      </c>
      <c r="B1938" s="1">
        <v>46075.353472222225</v>
      </c>
      <c r="C1938" t="s">
        <v>35</v>
      </c>
      <c r="D1938" t="s">
        <v>18</v>
      </c>
      <c r="E1938" t="s">
        <v>9</v>
      </c>
      <c r="F1938" t="s">
        <v>20</v>
      </c>
    </row>
    <row r="1939" spans="1:6" x14ac:dyDescent="0.3">
      <c r="A1939" t="s">
        <v>1962</v>
      </c>
      <c r="B1939" s="1">
        <v>46113.944444444445</v>
      </c>
      <c r="C1939" t="s">
        <v>26</v>
      </c>
      <c r="D1939" t="s">
        <v>8</v>
      </c>
      <c r="E1939" t="s">
        <v>9</v>
      </c>
      <c r="F1939" t="s">
        <v>20</v>
      </c>
    </row>
    <row r="1940" spans="1:6" x14ac:dyDescent="0.3">
      <c r="A1940" t="s">
        <v>1963</v>
      </c>
      <c r="B1940" s="1">
        <v>46075.75</v>
      </c>
      <c r="C1940" t="s">
        <v>7</v>
      </c>
      <c r="D1940" t="s">
        <v>8</v>
      </c>
      <c r="E1940" t="s">
        <v>19</v>
      </c>
      <c r="F1940" t="s">
        <v>20</v>
      </c>
    </row>
    <row r="1941" spans="1:6" x14ac:dyDescent="0.3">
      <c r="A1941" t="s">
        <v>1964</v>
      </c>
      <c r="B1941" s="1">
        <v>46064.537499999999</v>
      </c>
      <c r="C1941" t="s">
        <v>12</v>
      </c>
      <c r="D1941" t="s">
        <v>8</v>
      </c>
      <c r="E1941" t="s">
        <v>9</v>
      </c>
      <c r="F1941" t="s">
        <v>13</v>
      </c>
    </row>
    <row r="1942" spans="1:6" x14ac:dyDescent="0.3">
      <c r="A1942" t="s">
        <v>1965</v>
      </c>
      <c r="B1942" s="1">
        <v>46101.35</v>
      </c>
      <c r="C1942" t="s">
        <v>7</v>
      </c>
      <c r="D1942" t="s">
        <v>15</v>
      </c>
      <c r="E1942" t="s">
        <v>19</v>
      </c>
      <c r="F1942" t="s">
        <v>33</v>
      </c>
    </row>
    <row r="1943" spans="1:6" x14ac:dyDescent="0.3">
      <c r="A1943" t="s">
        <v>1966</v>
      </c>
      <c r="B1943" s="1">
        <v>46027.493055555555</v>
      </c>
      <c r="C1943" t="s">
        <v>40</v>
      </c>
      <c r="D1943" t="s">
        <v>22</v>
      </c>
      <c r="E1943" t="s">
        <v>16</v>
      </c>
      <c r="F1943" t="s">
        <v>33</v>
      </c>
    </row>
    <row r="1944" spans="1:6" x14ac:dyDescent="0.3">
      <c r="A1944" t="s">
        <v>1967</v>
      </c>
      <c r="B1944" s="1">
        <v>46092.000694444447</v>
      </c>
      <c r="C1944" t="s">
        <v>7</v>
      </c>
      <c r="D1944" t="s">
        <v>8</v>
      </c>
      <c r="E1944" t="s">
        <v>19</v>
      </c>
      <c r="F1944" t="s">
        <v>20</v>
      </c>
    </row>
    <row r="1945" spans="1:6" x14ac:dyDescent="0.3">
      <c r="A1945" t="s">
        <v>1968</v>
      </c>
      <c r="B1945" s="1">
        <v>46095.207638888889</v>
      </c>
      <c r="C1945" t="s">
        <v>7</v>
      </c>
      <c r="D1945" t="s">
        <v>15</v>
      </c>
      <c r="E1945" t="s">
        <v>19</v>
      </c>
      <c r="F1945" t="s">
        <v>20</v>
      </c>
    </row>
    <row r="1946" spans="1:6" x14ac:dyDescent="0.3">
      <c r="A1946" t="s">
        <v>1969</v>
      </c>
      <c r="B1946" s="1">
        <v>46077.506944444445</v>
      </c>
      <c r="C1946" t="s">
        <v>7</v>
      </c>
      <c r="D1946" t="s">
        <v>8</v>
      </c>
      <c r="E1946" t="s">
        <v>19</v>
      </c>
      <c r="F1946" t="s">
        <v>20</v>
      </c>
    </row>
    <row r="1947" spans="1:6" x14ac:dyDescent="0.3">
      <c r="A1947" t="s">
        <v>1970</v>
      </c>
      <c r="B1947" s="1">
        <v>46040.192361111112</v>
      </c>
      <c r="C1947" t="s">
        <v>40</v>
      </c>
      <c r="D1947" t="s">
        <v>15</v>
      </c>
      <c r="E1947" t="s">
        <v>16</v>
      </c>
      <c r="F1947" t="s">
        <v>10</v>
      </c>
    </row>
    <row r="1948" spans="1:6" x14ac:dyDescent="0.3">
      <c r="A1948" t="s">
        <v>1971</v>
      </c>
      <c r="B1948" s="1">
        <v>46073.712500000001</v>
      </c>
      <c r="C1948" t="s">
        <v>7</v>
      </c>
      <c r="D1948" t="s">
        <v>22</v>
      </c>
      <c r="E1948" t="s">
        <v>19</v>
      </c>
      <c r="F1948" t="s">
        <v>10</v>
      </c>
    </row>
    <row r="1949" spans="1:6" x14ac:dyDescent="0.3">
      <c r="A1949" t="s">
        <v>1972</v>
      </c>
      <c r="B1949" s="1">
        <v>46054.369444444441</v>
      </c>
      <c r="C1949" t="s">
        <v>35</v>
      </c>
      <c r="D1949" t="s">
        <v>8</v>
      </c>
      <c r="E1949" t="s">
        <v>16</v>
      </c>
      <c r="F1949" t="s">
        <v>13</v>
      </c>
    </row>
    <row r="1950" spans="1:6" x14ac:dyDescent="0.3">
      <c r="A1950" t="s">
        <v>1973</v>
      </c>
      <c r="B1950" s="1">
        <v>46057.722916666666</v>
      </c>
      <c r="C1950" t="s">
        <v>26</v>
      </c>
      <c r="D1950" t="s">
        <v>18</v>
      </c>
      <c r="E1950" t="s">
        <v>9</v>
      </c>
      <c r="F1950" t="s">
        <v>20</v>
      </c>
    </row>
    <row r="1951" spans="1:6" x14ac:dyDescent="0.3">
      <c r="A1951" t="s">
        <v>1974</v>
      </c>
      <c r="B1951" s="1">
        <v>46113.072916666664</v>
      </c>
      <c r="C1951" t="s">
        <v>12</v>
      </c>
      <c r="D1951" t="s">
        <v>18</v>
      </c>
      <c r="E1951" t="s">
        <v>16</v>
      </c>
      <c r="F1951" t="s">
        <v>10</v>
      </c>
    </row>
    <row r="1952" spans="1:6" x14ac:dyDescent="0.3">
      <c r="A1952" t="s">
        <v>1975</v>
      </c>
      <c r="B1952" s="1">
        <v>46105.786111111112</v>
      </c>
      <c r="C1952" t="s">
        <v>7</v>
      </c>
      <c r="D1952" t="s">
        <v>8</v>
      </c>
      <c r="E1952" t="s">
        <v>19</v>
      </c>
      <c r="F1952" t="s">
        <v>10</v>
      </c>
    </row>
    <row r="1953" spans="1:6" x14ac:dyDescent="0.3">
      <c r="A1953" t="s">
        <v>1976</v>
      </c>
      <c r="B1953" s="1">
        <v>46039.066666666666</v>
      </c>
      <c r="C1953" t="s">
        <v>47</v>
      </c>
      <c r="D1953" t="s">
        <v>15</v>
      </c>
      <c r="E1953" t="s">
        <v>16</v>
      </c>
      <c r="F1953" t="s">
        <v>10</v>
      </c>
    </row>
    <row r="1954" spans="1:6" x14ac:dyDescent="0.3">
      <c r="A1954" t="s">
        <v>1977</v>
      </c>
      <c r="B1954" s="1">
        <v>46025.35833333333</v>
      </c>
      <c r="C1954" t="s">
        <v>35</v>
      </c>
      <c r="D1954" t="s">
        <v>8</v>
      </c>
      <c r="E1954" t="s">
        <v>9</v>
      </c>
      <c r="F1954" t="s">
        <v>10</v>
      </c>
    </row>
    <row r="1955" spans="1:6" x14ac:dyDescent="0.3">
      <c r="A1955" t="s">
        <v>1978</v>
      </c>
      <c r="B1955" s="1">
        <v>46033.879166666666</v>
      </c>
      <c r="C1955" t="s">
        <v>26</v>
      </c>
      <c r="D1955" t="s">
        <v>15</v>
      </c>
      <c r="E1955" t="s">
        <v>19</v>
      </c>
      <c r="F1955" t="s">
        <v>20</v>
      </c>
    </row>
    <row r="1956" spans="1:6" x14ac:dyDescent="0.3">
      <c r="A1956" t="s">
        <v>1979</v>
      </c>
      <c r="B1956" s="1">
        <v>46040.257638888892</v>
      </c>
      <c r="C1956" t="s">
        <v>40</v>
      </c>
      <c r="D1956" t="s">
        <v>8</v>
      </c>
      <c r="E1956" t="s">
        <v>16</v>
      </c>
      <c r="F1956" t="s">
        <v>10</v>
      </c>
    </row>
    <row r="1957" spans="1:6" x14ac:dyDescent="0.3">
      <c r="A1957" t="s">
        <v>1980</v>
      </c>
      <c r="B1957" s="1">
        <v>46101.95416666667</v>
      </c>
      <c r="C1957" t="s">
        <v>7</v>
      </c>
      <c r="D1957" t="s">
        <v>18</v>
      </c>
      <c r="E1957" t="s">
        <v>19</v>
      </c>
      <c r="F1957" t="s">
        <v>10</v>
      </c>
    </row>
    <row r="1958" spans="1:6" x14ac:dyDescent="0.3">
      <c r="A1958" t="s">
        <v>1981</v>
      </c>
      <c r="B1958" s="1">
        <v>46027.37777777778</v>
      </c>
      <c r="C1958" t="s">
        <v>47</v>
      </c>
      <c r="D1958" t="s">
        <v>18</v>
      </c>
      <c r="E1958" t="s">
        <v>19</v>
      </c>
      <c r="F1958" t="s">
        <v>20</v>
      </c>
    </row>
    <row r="1959" spans="1:6" x14ac:dyDescent="0.3">
      <c r="A1959" t="s">
        <v>1982</v>
      </c>
      <c r="B1959" s="1">
        <v>46060.481249999997</v>
      </c>
      <c r="C1959" t="s">
        <v>7</v>
      </c>
      <c r="D1959" t="s">
        <v>8</v>
      </c>
      <c r="E1959" t="s">
        <v>19</v>
      </c>
      <c r="F1959" t="s">
        <v>20</v>
      </c>
    </row>
    <row r="1960" spans="1:6" x14ac:dyDescent="0.3">
      <c r="A1960" t="s">
        <v>1983</v>
      </c>
      <c r="B1960" s="1">
        <v>46033.606249999997</v>
      </c>
      <c r="C1960" t="s">
        <v>26</v>
      </c>
      <c r="D1960" t="s">
        <v>8</v>
      </c>
      <c r="E1960" t="s">
        <v>16</v>
      </c>
      <c r="F1960" t="s">
        <v>13</v>
      </c>
    </row>
    <row r="1961" spans="1:6" x14ac:dyDescent="0.3">
      <c r="A1961" t="s">
        <v>1984</v>
      </c>
      <c r="B1961" s="1">
        <v>46025.95416666667</v>
      </c>
      <c r="C1961" t="s">
        <v>26</v>
      </c>
      <c r="D1961" t="s">
        <v>15</v>
      </c>
      <c r="E1961" t="s">
        <v>19</v>
      </c>
      <c r="F1961" t="s">
        <v>10</v>
      </c>
    </row>
    <row r="1962" spans="1:6" x14ac:dyDescent="0.3">
      <c r="A1962" t="s">
        <v>1985</v>
      </c>
      <c r="B1962" s="1">
        <v>46093.124305555553</v>
      </c>
      <c r="C1962" t="s">
        <v>47</v>
      </c>
      <c r="D1962" t="s">
        <v>8</v>
      </c>
      <c r="E1962" t="s">
        <v>9</v>
      </c>
      <c r="F1962" t="s">
        <v>20</v>
      </c>
    </row>
    <row r="1963" spans="1:6" x14ac:dyDescent="0.3">
      <c r="A1963" t="s">
        <v>1986</v>
      </c>
      <c r="B1963" s="1">
        <v>46027.525000000001</v>
      </c>
      <c r="C1963" t="s">
        <v>40</v>
      </c>
      <c r="D1963" t="s">
        <v>22</v>
      </c>
      <c r="E1963" t="s">
        <v>16</v>
      </c>
      <c r="F1963" t="s">
        <v>20</v>
      </c>
    </row>
    <row r="1964" spans="1:6" x14ac:dyDescent="0.3">
      <c r="A1964" t="s">
        <v>1987</v>
      </c>
      <c r="B1964" s="1">
        <v>46027.879861111112</v>
      </c>
      <c r="C1964" t="s">
        <v>7</v>
      </c>
      <c r="D1964" t="s">
        <v>15</v>
      </c>
      <c r="E1964" t="s">
        <v>9</v>
      </c>
      <c r="F1964" t="s">
        <v>33</v>
      </c>
    </row>
    <row r="1965" spans="1:6" x14ac:dyDescent="0.3">
      <c r="A1965" t="s">
        <v>1988</v>
      </c>
      <c r="B1965" s="1">
        <v>46085.682638888888</v>
      </c>
      <c r="C1965" t="s">
        <v>26</v>
      </c>
      <c r="D1965" t="s">
        <v>18</v>
      </c>
      <c r="E1965" t="s">
        <v>9</v>
      </c>
      <c r="F1965" t="s">
        <v>20</v>
      </c>
    </row>
    <row r="1966" spans="1:6" x14ac:dyDescent="0.3">
      <c r="A1966" t="s">
        <v>1989</v>
      </c>
      <c r="B1966" s="1">
        <v>46034.381944444445</v>
      </c>
      <c r="C1966" t="s">
        <v>40</v>
      </c>
      <c r="D1966" t="s">
        <v>22</v>
      </c>
      <c r="E1966" t="s">
        <v>16</v>
      </c>
      <c r="F1966" t="s">
        <v>10</v>
      </c>
    </row>
    <row r="1967" spans="1:6" x14ac:dyDescent="0.3">
      <c r="A1967" t="s">
        <v>1990</v>
      </c>
      <c r="B1967" s="1">
        <v>46032.195138888892</v>
      </c>
      <c r="C1967" t="s">
        <v>40</v>
      </c>
      <c r="D1967" t="s">
        <v>8</v>
      </c>
      <c r="E1967" t="s">
        <v>16</v>
      </c>
      <c r="F1967" t="s">
        <v>33</v>
      </c>
    </row>
    <row r="1968" spans="1:6" x14ac:dyDescent="0.3">
      <c r="A1968" t="s">
        <v>1991</v>
      </c>
      <c r="B1968" s="1">
        <v>46046.061111111114</v>
      </c>
      <c r="C1968" t="s">
        <v>35</v>
      </c>
      <c r="D1968" t="s">
        <v>8</v>
      </c>
      <c r="E1968" t="s">
        <v>19</v>
      </c>
      <c r="F1968" t="s">
        <v>20</v>
      </c>
    </row>
    <row r="1969" spans="1:6" x14ac:dyDescent="0.3">
      <c r="A1969" t="s">
        <v>1992</v>
      </c>
      <c r="B1969" s="1">
        <v>46051.690972222219</v>
      </c>
      <c r="C1969" t="s">
        <v>7</v>
      </c>
      <c r="D1969" t="s">
        <v>15</v>
      </c>
      <c r="E1969" t="s">
        <v>19</v>
      </c>
      <c r="F1969" t="s">
        <v>20</v>
      </c>
    </row>
    <row r="1970" spans="1:6" x14ac:dyDescent="0.3">
      <c r="A1970" t="s">
        <v>1993</v>
      </c>
      <c r="B1970" s="1">
        <v>46098.090277777781</v>
      </c>
      <c r="C1970" t="s">
        <v>26</v>
      </c>
      <c r="D1970" t="s">
        <v>22</v>
      </c>
      <c r="E1970" t="s">
        <v>31</v>
      </c>
      <c r="F1970" t="s">
        <v>33</v>
      </c>
    </row>
    <row r="1971" spans="1:6" x14ac:dyDescent="0.3">
      <c r="A1971" t="s">
        <v>1994</v>
      </c>
      <c r="B1971" s="1">
        <v>46085.527083333334</v>
      </c>
      <c r="C1971" t="s">
        <v>47</v>
      </c>
      <c r="D1971" t="s">
        <v>18</v>
      </c>
      <c r="E1971" t="s">
        <v>31</v>
      </c>
      <c r="F1971" t="s">
        <v>10</v>
      </c>
    </row>
    <row r="1972" spans="1:6" x14ac:dyDescent="0.3">
      <c r="A1972" t="s">
        <v>1995</v>
      </c>
      <c r="B1972" s="1">
        <v>46096.173611111109</v>
      </c>
      <c r="C1972" t="s">
        <v>7</v>
      </c>
      <c r="D1972" t="s">
        <v>15</v>
      </c>
      <c r="E1972" t="s">
        <v>19</v>
      </c>
      <c r="F1972" t="s">
        <v>10</v>
      </c>
    </row>
    <row r="1973" spans="1:6" x14ac:dyDescent="0.3">
      <c r="A1973" t="s">
        <v>1996</v>
      </c>
      <c r="B1973" s="1">
        <v>46031.256249999999</v>
      </c>
      <c r="C1973" t="s">
        <v>26</v>
      </c>
      <c r="D1973" t="s">
        <v>15</v>
      </c>
      <c r="E1973" t="s">
        <v>9</v>
      </c>
      <c r="F1973" t="s">
        <v>20</v>
      </c>
    </row>
    <row r="1974" spans="1:6" x14ac:dyDescent="0.3">
      <c r="A1974" t="s">
        <v>1997</v>
      </c>
      <c r="B1974" s="1">
        <v>46100.856249999997</v>
      </c>
      <c r="C1974" t="s">
        <v>12</v>
      </c>
      <c r="D1974" t="s">
        <v>22</v>
      </c>
      <c r="E1974" t="s">
        <v>16</v>
      </c>
      <c r="F1974" t="s">
        <v>33</v>
      </c>
    </row>
    <row r="1975" spans="1:6" x14ac:dyDescent="0.3">
      <c r="A1975" t="s">
        <v>1998</v>
      </c>
      <c r="B1975" s="1">
        <v>46103.256944444445</v>
      </c>
      <c r="C1975" t="s">
        <v>40</v>
      </c>
      <c r="D1975" t="s">
        <v>22</v>
      </c>
      <c r="E1975" t="s">
        <v>16</v>
      </c>
      <c r="F1975" t="s">
        <v>10</v>
      </c>
    </row>
    <row r="1976" spans="1:6" x14ac:dyDescent="0.3">
      <c r="A1976" t="s">
        <v>1999</v>
      </c>
      <c r="B1976" s="1">
        <v>46103.788194444445</v>
      </c>
      <c r="C1976" t="s">
        <v>47</v>
      </c>
      <c r="D1976" t="s">
        <v>15</v>
      </c>
      <c r="E1976" t="s">
        <v>16</v>
      </c>
      <c r="F1976" t="s">
        <v>20</v>
      </c>
    </row>
    <row r="1977" spans="1:6" x14ac:dyDescent="0.3">
      <c r="A1977" t="s">
        <v>2000</v>
      </c>
      <c r="B1977" s="1">
        <v>46060.324305555558</v>
      </c>
      <c r="C1977" t="s">
        <v>26</v>
      </c>
      <c r="D1977" t="s">
        <v>8</v>
      </c>
      <c r="E1977" t="s">
        <v>19</v>
      </c>
      <c r="F1977" t="s">
        <v>10</v>
      </c>
    </row>
    <row r="1978" spans="1:6" x14ac:dyDescent="0.3">
      <c r="A1978" t="s">
        <v>2001</v>
      </c>
      <c r="B1978" s="1">
        <v>46075.499305555553</v>
      </c>
      <c r="C1978" t="s">
        <v>26</v>
      </c>
      <c r="D1978" t="s">
        <v>18</v>
      </c>
      <c r="E1978" t="s">
        <v>9</v>
      </c>
      <c r="F1978" t="s">
        <v>13</v>
      </c>
    </row>
    <row r="1979" spans="1:6" x14ac:dyDescent="0.3">
      <c r="A1979" t="s">
        <v>2002</v>
      </c>
      <c r="B1979" s="1">
        <v>46092.167361111111</v>
      </c>
      <c r="C1979" t="s">
        <v>7</v>
      </c>
      <c r="D1979" t="s">
        <v>15</v>
      </c>
      <c r="E1979" t="s">
        <v>19</v>
      </c>
      <c r="F1979" t="s">
        <v>13</v>
      </c>
    </row>
    <row r="1980" spans="1:6" x14ac:dyDescent="0.3">
      <c r="A1980" t="s">
        <v>2003</v>
      </c>
      <c r="B1980" s="1">
        <v>46069.707638888889</v>
      </c>
      <c r="C1980" t="s">
        <v>26</v>
      </c>
      <c r="D1980" t="s">
        <v>15</v>
      </c>
      <c r="E1980" t="s">
        <v>19</v>
      </c>
      <c r="F1980" t="s">
        <v>20</v>
      </c>
    </row>
    <row r="1981" spans="1:6" x14ac:dyDescent="0.3">
      <c r="A1981" t="s">
        <v>2004</v>
      </c>
      <c r="B1981" s="1">
        <v>46098.060416666667</v>
      </c>
      <c r="C1981" t="s">
        <v>7</v>
      </c>
      <c r="D1981" t="s">
        <v>22</v>
      </c>
      <c r="E1981" t="s">
        <v>16</v>
      </c>
      <c r="F1981" t="s">
        <v>10</v>
      </c>
    </row>
    <row r="1982" spans="1:6" x14ac:dyDescent="0.3">
      <c r="A1982" t="s">
        <v>2005</v>
      </c>
      <c r="B1982" s="1">
        <v>46080.418055555558</v>
      </c>
      <c r="C1982" t="s">
        <v>40</v>
      </c>
      <c r="D1982" t="s">
        <v>8</v>
      </c>
      <c r="E1982" t="s">
        <v>16</v>
      </c>
      <c r="F1982" t="s">
        <v>33</v>
      </c>
    </row>
    <row r="1983" spans="1:6" x14ac:dyDescent="0.3">
      <c r="A1983" t="s">
        <v>2006</v>
      </c>
      <c r="B1983" s="1">
        <v>46025.549305555556</v>
      </c>
      <c r="C1983" t="s">
        <v>40</v>
      </c>
      <c r="D1983" t="s">
        <v>15</v>
      </c>
      <c r="E1983" t="s">
        <v>16</v>
      </c>
      <c r="F1983" t="s">
        <v>13</v>
      </c>
    </row>
    <row r="1984" spans="1:6" x14ac:dyDescent="0.3">
      <c r="A1984" t="s">
        <v>2007</v>
      </c>
      <c r="B1984" s="1">
        <v>46030.59375</v>
      </c>
      <c r="C1984" t="s">
        <v>40</v>
      </c>
      <c r="D1984" t="s">
        <v>15</v>
      </c>
      <c r="E1984" t="s">
        <v>16</v>
      </c>
      <c r="F1984" t="s">
        <v>10</v>
      </c>
    </row>
    <row r="1985" spans="1:6" x14ac:dyDescent="0.3">
      <c r="A1985" t="s">
        <v>2008</v>
      </c>
      <c r="B1985" s="1">
        <v>46058.654861111114</v>
      </c>
      <c r="C1985" t="s">
        <v>35</v>
      </c>
      <c r="D1985" t="s">
        <v>22</v>
      </c>
      <c r="E1985" t="s">
        <v>9</v>
      </c>
      <c r="F1985" t="s">
        <v>20</v>
      </c>
    </row>
    <row r="1986" spans="1:6" x14ac:dyDescent="0.3">
      <c r="A1986" t="s">
        <v>2009</v>
      </c>
      <c r="B1986" s="1">
        <v>46095.04791666667</v>
      </c>
      <c r="C1986" t="s">
        <v>7</v>
      </c>
      <c r="D1986" t="s">
        <v>22</v>
      </c>
      <c r="E1986" t="s">
        <v>19</v>
      </c>
      <c r="F1986" t="s">
        <v>10</v>
      </c>
    </row>
    <row r="1987" spans="1:6" x14ac:dyDescent="0.3">
      <c r="A1987" t="s">
        <v>2010</v>
      </c>
      <c r="B1987" s="1">
        <v>46075.426388888889</v>
      </c>
      <c r="C1987" t="s">
        <v>12</v>
      </c>
      <c r="D1987" t="s">
        <v>18</v>
      </c>
      <c r="E1987" t="s">
        <v>31</v>
      </c>
      <c r="F1987" t="s">
        <v>33</v>
      </c>
    </row>
    <row r="1988" spans="1:6" x14ac:dyDescent="0.3">
      <c r="A1988" t="s">
        <v>2011</v>
      </c>
      <c r="B1988" s="1">
        <v>46024.700694444444</v>
      </c>
      <c r="C1988" t="s">
        <v>7</v>
      </c>
      <c r="D1988" t="s">
        <v>8</v>
      </c>
      <c r="E1988" t="s">
        <v>19</v>
      </c>
      <c r="F1988" t="s">
        <v>20</v>
      </c>
    </row>
    <row r="1989" spans="1:6" x14ac:dyDescent="0.3">
      <c r="A1989" t="s">
        <v>2012</v>
      </c>
      <c r="B1989" s="1">
        <v>46111.746527777781</v>
      </c>
      <c r="C1989" t="s">
        <v>40</v>
      </c>
      <c r="D1989" t="s">
        <v>8</v>
      </c>
      <c r="E1989" t="s">
        <v>16</v>
      </c>
      <c r="F1989" t="s">
        <v>20</v>
      </c>
    </row>
    <row r="1990" spans="1:6" x14ac:dyDescent="0.3">
      <c r="A1990" t="s">
        <v>2013</v>
      </c>
      <c r="B1990" s="1">
        <v>46092.582638888889</v>
      </c>
      <c r="C1990" t="s">
        <v>12</v>
      </c>
      <c r="D1990" t="s">
        <v>15</v>
      </c>
      <c r="E1990" t="s">
        <v>16</v>
      </c>
      <c r="F1990" t="s">
        <v>33</v>
      </c>
    </row>
    <row r="1991" spans="1:6" x14ac:dyDescent="0.3">
      <c r="A1991" t="s">
        <v>2014</v>
      </c>
      <c r="B1991" s="1">
        <v>46103.065972222219</v>
      </c>
      <c r="C1991" t="s">
        <v>7</v>
      </c>
      <c r="D1991" t="s">
        <v>22</v>
      </c>
      <c r="E1991" t="s">
        <v>19</v>
      </c>
      <c r="F1991" t="s">
        <v>33</v>
      </c>
    </row>
    <row r="1992" spans="1:6" x14ac:dyDescent="0.3">
      <c r="A1992" t="s">
        <v>2015</v>
      </c>
      <c r="B1992" s="1">
        <v>46074.990972222222</v>
      </c>
      <c r="C1992" t="s">
        <v>7</v>
      </c>
      <c r="D1992" t="s">
        <v>8</v>
      </c>
      <c r="E1992" t="s">
        <v>19</v>
      </c>
      <c r="F1992" t="s">
        <v>10</v>
      </c>
    </row>
    <row r="1993" spans="1:6" x14ac:dyDescent="0.3">
      <c r="A1993" t="s">
        <v>2016</v>
      </c>
      <c r="B1993" s="1">
        <v>46030.67291666667</v>
      </c>
      <c r="C1993" t="s">
        <v>7</v>
      </c>
      <c r="D1993" t="s">
        <v>15</v>
      </c>
      <c r="E1993" t="s">
        <v>19</v>
      </c>
      <c r="F1993" t="s">
        <v>10</v>
      </c>
    </row>
    <row r="1994" spans="1:6" x14ac:dyDescent="0.3">
      <c r="A1994" t="s">
        <v>2017</v>
      </c>
      <c r="B1994" s="1">
        <v>46030.193055555559</v>
      </c>
      <c r="C1994" t="s">
        <v>7</v>
      </c>
      <c r="D1994" t="s">
        <v>15</v>
      </c>
      <c r="E1994" t="s">
        <v>19</v>
      </c>
      <c r="F1994" t="s">
        <v>13</v>
      </c>
    </row>
    <row r="1995" spans="1:6" x14ac:dyDescent="0.3">
      <c r="A1995" t="s">
        <v>2018</v>
      </c>
      <c r="B1995" s="1">
        <v>46068.300694444442</v>
      </c>
      <c r="C1995" t="s">
        <v>7</v>
      </c>
      <c r="D1995" t="s">
        <v>22</v>
      </c>
      <c r="E1995" t="s">
        <v>19</v>
      </c>
      <c r="F1995" t="s">
        <v>33</v>
      </c>
    </row>
    <row r="1996" spans="1:6" x14ac:dyDescent="0.3">
      <c r="A1996" t="s">
        <v>2019</v>
      </c>
      <c r="B1996" s="1">
        <v>46097.316666666666</v>
      </c>
      <c r="C1996" t="s">
        <v>40</v>
      </c>
      <c r="D1996" t="s">
        <v>15</v>
      </c>
      <c r="E1996" t="s">
        <v>16</v>
      </c>
      <c r="F1996" t="s">
        <v>20</v>
      </c>
    </row>
    <row r="1997" spans="1:6" x14ac:dyDescent="0.3">
      <c r="A1997" t="s">
        <v>2020</v>
      </c>
      <c r="B1997" s="1">
        <v>46036.884722222225</v>
      </c>
      <c r="C1997" t="s">
        <v>7</v>
      </c>
      <c r="D1997" t="s">
        <v>15</v>
      </c>
      <c r="E1997" t="s">
        <v>19</v>
      </c>
      <c r="F1997" t="s">
        <v>10</v>
      </c>
    </row>
    <row r="1998" spans="1:6" x14ac:dyDescent="0.3">
      <c r="A1998" t="s">
        <v>2021</v>
      </c>
      <c r="B1998" s="1">
        <v>46049.95208333333</v>
      </c>
      <c r="C1998" t="s">
        <v>7</v>
      </c>
      <c r="D1998" t="s">
        <v>15</v>
      </c>
      <c r="E1998" t="s">
        <v>19</v>
      </c>
      <c r="F1998" t="s">
        <v>10</v>
      </c>
    </row>
    <row r="1999" spans="1:6" x14ac:dyDescent="0.3">
      <c r="A1999" t="s">
        <v>2022</v>
      </c>
      <c r="B1999" s="1">
        <v>46058.694444444445</v>
      </c>
      <c r="C1999" t="s">
        <v>26</v>
      </c>
      <c r="D1999" t="s">
        <v>8</v>
      </c>
      <c r="E1999" t="s">
        <v>19</v>
      </c>
      <c r="F1999" t="s">
        <v>20</v>
      </c>
    </row>
    <row r="2000" spans="1:6" x14ac:dyDescent="0.3">
      <c r="A2000" t="s">
        <v>2023</v>
      </c>
      <c r="B2000" s="1">
        <v>46049.431250000001</v>
      </c>
      <c r="C2000" t="s">
        <v>7</v>
      </c>
      <c r="D2000" t="s">
        <v>8</v>
      </c>
      <c r="E2000" t="s">
        <v>19</v>
      </c>
      <c r="F2000" t="s">
        <v>10</v>
      </c>
    </row>
    <row r="2001" spans="1:6" x14ac:dyDescent="0.3">
      <c r="A2001" t="s">
        <v>2024</v>
      </c>
      <c r="B2001" s="1">
        <v>46096.512499999997</v>
      </c>
      <c r="C2001" t="s">
        <v>7</v>
      </c>
      <c r="D2001" t="s">
        <v>22</v>
      </c>
      <c r="E2001" t="s">
        <v>19</v>
      </c>
      <c r="F2001" t="s">
        <v>10</v>
      </c>
    </row>
    <row r="2002" spans="1:6" x14ac:dyDescent="0.3">
      <c r="A2002" t="s">
        <v>2025</v>
      </c>
      <c r="B2002" s="1">
        <v>46088.195833333331</v>
      </c>
      <c r="C2002" t="s">
        <v>7</v>
      </c>
      <c r="D2002" t="s">
        <v>15</v>
      </c>
      <c r="E2002" t="s">
        <v>19</v>
      </c>
      <c r="F2002" t="s">
        <v>13</v>
      </c>
    </row>
    <row r="2003" spans="1:6" x14ac:dyDescent="0.3">
      <c r="A2003" t="s">
        <v>2026</v>
      </c>
      <c r="B2003" s="1">
        <v>46023.447916666664</v>
      </c>
      <c r="C2003" t="s">
        <v>26</v>
      </c>
      <c r="D2003" t="s">
        <v>15</v>
      </c>
      <c r="E2003" t="s">
        <v>19</v>
      </c>
      <c r="F2003" t="s">
        <v>13</v>
      </c>
    </row>
    <row r="2004" spans="1:6" x14ac:dyDescent="0.3">
      <c r="A2004" t="s">
        <v>2027</v>
      </c>
      <c r="B2004" s="1">
        <v>46060.98333333333</v>
      </c>
      <c r="C2004" t="s">
        <v>7</v>
      </c>
      <c r="D2004" t="s">
        <v>22</v>
      </c>
      <c r="E2004" t="s">
        <v>19</v>
      </c>
      <c r="F2004" t="s">
        <v>10</v>
      </c>
    </row>
    <row r="2005" spans="1:6" x14ac:dyDescent="0.3">
      <c r="A2005" t="s">
        <v>2028</v>
      </c>
      <c r="B2005" s="1">
        <v>46080.320138888892</v>
      </c>
      <c r="C2005" t="s">
        <v>35</v>
      </c>
      <c r="D2005" t="s">
        <v>15</v>
      </c>
      <c r="E2005" t="s">
        <v>19</v>
      </c>
      <c r="F2005" t="s">
        <v>20</v>
      </c>
    </row>
    <row r="2006" spans="1:6" x14ac:dyDescent="0.3">
      <c r="A2006" t="s">
        <v>2029</v>
      </c>
      <c r="B2006" s="1">
        <v>46039.30972222222</v>
      </c>
      <c r="C2006" t="s">
        <v>7</v>
      </c>
      <c r="D2006" t="s">
        <v>8</v>
      </c>
      <c r="E2006" t="s">
        <v>19</v>
      </c>
      <c r="F2006" t="s">
        <v>13</v>
      </c>
    </row>
    <row r="2007" spans="1:6" x14ac:dyDescent="0.3">
      <c r="A2007" t="s">
        <v>2030</v>
      </c>
      <c r="B2007" s="1">
        <v>46111.845833333333</v>
      </c>
      <c r="C2007" t="s">
        <v>40</v>
      </c>
      <c r="D2007" t="s">
        <v>22</v>
      </c>
      <c r="E2007" t="s">
        <v>16</v>
      </c>
      <c r="F2007" t="s">
        <v>13</v>
      </c>
    </row>
    <row r="2008" spans="1:6" x14ac:dyDescent="0.3">
      <c r="A2008" t="s">
        <v>2031</v>
      </c>
      <c r="B2008" s="1">
        <v>46044.709722222222</v>
      </c>
      <c r="C2008" t="s">
        <v>7</v>
      </c>
      <c r="D2008" t="s">
        <v>22</v>
      </c>
      <c r="E2008" t="s">
        <v>31</v>
      </c>
      <c r="F2008" t="s">
        <v>10</v>
      </c>
    </row>
    <row r="2009" spans="1:6" x14ac:dyDescent="0.3">
      <c r="A2009" t="s">
        <v>2032</v>
      </c>
      <c r="B2009" s="1">
        <v>46069.043055555558</v>
      </c>
      <c r="C2009" t="s">
        <v>7</v>
      </c>
      <c r="D2009" t="s">
        <v>22</v>
      </c>
      <c r="E2009" t="s">
        <v>19</v>
      </c>
      <c r="F2009" t="s">
        <v>10</v>
      </c>
    </row>
    <row r="2010" spans="1:6" x14ac:dyDescent="0.3">
      <c r="A2010" t="s">
        <v>2033</v>
      </c>
      <c r="B2010" s="1">
        <v>46027.883333333331</v>
      </c>
      <c r="C2010" t="s">
        <v>7</v>
      </c>
      <c r="D2010" t="s">
        <v>8</v>
      </c>
      <c r="E2010" t="s">
        <v>19</v>
      </c>
      <c r="F2010" t="s">
        <v>10</v>
      </c>
    </row>
    <row r="2011" spans="1:6" x14ac:dyDescent="0.3">
      <c r="A2011" t="s">
        <v>2034</v>
      </c>
      <c r="B2011" s="1">
        <v>46095.796527777777</v>
      </c>
      <c r="C2011" t="s">
        <v>7</v>
      </c>
      <c r="D2011" t="s">
        <v>15</v>
      </c>
      <c r="E2011" t="s">
        <v>19</v>
      </c>
      <c r="F2011" t="s">
        <v>10</v>
      </c>
    </row>
    <row r="2012" spans="1:6" x14ac:dyDescent="0.3">
      <c r="A2012" t="s">
        <v>2035</v>
      </c>
      <c r="B2012" s="1">
        <v>46089.988888888889</v>
      </c>
      <c r="C2012" t="s">
        <v>7</v>
      </c>
      <c r="D2012" t="s">
        <v>8</v>
      </c>
      <c r="E2012" t="s">
        <v>19</v>
      </c>
      <c r="F2012" t="s">
        <v>20</v>
      </c>
    </row>
    <row r="2013" spans="1:6" x14ac:dyDescent="0.3">
      <c r="A2013" t="s">
        <v>2036</v>
      </c>
      <c r="B2013" s="1">
        <v>46053.396527777775</v>
      </c>
      <c r="C2013" t="s">
        <v>47</v>
      </c>
      <c r="D2013" t="s">
        <v>18</v>
      </c>
      <c r="E2013" t="s">
        <v>31</v>
      </c>
      <c r="F2013" t="s">
        <v>33</v>
      </c>
    </row>
    <row r="2014" spans="1:6" x14ac:dyDescent="0.3">
      <c r="A2014" t="s">
        <v>2037</v>
      </c>
      <c r="B2014" s="1">
        <v>46027.650694444441</v>
      </c>
      <c r="C2014" t="s">
        <v>7</v>
      </c>
      <c r="D2014" t="s">
        <v>15</v>
      </c>
      <c r="E2014" t="s">
        <v>19</v>
      </c>
      <c r="F2014" t="s">
        <v>20</v>
      </c>
    </row>
    <row r="2015" spans="1:6" x14ac:dyDescent="0.3">
      <c r="A2015" t="s">
        <v>2038</v>
      </c>
      <c r="B2015" s="1">
        <v>46096.02847222222</v>
      </c>
      <c r="C2015" t="s">
        <v>47</v>
      </c>
      <c r="D2015" t="s">
        <v>22</v>
      </c>
      <c r="E2015" t="s">
        <v>16</v>
      </c>
      <c r="F2015" t="s">
        <v>13</v>
      </c>
    </row>
    <row r="2016" spans="1:6" x14ac:dyDescent="0.3">
      <c r="A2016" t="s">
        <v>2039</v>
      </c>
      <c r="B2016" s="1">
        <v>46023.144444444442</v>
      </c>
      <c r="C2016" t="s">
        <v>7</v>
      </c>
      <c r="D2016" t="s">
        <v>15</v>
      </c>
      <c r="E2016" t="s">
        <v>19</v>
      </c>
      <c r="F2016" t="s">
        <v>20</v>
      </c>
    </row>
    <row r="2017" spans="1:6" x14ac:dyDescent="0.3">
      <c r="A2017" t="s">
        <v>2040</v>
      </c>
      <c r="B2017" s="1">
        <v>46039.953472222223</v>
      </c>
      <c r="C2017" t="s">
        <v>7</v>
      </c>
      <c r="D2017" t="s">
        <v>15</v>
      </c>
      <c r="E2017" t="s">
        <v>19</v>
      </c>
      <c r="F2017" t="s">
        <v>10</v>
      </c>
    </row>
    <row r="2018" spans="1:6" x14ac:dyDescent="0.3">
      <c r="A2018" t="s">
        <v>2041</v>
      </c>
      <c r="B2018" s="1">
        <v>46096.865972222222</v>
      </c>
      <c r="C2018" t="s">
        <v>26</v>
      </c>
      <c r="D2018" t="s">
        <v>22</v>
      </c>
      <c r="E2018" t="s">
        <v>16</v>
      </c>
      <c r="F2018" t="s">
        <v>13</v>
      </c>
    </row>
    <row r="2019" spans="1:6" x14ac:dyDescent="0.3">
      <c r="A2019" t="s">
        <v>2042</v>
      </c>
      <c r="B2019" s="1">
        <v>46044.956250000003</v>
      </c>
      <c r="C2019" t="s">
        <v>7</v>
      </c>
      <c r="D2019" t="s">
        <v>15</v>
      </c>
      <c r="E2019" t="s">
        <v>19</v>
      </c>
      <c r="F2019" t="s">
        <v>10</v>
      </c>
    </row>
    <row r="2020" spans="1:6" x14ac:dyDescent="0.3">
      <c r="A2020" t="s">
        <v>2043</v>
      </c>
      <c r="B2020" s="1">
        <v>46039.272222222222</v>
      </c>
      <c r="C2020" t="s">
        <v>26</v>
      </c>
      <c r="D2020" t="s">
        <v>18</v>
      </c>
      <c r="E2020" t="s">
        <v>19</v>
      </c>
      <c r="F2020" t="s">
        <v>10</v>
      </c>
    </row>
    <row r="2021" spans="1:6" x14ac:dyDescent="0.3">
      <c r="A2021" t="s">
        <v>2044</v>
      </c>
      <c r="B2021" s="1">
        <v>46042.804861111108</v>
      </c>
      <c r="C2021" t="s">
        <v>40</v>
      </c>
      <c r="D2021" t="s">
        <v>18</v>
      </c>
      <c r="E2021" t="s">
        <v>16</v>
      </c>
      <c r="F2021" t="s">
        <v>20</v>
      </c>
    </row>
    <row r="2022" spans="1:6" x14ac:dyDescent="0.3">
      <c r="A2022" t="s">
        <v>2045</v>
      </c>
      <c r="B2022" s="1">
        <v>46089.361111111109</v>
      </c>
      <c r="C2022" t="s">
        <v>7</v>
      </c>
      <c r="D2022" t="s">
        <v>18</v>
      </c>
      <c r="E2022" t="s">
        <v>19</v>
      </c>
      <c r="F2022" t="s">
        <v>10</v>
      </c>
    </row>
    <row r="2023" spans="1:6" x14ac:dyDescent="0.3">
      <c r="A2023" t="s">
        <v>2046</v>
      </c>
      <c r="B2023" s="1">
        <v>46111.582638888889</v>
      </c>
      <c r="C2023" t="s">
        <v>7</v>
      </c>
      <c r="D2023" t="s">
        <v>8</v>
      </c>
      <c r="E2023" t="s">
        <v>31</v>
      </c>
      <c r="F2023" t="s">
        <v>20</v>
      </c>
    </row>
    <row r="2024" spans="1:6" x14ac:dyDescent="0.3">
      <c r="A2024" t="s">
        <v>2047</v>
      </c>
      <c r="B2024" s="1">
        <v>46030.214583333334</v>
      </c>
      <c r="C2024" t="s">
        <v>7</v>
      </c>
      <c r="D2024" t="s">
        <v>22</v>
      </c>
      <c r="E2024" t="s">
        <v>19</v>
      </c>
      <c r="F2024" t="s">
        <v>10</v>
      </c>
    </row>
    <row r="2025" spans="1:6" x14ac:dyDescent="0.3">
      <c r="A2025" t="s">
        <v>2048</v>
      </c>
      <c r="B2025" s="1">
        <v>46036.081944444442</v>
      </c>
      <c r="C2025" t="s">
        <v>7</v>
      </c>
      <c r="D2025" t="s">
        <v>22</v>
      </c>
      <c r="E2025" t="s">
        <v>19</v>
      </c>
      <c r="F2025" t="s">
        <v>20</v>
      </c>
    </row>
    <row r="2026" spans="1:6" x14ac:dyDescent="0.3">
      <c r="A2026" t="s">
        <v>2049</v>
      </c>
      <c r="B2026" s="1">
        <v>46061.202777777777</v>
      </c>
      <c r="C2026" t="s">
        <v>7</v>
      </c>
      <c r="D2026" t="s">
        <v>18</v>
      </c>
      <c r="E2026" t="s">
        <v>19</v>
      </c>
      <c r="F2026" t="s">
        <v>10</v>
      </c>
    </row>
    <row r="2027" spans="1:6" x14ac:dyDescent="0.3">
      <c r="A2027" t="s">
        <v>2050</v>
      </c>
      <c r="B2027" s="1">
        <v>46083.195833333331</v>
      </c>
      <c r="C2027" t="s">
        <v>7</v>
      </c>
      <c r="D2027" t="s">
        <v>15</v>
      </c>
      <c r="E2027" t="s">
        <v>19</v>
      </c>
      <c r="F2027" t="s">
        <v>33</v>
      </c>
    </row>
    <row r="2028" spans="1:6" x14ac:dyDescent="0.3">
      <c r="A2028" t="s">
        <v>2051</v>
      </c>
      <c r="B2028" s="1">
        <v>46030.190972222219</v>
      </c>
      <c r="C2028" t="s">
        <v>35</v>
      </c>
      <c r="D2028" t="s">
        <v>15</v>
      </c>
      <c r="E2028" t="s">
        <v>31</v>
      </c>
      <c r="F2028" t="s">
        <v>13</v>
      </c>
    </row>
    <row r="2029" spans="1:6" x14ac:dyDescent="0.3">
      <c r="A2029" t="s">
        <v>2052</v>
      </c>
      <c r="B2029" s="1">
        <v>46109.650694444441</v>
      </c>
      <c r="C2029" t="s">
        <v>7</v>
      </c>
      <c r="D2029" t="s">
        <v>18</v>
      </c>
      <c r="E2029" t="s">
        <v>9</v>
      </c>
      <c r="F2029" t="s">
        <v>10</v>
      </c>
    </row>
    <row r="2030" spans="1:6" x14ac:dyDescent="0.3">
      <c r="A2030" t="s">
        <v>2053</v>
      </c>
      <c r="B2030" s="1">
        <v>46050.995138888888</v>
      </c>
      <c r="C2030" t="s">
        <v>26</v>
      </c>
      <c r="D2030" t="s">
        <v>18</v>
      </c>
      <c r="E2030" t="s">
        <v>16</v>
      </c>
      <c r="F2030" t="s">
        <v>10</v>
      </c>
    </row>
    <row r="2031" spans="1:6" x14ac:dyDescent="0.3">
      <c r="A2031" t="s">
        <v>2054</v>
      </c>
      <c r="B2031" s="1">
        <v>46047.710416666669</v>
      </c>
      <c r="C2031" t="s">
        <v>26</v>
      </c>
      <c r="D2031" t="s">
        <v>18</v>
      </c>
      <c r="E2031" t="s">
        <v>19</v>
      </c>
      <c r="F2031" t="s">
        <v>33</v>
      </c>
    </row>
    <row r="2032" spans="1:6" x14ac:dyDescent="0.3">
      <c r="A2032" t="s">
        <v>2055</v>
      </c>
      <c r="B2032" s="1">
        <v>46077.406944444447</v>
      </c>
      <c r="C2032" t="s">
        <v>7</v>
      </c>
      <c r="D2032" t="s">
        <v>8</v>
      </c>
      <c r="E2032" t="s">
        <v>19</v>
      </c>
      <c r="F2032" t="s">
        <v>10</v>
      </c>
    </row>
    <row r="2033" spans="1:6" x14ac:dyDescent="0.3">
      <c r="A2033" t="s">
        <v>2056</v>
      </c>
      <c r="B2033" s="1">
        <v>46075.134027777778</v>
      </c>
      <c r="C2033" t="s">
        <v>47</v>
      </c>
      <c r="D2033" t="s">
        <v>15</v>
      </c>
      <c r="E2033" t="s">
        <v>16</v>
      </c>
      <c r="F2033" t="s">
        <v>10</v>
      </c>
    </row>
    <row r="2034" spans="1:6" x14ac:dyDescent="0.3">
      <c r="A2034" t="s">
        <v>2057</v>
      </c>
      <c r="B2034" s="1">
        <v>46033.878472222219</v>
      </c>
      <c r="C2034" t="s">
        <v>35</v>
      </c>
      <c r="D2034" t="s">
        <v>8</v>
      </c>
      <c r="E2034" t="s">
        <v>16</v>
      </c>
      <c r="F2034" t="s">
        <v>13</v>
      </c>
    </row>
    <row r="2035" spans="1:6" x14ac:dyDescent="0.3">
      <c r="A2035" t="s">
        <v>2058</v>
      </c>
      <c r="B2035" s="1">
        <v>46049.388194444444</v>
      </c>
      <c r="C2035" t="s">
        <v>26</v>
      </c>
      <c r="D2035" t="s">
        <v>8</v>
      </c>
      <c r="E2035" t="s">
        <v>19</v>
      </c>
      <c r="F2035" t="s">
        <v>10</v>
      </c>
    </row>
    <row r="2036" spans="1:6" x14ac:dyDescent="0.3">
      <c r="A2036" t="s">
        <v>2059</v>
      </c>
      <c r="B2036" s="1">
        <v>46106.101388888892</v>
      </c>
      <c r="C2036" t="s">
        <v>7</v>
      </c>
      <c r="D2036" t="s">
        <v>18</v>
      </c>
      <c r="E2036" t="s">
        <v>19</v>
      </c>
      <c r="F2036" t="s">
        <v>10</v>
      </c>
    </row>
    <row r="2037" spans="1:6" x14ac:dyDescent="0.3">
      <c r="A2037" t="s">
        <v>2060</v>
      </c>
      <c r="B2037" s="1">
        <v>46060.008333333331</v>
      </c>
      <c r="C2037" t="s">
        <v>7</v>
      </c>
      <c r="D2037" t="s">
        <v>8</v>
      </c>
      <c r="E2037" t="s">
        <v>31</v>
      </c>
      <c r="F2037" t="s">
        <v>13</v>
      </c>
    </row>
    <row r="2038" spans="1:6" x14ac:dyDescent="0.3">
      <c r="A2038" t="s">
        <v>2061</v>
      </c>
      <c r="B2038" s="1">
        <v>46106.996527777781</v>
      </c>
      <c r="C2038" t="s">
        <v>40</v>
      </c>
      <c r="D2038" t="s">
        <v>8</v>
      </c>
      <c r="E2038" t="s">
        <v>16</v>
      </c>
      <c r="F2038" t="s">
        <v>20</v>
      </c>
    </row>
    <row r="2039" spans="1:6" x14ac:dyDescent="0.3">
      <c r="A2039" t="s">
        <v>2062</v>
      </c>
      <c r="B2039" s="1">
        <v>46088.619444444441</v>
      </c>
      <c r="C2039" t="s">
        <v>7</v>
      </c>
      <c r="D2039" t="s">
        <v>8</v>
      </c>
      <c r="E2039" t="s">
        <v>19</v>
      </c>
      <c r="F2039" t="s">
        <v>20</v>
      </c>
    </row>
    <row r="2040" spans="1:6" x14ac:dyDescent="0.3">
      <c r="A2040" t="s">
        <v>2063</v>
      </c>
      <c r="B2040" s="1">
        <v>46085.226388888892</v>
      </c>
      <c r="C2040" t="s">
        <v>26</v>
      </c>
      <c r="D2040" t="s">
        <v>22</v>
      </c>
      <c r="E2040" t="s">
        <v>19</v>
      </c>
      <c r="F2040" t="s">
        <v>33</v>
      </c>
    </row>
    <row r="2041" spans="1:6" x14ac:dyDescent="0.3">
      <c r="A2041" t="s">
        <v>2064</v>
      </c>
      <c r="B2041" s="1">
        <v>46103.422222222223</v>
      </c>
      <c r="C2041" t="s">
        <v>35</v>
      </c>
      <c r="D2041" t="s">
        <v>22</v>
      </c>
      <c r="E2041" t="s">
        <v>19</v>
      </c>
      <c r="F2041" t="s">
        <v>20</v>
      </c>
    </row>
    <row r="2042" spans="1:6" x14ac:dyDescent="0.3">
      <c r="A2042" t="s">
        <v>2065</v>
      </c>
      <c r="B2042" s="1">
        <v>46089.412499999999</v>
      </c>
      <c r="C2042" t="s">
        <v>35</v>
      </c>
      <c r="D2042" t="s">
        <v>8</v>
      </c>
      <c r="E2042" t="s">
        <v>16</v>
      </c>
      <c r="F2042" t="s">
        <v>20</v>
      </c>
    </row>
    <row r="2043" spans="1:6" x14ac:dyDescent="0.3">
      <c r="A2043" t="s">
        <v>2066</v>
      </c>
      <c r="B2043" s="1">
        <v>46089.251388888886</v>
      </c>
      <c r="C2043" t="s">
        <v>7</v>
      </c>
      <c r="D2043" t="s">
        <v>15</v>
      </c>
      <c r="E2043" t="s">
        <v>19</v>
      </c>
      <c r="F2043" t="s">
        <v>10</v>
      </c>
    </row>
    <row r="2044" spans="1:6" x14ac:dyDescent="0.3">
      <c r="A2044" t="s">
        <v>2067</v>
      </c>
      <c r="B2044" s="1">
        <v>46053.222916666666</v>
      </c>
      <c r="C2044" t="s">
        <v>7</v>
      </c>
      <c r="D2044" t="s">
        <v>22</v>
      </c>
      <c r="E2044" t="s">
        <v>19</v>
      </c>
      <c r="F2044" t="s">
        <v>33</v>
      </c>
    </row>
    <row r="2045" spans="1:6" x14ac:dyDescent="0.3">
      <c r="A2045" t="s">
        <v>2068</v>
      </c>
      <c r="B2045" s="1">
        <v>46106.327777777777</v>
      </c>
      <c r="C2045" t="s">
        <v>26</v>
      </c>
      <c r="D2045" t="s">
        <v>18</v>
      </c>
      <c r="E2045" t="s">
        <v>19</v>
      </c>
      <c r="F2045" t="s">
        <v>53</v>
      </c>
    </row>
    <row r="2046" spans="1:6" x14ac:dyDescent="0.3">
      <c r="A2046" t="s">
        <v>2069</v>
      </c>
      <c r="B2046" s="1">
        <v>46111.844444444447</v>
      </c>
      <c r="C2046" t="s">
        <v>7</v>
      </c>
      <c r="D2046" t="s">
        <v>18</v>
      </c>
      <c r="E2046" t="s">
        <v>19</v>
      </c>
      <c r="F2046" t="s">
        <v>10</v>
      </c>
    </row>
    <row r="2047" spans="1:6" x14ac:dyDescent="0.3">
      <c r="A2047" t="s">
        <v>2070</v>
      </c>
      <c r="B2047" s="1">
        <v>46061.201388888891</v>
      </c>
      <c r="C2047" t="s">
        <v>7</v>
      </c>
      <c r="D2047" t="s">
        <v>15</v>
      </c>
      <c r="E2047" t="s">
        <v>19</v>
      </c>
      <c r="F2047" t="s">
        <v>20</v>
      </c>
    </row>
    <row r="2048" spans="1:6" x14ac:dyDescent="0.3">
      <c r="A2048" t="s">
        <v>2071</v>
      </c>
      <c r="B2048" s="1">
        <v>46054.806944444441</v>
      </c>
      <c r="C2048" t="s">
        <v>12</v>
      </c>
      <c r="D2048" t="s">
        <v>8</v>
      </c>
      <c r="E2048" t="s">
        <v>31</v>
      </c>
      <c r="F2048" t="s">
        <v>10</v>
      </c>
    </row>
    <row r="2049" spans="1:6" x14ac:dyDescent="0.3">
      <c r="A2049" t="s">
        <v>2072</v>
      </c>
      <c r="B2049" s="1">
        <v>46078.011805555558</v>
      </c>
      <c r="C2049" t="s">
        <v>26</v>
      </c>
      <c r="D2049" t="s">
        <v>22</v>
      </c>
      <c r="E2049" t="s">
        <v>9</v>
      </c>
      <c r="F2049" t="s">
        <v>20</v>
      </c>
    </row>
    <row r="2050" spans="1:6" x14ac:dyDescent="0.3">
      <c r="A2050" t="s">
        <v>2073</v>
      </c>
      <c r="B2050" s="1">
        <v>46067.352777777778</v>
      </c>
      <c r="C2050" t="s">
        <v>7</v>
      </c>
      <c r="D2050" t="s">
        <v>15</v>
      </c>
      <c r="E2050" t="s">
        <v>9</v>
      </c>
      <c r="F2050" t="s">
        <v>20</v>
      </c>
    </row>
    <row r="2051" spans="1:6" x14ac:dyDescent="0.3">
      <c r="A2051" t="s">
        <v>2074</v>
      </c>
      <c r="B2051" s="1">
        <v>46058.410416666666</v>
      </c>
      <c r="C2051" t="s">
        <v>12</v>
      </c>
      <c r="D2051" t="s">
        <v>18</v>
      </c>
      <c r="E2051" t="s">
        <v>19</v>
      </c>
      <c r="F2051" t="s">
        <v>13</v>
      </c>
    </row>
    <row r="2052" spans="1:6" x14ac:dyDescent="0.3">
      <c r="A2052" t="s">
        <v>2075</v>
      </c>
      <c r="B2052" s="1">
        <v>46074.246527777781</v>
      </c>
      <c r="C2052" t="s">
        <v>40</v>
      </c>
      <c r="D2052" t="s">
        <v>8</v>
      </c>
      <c r="E2052" t="s">
        <v>16</v>
      </c>
      <c r="F2052" t="s">
        <v>13</v>
      </c>
    </row>
    <row r="2053" spans="1:6" x14ac:dyDescent="0.3">
      <c r="A2053" t="s">
        <v>2076</v>
      </c>
      <c r="B2053" s="1">
        <v>46067.78125</v>
      </c>
      <c r="C2053" t="s">
        <v>7</v>
      </c>
      <c r="D2053" t="s">
        <v>22</v>
      </c>
      <c r="E2053" t="s">
        <v>19</v>
      </c>
      <c r="F2053" t="s">
        <v>33</v>
      </c>
    </row>
    <row r="2054" spans="1:6" x14ac:dyDescent="0.3">
      <c r="A2054" t="s">
        <v>2077</v>
      </c>
      <c r="B2054" s="1">
        <v>46107.282638888886</v>
      </c>
      <c r="C2054" t="s">
        <v>7</v>
      </c>
      <c r="D2054" t="s">
        <v>22</v>
      </c>
      <c r="E2054" t="s">
        <v>19</v>
      </c>
      <c r="F2054" t="s">
        <v>10</v>
      </c>
    </row>
    <row r="2055" spans="1:6" x14ac:dyDescent="0.3">
      <c r="A2055" t="s">
        <v>2078</v>
      </c>
      <c r="B2055" s="1">
        <v>46026.041666666664</v>
      </c>
      <c r="C2055" t="s">
        <v>7</v>
      </c>
      <c r="D2055" t="s">
        <v>18</v>
      </c>
      <c r="E2055" t="s">
        <v>19</v>
      </c>
      <c r="F2055" t="s">
        <v>10</v>
      </c>
    </row>
    <row r="2056" spans="1:6" x14ac:dyDescent="0.3">
      <c r="A2056" t="s">
        <v>2079</v>
      </c>
      <c r="B2056" s="1">
        <v>46068.491666666669</v>
      </c>
      <c r="C2056" t="s">
        <v>12</v>
      </c>
      <c r="D2056" t="s">
        <v>22</v>
      </c>
      <c r="E2056" t="s">
        <v>31</v>
      </c>
      <c r="F2056" t="s">
        <v>33</v>
      </c>
    </row>
    <row r="2057" spans="1:6" x14ac:dyDescent="0.3">
      <c r="A2057" t="s">
        <v>2080</v>
      </c>
      <c r="B2057" s="1">
        <v>46062.166666666664</v>
      </c>
      <c r="C2057" t="s">
        <v>7</v>
      </c>
      <c r="D2057" t="s">
        <v>22</v>
      </c>
      <c r="E2057" t="s">
        <v>19</v>
      </c>
      <c r="F2057" t="s">
        <v>13</v>
      </c>
    </row>
    <row r="2058" spans="1:6" x14ac:dyDescent="0.3">
      <c r="A2058" t="s">
        <v>2081</v>
      </c>
      <c r="B2058" s="1">
        <v>46108.590277777781</v>
      </c>
      <c r="C2058" t="s">
        <v>7</v>
      </c>
      <c r="D2058" t="s">
        <v>18</v>
      </c>
      <c r="E2058" t="s">
        <v>19</v>
      </c>
      <c r="F2058" t="s">
        <v>10</v>
      </c>
    </row>
    <row r="2059" spans="1:6" x14ac:dyDescent="0.3">
      <c r="A2059" t="s">
        <v>2082</v>
      </c>
      <c r="B2059" s="1">
        <v>46105.327777777777</v>
      </c>
      <c r="C2059" t="s">
        <v>7</v>
      </c>
      <c r="D2059" t="s">
        <v>18</v>
      </c>
      <c r="E2059" t="s">
        <v>19</v>
      </c>
      <c r="F2059" t="s">
        <v>10</v>
      </c>
    </row>
    <row r="2060" spans="1:6" x14ac:dyDescent="0.3">
      <c r="A2060" t="s">
        <v>2083</v>
      </c>
      <c r="B2060" s="1">
        <v>46076.595138888886</v>
      </c>
      <c r="C2060" t="s">
        <v>7</v>
      </c>
      <c r="D2060" t="s">
        <v>15</v>
      </c>
      <c r="E2060" t="s">
        <v>19</v>
      </c>
      <c r="F2060" t="s">
        <v>20</v>
      </c>
    </row>
    <row r="2061" spans="1:6" x14ac:dyDescent="0.3">
      <c r="A2061" t="s">
        <v>2084</v>
      </c>
      <c r="B2061" s="1">
        <v>46025.027083333334</v>
      </c>
      <c r="C2061" t="s">
        <v>7</v>
      </c>
      <c r="D2061" t="s">
        <v>18</v>
      </c>
      <c r="E2061" t="s">
        <v>19</v>
      </c>
      <c r="F2061" t="s">
        <v>10</v>
      </c>
    </row>
    <row r="2062" spans="1:6" x14ac:dyDescent="0.3">
      <c r="A2062" t="s">
        <v>2085</v>
      </c>
      <c r="B2062" s="1">
        <v>46058.918749999997</v>
      </c>
      <c r="C2062" t="s">
        <v>7</v>
      </c>
      <c r="D2062" t="s">
        <v>15</v>
      </c>
      <c r="E2062" t="s">
        <v>19</v>
      </c>
      <c r="F2062" t="s">
        <v>10</v>
      </c>
    </row>
    <row r="2063" spans="1:6" x14ac:dyDescent="0.3">
      <c r="A2063" t="s">
        <v>2086</v>
      </c>
      <c r="B2063" s="1">
        <v>46034.592361111114</v>
      </c>
      <c r="C2063" t="s">
        <v>47</v>
      </c>
      <c r="D2063" t="s">
        <v>8</v>
      </c>
      <c r="E2063" t="s">
        <v>31</v>
      </c>
      <c r="F2063" t="s">
        <v>20</v>
      </c>
    </row>
    <row r="2064" spans="1:6" x14ac:dyDescent="0.3">
      <c r="A2064" t="s">
        <v>2087</v>
      </c>
      <c r="B2064" s="1">
        <v>46069.990277777775</v>
      </c>
      <c r="C2064" t="s">
        <v>7</v>
      </c>
      <c r="D2064" t="s">
        <v>18</v>
      </c>
      <c r="E2064" t="s">
        <v>19</v>
      </c>
      <c r="F2064" t="s">
        <v>13</v>
      </c>
    </row>
    <row r="2065" spans="1:6" x14ac:dyDescent="0.3">
      <c r="A2065" t="s">
        <v>2088</v>
      </c>
      <c r="B2065" s="1">
        <v>46110.088888888888</v>
      </c>
      <c r="C2065" t="s">
        <v>7</v>
      </c>
      <c r="D2065" t="s">
        <v>15</v>
      </c>
      <c r="E2065" t="s">
        <v>19</v>
      </c>
      <c r="F2065" t="s">
        <v>33</v>
      </c>
    </row>
    <row r="2066" spans="1:6" x14ac:dyDescent="0.3">
      <c r="A2066" t="s">
        <v>2089</v>
      </c>
      <c r="B2066" s="1">
        <v>46082.657638888886</v>
      </c>
      <c r="C2066" t="s">
        <v>12</v>
      </c>
      <c r="D2066" t="s">
        <v>15</v>
      </c>
      <c r="E2066" t="s">
        <v>16</v>
      </c>
      <c r="F2066" t="s">
        <v>33</v>
      </c>
    </row>
    <row r="2067" spans="1:6" x14ac:dyDescent="0.3">
      <c r="A2067" t="s">
        <v>2090</v>
      </c>
      <c r="B2067" s="1">
        <v>46055.584027777775</v>
      </c>
      <c r="C2067" t="s">
        <v>40</v>
      </c>
      <c r="D2067" t="s">
        <v>22</v>
      </c>
      <c r="E2067" t="s">
        <v>16</v>
      </c>
      <c r="F2067" t="s">
        <v>13</v>
      </c>
    </row>
    <row r="2068" spans="1:6" x14ac:dyDescent="0.3">
      <c r="A2068" t="s">
        <v>2091</v>
      </c>
      <c r="B2068" s="1">
        <v>46064.044444444444</v>
      </c>
      <c r="C2068" t="s">
        <v>7</v>
      </c>
      <c r="D2068" t="s">
        <v>8</v>
      </c>
      <c r="E2068" t="s">
        <v>16</v>
      </c>
      <c r="F2068" t="s">
        <v>53</v>
      </c>
    </row>
    <row r="2069" spans="1:6" x14ac:dyDescent="0.3">
      <c r="A2069" t="s">
        <v>2092</v>
      </c>
      <c r="B2069" s="1">
        <v>46099.763194444444</v>
      </c>
      <c r="C2069" t="s">
        <v>40</v>
      </c>
      <c r="D2069" t="s">
        <v>22</v>
      </c>
      <c r="E2069" t="s">
        <v>16</v>
      </c>
      <c r="F2069" t="s">
        <v>10</v>
      </c>
    </row>
    <row r="2070" spans="1:6" x14ac:dyDescent="0.3">
      <c r="A2070" t="s">
        <v>2093</v>
      </c>
      <c r="B2070" s="1">
        <v>46089.252083333333</v>
      </c>
      <c r="C2070" t="s">
        <v>47</v>
      </c>
      <c r="D2070" t="s">
        <v>22</v>
      </c>
      <c r="E2070" t="s">
        <v>31</v>
      </c>
      <c r="F2070" t="s">
        <v>20</v>
      </c>
    </row>
    <row r="2071" spans="1:6" x14ac:dyDescent="0.3">
      <c r="A2071" t="s">
        <v>2094</v>
      </c>
      <c r="B2071" s="1">
        <v>46064.123611111114</v>
      </c>
      <c r="C2071" t="s">
        <v>7</v>
      </c>
      <c r="D2071" t="s">
        <v>22</v>
      </c>
      <c r="E2071" t="s">
        <v>19</v>
      </c>
      <c r="F2071" t="s">
        <v>10</v>
      </c>
    </row>
    <row r="2072" spans="1:6" x14ac:dyDescent="0.3">
      <c r="A2072" t="s">
        <v>2095</v>
      </c>
      <c r="B2072" s="1">
        <v>46101.429861111108</v>
      </c>
      <c r="C2072" t="s">
        <v>7</v>
      </c>
      <c r="D2072" t="s">
        <v>22</v>
      </c>
      <c r="E2072" t="s">
        <v>19</v>
      </c>
      <c r="F2072" t="s">
        <v>10</v>
      </c>
    </row>
    <row r="2073" spans="1:6" x14ac:dyDescent="0.3">
      <c r="A2073" t="s">
        <v>2096</v>
      </c>
      <c r="B2073" s="1">
        <v>46029.068055555559</v>
      </c>
      <c r="C2073" t="s">
        <v>7</v>
      </c>
      <c r="D2073" t="s">
        <v>22</v>
      </c>
      <c r="E2073" t="s">
        <v>16</v>
      </c>
      <c r="F2073" t="s">
        <v>20</v>
      </c>
    </row>
    <row r="2074" spans="1:6" x14ac:dyDescent="0.3">
      <c r="A2074" t="s">
        <v>2097</v>
      </c>
      <c r="B2074" s="1">
        <v>46104.883333333331</v>
      </c>
      <c r="C2074" t="s">
        <v>7</v>
      </c>
      <c r="D2074" t="s">
        <v>15</v>
      </c>
      <c r="E2074" t="s">
        <v>9</v>
      </c>
      <c r="F2074" t="s">
        <v>10</v>
      </c>
    </row>
    <row r="2075" spans="1:6" x14ac:dyDescent="0.3">
      <c r="A2075" t="s">
        <v>2098</v>
      </c>
      <c r="B2075" s="1">
        <v>46059.954861111109</v>
      </c>
      <c r="C2075" t="s">
        <v>40</v>
      </c>
      <c r="D2075" t="s">
        <v>22</v>
      </c>
      <c r="E2075" t="s">
        <v>16</v>
      </c>
      <c r="F2075" t="s">
        <v>10</v>
      </c>
    </row>
    <row r="2076" spans="1:6" x14ac:dyDescent="0.3">
      <c r="A2076" t="s">
        <v>2099</v>
      </c>
      <c r="B2076" s="1">
        <v>46056.371527777781</v>
      </c>
      <c r="C2076" t="s">
        <v>7</v>
      </c>
      <c r="D2076" t="s">
        <v>22</v>
      </c>
      <c r="E2076" t="s">
        <v>19</v>
      </c>
      <c r="F2076" t="s">
        <v>53</v>
      </c>
    </row>
    <row r="2077" spans="1:6" x14ac:dyDescent="0.3">
      <c r="A2077" t="s">
        <v>2100</v>
      </c>
      <c r="B2077" s="1">
        <v>46049.984027777777</v>
      </c>
      <c r="C2077" t="s">
        <v>35</v>
      </c>
      <c r="D2077" t="s">
        <v>15</v>
      </c>
      <c r="E2077" t="s">
        <v>31</v>
      </c>
      <c r="F2077" t="s">
        <v>20</v>
      </c>
    </row>
    <row r="2078" spans="1:6" x14ac:dyDescent="0.3">
      <c r="A2078" t="s">
        <v>2101</v>
      </c>
      <c r="B2078" s="1">
        <v>46089.509722222225</v>
      </c>
      <c r="C2078" t="s">
        <v>7</v>
      </c>
      <c r="D2078" t="s">
        <v>15</v>
      </c>
      <c r="E2078" t="s">
        <v>19</v>
      </c>
      <c r="F2078" t="s">
        <v>10</v>
      </c>
    </row>
    <row r="2079" spans="1:6" x14ac:dyDescent="0.3">
      <c r="A2079" t="s">
        <v>2102</v>
      </c>
      <c r="B2079" s="1">
        <v>46042.463888888888</v>
      </c>
      <c r="C2079" t="s">
        <v>40</v>
      </c>
      <c r="D2079" t="s">
        <v>15</v>
      </c>
      <c r="E2079" t="s">
        <v>16</v>
      </c>
      <c r="F2079" t="s">
        <v>10</v>
      </c>
    </row>
    <row r="2080" spans="1:6" x14ac:dyDescent="0.3">
      <c r="A2080" t="s">
        <v>2103</v>
      </c>
      <c r="B2080" s="1">
        <v>46080.454861111109</v>
      </c>
      <c r="C2080" t="s">
        <v>26</v>
      </c>
      <c r="D2080" t="s">
        <v>8</v>
      </c>
      <c r="E2080" t="s">
        <v>16</v>
      </c>
      <c r="F2080" t="s">
        <v>33</v>
      </c>
    </row>
    <row r="2081" spans="1:6" x14ac:dyDescent="0.3">
      <c r="A2081" t="s">
        <v>2104</v>
      </c>
      <c r="B2081" s="1">
        <v>46024.944444444445</v>
      </c>
      <c r="C2081" t="s">
        <v>7</v>
      </c>
      <c r="D2081" t="s">
        <v>22</v>
      </c>
      <c r="E2081" t="s">
        <v>16</v>
      </c>
      <c r="F2081" t="s">
        <v>20</v>
      </c>
    </row>
    <row r="2082" spans="1:6" x14ac:dyDescent="0.3">
      <c r="A2082" t="s">
        <v>2105</v>
      </c>
      <c r="B2082" s="1">
        <v>46052.768055555556</v>
      </c>
      <c r="C2082" t="s">
        <v>47</v>
      </c>
      <c r="D2082" t="s">
        <v>22</v>
      </c>
      <c r="E2082" t="s">
        <v>9</v>
      </c>
      <c r="F2082" t="s">
        <v>10</v>
      </c>
    </row>
    <row r="2083" spans="1:6" x14ac:dyDescent="0.3">
      <c r="A2083" t="s">
        <v>2106</v>
      </c>
      <c r="B2083" s="1">
        <v>46056.737500000003</v>
      </c>
      <c r="C2083" t="s">
        <v>26</v>
      </c>
      <c r="D2083" t="s">
        <v>15</v>
      </c>
      <c r="E2083" t="s">
        <v>19</v>
      </c>
      <c r="F2083" t="s">
        <v>10</v>
      </c>
    </row>
    <row r="2084" spans="1:6" x14ac:dyDescent="0.3">
      <c r="A2084" t="s">
        <v>2107</v>
      </c>
      <c r="B2084" s="1">
        <v>46053.92291666667</v>
      </c>
      <c r="C2084" t="s">
        <v>47</v>
      </c>
      <c r="D2084" t="s">
        <v>22</v>
      </c>
      <c r="E2084" t="s">
        <v>19</v>
      </c>
      <c r="F2084" t="s">
        <v>20</v>
      </c>
    </row>
    <row r="2085" spans="1:6" x14ac:dyDescent="0.3">
      <c r="A2085" t="s">
        <v>2108</v>
      </c>
      <c r="B2085" s="1">
        <v>46041.915972222225</v>
      </c>
      <c r="C2085" t="s">
        <v>40</v>
      </c>
      <c r="D2085" t="s">
        <v>8</v>
      </c>
      <c r="E2085" t="s">
        <v>16</v>
      </c>
      <c r="F2085" t="s">
        <v>10</v>
      </c>
    </row>
    <row r="2086" spans="1:6" x14ac:dyDescent="0.3">
      <c r="A2086" t="s">
        <v>2109</v>
      </c>
      <c r="B2086" s="1">
        <v>46083.626388888886</v>
      </c>
      <c r="C2086" t="s">
        <v>40</v>
      </c>
      <c r="D2086" t="s">
        <v>15</v>
      </c>
      <c r="E2086" t="s">
        <v>16</v>
      </c>
      <c r="F2086" t="s">
        <v>20</v>
      </c>
    </row>
    <row r="2087" spans="1:6" x14ac:dyDescent="0.3">
      <c r="A2087" t="s">
        <v>2110</v>
      </c>
      <c r="B2087" s="1">
        <v>46107.807638888888</v>
      </c>
      <c r="C2087" t="s">
        <v>26</v>
      </c>
      <c r="D2087" t="s">
        <v>15</v>
      </c>
      <c r="E2087" t="s">
        <v>19</v>
      </c>
      <c r="F2087" t="s">
        <v>13</v>
      </c>
    </row>
    <row r="2088" spans="1:6" x14ac:dyDescent="0.3">
      <c r="A2088" t="s">
        <v>2111</v>
      </c>
      <c r="B2088" s="1">
        <v>46040.695833333331</v>
      </c>
      <c r="C2088" t="s">
        <v>7</v>
      </c>
      <c r="D2088" t="s">
        <v>22</v>
      </c>
      <c r="E2088" t="s">
        <v>19</v>
      </c>
      <c r="F2088" t="s">
        <v>20</v>
      </c>
    </row>
    <row r="2089" spans="1:6" x14ac:dyDescent="0.3">
      <c r="A2089" t="s">
        <v>2112</v>
      </c>
      <c r="B2089" s="1">
        <v>46091.611111111109</v>
      </c>
      <c r="C2089" t="s">
        <v>47</v>
      </c>
      <c r="D2089" t="s">
        <v>22</v>
      </c>
      <c r="E2089" t="s">
        <v>31</v>
      </c>
      <c r="F2089" t="s">
        <v>10</v>
      </c>
    </row>
    <row r="2090" spans="1:6" x14ac:dyDescent="0.3">
      <c r="A2090" t="s">
        <v>2113</v>
      </c>
      <c r="B2090" s="1">
        <v>46066.392361111109</v>
      </c>
      <c r="C2090" t="s">
        <v>7</v>
      </c>
      <c r="D2090" t="s">
        <v>22</v>
      </c>
      <c r="E2090" t="s">
        <v>19</v>
      </c>
      <c r="F2090" t="s">
        <v>10</v>
      </c>
    </row>
    <row r="2091" spans="1:6" x14ac:dyDescent="0.3">
      <c r="A2091" t="s">
        <v>2114</v>
      </c>
      <c r="B2091" s="1">
        <v>46069.253472222219</v>
      </c>
      <c r="C2091" t="s">
        <v>7</v>
      </c>
      <c r="D2091" t="s">
        <v>22</v>
      </c>
      <c r="E2091" t="s">
        <v>19</v>
      </c>
      <c r="F2091" t="s">
        <v>10</v>
      </c>
    </row>
    <row r="2092" spans="1:6" x14ac:dyDescent="0.3">
      <c r="A2092" t="s">
        <v>2115</v>
      </c>
      <c r="B2092" s="1">
        <v>46042.904861111114</v>
      </c>
      <c r="C2092" t="s">
        <v>7</v>
      </c>
      <c r="D2092" t="s">
        <v>15</v>
      </c>
      <c r="E2092" t="s">
        <v>19</v>
      </c>
      <c r="F2092" t="s">
        <v>20</v>
      </c>
    </row>
    <row r="2093" spans="1:6" x14ac:dyDescent="0.3">
      <c r="A2093" t="s">
        <v>2116</v>
      </c>
      <c r="B2093" s="1">
        <v>46076.841666666667</v>
      </c>
      <c r="C2093" t="s">
        <v>35</v>
      </c>
      <c r="D2093" t="s">
        <v>15</v>
      </c>
      <c r="E2093" t="s">
        <v>9</v>
      </c>
      <c r="F2093" t="s">
        <v>20</v>
      </c>
    </row>
    <row r="2094" spans="1:6" x14ac:dyDescent="0.3">
      <c r="A2094" t="s">
        <v>2117</v>
      </c>
      <c r="B2094" s="1">
        <v>46085.909722222219</v>
      </c>
      <c r="C2094" t="s">
        <v>47</v>
      </c>
      <c r="D2094" t="s">
        <v>15</v>
      </c>
      <c r="E2094" t="s">
        <v>19</v>
      </c>
      <c r="F2094" t="s">
        <v>10</v>
      </c>
    </row>
    <row r="2095" spans="1:6" x14ac:dyDescent="0.3">
      <c r="A2095" t="s">
        <v>2118</v>
      </c>
      <c r="B2095" s="1">
        <v>46083.26666666667</v>
      </c>
      <c r="C2095" t="s">
        <v>26</v>
      </c>
      <c r="D2095" t="s">
        <v>15</v>
      </c>
      <c r="E2095" t="s">
        <v>16</v>
      </c>
      <c r="F2095" t="s">
        <v>20</v>
      </c>
    </row>
    <row r="2096" spans="1:6" x14ac:dyDescent="0.3">
      <c r="A2096" t="s">
        <v>2119</v>
      </c>
      <c r="B2096" s="1">
        <v>46040.900694444441</v>
      </c>
      <c r="C2096" t="s">
        <v>7</v>
      </c>
      <c r="D2096" t="s">
        <v>18</v>
      </c>
      <c r="E2096" t="s">
        <v>19</v>
      </c>
      <c r="F2096" t="s">
        <v>33</v>
      </c>
    </row>
    <row r="2097" spans="1:6" x14ac:dyDescent="0.3">
      <c r="A2097" t="s">
        <v>2120</v>
      </c>
      <c r="B2097" s="1">
        <v>46059.239583333336</v>
      </c>
      <c r="C2097" t="s">
        <v>40</v>
      </c>
      <c r="D2097" t="s">
        <v>15</v>
      </c>
      <c r="E2097" t="s">
        <v>16</v>
      </c>
      <c r="F2097" t="s">
        <v>13</v>
      </c>
    </row>
    <row r="2098" spans="1:6" x14ac:dyDescent="0.3">
      <c r="A2098" t="s">
        <v>2121</v>
      </c>
      <c r="B2098" s="1">
        <v>46104.476388888892</v>
      </c>
      <c r="C2098" t="s">
        <v>12</v>
      </c>
      <c r="D2098" t="s">
        <v>22</v>
      </c>
      <c r="E2098" t="s">
        <v>19</v>
      </c>
      <c r="F2098" t="s">
        <v>33</v>
      </c>
    </row>
    <row r="2099" spans="1:6" x14ac:dyDescent="0.3">
      <c r="A2099" t="s">
        <v>2122</v>
      </c>
      <c r="B2099" s="1">
        <v>46058.302777777775</v>
      </c>
      <c r="C2099" t="s">
        <v>7</v>
      </c>
      <c r="D2099" t="s">
        <v>22</v>
      </c>
      <c r="E2099" t="s">
        <v>19</v>
      </c>
      <c r="F2099" t="s">
        <v>13</v>
      </c>
    </row>
    <row r="2100" spans="1:6" x14ac:dyDescent="0.3">
      <c r="A2100" t="s">
        <v>2123</v>
      </c>
      <c r="B2100" s="1">
        <v>46102.316666666666</v>
      </c>
      <c r="C2100" t="s">
        <v>40</v>
      </c>
      <c r="D2100" t="s">
        <v>22</v>
      </c>
      <c r="E2100" t="s">
        <v>16</v>
      </c>
      <c r="F2100" t="s">
        <v>33</v>
      </c>
    </row>
    <row r="2101" spans="1:6" x14ac:dyDescent="0.3">
      <c r="A2101" t="s">
        <v>2124</v>
      </c>
      <c r="B2101" s="1">
        <v>46105.774305555555</v>
      </c>
      <c r="C2101" t="s">
        <v>7</v>
      </c>
      <c r="D2101" t="s">
        <v>18</v>
      </c>
      <c r="E2101" t="s">
        <v>19</v>
      </c>
      <c r="F2101" t="s">
        <v>10</v>
      </c>
    </row>
    <row r="2102" spans="1:6" x14ac:dyDescent="0.3">
      <c r="A2102" t="s">
        <v>2125</v>
      </c>
      <c r="B2102" s="1">
        <v>46041.232638888891</v>
      </c>
      <c r="C2102" t="s">
        <v>7</v>
      </c>
      <c r="D2102" t="s">
        <v>18</v>
      </c>
      <c r="E2102" t="s">
        <v>19</v>
      </c>
      <c r="F2102" t="s">
        <v>20</v>
      </c>
    </row>
    <row r="2103" spans="1:6" x14ac:dyDescent="0.3">
      <c r="A2103" t="s">
        <v>2126</v>
      </c>
      <c r="B2103" s="1">
        <v>46107.648611111108</v>
      </c>
      <c r="C2103" t="s">
        <v>7</v>
      </c>
      <c r="D2103" t="s">
        <v>8</v>
      </c>
      <c r="E2103" t="s">
        <v>19</v>
      </c>
      <c r="F2103" t="s">
        <v>13</v>
      </c>
    </row>
    <row r="2104" spans="1:6" x14ac:dyDescent="0.3">
      <c r="A2104" t="s">
        <v>2127</v>
      </c>
      <c r="B2104" s="1">
        <v>46067.758333333331</v>
      </c>
      <c r="C2104" t="s">
        <v>12</v>
      </c>
      <c r="D2104" t="s">
        <v>22</v>
      </c>
      <c r="E2104" t="s">
        <v>9</v>
      </c>
      <c r="F2104" t="s">
        <v>13</v>
      </c>
    </row>
    <row r="2105" spans="1:6" x14ac:dyDescent="0.3">
      <c r="A2105" t="s">
        <v>2128</v>
      </c>
      <c r="B2105" s="1">
        <v>46062.698611111111</v>
      </c>
      <c r="C2105" t="s">
        <v>40</v>
      </c>
      <c r="D2105" t="s">
        <v>18</v>
      </c>
      <c r="E2105" t="s">
        <v>16</v>
      </c>
      <c r="F2105" t="s">
        <v>33</v>
      </c>
    </row>
    <row r="2106" spans="1:6" x14ac:dyDescent="0.3">
      <c r="A2106" t="s">
        <v>2129</v>
      </c>
      <c r="B2106" s="1">
        <v>46062.351388888892</v>
      </c>
      <c r="C2106" t="s">
        <v>35</v>
      </c>
      <c r="D2106" t="s">
        <v>8</v>
      </c>
      <c r="E2106" t="s">
        <v>31</v>
      </c>
      <c r="F2106" t="s">
        <v>10</v>
      </c>
    </row>
    <row r="2107" spans="1:6" x14ac:dyDescent="0.3">
      <c r="A2107" t="s">
        <v>2130</v>
      </c>
      <c r="B2107" s="1">
        <v>46093.664583333331</v>
      </c>
      <c r="C2107" t="s">
        <v>12</v>
      </c>
      <c r="D2107" t="s">
        <v>22</v>
      </c>
      <c r="E2107" t="s">
        <v>19</v>
      </c>
      <c r="F2107" t="s">
        <v>10</v>
      </c>
    </row>
    <row r="2108" spans="1:6" x14ac:dyDescent="0.3">
      <c r="A2108" t="s">
        <v>2131</v>
      </c>
      <c r="B2108" s="1">
        <v>46068.798611111109</v>
      </c>
      <c r="C2108" t="s">
        <v>40</v>
      </c>
      <c r="D2108" t="s">
        <v>15</v>
      </c>
      <c r="E2108" t="s">
        <v>16</v>
      </c>
      <c r="F2108" t="s">
        <v>20</v>
      </c>
    </row>
    <row r="2109" spans="1:6" x14ac:dyDescent="0.3">
      <c r="A2109" t="s">
        <v>2132</v>
      </c>
      <c r="B2109" s="1">
        <v>46048.965277777781</v>
      </c>
      <c r="C2109" t="s">
        <v>7</v>
      </c>
      <c r="D2109" t="s">
        <v>18</v>
      </c>
      <c r="E2109" t="s">
        <v>19</v>
      </c>
      <c r="F2109" t="s">
        <v>10</v>
      </c>
    </row>
    <row r="2110" spans="1:6" x14ac:dyDescent="0.3">
      <c r="A2110" t="s">
        <v>2133</v>
      </c>
      <c r="B2110" s="1">
        <v>46111.865972222222</v>
      </c>
      <c r="C2110" t="s">
        <v>7</v>
      </c>
      <c r="D2110" t="s">
        <v>18</v>
      </c>
      <c r="E2110" t="s">
        <v>19</v>
      </c>
      <c r="F2110" t="s">
        <v>20</v>
      </c>
    </row>
    <row r="2111" spans="1:6" x14ac:dyDescent="0.3">
      <c r="A2111" t="s">
        <v>2134</v>
      </c>
      <c r="B2111" s="1">
        <v>46100.479861111111</v>
      </c>
      <c r="C2111" t="s">
        <v>7</v>
      </c>
      <c r="D2111" t="s">
        <v>18</v>
      </c>
      <c r="E2111" t="s">
        <v>19</v>
      </c>
      <c r="F2111" t="s">
        <v>20</v>
      </c>
    </row>
    <row r="2112" spans="1:6" x14ac:dyDescent="0.3">
      <c r="A2112" t="s">
        <v>2135</v>
      </c>
      <c r="B2112" s="1">
        <v>46106.561111111114</v>
      </c>
      <c r="C2112" t="s">
        <v>7</v>
      </c>
      <c r="D2112" t="s">
        <v>8</v>
      </c>
      <c r="E2112" t="s">
        <v>19</v>
      </c>
      <c r="F2112" t="s">
        <v>20</v>
      </c>
    </row>
    <row r="2113" spans="1:6" x14ac:dyDescent="0.3">
      <c r="A2113" t="s">
        <v>2136</v>
      </c>
      <c r="B2113" s="1">
        <v>46037.824305555558</v>
      </c>
      <c r="C2113" t="s">
        <v>35</v>
      </c>
      <c r="D2113" t="s">
        <v>22</v>
      </c>
      <c r="E2113" t="s">
        <v>31</v>
      </c>
      <c r="F2113" t="s">
        <v>10</v>
      </c>
    </row>
    <row r="2114" spans="1:6" x14ac:dyDescent="0.3">
      <c r="A2114" t="s">
        <v>2137</v>
      </c>
      <c r="B2114" s="1">
        <v>46059.24722222222</v>
      </c>
      <c r="C2114" t="s">
        <v>7</v>
      </c>
      <c r="D2114" t="s">
        <v>18</v>
      </c>
      <c r="E2114" t="s">
        <v>19</v>
      </c>
      <c r="F2114" t="s">
        <v>20</v>
      </c>
    </row>
    <row r="2115" spans="1:6" x14ac:dyDescent="0.3">
      <c r="A2115" t="s">
        <v>2138</v>
      </c>
      <c r="B2115" s="1">
        <v>46024.037499999999</v>
      </c>
      <c r="C2115" t="s">
        <v>35</v>
      </c>
      <c r="D2115" t="s">
        <v>22</v>
      </c>
      <c r="E2115" t="s">
        <v>19</v>
      </c>
      <c r="F2115" t="s">
        <v>20</v>
      </c>
    </row>
    <row r="2116" spans="1:6" x14ac:dyDescent="0.3">
      <c r="A2116" t="s">
        <v>2139</v>
      </c>
      <c r="B2116" s="1">
        <v>46077.211805555555</v>
      </c>
      <c r="C2116" t="s">
        <v>35</v>
      </c>
      <c r="D2116" t="s">
        <v>22</v>
      </c>
      <c r="E2116" t="s">
        <v>16</v>
      </c>
      <c r="F2116" t="s">
        <v>13</v>
      </c>
    </row>
    <row r="2117" spans="1:6" x14ac:dyDescent="0.3">
      <c r="A2117" t="s">
        <v>2140</v>
      </c>
      <c r="B2117" s="1">
        <v>46042.552777777775</v>
      </c>
      <c r="C2117" t="s">
        <v>12</v>
      </c>
      <c r="D2117" t="s">
        <v>18</v>
      </c>
      <c r="E2117" t="s">
        <v>9</v>
      </c>
      <c r="F2117" t="s">
        <v>33</v>
      </c>
    </row>
    <row r="2118" spans="1:6" x14ac:dyDescent="0.3">
      <c r="A2118" t="s">
        <v>2141</v>
      </c>
      <c r="B2118" s="1">
        <v>46105.424305555556</v>
      </c>
      <c r="C2118" t="s">
        <v>12</v>
      </c>
      <c r="D2118" t="s">
        <v>8</v>
      </c>
      <c r="E2118" t="s">
        <v>19</v>
      </c>
      <c r="F2118" t="s">
        <v>13</v>
      </c>
    </row>
    <row r="2119" spans="1:6" x14ac:dyDescent="0.3">
      <c r="A2119" t="s">
        <v>2142</v>
      </c>
      <c r="B2119" s="1">
        <v>46027.646527777775</v>
      </c>
      <c r="C2119" t="s">
        <v>47</v>
      </c>
      <c r="D2119" t="s">
        <v>8</v>
      </c>
      <c r="E2119" t="s">
        <v>9</v>
      </c>
      <c r="F2119" t="s">
        <v>13</v>
      </c>
    </row>
    <row r="2120" spans="1:6" x14ac:dyDescent="0.3">
      <c r="A2120" t="s">
        <v>2143</v>
      </c>
      <c r="B2120" s="1">
        <v>46095.92083333333</v>
      </c>
      <c r="C2120" t="s">
        <v>26</v>
      </c>
      <c r="D2120" t="s">
        <v>18</v>
      </c>
      <c r="E2120" t="s">
        <v>19</v>
      </c>
      <c r="F2120" t="s">
        <v>10</v>
      </c>
    </row>
    <row r="2121" spans="1:6" x14ac:dyDescent="0.3">
      <c r="A2121" t="s">
        <v>2144</v>
      </c>
      <c r="B2121" s="1">
        <v>46065.479166666664</v>
      </c>
      <c r="C2121" t="s">
        <v>47</v>
      </c>
      <c r="D2121" t="s">
        <v>8</v>
      </c>
      <c r="E2121" t="s">
        <v>16</v>
      </c>
      <c r="F2121" t="s">
        <v>20</v>
      </c>
    </row>
    <row r="2122" spans="1:6" x14ac:dyDescent="0.3">
      <c r="A2122" t="s">
        <v>2145</v>
      </c>
      <c r="B2122" s="1">
        <v>46033.938888888886</v>
      </c>
      <c r="C2122" t="s">
        <v>7</v>
      </c>
      <c r="D2122" t="s">
        <v>15</v>
      </c>
      <c r="E2122" t="s">
        <v>19</v>
      </c>
      <c r="F2122" t="s">
        <v>53</v>
      </c>
    </row>
    <row r="2123" spans="1:6" x14ac:dyDescent="0.3">
      <c r="A2123" t="s">
        <v>2146</v>
      </c>
      <c r="B2123" s="1">
        <v>46070.629166666666</v>
      </c>
      <c r="C2123" t="s">
        <v>7</v>
      </c>
      <c r="D2123" t="s">
        <v>8</v>
      </c>
      <c r="E2123" t="s">
        <v>19</v>
      </c>
      <c r="F2123" t="s">
        <v>10</v>
      </c>
    </row>
    <row r="2124" spans="1:6" x14ac:dyDescent="0.3">
      <c r="A2124" t="s">
        <v>2147</v>
      </c>
      <c r="B2124" s="1">
        <v>46112.954861111109</v>
      </c>
      <c r="C2124" t="s">
        <v>35</v>
      </c>
      <c r="D2124" t="s">
        <v>22</v>
      </c>
      <c r="E2124" t="s">
        <v>9</v>
      </c>
      <c r="F2124" t="s">
        <v>10</v>
      </c>
    </row>
    <row r="2125" spans="1:6" x14ac:dyDescent="0.3">
      <c r="A2125" t="s">
        <v>2148</v>
      </c>
      <c r="B2125" s="1">
        <v>46023.768750000003</v>
      </c>
      <c r="C2125" t="s">
        <v>26</v>
      </c>
      <c r="D2125" t="s">
        <v>22</v>
      </c>
      <c r="E2125" t="s">
        <v>31</v>
      </c>
      <c r="F2125" t="s">
        <v>20</v>
      </c>
    </row>
    <row r="2126" spans="1:6" x14ac:dyDescent="0.3">
      <c r="A2126" t="s">
        <v>2149</v>
      </c>
      <c r="B2126" s="1">
        <v>46070.491666666669</v>
      </c>
      <c r="C2126" t="s">
        <v>7</v>
      </c>
      <c r="D2126" t="s">
        <v>8</v>
      </c>
      <c r="E2126" t="s">
        <v>19</v>
      </c>
      <c r="F2126" t="s">
        <v>20</v>
      </c>
    </row>
    <row r="2127" spans="1:6" x14ac:dyDescent="0.3">
      <c r="A2127" t="s">
        <v>2150</v>
      </c>
      <c r="B2127" s="1">
        <v>46024.740277777775</v>
      </c>
      <c r="C2127" t="s">
        <v>7</v>
      </c>
      <c r="D2127" t="s">
        <v>18</v>
      </c>
      <c r="E2127" t="s">
        <v>19</v>
      </c>
      <c r="F2127" t="s">
        <v>33</v>
      </c>
    </row>
    <row r="2128" spans="1:6" x14ac:dyDescent="0.3">
      <c r="A2128" t="s">
        <v>2151</v>
      </c>
      <c r="B2128" s="1">
        <v>46089.67291666667</v>
      </c>
      <c r="C2128" t="s">
        <v>7</v>
      </c>
      <c r="D2128" t="s">
        <v>18</v>
      </c>
      <c r="E2128" t="s">
        <v>19</v>
      </c>
      <c r="F2128" t="s">
        <v>20</v>
      </c>
    </row>
    <row r="2129" spans="1:6" x14ac:dyDescent="0.3">
      <c r="A2129" t="s">
        <v>2152</v>
      </c>
      <c r="B2129" s="1">
        <v>46041.317361111112</v>
      </c>
      <c r="C2129" t="s">
        <v>26</v>
      </c>
      <c r="D2129" t="s">
        <v>18</v>
      </c>
      <c r="E2129" t="s">
        <v>31</v>
      </c>
      <c r="F2129" t="s">
        <v>53</v>
      </c>
    </row>
    <row r="2130" spans="1:6" x14ac:dyDescent="0.3">
      <c r="A2130" t="s">
        <v>2153</v>
      </c>
      <c r="B2130" s="1">
        <v>46064.67291666667</v>
      </c>
      <c r="C2130" t="s">
        <v>47</v>
      </c>
      <c r="D2130" t="s">
        <v>15</v>
      </c>
      <c r="E2130" t="s">
        <v>31</v>
      </c>
      <c r="F2130" t="s">
        <v>20</v>
      </c>
    </row>
    <row r="2131" spans="1:6" x14ac:dyDescent="0.3">
      <c r="A2131" t="s">
        <v>2154</v>
      </c>
      <c r="B2131" s="1">
        <v>46048.744444444441</v>
      </c>
      <c r="C2131" t="s">
        <v>47</v>
      </c>
      <c r="D2131" t="s">
        <v>8</v>
      </c>
      <c r="E2131" t="s">
        <v>9</v>
      </c>
      <c r="F2131" t="s">
        <v>10</v>
      </c>
    </row>
    <row r="2132" spans="1:6" x14ac:dyDescent="0.3">
      <c r="A2132" t="s">
        <v>2155</v>
      </c>
      <c r="B2132" s="1">
        <v>46026.794444444444</v>
      </c>
      <c r="C2132" t="s">
        <v>7</v>
      </c>
      <c r="D2132" t="s">
        <v>22</v>
      </c>
      <c r="E2132" t="s">
        <v>19</v>
      </c>
      <c r="F2132" t="s">
        <v>20</v>
      </c>
    </row>
    <row r="2133" spans="1:6" x14ac:dyDescent="0.3">
      <c r="A2133" t="s">
        <v>2156</v>
      </c>
      <c r="B2133" s="1">
        <v>46055.852083333331</v>
      </c>
      <c r="C2133" t="s">
        <v>40</v>
      </c>
      <c r="D2133" t="s">
        <v>18</v>
      </c>
      <c r="E2133" t="s">
        <v>16</v>
      </c>
      <c r="F2133" t="s">
        <v>10</v>
      </c>
    </row>
    <row r="2134" spans="1:6" x14ac:dyDescent="0.3">
      <c r="A2134" t="s">
        <v>2157</v>
      </c>
      <c r="B2134" s="1">
        <v>46045.38958333333</v>
      </c>
      <c r="C2134" t="s">
        <v>7</v>
      </c>
      <c r="D2134" t="s">
        <v>8</v>
      </c>
      <c r="E2134" t="s">
        <v>19</v>
      </c>
      <c r="F2134" t="s">
        <v>10</v>
      </c>
    </row>
    <row r="2135" spans="1:6" x14ac:dyDescent="0.3">
      <c r="A2135" t="s">
        <v>2158</v>
      </c>
      <c r="B2135" s="1">
        <v>46097.351388888892</v>
      </c>
      <c r="C2135" t="s">
        <v>7</v>
      </c>
      <c r="D2135" t="s">
        <v>15</v>
      </c>
      <c r="E2135" t="s">
        <v>19</v>
      </c>
      <c r="F2135" t="s">
        <v>13</v>
      </c>
    </row>
    <row r="2136" spans="1:6" x14ac:dyDescent="0.3">
      <c r="A2136" t="s">
        <v>2159</v>
      </c>
      <c r="B2136" s="1">
        <v>46086.457638888889</v>
      </c>
      <c r="C2136" t="s">
        <v>7</v>
      </c>
      <c r="D2136" t="s">
        <v>15</v>
      </c>
      <c r="E2136" t="s">
        <v>19</v>
      </c>
      <c r="F2136" t="s">
        <v>20</v>
      </c>
    </row>
    <row r="2137" spans="1:6" x14ac:dyDescent="0.3">
      <c r="A2137" t="s">
        <v>2160</v>
      </c>
      <c r="B2137" s="1">
        <v>46028.357638888891</v>
      </c>
      <c r="C2137" t="s">
        <v>7</v>
      </c>
      <c r="D2137" t="s">
        <v>15</v>
      </c>
      <c r="E2137" t="s">
        <v>19</v>
      </c>
      <c r="F2137" t="s">
        <v>20</v>
      </c>
    </row>
    <row r="2138" spans="1:6" x14ac:dyDescent="0.3">
      <c r="A2138" t="s">
        <v>2161</v>
      </c>
      <c r="B2138" s="1">
        <v>46075.525000000001</v>
      </c>
      <c r="C2138" t="s">
        <v>26</v>
      </c>
      <c r="D2138" t="s">
        <v>22</v>
      </c>
      <c r="E2138" t="s">
        <v>19</v>
      </c>
      <c r="F2138" t="s">
        <v>20</v>
      </c>
    </row>
    <row r="2139" spans="1:6" x14ac:dyDescent="0.3">
      <c r="A2139" t="s">
        <v>2162</v>
      </c>
      <c r="B2139" s="1">
        <v>46098.257638888892</v>
      </c>
      <c r="C2139" t="s">
        <v>26</v>
      </c>
      <c r="D2139" t="s">
        <v>18</v>
      </c>
      <c r="E2139" t="s">
        <v>16</v>
      </c>
      <c r="F2139" t="s">
        <v>10</v>
      </c>
    </row>
    <row r="2140" spans="1:6" x14ac:dyDescent="0.3">
      <c r="A2140" t="s">
        <v>2163</v>
      </c>
      <c r="B2140" s="1">
        <v>46039.425694444442</v>
      </c>
      <c r="C2140" t="s">
        <v>26</v>
      </c>
      <c r="D2140" t="s">
        <v>18</v>
      </c>
      <c r="E2140" t="s">
        <v>16</v>
      </c>
      <c r="F2140" t="s">
        <v>13</v>
      </c>
    </row>
    <row r="2141" spans="1:6" x14ac:dyDescent="0.3">
      <c r="A2141" t="s">
        <v>2164</v>
      </c>
      <c r="B2141" s="1">
        <v>46041.709722222222</v>
      </c>
      <c r="C2141" t="s">
        <v>7</v>
      </c>
      <c r="D2141" t="s">
        <v>8</v>
      </c>
      <c r="E2141" t="s">
        <v>19</v>
      </c>
      <c r="F2141" t="s">
        <v>10</v>
      </c>
    </row>
    <row r="2142" spans="1:6" x14ac:dyDescent="0.3">
      <c r="A2142" t="s">
        <v>2165</v>
      </c>
      <c r="B2142" s="1">
        <v>46093.093055555553</v>
      </c>
      <c r="C2142" t="s">
        <v>7</v>
      </c>
      <c r="D2142" t="s">
        <v>8</v>
      </c>
      <c r="E2142" t="s">
        <v>19</v>
      </c>
      <c r="F2142" t="s">
        <v>33</v>
      </c>
    </row>
    <row r="2143" spans="1:6" x14ac:dyDescent="0.3">
      <c r="A2143" t="s">
        <v>2166</v>
      </c>
      <c r="B2143" s="1">
        <v>46111.081944444442</v>
      </c>
      <c r="C2143" t="s">
        <v>12</v>
      </c>
      <c r="D2143" t="s">
        <v>8</v>
      </c>
      <c r="E2143" t="s">
        <v>31</v>
      </c>
      <c r="F2143" t="s">
        <v>13</v>
      </c>
    </row>
    <row r="2144" spans="1:6" x14ac:dyDescent="0.3">
      <c r="A2144" t="s">
        <v>2167</v>
      </c>
      <c r="B2144" s="1">
        <v>46080.700694444444</v>
      </c>
      <c r="C2144" t="s">
        <v>7</v>
      </c>
      <c r="D2144" t="s">
        <v>22</v>
      </c>
      <c r="E2144" t="s">
        <v>19</v>
      </c>
      <c r="F2144" t="s">
        <v>20</v>
      </c>
    </row>
    <row r="2145" spans="1:6" x14ac:dyDescent="0.3">
      <c r="A2145" t="s">
        <v>2168</v>
      </c>
      <c r="B2145" s="1">
        <v>46087.663194444445</v>
      </c>
      <c r="C2145" t="s">
        <v>12</v>
      </c>
      <c r="D2145" t="s">
        <v>15</v>
      </c>
      <c r="E2145" t="s">
        <v>19</v>
      </c>
      <c r="F2145" t="s">
        <v>33</v>
      </c>
    </row>
    <row r="2146" spans="1:6" x14ac:dyDescent="0.3">
      <c r="A2146" t="s">
        <v>2169</v>
      </c>
      <c r="B2146" s="1">
        <v>46085.362500000003</v>
      </c>
      <c r="C2146" t="s">
        <v>7</v>
      </c>
      <c r="D2146" t="s">
        <v>8</v>
      </c>
      <c r="E2146" t="s">
        <v>19</v>
      </c>
      <c r="F2146" t="s">
        <v>10</v>
      </c>
    </row>
    <row r="2147" spans="1:6" x14ac:dyDescent="0.3">
      <c r="A2147" t="s">
        <v>2170</v>
      </c>
      <c r="B2147" s="1">
        <v>46098.345138888886</v>
      </c>
      <c r="C2147" t="s">
        <v>47</v>
      </c>
      <c r="D2147" t="s">
        <v>18</v>
      </c>
      <c r="E2147" t="s">
        <v>19</v>
      </c>
      <c r="F2147" t="s">
        <v>33</v>
      </c>
    </row>
    <row r="2148" spans="1:6" x14ac:dyDescent="0.3">
      <c r="A2148" t="s">
        <v>2171</v>
      </c>
      <c r="B2148" s="1">
        <v>46059.274305555555</v>
      </c>
      <c r="C2148" t="s">
        <v>7</v>
      </c>
      <c r="D2148" t="s">
        <v>8</v>
      </c>
      <c r="E2148" t="s">
        <v>19</v>
      </c>
      <c r="F2148" t="s">
        <v>13</v>
      </c>
    </row>
    <row r="2149" spans="1:6" x14ac:dyDescent="0.3">
      <c r="A2149" t="s">
        <v>2172</v>
      </c>
      <c r="B2149" s="1">
        <v>46049.128472222219</v>
      </c>
      <c r="C2149" t="s">
        <v>12</v>
      </c>
      <c r="D2149" t="s">
        <v>15</v>
      </c>
      <c r="E2149" t="s">
        <v>9</v>
      </c>
      <c r="F2149" t="s">
        <v>33</v>
      </c>
    </row>
    <row r="2150" spans="1:6" x14ac:dyDescent="0.3">
      <c r="A2150" t="s">
        <v>2173</v>
      </c>
      <c r="B2150" s="1">
        <v>46073.104166666664</v>
      </c>
      <c r="C2150" t="s">
        <v>26</v>
      </c>
      <c r="D2150" t="s">
        <v>22</v>
      </c>
      <c r="E2150" t="s">
        <v>16</v>
      </c>
      <c r="F2150" t="s">
        <v>10</v>
      </c>
    </row>
    <row r="2151" spans="1:6" x14ac:dyDescent="0.3">
      <c r="A2151" t="s">
        <v>2174</v>
      </c>
      <c r="B2151" s="1">
        <v>46103.446527777778</v>
      </c>
      <c r="C2151" t="s">
        <v>7</v>
      </c>
      <c r="D2151" t="s">
        <v>18</v>
      </c>
      <c r="E2151" t="s">
        <v>31</v>
      </c>
      <c r="F2151" t="s">
        <v>10</v>
      </c>
    </row>
    <row r="2152" spans="1:6" x14ac:dyDescent="0.3">
      <c r="A2152" t="s">
        <v>2175</v>
      </c>
      <c r="B2152" s="1">
        <v>46076.97152777778</v>
      </c>
      <c r="C2152" t="s">
        <v>7</v>
      </c>
      <c r="D2152" t="s">
        <v>18</v>
      </c>
      <c r="E2152" t="s">
        <v>19</v>
      </c>
      <c r="F2152" t="s">
        <v>20</v>
      </c>
    </row>
    <row r="2153" spans="1:6" x14ac:dyDescent="0.3">
      <c r="A2153" t="s">
        <v>2176</v>
      </c>
      <c r="B2153" s="1">
        <v>46079.257638888892</v>
      </c>
      <c r="C2153" t="s">
        <v>40</v>
      </c>
      <c r="D2153" t="s">
        <v>18</v>
      </c>
      <c r="E2153" t="s">
        <v>16</v>
      </c>
      <c r="F2153" t="s">
        <v>10</v>
      </c>
    </row>
    <row r="2154" spans="1:6" x14ac:dyDescent="0.3">
      <c r="A2154" t="s">
        <v>2177</v>
      </c>
      <c r="B2154" s="1">
        <v>46053.074999999997</v>
      </c>
      <c r="C2154" t="s">
        <v>7</v>
      </c>
      <c r="D2154" t="s">
        <v>8</v>
      </c>
      <c r="E2154" t="s">
        <v>31</v>
      </c>
      <c r="F2154" t="s">
        <v>10</v>
      </c>
    </row>
    <row r="2155" spans="1:6" x14ac:dyDescent="0.3">
      <c r="A2155" t="s">
        <v>2178</v>
      </c>
      <c r="B2155" s="1">
        <v>46052.429166666669</v>
      </c>
      <c r="C2155" t="s">
        <v>7</v>
      </c>
      <c r="D2155" t="s">
        <v>18</v>
      </c>
      <c r="E2155" t="s">
        <v>19</v>
      </c>
      <c r="F2155" t="s">
        <v>33</v>
      </c>
    </row>
    <row r="2156" spans="1:6" x14ac:dyDescent="0.3">
      <c r="A2156" t="s">
        <v>2179</v>
      </c>
      <c r="B2156" s="1">
        <v>46096.517361111109</v>
      </c>
      <c r="C2156" t="s">
        <v>7</v>
      </c>
      <c r="D2156" t="s">
        <v>18</v>
      </c>
      <c r="E2156" t="s">
        <v>19</v>
      </c>
      <c r="F2156" t="s">
        <v>20</v>
      </c>
    </row>
    <row r="2157" spans="1:6" x14ac:dyDescent="0.3">
      <c r="A2157" t="s">
        <v>2180</v>
      </c>
      <c r="B2157" s="1">
        <v>46031.155555555553</v>
      </c>
      <c r="C2157" t="s">
        <v>7</v>
      </c>
      <c r="D2157" t="s">
        <v>8</v>
      </c>
      <c r="E2157" t="s">
        <v>19</v>
      </c>
      <c r="F2157" t="s">
        <v>13</v>
      </c>
    </row>
    <row r="2158" spans="1:6" x14ac:dyDescent="0.3">
      <c r="A2158" t="s">
        <v>2181</v>
      </c>
      <c r="B2158" s="1">
        <v>46080.18472222222</v>
      </c>
      <c r="C2158" t="s">
        <v>35</v>
      </c>
      <c r="D2158" t="s">
        <v>8</v>
      </c>
      <c r="E2158" t="s">
        <v>19</v>
      </c>
      <c r="F2158" t="s">
        <v>10</v>
      </c>
    </row>
    <row r="2159" spans="1:6" x14ac:dyDescent="0.3">
      <c r="A2159" t="s">
        <v>2182</v>
      </c>
      <c r="B2159" s="1">
        <v>46082.70208333333</v>
      </c>
      <c r="C2159" t="s">
        <v>7</v>
      </c>
      <c r="D2159" t="s">
        <v>22</v>
      </c>
      <c r="E2159" t="s">
        <v>19</v>
      </c>
      <c r="F2159" t="s">
        <v>13</v>
      </c>
    </row>
    <row r="2160" spans="1:6" x14ac:dyDescent="0.3">
      <c r="A2160" t="s">
        <v>2183</v>
      </c>
      <c r="B2160" s="1">
        <v>46097.484027777777</v>
      </c>
      <c r="C2160" t="s">
        <v>47</v>
      </c>
      <c r="D2160" t="s">
        <v>22</v>
      </c>
      <c r="E2160" t="s">
        <v>19</v>
      </c>
      <c r="F2160" t="s">
        <v>20</v>
      </c>
    </row>
    <row r="2161" spans="1:6" x14ac:dyDescent="0.3">
      <c r="A2161" t="s">
        <v>2184</v>
      </c>
      <c r="B2161" s="1">
        <v>46052.537499999999</v>
      </c>
      <c r="C2161" t="s">
        <v>35</v>
      </c>
      <c r="D2161" t="s">
        <v>15</v>
      </c>
      <c r="E2161" t="s">
        <v>19</v>
      </c>
      <c r="F2161" t="s">
        <v>10</v>
      </c>
    </row>
    <row r="2162" spans="1:6" x14ac:dyDescent="0.3">
      <c r="A2162" t="s">
        <v>2185</v>
      </c>
      <c r="B2162" s="1">
        <v>46097.527777777781</v>
      </c>
      <c r="C2162" t="s">
        <v>7</v>
      </c>
      <c r="D2162" t="s">
        <v>8</v>
      </c>
      <c r="E2162" t="s">
        <v>31</v>
      </c>
      <c r="F2162" t="s">
        <v>13</v>
      </c>
    </row>
    <row r="2163" spans="1:6" x14ac:dyDescent="0.3">
      <c r="A2163" t="s">
        <v>2186</v>
      </c>
      <c r="B2163" s="1">
        <v>46031.008333333331</v>
      </c>
      <c r="C2163" t="s">
        <v>7</v>
      </c>
      <c r="D2163" t="s">
        <v>8</v>
      </c>
      <c r="E2163" t="s">
        <v>19</v>
      </c>
      <c r="F2163" t="s">
        <v>10</v>
      </c>
    </row>
    <row r="2164" spans="1:6" x14ac:dyDescent="0.3">
      <c r="A2164" t="s">
        <v>2187</v>
      </c>
      <c r="B2164" s="1">
        <v>46086.262499999997</v>
      </c>
      <c r="C2164" t="s">
        <v>7</v>
      </c>
      <c r="D2164" t="s">
        <v>15</v>
      </c>
      <c r="E2164" t="s">
        <v>31</v>
      </c>
      <c r="F2164" t="s">
        <v>10</v>
      </c>
    </row>
    <row r="2165" spans="1:6" x14ac:dyDescent="0.3">
      <c r="A2165" t="s">
        <v>2188</v>
      </c>
      <c r="B2165" s="1">
        <v>46089.785416666666</v>
      </c>
      <c r="C2165" t="s">
        <v>12</v>
      </c>
      <c r="D2165" t="s">
        <v>8</v>
      </c>
      <c r="E2165" t="s">
        <v>16</v>
      </c>
      <c r="F2165" t="s">
        <v>13</v>
      </c>
    </row>
    <row r="2166" spans="1:6" x14ac:dyDescent="0.3">
      <c r="A2166" t="s">
        <v>2189</v>
      </c>
      <c r="B2166" s="1">
        <v>46049.681944444441</v>
      </c>
      <c r="C2166" t="s">
        <v>12</v>
      </c>
      <c r="D2166" t="s">
        <v>22</v>
      </c>
      <c r="E2166" t="s">
        <v>19</v>
      </c>
      <c r="F2166" t="s">
        <v>10</v>
      </c>
    </row>
    <row r="2167" spans="1:6" x14ac:dyDescent="0.3">
      <c r="A2167" t="s">
        <v>2190</v>
      </c>
      <c r="B2167" s="1">
        <v>46099.247916666667</v>
      </c>
      <c r="C2167" t="s">
        <v>12</v>
      </c>
      <c r="D2167" t="s">
        <v>22</v>
      </c>
      <c r="E2167" t="s">
        <v>19</v>
      </c>
      <c r="F2167" t="s">
        <v>10</v>
      </c>
    </row>
    <row r="2168" spans="1:6" x14ac:dyDescent="0.3">
      <c r="A2168" t="s">
        <v>2191</v>
      </c>
      <c r="B2168" s="1">
        <v>46076.797222222223</v>
      </c>
      <c r="C2168" t="s">
        <v>35</v>
      </c>
      <c r="D2168" t="s">
        <v>15</v>
      </c>
      <c r="E2168" t="s">
        <v>19</v>
      </c>
      <c r="F2168" t="s">
        <v>20</v>
      </c>
    </row>
    <row r="2169" spans="1:6" x14ac:dyDescent="0.3">
      <c r="A2169" t="s">
        <v>2192</v>
      </c>
      <c r="B2169" s="1">
        <v>46091.936111111114</v>
      </c>
      <c r="C2169" t="s">
        <v>7</v>
      </c>
      <c r="D2169" t="s">
        <v>18</v>
      </c>
      <c r="E2169" t="s">
        <v>19</v>
      </c>
      <c r="F2169" t="s">
        <v>33</v>
      </c>
    </row>
    <row r="2170" spans="1:6" x14ac:dyDescent="0.3">
      <c r="A2170" t="s">
        <v>2193</v>
      </c>
      <c r="B2170" s="1">
        <v>46023.14166666667</v>
      </c>
      <c r="C2170" t="s">
        <v>26</v>
      </c>
      <c r="D2170" t="s">
        <v>22</v>
      </c>
      <c r="E2170" t="s">
        <v>31</v>
      </c>
      <c r="F2170" t="s">
        <v>33</v>
      </c>
    </row>
    <row r="2171" spans="1:6" x14ac:dyDescent="0.3">
      <c r="A2171" t="s">
        <v>2194</v>
      </c>
      <c r="B2171" s="1">
        <v>46112.464583333334</v>
      </c>
      <c r="C2171" t="s">
        <v>47</v>
      </c>
      <c r="D2171" t="s">
        <v>18</v>
      </c>
      <c r="E2171" t="s">
        <v>9</v>
      </c>
      <c r="F2171" t="s">
        <v>20</v>
      </c>
    </row>
    <row r="2172" spans="1:6" x14ac:dyDescent="0.3">
      <c r="A2172" t="s">
        <v>2195</v>
      </c>
      <c r="B2172" s="1">
        <v>46073.351388888892</v>
      </c>
      <c r="C2172" t="s">
        <v>7</v>
      </c>
      <c r="D2172" t="s">
        <v>22</v>
      </c>
      <c r="E2172" t="s">
        <v>19</v>
      </c>
      <c r="F2172" t="s">
        <v>20</v>
      </c>
    </row>
    <row r="2173" spans="1:6" x14ac:dyDescent="0.3">
      <c r="A2173" t="s">
        <v>2196</v>
      </c>
      <c r="B2173" s="1">
        <v>46035.488194444442</v>
      </c>
      <c r="C2173" t="s">
        <v>7</v>
      </c>
      <c r="D2173" t="s">
        <v>22</v>
      </c>
      <c r="E2173" t="s">
        <v>19</v>
      </c>
      <c r="F2173" t="s">
        <v>33</v>
      </c>
    </row>
    <row r="2174" spans="1:6" x14ac:dyDescent="0.3">
      <c r="A2174" t="s">
        <v>2197</v>
      </c>
      <c r="B2174" s="1">
        <v>46108.179166666669</v>
      </c>
      <c r="C2174" t="s">
        <v>47</v>
      </c>
      <c r="D2174" t="s">
        <v>22</v>
      </c>
      <c r="E2174" t="s">
        <v>9</v>
      </c>
      <c r="F2174" t="s">
        <v>20</v>
      </c>
    </row>
    <row r="2175" spans="1:6" x14ac:dyDescent="0.3">
      <c r="A2175" t="s">
        <v>2198</v>
      </c>
      <c r="B2175" s="1">
        <v>46099.019444444442</v>
      </c>
      <c r="C2175" t="s">
        <v>7</v>
      </c>
      <c r="D2175" t="s">
        <v>22</v>
      </c>
      <c r="E2175" t="s">
        <v>19</v>
      </c>
      <c r="F2175" t="s">
        <v>20</v>
      </c>
    </row>
    <row r="2176" spans="1:6" x14ac:dyDescent="0.3">
      <c r="A2176" t="s">
        <v>2199</v>
      </c>
      <c r="B2176" s="1">
        <v>46093.05972222222</v>
      </c>
      <c r="C2176" t="s">
        <v>40</v>
      </c>
      <c r="D2176" t="s">
        <v>22</v>
      </c>
      <c r="E2176" t="s">
        <v>16</v>
      </c>
      <c r="F2176" t="s">
        <v>33</v>
      </c>
    </row>
    <row r="2177" spans="1:6" x14ac:dyDescent="0.3">
      <c r="A2177" t="s">
        <v>2200</v>
      </c>
      <c r="B2177" s="1">
        <v>46072.831944444442</v>
      </c>
      <c r="C2177" t="s">
        <v>12</v>
      </c>
      <c r="D2177" t="s">
        <v>8</v>
      </c>
      <c r="E2177" t="s">
        <v>9</v>
      </c>
      <c r="F2177" t="s">
        <v>33</v>
      </c>
    </row>
    <row r="2178" spans="1:6" x14ac:dyDescent="0.3">
      <c r="A2178" t="s">
        <v>2201</v>
      </c>
      <c r="B2178" s="1">
        <v>46098.850694444445</v>
      </c>
      <c r="C2178" t="s">
        <v>7</v>
      </c>
      <c r="D2178" t="s">
        <v>15</v>
      </c>
      <c r="E2178" t="s">
        <v>19</v>
      </c>
      <c r="F2178" t="s">
        <v>13</v>
      </c>
    </row>
    <row r="2179" spans="1:6" x14ac:dyDescent="0.3">
      <c r="A2179" t="s">
        <v>2202</v>
      </c>
      <c r="B2179" s="1">
        <v>46081.092361111114</v>
      </c>
      <c r="C2179" t="s">
        <v>35</v>
      </c>
      <c r="D2179" t="s">
        <v>22</v>
      </c>
      <c r="E2179" t="s">
        <v>9</v>
      </c>
      <c r="F2179" t="s">
        <v>20</v>
      </c>
    </row>
    <row r="2180" spans="1:6" x14ac:dyDescent="0.3">
      <c r="A2180" t="s">
        <v>2203</v>
      </c>
      <c r="B2180" s="1">
        <v>46109.701388888891</v>
      </c>
      <c r="C2180" t="s">
        <v>47</v>
      </c>
      <c r="D2180" t="s">
        <v>22</v>
      </c>
      <c r="E2180" t="s">
        <v>31</v>
      </c>
      <c r="F2180" t="s">
        <v>33</v>
      </c>
    </row>
    <row r="2181" spans="1:6" x14ac:dyDescent="0.3">
      <c r="A2181" t="s">
        <v>2204</v>
      </c>
      <c r="B2181" s="1">
        <v>46080.625694444447</v>
      </c>
      <c r="C2181" t="s">
        <v>7</v>
      </c>
      <c r="D2181" t="s">
        <v>15</v>
      </c>
      <c r="E2181" t="s">
        <v>19</v>
      </c>
      <c r="F2181" t="s">
        <v>20</v>
      </c>
    </row>
    <row r="2182" spans="1:6" x14ac:dyDescent="0.3">
      <c r="A2182" t="s">
        <v>2205</v>
      </c>
      <c r="B2182" s="1">
        <v>46103.433333333334</v>
      </c>
      <c r="C2182" t="s">
        <v>26</v>
      </c>
      <c r="D2182" t="s">
        <v>15</v>
      </c>
      <c r="E2182" t="s">
        <v>19</v>
      </c>
      <c r="F2182" t="s">
        <v>20</v>
      </c>
    </row>
    <row r="2183" spans="1:6" x14ac:dyDescent="0.3">
      <c r="A2183" t="s">
        <v>2206</v>
      </c>
      <c r="B2183" s="1">
        <v>46030.522916666669</v>
      </c>
      <c r="C2183" t="s">
        <v>12</v>
      </c>
      <c r="D2183" t="s">
        <v>18</v>
      </c>
      <c r="E2183" t="s">
        <v>9</v>
      </c>
      <c r="F2183" t="s">
        <v>13</v>
      </c>
    </row>
    <row r="2184" spans="1:6" x14ac:dyDescent="0.3">
      <c r="A2184" t="s">
        <v>2207</v>
      </c>
      <c r="B2184" s="1">
        <v>46052.207638888889</v>
      </c>
      <c r="C2184" t="s">
        <v>35</v>
      </c>
      <c r="D2184" t="s">
        <v>18</v>
      </c>
      <c r="E2184" t="s">
        <v>16</v>
      </c>
      <c r="F2184" t="s">
        <v>20</v>
      </c>
    </row>
    <row r="2185" spans="1:6" x14ac:dyDescent="0.3">
      <c r="A2185" t="s">
        <v>2208</v>
      </c>
      <c r="B2185" s="1">
        <v>46043.538888888892</v>
      </c>
      <c r="C2185" t="s">
        <v>47</v>
      </c>
      <c r="D2185" t="s">
        <v>8</v>
      </c>
      <c r="E2185" t="s">
        <v>9</v>
      </c>
      <c r="F2185" t="s">
        <v>20</v>
      </c>
    </row>
    <row r="2186" spans="1:6" x14ac:dyDescent="0.3">
      <c r="A2186" t="s">
        <v>2209</v>
      </c>
      <c r="B2186" s="1">
        <v>46042.021527777775</v>
      </c>
      <c r="C2186" t="s">
        <v>40</v>
      </c>
      <c r="D2186" t="s">
        <v>18</v>
      </c>
      <c r="E2186" t="s">
        <v>16</v>
      </c>
      <c r="F2186" t="s">
        <v>20</v>
      </c>
    </row>
    <row r="2187" spans="1:6" x14ac:dyDescent="0.3">
      <c r="A2187" t="s">
        <v>2210</v>
      </c>
      <c r="B2187" s="1">
        <v>46112.783333333333</v>
      </c>
      <c r="C2187" t="s">
        <v>7</v>
      </c>
      <c r="D2187" t="s">
        <v>15</v>
      </c>
      <c r="E2187" t="s">
        <v>16</v>
      </c>
      <c r="F2187" t="s">
        <v>10</v>
      </c>
    </row>
    <row r="2188" spans="1:6" x14ac:dyDescent="0.3">
      <c r="A2188" t="s">
        <v>2211</v>
      </c>
      <c r="B2188" s="1">
        <v>46097.450694444444</v>
      </c>
      <c r="C2188" t="s">
        <v>47</v>
      </c>
      <c r="D2188" t="s">
        <v>22</v>
      </c>
      <c r="E2188" t="s">
        <v>9</v>
      </c>
      <c r="F2188" t="s">
        <v>33</v>
      </c>
    </row>
    <row r="2189" spans="1:6" x14ac:dyDescent="0.3">
      <c r="A2189" t="s">
        <v>2212</v>
      </c>
      <c r="B2189" s="1">
        <v>46063.834722222222</v>
      </c>
      <c r="C2189" t="s">
        <v>7</v>
      </c>
      <c r="D2189" t="s">
        <v>22</v>
      </c>
      <c r="E2189" t="s">
        <v>19</v>
      </c>
      <c r="F2189" t="s">
        <v>20</v>
      </c>
    </row>
    <row r="2190" spans="1:6" x14ac:dyDescent="0.3">
      <c r="A2190" t="s">
        <v>2213</v>
      </c>
      <c r="B2190" s="1">
        <v>46080.05972222222</v>
      </c>
      <c r="C2190" t="s">
        <v>40</v>
      </c>
      <c r="D2190" t="s">
        <v>8</v>
      </c>
      <c r="E2190" t="s">
        <v>16</v>
      </c>
      <c r="F2190" t="s">
        <v>20</v>
      </c>
    </row>
    <row r="2191" spans="1:6" x14ac:dyDescent="0.3">
      <c r="A2191" t="s">
        <v>2214</v>
      </c>
      <c r="B2191" s="1">
        <v>46077.283333333333</v>
      </c>
      <c r="C2191" t="s">
        <v>35</v>
      </c>
      <c r="D2191" t="s">
        <v>8</v>
      </c>
      <c r="E2191" t="s">
        <v>16</v>
      </c>
      <c r="F2191" t="s">
        <v>20</v>
      </c>
    </row>
    <row r="2192" spans="1:6" x14ac:dyDescent="0.3">
      <c r="A2192" t="s">
        <v>2215</v>
      </c>
      <c r="B2192" s="1">
        <v>46028.928472222222</v>
      </c>
      <c r="C2192" t="s">
        <v>7</v>
      </c>
      <c r="D2192" t="s">
        <v>18</v>
      </c>
      <c r="E2192" t="s">
        <v>19</v>
      </c>
      <c r="F2192" t="s">
        <v>20</v>
      </c>
    </row>
    <row r="2193" spans="1:6" x14ac:dyDescent="0.3">
      <c r="A2193" t="s">
        <v>2216</v>
      </c>
      <c r="B2193" s="1">
        <v>46100.4375</v>
      </c>
      <c r="C2193" t="s">
        <v>12</v>
      </c>
      <c r="D2193" t="s">
        <v>15</v>
      </c>
      <c r="E2193" t="s">
        <v>31</v>
      </c>
      <c r="F2193" t="s">
        <v>10</v>
      </c>
    </row>
    <row r="2194" spans="1:6" x14ac:dyDescent="0.3">
      <c r="A2194" t="s">
        <v>2217</v>
      </c>
      <c r="B2194" s="1">
        <v>46056.807638888888</v>
      </c>
      <c r="C2194" t="s">
        <v>12</v>
      </c>
      <c r="D2194" t="s">
        <v>22</v>
      </c>
      <c r="E2194" t="s">
        <v>19</v>
      </c>
      <c r="F2194" t="s">
        <v>13</v>
      </c>
    </row>
    <row r="2195" spans="1:6" x14ac:dyDescent="0.3">
      <c r="A2195" t="s">
        <v>2218</v>
      </c>
      <c r="B2195" s="1">
        <v>46074.989583333336</v>
      </c>
      <c r="C2195" t="s">
        <v>12</v>
      </c>
      <c r="D2195" t="s">
        <v>18</v>
      </c>
      <c r="E2195" t="s">
        <v>16</v>
      </c>
      <c r="F2195" t="s">
        <v>13</v>
      </c>
    </row>
    <row r="2196" spans="1:6" x14ac:dyDescent="0.3">
      <c r="A2196" t="s">
        <v>2219</v>
      </c>
      <c r="B2196" s="1">
        <v>46036.450694444444</v>
      </c>
      <c r="C2196" t="s">
        <v>7</v>
      </c>
      <c r="D2196" t="s">
        <v>22</v>
      </c>
      <c r="E2196" t="s">
        <v>19</v>
      </c>
      <c r="F2196" t="s">
        <v>20</v>
      </c>
    </row>
    <row r="2197" spans="1:6" x14ac:dyDescent="0.3">
      <c r="A2197" t="s">
        <v>2220</v>
      </c>
      <c r="B2197" s="1">
        <v>46080.145138888889</v>
      </c>
      <c r="C2197" t="s">
        <v>7</v>
      </c>
      <c r="D2197" t="s">
        <v>22</v>
      </c>
      <c r="E2197" t="s">
        <v>19</v>
      </c>
      <c r="F2197" t="s">
        <v>53</v>
      </c>
    </row>
    <row r="2198" spans="1:6" x14ac:dyDescent="0.3">
      <c r="A2198" t="s">
        <v>2221</v>
      </c>
      <c r="B2198" s="1">
        <v>46099.675000000003</v>
      </c>
      <c r="C2198" t="s">
        <v>12</v>
      </c>
      <c r="D2198" t="s">
        <v>18</v>
      </c>
      <c r="E2198" t="s">
        <v>16</v>
      </c>
      <c r="F2198" t="s">
        <v>13</v>
      </c>
    </row>
    <row r="2199" spans="1:6" x14ac:dyDescent="0.3">
      <c r="A2199" t="s">
        <v>2222</v>
      </c>
      <c r="B2199" s="1">
        <v>46073.071527777778</v>
      </c>
      <c r="C2199" t="s">
        <v>7</v>
      </c>
      <c r="D2199" t="s">
        <v>15</v>
      </c>
      <c r="E2199" t="s">
        <v>19</v>
      </c>
      <c r="F2199" t="s">
        <v>20</v>
      </c>
    </row>
    <row r="2200" spans="1:6" x14ac:dyDescent="0.3">
      <c r="A2200" t="s">
        <v>2223</v>
      </c>
      <c r="B2200" s="1">
        <v>46048.056250000001</v>
      </c>
      <c r="C2200" t="s">
        <v>35</v>
      </c>
      <c r="D2200" t="s">
        <v>15</v>
      </c>
      <c r="E2200" t="s">
        <v>19</v>
      </c>
      <c r="F2200" t="s">
        <v>10</v>
      </c>
    </row>
    <row r="2201" spans="1:6" x14ac:dyDescent="0.3">
      <c r="A2201" t="s">
        <v>2224</v>
      </c>
      <c r="B2201" s="1">
        <v>46041.840277777781</v>
      </c>
      <c r="C2201" t="s">
        <v>7</v>
      </c>
      <c r="D2201" t="s">
        <v>8</v>
      </c>
      <c r="E2201" t="s">
        <v>19</v>
      </c>
      <c r="F2201" t="s">
        <v>13</v>
      </c>
    </row>
    <row r="2202" spans="1:6" x14ac:dyDescent="0.3">
      <c r="A2202" t="s">
        <v>2225</v>
      </c>
      <c r="B2202" s="1">
        <v>46088.248611111114</v>
      </c>
      <c r="C2202" t="s">
        <v>12</v>
      </c>
      <c r="D2202" t="s">
        <v>15</v>
      </c>
      <c r="E2202" t="s">
        <v>9</v>
      </c>
      <c r="F2202" t="s">
        <v>10</v>
      </c>
    </row>
    <row r="2203" spans="1:6" x14ac:dyDescent="0.3">
      <c r="A2203" t="s">
        <v>2226</v>
      </c>
      <c r="B2203" s="1">
        <v>46082.826388888891</v>
      </c>
      <c r="C2203" t="s">
        <v>35</v>
      </c>
      <c r="D2203" t="s">
        <v>15</v>
      </c>
      <c r="E2203" t="s">
        <v>31</v>
      </c>
      <c r="F2203" t="s">
        <v>10</v>
      </c>
    </row>
    <row r="2204" spans="1:6" x14ac:dyDescent="0.3">
      <c r="A2204" t="s">
        <v>2227</v>
      </c>
      <c r="B2204" s="1">
        <v>46097.74722222222</v>
      </c>
      <c r="C2204" t="s">
        <v>7</v>
      </c>
      <c r="D2204" t="s">
        <v>15</v>
      </c>
      <c r="E2204" t="s">
        <v>19</v>
      </c>
      <c r="F2204" t="s">
        <v>33</v>
      </c>
    </row>
    <row r="2205" spans="1:6" x14ac:dyDescent="0.3">
      <c r="A2205" t="s">
        <v>2228</v>
      </c>
      <c r="B2205" s="1">
        <v>46043.427083333336</v>
      </c>
      <c r="C2205" t="s">
        <v>7</v>
      </c>
      <c r="D2205" t="s">
        <v>22</v>
      </c>
      <c r="E2205" t="s">
        <v>19</v>
      </c>
      <c r="F2205" t="s">
        <v>10</v>
      </c>
    </row>
    <row r="2206" spans="1:6" x14ac:dyDescent="0.3">
      <c r="A2206" t="s">
        <v>2229</v>
      </c>
      <c r="B2206" s="1">
        <v>46096.125694444447</v>
      </c>
      <c r="C2206" t="s">
        <v>26</v>
      </c>
      <c r="D2206" t="s">
        <v>8</v>
      </c>
      <c r="E2206" t="s">
        <v>9</v>
      </c>
      <c r="F2206" t="s">
        <v>10</v>
      </c>
    </row>
    <row r="2207" spans="1:6" x14ac:dyDescent="0.3">
      <c r="A2207" t="s">
        <v>2230</v>
      </c>
      <c r="B2207" s="1">
        <v>46053.228472222225</v>
      </c>
      <c r="C2207" t="s">
        <v>26</v>
      </c>
      <c r="D2207" t="s">
        <v>22</v>
      </c>
      <c r="E2207" t="s">
        <v>19</v>
      </c>
      <c r="F2207" t="s">
        <v>20</v>
      </c>
    </row>
    <row r="2208" spans="1:6" x14ac:dyDescent="0.3">
      <c r="A2208" t="s">
        <v>2231</v>
      </c>
      <c r="B2208" s="1">
        <v>46091.999305555553</v>
      </c>
      <c r="C2208" t="s">
        <v>26</v>
      </c>
      <c r="D2208" t="s">
        <v>18</v>
      </c>
      <c r="E2208" t="s">
        <v>31</v>
      </c>
      <c r="F2208" t="s">
        <v>33</v>
      </c>
    </row>
    <row r="2209" spans="1:6" x14ac:dyDescent="0.3">
      <c r="A2209" t="s">
        <v>2232</v>
      </c>
      <c r="B2209" s="1">
        <v>46101.720138888886</v>
      </c>
      <c r="C2209" t="s">
        <v>40</v>
      </c>
      <c r="D2209" t="s">
        <v>18</v>
      </c>
      <c r="E2209" t="s">
        <v>16</v>
      </c>
      <c r="F2209" t="s">
        <v>20</v>
      </c>
    </row>
    <row r="2210" spans="1:6" x14ac:dyDescent="0.3">
      <c r="A2210" t="s">
        <v>2233</v>
      </c>
      <c r="B2210" s="1">
        <v>46056.669444444444</v>
      </c>
      <c r="C2210" t="s">
        <v>35</v>
      </c>
      <c r="D2210" t="s">
        <v>18</v>
      </c>
      <c r="E2210" t="s">
        <v>9</v>
      </c>
      <c r="F2210" t="s">
        <v>10</v>
      </c>
    </row>
    <row r="2211" spans="1:6" x14ac:dyDescent="0.3">
      <c r="A2211" t="s">
        <v>2234</v>
      </c>
      <c r="B2211" s="1">
        <v>46032.84375</v>
      </c>
      <c r="C2211" t="s">
        <v>7</v>
      </c>
      <c r="D2211" t="s">
        <v>8</v>
      </c>
      <c r="E2211" t="s">
        <v>9</v>
      </c>
      <c r="F2211" t="s">
        <v>10</v>
      </c>
    </row>
    <row r="2212" spans="1:6" x14ac:dyDescent="0.3">
      <c r="A2212" t="s">
        <v>2235</v>
      </c>
      <c r="B2212" s="1">
        <v>46057.065972222219</v>
      </c>
      <c r="C2212" t="s">
        <v>40</v>
      </c>
      <c r="D2212" t="s">
        <v>18</v>
      </c>
      <c r="E2212" t="s">
        <v>16</v>
      </c>
      <c r="F2212" t="s">
        <v>13</v>
      </c>
    </row>
    <row r="2213" spans="1:6" x14ac:dyDescent="0.3">
      <c r="A2213" t="s">
        <v>2236</v>
      </c>
      <c r="B2213" s="1">
        <v>46060.185416666667</v>
      </c>
      <c r="C2213" t="s">
        <v>7</v>
      </c>
      <c r="D2213" t="s">
        <v>22</v>
      </c>
      <c r="E2213" t="s">
        <v>19</v>
      </c>
      <c r="F2213" t="s">
        <v>20</v>
      </c>
    </row>
    <row r="2214" spans="1:6" x14ac:dyDescent="0.3">
      <c r="A2214" t="s">
        <v>2237</v>
      </c>
      <c r="B2214" s="1">
        <v>46038.068055555559</v>
      </c>
      <c r="C2214" t="s">
        <v>7</v>
      </c>
      <c r="D2214" t="s">
        <v>22</v>
      </c>
      <c r="E2214" t="s">
        <v>19</v>
      </c>
      <c r="F2214" t="s">
        <v>20</v>
      </c>
    </row>
    <row r="2215" spans="1:6" x14ac:dyDescent="0.3">
      <c r="A2215" t="s">
        <v>2238</v>
      </c>
      <c r="B2215" s="1">
        <v>46089.436111111114</v>
      </c>
      <c r="C2215" t="s">
        <v>7</v>
      </c>
      <c r="D2215" t="s">
        <v>8</v>
      </c>
      <c r="E2215" t="s">
        <v>19</v>
      </c>
      <c r="F2215" t="s">
        <v>20</v>
      </c>
    </row>
    <row r="2216" spans="1:6" x14ac:dyDescent="0.3">
      <c r="A2216" t="s">
        <v>2239</v>
      </c>
      <c r="B2216" s="1">
        <v>46093.040277777778</v>
      </c>
      <c r="C2216" t="s">
        <v>12</v>
      </c>
      <c r="D2216" t="s">
        <v>18</v>
      </c>
      <c r="E2216" t="s">
        <v>16</v>
      </c>
      <c r="F2216" t="s">
        <v>13</v>
      </c>
    </row>
    <row r="2217" spans="1:6" x14ac:dyDescent="0.3">
      <c r="A2217" t="s">
        <v>2240</v>
      </c>
      <c r="B2217" s="1">
        <v>46104.871527777781</v>
      </c>
      <c r="C2217" t="s">
        <v>7</v>
      </c>
      <c r="D2217" t="s">
        <v>22</v>
      </c>
      <c r="E2217" t="s">
        <v>19</v>
      </c>
      <c r="F2217" t="s">
        <v>20</v>
      </c>
    </row>
    <row r="2218" spans="1:6" x14ac:dyDescent="0.3">
      <c r="A2218" t="s">
        <v>2241</v>
      </c>
      <c r="B2218" s="1">
        <v>46082.95</v>
      </c>
      <c r="C2218" t="s">
        <v>7</v>
      </c>
      <c r="D2218" t="s">
        <v>8</v>
      </c>
      <c r="E2218" t="s">
        <v>19</v>
      </c>
      <c r="F2218" t="s">
        <v>20</v>
      </c>
    </row>
    <row r="2219" spans="1:6" x14ac:dyDescent="0.3">
      <c r="A2219" t="s">
        <v>2242</v>
      </c>
      <c r="B2219" s="1">
        <v>46040.35</v>
      </c>
      <c r="C2219" t="s">
        <v>7</v>
      </c>
      <c r="D2219" t="s">
        <v>15</v>
      </c>
      <c r="E2219" t="s">
        <v>19</v>
      </c>
      <c r="F2219" t="s">
        <v>13</v>
      </c>
    </row>
    <row r="2220" spans="1:6" x14ac:dyDescent="0.3">
      <c r="A2220" t="s">
        <v>2243</v>
      </c>
      <c r="B2220" s="1">
        <v>46061.529166666667</v>
      </c>
      <c r="C2220" t="s">
        <v>40</v>
      </c>
      <c r="D2220" t="s">
        <v>18</v>
      </c>
      <c r="E2220" t="s">
        <v>16</v>
      </c>
      <c r="F2220" t="s">
        <v>20</v>
      </c>
    </row>
    <row r="2221" spans="1:6" x14ac:dyDescent="0.3">
      <c r="A2221" t="s">
        <v>2244</v>
      </c>
      <c r="B2221" s="1">
        <v>46063.75</v>
      </c>
      <c r="C2221" t="s">
        <v>7</v>
      </c>
      <c r="D2221" t="s">
        <v>8</v>
      </c>
      <c r="E2221" t="s">
        <v>19</v>
      </c>
      <c r="F2221" t="s">
        <v>20</v>
      </c>
    </row>
    <row r="2222" spans="1:6" x14ac:dyDescent="0.3">
      <c r="A2222" t="s">
        <v>2245</v>
      </c>
      <c r="B2222" s="1">
        <v>46056.04583333333</v>
      </c>
      <c r="C2222" t="s">
        <v>40</v>
      </c>
      <c r="D2222" t="s">
        <v>8</v>
      </c>
      <c r="E2222" t="s">
        <v>16</v>
      </c>
      <c r="F2222" t="s">
        <v>20</v>
      </c>
    </row>
    <row r="2223" spans="1:6" x14ac:dyDescent="0.3">
      <c r="A2223" t="s">
        <v>2246</v>
      </c>
      <c r="B2223" s="1">
        <v>46079.259722222225</v>
      </c>
      <c r="C2223" t="s">
        <v>7</v>
      </c>
      <c r="D2223" t="s">
        <v>22</v>
      </c>
      <c r="E2223" t="s">
        <v>16</v>
      </c>
      <c r="F2223" t="s">
        <v>10</v>
      </c>
    </row>
    <row r="2224" spans="1:6" x14ac:dyDescent="0.3">
      <c r="A2224" t="s">
        <v>2247</v>
      </c>
      <c r="B2224" s="1">
        <v>46061.121527777781</v>
      </c>
      <c r="C2224" t="s">
        <v>47</v>
      </c>
      <c r="D2224" t="s">
        <v>18</v>
      </c>
      <c r="E2224" t="s">
        <v>19</v>
      </c>
      <c r="F2224" t="s">
        <v>10</v>
      </c>
    </row>
    <row r="2225" spans="1:6" x14ac:dyDescent="0.3">
      <c r="A2225" t="s">
        <v>2248</v>
      </c>
      <c r="B2225" s="1">
        <v>46067.195138888892</v>
      </c>
      <c r="C2225" t="s">
        <v>7</v>
      </c>
      <c r="D2225" t="s">
        <v>8</v>
      </c>
      <c r="E2225" t="s">
        <v>9</v>
      </c>
      <c r="F2225" t="s">
        <v>13</v>
      </c>
    </row>
    <row r="2226" spans="1:6" x14ac:dyDescent="0.3">
      <c r="A2226" t="s">
        <v>2249</v>
      </c>
      <c r="B2226" s="1">
        <v>46037.258333333331</v>
      </c>
      <c r="C2226" t="s">
        <v>7</v>
      </c>
      <c r="D2226" t="s">
        <v>18</v>
      </c>
      <c r="E2226" t="s">
        <v>19</v>
      </c>
      <c r="F2226" t="s">
        <v>33</v>
      </c>
    </row>
    <row r="2227" spans="1:6" x14ac:dyDescent="0.3">
      <c r="A2227" t="s">
        <v>2250</v>
      </c>
      <c r="B2227" s="1">
        <v>46023.051388888889</v>
      </c>
      <c r="C2227" t="s">
        <v>40</v>
      </c>
      <c r="D2227" t="s">
        <v>18</v>
      </c>
      <c r="E2227" t="s">
        <v>16</v>
      </c>
      <c r="F2227" t="s">
        <v>20</v>
      </c>
    </row>
    <row r="2228" spans="1:6" x14ac:dyDescent="0.3">
      <c r="A2228" t="s">
        <v>2251</v>
      </c>
      <c r="B2228" s="1">
        <v>46071.76458333333</v>
      </c>
      <c r="C2228" t="s">
        <v>7</v>
      </c>
      <c r="D2228" t="s">
        <v>22</v>
      </c>
      <c r="E2228" t="s">
        <v>31</v>
      </c>
      <c r="F2228" t="s">
        <v>10</v>
      </c>
    </row>
    <row r="2229" spans="1:6" x14ac:dyDescent="0.3">
      <c r="A2229" t="s">
        <v>2252</v>
      </c>
      <c r="B2229" s="1">
        <v>46106.986111111109</v>
      </c>
      <c r="C2229" t="s">
        <v>12</v>
      </c>
      <c r="D2229" t="s">
        <v>8</v>
      </c>
      <c r="E2229" t="s">
        <v>19</v>
      </c>
      <c r="F2229" t="s">
        <v>10</v>
      </c>
    </row>
    <row r="2230" spans="1:6" x14ac:dyDescent="0.3">
      <c r="A2230" t="s">
        <v>2253</v>
      </c>
      <c r="B2230" s="1">
        <v>46081.870138888888</v>
      </c>
      <c r="C2230" t="s">
        <v>12</v>
      </c>
      <c r="D2230" t="s">
        <v>15</v>
      </c>
      <c r="E2230" t="s">
        <v>9</v>
      </c>
      <c r="F2230" t="s">
        <v>13</v>
      </c>
    </row>
    <row r="2231" spans="1:6" x14ac:dyDescent="0.3">
      <c r="A2231" t="s">
        <v>2254</v>
      </c>
      <c r="B2231" s="1">
        <v>46107.609722222223</v>
      </c>
      <c r="C2231" t="s">
        <v>7</v>
      </c>
      <c r="D2231" t="s">
        <v>18</v>
      </c>
      <c r="E2231" t="s">
        <v>19</v>
      </c>
      <c r="F2231" t="s">
        <v>13</v>
      </c>
    </row>
    <row r="2232" spans="1:6" x14ac:dyDescent="0.3">
      <c r="A2232" t="s">
        <v>2255</v>
      </c>
      <c r="B2232" s="1">
        <v>46103.196527777778</v>
      </c>
      <c r="C2232" t="s">
        <v>7</v>
      </c>
      <c r="D2232" t="s">
        <v>8</v>
      </c>
      <c r="E2232" t="s">
        <v>19</v>
      </c>
      <c r="F2232" t="s">
        <v>13</v>
      </c>
    </row>
    <row r="2233" spans="1:6" x14ac:dyDescent="0.3">
      <c r="A2233" t="s">
        <v>2256</v>
      </c>
      <c r="B2233" s="1">
        <v>46075.787499999999</v>
      </c>
      <c r="C2233" t="s">
        <v>26</v>
      </c>
      <c r="D2233" t="s">
        <v>15</v>
      </c>
      <c r="E2233" t="s">
        <v>16</v>
      </c>
      <c r="F2233" t="s">
        <v>33</v>
      </c>
    </row>
    <row r="2234" spans="1:6" x14ac:dyDescent="0.3">
      <c r="A2234" t="s">
        <v>2257</v>
      </c>
      <c r="B2234" s="1">
        <v>46052.277083333334</v>
      </c>
      <c r="C2234" t="s">
        <v>12</v>
      </c>
      <c r="D2234" t="s">
        <v>18</v>
      </c>
      <c r="E2234" t="s">
        <v>31</v>
      </c>
      <c r="F2234" t="s">
        <v>33</v>
      </c>
    </row>
    <row r="2235" spans="1:6" x14ac:dyDescent="0.3">
      <c r="A2235" t="s">
        <v>2258</v>
      </c>
      <c r="B2235" s="1">
        <v>46032.649305555555</v>
      </c>
      <c r="C2235" t="s">
        <v>7</v>
      </c>
      <c r="D2235" t="s">
        <v>8</v>
      </c>
      <c r="E2235" t="s">
        <v>19</v>
      </c>
      <c r="F2235" t="s">
        <v>20</v>
      </c>
    </row>
    <row r="2236" spans="1:6" x14ac:dyDescent="0.3">
      <c r="A2236" t="s">
        <v>2259</v>
      </c>
      <c r="B2236" s="1">
        <v>46107.236805555556</v>
      </c>
      <c r="C2236" t="s">
        <v>7</v>
      </c>
      <c r="D2236" t="s">
        <v>18</v>
      </c>
      <c r="E2236" t="s">
        <v>19</v>
      </c>
      <c r="F2236" t="s">
        <v>13</v>
      </c>
    </row>
    <row r="2237" spans="1:6" x14ac:dyDescent="0.3">
      <c r="A2237" t="s">
        <v>2260</v>
      </c>
      <c r="B2237" s="1">
        <v>46037.127083333333</v>
      </c>
      <c r="C2237" t="s">
        <v>7</v>
      </c>
      <c r="D2237" t="s">
        <v>18</v>
      </c>
      <c r="E2237" t="s">
        <v>19</v>
      </c>
      <c r="F2237" t="s">
        <v>13</v>
      </c>
    </row>
    <row r="2238" spans="1:6" x14ac:dyDescent="0.3">
      <c r="A2238" t="s">
        <v>2261</v>
      </c>
      <c r="B2238" s="1">
        <v>46083.956250000003</v>
      </c>
      <c r="C2238" t="s">
        <v>12</v>
      </c>
      <c r="D2238" t="s">
        <v>22</v>
      </c>
      <c r="E2238" t="s">
        <v>9</v>
      </c>
      <c r="F2238" t="s">
        <v>33</v>
      </c>
    </row>
    <row r="2239" spans="1:6" x14ac:dyDescent="0.3">
      <c r="A2239" t="s">
        <v>2262</v>
      </c>
      <c r="B2239" s="1">
        <v>46033.442361111112</v>
      </c>
      <c r="C2239" t="s">
        <v>7</v>
      </c>
      <c r="D2239" t="s">
        <v>8</v>
      </c>
      <c r="E2239" t="s">
        <v>19</v>
      </c>
      <c r="F2239" t="s">
        <v>10</v>
      </c>
    </row>
    <row r="2240" spans="1:6" x14ac:dyDescent="0.3">
      <c r="A2240" t="s">
        <v>2263</v>
      </c>
      <c r="B2240" s="1">
        <v>46032.628472222219</v>
      </c>
      <c r="C2240" t="s">
        <v>7</v>
      </c>
      <c r="D2240" t="s">
        <v>8</v>
      </c>
      <c r="E2240" t="s">
        <v>19</v>
      </c>
      <c r="F2240" t="s">
        <v>10</v>
      </c>
    </row>
    <row r="2241" spans="1:6" x14ac:dyDescent="0.3">
      <c r="A2241" t="s">
        <v>2264</v>
      </c>
      <c r="B2241" s="1">
        <v>46081.244444444441</v>
      </c>
      <c r="C2241" t="s">
        <v>12</v>
      </c>
      <c r="D2241" t="s">
        <v>22</v>
      </c>
      <c r="E2241" t="s">
        <v>19</v>
      </c>
      <c r="F2241" t="s">
        <v>10</v>
      </c>
    </row>
    <row r="2242" spans="1:6" x14ac:dyDescent="0.3">
      <c r="A2242" t="s">
        <v>2265</v>
      </c>
      <c r="B2242" s="1">
        <v>46052.265277777777</v>
      </c>
      <c r="C2242" t="s">
        <v>40</v>
      </c>
      <c r="D2242" t="s">
        <v>18</v>
      </c>
      <c r="E2242" t="s">
        <v>16</v>
      </c>
      <c r="F2242" t="s">
        <v>10</v>
      </c>
    </row>
    <row r="2243" spans="1:6" x14ac:dyDescent="0.3">
      <c r="A2243" t="s">
        <v>2266</v>
      </c>
      <c r="B2243" s="1">
        <v>46037.232638888891</v>
      </c>
      <c r="C2243" t="s">
        <v>40</v>
      </c>
      <c r="D2243" t="s">
        <v>18</v>
      </c>
      <c r="E2243" t="s">
        <v>16</v>
      </c>
      <c r="F2243" t="s">
        <v>20</v>
      </c>
    </row>
    <row r="2244" spans="1:6" x14ac:dyDescent="0.3">
      <c r="A2244" t="s">
        <v>2267</v>
      </c>
      <c r="B2244" s="1">
        <v>46077.052083333336</v>
      </c>
      <c r="C2244" t="s">
        <v>47</v>
      </c>
      <c r="D2244" t="s">
        <v>18</v>
      </c>
      <c r="E2244" t="s">
        <v>9</v>
      </c>
      <c r="F2244" t="s">
        <v>10</v>
      </c>
    </row>
    <row r="2245" spans="1:6" x14ac:dyDescent="0.3">
      <c r="A2245" t="s">
        <v>2268</v>
      </c>
      <c r="B2245" s="1">
        <v>46083.457638888889</v>
      </c>
      <c r="C2245" t="s">
        <v>7</v>
      </c>
      <c r="D2245" t="s">
        <v>18</v>
      </c>
      <c r="E2245" t="s">
        <v>9</v>
      </c>
      <c r="F2245" t="s">
        <v>10</v>
      </c>
    </row>
    <row r="2246" spans="1:6" x14ac:dyDescent="0.3">
      <c r="A2246" t="s">
        <v>2269</v>
      </c>
      <c r="B2246" s="1">
        <v>46024.214583333334</v>
      </c>
      <c r="C2246" t="s">
        <v>35</v>
      </c>
      <c r="D2246" t="s">
        <v>22</v>
      </c>
      <c r="E2246" t="s">
        <v>19</v>
      </c>
      <c r="F2246" t="s">
        <v>10</v>
      </c>
    </row>
    <row r="2247" spans="1:6" x14ac:dyDescent="0.3">
      <c r="A2247" t="s">
        <v>2270</v>
      </c>
      <c r="B2247" s="1">
        <v>46052.438888888886</v>
      </c>
      <c r="C2247" t="s">
        <v>47</v>
      </c>
      <c r="D2247" t="s">
        <v>18</v>
      </c>
      <c r="E2247" t="s">
        <v>9</v>
      </c>
      <c r="F2247" t="s">
        <v>13</v>
      </c>
    </row>
    <row r="2248" spans="1:6" x14ac:dyDescent="0.3">
      <c r="A2248" t="s">
        <v>2271</v>
      </c>
      <c r="B2248" s="1">
        <v>46036.795138888891</v>
      </c>
      <c r="C2248" t="s">
        <v>40</v>
      </c>
      <c r="D2248" t="s">
        <v>22</v>
      </c>
      <c r="E2248" t="s">
        <v>16</v>
      </c>
      <c r="F2248" t="s">
        <v>10</v>
      </c>
    </row>
    <row r="2249" spans="1:6" x14ac:dyDescent="0.3">
      <c r="A2249" t="s">
        <v>2272</v>
      </c>
      <c r="B2249" s="1">
        <v>46028.851388888892</v>
      </c>
      <c r="C2249" t="s">
        <v>26</v>
      </c>
      <c r="D2249" t="s">
        <v>18</v>
      </c>
      <c r="E2249" t="s">
        <v>19</v>
      </c>
      <c r="F2249" t="s">
        <v>10</v>
      </c>
    </row>
    <row r="2250" spans="1:6" x14ac:dyDescent="0.3">
      <c r="A2250" t="s">
        <v>2273</v>
      </c>
      <c r="B2250" s="1">
        <v>46069.105555555558</v>
      </c>
      <c r="C2250" t="s">
        <v>35</v>
      </c>
      <c r="D2250" t="s">
        <v>18</v>
      </c>
      <c r="E2250" t="s">
        <v>16</v>
      </c>
      <c r="F2250" t="s">
        <v>10</v>
      </c>
    </row>
    <row r="2251" spans="1:6" x14ac:dyDescent="0.3">
      <c r="A2251" t="s">
        <v>2274</v>
      </c>
      <c r="B2251" s="1">
        <v>46066.602083333331</v>
      </c>
      <c r="C2251" t="s">
        <v>7</v>
      </c>
      <c r="D2251" t="s">
        <v>18</v>
      </c>
      <c r="E2251" t="s">
        <v>19</v>
      </c>
      <c r="F2251" t="s">
        <v>13</v>
      </c>
    </row>
    <row r="2252" spans="1:6" x14ac:dyDescent="0.3">
      <c r="A2252" t="s">
        <v>2275</v>
      </c>
      <c r="B2252" s="1">
        <v>46112.80972222222</v>
      </c>
      <c r="C2252" t="s">
        <v>7</v>
      </c>
      <c r="D2252" t="s">
        <v>18</v>
      </c>
      <c r="E2252" t="s">
        <v>19</v>
      </c>
      <c r="F2252" t="s">
        <v>10</v>
      </c>
    </row>
    <row r="2253" spans="1:6" x14ac:dyDescent="0.3">
      <c r="A2253" t="s">
        <v>2276</v>
      </c>
      <c r="B2253" s="1">
        <v>46083.431944444441</v>
      </c>
      <c r="C2253" t="s">
        <v>7</v>
      </c>
      <c r="D2253" t="s">
        <v>15</v>
      </c>
      <c r="E2253" t="s">
        <v>19</v>
      </c>
      <c r="F2253" t="s">
        <v>20</v>
      </c>
    </row>
    <row r="2254" spans="1:6" x14ac:dyDescent="0.3">
      <c r="A2254" t="s">
        <v>2277</v>
      </c>
      <c r="B2254" s="1">
        <v>46101.640972222223</v>
      </c>
      <c r="C2254" t="s">
        <v>26</v>
      </c>
      <c r="D2254" t="s">
        <v>18</v>
      </c>
      <c r="E2254" t="s">
        <v>16</v>
      </c>
      <c r="F2254" t="s">
        <v>10</v>
      </c>
    </row>
    <row r="2255" spans="1:6" x14ac:dyDescent="0.3">
      <c r="A2255" t="s">
        <v>2278</v>
      </c>
      <c r="B2255" s="1">
        <v>46041.361111111109</v>
      </c>
      <c r="C2255" t="s">
        <v>7</v>
      </c>
      <c r="D2255" t="s">
        <v>15</v>
      </c>
      <c r="E2255" t="s">
        <v>19</v>
      </c>
      <c r="F2255" t="s">
        <v>53</v>
      </c>
    </row>
    <row r="2256" spans="1:6" x14ac:dyDescent="0.3">
      <c r="A2256" t="s">
        <v>2279</v>
      </c>
      <c r="B2256" s="1">
        <v>46048.272222222222</v>
      </c>
      <c r="C2256" t="s">
        <v>7</v>
      </c>
      <c r="D2256" t="s">
        <v>18</v>
      </c>
      <c r="E2256" t="s">
        <v>19</v>
      </c>
      <c r="F2256" t="s">
        <v>20</v>
      </c>
    </row>
    <row r="2257" spans="1:6" x14ac:dyDescent="0.3">
      <c r="A2257" t="s">
        <v>2280</v>
      </c>
      <c r="B2257" s="1">
        <v>46036.702777777777</v>
      </c>
      <c r="C2257" t="s">
        <v>7</v>
      </c>
      <c r="D2257" t="s">
        <v>18</v>
      </c>
      <c r="E2257" t="s">
        <v>19</v>
      </c>
      <c r="F2257" t="s">
        <v>20</v>
      </c>
    </row>
    <row r="2258" spans="1:6" x14ac:dyDescent="0.3">
      <c r="A2258" t="s">
        <v>2281</v>
      </c>
      <c r="B2258" s="1">
        <v>46103.009027777778</v>
      </c>
      <c r="C2258" t="s">
        <v>26</v>
      </c>
      <c r="D2258" t="s">
        <v>8</v>
      </c>
      <c r="E2258" t="s">
        <v>31</v>
      </c>
      <c r="F2258" t="s">
        <v>10</v>
      </c>
    </row>
    <row r="2259" spans="1:6" x14ac:dyDescent="0.3">
      <c r="A2259" t="s">
        <v>2282</v>
      </c>
      <c r="B2259" s="1">
        <v>46047.495138888888</v>
      </c>
      <c r="C2259" t="s">
        <v>47</v>
      </c>
      <c r="D2259" t="s">
        <v>22</v>
      </c>
      <c r="E2259" t="s">
        <v>19</v>
      </c>
      <c r="F2259" t="s">
        <v>20</v>
      </c>
    </row>
    <row r="2260" spans="1:6" x14ac:dyDescent="0.3">
      <c r="A2260" t="s">
        <v>2283</v>
      </c>
      <c r="B2260" s="1">
        <v>46034.795138888891</v>
      </c>
      <c r="C2260" t="s">
        <v>7</v>
      </c>
      <c r="D2260" t="s">
        <v>8</v>
      </c>
      <c r="E2260" t="s">
        <v>19</v>
      </c>
      <c r="F2260" t="s">
        <v>10</v>
      </c>
    </row>
    <row r="2261" spans="1:6" x14ac:dyDescent="0.3">
      <c r="A2261" t="s">
        <v>2284</v>
      </c>
      <c r="B2261" s="1">
        <v>46055.206944444442</v>
      </c>
      <c r="C2261" t="s">
        <v>7</v>
      </c>
      <c r="D2261" t="s">
        <v>18</v>
      </c>
      <c r="E2261" t="s">
        <v>19</v>
      </c>
      <c r="F2261" t="s">
        <v>20</v>
      </c>
    </row>
    <row r="2262" spans="1:6" x14ac:dyDescent="0.3">
      <c r="A2262" t="s">
        <v>2285</v>
      </c>
      <c r="B2262" s="1">
        <v>46102.65902777778</v>
      </c>
      <c r="C2262" t="s">
        <v>35</v>
      </c>
      <c r="D2262" t="s">
        <v>22</v>
      </c>
      <c r="E2262" t="s">
        <v>31</v>
      </c>
      <c r="F2262" t="s">
        <v>10</v>
      </c>
    </row>
    <row r="2263" spans="1:6" x14ac:dyDescent="0.3">
      <c r="A2263" t="s">
        <v>2286</v>
      </c>
      <c r="B2263" s="1">
        <v>46086.925694444442</v>
      </c>
      <c r="C2263" t="s">
        <v>47</v>
      </c>
      <c r="D2263" t="s">
        <v>22</v>
      </c>
      <c r="E2263" t="s">
        <v>16</v>
      </c>
      <c r="F2263" t="s">
        <v>10</v>
      </c>
    </row>
    <row r="2264" spans="1:6" x14ac:dyDescent="0.3">
      <c r="A2264" t="s">
        <v>2287</v>
      </c>
      <c r="B2264" s="1">
        <v>46050.729861111111</v>
      </c>
      <c r="C2264" t="s">
        <v>40</v>
      </c>
      <c r="D2264" t="s">
        <v>18</v>
      </c>
      <c r="E2264" t="s">
        <v>16</v>
      </c>
      <c r="F2264" t="s">
        <v>20</v>
      </c>
    </row>
    <row r="2265" spans="1:6" x14ac:dyDescent="0.3">
      <c r="A2265" t="s">
        <v>2288</v>
      </c>
      <c r="B2265" s="1">
        <v>46073.702777777777</v>
      </c>
      <c r="C2265" t="s">
        <v>40</v>
      </c>
      <c r="D2265" t="s">
        <v>18</v>
      </c>
      <c r="E2265" t="s">
        <v>16</v>
      </c>
      <c r="F2265" t="s">
        <v>20</v>
      </c>
    </row>
    <row r="2266" spans="1:6" x14ac:dyDescent="0.3">
      <c r="A2266" t="s">
        <v>2289</v>
      </c>
      <c r="B2266" s="1">
        <v>46113.84652777778</v>
      </c>
      <c r="C2266" t="s">
        <v>7</v>
      </c>
      <c r="D2266" t="s">
        <v>22</v>
      </c>
      <c r="E2266" t="s">
        <v>19</v>
      </c>
      <c r="F2266" t="s">
        <v>10</v>
      </c>
    </row>
    <row r="2267" spans="1:6" x14ac:dyDescent="0.3">
      <c r="A2267" t="s">
        <v>2290</v>
      </c>
      <c r="B2267" s="1">
        <v>46044.927777777775</v>
      </c>
      <c r="C2267" t="s">
        <v>47</v>
      </c>
      <c r="D2267" t="s">
        <v>15</v>
      </c>
      <c r="E2267" t="s">
        <v>19</v>
      </c>
      <c r="F2267" t="s">
        <v>20</v>
      </c>
    </row>
    <row r="2268" spans="1:6" x14ac:dyDescent="0.3">
      <c r="A2268" t="s">
        <v>2291</v>
      </c>
      <c r="B2268" s="1">
        <v>46059.763194444444</v>
      </c>
      <c r="C2268" t="s">
        <v>7</v>
      </c>
      <c r="D2268" t="s">
        <v>22</v>
      </c>
      <c r="E2268" t="s">
        <v>19</v>
      </c>
      <c r="F2268" t="s">
        <v>53</v>
      </c>
    </row>
    <row r="2269" spans="1:6" x14ac:dyDescent="0.3">
      <c r="A2269" t="s">
        <v>2292</v>
      </c>
      <c r="B2269" s="1">
        <v>46041.061805555553</v>
      </c>
      <c r="C2269" t="s">
        <v>35</v>
      </c>
      <c r="D2269" t="s">
        <v>22</v>
      </c>
      <c r="E2269" t="s">
        <v>16</v>
      </c>
      <c r="F2269" t="s">
        <v>20</v>
      </c>
    </row>
    <row r="2270" spans="1:6" x14ac:dyDescent="0.3">
      <c r="A2270" t="s">
        <v>2293</v>
      </c>
      <c r="B2270" s="1">
        <v>46060.454861111109</v>
      </c>
      <c r="C2270" t="s">
        <v>12</v>
      </c>
      <c r="D2270" t="s">
        <v>22</v>
      </c>
      <c r="E2270" t="s">
        <v>16</v>
      </c>
      <c r="F2270" t="s">
        <v>10</v>
      </c>
    </row>
    <row r="2271" spans="1:6" x14ac:dyDescent="0.3">
      <c r="A2271" t="s">
        <v>2294</v>
      </c>
      <c r="B2271" s="1">
        <v>46044.42291666667</v>
      </c>
      <c r="C2271" t="s">
        <v>7</v>
      </c>
      <c r="D2271" t="s">
        <v>18</v>
      </c>
      <c r="E2271" t="s">
        <v>31</v>
      </c>
      <c r="F2271" t="s">
        <v>20</v>
      </c>
    </row>
    <row r="2272" spans="1:6" x14ac:dyDescent="0.3">
      <c r="A2272" t="s">
        <v>2295</v>
      </c>
      <c r="B2272" s="1">
        <v>46077.593055555553</v>
      </c>
      <c r="C2272" t="s">
        <v>7</v>
      </c>
      <c r="D2272" t="s">
        <v>22</v>
      </c>
      <c r="E2272" t="s">
        <v>16</v>
      </c>
      <c r="F2272" t="s">
        <v>20</v>
      </c>
    </row>
    <row r="2273" spans="1:6" x14ac:dyDescent="0.3">
      <c r="A2273" t="s">
        <v>2296</v>
      </c>
      <c r="B2273" s="1">
        <v>46100.22152777778</v>
      </c>
      <c r="C2273" t="s">
        <v>26</v>
      </c>
      <c r="D2273" t="s">
        <v>15</v>
      </c>
      <c r="E2273" t="s">
        <v>19</v>
      </c>
      <c r="F2273" t="s">
        <v>10</v>
      </c>
    </row>
    <row r="2274" spans="1:6" x14ac:dyDescent="0.3">
      <c r="A2274" t="s">
        <v>2297</v>
      </c>
      <c r="B2274" s="1">
        <v>46095.712500000001</v>
      </c>
      <c r="C2274" t="s">
        <v>7</v>
      </c>
      <c r="D2274" t="s">
        <v>15</v>
      </c>
      <c r="E2274" t="s">
        <v>19</v>
      </c>
      <c r="F2274" t="s">
        <v>33</v>
      </c>
    </row>
    <row r="2275" spans="1:6" x14ac:dyDescent="0.3">
      <c r="A2275" t="s">
        <v>2298</v>
      </c>
      <c r="B2275" s="1">
        <v>46099.288888888892</v>
      </c>
      <c r="C2275" t="s">
        <v>40</v>
      </c>
      <c r="D2275" t="s">
        <v>8</v>
      </c>
      <c r="E2275" t="s">
        <v>16</v>
      </c>
      <c r="F2275" t="s">
        <v>20</v>
      </c>
    </row>
    <row r="2276" spans="1:6" x14ac:dyDescent="0.3">
      <c r="A2276" t="s">
        <v>2299</v>
      </c>
      <c r="B2276" s="1">
        <v>46066.9</v>
      </c>
      <c r="C2276" t="s">
        <v>7</v>
      </c>
      <c r="D2276" t="s">
        <v>22</v>
      </c>
      <c r="E2276" t="s">
        <v>19</v>
      </c>
      <c r="F2276" t="s">
        <v>20</v>
      </c>
    </row>
    <row r="2277" spans="1:6" x14ac:dyDescent="0.3">
      <c r="A2277" t="s">
        <v>2300</v>
      </c>
      <c r="B2277" s="1">
        <v>46028.397222222222</v>
      </c>
      <c r="C2277" t="s">
        <v>7</v>
      </c>
      <c r="D2277" t="s">
        <v>22</v>
      </c>
      <c r="E2277" t="s">
        <v>19</v>
      </c>
      <c r="F2277" t="s">
        <v>20</v>
      </c>
    </row>
    <row r="2278" spans="1:6" x14ac:dyDescent="0.3">
      <c r="A2278" t="s">
        <v>2301</v>
      </c>
      <c r="B2278" s="1">
        <v>46062.429166666669</v>
      </c>
      <c r="C2278" t="s">
        <v>7</v>
      </c>
      <c r="D2278" t="s">
        <v>8</v>
      </c>
      <c r="E2278" t="s">
        <v>19</v>
      </c>
      <c r="F2278" t="s">
        <v>10</v>
      </c>
    </row>
    <row r="2279" spans="1:6" x14ac:dyDescent="0.3">
      <c r="A2279" t="s">
        <v>2302</v>
      </c>
      <c r="B2279" s="1">
        <v>46026.290972222225</v>
      </c>
      <c r="C2279" t="s">
        <v>47</v>
      </c>
      <c r="D2279" t="s">
        <v>8</v>
      </c>
      <c r="E2279" t="s">
        <v>31</v>
      </c>
      <c r="F2279" t="s">
        <v>53</v>
      </c>
    </row>
    <row r="2280" spans="1:6" x14ac:dyDescent="0.3">
      <c r="A2280" t="s">
        <v>2303</v>
      </c>
      <c r="B2280" s="1">
        <v>46057.872916666667</v>
      </c>
      <c r="C2280" t="s">
        <v>12</v>
      </c>
      <c r="D2280" t="s">
        <v>15</v>
      </c>
      <c r="E2280" t="s">
        <v>19</v>
      </c>
      <c r="F2280" t="s">
        <v>33</v>
      </c>
    </row>
    <row r="2281" spans="1:6" x14ac:dyDescent="0.3">
      <c r="A2281" t="s">
        <v>2304</v>
      </c>
      <c r="B2281" s="1">
        <v>46041.245138888888</v>
      </c>
      <c r="C2281" t="s">
        <v>7</v>
      </c>
      <c r="D2281" t="s">
        <v>8</v>
      </c>
      <c r="E2281" t="s">
        <v>19</v>
      </c>
      <c r="F2281" t="s">
        <v>10</v>
      </c>
    </row>
    <row r="2282" spans="1:6" x14ac:dyDescent="0.3">
      <c r="A2282" t="s">
        <v>2305</v>
      </c>
      <c r="B2282" s="1">
        <v>46033.57708333333</v>
      </c>
      <c r="C2282" t="s">
        <v>7</v>
      </c>
      <c r="D2282" t="s">
        <v>18</v>
      </c>
      <c r="E2282" t="s">
        <v>19</v>
      </c>
      <c r="F2282" t="s">
        <v>13</v>
      </c>
    </row>
    <row r="2283" spans="1:6" x14ac:dyDescent="0.3">
      <c r="A2283" t="s">
        <v>2306</v>
      </c>
      <c r="B2283" s="1">
        <v>46078.736805555556</v>
      </c>
      <c r="C2283" t="s">
        <v>47</v>
      </c>
      <c r="D2283" t="s">
        <v>18</v>
      </c>
      <c r="E2283" t="s">
        <v>31</v>
      </c>
      <c r="F2283" t="s">
        <v>20</v>
      </c>
    </row>
    <row r="2284" spans="1:6" x14ac:dyDescent="0.3">
      <c r="A2284" t="s">
        <v>2307</v>
      </c>
      <c r="B2284" s="1">
        <v>46107.934027777781</v>
      </c>
      <c r="C2284" t="s">
        <v>7</v>
      </c>
      <c r="D2284" t="s">
        <v>15</v>
      </c>
      <c r="E2284" t="s">
        <v>19</v>
      </c>
      <c r="F2284" t="s">
        <v>53</v>
      </c>
    </row>
    <row r="2285" spans="1:6" x14ac:dyDescent="0.3">
      <c r="A2285" t="s">
        <v>2308</v>
      </c>
      <c r="B2285" s="1">
        <v>46085.822916666664</v>
      </c>
      <c r="C2285" t="s">
        <v>12</v>
      </c>
      <c r="D2285" t="s">
        <v>15</v>
      </c>
      <c r="E2285" t="s">
        <v>16</v>
      </c>
      <c r="F2285" t="s">
        <v>13</v>
      </c>
    </row>
    <row r="2286" spans="1:6" x14ac:dyDescent="0.3">
      <c r="A2286" t="s">
        <v>2309</v>
      </c>
      <c r="B2286" s="1">
        <v>46070.301388888889</v>
      </c>
      <c r="C2286" t="s">
        <v>12</v>
      </c>
      <c r="D2286" t="s">
        <v>15</v>
      </c>
      <c r="E2286" t="s">
        <v>16</v>
      </c>
      <c r="F2286" t="s">
        <v>10</v>
      </c>
    </row>
    <row r="2287" spans="1:6" x14ac:dyDescent="0.3">
      <c r="A2287" t="s">
        <v>2310</v>
      </c>
      <c r="B2287" s="1">
        <v>46093.738194444442</v>
      </c>
      <c r="C2287" t="s">
        <v>7</v>
      </c>
      <c r="D2287" t="s">
        <v>22</v>
      </c>
      <c r="E2287" t="s">
        <v>19</v>
      </c>
      <c r="F2287" t="s">
        <v>20</v>
      </c>
    </row>
    <row r="2288" spans="1:6" x14ac:dyDescent="0.3">
      <c r="A2288" t="s">
        <v>2311</v>
      </c>
      <c r="B2288" s="1">
        <v>46085.926388888889</v>
      </c>
      <c r="C2288" t="s">
        <v>7</v>
      </c>
      <c r="D2288" t="s">
        <v>15</v>
      </c>
      <c r="E2288" t="s">
        <v>19</v>
      </c>
      <c r="F2288" t="s">
        <v>20</v>
      </c>
    </row>
    <row r="2289" spans="1:6" x14ac:dyDescent="0.3">
      <c r="A2289" t="s">
        <v>2312</v>
      </c>
      <c r="B2289" s="1">
        <v>46097.005555555559</v>
      </c>
      <c r="C2289" t="s">
        <v>7</v>
      </c>
      <c r="D2289" t="s">
        <v>22</v>
      </c>
      <c r="E2289" t="s">
        <v>16</v>
      </c>
      <c r="F2289" t="s">
        <v>10</v>
      </c>
    </row>
    <row r="2290" spans="1:6" x14ac:dyDescent="0.3">
      <c r="A2290" t="s">
        <v>2313</v>
      </c>
      <c r="B2290" s="1">
        <v>46069.464583333334</v>
      </c>
      <c r="C2290" t="s">
        <v>35</v>
      </c>
      <c r="D2290" t="s">
        <v>8</v>
      </c>
      <c r="E2290" t="s">
        <v>19</v>
      </c>
      <c r="F2290" t="s">
        <v>10</v>
      </c>
    </row>
    <row r="2291" spans="1:6" x14ac:dyDescent="0.3">
      <c r="A2291" t="s">
        <v>2314</v>
      </c>
      <c r="B2291" s="1">
        <v>46059.438194444447</v>
      </c>
      <c r="C2291" t="s">
        <v>7</v>
      </c>
      <c r="D2291" t="s">
        <v>22</v>
      </c>
      <c r="E2291" t="s">
        <v>31</v>
      </c>
      <c r="F2291" t="s">
        <v>10</v>
      </c>
    </row>
    <row r="2292" spans="1:6" x14ac:dyDescent="0.3">
      <c r="A2292" t="s">
        <v>2315</v>
      </c>
      <c r="B2292" s="1">
        <v>46067.463194444441</v>
      </c>
      <c r="C2292" t="s">
        <v>35</v>
      </c>
      <c r="D2292" t="s">
        <v>15</v>
      </c>
      <c r="E2292" t="s">
        <v>19</v>
      </c>
      <c r="F2292" t="s">
        <v>10</v>
      </c>
    </row>
    <row r="2293" spans="1:6" x14ac:dyDescent="0.3">
      <c r="A2293" t="s">
        <v>2316</v>
      </c>
      <c r="B2293" s="1">
        <v>46037.102777777778</v>
      </c>
      <c r="C2293" t="s">
        <v>7</v>
      </c>
      <c r="D2293" t="s">
        <v>22</v>
      </c>
      <c r="E2293" t="s">
        <v>19</v>
      </c>
      <c r="F2293" t="s">
        <v>13</v>
      </c>
    </row>
    <row r="2294" spans="1:6" x14ac:dyDescent="0.3">
      <c r="A2294" t="s">
        <v>2317</v>
      </c>
      <c r="B2294" s="1">
        <v>46096.888194444444</v>
      </c>
      <c r="C2294" t="s">
        <v>7</v>
      </c>
      <c r="D2294" t="s">
        <v>8</v>
      </c>
      <c r="E2294" t="s">
        <v>19</v>
      </c>
      <c r="F2294" t="s">
        <v>20</v>
      </c>
    </row>
    <row r="2295" spans="1:6" x14ac:dyDescent="0.3">
      <c r="A2295" t="s">
        <v>2318</v>
      </c>
      <c r="B2295" s="1">
        <v>46102.043055555558</v>
      </c>
      <c r="C2295" t="s">
        <v>7</v>
      </c>
      <c r="D2295" t="s">
        <v>15</v>
      </c>
      <c r="E2295" t="s">
        <v>19</v>
      </c>
      <c r="F2295" t="s">
        <v>33</v>
      </c>
    </row>
    <row r="2296" spans="1:6" x14ac:dyDescent="0.3">
      <c r="A2296" t="s">
        <v>2319</v>
      </c>
      <c r="B2296" s="1">
        <v>46032.591666666667</v>
      </c>
      <c r="C2296" t="s">
        <v>26</v>
      </c>
      <c r="D2296" t="s">
        <v>18</v>
      </c>
      <c r="E2296" t="s">
        <v>16</v>
      </c>
      <c r="F2296" t="s">
        <v>20</v>
      </c>
    </row>
    <row r="2297" spans="1:6" x14ac:dyDescent="0.3">
      <c r="A2297" t="s">
        <v>2320</v>
      </c>
      <c r="B2297" s="1">
        <v>46052.821527777778</v>
      </c>
      <c r="C2297" t="s">
        <v>26</v>
      </c>
      <c r="D2297" t="s">
        <v>15</v>
      </c>
      <c r="E2297" t="s">
        <v>31</v>
      </c>
      <c r="F2297" t="s">
        <v>20</v>
      </c>
    </row>
    <row r="2298" spans="1:6" x14ac:dyDescent="0.3">
      <c r="A2298" t="s">
        <v>2321</v>
      </c>
      <c r="B2298" s="1">
        <v>46046.168749999997</v>
      </c>
      <c r="C2298" t="s">
        <v>7</v>
      </c>
      <c r="D2298" t="s">
        <v>22</v>
      </c>
      <c r="E2298" t="s">
        <v>19</v>
      </c>
      <c r="F2298" t="s">
        <v>20</v>
      </c>
    </row>
    <row r="2299" spans="1:6" x14ac:dyDescent="0.3">
      <c r="A2299" t="s">
        <v>2322</v>
      </c>
      <c r="B2299" s="1">
        <v>46032.659722222219</v>
      </c>
      <c r="C2299" t="s">
        <v>47</v>
      </c>
      <c r="D2299" t="s">
        <v>22</v>
      </c>
      <c r="E2299" t="s">
        <v>16</v>
      </c>
      <c r="F2299" t="s">
        <v>10</v>
      </c>
    </row>
    <row r="2300" spans="1:6" x14ac:dyDescent="0.3">
      <c r="A2300" t="s">
        <v>2323</v>
      </c>
      <c r="B2300" s="1">
        <v>46030.198611111111</v>
      </c>
      <c r="C2300" t="s">
        <v>7</v>
      </c>
      <c r="D2300" t="s">
        <v>22</v>
      </c>
      <c r="E2300" t="s">
        <v>19</v>
      </c>
      <c r="F2300" t="s">
        <v>10</v>
      </c>
    </row>
    <row r="2301" spans="1:6" x14ac:dyDescent="0.3">
      <c r="A2301" t="s">
        <v>2324</v>
      </c>
      <c r="B2301" s="1">
        <v>46024.372916666667</v>
      </c>
      <c r="C2301" t="s">
        <v>7</v>
      </c>
      <c r="D2301" t="s">
        <v>22</v>
      </c>
      <c r="E2301" t="s">
        <v>19</v>
      </c>
      <c r="F2301" t="s">
        <v>20</v>
      </c>
    </row>
    <row r="2302" spans="1:6" x14ac:dyDescent="0.3">
      <c r="A2302" t="s">
        <v>2325</v>
      </c>
      <c r="B2302" s="1">
        <v>46039.834722222222</v>
      </c>
      <c r="C2302" t="s">
        <v>7</v>
      </c>
      <c r="D2302" t="s">
        <v>15</v>
      </c>
      <c r="E2302" t="s">
        <v>19</v>
      </c>
      <c r="F2302" t="s">
        <v>13</v>
      </c>
    </row>
    <row r="2303" spans="1:6" x14ac:dyDescent="0.3">
      <c r="A2303" t="s">
        <v>2326</v>
      </c>
      <c r="B2303" s="1">
        <v>46069.643750000003</v>
      </c>
      <c r="C2303" t="s">
        <v>7</v>
      </c>
      <c r="D2303" t="s">
        <v>18</v>
      </c>
      <c r="E2303" t="s">
        <v>19</v>
      </c>
      <c r="F2303" t="s">
        <v>13</v>
      </c>
    </row>
    <row r="2304" spans="1:6" x14ac:dyDescent="0.3">
      <c r="A2304" t="s">
        <v>2327</v>
      </c>
      <c r="B2304" s="1">
        <v>46100.402777777781</v>
      </c>
      <c r="C2304" t="s">
        <v>7</v>
      </c>
      <c r="D2304" t="s">
        <v>18</v>
      </c>
      <c r="E2304" t="s">
        <v>19</v>
      </c>
      <c r="F2304" t="s">
        <v>20</v>
      </c>
    </row>
    <row r="2305" spans="1:6" x14ac:dyDescent="0.3">
      <c r="A2305" t="s">
        <v>2328</v>
      </c>
      <c r="B2305" s="1">
        <v>46023.353472222225</v>
      </c>
      <c r="C2305" t="s">
        <v>40</v>
      </c>
      <c r="D2305" t="s">
        <v>22</v>
      </c>
      <c r="E2305" t="s">
        <v>16</v>
      </c>
      <c r="F2305" t="s">
        <v>53</v>
      </c>
    </row>
    <row r="2306" spans="1:6" x14ac:dyDescent="0.3">
      <c r="A2306" t="s">
        <v>2329</v>
      </c>
      <c r="B2306" s="1">
        <v>46058.244444444441</v>
      </c>
      <c r="C2306" t="s">
        <v>7</v>
      </c>
      <c r="D2306" t="s">
        <v>22</v>
      </c>
      <c r="E2306" t="s">
        <v>19</v>
      </c>
      <c r="F2306" t="s">
        <v>13</v>
      </c>
    </row>
    <row r="2307" spans="1:6" x14ac:dyDescent="0.3">
      <c r="A2307" t="s">
        <v>2330</v>
      </c>
      <c r="B2307" s="1">
        <v>46065.320833333331</v>
      </c>
      <c r="C2307" t="s">
        <v>7</v>
      </c>
      <c r="D2307" t="s">
        <v>15</v>
      </c>
      <c r="E2307" t="s">
        <v>19</v>
      </c>
      <c r="F2307" t="s">
        <v>10</v>
      </c>
    </row>
    <row r="2308" spans="1:6" x14ac:dyDescent="0.3">
      <c r="A2308" t="s">
        <v>2331</v>
      </c>
      <c r="B2308" s="1">
        <v>46111.018055555556</v>
      </c>
      <c r="C2308" t="s">
        <v>7</v>
      </c>
      <c r="D2308" t="s">
        <v>15</v>
      </c>
      <c r="E2308" t="s">
        <v>19</v>
      </c>
      <c r="F2308" t="s">
        <v>33</v>
      </c>
    </row>
    <row r="2309" spans="1:6" x14ac:dyDescent="0.3">
      <c r="A2309" t="s">
        <v>2332</v>
      </c>
      <c r="B2309" s="1">
        <v>46088.040972222225</v>
      </c>
      <c r="C2309" t="s">
        <v>7</v>
      </c>
      <c r="D2309" t="s">
        <v>22</v>
      </c>
      <c r="E2309" t="s">
        <v>19</v>
      </c>
      <c r="F2309" t="s">
        <v>10</v>
      </c>
    </row>
    <row r="2310" spans="1:6" x14ac:dyDescent="0.3">
      <c r="A2310" t="s">
        <v>2333</v>
      </c>
      <c r="B2310" s="1">
        <v>46045.681944444441</v>
      </c>
      <c r="C2310" t="s">
        <v>35</v>
      </c>
      <c r="D2310" t="s">
        <v>15</v>
      </c>
      <c r="E2310" t="s">
        <v>31</v>
      </c>
      <c r="F2310" t="s">
        <v>20</v>
      </c>
    </row>
    <row r="2311" spans="1:6" x14ac:dyDescent="0.3">
      <c r="A2311" t="s">
        <v>2334</v>
      </c>
      <c r="B2311" s="1">
        <v>46039.324305555558</v>
      </c>
      <c r="C2311" t="s">
        <v>12</v>
      </c>
      <c r="D2311" t="s">
        <v>8</v>
      </c>
      <c r="E2311" t="s">
        <v>31</v>
      </c>
      <c r="F2311" t="s">
        <v>13</v>
      </c>
    </row>
    <row r="2312" spans="1:6" x14ac:dyDescent="0.3">
      <c r="A2312" t="s">
        <v>2335</v>
      </c>
      <c r="B2312" s="1">
        <v>46108.147916666669</v>
      </c>
      <c r="C2312" t="s">
        <v>7</v>
      </c>
      <c r="D2312" t="s">
        <v>8</v>
      </c>
      <c r="E2312" t="s">
        <v>19</v>
      </c>
      <c r="F2312" t="s">
        <v>10</v>
      </c>
    </row>
    <row r="2313" spans="1:6" x14ac:dyDescent="0.3">
      <c r="A2313" t="s">
        <v>2336</v>
      </c>
      <c r="B2313" s="1">
        <v>46032.586111111108</v>
      </c>
      <c r="C2313" t="s">
        <v>12</v>
      </c>
      <c r="D2313" t="s">
        <v>8</v>
      </c>
      <c r="E2313" t="s">
        <v>19</v>
      </c>
      <c r="F2313" t="s">
        <v>33</v>
      </c>
    </row>
    <row r="2314" spans="1:6" x14ac:dyDescent="0.3">
      <c r="A2314" t="s">
        <v>2337</v>
      </c>
      <c r="B2314" s="1">
        <v>46048.090277777781</v>
      </c>
      <c r="C2314" t="s">
        <v>12</v>
      </c>
      <c r="D2314" t="s">
        <v>22</v>
      </c>
      <c r="E2314" t="s">
        <v>9</v>
      </c>
      <c r="F2314" t="s">
        <v>10</v>
      </c>
    </row>
    <row r="2315" spans="1:6" x14ac:dyDescent="0.3">
      <c r="A2315" t="s">
        <v>2338</v>
      </c>
      <c r="B2315" s="1">
        <v>46106.814583333333</v>
      </c>
      <c r="C2315" t="s">
        <v>40</v>
      </c>
      <c r="D2315" t="s">
        <v>8</v>
      </c>
      <c r="E2315" t="s">
        <v>16</v>
      </c>
      <c r="F2315" t="s">
        <v>13</v>
      </c>
    </row>
    <row r="2316" spans="1:6" x14ac:dyDescent="0.3">
      <c r="A2316" t="s">
        <v>2339</v>
      </c>
      <c r="B2316" s="1">
        <v>46080.148611111108</v>
      </c>
      <c r="C2316" t="s">
        <v>12</v>
      </c>
      <c r="D2316" t="s">
        <v>15</v>
      </c>
      <c r="E2316" t="s">
        <v>9</v>
      </c>
      <c r="F2316" t="s">
        <v>33</v>
      </c>
    </row>
    <row r="2317" spans="1:6" x14ac:dyDescent="0.3">
      <c r="A2317" t="s">
        <v>2340</v>
      </c>
      <c r="B2317" s="1">
        <v>46030.256944444445</v>
      </c>
      <c r="C2317" t="s">
        <v>7</v>
      </c>
      <c r="D2317" t="s">
        <v>22</v>
      </c>
      <c r="E2317" t="s">
        <v>19</v>
      </c>
      <c r="F2317" t="s">
        <v>33</v>
      </c>
    </row>
    <row r="2318" spans="1:6" x14ac:dyDescent="0.3">
      <c r="A2318" t="s">
        <v>2341</v>
      </c>
      <c r="B2318" s="1">
        <v>46067.761111111111</v>
      </c>
      <c r="C2318" t="s">
        <v>12</v>
      </c>
      <c r="D2318" t="s">
        <v>22</v>
      </c>
      <c r="E2318" t="s">
        <v>19</v>
      </c>
      <c r="F2318" t="s">
        <v>33</v>
      </c>
    </row>
    <row r="2319" spans="1:6" x14ac:dyDescent="0.3">
      <c r="A2319" t="s">
        <v>2342</v>
      </c>
      <c r="B2319" s="1">
        <v>46084.90347222222</v>
      </c>
      <c r="C2319" t="s">
        <v>35</v>
      </c>
      <c r="D2319" t="s">
        <v>18</v>
      </c>
      <c r="E2319" t="s">
        <v>9</v>
      </c>
      <c r="F2319" t="s">
        <v>13</v>
      </c>
    </row>
    <row r="2320" spans="1:6" x14ac:dyDescent="0.3">
      <c r="A2320" t="s">
        <v>2343</v>
      </c>
      <c r="B2320" s="1">
        <v>46048.354166666664</v>
      </c>
      <c r="C2320" t="s">
        <v>7</v>
      </c>
      <c r="D2320" t="s">
        <v>8</v>
      </c>
      <c r="E2320" t="s">
        <v>19</v>
      </c>
      <c r="F2320" t="s">
        <v>53</v>
      </c>
    </row>
    <row r="2321" spans="1:6" x14ac:dyDescent="0.3">
      <c r="A2321" t="s">
        <v>2344</v>
      </c>
      <c r="B2321" s="1">
        <v>46087.363888888889</v>
      </c>
      <c r="C2321" t="s">
        <v>7</v>
      </c>
      <c r="D2321" t="s">
        <v>18</v>
      </c>
      <c r="E2321" t="s">
        <v>9</v>
      </c>
      <c r="F2321" t="s">
        <v>53</v>
      </c>
    </row>
    <row r="2322" spans="1:6" x14ac:dyDescent="0.3">
      <c r="A2322" t="s">
        <v>2345</v>
      </c>
      <c r="B2322" s="1">
        <v>46048.492361111108</v>
      </c>
      <c r="C2322" t="s">
        <v>35</v>
      </c>
      <c r="D2322" t="s">
        <v>15</v>
      </c>
      <c r="E2322" t="s">
        <v>16</v>
      </c>
      <c r="F2322" t="s">
        <v>13</v>
      </c>
    </row>
    <row r="2323" spans="1:6" x14ac:dyDescent="0.3">
      <c r="A2323" t="s">
        <v>2346</v>
      </c>
      <c r="B2323" s="1">
        <v>46107.399305555555</v>
      </c>
      <c r="C2323" t="s">
        <v>26</v>
      </c>
      <c r="D2323" t="s">
        <v>8</v>
      </c>
      <c r="E2323" t="s">
        <v>19</v>
      </c>
      <c r="F2323" t="s">
        <v>13</v>
      </c>
    </row>
    <row r="2324" spans="1:6" x14ac:dyDescent="0.3">
      <c r="A2324" t="s">
        <v>2347</v>
      </c>
      <c r="B2324" s="1">
        <v>46100.793749999997</v>
      </c>
      <c r="C2324" t="s">
        <v>26</v>
      </c>
      <c r="D2324" t="s">
        <v>15</v>
      </c>
      <c r="E2324" t="s">
        <v>19</v>
      </c>
      <c r="F2324" t="s">
        <v>10</v>
      </c>
    </row>
    <row r="2325" spans="1:6" x14ac:dyDescent="0.3">
      <c r="A2325" t="s">
        <v>2348</v>
      </c>
      <c r="B2325" s="1">
        <v>46056.402083333334</v>
      </c>
      <c r="C2325" t="s">
        <v>7</v>
      </c>
      <c r="D2325" t="s">
        <v>18</v>
      </c>
      <c r="E2325" t="s">
        <v>19</v>
      </c>
      <c r="F2325" t="s">
        <v>10</v>
      </c>
    </row>
    <row r="2326" spans="1:6" x14ac:dyDescent="0.3">
      <c r="A2326" t="s">
        <v>2349</v>
      </c>
      <c r="B2326" s="1">
        <v>46110.665972222225</v>
      </c>
      <c r="C2326" t="s">
        <v>26</v>
      </c>
      <c r="D2326" t="s">
        <v>22</v>
      </c>
      <c r="E2326" t="s">
        <v>9</v>
      </c>
      <c r="F2326" t="s">
        <v>20</v>
      </c>
    </row>
    <row r="2327" spans="1:6" x14ac:dyDescent="0.3">
      <c r="A2327" t="s">
        <v>2350</v>
      </c>
      <c r="B2327" s="1">
        <v>46108.357638888891</v>
      </c>
      <c r="C2327" t="s">
        <v>40</v>
      </c>
      <c r="D2327" t="s">
        <v>18</v>
      </c>
      <c r="E2327" t="s">
        <v>16</v>
      </c>
      <c r="F2327" t="s">
        <v>33</v>
      </c>
    </row>
    <row r="2328" spans="1:6" x14ac:dyDescent="0.3">
      <c r="A2328" t="s">
        <v>2351</v>
      </c>
      <c r="B2328" s="1">
        <v>46108.481944444444</v>
      </c>
      <c r="C2328" t="s">
        <v>7</v>
      </c>
      <c r="D2328" t="s">
        <v>15</v>
      </c>
      <c r="E2328" t="s">
        <v>19</v>
      </c>
      <c r="F2328" t="s">
        <v>10</v>
      </c>
    </row>
    <row r="2329" spans="1:6" x14ac:dyDescent="0.3">
      <c r="A2329" t="s">
        <v>2352</v>
      </c>
      <c r="B2329" s="1">
        <v>46097.306250000001</v>
      </c>
      <c r="C2329" t="s">
        <v>35</v>
      </c>
      <c r="D2329" t="s">
        <v>15</v>
      </c>
      <c r="E2329" t="s">
        <v>31</v>
      </c>
      <c r="F2329" t="s">
        <v>20</v>
      </c>
    </row>
    <row r="2330" spans="1:6" x14ac:dyDescent="0.3">
      <c r="A2330" t="s">
        <v>2353</v>
      </c>
      <c r="B2330" s="1">
        <v>46107.40625</v>
      </c>
      <c r="C2330" t="s">
        <v>26</v>
      </c>
      <c r="D2330" t="s">
        <v>22</v>
      </c>
      <c r="E2330" t="s">
        <v>31</v>
      </c>
      <c r="F2330" t="s">
        <v>13</v>
      </c>
    </row>
    <row r="2331" spans="1:6" x14ac:dyDescent="0.3">
      <c r="A2331" t="s">
        <v>2354</v>
      </c>
      <c r="B2331" s="1">
        <v>46079.76458333333</v>
      </c>
      <c r="C2331" t="s">
        <v>40</v>
      </c>
      <c r="D2331" t="s">
        <v>15</v>
      </c>
      <c r="E2331" t="s">
        <v>16</v>
      </c>
      <c r="F2331" t="s">
        <v>33</v>
      </c>
    </row>
    <row r="2332" spans="1:6" x14ac:dyDescent="0.3">
      <c r="A2332" t="s">
        <v>2355</v>
      </c>
      <c r="B2332" s="1">
        <v>46053.743055555555</v>
      </c>
      <c r="C2332" t="s">
        <v>35</v>
      </c>
      <c r="D2332" t="s">
        <v>22</v>
      </c>
      <c r="E2332" t="s">
        <v>9</v>
      </c>
      <c r="F2332" t="s">
        <v>10</v>
      </c>
    </row>
    <row r="2333" spans="1:6" x14ac:dyDescent="0.3">
      <c r="A2333" t="s">
        <v>2356</v>
      </c>
      <c r="B2333" s="1">
        <v>46033.668055555558</v>
      </c>
      <c r="C2333" t="s">
        <v>7</v>
      </c>
      <c r="D2333" t="s">
        <v>15</v>
      </c>
      <c r="E2333" t="s">
        <v>19</v>
      </c>
      <c r="F2333" t="s">
        <v>10</v>
      </c>
    </row>
    <row r="2334" spans="1:6" x14ac:dyDescent="0.3">
      <c r="A2334" t="s">
        <v>2357</v>
      </c>
      <c r="B2334" s="1">
        <v>46079.526388888888</v>
      </c>
      <c r="C2334" t="s">
        <v>7</v>
      </c>
      <c r="D2334" t="s">
        <v>8</v>
      </c>
      <c r="E2334" t="s">
        <v>19</v>
      </c>
      <c r="F2334" t="s">
        <v>10</v>
      </c>
    </row>
    <row r="2335" spans="1:6" x14ac:dyDescent="0.3">
      <c r="A2335" t="s">
        <v>2358</v>
      </c>
      <c r="B2335" s="1">
        <v>46093.340277777781</v>
      </c>
      <c r="C2335" t="s">
        <v>7</v>
      </c>
      <c r="D2335" t="s">
        <v>8</v>
      </c>
      <c r="E2335" t="s">
        <v>16</v>
      </c>
      <c r="F2335" t="s">
        <v>53</v>
      </c>
    </row>
    <row r="2336" spans="1:6" x14ac:dyDescent="0.3">
      <c r="A2336" t="s">
        <v>2359</v>
      </c>
      <c r="B2336" s="1">
        <v>46041.424305555556</v>
      </c>
      <c r="C2336" t="s">
        <v>26</v>
      </c>
      <c r="D2336" t="s">
        <v>22</v>
      </c>
      <c r="E2336" t="s">
        <v>19</v>
      </c>
      <c r="F2336" t="s">
        <v>20</v>
      </c>
    </row>
    <row r="2337" spans="1:6" x14ac:dyDescent="0.3">
      <c r="A2337" t="s">
        <v>2360</v>
      </c>
      <c r="B2337" s="1">
        <v>46044.786111111112</v>
      </c>
      <c r="C2337" t="s">
        <v>7</v>
      </c>
      <c r="D2337" t="s">
        <v>15</v>
      </c>
      <c r="E2337" t="s">
        <v>19</v>
      </c>
      <c r="F2337" t="s">
        <v>13</v>
      </c>
    </row>
    <row r="2338" spans="1:6" x14ac:dyDescent="0.3">
      <c r="A2338" t="s">
        <v>2361</v>
      </c>
      <c r="B2338" s="1">
        <v>46076.888888888891</v>
      </c>
      <c r="C2338" t="s">
        <v>26</v>
      </c>
      <c r="D2338" t="s">
        <v>15</v>
      </c>
      <c r="E2338" t="s">
        <v>9</v>
      </c>
      <c r="F2338" t="s">
        <v>10</v>
      </c>
    </row>
    <row r="2339" spans="1:6" x14ac:dyDescent="0.3">
      <c r="A2339" t="s">
        <v>2362</v>
      </c>
      <c r="B2339" s="1">
        <v>46104.876388888886</v>
      </c>
      <c r="C2339" t="s">
        <v>7</v>
      </c>
      <c r="D2339" t="s">
        <v>18</v>
      </c>
      <c r="E2339" t="s">
        <v>19</v>
      </c>
      <c r="F2339" t="s">
        <v>10</v>
      </c>
    </row>
    <row r="2340" spans="1:6" x14ac:dyDescent="0.3">
      <c r="A2340" t="s">
        <v>2363</v>
      </c>
      <c r="B2340" s="1">
        <v>46074.747916666667</v>
      </c>
      <c r="C2340" t="s">
        <v>7</v>
      </c>
      <c r="D2340" t="s">
        <v>22</v>
      </c>
      <c r="E2340" t="s">
        <v>19</v>
      </c>
      <c r="F2340" t="s">
        <v>10</v>
      </c>
    </row>
    <row r="2341" spans="1:6" x14ac:dyDescent="0.3">
      <c r="A2341" t="s">
        <v>2364</v>
      </c>
      <c r="B2341" s="1">
        <v>46071.779861111114</v>
      </c>
      <c r="C2341" t="s">
        <v>7</v>
      </c>
      <c r="D2341" t="s">
        <v>22</v>
      </c>
      <c r="E2341" t="s">
        <v>19</v>
      </c>
      <c r="F2341" t="s">
        <v>13</v>
      </c>
    </row>
    <row r="2342" spans="1:6" x14ac:dyDescent="0.3">
      <c r="A2342" t="s">
        <v>2365</v>
      </c>
      <c r="B2342" s="1">
        <v>46099.741666666669</v>
      </c>
      <c r="C2342" t="s">
        <v>12</v>
      </c>
      <c r="D2342" t="s">
        <v>15</v>
      </c>
      <c r="E2342" t="s">
        <v>31</v>
      </c>
      <c r="F2342" t="s">
        <v>13</v>
      </c>
    </row>
    <row r="2343" spans="1:6" x14ac:dyDescent="0.3">
      <c r="A2343" t="s">
        <v>2366</v>
      </c>
      <c r="B2343" s="1">
        <v>46096.347222222219</v>
      </c>
      <c r="C2343" t="s">
        <v>7</v>
      </c>
      <c r="D2343" t="s">
        <v>15</v>
      </c>
      <c r="E2343" t="s">
        <v>19</v>
      </c>
      <c r="F2343" t="s">
        <v>13</v>
      </c>
    </row>
    <row r="2344" spans="1:6" x14ac:dyDescent="0.3">
      <c r="A2344" t="s">
        <v>2367</v>
      </c>
      <c r="B2344" s="1">
        <v>46086.214583333334</v>
      </c>
      <c r="C2344" t="s">
        <v>7</v>
      </c>
      <c r="D2344" t="s">
        <v>8</v>
      </c>
      <c r="E2344" t="s">
        <v>19</v>
      </c>
      <c r="F2344" t="s">
        <v>10</v>
      </c>
    </row>
    <row r="2345" spans="1:6" x14ac:dyDescent="0.3">
      <c r="A2345" t="s">
        <v>2368</v>
      </c>
      <c r="B2345" s="1">
        <v>46082.575694444444</v>
      </c>
      <c r="C2345" t="s">
        <v>7</v>
      </c>
      <c r="D2345" t="s">
        <v>22</v>
      </c>
      <c r="E2345" t="s">
        <v>19</v>
      </c>
      <c r="F2345" t="s">
        <v>13</v>
      </c>
    </row>
    <row r="2346" spans="1:6" x14ac:dyDescent="0.3">
      <c r="A2346" t="s">
        <v>2369</v>
      </c>
      <c r="B2346" s="1">
        <v>46110.751388888886</v>
      </c>
      <c r="C2346" t="s">
        <v>12</v>
      </c>
      <c r="D2346" t="s">
        <v>8</v>
      </c>
      <c r="E2346" t="s">
        <v>16</v>
      </c>
      <c r="F2346" t="s">
        <v>33</v>
      </c>
    </row>
    <row r="2347" spans="1:6" x14ac:dyDescent="0.3">
      <c r="A2347" t="s">
        <v>2370</v>
      </c>
      <c r="B2347" s="1">
        <v>46047.637499999997</v>
      </c>
      <c r="C2347" t="s">
        <v>35</v>
      </c>
      <c r="D2347" t="s">
        <v>8</v>
      </c>
      <c r="E2347" t="s">
        <v>16</v>
      </c>
      <c r="F2347" t="s">
        <v>10</v>
      </c>
    </row>
    <row r="2348" spans="1:6" x14ac:dyDescent="0.3">
      <c r="A2348" t="s">
        <v>2371</v>
      </c>
      <c r="B2348" s="1">
        <v>46046.049305555556</v>
      </c>
      <c r="C2348" t="s">
        <v>40</v>
      </c>
      <c r="D2348" t="s">
        <v>8</v>
      </c>
      <c r="E2348" t="s">
        <v>16</v>
      </c>
      <c r="F2348" t="s">
        <v>10</v>
      </c>
    </row>
    <row r="2349" spans="1:6" x14ac:dyDescent="0.3">
      <c r="A2349" t="s">
        <v>2372</v>
      </c>
      <c r="B2349" s="1">
        <v>46085.282638888886</v>
      </c>
      <c r="C2349" t="s">
        <v>7</v>
      </c>
      <c r="D2349" t="s">
        <v>22</v>
      </c>
      <c r="E2349" t="s">
        <v>19</v>
      </c>
      <c r="F2349" t="s">
        <v>20</v>
      </c>
    </row>
    <row r="2350" spans="1:6" x14ac:dyDescent="0.3">
      <c r="A2350" t="s">
        <v>2373</v>
      </c>
      <c r="B2350" s="1">
        <v>46101.909722222219</v>
      </c>
      <c r="C2350" t="s">
        <v>7</v>
      </c>
      <c r="D2350" t="s">
        <v>8</v>
      </c>
      <c r="E2350" t="s">
        <v>19</v>
      </c>
      <c r="F2350" t="s">
        <v>10</v>
      </c>
    </row>
    <row r="2351" spans="1:6" x14ac:dyDescent="0.3">
      <c r="A2351" t="s">
        <v>2374</v>
      </c>
      <c r="B2351" s="1">
        <v>46109.922222222223</v>
      </c>
      <c r="C2351" t="s">
        <v>47</v>
      </c>
      <c r="D2351" t="s">
        <v>22</v>
      </c>
      <c r="E2351" t="s">
        <v>31</v>
      </c>
      <c r="F2351" t="s">
        <v>10</v>
      </c>
    </row>
    <row r="2352" spans="1:6" x14ac:dyDescent="0.3">
      <c r="A2352" t="s">
        <v>2375</v>
      </c>
      <c r="B2352" s="1">
        <v>46057.793055555558</v>
      </c>
      <c r="C2352" t="s">
        <v>12</v>
      </c>
      <c r="D2352" t="s">
        <v>15</v>
      </c>
      <c r="E2352" t="s">
        <v>31</v>
      </c>
      <c r="F2352" t="s">
        <v>33</v>
      </c>
    </row>
    <row r="2353" spans="1:6" x14ac:dyDescent="0.3">
      <c r="A2353" t="s">
        <v>2376</v>
      </c>
      <c r="B2353" s="1">
        <v>46032.508333333331</v>
      </c>
      <c r="C2353" t="s">
        <v>47</v>
      </c>
      <c r="D2353" t="s">
        <v>8</v>
      </c>
      <c r="E2353" t="s">
        <v>9</v>
      </c>
      <c r="F2353" t="s">
        <v>13</v>
      </c>
    </row>
    <row r="2354" spans="1:6" x14ac:dyDescent="0.3">
      <c r="A2354" t="s">
        <v>2377</v>
      </c>
      <c r="B2354" s="1">
        <v>46070.65</v>
      </c>
      <c r="C2354" t="s">
        <v>26</v>
      </c>
      <c r="D2354" t="s">
        <v>18</v>
      </c>
      <c r="E2354" t="s">
        <v>16</v>
      </c>
      <c r="F2354" t="s">
        <v>10</v>
      </c>
    </row>
    <row r="2355" spans="1:6" x14ac:dyDescent="0.3">
      <c r="A2355" t="s">
        <v>2378</v>
      </c>
      <c r="B2355" s="1">
        <v>46042.465277777781</v>
      </c>
      <c r="C2355" t="s">
        <v>7</v>
      </c>
      <c r="D2355" t="s">
        <v>8</v>
      </c>
      <c r="E2355" t="s">
        <v>19</v>
      </c>
      <c r="F2355" t="s">
        <v>53</v>
      </c>
    </row>
    <row r="2356" spans="1:6" x14ac:dyDescent="0.3">
      <c r="A2356" t="s">
        <v>2379</v>
      </c>
      <c r="B2356" s="1">
        <v>46054.411111111112</v>
      </c>
      <c r="C2356" t="s">
        <v>7</v>
      </c>
      <c r="D2356" t="s">
        <v>18</v>
      </c>
      <c r="E2356" t="s">
        <v>19</v>
      </c>
      <c r="F2356" t="s">
        <v>20</v>
      </c>
    </row>
    <row r="2357" spans="1:6" x14ac:dyDescent="0.3">
      <c r="A2357" t="s">
        <v>2380</v>
      </c>
      <c r="B2357" s="1">
        <v>46049.504861111112</v>
      </c>
      <c r="C2357" t="s">
        <v>7</v>
      </c>
      <c r="D2357" t="s">
        <v>8</v>
      </c>
      <c r="E2357" t="s">
        <v>19</v>
      </c>
      <c r="F2357" t="s">
        <v>10</v>
      </c>
    </row>
    <row r="2358" spans="1:6" x14ac:dyDescent="0.3">
      <c r="A2358" t="s">
        <v>2381</v>
      </c>
      <c r="B2358" s="1">
        <v>46100.763194444444</v>
      </c>
      <c r="C2358" t="s">
        <v>26</v>
      </c>
      <c r="D2358" t="s">
        <v>15</v>
      </c>
      <c r="E2358" t="s">
        <v>31</v>
      </c>
      <c r="F2358" t="s">
        <v>10</v>
      </c>
    </row>
    <row r="2359" spans="1:6" x14ac:dyDescent="0.3">
      <c r="A2359" t="s">
        <v>2382</v>
      </c>
      <c r="B2359" s="1">
        <v>46076.710416666669</v>
      </c>
      <c r="C2359" t="s">
        <v>47</v>
      </c>
      <c r="D2359" t="s">
        <v>15</v>
      </c>
      <c r="E2359" t="s">
        <v>31</v>
      </c>
      <c r="F2359" t="s">
        <v>20</v>
      </c>
    </row>
    <row r="2360" spans="1:6" x14ac:dyDescent="0.3">
      <c r="A2360" t="s">
        <v>2383</v>
      </c>
      <c r="B2360" s="1">
        <v>46036.765972222223</v>
      </c>
      <c r="C2360" t="s">
        <v>12</v>
      </c>
      <c r="D2360" t="s">
        <v>15</v>
      </c>
      <c r="E2360" t="s">
        <v>19</v>
      </c>
      <c r="F2360" t="s">
        <v>10</v>
      </c>
    </row>
    <row r="2361" spans="1:6" x14ac:dyDescent="0.3">
      <c r="A2361" t="s">
        <v>2384</v>
      </c>
      <c r="B2361" s="1">
        <v>46093.238194444442</v>
      </c>
      <c r="C2361" t="s">
        <v>7</v>
      </c>
      <c r="D2361" t="s">
        <v>22</v>
      </c>
      <c r="E2361" t="s">
        <v>19</v>
      </c>
      <c r="F2361" t="s">
        <v>10</v>
      </c>
    </row>
    <row r="2362" spans="1:6" x14ac:dyDescent="0.3">
      <c r="A2362" t="s">
        <v>2385</v>
      </c>
      <c r="B2362" s="1">
        <v>46103.502083333333</v>
      </c>
      <c r="C2362" t="s">
        <v>7</v>
      </c>
      <c r="D2362" t="s">
        <v>15</v>
      </c>
      <c r="E2362" t="s">
        <v>19</v>
      </c>
      <c r="F2362" t="s">
        <v>53</v>
      </c>
    </row>
    <row r="2363" spans="1:6" x14ac:dyDescent="0.3">
      <c r="A2363" t="s">
        <v>2386</v>
      </c>
      <c r="B2363" s="1">
        <v>46039.270833333336</v>
      </c>
      <c r="C2363" t="s">
        <v>26</v>
      </c>
      <c r="D2363" t="s">
        <v>15</v>
      </c>
      <c r="E2363" t="s">
        <v>9</v>
      </c>
      <c r="F2363" t="s">
        <v>20</v>
      </c>
    </row>
    <row r="2364" spans="1:6" x14ac:dyDescent="0.3">
      <c r="A2364" t="s">
        <v>2387</v>
      </c>
      <c r="B2364" s="1">
        <v>46078.293055555558</v>
      </c>
      <c r="C2364" t="s">
        <v>7</v>
      </c>
      <c r="D2364" t="s">
        <v>15</v>
      </c>
      <c r="E2364" t="s">
        <v>19</v>
      </c>
      <c r="F2364" t="s">
        <v>20</v>
      </c>
    </row>
    <row r="2365" spans="1:6" x14ac:dyDescent="0.3">
      <c r="A2365" t="s">
        <v>2388</v>
      </c>
      <c r="B2365" s="1">
        <v>46035.122916666667</v>
      </c>
      <c r="C2365" t="s">
        <v>47</v>
      </c>
      <c r="D2365" t="s">
        <v>8</v>
      </c>
      <c r="E2365" t="s">
        <v>19</v>
      </c>
      <c r="F2365" t="s">
        <v>20</v>
      </c>
    </row>
    <row r="2366" spans="1:6" x14ac:dyDescent="0.3">
      <c r="A2366" t="s">
        <v>2389</v>
      </c>
      <c r="B2366" s="1">
        <v>46028.313888888886</v>
      </c>
      <c r="C2366" t="s">
        <v>35</v>
      </c>
      <c r="D2366" t="s">
        <v>18</v>
      </c>
      <c r="E2366" t="s">
        <v>16</v>
      </c>
      <c r="F2366" t="s">
        <v>20</v>
      </c>
    </row>
    <row r="2367" spans="1:6" x14ac:dyDescent="0.3">
      <c r="A2367" t="s">
        <v>2390</v>
      </c>
      <c r="B2367" s="1">
        <v>46061.921527777777</v>
      </c>
      <c r="C2367" t="s">
        <v>7</v>
      </c>
      <c r="D2367" t="s">
        <v>15</v>
      </c>
      <c r="E2367" t="s">
        <v>19</v>
      </c>
      <c r="F2367" t="s">
        <v>13</v>
      </c>
    </row>
    <row r="2368" spans="1:6" x14ac:dyDescent="0.3">
      <c r="A2368" t="s">
        <v>2391</v>
      </c>
      <c r="B2368" s="1">
        <v>46062.979166666664</v>
      </c>
      <c r="C2368" t="s">
        <v>7</v>
      </c>
      <c r="D2368" t="s">
        <v>8</v>
      </c>
      <c r="E2368" t="s">
        <v>19</v>
      </c>
      <c r="F2368" t="s">
        <v>10</v>
      </c>
    </row>
    <row r="2369" spans="1:6" x14ac:dyDescent="0.3">
      <c r="A2369" t="s">
        <v>2392</v>
      </c>
      <c r="B2369" s="1">
        <v>46025.051388888889</v>
      </c>
      <c r="C2369" t="s">
        <v>7</v>
      </c>
      <c r="D2369" t="s">
        <v>22</v>
      </c>
      <c r="E2369" t="s">
        <v>9</v>
      </c>
      <c r="F2369" t="s">
        <v>13</v>
      </c>
    </row>
    <row r="2370" spans="1:6" x14ac:dyDescent="0.3">
      <c r="A2370" t="s">
        <v>2393</v>
      </c>
      <c r="B2370" s="1">
        <v>46045.761805555558</v>
      </c>
      <c r="C2370" t="s">
        <v>7</v>
      </c>
      <c r="D2370" t="s">
        <v>8</v>
      </c>
      <c r="E2370" t="s">
        <v>9</v>
      </c>
      <c r="F2370" t="s">
        <v>53</v>
      </c>
    </row>
    <row r="2371" spans="1:6" x14ac:dyDescent="0.3">
      <c r="A2371" t="s">
        <v>2394</v>
      </c>
      <c r="B2371" s="1">
        <v>46099.425000000003</v>
      </c>
      <c r="C2371" t="s">
        <v>47</v>
      </c>
      <c r="D2371" t="s">
        <v>22</v>
      </c>
      <c r="E2371" t="s">
        <v>16</v>
      </c>
      <c r="F2371" t="s">
        <v>10</v>
      </c>
    </row>
    <row r="2372" spans="1:6" x14ac:dyDescent="0.3">
      <c r="A2372" t="s">
        <v>2395</v>
      </c>
      <c r="B2372" s="1">
        <v>46062.7</v>
      </c>
      <c r="C2372" t="s">
        <v>40</v>
      </c>
      <c r="D2372" t="s">
        <v>22</v>
      </c>
      <c r="E2372" t="s">
        <v>16</v>
      </c>
      <c r="F2372" t="s">
        <v>10</v>
      </c>
    </row>
    <row r="2373" spans="1:6" x14ac:dyDescent="0.3">
      <c r="A2373" t="s">
        <v>2396</v>
      </c>
      <c r="B2373" s="1">
        <v>46075.231944444444</v>
      </c>
      <c r="C2373" t="s">
        <v>47</v>
      </c>
      <c r="D2373" t="s">
        <v>8</v>
      </c>
      <c r="E2373" t="s">
        <v>9</v>
      </c>
      <c r="F2373" t="s">
        <v>20</v>
      </c>
    </row>
    <row r="2374" spans="1:6" x14ac:dyDescent="0.3">
      <c r="A2374" t="s">
        <v>2397</v>
      </c>
      <c r="B2374" s="1">
        <v>46059.815972222219</v>
      </c>
      <c r="C2374" t="s">
        <v>7</v>
      </c>
      <c r="D2374" t="s">
        <v>15</v>
      </c>
      <c r="E2374" t="s">
        <v>19</v>
      </c>
      <c r="F2374" t="s">
        <v>10</v>
      </c>
    </row>
    <row r="2375" spans="1:6" x14ac:dyDescent="0.3">
      <c r="A2375" t="s">
        <v>2398</v>
      </c>
      <c r="B2375" s="1">
        <v>46095.127083333333</v>
      </c>
      <c r="C2375" t="s">
        <v>7</v>
      </c>
      <c r="D2375" t="s">
        <v>15</v>
      </c>
      <c r="E2375" t="s">
        <v>19</v>
      </c>
      <c r="F2375" t="s">
        <v>20</v>
      </c>
    </row>
    <row r="2376" spans="1:6" x14ac:dyDescent="0.3">
      <c r="A2376" t="s">
        <v>2399</v>
      </c>
      <c r="B2376" s="1">
        <v>46101.119444444441</v>
      </c>
      <c r="C2376" t="s">
        <v>12</v>
      </c>
      <c r="D2376" t="s">
        <v>18</v>
      </c>
      <c r="E2376" t="s">
        <v>9</v>
      </c>
      <c r="F2376" t="s">
        <v>13</v>
      </c>
    </row>
    <row r="2377" spans="1:6" x14ac:dyDescent="0.3">
      <c r="A2377" t="s">
        <v>2400</v>
      </c>
      <c r="B2377" s="1">
        <v>46062.665277777778</v>
      </c>
      <c r="C2377" t="s">
        <v>7</v>
      </c>
      <c r="D2377" t="s">
        <v>18</v>
      </c>
      <c r="E2377" t="s">
        <v>19</v>
      </c>
      <c r="F2377" t="s">
        <v>10</v>
      </c>
    </row>
    <row r="2378" spans="1:6" x14ac:dyDescent="0.3">
      <c r="A2378" t="s">
        <v>2401</v>
      </c>
      <c r="B2378" s="1">
        <v>46028.443055555559</v>
      </c>
      <c r="C2378" t="s">
        <v>47</v>
      </c>
      <c r="D2378" t="s">
        <v>18</v>
      </c>
      <c r="E2378" t="s">
        <v>16</v>
      </c>
      <c r="F2378" t="s">
        <v>10</v>
      </c>
    </row>
    <row r="2379" spans="1:6" x14ac:dyDescent="0.3">
      <c r="A2379" t="s">
        <v>2402</v>
      </c>
      <c r="B2379" s="1">
        <v>46099.4375</v>
      </c>
      <c r="C2379" t="s">
        <v>7</v>
      </c>
      <c r="D2379" t="s">
        <v>15</v>
      </c>
      <c r="E2379" t="s">
        <v>19</v>
      </c>
      <c r="F2379" t="s">
        <v>13</v>
      </c>
    </row>
    <row r="2380" spans="1:6" x14ac:dyDescent="0.3">
      <c r="A2380" t="s">
        <v>2403</v>
      </c>
      <c r="B2380" s="1">
        <v>46038.362500000003</v>
      </c>
      <c r="C2380" t="s">
        <v>26</v>
      </c>
      <c r="D2380" t="s">
        <v>15</v>
      </c>
      <c r="E2380" t="s">
        <v>19</v>
      </c>
      <c r="F2380" t="s">
        <v>33</v>
      </c>
    </row>
    <row r="2381" spans="1:6" x14ac:dyDescent="0.3">
      <c r="A2381" t="s">
        <v>2404</v>
      </c>
      <c r="B2381" s="1">
        <v>46052.832638888889</v>
      </c>
      <c r="C2381" t="s">
        <v>7</v>
      </c>
      <c r="D2381" t="s">
        <v>18</v>
      </c>
      <c r="E2381" t="s">
        <v>19</v>
      </c>
      <c r="F2381" t="s">
        <v>10</v>
      </c>
    </row>
    <row r="2382" spans="1:6" x14ac:dyDescent="0.3">
      <c r="A2382" t="s">
        <v>2405</v>
      </c>
      <c r="B2382" s="1">
        <v>46088.217361111114</v>
      </c>
      <c r="C2382" t="s">
        <v>12</v>
      </c>
      <c r="D2382" t="s">
        <v>18</v>
      </c>
      <c r="E2382" t="s">
        <v>31</v>
      </c>
      <c r="F2382" t="s">
        <v>33</v>
      </c>
    </row>
    <row r="2383" spans="1:6" x14ac:dyDescent="0.3">
      <c r="A2383" t="s">
        <v>2406</v>
      </c>
      <c r="B2383" s="1">
        <v>46113.826388888891</v>
      </c>
      <c r="C2383" t="s">
        <v>7</v>
      </c>
      <c r="D2383" t="s">
        <v>18</v>
      </c>
      <c r="E2383" t="s">
        <v>19</v>
      </c>
      <c r="F2383" t="s">
        <v>20</v>
      </c>
    </row>
    <row r="2384" spans="1:6" x14ac:dyDescent="0.3">
      <c r="A2384" t="s">
        <v>2407</v>
      </c>
      <c r="B2384" s="1">
        <v>46061.145138888889</v>
      </c>
      <c r="C2384" t="s">
        <v>7</v>
      </c>
      <c r="D2384" t="s">
        <v>18</v>
      </c>
      <c r="E2384" t="s">
        <v>19</v>
      </c>
      <c r="F2384" t="s">
        <v>33</v>
      </c>
    </row>
    <row r="2385" spans="1:6" x14ac:dyDescent="0.3">
      <c r="A2385" t="s">
        <v>2408</v>
      </c>
      <c r="B2385" s="1">
        <v>46101.009027777778</v>
      </c>
      <c r="C2385" t="s">
        <v>47</v>
      </c>
      <c r="D2385" t="s">
        <v>15</v>
      </c>
      <c r="E2385" t="s">
        <v>31</v>
      </c>
      <c r="F2385" t="s">
        <v>10</v>
      </c>
    </row>
    <row r="2386" spans="1:6" x14ac:dyDescent="0.3">
      <c r="A2386" t="s">
        <v>2409</v>
      </c>
      <c r="B2386" s="1">
        <v>46087.224305555559</v>
      </c>
      <c r="C2386" t="s">
        <v>40</v>
      </c>
      <c r="D2386" t="s">
        <v>8</v>
      </c>
      <c r="E2386" t="s">
        <v>16</v>
      </c>
      <c r="F2386" t="s">
        <v>20</v>
      </c>
    </row>
    <row r="2387" spans="1:6" x14ac:dyDescent="0.3">
      <c r="A2387" t="s">
        <v>2410</v>
      </c>
      <c r="B2387" s="1">
        <v>46071.504861111112</v>
      </c>
      <c r="C2387" t="s">
        <v>7</v>
      </c>
      <c r="D2387" t="s">
        <v>15</v>
      </c>
      <c r="E2387" t="s">
        <v>19</v>
      </c>
      <c r="F2387" t="s">
        <v>10</v>
      </c>
    </row>
    <row r="2388" spans="1:6" x14ac:dyDescent="0.3">
      <c r="A2388" t="s">
        <v>2411</v>
      </c>
      <c r="B2388" s="1">
        <v>46108.864583333336</v>
      </c>
      <c r="C2388" t="s">
        <v>7</v>
      </c>
      <c r="D2388" t="s">
        <v>15</v>
      </c>
      <c r="E2388" t="s">
        <v>19</v>
      </c>
      <c r="F2388" t="s">
        <v>33</v>
      </c>
    </row>
    <row r="2389" spans="1:6" x14ac:dyDescent="0.3">
      <c r="A2389" t="s">
        <v>2412</v>
      </c>
      <c r="B2389" s="1">
        <v>46054.547222222223</v>
      </c>
      <c r="C2389" t="s">
        <v>26</v>
      </c>
      <c r="D2389" t="s">
        <v>15</v>
      </c>
      <c r="E2389" t="s">
        <v>19</v>
      </c>
      <c r="F2389" t="s">
        <v>10</v>
      </c>
    </row>
    <row r="2390" spans="1:6" x14ac:dyDescent="0.3">
      <c r="A2390" t="s">
        <v>2413</v>
      </c>
      <c r="B2390" s="1">
        <v>46082.990277777775</v>
      </c>
      <c r="C2390" t="s">
        <v>26</v>
      </c>
      <c r="D2390" t="s">
        <v>22</v>
      </c>
      <c r="E2390" t="s">
        <v>16</v>
      </c>
      <c r="F2390" t="s">
        <v>13</v>
      </c>
    </row>
    <row r="2391" spans="1:6" x14ac:dyDescent="0.3">
      <c r="A2391" t="s">
        <v>2414</v>
      </c>
      <c r="B2391" s="1">
        <v>46099.602083333331</v>
      </c>
      <c r="C2391" t="s">
        <v>7</v>
      </c>
      <c r="D2391" t="s">
        <v>22</v>
      </c>
      <c r="E2391" t="s">
        <v>19</v>
      </c>
      <c r="F2391" t="s">
        <v>10</v>
      </c>
    </row>
    <row r="2392" spans="1:6" x14ac:dyDescent="0.3">
      <c r="A2392" t="s">
        <v>2415</v>
      </c>
      <c r="B2392" s="1">
        <v>46063.545138888891</v>
      </c>
      <c r="C2392" t="s">
        <v>7</v>
      </c>
      <c r="D2392" t="s">
        <v>8</v>
      </c>
      <c r="E2392" t="s">
        <v>19</v>
      </c>
      <c r="F2392" t="s">
        <v>20</v>
      </c>
    </row>
    <row r="2393" spans="1:6" x14ac:dyDescent="0.3">
      <c r="A2393" t="s">
        <v>2416</v>
      </c>
      <c r="B2393" s="1">
        <v>46091.584722222222</v>
      </c>
      <c r="C2393" t="s">
        <v>7</v>
      </c>
      <c r="D2393" t="s">
        <v>18</v>
      </c>
      <c r="E2393" t="s">
        <v>19</v>
      </c>
      <c r="F2393" t="s">
        <v>10</v>
      </c>
    </row>
    <row r="2394" spans="1:6" x14ac:dyDescent="0.3">
      <c r="A2394" t="s">
        <v>2417</v>
      </c>
      <c r="B2394" s="1">
        <v>46050.06527777778</v>
      </c>
      <c r="C2394" t="s">
        <v>35</v>
      </c>
      <c r="D2394" t="s">
        <v>18</v>
      </c>
      <c r="E2394" t="s">
        <v>19</v>
      </c>
      <c r="F2394" t="s">
        <v>10</v>
      </c>
    </row>
    <row r="2395" spans="1:6" x14ac:dyDescent="0.3">
      <c r="A2395" t="s">
        <v>2418</v>
      </c>
      <c r="B2395" s="1">
        <v>46086.130555555559</v>
      </c>
      <c r="C2395" t="s">
        <v>7</v>
      </c>
      <c r="D2395" t="s">
        <v>18</v>
      </c>
      <c r="E2395" t="s">
        <v>19</v>
      </c>
      <c r="F2395" t="s">
        <v>33</v>
      </c>
    </row>
    <row r="2396" spans="1:6" x14ac:dyDescent="0.3">
      <c r="A2396" t="s">
        <v>2419</v>
      </c>
      <c r="B2396" s="1">
        <v>46030.734722222223</v>
      </c>
      <c r="C2396" t="s">
        <v>26</v>
      </c>
      <c r="D2396" t="s">
        <v>15</v>
      </c>
      <c r="E2396" t="s">
        <v>31</v>
      </c>
      <c r="F2396" t="s">
        <v>10</v>
      </c>
    </row>
    <row r="2397" spans="1:6" x14ac:dyDescent="0.3">
      <c r="A2397" t="s">
        <v>2420</v>
      </c>
      <c r="B2397" s="1">
        <v>46040.246527777781</v>
      </c>
      <c r="C2397" t="s">
        <v>7</v>
      </c>
      <c r="D2397" t="s">
        <v>15</v>
      </c>
      <c r="E2397" t="s">
        <v>19</v>
      </c>
      <c r="F2397" t="s">
        <v>13</v>
      </c>
    </row>
    <row r="2398" spans="1:6" x14ac:dyDescent="0.3">
      <c r="A2398" t="s">
        <v>2421</v>
      </c>
      <c r="B2398" s="1">
        <v>46060.201388888891</v>
      </c>
      <c r="C2398" t="s">
        <v>7</v>
      </c>
      <c r="D2398" t="s">
        <v>15</v>
      </c>
      <c r="E2398" t="s">
        <v>9</v>
      </c>
      <c r="F2398" t="s">
        <v>20</v>
      </c>
    </row>
    <row r="2399" spans="1:6" x14ac:dyDescent="0.3">
      <c r="A2399" t="s">
        <v>2422</v>
      </c>
      <c r="B2399" s="1">
        <v>46069.699305555558</v>
      </c>
      <c r="C2399" t="s">
        <v>35</v>
      </c>
      <c r="D2399" t="s">
        <v>8</v>
      </c>
      <c r="E2399" t="s">
        <v>9</v>
      </c>
      <c r="F2399" t="s">
        <v>10</v>
      </c>
    </row>
    <row r="2400" spans="1:6" x14ac:dyDescent="0.3">
      <c r="A2400" t="s">
        <v>2423</v>
      </c>
      <c r="B2400" s="1">
        <v>46066.80972222222</v>
      </c>
      <c r="C2400" t="s">
        <v>7</v>
      </c>
      <c r="D2400" t="s">
        <v>18</v>
      </c>
      <c r="E2400" t="s">
        <v>19</v>
      </c>
      <c r="F2400" t="s">
        <v>10</v>
      </c>
    </row>
    <row r="2401" spans="1:6" x14ac:dyDescent="0.3">
      <c r="A2401" t="s">
        <v>2424</v>
      </c>
      <c r="B2401" s="1">
        <v>46078.146527777775</v>
      </c>
      <c r="C2401" t="s">
        <v>35</v>
      </c>
      <c r="D2401" t="s">
        <v>22</v>
      </c>
      <c r="E2401" t="s">
        <v>16</v>
      </c>
      <c r="F2401" t="s">
        <v>10</v>
      </c>
    </row>
    <row r="2402" spans="1:6" x14ac:dyDescent="0.3">
      <c r="A2402" t="s">
        <v>2425</v>
      </c>
      <c r="B2402" s="1">
        <v>46023.302777777775</v>
      </c>
      <c r="C2402" t="s">
        <v>35</v>
      </c>
      <c r="D2402" t="s">
        <v>8</v>
      </c>
      <c r="E2402" t="s">
        <v>9</v>
      </c>
      <c r="F2402" t="s">
        <v>10</v>
      </c>
    </row>
    <row r="2403" spans="1:6" x14ac:dyDescent="0.3">
      <c r="A2403" t="s">
        <v>2426</v>
      </c>
      <c r="B2403" s="1">
        <v>46075.134722222225</v>
      </c>
      <c r="C2403" t="s">
        <v>12</v>
      </c>
      <c r="D2403" t="s">
        <v>18</v>
      </c>
      <c r="E2403" t="s">
        <v>19</v>
      </c>
      <c r="F2403" t="s">
        <v>10</v>
      </c>
    </row>
    <row r="2404" spans="1:6" x14ac:dyDescent="0.3">
      <c r="A2404" t="s">
        <v>2427</v>
      </c>
      <c r="B2404" s="1">
        <v>46101.144444444442</v>
      </c>
      <c r="C2404" t="s">
        <v>47</v>
      </c>
      <c r="D2404" t="s">
        <v>15</v>
      </c>
      <c r="E2404" t="s">
        <v>16</v>
      </c>
      <c r="F2404" t="s">
        <v>13</v>
      </c>
    </row>
    <row r="2405" spans="1:6" x14ac:dyDescent="0.3">
      <c r="A2405" t="s">
        <v>2428</v>
      </c>
      <c r="B2405" s="1">
        <v>46027.412499999999</v>
      </c>
      <c r="C2405" t="s">
        <v>26</v>
      </c>
      <c r="D2405" t="s">
        <v>18</v>
      </c>
      <c r="E2405" t="s">
        <v>19</v>
      </c>
      <c r="F2405" t="s">
        <v>10</v>
      </c>
    </row>
    <row r="2406" spans="1:6" x14ac:dyDescent="0.3">
      <c r="A2406" t="s">
        <v>2429</v>
      </c>
      <c r="B2406" s="1">
        <v>46109.817361111112</v>
      </c>
      <c r="C2406" t="s">
        <v>7</v>
      </c>
      <c r="D2406" t="s">
        <v>18</v>
      </c>
      <c r="E2406" t="s">
        <v>19</v>
      </c>
      <c r="F2406" t="s">
        <v>10</v>
      </c>
    </row>
    <row r="2407" spans="1:6" x14ac:dyDescent="0.3">
      <c r="A2407" t="s">
        <v>2430</v>
      </c>
      <c r="B2407" s="1">
        <v>46076.541666666664</v>
      </c>
      <c r="C2407" t="s">
        <v>7</v>
      </c>
      <c r="D2407" t="s">
        <v>18</v>
      </c>
      <c r="E2407" t="s">
        <v>19</v>
      </c>
      <c r="F2407" t="s">
        <v>10</v>
      </c>
    </row>
    <row r="2408" spans="1:6" x14ac:dyDescent="0.3">
      <c r="A2408" t="s">
        <v>2431</v>
      </c>
      <c r="B2408" s="1">
        <v>46053.965277777781</v>
      </c>
      <c r="C2408" t="s">
        <v>26</v>
      </c>
      <c r="D2408" t="s">
        <v>8</v>
      </c>
      <c r="E2408" t="s">
        <v>19</v>
      </c>
      <c r="F2408" t="s">
        <v>33</v>
      </c>
    </row>
    <row r="2409" spans="1:6" x14ac:dyDescent="0.3">
      <c r="A2409" t="s">
        <v>2432</v>
      </c>
      <c r="B2409" s="1">
        <v>46047.678472222222</v>
      </c>
      <c r="C2409" t="s">
        <v>7</v>
      </c>
      <c r="D2409" t="s">
        <v>8</v>
      </c>
      <c r="E2409" t="s">
        <v>31</v>
      </c>
      <c r="F2409" t="s">
        <v>33</v>
      </c>
    </row>
    <row r="2410" spans="1:6" x14ac:dyDescent="0.3">
      <c r="A2410" t="s">
        <v>2433</v>
      </c>
      <c r="B2410" s="1">
        <v>46086.479861111111</v>
      </c>
      <c r="C2410" t="s">
        <v>26</v>
      </c>
      <c r="D2410" t="s">
        <v>22</v>
      </c>
      <c r="E2410" t="s">
        <v>9</v>
      </c>
      <c r="F2410" t="s">
        <v>20</v>
      </c>
    </row>
    <row r="2411" spans="1:6" x14ac:dyDescent="0.3">
      <c r="A2411" t="s">
        <v>2434</v>
      </c>
      <c r="B2411" s="1">
        <v>46096.129166666666</v>
      </c>
      <c r="C2411" t="s">
        <v>7</v>
      </c>
      <c r="D2411" t="s">
        <v>22</v>
      </c>
      <c r="E2411" t="s">
        <v>19</v>
      </c>
      <c r="F2411" t="s">
        <v>10</v>
      </c>
    </row>
    <row r="2412" spans="1:6" x14ac:dyDescent="0.3">
      <c r="A2412" t="s">
        <v>2435</v>
      </c>
      <c r="B2412" s="1">
        <v>46110.099305555559</v>
      </c>
      <c r="C2412" t="s">
        <v>47</v>
      </c>
      <c r="D2412" t="s">
        <v>22</v>
      </c>
      <c r="E2412" t="s">
        <v>9</v>
      </c>
      <c r="F2412" t="s">
        <v>10</v>
      </c>
    </row>
    <row r="2413" spans="1:6" x14ac:dyDescent="0.3">
      <c r="A2413" t="s">
        <v>2436</v>
      </c>
      <c r="B2413" s="1">
        <v>46096.538888888892</v>
      </c>
      <c r="C2413" t="s">
        <v>7</v>
      </c>
      <c r="D2413" t="s">
        <v>22</v>
      </c>
      <c r="E2413" t="s">
        <v>19</v>
      </c>
      <c r="F2413" t="s">
        <v>20</v>
      </c>
    </row>
    <row r="2414" spans="1:6" x14ac:dyDescent="0.3">
      <c r="A2414" t="s">
        <v>2437</v>
      </c>
      <c r="B2414" s="1">
        <v>46023.442361111112</v>
      </c>
      <c r="C2414" t="s">
        <v>7</v>
      </c>
      <c r="D2414" t="s">
        <v>15</v>
      </c>
      <c r="E2414" t="s">
        <v>19</v>
      </c>
      <c r="F2414" t="s">
        <v>10</v>
      </c>
    </row>
    <row r="2415" spans="1:6" x14ac:dyDescent="0.3">
      <c r="A2415" t="s">
        <v>2438</v>
      </c>
      <c r="B2415" s="1">
        <v>46059.558333333334</v>
      </c>
      <c r="C2415" t="s">
        <v>7</v>
      </c>
      <c r="D2415" t="s">
        <v>18</v>
      </c>
      <c r="E2415" t="s">
        <v>19</v>
      </c>
      <c r="F2415" t="s">
        <v>33</v>
      </c>
    </row>
    <row r="2416" spans="1:6" x14ac:dyDescent="0.3">
      <c r="A2416" t="s">
        <v>2439</v>
      </c>
      <c r="B2416" s="1">
        <v>46062.925694444442</v>
      </c>
      <c r="C2416" t="s">
        <v>40</v>
      </c>
      <c r="D2416" t="s">
        <v>22</v>
      </c>
      <c r="E2416" t="s">
        <v>16</v>
      </c>
      <c r="F2416" t="s">
        <v>13</v>
      </c>
    </row>
    <row r="2417" spans="1:6" x14ac:dyDescent="0.3">
      <c r="A2417" t="s">
        <v>2440</v>
      </c>
      <c r="B2417" s="1">
        <v>46093.109027777777</v>
      </c>
      <c r="C2417" t="s">
        <v>40</v>
      </c>
      <c r="D2417" t="s">
        <v>8</v>
      </c>
      <c r="E2417" t="s">
        <v>16</v>
      </c>
      <c r="F2417" t="s">
        <v>13</v>
      </c>
    </row>
    <row r="2418" spans="1:6" x14ac:dyDescent="0.3">
      <c r="A2418" t="s">
        <v>2441</v>
      </c>
      <c r="B2418" s="1">
        <v>46044.716666666667</v>
      </c>
      <c r="C2418" t="s">
        <v>26</v>
      </c>
      <c r="D2418" t="s">
        <v>15</v>
      </c>
      <c r="E2418" t="s">
        <v>9</v>
      </c>
      <c r="F2418" t="s">
        <v>10</v>
      </c>
    </row>
    <row r="2419" spans="1:6" x14ac:dyDescent="0.3">
      <c r="A2419" t="s">
        <v>2442</v>
      </c>
      <c r="B2419" s="1">
        <v>46053.77847222222</v>
      </c>
      <c r="C2419" t="s">
        <v>7</v>
      </c>
      <c r="D2419" t="s">
        <v>18</v>
      </c>
      <c r="E2419" t="s">
        <v>19</v>
      </c>
      <c r="F2419" t="s">
        <v>13</v>
      </c>
    </row>
    <row r="2420" spans="1:6" x14ac:dyDescent="0.3">
      <c r="A2420" t="s">
        <v>2443</v>
      </c>
      <c r="B2420" s="1">
        <v>46095.929166666669</v>
      </c>
      <c r="C2420" t="s">
        <v>12</v>
      </c>
      <c r="D2420" t="s">
        <v>22</v>
      </c>
      <c r="E2420" t="s">
        <v>31</v>
      </c>
      <c r="F2420" t="s">
        <v>33</v>
      </c>
    </row>
    <row r="2421" spans="1:6" x14ac:dyDescent="0.3">
      <c r="A2421" t="s">
        <v>2444</v>
      </c>
      <c r="B2421" s="1">
        <v>46045.886805555558</v>
      </c>
      <c r="C2421" t="s">
        <v>47</v>
      </c>
      <c r="D2421" t="s">
        <v>8</v>
      </c>
      <c r="E2421" t="s">
        <v>31</v>
      </c>
      <c r="F2421" t="s">
        <v>10</v>
      </c>
    </row>
    <row r="2422" spans="1:6" x14ac:dyDescent="0.3">
      <c r="A2422" t="s">
        <v>2445</v>
      </c>
      <c r="B2422" s="1">
        <v>46109.589583333334</v>
      </c>
      <c r="C2422" t="s">
        <v>26</v>
      </c>
      <c r="D2422" t="s">
        <v>8</v>
      </c>
      <c r="E2422" t="s">
        <v>19</v>
      </c>
      <c r="F2422" t="s">
        <v>20</v>
      </c>
    </row>
    <row r="2423" spans="1:6" x14ac:dyDescent="0.3">
      <c r="A2423" t="s">
        <v>2446</v>
      </c>
      <c r="B2423" s="1">
        <v>46079.027083333334</v>
      </c>
      <c r="C2423" t="s">
        <v>7</v>
      </c>
      <c r="D2423" t="s">
        <v>15</v>
      </c>
      <c r="E2423" t="s">
        <v>19</v>
      </c>
      <c r="F2423" t="s">
        <v>10</v>
      </c>
    </row>
    <row r="2424" spans="1:6" x14ac:dyDescent="0.3">
      <c r="A2424" t="s">
        <v>2447</v>
      </c>
      <c r="B2424" s="1">
        <v>46061.390277777777</v>
      </c>
      <c r="C2424" t="s">
        <v>7</v>
      </c>
      <c r="D2424" t="s">
        <v>8</v>
      </c>
      <c r="E2424" t="s">
        <v>16</v>
      </c>
      <c r="F2424" t="s">
        <v>10</v>
      </c>
    </row>
    <row r="2425" spans="1:6" x14ac:dyDescent="0.3">
      <c r="A2425" t="s">
        <v>2448</v>
      </c>
      <c r="B2425" s="1">
        <v>46093.555555555555</v>
      </c>
      <c r="C2425" t="s">
        <v>35</v>
      </c>
      <c r="D2425" t="s">
        <v>15</v>
      </c>
      <c r="E2425" t="s">
        <v>19</v>
      </c>
      <c r="F2425" t="s">
        <v>10</v>
      </c>
    </row>
    <row r="2426" spans="1:6" x14ac:dyDescent="0.3">
      <c r="A2426" t="s">
        <v>2449</v>
      </c>
      <c r="B2426" s="1">
        <v>46079.396527777775</v>
      </c>
      <c r="C2426" t="s">
        <v>47</v>
      </c>
      <c r="D2426" t="s">
        <v>18</v>
      </c>
      <c r="E2426" t="s">
        <v>31</v>
      </c>
      <c r="F2426" t="s">
        <v>33</v>
      </c>
    </row>
    <row r="2427" spans="1:6" x14ac:dyDescent="0.3">
      <c r="A2427" t="s">
        <v>2450</v>
      </c>
      <c r="B2427" s="1">
        <v>46044.664583333331</v>
      </c>
      <c r="C2427" t="s">
        <v>7</v>
      </c>
      <c r="D2427" t="s">
        <v>22</v>
      </c>
      <c r="E2427" t="s">
        <v>19</v>
      </c>
      <c r="F2427" t="s">
        <v>13</v>
      </c>
    </row>
    <row r="2428" spans="1:6" x14ac:dyDescent="0.3">
      <c r="A2428" t="s">
        <v>2451</v>
      </c>
      <c r="B2428" s="1">
        <v>46066.445138888892</v>
      </c>
      <c r="C2428" t="s">
        <v>7</v>
      </c>
      <c r="D2428" t="s">
        <v>22</v>
      </c>
      <c r="E2428" t="s">
        <v>19</v>
      </c>
      <c r="F2428" t="s">
        <v>20</v>
      </c>
    </row>
    <row r="2429" spans="1:6" x14ac:dyDescent="0.3">
      <c r="A2429" t="s">
        <v>2452</v>
      </c>
      <c r="B2429" s="1">
        <v>46042.965277777781</v>
      </c>
      <c r="C2429" t="s">
        <v>26</v>
      </c>
      <c r="D2429" t="s">
        <v>15</v>
      </c>
      <c r="E2429" t="s">
        <v>19</v>
      </c>
      <c r="F2429" t="s">
        <v>10</v>
      </c>
    </row>
    <row r="2430" spans="1:6" x14ac:dyDescent="0.3">
      <c r="A2430" t="s">
        <v>2453</v>
      </c>
      <c r="B2430" s="1">
        <v>46043.1</v>
      </c>
      <c r="C2430" t="s">
        <v>7</v>
      </c>
      <c r="D2430" t="s">
        <v>18</v>
      </c>
      <c r="E2430" t="s">
        <v>19</v>
      </c>
      <c r="F2430" t="s">
        <v>10</v>
      </c>
    </row>
    <row r="2431" spans="1:6" x14ac:dyDescent="0.3">
      <c r="A2431" t="s">
        <v>2454</v>
      </c>
      <c r="B2431" s="1">
        <v>46051.847222222219</v>
      </c>
      <c r="C2431" t="s">
        <v>7</v>
      </c>
      <c r="D2431" t="s">
        <v>15</v>
      </c>
      <c r="E2431" t="s">
        <v>19</v>
      </c>
      <c r="F2431" t="s">
        <v>13</v>
      </c>
    </row>
    <row r="2432" spans="1:6" x14ac:dyDescent="0.3">
      <c r="A2432" t="s">
        <v>2455</v>
      </c>
      <c r="B2432" s="1">
        <v>46062.025694444441</v>
      </c>
      <c r="C2432" t="s">
        <v>7</v>
      </c>
      <c r="D2432" t="s">
        <v>15</v>
      </c>
      <c r="E2432" t="s">
        <v>19</v>
      </c>
      <c r="F2432" t="s">
        <v>10</v>
      </c>
    </row>
    <row r="2433" spans="1:6" x14ac:dyDescent="0.3">
      <c r="A2433" t="s">
        <v>2456</v>
      </c>
      <c r="B2433" s="1">
        <v>46090.821527777778</v>
      </c>
      <c r="C2433" t="s">
        <v>40</v>
      </c>
      <c r="D2433" t="s">
        <v>22</v>
      </c>
      <c r="E2433" t="s">
        <v>16</v>
      </c>
      <c r="F2433" t="s">
        <v>20</v>
      </c>
    </row>
    <row r="2434" spans="1:6" x14ac:dyDescent="0.3">
      <c r="A2434" t="s">
        <v>2457</v>
      </c>
      <c r="B2434" s="1">
        <v>46089.934027777781</v>
      </c>
      <c r="C2434" t="s">
        <v>7</v>
      </c>
      <c r="D2434" t="s">
        <v>8</v>
      </c>
      <c r="E2434" t="s">
        <v>19</v>
      </c>
      <c r="F2434" t="s">
        <v>10</v>
      </c>
    </row>
    <row r="2435" spans="1:6" x14ac:dyDescent="0.3">
      <c r="A2435" t="s">
        <v>2458</v>
      </c>
      <c r="B2435" s="1">
        <v>46094.178472222222</v>
      </c>
      <c r="C2435" t="s">
        <v>26</v>
      </c>
      <c r="D2435" t="s">
        <v>15</v>
      </c>
      <c r="E2435" t="s">
        <v>19</v>
      </c>
      <c r="F2435" t="s">
        <v>33</v>
      </c>
    </row>
    <row r="2436" spans="1:6" x14ac:dyDescent="0.3">
      <c r="A2436" t="s">
        <v>2459</v>
      </c>
      <c r="B2436" s="1">
        <v>46039.022222222222</v>
      </c>
      <c r="C2436" t="s">
        <v>7</v>
      </c>
      <c r="D2436" t="s">
        <v>22</v>
      </c>
      <c r="E2436" t="s">
        <v>16</v>
      </c>
      <c r="F2436" t="s">
        <v>33</v>
      </c>
    </row>
    <row r="2437" spans="1:6" x14ac:dyDescent="0.3">
      <c r="A2437" t="s">
        <v>2460</v>
      </c>
      <c r="B2437" s="1">
        <v>46070.693055555559</v>
      </c>
      <c r="C2437" t="s">
        <v>40</v>
      </c>
      <c r="D2437" t="s">
        <v>15</v>
      </c>
      <c r="E2437" t="s">
        <v>16</v>
      </c>
      <c r="F2437" t="s">
        <v>20</v>
      </c>
    </row>
    <row r="2438" spans="1:6" x14ac:dyDescent="0.3">
      <c r="A2438" t="s">
        <v>2461</v>
      </c>
      <c r="B2438" s="1">
        <v>46052.689583333333</v>
      </c>
      <c r="C2438" t="s">
        <v>7</v>
      </c>
      <c r="D2438" t="s">
        <v>22</v>
      </c>
      <c r="E2438" t="s">
        <v>31</v>
      </c>
      <c r="F2438" t="s">
        <v>33</v>
      </c>
    </row>
    <row r="2439" spans="1:6" x14ac:dyDescent="0.3">
      <c r="A2439" t="s">
        <v>2462</v>
      </c>
      <c r="B2439" s="1">
        <v>46024.043055555558</v>
      </c>
      <c r="C2439" t="s">
        <v>7</v>
      </c>
      <c r="D2439" t="s">
        <v>22</v>
      </c>
      <c r="E2439" t="s">
        <v>19</v>
      </c>
      <c r="F2439" t="s">
        <v>20</v>
      </c>
    </row>
    <row r="2440" spans="1:6" x14ac:dyDescent="0.3">
      <c r="A2440" t="s">
        <v>2463</v>
      </c>
      <c r="B2440" s="1">
        <v>46057.797222222223</v>
      </c>
      <c r="C2440" t="s">
        <v>7</v>
      </c>
      <c r="D2440" t="s">
        <v>8</v>
      </c>
      <c r="E2440" t="s">
        <v>19</v>
      </c>
      <c r="F2440" t="s">
        <v>20</v>
      </c>
    </row>
    <row r="2441" spans="1:6" x14ac:dyDescent="0.3">
      <c r="A2441" t="s">
        <v>2464</v>
      </c>
      <c r="B2441" s="1">
        <v>46092.5</v>
      </c>
      <c r="C2441" t="s">
        <v>40</v>
      </c>
      <c r="D2441" t="s">
        <v>15</v>
      </c>
      <c r="E2441" t="s">
        <v>16</v>
      </c>
      <c r="F2441" t="s">
        <v>13</v>
      </c>
    </row>
    <row r="2442" spans="1:6" x14ac:dyDescent="0.3">
      <c r="A2442" t="s">
        <v>2465</v>
      </c>
      <c r="B2442" s="1">
        <v>46108.661111111112</v>
      </c>
      <c r="C2442" t="s">
        <v>26</v>
      </c>
      <c r="D2442" t="s">
        <v>22</v>
      </c>
      <c r="E2442" t="s">
        <v>16</v>
      </c>
      <c r="F2442" t="s">
        <v>10</v>
      </c>
    </row>
    <row r="2443" spans="1:6" x14ac:dyDescent="0.3">
      <c r="A2443" t="s">
        <v>2466</v>
      </c>
      <c r="B2443" s="1">
        <v>46059.829861111109</v>
      </c>
      <c r="C2443" t="s">
        <v>47</v>
      </c>
      <c r="D2443" t="s">
        <v>22</v>
      </c>
      <c r="E2443" t="s">
        <v>19</v>
      </c>
      <c r="F2443" t="s">
        <v>20</v>
      </c>
    </row>
    <row r="2444" spans="1:6" x14ac:dyDescent="0.3">
      <c r="A2444" t="s">
        <v>2467</v>
      </c>
      <c r="B2444" s="1">
        <v>46075.945138888892</v>
      </c>
      <c r="C2444" t="s">
        <v>7</v>
      </c>
      <c r="D2444" t="s">
        <v>18</v>
      </c>
      <c r="E2444" t="s">
        <v>19</v>
      </c>
      <c r="F2444" t="s">
        <v>20</v>
      </c>
    </row>
    <row r="2445" spans="1:6" x14ac:dyDescent="0.3">
      <c r="A2445" t="s">
        <v>2468</v>
      </c>
      <c r="B2445" s="1">
        <v>46061.113888888889</v>
      </c>
      <c r="C2445" t="s">
        <v>40</v>
      </c>
      <c r="D2445" t="s">
        <v>8</v>
      </c>
      <c r="E2445" t="s">
        <v>16</v>
      </c>
      <c r="F2445" t="s">
        <v>33</v>
      </c>
    </row>
    <row r="2446" spans="1:6" x14ac:dyDescent="0.3">
      <c r="A2446" t="s">
        <v>2469</v>
      </c>
      <c r="B2446" s="1">
        <v>46045.304861111108</v>
      </c>
      <c r="C2446" t="s">
        <v>7</v>
      </c>
      <c r="D2446" t="s">
        <v>22</v>
      </c>
      <c r="E2446" t="s">
        <v>19</v>
      </c>
      <c r="F2446" t="s">
        <v>20</v>
      </c>
    </row>
    <row r="2447" spans="1:6" x14ac:dyDescent="0.3">
      <c r="A2447" t="s">
        <v>2470</v>
      </c>
      <c r="B2447" s="1">
        <v>46103.84652777778</v>
      </c>
      <c r="C2447" t="s">
        <v>7</v>
      </c>
      <c r="D2447" t="s">
        <v>18</v>
      </c>
      <c r="E2447" t="s">
        <v>19</v>
      </c>
      <c r="F2447" t="s">
        <v>10</v>
      </c>
    </row>
    <row r="2448" spans="1:6" x14ac:dyDescent="0.3">
      <c r="A2448" t="s">
        <v>2471</v>
      </c>
      <c r="B2448" s="1">
        <v>46078.306944444441</v>
      </c>
      <c r="C2448" t="s">
        <v>7</v>
      </c>
      <c r="D2448" t="s">
        <v>22</v>
      </c>
      <c r="E2448" t="s">
        <v>19</v>
      </c>
      <c r="F2448" t="s">
        <v>33</v>
      </c>
    </row>
    <row r="2449" spans="1:6" x14ac:dyDescent="0.3">
      <c r="A2449" t="s">
        <v>2472</v>
      </c>
      <c r="B2449" s="1">
        <v>46094.925000000003</v>
      </c>
      <c r="C2449" t="s">
        <v>26</v>
      </c>
      <c r="D2449" t="s">
        <v>15</v>
      </c>
      <c r="E2449" t="s">
        <v>31</v>
      </c>
      <c r="F2449" t="s">
        <v>10</v>
      </c>
    </row>
    <row r="2450" spans="1:6" x14ac:dyDescent="0.3">
      <c r="A2450" t="s">
        <v>2473</v>
      </c>
      <c r="B2450" s="1">
        <v>46047.024305555555</v>
      </c>
      <c r="C2450" t="s">
        <v>7</v>
      </c>
      <c r="D2450" t="s">
        <v>22</v>
      </c>
      <c r="E2450" t="s">
        <v>19</v>
      </c>
      <c r="F2450" t="s">
        <v>20</v>
      </c>
    </row>
    <row r="2451" spans="1:6" x14ac:dyDescent="0.3">
      <c r="A2451" t="s">
        <v>2474</v>
      </c>
      <c r="B2451" s="1">
        <v>46043.080555555556</v>
      </c>
      <c r="C2451" t="s">
        <v>12</v>
      </c>
      <c r="D2451" t="s">
        <v>8</v>
      </c>
      <c r="E2451" t="s">
        <v>31</v>
      </c>
      <c r="F2451" t="s">
        <v>13</v>
      </c>
    </row>
    <row r="2452" spans="1:6" x14ac:dyDescent="0.3">
      <c r="A2452" t="s">
        <v>2475</v>
      </c>
      <c r="B2452" s="1">
        <v>46085.288194444445</v>
      </c>
      <c r="C2452" t="s">
        <v>7</v>
      </c>
      <c r="D2452" t="s">
        <v>8</v>
      </c>
      <c r="E2452" t="s">
        <v>19</v>
      </c>
      <c r="F2452" t="s">
        <v>10</v>
      </c>
    </row>
    <row r="2453" spans="1:6" x14ac:dyDescent="0.3">
      <c r="A2453" t="s">
        <v>2476</v>
      </c>
      <c r="B2453" s="1">
        <v>46065.84652777778</v>
      </c>
      <c r="C2453" t="s">
        <v>40</v>
      </c>
      <c r="D2453" t="s">
        <v>18</v>
      </c>
      <c r="E2453" t="s">
        <v>16</v>
      </c>
      <c r="F2453" t="s">
        <v>13</v>
      </c>
    </row>
    <row r="2454" spans="1:6" x14ac:dyDescent="0.3">
      <c r="A2454" t="s">
        <v>2477</v>
      </c>
      <c r="B2454" s="1">
        <v>46062.832638888889</v>
      </c>
      <c r="C2454" t="s">
        <v>47</v>
      </c>
      <c r="D2454" t="s">
        <v>22</v>
      </c>
      <c r="E2454" t="s">
        <v>19</v>
      </c>
      <c r="F2454" t="s">
        <v>10</v>
      </c>
    </row>
    <row r="2455" spans="1:6" x14ac:dyDescent="0.3">
      <c r="A2455" t="s">
        <v>2478</v>
      </c>
      <c r="B2455" s="1">
        <v>46034.417361111111</v>
      </c>
      <c r="C2455" t="s">
        <v>7</v>
      </c>
      <c r="D2455" t="s">
        <v>18</v>
      </c>
      <c r="E2455" t="s">
        <v>31</v>
      </c>
      <c r="F2455" t="s">
        <v>20</v>
      </c>
    </row>
    <row r="2456" spans="1:6" x14ac:dyDescent="0.3">
      <c r="A2456" t="s">
        <v>2479</v>
      </c>
      <c r="B2456" s="1">
        <v>46106.711805555555</v>
      </c>
      <c r="C2456" t="s">
        <v>40</v>
      </c>
      <c r="D2456" t="s">
        <v>22</v>
      </c>
      <c r="E2456" t="s">
        <v>16</v>
      </c>
      <c r="F2456" t="s">
        <v>10</v>
      </c>
    </row>
    <row r="2457" spans="1:6" x14ac:dyDescent="0.3">
      <c r="A2457" t="s">
        <v>2480</v>
      </c>
      <c r="B2457" s="1">
        <v>46110.614583333336</v>
      </c>
      <c r="C2457" t="s">
        <v>12</v>
      </c>
      <c r="D2457" t="s">
        <v>15</v>
      </c>
      <c r="E2457" t="s">
        <v>31</v>
      </c>
      <c r="F2457" t="s">
        <v>13</v>
      </c>
    </row>
    <row r="2458" spans="1:6" x14ac:dyDescent="0.3">
      <c r="A2458" t="s">
        <v>2481</v>
      </c>
      <c r="B2458" s="1">
        <v>46112.105555555558</v>
      </c>
      <c r="C2458" t="s">
        <v>7</v>
      </c>
      <c r="D2458" t="s">
        <v>18</v>
      </c>
      <c r="E2458" t="s">
        <v>19</v>
      </c>
      <c r="F2458" t="s">
        <v>10</v>
      </c>
    </row>
    <row r="2459" spans="1:6" x14ac:dyDescent="0.3">
      <c r="A2459" t="s">
        <v>2482</v>
      </c>
      <c r="B2459" s="1">
        <v>46085.269444444442</v>
      </c>
      <c r="C2459" t="s">
        <v>12</v>
      </c>
      <c r="D2459" t="s">
        <v>8</v>
      </c>
      <c r="E2459" t="s">
        <v>16</v>
      </c>
      <c r="F2459" t="s">
        <v>13</v>
      </c>
    </row>
    <row r="2460" spans="1:6" x14ac:dyDescent="0.3">
      <c r="A2460" t="s">
        <v>2483</v>
      </c>
      <c r="B2460" s="1">
        <v>46044.052083333336</v>
      </c>
      <c r="C2460" t="s">
        <v>7</v>
      </c>
      <c r="D2460" t="s">
        <v>8</v>
      </c>
      <c r="E2460" t="s">
        <v>19</v>
      </c>
      <c r="F2460" t="s">
        <v>10</v>
      </c>
    </row>
    <row r="2461" spans="1:6" x14ac:dyDescent="0.3">
      <c r="A2461" t="s">
        <v>2484</v>
      </c>
      <c r="B2461" s="1">
        <v>46101.832638888889</v>
      </c>
      <c r="C2461" t="s">
        <v>7</v>
      </c>
      <c r="D2461" t="s">
        <v>18</v>
      </c>
      <c r="E2461" t="s">
        <v>19</v>
      </c>
      <c r="F2461" t="s">
        <v>10</v>
      </c>
    </row>
    <row r="2462" spans="1:6" x14ac:dyDescent="0.3">
      <c r="A2462" t="s">
        <v>2485</v>
      </c>
      <c r="B2462" s="1">
        <v>46071.717361111114</v>
      </c>
      <c r="C2462" t="s">
        <v>7</v>
      </c>
      <c r="D2462" t="s">
        <v>15</v>
      </c>
      <c r="E2462" t="s">
        <v>16</v>
      </c>
      <c r="F2462" t="s">
        <v>10</v>
      </c>
    </row>
    <row r="2463" spans="1:6" x14ac:dyDescent="0.3">
      <c r="A2463" t="s">
        <v>2486</v>
      </c>
      <c r="B2463" s="1">
        <v>46052.218055555553</v>
      </c>
      <c r="C2463" t="s">
        <v>40</v>
      </c>
      <c r="D2463" t="s">
        <v>22</v>
      </c>
      <c r="E2463" t="s">
        <v>16</v>
      </c>
      <c r="F2463" t="s">
        <v>20</v>
      </c>
    </row>
    <row r="2464" spans="1:6" x14ac:dyDescent="0.3">
      <c r="A2464" t="s">
        <v>2487</v>
      </c>
      <c r="B2464" s="1">
        <v>46089.511111111111</v>
      </c>
      <c r="C2464" t="s">
        <v>7</v>
      </c>
      <c r="D2464" t="s">
        <v>8</v>
      </c>
      <c r="E2464" t="s">
        <v>19</v>
      </c>
      <c r="F2464" t="s">
        <v>13</v>
      </c>
    </row>
    <row r="2465" spans="1:6" x14ac:dyDescent="0.3">
      <c r="A2465" t="s">
        <v>2488</v>
      </c>
      <c r="B2465" s="1">
        <v>46051.470833333333</v>
      </c>
      <c r="C2465" t="s">
        <v>26</v>
      </c>
      <c r="D2465" t="s">
        <v>8</v>
      </c>
      <c r="E2465" t="s">
        <v>31</v>
      </c>
      <c r="F2465" t="s">
        <v>10</v>
      </c>
    </row>
    <row r="2466" spans="1:6" x14ac:dyDescent="0.3">
      <c r="A2466" t="s">
        <v>2489</v>
      </c>
      <c r="B2466" s="1">
        <v>46058.839583333334</v>
      </c>
      <c r="C2466" t="s">
        <v>7</v>
      </c>
      <c r="D2466" t="s">
        <v>18</v>
      </c>
      <c r="E2466" t="s">
        <v>19</v>
      </c>
      <c r="F2466" t="s">
        <v>10</v>
      </c>
    </row>
    <row r="2467" spans="1:6" x14ac:dyDescent="0.3">
      <c r="A2467" t="s">
        <v>2490</v>
      </c>
      <c r="B2467" s="1">
        <v>46047.46875</v>
      </c>
      <c r="C2467" t="s">
        <v>7</v>
      </c>
      <c r="D2467" t="s">
        <v>15</v>
      </c>
      <c r="E2467" t="s">
        <v>19</v>
      </c>
      <c r="F2467" t="s">
        <v>33</v>
      </c>
    </row>
    <row r="2468" spans="1:6" x14ac:dyDescent="0.3">
      <c r="A2468" t="s">
        <v>2491</v>
      </c>
      <c r="B2468" s="1">
        <v>46109.854861111111</v>
      </c>
      <c r="C2468" t="s">
        <v>35</v>
      </c>
      <c r="D2468" t="s">
        <v>15</v>
      </c>
      <c r="E2468" t="s">
        <v>16</v>
      </c>
      <c r="F2468" t="s">
        <v>33</v>
      </c>
    </row>
    <row r="2469" spans="1:6" x14ac:dyDescent="0.3">
      <c r="A2469" t="s">
        <v>2492</v>
      </c>
      <c r="B2469" s="1">
        <v>46078.709027777775</v>
      </c>
      <c r="C2469" t="s">
        <v>47</v>
      </c>
      <c r="D2469" t="s">
        <v>18</v>
      </c>
      <c r="E2469" t="s">
        <v>9</v>
      </c>
      <c r="F2469" t="s">
        <v>20</v>
      </c>
    </row>
    <row r="2470" spans="1:6" x14ac:dyDescent="0.3">
      <c r="A2470" t="s">
        <v>2493</v>
      </c>
      <c r="B2470" s="1">
        <v>46097.546527777777</v>
      </c>
      <c r="C2470" t="s">
        <v>12</v>
      </c>
      <c r="D2470" t="s">
        <v>18</v>
      </c>
      <c r="E2470" t="s">
        <v>31</v>
      </c>
      <c r="F2470" t="s">
        <v>13</v>
      </c>
    </row>
    <row r="2471" spans="1:6" x14ac:dyDescent="0.3">
      <c r="A2471" t="s">
        <v>2494</v>
      </c>
      <c r="B2471" s="1">
        <v>46103.897916666669</v>
      </c>
      <c r="C2471" t="s">
        <v>47</v>
      </c>
      <c r="D2471" t="s">
        <v>8</v>
      </c>
      <c r="E2471" t="s">
        <v>16</v>
      </c>
      <c r="F2471" t="s">
        <v>10</v>
      </c>
    </row>
    <row r="2472" spans="1:6" x14ac:dyDescent="0.3">
      <c r="A2472" t="s">
        <v>2495</v>
      </c>
      <c r="B2472" s="1">
        <v>46036.65902777778</v>
      </c>
      <c r="C2472" t="s">
        <v>26</v>
      </c>
      <c r="D2472" t="s">
        <v>8</v>
      </c>
      <c r="E2472" t="s">
        <v>19</v>
      </c>
      <c r="F2472" t="s">
        <v>20</v>
      </c>
    </row>
    <row r="2473" spans="1:6" x14ac:dyDescent="0.3">
      <c r="A2473" t="s">
        <v>2496</v>
      </c>
      <c r="B2473" s="1">
        <v>46049.036111111112</v>
      </c>
      <c r="C2473" t="s">
        <v>47</v>
      </c>
      <c r="D2473" t="s">
        <v>22</v>
      </c>
      <c r="E2473" t="s">
        <v>9</v>
      </c>
      <c r="F2473" t="s">
        <v>20</v>
      </c>
    </row>
    <row r="2474" spans="1:6" x14ac:dyDescent="0.3">
      <c r="A2474" t="s">
        <v>2497</v>
      </c>
      <c r="B2474" s="1">
        <v>46107.162499999999</v>
      </c>
      <c r="C2474" t="s">
        <v>7</v>
      </c>
      <c r="D2474" t="s">
        <v>22</v>
      </c>
      <c r="E2474" t="s">
        <v>19</v>
      </c>
      <c r="F2474" t="s">
        <v>20</v>
      </c>
    </row>
    <row r="2475" spans="1:6" x14ac:dyDescent="0.3">
      <c r="A2475" t="s">
        <v>2498</v>
      </c>
      <c r="B2475" s="1">
        <v>46042.165277777778</v>
      </c>
      <c r="C2475" t="s">
        <v>7</v>
      </c>
      <c r="D2475" t="s">
        <v>8</v>
      </c>
      <c r="E2475" t="s">
        <v>31</v>
      </c>
      <c r="F2475" t="s">
        <v>13</v>
      </c>
    </row>
    <row r="2476" spans="1:6" x14ac:dyDescent="0.3">
      <c r="A2476" t="s">
        <v>2499</v>
      </c>
      <c r="B2476" s="1">
        <v>46094.265972222223</v>
      </c>
      <c r="C2476" t="s">
        <v>7</v>
      </c>
      <c r="D2476" t="s">
        <v>8</v>
      </c>
      <c r="E2476" t="s">
        <v>19</v>
      </c>
      <c r="F2476" t="s">
        <v>13</v>
      </c>
    </row>
    <row r="2477" spans="1:6" x14ac:dyDescent="0.3">
      <c r="A2477" t="s">
        <v>2500</v>
      </c>
      <c r="B2477" s="1">
        <v>46031.536805555559</v>
      </c>
      <c r="C2477" t="s">
        <v>7</v>
      </c>
      <c r="D2477" t="s">
        <v>8</v>
      </c>
      <c r="E2477" t="s">
        <v>19</v>
      </c>
      <c r="F2477" t="s">
        <v>53</v>
      </c>
    </row>
    <row r="2478" spans="1:6" x14ac:dyDescent="0.3">
      <c r="A2478" t="s">
        <v>2501</v>
      </c>
      <c r="B2478" s="1">
        <v>46071.993750000001</v>
      </c>
      <c r="C2478" t="s">
        <v>7</v>
      </c>
      <c r="D2478" t="s">
        <v>22</v>
      </c>
      <c r="E2478" t="s">
        <v>16</v>
      </c>
      <c r="F2478" t="s">
        <v>53</v>
      </c>
    </row>
    <row r="2479" spans="1:6" x14ac:dyDescent="0.3">
      <c r="A2479" t="s">
        <v>2502</v>
      </c>
      <c r="B2479" s="1">
        <v>46034.283333333333</v>
      </c>
      <c r="C2479" t="s">
        <v>47</v>
      </c>
      <c r="D2479" t="s">
        <v>15</v>
      </c>
      <c r="E2479" t="s">
        <v>9</v>
      </c>
      <c r="F2479" t="s">
        <v>20</v>
      </c>
    </row>
    <row r="2480" spans="1:6" x14ac:dyDescent="0.3">
      <c r="A2480" t="s">
        <v>2503</v>
      </c>
      <c r="B2480" s="1">
        <v>46078.267361111109</v>
      </c>
      <c r="C2480" t="s">
        <v>7</v>
      </c>
      <c r="D2480" t="s">
        <v>8</v>
      </c>
      <c r="E2480" t="s">
        <v>19</v>
      </c>
      <c r="F2480" t="s">
        <v>20</v>
      </c>
    </row>
    <row r="2481" spans="1:6" x14ac:dyDescent="0.3">
      <c r="A2481" t="s">
        <v>2504</v>
      </c>
      <c r="B2481" s="1">
        <v>46069.326388888891</v>
      </c>
      <c r="C2481" t="s">
        <v>7</v>
      </c>
      <c r="D2481" t="s">
        <v>22</v>
      </c>
      <c r="E2481" t="s">
        <v>19</v>
      </c>
      <c r="F2481" t="s">
        <v>20</v>
      </c>
    </row>
    <row r="2482" spans="1:6" x14ac:dyDescent="0.3">
      <c r="A2482" t="s">
        <v>2505</v>
      </c>
      <c r="B2482" s="1">
        <v>46026.090277777781</v>
      </c>
      <c r="C2482" t="s">
        <v>7</v>
      </c>
      <c r="D2482" t="s">
        <v>15</v>
      </c>
      <c r="E2482" t="s">
        <v>19</v>
      </c>
      <c r="F2482" t="s">
        <v>20</v>
      </c>
    </row>
    <row r="2483" spans="1:6" x14ac:dyDescent="0.3">
      <c r="A2483" t="s">
        <v>2506</v>
      </c>
      <c r="B2483" s="1">
        <v>46023.588888888888</v>
      </c>
      <c r="C2483" t="s">
        <v>26</v>
      </c>
      <c r="D2483" t="s">
        <v>15</v>
      </c>
      <c r="E2483" t="s">
        <v>9</v>
      </c>
      <c r="F2483" t="s">
        <v>13</v>
      </c>
    </row>
    <row r="2484" spans="1:6" x14ac:dyDescent="0.3">
      <c r="A2484" t="s">
        <v>2507</v>
      </c>
      <c r="B2484" s="1">
        <v>46093.552777777775</v>
      </c>
      <c r="C2484" t="s">
        <v>12</v>
      </c>
      <c r="D2484" t="s">
        <v>18</v>
      </c>
      <c r="E2484" t="s">
        <v>31</v>
      </c>
      <c r="F2484" t="s">
        <v>13</v>
      </c>
    </row>
    <row r="2485" spans="1:6" x14ac:dyDescent="0.3">
      <c r="A2485" t="s">
        <v>2508</v>
      </c>
      <c r="B2485" s="1">
        <v>46083.186111111114</v>
      </c>
      <c r="C2485" t="s">
        <v>7</v>
      </c>
      <c r="D2485" t="s">
        <v>8</v>
      </c>
      <c r="E2485" t="s">
        <v>19</v>
      </c>
      <c r="F2485" t="s">
        <v>20</v>
      </c>
    </row>
    <row r="2486" spans="1:6" x14ac:dyDescent="0.3">
      <c r="A2486" t="s">
        <v>2509</v>
      </c>
      <c r="B2486" s="1">
        <v>46079.245138888888</v>
      </c>
      <c r="C2486" t="s">
        <v>47</v>
      </c>
      <c r="D2486" t="s">
        <v>15</v>
      </c>
      <c r="E2486" t="s">
        <v>16</v>
      </c>
      <c r="F2486" t="s">
        <v>20</v>
      </c>
    </row>
    <row r="2487" spans="1:6" x14ac:dyDescent="0.3">
      <c r="A2487" t="s">
        <v>2510</v>
      </c>
      <c r="B2487" s="1">
        <v>46033.007638888892</v>
      </c>
      <c r="C2487" t="s">
        <v>26</v>
      </c>
      <c r="D2487" t="s">
        <v>22</v>
      </c>
      <c r="E2487" t="s">
        <v>16</v>
      </c>
      <c r="F2487" t="s">
        <v>53</v>
      </c>
    </row>
    <row r="2488" spans="1:6" x14ac:dyDescent="0.3">
      <c r="A2488" t="s">
        <v>2511</v>
      </c>
      <c r="B2488" s="1">
        <v>46077.152777777781</v>
      </c>
      <c r="C2488" t="s">
        <v>26</v>
      </c>
      <c r="D2488" t="s">
        <v>8</v>
      </c>
      <c r="E2488" t="s">
        <v>31</v>
      </c>
      <c r="F2488" t="s">
        <v>33</v>
      </c>
    </row>
    <row r="2489" spans="1:6" x14ac:dyDescent="0.3">
      <c r="A2489" t="s">
        <v>2512</v>
      </c>
      <c r="B2489" s="1">
        <v>46055.120138888888</v>
      </c>
      <c r="C2489" t="s">
        <v>7</v>
      </c>
      <c r="D2489" t="s">
        <v>22</v>
      </c>
      <c r="E2489" t="s">
        <v>19</v>
      </c>
      <c r="F2489" t="s">
        <v>20</v>
      </c>
    </row>
    <row r="2490" spans="1:6" x14ac:dyDescent="0.3">
      <c r="A2490" t="s">
        <v>2513</v>
      </c>
      <c r="B2490" s="1">
        <v>46036.484027777777</v>
      </c>
      <c r="C2490" t="s">
        <v>7</v>
      </c>
      <c r="D2490" t="s">
        <v>15</v>
      </c>
      <c r="E2490" t="s">
        <v>19</v>
      </c>
      <c r="F2490" t="s">
        <v>13</v>
      </c>
    </row>
    <row r="2491" spans="1:6" x14ac:dyDescent="0.3">
      <c r="A2491" t="s">
        <v>2514</v>
      </c>
      <c r="B2491" s="1">
        <v>46109.418055555558</v>
      </c>
      <c r="C2491" t="s">
        <v>7</v>
      </c>
      <c r="D2491" t="s">
        <v>18</v>
      </c>
      <c r="E2491" t="s">
        <v>19</v>
      </c>
      <c r="F2491" t="s">
        <v>20</v>
      </c>
    </row>
    <row r="2492" spans="1:6" x14ac:dyDescent="0.3">
      <c r="A2492" t="s">
        <v>2515</v>
      </c>
      <c r="B2492" s="1">
        <v>46102.848611111112</v>
      </c>
      <c r="C2492" t="s">
        <v>26</v>
      </c>
      <c r="D2492" t="s">
        <v>22</v>
      </c>
      <c r="E2492" t="s">
        <v>16</v>
      </c>
      <c r="F2492" t="s">
        <v>13</v>
      </c>
    </row>
    <row r="2493" spans="1:6" x14ac:dyDescent="0.3">
      <c r="A2493" t="s">
        <v>2516</v>
      </c>
      <c r="B2493" s="1">
        <v>46070.489583333336</v>
      </c>
      <c r="C2493" t="s">
        <v>7</v>
      </c>
      <c r="D2493" t="s">
        <v>15</v>
      </c>
      <c r="E2493" t="s">
        <v>19</v>
      </c>
      <c r="F2493" t="s">
        <v>20</v>
      </c>
    </row>
    <row r="2494" spans="1:6" x14ac:dyDescent="0.3">
      <c r="A2494" t="s">
        <v>2517</v>
      </c>
      <c r="B2494" s="1">
        <v>46024.697916666664</v>
      </c>
      <c r="C2494" t="s">
        <v>7</v>
      </c>
      <c r="D2494" t="s">
        <v>22</v>
      </c>
      <c r="E2494" t="s">
        <v>19</v>
      </c>
      <c r="F2494" t="s">
        <v>20</v>
      </c>
    </row>
    <row r="2495" spans="1:6" x14ac:dyDescent="0.3">
      <c r="A2495" t="s">
        <v>2518</v>
      </c>
      <c r="B2495" s="1">
        <v>46082.702777777777</v>
      </c>
      <c r="C2495" t="s">
        <v>26</v>
      </c>
      <c r="D2495" t="s">
        <v>15</v>
      </c>
      <c r="E2495" t="s">
        <v>19</v>
      </c>
      <c r="F2495" t="s">
        <v>13</v>
      </c>
    </row>
    <row r="2496" spans="1:6" x14ac:dyDescent="0.3">
      <c r="A2496" t="s">
        <v>2519</v>
      </c>
      <c r="B2496" s="1">
        <v>46069.547222222223</v>
      </c>
      <c r="C2496" t="s">
        <v>40</v>
      </c>
      <c r="D2496" t="s">
        <v>18</v>
      </c>
      <c r="E2496" t="s">
        <v>16</v>
      </c>
      <c r="F2496" t="s">
        <v>10</v>
      </c>
    </row>
    <row r="2497" spans="1:6" x14ac:dyDescent="0.3">
      <c r="A2497" t="s">
        <v>2520</v>
      </c>
      <c r="B2497" s="1">
        <v>46040.082638888889</v>
      </c>
      <c r="C2497" t="s">
        <v>26</v>
      </c>
      <c r="D2497" t="s">
        <v>22</v>
      </c>
      <c r="E2497" t="s">
        <v>31</v>
      </c>
      <c r="F2497" t="s">
        <v>10</v>
      </c>
    </row>
    <row r="2498" spans="1:6" x14ac:dyDescent="0.3">
      <c r="A2498" t="s">
        <v>2521</v>
      </c>
      <c r="B2498" s="1">
        <v>46045.886111111111</v>
      </c>
      <c r="C2498" t="s">
        <v>7</v>
      </c>
      <c r="D2498" t="s">
        <v>15</v>
      </c>
      <c r="E2498" t="s">
        <v>19</v>
      </c>
      <c r="F2498" t="s">
        <v>10</v>
      </c>
    </row>
    <row r="2499" spans="1:6" x14ac:dyDescent="0.3">
      <c r="A2499" t="s">
        <v>2522</v>
      </c>
      <c r="B2499" s="1">
        <v>46069.634722222225</v>
      </c>
      <c r="C2499" t="s">
        <v>7</v>
      </c>
      <c r="D2499" t="s">
        <v>18</v>
      </c>
      <c r="E2499" t="s">
        <v>19</v>
      </c>
      <c r="F2499" t="s">
        <v>10</v>
      </c>
    </row>
    <row r="2500" spans="1:6" x14ac:dyDescent="0.3">
      <c r="A2500" t="s">
        <v>2523</v>
      </c>
      <c r="B2500" s="1">
        <v>46085.634722222225</v>
      </c>
      <c r="C2500" t="s">
        <v>26</v>
      </c>
      <c r="D2500" t="s">
        <v>15</v>
      </c>
      <c r="E2500" t="s">
        <v>31</v>
      </c>
      <c r="F2500" t="s">
        <v>10</v>
      </c>
    </row>
    <row r="2501" spans="1:6" x14ac:dyDescent="0.3">
      <c r="A2501" t="s">
        <v>2524</v>
      </c>
      <c r="B2501" s="1">
        <v>46083.071527777778</v>
      </c>
      <c r="C2501" t="s">
        <v>26</v>
      </c>
      <c r="D2501" t="s">
        <v>22</v>
      </c>
      <c r="E2501" t="s">
        <v>9</v>
      </c>
      <c r="F2501" t="s">
        <v>10</v>
      </c>
    </row>
    <row r="2502" spans="1:6" x14ac:dyDescent="0.3">
      <c r="A2502" t="s">
        <v>2525</v>
      </c>
      <c r="B2502" s="1">
        <v>46074.075694444444</v>
      </c>
      <c r="C2502" t="s">
        <v>47</v>
      </c>
      <c r="D2502" t="s">
        <v>18</v>
      </c>
      <c r="E2502" t="s">
        <v>31</v>
      </c>
      <c r="F2502" t="s">
        <v>10</v>
      </c>
    </row>
    <row r="2503" spans="1:6" x14ac:dyDescent="0.3">
      <c r="A2503" t="s">
        <v>2526</v>
      </c>
      <c r="B2503" s="1">
        <v>46035.520833333336</v>
      </c>
      <c r="C2503" t="s">
        <v>26</v>
      </c>
      <c r="D2503" t="s">
        <v>15</v>
      </c>
      <c r="E2503" t="s">
        <v>9</v>
      </c>
      <c r="F2503" t="s">
        <v>20</v>
      </c>
    </row>
    <row r="2504" spans="1:6" x14ac:dyDescent="0.3">
      <c r="A2504" t="s">
        <v>2527</v>
      </c>
      <c r="B2504" s="1">
        <v>46055.234722222223</v>
      </c>
      <c r="C2504" t="s">
        <v>7</v>
      </c>
      <c r="D2504" t="s">
        <v>22</v>
      </c>
      <c r="E2504" t="s">
        <v>19</v>
      </c>
      <c r="F2504" t="s">
        <v>10</v>
      </c>
    </row>
    <row r="2505" spans="1:6" x14ac:dyDescent="0.3">
      <c r="A2505" t="s">
        <v>2528</v>
      </c>
      <c r="B2505" s="1">
        <v>46096.605555555558</v>
      </c>
      <c r="C2505" t="s">
        <v>7</v>
      </c>
      <c r="D2505" t="s">
        <v>8</v>
      </c>
      <c r="E2505" t="s">
        <v>19</v>
      </c>
      <c r="F2505" t="s">
        <v>13</v>
      </c>
    </row>
    <row r="2506" spans="1:6" x14ac:dyDescent="0.3">
      <c r="A2506" t="s">
        <v>2529</v>
      </c>
      <c r="B2506" s="1">
        <v>46036.638194444444</v>
      </c>
      <c r="C2506" t="s">
        <v>7</v>
      </c>
      <c r="D2506" t="s">
        <v>15</v>
      </c>
      <c r="E2506" t="s">
        <v>19</v>
      </c>
      <c r="F2506" t="s">
        <v>10</v>
      </c>
    </row>
    <row r="2507" spans="1:6" x14ac:dyDescent="0.3">
      <c r="A2507" t="s">
        <v>2530</v>
      </c>
      <c r="B2507" s="1">
        <v>46059.530555555553</v>
      </c>
      <c r="C2507" t="s">
        <v>40</v>
      </c>
      <c r="D2507" t="s">
        <v>18</v>
      </c>
      <c r="E2507" t="s">
        <v>16</v>
      </c>
      <c r="F2507" t="s">
        <v>33</v>
      </c>
    </row>
    <row r="2508" spans="1:6" x14ac:dyDescent="0.3">
      <c r="A2508" t="s">
        <v>2531</v>
      </c>
      <c r="B2508" s="1">
        <v>46039.075694444444</v>
      </c>
      <c r="C2508" t="s">
        <v>35</v>
      </c>
      <c r="D2508" t="s">
        <v>8</v>
      </c>
      <c r="E2508" t="s">
        <v>31</v>
      </c>
      <c r="F2508" t="s">
        <v>13</v>
      </c>
    </row>
    <row r="2509" spans="1:6" x14ac:dyDescent="0.3">
      <c r="A2509" t="s">
        <v>2532</v>
      </c>
      <c r="B2509" s="1">
        <v>46064.727083333331</v>
      </c>
      <c r="C2509" t="s">
        <v>7</v>
      </c>
      <c r="D2509" t="s">
        <v>15</v>
      </c>
      <c r="E2509" t="s">
        <v>31</v>
      </c>
      <c r="F2509" t="s">
        <v>20</v>
      </c>
    </row>
    <row r="2510" spans="1:6" x14ac:dyDescent="0.3">
      <c r="A2510" t="s">
        <v>2533</v>
      </c>
      <c r="B2510" s="1">
        <v>46056.380555555559</v>
      </c>
      <c r="C2510" t="s">
        <v>40</v>
      </c>
      <c r="D2510" t="s">
        <v>18</v>
      </c>
      <c r="E2510" t="s">
        <v>16</v>
      </c>
      <c r="F2510" t="s">
        <v>20</v>
      </c>
    </row>
    <row r="2511" spans="1:6" x14ac:dyDescent="0.3">
      <c r="A2511" t="s">
        <v>2534</v>
      </c>
      <c r="B2511" s="1">
        <v>46033.629166666666</v>
      </c>
      <c r="C2511" t="s">
        <v>7</v>
      </c>
      <c r="D2511" t="s">
        <v>22</v>
      </c>
      <c r="E2511" t="s">
        <v>19</v>
      </c>
      <c r="F2511" t="s">
        <v>20</v>
      </c>
    </row>
    <row r="2512" spans="1:6" x14ac:dyDescent="0.3">
      <c r="A2512" t="s">
        <v>2535</v>
      </c>
      <c r="B2512" s="1">
        <v>46098.427083333336</v>
      </c>
      <c r="C2512" t="s">
        <v>7</v>
      </c>
      <c r="D2512" t="s">
        <v>15</v>
      </c>
      <c r="E2512" t="s">
        <v>19</v>
      </c>
      <c r="F2512" t="s">
        <v>13</v>
      </c>
    </row>
    <row r="2513" spans="1:6" x14ac:dyDescent="0.3">
      <c r="A2513" t="s">
        <v>2536</v>
      </c>
      <c r="B2513" s="1">
        <v>46094.607638888891</v>
      </c>
      <c r="C2513" t="s">
        <v>40</v>
      </c>
      <c r="D2513" t="s">
        <v>18</v>
      </c>
      <c r="E2513" t="s">
        <v>16</v>
      </c>
      <c r="F2513" t="s">
        <v>13</v>
      </c>
    </row>
    <row r="2514" spans="1:6" x14ac:dyDescent="0.3">
      <c r="A2514" t="s">
        <v>2537</v>
      </c>
      <c r="B2514" s="1">
        <v>46112.602777777778</v>
      </c>
      <c r="C2514" t="s">
        <v>35</v>
      </c>
      <c r="D2514" t="s">
        <v>22</v>
      </c>
      <c r="E2514" t="s">
        <v>16</v>
      </c>
      <c r="F2514" t="s">
        <v>20</v>
      </c>
    </row>
    <row r="2515" spans="1:6" x14ac:dyDescent="0.3">
      <c r="A2515" t="s">
        <v>2538</v>
      </c>
      <c r="B2515" s="1">
        <v>46065.087500000001</v>
      </c>
      <c r="C2515" t="s">
        <v>7</v>
      </c>
      <c r="D2515" t="s">
        <v>18</v>
      </c>
      <c r="E2515" t="s">
        <v>19</v>
      </c>
      <c r="F2515" t="s">
        <v>13</v>
      </c>
    </row>
    <row r="2516" spans="1:6" x14ac:dyDescent="0.3">
      <c r="A2516" t="s">
        <v>2539</v>
      </c>
      <c r="B2516" s="1">
        <v>46035.383333333331</v>
      </c>
      <c r="C2516" t="s">
        <v>7</v>
      </c>
      <c r="D2516" t="s">
        <v>8</v>
      </c>
      <c r="E2516" t="s">
        <v>19</v>
      </c>
      <c r="F2516" t="s">
        <v>13</v>
      </c>
    </row>
    <row r="2517" spans="1:6" x14ac:dyDescent="0.3">
      <c r="A2517" t="s">
        <v>2540</v>
      </c>
      <c r="B2517" s="1">
        <v>46027.470138888886</v>
      </c>
      <c r="C2517" t="s">
        <v>47</v>
      </c>
      <c r="D2517" t="s">
        <v>8</v>
      </c>
      <c r="E2517" t="s">
        <v>16</v>
      </c>
      <c r="F2517" t="s">
        <v>10</v>
      </c>
    </row>
    <row r="2518" spans="1:6" x14ac:dyDescent="0.3">
      <c r="A2518" t="s">
        <v>2541</v>
      </c>
      <c r="B2518" s="1">
        <v>46066.051388888889</v>
      </c>
      <c r="C2518" t="s">
        <v>7</v>
      </c>
      <c r="D2518" t="s">
        <v>22</v>
      </c>
      <c r="E2518" t="s">
        <v>19</v>
      </c>
      <c r="F2518" t="s">
        <v>10</v>
      </c>
    </row>
    <row r="2519" spans="1:6" x14ac:dyDescent="0.3">
      <c r="A2519" t="s">
        <v>2542</v>
      </c>
      <c r="B2519" s="1">
        <v>46056.445833333331</v>
      </c>
      <c r="C2519" t="s">
        <v>7</v>
      </c>
      <c r="D2519" t="s">
        <v>22</v>
      </c>
      <c r="E2519" t="s">
        <v>19</v>
      </c>
      <c r="F2519" t="s">
        <v>20</v>
      </c>
    </row>
    <row r="2520" spans="1:6" x14ac:dyDescent="0.3">
      <c r="A2520" t="s">
        <v>2543</v>
      </c>
      <c r="B2520" s="1">
        <v>46052.013888888891</v>
      </c>
      <c r="C2520" t="s">
        <v>35</v>
      </c>
      <c r="D2520" t="s">
        <v>22</v>
      </c>
      <c r="E2520" t="s">
        <v>16</v>
      </c>
      <c r="F2520" t="s">
        <v>10</v>
      </c>
    </row>
    <row r="2521" spans="1:6" x14ac:dyDescent="0.3">
      <c r="A2521" t="s">
        <v>2544</v>
      </c>
      <c r="B2521" s="1">
        <v>46111.433333333334</v>
      </c>
      <c r="C2521" t="s">
        <v>7</v>
      </c>
      <c r="D2521" t="s">
        <v>22</v>
      </c>
      <c r="E2521" t="s">
        <v>19</v>
      </c>
      <c r="F2521" t="s">
        <v>10</v>
      </c>
    </row>
    <row r="2522" spans="1:6" x14ac:dyDescent="0.3">
      <c r="A2522" t="s">
        <v>2545</v>
      </c>
      <c r="B2522" s="1">
        <v>46087.033333333333</v>
      </c>
      <c r="C2522" t="s">
        <v>35</v>
      </c>
      <c r="D2522" t="s">
        <v>18</v>
      </c>
      <c r="E2522" t="s">
        <v>9</v>
      </c>
      <c r="F2522" t="s">
        <v>10</v>
      </c>
    </row>
    <row r="2523" spans="1:6" x14ac:dyDescent="0.3">
      <c r="A2523" t="s">
        <v>2546</v>
      </c>
      <c r="B2523" s="1">
        <v>46094.227777777778</v>
      </c>
      <c r="C2523" t="s">
        <v>7</v>
      </c>
      <c r="D2523" t="s">
        <v>22</v>
      </c>
      <c r="E2523" t="s">
        <v>19</v>
      </c>
      <c r="F2523" t="s">
        <v>20</v>
      </c>
    </row>
    <row r="2524" spans="1:6" x14ac:dyDescent="0.3">
      <c r="A2524" t="s">
        <v>2547</v>
      </c>
      <c r="B2524" s="1">
        <v>46090.289583333331</v>
      </c>
      <c r="C2524" t="s">
        <v>47</v>
      </c>
      <c r="D2524" t="s">
        <v>15</v>
      </c>
      <c r="E2524" t="s">
        <v>31</v>
      </c>
      <c r="F2524" t="s">
        <v>10</v>
      </c>
    </row>
    <row r="2525" spans="1:6" x14ac:dyDescent="0.3">
      <c r="A2525" t="s">
        <v>2548</v>
      </c>
      <c r="B2525" s="1">
        <v>46056.868055555555</v>
      </c>
      <c r="C2525" t="s">
        <v>7</v>
      </c>
      <c r="D2525" t="s">
        <v>15</v>
      </c>
      <c r="E2525" t="s">
        <v>19</v>
      </c>
      <c r="F2525" t="s">
        <v>13</v>
      </c>
    </row>
    <row r="2526" spans="1:6" x14ac:dyDescent="0.3">
      <c r="A2526" t="s">
        <v>2549</v>
      </c>
      <c r="B2526" s="1">
        <v>46077.31527777778</v>
      </c>
      <c r="C2526" t="s">
        <v>7</v>
      </c>
      <c r="D2526" t="s">
        <v>8</v>
      </c>
      <c r="E2526" t="s">
        <v>19</v>
      </c>
      <c r="F2526" t="s">
        <v>13</v>
      </c>
    </row>
    <row r="2527" spans="1:6" x14ac:dyDescent="0.3">
      <c r="A2527" t="s">
        <v>2550</v>
      </c>
      <c r="B2527" s="1">
        <v>46073.981249999997</v>
      </c>
      <c r="C2527" t="s">
        <v>12</v>
      </c>
      <c r="D2527" t="s">
        <v>18</v>
      </c>
      <c r="E2527" t="s">
        <v>9</v>
      </c>
      <c r="F2527" t="s">
        <v>10</v>
      </c>
    </row>
    <row r="2528" spans="1:6" x14ac:dyDescent="0.3">
      <c r="A2528" t="s">
        <v>2551</v>
      </c>
      <c r="B2528" s="1">
        <v>46109.818749999999</v>
      </c>
      <c r="C2528" t="s">
        <v>7</v>
      </c>
      <c r="D2528" t="s">
        <v>22</v>
      </c>
      <c r="E2528" t="s">
        <v>19</v>
      </c>
      <c r="F2528" t="s">
        <v>13</v>
      </c>
    </row>
    <row r="2529" spans="1:6" x14ac:dyDescent="0.3">
      <c r="A2529" t="s">
        <v>2552</v>
      </c>
      <c r="B2529" s="1">
        <v>46076.612500000003</v>
      </c>
      <c r="C2529" t="s">
        <v>7</v>
      </c>
      <c r="D2529" t="s">
        <v>18</v>
      </c>
      <c r="E2529" t="s">
        <v>19</v>
      </c>
      <c r="F2529" t="s">
        <v>20</v>
      </c>
    </row>
    <row r="2530" spans="1:6" x14ac:dyDescent="0.3">
      <c r="A2530" t="s">
        <v>2553</v>
      </c>
      <c r="B2530" s="1">
        <v>46036.289583333331</v>
      </c>
      <c r="C2530" t="s">
        <v>7</v>
      </c>
      <c r="D2530" t="s">
        <v>18</v>
      </c>
      <c r="E2530" t="s">
        <v>19</v>
      </c>
      <c r="F2530" t="s">
        <v>10</v>
      </c>
    </row>
    <row r="2531" spans="1:6" x14ac:dyDescent="0.3">
      <c r="A2531" t="s">
        <v>2554</v>
      </c>
      <c r="B2531" s="1">
        <v>46104.99722222222</v>
      </c>
      <c r="C2531" t="s">
        <v>7</v>
      </c>
      <c r="D2531" t="s">
        <v>18</v>
      </c>
      <c r="E2531" t="s">
        <v>19</v>
      </c>
      <c r="F2531" t="s">
        <v>10</v>
      </c>
    </row>
    <row r="2532" spans="1:6" x14ac:dyDescent="0.3">
      <c r="A2532" t="s">
        <v>2555</v>
      </c>
      <c r="B2532" s="1">
        <v>46085.337500000001</v>
      </c>
      <c r="C2532" t="s">
        <v>26</v>
      </c>
      <c r="D2532" t="s">
        <v>18</v>
      </c>
      <c r="E2532" t="s">
        <v>19</v>
      </c>
      <c r="F2532" t="s">
        <v>10</v>
      </c>
    </row>
    <row r="2533" spans="1:6" x14ac:dyDescent="0.3">
      <c r="A2533" t="s">
        <v>2556</v>
      </c>
      <c r="B2533" s="1">
        <v>46103.624305555553</v>
      </c>
      <c r="C2533" t="s">
        <v>7</v>
      </c>
      <c r="D2533" t="s">
        <v>15</v>
      </c>
      <c r="E2533" t="s">
        <v>19</v>
      </c>
      <c r="F2533" t="s">
        <v>10</v>
      </c>
    </row>
    <row r="2534" spans="1:6" x14ac:dyDescent="0.3">
      <c r="A2534" t="s">
        <v>2557</v>
      </c>
      <c r="B2534" s="1">
        <v>46039.953472222223</v>
      </c>
      <c r="C2534" t="s">
        <v>7</v>
      </c>
      <c r="D2534" t="s">
        <v>8</v>
      </c>
      <c r="E2534" t="s">
        <v>9</v>
      </c>
      <c r="F2534" t="s">
        <v>10</v>
      </c>
    </row>
    <row r="2535" spans="1:6" x14ac:dyDescent="0.3">
      <c r="A2535" t="s">
        <v>2558</v>
      </c>
      <c r="B2535" s="1">
        <v>46093.756249999999</v>
      </c>
      <c r="C2535" t="s">
        <v>12</v>
      </c>
      <c r="D2535" t="s">
        <v>18</v>
      </c>
      <c r="E2535" t="s">
        <v>31</v>
      </c>
      <c r="F2535" t="s">
        <v>13</v>
      </c>
    </row>
    <row r="2536" spans="1:6" x14ac:dyDescent="0.3">
      <c r="A2536" t="s">
        <v>2559</v>
      </c>
      <c r="B2536" s="1">
        <v>46113.854861111111</v>
      </c>
      <c r="C2536" t="s">
        <v>7</v>
      </c>
      <c r="D2536" t="s">
        <v>22</v>
      </c>
      <c r="E2536" t="s">
        <v>19</v>
      </c>
      <c r="F2536" t="s">
        <v>10</v>
      </c>
    </row>
    <row r="2537" spans="1:6" x14ac:dyDescent="0.3">
      <c r="A2537" t="s">
        <v>2560</v>
      </c>
      <c r="B2537" s="1">
        <v>46029.432638888888</v>
      </c>
      <c r="C2537" t="s">
        <v>7</v>
      </c>
      <c r="D2537" t="s">
        <v>15</v>
      </c>
      <c r="E2537" t="s">
        <v>19</v>
      </c>
      <c r="F2537" t="s">
        <v>13</v>
      </c>
    </row>
    <row r="2538" spans="1:6" x14ac:dyDescent="0.3">
      <c r="A2538" t="s">
        <v>2561</v>
      </c>
      <c r="B2538" s="1">
        <v>46055.145138888889</v>
      </c>
      <c r="C2538" t="s">
        <v>7</v>
      </c>
      <c r="D2538" t="s">
        <v>22</v>
      </c>
      <c r="E2538" t="s">
        <v>19</v>
      </c>
      <c r="F2538" t="s">
        <v>20</v>
      </c>
    </row>
    <row r="2539" spans="1:6" x14ac:dyDescent="0.3">
      <c r="A2539" t="s">
        <v>2562</v>
      </c>
      <c r="B2539" s="1">
        <v>46042.762499999997</v>
      </c>
      <c r="C2539" t="s">
        <v>35</v>
      </c>
      <c r="D2539" t="s">
        <v>22</v>
      </c>
      <c r="E2539" t="s">
        <v>9</v>
      </c>
      <c r="F2539" t="s">
        <v>10</v>
      </c>
    </row>
    <row r="2540" spans="1:6" x14ac:dyDescent="0.3">
      <c r="A2540" t="s">
        <v>2563</v>
      </c>
      <c r="B2540" s="1">
        <v>46023.594444444447</v>
      </c>
      <c r="C2540" t="s">
        <v>12</v>
      </c>
      <c r="D2540" t="s">
        <v>22</v>
      </c>
      <c r="E2540" t="s">
        <v>16</v>
      </c>
      <c r="F2540" t="s">
        <v>33</v>
      </c>
    </row>
    <row r="2541" spans="1:6" x14ac:dyDescent="0.3">
      <c r="A2541" t="s">
        <v>2564</v>
      </c>
      <c r="B2541" s="1">
        <v>46028.445138888892</v>
      </c>
      <c r="C2541" t="s">
        <v>47</v>
      </c>
      <c r="D2541" t="s">
        <v>22</v>
      </c>
      <c r="E2541" t="s">
        <v>31</v>
      </c>
      <c r="F2541" t="s">
        <v>20</v>
      </c>
    </row>
    <row r="2542" spans="1:6" x14ac:dyDescent="0.3">
      <c r="A2542" t="s">
        <v>2565</v>
      </c>
      <c r="B2542" s="1">
        <v>46070.745833333334</v>
      </c>
      <c r="C2542" t="s">
        <v>26</v>
      </c>
      <c r="D2542" t="s">
        <v>8</v>
      </c>
      <c r="E2542" t="s">
        <v>19</v>
      </c>
      <c r="F2542" t="s">
        <v>10</v>
      </c>
    </row>
    <row r="2543" spans="1:6" x14ac:dyDescent="0.3">
      <c r="A2543" t="s">
        <v>2566</v>
      </c>
      <c r="B2543" s="1">
        <v>46081.736805555556</v>
      </c>
      <c r="C2543" t="s">
        <v>35</v>
      </c>
      <c r="D2543" t="s">
        <v>22</v>
      </c>
      <c r="E2543" t="s">
        <v>16</v>
      </c>
      <c r="F2543" t="s">
        <v>33</v>
      </c>
    </row>
    <row r="2544" spans="1:6" x14ac:dyDescent="0.3">
      <c r="A2544" t="s">
        <v>2567</v>
      </c>
      <c r="B2544" s="1">
        <v>46085.634027777778</v>
      </c>
      <c r="C2544" t="s">
        <v>7</v>
      </c>
      <c r="D2544" t="s">
        <v>15</v>
      </c>
      <c r="E2544" t="s">
        <v>19</v>
      </c>
      <c r="F2544" t="s">
        <v>10</v>
      </c>
    </row>
    <row r="2545" spans="1:6" x14ac:dyDescent="0.3">
      <c r="A2545" t="s">
        <v>2568</v>
      </c>
      <c r="B2545" s="1">
        <v>46071.145138888889</v>
      </c>
      <c r="C2545" t="s">
        <v>7</v>
      </c>
      <c r="D2545" t="s">
        <v>8</v>
      </c>
      <c r="E2545" t="s">
        <v>19</v>
      </c>
      <c r="F2545" t="s">
        <v>33</v>
      </c>
    </row>
    <row r="2546" spans="1:6" x14ac:dyDescent="0.3">
      <c r="A2546" t="s">
        <v>2569</v>
      </c>
      <c r="B2546" s="1">
        <v>46107.120138888888</v>
      </c>
      <c r="C2546" t="s">
        <v>7</v>
      </c>
      <c r="D2546" t="s">
        <v>15</v>
      </c>
      <c r="E2546" t="s">
        <v>19</v>
      </c>
      <c r="F2546" t="s">
        <v>10</v>
      </c>
    </row>
    <row r="2547" spans="1:6" x14ac:dyDescent="0.3">
      <c r="A2547" t="s">
        <v>2570</v>
      </c>
      <c r="B2547" s="1">
        <v>46110.038888888892</v>
      </c>
      <c r="C2547" t="s">
        <v>26</v>
      </c>
      <c r="D2547" t="s">
        <v>15</v>
      </c>
      <c r="E2547" t="s">
        <v>16</v>
      </c>
      <c r="F2547" t="s">
        <v>10</v>
      </c>
    </row>
    <row r="2548" spans="1:6" x14ac:dyDescent="0.3">
      <c r="A2548" t="s">
        <v>2571</v>
      </c>
      <c r="B2548" s="1">
        <v>46103.311805555553</v>
      </c>
      <c r="C2548" t="s">
        <v>7</v>
      </c>
      <c r="D2548" t="s">
        <v>8</v>
      </c>
      <c r="E2548" t="s">
        <v>19</v>
      </c>
      <c r="F2548" t="s">
        <v>20</v>
      </c>
    </row>
    <row r="2549" spans="1:6" x14ac:dyDescent="0.3">
      <c r="A2549" t="s">
        <v>2572</v>
      </c>
      <c r="B2549" s="1">
        <v>46112.40347222222</v>
      </c>
      <c r="C2549" t="s">
        <v>40</v>
      </c>
      <c r="D2549" t="s">
        <v>18</v>
      </c>
      <c r="E2549" t="s">
        <v>16</v>
      </c>
      <c r="F2549" t="s">
        <v>33</v>
      </c>
    </row>
    <row r="2550" spans="1:6" x14ac:dyDescent="0.3">
      <c r="A2550" t="s">
        <v>2573</v>
      </c>
      <c r="B2550" s="1">
        <v>46091.556944444441</v>
      </c>
      <c r="C2550" t="s">
        <v>7</v>
      </c>
      <c r="D2550" t="s">
        <v>22</v>
      </c>
      <c r="E2550" t="s">
        <v>19</v>
      </c>
      <c r="F2550" t="s">
        <v>10</v>
      </c>
    </row>
    <row r="2551" spans="1:6" x14ac:dyDescent="0.3">
      <c r="A2551" t="s">
        <v>2574</v>
      </c>
      <c r="B2551" s="1">
        <v>46111.927083333336</v>
      </c>
      <c r="C2551" t="s">
        <v>7</v>
      </c>
      <c r="D2551" t="s">
        <v>8</v>
      </c>
      <c r="E2551" t="s">
        <v>19</v>
      </c>
      <c r="F2551" t="s">
        <v>33</v>
      </c>
    </row>
    <row r="2552" spans="1:6" x14ac:dyDescent="0.3">
      <c r="A2552" t="s">
        <v>2575</v>
      </c>
      <c r="B2552" s="1">
        <v>46066.296527777777</v>
      </c>
      <c r="C2552" t="s">
        <v>7</v>
      </c>
      <c r="D2552" t="s">
        <v>15</v>
      </c>
      <c r="E2552" t="s">
        <v>19</v>
      </c>
      <c r="F2552" t="s">
        <v>20</v>
      </c>
    </row>
    <row r="2553" spans="1:6" x14ac:dyDescent="0.3">
      <c r="A2553" t="s">
        <v>2576</v>
      </c>
      <c r="B2553" s="1">
        <v>46082.34652777778</v>
      </c>
      <c r="C2553" t="s">
        <v>35</v>
      </c>
      <c r="D2553" t="s">
        <v>8</v>
      </c>
      <c r="E2553" t="s">
        <v>9</v>
      </c>
      <c r="F2553" t="s">
        <v>33</v>
      </c>
    </row>
    <row r="2554" spans="1:6" x14ac:dyDescent="0.3">
      <c r="A2554" t="s">
        <v>2577</v>
      </c>
      <c r="B2554" s="1">
        <v>46054.700694444444</v>
      </c>
      <c r="C2554" t="s">
        <v>7</v>
      </c>
      <c r="D2554" t="s">
        <v>15</v>
      </c>
      <c r="E2554" t="s">
        <v>19</v>
      </c>
      <c r="F2554" t="s">
        <v>10</v>
      </c>
    </row>
    <row r="2555" spans="1:6" x14ac:dyDescent="0.3">
      <c r="A2555" t="s">
        <v>2578</v>
      </c>
      <c r="B2555" s="1">
        <v>46098.910416666666</v>
      </c>
      <c r="C2555" t="s">
        <v>7</v>
      </c>
      <c r="D2555" t="s">
        <v>8</v>
      </c>
      <c r="E2555" t="s">
        <v>19</v>
      </c>
      <c r="F2555" t="s">
        <v>10</v>
      </c>
    </row>
    <row r="2556" spans="1:6" x14ac:dyDescent="0.3">
      <c r="A2556" t="s">
        <v>2579</v>
      </c>
      <c r="B2556" s="1">
        <v>46043.459027777775</v>
      </c>
      <c r="C2556" t="s">
        <v>40</v>
      </c>
      <c r="D2556" t="s">
        <v>15</v>
      </c>
      <c r="E2556" t="s">
        <v>16</v>
      </c>
      <c r="F2556" t="s">
        <v>10</v>
      </c>
    </row>
    <row r="2557" spans="1:6" x14ac:dyDescent="0.3">
      <c r="A2557" t="s">
        <v>2580</v>
      </c>
      <c r="B2557" s="1">
        <v>46094.292361111111</v>
      </c>
      <c r="C2557" t="s">
        <v>40</v>
      </c>
      <c r="D2557" t="s">
        <v>15</v>
      </c>
      <c r="E2557" t="s">
        <v>16</v>
      </c>
      <c r="F2557" t="s">
        <v>13</v>
      </c>
    </row>
    <row r="2558" spans="1:6" x14ac:dyDescent="0.3">
      <c r="A2558" t="s">
        <v>2581</v>
      </c>
      <c r="B2558" s="1">
        <v>46096.393750000003</v>
      </c>
      <c r="C2558" t="s">
        <v>7</v>
      </c>
      <c r="D2558" t="s">
        <v>22</v>
      </c>
      <c r="E2558" t="s">
        <v>16</v>
      </c>
      <c r="F2558" t="s">
        <v>33</v>
      </c>
    </row>
    <row r="2559" spans="1:6" x14ac:dyDescent="0.3">
      <c r="A2559" t="s">
        <v>2582</v>
      </c>
      <c r="B2559" s="1">
        <v>46070.87222222222</v>
      </c>
      <c r="C2559" t="s">
        <v>7</v>
      </c>
      <c r="D2559" t="s">
        <v>22</v>
      </c>
      <c r="E2559" t="s">
        <v>19</v>
      </c>
      <c r="F2559" t="s">
        <v>20</v>
      </c>
    </row>
    <row r="2560" spans="1:6" x14ac:dyDescent="0.3">
      <c r="A2560" t="s">
        <v>2583</v>
      </c>
      <c r="B2560" s="1">
        <v>46035.226388888892</v>
      </c>
      <c r="C2560" t="s">
        <v>35</v>
      </c>
      <c r="D2560" t="s">
        <v>18</v>
      </c>
      <c r="E2560" t="s">
        <v>19</v>
      </c>
      <c r="F2560" t="s">
        <v>10</v>
      </c>
    </row>
    <row r="2561" spans="1:6" x14ac:dyDescent="0.3">
      <c r="A2561" t="s">
        <v>2584</v>
      </c>
      <c r="B2561" s="1">
        <v>46044.306250000001</v>
      </c>
      <c r="C2561" t="s">
        <v>47</v>
      </c>
      <c r="D2561" t="s">
        <v>15</v>
      </c>
      <c r="E2561" t="s">
        <v>19</v>
      </c>
      <c r="F2561" t="s">
        <v>33</v>
      </c>
    </row>
    <row r="2562" spans="1:6" x14ac:dyDescent="0.3">
      <c r="A2562" t="s">
        <v>2585</v>
      </c>
      <c r="B2562" s="1">
        <v>46048.084722222222</v>
      </c>
      <c r="C2562" t="s">
        <v>7</v>
      </c>
      <c r="D2562" t="s">
        <v>15</v>
      </c>
      <c r="E2562" t="s">
        <v>19</v>
      </c>
      <c r="F2562" t="s">
        <v>10</v>
      </c>
    </row>
    <row r="2563" spans="1:6" x14ac:dyDescent="0.3">
      <c r="A2563" t="s">
        <v>2586</v>
      </c>
      <c r="B2563" s="1">
        <v>46029.052777777775</v>
      </c>
      <c r="C2563" t="s">
        <v>12</v>
      </c>
      <c r="D2563" t="s">
        <v>22</v>
      </c>
      <c r="E2563" t="s">
        <v>16</v>
      </c>
      <c r="F2563" t="s">
        <v>13</v>
      </c>
    </row>
    <row r="2564" spans="1:6" x14ac:dyDescent="0.3">
      <c r="A2564" t="s">
        <v>2587</v>
      </c>
      <c r="B2564" s="1">
        <v>46046.316666666666</v>
      </c>
      <c r="C2564" t="s">
        <v>7</v>
      </c>
      <c r="D2564" t="s">
        <v>8</v>
      </c>
      <c r="E2564" t="s">
        <v>31</v>
      </c>
      <c r="F2564" t="s">
        <v>13</v>
      </c>
    </row>
    <row r="2565" spans="1:6" x14ac:dyDescent="0.3">
      <c r="A2565" t="s">
        <v>2588</v>
      </c>
      <c r="B2565" s="1">
        <v>46074.029166666667</v>
      </c>
      <c r="C2565" t="s">
        <v>7</v>
      </c>
      <c r="D2565" t="s">
        <v>18</v>
      </c>
      <c r="E2565" t="s">
        <v>31</v>
      </c>
      <c r="F2565" t="s">
        <v>33</v>
      </c>
    </row>
    <row r="2566" spans="1:6" x14ac:dyDescent="0.3">
      <c r="A2566" t="s">
        <v>2589</v>
      </c>
      <c r="B2566" s="1">
        <v>46079.335416666669</v>
      </c>
      <c r="C2566" t="s">
        <v>7</v>
      </c>
      <c r="D2566" t="s">
        <v>8</v>
      </c>
      <c r="E2566" t="s">
        <v>19</v>
      </c>
      <c r="F2566" t="s">
        <v>33</v>
      </c>
    </row>
    <row r="2567" spans="1:6" x14ac:dyDescent="0.3">
      <c r="A2567" t="s">
        <v>2590</v>
      </c>
      <c r="B2567" s="1">
        <v>46077.604861111111</v>
      </c>
      <c r="C2567" t="s">
        <v>7</v>
      </c>
      <c r="D2567" t="s">
        <v>18</v>
      </c>
      <c r="E2567" t="s">
        <v>31</v>
      </c>
      <c r="F2567" t="s">
        <v>20</v>
      </c>
    </row>
    <row r="2568" spans="1:6" x14ac:dyDescent="0.3">
      <c r="A2568" t="s">
        <v>2591</v>
      </c>
      <c r="B2568" s="1">
        <v>46093.740972222222</v>
      </c>
      <c r="C2568" t="s">
        <v>47</v>
      </c>
      <c r="D2568" t="s">
        <v>8</v>
      </c>
      <c r="E2568" t="s">
        <v>16</v>
      </c>
      <c r="F2568" t="s">
        <v>20</v>
      </c>
    </row>
    <row r="2569" spans="1:6" x14ac:dyDescent="0.3">
      <c r="A2569" t="s">
        <v>2592</v>
      </c>
      <c r="B2569" s="1">
        <v>46056.272916666669</v>
      </c>
      <c r="C2569" t="s">
        <v>12</v>
      </c>
      <c r="D2569" t="s">
        <v>15</v>
      </c>
      <c r="E2569" t="s">
        <v>19</v>
      </c>
      <c r="F2569" t="s">
        <v>13</v>
      </c>
    </row>
    <row r="2570" spans="1:6" x14ac:dyDescent="0.3">
      <c r="A2570" t="s">
        <v>2593</v>
      </c>
      <c r="B2570" s="1">
        <v>46038.220833333333</v>
      </c>
      <c r="C2570" t="s">
        <v>7</v>
      </c>
      <c r="D2570" t="s">
        <v>18</v>
      </c>
      <c r="E2570" t="s">
        <v>19</v>
      </c>
      <c r="F2570" t="s">
        <v>13</v>
      </c>
    </row>
    <row r="2571" spans="1:6" x14ac:dyDescent="0.3">
      <c r="A2571" t="s">
        <v>2594</v>
      </c>
      <c r="B2571" s="1">
        <v>46054.759027777778</v>
      </c>
      <c r="C2571" t="s">
        <v>7</v>
      </c>
      <c r="D2571" t="s">
        <v>8</v>
      </c>
      <c r="E2571" t="s">
        <v>19</v>
      </c>
      <c r="F2571" t="s">
        <v>10</v>
      </c>
    </row>
    <row r="2572" spans="1:6" x14ac:dyDescent="0.3">
      <c r="A2572" t="s">
        <v>2595</v>
      </c>
      <c r="B2572" s="1">
        <v>46071.886111111111</v>
      </c>
      <c r="C2572" t="s">
        <v>26</v>
      </c>
      <c r="D2572" t="s">
        <v>8</v>
      </c>
      <c r="E2572" t="s">
        <v>9</v>
      </c>
      <c r="F2572" t="s">
        <v>20</v>
      </c>
    </row>
    <row r="2573" spans="1:6" x14ac:dyDescent="0.3">
      <c r="A2573" t="s">
        <v>2596</v>
      </c>
      <c r="B2573" s="1">
        <v>46037.179166666669</v>
      </c>
      <c r="C2573" t="s">
        <v>12</v>
      </c>
      <c r="D2573" t="s">
        <v>15</v>
      </c>
      <c r="E2573" t="s">
        <v>31</v>
      </c>
      <c r="F2573" t="s">
        <v>33</v>
      </c>
    </row>
    <row r="2574" spans="1:6" x14ac:dyDescent="0.3">
      <c r="A2574" t="s">
        <v>2597</v>
      </c>
      <c r="B2574" s="1">
        <v>46055.726388888892</v>
      </c>
      <c r="C2574" t="s">
        <v>26</v>
      </c>
      <c r="D2574" t="s">
        <v>15</v>
      </c>
      <c r="E2574" t="s">
        <v>19</v>
      </c>
      <c r="F2574" t="s">
        <v>20</v>
      </c>
    </row>
    <row r="2575" spans="1:6" x14ac:dyDescent="0.3">
      <c r="A2575" t="s">
        <v>2598</v>
      </c>
      <c r="B2575" s="1">
        <v>46101.952777777777</v>
      </c>
      <c r="C2575" t="s">
        <v>12</v>
      </c>
      <c r="D2575" t="s">
        <v>22</v>
      </c>
      <c r="E2575" t="s">
        <v>9</v>
      </c>
      <c r="F2575" t="s">
        <v>33</v>
      </c>
    </row>
    <row r="2576" spans="1:6" x14ac:dyDescent="0.3">
      <c r="A2576" t="s">
        <v>2599</v>
      </c>
      <c r="B2576" s="1">
        <v>46079.318749999999</v>
      </c>
      <c r="C2576" t="s">
        <v>40</v>
      </c>
      <c r="D2576" t="s">
        <v>18</v>
      </c>
      <c r="E2576" t="s">
        <v>16</v>
      </c>
      <c r="F2576" t="s">
        <v>20</v>
      </c>
    </row>
    <row r="2577" spans="1:6" x14ac:dyDescent="0.3">
      <c r="A2577" t="s">
        <v>2600</v>
      </c>
      <c r="B2577" s="1">
        <v>46045.09652777778</v>
      </c>
      <c r="C2577" t="s">
        <v>7</v>
      </c>
      <c r="D2577" t="s">
        <v>15</v>
      </c>
      <c r="E2577" t="s">
        <v>19</v>
      </c>
      <c r="F2577" t="s">
        <v>53</v>
      </c>
    </row>
    <row r="2578" spans="1:6" x14ac:dyDescent="0.3">
      <c r="A2578" t="s">
        <v>2601</v>
      </c>
      <c r="B2578" s="1">
        <v>46040.386111111111</v>
      </c>
      <c r="C2578" t="s">
        <v>35</v>
      </c>
      <c r="D2578" t="s">
        <v>18</v>
      </c>
      <c r="E2578" t="s">
        <v>19</v>
      </c>
      <c r="F2578" t="s">
        <v>10</v>
      </c>
    </row>
    <row r="2579" spans="1:6" x14ac:dyDescent="0.3">
      <c r="A2579" t="s">
        <v>2602</v>
      </c>
      <c r="B2579" s="1">
        <v>46084.751388888886</v>
      </c>
      <c r="C2579" t="s">
        <v>35</v>
      </c>
      <c r="D2579" t="s">
        <v>8</v>
      </c>
      <c r="E2579" t="s">
        <v>19</v>
      </c>
      <c r="F2579" t="s">
        <v>20</v>
      </c>
    </row>
    <row r="2580" spans="1:6" x14ac:dyDescent="0.3">
      <c r="A2580" t="s">
        <v>2603</v>
      </c>
      <c r="B2580" s="1">
        <v>46029.040277777778</v>
      </c>
      <c r="C2580" t="s">
        <v>12</v>
      </c>
      <c r="D2580" t="s">
        <v>8</v>
      </c>
      <c r="E2580" t="s">
        <v>9</v>
      </c>
      <c r="F2580" t="s">
        <v>13</v>
      </c>
    </row>
    <row r="2581" spans="1:6" x14ac:dyDescent="0.3">
      <c r="A2581" t="s">
        <v>2604</v>
      </c>
      <c r="B2581" s="1">
        <v>46110.706250000003</v>
      </c>
      <c r="C2581" t="s">
        <v>35</v>
      </c>
      <c r="D2581" t="s">
        <v>15</v>
      </c>
      <c r="E2581" t="s">
        <v>9</v>
      </c>
      <c r="F2581" t="s">
        <v>10</v>
      </c>
    </row>
    <row r="2582" spans="1:6" x14ac:dyDescent="0.3">
      <c r="A2582" t="s">
        <v>2605</v>
      </c>
      <c r="B2582" s="1">
        <v>46064.069444444445</v>
      </c>
      <c r="C2582" t="s">
        <v>7</v>
      </c>
      <c r="D2582" t="s">
        <v>8</v>
      </c>
      <c r="E2582" t="s">
        <v>19</v>
      </c>
      <c r="F2582" t="s">
        <v>53</v>
      </c>
    </row>
    <row r="2583" spans="1:6" x14ac:dyDescent="0.3">
      <c r="A2583" t="s">
        <v>2606</v>
      </c>
      <c r="B2583" s="1">
        <v>46030.563194444447</v>
      </c>
      <c r="C2583" t="s">
        <v>47</v>
      </c>
      <c r="D2583" t="s">
        <v>15</v>
      </c>
      <c r="E2583" t="s">
        <v>19</v>
      </c>
      <c r="F2583" t="s">
        <v>10</v>
      </c>
    </row>
    <row r="2584" spans="1:6" x14ac:dyDescent="0.3">
      <c r="A2584" t="s">
        <v>2607</v>
      </c>
      <c r="B2584" s="1">
        <v>46050.427777777775</v>
      </c>
      <c r="C2584" t="s">
        <v>40</v>
      </c>
      <c r="D2584" t="s">
        <v>22</v>
      </c>
      <c r="E2584" t="s">
        <v>16</v>
      </c>
      <c r="F2584" t="s">
        <v>10</v>
      </c>
    </row>
    <row r="2585" spans="1:6" x14ac:dyDescent="0.3">
      <c r="A2585" t="s">
        <v>2608</v>
      </c>
      <c r="B2585" s="1">
        <v>46078.984027777777</v>
      </c>
      <c r="C2585" t="s">
        <v>7</v>
      </c>
      <c r="D2585" t="s">
        <v>15</v>
      </c>
      <c r="E2585" t="s">
        <v>19</v>
      </c>
      <c r="F2585" t="s">
        <v>10</v>
      </c>
    </row>
    <row r="2586" spans="1:6" x14ac:dyDescent="0.3">
      <c r="A2586" t="s">
        <v>2609</v>
      </c>
      <c r="B2586" s="1">
        <v>46064.814583333333</v>
      </c>
      <c r="C2586" t="s">
        <v>7</v>
      </c>
      <c r="D2586" t="s">
        <v>15</v>
      </c>
      <c r="E2586" t="s">
        <v>19</v>
      </c>
      <c r="F2586" t="s">
        <v>10</v>
      </c>
    </row>
    <row r="2587" spans="1:6" x14ac:dyDescent="0.3">
      <c r="A2587" t="s">
        <v>2610</v>
      </c>
      <c r="B2587" s="1">
        <v>46068.395833333336</v>
      </c>
      <c r="C2587" t="s">
        <v>40</v>
      </c>
      <c r="D2587" t="s">
        <v>15</v>
      </c>
      <c r="E2587" t="s">
        <v>16</v>
      </c>
      <c r="F2587" t="s">
        <v>10</v>
      </c>
    </row>
    <row r="2588" spans="1:6" x14ac:dyDescent="0.3">
      <c r="A2588" t="s">
        <v>2611</v>
      </c>
      <c r="B2588" s="1">
        <v>46082.179861111108</v>
      </c>
      <c r="C2588" t="s">
        <v>7</v>
      </c>
      <c r="D2588" t="s">
        <v>22</v>
      </c>
      <c r="E2588" t="s">
        <v>19</v>
      </c>
      <c r="F2588" t="s">
        <v>10</v>
      </c>
    </row>
    <row r="2589" spans="1:6" x14ac:dyDescent="0.3">
      <c r="A2589" t="s">
        <v>2612</v>
      </c>
      <c r="B2589" s="1">
        <v>46030.975694444445</v>
      </c>
      <c r="C2589" t="s">
        <v>40</v>
      </c>
      <c r="D2589" t="s">
        <v>8</v>
      </c>
      <c r="E2589" t="s">
        <v>16</v>
      </c>
      <c r="F2589" t="s">
        <v>10</v>
      </c>
    </row>
    <row r="2590" spans="1:6" x14ac:dyDescent="0.3">
      <c r="A2590" t="s">
        <v>2613</v>
      </c>
      <c r="B2590" s="1">
        <v>46102.477777777778</v>
      </c>
      <c r="C2590" t="s">
        <v>35</v>
      </c>
      <c r="D2590" t="s">
        <v>22</v>
      </c>
      <c r="E2590" t="s">
        <v>19</v>
      </c>
      <c r="F2590" t="s">
        <v>10</v>
      </c>
    </row>
    <row r="2591" spans="1:6" x14ac:dyDescent="0.3">
      <c r="A2591" t="s">
        <v>2614</v>
      </c>
      <c r="B2591" s="1">
        <v>46046.626388888886</v>
      </c>
      <c r="C2591" t="s">
        <v>7</v>
      </c>
      <c r="D2591" t="s">
        <v>18</v>
      </c>
      <c r="E2591" t="s">
        <v>19</v>
      </c>
      <c r="F2591" t="s">
        <v>20</v>
      </c>
    </row>
    <row r="2592" spans="1:6" x14ac:dyDescent="0.3">
      <c r="A2592" t="s">
        <v>2615</v>
      </c>
      <c r="B2592" s="1">
        <v>46051.341666666667</v>
      </c>
      <c r="C2592" t="s">
        <v>7</v>
      </c>
      <c r="D2592" t="s">
        <v>22</v>
      </c>
      <c r="E2592" t="s">
        <v>19</v>
      </c>
      <c r="F2592" t="s">
        <v>20</v>
      </c>
    </row>
    <row r="2593" spans="1:6" x14ac:dyDescent="0.3">
      <c r="A2593" t="s">
        <v>2616</v>
      </c>
      <c r="B2593" s="1">
        <v>46052.53125</v>
      </c>
      <c r="C2593" t="s">
        <v>35</v>
      </c>
      <c r="D2593" t="s">
        <v>15</v>
      </c>
      <c r="E2593" t="s">
        <v>16</v>
      </c>
      <c r="F2593" t="s">
        <v>10</v>
      </c>
    </row>
    <row r="2594" spans="1:6" x14ac:dyDescent="0.3">
      <c r="A2594" t="s">
        <v>2617</v>
      </c>
      <c r="B2594" s="1">
        <v>46056.210416666669</v>
      </c>
      <c r="C2594" t="s">
        <v>7</v>
      </c>
      <c r="D2594" t="s">
        <v>22</v>
      </c>
      <c r="E2594" t="s">
        <v>19</v>
      </c>
      <c r="F2594" t="s">
        <v>13</v>
      </c>
    </row>
    <row r="2595" spans="1:6" x14ac:dyDescent="0.3">
      <c r="A2595" t="s">
        <v>2618</v>
      </c>
      <c r="B2595" s="1">
        <v>46084.243055555555</v>
      </c>
      <c r="C2595" t="s">
        <v>7</v>
      </c>
      <c r="D2595" t="s">
        <v>8</v>
      </c>
      <c r="E2595" t="s">
        <v>19</v>
      </c>
      <c r="F2595" t="s">
        <v>20</v>
      </c>
    </row>
    <row r="2596" spans="1:6" x14ac:dyDescent="0.3">
      <c r="A2596" t="s">
        <v>2619</v>
      </c>
      <c r="B2596" s="1">
        <v>46072.068055555559</v>
      </c>
      <c r="C2596" t="s">
        <v>7</v>
      </c>
      <c r="D2596" t="s">
        <v>18</v>
      </c>
      <c r="E2596" t="s">
        <v>16</v>
      </c>
      <c r="F2596" t="s">
        <v>13</v>
      </c>
    </row>
    <row r="2597" spans="1:6" x14ac:dyDescent="0.3">
      <c r="A2597" t="s">
        <v>2620</v>
      </c>
      <c r="B2597" s="1">
        <v>46059.143055555556</v>
      </c>
      <c r="C2597" t="s">
        <v>35</v>
      </c>
      <c r="D2597" t="s">
        <v>8</v>
      </c>
      <c r="E2597" t="s">
        <v>31</v>
      </c>
      <c r="F2597" t="s">
        <v>20</v>
      </c>
    </row>
    <row r="2598" spans="1:6" x14ac:dyDescent="0.3">
      <c r="A2598" t="s">
        <v>2621</v>
      </c>
      <c r="B2598" s="1">
        <v>46035.401388888888</v>
      </c>
      <c r="C2598" t="s">
        <v>7</v>
      </c>
      <c r="D2598" t="s">
        <v>18</v>
      </c>
      <c r="E2598" t="s">
        <v>19</v>
      </c>
      <c r="F2598" t="s">
        <v>20</v>
      </c>
    </row>
    <row r="2599" spans="1:6" x14ac:dyDescent="0.3">
      <c r="A2599" t="s">
        <v>2622</v>
      </c>
      <c r="B2599" s="1">
        <v>46085.818055555559</v>
      </c>
      <c r="C2599" t="s">
        <v>12</v>
      </c>
      <c r="D2599" t="s">
        <v>18</v>
      </c>
      <c r="E2599" t="s">
        <v>31</v>
      </c>
      <c r="F2599" t="s">
        <v>33</v>
      </c>
    </row>
    <row r="2600" spans="1:6" x14ac:dyDescent="0.3">
      <c r="A2600" t="s">
        <v>2623</v>
      </c>
      <c r="B2600" s="1">
        <v>46038.275000000001</v>
      </c>
      <c r="C2600" t="s">
        <v>26</v>
      </c>
      <c r="D2600" t="s">
        <v>22</v>
      </c>
      <c r="E2600" t="s">
        <v>31</v>
      </c>
      <c r="F2600" t="s">
        <v>10</v>
      </c>
    </row>
    <row r="2601" spans="1:6" x14ac:dyDescent="0.3">
      <c r="A2601" t="s">
        <v>2624</v>
      </c>
      <c r="B2601" s="1">
        <v>46028.912499999999</v>
      </c>
      <c r="C2601" t="s">
        <v>7</v>
      </c>
      <c r="D2601" t="s">
        <v>18</v>
      </c>
      <c r="E2601" t="s">
        <v>19</v>
      </c>
      <c r="F2601" t="s">
        <v>10</v>
      </c>
    </row>
    <row r="2602" spans="1:6" x14ac:dyDescent="0.3">
      <c r="A2602" t="s">
        <v>2625</v>
      </c>
      <c r="B2602" s="1">
        <v>46066.989583333336</v>
      </c>
      <c r="C2602" t="s">
        <v>7</v>
      </c>
      <c r="D2602" t="s">
        <v>8</v>
      </c>
      <c r="E2602" t="s">
        <v>19</v>
      </c>
      <c r="F2602" t="s">
        <v>20</v>
      </c>
    </row>
    <row r="2603" spans="1:6" x14ac:dyDescent="0.3">
      <c r="A2603" t="s">
        <v>2626</v>
      </c>
      <c r="B2603" s="1">
        <v>46111.636805555558</v>
      </c>
      <c r="C2603" t="s">
        <v>12</v>
      </c>
      <c r="D2603" t="s">
        <v>22</v>
      </c>
      <c r="E2603" t="s">
        <v>9</v>
      </c>
      <c r="F2603" t="s">
        <v>13</v>
      </c>
    </row>
    <row r="2604" spans="1:6" x14ac:dyDescent="0.3">
      <c r="A2604" t="s">
        <v>2627</v>
      </c>
      <c r="B2604" s="1">
        <v>46083.935416666667</v>
      </c>
      <c r="C2604" t="s">
        <v>7</v>
      </c>
      <c r="D2604" t="s">
        <v>22</v>
      </c>
      <c r="E2604" t="s">
        <v>19</v>
      </c>
      <c r="F2604" t="s">
        <v>20</v>
      </c>
    </row>
    <row r="2605" spans="1:6" x14ac:dyDescent="0.3">
      <c r="A2605" t="s">
        <v>2628</v>
      </c>
      <c r="B2605" s="1">
        <v>46107.347916666666</v>
      </c>
      <c r="C2605" t="s">
        <v>7</v>
      </c>
      <c r="D2605" t="s">
        <v>15</v>
      </c>
      <c r="E2605" t="s">
        <v>19</v>
      </c>
      <c r="F2605" t="s">
        <v>10</v>
      </c>
    </row>
    <row r="2606" spans="1:6" x14ac:dyDescent="0.3">
      <c r="A2606" t="s">
        <v>2629</v>
      </c>
      <c r="B2606" s="1">
        <v>46079.686805555553</v>
      </c>
      <c r="C2606" t="s">
        <v>7</v>
      </c>
      <c r="D2606" t="s">
        <v>22</v>
      </c>
      <c r="E2606" t="s">
        <v>19</v>
      </c>
      <c r="F2606" t="s">
        <v>20</v>
      </c>
    </row>
    <row r="2607" spans="1:6" x14ac:dyDescent="0.3">
      <c r="A2607" t="s">
        <v>2630</v>
      </c>
      <c r="B2607" s="1">
        <v>46024.114583333336</v>
      </c>
      <c r="C2607" t="s">
        <v>47</v>
      </c>
      <c r="D2607" t="s">
        <v>18</v>
      </c>
      <c r="E2607" t="s">
        <v>16</v>
      </c>
      <c r="F2607" t="s">
        <v>10</v>
      </c>
    </row>
    <row r="2608" spans="1:6" x14ac:dyDescent="0.3">
      <c r="A2608" t="s">
        <v>2631</v>
      </c>
      <c r="B2608" s="1">
        <v>46027.071527777778</v>
      </c>
      <c r="C2608" t="s">
        <v>40</v>
      </c>
      <c r="D2608" t="s">
        <v>15</v>
      </c>
      <c r="E2608" t="s">
        <v>16</v>
      </c>
      <c r="F2608" t="s">
        <v>20</v>
      </c>
    </row>
    <row r="2609" spans="1:6" x14ac:dyDescent="0.3">
      <c r="A2609" t="s">
        <v>2632</v>
      </c>
      <c r="B2609" s="1">
        <v>46062.668749999997</v>
      </c>
      <c r="C2609" t="s">
        <v>7</v>
      </c>
      <c r="D2609" t="s">
        <v>8</v>
      </c>
      <c r="E2609" t="s">
        <v>19</v>
      </c>
      <c r="F2609" t="s">
        <v>20</v>
      </c>
    </row>
    <row r="2610" spans="1:6" x14ac:dyDescent="0.3">
      <c r="A2610" t="s">
        <v>2633</v>
      </c>
      <c r="B2610" s="1">
        <v>46075.383333333331</v>
      </c>
      <c r="C2610" t="s">
        <v>7</v>
      </c>
      <c r="D2610" t="s">
        <v>18</v>
      </c>
      <c r="E2610" t="s">
        <v>19</v>
      </c>
      <c r="F2610" t="s">
        <v>13</v>
      </c>
    </row>
    <row r="2611" spans="1:6" x14ac:dyDescent="0.3">
      <c r="A2611" t="s">
        <v>2634</v>
      </c>
      <c r="B2611" s="1">
        <v>46064.147222222222</v>
      </c>
      <c r="C2611" t="s">
        <v>26</v>
      </c>
      <c r="D2611" t="s">
        <v>22</v>
      </c>
      <c r="E2611" t="s">
        <v>16</v>
      </c>
      <c r="F2611" t="s">
        <v>20</v>
      </c>
    </row>
    <row r="2612" spans="1:6" x14ac:dyDescent="0.3">
      <c r="A2612" t="s">
        <v>2635</v>
      </c>
      <c r="B2612" s="1">
        <v>46046.15625</v>
      </c>
      <c r="C2612" t="s">
        <v>40</v>
      </c>
      <c r="D2612" t="s">
        <v>18</v>
      </c>
      <c r="E2612" t="s">
        <v>16</v>
      </c>
      <c r="F2612" t="s">
        <v>10</v>
      </c>
    </row>
    <row r="2613" spans="1:6" x14ac:dyDescent="0.3">
      <c r="A2613" t="s">
        <v>2636</v>
      </c>
      <c r="B2613" s="1">
        <v>46030.605555555558</v>
      </c>
      <c r="C2613" t="s">
        <v>7</v>
      </c>
      <c r="D2613" t="s">
        <v>18</v>
      </c>
      <c r="E2613" t="s">
        <v>31</v>
      </c>
      <c r="F2613" t="s">
        <v>10</v>
      </c>
    </row>
    <row r="2614" spans="1:6" x14ac:dyDescent="0.3">
      <c r="A2614" t="s">
        <v>2637</v>
      </c>
      <c r="B2614" s="1">
        <v>46084.695833333331</v>
      </c>
      <c r="C2614" t="s">
        <v>7</v>
      </c>
      <c r="D2614" t="s">
        <v>18</v>
      </c>
      <c r="E2614" t="s">
        <v>19</v>
      </c>
      <c r="F2614" t="s">
        <v>20</v>
      </c>
    </row>
    <row r="2615" spans="1:6" x14ac:dyDescent="0.3">
      <c r="A2615" t="s">
        <v>2638</v>
      </c>
      <c r="B2615" s="1">
        <v>46113.339583333334</v>
      </c>
      <c r="C2615" t="s">
        <v>35</v>
      </c>
      <c r="D2615" t="s">
        <v>22</v>
      </c>
      <c r="E2615" t="s">
        <v>31</v>
      </c>
      <c r="F2615" t="s">
        <v>53</v>
      </c>
    </row>
    <row r="2616" spans="1:6" x14ac:dyDescent="0.3">
      <c r="A2616" t="s">
        <v>2639</v>
      </c>
      <c r="B2616" s="1">
        <v>46030.754861111112</v>
      </c>
      <c r="C2616" t="s">
        <v>40</v>
      </c>
      <c r="D2616" t="s">
        <v>18</v>
      </c>
      <c r="E2616" t="s">
        <v>16</v>
      </c>
      <c r="F2616" t="s">
        <v>20</v>
      </c>
    </row>
    <row r="2617" spans="1:6" x14ac:dyDescent="0.3">
      <c r="A2617" t="s">
        <v>2640</v>
      </c>
      <c r="B2617" s="1">
        <v>46108.844444444447</v>
      </c>
      <c r="C2617" t="s">
        <v>7</v>
      </c>
      <c r="D2617" t="s">
        <v>22</v>
      </c>
      <c r="E2617" t="s">
        <v>19</v>
      </c>
      <c r="F2617" t="s">
        <v>20</v>
      </c>
    </row>
    <row r="2618" spans="1:6" x14ac:dyDescent="0.3">
      <c r="A2618" t="s">
        <v>2641</v>
      </c>
      <c r="B2618" s="1">
        <v>46080.773611111108</v>
      </c>
      <c r="C2618" t="s">
        <v>35</v>
      </c>
      <c r="D2618" t="s">
        <v>18</v>
      </c>
      <c r="E2618" t="s">
        <v>31</v>
      </c>
      <c r="F2618" t="s">
        <v>10</v>
      </c>
    </row>
    <row r="2619" spans="1:6" x14ac:dyDescent="0.3">
      <c r="A2619" t="s">
        <v>2642</v>
      </c>
      <c r="B2619" s="1">
        <v>46028.15347222222</v>
      </c>
      <c r="C2619" t="s">
        <v>7</v>
      </c>
      <c r="D2619" t="s">
        <v>15</v>
      </c>
      <c r="E2619" t="s">
        <v>19</v>
      </c>
      <c r="F2619" t="s">
        <v>20</v>
      </c>
    </row>
    <row r="2620" spans="1:6" x14ac:dyDescent="0.3">
      <c r="A2620" t="s">
        <v>2643</v>
      </c>
      <c r="B2620" s="1">
        <v>46046.304861111108</v>
      </c>
      <c r="C2620" t="s">
        <v>7</v>
      </c>
      <c r="D2620" t="s">
        <v>18</v>
      </c>
      <c r="E2620" t="s">
        <v>19</v>
      </c>
      <c r="F2620" t="s">
        <v>10</v>
      </c>
    </row>
    <row r="2621" spans="1:6" x14ac:dyDescent="0.3">
      <c r="A2621" t="s">
        <v>2644</v>
      </c>
      <c r="B2621" s="1">
        <v>46062.851388888892</v>
      </c>
      <c r="C2621" t="s">
        <v>7</v>
      </c>
      <c r="D2621" t="s">
        <v>15</v>
      </c>
      <c r="E2621" t="s">
        <v>19</v>
      </c>
      <c r="F2621" t="s">
        <v>33</v>
      </c>
    </row>
    <row r="2622" spans="1:6" x14ac:dyDescent="0.3">
      <c r="A2622" t="s">
        <v>2645</v>
      </c>
      <c r="B2622" s="1">
        <v>46056.457638888889</v>
      </c>
      <c r="C2622" t="s">
        <v>26</v>
      </c>
      <c r="D2622" t="s">
        <v>18</v>
      </c>
      <c r="E2622" t="s">
        <v>31</v>
      </c>
      <c r="F2622" t="s">
        <v>33</v>
      </c>
    </row>
    <row r="2623" spans="1:6" x14ac:dyDescent="0.3">
      <c r="A2623" t="s">
        <v>2646</v>
      </c>
      <c r="B2623" s="1">
        <v>46112.674305555556</v>
      </c>
      <c r="C2623" t="s">
        <v>7</v>
      </c>
      <c r="D2623" t="s">
        <v>18</v>
      </c>
      <c r="E2623" t="s">
        <v>19</v>
      </c>
      <c r="F2623" t="s">
        <v>20</v>
      </c>
    </row>
    <row r="2624" spans="1:6" x14ac:dyDescent="0.3">
      <c r="A2624" t="s">
        <v>2647</v>
      </c>
      <c r="B2624" s="1">
        <v>46065.810416666667</v>
      </c>
      <c r="C2624" t="s">
        <v>40</v>
      </c>
      <c r="D2624" t="s">
        <v>15</v>
      </c>
      <c r="E2624" t="s">
        <v>16</v>
      </c>
      <c r="F2624" t="s">
        <v>10</v>
      </c>
    </row>
    <row r="2625" spans="1:6" x14ac:dyDescent="0.3">
      <c r="A2625" t="s">
        <v>2648</v>
      </c>
      <c r="B2625" s="1">
        <v>46064.186805555553</v>
      </c>
      <c r="C2625" t="s">
        <v>7</v>
      </c>
      <c r="D2625" t="s">
        <v>18</v>
      </c>
      <c r="E2625" t="s">
        <v>19</v>
      </c>
      <c r="F2625" t="s">
        <v>53</v>
      </c>
    </row>
    <row r="2626" spans="1:6" x14ac:dyDescent="0.3">
      <c r="A2626" t="s">
        <v>2649</v>
      </c>
      <c r="B2626" s="1">
        <v>46095.340277777781</v>
      </c>
      <c r="C2626" t="s">
        <v>7</v>
      </c>
      <c r="D2626" t="s">
        <v>8</v>
      </c>
      <c r="E2626" t="s">
        <v>19</v>
      </c>
      <c r="F2626" t="s">
        <v>13</v>
      </c>
    </row>
    <row r="2627" spans="1:6" x14ac:dyDescent="0.3">
      <c r="A2627" t="s">
        <v>2650</v>
      </c>
      <c r="B2627" s="1">
        <v>46035.348611111112</v>
      </c>
      <c r="C2627" t="s">
        <v>7</v>
      </c>
      <c r="D2627" t="s">
        <v>18</v>
      </c>
      <c r="E2627" t="s">
        <v>19</v>
      </c>
      <c r="F2627" t="s">
        <v>20</v>
      </c>
    </row>
    <row r="2628" spans="1:6" x14ac:dyDescent="0.3">
      <c r="A2628" t="s">
        <v>2651</v>
      </c>
      <c r="B2628" s="1">
        <v>46103.796527777777</v>
      </c>
      <c r="C2628" t="s">
        <v>7</v>
      </c>
      <c r="D2628" t="s">
        <v>8</v>
      </c>
      <c r="E2628" t="s">
        <v>19</v>
      </c>
      <c r="F2628" t="s">
        <v>20</v>
      </c>
    </row>
    <row r="2629" spans="1:6" x14ac:dyDescent="0.3">
      <c r="A2629" t="s">
        <v>2652</v>
      </c>
      <c r="B2629" s="1">
        <v>46098.956250000003</v>
      </c>
      <c r="C2629" t="s">
        <v>35</v>
      </c>
      <c r="D2629" t="s">
        <v>22</v>
      </c>
      <c r="E2629" t="s">
        <v>31</v>
      </c>
      <c r="F2629" t="s">
        <v>20</v>
      </c>
    </row>
    <row r="2630" spans="1:6" x14ac:dyDescent="0.3">
      <c r="A2630" t="s">
        <v>2653</v>
      </c>
      <c r="B2630" s="1">
        <v>46030.63958333333</v>
      </c>
      <c r="C2630" t="s">
        <v>26</v>
      </c>
      <c r="D2630" t="s">
        <v>18</v>
      </c>
      <c r="E2630" t="s">
        <v>31</v>
      </c>
      <c r="F2630" t="s">
        <v>13</v>
      </c>
    </row>
    <row r="2631" spans="1:6" x14ac:dyDescent="0.3">
      <c r="A2631" t="s">
        <v>2654</v>
      </c>
      <c r="B2631" s="1">
        <v>46061.477777777778</v>
      </c>
      <c r="C2631" t="s">
        <v>12</v>
      </c>
      <c r="D2631" t="s">
        <v>15</v>
      </c>
      <c r="E2631" t="s">
        <v>16</v>
      </c>
      <c r="F2631" t="s">
        <v>13</v>
      </c>
    </row>
    <row r="2632" spans="1:6" x14ac:dyDescent="0.3">
      <c r="A2632" t="s">
        <v>2655</v>
      </c>
      <c r="B2632" s="1">
        <v>46029.956250000003</v>
      </c>
      <c r="C2632" t="s">
        <v>7</v>
      </c>
      <c r="D2632" t="s">
        <v>18</v>
      </c>
      <c r="E2632" t="s">
        <v>19</v>
      </c>
      <c r="F2632" t="s">
        <v>33</v>
      </c>
    </row>
    <row r="2633" spans="1:6" x14ac:dyDescent="0.3">
      <c r="A2633" t="s">
        <v>2656</v>
      </c>
      <c r="B2633" s="1">
        <v>46106.27847222222</v>
      </c>
      <c r="C2633" t="s">
        <v>7</v>
      </c>
      <c r="D2633" t="s">
        <v>18</v>
      </c>
      <c r="E2633" t="s">
        <v>19</v>
      </c>
      <c r="F2633" t="s">
        <v>10</v>
      </c>
    </row>
    <row r="2634" spans="1:6" x14ac:dyDescent="0.3">
      <c r="A2634" t="s">
        <v>2657</v>
      </c>
      <c r="B2634" s="1">
        <v>46078.738194444442</v>
      </c>
      <c r="C2634" t="s">
        <v>7</v>
      </c>
      <c r="D2634" t="s">
        <v>18</v>
      </c>
      <c r="E2634" t="s">
        <v>19</v>
      </c>
      <c r="F2634" t="s">
        <v>13</v>
      </c>
    </row>
    <row r="2635" spans="1:6" x14ac:dyDescent="0.3">
      <c r="A2635" t="s">
        <v>2658</v>
      </c>
      <c r="B2635" s="1">
        <v>46060.784722222219</v>
      </c>
      <c r="C2635" t="s">
        <v>40</v>
      </c>
      <c r="D2635" t="s">
        <v>8</v>
      </c>
      <c r="E2635" t="s">
        <v>16</v>
      </c>
      <c r="F2635" t="s">
        <v>20</v>
      </c>
    </row>
    <row r="2636" spans="1:6" x14ac:dyDescent="0.3">
      <c r="A2636" t="s">
        <v>2659</v>
      </c>
      <c r="B2636" s="1">
        <v>46025.914583333331</v>
      </c>
      <c r="C2636" t="s">
        <v>40</v>
      </c>
      <c r="D2636" t="s">
        <v>8</v>
      </c>
      <c r="E2636" t="s">
        <v>16</v>
      </c>
      <c r="F2636" t="s">
        <v>13</v>
      </c>
    </row>
    <row r="2637" spans="1:6" x14ac:dyDescent="0.3">
      <c r="A2637" t="s">
        <v>2660</v>
      </c>
      <c r="B2637" s="1">
        <v>46035.79583333333</v>
      </c>
      <c r="C2637" t="s">
        <v>35</v>
      </c>
      <c r="D2637" t="s">
        <v>22</v>
      </c>
      <c r="E2637" t="s">
        <v>9</v>
      </c>
      <c r="F2637" t="s">
        <v>13</v>
      </c>
    </row>
    <row r="2638" spans="1:6" x14ac:dyDescent="0.3">
      <c r="A2638" t="s">
        <v>2661</v>
      </c>
      <c r="B2638" s="1">
        <v>46057.602083333331</v>
      </c>
      <c r="C2638" t="s">
        <v>40</v>
      </c>
      <c r="D2638" t="s">
        <v>22</v>
      </c>
      <c r="E2638" t="s">
        <v>16</v>
      </c>
      <c r="F2638" t="s">
        <v>53</v>
      </c>
    </row>
    <row r="2639" spans="1:6" x14ac:dyDescent="0.3">
      <c r="A2639" t="s">
        <v>2662</v>
      </c>
      <c r="B2639" s="1">
        <v>46067.276388888888</v>
      </c>
      <c r="C2639" t="s">
        <v>47</v>
      </c>
      <c r="D2639" t="s">
        <v>22</v>
      </c>
      <c r="E2639" t="s">
        <v>9</v>
      </c>
      <c r="F2639" t="s">
        <v>10</v>
      </c>
    </row>
    <row r="2640" spans="1:6" x14ac:dyDescent="0.3">
      <c r="A2640" t="s">
        <v>2663</v>
      </c>
      <c r="B2640" s="1">
        <v>46040.275000000001</v>
      </c>
      <c r="C2640" t="s">
        <v>7</v>
      </c>
      <c r="D2640" t="s">
        <v>22</v>
      </c>
      <c r="E2640" t="s">
        <v>19</v>
      </c>
      <c r="F2640" t="s">
        <v>10</v>
      </c>
    </row>
    <row r="2641" spans="1:6" x14ac:dyDescent="0.3">
      <c r="A2641" t="s">
        <v>2664</v>
      </c>
      <c r="B2641" s="1">
        <v>46095.747916666667</v>
      </c>
      <c r="C2641" t="s">
        <v>7</v>
      </c>
      <c r="D2641" t="s">
        <v>18</v>
      </c>
      <c r="E2641" t="s">
        <v>19</v>
      </c>
      <c r="F2641" t="s">
        <v>13</v>
      </c>
    </row>
    <row r="2642" spans="1:6" x14ac:dyDescent="0.3">
      <c r="A2642" t="s">
        <v>2665</v>
      </c>
      <c r="B2642" s="1">
        <v>46064.883333333331</v>
      </c>
      <c r="C2642" t="s">
        <v>26</v>
      </c>
      <c r="D2642" t="s">
        <v>22</v>
      </c>
      <c r="E2642" t="s">
        <v>19</v>
      </c>
      <c r="F2642" t="s">
        <v>10</v>
      </c>
    </row>
    <row r="2643" spans="1:6" x14ac:dyDescent="0.3">
      <c r="A2643" t="s">
        <v>2666</v>
      </c>
      <c r="B2643" s="1">
        <v>46088.659722222219</v>
      </c>
      <c r="C2643" t="s">
        <v>47</v>
      </c>
      <c r="D2643" t="s">
        <v>8</v>
      </c>
      <c r="E2643" t="s">
        <v>31</v>
      </c>
      <c r="F2643" t="s">
        <v>53</v>
      </c>
    </row>
    <row r="2644" spans="1:6" x14ac:dyDescent="0.3">
      <c r="A2644" t="s">
        <v>2667</v>
      </c>
      <c r="B2644" s="1">
        <v>46097.442361111112</v>
      </c>
      <c r="C2644" t="s">
        <v>7</v>
      </c>
      <c r="D2644" t="s">
        <v>18</v>
      </c>
      <c r="E2644" t="s">
        <v>16</v>
      </c>
      <c r="F2644" t="s">
        <v>20</v>
      </c>
    </row>
    <row r="2645" spans="1:6" x14ac:dyDescent="0.3">
      <c r="A2645" t="s">
        <v>2668</v>
      </c>
      <c r="B2645" s="1">
        <v>46053.024305555555</v>
      </c>
      <c r="C2645" t="s">
        <v>12</v>
      </c>
      <c r="D2645" t="s">
        <v>15</v>
      </c>
      <c r="E2645" t="s">
        <v>31</v>
      </c>
      <c r="F2645" t="s">
        <v>13</v>
      </c>
    </row>
    <row r="2646" spans="1:6" x14ac:dyDescent="0.3">
      <c r="A2646" t="s">
        <v>2669</v>
      </c>
      <c r="B2646" s="1">
        <v>46058.647222222222</v>
      </c>
      <c r="C2646" t="s">
        <v>7</v>
      </c>
      <c r="D2646" t="s">
        <v>15</v>
      </c>
      <c r="E2646" t="s">
        <v>19</v>
      </c>
      <c r="F2646" t="s">
        <v>13</v>
      </c>
    </row>
    <row r="2647" spans="1:6" x14ac:dyDescent="0.3">
      <c r="A2647" t="s">
        <v>2670</v>
      </c>
      <c r="B2647" s="1">
        <v>46064.844444444447</v>
      </c>
      <c r="C2647" t="s">
        <v>7</v>
      </c>
      <c r="D2647" t="s">
        <v>15</v>
      </c>
      <c r="E2647" t="s">
        <v>19</v>
      </c>
      <c r="F2647" t="s">
        <v>20</v>
      </c>
    </row>
    <row r="2648" spans="1:6" x14ac:dyDescent="0.3">
      <c r="A2648" t="s">
        <v>2671</v>
      </c>
      <c r="B2648" s="1">
        <v>46047.285416666666</v>
      </c>
      <c r="C2648" t="s">
        <v>40</v>
      </c>
      <c r="D2648" t="s">
        <v>18</v>
      </c>
      <c r="E2648" t="s">
        <v>16</v>
      </c>
      <c r="F2648" t="s">
        <v>10</v>
      </c>
    </row>
    <row r="2649" spans="1:6" x14ac:dyDescent="0.3">
      <c r="A2649" t="s">
        <v>2672</v>
      </c>
      <c r="B2649" s="1">
        <v>46052.634027777778</v>
      </c>
      <c r="C2649" t="s">
        <v>12</v>
      </c>
      <c r="D2649" t="s">
        <v>18</v>
      </c>
      <c r="E2649" t="s">
        <v>9</v>
      </c>
      <c r="F2649" t="s">
        <v>13</v>
      </c>
    </row>
    <row r="2650" spans="1:6" x14ac:dyDescent="0.3">
      <c r="A2650" t="s">
        <v>2673</v>
      </c>
      <c r="B2650" s="1">
        <v>46054.038194444445</v>
      </c>
      <c r="C2650" t="s">
        <v>7</v>
      </c>
      <c r="D2650" t="s">
        <v>18</v>
      </c>
      <c r="E2650" t="s">
        <v>19</v>
      </c>
      <c r="F2650" t="s">
        <v>10</v>
      </c>
    </row>
    <row r="2651" spans="1:6" x14ac:dyDescent="0.3">
      <c r="A2651" t="s">
        <v>2674</v>
      </c>
      <c r="B2651" s="1">
        <v>46050.447222222225</v>
      </c>
      <c r="C2651" t="s">
        <v>26</v>
      </c>
      <c r="D2651" t="s">
        <v>15</v>
      </c>
      <c r="E2651" t="s">
        <v>19</v>
      </c>
      <c r="F2651" t="s">
        <v>10</v>
      </c>
    </row>
    <row r="2652" spans="1:6" x14ac:dyDescent="0.3">
      <c r="A2652" t="s">
        <v>2675</v>
      </c>
      <c r="B2652" s="1">
        <v>46106.954861111109</v>
      </c>
      <c r="C2652" t="s">
        <v>35</v>
      </c>
      <c r="D2652" t="s">
        <v>8</v>
      </c>
      <c r="E2652" t="s">
        <v>31</v>
      </c>
      <c r="F2652" t="s">
        <v>53</v>
      </c>
    </row>
    <row r="2653" spans="1:6" x14ac:dyDescent="0.3">
      <c r="A2653" t="s">
        <v>2676</v>
      </c>
      <c r="B2653" s="1">
        <v>46083.950694444444</v>
      </c>
      <c r="C2653" t="s">
        <v>26</v>
      </c>
      <c r="D2653" t="s">
        <v>18</v>
      </c>
      <c r="E2653" t="s">
        <v>16</v>
      </c>
      <c r="F2653" t="s">
        <v>10</v>
      </c>
    </row>
    <row r="2654" spans="1:6" x14ac:dyDescent="0.3">
      <c r="A2654" t="s">
        <v>2677</v>
      </c>
      <c r="B2654" s="1">
        <v>46101.226388888892</v>
      </c>
      <c r="C2654" t="s">
        <v>12</v>
      </c>
      <c r="D2654" t="s">
        <v>8</v>
      </c>
      <c r="E2654" t="s">
        <v>31</v>
      </c>
      <c r="F2654" t="s">
        <v>10</v>
      </c>
    </row>
    <row r="2655" spans="1:6" x14ac:dyDescent="0.3">
      <c r="A2655" t="s">
        <v>2678</v>
      </c>
      <c r="B2655" s="1">
        <v>46079.065972222219</v>
      </c>
      <c r="C2655" t="s">
        <v>7</v>
      </c>
      <c r="D2655" t="s">
        <v>8</v>
      </c>
      <c r="E2655" t="s">
        <v>19</v>
      </c>
      <c r="F2655" t="s">
        <v>20</v>
      </c>
    </row>
    <row r="2656" spans="1:6" x14ac:dyDescent="0.3">
      <c r="A2656" t="s">
        <v>2679</v>
      </c>
      <c r="B2656" s="1">
        <v>46046.290277777778</v>
      </c>
      <c r="C2656" t="s">
        <v>7</v>
      </c>
      <c r="D2656" t="s">
        <v>15</v>
      </c>
      <c r="E2656" t="s">
        <v>19</v>
      </c>
      <c r="F2656" t="s">
        <v>13</v>
      </c>
    </row>
    <row r="2657" spans="1:6" x14ac:dyDescent="0.3">
      <c r="A2657" t="s">
        <v>2680</v>
      </c>
      <c r="B2657" s="1">
        <v>46064.521527777775</v>
      </c>
      <c r="C2657" t="s">
        <v>7</v>
      </c>
      <c r="D2657" t="s">
        <v>15</v>
      </c>
      <c r="E2657" t="s">
        <v>19</v>
      </c>
      <c r="F2657" t="s">
        <v>10</v>
      </c>
    </row>
    <row r="2658" spans="1:6" x14ac:dyDescent="0.3">
      <c r="A2658" t="s">
        <v>2681</v>
      </c>
      <c r="B2658" s="1">
        <v>46043.569444444445</v>
      </c>
      <c r="C2658" t="s">
        <v>26</v>
      </c>
      <c r="D2658" t="s">
        <v>15</v>
      </c>
      <c r="E2658" t="s">
        <v>16</v>
      </c>
      <c r="F2658" t="s">
        <v>20</v>
      </c>
    </row>
    <row r="2659" spans="1:6" x14ac:dyDescent="0.3">
      <c r="A2659" t="s">
        <v>2682</v>
      </c>
      <c r="B2659" s="1">
        <v>46112.661805555559</v>
      </c>
      <c r="C2659" t="s">
        <v>7</v>
      </c>
      <c r="D2659" t="s">
        <v>22</v>
      </c>
      <c r="E2659" t="s">
        <v>19</v>
      </c>
      <c r="F2659" t="s">
        <v>20</v>
      </c>
    </row>
    <row r="2660" spans="1:6" x14ac:dyDescent="0.3">
      <c r="A2660" t="s">
        <v>2683</v>
      </c>
      <c r="B2660" s="1">
        <v>46045.990972222222</v>
      </c>
      <c r="C2660" t="s">
        <v>7</v>
      </c>
      <c r="D2660" t="s">
        <v>15</v>
      </c>
      <c r="E2660" t="s">
        <v>19</v>
      </c>
      <c r="F2660" t="s">
        <v>53</v>
      </c>
    </row>
    <row r="2661" spans="1:6" x14ac:dyDescent="0.3">
      <c r="A2661" t="s">
        <v>2684</v>
      </c>
      <c r="B2661" s="1">
        <v>46079.033333333333</v>
      </c>
      <c r="C2661" t="s">
        <v>7</v>
      </c>
      <c r="D2661" t="s">
        <v>22</v>
      </c>
      <c r="E2661" t="s">
        <v>31</v>
      </c>
      <c r="F2661" t="s">
        <v>20</v>
      </c>
    </row>
    <row r="2662" spans="1:6" x14ac:dyDescent="0.3">
      <c r="A2662" t="s">
        <v>2685</v>
      </c>
      <c r="B2662" s="1">
        <v>46098.718055555553</v>
      </c>
      <c r="C2662" t="s">
        <v>7</v>
      </c>
      <c r="D2662" t="s">
        <v>22</v>
      </c>
      <c r="E2662" t="s">
        <v>19</v>
      </c>
      <c r="F2662" t="s">
        <v>20</v>
      </c>
    </row>
    <row r="2663" spans="1:6" x14ac:dyDescent="0.3">
      <c r="A2663" t="s">
        <v>2686</v>
      </c>
      <c r="B2663" s="1">
        <v>46065.120138888888</v>
      </c>
      <c r="C2663" t="s">
        <v>26</v>
      </c>
      <c r="D2663" t="s">
        <v>8</v>
      </c>
      <c r="E2663" t="s">
        <v>31</v>
      </c>
      <c r="F2663" t="s">
        <v>10</v>
      </c>
    </row>
    <row r="2664" spans="1:6" x14ac:dyDescent="0.3">
      <c r="A2664" t="s">
        <v>2687</v>
      </c>
      <c r="B2664" s="1">
        <v>46039.049305555556</v>
      </c>
      <c r="C2664" t="s">
        <v>7</v>
      </c>
      <c r="D2664" t="s">
        <v>18</v>
      </c>
      <c r="E2664" t="s">
        <v>19</v>
      </c>
      <c r="F2664" t="s">
        <v>20</v>
      </c>
    </row>
    <row r="2665" spans="1:6" x14ac:dyDescent="0.3">
      <c r="A2665" t="s">
        <v>2688</v>
      </c>
      <c r="B2665" s="1">
        <v>46050.894444444442</v>
      </c>
      <c r="C2665" t="s">
        <v>7</v>
      </c>
      <c r="D2665" t="s">
        <v>8</v>
      </c>
      <c r="E2665" t="s">
        <v>19</v>
      </c>
      <c r="F2665" t="s">
        <v>10</v>
      </c>
    </row>
    <row r="2666" spans="1:6" x14ac:dyDescent="0.3">
      <c r="A2666" t="s">
        <v>2689</v>
      </c>
      <c r="B2666" s="1">
        <v>46023.508333333331</v>
      </c>
      <c r="C2666" t="s">
        <v>7</v>
      </c>
      <c r="D2666" t="s">
        <v>22</v>
      </c>
      <c r="E2666" t="s">
        <v>19</v>
      </c>
      <c r="F2666" t="s">
        <v>10</v>
      </c>
    </row>
    <row r="2667" spans="1:6" x14ac:dyDescent="0.3">
      <c r="A2667" t="s">
        <v>2690</v>
      </c>
      <c r="B2667" s="1">
        <v>46054.695833333331</v>
      </c>
      <c r="C2667" t="s">
        <v>12</v>
      </c>
      <c r="D2667" t="s">
        <v>18</v>
      </c>
      <c r="E2667" t="s">
        <v>16</v>
      </c>
      <c r="F2667" t="s">
        <v>33</v>
      </c>
    </row>
    <row r="2668" spans="1:6" x14ac:dyDescent="0.3">
      <c r="A2668" t="s">
        <v>2691</v>
      </c>
      <c r="B2668" s="1">
        <v>46067.952777777777</v>
      </c>
      <c r="C2668" t="s">
        <v>47</v>
      </c>
      <c r="D2668" t="s">
        <v>18</v>
      </c>
      <c r="E2668" t="s">
        <v>16</v>
      </c>
      <c r="F2668" t="s">
        <v>10</v>
      </c>
    </row>
    <row r="2669" spans="1:6" x14ac:dyDescent="0.3">
      <c r="A2669" t="s">
        <v>2692</v>
      </c>
      <c r="B2669" s="1">
        <v>46025.148611111108</v>
      </c>
      <c r="C2669" t="s">
        <v>35</v>
      </c>
      <c r="D2669" t="s">
        <v>22</v>
      </c>
      <c r="E2669" t="s">
        <v>9</v>
      </c>
      <c r="F2669" t="s">
        <v>20</v>
      </c>
    </row>
    <row r="2670" spans="1:6" x14ac:dyDescent="0.3">
      <c r="A2670" t="s">
        <v>2693</v>
      </c>
      <c r="B2670" s="1">
        <v>46098.230555555558</v>
      </c>
      <c r="C2670" t="s">
        <v>7</v>
      </c>
      <c r="D2670" t="s">
        <v>22</v>
      </c>
      <c r="E2670" t="s">
        <v>19</v>
      </c>
      <c r="F2670" t="s">
        <v>33</v>
      </c>
    </row>
    <row r="2671" spans="1:6" x14ac:dyDescent="0.3">
      <c r="A2671" t="s">
        <v>2694</v>
      </c>
      <c r="B2671" s="1">
        <v>46023.275000000001</v>
      </c>
      <c r="C2671" t="s">
        <v>12</v>
      </c>
      <c r="D2671" t="s">
        <v>18</v>
      </c>
      <c r="E2671" t="s">
        <v>19</v>
      </c>
      <c r="F2671" t="s">
        <v>13</v>
      </c>
    </row>
    <row r="2672" spans="1:6" x14ac:dyDescent="0.3">
      <c r="A2672" t="s">
        <v>2695</v>
      </c>
      <c r="B2672" s="1">
        <v>46091.203472222223</v>
      </c>
      <c r="C2672" t="s">
        <v>47</v>
      </c>
      <c r="D2672" t="s">
        <v>8</v>
      </c>
      <c r="E2672" t="s">
        <v>9</v>
      </c>
      <c r="F2672" t="s">
        <v>13</v>
      </c>
    </row>
    <row r="2673" spans="1:6" x14ac:dyDescent="0.3">
      <c r="A2673" t="s">
        <v>2696</v>
      </c>
      <c r="B2673" s="1">
        <v>46063.713194444441</v>
      </c>
      <c r="C2673" t="s">
        <v>7</v>
      </c>
      <c r="D2673" t="s">
        <v>15</v>
      </c>
      <c r="E2673" t="s">
        <v>19</v>
      </c>
      <c r="F2673" t="s">
        <v>10</v>
      </c>
    </row>
    <row r="2674" spans="1:6" x14ac:dyDescent="0.3">
      <c r="A2674" t="s">
        <v>2697</v>
      </c>
      <c r="B2674" s="1">
        <v>46031.95208333333</v>
      </c>
      <c r="C2674" t="s">
        <v>7</v>
      </c>
      <c r="D2674" t="s">
        <v>22</v>
      </c>
      <c r="E2674" t="s">
        <v>31</v>
      </c>
      <c r="F2674" t="s">
        <v>20</v>
      </c>
    </row>
    <row r="2675" spans="1:6" x14ac:dyDescent="0.3">
      <c r="A2675" t="s">
        <v>2698</v>
      </c>
      <c r="B2675" s="1">
        <v>46068.614583333336</v>
      </c>
      <c r="C2675" t="s">
        <v>12</v>
      </c>
      <c r="D2675" t="s">
        <v>18</v>
      </c>
      <c r="E2675" t="s">
        <v>16</v>
      </c>
      <c r="F2675" t="s">
        <v>10</v>
      </c>
    </row>
    <row r="2676" spans="1:6" x14ac:dyDescent="0.3">
      <c r="A2676" t="s">
        <v>2699</v>
      </c>
      <c r="B2676" s="1">
        <v>46076.26666666667</v>
      </c>
      <c r="C2676" t="s">
        <v>7</v>
      </c>
      <c r="D2676" t="s">
        <v>15</v>
      </c>
      <c r="E2676" t="s">
        <v>16</v>
      </c>
      <c r="F2676" t="s">
        <v>10</v>
      </c>
    </row>
    <row r="2677" spans="1:6" x14ac:dyDescent="0.3">
      <c r="A2677" t="s">
        <v>2700</v>
      </c>
      <c r="B2677" s="1">
        <v>46030.886111111111</v>
      </c>
      <c r="C2677" t="s">
        <v>47</v>
      </c>
      <c r="D2677" t="s">
        <v>8</v>
      </c>
      <c r="E2677" t="s">
        <v>9</v>
      </c>
      <c r="F2677" t="s">
        <v>53</v>
      </c>
    </row>
    <row r="2678" spans="1:6" x14ac:dyDescent="0.3">
      <c r="A2678" t="s">
        <v>2701</v>
      </c>
      <c r="B2678" s="1">
        <v>46036.29583333333</v>
      </c>
      <c r="C2678" t="s">
        <v>7</v>
      </c>
      <c r="D2678" t="s">
        <v>15</v>
      </c>
      <c r="E2678" t="s">
        <v>16</v>
      </c>
      <c r="F2678" t="s">
        <v>33</v>
      </c>
    </row>
    <row r="2679" spans="1:6" x14ac:dyDescent="0.3">
      <c r="A2679" t="s">
        <v>2702</v>
      </c>
      <c r="B2679" s="1">
        <v>46098.865972222222</v>
      </c>
      <c r="C2679" t="s">
        <v>12</v>
      </c>
      <c r="D2679" t="s">
        <v>22</v>
      </c>
      <c r="E2679" t="s">
        <v>16</v>
      </c>
      <c r="F2679" t="s">
        <v>13</v>
      </c>
    </row>
    <row r="2680" spans="1:6" x14ac:dyDescent="0.3">
      <c r="A2680" t="s">
        <v>2703</v>
      </c>
      <c r="B2680" s="1">
        <v>46102.681250000001</v>
      </c>
      <c r="C2680" t="s">
        <v>35</v>
      </c>
      <c r="D2680" t="s">
        <v>8</v>
      </c>
      <c r="E2680" t="s">
        <v>19</v>
      </c>
      <c r="F2680" t="s">
        <v>33</v>
      </c>
    </row>
    <row r="2681" spans="1:6" x14ac:dyDescent="0.3">
      <c r="A2681" t="s">
        <v>2704</v>
      </c>
      <c r="B2681" s="1">
        <v>46077.613194444442</v>
      </c>
      <c r="C2681" t="s">
        <v>7</v>
      </c>
      <c r="D2681" t="s">
        <v>22</v>
      </c>
      <c r="E2681" t="s">
        <v>19</v>
      </c>
      <c r="F2681" t="s">
        <v>20</v>
      </c>
    </row>
    <row r="2682" spans="1:6" x14ac:dyDescent="0.3">
      <c r="A2682" t="s">
        <v>2705</v>
      </c>
      <c r="B2682" s="1">
        <v>46082.811805555553</v>
      </c>
      <c r="C2682" t="s">
        <v>12</v>
      </c>
      <c r="D2682" t="s">
        <v>18</v>
      </c>
      <c r="E2682" t="s">
        <v>31</v>
      </c>
      <c r="F2682" t="s">
        <v>10</v>
      </c>
    </row>
    <row r="2683" spans="1:6" x14ac:dyDescent="0.3">
      <c r="A2683" t="s">
        <v>2706</v>
      </c>
      <c r="B2683" s="1">
        <v>46068.145833333336</v>
      </c>
      <c r="C2683" t="s">
        <v>7</v>
      </c>
      <c r="D2683" t="s">
        <v>8</v>
      </c>
      <c r="E2683" t="s">
        <v>19</v>
      </c>
      <c r="F2683" t="s">
        <v>10</v>
      </c>
    </row>
    <row r="2684" spans="1:6" x14ac:dyDescent="0.3">
      <c r="A2684" t="s">
        <v>2707</v>
      </c>
      <c r="B2684" s="1">
        <v>46047.304166666669</v>
      </c>
      <c r="C2684" t="s">
        <v>12</v>
      </c>
      <c r="D2684" t="s">
        <v>18</v>
      </c>
      <c r="E2684" t="s">
        <v>9</v>
      </c>
      <c r="F2684" t="s">
        <v>33</v>
      </c>
    </row>
    <row r="2685" spans="1:6" x14ac:dyDescent="0.3">
      <c r="A2685" t="s">
        <v>2708</v>
      </c>
      <c r="B2685" s="1">
        <v>46050.155555555553</v>
      </c>
      <c r="C2685" t="s">
        <v>7</v>
      </c>
      <c r="D2685" t="s">
        <v>22</v>
      </c>
      <c r="E2685" t="s">
        <v>19</v>
      </c>
      <c r="F2685" t="s">
        <v>10</v>
      </c>
    </row>
    <row r="2686" spans="1:6" x14ac:dyDescent="0.3">
      <c r="A2686" t="s">
        <v>2709</v>
      </c>
      <c r="B2686" s="1">
        <v>46067.087500000001</v>
      </c>
      <c r="C2686" t="s">
        <v>12</v>
      </c>
      <c r="D2686" t="s">
        <v>8</v>
      </c>
      <c r="E2686" t="s">
        <v>9</v>
      </c>
      <c r="F2686" t="s">
        <v>10</v>
      </c>
    </row>
    <row r="2687" spans="1:6" x14ac:dyDescent="0.3">
      <c r="A2687" t="s">
        <v>2710</v>
      </c>
      <c r="B2687" s="1">
        <v>46113.845138888886</v>
      </c>
      <c r="C2687" t="s">
        <v>12</v>
      </c>
      <c r="D2687" t="s">
        <v>18</v>
      </c>
      <c r="E2687" t="s">
        <v>19</v>
      </c>
      <c r="F2687" t="s">
        <v>10</v>
      </c>
    </row>
    <row r="2688" spans="1:6" x14ac:dyDescent="0.3">
      <c r="A2688" t="s">
        <v>2711</v>
      </c>
      <c r="B2688" s="1">
        <v>46109.321527777778</v>
      </c>
      <c r="C2688" t="s">
        <v>40</v>
      </c>
      <c r="D2688" t="s">
        <v>8</v>
      </c>
      <c r="E2688" t="s">
        <v>16</v>
      </c>
      <c r="F2688" t="s">
        <v>10</v>
      </c>
    </row>
    <row r="2689" spans="1:6" x14ac:dyDescent="0.3">
      <c r="A2689" t="s">
        <v>2712</v>
      </c>
      <c r="B2689" s="1">
        <v>46061.875694444447</v>
      </c>
      <c r="C2689" t="s">
        <v>7</v>
      </c>
      <c r="D2689" t="s">
        <v>18</v>
      </c>
      <c r="E2689" t="s">
        <v>19</v>
      </c>
      <c r="F2689" t="s">
        <v>10</v>
      </c>
    </row>
    <row r="2690" spans="1:6" x14ac:dyDescent="0.3">
      <c r="A2690" t="s">
        <v>2713</v>
      </c>
      <c r="B2690" s="1">
        <v>46028.713194444441</v>
      </c>
      <c r="C2690" t="s">
        <v>35</v>
      </c>
      <c r="D2690" t="s">
        <v>22</v>
      </c>
      <c r="E2690" t="s">
        <v>31</v>
      </c>
      <c r="F2690" t="s">
        <v>20</v>
      </c>
    </row>
    <row r="2691" spans="1:6" x14ac:dyDescent="0.3">
      <c r="A2691" t="s">
        <v>2714</v>
      </c>
      <c r="B2691" s="1">
        <v>46059.109722222223</v>
      </c>
      <c r="C2691" t="s">
        <v>7</v>
      </c>
      <c r="D2691" t="s">
        <v>18</v>
      </c>
      <c r="E2691" t="s">
        <v>19</v>
      </c>
      <c r="F2691" t="s">
        <v>10</v>
      </c>
    </row>
    <row r="2692" spans="1:6" x14ac:dyDescent="0.3">
      <c r="A2692" t="s">
        <v>2715</v>
      </c>
      <c r="B2692" s="1">
        <v>46066.364583333336</v>
      </c>
      <c r="C2692" t="s">
        <v>7</v>
      </c>
      <c r="D2692" t="s">
        <v>15</v>
      </c>
      <c r="E2692" t="s">
        <v>9</v>
      </c>
      <c r="F2692" t="s">
        <v>10</v>
      </c>
    </row>
    <row r="2693" spans="1:6" x14ac:dyDescent="0.3">
      <c r="A2693" t="s">
        <v>2716</v>
      </c>
      <c r="B2693" s="1">
        <v>46024.209027777775</v>
      </c>
      <c r="C2693" t="s">
        <v>7</v>
      </c>
      <c r="D2693" t="s">
        <v>22</v>
      </c>
      <c r="E2693" t="s">
        <v>19</v>
      </c>
      <c r="F2693" t="s">
        <v>10</v>
      </c>
    </row>
    <row r="2694" spans="1:6" x14ac:dyDescent="0.3">
      <c r="A2694" t="s">
        <v>2717</v>
      </c>
      <c r="B2694" s="1">
        <v>46074.867361111108</v>
      </c>
      <c r="C2694" t="s">
        <v>40</v>
      </c>
      <c r="D2694" t="s">
        <v>15</v>
      </c>
      <c r="E2694" t="s">
        <v>16</v>
      </c>
      <c r="F2694" t="s">
        <v>20</v>
      </c>
    </row>
    <row r="2695" spans="1:6" x14ac:dyDescent="0.3">
      <c r="A2695" t="s">
        <v>2718</v>
      </c>
      <c r="B2695" s="1">
        <v>46090.405555555553</v>
      </c>
      <c r="C2695" t="s">
        <v>7</v>
      </c>
      <c r="D2695" t="s">
        <v>22</v>
      </c>
      <c r="E2695" t="s">
        <v>19</v>
      </c>
      <c r="F2695" t="s">
        <v>13</v>
      </c>
    </row>
    <row r="2696" spans="1:6" x14ac:dyDescent="0.3">
      <c r="A2696" t="s">
        <v>2719</v>
      </c>
      <c r="B2696" s="1">
        <v>46069.758333333331</v>
      </c>
      <c r="C2696" t="s">
        <v>7</v>
      </c>
      <c r="D2696" t="s">
        <v>15</v>
      </c>
      <c r="E2696" t="s">
        <v>19</v>
      </c>
      <c r="F2696" t="s">
        <v>10</v>
      </c>
    </row>
    <row r="2697" spans="1:6" x14ac:dyDescent="0.3">
      <c r="A2697" t="s">
        <v>2720</v>
      </c>
      <c r="B2697" s="1">
        <v>46104.487500000003</v>
      </c>
      <c r="C2697" t="s">
        <v>40</v>
      </c>
      <c r="D2697" t="s">
        <v>8</v>
      </c>
      <c r="E2697" t="s">
        <v>16</v>
      </c>
      <c r="F2697" t="s">
        <v>10</v>
      </c>
    </row>
    <row r="2698" spans="1:6" x14ac:dyDescent="0.3">
      <c r="A2698" t="s">
        <v>2721</v>
      </c>
      <c r="B2698" s="1">
        <v>46090.203472222223</v>
      </c>
      <c r="C2698" t="s">
        <v>7</v>
      </c>
      <c r="D2698" t="s">
        <v>8</v>
      </c>
      <c r="E2698" t="s">
        <v>19</v>
      </c>
      <c r="F2698" t="s">
        <v>10</v>
      </c>
    </row>
    <row r="2699" spans="1:6" x14ac:dyDescent="0.3">
      <c r="A2699" t="s">
        <v>2722</v>
      </c>
      <c r="B2699" s="1">
        <v>46088.168055555558</v>
      </c>
      <c r="C2699" t="s">
        <v>35</v>
      </c>
      <c r="D2699" t="s">
        <v>22</v>
      </c>
      <c r="E2699" t="s">
        <v>31</v>
      </c>
      <c r="F2699" t="s">
        <v>33</v>
      </c>
    </row>
    <row r="2700" spans="1:6" x14ac:dyDescent="0.3">
      <c r="A2700" t="s">
        <v>2723</v>
      </c>
      <c r="B2700" s="1">
        <v>46102.428472222222</v>
      </c>
      <c r="C2700" t="s">
        <v>7</v>
      </c>
      <c r="D2700" t="s">
        <v>22</v>
      </c>
      <c r="E2700" t="s">
        <v>19</v>
      </c>
      <c r="F2700" t="s">
        <v>13</v>
      </c>
    </row>
    <row r="2701" spans="1:6" x14ac:dyDescent="0.3">
      <c r="A2701" t="s">
        <v>2724</v>
      </c>
      <c r="B2701" s="1">
        <v>46042.222916666666</v>
      </c>
      <c r="C2701" t="s">
        <v>7</v>
      </c>
      <c r="D2701" t="s">
        <v>22</v>
      </c>
      <c r="E2701" t="s">
        <v>16</v>
      </c>
      <c r="F2701" t="s">
        <v>10</v>
      </c>
    </row>
    <row r="2702" spans="1:6" x14ac:dyDescent="0.3">
      <c r="A2702" t="s">
        <v>2725</v>
      </c>
      <c r="B2702" s="1">
        <v>46030.534722222219</v>
      </c>
      <c r="C2702" t="s">
        <v>7</v>
      </c>
      <c r="D2702" t="s">
        <v>18</v>
      </c>
      <c r="E2702" t="s">
        <v>19</v>
      </c>
      <c r="F2702" t="s">
        <v>10</v>
      </c>
    </row>
    <row r="2703" spans="1:6" x14ac:dyDescent="0.3">
      <c r="A2703" t="s">
        <v>2726</v>
      </c>
      <c r="B2703" s="1">
        <v>46059.640277777777</v>
      </c>
      <c r="C2703" t="s">
        <v>12</v>
      </c>
      <c r="D2703" t="s">
        <v>8</v>
      </c>
      <c r="E2703" t="s">
        <v>31</v>
      </c>
      <c r="F2703" t="s">
        <v>13</v>
      </c>
    </row>
    <row r="2704" spans="1:6" x14ac:dyDescent="0.3">
      <c r="A2704" t="s">
        <v>2727</v>
      </c>
      <c r="B2704" s="1">
        <v>46067.688888888886</v>
      </c>
      <c r="C2704" t="s">
        <v>26</v>
      </c>
      <c r="D2704" t="s">
        <v>18</v>
      </c>
      <c r="E2704" t="s">
        <v>31</v>
      </c>
      <c r="F2704" t="s">
        <v>20</v>
      </c>
    </row>
    <row r="2705" spans="1:6" x14ac:dyDescent="0.3">
      <c r="A2705" t="s">
        <v>2728</v>
      </c>
      <c r="B2705" s="1">
        <v>46063.881944444445</v>
      </c>
      <c r="C2705" t="s">
        <v>12</v>
      </c>
      <c r="D2705" t="s">
        <v>18</v>
      </c>
      <c r="E2705" t="s">
        <v>9</v>
      </c>
      <c r="F2705" t="s">
        <v>10</v>
      </c>
    </row>
    <row r="2706" spans="1:6" x14ac:dyDescent="0.3">
      <c r="A2706" t="s">
        <v>2729</v>
      </c>
      <c r="B2706" s="1">
        <v>46096.319444444445</v>
      </c>
      <c r="C2706" t="s">
        <v>47</v>
      </c>
      <c r="D2706" t="s">
        <v>18</v>
      </c>
      <c r="E2706" t="s">
        <v>16</v>
      </c>
      <c r="F2706" t="s">
        <v>20</v>
      </c>
    </row>
    <row r="2707" spans="1:6" x14ac:dyDescent="0.3">
      <c r="A2707" t="s">
        <v>2730</v>
      </c>
      <c r="B2707" s="1">
        <v>46046.34375</v>
      </c>
      <c r="C2707" t="s">
        <v>7</v>
      </c>
      <c r="D2707" t="s">
        <v>15</v>
      </c>
      <c r="E2707" t="s">
        <v>19</v>
      </c>
      <c r="F2707" t="s">
        <v>20</v>
      </c>
    </row>
    <row r="2708" spans="1:6" x14ac:dyDescent="0.3">
      <c r="A2708" t="s">
        <v>2731</v>
      </c>
      <c r="B2708" s="1">
        <v>46111.146527777775</v>
      </c>
      <c r="C2708" t="s">
        <v>12</v>
      </c>
      <c r="D2708" t="s">
        <v>18</v>
      </c>
      <c r="E2708" t="s">
        <v>9</v>
      </c>
      <c r="F2708" t="s">
        <v>13</v>
      </c>
    </row>
    <row r="2709" spans="1:6" x14ac:dyDescent="0.3">
      <c r="A2709" t="s">
        <v>2732</v>
      </c>
      <c r="B2709" s="1">
        <v>46089.298611111109</v>
      </c>
      <c r="C2709" t="s">
        <v>40</v>
      </c>
      <c r="D2709" t="s">
        <v>22</v>
      </c>
      <c r="E2709" t="s">
        <v>16</v>
      </c>
      <c r="F2709" t="s">
        <v>33</v>
      </c>
    </row>
    <row r="2710" spans="1:6" x14ac:dyDescent="0.3">
      <c r="A2710" t="s">
        <v>2733</v>
      </c>
      <c r="B2710" s="1">
        <v>46039.265972222223</v>
      </c>
      <c r="C2710" t="s">
        <v>35</v>
      </c>
      <c r="D2710" t="s">
        <v>18</v>
      </c>
      <c r="E2710" t="s">
        <v>9</v>
      </c>
      <c r="F2710" t="s">
        <v>20</v>
      </c>
    </row>
    <row r="2711" spans="1:6" x14ac:dyDescent="0.3">
      <c r="A2711" t="s">
        <v>2734</v>
      </c>
      <c r="B2711" s="1">
        <v>46043.668749999997</v>
      </c>
      <c r="C2711" t="s">
        <v>40</v>
      </c>
      <c r="D2711" t="s">
        <v>18</v>
      </c>
      <c r="E2711" t="s">
        <v>16</v>
      </c>
      <c r="F2711" t="s">
        <v>20</v>
      </c>
    </row>
    <row r="2712" spans="1:6" x14ac:dyDescent="0.3">
      <c r="A2712" t="s">
        <v>2735</v>
      </c>
      <c r="B2712" s="1">
        <v>46101.179166666669</v>
      </c>
      <c r="C2712" t="s">
        <v>26</v>
      </c>
      <c r="D2712" t="s">
        <v>18</v>
      </c>
      <c r="E2712" t="s">
        <v>19</v>
      </c>
      <c r="F2712" t="s">
        <v>13</v>
      </c>
    </row>
    <row r="2713" spans="1:6" x14ac:dyDescent="0.3">
      <c r="A2713" t="s">
        <v>2736</v>
      </c>
      <c r="B2713" s="1">
        <v>46085.79791666667</v>
      </c>
      <c r="C2713" t="s">
        <v>47</v>
      </c>
      <c r="D2713" t="s">
        <v>15</v>
      </c>
      <c r="E2713" t="s">
        <v>16</v>
      </c>
      <c r="F2713" t="s">
        <v>10</v>
      </c>
    </row>
    <row r="2714" spans="1:6" x14ac:dyDescent="0.3">
      <c r="A2714" t="s">
        <v>2737</v>
      </c>
      <c r="B2714" s="1">
        <v>46055.243750000001</v>
      </c>
      <c r="C2714" t="s">
        <v>7</v>
      </c>
      <c r="D2714" t="s">
        <v>8</v>
      </c>
      <c r="E2714" t="s">
        <v>19</v>
      </c>
      <c r="F2714" t="s">
        <v>10</v>
      </c>
    </row>
    <row r="2715" spans="1:6" x14ac:dyDescent="0.3">
      <c r="A2715" t="s">
        <v>2738</v>
      </c>
      <c r="B2715" s="1">
        <v>46048.27847222222</v>
      </c>
      <c r="C2715" t="s">
        <v>7</v>
      </c>
      <c r="D2715" t="s">
        <v>15</v>
      </c>
      <c r="E2715" t="s">
        <v>19</v>
      </c>
      <c r="F2715" t="s">
        <v>10</v>
      </c>
    </row>
    <row r="2716" spans="1:6" x14ac:dyDescent="0.3">
      <c r="A2716" t="s">
        <v>2739</v>
      </c>
      <c r="B2716" s="1">
        <v>46070.862500000003</v>
      </c>
      <c r="C2716" t="s">
        <v>7</v>
      </c>
      <c r="D2716" t="s">
        <v>18</v>
      </c>
      <c r="E2716" t="s">
        <v>19</v>
      </c>
      <c r="F2716" t="s">
        <v>10</v>
      </c>
    </row>
    <row r="2717" spans="1:6" x14ac:dyDescent="0.3">
      <c r="A2717" t="s">
        <v>2740</v>
      </c>
      <c r="B2717" s="1">
        <v>46071.27847222222</v>
      </c>
      <c r="C2717" t="s">
        <v>7</v>
      </c>
      <c r="D2717" t="s">
        <v>18</v>
      </c>
      <c r="E2717" t="s">
        <v>19</v>
      </c>
      <c r="F2717" t="s">
        <v>13</v>
      </c>
    </row>
    <row r="2718" spans="1:6" x14ac:dyDescent="0.3">
      <c r="A2718" t="s">
        <v>2741</v>
      </c>
      <c r="B2718" s="1">
        <v>46084.545138888891</v>
      </c>
      <c r="C2718" t="s">
        <v>26</v>
      </c>
      <c r="D2718" t="s">
        <v>8</v>
      </c>
      <c r="E2718" t="s">
        <v>19</v>
      </c>
      <c r="F2718" t="s">
        <v>33</v>
      </c>
    </row>
    <row r="2719" spans="1:6" x14ac:dyDescent="0.3">
      <c r="A2719" t="s">
        <v>2742</v>
      </c>
      <c r="B2719" s="1">
        <v>46084.505555555559</v>
      </c>
      <c r="C2719" t="s">
        <v>12</v>
      </c>
      <c r="D2719" t="s">
        <v>22</v>
      </c>
      <c r="E2719" t="s">
        <v>9</v>
      </c>
      <c r="F2719" t="s">
        <v>33</v>
      </c>
    </row>
    <row r="2720" spans="1:6" x14ac:dyDescent="0.3">
      <c r="A2720" t="s">
        <v>2743</v>
      </c>
      <c r="B2720" s="1">
        <v>46087.052083333336</v>
      </c>
      <c r="C2720" t="s">
        <v>40</v>
      </c>
      <c r="D2720" t="s">
        <v>8</v>
      </c>
      <c r="E2720" t="s">
        <v>16</v>
      </c>
      <c r="F2720" t="s">
        <v>20</v>
      </c>
    </row>
    <row r="2721" spans="1:6" x14ac:dyDescent="0.3">
      <c r="A2721" t="s">
        <v>2744</v>
      </c>
      <c r="B2721" s="1">
        <v>46097.896527777775</v>
      </c>
      <c r="C2721" t="s">
        <v>7</v>
      </c>
      <c r="D2721" t="s">
        <v>15</v>
      </c>
      <c r="E2721" t="s">
        <v>19</v>
      </c>
      <c r="F2721" t="s">
        <v>33</v>
      </c>
    </row>
    <row r="2722" spans="1:6" x14ac:dyDescent="0.3">
      <c r="A2722" t="s">
        <v>2745</v>
      </c>
      <c r="B2722" s="1">
        <v>46068.365972222222</v>
      </c>
      <c r="C2722" t="s">
        <v>7</v>
      </c>
      <c r="D2722" t="s">
        <v>15</v>
      </c>
      <c r="E2722" t="s">
        <v>19</v>
      </c>
      <c r="F2722" t="s">
        <v>13</v>
      </c>
    </row>
    <row r="2723" spans="1:6" x14ac:dyDescent="0.3">
      <c r="A2723" t="s">
        <v>2746</v>
      </c>
      <c r="B2723" s="1">
        <v>46095.317361111112</v>
      </c>
      <c r="C2723" t="s">
        <v>47</v>
      </c>
      <c r="D2723" t="s">
        <v>15</v>
      </c>
      <c r="E2723" t="s">
        <v>19</v>
      </c>
      <c r="F2723" t="s">
        <v>13</v>
      </c>
    </row>
    <row r="2724" spans="1:6" x14ac:dyDescent="0.3">
      <c r="A2724" t="s">
        <v>2747</v>
      </c>
      <c r="B2724" s="1">
        <v>46072.218055555553</v>
      </c>
      <c r="C2724" t="s">
        <v>7</v>
      </c>
      <c r="D2724" t="s">
        <v>15</v>
      </c>
      <c r="E2724" t="s">
        <v>16</v>
      </c>
      <c r="F2724" t="s">
        <v>20</v>
      </c>
    </row>
    <row r="2725" spans="1:6" x14ac:dyDescent="0.3">
      <c r="A2725" t="s">
        <v>2748</v>
      </c>
      <c r="B2725" s="1">
        <v>46105.835416666669</v>
      </c>
      <c r="C2725" t="s">
        <v>40</v>
      </c>
      <c r="D2725" t="s">
        <v>22</v>
      </c>
      <c r="E2725" t="s">
        <v>16</v>
      </c>
      <c r="F2725" t="s">
        <v>10</v>
      </c>
    </row>
    <row r="2726" spans="1:6" x14ac:dyDescent="0.3">
      <c r="A2726" t="s">
        <v>2749</v>
      </c>
      <c r="B2726" s="1">
        <v>46106.808333333334</v>
      </c>
      <c r="C2726" t="s">
        <v>7</v>
      </c>
      <c r="D2726" t="s">
        <v>22</v>
      </c>
      <c r="E2726" t="s">
        <v>19</v>
      </c>
      <c r="F2726" t="s">
        <v>10</v>
      </c>
    </row>
    <row r="2727" spans="1:6" x14ac:dyDescent="0.3">
      <c r="A2727" t="s">
        <v>2750</v>
      </c>
      <c r="B2727" s="1">
        <v>46089.756944444445</v>
      </c>
      <c r="C2727" t="s">
        <v>7</v>
      </c>
      <c r="D2727" t="s">
        <v>18</v>
      </c>
      <c r="E2727" t="s">
        <v>19</v>
      </c>
      <c r="F2727" t="s">
        <v>10</v>
      </c>
    </row>
    <row r="2728" spans="1:6" x14ac:dyDescent="0.3">
      <c r="A2728" t="s">
        <v>2751</v>
      </c>
      <c r="B2728" s="1">
        <v>46085.09097222222</v>
      </c>
      <c r="C2728" t="s">
        <v>7</v>
      </c>
      <c r="D2728" t="s">
        <v>15</v>
      </c>
      <c r="E2728" t="s">
        <v>19</v>
      </c>
      <c r="F2728" t="s">
        <v>10</v>
      </c>
    </row>
    <row r="2729" spans="1:6" x14ac:dyDescent="0.3">
      <c r="A2729" t="s">
        <v>2752</v>
      </c>
      <c r="B2729" s="1">
        <v>46105.646527777775</v>
      </c>
      <c r="C2729" t="s">
        <v>7</v>
      </c>
      <c r="D2729" t="s">
        <v>15</v>
      </c>
      <c r="E2729" t="s">
        <v>19</v>
      </c>
      <c r="F2729" t="s">
        <v>20</v>
      </c>
    </row>
    <row r="2730" spans="1:6" x14ac:dyDescent="0.3">
      <c r="A2730" t="s">
        <v>2753</v>
      </c>
      <c r="B2730" s="1">
        <v>46097.299305555556</v>
      </c>
      <c r="C2730" t="s">
        <v>47</v>
      </c>
      <c r="D2730" t="s">
        <v>22</v>
      </c>
      <c r="E2730" t="s">
        <v>31</v>
      </c>
      <c r="F2730" t="s">
        <v>20</v>
      </c>
    </row>
    <row r="2731" spans="1:6" x14ac:dyDescent="0.3">
      <c r="A2731" t="s">
        <v>2754</v>
      </c>
      <c r="B2731" s="1">
        <v>46103.440972222219</v>
      </c>
      <c r="C2731" t="s">
        <v>7</v>
      </c>
      <c r="D2731" t="s">
        <v>18</v>
      </c>
      <c r="E2731" t="s">
        <v>19</v>
      </c>
      <c r="F2731" t="s">
        <v>20</v>
      </c>
    </row>
    <row r="2732" spans="1:6" x14ac:dyDescent="0.3">
      <c r="A2732" t="s">
        <v>2755</v>
      </c>
      <c r="B2732" s="1">
        <v>46033.417361111111</v>
      </c>
      <c r="C2732" t="s">
        <v>7</v>
      </c>
      <c r="D2732" t="s">
        <v>15</v>
      </c>
      <c r="E2732" t="s">
        <v>9</v>
      </c>
      <c r="F2732" t="s">
        <v>10</v>
      </c>
    </row>
    <row r="2733" spans="1:6" x14ac:dyDescent="0.3">
      <c r="A2733" t="s">
        <v>2756</v>
      </c>
      <c r="B2733" s="1">
        <v>46108.598611111112</v>
      </c>
      <c r="C2733" t="s">
        <v>7</v>
      </c>
      <c r="D2733" t="s">
        <v>22</v>
      </c>
      <c r="E2733" t="s">
        <v>19</v>
      </c>
      <c r="F2733" t="s">
        <v>20</v>
      </c>
    </row>
    <row r="2734" spans="1:6" x14ac:dyDescent="0.3">
      <c r="A2734" t="s">
        <v>2757</v>
      </c>
      <c r="B2734" s="1">
        <v>46065.950694444444</v>
      </c>
      <c r="C2734" t="s">
        <v>26</v>
      </c>
      <c r="D2734" t="s">
        <v>22</v>
      </c>
      <c r="E2734" t="s">
        <v>9</v>
      </c>
      <c r="F2734" t="s">
        <v>10</v>
      </c>
    </row>
    <row r="2735" spans="1:6" x14ac:dyDescent="0.3">
      <c r="A2735" t="s">
        <v>2758</v>
      </c>
      <c r="B2735" s="1">
        <v>46090.751388888886</v>
      </c>
      <c r="C2735" t="s">
        <v>12</v>
      </c>
      <c r="D2735" t="s">
        <v>22</v>
      </c>
      <c r="E2735" t="s">
        <v>9</v>
      </c>
      <c r="F2735" t="s">
        <v>13</v>
      </c>
    </row>
    <row r="2736" spans="1:6" x14ac:dyDescent="0.3">
      <c r="A2736" t="s">
        <v>2759</v>
      </c>
      <c r="B2736" s="1">
        <v>46082.423611111109</v>
      </c>
      <c r="C2736" t="s">
        <v>40</v>
      </c>
      <c r="D2736" t="s">
        <v>15</v>
      </c>
      <c r="E2736" t="s">
        <v>16</v>
      </c>
      <c r="F2736" t="s">
        <v>20</v>
      </c>
    </row>
    <row r="2737" spans="1:6" x14ac:dyDescent="0.3">
      <c r="A2737" t="s">
        <v>2760</v>
      </c>
      <c r="B2737" s="1">
        <v>46034.783333333333</v>
      </c>
      <c r="C2737" t="s">
        <v>7</v>
      </c>
      <c r="D2737" t="s">
        <v>22</v>
      </c>
      <c r="E2737" t="s">
        <v>19</v>
      </c>
      <c r="F2737" t="s">
        <v>20</v>
      </c>
    </row>
    <row r="2738" spans="1:6" x14ac:dyDescent="0.3">
      <c r="A2738" t="s">
        <v>2761</v>
      </c>
      <c r="B2738" s="1">
        <v>46046.915972222225</v>
      </c>
      <c r="C2738" t="s">
        <v>40</v>
      </c>
      <c r="D2738" t="s">
        <v>22</v>
      </c>
      <c r="E2738" t="s">
        <v>16</v>
      </c>
      <c r="F2738" t="s">
        <v>20</v>
      </c>
    </row>
    <row r="2739" spans="1:6" x14ac:dyDescent="0.3">
      <c r="A2739" t="s">
        <v>2762</v>
      </c>
      <c r="B2739" s="1">
        <v>46087.978472222225</v>
      </c>
      <c r="C2739" t="s">
        <v>7</v>
      </c>
      <c r="D2739" t="s">
        <v>18</v>
      </c>
      <c r="E2739" t="s">
        <v>19</v>
      </c>
      <c r="F2739" t="s">
        <v>20</v>
      </c>
    </row>
    <row r="2740" spans="1:6" x14ac:dyDescent="0.3">
      <c r="A2740" t="s">
        <v>2763</v>
      </c>
      <c r="B2740" s="1">
        <v>46089.341666666667</v>
      </c>
      <c r="C2740" t="s">
        <v>7</v>
      </c>
      <c r="D2740" t="s">
        <v>22</v>
      </c>
      <c r="E2740" t="s">
        <v>19</v>
      </c>
      <c r="F2740" t="s">
        <v>10</v>
      </c>
    </row>
    <row r="2741" spans="1:6" x14ac:dyDescent="0.3">
      <c r="A2741" t="s">
        <v>2764</v>
      </c>
      <c r="B2741" s="1">
        <v>46091.254166666666</v>
      </c>
      <c r="C2741" t="s">
        <v>7</v>
      </c>
      <c r="D2741" t="s">
        <v>22</v>
      </c>
      <c r="E2741" t="s">
        <v>19</v>
      </c>
      <c r="F2741" t="s">
        <v>10</v>
      </c>
    </row>
    <row r="2742" spans="1:6" x14ac:dyDescent="0.3">
      <c r="A2742" t="s">
        <v>2765</v>
      </c>
      <c r="B2742" s="1">
        <v>46109.063194444447</v>
      </c>
      <c r="C2742" t="s">
        <v>7</v>
      </c>
      <c r="D2742" t="s">
        <v>8</v>
      </c>
      <c r="E2742" t="s">
        <v>19</v>
      </c>
      <c r="F2742" t="s">
        <v>20</v>
      </c>
    </row>
    <row r="2743" spans="1:6" x14ac:dyDescent="0.3">
      <c r="A2743" t="s">
        <v>2766</v>
      </c>
      <c r="B2743" s="1">
        <v>46063.040972222225</v>
      </c>
      <c r="C2743" t="s">
        <v>40</v>
      </c>
      <c r="D2743" t="s">
        <v>8</v>
      </c>
      <c r="E2743" t="s">
        <v>16</v>
      </c>
      <c r="F2743" t="s">
        <v>10</v>
      </c>
    </row>
    <row r="2744" spans="1:6" x14ac:dyDescent="0.3">
      <c r="A2744" t="s">
        <v>2767</v>
      </c>
      <c r="B2744" s="1">
        <v>46110.482638888891</v>
      </c>
      <c r="C2744" t="s">
        <v>7</v>
      </c>
      <c r="D2744" t="s">
        <v>8</v>
      </c>
      <c r="E2744" t="s">
        <v>19</v>
      </c>
      <c r="F2744" t="s">
        <v>10</v>
      </c>
    </row>
    <row r="2745" spans="1:6" x14ac:dyDescent="0.3">
      <c r="A2745" t="s">
        <v>2768</v>
      </c>
      <c r="B2745" s="1">
        <v>46044.611111111109</v>
      </c>
      <c r="C2745" t="s">
        <v>47</v>
      </c>
      <c r="D2745" t="s">
        <v>15</v>
      </c>
      <c r="E2745" t="s">
        <v>16</v>
      </c>
      <c r="F2745" t="s">
        <v>20</v>
      </c>
    </row>
    <row r="2746" spans="1:6" x14ac:dyDescent="0.3">
      <c r="A2746" t="s">
        <v>2769</v>
      </c>
      <c r="B2746" s="1">
        <v>46053.40625</v>
      </c>
      <c r="C2746" t="s">
        <v>7</v>
      </c>
      <c r="D2746" t="s">
        <v>22</v>
      </c>
      <c r="E2746" t="s">
        <v>19</v>
      </c>
      <c r="F2746" t="s">
        <v>10</v>
      </c>
    </row>
    <row r="2747" spans="1:6" x14ac:dyDescent="0.3">
      <c r="A2747" t="s">
        <v>2770</v>
      </c>
      <c r="B2747" s="1">
        <v>46087.272222222222</v>
      </c>
      <c r="C2747" t="s">
        <v>12</v>
      </c>
      <c r="D2747" t="s">
        <v>22</v>
      </c>
      <c r="E2747" t="s">
        <v>16</v>
      </c>
      <c r="F2747" t="s">
        <v>33</v>
      </c>
    </row>
    <row r="2748" spans="1:6" x14ac:dyDescent="0.3">
      <c r="A2748" t="s">
        <v>2771</v>
      </c>
      <c r="B2748" s="1">
        <v>46047.443749999999</v>
      </c>
      <c r="C2748" t="s">
        <v>7</v>
      </c>
      <c r="D2748" t="s">
        <v>15</v>
      </c>
      <c r="E2748" t="s">
        <v>19</v>
      </c>
      <c r="F2748" t="s">
        <v>10</v>
      </c>
    </row>
    <row r="2749" spans="1:6" x14ac:dyDescent="0.3">
      <c r="A2749" t="s">
        <v>2772</v>
      </c>
      <c r="B2749" s="1">
        <v>46107.158333333333</v>
      </c>
      <c r="C2749" t="s">
        <v>40</v>
      </c>
      <c r="D2749" t="s">
        <v>8</v>
      </c>
      <c r="E2749" t="s">
        <v>16</v>
      </c>
      <c r="F2749" t="s">
        <v>33</v>
      </c>
    </row>
    <row r="2750" spans="1:6" x14ac:dyDescent="0.3">
      <c r="A2750" t="s">
        <v>2773</v>
      </c>
      <c r="B2750" s="1">
        <v>46030.729861111111</v>
      </c>
      <c r="C2750" t="s">
        <v>40</v>
      </c>
      <c r="D2750" t="s">
        <v>22</v>
      </c>
      <c r="E2750" t="s">
        <v>16</v>
      </c>
      <c r="F2750" t="s">
        <v>20</v>
      </c>
    </row>
    <row r="2751" spans="1:6" x14ac:dyDescent="0.3">
      <c r="A2751" t="s">
        <v>2774</v>
      </c>
      <c r="B2751" s="1">
        <v>46112.602083333331</v>
      </c>
      <c r="C2751" t="s">
        <v>7</v>
      </c>
      <c r="D2751" t="s">
        <v>8</v>
      </c>
      <c r="E2751" t="s">
        <v>31</v>
      </c>
      <c r="F2751" t="s">
        <v>10</v>
      </c>
    </row>
    <row r="2752" spans="1:6" x14ac:dyDescent="0.3">
      <c r="A2752" t="s">
        <v>2775</v>
      </c>
      <c r="B2752" s="1">
        <v>46039.464583333334</v>
      </c>
      <c r="C2752" t="s">
        <v>47</v>
      </c>
      <c r="D2752" t="s">
        <v>18</v>
      </c>
      <c r="E2752" t="s">
        <v>16</v>
      </c>
      <c r="F2752" t="s">
        <v>13</v>
      </c>
    </row>
    <row r="2753" spans="1:6" x14ac:dyDescent="0.3">
      <c r="A2753" t="s">
        <v>2776</v>
      </c>
      <c r="B2753" s="1">
        <v>46075.786111111112</v>
      </c>
      <c r="C2753" t="s">
        <v>7</v>
      </c>
      <c r="D2753" t="s">
        <v>22</v>
      </c>
      <c r="E2753" t="s">
        <v>19</v>
      </c>
      <c r="F2753" t="s">
        <v>10</v>
      </c>
    </row>
    <row r="2754" spans="1:6" x14ac:dyDescent="0.3">
      <c r="A2754" t="s">
        <v>2777</v>
      </c>
      <c r="B2754" s="1">
        <v>46078.648611111108</v>
      </c>
      <c r="C2754" t="s">
        <v>7</v>
      </c>
      <c r="D2754" t="s">
        <v>18</v>
      </c>
      <c r="E2754" t="s">
        <v>19</v>
      </c>
      <c r="F2754" t="s">
        <v>10</v>
      </c>
    </row>
    <row r="2755" spans="1:6" x14ac:dyDescent="0.3">
      <c r="A2755" t="s">
        <v>2778</v>
      </c>
      <c r="B2755" s="1">
        <v>46104.17291666667</v>
      </c>
      <c r="C2755" t="s">
        <v>12</v>
      </c>
      <c r="D2755" t="s">
        <v>18</v>
      </c>
      <c r="E2755" t="s">
        <v>31</v>
      </c>
      <c r="F2755" t="s">
        <v>10</v>
      </c>
    </row>
    <row r="2756" spans="1:6" x14ac:dyDescent="0.3">
      <c r="A2756" t="s">
        <v>2779</v>
      </c>
      <c r="B2756" s="1">
        <v>46062.543749999997</v>
      </c>
      <c r="C2756" t="s">
        <v>40</v>
      </c>
      <c r="D2756" t="s">
        <v>8</v>
      </c>
      <c r="E2756" t="s">
        <v>16</v>
      </c>
      <c r="F2756" t="s">
        <v>20</v>
      </c>
    </row>
    <row r="2757" spans="1:6" x14ac:dyDescent="0.3">
      <c r="A2757" t="s">
        <v>2780</v>
      </c>
      <c r="B2757" s="1">
        <v>46083.320833333331</v>
      </c>
      <c r="C2757" t="s">
        <v>12</v>
      </c>
      <c r="D2757" t="s">
        <v>8</v>
      </c>
      <c r="E2757" t="s">
        <v>31</v>
      </c>
      <c r="F2757" t="s">
        <v>13</v>
      </c>
    </row>
    <row r="2758" spans="1:6" x14ac:dyDescent="0.3">
      <c r="A2758" t="s">
        <v>2781</v>
      </c>
      <c r="B2758" s="1">
        <v>46106.561111111114</v>
      </c>
      <c r="C2758" t="s">
        <v>7</v>
      </c>
      <c r="D2758" t="s">
        <v>8</v>
      </c>
      <c r="E2758" t="s">
        <v>19</v>
      </c>
      <c r="F2758" t="s">
        <v>10</v>
      </c>
    </row>
    <row r="2759" spans="1:6" x14ac:dyDescent="0.3">
      <c r="A2759" t="s">
        <v>2782</v>
      </c>
      <c r="B2759" s="1">
        <v>46083.339583333334</v>
      </c>
      <c r="C2759" t="s">
        <v>7</v>
      </c>
      <c r="D2759" t="s">
        <v>8</v>
      </c>
      <c r="E2759" t="s">
        <v>19</v>
      </c>
      <c r="F2759" t="s">
        <v>20</v>
      </c>
    </row>
    <row r="2760" spans="1:6" x14ac:dyDescent="0.3">
      <c r="A2760" t="s">
        <v>2783</v>
      </c>
      <c r="B2760" s="1">
        <v>46035.05972222222</v>
      </c>
      <c r="C2760" t="s">
        <v>40</v>
      </c>
      <c r="D2760" t="s">
        <v>15</v>
      </c>
      <c r="E2760" t="s">
        <v>16</v>
      </c>
      <c r="F2760" t="s">
        <v>13</v>
      </c>
    </row>
    <row r="2761" spans="1:6" x14ac:dyDescent="0.3">
      <c r="A2761" t="s">
        <v>2784</v>
      </c>
      <c r="B2761" s="1">
        <v>46076.805555555555</v>
      </c>
      <c r="C2761" t="s">
        <v>40</v>
      </c>
      <c r="D2761" t="s">
        <v>8</v>
      </c>
      <c r="E2761" t="s">
        <v>16</v>
      </c>
      <c r="F2761" t="s">
        <v>10</v>
      </c>
    </row>
    <row r="2762" spans="1:6" x14ac:dyDescent="0.3">
      <c r="A2762" t="s">
        <v>2785</v>
      </c>
      <c r="B2762" s="1">
        <v>46081.57708333333</v>
      </c>
      <c r="C2762" t="s">
        <v>26</v>
      </c>
      <c r="D2762" t="s">
        <v>22</v>
      </c>
      <c r="E2762" t="s">
        <v>9</v>
      </c>
      <c r="F2762" t="s">
        <v>10</v>
      </c>
    </row>
    <row r="2763" spans="1:6" x14ac:dyDescent="0.3">
      <c r="A2763" t="s">
        <v>2786</v>
      </c>
      <c r="B2763" s="1">
        <v>46084.984027777777</v>
      </c>
      <c r="C2763" t="s">
        <v>35</v>
      </c>
      <c r="D2763" t="s">
        <v>15</v>
      </c>
      <c r="E2763" t="s">
        <v>16</v>
      </c>
      <c r="F2763" t="s">
        <v>20</v>
      </c>
    </row>
    <row r="2764" spans="1:6" x14ac:dyDescent="0.3">
      <c r="A2764" t="s">
        <v>2787</v>
      </c>
      <c r="B2764" s="1">
        <v>46088.519444444442</v>
      </c>
      <c r="C2764" t="s">
        <v>40</v>
      </c>
      <c r="D2764" t="s">
        <v>22</v>
      </c>
      <c r="E2764" t="s">
        <v>16</v>
      </c>
      <c r="F2764" t="s">
        <v>20</v>
      </c>
    </row>
    <row r="2765" spans="1:6" x14ac:dyDescent="0.3">
      <c r="A2765" t="s">
        <v>2788</v>
      </c>
      <c r="B2765" s="1">
        <v>46085.599305555559</v>
      </c>
      <c r="C2765" t="s">
        <v>7</v>
      </c>
      <c r="D2765" t="s">
        <v>8</v>
      </c>
      <c r="E2765" t="s">
        <v>19</v>
      </c>
      <c r="F2765" t="s">
        <v>20</v>
      </c>
    </row>
    <row r="2766" spans="1:6" x14ac:dyDescent="0.3">
      <c r="A2766" t="s">
        <v>2789</v>
      </c>
      <c r="B2766" s="1">
        <v>46107.849305555559</v>
      </c>
      <c r="C2766" t="s">
        <v>7</v>
      </c>
      <c r="D2766" t="s">
        <v>15</v>
      </c>
      <c r="E2766" t="s">
        <v>19</v>
      </c>
      <c r="F2766" t="s">
        <v>13</v>
      </c>
    </row>
    <row r="2767" spans="1:6" x14ac:dyDescent="0.3">
      <c r="A2767" t="s">
        <v>2790</v>
      </c>
      <c r="B2767" s="1">
        <v>46082.508333333331</v>
      </c>
      <c r="C2767" t="s">
        <v>40</v>
      </c>
      <c r="D2767" t="s">
        <v>15</v>
      </c>
      <c r="E2767" t="s">
        <v>16</v>
      </c>
      <c r="F2767" t="s">
        <v>33</v>
      </c>
    </row>
    <row r="2768" spans="1:6" x14ac:dyDescent="0.3">
      <c r="A2768" t="s">
        <v>2791</v>
      </c>
      <c r="B2768" s="1">
        <v>46069.011111111111</v>
      </c>
      <c r="C2768" t="s">
        <v>7</v>
      </c>
      <c r="D2768" t="s">
        <v>15</v>
      </c>
      <c r="E2768" t="s">
        <v>19</v>
      </c>
      <c r="F2768" t="s">
        <v>10</v>
      </c>
    </row>
    <row r="2769" spans="1:6" x14ac:dyDescent="0.3">
      <c r="A2769" t="s">
        <v>2792</v>
      </c>
      <c r="B2769" s="1">
        <v>46085.309027777781</v>
      </c>
      <c r="C2769" t="s">
        <v>7</v>
      </c>
      <c r="D2769" t="s">
        <v>22</v>
      </c>
      <c r="E2769" t="s">
        <v>19</v>
      </c>
      <c r="F2769" t="s">
        <v>20</v>
      </c>
    </row>
    <row r="2770" spans="1:6" x14ac:dyDescent="0.3">
      <c r="A2770" t="s">
        <v>2793</v>
      </c>
      <c r="B2770" s="1">
        <v>46094.029861111114</v>
      </c>
      <c r="C2770" t="s">
        <v>47</v>
      </c>
      <c r="D2770" t="s">
        <v>8</v>
      </c>
      <c r="E2770" t="s">
        <v>9</v>
      </c>
      <c r="F2770" t="s">
        <v>13</v>
      </c>
    </row>
    <row r="2771" spans="1:6" x14ac:dyDescent="0.3">
      <c r="A2771" t="s">
        <v>2794</v>
      </c>
      <c r="B2771" s="1">
        <v>46068.973611111112</v>
      </c>
      <c r="C2771" t="s">
        <v>7</v>
      </c>
      <c r="D2771" t="s">
        <v>22</v>
      </c>
      <c r="E2771" t="s">
        <v>19</v>
      </c>
      <c r="F2771" t="s">
        <v>10</v>
      </c>
    </row>
    <row r="2772" spans="1:6" x14ac:dyDescent="0.3">
      <c r="A2772" t="s">
        <v>2795</v>
      </c>
      <c r="B2772" s="1">
        <v>46065.848611111112</v>
      </c>
      <c r="C2772" t="s">
        <v>35</v>
      </c>
      <c r="D2772" t="s">
        <v>22</v>
      </c>
      <c r="E2772" t="s">
        <v>19</v>
      </c>
      <c r="F2772" t="s">
        <v>10</v>
      </c>
    </row>
    <row r="2773" spans="1:6" x14ac:dyDescent="0.3">
      <c r="A2773" t="s">
        <v>2796</v>
      </c>
      <c r="B2773" s="1">
        <v>46070.239583333336</v>
      </c>
      <c r="C2773" t="s">
        <v>7</v>
      </c>
      <c r="D2773" t="s">
        <v>22</v>
      </c>
      <c r="E2773" t="s">
        <v>19</v>
      </c>
      <c r="F2773" t="s">
        <v>10</v>
      </c>
    </row>
    <row r="2774" spans="1:6" x14ac:dyDescent="0.3">
      <c r="A2774" t="s">
        <v>2797</v>
      </c>
      <c r="B2774" s="1">
        <v>46068.295138888891</v>
      </c>
      <c r="C2774" t="s">
        <v>7</v>
      </c>
      <c r="D2774" t="s">
        <v>15</v>
      </c>
      <c r="E2774" t="s">
        <v>19</v>
      </c>
      <c r="F2774" t="s">
        <v>33</v>
      </c>
    </row>
    <row r="2775" spans="1:6" x14ac:dyDescent="0.3">
      <c r="A2775" t="s">
        <v>2798</v>
      </c>
      <c r="B2775" s="1">
        <v>46078.990972222222</v>
      </c>
      <c r="C2775" t="s">
        <v>7</v>
      </c>
      <c r="D2775" t="s">
        <v>15</v>
      </c>
      <c r="E2775" t="s">
        <v>19</v>
      </c>
      <c r="F2775" t="s">
        <v>20</v>
      </c>
    </row>
    <row r="2776" spans="1:6" x14ac:dyDescent="0.3">
      <c r="A2776" t="s">
        <v>2799</v>
      </c>
      <c r="B2776" s="1">
        <v>46061.543055555558</v>
      </c>
      <c r="C2776" t="s">
        <v>7</v>
      </c>
      <c r="D2776" t="s">
        <v>18</v>
      </c>
      <c r="E2776" t="s">
        <v>19</v>
      </c>
      <c r="F2776" t="s">
        <v>13</v>
      </c>
    </row>
    <row r="2777" spans="1:6" x14ac:dyDescent="0.3">
      <c r="A2777" t="s">
        <v>2800</v>
      </c>
      <c r="B2777" s="1">
        <v>46065.559027777781</v>
      </c>
      <c r="C2777" t="s">
        <v>7</v>
      </c>
      <c r="D2777" t="s">
        <v>22</v>
      </c>
      <c r="E2777" t="s">
        <v>19</v>
      </c>
      <c r="F2777" t="s">
        <v>10</v>
      </c>
    </row>
    <row r="2778" spans="1:6" x14ac:dyDescent="0.3">
      <c r="A2778" t="s">
        <v>2801</v>
      </c>
      <c r="B2778" s="1">
        <v>46073.5625</v>
      </c>
      <c r="C2778" t="s">
        <v>12</v>
      </c>
      <c r="D2778" t="s">
        <v>8</v>
      </c>
      <c r="E2778" t="s">
        <v>19</v>
      </c>
      <c r="F2778" t="s">
        <v>33</v>
      </c>
    </row>
    <row r="2779" spans="1:6" x14ac:dyDescent="0.3">
      <c r="A2779" t="s">
        <v>2802</v>
      </c>
      <c r="B2779" s="1">
        <v>46111.256944444445</v>
      </c>
      <c r="C2779" t="s">
        <v>7</v>
      </c>
      <c r="D2779" t="s">
        <v>8</v>
      </c>
      <c r="E2779" t="s">
        <v>19</v>
      </c>
      <c r="F2779" t="s">
        <v>10</v>
      </c>
    </row>
    <row r="2780" spans="1:6" x14ac:dyDescent="0.3">
      <c r="A2780" t="s">
        <v>2803</v>
      </c>
      <c r="B2780" s="1">
        <v>46023.39166666667</v>
      </c>
      <c r="C2780" t="s">
        <v>7</v>
      </c>
      <c r="D2780" t="s">
        <v>18</v>
      </c>
      <c r="E2780" t="s">
        <v>19</v>
      </c>
      <c r="F2780" t="s">
        <v>10</v>
      </c>
    </row>
    <row r="2781" spans="1:6" x14ac:dyDescent="0.3">
      <c r="A2781" t="s">
        <v>2804</v>
      </c>
      <c r="B2781" s="1">
        <v>46105.504861111112</v>
      </c>
      <c r="C2781" t="s">
        <v>40</v>
      </c>
      <c r="D2781" t="s">
        <v>22</v>
      </c>
      <c r="E2781" t="s">
        <v>16</v>
      </c>
      <c r="F2781" t="s">
        <v>20</v>
      </c>
    </row>
    <row r="2782" spans="1:6" x14ac:dyDescent="0.3">
      <c r="A2782" t="s">
        <v>2805</v>
      </c>
      <c r="B2782" s="1">
        <v>46084.352083333331</v>
      </c>
      <c r="C2782" t="s">
        <v>35</v>
      </c>
      <c r="D2782" t="s">
        <v>22</v>
      </c>
      <c r="E2782" t="s">
        <v>31</v>
      </c>
      <c r="F2782" t="s">
        <v>20</v>
      </c>
    </row>
    <row r="2783" spans="1:6" x14ac:dyDescent="0.3">
      <c r="A2783" t="s">
        <v>2806</v>
      </c>
      <c r="B2783" s="1">
        <v>46068.777777777781</v>
      </c>
      <c r="C2783" t="s">
        <v>7</v>
      </c>
      <c r="D2783" t="s">
        <v>8</v>
      </c>
      <c r="E2783" t="s">
        <v>19</v>
      </c>
      <c r="F2783" t="s">
        <v>20</v>
      </c>
    </row>
    <row r="2784" spans="1:6" x14ac:dyDescent="0.3">
      <c r="A2784" t="s">
        <v>2807</v>
      </c>
      <c r="B2784" s="1">
        <v>46065.493750000001</v>
      </c>
      <c r="C2784" t="s">
        <v>26</v>
      </c>
      <c r="D2784" t="s">
        <v>22</v>
      </c>
      <c r="E2784" t="s">
        <v>19</v>
      </c>
      <c r="F2784" t="s">
        <v>10</v>
      </c>
    </row>
    <row r="2785" spans="1:6" x14ac:dyDescent="0.3">
      <c r="A2785" t="s">
        <v>2808</v>
      </c>
      <c r="B2785" s="1">
        <v>46055.910416666666</v>
      </c>
      <c r="C2785" t="s">
        <v>40</v>
      </c>
      <c r="D2785" t="s">
        <v>15</v>
      </c>
      <c r="E2785" t="s">
        <v>16</v>
      </c>
      <c r="F2785" t="s">
        <v>10</v>
      </c>
    </row>
    <row r="2786" spans="1:6" x14ac:dyDescent="0.3">
      <c r="A2786" t="s">
        <v>2809</v>
      </c>
      <c r="B2786" s="1">
        <v>46035.738194444442</v>
      </c>
      <c r="C2786" t="s">
        <v>7</v>
      </c>
      <c r="D2786" t="s">
        <v>22</v>
      </c>
      <c r="E2786" t="s">
        <v>19</v>
      </c>
      <c r="F2786" t="s">
        <v>20</v>
      </c>
    </row>
    <row r="2787" spans="1:6" x14ac:dyDescent="0.3">
      <c r="A2787" t="s">
        <v>2810</v>
      </c>
      <c r="B2787" s="1">
        <v>46067</v>
      </c>
      <c r="C2787" t="s">
        <v>7</v>
      </c>
      <c r="D2787" t="s">
        <v>22</v>
      </c>
      <c r="E2787" t="s">
        <v>9</v>
      </c>
      <c r="F2787" t="s">
        <v>13</v>
      </c>
    </row>
    <row r="2788" spans="1:6" x14ac:dyDescent="0.3">
      <c r="A2788" t="s">
        <v>2811</v>
      </c>
      <c r="B2788" s="1">
        <v>46054.076388888891</v>
      </c>
      <c r="C2788" t="s">
        <v>7</v>
      </c>
      <c r="D2788" t="s">
        <v>8</v>
      </c>
      <c r="E2788" t="s">
        <v>19</v>
      </c>
      <c r="F2788" t="s">
        <v>33</v>
      </c>
    </row>
    <row r="2789" spans="1:6" x14ac:dyDescent="0.3">
      <c r="A2789" t="s">
        <v>2812</v>
      </c>
      <c r="B2789" s="1">
        <v>46079.905555555553</v>
      </c>
      <c r="C2789" t="s">
        <v>7</v>
      </c>
      <c r="D2789" t="s">
        <v>18</v>
      </c>
      <c r="E2789" t="s">
        <v>19</v>
      </c>
      <c r="F2789" t="s">
        <v>20</v>
      </c>
    </row>
    <row r="2790" spans="1:6" x14ac:dyDescent="0.3">
      <c r="A2790" t="s">
        <v>2813</v>
      </c>
      <c r="B2790" s="1">
        <v>46072.453472222223</v>
      </c>
      <c r="C2790" t="s">
        <v>7</v>
      </c>
      <c r="D2790" t="s">
        <v>15</v>
      </c>
      <c r="E2790" t="s">
        <v>31</v>
      </c>
      <c r="F2790" t="s">
        <v>53</v>
      </c>
    </row>
    <row r="2791" spans="1:6" x14ac:dyDescent="0.3">
      <c r="A2791" t="s">
        <v>2814</v>
      </c>
      <c r="B2791" s="1">
        <v>46043.448611111111</v>
      </c>
      <c r="C2791" t="s">
        <v>26</v>
      </c>
      <c r="D2791" t="s">
        <v>15</v>
      </c>
      <c r="E2791" t="s">
        <v>9</v>
      </c>
      <c r="F2791" t="s">
        <v>10</v>
      </c>
    </row>
    <row r="2792" spans="1:6" x14ac:dyDescent="0.3">
      <c r="A2792" t="s">
        <v>2815</v>
      </c>
      <c r="B2792" s="1">
        <v>46040.209027777775</v>
      </c>
      <c r="C2792" t="s">
        <v>12</v>
      </c>
      <c r="D2792" t="s">
        <v>15</v>
      </c>
      <c r="E2792" t="s">
        <v>16</v>
      </c>
      <c r="F2792" t="s">
        <v>33</v>
      </c>
    </row>
    <row r="2793" spans="1:6" x14ac:dyDescent="0.3">
      <c r="A2793" t="s">
        <v>2816</v>
      </c>
      <c r="B2793" s="1">
        <v>46082.414583333331</v>
      </c>
      <c r="C2793" t="s">
        <v>12</v>
      </c>
      <c r="D2793" t="s">
        <v>15</v>
      </c>
      <c r="E2793" t="s">
        <v>31</v>
      </c>
      <c r="F2793" t="s">
        <v>10</v>
      </c>
    </row>
    <row r="2794" spans="1:6" x14ac:dyDescent="0.3">
      <c r="A2794" t="s">
        <v>2817</v>
      </c>
      <c r="B2794" s="1">
        <v>46058.631944444445</v>
      </c>
      <c r="C2794" t="s">
        <v>35</v>
      </c>
      <c r="D2794" t="s">
        <v>15</v>
      </c>
      <c r="E2794" t="s">
        <v>16</v>
      </c>
      <c r="F2794" t="s">
        <v>20</v>
      </c>
    </row>
    <row r="2795" spans="1:6" x14ac:dyDescent="0.3">
      <c r="A2795" t="s">
        <v>2818</v>
      </c>
      <c r="B2795" s="1">
        <v>46023.351388888892</v>
      </c>
      <c r="C2795" t="s">
        <v>12</v>
      </c>
      <c r="D2795" t="s">
        <v>8</v>
      </c>
      <c r="E2795" t="s">
        <v>9</v>
      </c>
      <c r="F2795" t="s">
        <v>33</v>
      </c>
    </row>
    <row r="2796" spans="1:6" x14ac:dyDescent="0.3">
      <c r="A2796" t="s">
        <v>2819</v>
      </c>
      <c r="B2796" s="1">
        <v>46054.146527777775</v>
      </c>
      <c r="C2796" t="s">
        <v>7</v>
      </c>
      <c r="D2796" t="s">
        <v>18</v>
      </c>
      <c r="E2796" t="s">
        <v>19</v>
      </c>
      <c r="F2796" t="s">
        <v>53</v>
      </c>
    </row>
    <row r="2797" spans="1:6" x14ac:dyDescent="0.3">
      <c r="A2797" t="s">
        <v>2820</v>
      </c>
      <c r="B2797" s="1">
        <v>46077.703472222223</v>
      </c>
      <c r="C2797" t="s">
        <v>26</v>
      </c>
      <c r="D2797" t="s">
        <v>15</v>
      </c>
      <c r="E2797" t="s">
        <v>9</v>
      </c>
      <c r="F2797" t="s">
        <v>10</v>
      </c>
    </row>
    <row r="2798" spans="1:6" x14ac:dyDescent="0.3">
      <c r="A2798" t="s">
        <v>2821</v>
      </c>
      <c r="B2798" s="1">
        <v>46053.715277777781</v>
      </c>
      <c r="C2798" t="s">
        <v>7</v>
      </c>
      <c r="D2798" t="s">
        <v>8</v>
      </c>
      <c r="E2798" t="s">
        <v>19</v>
      </c>
      <c r="F2798" t="s">
        <v>53</v>
      </c>
    </row>
    <row r="2799" spans="1:6" x14ac:dyDescent="0.3">
      <c r="A2799" t="s">
        <v>2822</v>
      </c>
      <c r="B2799" s="1">
        <v>46083.359722222223</v>
      </c>
      <c r="C2799" t="s">
        <v>47</v>
      </c>
      <c r="D2799" t="s">
        <v>15</v>
      </c>
      <c r="E2799" t="s">
        <v>31</v>
      </c>
      <c r="F2799" t="s">
        <v>10</v>
      </c>
    </row>
    <row r="2800" spans="1:6" x14ac:dyDescent="0.3">
      <c r="A2800" t="s">
        <v>2823</v>
      </c>
      <c r="B2800" s="1">
        <v>46069.113194444442</v>
      </c>
      <c r="C2800" t="s">
        <v>7</v>
      </c>
      <c r="D2800" t="s">
        <v>18</v>
      </c>
      <c r="E2800" t="s">
        <v>19</v>
      </c>
      <c r="F2800" t="s">
        <v>20</v>
      </c>
    </row>
    <row r="2801" spans="1:6" x14ac:dyDescent="0.3">
      <c r="A2801" t="s">
        <v>2824</v>
      </c>
      <c r="B2801" s="1">
        <v>46073.521527777775</v>
      </c>
      <c r="C2801" t="s">
        <v>7</v>
      </c>
      <c r="D2801" t="s">
        <v>8</v>
      </c>
      <c r="E2801" t="s">
        <v>19</v>
      </c>
      <c r="F2801" t="s">
        <v>13</v>
      </c>
    </row>
    <row r="2802" spans="1:6" x14ac:dyDescent="0.3">
      <c r="A2802" t="s">
        <v>2825</v>
      </c>
      <c r="B2802" s="1">
        <v>46049.753472222219</v>
      </c>
      <c r="C2802" t="s">
        <v>7</v>
      </c>
      <c r="D2802" t="s">
        <v>15</v>
      </c>
      <c r="E2802" t="s">
        <v>19</v>
      </c>
      <c r="F2802" t="s">
        <v>33</v>
      </c>
    </row>
    <row r="2803" spans="1:6" x14ac:dyDescent="0.3">
      <c r="A2803" t="s">
        <v>2826</v>
      </c>
      <c r="B2803" s="1">
        <v>46091.322916666664</v>
      </c>
      <c r="C2803" t="s">
        <v>7</v>
      </c>
      <c r="D2803" t="s">
        <v>8</v>
      </c>
      <c r="E2803" t="s">
        <v>19</v>
      </c>
      <c r="F2803" t="s">
        <v>13</v>
      </c>
    </row>
    <row r="2804" spans="1:6" x14ac:dyDescent="0.3">
      <c r="A2804" t="s">
        <v>2827</v>
      </c>
      <c r="B2804" s="1">
        <v>46025.092361111114</v>
      </c>
      <c r="C2804" t="s">
        <v>7</v>
      </c>
      <c r="D2804" t="s">
        <v>18</v>
      </c>
      <c r="E2804" t="s">
        <v>19</v>
      </c>
      <c r="F2804" t="s">
        <v>10</v>
      </c>
    </row>
    <row r="2805" spans="1:6" x14ac:dyDescent="0.3">
      <c r="A2805" t="s">
        <v>2828</v>
      </c>
      <c r="B2805" s="1">
        <v>46029.92291666667</v>
      </c>
      <c r="C2805" t="s">
        <v>7</v>
      </c>
      <c r="D2805" t="s">
        <v>15</v>
      </c>
      <c r="E2805" t="s">
        <v>19</v>
      </c>
      <c r="F2805" t="s">
        <v>10</v>
      </c>
    </row>
    <row r="2806" spans="1:6" x14ac:dyDescent="0.3">
      <c r="A2806" t="s">
        <v>2829</v>
      </c>
      <c r="B2806" s="1">
        <v>46077.927777777775</v>
      </c>
      <c r="C2806" t="s">
        <v>12</v>
      </c>
      <c r="D2806" t="s">
        <v>22</v>
      </c>
      <c r="E2806" t="s">
        <v>31</v>
      </c>
      <c r="F2806" t="s">
        <v>10</v>
      </c>
    </row>
    <row r="2807" spans="1:6" x14ac:dyDescent="0.3">
      <c r="A2807" t="s">
        <v>2830</v>
      </c>
      <c r="B2807" s="1">
        <v>46111.482638888891</v>
      </c>
      <c r="C2807" t="s">
        <v>12</v>
      </c>
      <c r="D2807" t="s">
        <v>8</v>
      </c>
      <c r="E2807" t="s">
        <v>19</v>
      </c>
      <c r="F2807" t="s">
        <v>13</v>
      </c>
    </row>
    <row r="2808" spans="1:6" x14ac:dyDescent="0.3">
      <c r="A2808" t="s">
        <v>2831</v>
      </c>
      <c r="B2808" s="1">
        <v>46026.640277777777</v>
      </c>
      <c r="C2808" t="s">
        <v>26</v>
      </c>
      <c r="D2808" t="s">
        <v>15</v>
      </c>
      <c r="E2808" t="s">
        <v>9</v>
      </c>
      <c r="F2808" t="s">
        <v>33</v>
      </c>
    </row>
    <row r="2809" spans="1:6" x14ac:dyDescent="0.3">
      <c r="A2809" t="s">
        <v>2832</v>
      </c>
      <c r="B2809" s="1">
        <v>46083.57916666667</v>
      </c>
      <c r="C2809" t="s">
        <v>35</v>
      </c>
      <c r="D2809" t="s">
        <v>8</v>
      </c>
      <c r="E2809" t="s">
        <v>16</v>
      </c>
      <c r="F2809" t="s">
        <v>10</v>
      </c>
    </row>
    <row r="2810" spans="1:6" x14ac:dyDescent="0.3">
      <c r="A2810" t="s">
        <v>2833</v>
      </c>
      <c r="B2810" s="1">
        <v>46065.375</v>
      </c>
      <c r="C2810" t="s">
        <v>26</v>
      </c>
      <c r="D2810" t="s">
        <v>18</v>
      </c>
      <c r="E2810" t="s">
        <v>16</v>
      </c>
      <c r="F2810" t="s">
        <v>10</v>
      </c>
    </row>
    <row r="2811" spans="1:6" x14ac:dyDescent="0.3">
      <c r="A2811" t="s">
        <v>2834</v>
      </c>
      <c r="B2811" s="1">
        <v>46112.38958333333</v>
      </c>
      <c r="C2811" t="s">
        <v>35</v>
      </c>
      <c r="D2811" t="s">
        <v>15</v>
      </c>
      <c r="E2811" t="s">
        <v>16</v>
      </c>
      <c r="F2811" t="s">
        <v>20</v>
      </c>
    </row>
    <row r="2812" spans="1:6" x14ac:dyDescent="0.3">
      <c r="A2812" t="s">
        <v>2835</v>
      </c>
      <c r="B2812" s="1">
        <v>46023.18472222222</v>
      </c>
      <c r="C2812" t="s">
        <v>7</v>
      </c>
      <c r="D2812" t="s">
        <v>15</v>
      </c>
      <c r="E2812" t="s">
        <v>16</v>
      </c>
      <c r="F2812" t="s">
        <v>20</v>
      </c>
    </row>
    <row r="2813" spans="1:6" x14ac:dyDescent="0.3">
      <c r="A2813" t="s">
        <v>2836</v>
      </c>
      <c r="B2813" s="1">
        <v>46061.882638888892</v>
      </c>
      <c r="C2813" t="s">
        <v>40</v>
      </c>
      <c r="D2813" t="s">
        <v>22</v>
      </c>
      <c r="E2813" t="s">
        <v>16</v>
      </c>
      <c r="F2813" t="s">
        <v>10</v>
      </c>
    </row>
    <row r="2814" spans="1:6" x14ac:dyDescent="0.3">
      <c r="A2814" t="s">
        <v>2837</v>
      </c>
      <c r="B2814" s="1">
        <v>46076.524305555555</v>
      </c>
      <c r="C2814" t="s">
        <v>47</v>
      </c>
      <c r="D2814" t="s">
        <v>8</v>
      </c>
      <c r="E2814" t="s">
        <v>16</v>
      </c>
      <c r="F2814" t="s">
        <v>10</v>
      </c>
    </row>
    <row r="2815" spans="1:6" x14ac:dyDescent="0.3">
      <c r="A2815" t="s">
        <v>2838</v>
      </c>
      <c r="B2815" s="1">
        <v>46103.304861111108</v>
      </c>
      <c r="C2815" t="s">
        <v>7</v>
      </c>
      <c r="D2815" t="s">
        <v>15</v>
      </c>
      <c r="E2815" t="s">
        <v>19</v>
      </c>
      <c r="F2815" t="s">
        <v>33</v>
      </c>
    </row>
    <row r="2816" spans="1:6" x14ac:dyDescent="0.3">
      <c r="A2816" t="s">
        <v>2839</v>
      </c>
      <c r="B2816" s="1">
        <v>46023.643750000003</v>
      </c>
      <c r="C2816" t="s">
        <v>12</v>
      </c>
      <c r="D2816" t="s">
        <v>22</v>
      </c>
      <c r="E2816" t="s">
        <v>16</v>
      </c>
      <c r="F2816" t="s">
        <v>10</v>
      </c>
    </row>
    <row r="2817" spans="1:6" x14ac:dyDescent="0.3">
      <c r="A2817" t="s">
        <v>2840</v>
      </c>
      <c r="B2817" s="1">
        <v>46080.748611111114</v>
      </c>
      <c r="C2817" t="s">
        <v>12</v>
      </c>
      <c r="D2817" t="s">
        <v>22</v>
      </c>
      <c r="E2817" t="s">
        <v>19</v>
      </c>
      <c r="F2817" t="s">
        <v>13</v>
      </c>
    </row>
    <row r="2818" spans="1:6" x14ac:dyDescent="0.3">
      <c r="A2818" t="s">
        <v>2841</v>
      </c>
      <c r="B2818" s="1">
        <v>46091.604861111111</v>
      </c>
      <c r="C2818" t="s">
        <v>40</v>
      </c>
      <c r="D2818" t="s">
        <v>8</v>
      </c>
      <c r="E2818" t="s">
        <v>16</v>
      </c>
      <c r="F2818" t="s">
        <v>10</v>
      </c>
    </row>
    <row r="2819" spans="1:6" x14ac:dyDescent="0.3">
      <c r="A2819" t="s">
        <v>2842</v>
      </c>
      <c r="B2819" s="1">
        <v>46056.981249999997</v>
      </c>
      <c r="C2819" t="s">
        <v>40</v>
      </c>
      <c r="D2819" t="s">
        <v>18</v>
      </c>
      <c r="E2819" t="s">
        <v>16</v>
      </c>
      <c r="F2819" t="s">
        <v>13</v>
      </c>
    </row>
    <row r="2820" spans="1:6" x14ac:dyDescent="0.3">
      <c r="A2820" t="s">
        <v>2843</v>
      </c>
      <c r="B2820" s="1">
        <v>46067.897916666669</v>
      </c>
      <c r="C2820" t="s">
        <v>7</v>
      </c>
      <c r="D2820" t="s">
        <v>18</v>
      </c>
      <c r="E2820" t="s">
        <v>19</v>
      </c>
      <c r="F2820" t="s">
        <v>10</v>
      </c>
    </row>
    <row r="2821" spans="1:6" x14ac:dyDescent="0.3">
      <c r="A2821" t="s">
        <v>2844</v>
      </c>
      <c r="B2821" s="1">
        <v>46109.063888888886</v>
      </c>
      <c r="C2821" t="s">
        <v>7</v>
      </c>
      <c r="D2821" t="s">
        <v>18</v>
      </c>
      <c r="E2821" t="s">
        <v>19</v>
      </c>
      <c r="F2821" t="s">
        <v>10</v>
      </c>
    </row>
    <row r="2822" spans="1:6" x14ac:dyDescent="0.3">
      <c r="A2822" t="s">
        <v>2845</v>
      </c>
      <c r="B2822" s="1">
        <v>46106.492361111108</v>
      </c>
      <c r="C2822" t="s">
        <v>7</v>
      </c>
      <c r="D2822" t="s">
        <v>22</v>
      </c>
      <c r="E2822" t="s">
        <v>19</v>
      </c>
      <c r="F2822" t="s">
        <v>13</v>
      </c>
    </row>
    <row r="2823" spans="1:6" x14ac:dyDescent="0.3">
      <c r="A2823" t="s">
        <v>2846</v>
      </c>
      <c r="B2823" s="1">
        <v>46101.761805555558</v>
      </c>
      <c r="C2823" t="s">
        <v>26</v>
      </c>
      <c r="D2823" t="s">
        <v>22</v>
      </c>
      <c r="E2823" t="s">
        <v>9</v>
      </c>
      <c r="F2823" t="s">
        <v>20</v>
      </c>
    </row>
    <row r="2824" spans="1:6" x14ac:dyDescent="0.3">
      <c r="A2824" t="s">
        <v>2847</v>
      </c>
      <c r="B2824" s="1">
        <v>46055.427777777775</v>
      </c>
      <c r="C2824" t="s">
        <v>7</v>
      </c>
      <c r="D2824" t="s">
        <v>8</v>
      </c>
      <c r="E2824" t="s">
        <v>19</v>
      </c>
      <c r="F2824" t="s">
        <v>10</v>
      </c>
    </row>
    <row r="2825" spans="1:6" x14ac:dyDescent="0.3">
      <c r="A2825" t="s">
        <v>2848</v>
      </c>
      <c r="B2825" s="1">
        <v>46067.449305555558</v>
      </c>
      <c r="C2825" t="s">
        <v>7</v>
      </c>
      <c r="D2825" t="s">
        <v>15</v>
      </c>
      <c r="E2825" t="s">
        <v>19</v>
      </c>
      <c r="F2825" t="s">
        <v>10</v>
      </c>
    </row>
    <row r="2826" spans="1:6" x14ac:dyDescent="0.3">
      <c r="A2826" t="s">
        <v>2849</v>
      </c>
      <c r="B2826" s="1">
        <v>46045.570833333331</v>
      </c>
      <c r="C2826" t="s">
        <v>7</v>
      </c>
      <c r="D2826" t="s">
        <v>8</v>
      </c>
      <c r="E2826" t="s">
        <v>19</v>
      </c>
      <c r="F2826" t="s">
        <v>13</v>
      </c>
    </row>
    <row r="2827" spans="1:6" x14ac:dyDescent="0.3">
      <c r="A2827" t="s">
        <v>2850</v>
      </c>
      <c r="B2827" s="1">
        <v>46089.484722222223</v>
      </c>
      <c r="C2827" t="s">
        <v>7</v>
      </c>
      <c r="D2827" t="s">
        <v>15</v>
      </c>
      <c r="E2827" t="s">
        <v>19</v>
      </c>
      <c r="F2827" t="s">
        <v>33</v>
      </c>
    </row>
    <row r="2828" spans="1:6" x14ac:dyDescent="0.3">
      <c r="A2828" t="s">
        <v>2851</v>
      </c>
      <c r="B2828" s="1">
        <v>46034.418055555558</v>
      </c>
      <c r="C2828" t="s">
        <v>35</v>
      </c>
      <c r="D2828" t="s">
        <v>22</v>
      </c>
      <c r="E2828" t="s">
        <v>16</v>
      </c>
      <c r="F2828" t="s">
        <v>13</v>
      </c>
    </row>
    <row r="2829" spans="1:6" x14ac:dyDescent="0.3">
      <c r="A2829" t="s">
        <v>2852</v>
      </c>
      <c r="B2829" s="1">
        <v>46062.939583333333</v>
      </c>
      <c r="C2829" t="s">
        <v>7</v>
      </c>
      <c r="D2829" t="s">
        <v>18</v>
      </c>
      <c r="E2829" t="s">
        <v>19</v>
      </c>
      <c r="F2829" t="s">
        <v>20</v>
      </c>
    </row>
    <row r="2830" spans="1:6" x14ac:dyDescent="0.3">
      <c r="A2830" t="s">
        <v>2853</v>
      </c>
      <c r="B2830" s="1">
        <v>46028.801388888889</v>
      </c>
      <c r="C2830" t="s">
        <v>7</v>
      </c>
      <c r="D2830" t="s">
        <v>15</v>
      </c>
      <c r="E2830" t="s">
        <v>19</v>
      </c>
      <c r="F2830" t="s">
        <v>20</v>
      </c>
    </row>
    <row r="2831" spans="1:6" x14ac:dyDescent="0.3">
      <c r="A2831" t="s">
        <v>2854</v>
      </c>
      <c r="B2831" s="1">
        <v>46026.397916666669</v>
      </c>
      <c r="C2831" t="s">
        <v>47</v>
      </c>
      <c r="D2831" t="s">
        <v>22</v>
      </c>
      <c r="E2831" t="s">
        <v>9</v>
      </c>
      <c r="F2831" t="s">
        <v>13</v>
      </c>
    </row>
    <row r="2832" spans="1:6" x14ac:dyDescent="0.3">
      <c r="A2832" t="s">
        <v>2855</v>
      </c>
      <c r="B2832" s="1">
        <v>46109.254861111112</v>
      </c>
      <c r="C2832" t="s">
        <v>26</v>
      </c>
      <c r="D2832" t="s">
        <v>15</v>
      </c>
      <c r="E2832" t="s">
        <v>9</v>
      </c>
      <c r="F2832" t="s">
        <v>20</v>
      </c>
    </row>
    <row r="2833" spans="1:6" x14ac:dyDescent="0.3">
      <c r="A2833" t="s">
        <v>2856</v>
      </c>
      <c r="B2833" s="1">
        <v>46045.425000000003</v>
      </c>
      <c r="C2833" t="s">
        <v>7</v>
      </c>
      <c r="D2833" t="s">
        <v>22</v>
      </c>
      <c r="E2833" t="s">
        <v>19</v>
      </c>
      <c r="F2833" t="s">
        <v>20</v>
      </c>
    </row>
    <row r="2834" spans="1:6" x14ac:dyDescent="0.3">
      <c r="A2834" t="s">
        <v>2857</v>
      </c>
      <c r="B2834" s="1">
        <v>46054.40902777778</v>
      </c>
      <c r="C2834" t="s">
        <v>7</v>
      </c>
      <c r="D2834" t="s">
        <v>8</v>
      </c>
      <c r="E2834" t="s">
        <v>19</v>
      </c>
      <c r="F2834" t="s">
        <v>20</v>
      </c>
    </row>
    <row r="2835" spans="1:6" x14ac:dyDescent="0.3">
      <c r="A2835" t="s">
        <v>2858</v>
      </c>
      <c r="B2835" s="1">
        <v>46110.643055555556</v>
      </c>
      <c r="C2835" t="s">
        <v>7</v>
      </c>
      <c r="D2835" t="s">
        <v>18</v>
      </c>
      <c r="E2835" t="s">
        <v>19</v>
      </c>
      <c r="F2835" t="s">
        <v>20</v>
      </c>
    </row>
    <row r="2836" spans="1:6" x14ac:dyDescent="0.3">
      <c r="A2836" t="s">
        <v>2859</v>
      </c>
      <c r="B2836" s="1">
        <v>46025.756944444445</v>
      </c>
      <c r="C2836" t="s">
        <v>7</v>
      </c>
      <c r="D2836" t="s">
        <v>22</v>
      </c>
      <c r="E2836" t="s">
        <v>19</v>
      </c>
      <c r="F2836" t="s">
        <v>20</v>
      </c>
    </row>
    <row r="2837" spans="1:6" x14ac:dyDescent="0.3">
      <c r="A2837" t="s">
        <v>2860</v>
      </c>
      <c r="B2837" s="1">
        <v>46036.677083333336</v>
      </c>
      <c r="C2837" t="s">
        <v>7</v>
      </c>
      <c r="D2837" t="s">
        <v>18</v>
      </c>
      <c r="E2837" t="s">
        <v>19</v>
      </c>
      <c r="F2837" t="s">
        <v>33</v>
      </c>
    </row>
    <row r="2838" spans="1:6" x14ac:dyDescent="0.3">
      <c r="A2838" t="s">
        <v>2861</v>
      </c>
      <c r="B2838" s="1">
        <v>46062.609027777777</v>
      </c>
      <c r="C2838" t="s">
        <v>7</v>
      </c>
      <c r="D2838" t="s">
        <v>22</v>
      </c>
      <c r="E2838" t="s">
        <v>16</v>
      </c>
      <c r="F2838" t="s">
        <v>20</v>
      </c>
    </row>
    <row r="2839" spans="1:6" x14ac:dyDescent="0.3">
      <c r="A2839" t="s">
        <v>2862</v>
      </c>
      <c r="B2839" s="1">
        <v>46082.364583333336</v>
      </c>
      <c r="C2839" t="s">
        <v>26</v>
      </c>
      <c r="D2839" t="s">
        <v>15</v>
      </c>
      <c r="E2839" t="s">
        <v>16</v>
      </c>
      <c r="F2839" t="s">
        <v>13</v>
      </c>
    </row>
    <row r="2840" spans="1:6" x14ac:dyDescent="0.3">
      <c r="A2840" t="s">
        <v>2863</v>
      </c>
      <c r="B2840" s="1">
        <v>46070.13958333333</v>
      </c>
      <c r="C2840" t="s">
        <v>7</v>
      </c>
      <c r="D2840" t="s">
        <v>8</v>
      </c>
      <c r="E2840" t="s">
        <v>19</v>
      </c>
      <c r="F2840" t="s">
        <v>53</v>
      </c>
    </row>
    <row r="2841" spans="1:6" x14ac:dyDescent="0.3">
      <c r="A2841" t="s">
        <v>2864</v>
      </c>
      <c r="B2841" s="1">
        <v>46080.226388888892</v>
      </c>
      <c r="C2841" t="s">
        <v>7</v>
      </c>
      <c r="D2841" t="s">
        <v>15</v>
      </c>
      <c r="E2841" t="s">
        <v>19</v>
      </c>
      <c r="F2841" t="s">
        <v>10</v>
      </c>
    </row>
    <row r="2842" spans="1:6" x14ac:dyDescent="0.3">
      <c r="A2842" t="s">
        <v>2865</v>
      </c>
      <c r="B2842" s="1">
        <v>46071.726388888892</v>
      </c>
      <c r="C2842" t="s">
        <v>7</v>
      </c>
      <c r="D2842" t="s">
        <v>8</v>
      </c>
      <c r="E2842" t="s">
        <v>31</v>
      </c>
      <c r="F2842" t="s">
        <v>20</v>
      </c>
    </row>
    <row r="2843" spans="1:6" x14ac:dyDescent="0.3">
      <c r="A2843" t="s">
        <v>2866</v>
      </c>
      <c r="B2843" s="1">
        <v>46042.125</v>
      </c>
      <c r="C2843" t="s">
        <v>40</v>
      </c>
      <c r="D2843" t="s">
        <v>22</v>
      </c>
      <c r="E2843" t="s">
        <v>16</v>
      </c>
      <c r="F2843" t="s">
        <v>10</v>
      </c>
    </row>
    <row r="2844" spans="1:6" x14ac:dyDescent="0.3">
      <c r="A2844" t="s">
        <v>2867</v>
      </c>
      <c r="B2844" s="1">
        <v>46105.296527777777</v>
      </c>
      <c r="C2844" t="s">
        <v>35</v>
      </c>
      <c r="D2844" t="s">
        <v>15</v>
      </c>
      <c r="E2844" t="s">
        <v>31</v>
      </c>
      <c r="F2844" t="s">
        <v>10</v>
      </c>
    </row>
    <row r="2845" spans="1:6" x14ac:dyDescent="0.3">
      <c r="A2845" t="s">
        <v>2868</v>
      </c>
      <c r="B2845" s="1">
        <v>46054.188888888886</v>
      </c>
      <c r="C2845" t="s">
        <v>12</v>
      </c>
      <c r="D2845" t="s">
        <v>8</v>
      </c>
      <c r="E2845" t="s">
        <v>9</v>
      </c>
      <c r="F2845" t="s">
        <v>33</v>
      </c>
    </row>
    <row r="2846" spans="1:6" x14ac:dyDescent="0.3">
      <c r="A2846" t="s">
        <v>2869</v>
      </c>
      <c r="B2846" s="1">
        <v>46031.505555555559</v>
      </c>
      <c r="C2846" t="s">
        <v>26</v>
      </c>
      <c r="D2846" t="s">
        <v>22</v>
      </c>
      <c r="E2846" t="s">
        <v>31</v>
      </c>
      <c r="F2846" t="s">
        <v>13</v>
      </c>
    </row>
    <row r="2847" spans="1:6" x14ac:dyDescent="0.3">
      <c r="A2847" t="s">
        <v>2870</v>
      </c>
      <c r="B2847" s="1">
        <v>46028.638194444444</v>
      </c>
      <c r="C2847" t="s">
        <v>40</v>
      </c>
      <c r="D2847" t="s">
        <v>22</v>
      </c>
      <c r="E2847" t="s">
        <v>16</v>
      </c>
      <c r="F2847" t="s">
        <v>10</v>
      </c>
    </row>
    <row r="2848" spans="1:6" x14ac:dyDescent="0.3">
      <c r="A2848" t="s">
        <v>2871</v>
      </c>
      <c r="B2848" s="1">
        <v>46107.50277777778</v>
      </c>
      <c r="C2848" t="s">
        <v>12</v>
      </c>
      <c r="D2848" t="s">
        <v>18</v>
      </c>
      <c r="E2848" t="s">
        <v>9</v>
      </c>
      <c r="F2848" t="s">
        <v>10</v>
      </c>
    </row>
    <row r="2849" spans="1:6" x14ac:dyDescent="0.3">
      <c r="A2849" t="s">
        <v>2872</v>
      </c>
      <c r="B2849" s="1">
        <v>46058.34375</v>
      </c>
      <c r="C2849" t="s">
        <v>40</v>
      </c>
      <c r="D2849" t="s">
        <v>22</v>
      </c>
      <c r="E2849" t="s">
        <v>16</v>
      </c>
      <c r="F2849" t="s">
        <v>13</v>
      </c>
    </row>
    <row r="2850" spans="1:6" x14ac:dyDescent="0.3">
      <c r="A2850" t="s">
        <v>2873</v>
      </c>
      <c r="B2850" s="1">
        <v>46098.665277777778</v>
      </c>
      <c r="C2850" t="s">
        <v>12</v>
      </c>
      <c r="D2850" t="s">
        <v>22</v>
      </c>
      <c r="E2850" t="s">
        <v>19</v>
      </c>
      <c r="F2850" t="s">
        <v>13</v>
      </c>
    </row>
    <row r="2851" spans="1:6" x14ac:dyDescent="0.3">
      <c r="A2851" t="s">
        <v>2874</v>
      </c>
      <c r="B2851" s="1">
        <v>46070.519444444442</v>
      </c>
      <c r="C2851" t="s">
        <v>26</v>
      </c>
      <c r="D2851" t="s">
        <v>15</v>
      </c>
      <c r="E2851" t="s">
        <v>19</v>
      </c>
      <c r="F2851" t="s">
        <v>10</v>
      </c>
    </row>
    <row r="2852" spans="1:6" x14ac:dyDescent="0.3">
      <c r="A2852" t="s">
        <v>2875</v>
      </c>
      <c r="B2852" s="1">
        <v>46080.530555555553</v>
      </c>
      <c r="C2852" t="s">
        <v>7</v>
      </c>
      <c r="D2852" t="s">
        <v>8</v>
      </c>
      <c r="E2852" t="s">
        <v>19</v>
      </c>
      <c r="F2852" t="s">
        <v>10</v>
      </c>
    </row>
    <row r="2853" spans="1:6" x14ac:dyDescent="0.3">
      <c r="A2853" t="s">
        <v>2876</v>
      </c>
      <c r="B2853" s="1">
        <v>46052.777777777781</v>
      </c>
      <c r="C2853" t="s">
        <v>7</v>
      </c>
      <c r="D2853" t="s">
        <v>15</v>
      </c>
      <c r="E2853" t="s">
        <v>19</v>
      </c>
      <c r="F2853" t="s">
        <v>10</v>
      </c>
    </row>
    <row r="2854" spans="1:6" x14ac:dyDescent="0.3">
      <c r="A2854" t="s">
        <v>2877</v>
      </c>
      <c r="B2854" s="1">
        <v>46102.347916666666</v>
      </c>
      <c r="C2854" t="s">
        <v>7</v>
      </c>
      <c r="D2854" t="s">
        <v>15</v>
      </c>
      <c r="E2854" t="s">
        <v>19</v>
      </c>
      <c r="F2854" t="s">
        <v>13</v>
      </c>
    </row>
    <row r="2855" spans="1:6" x14ac:dyDescent="0.3">
      <c r="A2855" t="s">
        <v>2878</v>
      </c>
      <c r="B2855" s="1">
        <v>46047.205555555556</v>
      </c>
      <c r="C2855" t="s">
        <v>47</v>
      </c>
      <c r="D2855" t="s">
        <v>8</v>
      </c>
      <c r="E2855" t="s">
        <v>16</v>
      </c>
      <c r="F2855" t="s">
        <v>13</v>
      </c>
    </row>
    <row r="2856" spans="1:6" x14ac:dyDescent="0.3">
      <c r="A2856" t="s">
        <v>2879</v>
      </c>
      <c r="B2856" s="1">
        <v>46108.35</v>
      </c>
      <c r="C2856" t="s">
        <v>35</v>
      </c>
      <c r="D2856" t="s">
        <v>8</v>
      </c>
      <c r="E2856" t="s">
        <v>9</v>
      </c>
      <c r="F2856" t="s">
        <v>20</v>
      </c>
    </row>
    <row r="2857" spans="1:6" x14ac:dyDescent="0.3">
      <c r="A2857" t="s">
        <v>2880</v>
      </c>
      <c r="B2857" s="1">
        <v>46046.783333333333</v>
      </c>
      <c r="C2857" t="s">
        <v>35</v>
      </c>
      <c r="D2857" t="s">
        <v>22</v>
      </c>
      <c r="E2857" t="s">
        <v>19</v>
      </c>
      <c r="F2857" t="s">
        <v>13</v>
      </c>
    </row>
    <row r="2858" spans="1:6" x14ac:dyDescent="0.3">
      <c r="A2858" t="s">
        <v>2881</v>
      </c>
      <c r="B2858" s="1">
        <v>46073.243750000001</v>
      </c>
      <c r="C2858" t="s">
        <v>35</v>
      </c>
      <c r="D2858" t="s">
        <v>15</v>
      </c>
      <c r="E2858" t="s">
        <v>31</v>
      </c>
      <c r="F2858" t="s">
        <v>10</v>
      </c>
    </row>
    <row r="2859" spans="1:6" x14ac:dyDescent="0.3">
      <c r="A2859" t="s">
        <v>2882</v>
      </c>
      <c r="B2859" s="1">
        <v>46111.418749999997</v>
      </c>
      <c r="C2859" t="s">
        <v>7</v>
      </c>
      <c r="D2859" t="s">
        <v>15</v>
      </c>
      <c r="E2859" t="s">
        <v>16</v>
      </c>
      <c r="F2859" t="s">
        <v>10</v>
      </c>
    </row>
    <row r="2860" spans="1:6" x14ac:dyDescent="0.3">
      <c r="A2860" t="s">
        <v>2883</v>
      </c>
      <c r="B2860" s="1">
        <v>46104.431944444441</v>
      </c>
      <c r="C2860" t="s">
        <v>7</v>
      </c>
      <c r="D2860" t="s">
        <v>22</v>
      </c>
      <c r="E2860" t="s">
        <v>19</v>
      </c>
      <c r="F2860" t="s">
        <v>10</v>
      </c>
    </row>
    <row r="2861" spans="1:6" x14ac:dyDescent="0.3">
      <c r="A2861" t="s">
        <v>2884</v>
      </c>
      <c r="B2861" s="1">
        <v>46047.811805555553</v>
      </c>
      <c r="C2861" t="s">
        <v>12</v>
      </c>
      <c r="D2861" t="s">
        <v>8</v>
      </c>
      <c r="E2861" t="s">
        <v>19</v>
      </c>
      <c r="F2861" t="s">
        <v>10</v>
      </c>
    </row>
    <row r="2862" spans="1:6" x14ac:dyDescent="0.3">
      <c r="A2862" t="s">
        <v>2885</v>
      </c>
      <c r="B2862" s="1">
        <v>46105.645138888889</v>
      </c>
      <c r="C2862" t="s">
        <v>7</v>
      </c>
      <c r="D2862" t="s">
        <v>18</v>
      </c>
      <c r="E2862" t="s">
        <v>19</v>
      </c>
      <c r="F2862" t="s">
        <v>10</v>
      </c>
    </row>
    <row r="2863" spans="1:6" x14ac:dyDescent="0.3">
      <c r="A2863" t="s">
        <v>2886</v>
      </c>
      <c r="B2863" s="1">
        <v>46028.004861111112</v>
      </c>
      <c r="C2863" t="s">
        <v>7</v>
      </c>
      <c r="D2863" t="s">
        <v>8</v>
      </c>
      <c r="E2863" t="s">
        <v>19</v>
      </c>
      <c r="F2863" t="s">
        <v>20</v>
      </c>
    </row>
    <row r="2864" spans="1:6" x14ac:dyDescent="0.3">
      <c r="A2864" t="s">
        <v>2887</v>
      </c>
      <c r="B2864" s="1">
        <v>46088.663194444445</v>
      </c>
      <c r="C2864" t="s">
        <v>7</v>
      </c>
      <c r="D2864" t="s">
        <v>22</v>
      </c>
      <c r="E2864" t="s">
        <v>19</v>
      </c>
      <c r="F2864" t="s">
        <v>13</v>
      </c>
    </row>
    <row r="2865" spans="1:6" x14ac:dyDescent="0.3">
      <c r="A2865" t="s">
        <v>2888</v>
      </c>
      <c r="B2865" s="1">
        <v>46069.269444444442</v>
      </c>
      <c r="C2865" t="s">
        <v>7</v>
      </c>
      <c r="D2865" t="s">
        <v>18</v>
      </c>
      <c r="E2865" t="s">
        <v>9</v>
      </c>
      <c r="F2865" t="s">
        <v>13</v>
      </c>
    </row>
    <row r="2866" spans="1:6" x14ac:dyDescent="0.3">
      <c r="A2866" t="s">
        <v>2889</v>
      </c>
      <c r="B2866" s="1">
        <v>46066.067361111112</v>
      </c>
      <c r="C2866" t="s">
        <v>40</v>
      </c>
      <c r="D2866" t="s">
        <v>15</v>
      </c>
      <c r="E2866" t="s">
        <v>16</v>
      </c>
      <c r="F2866" t="s">
        <v>20</v>
      </c>
    </row>
    <row r="2867" spans="1:6" x14ac:dyDescent="0.3">
      <c r="A2867" t="s">
        <v>2890</v>
      </c>
      <c r="B2867" s="1">
        <v>46064.603472222225</v>
      </c>
      <c r="C2867" t="s">
        <v>7</v>
      </c>
      <c r="D2867" t="s">
        <v>8</v>
      </c>
      <c r="E2867" t="s">
        <v>19</v>
      </c>
      <c r="F2867" t="s">
        <v>20</v>
      </c>
    </row>
    <row r="2868" spans="1:6" x14ac:dyDescent="0.3">
      <c r="A2868" t="s">
        <v>2891</v>
      </c>
      <c r="B2868" s="1">
        <v>46025.567361111112</v>
      </c>
      <c r="C2868" t="s">
        <v>12</v>
      </c>
      <c r="D2868" t="s">
        <v>15</v>
      </c>
      <c r="E2868" t="s">
        <v>19</v>
      </c>
      <c r="F2868" t="s">
        <v>13</v>
      </c>
    </row>
    <row r="2869" spans="1:6" x14ac:dyDescent="0.3">
      <c r="A2869" t="s">
        <v>2892</v>
      </c>
      <c r="B2869" s="1">
        <v>46103.01458333333</v>
      </c>
      <c r="C2869" t="s">
        <v>7</v>
      </c>
      <c r="D2869" t="s">
        <v>18</v>
      </c>
      <c r="E2869" t="s">
        <v>19</v>
      </c>
      <c r="F2869" t="s">
        <v>33</v>
      </c>
    </row>
    <row r="2870" spans="1:6" x14ac:dyDescent="0.3">
      <c r="A2870" t="s">
        <v>2893</v>
      </c>
      <c r="B2870" s="1">
        <v>46026.563888888886</v>
      </c>
      <c r="C2870" t="s">
        <v>7</v>
      </c>
      <c r="D2870" t="s">
        <v>18</v>
      </c>
      <c r="E2870" t="s">
        <v>19</v>
      </c>
      <c r="F2870" t="s">
        <v>20</v>
      </c>
    </row>
    <row r="2871" spans="1:6" x14ac:dyDescent="0.3">
      <c r="A2871" t="s">
        <v>2894</v>
      </c>
      <c r="B2871" s="1">
        <v>46107.359027777777</v>
      </c>
      <c r="C2871" t="s">
        <v>7</v>
      </c>
      <c r="D2871" t="s">
        <v>8</v>
      </c>
      <c r="E2871" t="s">
        <v>31</v>
      </c>
      <c r="F2871" t="s">
        <v>33</v>
      </c>
    </row>
    <row r="2872" spans="1:6" x14ac:dyDescent="0.3">
      <c r="A2872" t="s">
        <v>2895</v>
      </c>
      <c r="B2872" s="1">
        <v>46044.541666666664</v>
      </c>
      <c r="C2872" t="s">
        <v>40</v>
      </c>
      <c r="D2872" t="s">
        <v>22</v>
      </c>
      <c r="E2872" t="s">
        <v>16</v>
      </c>
      <c r="F2872" t="s">
        <v>20</v>
      </c>
    </row>
    <row r="2873" spans="1:6" x14ac:dyDescent="0.3">
      <c r="A2873" t="s">
        <v>2896</v>
      </c>
      <c r="B2873" s="1">
        <v>46064.188888888886</v>
      </c>
      <c r="C2873" t="s">
        <v>40</v>
      </c>
      <c r="D2873" t="s">
        <v>22</v>
      </c>
      <c r="E2873" t="s">
        <v>16</v>
      </c>
      <c r="F2873" t="s">
        <v>53</v>
      </c>
    </row>
    <row r="2874" spans="1:6" x14ac:dyDescent="0.3">
      <c r="A2874" t="s">
        <v>2897</v>
      </c>
      <c r="B2874" s="1">
        <v>46089.453472222223</v>
      </c>
      <c r="C2874" t="s">
        <v>26</v>
      </c>
      <c r="D2874" t="s">
        <v>22</v>
      </c>
      <c r="E2874" t="s">
        <v>31</v>
      </c>
      <c r="F2874" t="s">
        <v>20</v>
      </c>
    </row>
    <row r="2875" spans="1:6" x14ac:dyDescent="0.3">
      <c r="A2875" t="s">
        <v>2898</v>
      </c>
      <c r="B2875" s="1">
        <v>46094.46875</v>
      </c>
      <c r="C2875" t="s">
        <v>7</v>
      </c>
      <c r="D2875" t="s">
        <v>18</v>
      </c>
      <c r="E2875" t="s">
        <v>19</v>
      </c>
      <c r="F2875" t="s">
        <v>13</v>
      </c>
    </row>
    <row r="2876" spans="1:6" x14ac:dyDescent="0.3">
      <c r="A2876" t="s">
        <v>2899</v>
      </c>
      <c r="B2876" s="1">
        <v>46109.149305555555</v>
      </c>
      <c r="C2876" t="s">
        <v>47</v>
      </c>
      <c r="D2876" t="s">
        <v>22</v>
      </c>
      <c r="E2876" t="s">
        <v>31</v>
      </c>
      <c r="F2876" t="s">
        <v>10</v>
      </c>
    </row>
    <row r="2877" spans="1:6" x14ac:dyDescent="0.3">
      <c r="A2877" t="s">
        <v>2900</v>
      </c>
      <c r="B2877" s="1">
        <v>46050.332638888889</v>
      </c>
      <c r="C2877" t="s">
        <v>35</v>
      </c>
      <c r="D2877" t="s">
        <v>22</v>
      </c>
      <c r="E2877" t="s">
        <v>31</v>
      </c>
      <c r="F2877" t="s">
        <v>33</v>
      </c>
    </row>
    <row r="2878" spans="1:6" x14ac:dyDescent="0.3">
      <c r="A2878" t="s">
        <v>2901</v>
      </c>
      <c r="B2878" s="1">
        <v>46023.695138888892</v>
      </c>
      <c r="C2878" t="s">
        <v>26</v>
      </c>
      <c r="D2878" t="s">
        <v>15</v>
      </c>
      <c r="E2878" t="s">
        <v>31</v>
      </c>
      <c r="F2878" t="s">
        <v>20</v>
      </c>
    </row>
    <row r="2879" spans="1:6" x14ac:dyDescent="0.3">
      <c r="A2879" t="s">
        <v>2902</v>
      </c>
      <c r="B2879" s="1">
        <v>46061.722916666666</v>
      </c>
      <c r="C2879" t="s">
        <v>7</v>
      </c>
      <c r="D2879" t="s">
        <v>22</v>
      </c>
      <c r="E2879" t="s">
        <v>16</v>
      </c>
      <c r="F2879" t="s">
        <v>20</v>
      </c>
    </row>
    <row r="2880" spans="1:6" x14ac:dyDescent="0.3">
      <c r="A2880" t="s">
        <v>2903</v>
      </c>
      <c r="B2880" s="1">
        <v>46088.349305555559</v>
      </c>
      <c r="C2880" t="s">
        <v>35</v>
      </c>
      <c r="D2880" t="s">
        <v>8</v>
      </c>
      <c r="E2880" t="s">
        <v>19</v>
      </c>
      <c r="F2880" t="s">
        <v>20</v>
      </c>
    </row>
    <row r="2881" spans="1:6" x14ac:dyDescent="0.3">
      <c r="A2881" t="s">
        <v>2904</v>
      </c>
      <c r="B2881" s="1">
        <v>46079.933333333334</v>
      </c>
      <c r="C2881" t="s">
        <v>7</v>
      </c>
      <c r="D2881" t="s">
        <v>15</v>
      </c>
      <c r="E2881" t="s">
        <v>19</v>
      </c>
      <c r="F2881" t="s">
        <v>13</v>
      </c>
    </row>
    <row r="2882" spans="1:6" x14ac:dyDescent="0.3">
      <c r="A2882" t="s">
        <v>2905</v>
      </c>
      <c r="B2882" s="1">
        <v>46084.419444444444</v>
      </c>
      <c r="C2882" t="s">
        <v>7</v>
      </c>
      <c r="D2882" t="s">
        <v>22</v>
      </c>
      <c r="E2882" t="s">
        <v>19</v>
      </c>
      <c r="F2882" t="s">
        <v>10</v>
      </c>
    </row>
    <row r="2883" spans="1:6" x14ac:dyDescent="0.3">
      <c r="A2883" t="s">
        <v>2906</v>
      </c>
      <c r="B2883" s="1">
        <v>46086.696527777778</v>
      </c>
      <c r="C2883" t="s">
        <v>26</v>
      </c>
      <c r="D2883" t="s">
        <v>8</v>
      </c>
      <c r="E2883" t="s">
        <v>9</v>
      </c>
      <c r="F2883" t="s">
        <v>13</v>
      </c>
    </row>
    <row r="2884" spans="1:6" x14ac:dyDescent="0.3">
      <c r="A2884" t="s">
        <v>2907</v>
      </c>
      <c r="B2884" s="1">
        <v>46050.265972222223</v>
      </c>
      <c r="C2884" t="s">
        <v>7</v>
      </c>
      <c r="D2884" t="s">
        <v>8</v>
      </c>
      <c r="E2884" t="s">
        <v>19</v>
      </c>
      <c r="F2884" t="s">
        <v>10</v>
      </c>
    </row>
    <row r="2885" spans="1:6" x14ac:dyDescent="0.3">
      <c r="A2885" t="s">
        <v>2908</v>
      </c>
      <c r="B2885" s="1">
        <v>46023.677083333336</v>
      </c>
      <c r="C2885" t="s">
        <v>7</v>
      </c>
      <c r="D2885" t="s">
        <v>22</v>
      </c>
      <c r="E2885" t="s">
        <v>9</v>
      </c>
      <c r="F2885" t="s">
        <v>10</v>
      </c>
    </row>
    <row r="2886" spans="1:6" x14ac:dyDescent="0.3">
      <c r="A2886" t="s">
        <v>2909</v>
      </c>
      <c r="B2886" s="1">
        <v>46054.376388888886</v>
      </c>
      <c r="C2886" t="s">
        <v>47</v>
      </c>
      <c r="D2886" t="s">
        <v>22</v>
      </c>
      <c r="E2886" t="s">
        <v>19</v>
      </c>
      <c r="F2886" t="s">
        <v>20</v>
      </c>
    </row>
    <row r="2887" spans="1:6" x14ac:dyDescent="0.3">
      <c r="A2887" t="s">
        <v>2910</v>
      </c>
      <c r="B2887" s="1">
        <v>46049.150694444441</v>
      </c>
      <c r="C2887" t="s">
        <v>35</v>
      </c>
      <c r="D2887" t="s">
        <v>18</v>
      </c>
      <c r="E2887" t="s">
        <v>16</v>
      </c>
      <c r="F2887" t="s">
        <v>13</v>
      </c>
    </row>
    <row r="2888" spans="1:6" x14ac:dyDescent="0.3">
      <c r="A2888" t="s">
        <v>2911</v>
      </c>
      <c r="B2888" s="1">
        <v>46113.857638888891</v>
      </c>
      <c r="C2888" t="s">
        <v>7</v>
      </c>
      <c r="D2888" t="s">
        <v>15</v>
      </c>
      <c r="E2888" t="s">
        <v>19</v>
      </c>
      <c r="F2888" t="s">
        <v>20</v>
      </c>
    </row>
    <row r="2889" spans="1:6" x14ac:dyDescent="0.3">
      <c r="A2889" t="s">
        <v>2912</v>
      </c>
      <c r="B2889" s="1">
        <v>46029.711111111108</v>
      </c>
      <c r="C2889" t="s">
        <v>40</v>
      </c>
      <c r="D2889" t="s">
        <v>15</v>
      </c>
      <c r="E2889" t="s">
        <v>16</v>
      </c>
      <c r="F2889" t="s">
        <v>13</v>
      </c>
    </row>
    <row r="2890" spans="1:6" x14ac:dyDescent="0.3">
      <c r="A2890" t="s">
        <v>2913</v>
      </c>
      <c r="B2890" s="1">
        <v>46097.048611111109</v>
      </c>
      <c r="C2890" t="s">
        <v>7</v>
      </c>
      <c r="D2890" t="s">
        <v>22</v>
      </c>
      <c r="E2890" t="s">
        <v>19</v>
      </c>
      <c r="F2890" t="s">
        <v>33</v>
      </c>
    </row>
    <row r="2891" spans="1:6" x14ac:dyDescent="0.3">
      <c r="A2891" t="s">
        <v>2914</v>
      </c>
      <c r="B2891" s="1">
        <v>46074.590277777781</v>
      </c>
      <c r="C2891" t="s">
        <v>40</v>
      </c>
      <c r="D2891" t="s">
        <v>22</v>
      </c>
      <c r="E2891" t="s">
        <v>16</v>
      </c>
      <c r="F2891" t="s">
        <v>33</v>
      </c>
    </row>
    <row r="2892" spans="1:6" x14ac:dyDescent="0.3">
      <c r="A2892" t="s">
        <v>2915</v>
      </c>
      <c r="B2892" s="1">
        <v>46067.896527777775</v>
      </c>
      <c r="C2892" t="s">
        <v>35</v>
      </c>
      <c r="D2892" t="s">
        <v>18</v>
      </c>
      <c r="E2892" t="s">
        <v>9</v>
      </c>
      <c r="F2892" t="s">
        <v>13</v>
      </c>
    </row>
    <row r="2893" spans="1:6" x14ac:dyDescent="0.3">
      <c r="A2893" t="s">
        <v>2916</v>
      </c>
      <c r="B2893" s="1">
        <v>46060.607638888891</v>
      </c>
      <c r="C2893" t="s">
        <v>7</v>
      </c>
      <c r="D2893" t="s">
        <v>22</v>
      </c>
      <c r="E2893" t="s">
        <v>19</v>
      </c>
      <c r="F2893" t="s">
        <v>20</v>
      </c>
    </row>
    <row r="2894" spans="1:6" x14ac:dyDescent="0.3">
      <c r="A2894" t="s">
        <v>2917</v>
      </c>
      <c r="B2894" s="1">
        <v>46024.633333333331</v>
      </c>
      <c r="C2894" t="s">
        <v>12</v>
      </c>
      <c r="D2894" t="s">
        <v>18</v>
      </c>
      <c r="E2894" t="s">
        <v>16</v>
      </c>
      <c r="F2894" t="s">
        <v>10</v>
      </c>
    </row>
    <row r="2895" spans="1:6" x14ac:dyDescent="0.3">
      <c r="A2895" t="s">
        <v>2918</v>
      </c>
      <c r="B2895" s="1">
        <v>46104.009722222225</v>
      </c>
      <c r="C2895" t="s">
        <v>7</v>
      </c>
      <c r="D2895" t="s">
        <v>18</v>
      </c>
      <c r="E2895" t="s">
        <v>16</v>
      </c>
      <c r="F2895" t="s">
        <v>10</v>
      </c>
    </row>
    <row r="2896" spans="1:6" x14ac:dyDescent="0.3">
      <c r="A2896" t="s">
        <v>2919</v>
      </c>
      <c r="B2896" s="1">
        <v>46109.213194444441</v>
      </c>
      <c r="C2896" t="s">
        <v>47</v>
      </c>
      <c r="D2896" t="s">
        <v>15</v>
      </c>
      <c r="E2896" t="s">
        <v>9</v>
      </c>
      <c r="F2896" t="s">
        <v>20</v>
      </c>
    </row>
    <row r="2897" spans="1:6" x14ac:dyDescent="0.3">
      <c r="A2897" t="s">
        <v>2920</v>
      </c>
      <c r="B2897" s="1">
        <v>46050.166666666664</v>
      </c>
      <c r="C2897" t="s">
        <v>47</v>
      </c>
      <c r="D2897" t="s">
        <v>15</v>
      </c>
      <c r="E2897" t="s">
        <v>19</v>
      </c>
      <c r="F2897" t="s">
        <v>53</v>
      </c>
    </row>
    <row r="2898" spans="1:6" x14ac:dyDescent="0.3">
      <c r="A2898" t="s">
        <v>2921</v>
      </c>
      <c r="B2898" s="1">
        <v>46044.754861111112</v>
      </c>
      <c r="C2898" t="s">
        <v>7</v>
      </c>
      <c r="D2898" t="s">
        <v>22</v>
      </c>
      <c r="E2898" t="s">
        <v>19</v>
      </c>
      <c r="F2898" t="s">
        <v>33</v>
      </c>
    </row>
    <row r="2899" spans="1:6" x14ac:dyDescent="0.3">
      <c r="A2899" t="s">
        <v>2922</v>
      </c>
      <c r="B2899" s="1">
        <v>46052.231944444444</v>
      </c>
      <c r="C2899" t="s">
        <v>40</v>
      </c>
      <c r="D2899" t="s">
        <v>18</v>
      </c>
      <c r="E2899" t="s">
        <v>16</v>
      </c>
      <c r="F2899" t="s">
        <v>10</v>
      </c>
    </row>
    <row r="2900" spans="1:6" x14ac:dyDescent="0.3">
      <c r="A2900" t="s">
        <v>2923</v>
      </c>
      <c r="B2900" s="1">
        <v>46101.942361111112</v>
      </c>
      <c r="C2900" t="s">
        <v>7</v>
      </c>
      <c r="D2900" t="s">
        <v>15</v>
      </c>
      <c r="E2900" t="s">
        <v>19</v>
      </c>
      <c r="F2900" t="s">
        <v>10</v>
      </c>
    </row>
    <row r="2901" spans="1:6" x14ac:dyDescent="0.3">
      <c r="A2901" t="s">
        <v>2924</v>
      </c>
      <c r="B2901" s="1">
        <v>46102.479166666664</v>
      </c>
      <c r="C2901" t="s">
        <v>12</v>
      </c>
      <c r="D2901" t="s">
        <v>15</v>
      </c>
      <c r="E2901" t="s">
        <v>9</v>
      </c>
      <c r="F2901" t="s">
        <v>13</v>
      </c>
    </row>
    <row r="2902" spans="1:6" x14ac:dyDescent="0.3">
      <c r="A2902" t="s">
        <v>2925</v>
      </c>
      <c r="B2902" s="1">
        <v>46091.087500000001</v>
      </c>
      <c r="C2902" t="s">
        <v>26</v>
      </c>
      <c r="D2902" t="s">
        <v>22</v>
      </c>
      <c r="E2902" t="s">
        <v>9</v>
      </c>
      <c r="F2902" t="s">
        <v>33</v>
      </c>
    </row>
    <row r="2903" spans="1:6" x14ac:dyDescent="0.3">
      <c r="A2903" t="s">
        <v>2926</v>
      </c>
      <c r="B2903" s="1">
        <v>46079.288194444445</v>
      </c>
      <c r="C2903" t="s">
        <v>7</v>
      </c>
      <c r="D2903" t="s">
        <v>22</v>
      </c>
      <c r="E2903" t="s">
        <v>19</v>
      </c>
      <c r="F2903" t="s">
        <v>20</v>
      </c>
    </row>
    <row r="2904" spans="1:6" x14ac:dyDescent="0.3">
      <c r="A2904" t="s">
        <v>2927</v>
      </c>
      <c r="B2904" s="1">
        <v>46058.708333333336</v>
      </c>
      <c r="C2904" t="s">
        <v>7</v>
      </c>
      <c r="D2904" t="s">
        <v>22</v>
      </c>
      <c r="E2904" t="s">
        <v>19</v>
      </c>
      <c r="F2904" t="s">
        <v>10</v>
      </c>
    </row>
    <row r="2905" spans="1:6" x14ac:dyDescent="0.3">
      <c r="A2905" t="s">
        <v>2928</v>
      </c>
      <c r="B2905" s="1">
        <v>46074.249305555553</v>
      </c>
      <c r="C2905" t="s">
        <v>7</v>
      </c>
      <c r="D2905" t="s">
        <v>8</v>
      </c>
      <c r="E2905" t="s">
        <v>19</v>
      </c>
      <c r="F2905" t="s">
        <v>53</v>
      </c>
    </row>
    <row r="2906" spans="1:6" x14ac:dyDescent="0.3">
      <c r="A2906" t="s">
        <v>2929</v>
      </c>
      <c r="B2906" s="1">
        <v>46035.427777777775</v>
      </c>
      <c r="C2906" t="s">
        <v>47</v>
      </c>
      <c r="D2906" t="s">
        <v>18</v>
      </c>
      <c r="E2906" t="s">
        <v>16</v>
      </c>
      <c r="F2906" t="s">
        <v>20</v>
      </c>
    </row>
    <row r="2907" spans="1:6" x14ac:dyDescent="0.3">
      <c r="A2907" t="s">
        <v>2930</v>
      </c>
      <c r="B2907" s="1">
        <v>46038.685416666667</v>
      </c>
      <c r="C2907" t="s">
        <v>7</v>
      </c>
      <c r="D2907" t="s">
        <v>15</v>
      </c>
      <c r="E2907" t="s">
        <v>19</v>
      </c>
      <c r="F2907" t="s">
        <v>53</v>
      </c>
    </row>
    <row r="2908" spans="1:6" x14ac:dyDescent="0.3">
      <c r="A2908" t="s">
        <v>2931</v>
      </c>
      <c r="B2908" s="1">
        <v>46038.602777777778</v>
      </c>
      <c r="C2908" t="s">
        <v>7</v>
      </c>
      <c r="D2908" t="s">
        <v>15</v>
      </c>
      <c r="E2908" t="s">
        <v>19</v>
      </c>
      <c r="F2908" t="s">
        <v>20</v>
      </c>
    </row>
    <row r="2909" spans="1:6" x14ac:dyDescent="0.3">
      <c r="A2909" t="s">
        <v>2932</v>
      </c>
      <c r="B2909" s="1">
        <v>46107.597222222219</v>
      </c>
      <c r="C2909" t="s">
        <v>7</v>
      </c>
      <c r="D2909" t="s">
        <v>18</v>
      </c>
      <c r="E2909" t="s">
        <v>19</v>
      </c>
      <c r="F2909" t="s">
        <v>10</v>
      </c>
    </row>
    <row r="2910" spans="1:6" x14ac:dyDescent="0.3">
      <c r="A2910" t="s">
        <v>2933</v>
      </c>
      <c r="B2910" s="1">
        <v>46040.757638888892</v>
      </c>
      <c r="C2910" t="s">
        <v>7</v>
      </c>
      <c r="D2910" t="s">
        <v>18</v>
      </c>
      <c r="E2910" t="s">
        <v>19</v>
      </c>
      <c r="F2910" t="s">
        <v>10</v>
      </c>
    </row>
    <row r="2911" spans="1:6" x14ac:dyDescent="0.3">
      <c r="A2911" t="s">
        <v>2934</v>
      </c>
      <c r="B2911" s="1">
        <v>46037.171527777777</v>
      </c>
      <c r="C2911" t="s">
        <v>7</v>
      </c>
      <c r="D2911" t="s">
        <v>22</v>
      </c>
      <c r="E2911" t="s">
        <v>31</v>
      </c>
      <c r="F2911" t="s">
        <v>13</v>
      </c>
    </row>
    <row r="2912" spans="1:6" x14ac:dyDescent="0.3">
      <c r="A2912" t="s">
        <v>2935</v>
      </c>
      <c r="B2912" s="1">
        <v>46069.065972222219</v>
      </c>
      <c r="C2912" t="s">
        <v>26</v>
      </c>
      <c r="D2912" t="s">
        <v>8</v>
      </c>
      <c r="E2912" t="s">
        <v>19</v>
      </c>
      <c r="F2912" t="s">
        <v>10</v>
      </c>
    </row>
    <row r="2913" spans="1:6" x14ac:dyDescent="0.3">
      <c r="A2913" t="s">
        <v>2936</v>
      </c>
      <c r="B2913" s="1">
        <v>46027.987500000003</v>
      </c>
      <c r="C2913" t="s">
        <v>7</v>
      </c>
      <c r="D2913" t="s">
        <v>22</v>
      </c>
      <c r="E2913" t="s">
        <v>19</v>
      </c>
      <c r="F2913" t="s">
        <v>20</v>
      </c>
    </row>
    <row r="2914" spans="1:6" x14ac:dyDescent="0.3">
      <c r="A2914" t="s">
        <v>2937</v>
      </c>
      <c r="B2914" s="1">
        <v>46026.160416666666</v>
      </c>
      <c r="C2914" t="s">
        <v>40</v>
      </c>
      <c r="D2914" t="s">
        <v>22</v>
      </c>
      <c r="E2914" t="s">
        <v>16</v>
      </c>
      <c r="F2914" t="s">
        <v>10</v>
      </c>
    </row>
    <row r="2915" spans="1:6" x14ac:dyDescent="0.3">
      <c r="A2915" t="s">
        <v>2938</v>
      </c>
      <c r="B2915" s="1">
        <v>46075.037499999999</v>
      </c>
      <c r="C2915" t="s">
        <v>26</v>
      </c>
      <c r="D2915" t="s">
        <v>15</v>
      </c>
      <c r="E2915" t="s">
        <v>19</v>
      </c>
      <c r="F2915" t="s">
        <v>13</v>
      </c>
    </row>
    <row r="2916" spans="1:6" x14ac:dyDescent="0.3">
      <c r="A2916" t="s">
        <v>2939</v>
      </c>
      <c r="B2916" s="1">
        <v>46030.481944444444</v>
      </c>
      <c r="C2916" t="s">
        <v>40</v>
      </c>
      <c r="D2916" t="s">
        <v>15</v>
      </c>
      <c r="E2916" t="s">
        <v>16</v>
      </c>
      <c r="F2916" t="s">
        <v>13</v>
      </c>
    </row>
    <row r="2917" spans="1:6" x14ac:dyDescent="0.3">
      <c r="A2917" t="s">
        <v>2940</v>
      </c>
      <c r="B2917" s="1">
        <v>46083.402083333334</v>
      </c>
      <c r="C2917" t="s">
        <v>40</v>
      </c>
      <c r="D2917" t="s">
        <v>18</v>
      </c>
      <c r="E2917" t="s">
        <v>16</v>
      </c>
      <c r="F2917" t="s">
        <v>10</v>
      </c>
    </row>
    <row r="2918" spans="1:6" x14ac:dyDescent="0.3">
      <c r="A2918" t="s">
        <v>2941</v>
      </c>
      <c r="B2918" s="1">
        <v>46100.924305555556</v>
      </c>
      <c r="C2918" t="s">
        <v>7</v>
      </c>
      <c r="D2918" t="s">
        <v>8</v>
      </c>
      <c r="E2918" t="s">
        <v>31</v>
      </c>
      <c r="F2918" t="s">
        <v>13</v>
      </c>
    </row>
    <row r="2919" spans="1:6" x14ac:dyDescent="0.3">
      <c r="A2919" t="s">
        <v>2942</v>
      </c>
      <c r="B2919" s="1">
        <v>46038.081944444442</v>
      </c>
      <c r="C2919" t="s">
        <v>7</v>
      </c>
      <c r="D2919" t="s">
        <v>8</v>
      </c>
      <c r="E2919" t="s">
        <v>19</v>
      </c>
      <c r="F2919" t="s">
        <v>20</v>
      </c>
    </row>
    <row r="2920" spans="1:6" x14ac:dyDescent="0.3">
      <c r="A2920" t="s">
        <v>2943</v>
      </c>
      <c r="B2920" s="1">
        <v>46025.709027777775</v>
      </c>
      <c r="C2920" t="s">
        <v>35</v>
      </c>
      <c r="D2920" t="s">
        <v>22</v>
      </c>
      <c r="E2920" t="s">
        <v>16</v>
      </c>
      <c r="F2920" t="s">
        <v>20</v>
      </c>
    </row>
    <row r="2921" spans="1:6" x14ac:dyDescent="0.3">
      <c r="A2921" t="s">
        <v>2944</v>
      </c>
      <c r="B2921" s="1">
        <v>46055.109722222223</v>
      </c>
      <c r="C2921" t="s">
        <v>7</v>
      </c>
      <c r="D2921" t="s">
        <v>22</v>
      </c>
      <c r="E2921" t="s">
        <v>19</v>
      </c>
      <c r="F2921" t="s">
        <v>20</v>
      </c>
    </row>
    <row r="2922" spans="1:6" x14ac:dyDescent="0.3">
      <c r="A2922" t="s">
        <v>2945</v>
      </c>
      <c r="B2922" s="1">
        <v>46050.470833333333</v>
      </c>
      <c r="C2922" t="s">
        <v>7</v>
      </c>
      <c r="D2922" t="s">
        <v>15</v>
      </c>
      <c r="E2922" t="s">
        <v>19</v>
      </c>
      <c r="F2922" t="s">
        <v>53</v>
      </c>
    </row>
    <row r="2923" spans="1:6" x14ac:dyDescent="0.3">
      <c r="A2923" t="s">
        <v>2946</v>
      </c>
      <c r="B2923" s="1">
        <v>46097.979166666664</v>
      </c>
      <c r="C2923" t="s">
        <v>47</v>
      </c>
      <c r="D2923" t="s">
        <v>22</v>
      </c>
      <c r="E2923" t="s">
        <v>9</v>
      </c>
      <c r="F2923" t="s">
        <v>10</v>
      </c>
    </row>
    <row r="2924" spans="1:6" x14ac:dyDescent="0.3">
      <c r="A2924" t="s">
        <v>2947</v>
      </c>
      <c r="B2924" s="1">
        <v>46078.73333333333</v>
      </c>
      <c r="C2924" t="s">
        <v>26</v>
      </c>
      <c r="D2924" t="s">
        <v>18</v>
      </c>
      <c r="E2924" t="s">
        <v>31</v>
      </c>
      <c r="F2924" t="s">
        <v>13</v>
      </c>
    </row>
    <row r="2925" spans="1:6" x14ac:dyDescent="0.3">
      <c r="A2925" t="s">
        <v>2948</v>
      </c>
      <c r="B2925" s="1">
        <v>46035.488194444442</v>
      </c>
      <c r="C2925" t="s">
        <v>7</v>
      </c>
      <c r="D2925" t="s">
        <v>18</v>
      </c>
      <c r="E2925" t="s">
        <v>19</v>
      </c>
      <c r="F2925" t="s">
        <v>10</v>
      </c>
    </row>
    <row r="2926" spans="1:6" x14ac:dyDescent="0.3">
      <c r="A2926" t="s">
        <v>2949</v>
      </c>
      <c r="B2926" s="1">
        <v>46043.356944444444</v>
      </c>
      <c r="C2926" t="s">
        <v>7</v>
      </c>
      <c r="D2926" t="s">
        <v>18</v>
      </c>
      <c r="E2926" t="s">
        <v>19</v>
      </c>
      <c r="F2926" t="s">
        <v>20</v>
      </c>
    </row>
    <row r="2927" spans="1:6" x14ac:dyDescent="0.3">
      <c r="A2927" t="s">
        <v>2950</v>
      </c>
      <c r="B2927" s="1">
        <v>46097.526388888888</v>
      </c>
      <c r="C2927" t="s">
        <v>40</v>
      </c>
      <c r="D2927" t="s">
        <v>8</v>
      </c>
      <c r="E2927" t="s">
        <v>16</v>
      </c>
      <c r="F2927" t="s">
        <v>13</v>
      </c>
    </row>
    <row r="2928" spans="1:6" x14ac:dyDescent="0.3">
      <c r="A2928" t="s">
        <v>2951</v>
      </c>
      <c r="B2928" s="1">
        <v>46057.306944444441</v>
      </c>
      <c r="C2928" t="s">
        <v>35</v>
      </c>
      <c r="D2928" t="s">
        <v>8</v>
      </c>
      <c r="E2928" t="s">
        <v>16</v>
      </c>
      <c r="F2928" t="s">
        <v>10</v>
      </c>
    </row>
    <row r="2929" spans="1:6" x14ac:dyDescent="0.3">
      <c r="A2929" t="s">
        <v>2952</v>
      </c>
      <c r="B2929" s="1">
        <v>46077.566666666666</v>
      </c>
      <c r="C2929" t="s">
        <v>47</v>
      </c>
      <c r="D2929" t="s">
        <v>8</v>
      </c>
      <c r="E2929" t="s">
        <v>19</v>
      </c>
      <c r="F2929" t="s">
        <v>33</v>
      </c>
    </row>
    <row r="2930" spans="1:6" x14ac:dyDescent="0.3">
      <c r="A2930" t="s">
        <v>2953</v>
      </c>
      <c r="B2930" s="1">
        <v>46031.458333333336</v>
      </c>
      <c r="C2930" t="s">
        <v>40</v>
      </c>
      <c r="D2930" t="s">
        <v>18</v>
      </c>
      <c r="E2930" t="s">
        <v>16</v>
      </c>
      <c r="F2930" t="s">
        <v>10</v>
      </c>
    </row>
    <row r="2931" spans="1:6" x14ac:dyDescent="0.3">
      <c r="A2931" t="s">
        <v>2954</v>
      </c>
      <c r="B2931" s="1">
        <v>46038.716666666667</v>
      </c>
      <c r="C2931" t="s">
        <v>35</v>
      </c>
      <c r="D2931" t="s">
        <v>18</v>
      </c>
      <c r="E2931" t="s">
        <v>31</v>
      </c>
      <c r="F2931" t="s">
        <v>33</v>
      </c>
    </row>
    <row r="2932" spans="1:6" x14ac:dyDescent="0.3">
      <c r="A2932" t="s">
        <v>2955</v>
      </c>
      <c r="B2932" s="1">
        <v>46030.334722222222</v>
      </c>
      <c r="C2932" t="s">
        <v>12</v>
      </c>
      <c r="D2932" t="s">
        <v>15</v>
      </c>
      <c r="E2932" t="s">
        <v>9</v>
      </c>
      <c r="F2932" t="s">
        <v>13</v>
      </c>
    </row>
    <row r="2933" spans="1:6" x14ac:dyDescent="0.3">
      <c r="A2933" t="s">
        <v>2956</v>
      </c>
      <c r="B2933" s="1">
        <v>46103.507638888892</v>
      </c>
      <c r="C2933" t="s">
        <v>7</v>
      </c>
      <c r="D2933" t="s">
        <v>18</v>
      </c>
      <c r="E2933" t="s">
        <v>19</v>
      </c>
      <c r="F2933" t="s">
        <v>10</v>
      </c>
    </row>
    <row r="2934" spans="1:6" x14ac:dyDescent="0.3">
      <c r="A2934" t="s">
        <v>2957</v>
      </c>
      <c r="B2934" s="1">
        <v>46054.224305555559</v>
      </c>
      <c r="C2934" t="s">
        <v>7</v>
      </c>
      <c r="D2934" t="s">
        <v>18</v>
      </c>
      <c r="E2934" t="s">
        <v>19</v>
      </c>
      <c r="F2934" t="s">
        <v>33</v>
      </c>
    </row>
    <row r="2935" spans="1:6" x14ac:dyDescent="0.3">
      <c r="A2935" t="s">
        <v>2958</v>
      </c>
      <c r="B2935" s="1">
        <v>46110.488888888889</v>
      </c>
      <c r="C2935" t="s">
        <v>7</v>
      </c>
      <c r="D2935" t="s">
        <v>8</v>
      </c>
      <c r="E2935" t="s">
        <v>19</v>
      </c>
      <c r="F2935" t="s">
        <v>20</v>
      </c>
    </row>
    <row r="2936" spans="1:6" x14ac:dyDescent="0.3">
      <c r="A2936" t="s">
        <v>2959</v>
      </c>
      <c r="B2936" s="1">
        <v>46050.964583333334</v>
      </c>
      <c r="C2936" t="s">
        <v>7</v>
      </c>
      <c r="D2936" t="s">
        <v>8</v>
      </c>
      <c r="E2936" t="s">
        <v>19</v>
      </c>
      <c r="F2936" t="s">
        <v>10</v>
      </c>
    </row>
    <row r="2937" spans="1:6" x14ac:dyDescent="0.3">
      <c r="A2937" t="s">
        <v>2960</v>
      </c>
      <c r="B2937" s="1">
        <v>46089.109722222223</v>
      </c>
      <c r="C2937" t="s">
        <v>7</v>
      </c>
      <c r="D2937" t="s">
        <v>15</v>
      </c>
      <c r="E2937" t="s">
        <v>19</v>
      </c>
      <c r="F2937" t="s">
        <v>20</v>
      </c>
    </row>
    <row r="2938" spans="1:6" x14ac:dyDescent="0.3">
      <c r="A2938" t="s">
        <v>2961</v>
      </c>
      <c r="B2938" s="1">
        <v>46072.875</v>
      </c>
      <c r="C2938" t="s">
        <v>12</v>
      </c>
      <c r="D2938" t="s">
        <v>15</v>
      </c>
      <c r="E2938" t="s">
        <v>31</v>
      </c>
      <c r="F2938" t="s">
        <v>33</v>
      </c>
    </row>
    <row r="2939" spans="1:6" x14ac:dyDescent="0.3">
      <c r="A2939" t="s">
        <v>2962</v>
      </c>
      <c r="B2939" s="1">
        <v>46054.590277777781</v>
      </c>
      <c r="C2939" t="s">
        <v>7</v>
      </c>
      <c r="D2939" t="s">
        <v>18</v>
      </c>
      <c r="E2939" t="s">
        <v>19</v>
      </c>
      <c r="F2939" t="s">
        <v>10</v>
      </c>
    </row>
    <row r="2940" spans="1:6" x14ac:dyDescent="0.3">
      <c r="A2940" t="s">
        <v>2963</v>
      </c>
      <c r="B2940" s="1">
        <v>46102.770833333336</v>
      </c>
      <c r="C2940" t="s">
        <v>35</v>
      </c>
      <c r="D2940" t="s">
        <v>15</v>
      </c>
      <c r="E2940" t="s">
        <v>16</v>
      </c>
      <c r="F2940" t="s">
        <v>20</v>
      </c>
    </row>
    <row r="2941" spans="1:6" x14ac:dyDescent="0.3">
      <c r="A2941" t="s">
        <v>2964</v>
      </c>
      <c r="B2941" s="1">
        <v>46091.806944444441</v>
      </c>
      <c r="C2941" t="s">
        <v>7</v>
      </c>
      <c r="D2941" t="s">
        <v>22</v>
      </c>
      <c r="E2941" t="s">
        <v>19</v>
      </c>
      <c r="F2941" t="s">
        <v>20</v>
      </c>
    </row>
    <row r="2942" spans="1:6" x14ac:dyDescent="0.3">
      <c r="A2942" t="s">
        <v>2965</v>
      </c>
      <c r="B2942" s="1">
        <v>46108.909722222219</v>
      </c>
      <c r="C2942" t="s">
        <v>7</v>
      </c>
      <c r="D2942" t="s">
        <v>18</v>
      </c>
      <c r="E2942" t="s">
        <v>31</v>
      </c>
      <c r="F2942" t="s">
        <v>10</v>
      </c>
    </row>
    <row r="2943" spans="1:6" x14ac:dyDescent="0.3">
      <c r="A2943" t="s">
        <v>2966</v>
      </c>
      <c r="B2943" s="1">
        <v>46068.265277777777</v>
      </c>
      <c r="C2943" t="s">
        <v>40</v>
      </c>
      <c r="D2943" t="s">
        <v>18</v>
      </c>
      <c r="E2943" t="s">
        <v>16</v>
      </c>
      <c r="F2943" t="s">
        <v>10</v>
      </c>
    </row>
    <row r="2944" spans="1:6" x14ac:dyDescent="0.3">
      <c r="A2944" t="s">
        <v>2967</v>
      </c>
      <c r="B2944" s="1">
        <v>46059.760416666664</v>
      </c>
      <c r="C2944" t="s">
        <v>47</v>
      </c>
      <c r="D2944" t="s">
        <v>22</v>
      </c>
      <c r="E2944" t="s">
        <v>19</v>
      </c>
      <c r="F2944" t="s">
        <v>10</v>
      </c>
    </row>
    <row r="2945" spans="1:6" x14ac:dyDescent="0.3">
      <c r="A2945" t="s">
        <v>2968</v>
      </c>
      <c r="B2945" s="1">
        <v>46083.036111111112</v>
      </c>
      <c r="C2945" t="s">
        <v>7</v>
      </c>
      <c r="D2945" t="s">
        <v>18</v>
      </c>
      <c r="E2945" t="s">
        <v>19</v>
      </c>
      <c r="F2945" t="s">
        <v>13</v>
      </c>
    </row>
    <row r="2946" spans="1:6" x14ac:dyDescent="0.3">
      <c r="A2946" t="s">
        <v>2969</v>
      </c>
      <c r="B2946" s="1">
        <v>46038.98333333333</v>
      </c>
      <c r="C2946" t="s">
        <v>7</v>
      </c>
      <c r="D2946" t="s">
        <v>15</v>
      </c>
      <c r="E2946" t="s">
        <v>19</v>
      </c>
      <c r="F2946" t="s">
        <v>10</v>
      </c>
    </row>
    <row r="2947" spans="1:6" x14ac:dyDescent="0.3">
      <c r="A2947" t="s">
        <v>2970</v>
      </c>
      <c r="B2947" s="1">
        <v>46067.027777777781</v>
      </c>
      <c r="C2947" t="s">
        <v>7</v>
      </c>
      <c r="D2947" t="s">
        <v>22</v>
      </c>
      <c r="E2947" t="s">
        <v>19</v>
      </c>
      <c r="F2947" t="s">
        <v>10</v>
      </c>
    </row>
    <row r="2948" spans="1:6" x14ac:dyDescent="0.3">
      <c r="A2948" t="s">
        <v>2971</v>
      </c>
      <c r="B2948" s="1">
        <v>46048.701388888891</v>
      </c>
      <c r="C2948" t="s">
        <v>7</v>
      </c>
      <c r="D2948" t="s">
        <v>8</v>
      </c>
      <c r="E2948" t="s">
        <v>19</v>
      </c>
      <c r="F2948" t="s">
        <v>20</v>
      </c>
    </row>
    <row r="2949" spans="1:6" x14ac:dyDescent="0.3">
      <c r="A2949" t="s">
        <v>2972</v>
      </c>
      <c r="B2949" s="1">
        <v>46050.159722222219</v>
      </c>
      <c r="C2949" t="s">
        <v>7</v>
      </c>
      <c r="D2949" t="s">
        <v>22</v>
      </c>
      <c r="E2949" t="s">
        <v>19</v>
      </c>
      <c r="F2949" t="s">
        <v>33</v>
      </c>
    </row>
    <row r="2950" spans="1:6" x14ac:dyDescent="0.3">
      <c r="A2950" t="s">
        <v>2973</v>
      </c>
      <c r="B2950" s="1">
        <v>46101.98541666667</v>
      </c>
      <c r="C2950" t="s">
        <v>40</v>
      </c>
      <c r="D2950" t="s">
        <v>18</v>
      </c>
      <c r="E2950" t="s">
        <v>16</v>
      </c>
      <c r="F2950" t="s">
        <v>10</v>
      </c>
    </row>
    <row r="2951" spans="1:6" x14ac:dyDescent="0.3">
      <c r="A2951" t="s">
        <v>2974</v>
      </c>
      <c r="B2951" s="1">
        <v>46027.438888888886</v>
      </c>
      <c r="C2951" t="s">
        <v>7</v>
      </c>
      <c r="D2951" t="s">
        <v>8</v>
      </c>
      <c r="E2951" t="s">
        <v>19</v>
      </c>
      <c r="F2951" t="s">
        <v>10</v>
      </c>
    </row>
    <row r="2952" spans="1:6" x14ac:dyDescent="0.3">
      <c r="A2952" t="s">
        <v>2975</v>
      </c>
      <c r="B2952" s="1">
        <v>46072.499305555553</v>
      </c>
      <c r="C2952" t="s">
        <v>47</v>
      </c>
      <c r="D2952" t="s">
        <v>15</v>
      </c>
      <c r="E2952" t="s">
        <v>19</v>
      </c>
      <c r="F2952" t="s">
        <v>10</v>
      </c>
    </row>
    <row r="2953" spans="1:6" x14ac:dyDescent="0.3">
      <c r="A2953" t="s">
        <v>2976</v>
      </c>
      <c r="B2953" s="1">
        <v>46077.111111111109</v>
      </c>
      <c r="C2953" t="s">
        <v>7</v>
      </c>
      <c r="D2953" t="s">
        <v>8</v>
      </c>
      <c r="E2953" t="s">
        <v>19</v>
      </c>
      <c r="F2953" t="s">
        <v>10</v>
      </c>
    </row>
    <row r="2954" spans="1:6" x14ac:dyDescent="0.3">
      <c r="A2954" t="s">
        <v>2977</v>
      </c>
      <c r="B2954" s="1">
        <v>46100.292361111111</v>
      </c>
      <c r="C2954" t="s">
        <v>12</v>
      </c>
      <c r="D2954" t="s">
        <v>8</v>
      </c>
      <c r="E2954" t="s">
        <v>16</v>
      </c>
      <c r="F2954" t="s">
        <v>33</v>
      </c>
    </row>
    <row r="2955" spans="1:6" x14ac:dyDescent="0.3">
      <c r="A2955" t="s">
        <v>2978</v>
      </c>
      <c r="B2955" s="1">
        <v>46088.195138888892</v>
      </c>
      <c r="C2955" t="s">
        <v>7</v>
      </c>
      <c r="D2955" t="s">
        <v>15</v>
      </c>
      <c r="E2955" t="s">
        <v>16</v>
      </c>
      <c r="F2955" t="s">
        <v>20</v>
      </c>
    </row>
    <row r="2956" spans="1:6" x14ac:dyDescent="0.3">
      <c r="A2956" t="s">
        <v>2979</v>
      </c>
      <c r="B2956" s="1">
        <v>46039.496527777781</v>
      </c>
      <c r="C2956" t="s">
        <v>7</v>
      </c>
      <c r="D2956" t="s">
        <v>22</v>
      </c>
      <c r="E2956" t="s">
        <v>19</v>
      </c>
      <c r="F2956" t="s">
        <v>10</v>
      </c>
    </row>
    <row r="2957" spans="1:6" x14ac:dyDescent="0.3">
      <c r="A2957" t="s">
        <v>2980</v>
      </c>
      <c r="B2957" s="1">
        <v>46060.007638888892</v>
      </c>
      <c r="C2957" t="s">
        <v>35</v>
      </c>
      <c r="D2957" t="s">
        <v>18</v>
      </c>
      <c r="E2957" t="s">
        <v>19</v>
      </c>
      <c r="F2957" t="s">
        <v>20</v>
      </c>
    </row>
    <row r="2958" spans="1:6" x14ac:dyDescent="0.3">
      <c r="A2958" t="s">
        <v>2981</v>
      </c>
      <c r="B2958" s="1">
        <v>46064.441666666666</v>
      </c>
      <c r="C2958" t="s">
        <v>7</v>
      </c>
      <c r="D2958" t="s">
        <v>18</v>
      </c>
      <c r="E2958" t="s">
        <v>9</v>
      </c>
      <c r="F2958" t="s">
        <v>13</v>
      </c>
    </row>
    <row r="2959" spans="1:6" x14ac:dyDescent="0.3">
      <c r="A2959" t="s">
        <v>2982</v>
      </c>
      <c r="B2959" s="1">
        <v>46026.427777777775</v>
      </c>
      <c r="C2959" t="s">
        <v>40</v>
      </c>
      <c r="D2959" t="s">
        <v>15</v>
      </c>
      <c r="E2959" t="s">
        <v>16</v>
      </c>
      <c r="F2959" t="s">
        <v>10</v>
      </c>
    </row>
    <row r="2960" spans="1:6" x14ac:dyDescent="0.3">
      <c r="A2960" t="s">
        <v>2983</v>
      </c>
      <c r="B2960" s="1">
        <v>46023.473611111112</v>
      </c>
      <c r="C2960" t="s">
        <v>7</v>
      </c>
      <c r="D2960" t="s">
        <v>15</v>
      </c>
      <c r="E2960" t="s">
        <v>19</v>
      </c>
      <c r="F2960" t="s">
        <v>10</v>
      </c>
    </row>
    <row r="2961" spans="1:6" x14ac:dyDescent="0.3">
      <c r="A2961" t="s">
        <v>2984</v>
      </c>
      <c r="B2961" s="1">
        <v>46051.942361111112</v>
      </c>
      <c r="C2961" t="s">
        <v>7</v>
      </c>
      <c r="D2961" t="s">
        <v>18</v>
      </c>
      <c r="E2961" t="s">
        <v>19</v>
      </c>
      <c r="F2961" t="s">
        <v>10</v>
      </c>
    </row>
    <row r="2962" spans="1:6" x14ac:dyDescent="0.3">
      <c r="A2962" t="s">
        <v>2985</v>
      </c>
      <c r="B2962" s="1">
        <v>46094.927083333336</v>
      </c>
      <c r="C2962" t="s">
        <v>7</v>
      </c>
      <c r="D2962" t="s">
        <v>8</v>
      </c>
      <c r="E2962" t="s">
        <v>19</v>
      </c>
      <c r="F2962" t="s">
        <v>10</v>
      </c>
    </row>
    <row r="2963" spans="1:6" x14ac:dyDescent="0.3">
      <c r="A2963" t="s">
        <v>2986</v>
      </c>
      <c r="B2963" s="1">
        <v>46110.209027777775</v>
      </c>
      <c r="C2963" t="s">
        <v>12</v>
      </c>
      <c r="D2963" t="s">
        <v>8</v>
      </c>
      <c r="E2963" t="s">
        <v>16</v>
      </c>
      <c r="F2963" t="s">
        <v>33</v>
      </c>
    </row>
    <row r="2964" spans="1:6" x14ac:dyDescent="0.3">
      <c r="A2964" t="s">
        <v>2987</v>
      </c>
      <c r="B2964" s="1">
        <v>46062.020833333336</v>
      </c>
      <c r="C2964" t="s">
        <v>7</v>
      </c>
      <c r="D2964" t="s">
        <v>22</v>
      </c>
      <c r="E2964" t="s">
        <v>19</v>
      </c>
      <c r="F2964" t="s">
        <v>10</v>
      </c>
    </row>
    <row r="2965" spans="1:6" x14ac:dyDescent="0.3">
      <c r="A2965" t="s">
        <v>2988</v>
      </c>
      <c r="B2965" s="1">
        <v>46083.341666666667</v>
      </c>
      <c r="C2965" t="s">
        <v>40</v>
      </c>
      <c r="D2965" t="s">
        <v>15</v>
      </c>
      <c r="E2965" t="s">
        <v>16</v>
      </c>
      <c r="F2965" t="s">
        <v>13</v>
      </c>
    </row>
    <row r="2966" spans="1:6" x14ac:dyDescent="0.3">
      <c r="A2966" t="s">
        <v>2989</v>
      </c>
      <c r="B2966" s="1">
        <v>46064.54791666667</v>
      </c>
      <c r="C2966" t="s">
        <v>7</v>
      </c>
      <c r="D2966" t="s">
        <v>15</v>
      </c>
      <c r="E2966" t="s">
        <v>19</v>
      </c>
      <c r="F2966" t="s">
        <v>33</v>
      </c>
    </row>
    <row r="2967" spans="1:6" x14ac:dyDescent="0.3">
      <c r="A2967" t="s">
        <v>2990</v>
      </c>
      <c r="B2967" s="1">
        <v>46064.150694444441</v>
      </c>
      <c r="C2967" t="s">
        <v>7</v>
      </c>
      <c r="D2967" t="s">
        <v>15</v>
      </c>
      <c r="E2967" t="s">
        <v>31</v>
      </c>
      <c r="F2967" t="s">
        <v>10</v>
      </c>
    </row>
    <row r="2968" spans="1:6" x14ac:dyDescent="0.3">
      <c r="A2968" t="s">
        <v>2991</v>
      </c>
      <c r="B2968" s="1">
        <v>46071.111111111109</v>
      </c>
      <c r="C2968" t="s">
        <v>35</v>
      </c>
      <c r="D2968" t="s">
        <v>18</v>
      </c>
      <c r="E2968" t="s">
        <v>31</v>
      </c>
      <c r="F2968" t="s">
        <v>10</v>
      </c>
    </row>
    <row r="2969" spans="1:6" x14ac:dyDescent="0.3">
      <c r="A2969" t="s">
        <v>2992</v>
      </c>
      <c r="B2969" s="1">
        <v>46071.636805555558</v>
      </c>
      <c r="C2969" t="s">
        <v>7</v>
      </c>
      <c r="D2969" t="s">
        <v>22</v>
      </c>
      <c r="E2969" t="s">
        <v>19</v>
      </c>
      <c r="F2969" t="s">
        <v>53</v>
      </c>
    </row>
    <row r="2970" spans="1:6" x14ac:dyDescent="0.3">
      <c r="A2970" t="s">
        <v>2993</v>
      </c>
      <c r="B2970" s="1">
        <v>46090.18472222222</v>
      </c>
      <c r="C2970" t="s">
        <v>7</v>
      </c>
      <c r="D2970" t="s">
        <v>22</v>
      </c>
      <c r="E2970" t="s">
        <v>31</v>
      </c>
      <c r="F2970" t="s">
        <v>20</v>
      </c>
    </row>
    <row r="2971" spans="1:6" x14ac:dyDescent="0.3">
      <c r="A2971" t="s">
        <v>2994</v>
      </c>
      <c r="B2971" s="1">
        <v>46112.383333333331</v>
      </c>
      <c r="C2971" t="s">
        <v>7</v>
      </c>
      <c r="D2971" t="s">
        <v>22</v>
      </c>
      <c r="E2971" t="s">
        <v>19</v>
      </c>
      <c r="F2971" t="s">
        <v>10</v>
      </c>
    </row>
    <row r="2972" spans="1:6" x14ac:dyDescent="0.3">
      <c r="A2972" t="s">
        <v>2995</v>
      </c>
      <c r="B2972" s="1">
        <v>46023.288194444445</v>
      </c>
      <c r="C2972" t="s">
        <v>7</v>
      </c>
      <c r="D2972" t="s">
        <v>15</v>
      </c>
      <c r="E2972" t="s">
        <v>19</v>
      </c>
      <c r="F2972" t="s">
        <v>10</v>
      </c>
    </row>
    <row r="2973" spans="1:6" x14ac:dyDescent="0.3">
      <c r="A2973" t="s">
        <v>2996</v>
      </c>
      <c r="B2973" s="1">
        <v>46030.384027777778</v>
      </c>
      <c r="C2973" t="s">
        <v>7</v>
      </c>
      <c r="D2973" t="s">
        <v>15</v>
      </c>
      <c r="E2973" t="s">
        <v>31</v>
      </c>
      <c r="F2973" t="s">
        <v>10</v>
      </c>
    </row>
    <row r="2974" spans="1:6" x14ac:dyDescent="0.3">
      <c r="A2974" t="s">
        <v>2997</v>
      </c>
      <c r="B2974" s="1">
        <v>46065.192361111112</v>
      </c>
      <c r="C2974" t="s">
        <v>7</v>
      </c>
      <c r="D2974" t="s">
        <v>22</v>
      </c>
      <c r="E2974" t="s">
        <v>19</v>
      </c>
      <c r="F2974" t="s">
        <v>10</v>
      </c>
    </row>
    <row r="2975" spans="1:6" x14ac:dyDescent="0.3">
      <c r="A2975" t="s">
        <v>2998</v>
      </c>
      <c r="B2975" s="1">
        <v>46061.02847222222</v>
      </c>
      <c r="C2975" t="s">
        <v>7</v>
      </c>
      <c r="D2975" t="s">
        <v>22</v>
      </c>
      <c r="E2975" t="s">
        <v>19</v>
      </c>
      <c r="F2975" t="s">
        <v>10</v>
      </c>
    </row>
    <row r="2976" spans="1:6" x14ac:dyDescent="0.3">
      <c r="A2976" t="s">
        <v>2999</v>
      </c>
      <c r="B2976" s="1">
        <v>46069.920138888891</v>
      </c>
      <c r="C2976" t="s">
        <v>7</v>
      </c>
      <c r="D2976" t="s">
        <v>22</v>
      </c>
      <c r="E2976" t="s">
        <v>19</v>
      </c>
      <c r="F2976" t="s">
        <v>13</v>
      </c>
    </row>
    <row r="2977" spans="1:6" x14ac:dyDescent="0.3">
      <c r="A2977" t="s">
        <v>3000</v>
      </c>
      <c r="B2977" s="1">
        <v>46053.033333333333</v>
      </c>
      <c r="C2977" t="s">
        <v>7</v>
      </c>
      <c r="D2977" t="s">
        <v>22</v>
      </c>
      <c r="E2977" t="s">
        <v>19</v>
      </c>
      <c r="F2977" t="s">
        <v>10</v>
      </c>
    </row>
    <row r="2978" spans="1:6" x14ac:dyDescent="0.3">
      <c r="A2978" t="s">
        <v>3001</v>
      </c>
      <c r="B2978" s="1">
        <v>46061.540972222225</v>
      </c>
      <c r="C2978" t="s">
        <v>7</v>
      </c>
      <c r="D2978" t="s">
        <v>18</v>
      </c>
      <c r="E2978" t="s">
        <v>19</v>
      </c>
      <c r="F2978" t="s">
        <v>20</v>
      </c>
    </row>
    <row r="2979" spans="1:6" x14ac:dyDescent="0.3">
      <c r="A2979" t="s">
        <v>3002</v>
      </c>
      <c r="B2979" s="1">
        <v>46037.777777777781</v>
      </c>
      <c r="C2979" t="s">
        <v>40</v>
      </c>
      <c r="D2979" t="s">
        <v>18</v>
      </c>
      <c r="E2979" t="s">
        <v>16</v>
      </c>
      <c r="F2979" t="s">
        <v>20</v>
      </c>
    </row>
    <row r="2980" spans="1:6" x14ac:dyDescent="0.3">
      <c r="A2980" t="s">
        <v>3003</v>
      </c>
      <c r="B2980" s="1">
        <v>46083.584722222222</v>
      </c>
      <c r="C2980" t="s">
        <v>7</v>
      </c>
      <c r="D2980" t="s">
        <v>18</v>
      </c>
      <c r="E2980" t="s">
        <v>19</v>
      </c>
      <c r="F2980" t="s">
        <v>10</v>
      </c>
    </row>
    <row r="2981" spans="1:6" x14ac:dyDescent="0.3">
      <c r="A2981" t="s">
        <v>3004</v>
      </c>
      <c r="B2981" s="1">
        <v>46051.929861111108</v>
      </c>
      <c r="C2981" t="s">
        <v>7</v>
      </c>
      <c r="D2981" t="s">
        <v>22</v>
      </c>
      <c r="E2981" t="s">
        <v>19</v>
      </c>
      <c r="F2981" t="s">
        <v>20</v>
      </c>
    </row>
    <row r="2982" spans="1:6" x14ac:dyDescent="0.3">
      <c r="A2982" t="s">
        <v>3005</v>
      </c>
      <c r="B2982" s="1">
        <v>46031.286111111112</v>
      </c>
      <c r="C2982" t="s">
        <v>7</v>
      </c>
      <c r="D2982" t="s">
        <v>18</v>
      </c>
      <c r="E2982" t="s">
        <v>19</v>
      </c>
      <c r="F2982" t="s">
        <v>10</v>
      </c>
    </row>
    <row r="2983" spans="1:6" x14ac:dyDescent="0.3">
      <c r="A2983" t="s">
        <v>3006</v>
      </c>
      <c r="B2983" s="1">
        <v>46068.040972222225</v>
      </c>
      <c r="C2983" t="s">
        <v>12</v>
      </c>
      <c r="D2983" t="s">
        <v>18</v>
      </c>
      <c r="E2983" t="s">
        <v>31</v>
      </c>
      <c r="F2983" t="s">
        <v>13</v>
      </c>
    </row>
    <row r="2984" spans="1:6" x14ac:dyDescent="0.3">
      <c r="A2984" t="s">
        <v>3007</v>
      </c>
      <c r="B2984" s="1">
        <v>46098.793055555558</v>
      </c>
      <c r="C2984" t="s">
        <v>7</v>
      </c>
      <c r="D2984" t="s">
        <v>15</v>
      </c>
      <c r="E2984" t="s">
        <v>19</v>
      </c>
      <c r="F2984" t="s">
        <v>33</v>
      </c>
    </row>
    <row r="2985" spans="1:6" x14ac:dyDescent="0.3">
      <c r="A2985" t="s">
        <v>3008</v>
      </c>
      <c r="B2985" s="1">
        <v>46076.249305555553</v>
      </c>
      <c r="C2985" t="s">
        <v>47</v>
      </c>
      <c r="D2985" t="s">
        <v>18</v>
      </c>
      <c r="E2985" t="s">
        <v>31</v>
      </c>
      <c r="F2985" t="s">
        <v>10</v>
      </c>
    </row>
    <row r="2986" spans="1:6" x14ac:dyDescent="0.3">
      <c r="A2986" t="s">
        <v>3009</v>
      </c>
      <c r="B2986" s="1">
        <v>46052.939583333333</v>
      </c>
      <c r="C2986" t="s">
        <v>47</v>
      </c>
      <c r="D2986" t="s">
        <v>15</v>
      </c>
      <c r="E2986" t="s">
        <v>9</v>
      </c>
      <c r="F2986" t="s">
        <v>10</v>
      </c>
    </row>
    <row r="2987" spans="1:6" x14ac:dyDescent="0.3">
      <c r="A2987" t="s">
        <v>3010</v>
      </c>
      <c r="B2987" s="1">
        <v>46101.541666666664</v>
      </c>
      <c r="C2987" t="s">
        <v>35</v>
      </c>
      <c r="D2987" t="s">
        <v>8</v>
      </c>
      <c r="E2987" t="s">
        <v>9</v>
      </c>
      <c r="F2987" t="s">
        <v>10</v>
      </c>
    </row>
    <row r="2988" spans="1:6" x14ac:dyDescent="0.3">
      <c r="A2988" t="s">
        <v>3011</v>
      </c>
      <c r="B2988" s="1">
        <v>46037.050694444442</v>
      </c>
      <c r="C2988" t="s">
        <v>35</v>
      </c>
      <c r="D2988" t="s">
        <v>22</v>
      </c>
      <c r="E2988" t="s">
        <v>9</v>
      </c>
      <c r="F2988" t="s">
        <v>10</v>
      </c>
    </row>
    <row r="2989" spans="1:6" x14ac:dyDescent="0.3">
      <c r="A2989" t="s">
        <v>3012</v>
      </c>
      <c r="B2989" s="1">
        <v>46102.050694444442</v>
      </c>
      <c r="C2989" t="s">
        <v>47</v>
      </c>
      <c r="D2989" t="s">
        <v>8</v>
      </c>
      <c r="E2989" t="s">
        <v>16</v>
      </c>
      <c r="F2989" t="s">
        <v>10</v>
      </c>
    </row>
    <row r="2990" spans="1:6" x14ac:dyDescent="0.3">
      <c r="A2990" t="s">
        <v>3013</v>
      </c>
      <c r="B2990" s="1">
        <v>46082.523611111108</v>
      </c>
      <c r="C2990" t="s">
        <v>7</v>
      </c>
      <c r="D2990" t="s">
        <v>18</v>
      </c>
      <c r="E2990" t="s">
        <v>19</v>
      </c>
      <c r="F2990" t="s">
        <v>10</v>
      </c>
    </row>
    <row r="2991" spans="1:6" x14ac:dyDescent="0.3">
      <c r="A2991" t="s">
        <v>3014</v>
      </c>
      <c r="B2991" s="1">
        <v>46091.222222222219</v>
      </c>
      <c r="C2991" t="s">
        <v>47</v>
      </c>
      <c r="D2991" t="s">
        <v>8</v>
      </c>
      <c r="E2991" t="s">
        <v>16</v>
      </c>
      <c r="F2991" t="s">
        <v>10</v>
      </c>
    </row>
    <row r="2992" spans="1:6" x14ac:dyDescent="0.3">
      <c r="A2992" t="s">
        <v>3015</v>
      </c>
      <c r="B2992" s="1">
        <v>46083.088194444441</v>
      </c>
      <c r="C2992" t="s">
        <v>35</v>
      </c>
      <c r="D2992" t="s">
        <v>15</v>
      </c>
      <c r="E2992" t="s">
        <v>16</v>
      </c>
      <c r="F2992" t="s">
        <v>10</v>
      </c>
    </row>
    <row r="2993" spans="1:6" x14ac:dyDescent="0.3">
      <c r="A2993" t="s">
        <v>3016</v>
      </c>
      <c r="B2993" s="1">
        <v>46059.228472222225</v>
      </c>
      <c r="C2993" t="s">
        <v>12</v>
      </c>
      <c r="D2993" t="s">
        <v>8</v>
      </c>
      <c r="E2993" t="s">
        <v>9</v>
      </c>
      <c r="F2993" t="s">
        <v>13</v>
      </c>
    </row>
    <row r="2994" spans="1:6" x14ac:dyDescent="0.3">
      <c r="A2994" t="s">
        <v>3017</v>
      </c>
      <c r="B2994" s="1">
        <v>46036.837500000001</v>
      </c>
      <c r="C2994" t="s">
        <v>35</v>
      </c>
      <c r="D2994" t="s">
        <v>22</v>
      </c>
      <c r="E2994" t="s">
        <v>9</v>
      </c>
      <c r="F2994" t="s">
        <v>33</v>
      </c>
    </row>
    <row r="2995" spans="1:6" x14ac:dyDescent="0.3">
      <c r="A2995" t="s">
        <v>3018</v>
      </c>
      <c r="B2995" s="1">
        <v>46064.247916666667</v>
      </c>
      <c r="C2995" t="s">
        <v>35</v>
      </c>
      <c r="D2995" t="s">
        <v>15</v>
      </c>
      <c r="E2995" t="s">
        <v>19</v>
      </c>
      <c r="F2995" t="s">
        <v>20</v>
      </c>
    </row>
    <row r="2996" spans="1:6" x14ac:dyDescent="0.3">
      <c r="A2996" t="s">
        <v>3019</v>
      </c>
      <c r="B2996" s="1">
        <v>46067.019444444442</v>
      </c>
      <c r="C2996" t="s">
        <v>7</v>
      </c>
      <c r="D2996" t="s">
        <v>8</v>
      </c>
      <c r="E2996" t="s">
        <v>19</v>
      </c>
      <c r="F2996" t="s">
        <v>20</v>
      </c>
    </row>
    <row r="2997" spans="1:6" x14ac:dyDescent="0.3">
      <c r="A2997" t="s">
        <v>3020</v>
      </c>
      <c r="B2997" s="1">
        <v>46110.386805555558</v>
      </c>
      <c r="C2997" t="s">
        <v>7</v>
      </c>
      <c r="D2997" t="s">
        <v>8</v>
      </c>
      <c r="E2997" t="s">
        <v>9</v>
      </c>
      <c r="F2997" t="s">
        <v>10</v>
      </c>
    </row>
    <row r="2998" spans="1:6" x14ac:dyDescent="0.3">
      <c r="A2998" t="s">
        <v>3021</v>
      </c>
      <c r="B2998" s="1">
        <v>46047.994444444441</v>
      </c>
      <c r="C2998" t="s">
        <v>7</v>
      </c>
      <c r="D2998" t="s">
        <v>22</v>
      </c>
      <c r="E2998" t="s">
        <v>31</v>
      </c>
      <c r="F2998" t="s">
        <v>13</v>
      </c>
    </row>
    <row r="2999" spans="1:6" x14ac:dyDescent="0.3">
      <c r="A2999" t="s">
        <v>3022</v>
      </c>
      <c r="B2999" s="1">
        <v>46028.010416666664</v>
      </c>
      <c r="C2999" t="s">
        <v>7</v>
      </c>
      <c r="D2999" t="s">
        <v>22</v>
      </c>
      <c r="E2999" t="s">
        <v>19</v>
      </c>
      <c r="F2999" t="s">
        <v>10</v>
      </c>
    </row>
    <row r="3000" spans="1:6" x14ac:dyDescent="0.3">
      <c r="A3000" t="s">
        <v>3023</v>
      </c>
      <c r="B3000" s="1">
        <v>46106.368750000001</v>
      </c>
      <c r="C3000" t="s">
        <v>40</v>
      </c>
      <c r="D3000" t="s">
        <v>15</v>
      </c>
      <c r="E3000" t="s">
        <v>16</v>
      </c>
      <c r="F3000" t="s">
        <v>20</v>
      </c>
    </row>
    <row r="3001" spans="1:6" x14ac:dyDescent="0.3">
      <c r="A3001" t="s">
        <v>3024</v>
      </c>
      <c r="B3001" s="1">
        <v>46097.147916666669</v>
      </c>
      <c r="C3001" t="s">
        <v>7</v>
      </c>
      <c r="D3001" t="s">
        <v>22</v>
      </c>
      <c r="E3001" t="s">
        <v>19</v>
      </c>
      <c r="F3001" t="s">
        <v>10</v>
      </c>
    </row>
    <row r="3002" spans="1:6" x14ac:dyDescent="0.3">
      <c r="A3002" t="s">
        <v>3025</v>
      </c>
      <c r="B3002" s="1">
        <v>46102.951388888891</v>
      </c>
      <c r="C3002" t="s">
        <v>7</v>
      </c>
      <c r="D3002" t="s">
        <v>22</v>
      </c>
      <c r="E3002" t="s">
        <v>19</v>
      </c>
      <c r="F3002" t="s">
        <v>20</v>
      </c>
    </row>
    <row r="3003" spans="1:6" x14ac:dyDescent="0.3">
      <c r="A3003" t="s">
        <v>3026</v>
      </c>
      <c r="B3003" s="1">
        <v>46103.649305555555</v>
      </c>
      <c r="C3003" t="s">
        <v>7</v>
      </c>
      <c r="D3003" t="s">
        <v>22</v>
      </c>
      <c r="E3003" t="s">
        <v>31</v>
      </c>
      <c r="F3003" t="s">
        <v>20</v>
      </c>
    </row>
    <row r="3004" spans="1:6" x14ac:dyDescent="0.3">
      <c r="A3004" t="s">
        <v>3027</v>
      </c>
      <c r="B3004" s="1">
        <v>46089.325694444444</v>
      </c>
      <c r="C3004" t="s">
        <v>40</v>
      </c>
      <c r="D3004" t="s">
        <v>18</v>
      </c>
      <c r="E3004" t="s">
        <v>16</v>
      </c>
      <c r="F3004" t="s">
        <v>20</v>
      </c>
    </row>
    <row r="3005" spans="1:6" x14ac:dyDescent="0.3">
      <c r="A3005" t="s">
        <v>3028</v>
      </c>
      <c r="B3005" s="1">
        <v>46105.681944444441</v>
      </c>
      <c r="C3005" t="s">
        <v>35</v>
      </c>
      <c r="D3005" t="s">
        <v>8</v>
      </c>
      <c r="E3005" t="s">
        <v>19</v>
      </c>
      <c r="F3005" t="s">
        <v>20</v>
      </c>
    </row>
    <row r="3006" spans="1:6" x14ac:dyDescent="0.3">
      <c r="A3006" t="s">
        <v>3029</v>
      </c>
      <c r="B3006" s="1">
        <v>46061.686111111114</v>
      </c>
      <c r="C3006" t="s">
        <v>7</v>
      </c>
      <c r="D3006" t="s">
        <v>8</v>
      </c>
      <c r="E3006" t="s">
        <v>19</v>
      </c>
      <c r="F3006" t="s">
        <v>20</v>
      </c>
    </row>
    <row r="3007" spans="1:6" x14ac:dyDescent="0.3">
      <c r="A3007" t="s">
        <v>3030</v>
      </c>
      <c r="B3007" s="1">
        <v>46056.993055555555</v>
      </c>
      <c r="C3007" t="s">
        <v>26</v>
      </c>
      <c r="D3007" t="s">
        <v>18</v>
      </c>
      <c r="E3007" t="s">
        <v>9</v>
      </c>
      <c r="F3007" t="s">
        <v>13</v>
      </c>
    </row>
    <row r="3008" spans="1:6" x14ac:dyDescent="0.3">
      <c r="A3008" t="s">
        <v>3031</v>
      </c>
      <c r="B3008" s="1">
        <v>46099.241666666669</v>
      </c>
      <c r="C3008" t="s">
        <v>12</v>
      </c>
      <c r="D3008" t="s">
        <v>18</v>
      </c>
      <c r="E3008" t="s">
        <v>31</v>
      </c>
      <c r="F3008" t="s">
        <v>10</v>
      </c>
    </row>
    <row r="3009" spans="1:6" x14ac:dyDescent="0.3">
      <c r="A3009" t="s">
        <v>3032</v>
      </c>
      <c r="B3009" s="1">
        <v>46095.040972222225</v>
      </c>
      <c r="C3009" t="s">
        <v>35</v>
      </c>
      <c r="D3009" t="s">
        <v>15</v>
      </c>
      <c r="E3009" t="s">
        <v>31</v>
      </c>
      <c r="F3009" t="s">
        <v>20</v>
      </c>
    </row>
    <row r="3010" spans="1:6" x14ac:dyDescent="0.3">
      <c r="A3010" t="s">
        <v>3033</v>
      </c>
      <c r="B3010" s="1">
        <v>46104.043749999997</v>
      </c>
      <c r="C3010" t="s">
        <v>12</v>
      </c>
      <c r="D3010" t="s">
        <v>8</v>
      </c>
      <c r="E3010" t="s">
        <v>19</v>
      </c>
      <c r="F3010" t="s">
        <v>33</v>
      </c>
    </row>
    <row r="3011" spans="1:6" x14ac:dyDescent="0.3">
      <c r="A3011" t="s">
        <v>3034</v>
      </c>
      <c r="B3011" s="1">
        <v>46057.356944444444</v>
      </c>
      <c r="C3011" t="s">
        <v>7</v>
      </c>
      <c r="D3011" t="s">
        <v>8</v>
      </c>
      <c r="E3011" t="s">
        <v>19</v>
      </c>
      <c r="F3011" t="s">
        <v>20</v>
      </c>
    </row>
    <row r="3012" spans="1:6" x14ac:dyDescent="0.3">
      <c r="A3012" t="s">
        <v>3035</v>
      </c>
      <c r="B3012" s="1">
        <v>46086.861805555556</v>
      </c>
      <c r="C3012" t="s">
        <v>47</v>
      </c>
      <c r="D3012" t="s">
        <v>15</v>
      </c>
      <c r="E3012" t="s">
        <v>19</v>
      </c>
      <c r="F3012" t="s">
        <v>13</v>
      </c>
    </row>
    <row r="3013" spans="1:6" x14ac:dyDescent="0.3">
      <c r="A3013" t="s">
        <v>3036</v>
      </c>
      <c r="B3013" s="1">
        <v>46051.430555555555</v>
      </c>
      <c r="C3013" t="s">
        <v>7</v>
      </c>
      <c r="D3013" t="s">
        <v>18</v>
      </c>
      <c r="E3013" t="s">
        <v>19</v>
      </c>
      <c r="F3013" t="s">
        <v>33</v>
      </c>
    </row>
    <row r="3014" spans="1:6" x14ac:dyDescent="0.3">
      <c r="A3014" t="s">
        <v>3037</v>
      </c>
      <c r="B3014" s="1">
        <v>46092.533333333333</v>
      </c>
      <c r="C3014" t="s">
        <v>7</v>
      </c>
      <c r="D3014" t="s">
        <v>8</v>
      </c>
      <c r="E3014" t="s">
        <v>19</v>
      </c>
      <c r="F3014" t="s">
        <v>13</v>
      </c>
    </row>
    <row r="3015" spans="1:6" x14ac:dyDescent="0.3">
      <c r="A3015" t="s">
        <v>3038</v>
      </c>
      <c r="B3015" s="1">
        <v>46072.926388888889</v>
      </c>
      <c r="C3015" t="s">
        <v>7</v>
      </c>
      <c r="D3015" t="s">
        <v>15</v>
      </c>
      <c r="E3015" t="s">
        <v>19</v>
      </c>
      <c r="F3015" t="s">
        <v>33</v>
      </c>
    </row>
    <row r="3016" spans="1:6" x14ac:dyDescent="0.3">
      <c r="A3016" t="s">
        <v>3039</v>
      </c>
      <c r="B3016" s="1">
        <v>46041.195833333331</v>
      </c>
      <c r="C3016" t="s">
        <v>7</v>
      </c>
      <c r="D3016" t="s">
        <v>22</v>
      </c>
      <c r="E3016" t="s">
        <v>19</v>
      </c>
      <c r="F3016" t="s">
        <v>20</v>
      </c>
    </row>
    <row r="3017" spans="1:6" x14ac:dyDescent="0.3">
      <c r="A3017" t="s">
        <v>3040</v>
      </c>
      <c r="B3017" s="1">
        <v>46082.342361111114</v>
      </c>
      <c r="C3017" t="s">
        <v>7</v>
      </c>
      <c r="D3017" t="s">
        <v>15</v>
      </c>
      <c r="E3017" t="s">
        <v>19</v>
      </c>
      <c r="F3017" t="s">
        <v>20</v>
      </c>
    </row>
    <row r="3018" spans="1:6" x14ac:dyDescent="0.3">
      <c r="A3018" t="s">
        <v>3041</v>
      </c>
      <c r="B3018" s="1">
        <v>46077.151388888888</v>
      </c>
      <c r="C3018" t="s">
        <v>35</v>
      </c>
      <c r="D3018" t="s">
        <v>15</v>
      </c>
      <c r="E3018" t="s">
        <v>31</v>
      </c>
      <c r="F3018" t="s">
        <v>20</v>
      </c>
    </row>
    <row r="3019" spans="1:6" x14ac:dyDescent="0.3">
      <c r="A3019" t="s">
        <v>3042</v>
      </c>
      <c r="B3019" s="1">
        <v>46093.679166666669</v>
      </c>
      <c r="C3019" t="s">
        <v>35</v>
      </c>
      <c r="D3019" t="s">
        <v>18</v>
      </c>
      <c r="E3019" t="s">
        <v>16</v>
      </c>
      <c r="F3019" t="s">
        <v>10</v>
      </c>
    </row>
    <row r="3020" spans="1:6" x14ac:dyDescent="0.3">
      <c r="A3020" t="s">
        <v>3043</v>
      </c>
      <c r="B3020" s="1">
        <v>46083.198611111111</v>
      </c>
      <c r="C3020" t="s">
        <v>26</v>
      </c>
      <c r="D3020" t="s">
        <v>8</v>
      </c>
      <c r="E3020" t="s">
        <v>31</v>
      </c>
      <c r="F3020" t="s">
        <v>33</v>
      </c>
    </row>
    <row r="3021" spans="1:6" x14ac:dyDescent="0.3">
      <c r="A3021" t="s">
        <v>3044</v>
      </c>
      <c r="B3021" s="1">
        <v>46042.159722222219</v>
      </c>
      <c r="C3021" t="s">
        <v>7</v>
      </c>
      <c r="D3021" t="s">
        <v>22</v>
      </c>
      <c r="E3021" t="s">
        <v>19</v>
      </c>
      <c r="F3021" t="s">
        <v>20</v>
      </c>
    </row>
    <row r="3022" spans="1:6" x14ac:dyDescent="0.3">
      <c r="A3022" t="s">
        <v>3045</v>
      </c>
      <c r="B3022" s="1">
        <v>46083.173611111109</v>
      </c>
      <c r="C3022" t="s">
        <v>7</v>
      </c>
      <c r="D3022" t="s">
        <v>8</v>
      </c>
      <c r="E3022" t="s">
        <v>19</v>
      </c>
      <c r="F3022" t="s">
        <v>20</v>
      </c>
    </row>
    <row r="3023" spans="1:6" x14ac:dyDescent="0.3">
      <c r="A3023" t="s">
        <v>3046</v>
      </c>
      <c r="B3023" s="1">
        <v>46037.142361111109</v>
      </c>
      <c r="C3023" t="s">
        <v>7</v>
      </c>
      <c r="D3023" t="s">
        <v>18</v>
      </c>
      <c r="E3023" t="s">
        <v>19</v>
      </c>
      <c r="F3023" t="s">
        <v>20</v>
      </c>
    </row>
    <row r="3024" spans="1:6" x14ac:dyDescent="0.3">
      <c r="A3024" t="s">
        <v>3047</v>
      </c>
      <c r="B3024" s="1">
        <v>46077.567361111112</v>
      </c>
      <c r="C3024" t="s">
        <v>40</v>
      </c>
      <c r="D3024" t="s">
        <v>8</v>
      </c>
      <c r="E3024" t="s">
        <v>16</v>
      </c>
      <c r="F3024" t="s">
        <v>10</v>
      </c>
    </row>
    <row r="3025" spans="1:6" x14ac:dyDescent="0.3">
      <c r="A3025" t="s">
        <v>3048</v>
      </c>
      <c r="B3025" s="1">
        <v>46085.007638888892</v>
      </c>
      <c r="C3025" t="s">
        <v>7</v>
      </c>
      <c r="D3025" t="s">
        <v>22</v>
      </c>
      <c r="E3025" t="s">
        <v>19</v>
      </c>
      <c r="F3025" t="s">
        <v>10</v>
      </c>
    </row>
    <row r="3026" spans="1:6" x14ac:dyDescent="0.3">
      <c r="A3026" t="s">
        <v>3049</v>
      </c>
      <c r="B3026" s="1">
        <v>46032.484722222223</v>
      </c>
      <c r="C3026" t="s">
        <v>7</v>
      </c>
      <c r="D3026" t="s">
        <v>8</v>
      </c>
      <c r="E3026" t="s">
        <v>19</v>
      </c>
      <c r="F3026" t="s">
        <v>10</v>
      </c>
    </row>
    <row r="3027" spans="1:6" x14ac:dyDescent="0.3">
      <c r="A3027" t="s">
        <v>3050</v>
      </c>
      <c r="B3027" s="1">
        <v>46095.447222222225</v>
      </c>
      <c r="C3027" t="s">
        <v>7</v>
      </c>
      <c r="D3027" t="s">
        <v>22</v>
      </c>
      <c r="E3027" t="s">
        <v>16</v>
      </c>
      <c r="F3027" t="s">
        <v>33</v>
      </c>
    </row>
    <row r="3028" spans="1:6" x14ac:dyDescent="0.3">
      <c r="A3028" t="s">
        <v>3051</v>
      </c>
      <c r="B3028" s="1">
        <v>46028.195138888892</v>
      </c>
      <c r="C3028" t="s">
        <v>7</v>
      </c>
      <c r="D3028" t="s">
        <v>18</v>
      </c>
      <c r="E3028" t="s">
        <v>19</v>
      </c>
      <c r="F3028" t="s">
        <v>10</v>
      </c>
    </row>
    <row r="3029" spans="1:6" x14ac:dyDescent="0.3">
      <c r="A3029" t="s">
        <v>3052</v>
      </c>
      <c r="B3029" s="1">
        <v>46023.904166666667</v>
      </c>
      <c r="C3029" t="s">
        <v>7</v>
      </c>
      <c r="D3029" t="s">
        <v>22</v>
      </c>
      <c r="E3029" t="s">
        <v>19</v>
      </c>
      <c r="F3029" t="s">
        <v>10</v>
      </c>
    </row>
    <row r="3030" spans="1:6" x14ac:dyDescent="0.3">
      <c r="A3030" t="s">
        <v>3053</v>
      </c>
      <c r="B3030" s="1">
        <v>46052.886805555558</v>
      </c>
      <c r="C3030" t="s">
        <v>12</v>
      </c>
      <c r="D3030" t="s">
        <v>15</v>
      </c>
      <c r="E3030" t="s">
        <v>19</v>
      </c>
      <c r="F3030" t="s">
        <v>13</v>
      </c>
    </row>
    <row r="3031" spans="1:6" x14ac:dyDescent="0.3">
      <c r="A3031" t="s">
        <v>3054</v>
      </c>
      <c r="B3031" s="1">
        <v>46056.026388888888</v>
      </c>
      <c r="C3031" t="s">
        <v>12</v>
      </c>
      <c r="D3031" t="s">
        <v>8</v>
      </c>
      <c r="E3031" t="s">
        <v>16</v>
      </c>
      <c r="F3031" t="s">
        <v>10</v>
      </c>
    </row>
    <row r="3032" spans="1:6" x14ac:dyDescent="0.3">
      <c r="A3032" t="s">
        <v>3055</v>
      </c>
      <c r="B3032" s="1">
        <v>46104.402083333334</v>
      </c>
      <c r="C3032" t="s">
        <v>7</v>
      </c>
      <c r="D3032" t="s">
        <v>15</v>
      </c>
      <c r="E3032" t="s">
        <v>19</v>
      </c>
      <c r="F3032" t="s">
        <v>20</v>
      </c>
    </row>
    <row r="3033" spans="1:6" x14ac:dyDescent="0.3">
      <c r="A3033" t="s">
        <v>3056</v>
      </c>
      <c r="B3033" s="1">
        <v>46054.806944444441</v>
      </c>
      <c r="C3033" t="s">
        <v>7</v>
      </c>
      <c r="D3033" t="s">
        <v>8</v>
      </c>
      <c r="E3033" t="s">
        <v>19</v>
      </c>
      <c r="F3033" t="s">
        <v>10</v>
      </c>
    </row>
    <row r="3034" spans="1:6" x14ac:dyDescent="0.3">
      <c r="A3034" t="s">
        <v>3057</v>
      </c>
      <c r="B3034" s="1">
        <v>46088.261111111111</v>
      </c>
      <c r="C3034" t="s">
        <v>7</v>
      </c>
      <c r="D3034" t="s">
        <v>18</v>
      </c>
      <c r="E3034" t="s">
        <v>19</v>
      </c>
      <c r="F3034" t="s">
        <v>13</v>
      </c>
    </row>
    <row r="3035" spans="1:6" x14ac:dyDescent="0.3">
      <c r="A3035" t="s">
        <v>3058</v>
      </c>
      <c r="B3035" s="1">
        <v>46032.821527777778</v>
      </c>
      <c r="C3035" t="s">
        <v>26</v>
      </c>
      <c r="D3035" t="s">
        <v>22</v>
      </c>
      <c r="E3035" t="s">
        <v>16</v>
      </c>
      <c r="F3035" t="s">
        <v>33</v>
      </c>
    </row>
    <row r="3036" spans="1:6" x14ac:dyDescent="0.3">
      <c r="A3036" t="s">
        <v>3059</v>
      </c>
      <c r="B3036" s="1">
        <v>46044.002083333333</v>
      </c>
      <c r="C3036" t="s">
        <v>12</v>
      </c>
      <c r="D3036" t="s">
        <v>22</v>
      </c>
      <c r="E3036" t="s">
        <v>16</v>
      </c>
      <c r="F3036" t="s">
        <v>33</v>
      </c>
    </row>
    <row r="3037" spans="1:6" x14ac:dyDescent="0.3">
      <c r="A3037" t="s">
        <v>3060</v>
      </c>
      <c r="B3037" s="1">
        <v>46058.544444444444</v>
      </c>
      <c r="C3037" t="s">
        <v>7</v>
      </c>
      <c r="D3037" t="s">
        <v>18</v>
      </c>
      <c r="E3037" t="s">
        <v>19</v>
      </c>
      <c r="F3037" t="s">
        <v>20</v>
      </c>
    </row>
    <row r="3038" spans="1:6" x14ac:dyDescent="0.3">
      <c r="A3038" t="s">
        <v>3061</v>
      </c>
      <c r="B3038" s="1">
        <v>46069.018750000003</v>
      </c>
      <c r="C3038" t="s">
        <v>7</v>
      </c>
      <c r="D3038" t="s">
        <v>18</v>
      </c>
      <c r="E3038" t="s">
        <v>19</v>
      </c>
      <c r="F3038" t="s">
        <v>10</v>
      </c>
    </row>
    <row r="3039" spans="1:6" x14ac:dyDescent="0.3">
      <c r="A3039" t="s">
        <v>3062</v>
      </c>
      <c r="B3039" s="1">
        <v>46031.107638888891</v>
      </c>
      <c r="C3039" t="s">
        <v>7</v>
      </c>
      <c r="D3039" t="s">
        <v>22</v>
      </c>
      <c r="E3039" t="s">
        <v>19</v>
      </c>
      <c r="F3039" t="s">
        <v>10</v>
      </c>
    </row>
    <row r="3040" spans="1:6" x14ac:dyDescent="0.3">
      <c r="A3040" t="s">
        <v>3063</v>
      </c>
      <c r="B3040" s="1">
        <v>46109.525694444441</v>
      </c>
      <c r="C3040" t="s">
        <v>7</v>
      </c>
      <c r="D3040" t="s">
        <v>15</v>
      </c>
      <c r="E3040" t="s">
        <v>19</v>
      </c>
      <c r="F3040" t="s">
        <v>10</v>
      </c>
    </row>
    <row r="3041" spans="1:6" x14ac:dyDescent="0.3">
      <c r="A3041" t="s">
        <v>3064</v>
      </c>
      <c r="B3041" s="1">
        <v>46049.430555555555</v>
      </c>
      <c r="C3041" t="s">
        <v>7</v>
      </c>
      <c r="D3041" t="s">
        <v>22</v>
      </c>
      <c r="E3041" t="s">
        <v>19</v>
      </c>
      <c r="F3041" t="s">
        <v>10</v>
      </c>
    </row>
    <row r="3042" spans="1:6" x14ac:dyDescent="0.3">
      <c r="A3042" t="s">
        <v>3065</v>
      </c>
      <c r="B3042" s="1">
        <v>46036.134722222225</v>
      </c>
      <c r="C3042" t="s">
        <v>7</v>
      </c>
      <c r="D3042" t="s">
        <v>18</v>
      </c>
      <c r="E3042" t="s">
        <v>19</v>
      </c>
      <c r="F3042" t="s">
        <v>20</v>
      </c>
    </row>
    <row r="3043" spans="1:6" x14ac:dyDescent="0.3">
      <c r="A3043" t="s">
        <v>3066</v>
      </c>
      <c r="B3043" s="1">
        <v>46055.397916666669</v>
      </c>
      <c r="C3043" t="s">
        <v>35</v>
      </c>
      <c r="D3043" t="s">
        <v>8</v>
      </c>
      <c r="E3043" t="s">
        <v>19</v>
      </c>
      <c r="F3043" t="s">
        <v>53</v>
      </c>
    </row>
    <row r="3044" spans="1:6" x14ac:dyDescent="0.3">
      <c r="A3044" t="s">
        <v>3067</v>
      </c>
      <c r="B3044" s="1">
        <v>46030.65902777778</v>
      </c>
      <c r="C3044" t="s">
        <v>40</v>
      </c>
      <c r="D3044" t="s">
        <v>15</v>
      </c>
      <c r="E3044" t="s">
        <v>16</v>
      </c>
      <c r="F3044" t="s">
        <v>13</v>
      </c>
    </row>
    <row r="3045" spans="1:6" x14ac:dyDescent="0.3">
      <c r="A3045" t="s">
        <v>3068</v>
      </c>
      <c r="B3045" s="1">
        <v>46035.9</v>
      </c>
      <c r="C3045" t="s">
        <v>47</v>
      </c>
      <c r="D3045" t="s">
        <v>22</v>
      </c>
      <c r="E3045" t="s">
        <v>16</v>
      </c>
      <c r="F3045" t="s">
        <v>13</v>
      </c>
    </row>
    <row r="3046" spans="1:6" x14ac:dyDescent="0.3">
      <c r="A3046" t="s">
        <v>3069</v>
      </c>
      <c r="B3046" s="1">
        <v>46035.554861111108</v>
      </c>
      <c r="C3046" t="s">
        <v>12</v>
      </c>
      <c r="D3046" t="s">
        <v>18</v>
      </c>
      <c r="E3046" t="s">
        <v>19</v>
      </c>
      <c r="F3046" t="s">
        <v>13</v>
      </c>
    </row>
    <row r="3047" spans="1:6" x14ac:dyDescent="0.3">
      <c r="A3047" t="s">
        <v>3070</v>
      </c>
      <c r="B3047" s="1">
        <v>46082.806944444441</v>
      </c>
      <c r="C3047" t="s">
        <v>7</v>
      </c>
      <c r="D3047" t="s">
        <v>18</v>
      </c>
      <c r="E3047" t="s">
        <v>19</v>
      </c>
      <c r="F3047" t="s">
        <v>10</v>
      </c>
    </row>
    <row r="3048" spans="1:6" x14ac:dyDescent="0.3">
      <c r="A3048" t="s">
        <v>3071</v>
      </c>
      <c r="B3048" s="1">
        <v>46044.48333333333</v>
      </c>
      <c r="C3048" t="s">
        <v>7</v>
      </c>
      <c r="D3048" t="s">
        <v>18</v>
      </c>
      <c r="E3048" t="s">
        <v>19</v>
      </c>
      <c r="F3048" t="s">
        <v>10</v>
      </c>
    </row>
    <row r="3049" spans="1:6" x14ac:dyDescent="0.3">
      <c r="A3049" t="s">
        <v>3072</v>
      </c>
      <c r="B3049" s="1">
        <v>46085.665277777778</v>
      </c>
      <c r="C3049" t="s">
        <v>26</v>
      </c>
      <c r="D3049" t="s">
        <v>18</v>
      </c>
      <c r="E3049" t="s">
        <v>16</v>
      </c>
      <c r="F3049" t="s">
        <v>10</v>
      </c>
    </row>
    <row r="3050" spans="1:6" x14ac:dyDescent="0.3">
      <c r="A3050" t="s">
        <v>3073</v>
      </c>
      <c r="B3050" s="1">
        <v>46092.723611111112</v>
      </c>
      <c r="C3050" t="s">
        <v>12</v>
      </c>
      <c r="D3050" t="s">
        <v>15</v>
      </c>
      <c r="E3050" t="s">
        <v>31</v>
      </c>
      <c r="F3050" t="s">
        <v>33</v>
      </c>
    </row>
    <row r="3051" spans="1:6" x14ac:dyDescent="0.3">
      <c r="A3051" t="s">
        <v>3074</v>
      </c>
      <c r="B3051" s="1">
        <v>46036.928472222222</v>
      </c>
      <c r="C3051" t="s">
        <v>7</v>
      </c>
      <c r="D3051" t="s">
        <v>22</v>
      </c>
      <c r="E3051" t="s">
        <v>19</v>
      </c>
      <c r="F3051" t="s">
        <v>10</v>
      </c>
    </row>
    <row r="3052" spans="1:6" x14ac:dyDescent="0.3">
      <c r="A3052" t="s">
        <v>3075</v>
      </c>
      <c r="B3052" s="1">
        <v>46088.006944444445</v>
      </c>
      <c r="C3052" t="s">
        <v>7</v>
      </c>
      <c r="D3052" t="s">
        <v>15</v>
      </c>
      <c r="E3052" t="s">
        <v>16</v>
      </c>
      <c r="F3052" t="s">
        <v>33</v>
      </c>
    </row>
    <row r="3053" spans="1:6" x14ac:dyDescent="0.3">
      <c r="A3053" t="s">
        <v>3076</v>
      </c>
      <c r="B3053" s="1">
        <v>46087.953472222223</v>
      </c>
      <c r="C3053" t="s">
        <v>7</v>
      </c>
      <c r="D3053" t="s">
        <v>18</v>
      </c>
      <c r="E3053" t="s">
        <v>31</v>
      </c>
      <c r="F3053" t="s">
        <v>10</v>
      </c>
    </row>
    <row r="3054" spans="1:6" x14ac:dyDescent="0.3">
      <c r="A3054" t="s">
        <v>3077</v>
      </c>
      <c r="B3054" s="1">
        <v>46073.854861111111</v>
      </c>
      <c r="C3054" t="s">
        <v>7</v>
      </c>
      <c r="D3054" t="s">
        <v>18</v>
      </c>
      <c r="E3054" t="s">
        <v>16</v>
      </c>
      <c r="F3054" t="s">
        <v>10</v>
      </c>
    </row>
    <row r="3055" spans="1:6" x14ac:dyDescent="0.3">
      <c r="A3055" t="s">
        <v>3078</v>
      </c>
      <c r="B3055" s="1">
        <v>46036.793055555558</v>
      </c>
      <c r="C3055" t="s">
        <v>12</v>
      </c>
      <c r="D3055" t="s">
        <v>8</v>
      </c>
      <c r="E3055" t="s">
        <v>16</v>
      </c>
      <c r="F3055" t="s">
        <v>10</v>
      </c>
    </row>
    <row r="3056" spans="1:6" x14ac:dyDescent="0.3">
      <c r="A3056" t="s">
        <v>3079</v>
      </c>
      <c r="B3056" s="1">
        <v>46063.493750000001</v>
      </c>
      <c r="C3056" t="s">
        <v>7</v>
      </c>
      <c r="D3056" t="s">
        <v>15</v>
      </c>
      <c r="E3056" t="s">
        <v>19</v>
      </c>
      <c r="F3056" t="s">
        <v>20</v>
      </c>
    </row>
    <row r="3057" spans="1:6" x14ac:dyDescent="0.3">
      <c r="A3057" t="s">
        <v>3080</v>
      </c>
      <c r="B3057" s="1">
        <v>46057.958333333336</v>
      </c>
      <c r="C3057" t="s">
        <v>7</v>
      </c>
      <c r="D3057" t="s">
        <v>15</v>
      </c>
      <c r="E3057" t="s">
        <v>19</v>
      </c>
      <c r="F3057" t="s">
        <v>10</v>
      </c>
    </row>
    <row r="3058" spans="1:6" x14ac:dyDescent="0.3">
      <c r="A3058" t="s">
        <v>3081</v>
      </c>
      <c r="B3058" s="1">
        <v>46068.810416666667</v>
      </c>
      <c r="C3058" t="s">
        <v>40</v>
      </c>
      <c r="D3058" t="s">
        <v>18</v>
      </c>
      <c r="E3058" t="s">
        <v>16</v>
      </c>
      <c r="F3058" t="s">
        <v>20</v>
      </c>
    </row>
    <row r="3059" spans="1:6" x14ac:dyDescent="0.3">
      <c r="A3059" t="s">
        <v>3082</v>
      </c>
      <c r="B3059" s="1">
        <v>46090.704861111109</v>
      </c>
      <c r="C3059" t="s">
        <v>26</v>
      </c>
      <c r="D3059" t="s">
        <v>15</v>
      </c>
      <c r="E3059" t="s">
        <v>16</v>
      </c>
      <c r="F3059" t="s">
        <v>13</v>
      </c>
    </row>
    <row r="3060" spans="1:6" x14ac:dyDescent="0.3">
      <c r="A3060" t="s">
        <v>3083</v>
      </c>
      <c r="B3060" s="1">
        <v>46074.71597222222</v>
      </c>
      <c r="C3060" t="s">
        <v>7</v>
      </c>
      <c r="D3060" t="s">
        <v>22</v>
      </c>
      <c r="E3060" t="s">
        <v>19</v>
      </c>
      <c r="F3060" t="s">
        <v>20</v>
      </c>
    </row>
    <row r="3061" spans="1:6" x14ac:dyDescent="0.3">
      <c r="A3061" t="s">
        <v>3084</v>
      </c>
      <c r="B3061" s="1">
        <v>46043.395833333336</v>
      </c>
      <c r="C3061" t="s">
        <v>47</v>
      </c>
      <c r="D3061" t="s">
        <v>15</v>
      </c>
      <c r="E3061" t="s">
        <v>16</v>
      </c>
      <c r="F3061" t="s">
        <v>10</v>
      </c>
    </row>
    <row r="3062" spans="1:6" x14ac:dyDescent="0.3">
      <c r="A3062" t="s">
        <v>3085</v>
      </c>
      <c r="B3062" s="1">
        <v>46106.261805555558</v>
      </c>
      <c r="C3062" t="s">
        <v>47</v>
      </c>
      <c r="D3062" t="s">
        <v>22</v>
      </c>
      <c r="E3062" t="s">
        <v>9</v>
      </c>
      <c r="F3062" t="s">
        <v>10</v>
      </c>
    </row>
    <row r="3063" spans="1:6" x14ac:dyDescent="0.3">
      <c r="A3063" t="s">
        <v>3086</v>
      </c>
      <c r="B3063" s="1">
        <v>46066.446527777778</v>
      </c>
      <c r="C3063" t="s">
        <v>7</v>
      </c>
      <c r="D3063" t="s">
        <v>22</v>
      </c>
      <c r="E3063" t="s">
        <v>19</v>
      </c>
      <c r="F3063" t="s">
        <v>10</v>
      </c>
    </row>
    <row r="3064" spans="1:6" x14ac:dyDescent="0.3">
      <c r="A3064" t="s">
        <v>3087</v>
      </c>
      <c r="B3064" s="1">
        <v>46037.327777777777</v>
      </c>
      <c r="C3064" t="s">
        <v>7</v>
      </c>
      <c r="D3064" t="s">
        <v>22</v>
      </c>
      <c r="E3064" t="s">
        <v>19</v>
      </c>
      <c r="F3064" t="s">
        <v>20</v>
      </c>
    </row>
    <row r="3065" spans="1:6" x14ac:dyDescent="0.3">
      <c r="A3065" t="s">
        <v>3088</v>
      </c>
      <c r="B3065" s="1">
        <v>46084.242361111108</v>
      </c>
      <c r="C3065" t="s">
        <v>35</v>
      </c>
      <c r="D3065" t="s">
        <v>18</v>
      </c>
      <c r="E3065" t="s">
        <v>31</v>
      </c>
      <c r="F3065" t="s">
        <v>20</v>
      </c>
    </row>
    <row r="3066" spans="1:6" x14ac:dyDescent="0.3">
      <c r="A3066" t="s">
        <v>3089</v>
      </c>
      <c r="B3066" s="1">
        <v>46044.154861111114</v>
      </c>
      <c r="C3066" t="s">
        <v>7</v>
      </c>
      <c r="D3066" t="s">
        <v>18</v>
      </c>
      <c r="E3066" t="s">
        <v>19</v>
      </c>
      <c r="F3066" t="s">
        <v>13</v>
      </c>
    </row>
    <row r="3067" spans="1:6" x14ac:dyDescent="0.3">
      <c r="A3067" t="s">
        <v>3090</v>
      </c>
      <c r="B3067" s="1">
        <v>46047.305555555555</v>
      </c>
      <c r="C3067" t="s">
        <v>12</v>
      </c>
      <c r="D3067" t="s">
        <v>15</v>
      </c>
      <c r="E3067" t="s">
        <v>16</v>
      </c>
      <c r="F3067" t="s">
        <v>13</v>
      </c>
    </row>
    <row r="3068" spans="1:6" x14ac:dyDescent="0.3">
      <c r="A3068" t="s">
        <v>3091</v>
      </c>
      <c r="B3068" s="1">
        <v>46052.627083333333</v>
      </c>
      <c r="C3068" t="s">
        <v>35</v>
      </c>
      <c r="D3068" t="s">
        <v>18</v>
      </c>
      <c r="E3068" t="s">
        <v>16</v>
      </c>
      <c r="F3068" t="s">
        <v>13</v>
      </c>
    </row>
    <row r="3069" spans="1:6" x14ac:dyDescent="0.3">
      <c r="A3069" t="s">
        <v>3092</v>
      </c>
      <c r="B3069" s="1">
        <v>46086.042361111111</v>
      </c>
      <c r="C3069" t="s">
        <v>47</v>
      </c>
      <c r="D3069" t="s">
        <v>15</v>
      </c>
      <c r="E3069" t="s">
        <v>31</v>
      </c>
      <c r="F3069" t="s">
        <v>10</v>
      </c>
    </row>
    <row r="3070" spans="1:6" x14ac:dyDescent="0.3">
      <c r="A3070" t="s">
        <v>3093</v>
      </c>
      <c r="B3070" s="1">
        <v>46099.261111111111</v>
      </c>
      <c r="C3070" t="s">
        <v>35</v>
      </c>
      <c r="D3070" t="s">
        <v>22</v>
      </c>
      <c r="E3070" t="s">
        <v>31</v>
      </c>
      <c r="F3070" t="s">
        <v>33</v>
      </c>
    </row>
    <row r="3071" spans="1:6" x14ac:dyDescent="0.3">
      <c r="A3071" t="s">
        <v>3094</v>
      </c>
      <c r="B3071" s="1">
        <v>46102.968055555553</v>
      </c>
      <c r="C3071" t="s">
        <v>7</v>
      </c>
      <c r="D3071" t="s">
        <v>8</v>
      </c>
      <c r="E3071" t="s">
        <v>19</v>
      </c>
      <c r="F3071" t="s">
        <v>53</v>
      </c>
    </row>
    <row r="3072" spans="1:6" x14ac:dyDescent="0.3">
      <c r="A3072" t="s">
        <v>3095</v>
      </c>
      <c r="B3072" s="1">
        <v>46026.236111111109</v>
      </c>
      <c r="C3072" t="s">
        <v>7</v>
      </c>
      <c r="D3072" t="s">
        <v>22</v>
      </c>
      <c r="E3072" t="s">
        <v>19</v>
      </c>
      <c r="F3072" t="s">
        <v>10</v>
      </c>
    </row>
    <row r="3073" spans="1:6" x14ac:dyDescent="0.3">
      <c r="A3073" t="s">
        <v>3096</v>
      </c>
      <c r="B3073" s="1">
        <v>46107.392361111109</v>
      </c>
      <c r="C3073" t="s">
        <v>40</v>
      </c>
      <c r="D3073" t="s">
        <v>15</v>
      </c>
      <c r="E3073" t="s">
        <v>16</v>
      </c>
      <c r="F3073" t="s">
        <v>20</v>
      </c>
    </row>
    <row r="3074" spans="1:6" x14ac:dyDescent="0.3">
      <c r="A3074" t="s">
        <v>3097</v>
      </c>
      <c r="B3074" s="1">
        <v>46031.464583333334</v>
      </c>
      <c r="C3074" t="s">
        <v>7</v>
      </c>
      <c r="D3074" t="s">
        <v>22</v>
      </c>
      <c r="E3074" t="s">
        <v>19</v>
      </c>
      <c r="F3074" t="s">
        <v>10</v>
      </c>
    </row>
    <row r="3075" spans="1:6" x14ac:dyDescent="0.3">
      <c r="A3075" t="s">
        <v>3098</v>
      </c>
      <c r="B3075" s="1">
        <v>46092.529166666667</v>
      </c>
      <c r="C3075" t="s">
        <v>35</v>
      </c>
      <c r="D3075" t="s">
        <v>18</v>
      </c>
      <c r="E3075" t="s">
        <v>9</v>
      </c>
      <c r="F3075" t="s">
        <v>20</v>
      </c>
    </row>
    <row r="3076" spans="1:6" x14ac:dyDescent="0.3">
      <c r="A3076" t="s">
        <v>3099</v>
      </c>
      <c r="B3076" s="1">
        <v>46069.429166666669</v>
      </c>
      <c r="C3076" t="s">
        <v>7</v>
      </c>
      <c r="D3076" t="s">
        <v>15</v>
      </c>
      <c r="E3076" t="s">
        <v>19</v>
      </c>
      <c r="F3076" t="s">
        <v>13</v>
      </c>
    </row>
    <row r="3077" spans="1:6" x14ac:dyDescent="0.3">
      <c r="A3077" t="s">
        <v>3100</v>
      </c>
      <c r="B3077" s="1">
        <v>46070.822222222225</v>
      </c>
      <c r="C3077" t="s">
        <v>47</v>
      </c>
      <c r="D3077" t="s">
        <v>22</v>
      </c>
      <c r="E3077" t="s">
        <v>31</v>
      </c>
      <c r="F3077" t="s">
        <v>10</v>
      </c>
    </row>
    <row r="3078" spans="1:6" x14ac:dyDescent="0.3">
      <c r="A3078" t="s">
        <v>3101</v>
      </c>
      <c r="B3078" s="1">
        <v>46038.226388888892</v>
      </c>
      <c r="C3078" t="s">
        <v>40</v>
      </c>
      <c r="D3078" t="s">
        <v>18</v>
      </c>
      <c r="E3078" t="s">
        <v>16</v>
      </c>
      <c r="F3078" t="s">
        <v>10</v>
      </c>
    </row>
    <row r="3079" spans="1:6" x14ac:dyDescent="0.3">
      <c r="A3079" t="s">
        <v>3102</v>
      </c>
      <c r="B3079" s="1">
        <v>46062.698611111111</v>
      </c>
      <c r="C3079" t="s">
        <v>7</v>
      </c>
      <c r="D3079" t="s">
        <v>18</v>
      </c>
      <c r="E3079" t="s">
        <v>19</v>
      </c>
      <c r="F3079" t="s">
        <v>20</v>
      </c>
    </row>
    <row r="3080" spans="1:6" x14ac:dyDescent="0.3">
      <c r="A3080" t="s">
        <v>3103</v>
      </c>
      <c r="B3080" s="1">
        <v>46038.647916666669</v>
      </c>
      <c r="C3080" t="s">
        <v>35</v>
      </c>
      <c r="D3080" t="s">
        <v>18</v>
      </c>
      <c r="E3080" t="s">
        <v>16</v>
      </c>
      <c r="F3080" t="s">
        <v>10</v>
      </c>
    </row>
    <row r="3081" spans="1:6" x14ac:dyDescent="0.3">
      <c r="A3081" t="s">
        <v>3104</v>
      </c>
      <c r="B3081" s="1">
        <v>46060.236111111109</v>
      </c>
      <c r="C3081" t="s">
        <v>47</v>
      </c>
      <c r="D3081" t="s">
        <v>8</v>
      </c>
      <c r="E3081" t="s">
        <v>31</v>
      </c>
      <c r="F3081" t="s">
        <v>10</v>
      </c>
    </row>
    <row r="3082" spans="1:6" x14ac:dyDescent="0.3">
      <c r="A3082" t="s">
        <v>3105</v>
      </c>
      <c r="B3082" s="1">
        <v>46076.431250000001</v>
      </c>
      <c r="C3082" t="s">
        <v>7</v>
      </c>
      <c r="D3082" t="s">
        <v>22</v>
      </c>
      <c r="E3082" t="s">
        <v>19</v>
      </c>
      <c r="F3082" t="s">
        <v>13</v>
      </c>
    </row>
    <row r="3083" spans="1:6" x14ac:dyDescent="0.3">
      <c r="A3083" t="s">
        <v>3106</v>
      </c>
      <c r="B3083" s="1">
        <v>46056.463888888888</v>
      </c>
      <c r="C3083" t="s">
        <v>7</v>
      </c>
      <c r="D3083" t="s">
        <v>15</v>
      </c>
      <c r="E3083" t="s">
        <v>19</v>
      </c>
      <c r="F3083" t="s">
        <v>33</v>
      </c>
    </row>
    <row r="3084" spans="1:6" x14ac:dyDescent="0.3">
      <c r="A3084" t="s">
        <v>3107</v>
      </c>
      <c r="B3084" s="1">
        <v>46030.629166666666</v>
      </c>
      <c r="C3084" t="s">
        <v>40</v>
      </c>
      <c r="D3084" t="s">
        <v>15</v>
      </c>
      <c r="E3084" t="s">
        <v>16</v>
      </c>
      <c r="F3084" t="s">
        <v>10</v>
      </c>
    </row>
    <row r="3085" spans="1:6" x14ac:dyDescent="0.3">
      <c r="A3085" t="s">
        <v>3108</v>
      </c>
      <c r="B3085" s="1">
        <v>46065.308333333334</v>
      </c>
      <c r="C3085" t="s">
        <v>26</v>
      </c>
      <c r="D3085" t="s">
        <v>18</v>
      </c>
      <c r="E3085" t="s">
        <v>16</v>
      </c>
      <c r="F3085" t="s">
        <v>20</v>
      </c>
    </row>
    <row r="3086" spans="1:6" x14ac:dyDescent="0.3">
      <c r="A3086" t="s">
        <v>3109</v>
      </c>
      <c r="B3086" s="1">
        <v>46055.161111111112</v>
      </c>
      <c r="C3086" t="s">
        <v>7</v>
      </c>
      <c r="D3086" t="s">
        <v>22</v>
      </c>
      <c r="E3086" t="s">
        <v>19</v>
      </c>
      <c r="F3086" t="s">
        <v>20</v>
      </c>
    </row>
    <row r="3087" spans="1:6" x14ac:dyDescent="0.3">
      <c r="A3087" t="s">
        <v>3110</v>
      </c>
      <c r="B3087" s="1">
        <v>46082.802083333336</v>
      </c>
      <c r="C3087" t="s">
        <v>7</v>
      </c>
      <c r="D3087" t="s">
        <v>15</v>
      </c>
      <c r="E3087" t="s">
        <v>19</v>
      </c>
      <c r="F3087" t="s">
        <v>13</v>
      </c>
    </row>
    <row r="3088" spans="1:6" x14ac:dyDescent="0.3">
      <c r="A3088" t="s">
        <v>3111</v>
      </c>
      <c r="B3088" s="1">
        <v>46102.76666666667</v>
      </c>
      <c r="C3088" t="s">
        <v>7</v>
      </c>
      <c r="D3088" t="s">
        <v>18</v>
      </c>
      <c r="E3088" t="s">
        <v>19</v>
      </c>
      <c r="F3088" t="s">
        <v>10</v>
      </c>
    </row>
    <row r="3089" spans="1:6" x14ac:dyDescent="0.3">
      <c r="A3089" t="s">
        <v>3112</v>
      </c>
      <c r="B3089" s="1">
        <v>46053.186111111114</v>
      </c>
      <c r="C3089" t="s">
        <v>7</v>
      </c>
      <c r="D3089" t="s">
        <v>18</v>
      </c>
      <c r="E3089" t="s">
        <v>19</v>
      </c>
      <c r="F3089" t="s">
        <v>33</v>
      </c>
    </row>
    <row r="3090" spans="1:6" x14ac:dyDescent="0.3">
      <c r="A3090" t="s">
        <v>3113</v>
      </c>
      <c r="B3090" s="1">
        <v>46037.75</v>
      </c>
      <c r="C3090" t="s">
        <v>40</v>
      </c>
      <c r="D3090" t="s">
        <v>15</v>
      </c>
      <c r="E3090" t="s">
        <v>16</v>
      </c>
      <c r="F3090" t="s">
        <v>10</v>
      </c>
    </row>
    <row r="3091" spans="1:6" x14ac:dyDescent="0.3">
      <c r="A3091" t="s">
        <v>3114</v>
      </c>
      <c r="B3091" s="1">
        <v>46039.893055555556</v>
      </c>
      <c r="C3091" t="s">
        <v>7</v>
      </c>
      <c r="D3091" t="s">
        <v>22</v>
      </c>
      <c r="E3091" t="s">
        <v>19</v>
      </c>
      <c r="F3091" t="s">
        <v>10</v>
      </c>
    </row>
    <row r="3092" spans="1:6" x14ac:dyDescent="0.3">
      <c r="A3092" t="s">
        <v>3115</v>
      </c>
      <c r="B3092" s="1">
        <v>46074.781944444447</v>
      </c>
      <c r="C3092" t="s">
        <v>26</v>
      </c>
      <c r="D3092" t="s">
        <v>15</v>
      </c>
      <c r="E3092" t="s">
        <v>9</v>
      </c>
      <c r="F3092" t="s">
        <v>10</v>
      </c>
    </row>
    <row r="3093" spans="1:6" x14ac:dyDescent="0.3">
      <c r="A3093" t="s">
        <v>3116</v>
      </c>
      <c r="B3093" s="1">
        <v>46111.636111111111</v>
      </c>
      <c r="C3093" t="s">
        <v>12</v>
      </c>
      <c r="D3093" t="s">
        <v>18</v>
      </c>
      <c r="E3093" t="s">
        <v>31</v>
      </c>
      <c r="F3093" t="s">
        <v>33</v>
      </c>
    </row>
    <row r="3094" spans="1:6" x14ac:dyDescent="0.3">
      <c r="A3094" t="s">
        <v>3117</v>
      </c>
      <c r="B3094" s="1">
        <v>46028.216666666667</v>
      </c>
      <c r="C3094" t="s">
        <v>35</v>
      </c>
      <c r="D3094" t="s">
        <v>8</v>
      </c>
      <c r="E3094" t="s">
        <v>19</v>
      </c>
      <c r="F3094" t="s">
        <v>10</v>
      </c>
    </row>
    <row r="3095" spans="1:6" x14ac:dyDescent="0.3">
      <c r="A3095" t="s">
        <v>3118</v>
      </c>
      <c r="B3095" s="1">
        <v>46067.780555555553</v>
      </c>
      <c r="C3095" t="s">
        <v>7</v>
      </c>
      <c r="D3095" t="s">
        <v>8</v>
      </c>
      <c r="E3095" t="s">
        <v>19</v>
      </c>
      <c r="F3095" t="s">
        <v>10</v>
      </c>
    </row>
    <row r="3096" spans="1:6" x14ac:dyDescent="0.3">
      <c r="A3096" t="s">
        <v>3119</v>
      </c>
      <c r="B3096" s="1">
        <v>46076.924305555556</v>
      </c>
      <c r="C3096" t="s">
        <v>26</v>
      </c>
      <c r="D3096" t="s">
        <v>15</v>
      </c>
      <c r="E3096" t="s">
        <v>16</v>
      </c>
      <c r="F3096" t="s">
        <v>10</v>
      </c>
    </row>
    <row r="3097" spans="1:6" x14ac:dyDescent="0.3">
      <c r="A3097" t="s">
        <v>3120</v>
      </c>
      <c r="B3097" s="1">
        <v>46105.852083333331</v>
      </c>
      <c r="C3097" t="s">
        <v>7</v>
      </c>
      <c r="D3097" t="s">
        <v>8</v>
      </c>
      <c r="E3097" t="s">
        <v>19</v>
      </c>
      <c r="F3097" t="s">
        <v>33</v>
      </c>
    </row>
    <row r="3098" spans="1:6" x14ac:dyDescent="0.3">
      <c r="A3098" t="s">
        <v>3121</v>
      </c>
      <c r="B3098" s="1">
        <v>46079.236111111109</v>
      </c>
      <c r="C3098" t="s">
        <v>7</v>
      </c>
      <c r="D3098" t="s">
        <v>18</v>
      </c>
      <c r="E3098" t="s">
        <v>19</v>
      </c>
      <c r="F3098" t="s">
        <v>53</v>
      </c>
    </row>
    <row r="3099" spans="1:6" x14ac:dyDescent="0.3">
      <c r="A3099" t="s">
        <v>3122</v>
      </c>
      <c r="B3099" s="1">
        <v>46108.65</v>
      </c>
      <c r="C3099" t="s">
        <v>7</v>
      </c>
      <c r="D3099" t="s">
        <v>22</v>
      </c>
      <c r="E3099" t="s">
        <v>19</v>
      </c>
      <c r="F3099" t="s">
        <v>13</v>
      </c>
    </row>
    <row r="3100" spans="1:6" x14ac:dyDescent="0.3">
      <c r="A3100" t="s">
        <v>3123</v>
      </c>
      <c r="B3100" s="1">
        <v>46039.304166666669</v>
      </c>
      <c r="C3100" t="s">
        <v>7</v>
      </c>
      <c r="D3100" t="s">
        <v>15</v>
      </c>
      <c r="E3100" t="s">
        <v>19</v>
      </c>
      <c r="F3100" t="s">
        <v>10</v>
      </c>
    </row>
    <row r="3101" spans="1:6" x14ac:dyDescent="0.3">
      <c r="A3101" t="s">
        <v>3124</v>
      </c>
      <c r="B3101" s="1">
        <v>46050.203472222223</v>
      </c>
      <c r="C3101" t="s">
        <v>47</v>
      </c>
      <c r="D3101" t="s">
        <v>22</v>
      </c>
      <c r="E3101" t="s">
        <v>16</v>
      </c>
      <c r="F3101" t="s">
        <v>10</v>
      </c>
    </row>
    <row r="3102" spans="1:6" x14ac:dyDescent="0.3">
      <c r="A3102" t="s">
        <v>3125</v>
      </c>
      <c r="B3102" s="1">
        <v>46033.260416666664</v>
      </c>
      <c r="C3102" t="s">
        <v>35</v>
      </c>
      <c r="D3102" t="s">
        <v>18</v>
      </c>
      <c r="E3102" t="s">
        <v>31</v>
      </c>
      <c r="F3102" t="s">
        <v>10</v>
      </c>
    </row>
    <row r="3103" spans="1:6" x14ac:dyDescent="0.3">
      <c r="A3103" t="s">
        <v>3126</v>
      </c>
      <c r="B3103" s="1">
        <v>46063.474999999999</v>
      </c>
      <c r="C3103" t="s">
        <v>7</v>
      </c>
      <c r="D3103" t="s">
        <v>22</v>
      </c>
      <c r="E3103" t="s">
        <v>19</v>
      </c>
      <c r="F3103" t="s">
        <v>10</v>
      </c>
    </row>
    <row r="3104" spans="1:6" x14ac:dyDescent="0.3">
      <c r="A3104" t="s">
        <v>3127</v>
      </c>
      <c r="B3104" s="1">
        <v>46113.238888888889</v>
      </c>
      <c r="C3104" t="s">
        <v>7</v>
      </c>
      <c r="D3104" t="s">
        <v>8</v>
      </c>
      <c r="E3104" t="s">
        <v>19</v>
      </c>
      <c r="F3104" t="s">
        <v>20</v>
      </c>
    </row>
    <row r="3105" spans="1:6" x14ac:dyDescent="0.3">
      <c r="A3105" t="s">
        <v>3128</v>
      </c>
      <c r="B3105" s="1">
        <v>46097.671527777777</v>
      </c>
      <c r="C3105" t="s">
        <v>7</v>
      </c>
      <c r="D3105" t="s">
        <v>22</v>
      </c>
      <c r="E3105" t="s">
        <v>19</v>
      </c>
      <c r="F3105" t="s">
        <v>10</v>
      </c>
    </row>
    <row r="3106" spans="1:6" x14ac:dyDescent="0.3">
      <c r="A3106" t="s">
        <v>3129</v>
      </c>
      <c r="B3106" s="1">
        <v>46051.056250000001</v>
      </c>
      <c r="C3106" t="s">
        <v>7</v>
      </c>
      <c r="D3106" t="s">
        <v>18</v>
      </c>
      <c r="E3106" t="s">
        <v>19</v>
      </c>
      <c r="F3106" t="s">
        <v>13</v>
      </c>
    </row>
    <row r="3107" spans="1:6" x14ac:dyDescent="0.3">
      <c r="A3107" t="s">
        <v>3130</v>
      </c>
      <c r="B3107" s="1">
        <v>46048.390277777777</v>
      </c>
      <c r="C3107" t="s">
        <v>35</v>
      </c>
      <c r="D3107" t="s">
        <v>15</v>
      </c>
      <c r="E3107" t="s">
        <v>19</v>
      </c>
      <c r="F3107" t="s">
        <v>13</v>
      </c>
    </row>
    <row r="3108" spans="1:6" x14ac:dyDescent="0.3">
      <c r="A3108" t="s">
        <v>3131</v>
      </c>
      <c r="B3108" s="1">
        <v>46032.17291666667</v>
      </c>
      <c r="C3108" t="s">
        <v>7</v>
      </c>
      <c r="D3108" t="s">
        <v>18</v>
      </c>
      <c r="E3108" t="s">
        <v>19</v>
      </c>
      <c r="F3108" t="s">
        <v>10</v>
      </c>
    </row>
    <row r="3109" spans="1:6" x14ac:dyDescent="0.3">
      <c r="A3109" t="s">
        <v>3132</v>
      </c>
      <c r="B3109" s="1">
        <v>46085.298611111109</v>
      </c>
      <c r="C3109" t="s">
        <v>12</v>
      </c>
      <c r="D3109" t="s">
        <v>8</v>
      </c>
      <c r="E3109" t="s">
        <v>9</v>
      </c>
      <c r="F3109" t="s">
        <v>13</v>
      </c>
    </row>
    <row r="3110" spans="1:6" x14ac:dyDescent="0.3">
      <c r="A3110" t="s">
        <v>3133</v>
      </c>
      <c r="B3110" s="1">
        <v>46075.594444444447</v>
      </c>
      <c r="C3110" t="s">
        <v>7</v>
      </c>
      <c r="D3110" t="s">
        <v>15</v>
      </c>
      <c r="E3110" t="s">
        <v>16</v>
      </c>
      <c r="F3110" t="s">
        <v>20</v>
      </c>
    </row>
    <row r="3111" spans="1:6" x14ac:dyDescent="0.3">
      <c r="A3111" t="s">
        <v>3134</v>
      </c>
      <c r="B3111" s="1">
        <v>46068.761805555558</v>
      </c>
      <c r="C3111" t="s">
        <v>35</v>
      </c>
      <c r="D3111" t="s">
        <v>15</v>
      </c>
      <c r="E3111" t="s">
        <v>19</v>
      </c>
      <c r="F3111" t="s">
        <v>10</v>
      </c>
    </row>
    <row r="3112" spans="1:6" x14ac:dyDescent="0.3">
      <c r="A3112" t="s">
        <v>3135</v>
      </c>
      <c r="B3112" s="1">
        <v>46026.390277777777</v>
      </c>
      <c r="C3112" t="s">
        <v>47</v>
      </c>
      <c r="D3112" t="s">
        <v>8</v>
      </c>
      <c r="E3112" t="s">
        <v>9</v>
      </c>
      <c r="F3112" t="s">
        <v>13</v>
      </c>
    </row>
    <row r="3113" spans="1:6" x14ac:dyDescent="0.3">
      <c r="A3113" t="s">
        <v>3136</v>
      </c>
      <c r="B3113" s="1">
        <v>46049.852083333331</v>
      </c>
      <c r="C3113" t="s">
        <v>7</v>
      </c>
      <c r="D3113" t="s">
        <v>18</v>
      </c>
      <c r="E3113" t="s">
        <v>19</v>
      </c>
      <c r="F3113" t="s">
        <v>13</v>
      </c>
    </row>
    <row r="3114" spans="1:6" x14ac:dyDescent="0.3">
      <c r="A3114" t="s">
        <v>3137</v>
      </c>
      <c r="B3114" s="1">
        <v>46027.992361111108</v>
      </c>
      <c r="C3114" t="s">
        <v>7</v>
      </c>
      <c r="D3114" t="s">
        <v>22</v>
      </c>
      <c r="E3114" t="s">
        <v>19</v>
      </c>
      <c r="F3114" t="s">
        <v>20</v>
      </c>
    </row>
    <row r="3115" spans="1:6" x14ac:dyDescent="0.3">
      <c r="A3115" t="s">
        <v>3138</v>
      </c>
      <c r="B3115" s="1">
        <v>46089.246527777781</v>
      </c>
      <c r="C3115" t="s">
        <v>35</v>
      </c>
      <c r="D3115" t="s">
        <v>22</v>
      </c>
      <c r="E3115" t="s">
        <v>31</v>
      </c>
      <c r="F3115" t="s">
        <v>53</v>
      </c>
    </row>
    <row r="3116" spans="1:6" x14ac:dyDescent="0.3">
      <c r="A3116" t="s">
        <v>3139</v>
      </c>
      <c r="B3116" s="1">
        <v>46043.045138888891</v>
      </c>
      <c r="C3116" t="s">
        <v>7</v>
      </c>
      <c r="D3116" t="s">
        <v>18</v>
      </c>
      <c r="E3116" t="s">
        <v>19</v>
      </c>
      <c r="F3116" t="s">
        <v>20</v>
      </c>
    </row>
    <row r="3117" spans="1:6" x14ac:dyDescent="0.3">
      <c r="A3117" t="s">
        <v>3140</v>
      </c>
      <c r="B3117" s="1">
        <v>46075.709722222222</v>
      </c>
      <c r="C3117" t="s">
        <v>12</v>
      </c>
      <c r="D3117" t="s">
        <v>18</v>
      </c>
      <c r="E3117" t="s">
        <v>9</v>
      </c>
      <c r="F3117" t="s">
        <v>10</v>
      </c>
    </row>
    <row r="3118" spans="1:6" x14ac:dyDescent="0.3">
      <c r="A3118" t="s">
        <v>3141</v>
      </c>
      <c r="B3118" s="1">
        <v>46036.438888888886</v>
      </c>
      <c r="C3118" t="s">
        <v>47</v>
      </c>
      <c r="D3118" t="s">
        <v>18</v>
      </c>
      <c r="E3118" t="s">
        <v>31</v>
      </c>
      <c r="F3118" t="s">
        <v>20</v>
      </c>
    </row>
    <row r="3119" spans="1:6" x14ac:dyDescent="0.3">
      <c r="A3119" t="s">
        <v>3142</v>
      </c>
      <c r="B3119" s="1">
        <v>46034.656944444447</v>
      </c>
      <c r="C3119" t="s">
        <v>26</v>
      </c>
      <c r="D3119" t="s">
        <v>22</v>
      </c>
      <c r="E3119" t="s">
        <v>9</v>
      </c>
      <c r="F3119" t="s">
        <v>13</v>
      </c>
    </row>
    <row r="3120" spans="1:6" x14ac:dyDescent="0.3">
      <c r="A3120" t="s">
        <v>3143</v>
      </c>
      <c r="B3120" s="1">
        <v>46105.879166666666</v>
      </c>
      <c r="C3120" t="s">
        <v>7</v>
      </c>
      <c r="D3120" t="s">
        <v>22</v>
      </c>
      <c r="E3120" t="s">
        <v>19</v>
      </c>
      <c r="F3120" t="s">
        <v>13</v>
      </c>
    </row>
    <row r="3121" spans="1:6" x14ac:dyDescent="0.3">
      <c r="A3121" t="s">
        <v>3144</v>
      </c>
      <c r="B3121" s="1">
        <v>46057.588194444441</v>
      </c>
      <c r="C3121" t="s">
        <v>35</v>
      </c>
      <c r="D3121" t="s">
        <v>15</v>
      </c>
      <c r="E3121" t="s">
        <v>19</v>
      </c>
      <c r="F3121" t="s">
        <v>13</v>
      </c>
    </row>
    <row r="3122" spans="1:6" x14ac:dyDescent="0.3">
      <c r="A3122" t="s">
        <v>3145</v>
      </c>
      <c r="B3122" s="1">
        <v>46078.477777777778</v>
      </c>
      <c r="C3122" t="s">
        <v>26</v>
      </c>
      <c r="D3122" t="s">
        <v>18</v>
      </c>
      <c r="E3122" t="s">
        <v>31</v>
      </c>
      <c r="F3122" t="s">
        <v>10</v>
      </c>
    </row>
    <row r="3123" spans="1:6" x14ac:dyDescent="0.3">
      <c r="A3123" t="s">
        <v>3146</v>
      </c>
      <c r="B3123" s="1">
        <v>46092.786111111112</v>
      </c>
      <c r="C3123" t="s">
        <v>12</v>
      </c>
      <c r="D3123" t="s">
        <v>22</v>
      </c>
      <c r="E3123" t="s">
        <v>19</v>
      </c>
      <c r="F3123" t="s">
        <v>33</v>
      </c>
    </row>
    <row r="3124" spans="1:6" x14ac:dyDescent="0.3">
      <c r="A3124" t="s">
        <v>3147</v>
      </c>
      <c r="B3124" s="1">
        <v>46049.746527777781</v>
      </c>
      <c r="C3124" t="s">
        <v>47</v>
      </c>
      <c r="D3124" t="s">
        <v>15</v>
      </c>
      <c r="E3124" t="s">
        <v>19</v>
      </c>
      <c r="F3124" t="s">
        <v>20</v>
      </c>
    </row>
    <row r="3125" spans="1:6" x14ac:dyDescent="0.3">
      <c r="A3125" t="s">
        <v>3148</v>
      </c>
      <c r="B3125" s="1">
        <v>46098.945138888892</v>
      </c>
      <c r="C3125" t="s">
        <v>40</v>
      </c>
      <c r="D3125" t="s">
        <v>18</v>
      </c>
      <c r="E3125" t="s">
        <v>16</v>
      </c>
      <c r="F3125" t="s">
        <v>33</v>
      </c>
    </row>
    <row r="3126" spans="1:6" x14ac:dyDescent="0.3">
      <c r="A3126" t="s">
        <v>3149</v>
      </c>
      <c r="B3126" s="1">
        <v>46031.042361111111</v>
      </c>
      <c r="C3126" t="s">
        <v>35</v>
      </c>
      <c r="D3126" t="s">
        <v>15</v>
      </c>
      <c r="E3126" t="s">
        <v>31</v>
      </c>
      <c r="F3126" t="s">
        <v>10</v>
      </c>
    </row>
    <row r="3127" spans="1:6" x14ac:dyDescent="0.3">
      <c r="A3127" t="s">
        <v>3150</v>
      </c>
      <c r="B3127" s="1">
        <v>46034.55</v>
      </c>
      <c r="C3127" t="s">
        <v>35</v>
      </c>
      <c r="D3127" t="s">
        <v>18</v>
      </c>
      <c r="E3127" t="s">
        <v>31</v>
      </c>
      <c r="F3127" t="s">
        <v>53</v>
      </c>
    </row>
    <row r="3128" spans="1:6" x14ac:dyDescent="0.3">
      <c r="A3128" t="s">
        <v>3151</v>
      </c>
      <c r="B3128" s="1">
        <v>46050.274305555555</v>
      </c>
      <c r="C3128" t="s">
        <v>12</v>
      </c>
      <c r="D3128" t="s">
        <v>18</v>
      </c>
      <c r="E3128" t="s">
        <v>9</v>
      </c>
      <c r="F3128" t="s">
        <v>10</v>
      </c>
    </row>
    <row r="3129" spans="1:6" x14ac:dyDescent="0.3">
      <c r="A3129" t="s">
        <v>3152</v>
      </c>
      <c r="B3129" s="1">
        <v>46037.179861111108</v>
      </c>
      <c r="C3129" t="s">
        <v>7</v>
      </c>
      <c r="D3129" t="s">
        <v>8</v>
      </c>
      <c r="E3129" t="s">
        <v>19</v>
      </c>
      <c r="F3129" t="s">
        <v>20</v>
      </c>
    </row>
    <row r="3130" spans="1:6" x14ac:dyDescent="0.3">
      <c r="A3130" t="s">
        <v>3153</v>
      </c>
      <c r="B3130" s="1">
        <v>46039.943055555559</v>
      </c>
      <c r="C3130" t="s">
        <v>7</v>
      </c>
      <c r="D3130" t="s">
        <v>8</v>
      </c>
      <c r="E3130" t="s">
        <v>19</v>
      </c>
      <c r="F3130" t="s">
        <v>10</v>
      </c>
    </row>
    <row r="3131" spans="1:6" x14ac:dyDescent="0.3">
      <c r="A3131" t="s">
        <v>3154</v>
      </c>
      <c r="B3131" s="1">
        <v>46068.965277777781</v>
      </c>
      <c r="C3131" t="s">
        <v>7</v>
      </c>
      <c r="D3131" t="s">
        <v>22</v>
      </c>
      <c r="E3131" t="s">
        <v>19</v>
      </c>
      <c r="F3131" t="s">
        <v>20</v>
      </c>
    </row>
    <row r="3132" spans="1:6" x14ac:dyDescent="0.3">
      <c r="A3132" t="s">
        <v>3155</v>
      </c>
      <c r="B3132" s="1">
        <v>46048.772916666669</v>
      </c>
      <c r="C3132" t="s">
        <v>7</v>
      </c>
      <c r="D3132" t="s">
        <v>15</v>
      </c>
      <c r="E3132" t="s">
        <v>19</v>
      </c>
      <c r="F3132" t="s">
        <v>10</v>
      </c>
    </row>
    <row r="3133" spans="1:6" x14ac:dyDescent="0.3">
      <c r="A3133" t="s">
        <v>3156</v>
      </c>
      <c r="B3133" s="1">
        <v>46041.7</v>
      </c>
      <c r="C3133" t="s">
        <v>12</v>
      </c>
      <c r="D3133" t="s">
        <v>18</v>
      </c>
      <c r="E3133" t="s">
        <v>31</v>
      </c>
      <c r="F3133" t="s">
        <v>33</v>
      </c>
    </row>
    <row r="3134" spans="1:6" x14ac:dyDescent="0.3">
      <c r="A3134" t="s">
        <v>3157</v>
      </c>
      <c r="B3134" s="1">
        <v>46050.793749999997</v>
      </c>
      <c r="C3134" t="s">
        <v>26</v>
      </c>
      <c r="D3134" t="s">
        <v>18</v>
      </c>
      <c r="E3134" t="s">
        <v>31</v>
      </c>
      <c r="F3134" t="s">
        <v>20</v>
      </c>
    </row>
    <row r="3135" spans="1:6" x14ac:dyDescent="0.3">
      <c r="A3135" t="s">
        <v>3158</v>
      </c>
      <c r="B3135" s="1">
        <v>46046.48541666667</v>
      </c>
      <c r="C3135" t="s">
        <v>7</v>
      </c>
      <c r="D3135" t="s">
        <v>18</v>
      </c>
      <c r="E3135" t="s">
        <v>19</v>
      </c>
      <c r="F3135" t="s">
        <v>10</v>
      </c>
    </row>
    <row r="3136" spans="1:6" x14ac:dyDescent="0.3">
      <c r="A3136" t="s">
        <v>3159</v>
      </c>
      <c r="B3136" s="1">
        <v>46083.974305555559</v>
      </c>
      <c r="C3136" t="s">
        <v>7</v>
      </c>
      <c r="D3136" t="s">
        <v>18</v>
      </c>
      <c r="E3136" t="s">
        <v>19</v>
      </c>
      <c r="F3136" t="s">
        <v>20</v>
      </c>
    </row>
    <row r="3137" spans="1:6" x14ac:dyDescent="0.3">
      <c r="A3137" t="s">
        <v>3160</v>
      </c>
      <c r="B3137" s="1">
        <v>46047.946527777778</v>
      </c>
      <c r="C3137" t="s">
        <v>26</v>
      </c>
      <c r="D3137" t="s">
        <v>22</v>
      </c>
      <c r="E3137" t="s">
        <v>31</v>
      </c>
      <c r="F3137" t="s">
        <v>10</v>
      </c>
    </row>
    <row r="3138" spans="1:6" x14ac:dyDescent="0.3">
      <c r="A3138" t="s">
        <v>3161</v>
      </c>
      <c r="B3138" s="1">
        <v>46031.36041666667</v>
      </c>
      <c r="C3138" t="s">
        <v>7</v>
      </c>
      <c r="D3138" t="s">
        <v>22</v>
      </c>
      <c r="E3138" t="s">
        <v>19</v>
      </c>
      <c r="F3138" t="s">
        <v>33</v>
      </c>
    </row>
    <row r="3139" spans="1:6" x14ac:dyDescent="0.3">
      <c r="A3139" t="s">
        <v>3162</v>
      </c>
      <c r="B3139" s="1">
        <v>46027.67291666667</v>
      </c>
      <c r="C3139" t="s">
        <v>7</v>
      </c>
      <c r="D3139" t="s">
        <v>22</v>
      </c>
      <c r="E3139" t="s">
        <v>19</v>
      </c>
      <c r="F3139" t="s">
        <v>13</v>
      </c>
    </row>
    <row r="3140" spans="1:6" x14ac:dyDescent="0.3">
      <c r="A3140" t="s">
        <v>3163</v>
      </c>
      <c r="B3140" s="1">
        <v>46025.384722222225</v>
      </c>
      <c r="C3140" t="s">
        <v>26</v>
      </c>
      <c r="D3140" t="s">
        <v>22</v>
      </c>
      <c r="E3140" t="s">
        <v>19</v>
      </c>
      <c r="F3140" t="s">
        <v>10</v>
      </c>
    </row>
    <row r="3141" spans="1:6" x14ac:dyDescent="0.3">
      <c r="A3141" t="s">
        <v>3164</v>
      </c>
      <c r="B3141" s="1">
        <v>46058.98541666667</v>
      </c>
      <c r="C3141" t="s">
        <v>7</v>
      </c>
      <c r="D3141" t="s">
        <v>15</v>
      </c>
      <c r="E3141" t="s">
        <v>19</v>
      </c>
      <c r="F3141" t="s">
        <v>20</v>
      </c>
    </row>
    <row r="3142" spans="1:6" x14ac:dyDescent="0.3">
      <c r="A3142" t="s">
        <v>3165</v>
      </c>
      <c r="B3142" s="1">
        <v>46026.953472222223</v>
      </c>
      <c r="C3142" t="s">
        <v>7</v>
      </c>
      <c r="D3142" t="s">
        <v>8</v>
      </c>
      <c r="E3142" t="s">
        <v>19</v>
      </c>
      <c r="F3142" t="s">
        <v>10</v>
      </c>
    </row>
    <row r="3143" spans="1:6" x14ac:dyDescent="0.3">
      <c r="A3143" t="s">
        <v>3166</v>
      </c>
      <c r="B3143" s="1">
        <v>46081.244444444441</v>
      </c>
      <c r="C3143" t="s">
        <v>7</v>
      </c>
      <c r="D3143" t="s">
        <v>15</v>
      </c>
      <c r="E3143" t="s">
        <v>19</v>
      </c>
      <c r="F3143" t="s">
        <v>33</v>
      </c>
    </row>
    <row r="3144" spans="1:6" x14ac:dyDescent="0.3">
      <c r="A3144" t="s">
        <v>3167</v>
      </c>
      <c r="B3144" s="1">
        <v>46105.790972222225</v>
      </c>
      <c r="C3144" t="s">
        <v>40</v>
      </c>
      <c r="D3144" t="s">
        <v>18</v>
      </c>
      <c r="E3144" t="s">
        <v>16</v>
      </c>
      <c r="F3144" t="s">
        <v>10</v>
      </c>
    </row>
    <row r="3145" spans="1:6" x14ac:dyDescent="0.3">
      <c r="A3145" t="s">
        <v>3168</v>
      </c>
      <c r="B3145" s="1">
        <v>46113.536111111112</v>
      </c>
      <c r="C3145" t="s">
        <v>7</v>
      </c>
      <c r="D3145" t="s">
        <v>18</v>
      </c>
      <c r="E3145" t="s">
        <v>19</v>
      </c>
      <c r="F3145" t="s">
        <v>10</v>
      </c>
    </row>
    <row r="3146" spans="1:6" x14ac:dyDescent="0.3">
      <c r="A3146" t="s">
        <v>3169</v>
      </c>
      <c r="B3146" s="1">
        <v>46076.695138888892</v>
      </c>
      <c r="C3146" t="s">
        <v>7</v>
      </c>
      <c r="D3146" t="s">
        <v>15</v>
      </c>
      <c r="E3146" t="s">
        <v>19</v>
      </c>
      <c r="F3146" t="s">
        <v>20</v>
      </c>
    </row>
    <row r="3147" spans="1:6" x14ac:dyDescent="0.3">
      <c r="A3147" t="s">
        <v>3170</v>
      </c>
      <c r="B3147" s="1">
        <v>46112.466666666667</v>
      </c>
      <c r="C3147" t="s">
        <v>7</v>
      </c>
      <c r="D3147" t="s">
        <v>22</v>
      </c>
      <c r="E3147" t="s">
        <v>19</v>
      </c>
      <c r="F3147" t="s">
        <v>20</v>
      </c>
    </row>
    <row r="3148" spans="1:6" x14ac:dyDescent="0.3">
      <c r="A3148" t="s">
        <v>3171</v>
      </c>
      <c r="B3148" s="1">
        <v>46056.240972222222</v>
      </c>
      <c r="C3148" t="s">
        <v>7</v>
      </c>
      <c r="D3148" t="s">
        <v>8</v>
      </c>
      <c r="E3148" t="s">
        <v>19</v>
      </c>
      <c r="F3148" t="s">
        <v>13</v>
      </c>
    </row>
    <row r="3149" spans="1:6" x14ac:dyDescent="0.3">
      <c r="A3149" t="s">
        <v>3172</v>
      </c>
      <c r="B3149" s="1">
        <v>46026.757638888892</v>
      </c>
      <c r="C3149" t="s">
        <v>26</v>
      </c>
      <c r="D3149" t="s">
        <v>8</v>
      </c>
      <c r="E3149" t="s">
        <v>16</v>
      </c>
      <c r="F3149" t="s">
        <v>13</v>
      </c>
    </row>
    <row r="3150" spans="1:6" x14ac:dyDescent="0.3">
      <c r="A3150" t="s">
        <v>3173</v>
      </c>
      <c r="B3150" s="1">
        <v>46055.902777777781</v>
      </c>
      <c r="C3150" t="s">
        <v>7</v>
      </c>
      <c r="D3150" t="s">
        <v>8</v>
      </c>
      <c r="E3150" t="s">
        <v>19</v>
      </c>
      <c r="F3150" t="s">
        <v>20</v>
      </c>
    </row>
    <row r="3151" spans="1:6" x14ac:dyDescent="0.3">
      <c r="A3151" t="s">
        <v>3174</v>
      </c>
      <c r="B3151" s="1">
        <v>46037.132638888892</v>
      </c>
      <c r="C3151" t="s">
        <v>7</v>
      </c>
      <c r="D3151" t="s">
        <v>8</v>
      </c>
      <c r="E3151" t="s">
        <v>19</v>
      </c>
      <c r="F3151" t="s">
        <v>10</v>
      </c>
    </row>
    <row r="3152" spans="1:6" x14ac:dyDescent="0.3">
      <c r="A3152" t="s">
        <v>3175</v>
      </c>
      <c r="B3152" s="1">
        <v>46035.636111111111</v>
      </c>
      <c r="C3152" t="s">
        <v>7</v>
      </c>
      <c r="D3152" t="s">
        <v>8</v>
      </c>
      <c r="E3152" t="s">
        <v>16</v>
      </c>
      <c r="F3152" t="s">
        <v>10</v>
      </c>
    </row>
    <row r="3153" spans="1:6" x14ac:dyDescent="0.3">
      <c r="A3153" t="s">
        <v>3176</v>
      </c>
      <c r="B3153" s="1">
        <v>46084.720138888886</v>
      </c>
      <c r="C3153" t="s">
        <v>26</v>
      </c>
      <c r="D3153" t="s">
        <v>8</v>
      </c>
      <c r="E3153" t="s">
        <v>9</v>
      </c>
      <c r="F3153" t="s">
        <v>10</v>
      </c>
    </row>
    <row r="3154" spans="1:6" x14ac:dyDescent="0.3">
      <c r="A3154" t="s">
        <v>3177</v>
      </c>
      <c r="B3154" s="1">
        <v>46100.470138888886</v>
      </c>
      <c r="C3154" t="s">
        <v>35</v>
      </c>
      <c r="D3154" t="s">
        <v>15</v>
      </c>
      <c r="E3154" t="s">
        <v>19</v>
      </c>
      <c r="F3154" t="s">
        <v>20</v>
      </c>
    </row>
    <row r="3155" spans="1:6" x14ac:dyDescent="0.3">
      <c r="A3155" t="s">
        <v>3178</v>
      </c>
      <c r="B3155" s="1">
        <v>46113.847916666666</v>
      </c>
      <c r="C3155" t="s">
        <v>7</v>
      </c>
      <c r="D3155" t="s">
        <v>8</v>
      </c>
      <c r="E3155" t="s">
        <v>19</v>
      </c>
      <c r="F3155" t="s">
        <v>20</v>
      </c>
    </row>
    <row r="3156" spans="1:6" x14ac:dyDescent="0.3">
      <c r="A3156" t="s">
        <v>3179</v>
      </c>
      <c r="B3156" s="1">
        <v>46062.186111111114</v>
      </c>
      <c r="C3156" t="s">
        <v>26</v>
      </c>
      <c r="D3156" t="s">
        <v>18</v>
      </c>
      <c r="E3156" t="s">
        <v>16</v>
      </c>
      <c r="F3156" t="s">
        <v>20</v>
      </c>
    </row>
    <row r="3157" spans="1:6" x14ac:dyDescent="0.3">
      <c r="A3157" t="s">
        <v>3180</v>
      </c>
      <c r="B3157" s="1">
        <v>46049.71597222222</v>
      </c>
      <c r="C3157" t="s">
        <v>7</v>
      </c>
      <c r="D3157" t="s">
        <v>8</v>
      </c>
      <c r="E3157" t="s">
        <v>19</v>
      </c>
      <c r="F3157" t="s">
        <v>20</v>
      </c>
    </row>
    <row r="3158" spans="1:6" x14ac:dyDescent="0.3">
      <c r="A3158" t="s">
        <v>3181</v>
      </c>
      <c r="B3158" s="1">
        <v>46049.174305555556</v>
      </c>
      <c r="C3158" t="s">
        <v>7</v>
      </c>
      <c r="D3158" t="s">
        <v>18</v>
      </c>
      <c r="E3158" t="s">
        <v>19</v>
      </c>
      <c r="F3158" t="s">
        <v>10</v>
      </c>
    </row>
    <row r="3159" spans="1:6" x14ac:dyDescent="0.3">
      <c r="A3159" t="s">
        <v>3182</v>
      </c>
      <c r="B3159" s="1">
        <v>46075.654861111114</v>
      </c>
      <c r="C3159" t="s">
        <v>7</v>
      </c>
      <c r="D3159" t="s">
        <v>8</v>
      </c>
      <c r="E3159" t="s">
        <v>19</v>
      </c>
      <c r="F3159" t="s">
        <v>33</v>
      </c>
    </row>
    <row r="3160" spans="1:6" x14ac:dyDescent="0.3">
      <c r="A3160" t="s">
        <v>3183</v>
      </c>
      <c r="B3160" s="1">
        <v>46042.927777777775</v>
      </c>
      <c r="C3160" t="s">
        <v>26</v>
      </c>
      <c r="D3160" t="s">
        <v>15</v>
      </c>
      <c r="E3160" t="s">
        <v>9</v>
      </c>
      <c r="F3160" t="s">
        <v>10</v>
      </c>
    </row>
    <row r="3161" spans="1:6" x14ac:dyDescent="0.3">
      <c r="A3161" t="s">
        <v>3184</v>
      </c>
      <c r="B3161" s="1">
        <v>46045.756944444445</v>
      </c>
      <c r="C3161" t="s">
        <v>40</v>
      </c>
      <c r="D3161" t="s">
        <v>15</v>
      </c>
      <c r="E3161" t="s">
        <v>16</v>
      </c>
      <c r="F3161" t="s">
        <v>20</v>
      </c>
    </row>
    <row r="3162" spans="1:6" x14ac:dyDescent="0.3">
      <c r="A3162" t="s">
        <v>3185</v>
      </c>
      <c r="B3162" s="1">
        <v>46092.194444444445</v>
      </c>
      <c r="C3162" t="s">
        <v>12</v>
      </c>
      <c r="D3162" t="s">
        <v>15</v>
      </c>
      <c r="E3162" t="s">
        <v>19</v>
      </c>
      <c r="F3162" t="s">
        <v>33</v>
      </c>
    </row>
    <row r="3163" spans="1:6" x14ac:dyDescent="0.3">
      <c r="A3163" t="s">
        <v>3186</v>
      </c>
      <c r="B3163" s="1">
        <v>46065.977083333331</v>
      </c>
      <c r="C3163" t="s">
        <v>35</v>
      </c>
      <c r="D3163" t="s">
        <v>18</v>
      </c>
      <c r="E3163" t="s">
        <v>31</v>
      </c>
      <c r="F3163" t="s">
        <v>10</v>
      </c>
    </row>
    <row r="3164" spans="1:6" x14ac:dyDescent="0.3">
      <c r="A3164" t="s">
        <v>3187</v>
      </c>
      <c r="B3164" s="1">
        <v>46095.927777777775</v>
      </c>
      <c r="C3164" t="s">
        <v>12</v>
      </c>
      <c r="D3164" t="s">
        <v>18</v>
      </c>
      <c r="E3164" t="s">
        <v>31</v>
      </c>
      <c r="F3164" t="s">
        <v>10</v>
      </c>
    </row>
    <row r="3165" spans="1:6" x14ac:dyDescent="0.3">
      <c r="A3165" t="s">
        <v>3188</v>
      </c>
      <c r="B3165" s="1">
        <v>46082.845138888886</v>
      </c>
      <c r="C3165" t="s">
        <v>26</v>
      </c>
      <c r="D3165" t="s">
        <v>18</v>
      </c>
      <c r="E3165" t="s">
        <v>19</v>
      </c>
      <c r="F3165" t="s">
        <v>20</v>
      </c>
    </row>
    <row r="3166" spans="1:6" x14ac:dyDescent="0.3">
      <c r="A3166" t="s">
        <v>3189</v>
      </c>
      <c r="B3166" s="1">
        <v>46041.121527777781</v>
      </c>
      <c r="C3166" t="s">
        <v>40</v>
      </c>
      <c r="D3166" t="s">
        <v>15</v>
      </c>
      <c r="E3166" t="s">
        <v>16</v>
      </c>
      <c r="F3166" t="s">
        <v>20</v>
      </c>
    </row>
    <row r="3167" spans="1:6" x14ac:dyDescent="0.3">
      <c r="A3167" t="s">
        <v>3190</v>
      </c>
      <c r="B3167" s="1">
        <v>46031.353472222225</v>
      </c>
      <c r="C3167" t="s">
        <v>7</v>
      </c>
      <c r="D3167" t="s">
        <v>22</v>
      </c>
      <c r="E3167" t="s">
        <v>16</v>
      </c>
      <c r="F3167" t="s">
        <v>33</v>
      </c>
    </row>
    <row r="3168" spans="1:6" x14ac:dyDescent="0.3">
      <c r="A3168" t="s">
        <v>3191</v>
      </c>
      <c r="B3168" s="1">
        <v>46045.763194444444</v>
      </c>
      <c r="C3168" t="s">
        <v>7</v>
      </c>
      <c r="D3168" t="s">
        <v>8</v>
      </c>
      <c r="E3168" t="s">
        <v>19</v>
      </c>
      <c r="F3168" t="s">
        <v>10</v>
      </c>
    </row>
    <row r="3169" spans="1:6" x14ac:dyDescent="0.3">
      <c r="A3169" t="s">
        <v>3192</v>
      </c>
      <c r="B3169" s="1">
        <v>46109.679861111108</v>
      </c>
      <c r="C3169" t="s">
        <v>35</v>
      </c>
      <c r="D3169" t="s">
        <v>22</v>
      </c>
      <c r="E3169" t="s">
        <v>9</v>
      </c>
      <c r="F3169" t="s">
        <v>10</v>
      </c>
    </row>
    <row r="3170" spans="1:6" x14ac:dyDescent="0.3">
      <c r="A3170" t="s">
        <v>3193</v>
      </c>
      <c r="B3170" s="1">
        <v>46097.27847222222</v>
      </c>
      <c r="C3170" t="s">
        <v>7</v>
      </c>
      <c r="D3170" t="s">
        <v>8</v>
      </c>
      <c r="E3170" t="s">
        <v>19</v>
      </c>
      <c r="F3170" t="s">
        <v>10</v>
      </c>
    </row>
    <row r="3171" spans="1:6" x14ac:dyDescent="0.3">
      <c r="A3171" t="s">
        <v>3194</v>
      </c>
      <c r="B3171" s="1">
        <v>46111.686805555553</v>
      </c>
      <c r="C3171" t="s">
        <v>7</v>
      </c>
      <c r="D3171" t="s">
        <v>8</v>
      </c>
      <c r="E3171" t="s">
        <v>9</v>
      </c>
      <c r="F3171" t="s">
        <v>10</v>
      </c>
    </row>
    <row r="3172" spans="1:6" x14ac:dyDescent="0.3">
      <c r="A3172" t="s">
        <v>3195</v>
      </c>
      <c r="B3172" s="1">
        <v>46028.365972222222</v>
      </c>
      <c r="C3172" t="s">
        <v>7</v>
      </c>
      <c r="D3172" t="s">
        <v>8</v>
      </c>
      <c r="E3172" t="s">
        <v>19</v>
      </c>
      <c r="F3172" t="s">
        <v>10</v>
      </c>
    </row>
    <row r="3173" spans="1:6" x14ac:dyDescent="0.3">
      <c r="A3173" t="s">
        <v>3196</v>
      </c>
      <c r="B3173" s="1">
        <v>46051.78125</v>
      </c>
      <c r="C3173" t="s">
        <v>47</v>
      </c>
      <c r="D3173" t="s">
        <v>18</v>
      </c>
      <c r="E3173" t="s">
        <v>16</v>
      </c>
      <c r="F3173" t="s">
        <v>10</v>
      </c>
    </row>
    <row r="3174" spans="1:6" x14ac:dyDescent="0.3">
      <c r="A3174" t="s">
        <v>3197</v>
      </c>
      <c r="B3174" s="1">
        <v>46036.43472222222</v>
      </c>
      <c r="C3174" t="s">
        <v>35</v>
      </c>
      <c r="D3174" t="s">
        <v>22</v>
      </c>
      <c r="E3174" t="s">
        <v>19</v>
      </c>
      <c r="F3174" t="s">
        <v>20</v>
      </c>
    </row>
    <row r="3175" spans="1:6" x14ac:dyDescent="0.3">
      <c r="A3175" t="s">
        <v>3198</v>
      </c>
      <c r="B3175" s="1">
        <v>46027.757638888892</v>
      </c>
      <c r="C3175" t="s">
        <v>26</v>
      </c>
      <c r="D3175" t="s">
        <v>22</v>
      </c>
      <c r="E3175" t="s">
        <v>16</v>
      </c>
      <c r="F3175" t="s">
        <v>10</v>
      </c>
    </row>
    <row r="3176" spans="1:6" x14ac:dyDescent="0.3">
      <c r="A3176" t="s">
        <v>3199</v>
      </c>
      <c r="B3176" s="1">
        <v>46031.798611111109</v>
      </c>
      <c r="C3176" t="s">
        <v>7</v>
      </c>
      <c r="D3176" t="s">
        <v>18</v>
      </c>
      <c r="E3176" t="s">
        <v>19</v>
      </c>
      <c r="F3176" t="s">
        <v>13</v>
      </c>
    </row>
    <row r="3177" spans="1:6" x14ac:dyDescent="0.3">
      <c r="A3177" t="s">
        <v>3200</v>
      </c>
      <c r="B3177" s="1">
        <v>46106.422222222223</v>
      </c>
      <c r="C3177" t="s">
        <v>7</v>
      </c>
      <c r="D3177" t="s">
        <v>8</v>
      </c>
      <c r="E3177" t="s">
        <v>19</v>
      </c>
      <c r="F3177" t="s">
        <v>10</v>
      </c>
    </row>
    <row r="3178" spans="1:6" x14ac:dyDescent="0.3">
      <c r="A3178" t="s">
        <v>3201</v>
      </c>
      <c r="B3178" s="1">
        <v>46080.649305555555</v>
      </c>
      <c r="C3178" t="s">
        <v>7</v>
      </c>
      <c r="D3178" t="s">
        <v>8</v>
      </c>
      <c r="E3178" t="s">
        <v>19</v>
      </c>
      <c r="F3178" t="s">
        <v>20</v>
      </c>
    </row>
    <row r="3179" spans="1:6" x14ac:dyDescent="0.3">
      <c r="A3179" t="s">
        <v>3202</v>
      </c>
      <c r="B3179" s="1">
        <v>46064.565972222219</v>
      </c>
      <c r="C3179" t="s">
        <v>26</v>
      </c>
      <c r="D3179" t="s">
        <v>8</v>
      </c>
      <c r="E3179" t="s">
        <v>31</v>
      </c>
      <c r="F3179" t="s">
        <v>10</v>
      </c>
    </row>
    <row r="3180" spans="1:6" x14ac:dyDescent="0.3">
      <c r="A3180" t="s">
        <v>3203</v>
      </c>
      <c r="B3180" s="1">
        <v>46034.637499999997</v>
      </c>
      <c r="C3180" t="s">
        <v>47</v>
      </c>
      <c r="D3180" t="s">
        <v>15</v>
      </c>
      <c r="E3180" t="s">
        <v>31</v>
      </c>
      <c r="F3180" t="s">
        <v>10</v>
      </c>
    </row>
    <row r="3181" spans="1:6" x14ac:dyDescent="0.3">
      <c r="A3181" t="s">
        <v>3204</v>
      </c>
      <c r="B3181" s="1">
        <v>46024.71875</v>
      </c>
      <c r="C3181" t="s">
        <v>12</v>
      </c>
      <c r="D3181" t="s">
        <v>18</v>
      </c>
      <c r="E3181" t="s">
        <v>9</v>
      </c>
      <c r="F3181" t="s">
        <v>33</v>
      </c>
    </row>
    <row r="3182" spans="1:6" x14ac:dyDescent="0.3">
      <c r="A3182" t="s">
        <v>3205</v>
      </c>
      <c r="B3182" s="1">
        <v>46023.315972222219</v>
      </c>
      <c r="C3182" t="s">
        <v>40</v>
      </c>
      <c r="D3182" t="s">
        <v>22</v>
      </c>
      <c r="E3182" t="s">
        <v>16</v>
      </c>
      <c r="F3182" t="s">
        <v>20</v>
      </c>
    </row>
    <row r="3183" spans="1:6" x14ac:dyDescent="0.3">
      <c r="A3183" t="s">
        <v>3206</v>
      </c>
      <c r="B3183" s="1">
        <v>46025.262499999997</v>
      </c>
      <c r="C3183" t="s">
        <v>35</v>
      </c>
      <c r="D3183" t="s">
        <v>8</v>
      </c>
      <c r="E3183" t="s">
        <v>16</v>
      </c>
      <c r="F3183" t="s">
        <v>10</v>
      </c>
    </row>
    <row r="3184" spans="1:6" x14ac:dyDescent="0.3">
      <c r="A3184" t="s">
        <v>3207</v>
      </c>
      <c r="B3184" s="1">
        <v>46086.237500000003</v>
      </c>
      <c r="C3184" t="s">
        <v>7</v>
      </c>
      <c r="D3184" t="s">
        <v>8</v>
      </c>
      <c r="E3184" t="s">
        <v>16</v>
      </c>
      <c r="F3184" t="s">
        <v>13</v>
      </c>
    </row>
    <row r="3185" spans="1:6" x14ac:dyDescent="0.3">
      <c r="A3185" t="s">
        <v>3208</v>
      </c>
      <c r="B3185" s="1">
        <v>46041.703472222223</v>
      </c>
      <c r="C3185" t="s">
        <v>35</v>
      </c>
      <c r="D3185" t="s">
        <v>15</v>
      </c>
      <c r="E3185" t="s">
        <v>19</v>
      </c>
      <c r="F3185" t="s">
        <v>10</v>
      </c>
    </row>
    <row r="3186" spans="1:6" x14ac:dyDescent="0.3">
      <c r="A3186" t="s">
        <v>3209</v>
      </c>
      <c r="B3186" s="1">
        <v>46045.060416666667</v>
      </c>
      <c r="C3186" t="s">
        <v>35</v>
      </c>
      <c r="D3186" t="s">
        <v>18</v>
      </c>
      <c r="E3186" t="s">
        <v>16</v>
      </c>
      <c r="F3186" t="s">
        <v>20</v>
      </c>
    </row>
    <row r="3187" spans="1:6" x14ac:dyDescent="0.3">
      <c r="A3187" t="s">
        <v>3210</v>
      </c>
      <c r="B3187" s="1">
        <v>46054.521527777775</v>
      </c>
      <c r="C3187" t="s">
        <v>40</v>
      </c>
      <c r="D3187" t="s">
        <v>8</v>
      </c>
      <c r="E3187" t="s">
        <v>16</v>
      </c>
      <c r="F3187" t="s">
        <v>10</v>
      </c>
    </row>
    <row r="3188" spans="1:6" x14ac:dyDescent="0.3">
      <c r="A3188" t="s">
        <v>3211</v>
      </c>
      <c r="B3188" s="1">
        <v>46032.945833333331</v>
      </c>
      <c r="C3188" t="s">
        <v>7</v>
      </c>
      <c r="D3188" t="s">
        <v>8</v>
      </c>
      <c r="E3188" t="s">
        <v>19</v>
      </c>
      <c r="F3188" t="s">
        <v>33</v>
      </c>
    </row>
    <row r="3189" spans="1:6" x14ac:dyDescent="0.3">
      <c r="A3189" t="s">
        <v>3212</v>
      </c>
      <c r="B3189" s="1">
        <v>46052.725694444445</v>
      </c>
      <c r="C3189" t="s">
        <v>40</v>
      </c>
      <c r="D3189" t="s">
        <v>8</v>
      </c>
      <c r="E3189" t="s">
        <v>16</v>
      </c>
      <c r="F3189" t="s">
        <v>10</v>
      </c>
    </row>
    <row r="3190" spans="1:6" x14ac:dyDescent="0.3">
      <c r="A3190" t="s">
        <v>3213</v>
      </c>
      <c r="B3190" s="1">
        <v>46085.550694444442</v>
      </c>
      <c r="C3190" t="s">
        <v>7</v>
      </c>
      <c r="D3190" t="s">
        <v>18</v>
      </c>
      <c r="E3190" t="s">
        <v>19</v>
      </c>
      <c r="F3190" t="s">
        <v>20</v>
      </c>
    </row>
    <row r="3191" spans="1:6" x14ac:dyDescent="0.3">
      <c r="A3191" t="s">
        <v>3214</v>
      </c>
      <c r="B3191" s="1">
        <v>46086.699305555558</v>
      </c>
      <c r="C3191" t="s">
        <v>7</v>
      </c>
      <c r="D3191" t="s">
        <v>22</v>
      </c>
      <c r="E3191" t="s">
        <v>19</v>
      </c>
      <c r="F3191" t="s">
        <v>10</v>
      </c>
    </row>
    <row r="3192" spans="1:6" x14ac:dyDescent="0.3">
      <c r="A3192" t="s">
        <v>3215</v>
      </c>
      <c r="B3192" s="1">
        <v>46024.229166666664</v>
      </c>
      <c r="C3192" t="s">
        <v>35</v>
      </c>
      <c r="D3192" t="s">
        <v>15</v>
      </c>
      <c r="E3192" t="s">
        <v>9</v>
      </c>
      <c r="F3192" t="s">
        <v>10</v>
      </c>
    </row>
    <row r="3193" spans="1:6" x14ac:dyDescent="0.3">
      <c r="A3193" t="s">
        <v>3216</v>
      </c>
      <c r="B3193" s="1">
        <v>46101.258333333331</v>
      </c>
      <c r="C3193" t="s">
        <v>7</v>
      </c>
      <c r="D3193" t="s">
        <v>22</v>
      </c>
      <c r="E3193" t="s">
        <v>19</v>
      </c>
      <c r="F3193" t="s">
        <v>13</v>
      </c>
    </row>
    <row r="3194" spans="1:6" x14ac:dyDescent="0.3">
      <c r="A3194" t="s">
        <v>3217</v>
      </c>
      <c r="B3194" s="1">
        <v>46105.702777777777</v>
      </c>
      <c r="C3194" t="s">
        <v>35</v>
      </c>
      <c r="D3194" t="s">
        <v>15</v>
      </c>
      <c r="E3194" t="s">
        <v>19</v>
      </c>
      <c r="F3194" t="s">
        <v>13</v>
      </c>
    </row>
    <row r="3195" spans="1:6" x14ac:dyDescent="0.3">
      <c r="A3195" t="s">
        <v>3218</v>
      </c>
      <c r="B3195" s="1">
        <v>46070.741666666669</v>
      </c>
      <c r="C3195" t="s">
        <v>7</v>
      </c>
      <c r="D3195" t="s">
        <v>15</v>
      </c>
      <c r="E3195" t="s">
        <v>19</v>
      </c>
      <c r="F3195" t="s">
        <v>33</v>
      </c>
    </row>
    <row r="3196" spans="1:6" x14ac:dyDescent="0.3">
      <c r="A3196" t="s">
        <v>3219</v>
      </c>
      <c r="B3196" s="1">
        <v>46024.331250000003</v>
      </c>
      <c r="C3196" t="s">
        <v>7</v>
      </c>
      <c r="D3196" t="s">
        <v>22</v>
      </c>
      <c r="E3196" t="s">
        <v>19</v>
      </c>
      <c r="F3196" t="s">
        <v>10</v>
      </c>
    </row>
    <row r="3197" spans="1:6" x14ac:dyDescent="0.3">
      <c r="A3197" t="s">
        <v>3220</v>
      </c>
      <c r="B3197" s="1">
        <v>46112.040277777778</v>
      </c>
      <c r="C3197" t="s">
        <v>35</v>
      </c>
      <c r="D3197" t="s">
        <v>15</v>
      </c>
      <c r="E3197" t="s">
        <v>19</v>
      </c>
      <c r="F3197" t="s">
        <v>10</v>
      </c>
    </row>
    <row r="3198" spans="1:6" x14ac:dyDescent="0.3">
      <c r="A3198" t="s">
        <v>3221</v>
      </c>
      <c r="B3198" s="1">
        <v>46039.75277777778</v>
      </c>
      <c r="C3198" t="s">
        <v>7</v>
      </c>
      <c r="D3198" t="s">
        <v>18</v>
      </c>
      <c r="E3198" t="s">
        <v>19</v>
      </c>
      <c r="F3198" t="s">
        <v>20</v>
      </c>
    </row>
    <row r="3199" spans="1:6" x14ac:dyDescent="0.3">
      <c r="A3199" t="s">
        <v>3222</v>
      </c>
      <c r="B3199" s="1">
        <v>46064.96875</v>
      </c>
      <c r="C3199" t="s">
        <v>7</v>
      </c>
      <c r="D3199" t="s">
        <v>22</v>
      </c>
      <c r="E3199" t="s">
        <v>19</v>
      </c>
      <c r="F3199" t="s">
        <v>10</v>
      </c>
    </row>
    <row r="3200" spans="1:6" x14ac:dyDescent="0.3">
      <c r="A3200" t="s">
        <v>3223</v>
      </c>
      <c r="B3200" s="1">
        <v>46088.392361111109</v>
      </c>
      <c r="C3200" t="s">
        <v>40</v>
      </c>
      <c r="D3200" t="s">
        <v>22</v>
      </c>
      <c r="E3200" t="s">
        <v>16</v>
      </c>
      <c r="F3200" t="s">
        <v>13</v>
      </c>
    </row>
    <row r="3201" spans="1:6" x14ac:dyDescent="0.3">
      <c r="A3201" t="s">
        <v>3224</v>
      </c>
      <c r="B3201" s="1">
        <v>46079.427083333336</v>
      </c>
      <c r="C3201" t="s">
        <v>47</v>
      </c>
      <c r="D3201" t="s">
        <v>15</v>
      </c>
      <c r="E3201" t="s">
        <v>9</v>
      </c>
      <c r="F3201" t="s">
        <v>10</v>
      </c>
    </row>
    <row r="3202" spans="1:6" x14ac:dyDescent="0.3">
      <c r="A3202" t="s">
        <v>3225</v>
      </c>
      <c r="B3202" s="1">
        <v>46057.867361111108</v>
      </c>
      <c r="C3202" t="s">
        <v>7</v>
      </c>
      <c r="D3202" t="s">
        <v>22</v>
      </c>
      <c r="E3202" t="s">
        <v>19</v>
      </c>
      <c r="F3202" t="s">
        <v>13</v>
      </c>
    </row>
    <row r="3203" spans="1:6" x14ac:dyDescent="0.3">
      <c r="A3203" t="s">
        <v>3226</v>
      </c>
      <c r="B3203" s="1">
        <v>46094.021527777775</v>
      </c>
      <c r="C3203" t="s">
        <v>7</v>
      </c>
      <c r="D3203" t="s">
        <v>15</v>
      </c>
      <c r="E3203" t="s">
        <v>19</v>
      </c>
      <c r="F3203" t="s">
        <v>20</v>
      </c>
    </row>
    <row r="3204" spans="1:6" x14ac:dyDescent="0.3">
      <c r="A3204" t="s">
        <v>3227</v>
      </c>
      <c r="B3204" s="1">
        <v>46032.427777777775</v>
      </c>
      <c r="C3204" t="s">
        <v>47</v>
      </c>
      <c r="D3204" t="s">
        <v>18</v>
      </c>
      <c r="E3204" t="s">
        <v>19</v>
      </c>
      <c r="F3204" t="s">
        <v>10</v>
      </c>
    </row>
    <row r="3205" spans="1:6" x14ac:dyDescent="0.3">
      <c r="A3205" t="s">
        <v>3228</v>
      </c>
      <c r="B3205" s="1">
        <v>46040.395138888889</v>
      </c>
      <c r="C3205" t="s">
        <v>40</v>
      </c>
      <c r="D3205" t="s">
        <v>22</v>
      </c>
      <c r="E3205" t="s">
        <v>16</v>
      </c>
      <c r="F3205" t="s">
        <v>10</v>
      </c>
    </row>
    <row r="3206" spans="1:6" x14ac:dyDescent="0.3">
      <c r="A3206" t="s">
        <v>3229</v>
      </c>
      <c r="B3206" s="1">
        <v>46087.182638888888</v>
      </c>
      <c r="C3206" t="s">
        <v>7</v>
      </c>
      <c r="D3206" t="s">
        <v>18</v>
      </c>
      <c r="E3206" t="s">
        <v>19</v>
      </c>
      <c r="F3206" t="s">
        <v>20</v>
      </c>
    </row>
    <row r="3207" spans="1:6" x14ac:dyDescent="0.3">
      <c r="A3207" t="s">
        <v>3230</v>
      </c>
      <c r="B3207" s="1">
        <v>46088.348611111112</v>
      </c>
      <c r="C3207" t="s">
        <v>40</v>
      </c>
      <c r="D3207" t="s">
        <v>15</v>
      </c>
      <c r="E3207" t="s">
        <v>16</v>
      </c>
      <c r="F3207" t="s">
        <v>20</v>
      </c>
    </row>
    <row r="3208" spans="1:6" x14ac:dyDescent="0.3">
      <c r="A3208" t="s">
        <v>3231</v>
      </c>
      <c r="B3208" s="1">
        <v>46074.498611111114</v>
      </c>
      <c r="C3208" t="s">
        <v>26</v>
      </c>
      <c r="D3208" t="s">
        <v>15</v>
      </c>
      <c r="E3208" t="s">
        <v>19</v>
      </c>
      <c r="F3208" t="s">
        <v>20</v>
      </c>
    </row>
    <row r="3209" spans="1:6" x14ac:dyDescent="0.3">
      <c r="A3209" t="s">
        <v>3232</v>
      </c>
      <c r="B3209" s="1">
        <v>46081.379166666666</v>
      </c>
      <c r="C3209" t="s">
        <v>35</v>
      </c>
      <c r="D3209" t="s">
        <v>15</v>
      </c>
      <c r="E3209" t="s">
        <v>16</v>
      </c>
      <c r="F3209" t="s">
        <v>13</v>
      </c>
    </row>
    <row r="3210" spans="1:6" x14ac:dyDescent="0.3">
      <c r="A3210" t="s">
        <v>3233</v>
      </c>
      <c r="B3210" s="1">
        <v>46027.948611111111</v>
      </c>
      <c r="C3210" t="s">
        <v>35</v>
      </c>
      <c r="D3210" t="s">
        <v>22</v>
      </c>
      <c r="E3210" t="s">
        <v>16</v>
      </c>
      <c r="F3210" t="s">
        <v>20</v>
      </c>
    </row>
    <row r="3211" spans="1:6" x14ac:dyDescent="0.3">
      <c r="A3211" t="s">
        <v>3234</v>
      </c>
      <c r="B3211" s="1">
        <v>46047.15347222222</v>
      </c>
      <c r="C3211" t="s">
        <v>7</v>
      </c>
      <c r="D3211" t="s">
        <v>15</v>
      </c>
      <c r="E3211" t="s">
        <v>19</v>
      </c>
      <c r="F3211" t="s">
        <v>10</v>
      </c>
    </row>
    <row r="3212" spans="1:6" x14ac:dyDescent="0.3">
      <c r="A3212" t="s">
        <v>3235</v>
      </c>
      <c r="B3212" s="1">
        <v>46098.683333333334</v>
      </c>
      <c r="C3212" t="s">
        <v>26</v>
      </c>
      <c r="D3212" t="s">
        <v>22</v>
      </c>
      <c r="E3212" t="s">
        <v>19</v>
      </c>
      <c r="F3212" t="s">
        <v>20</v>
      </c>
    </row>
    <row r="3213" spans="1:6" x14ac:dyDescent="0.3">
      <c r="A3213" t="s">
        <v>3236</v>
      </c>
      <c r="B3213" s="1">
        <v>46045.349305555559</v>
      </c>
      <c r="C3213" t="s">
        <v>7</v>
      </c>
      <c r="D3213" t="s">
        <v>15</v>
      </c>
      <c r="E3213" t="s">
        <v>19</v>
      </c>
      <c r="F3213" t="s">
        <v>10</v>
      </c>
    </row>
    <row r="3214" spans="1:6" x14ac:dyDescent="0.3">
      <c r="A3214" t="s">
        <v>3237</v>
      </c>
      <c r="B3214" s="1">
        <v>46048.9</v>
      </c>
      <c r="C3214" t="s">
        <v>26</v>
      </c>
      <c r="D3214" t="s">
        <v>8</v>
      </c>
      <c r="E3214" t="s">
        <v>31</v>
      </c>
      <c r="F3214" t="s">
        <v>10</v>
      </c>
    </row>
    <row r="3215" spans="1:6" x14ac:dyDescent="0.3">
      <c r="A3215" t="s">
        <v>3238</v>
      </c>
      <c r="B3215" s="1">
        <v>46049.65</v>
      </c>
      <c r="C3215" t="s">
        <v>7</v>
      </c>
      <c r="D3215" t="s">
        <v>22</v>
      </c>
      <c r="E3215" t="s">
        <v>16</v>
      </c>
      <c r="F3215" t="s">
        <v>20</v>
      </c>
    </row>
    <row r="3216" spans="1:6" x14ac:dyDescent="0.3">
      <c r="A3216" t="s">
        <v>3239</v>
      </c>
      <c r="B3216" s="1">
        <v>46038.638194444444</v>
      </c>
      <c r="C3216" t="s">
        <v>7</v>
      </c>
      <c r="D3216" t="s">
        <v>15</v>
      </c>
      <c r="E3216" t="s">
        <v>19</v>
      </c>
      <c r="F3216" t="s">
        <v>10</v>
      </c>
    </row>
    <row r="3217" spans="1:6" x14ac:dyDescent="0.3">
      <c r="A3217" t="s">
        <v>3240</v>
      </c>
      <c r="B3217" s="1">
        <v>46066.9</v>
      </c>
      <c r="C3217" t="s">
        <v>7</v>
      </c>
      <c r="D3217" t="s">
        <v>15</v>
      </c>
      <c r="E3217" t="s">
        <v>19</v>
      </c>
      <c r="F3217" t="s">
        <v>33</v>
      </c>
    </row>
    <row r="3218" spans="1:6" x14ac:dyDescent="0.3">
      <c r="A3218" t="s">
        <v>3241</v>
      </c>
      <c r="B3218" s="1">
        <v>46037.10833333333</v>
      </c>
      <c r="C3218" t="s">
        <v>26</v>
      </c>
      <c r="D3218" t="s">
        <v>22</v>
      </c>
      <c r="E3218" t="s">
        <v>31</v>
      </c>
      <c r="F3218" t="s">
        <v>33</v>
      </c>
    </row>
    <row r="3219" spans="1:6" x14ac:dyDescent="0.3">
      <c r="A3219" t="s">
        <v>3242</v>
      </c>
      <c r="B3219" s="1">
        <v>46036.872916666667</v>
      </c>
      <c r="C3219" t="s">
        <v>7</v>
      </c>
      <c r="D3219" t="s">
        <v>15</v>
      </c>
      <c r="E3219" t="s">
        <v>19</v>
      </c>
      <c r="F3219" t="s">
        <v>10</v>
      </c>
    </row>
    <row r="3220" spans="1:6" x14ac:dyDescent="0.3">
      <c r="A3220" t="s">
        <v>3243</v>
      </c>
      <c r="B3220" s="1">
        <v>46041.709722222222</v>
      </c>
      <c r="C3220" t="s">
        <v>35</v>
      </c>
      <c r="D3220" t="s">
        <v>15</v>
      </c>
      <c r="E3220" t="s">
        <v>31</v>
      </c>
      <c r="F3220" t="s">
        <v>10</v>
      </c>
    </row>
    <row r="3221" spans="1:6" x14ac:dyDescent="0.3">
      <c r="A3221" t="s">
        <v>3244</v>
      </c>
      <c r="B3221" s="1">
        <v>46090.688888888886</v>
      </c>
      <c r="C3221" t="s">
        <v>12</v>
      </c>
      <c r="D3221" t="s">
        <v>22</v>
      </c>
      <c r="E3221" t="s">
        <v>9</v>
      </c>
      <c r="F3221" t="s">
        <v>33</v>
      </c>
    </row>
    <row r="3222" spans="1:6" x14ac:dyDescent="0.3">
      <c r="A3222" t="s">
        <v>3245</v>
      </c>
      <c r="B3222" s="1">
        <v>46054.320833333331</v>
      </c>
      <c r="C3222" t="s">
        <v>47</v>
      </c>
      <c r="D3222" t="s">
        <v>18</v>
      </c>
      <c r="E3222" t="s">
        <v>9</v>
      </c>
      <c r="F3222" t="s">
        <v>20</v>
      </c>
    </row>
    <row r="3223" spans="1:6" x14ac:dyDescent="0.3">
      <c r="A3223" t="s">
        <v>3246</v>
      </c>
      <c r="B3223" s="1">
        <v>46083.429166666669</v>
      </c>
      <c r="C3223" t="s">
        <v>12</v>
      </c>
      <c r="D3223" t="s">
        <v>22</v>
      </c>
      <c r="E3223" t="s">
        <v>31</v>
      </c>
      <c r="F3223" t="s">
        <v>33</v>
      </c>
    </row>
    <row r="3224" spans="1:6" x14ac:dyDescent="0.3">
      <c r="A3224" t="s">
        <v>3247</v>
      </c>
      <c r="B3224" s="1">
        <v>46054.321527777778</v>
      </c>
      <c r="C3224" t="s">
        <v>7</v>
      </c>
      <c r="D3224" t="s">
        <v>22</v>
      </c>
      <c r="E3224" t="s">
        <v>19</v>
      </c>
      <c r="F3224" t="s">
        <v>10</v>
      </c>
    </row>
    <row r="3225" spans="1:6" x14ac:dyDescent="0.3">
      <c r="A3225" t="s">
        <v>3248</v>
      </c>
      <c r="B3225" s="1">
        <v>46110.703472222223</v>
      </c>
      <c r="C3225" t="s">
        <v>7</v>
      </c>
      <c r="D3225" t="s">
        <v>15</v>
      </c>
      <c r="E3225" t="s">
        <v>19</v>
      </c>
      <c r="F3225" t="s">
        <v>13</v>
      </c>
    </row>
    <row r="3226" spans="1:6" x14ac:dyDescent="0.3">
      <c r="A3226" t="s">
        <v>3249</v>
      </c>
      <c r="B3226" s="1">
        <v>46107.769444444442</v>
      </c>
      <c r="C3226" t="s">
        <v>26</v>
      </c>
      <c r="D3226" t="s">
        <v>15</v>
      </c>
      <c r="E3226" t="s">
        <v>16</v>
      </c>
      <c r="F3226" t="s">
        <v>20</v>
      </c>
    </row>
    <row r="3227" spans="1:6" x14ac:dyDescent="0.3">
      <c r="A3227" t="s">
        <v>3250</v>
      </c>
      <c r="B3227" s="1">
        <v>46060.123611111114</v>
      </c>
      <c r="C3227" t="s">
        <v>7</v>
      </c>
      <c r="D3227" t="s">
        <v>8</v>
      </c>
      <c r="E3227" t="s">
        <v>19</v>
      </c>
      <c r="F3227" t="s">
        <v>13</v>
      </c>
    </row>
    <row r="3228" spans="1:6" x14ac:dyDescent="0.3">
      <c r="A3228" t="s">
        <v>3251</v>
      </c>
      <c r="B3228" s="1">
        <v>46099.782638888886</v>
      </c>
      <c r="C3228" t="s">
        <v>7</v>
      </c>
      <c r="D3228" t="s">
        <v>15</v>
      </c>
      <c r="E3228" t="s">
        <v>19</v>
      </c>
      <c r="F3228" t="s">
        <v>53</v>
      </c>
    </row>
    <row r="3229" spans="1:6" x14ac:dyDescent="0.3">
      <c r="A3229" t="s">
        <v>3252</v>
      </c>
      <c r="B3229" s="1">
        <v>46057.738194444442</v>
      </c>
      <c r="C3229" t="s">
        <v>7</v>
      </c>
      <c r="D3229" t="s">
        <v>8</v>
      </c>
      <c r="E3229" t="s">
        <v>19</v>
      </c>
      <c r="F3229" t="s">
        <v>10</v>
      </c>
    </row>
    <row r="3230" spans="1:6" x14ac:dyDescent="0.3">
      <c r="A3230" t="s">
        <v>3253</v>
      </c>
      <c r="B3230" s="1">
        <v>46068.652777777781</v>
      </c>
      <c r="C3230" t="s">
        <v>7</v>
      </c>
      <c r="D3230" t="s">
        <v>18</v>
      </c>
      <c r="E3230" t="s">
        <v>19</v>
      </c>
      <c r="F3230" t="s">
        <v>20</v>
      </c>
    </row>
    <row r="3231" spans="1:6" x14ac:dyDescent="0.3">
      <c r="A3231" t="s">
        <v>3254</v>
      </c>
      <c r="B3231" s="1">
        <v>46088.975694444445</v>
      </c>
      <c r="C3231" t="s">
        <v>12</v>
      </c>
      <c r="D3231" t="s">
        <v>22</v>
      </c>
      <c r="E3231" t="s">
        <v>31</v>
      </c>
      <c r="F3231" t="s">
        <v>13</v>
      </c>
    </row>
    <row r="3232" spans="1:6" x14ac:dyDescent="0.3">
      <c r="A3232" t="s">
        <v>3255</v>
      </c>
      <c r="B3232" s="1">
        <v>46059.238194444442</v>
      </c>
      <c r="C3232" t="s">
        <v>7</v>
      </c>
      <c r="D3232" t="s">
        <v>15</v>
      </c>
      <c r="E3232" t="s">
        <v>19</v>
      </c>
      <c r="F3232" t="s">
        <v>20</v>
      </c>
    </row>
    <row r="3233" spans="1:6" x14ac:dyDescent="0.3">
      <c r="A3233" t="s">
        <v>3256</v>
      </c>
      <c r="B3233" s="1">
        <v>46065.129166666666</v>
      </c>
      <c r="C3233" t="s">
        <v>7</v>
      </c>
      <c r="D3233" t="s">
        <v>15</v>
      </c>
      <c r="E3233" t="s">
        <v>19</v>
      </c>
      <c r="F3233" t="s">
        <v>20</v>
      </c>
    </row>
    <row r="3234" spans="1:6" x14ac:dyDescent="0.3">
      <c r="A3234" t="s">
        <v>3257</v>
      </c>
      <c r="B3234" s="1">
        <v>46079.59652777778</v>
      </c>
      <c r="C3234" t="s">
        <v>7</v>
      </c>
      <c r="D3234" t="s">
        <v>18</v>
      </c>
      <c r="E3234" t="s">
        <v>19</v>
      </c>
      <c r="F3234" t="s">
        <v>20</v>
      </c>
    </row>
    <row r="3235" spans="1:6" x14ac:dyDescent="0.3">
      <c r="A3235" t="s">
        <v>3258</v>
      </c>
      <c r="B3235" s="1">
        <v>46062.052777777775</v>
      </c>
      <c r="C3235" t="s">
        <v>40</v>
      </c>
      <c r="D3235" t="s">
        <v>15</v>
      </c>
      <c r="E3235" t="s">
        <v>16</v>
      </c>
      <c r="F3235" t="s">
        <v>33</v>
      </c>
    </row>
    <row r="3236" spans="1:6" x14ac:dyDescent="0.3">
      <c r="A3236" t="s">
        <v>3259</v>
      </c>
      <c r="B3236" s="1">
        <v>46053.395833333336</v>
      </c>
      <c r="C3236" t="s">
        <v>7</v>
      </c>
      <c r="D3236" t="s">
        <v>15</v>
      </c>
      <c r="E3236" t="s">
        <v>31</v>
      </c>
      <c r="F3236" t="s">
        <v>20</v>
      </c>
    </row>
    <row r="3237" spans="1:6" x14ac:dyDescent="0.3">
      <c r="A3237" t="s">
        <v>3260</v>
      </c>
      <c r="B3237" s="1">
        <v>46065.165972222225</v>
      </c>
      <c r="C3237" t="s">
        <v>40</v>
      </c>
      <c r="D3237" t="s">
        <v>18</v>
      </c>
      <c r="E3237" t="s">
        <v>16</v>
      </c>
      <c r="F3237" t="s">
        <v>20</v>
      </c>
    </row>
    <row r="3238" spans="1:6" x14ac:dyDescent="0.3">
      <c r="A3238" t="s">
        <v>3261</v>
      </c>
      <c r="B3238" s="1">
        <v>46033.056250000001</v>
      </c>
      <c r="C3238" t="s">
        <v>35</v>
      </c>
      <c r="D3238" t="s">
        <v>15</v>
      </c>
      <c r="E3238" t="s">
        <v>9</v>
      </c>
      <c r="F3238" t="s">
        <v>20</v>
      </c>
    </row>
    <row r="3239" spans="1:6" x14ac:dyDescent="0.3">
      <c r="A3239" t="s">
        <v>3262</v>
      </c>
      <c r="B3239" s="1">
        <v>46108.488194444442</v>
      </c>
      <c r="C3239" t="s">
        <v>26</v>
      </c>
      <c r="D3239" t="s">
        <v>8</v>
      </c>
      <c r="E3239" t="s">
        <v>16</v>
      </c>
      <c r="F3239" t="s">
        <v>20</v>
      </c>
    </row>
    <row r="3240" spans="1:6" x14ac:dyDescent="0.3">
      <c r="A3240" t="s">
        <v>3263</v>
      </c>
      <c r="B3240" s="1">
        <v>46023.150694444441</v>
      </c>
      <c r="C3240" t="s">
        <v>26</v>
      </c>
      <c r="D3240" t="s">
        <v>8</v>
      </c>
      <c r="E3240" t="s">
        <v>9</v>
      </c>
      <c r="F3240" t="s">
        <v>33</v>
      </c>
    </row>
    <row r="3241" spans="1:6" x14ac:dyDescent="0.3">
      <c r="A3241" t="s">
        <v>3264</v>
      </c>
      <c r="B3241" s="1">
        <v>46030.940972222219</v>
      </c>
      <c r="C3241" t="s">
        <v>35</v>
      </c>
      <c r="D3241" t="s">
        <v>18</v>
      </c>
      <c r="E3241" t="s">
        <v>31</v>
      </c>
      <c r="F3241" t="s">
        <v>13</v>
      </c>
    </row>
    <row r="3242" spans="1:6" x14ac:dyDescent="0.3">
      <c r="A3242" t="s">
        <v>3265</v>
      </c>
      <c r="B3242" s="1">
        <v>46086.000694444447</v>
      </c>
      <c r="C3242" t="s">
        <v>47</v>
      </c>
      <c r="D3242" t="s">
        <v>22</v>
      </c>
      <c r="E3242" t="s">
        <v>16</v>
      </c>
      <c r="F3242" t="s">
        <v>10</v>
      </c>
    </row>
    <row r="3243" spans="1:6" x14ac:dyDescent="0.3">
      <c r="A3243" t="s">
        <v>3266</v>
      </c>
      <c r="B3243" s="1">
        <v>46061.598611111112</v>
      </c>
      <c r="C3243" t="s">
        <v>35</v>
      </c>
      <c r="D3243" t="s">
        <v>22</v>
      </c>
      <c r="E3243" t="s">
        <v>9</v>
      </c>
      <c r="F3243" t="s">
        <v>13</v>
      </c>
    </row>
    <row r="3244" spans="1:6" x14ac:dyDescent="0.3">
      <c r="A3244" t="s">
        <v>3267</v>
      </c>
      <c r="B3244" s="1">
        <v>46111.363888888889</v>
      </c>
      <c r="C3244" t="s">
        <v>7</v>
      </c>
      <c r="D3244" t="s">
        <v>18</v>
      </c>
      <c r="E3244" t="s">
        <v>19</v>
      </c>
      <c r="F3244" t="s">
        <v>20</v>
      </c>
    </row>
    <row r="3245" spans="1:6" x14ac:dyDescent="0.3">
      <c r="A3245" t="s">
        <v>3268</v>
      </c>
      <c r="B3245" s="1">
        <v>46063.977083333331</v>
      </c>
      <c r="C3245" t="s">
        <v>35</v>
      </c>
      <c r="D3245" t="s">
        <v>8</v>
      </c>
      <c r="E3245" t="s">
        <v>16</v>
      </c>
      <c r="F3245" t="s">
        <v>33</v>
      </c>
    </row>
    <row r="3246" spans="1:6" x14ac:dyDescent="0.3">
      <c r="A3246" t="s">
        <v>3269</v>
      </c>
      <c r="B3246" s="1">
        <v>46084.6875</v>
      </c>
      <c r="C3246" t="s">
        <v>47</v>
      </c>
      <c r="D3246" t="s">
        <v>15</v>
      </c>
      <c r="E3246" t="s">
        <v>16</v>
      </c>
      <c r="F3246" t="s">
        <v>33</v>
      </c>
    </row>
    <row r="3247" spans="1:6" x14ac:dyDescent="0.3">
      <c r="A3247" t="s">
        <v>3270</v>
      </c>
      <c r="B3247" s="1">
        <v>46087.43472222222</v>
      </c>
      <c r="C3247" t="s">
        <v>47</v>
      </c>
      <c r="D3247" t="s">
        <v>15</v>
      </c>
      <c r="E3247" t="s">
        <v>16</v>
      </c>
      <c r="F3247" t="s">
        <v>13</v>
      </c>
    </row>
    <row r="3248" spans="1:6" x14ac:dyDescent="0.3">
      <c r="A3248" t="s">
        <v>3271</v>
      </c>
      <c r="B3248" s="1">
        <v>46064.686111111114</v>
      </c>
      <c r="C3248" t="s">
        <v>47</v>
      </c>
      <c r="D3248" t="s">
        <v>22</v>
      </c>
      <c r="E3248" t="s">
        <v>16</v>
      </c>
      <c r="F3248" t="s">
        <v>20</v>
      </c>
    </row>
    <row r="3249" spans="1:6" x14ac:dyDescent="0.3">
      <c r="A3249" t="s">
        <v>3272</v>
      </c>
      <c r="B3249" s="1">
        <v>46072.848611111112</v>
      </c>
      <c r="C3249" t="s">
        <v>7</v>
      </c>
      <c r="D3249" t="s">
        <v>15</v>
      </c>
      <c r="E3249" t="s">
        <v>19</v>
      </c>
      <c r="F3249" t="s">
        <v>10</v>
      </c>
    </row>
    <row r="3250" spans="1:6" x14ac:dyDescent="0.3">
      <c r="A3250" t="s">
        <v>3273</v>
      </c>
      <c r="B3250" s="1">
        <v>46094.245833333334</v>
      </c>
      <c r="C3250" t="s">
        <v>7</v>
      </c>
      <c r="D3250" t="s">
        <v>8</v>
      </c>
      <c r="E3250" t="s">
        <v>19</v>
      </c>
      <c r="F3250" t="s">
        <v>33</v>
      </c>
    </row>
    <row r="3251" spans="1:6" x14ac:dyDescent="0.3">
      <c r="A3251" t="s">
        <v>3274</v>
      </c>
      <c r="B3251" s="1">
        <v>46037.738888888889</v>
      </c>
      <c r="C3251" t="s">
        <v>7</v>
      </c>
      <c r="D3251" t="s">
        <v>22</v>
      </c>
      <c r="E3251" t="s">
        <v>19</v>
      </c>
      <c r="F3251" t="s">
        <v>53</v>
      </c>
    </row>
    <row r="3252" spans="1:6" x14ac:dyDescent="0.3">
      <c r="A3252" t="s">
        <v>3275</v>
      </c>
      <c r="B3252" s="1">
        <v>46091.234027777777</v>
      </c>
      <c r="C3252" t="s">
        <v>26</v>
      </c>
      <c r="D3252" t="s">
        <v>18</v>
      </c>
      <c r="E3252" t="s">
        <v>9</v>
      </c>
      <c r="F3252" t="s">
        <v>10</v>
      </c>
    </row>
    <row r="3253" spans="1:6" x14ac:dyDescent="0.3">
      <c r="A3253" t="s">
        <v>3276</v>
      </c>
      <c r="B3253" s="1">
        <v>46079.928472222222</v>
      </c>
      <c r="C3253" t="s">
        <v>12</v>
      </c>
      <c r="D3253" t="s">
        <v>15</v>
      </c>
      <c r="E3253" t="s">
        <v>31</v>
      </c>
      <c r="F3253" t="s">
        <v>33</v>
      </c>
    </row>
    <row r="3254" spans="1:6" x14ac:dyDescent="0.3">
      <c r="A3254" t="s">
        <v>3277</v>
      </c>
      <c r="B3254" s="1">
        <v>46026.65625</v>
      </c>
      <c r="C3254" t="s">
        <v>7</v>
      </c>
      <c r="D3254" t="s">
        <v>22</v>
      </c>
      <c r="E3254" t="s">
        <v>19</v>
      </c>
      <c r="F3254" t="s">
        <v>33</v>
      </c>
    </row>
    <row r="3255" spans="1:6" x14ac:dyDescent="0.3">
      <c r="A3255" t="s">
        <v>3278</v>
      </c>
      <c r="B3255" s="1">
        <v>46113.740277777775</v>
      </c>
      <c r="C3255" t="s">
        <v>7</v>
      </c>
      <c r="D3255" t="s">
        <v>15</v>
      </c>
      <c r="E3255" t="s">
        <v>9</v>
      </c>
      <c r="F3255" t="s">
        <v>10</v>
      </c>
    </row>
    <row r="3256" spans="1:6" x14ac:dyDescent="0.3">
      <c r="A3256" t="s">
        <v>3279</v>
      </c>
      <c r="B3256" s="1">
        <v>46055.709027777775</v>
      </c>
      <c r="C3256" t="s">
        <v>26</v>
      </c>
      <c r="D3256" t="s">
        <v>22</v>
      </c>
      <c r="E3256" t="s">
        <v>9</v>
      </c>
      <c r="F3256" t="s">
        <v>10</v>
      </c>
    </row>
    <row r="3257" spans="1:6" x14ac:dyDescent="0.3">
      <c r="A3257" t="s">
        <v>3280</v>
      </c>
      <c r="B3257" s="1">
        <v>46044.013888888891</v>
      </c>
      <c r="C3257" t="s">
        <v>35</v>
      </c>
      <c r="D3257" t="s">
        <v>22</v>
      </c>
      <c r="E3257" t="s">
        <v>19</v>
      </c>
      <c r="F3257" t="s">
        <v>20</v>
      </c>
    </row>
    <row r="3258" spans="1:6" x14ac:dyDescent="0.3">
      <c r="A3258" t="s">
        <v>3281</v>
      </c>
      <c r="B3258" s="1">
        <v>46088.131249999999</v>
      </c>
      <c r="C3258" t="s">
        <v>12</v>
      </c>
      <c r="D3258" t="s">
        <v>18</v>
      </c>
      <c r="E3258" t="s">
        <v>31</v>
      </c>
      <c r="F3258" t="s">
        <v>13</v>
      </c>
    </row>
    <row r="3259" spans="1:6" x14ac:dyDescent="0.3">
      <c r="A3259" t="s">
        <v>3282</v>
      </c>
      <c r="B3259" s="1">
        <v>46070.224305555559</v>
      </c>
      <c r="C3259" t="s">
        <v>12</v>
      </c>
      <c r="D3259" t="s">
        <v>18</v>
      </c>
      <c r="E3259" t="s">
        <v>9</v>
      </c>
      <c r="F3259" t="s">
        <v>10</v>
      </c>
    </row>
    <row r="3260" spans="1:6" x14ac:dyDescent="0.3">
      <c r="A3260" t="s">
        <v>3283</v>
      </c>
      <c r="B3260" s="1">
        <v>46036.27847222222</v>
      </c>
      <c r="C3260" t="s">
        <v>7</v>
      </c>
      <c r="D3260" t="s">
        <v>18</v>
      </c>
      <c r="E3260" t="s">
        <v>19</v>
      </c>
      <c r="F3260" t="s">
        <v>10</v>
      </c>
    </row>
    <row r="3261" spans="1:6" x14ac:dyDescent="0.3">
      <c r="A3261" t="s">
        <v>3284</v>
      </c>
      <c r="B3261" s="1">
        <v>46066.268055555556</v>
      </c>
      <c r="C3261" t="s">
        <v>40</v>
      </c>
      <c r="D3261" t="s">
        <v>22</v>
      </c>
      <c r="E3261" t="s">
        <v>16</v>
      </c>
      <c r="F3261" t="s">
        <v>20</v>
      </c>
    </row>
    <row r="3262" spans="1:6" x14ac:dyDescent="0.3">
      <c r="A3262" t="s">
        <v>3285</v>
      </c>
      <c r="B3262" s="1">
        <v>46072.118750000001</v>
      </c>
      <c r="C3262" t="s">
        <v>7</v>
      </c>
      <c r="D3262" t="s">
        <v>22</v>
      </c>
      <c r="E3262" t="s">
        <v>9</v>
      </c>
      <c r="F3262" t="s">
        <v>10</v>
      </c>
    </row>
    <row r="3263" spans="1:6" x14ac:dyDescent="0.3">
      <c r="A3263" t="s">
        <v>3286</v>
      </c>
      <c r="B3263" s="1">
        <v>46025.563194444447</v>
      </c>
      <c r="C3263" t="s">
        <v>12</v>
      </c>
      <c r="D3263" t="s">
        <v>15</v>
      </c>
      <c r="E3263" t="s">
        <v>31</v>
      </c>
      <c r="F3263" t="s">
        <v>13</v>
      </c>
    </row>
    <row r="3264" spans="1:6" x14ac:dyDescent="0.3">
      <c r="A3264" t="s">
        <v>3287</v>
      </c>
      <c r="B3264" s="1">
        <v>46095.541666666664</v>
      </c>
      <c r="C3264" t="s">
        <v>7</v>
      </c>
      <c r="D3264" t="s">
        <v>8</v>
      </c>
      <c r="E3264" t="s">
        <v>19</v>
      </c>
      <c r="F3264" t="s">
        <v>20</v>
      </c>
    </row>
    <row r="3265" spans="1:6" x14ac:dyDescent="0.3">
      <c r="A3265" t="s">
        <v>3288</v>
      </c>
      <c r="B3265" s="1">
        <v>46045.952777777777</v>
      </c>
      <c r="C3265" t="s">
        <v>40</v>
      </c>
      <c r="D3265" t="s">
        <v>22</v>
      </c>
      <c r="E3265" t="s">
        <v>16</v>
      </c>
      <c r="F3265" t="s">
        <v>33</v>
      </c>
    </row>
    <row r="3266" spans="1:6" x14ac:dyDescent="0.3">
      <c r="A3266" t="s">
        <v>3289</v>
      </c>
      <c r="B3266" s="1">
        <v>46067.189583333333</v>
      </c>
      <c r="C3266" t="s">
        <v>7</v>
      </c>
      <c r="D3266" t="s">
        <v>8</v>
      </c>
      <c r="E3266" t="s">
        <v>19</v>
      </c>
      <c r="F3266" t="s">
        <v>10</v>
      </c>
    </row>
    <row r="3267" spans="1:6" x14ac:dyDescent="0.3">
      <c r="A3267" t="s">
        <v>3290</v>
      </c>
      <c r="B3267" s="1">
        <v>46113.261805555558</v>
      </c>
      <c r="C3267" t="s">
        <v>35</v>
      </c>
      <c r="D3267" t="s">
        <v>22</v>
      </c>
      <c r="E3267" t="s">
        <v>9</v>
      </c>
      <c r="F3267" t="s">
        <v>10</v>
      </c>
    </row>
    <row r="3268" spans="1:6" x14ac:dyDescent="0.3">
      <c r="A3268" t="s">
        <v>3291</v>
      </c>
      <c r="B3268" s="1">
        <v>46108.015277777777</v>
      </c>
      <c r="C3268" t="s">
        <v>7</v>
      </c>
      <c r="D3268" t="s">
        <v>22</v>
      </c>
      <c r="E3268" t="s">
        <v>19</v>
      </c>
      <c r="F3268" t="s">
        <v>20</v>
      </c>
    </row>
    <row r="3269" spans="1:6" x14ac:dyDescent="0.3">
      <c r="A3269" t="s">
        <v>3292</v>
      </c>
      <c r="B3269" s="1">
        <v>46060.469444444447</v>
      </c>
      <c r="C3269" t="s">
        <v>12</v>
      </c>
      <c r="D3269" t="s">
        <v>18</v>
      </c>
      <c r="E3269" t="s">
        <v>19</v>
      </c>
      <c r="F3269" t="s">
        <v>10</v>
      </c>
    </row>
    <row r="3270" spans="1:6" x14ac:dyDescent="0.3">
      <c r="A3270" t="s">
        <v>3293</v>
      </c>
      <c r="B3270" s="1">
        <v>46088.947916666664</v>
      </c>
      <c r="C3270" t="s">
        <v>35</v>
      </c>
      <c r="D3270" t="s">
        <v>8</v>
      </c>
      <c r="E3270" t="s">
        <v>9</v>
      </c>
      <c r="F3270" t="s">
        <v>20</v>
      </c>
    </row>
    <row r="3271" spans="1:6" x14ac:dyDescent="0.3">
      <c r="A3271" t="s">
        <v>3294</v>
      </c>
      <c r="B3271" s="1">
        <v>46099.230555555558</v>
      </c>
      <c r="C3271" t="s">
        <v>7</v>
      </c>
      <c r="D3271" t="s">
        <v>18</v>
      </c>
      <c r="E3271" t="s">
        <v>19</v>
      </c>
      <c r="F3271" t="s">
        <v>20</v>
      </c>
    </row>
    <row r="3272" spans="1:6" x14ac:dyDescent="0.3">
      <c r="A3272" t="s">
        <v>3295</v>
      </c>
      <c r="B3272" s="1">
        <v>46107.145833333336</v>
      </c>
      <c r="C3272" t="s">
        <v>7</v>
      </c>
      <c r="D3272" t="s">
        <v>8</v>
      </c>
      <c r="E3272" t="s">
        <v>19</v>
      </c>
      <c r="F3272" t="s">
        <v>13</v>
      </c>
    </row>
    <row r="3273" spans="1:6" x14ac:dyDescent="0.3">
      <c r="A3273" t="s">
        <v>3296</v>
      </c>
      <c r="B3273" s="1">
        <v>46063.560416666667</v>
      </c>
      <c r="C3273" t="s">
        <v>47</v>
      </c>
      <c r="D3273" t="s">
        <v>22</v>
      </c>
      <c r="E3273" t="s">
        <v>9</v>
      </c>
      <c r="F3273" t="s">
        <v>13</v>
      </c>
    </row>
    <row r="3274" spans="1:6" x14ac:dyDescent="0.3">
      <c r="A3274" t="s">
        <v>3297</v>
      </c>
      <c r="B3274" s="1">
        <v>46037.934027777781</v>
      </c>
      <c r="C3274" t="s">
        <v>40</v>
      </c>
      <c r="D3274" t="s">
        <v>8</v>
      </c>
      <c r="E3274" t="s">
        <v>16</v>
      </c>
      <c r="F3274" t="s">
        <v>20</v>
      </c>
    </row>
    <row r="3275" spans="1:6" x14ac:dyDescent="0.3">
      <c r="A3275" t="s">
        <v>3298</v>
      </c>
      <c r="B3275" s="1">
        <v>46092.072916666664</v>
      </c>
      <c r="C3275" t="s">
        <v>7</v>
      </c>
      <c r="D3275" t="s">
        <v>18</v>
      </c>
      <c r="E3275" t="s">
        <v>19</v>
      </c>
      <c r="F3275" t="s">
        <v>13</v>
      </c>
    </row>
    <row r="3276" spans="1:6" x14ac:dyDescent="0.3">
      <c r="A3276" t="s">
        <v>3299</v>
      </c>
      <c r="B3276" s="1">
        <v>46078.540277777778</v>
      </c>
      <c r="C3276" t="s">
        <v>47</v>
      </c>
      <c r="D3276" t="s">
        <v>8</v>
      </c>
      <c r="E3276" t="s">
        <v>9</v>
      </c>
      <c r="F3276" t="s">
        <v>10</v>
      </c>
    </row>
    <row r="3277" spans="1:6" x14ac:dyDescent="0.3">
      <c r="A3277" t="s">
        <v>3300</v>
      </c>
      <c r="B3277" s="1">
        <v>46103.702777777777</v>
      </c>
      <c r="C3277" t="s">
        <v>47</v>
      </c>
      <c r="D3277" t="s">
        <v>8</v>
      </c>
      <c r="E3277" t="s">
        <v>19</v>
      </c>
      <c r="F3277" t="s">
        <v>10</v>
      </c>
    </row>
    <row r="3278" spans="1:6" x14ac:dyDescent="0.3">
      <c r="A3278" t="s">
        <v>3301</v>
      </c>
      <c r="B3278" s="1">
        <v>46081.199305555558</v>
      </c>
      <c r="C3278" t="s">
        <v>7</v>
      </c>
      <c r="D3278" t="s">
        <v>15</v>
      </c>
      <c r="E3278" t="s">
        <v>19</v>
      </c>
      <c r="F3278" t="s">
        <v>10</v>
      </c>
    </row>
    <row r="3279" spans="1:6" x14ac:dyDescent="0.3">
      <c r="A3279" t="s">
        <v>3302</v>
      </c>
      <c r="B3279" s="1">
        <v>46112.40902777778</v>
      </c>
      <c r="C3279" t="s">
        <v>7</v>
      </c>
      <c r="D3279" t="s">
        <v>8</v>
      </c>
      <c r="E3279" t="s">
        <v>19</v>
      </c>
      <c r="F3279" t="s">
        <v>20</v>
      </c>
    </row>
    <row r="3280" spans="1:6" x14ac:dyDescent="0.3">
      <c r="A3280" t="s">
        <v>3303</v>
      </c>
      <c r="B3280" s="1">
        <v>46047.373611111114</v>
      </c>
      <c r="C3280" t="s">
        <v>35</v>
      </c>
      <c r="D3280" t="s">
        <v>18</v>
      </c>
      <c r="E3280" t="s">
        <v>31</v>
      </c>
      <c r="F3280" t="s">
        <v>20</v>
      </c>
    </row>
    <row r="3281" spans="1:6" x14ac:dyDescent="0.3">
      <c r="A3281" t="s">
        <v>3304</v>
      </c>
      <c r="B3281" s="1">
        <v>46095.774305555555</v>
      </c>
      <c r="C3281" t="s">
        <v>7</v>
      </c>
      <c r="D3281" t="s">
        <v>8</v>
      </c>
      <c r="E3281" t="s">
        <v>16</v>
      </c>
      <c r="F3281" t="s">
        <v>10</v>
      </c>
    </row>
    <row r="3282" spans="1:6" x14ac:dyDescent="0.3">
      <c r="A3282" t="s">
        <v>3305</v>
      </c>
      <c r="B3282" s="1">
        <v>46066.560416666667</v>
      </c>
      <c r="C3282" t="s">
        <v>47</v>
      </c>
      <c r="D3282" t="s">
        <v>18</v>
      </c>
      <c r="E3282" t="s">
        <v>31</v>
      </c>
      <c r="F3282" t="s">
        <v>10</v>
      </c>
    </row>
    <row r="3283" spans="1:6" x14ac:dyDescent="0.3">
      <c r="A3283" t="s">
        <v>3306</v>
      </c>
      <c r="B3283" s="1">
        <v>46038.267361111109</v>
      </c>
      <c r="C3283" t="s">
        <v>7</v>
      </c>
      <c r="D3283" t="s">
        <v>15</v>
      </c>
      <c r="E3283" t="s">
        <v>19</v>
      </c>
      <c r="F3283" t="s">
        <v>33</v>
      </c>
    </row>
    <row r="3284" spans="1:6" x14ac:dyDescent="0.3">
      <c r="A3284" t="s">
        <v>3307</v>
      </c>
      <c r="B3284" s="1">
        <v>46082.23333333333</v>
      </c>
      <c r="C3284" t="s">
        <v>7</v>
      </c>
      <c r="D3284" t="s">
        <v>18</v>
      </c>
      <c r="E3284" t="s">
        <v>19</v>
      </c>
      <c r="F3284" t="s">
        <v>13</v>
      </c>
    </row>
    <row r="3285" spans="1:6" x14ac:dyDescent="0.3">
      <c r="A3285" t="s">
        <v>3308</v>
      </c>
      <c r="B3285" s="1">
        <v>46103.376388888886</v>
      </c>
      <c r="C3285" t="s">
        <v>7</v>
      </c>
      <c r="D3285" t="s">
        <v>18</v>
      </c>
      <c r="E3285" t="s">
        <v>19</v>
      </c>
      <c r="F3285" t="s">
        <v>10</v>
      </c>
    </row>
    <row r="3286" spans="1:6" x14ac:dyDescent="0.3">
      <c r="A3286" t="s">
        <v>3309</v>
      </c>
      <c r="B3286" s="1">
        <v>46109.20416666667</v>
      </c>
      <c r="C3286" t="s">
        <v>35</v>
      </c>
      <c r="D3286" t="s">
        <v>18</v>
      </c>
      <c r="E3286" t="s">
        <v>19</v>
      </c>
      <c r="F3286" t="s">
        <v>10</v>
      </c>
    </row>
    <row r="3287" spans="1:6" x14ac:dyDescent="0.3">
      <c r="A3287" t="s">
        <v>3310</v>
      </c>
      <c r="B3287" s="1">
        <v>46048.62777777778</v>
      </c>
      <c r="C3287" t="s">
        <v>7</v>
      </c>
      <c r="D3287" t="s">
        <v>22</v>
      </c>
      <c r="E3287" t="s">
        <v>19</v>
      </c>
      <c r="F3287" t="s">
        <v>33</v>
      </c>
    </row>
    <row r="3288" spans="1:6" x14ac:dyDescent="0.3">
      <c r="A3288" t="s">
        <v>3311</v>
      </c>
      <c r="B3288" s="1">
        <v>46030.821527777778</v>
      </c>
      <c r="C3288" t="s">
        <v>7</v>
      </c>
      <c r="D3288" t="s">
        <v>22</v>
      </c>
      <c r="E3288" t="s">
        <v>19</v>
      </c>
      <c r="F3288" t="s">
        <v>20</v>
      </c>
    </row>
    <row r="3289" spans="1:6" x14ac:dyDescent="0.3">
      <c r="A3289" t="s">
        <v>3312</v>
      </c>
      <c r="B3289" s="1">
        <v>46091.94027777778</v>
      </c>
      <c r="C3289" t="s">
        <v>47</v>
      </c>
      <c r="D3289" t="s">
        <v>15</v>
      </c>
      <c r="E3289" t="s">
        <v>9</v>
      </c>
      <c r="F3289" t="s">
        <v>20</v>
      </c>
    </row>
    <row r="3290" spans="1:6" x14ac:dyDescent="0.3">
      <c r="A3290" t="s">
        <v>3313</v>
      </c>
      <c r="B3290" s="1">
        <v>46103.746527777781</v>
      </c>
      <c r="C3290" t="s">
        <v>12</v>
      </c>
      <c r="D3290" t="s">
        <v>8</v>
      </c>
      <c r="E3290" t="s">
        <v>31</v>
      </c>
      <c r="F3290" t="s">
        <v>10</v>
      </c>
    </row>
    <row r="3291" spans="1:6" x14ac:dyDescent="0.3">
      <c r="A3291" t="s">
        <v>3314</v>
      </c>
      <c r="B3291" s="1">
        <v>46029.054861111108</v>
      </c>
      <c r="C3291" t="s">
        <v>7</v>
      </c>
      <c r="D3291" t="s">
        <v>8</v>
      </c>
      <c r="E3291" t="s">
        <v>19</v>
      </c>
      <c r="F3291" t="s">
        <v>10</v>
      </c>
    </row>
    <row r="3292" spans="1:6" x14ac:dyDescent="0.3">
      <c r="A3292" t="s">
        <v>3315</v>
      </c>
      <c r="B3292" s="1">
        <v>46058.40347222222</v>
      </c>
      <c r="C3292" t="s">
        <v>26</v>
      </c>
      <c r="D3292" t="s">
        <v>8</v>
      </c>
      <c r="E3292" t="s">
        <v>16</v>
      </c>
      <c r="F3292" t="s">
        <v>20</v>
      </c>
    </row>
    <row r="3293" spans="1:6" x14ac:dyDescent="0.3">
      <c r="A3293" t="s">
        <v>3316</v>
      </c>
      <c r="B3293" s="1">
        <v>46032.977777777778</v>
      </c>
      <c r="C3293" t="s">
        <v>7</v>
      </c>
      <c r="D3293" t="s">
        <v>18</v>
      </c>
      <c r="E3293" t="s">
        <v>16</v>
      </c>
      <c r="F3293" t="s">
        <v>10</v>
      </c>
    </row>
    <row r="3294" spans="1:6" x14ac:dyDescent="0.3">
      <c r="A3294" t="s">
        <v>3317</v>
      </c>
      <c r="B3294" s="1">
        <v>46106.906944444447</v>
      </c>
      <c r="C3294" t="s">
        <v>7</v>
      </c>
      <c r="D3294" t="s">
        <v>18</v>
      </c>
      <c r="E3294" t="s">
        <v>19</v>
      </c>
      <c r="F3294" t="s">
        <v>53</v>
      </c>
    </row>
    <row r="3295" spans="1:6" x14ac:dyDescent="0.3">
      <c r="A3295" t="s">
        <v>3318</v>
      </c>
      <c r="B3295" s="1">
        <v>46077.95416666667</v>
      </c>
      <c r="C3295" t="s">
        <v>7</v>
      </c>
      <c r="D3295" t="s">
        <v>18</v>
      </c>
      <c r="E3295" t="s">
        <v>19</v>
      </c>
      <c r="F3295" t="s">
        <v>20</v>
      </c>
    </row>
    <row r="3296" spans="1:6" x14ac:dyDescent="0.3">
      <c r="A3296" t="s">
        <v>3319</v>
      </c>
      <c r="B3296" s="1">
        <v>46094.520138888889</v>
      </c>
      <c r="C3296" t="s">
        <v>47</v>
      </c>
      <c r="D3296" t="s">
        <v>18</v>
      </c>
      <c r="E3296" t="s">
        <v>31</v>
      </c>
      <c r="F3296" t="s">
        <v>10</v>
      </c>
    </row>
    <row r="3297" spans="1:6" x14ac:dyDescent="0.3">
      <c r="A3297" t="s">
        <v>3320</v>
      </c>
      <c r="B3297" s="1">
        <v>46062.644444444442</v>
      </c>
      <c r="C3297" t="s">
        <v>7</v>
      </c>
      <c r="D3297" t="s">
        <v>15</v>
      </c>
      <c r="E3297" t="s">
        <v>19</v>
      </c>
      <c r="F3297" t="s">
        <v>20</v>
      </c>
    </row>
    <row r="3298" spans="1:6" x14ac:dyDescent="0.3">
      <c r="A3298" t="s">
        <v>3321</v>
      </c>
      <c r="B3298" s="1">
        <v>46047.418055555558</v>
      </c>
      <c r="C3298" t="s">
        <v>7</v>
      </c>
      <c r="D3298" t="s">
        <v>15</v>
      </c>
      <c r="E3298" t="s">
        <v>19</v>
      </c>
      <c r="F3298" t="s">
        <v>33</v>
      </c>
    </row>
    <row r="3299" spans="1:6" x14ac:dyDescent="0.3">
      <c r="A3299" t="s">
        <v>3322</v>
      </c>
      <c r="B3299" s="1">
        <v>46046.168055555558</v>
      </c>
      <c r="C3299" t="s">
        <v>7</v>
      </c>
      <c r="D3299" t="s">
        <v>15</v>
      </c>
      <c r="E3299" t="s">
        <v>31</v>
      </c>
      <c r="F3299" t="s">
        <v>10</v>
      </c>
    </row>
    <row r="3300" spans="1:6" x14ac:dyDescent="0.3">
      <c r="A3300" t="s">
        <v>3323</v>
      </c>
      <c r="B3300" s="1">
        <v>46082.363888888889</v>
      </c>
      <c r="C3300" t="s">
        <v>40</v>
      </c>
      <c r="D3300" t="s">
        <v>22</v>
      </c>
      <c r="E3300" t="s">
        <v>16</v>
      </c>
      <c r="F3300" t="s">
        <v>20</v>
      </c>
    </row>
    <row r="3301" spans="1:6" x14ac:dyDescent="0.3">
      <c r="A3301" t="s">
        <v>3324</v>
      </c>
      <c r="B3301" s="1">
        <v>46035.689583333333</v>
      </c>
      <c r="C3301" t="s">
        <v>7</v>
      </c>
      <c r="D3301" t="s">
        <v>15</v>
      </c>
      <c r="E3301" t="s">
        <v>19</v>
      </c>
      <c r="F3301" t="s">
        <v>20</v>
      </c>
    </row>
    <row r="3302" spans="1:6" x14ac:dyDescent="0.3">
      <c r="A3302" t="s">
        <v>3325</v>
      </c>
      <c r="B3302" s="1">
        <v>46028.76458333333</v>
      </c>
      <c r="C3302" t="s">
        <v>12</v>
      </c>
      <c r="D3302" t="s">
        <v>18</v>
      </c>
      <c r="E3302" t="s">
        <v>31</v>
      </c>
      <c r="F3302" t="s">
        <v>13</v>
      </c>
    </row>
    <row r="3303" spans="1:6" x14ac:dyDescent="0.3">
      <c r="A3303" t="s">
        <v>3326</v>
      </c>
      <c r="B3303" s="1">
        <v>46053.999305555553</v>
      </c>
      <c r="C3303" t="s">
        <v>7</v>
      </c>
      <c r="D3303" t="s">
        <v>18</v>
      </c>
      <c r="E3303" t="s">
        <v>19</v>
      </c>
      <c r="F3303" t="s">
        <v>13</v>
      </c>
    </row>
    <row r="3304" spans="1:6" x14ac:dyDescent="0.3">
      <c r="A3304" t="s">
        <v>3327</v>
      </c>
      <c r="B3304" s="1">
        <v>46113.428472222222</v>
      </c>
      <c r="C3304" t="s">
        <v>7</v>
      </c>
      <c r="D3304" t="s">
        <v>15</v>
      </c>
      <c r="E3304" t="s">
        <v>9</v>
      </c>
      <c r="F3304" t="s">
        <v>20</v>
      </c>
    </row>
    <row r="3305" spans="1:6" x14ac:dyDescent="0.3">
      <c r="A3305" t="s">
        <v>3328</v>
      </c>
      <c r="B3305" s="1">
        <v>46075.943055555559</v>
      </c>
      <c r="C3305" t="s">
        <v>7</v>
      </c>
      <c r="D3305" t="s">
        <v>15</v>
      </c>
      <c r="E3305" t="s">
        <v>19</v>
      </c>
      <c r="F3305" t="s">
        <v>33</v>
      </c>
    </row>
    <row r="3306" spans="1:6" x14ac:dyDescent="0.3">
      <c r="A3306" t="s">
        <v>3329</v>
      </c>
      <c r="B3306" s="1">
        <v>46040.810416666667</v>
      </c>
      <c r="C3306" t="s">
        <v>35</v>
      </c>
      <c r="D3306" t="s">
        <v>15</v>
      </c>
      <c r="E3306" t="s">
        <v>19</v>
      </c>
      <c r="F3306" t="s">
        <v>20</v>
      </c>
    </row>
    <row r="3307" spans="1:6" x14ac:dyDescent="0.3">
      <c r="A3307" t="s">
        <v>3330</v>
      </c>
      <c r="B3307" s="1">
        <v>46030.28402777778</v>
      </c>
      <c r="C3307" t="s">
        <v>35</v>
      </c>
      <c r="D3307" t="s">
        <v>15</v>
      </c>
      <c r="E3307" t="s">
        <v>9</v>
      </c>
      <c r="F3307" t="s">
        <v>10</v>
      </c>
    </row>
    <row r="3308" spans="1:6" x14ac:dyDescent="0.3">
      <c r="A3308" t="s">
        <v>3331</v>
      </c>
      <c r="B3308" s="1">
        <v>46036.459722222222</v>
      </c>
      <c r="C3308" t="s">
        <v>7</v>
      </c>
      <c r="D3308" t="s">
        <v>15</v>
      </c>
      <c r="E3308" t="s">
        <v>19</v>
      </c>
      <c r="F3308" t="s">
        <v>10</v>
      </c>
    </row>
    <row r="3309" spans="1:6" x14ac:dyDescent="0.3">
      <c r="A3309" t="s">
        <v>3332</v>
      </c>
      <c r="B3309" s="1">
        <v>46094.696527777778</v>
      </c>
      <c r="C3309" t="s">
        <v>35</v>
      </c>
      <c r="D3309" t="s">
        <v>18</v>
      </c>
      <c r="E3309" t="s">
        <v>19</v>
      </c>
      <c r="F3309" t="s">
        <v>10</v>
      </c>
    </row>
    <row r="3310" spans="1:6" x14ac:dyDescent="0.3">
      <c r="A3310" t="s">
        <v>3333</v>
      </c>
      <c r="B3310" s="1">
        <v>46073.936111111114</v>
      </c>
      <c r="C3310" t="s">
        <v>12</v>
      </c>
      <c r="D3310" t="s">
        <v>15</v>
      </c>
      <c r="E3310" t="s">
        <v>9</v>
      </c>
      <c r="F3310" t="s">
        <v>10</v>
      </c>
    </row>
    <row r="3311" spans="1:6" x14ac:dyDescent="0.3">
      <c r="A3311" t="s">
        <v>3334</v>
      </c>
      <c r="B3311" s="1">
        <v>46106.513194444444</v>
      </c>
      <c r="C3311" t="s">
        <v>35</v>
      </c>
      <c r="D3311" t="s">
        <v>18</v>
      </c>
      <c r="E3311" t="s">
        <v>9</v>
      </c>
      <c r="F3311" t="s">
        <v>10</v>
      </c>
    </row>
    <row r="3312" spans="1:6" x14ac:dyDescent="0.3">
      <c r="A3312" t="s">
        <v>3335</v>
      </c>
      <c r="B3312" s="1">
        <v>46035.294444444444</v>
      </c>
      <c r="C3312" t="s">
        <v>7</v>
      </c>
      <c r="D3312" t="s">
        <v>18</v>
      </c>
      <c r="E3312" t="s">
        <v>19</v>
      </c>
      <c r="F3312" t="s">
        <v>20</v>
      </c>
    </row>
    <row r="3313" spans="1:6" x14ac:dyDescent="0.3">
      <c r="A3313" t="s">
        <v>3336</v>
      </c>
      <c r="B3313" s="1">
        <v>46067.117361111108</v>
      </c>
      <c r="C3313" t="s">
        <v>7</v>
      </c>
      <c r="D3313" t="s">
        <v>15</v>
      </c>
      <c r="E3313" t="s">
        <v>19</v>
      </c>
      <c r="F3313" t="s">
        <v>20</v>
      </c>
    </row>
    <row r="3314" spans="1:6" x14ac:dyDescent="0.3">
      <c r="A3314" t="s">
        <v>3337</v>
      </c>
      <c r="B3314" s="1">
        <v>46049.709722222222</v>
      </c>
      <c r="C3314" t="s">
        <v>12</v>
      </c>
      <c r="D3314" t="s">
        <v>8</v>
      </c>
      <c r="E3314" t="s">
        <v>16</v>
      </c>
      <c r="F3314" t="s">
        <v>33</v>
      </c>
    </row>
    <row r="3315" spans="1:6" x14ac:dyDescent="0.3">
      <c r="A3315" t="s">
        <v>3338</v>
      </c>
      <c r="B3315" s="1">
        <v>46105.003472222219</v>
      </c>
      <c r="C3315" t="s">
        <v>35</v>
      </c>
      <c r="D3315" t="s">
        <v>8</v>
      </c>
      <c r="E3315" t="s">
        <v>9</v>
      </c>
      <c r="F3315" t="s">
        <v>13</v>
      </c>
    </row>
    <row r="3316" spans="1:6" x14ac:dyDescent="0.3">
      <c r="A3316" t="s">
        <v>3339</v>
      </c>
      <c r="B3316" s="1">
        <v>46025.34097222222</v>
      </c>
      <c r="C3316" t="s">
        <v>7</v>
      </c>
      <c r="D3316" t="s">
        <v>18</v>
      </c>
      <c r="E3316" t="s">
        <v>19</v>
      </c>
      <c r="F3316" t="s">
        <v>20</v>
      </c>
    </row>
    <row r="3317" spans="1:6" x14ac:dyDescent="0.3">
      <c r="A3317" t="s">
        <v>3340</v>
      </c>
      <c r="B3317" s="1">
        <v>46046.745138888888</v>
      </c>
      <c r="C3317" t="s">
        <v>7</v>
      </c>
      <c r="D3317" t="s">
        <v>18</v>
      </c>
      <c r="E3317" t="s">
        <v>19</v>
      </c>
      <c r="F3317" t="s">
        <v>10</v>
      </c>
    </row>
    <row r="3318" spans="1:6" x14ac:dyDescent="0.3">
      <c r="A3318" t="s">
        <v>3341</v>
      </c>
      <c r="B3318" s="1">
        <v>46084.199305555558</v>
      </c>
      <c r="C3318" t="s">
        <v>7</v>
      </c>
      <c r="D3318" t="s">
        <v>22</v>
      </c>
      <c r="E3318" t="s">
        <v>19</v>
      </c>
      <c r="F3318" t="s">
        <v>20</v>
      </c>
    </row>
    <row r="3319" spans="1:6" x14ac:dyDescent="0.3">
      <c r="A3319" t="s">
        <v>3342</v>
      </c>
      <c r="B3319" s="1">
        <v>46041.225694444445</v>
      </c>
      <c r="C3319" t="s">
        <v>35</v>
      </c>
      <c r="D3319" t="s">
        <v>18</v>
      </c>
      <c r="E3319" t="s">
        <v>31</v>
      </c>
      <c r="F3319" t="s">
        <v>20</v>
      </c>
    </row>
    <row r="3320" spans="1:6" x14ac:dyDescent="0.3">
      <c r="A3320" t="s">
        <v>3343</v>
      </c>
      <c r="B3320" s="1">
        <v>46088.51666666667</v>
      </c>
      <c r="C3320" t="s">
        <v>7</v>
      </c>
      <c r="D3320" t="s">
        <v>8</v>
      </c>
      <c r="E3320" t="s">
        <v>19</v>
      </c>
      <c r="F3320" t="s">
        <v>20</v>
      </c>
    </row>
    <row r="3321" spans="1:6" x14ac:dyDescent="0.3">
      <c r="A3321" t="s">
        <v>3344</v>
      </c>
      <c r="B3321" s="1">
        <v>46110.026388888888</v>
      </c>
      <c r="C3321" t="s">
        <v>7</v>
      </c>
      <c r="D3321" t="s">
        <v>15</v>
      </c>
      <c r="E3321" t="s">
        <v>19</v>
      </c>
      <c r="F3321" t="s">
        <v>10</v>
      </c>
    </row>
    <row r="3322" spans="1:6" x14ac:dyDescent="0.3">
      <c r="A3322" t="s">
        <v>3345</v>
      </c>
      <c r="B3322" s="1">
        <v>46038.035416666666</v>
      </c>
      <c r="C3322" t="s">
        <v>7</v>
      </c>
      <c r="D3322" t="s">
        <v>22</v>
      </c>
      <c r="E3322" t="s">
        <v>19</v>
      </c>
      <c r="F3322" t="s">
        <v>20</v>
      </c>
    </row>
    <row r="3323" spans="1:6" x14ac:dyDescent="0.3">
      <c r="A3323" t="s">
        <v>3346</v>
      </c>
      <c r="B3323" s="1">
        <v>46112.84375</v>
      </c>
      <c r="C3323" t="s">
        <v>40</v>
      </c>
      <c r="D3323" t="s">
        <v>15</v>
      </c>
      <c r="E3323" t="s">
        <v>16</v>
      </c>
      <c r="F3323" t="s">
        <v>13</v>
      </c>
    </row>
    <row r="3324" spans="1:6" x14ac:dyDescent="0.3">
      <c r="A3324" t="s">
        <v>3347</v>
      </c>
      <c r="B3324" s="1">
        <v>46108.058333333334</v>
      </c>
      <c r="C3324" t="s">
        <v>26</v>
      </c>
      <c r="D3324" t="s">
        <v>15</v>
      </c>
      <c r="E3324" t="s">
        <v>9</v>
      </c>
      <c r="F3324" t="s">
        <v>20</v>
      </c>
    </row>
    <row r="3325" spans="1:6" x14ac:dyDescent="0.3">
      <c r="A3325" t="s">
        <v>3348</v>
      </c>
      <c r="B3325" s="1">
        <v>46111.213194444441</v>
      </c>
      <c r="C3325" t="s">
        <v>7</v>
      </c>
      <c r="D3325" t="s">
        <v>8</v>
      </c>
      <c r="E3325" t="s">
        <v>19</v>
      </c>
      <c r="F3325" t="s">
        <v>13</v>
      </c>
    </row>
    <row r="3326" spans="1:6" x14ac:dyDescent="0.3">
      <c r="A3326" t="s">
        <v>3349</v>
      </c>
      <c r="B3326" s="1">
        <v>46107.556944444441</v>
      </c>
      <c r="C3326" t="s">
        <v>40</v>
      </c>
      <c r="D3326" t="s">
        <v>15</v>
      </c>
      <c r="E3326" t="s">
        <v>16</v>
      </c>
      <c r="F3326" t="s">
        <v>53</v>
      </c>
    </row>
    <row r="3327" spans="1:6" x14ac:dyDescent="0.3">
      <c r="A3327" t="s">
        <v>3350</v>
      </c>
      <c r="B3327" s="1">
        <v>46109.352777777778</v>
      </c>
      <c r="C3327" t="s">
        <v>12</v>
      </c>
      <c r="D3327" t="s">
        <v>18</v>
      </c>
      <c r="E3327" t="s">
        <v>9</v>
      </c>
      <c r="F3327" t="s">
        <v>10</v>
      </c>
    </row>
    <row r="3328" spans="1:6" x14ac:dyDescent="0.3">
      <c r="A3328" t="s">
        <v>3351</v>
      </c>
      <c r="B3328" s="1">
        <v>46035.078472222223</v>
      </c>
      <c r="C3328" t="s">
        <v>7</v>
      </c>
      <c r="D3328" t="s">
        <v>8</v>
      </c>
      <c r="E3328" t="s">
        <v>19</v>
      </c>
      <c r="F3328" t="s">
        <v>13</v>
      </c>
    </row>
    <row r="3329" spans="1:6" x14ac:dyDescent="0.3">
      <c r="A3329" t="s">
        <v>3352</v>
      </c>
      <c r="B3329" s="1">
        <v>46061.966666666667</v>
      </c>
      <c r="C3329" t="s">
        <v>12</v>
      </c>
      <c r="D3329" t="s">
        <v>15</v>
      </c>
      <c r="E3329" t="s">
        <v>31</v>
      </c>
      <c r="F3329" t="s">
        <v>33</v>
      </c>
    </row>
    <row r="3330" spans="1:6" x14ac:dyDescent="0.3">
      <c r="A3330" t="s">
        <v>3353</v>
      </c>
      <c r="B3330" s="1">
        <v>46109.59652777778</v>
      </c>
      <c r="C3330" t="s">
        <v>12</v>
      </c>
      <c r="D3330" t="s">
        <v>22</v>
      </c>
      <c r="E3330" t="s">
        <v>19</v>
      </c>
      <c r="F3330" t="s">
        <v>13</v>
      </c>
    </row>
    <row r="3331" spans="1:6" x14ac:dyDescent="0.3">
      <c r="A3331" t="s">
        <v>3354</v>
      </c>
      <c r="B3331" s="1">
        <v>46030.737500000003</v>
      </c>
      <c r="C3331" t="s">
        <v>47</v>
      </c>
      <c r="D3331" t="s">
        <v>22</v>
      </c>
      <c r="E3331" t="s">
        <v>19</v>
      </c>
      <c r="F3331" t="s">
        <v>20</v>
      </c>
    </row>
    <row r="3332" spans="1:6" x14ac:dyDescent="0.3">
      <c r="A3332" t="s">
        <v>3355</v>
      </c>
      <c r="B3332" s="1">
        <v>46106.447222222225</v>
      </c>
      <c r="C3332" t="s">
        <v>7</v>
      </c>
      <c r="D3332" t="s">
        <v>8</v>
      </c>
      <c r="E3332" t="s">
        <v>19</v>
      </c>
      <c r="F3332" t="s">
        <v>20</v>
      </c>
    </row>
    <row r="3333" spans="1:6" x14ac:dyDescent="0.3">
      <c r="A3333" t="s">
        <v>3356</v>
      </c>
      <c r="B3333" s="1">
        <v>46111.09652777778</v>
      </c>
      <c r="C3333" t="s">
        <v>7</v>
      </c>
      <c r="D3333" t="s">
        <v>18</v>
      </c>
      <c r="E3333" t="s">
        <v>19</v>
      </c>
      <c r="F3333" t="s">
        <v>53</v>
      </c>
    </row>
    <row r="3334" spans="1:6" x14ac:dyDescent="0.3">
      <c r="A3334" t="s">
        <v>3357</v>
      </c>
      <c r="B3334" s="1">
        <v>46106.931944444441</v>
      </c>
      <c r="C3334" t="s">
        <v>7</v>
      </c>
      <c r="D3334" t="s">
        <v>15</v>
      </c>
      <c r="E3334" t="s">
        <v>19</v>
      </c>
      <c r="F3334" t="s">
        <v>13</v>
      </c>
    </row>
    <row r="3335" spans="1:6" x14ac:dyDescent="0.3">
      <c r="A3335" t="s">
        <v>3358</v>
      </c>
      <c r="B3335" s="1">
        <v>46108.62777777778</v>
      </c>
      <c r="C3335" t="s">
        <v>12</v>
      </c>
      <c r="D3335" t="s">
        <v>22</v>
      </c>
      <c r="E3335" t="s">
        <v>31</v>
      </c>
      <c r="F3335" t="s">
        <v>10</v>
      </c>
    </row>
    <row r="3336" spans="1:6" x14ac:dyDescent="0.3">
      <c r="A3336" t="s">
        <v>3359</v>
      </c>
      <c r="B3336" s="1">
        <v>46048.05972222222</v>
      </c>
      <c r="C3336" t="s">
        <v>26</v>
      </c>
      <c r="D3336" t="s">
        <v>18</v>
      </c>
      <c r="E3336" t="s">
        <v>16</v>
      </c>
      <c r="F3336" t="s">
        <v>20</v>
      </c>
    </row>
    <row r="3337" spans="1:6" x14ac:dyDescent="0.3">
      <c r="A3337" t="s">
        <v>3360</v>
      </c>
      <c r="B3337" s="1">
        <v>46072.460416666669</v>
      </c>
      <c r="C3337" t="s">
        <v>12</v>
      </c>
      <c r="D3337" t="s">
        <v>8</v>
      </c>
      <c r="E3337" t="s">
        <v>19</v>
      </c>
      <c r="F3337" t="s">
        <v>10</v>
      </c>
    </row>
    <row r="3338" spans="1:6" x14ac:dyDescent="0.3">
      <c r="A3338" t="s">
        <v>3361</v>
      </c>
      <c r="B3338" s="1">
        <v>46042.727083333331</v>
      </c>
      <c r="C3338" t="s">
        <v>12</v>
      </c>
      <c r="D3338" t="s">
        <v>8</v>
      </c>
      <c r="E3338" t="s">
        <v>9</v>
      </c>
      <c r="F3338" t="s">
        <v>33</v>
      </c>
    </row>
    <row r="3339" spans="1:6" x14ac:dyDescent="0.3">
      <c r="A3339" t="s">
        <v>3362</v>
      </c>
      <c r="B3339" s="1">
        <v>46082.76458333333</v>
      </c>
      <c r="C3339" t="s">
        <v>12</v>
      </c>
      <c r="D3339" t="s">
        <v>22</v>
      </c>
      <c r="E3339" t="s">
        <v>16</v>
      </c>
      <c r="F3339" t="s">
        <v>13</v>
      </c>
    </row>
    <row r="3340" spans="1:6" x14ac:dyDescent="0.3">
      <c r="A3340" t="s">
        <v>3363</v>
      </c>
      <c r="B3340" s="1">
        <v>46098.36041666667</v>
      </c>
      <c r="C3340" t="s">
        <v>12</v>
      </c>
      <c r="D3340" t="s">
        <v>15</v>
      </c>
      <c r="E3340" t="s">
        <v>31</v>
      </c>
      <c r="F3340" t="s">
        <v>33</v>
      </c>
    </row>
    <row r="3341" spans="1:6" x14ac:dyDescent="0.3">
      <c r="A3341" t="s">
        <v>3364</v>
      </c>
      <c r="B3341" s="1">
        <v>46091.427083333336</v>
      </c>
      <c r="C3341" t="s">
        <v>40</v>
      </c>
      <c r="D3341" t="s">
        <v>8</v>
      </c>
      <c r="E3341" t="s">
        <v>16</v>
      </c>
      <c r="F3341" t="s">
        <v>10</v>
      </c>
    </row>
    <row r="3342" spans="1:6" x14ac:dyDescent="0.3">
      <c r="A3342" t="s">
        <v>3365</v>
      </c>
      <c r="B3342" s="1">
        <v>46081.96597222222</v>
      </c>
      <c r="C3342" t="s">
        <v>40</v>
      </c>
      <c r="D3342" t="s">
        <v>18</v>
      </c>
      <c r="E3342" t="s">
        <v>16</v>
      </c>
      <c r="F3342" t="s">
        <v>10</v>
      </c>
    </row>
    <row r="3343" spans="1:6" x14ac:dyDescent="0.3">
      <c r="A3343" t="s">
        <v>3366</v>
      </c>
      <c r="B3343" s="1">
        <v>46047.820138888892</v>
      </c>
      <c r="C3343" t="s">
        <v>12</v>
      </c>
      <c r="D3343" t="s">
        <v>15</v>
      </c>
      <c r="E3343" t="s">
        <v>19</v>
      </c>
      <c r="F3343" t="s">
        <v>10</v>
      </c>
    </row>
    <row r="3344" spans="1:6" x14ac:dyDescent="0.3">
      <c r="A3344" t="s">
        <v>3367</v>
      </c>
      <c r="B3344" s="1">
        <v>46053.585416666669</v>
      </c>
      <c r="C3344" t="s">
        <v>7</v>
      </c>
      <c r="D3344" t="s">
        <v>22</v>
      </c>
      <c r="E3344" t="s">
        <v>19</v>
      </c>
      <c r="F3344" t="s">
        <v>20</v>
      </c>
    </row>
    <row r="3345" spans="1:6" x14ac:dyDescent="0.3">
      <c r="A3345" t="s">
        <v>3368</v>
      </c>
      <c r="B3345" s="1">
        <v>46042.963194444441</v>
      </c>
      <c r="C3345" t="s">
        <v>7</v>
      </c>
      <c r="D3345" t="s">
        <v>22</v>
      </c>
      <c r="E3345" t="s">
        <v>16</v>
      </c>
      <c r="F3345" t="s">
        <v>20</v>
      </c>
    </row>
    <row r="3346" spans="1:6" x14ac:dyDescent="0.3">
      <c r="A3346" t="s">
        <v>3369</v>
      </c>
      <c r="B3346" s="1">
        <v>46088.736111111109</v>
      </c>
      <c r="C3346" t="s">
        <v>7</v>
      </c>
      <c r="D3346" t="s">
        <v>18</v>
      </c>
      <c r="E3346" t="s">
        <v>19</v>
      </c>
      <c r="F3346" t="s">
        <v>10</v>
      </c>
    </row>
    <row r="3347" spans="1:6" x14ac:dyDescent="0.3">
      <c r="A3347" t="s">
        <v>3370</v>
      </c>
      <c r="B3347" s="1">
        <v>46102.837500000001</v>
      </c>
      <c r="C3347" t="s">
        <v>47</v>
      </c>
      <c r="D3347" t="s">
        <v>15</v>
      </c>
      <c r="E3347" t="s">
        <v>31</v>
      </c>
      <c r="F3347" t="s">
        <v>20</v>
      </c>
    </row>
    <row r="3348" spans="1:6" x14ac:dyDescent="0.3">
      <c r="A3348" t="s">
        <v>3371</v>
      </c>
      <c r="B3348" s="1">
        <v>46048.13958333333</v>
      </c>
      <c r="C3348" t="s">
        <v>35</v>
      </c>
      <c r="D3348" t="s">
        <v>8</v>
      </c>
      <c r="E3348" t="s">
        <v>31</v>
      </c>
      <c r="F3348" t="s">
        <v>20</v>
      </c>
    </row>
    <row r="3349" spans="1:6" x14ac:dyDescent="0.3">
      <c r="A3349" t="s">
        <v>3372</v>
      </c>
      <c r="B3349" s="1">
        <v>46112.275000000001</v>
      </c>
      <c r="C3349" t="s">
        <v>7</v>
      </c>
      <c r="D3349" t="s">
        <v>22</v>
      </c>
      <c r="E3349" t="s">
        <v>19</v>
      </c>
      <c r="F3349" t="s">
        <v>20</v>
      </c>
    </row>
    <row r="3350" spans="1:6" x14ac:dyDescent="0.3">
      <c r="A3350" t="s">
        <v>3373</v>
      </c>
      <c r="B3350" s="1">
        <v>46065.293055555558</v>
      </c>
      <c r="C3350" t="s">
        <v>7</v>
      </c>
      <c r="D3350" t="s">
        <v>8</v>
      </c>
      <c r="E3350" t="s">
        <v>31</v>
      </c>
      <c r="F3350" t="s">
        <v>20</v>
      </c>
    </row>
    <row r="3351" spans="1:6" x14ac:dyDescent="0.3">
      <c r="A3351" t="s">
        <v>3374</v>
      </c>
      <c r="B3351" s="1">
        <v>46100.362500000003</v>
      </c>
      <c r="C3351" t="s">
        <v>7</v>
      </c>
      <c r="D3351" t="s">
        <v>8</v>
      </c>
      <c r="E3351" t="s">
        <v>16</v>
      </c>
      <c r="F3351" t="s">
        <v>10</v>
      </c>
    </row>
    <row r="3352" spans="1:6" x14ac:dyDescent="0.3">
      <c r="A3352" t="s">
        <v>3375</v>
      </c>
      <c r="B3352" s="1">
        <v>46086.70208333333</v>
      </c>
      <c r="C3352" t="s">
        <v>7</v>
      </c>
      <c r="D3352" t="s">
        <v>8</v>
      </c>
      <c r="E3352" t="s">
        <v>19</v>
      </c>
      <c r="F3352" t="s">
        <v>20</v>
      </c>
    </row>
    <row r="3353" spans="1:6" x14ac:dyDescent="0.3">
      <c r="A3353" t="s">
        <v>3376</v>
      </c>
      <c r="B3353" s="1">
        <v>46104.046527777777</v>
      </c>
      <c r="C3353" t="s">
        <v>7</v>
      </c>
      <c r="D3353" t="s">
        <v>15</v>
      </c>
      <c r="E3353" t="s">
        <v>19</v>
      </c>
      <c r="F3353" t="s">
        <v>20</v>
      </c>
    </row>
    <row r="3354" spans="1:6" x14ac:dyDescent="0.3">
      <c r="A3354" t="s">
        <v>3377</v>
      </c>
      <c r="B3354" s="1">
        <v>46074.734027777777</v>
      </c>
      <c r="C3354" t="s">
        <v>7</v>
      </c>
      <c r="D3354" t="s">
        <v>22</v>
      </c>
      <c r="E3354" t="s">
        <v>16</v>
      </c>
      <c r="F3354" t="s">
        <v>10</v>
      </c>
    </row>
    <row r="3355" spans="1:6" x14ac:dyDescent="0.3">
      <c r="A3355" t="s">
        <v>3378</v>
      </c>
      <c r="B3355" s="1">
        <v>46076.21597222222</v>
      </c>
      <c r="C3355" t="s">
        <v>47</v>
      </c>
      <c r="D3355" t="s">
        <v>22</v>
      </c>
      <c r="E3355" t="s">
        <v>9</v>
      </c>
      <c r="F3355" t="s">
        <v>33</v>
      </c>
    </row>
    <row r="3356" spans="1:6" x14ac:dyDescent="0.3">
      <c r="A3356" t="s">
        <v>3379</v>
      </c>
      <c r="B3356" s="1">
        <v>46050.169444444444</v>
      </c>
      <c r="C3356" t="s">
        <v>26</v>
      </c>
      <c r="D3356" t="s">
        <v>22</v>
      </c>
      <c r="E3356" t="s">
        <v>16</v>
      </c>
      <c r="F3356" t="s">
        <v>20</v>
      </c>
    </row>
    <row r="3357" spans="1:6" x14ac:dyDescent="0.3">
      <c r="A3357" t="s">
        <v>3380</v>
      </c>
      <c r="B3357" s="1">
        <v>46098.143750000003</v>
      </c>
      <c r="C3357" t="s">
        <v>47</v>
      </c>
      <c r="D3357" t="s">
        <v>15</v>
      </c>
      <c r="E3357" t="s">
        <v>16</v>
      </c>
      <c r="F3357" t="s">
        <v>20</v>
      </c>
    </row>
    <row r="3358" spans="1:6" x14ac:dyDescent="0.3">
      <c r="A3358" t="s">
        <v>3381</v>
      </c>
      <c r="B3358" s="1">
        <v>46108.651388888888</v>
      </c>
      <c r="C3358" t="s">
        <v>40</v>
      </c>
      <c r="D3358" t="s">
        <v>18</v>
      </c>
      <c r="E3358" t="s">
        <v>16</v>
      </c>
      <c r="F3358" t="s">
        <v>13</v>
      </c>
    </row>
    <row r="3359" spans="1:6" x14ac:dyDescent="0.3">
      <c r="A3359" t="s">
        <v>3382</v>
      </c>
      <c r="B3359" s="1">
        <v>46053.40347222222</v>
      </c>
      <c r="C3359" t="s">
        <v>7</v>
      </c>
      <c r="D3359" t="s">
        <v>18</v>
      </c>
      <c r="E3359" t="s">
        <v>19</v>
      </c>
      <c r="F3359" t="s">
        <v>13</v>
      </c>
    </row>
    <row r="3360" spans="1:6" x14ac:dyDescent="0.3">
      <c r="A3360" t="s">
        <v>3383</v>
      </c>
      <c r="B3360" s="1">
        <v>46110.070833333331</v>
      </c>
      <c r="C3360" t="s">
        <v>35</v>
      </c>
      <c r="D3360" t="s">
        <v>18</v>
      </c>
      <c r="E3360" t="s">
        <v>9</v>
      </c>
      <c r="F3360" t="s">
        <v>10</v>
      </c>
    </row>
    <row r="3361" spans="1:6" x14ac:dyDescent="0.3">
      <c r="A3361" t="s">
        <v>3384</v>
      </c>
      <c r="B3361" s="1">
        <v>46081.351388888892</v>
      </c>
      <c r="C3361" t="s">
        <v>12</v>
      </c>
      <c r="D3361" t="s">
        <v>15</v>
      </c>
      <c r="E3361" t="s">
        <v>16</v>
      </c>
      <c r="F3361" t="s">
        <v>33</v>
      </c>
    </row>
    <row r="3362" spans="1:6" x14ac:dyDescent="0.3">
      <c r="A3362" t="s">
        <v>3385</v>
      </c>
      <c r="B3362" s="1">
        <v>46065.504861111112</v>
      </c>
      <c r="C3362" t="s">
        <v>35</v>
      </c>
      <c r="D3362" t="s">
        <v>15</v>
      </c>
      <c r="E3362" t="s">
        <v>19</v>
      </c>
      <c r="F3362" t="s">
        <v>10</v>
      </c>
    </row>
    <row r="3363" spans="1:6" x14ac:dyDescent="0.3">
      <c r="A3363" t="s">
        <v>3386</v>
      </c>
      <c r="B3363" s="1">
        <v>46073.186805555553</v>
      </c>
      <c r="C3363" t="s">
        <v>7</v>
      </c>
      <c r="D3363" t="s">
        <v>18</v>
      </c>
      <c r="E3363" t="s">
        <v>9</v>
      </c>
      <c r="F3363" t="s">
        <v>10</v>
      </c>
    </row>
    <row r="3364" spans="1:6" x14ac:dyDescent="0.3">
      <c r="A3364" t="s">
        <v>3387</v>
      </c>
      <c r="B3364" s="1">
        <v>46087.21875</v>
      </c>
      <c r="C3364" t="s">
        <v>12</v>
      </c>
      <c r="D3364" t="s">
        <v>8</v>
      </c>
      <c r="E3364" t="s">
        <v>19</v>
      </c>
      <c r="F3364" t="s">
        <v>13</v>
      </c>
    </row>
    <row r="3365" spans="1:6" x14ac:dyDescent="0.3">
      <c r="A3365" t="s">
        <v>3388</v>
      </c>
      <c r="B3365" s="1">
        <v>46098.095138888886</v>
      </c>
      <c r="C3365" t="s">
        <v>7</v>
      </c>
      <c r="D3365" t="s">
        <v>15</v>
      </c>
      <c r="E3365" t="s">
        <v>16</v>
      </c>
      <c r="F3365" t="s">
        <v>13</v>
      </c>
    </row>
    <row r="3366" spans="1:6" x14ac:dyDescent="0.3">
      <c r="A3366" t="s">
        <v>3389</v>
      </c>
      <c r="B3366" s="1">
        <v>46054.775000000001</v>
      </c>
      <c r="C3366" t="s">
        <v>7</v>
      </c>
      <c r="D3366" t="s">
        <v>8</v>
      </c>
      <c r="E3366" t="s">
        <v>19</v>
      </c>
      <c r="F3366" t="s">
        <v>10</v>
      </c>
    </row>
    <row r="3367" spans="1:6" x14ac:dyDescent="0.3">
      <c r="A3367" t="s">
        <v>3390</v>
      </c>
      <c r="B3367" s="1">
        <v>46047.573611111111</v>
      </c>
      <c r="C3367" t="s">
        <v>7</v>
      </c>
      <c r="D3367" t="s">
        <v>22</v>
      </c>
      <c r="E3367" t="s">
        <v>19</v>
      </c>
      <c r="F3367" t="s">
        <v>53</v>
      </c>
    </row>
    <row r="3368" spans="1:6" x14ac:dyDescent="0.3">
      <c r="A3368" t="s">
        <v>3391</v>
      </c>
      <c r="B3368" s="1">
        <v>46095.306250000001</v>
      </c>
      <c r="C3368" t="s">
        <v>35</v>
      </c>
      <c r="D3368" t="s">
        <v>22</v>
      </c>
      <c r="E3368" t="s">
        <v>16</v>
      </c>
      <c r="F3368" t="s">
        <v>33</v>
      </c>
    </row>
    <row r="3369" spans="1:6" x14ac:dyDescent="0.3">
      <c r="A3369" t="s">
        <v>3392</v>
      </c>
      <c r="B3369" s="1">
        <v>46109.606944444444</v>
      </c>
      <c r="C3369" t="s">
        <v>7</v>
      </c>
      <c r="D3369" t="s">
        <v>22</v>
      </c>
      <c r="E3369" t="s">
        <v>31</v>
      </c>
      <c r="F3369" t="s">
        <v>20</v>
      </c>
    </row>
    <row r="3370" spans="1:6" x14ac:dyDescent="0.3">
      <c r="A3370" t="s">
        <v>3393</v>
      </c>
      <c r="B3370" s="1">
        <v>46047.105555555558</v>
      </c>
      <c r="C3370" t="s">
        <v>40</v>
      </c>
      <c r="D3370" t="s">
        <v>15</v>
      </c>
      <c r="E3370" t="s">
        <v>16</v>
      </c>
      <c r="F3370" t="s">
        <v>10</v>
      </c>
    </row>
    <row r="3371" spans="1:6" x14ac:dyDescent="0.3">
      <c r="A3371" t="s">
        <v>3394</v>
      </c>
      <c r="B3371" s="1">
        <v>46077.055555555555</v>
      </c>
      <c r="C3371" t="s">
        <v>35</v>
      </c>
      <c r="D3371" t="s">
        <v>22</v>
      </c>
      <c r="E3371" t="s">
        <v>16</v>
      </c>
      <c r="F3371" t="s">
        <v>53</v>
      </c>
    </row>
    <row r="3372" spans="1:6" x14ac:dyDescent="0.3">
      <c r="A3372" t="s">
        <v>3395</v>
      </c>
      <c r="B3372" s="1">
        <v>46027.25</v>
      </c>
      <c r="C3372" t="s">
        <v>26</v>
      </c>
      <c r="D3372" t="s">
        <v>15</v>
      </c>
      <c r="E3372" t="s">
        <v>9</v>
      </c>
      <c r="F3372" t="s">
        <v>10</v>
      </c>
    </row>
    <row r="3373" spans="1:6" x14ac:dyDescent="0.3">
      <c r="A3373" t="s">
        <v>3396</v>
      </c>
      <c r="B3373" s="1">
        <v>46065.70416666667</v>
      </c>
      <c r="C3373" t="s">
        <v>7</v>
      </c>
      <c r="D3373" t="s">
        <v>18</v>
      </c>
      <c r="E3373" t="s">
        <v>19</v>
      </c>
      <c r="F3373" t="s">
        <v>10</v>
      </c>
    </row>
    <row r="3374" spans="1:6" x14ac:dyDescent="0.3">
      <c r="A3374" t="s">
        <v>3397</v>
      </c>
      <c r="B3374" s="1">
        <v>46027.763888888891</v>
      </c>
      <c r="C3374" t="s">
        <v>40</v>
      </c>
      <c r="D3374" t="s">
        <v>8</v>
      </c>
      <c r="E3374" t="s">
        <v>16</v>
      </c>
      <c r="F3374" t="s">
        <v>20</v>
      </c>
    </row>
    <row r="3375" spans="1:6" x14ac:dyDescent="0.3">
      <c r="A3375" t="s">
        <v>3398</v>
      </c>
      <c r="B3375" s="1">
        <v>46101.09652777778</v>
      </c>
      <c r="C3375" t="s">
        <v>7</v>
      </c>
      <c r="D3375" t="s">
        <v>15</v>
      </c>
      <c r="E3375" t="s">
        <v>19</v>
      </c>
      <c r="F3375" t="s">
        <v>10</v>
      </c>
    </row>
    <row r="3376" spans="1:6" x14ac:dyDescent="0.3">
      <c r="A3376" t="s">
        <v>3399</v>
      </c>
      <c r="B3376" s="1">
        <v>46079.873611111114</v>
      </c>
      <c r="C3376" t="s">
        <v>12</v>
      </c>
      <c r="D3376" t="s">
        <v>8</v>
      </c>
      <c r="E3376" t="s">
        <v>16</v>
      </c>
      <c r="F3376" t="s">
        <v>10</v>
      </c>
    </row>
    <row r="3377" spans="1:6" x14ac:dyDescent="0.3">
      <c r="A3377" t="s">
        <v>3400</v>
      </c>
      <c r="B3377" s="1">
        <v>46045.54583333333</v>
      </c>
      <c r="C3377" t="s">
        <v>35</v>
      </c>
      <c r="D3377" t="s">
        <v>15</v>
      </c>
      <c r="E3377" t="s">
        <v>19</v>
      </c>
      <c r="F3377" t="s">
        <v>20</v>
      </c>
    </row>
    <row r="3378" spans="1:6" x14ac:dyDescent="0.3">
      <c r="A3378" t="s">
        <v>3401</v>
      </c>
      <c r="B3378" s="1">
        <v>46082.800694444442</v>
      </c>
      <c r="C3378" t="s">
        <v>7</v>
      </c>
      <c r="D3378" t="s">
        <v>18</v>
      </c>
      <c r="E3378" t="s">
        <v>19</v>
      </c>
      <c r="F3378" t="s">
        <v>10</v>
      </c>
    </row>
    <row r="3379" spans="1:6" x14ac:dyDescent="0.3">
      <c r="A3379" t="s">
        <v>3402</v>
      </c>
      <c r="B3379" s="1">
        <v>46082.463194444441</v>
      </c>
      <c r="C3379" t="s">
        <v>40</v>
      </c>
      <c r="D3379" t="s">
        <v>22</v>
      </c>
      <c r="E3379" t="s">
        <v>16</v>
      </c>
      <c r="F3379" t="s">
        <v>33</v>
      </c>
    </row>
    <row r="3380" spans="1:6" x14ac:dyDescent="0.3">
      <c r="A3380" t="s">
        <v>3403</v>
      </c>
      <c r="B3380" s="1">
        <v>46106.779166666667</v>
      </c>
      <c r="C3380" t="s">
        <v>7</v>
      </c>
      <c r="D3380" t="s">
        <v>15</v>
      </c>
      <c r="E3380" t="s">
        <v>16</v>
      </c>
      <c r="F3380" t="s">
        <v>20</v>
      </c>
    </row>
    <row r="3381" spans="1:6" x14ac:dyDescent="0.3">
      <c r="A3381" t="s">
        <v>3404</v>
      </c>
      <c r="B3381" s="1">
        <v>46048.524305555555</v>
      </c>
      <c r="C3381" t="s">
        <v>7</v>
      </c>
      <c r="D3381" t="s">
        <v>18</v>
      </c>
      <c r="E3381" t="s">
        <v>19</v>
      </c>
      <c r="F3381" t="s">
        <v>53</v>
      </c>
    </row>
    <row r="3382" spans="1:6" x14ac:dyDescent="0.3">
      <c r="A3382" t="s">
        <v>3405</v>
      </c>
      <c r="B3382" s="1">
        <v>46106.927083333336</v>
      </c>
      <c r="C3382" t="s">
        <v>26</v>
      </c>
      <c r="D3382" t="s">
        <v>8</v>
      </c>
      <c r="E3382" t="s">
        <v>16</v>
      </c>
      <c r="F3382" t="s">
        <v>20</v>
      </c>
    </row>
    <row r="3383" spans="1:6" x14ac:dyDescent="0.3">
      <c r="A3383" t="s">
        <v>3406</v>
      </c>
      <c r="B3383" s="1">
        <v>46106.006249999999</v>
      </c>
      <c r="C3383" t="s">
        <v>35</v>
      </c>
      <c r="D3383" t="s">
        <v>8</v>
      </c>
      <c r="E3383" t="s">
        <v>31</v>
      </c>
      <c r="F3383" t="s">
        <v>53</v>
      </c>
    </row>
    <row r="3384" spans="1:6" x14ac:dyDescent="0.3">
      <c r="A3384" t="s">
        <v>3407</v>
      </c>
      <c r="B3384" s="1">
        <v>46066.739583333336</v>
      </c>
      <c r="C3384" t="s">
        <v>7</v>
      </c>
      <c r="D3384" t="s">
        <v>18</v>
      </c>
      <c r="E3384" t="s">
        <v>19</v>
      </c>
      <c r="F3384" t="s">
        <v>33</v>
      </c>
    </row>
    <row r="3385" spans="1:6" x14ac:dyDescent="0.3">
      <c r="A3385" t="s">
        <v>3408</v>
      </c>
      <c r="B3385" s="1">
        <v>46060.738194444442</v>
      </c>
      <c r="C3385" t="s">
        <v>47</v>
      </c>
      <c r="D3385" t="s">
        <v>15</v>
      </c>
      <c r="E3385" t="s">
        <v>19</v>
      </c>
      <c r="F3385" t="s">
        <v>10</v>
      </c>
    </row>
    <row r="3386" spans="1:6" x14ac:dyDescent="0.3">
      <c r="A3386" t="s">
        <v>3409</v>
      </c>
      <c r="B3386" s="1">
        <v>46102.275000000001</v>
      </c>
      <c r="C3386" t="s">
        <v>7</v>
      </c>
      <c r="D3386" t="s">
        <v>22</v>
      </c>
      <c r="E3386" t="s">
        <v>19</v>
      </c>
      <c r="F3386" t="s">
        <v>33</v>
      </c>
    </row>
    <row r="3387" spans="1:6" x14ac:dyDescent="0.3">
      <c r="A3387" t="s">
        <v>3410</v>
      </c>
      <c r="B3387" s="1">
        <v>46072.136805555558</v>
      </c>
      <c r="C3387" t="s">
        <v>7</v>
      </c>
      <c r="D3387" t="s">
        <v>8</v>
      </c>
      <c r="E3387" t="s">
        <v>19</v>
      </c>
      <c r="F3387" t="s">
        <v>10</v>
      </c>
    </row>
    <row r="3388" spans="1:6" x14ac:dyDescent="0.3">
      <c r="A3388" t="s">
        <v>3411</v>
      </c>
      <c r="B3388" s="1">
        <v>46049.397916666669</v>
      </c>
      <c r="C3388" t="s">
        <v>26</v>
      </c>
      <c r="D3388" t="s">
        <v>15</v>
      </c>
      <c r="E3388" t="s">
        <v>9</v>
      </c>
      <c r="F3388" t="s">
        <v>20</v>
      </c>
    </row>
    <row r="3389" spans="1:6" x14ac:dyDescent="0.3">
      <c r="A3389" t="s">
        <v>3412</v>
      </c>
      <c r="B3389" s="1">
        <v>46044.962500000001</v>
      </c>
      <c r="C3389" t="s">
        <v>47</v>
      </c>
      <c r="D3389" t="s">
        <v>8</v>
      </c>
      <c r="E3389" t="s">
        <v>9</v>
      </c>
      <c r="F3389" t="s">
        <v>10</v>
      </c>
    </row>
    <row r="3390" spans="1:6" x14ac:dyDescent="0.3">
      <c r="A3390" t="s">
        <v>3413</v>
      </c>
      <c r="B3390" s="1">
        <v>46061.593055555553</v>
      </c>
      <c r="C3390" t="s">
        <v>7</v>
      </c>
      <c r="D3390" t="s">
        <v>15</v>
      </c>
      <c r="E3390" t="s">
        <v>16</v>
      </c>
      <c r="F3390" t="s">
        <v>33</v>
      </c>
    </row>
    <row r="3391" spans="1:6" x14ac:dyDescent="0.3">
      <c r="A3391" t="s">
        <v>3414</v>
      </c>
      <c r="B3391" s="1">
        <v>46066.859027777777</v>
      </c>
      <c r="C3391" t="s">
        <v>35</v>
      </c>
      <c r="D3391" t="s">
        <v>15</v>
      </c>
      <c r="E3391" t="s">
        <v>16</v>
      </c>
      <c r="F3391" t="s">
        <v>13</v>
      </c>
    </row>
    <row r="3392" spans="1:6" x14ac:dyDescent="0.3">
      <c r="A3392" t="s">
        <v>3415</v>
      </c>
      <c r="B3392" s="1">
        <v>46068.188194444447</v>
      </c>
      <c r="C3392" t="s">
        <v>40</v>
      </c>
      <c r="D3392" t="s">
        <v>22</v>
      </c>
      <c r="E3392" t="s">
        <v>16</v>
      </c>
      <c r="F3392" t="s">
        <v>20</v>
      </c>
    </row>
    <row r="3393" spans="1:6" x14ac:dyDescent="0.3">
      <c r="A3393" t="s">
        <v>3416</v>
      </c>
      <c r="B3393" s="1">
        <v>46101.368055555555</v>
      </c>
      <c r="C3393" t="s">
        <v>7</v>
      </c>
      <c r="D3393" t="s">
        <v>15</v>
      </c>
      <c r="E3393" t="s">
        <v>19</v>
      </c>
      <c r="F3393" t="s">
        <v>10</v>
      </c>
    </row>
    <row r="3394" spans="1:6" x14ac:dyDescent="0.3">
      <c r="A3394" t="s">
        <v>3417</v>
      </c>
      <c r="B3394" s="1">
        <v>46097.37777777778</v>
      </c>
      <c r="C3394" t="s">
        <v>7</v>
      </c>
      <c r="D3394" t="s">
        <v>22</v>
      </c>
      <c r="E3394" t="s">
        <v>19</v>
      </c>
      <c r="F3394" t="s">
        <v>10</v>
      </c>
    </row>
    <row r="3395" spans="1:6" x14ac:dyDescent="0.3">
      <c r="A3395" t="s">
        <v>3418</v>
      </c>
      <c r="B3395" s="1">
        <v>46058.116666666669</v>
      </c>
      <c r="C3395" t="s">
        <v>7</v>
      </c>
      <c r="D3395" t="s">
        <v>18</v>
      </c>
      <c r="E3395" t="s">
        <v>19</v>
      </c>
      <c r="F3395" t="s">
        <v>10</v>
      </c>
    </row>
    <row r="3396" spans="1:6" x14ac:dyDescent="0.3">
      <c r="A3396" t="s">
        <v>3419</v>
      </c>
      <c r="B3396" s="1">
        <v>46065.843055555553</v>
      </c>
      <c r="C3396" t="s">
        <v>7</v>
      </c>
      <c r="D3396" t="s">
        <v>8</v>
      </c>
      <c r="E3396" t="s">
        <v>19</v>
      </c>
      <c r="F3396" t="s">
        <v>20</v>
      </c>
    </row>
    <row r="3397" spans="1:6" x14ac:dyDescent="0.3">
      <c r="A3397" t="s">
        <v>3420</v>
      </c>
      <c r="B3397" s="1">
        <v>46105.504861111112</v>
      </c>
      <c r="C3397" t="s">
        <v>26</v>
      </c>
      <c r="D3397" t="s">
        <v>15</v>
      </c>
      <c r="E3397" t="s">
        <v>19</v>
      </c>
      <c r="F3397" t="s">
        <v>13</v>
      </c>
    </row>
    <row r="3398" spans="1:6" x14ac:dyDescent="0.3">
      <c r="A3398" t="s">
        <v>3421</v>
      </c>
      <c r="B3398" s="1">
        <v>46047.635416666664</v>
      </c>
      <c r="C3398" t="s">
        <v>12</v>
      </c>
      <c r="D3398" t="s">
        <v>15</v>
      </c>
      <c r="E3398" t="s">
        <v>16</v>
      </c>
      <c r="F3398" t="s">
        <v>10</v>
      </c>
    </row>
    <row r="3399" spans="1:6" x14ac:dyDescent="0.3">
      <c r="A3399" t="s">
        <v>3422</v>
      </c>
      <c r="B3399" s="1">
        <v>46068.339583333334</v>
      </c>
      <c r="C3399" t="s">
        <v>26</v>
      </c>
      <c r="D3399" t="s">
        <v>15</v>
      </c>
      <c r="E3399" t="s">
        <v>31</v>
      </c>
      <c r="F3399" t="s">
        <v>10</v>
      </c>
    </row>
    <row r="3400" spans="1:6" x14ac:dyDescent="0.3">
      <c r="A3400" t="s">
        <v>3423</v>
      </c>
      <c r="B3400" s="1">
        <v>46081.001388888886</v>
      </c>
      <c r="C3400" t="s">
        <v>47</v>
      </c>
      <c r="D3400" t="s">
        <v>8</v>
      </c>
      <c r="E3400" t="s">
        <v>19</v>
      </c>
      <c r="F3400" t="s">
        <v>20</v>
      </c>
    </row>
    <row r="3401" spans="1:6" x14ac:dyDescent="0.3">
      <c r="A3401" t="s">
        <v>3424</v>
      </c>
      <c r="B3401" s="1">
        <v>46059.888194444444</v>
      </c>
      <c r="C3401" t="s">
        <v>7</v>
      </c>
      <c r="D3401" t="s">
        <v>8</v>
      </c>
      <c r="E3401" t="s">
        <v>19</v>
      </c>
      <c r="F3401" t="s">
        <v>10</v>
      </c>
    </row>
    <row r="3402" spans="1:6" x14ac:dyDescent="0.3">
      <c r="A3402" t="s">
        <v>3425</v>
      </c>
      <c r="B3402" s="1">
        <v>46113.65347222222</v>
      </c>
      <c r="C3402" t="s">
        <v>12</v>
      </c>
      <c r="D3402" t="s">
        <v>8</v>
      </c>
      <c r="E3402" t="s">
        <v>31</v>
      </c>
      <c r="F3402" t="s">
        <v>13</v>
      </c>
    </row>
    <row r="3403" spans="1:6" x14ac:dyDescent="0.3">
      <c r="A3403" t="s">
        <v>3426</v>
      </c>
      <c r="B3403" s="1">
        <v>46035.45416666667</v>
      </c>
      <c r="C3403" t="s">
        <v>12</v>
      </c>
      <c r="D3403" t="s">
        <v>18</v>
      </c>
      <c r="E3403" t="s">
        <v>31</v>
      </c>
      <c r="F3403" t="s">
        <v>10</v>
      </c>
    </row>
    <row r="3404" spans="1:6" x14ac:dyDescent="0.3">
      <c r="A3404" t="s">
        <v>3427</v>
      </c>
      <c r="B3404" s="1">
        <v>46086.864583333336</v>
      </c>
      <c r="C3404" t="s">
        <v>35</v>
      </c>
      <c r="D3404" t="s">
        <v>8</v>
      </c>
      <c r="E3404" t="s">
        <v>31</v>
      </c>
      <c r="F3404" t="s">
        <v>20</v>
      </c>
    </row>
    <row r="3405" spans="1:6" x14ac:dyDescent="0.3">
      <c r="A3405" t="s">
        <v>3428</v>
      </c>
      <c r="B3405" s="1">
        <v>46080.845138888886</v>
      </c>
      <c r="C3405" t="s">
        <v>7</v>
      </c>
      <c r="D3405" t="s">
        <v>18</v>
      </c>
      <c r="E3405" t="s">
        <v>19</v>
      </c>
      <c r="F3405" t="s">
        <v>20</v>
      </c>
    </row>
    <row r="3406" spans="1:6" x14ac:dyDescent="0.3">
      <c r="A3406" t="s">
        <v>3429</v>
      </c>
      <c r="B3406" s="1">
        <v>46112.845138888886</v>
      </c>
      <c r="C3406" t="s">
        <v>7</v>
      </c>
      <c r="D3406" t="s">
        <v>18</v>
      </c>
      <c r="E3406" t="s">
        <v>19</v>
      </c>
      <c r="F3406" t="s">
        <v>10</v>
      </c>
    </row>
    <row r="3407" spans="1:6" x14ac:dyDescent="0.3">
      <c r="A3407" t="s">
        <v>3430</v>
      </c>
      <c r="B3407" s="1">
        <v>46090.944444444445</v>
      </c>
      <c r="C3407" t="s">
        <v>7</v>
      </c>
      <c r="D3407" t="s">
        <v>8</v>
      </c>
      <c r="E3407" t="s">
        <v>19</v>
      </c>
      <c r="F3407" t="s">
        <v>53</v>
      </c>
    </row>
    <row r="3408" spans="1:6" x14ac:dyDescent="0.3">
      <c r="A3408" t="s">
        <v>3431</v>
      </c>
      <c r="B3408" s="1">
        <v>46062.518750000003</v>
      </c>
      <c r="C3408" t="s">
        <v>7</v>
      </c>
      <c r="D3408" t="s">
        <v>22</v>
      </c>
      <c r="E3408" t="s">
        <v>19</v>
      </c>
      <c r="F3408" t="s">
        <v>13</v>
      </c>
    </row>
    <row r="3409" spans="1:6" x14ac:dyDescent="0.3">
      <c r="A3409" t="s">
        <v>3432</v>
      </c>
      <c r="B3409" s="1">
        <v>46071.621527777781</v>
      </c>
      <c r="C3409" t="s">
        <v>12</v>
      </c>
      <c r="D3409" t="s">
        <v>22</v>
      </c>
      <c r="E3409" t="s">
        <v>9</v>
      </c>
      <c r="F3409" t="s">
        <v>10</v>
      </c>
    </row>
    <row r="3410" spans="1:6" x14ac:dyDescent="0.3">
      <c r="A3410" t="s">
        <v>3433</v>
      </c>
      <c r="B3410" s="1">
        <v>46082.792361111111</v>
      </c>
      <c r="C3410" t="s">
        <v>35</v>
      </c>
      <c r="D3410" t="s">
        <v>18</v>
      </c>
      <c r="E3410" t="s">
        <v>19</v>
      </c>
      <c r="F3410" t="s">
        <v>53</v>
      </c>
    </row>
    <row r="3411" spans="1:6" x14ac:dyDescent="0.3">
      <c r="A3411" t="s">
        <v>3434</v>
      </c>
      <c r="B3411" s="1">
        <v>46083.412499999999</v>
      </c>
      <c r="C3411" t="s">
        <v>7</v>
      </c>
      <c r="D3411" t="s">
        <v>22</v>
      </c>
      <c r="E3411" t="s">
        <v>19</v>
      </c>
      <c r="F3411" t="s">
        <v>33</v>
      </c>
    </row>
    <row r="3412" spans="1:6" x14ac:dyDescent="0.3">
      <c r="A3412" t="s">
        <v>3435</v>
      </c>
      <c r="B3412" s="1">
        <v>46045.649305555555</v>
      </c>
      <c r="C3412" t="s">
        <v>7</v>
      </c>
      <c r="D3412" t="s">
        <v>22</v>
      </c>
      <c r="E3412" t="s">
        <v>19</v>
      </c>
      <c r="F3412" t="s">
        <v>20</v>
      </c>
    </row>
    <row r="3413" spans="1:6" x14ac:dyDescent="0.3">
      <c r="A3413" t="s">
        <v>3436</v>
      </c>
      <c r="B3413" s="1">
        <v>46102.020138888889</v>
      </c>
      <c r="C3413" t="s">
        <v>7</v>
      </c>
      <c r="D3413" t="s">
        <v>18</v>
      </c>
      <c r="E3413" t="s">
        <v>19</v>
      </c>
      <c r="F3413" t="s">
        <v>20</v>
      </c>
    </row>
    <row r="3414" spans="1:6" x14ac:dyDescent="0.3">
      <c r="A3414" t="s">
        <v>3437</v>
      </c>
      <c r="B3414" s="1">
        <v>46106.992361111108</v>
      </c>
      <c r="C3414" t="s">
        <v>40</v>
      </c>
      <c r="D3414" t="s">
        <v>22</v>
      </c>
      <c r="E3414" t="s">
        <v>16</v>
      </c>
      <c r="F3414" t="s">
        <v>20</v>
      </c>
    </row>
    <row r="3415" spans="1:6" x14ac:dyDescent="0.3">
      <c r="A3415" t="s">
        <v>3438</v>
      </c>
      <c r="B3415" s="1">
        <v>46062.090277777781</v>
      </c>
      <c r="C3415" t="s">
        <v>40</v>
      </c>
      <c r="D3415" t="s">
        <v>15</v>
      </c>
      <c r="E3415" t="s">
        <v>16</v>
      </c>
      <c r="F3415" t="s">
        <v>10</v>
      </c>
    </row>
    <row r="3416" spans="1:6" x14ac:dyDescent="0.3">
      <c r="A3416" t="s">
        <v>3439</v>
      </c>
      <c r="B3416" s="1">
        <v>46105.623611111114</v>
      </c>
      <c r="C3416" t="s">
        <v>7</v>
      </c>
      <c r="D3416" t="s">
        <v>18</v>
      </c>
      <c r="E3416" t="s">
        <v>19</v>
      </c>
      <c r="F3416" t="s">
        <v>10</v>
      </c>
    </row>
    <row r="3417" spans="1:6" x14ac:dyDescent="0.3">
      <c r="A3417" t="s">
        <v>3440</v>
      </c>
      <c r="B3417" s="1">
        <v>46062.336111111108</v>
      </c>
      <c r="C3417" t="s">
        <v>35</v>
      </c>
      <c r="D3417" t="s">
        <v>18</v>
      </c>
      <c r="E3417" t="s">
        <v>9</v>
      </c>
      <c r="F3417" t="s">
        <v>10</v>
      </c>
    </row>
    <row r="3418" spans="1:6" x14ac:dyDescent="0.3">
      <c r="A3418" t="s">
        <v>3441</v>
      </c>
      <c r="B3418" s="1">
        <v>46040.908333333333</v>
      </c>
      <c r="C3418" t="s">
        <v>47</v>
      </c>
      <c r="D3418" t="s">
        <v>18</v>
      </c>
      <c r="E3418" t="s">
        <v>16</v>
      </c>
      <c r="F3418" t="s">
        <v>20</v>
      </c>
    </row>
    <row r="3419" spans="1:6" x14ac:dyDescent="0.3">
      <c r="A3419" t="s">
        <v>3442</v>
      </c>
      <c r="B3419" s="1">
        <v>46056.067361111112</v>
      </c>
      <c r="C3419" t="s">
        <v>47</v>
      </c>
      <c r="D3419" t="s">
        <v>22</v>
      </c>
      <c r="E3419" t="s">
        <v>31</v>
      </c>
      <c r="F3419" t="s">
        <v>20</v>
      </c>
    </row>
    <row r="3420" spans="1:6" x14ac:dyDescent="0.3">
      <c r="A3420" t="s">
        <v>3443</v>
      </c>
      <c r="B3420" s="1">
        <v>46071.805555555555</v>
      </c>
      <c r="C3420" t="s">
        <v>7</v>
      </c>
      <c r="D3420" t="s">
        <v>8</v>
      </c>
      <c r="E3420" t="s">
        <v>19</v>
      </c>
      <c r="F3420" t="s">
        <v>10</v>
      </c>
    </row>
    <row r="3421" spans="1:6" x14ac:dyDescent="0.3">
      <c r="A3421" t="s">
        <v>3444</v>
      </c>
      <c r="B3421" s="1">
        <v>46032.449305555558</v>
      </c>
      <c r="C3421" t="s">
        <v>7</v>
      </c>
      <c r="D3421" t="s">
        <v>18</v>
      </c>
      <c r="E3421" t="s">
        <v>31</v>
      </c>
      <c r="F3421" t="s">
        <v>10</v>
      </c>
    </row>
    <row r="3422" spans="1:6" x14ac:dyDescent="0.3">
      <c r="A3422" t="s">
        <v>3445</v>
      </c>
      <c r="B3422" s="1">
        <v>46081.363194444442</v>
      </c>
      <c r="C3422" t="s">
        <v>12</v>
      </c>
      <c r="D3422" t="s">
        <v>22</v>
      </c>
      <c r="E3422" t="s">
        <v>9</v>
      </c>
      <c r="F3422" t="s">
        <v>33</v>
      </c>
    </row>
    <row r="3423" spans="1:6" x14ac:dyDescent="0.3">
      <c r="A3423" t="s">
        <v>3446</v>
      </c>
      <c r="B3423" s="1">
        <v>46054.004166666666</v>
      </c>
      <c r="C3423" t="s">
        <v>7</v>
      </c>
      <c r="D3423" t="s">
        <v>18</v>
      </c>
      <c r="E3423" t="s">
        <v>9</v>
      </c>
      <c r="F3423" t="s">
        <v>20</v>
      </c>
    </row>
    <row r="3424" spans="1:6" x14ac:dyDescent="0.3">
      <c r="A3424" t="s">
        <v>3447</v>
      </c>
      <c r="B3424" s="1">
        <v>46062.770138888889</v>
      </c>
      <c r="C3424" t="s">
        <v>7</v>
      </c>
      <c r="D3424" t="s">
        <v>18</v>
      </c>
      <c r="E3424" t="s">
        <v>19</v>
      </c>
      <c r="F3424" t="s">
        <v>33</v>
      </c>
    </row>
    <row r="3425" spans="1:6" x14ac:dyDescent="0.3">
      <c r="A3425" t="s">
        <v>3448</v>
      </c>
      <c r="B3425" s="1">
        <v>46085.635416666664</v>
      </c>
      <c r="C3425" t="s">
        <v>7</v>
      </c>
      <c r="D3425" t="s">
        <v>18</v>
      </c>
      <c r="E3425" t="s">
        <v>19</v>
      </c>
      <c r="F3425" t="s">
        <v>10</v>
      </c>
    </row>
    <row r="3426" spans="1:6" x14ac:dyDescent="0.3">
      <c r="A3426" t="s">
        <v>3449</v>
      </c>
      <c r="B3426" s="1">
        <v>46109.949305555558</v>
      </c>
      <c r="C3426" t="s">
        <v>47</v>
      </c>
      <c r="D3426" t="s">
        <v>8</v>
      </c>
      <c r="E3426" t="s">
        <v>16</v>
      </c>
      <c r="F3426" t="s">
        <v>13</v>
      </c>
    </row>
    <row r="3427" spans="1:6" x14ac:dyDescent="0.3">
      <c r="A3427" t="s">
        <v>3450</v>
      </c>
      <c r="B3427" s="1">
        <v>46068.728472222225</v>
      </c>
      <c r="C3427" t="s">
        <v>7</v>
      </c>
      <c r="D3427" t="s">
        <v>15</v>
      </c>
      <c r="E3427" t="s">
        <v>19</v>
      </c>
      <c r="F3427" t="s">
        <v>13</v>
      </c>
    </row>
    <row r="3428" spans="1:6" x14ac:dyDescent="0.3">
      <c r="A3428" t="s">
        <v>3451</v>
      </c>
      <c r="B3428" s="1">
        <v>46106.393055555556</v>
      </c>
      <c r="C3428" t="s">
        <v>26</v>
      </c>
      <c r="D3428" t="s">
        <v>18</v>
      </c>
      <c r="E3428" t="s">
        <v>31</v>
      </c>
      <c r="F3428" t="s">
        <v>10</v>
      </c>
    </row>
    <row r="3429" spans="1:6" x14ac:dyDescent="0.3">
      <c r="A3429" t="s">
        <v>3452</v>
      </c>
      <c r="B3429" s="1">
        <v>46036.739583333336</v>
      </c>
      <c r="C3429" t="s">
        <v>7</v>
      </c>
      <c r="D3429" t="s">
        <v>8</v>
      </c>
      <c r="E3429" t="s">
        <v>19</v>
      </c>
      <c r="F3429" t="s">
        <v>53</v>
      </c>
    </row>
    <row r="3430" spans="1:6" x14ac:dyDescent="0.3">
      <c r="A3430" t="s">
        <v>3453</v>
      </c>
      <c r="B3430" s="1">
        <v>46064.472916666666</v>
      </c>
      <c r="C3430" t="s">
        <v>26</v>
      </c>
      <c r="D3430" t="s">
        <v>22</v>
      </c>
      <c r="E3430" t="s">
        <v>16</v>
      </c>
      <c r="F3430" t="s">
        <v>13</v>
      </c>
    </row>
    <row r="3431" spans="1:6" x14ac:dyDescent="0.3">
      <c r="A3431" t="s">
        <v>3454</v>
      </c>
      <c r="B3431" s="1">
        <v>46033.466666666667</v>
      </c>
      <c r="C3431" t="s">
        <v>12</v>
      </c>
      <c r="D3431" t="s">
        <v>22</v>
      </c>
      <c r="E3431" t="s">
        <v>31</v>
      </c>
      <c r="F3431" t="s">
        <v>10</v>
      </c>
    </row>
    <row r="3432" spans="1:6" x14ac:dyDescent="0.3">
      <c r="A3432" t="s">
        <v>3455</v>
      </c>
      <c r="B3432" s="1">
        <v>46073.259722222225</v>
      </c>
      <c r="C3432" t="s">
        <v>7</v>
      </c>
      <c r="D3432" t="s">
        <v>15</v>
      </c>
      <c r="E3432" t="s">
        <v>19</v>
      </c>
      <c r="F3432" t="s">
        <v>20</v>
      </c>
    </row>
    <row r="3433" spans="1:6" x14ac:dyDescent="0.3">
      <c r="A3433" t="s">
        <v>3456</v>
      </c>
      <c r="B3433" s="1">
        <v>46104.973611111112</v>
      </c>
      <c r="C3433" t="s">
        <v>7</v>
      </c>
      <c r="D3433" t="s">
        <v>18</v>
      </c>
      <c r="E3433" t="s">
        <v>19</v>
      </c>
      <c r="F3433" t="s">
        <v>10</v>
      </c>
    </row>
    <row r="3434" spans="1:6" x14ac:dyDescent="0.3">
      <c r="A3434" t="s">
        <v>3457</v>
      </c>
      <c r="B3434" s="1">
        <v>46086.181250000001</v>
      </c>
      <c r="C3434" t="s">
        <v>7</v>
      </c>
      <c r="D3434" t="s">
        <v>18</v>
      </c>
      <c r="E3434" t="s">
        <v>19</v>
      </c>
      <c r="F3434" t="s">
        <v>10</v>
      </c>
    </row>
    <row r="3435" spans="1:6" x14ac:dyDescent="0.3">
      <c r="A3435" t="s">
        <v>3458</v>
      </c>
      <c r="B3435" s="1">
        <v>46082.636805555558</v>
      </c>
      <c r="C3435" t="s">
        <v>7</v>
      </c>
      <c r="D3435" t="s">
        <v>15</v>
      </c>
      <c r="E3435" t="s">
        <v>19</v>
      </c>
      <c r="F3435" t="s">
        <v>13</v>
      </c>
    </row>
    <row r="3436" spans="1:6" x14ac:dyDescent="0.3">
      <c r="A3436" t="s">
        <v>3459</v>
      </c>
      <c r="B3436" s="1">
        <v>46054.886805555558</v>
      </c>
      <c r="C3436" t="s">
        <v>47</v>
      </c>
      <c r="D3436" t="s">
        <v>22</v>
      </c>
      <c r="E3436" t="s">
        <v>9</v>
      </c>
      <c r="F3436" t="s">
        <v>13</v>
      </c>
    </row>
    <row r="3437" spans="1:6" x14ac:dyDescent="0.3">
      <c r="A3437" t="s">
        <v>3460</v>
      </c>
      <c r="B3437" s="1">
        <v>46049.451388888891</v>
      </c>
      <c r="C3437" t="s">
        <v>26</v>
      </c>
      <c r="D3437" t="s">
        <v>18</v>
      </c>
      <c r="E3437" t="s">
        <v>16</v>
      </c>
      <c r="F3437" t="s">
        <v>10</v>
      </c>
    </row>
    <row r="3438" spans="1:6" x14ac:dyDescent="0.3">
      <c r="A3438" t="s">
        <v>3461</v>
      </c>
      <c r="B3438" s="1">
        <v>46052.919444444444</v>
      </c>
      <c r="C3438" t="s">
        <v>35</v>
      </c>
      <c r="D3438" t="s">
        <v>18</v>
      </c>
      <c r="E3438" t="s">
        <v>16</v>
      </c>
      <c r="F3438" t="s">
        <v>20</v>
      </c>
    </row>
    <row r="3439" spans="1:6" x14ac:dyDescent="0.3">
      <c r="A3439" t="s">
        <v>3462</v>
      </c>
      <c r="B3439" s="1">
        <v>46064.988888888889</v>
      </c>
      <c r="C3439" t="s">
        <v>7</v>
      </c>
      <c r="D3439" t="s">
        <v>8</v>
      </c>
      <c r="E3439" t="s">
        <v>19</v>
      </c>
      <c r="F3439" t="s">
        <v>10</v>
      </c>
    </row>
    <row r="3440" spans="1:6" x14ac:dyDescent="0.3">
      <c r="A3440" t="s">
        <v>3463</v>
      </c>
      <c r="B3440" s="1">
        <v>46055.828472222223</v>
      </c>
      <c r="C3440" t="s">
        <v>7</v>
      </c>
      <c r="D3440" t="s">
        <v>22</v>
      </c>
      <c r="E3440" t="s">
        <v>19</v>
      </c>
      <c r="F3440" t="s">
        <v>53</v>
      </c>
    </row>
    <row r="3441" spans="1:6" x14ac:dyDescent="0.3">
      <c r="A3441" t="s">
        <v>3464</v>
      </c>
      <c r="B3441" s="1">
        <v>46069.712500000001</v>
      </c>
      <c r="C3441" t="s">
        <v>7</v>
      </c>
      <c r="D3441" t="s">
        <v>18</v>
      </c>
      <c r="E3441" t="s">
        <v>19</v>
      </c>
      <c r="F3441" t="s">
        <v>20</v>
      </c>
    </row>
    <row r="3442" spans="1:6" x14ac:dyDescent="0.3">
      <c r="A3442" t="s">
        <v>3465</v>
      </c>
      <c r="B3442" s="1">
        <v>46100.132638888892</v>
      </c>
      <c r="C3442" t="s">
        <v>47</v>
      </c>
      <c r="D3442" t="s">
        <v>8</v>
      </c>
      <c r="E3442" t="s">
        <v>19</v>
      </c>
      <c r="F3442" t="s">
        <v>33</v>
      </c>
    </row>
    <row r="3443" spans="1:6" x14ac:dyDescent="0.3">
      <c r="A3443" t="s">
        <v>3466</v>
      </c>
      <c r="B3443" s="1">
        <v>46052.580555555556</v>
      </c>
      <c r="C3443" t="s">
        <v>26</v>
      </c>
      <c r="D3443" t="s">
        <v>15</v>
      </c>
      <c r="E3443" t="s">
        <v>16</v>
      </c>
      <c r="F3443" t="s">
        <v>20</v>
      </c>
    </row>
    <row r="3444" spans="1:6" x14ac:dyDescent="0.3">
      <c r="A3444" t="s">
        <v>3467</v>
      </c>
      <c r="B3444" s="1">
        <v>46024.259722222225</v>
      </c>
      <c r="C3444" t="s">
        <v>7</v>
      </c>
      <c r="D3444" t="s">
        <v>18</v>
      </c>
      <c r="E3444" t="s">
        <v>19</v>
      </c>
      <c r="F3444" t="s">
        <v>13</v>
      </c>
    </row>
    <row r="3445" spans="1:6" x14ac:dyDescent="0.3">
      <c r="A3445" t="s">
        <v>3468</v>
      </c>
      <c r="B3445" s="1">
        <v>46027.71875</v>
      </c>
      <c r="C3445" t="s">
        <v>40</v>
      </c>
      <c r="D3445" t="s">
        <v>15</v>
      </c>
      <c r="E3445" t="s">
        <v>16</v>
      </c>
      <c r="F3445" t="s">
        <v>10</v>
      </c>
    </row>
    <row r="3446" spans="1:6" x14ac:dyDescent="0.3">
      <c r="A3446" t="s">
        <v>3469</v>
      </c>
      <c r="B3446" s="1">
        <v>46099.157638888886</v>
      </c>
      <c r="C3446" t="s">
        <v>40</v>
      </c>
      <c r="D3446" t="s">
        <v>8</v>
      </c>
      <c r="E3446" t="s">
        <v>16</v>
      </c>
      <c r="F3446" t="s">
        <v>20</v>
      </c>
    </row>
    <row r="3447" spans="1:6" x14ac:dyDescent="0.3">
      <c r="A3447" t="s">
        <v>3470</v>
      </c>
      <c r="B3447" s="1">
        <v>46070.289583333331</v>
      </c>
      <c r="C3447" t="s">
        <v>12</v>
      </c>
      <c r="D3447" t="s">
        <v>22</v>
      </c>
      <c r="E3447" t="s">
        <v>19</v>
      </c>
      <c r="F3447" t="s">
        <v>10</v>
      </c>
    </row>
    <row r="3448" spans="1:6" x14ac:dyDescent="0.3">
      <c r="A3448" t="s">
        <v>3471</v>
      </c>
      <c r="B3448" s="1">
        <v>46029.742361111108</v>
      </c>
      <c r="C3448" t="s">
        <v>7</v>
      </c>
      <c r="D3448" t="s">
        <v>18</v>
      </c>
      <c r="E3448" t="s">
        <v>19</v>
      </c>
      <c r="F3448" t="s">
        <v>20</v>
      </c>
    </row>
    <row r="3449" spans="1:6" x14ac:dyDescent="0.3">
      <c r="A3449" t="s">
        <v>3472</v>
      </c>
      <c r="B3449" s="1">
        <v>46078.44027777778</v>
      </c>
      <c r="C3449" t="s">
        <v>7</v>
      </c>
      <c r="D3449" t="s">
        <v>15</v>
      </c>
      <c r="E3449" t="s">
        <v>16</v>
      </c>
      <c r="F3449" t="s">
        <v>13</v>
      </c>
    </row>
    <row r="3450" spans="1:6" x14ac:dyDescent="0.3">
      <c r="A3450" t="s">
        <v>3473</v>
      </c>
      <c r="B3450" s="1">
        <v>46106.602083333331</v>
      </c>
      <c r="C3450" t="s">
        <v>7</v>
      </c>
      <c r="D3450" t="s">
        <v>22</v>
      </c>
      <c r="E3450" t="s">
        <v>19</v>
      </c>
      <c r="F3450" t="s">
        <v>20</v>
      </c>
    </row>
    <row r="3451" spans="1:6" x14ac:dyDescent="0.3">
      <c r="A3451" t="s">
        <v>3474</v>
      </c>
      <c r="B3451" s="1">
        <v>46053.620138888888</v>
      </c>
      <c r="C3451" t="s">
        <v>7</v>
      </c>
      <c r="D3451" t="s">
        <v>15</v>
      </c>
      <c r="E3451" t="s">
        <v>31</v>
      </c>
      <c r="F3451" t="s">
        <v>13</v>
      </c>
    </row>
    <row r="3452" spans="1:6" x14ac:dyDescent="0.3">
      <c r="A3452" t="s">
        <v>3475</v>
      </c>
      <c r="B3452" s="1">
        <v>46072.719444444447</v>
      </c>
      <c r="C3452" t="s">
        <v>35</v>
      </c>
      <c r="D3452" t="s">
        <v>15</v>
      </c>
      <c r="E3452" t="s">
        <v>16</v>
      </c>
      <c r="F3452" t="s">
        <v>10</v>
      </c>
    </row>
    <row r="3453" spans="1:6" x14ac:dyDescent="0.3">
      <c r="A3453" t="s">
        <v>3476</v>
      </c>
      <c r="B3453" s="1">
        <v>46060.479861111111</v>
      </c>
      <c r="C3453" t="s">
        <v>40</v>
      </c>
      <c r="D3453" t="s">
        <v>22</v>
      </c>
      <c r="E3453" t="s">
        <v>16</v>
      </c>
      <c r="F3453" t="s">
        <v>10</v>
      </c>
    </row>
    <row r="3454" spans="1:6" x14ac:dyDescent="0.3">
      <c r="A3454" t="s">
        <v>3477</v>
      </c>
      <c r="B3454" s="1">
        <v>46030.117361111108</v>
      </c>
      <c r="C3454" t="s">
        <v>40</v>
      </c>
      <c r="D3454" t="s">
        <v>22</v>
      </c>
      <c r="E3454" t="s">
        <v>16</v>
      </c>
      <c r="F3454" t="s">
        <v>10</v>
      </c>
    </row>
    <row r="3455" spans="1:6" x14ac:dyDescent="0.3">
      <c r="A3455" t="s">
        <v>3478</v>
      </c>
      <c r="B3455" s="1">
        <v>46054.786805555559</v>
      </c>
      <c r="C3455" t="s">
        <v>7</v>
      </c>
      <c r="D3455" t="s">
        <v>8</v>
      </c>
      <c r="E3455" t="s">
        <v>19</v>
      </c>
      <c r="F3455" t="s">
        <v>10</v>
      </c>
    </row>
    <row r="3456" spans="1:6" x14ac:dyDescent="0.3">
      <c r="A3456" t="s">
        <v>3479</v>
      </c>
      <c r="B3456" s="1">
        <v>46068.993750000001</v>
      </c>
      <c r="C3456" t="s">
        <v>7</v>
      </c>
      <c r="D3456" t="s">
        <v>18</v>
      </c>
      <c r="E3456" t="s">
        <v>19</v>
      </c>
      <c r="F3456" t="s">
        <v>10</v>
      </c>
    </row>
    <row r="3457" spans="1:6" x14ac:dyDescent="0.3">
      <c r="A3457" t="s">
        <v>3480</v>
      </c>
      <c r="B3457" s="1">
        <v>46066.316666666666</v>
      </c>
      <c r="C3457" t="s">
        <v>7</v>
      </c>
      <c r="D3457" t="s">
        <v>18</v>
      </c>
      <c r="E3457" t="s">
        <v>19</v>
      </c>
      <c r="F3457" t="s">
        <v>53</v>
      </c>
    </row>
    <row r="3458" spans="1:6" x14ac:dyDescent="0.3">
      <c r="A3458" t="s">
        <v>3481</v>
      </c>
      <c r="B3458" s="1">
        <v>46089.397222222222</v>
      </c>
      <c r="C3458" t="s">
        <v>7</v>
      </c>
      <c r="D3458" t="s">
        <v>8</v>
      </c>
      <c r="E3458" t="s">
        <v>31</v>
      </c>
      <c r="F3458" t="s">
        <v>20</v>
      </c>
    </row>
    <row r="3459" spans="1:6" x14ac:dyDescent="0.3">
      <c r="A3459" t="s">
        <v>3482</v>
      </c>
      <c r="B3459" s="1">
        <v>46036.109027777777</v>
      </c>
      <c r="C3459" t="s">
        <v>7</v>
      </c>
      <c r="D3459" t="s">
        <v>22</v>
      </c>
      <c r="E3459" t="s">
        <v>19</v>
      </c>
      <c r="F3459" t="s">
        <v>33</v>
      </c>
    </row>
    <row r="3460" spans="1:6" x14ac:dyDescent="0.3">
      <c r="A3460" t="s">
        <v>3483</v>
      </c>
      <c r="B3460" s="1">
        <v>46091.206944444442</v>
      </c>
      <c r="C3460" t="s">
        <v>26</v>
      </c>
      <c r="D3460" t="s">
        <v>18</v>
      </c>
      <c r="E3460" t="s">
        <v>16</v>
      </c>
      <c r="F3460" t="s">
        <v>10</v>
      </c>
    </row>
    <row r="3461" spans="1:6" x14ac:dyDescent="0.3">
      <c r="A3461" t="s">
        <v>3484</v>
      </c>
      <c r="B3461" s="1">
        <v>46087.51666666667</v>
      </c>
      <c r="C3461" t="s">
        <v>40</v>
      </c>
      <c r="D3461" t="s">
        <v>15</v>
      </c>
      <c r="E3461" t="s">
        <v>16</v>
      </c>
      <c r="F3461" t="s">
        <v>20</v>
      </c>
    </row>
    <row r="3462" spans="1:6" x14ac:dyDescent="0.3">
      <c r="A3462" t="s">
        <v>3485</v>
      </c>
      <c r="B3462" s="1">
        <v>46112.363888888889</v>
      </c>
      <c r="C3462" t="s">
        <v>12</v>
      </c>
      <c r="D3462" t="s">
        <v>15</v>
      </c>
      <c r="E3462" t="s">
        <v>31</v>
      </c>
      <c r="F3462" t="s">
        <v>13</v>
      </c>
    </row>
    <row r="3463" spans="1:6" x14ac:dyDescent="0.3">
      <c r="A3463" t="s">
        <v>3486</v>
      </c>
      <c r="B3463" s="1">
        <v>46102.168055555558</v>
      </c>
      <c r="C3463" t="s">
        <v>7</v>
      </c>
      <c r="D3463" t="s">
        <v>8</v>
      </c>
      <c r="E3463" t="s">
        <v>19</v>
      </c>
      <c r="F3463" t="s">
        <v>53</v>
      </c>
    </row>
    <row r="3464" spans="1:6" x14ac:dyDescent="0.3">
      <c r="A3464" t="s">
        <v>3487</v>
      </c>
      <c r="B3464" s="1">
        <v>46053.449305555558</v>
      </c>
      <c r="C3464" t="s">
        <v>7</v>
      </c>
      <c r="D3464" t="s">
        <v>15</v>
      </c>
      <c r="E3464" t="s">
        <v>19</v>
      </c>
      <c r="F3464" t="s">
        <v>33</v>
      </c>
    </row>
    <row r="3465" spans="1:6" x14ac:dyDescent="0.3">
      <c r="A3465" t="s">
        <v>3488</v>
      </c>
      <c r="B3465" s="1">
        <v>46063.463888888888</v>
      </c>
      <c r="C3465" t="s">
        <v>26</v>
      </c>
      <c r="D3465" t="s">
        <v>22</v>
      </c>
      <c r="E3465" t="s">
        <v>31</v>
      </c>
      <c r="F3465" t="s">
        <v>10</v>
      </c>
    </row>
    <row r="3466" spans="1:6" x14ac:dyDescent="0.3">
      <c r="A3466" t="s">
        <v>3489</v>
      </c>
      <c r="B3466" s="1">
        <v>46060.813194444447</v>
      </c>
      <c r="C3466" t="s">
        <v>26</v>
      </c>
      <c r="D3466" t="s">
        <v>18</v>
      </c>
      <c r="E3466" t="s">
        <v>19</v>
      </c>
      <c r="F3466" t="s">
        <v>20</v>
      </c>
    </row>
    <row r="3467" spans="1:6" x14ac:dyDescent="0.3">
      <c r="A3467" t="s">
        <v>3490</v>
      </c>
      <c r="B3467" s="1">
        <v>46030.792361111111</v>
      </c>
      <c r="C3467" t="s">
        <v>47</v>
      </c>
      <c r="D3467" t="s">
        <v>15</v>
      </c>
      <c r="E3467" t="s">
        <v>9</v>
      </c>
      <c r="F3467" t="s">
        <v>10</v>
      </c>
    </row>
    <row r="3468" spans="1:6" x14ac:dyDescent="0.3">
      <c r="A3468" t="s">
        <v>3491</v>
      </c>
      <c r="B3468" s="1">
        <v>46091.821527777778</v>
      </c>
      <c r="C3468" t="s">
        <v>7</v>
      </c>
      <c r="D3468" t="s">
        <v>15</v>
      </c>
      <c r="E3468" t="s">
        <v>19</v>
      </c>
      <c r="F3468" t="s">
        <v>10</v>
      </c>
    </row>
    <row r="3469" spans="1:6" x14ac:dyDescent="0.3">
      <c r="A3469" t="s">
        <v>3492</v>
      </c>
      <c r="B3469" s="1">
        <v>46105.935416666667</v>
      </c>
      <c r="C3469" t="s">
        <v>7</v>
      </c>
      <c r="D3469" t="s">
        <v>22</v>
      </c>
      <c r="E3469" t="s">
        <v>19</v>
      </c>
      <c r="F3469" t="s">
        <v>20</v>
      </c>
    </row>
    <row r="3470" spans="1:6" x14ac:dyDescent="0.3">
      <c r="A3470" t="s">
        <v>3493</v>
      </c>
      <c r="B3470" s="1">
        <v>46070.088888888888</v>
      </c>
      <c r="C3470" t="s">
        <v>7</v>
      </c>
      <c r="D3470" t="s">
        <v>22</v>
      </c>
      <c r="E3470" t="s">
        <v>19</v>
      </c>
      <c r="F3470" t="s">
        <v>20</v>
      </c>
    </row>
    <row r="3471" spans="1:6" x14ac:dyDescent="0.3">
      <c r="A3471" t="s">
        <v>3494</v>
      </c>
      <c r="B3471" s="1">
        <v>46057.1875</v>
      </c>
      <c r="C3471" t="s">
        <v>35</v>
      </c>
      <c r="D3471" t="s">
        <v>15</v>
      </c>
      <c r="E3471" t="s">
        <v>19</v>
      </c>
      <c r="F3471" t="s">
        <v>10</v>
      </c>
    </row>
    <row r="3472" spans="1:6" x14ac:dyDescent="0.3">
      <c r="A3472" t="s">
        <v>3495</v>
      </c>
      <c r="B3472" s="1">
        <v>46099.590277777781</v>
      </c>
      <c r="C3472" t="s">
        <v>35</v>
      </c>
      <c r="D3472" t="s">
        <v>18</v>
      </c>
      <c r="E3472" t="s">
        <v>31</v>
      </c>
      <c r="F3472" t="s">
        <v>20</v>
      </c>
    </row>
    <row r="3473" spans="1:6" x14ac:dyDescent="0.3">
      <c r="A3473" t="s">
        <v>3496</v>
      </c>
      <c r="B3473" s="1">
        <v>46107.197916666664</v>
      </c>
      <c r="C3473" t="s">
        <v>40</v>
      </c>
      <c r="D3473" t="s">
        <v>15</v>
      </c>
      <c r="E3473" t="s">
        <v>16</v>
      </c>
      <c r="F3473" t="s">
        <v>10</v>
      </c>
    </row>
    <row r="3474" spans="1:6" x14ac:dyDescent="0.3">
      <c r="A3474" t="s">
        <v>3497</v>
      </c>
      <c r="B3474" s="1">
        <v>46038.612500000003</v>
      </c>
      <c r="C3474" t="s">
        <v>26</v>
      </c>
      <c r="D3474" t="s">
        <v>8</v>
      </c>
      <c r="E3474" t="s">
        <v>16</v>
      </c>
      <c r="F3474" t="s">
        <v>20</v>
      </c>
    </row>
    <row r="3475" spans="1:6" x14ac:dyDescent="0.3">
      <c r="A3475" t="s">
        <v>3498</v>
      </c>
      <c r="B3475" s="1">
        <v>46038.241666666669</v>
      </c>
      <c r="C3475" t="s">
        <v>12</v>
      </c>
      <c r="D3475" t="s">
        <v>22</v>
      </c>
      <c r="E3475" t="s">
        <v>31</v>
      </c>
      <c r="F3475" t="s">
        <v>10</v>
      </c>
    </row>
    <row r="3476" spans="1:6" x14ac:dyDescent="0.3">
      <c r="A3476" t="s">
        <v>3499</v>
      </c>
      <c r="B3476" s="1">
        <v>46091.061111111114</v>
      </c>
      <c r="C3476" t="s">
        <v>7</v>
      </c>
      <c r="D3476" t="s">
        <v>22</v>
      </c>
      <c r="E3476" t="s">
        <v>16</v>
      </c>
      <c r="F3476" t="s">
        <v>10</v>
      </c>
    </row>
    <row r="3477" spans="1:6" x14ac:dyDescent="0.3">
      <c r="A3477" t="s">
        <v>3500</v>
      </c>
      <c r="B3477" s="1">
        <v>46080.0625</v>
      </c>
      <c r="C3477" t="s">
        <v>7</v>
      </c>
      <c r="D3477" t="s">
        <v>18</v>
      </c>
      <c r="E3477" t="s">
        <v>16</v>
      </c>
      <c r="F3477" t="s">
        <v>13</v>
      </c>
    </row>
    <row r="3478" spans="1:6" x14ac:dyDescent="0.3">
      <c r="A3478" t="s">
        <v>3501</v>
      </c>
      <c r="B3478" s="1">
        <v>46076.402083333334</v>
      </c>
      <c r="C3478" t="s">
        <v>47</v>
      </c>
      <c r="D3478" t="s">
        <v>18</v>
      </c>
      <c r="E3478" t="s">
        <v>19</v>
      </c>
      <c r="F3478" t="s">
        <v>20</v>
      </c>
    </row>
    <row r="3479" spans="1:6" x14ac:dyDescent="0.3">
      <c r="A3479" t="s">
        <v>3502</v>
      </c>
      <c r="B3479" s="1">
        <v>46052.886805555558</v>
      </c>
      <c r="C3479" t="s">
        <v>26</v>
      </c>
      <c r="D3479" t="s">
        <v>15</v>
      </c>
      <c r="E3479" t="s">
        <v>31</v>
      </c>
      <c r="F3479" t="s">
        <v>13</v>
      </c>
    </row>
    <row r="3480" spans="1:6" x14ac:dyDescent="0.3">
      <c r="A3480" t="s">
        <v>3503</v>
      </c>
      <c r="B3480" s="1">
        <v>46110.277777777781</v>
      </c>
      <c r="C3480" t="s">
        <v>7</v>
      </c>
      <c r="D3480" t="s">
        <v>22</v>
      </c>
      <c r="E3480" t="s">
        <v>19</v>
      </c>
      <c r="F3480" t="s">
        <v>10</v>
      </c>
    </row>
    <row r="3481" spans="1:6" x14ac:dyDescent="0.3">
      <c r="A3481" t="s">
        <v>3504</v>
      </c>
      <c r="B3481" s="1">
        <v>46043.228472222225</v>
      </c>
      <c r="C3481" t="s">
        <v>40</v>
      </c>
      <c r="D3481" t="s">
        <v>18</v>
      </c>
      <c r="E3481" t="s">
        <v>16</v>
      </c>
      <c r="F3481" t="s">
        <v>13</v>
      </c>
    </row>
    <row r="3482" spans="1:6" x14ac:dyDescent="0.3">
      <c r="A3482" t="s">
        <v>3505</v>
      </c>
      <c r="B3482" s="1">
        <v>46024.676388888889</v>
      </c>
      <c r="C3482" t="s">
        <v>26</v>
      </c>
      <c r="D3482" t="s">
        <v>18</v>
      </c>
      <c r="E3482" t="s">
        <v>31</v>
      </c>
      <c r="F3482" t="s">
        <v>10</v>
      </c>
    </row>
    <row r="3483" spans="1:6" x14ac:dyDescent="0.3">
      <c r="A3483" t="s">
        <v>3506</v>
      </c>
      <c r="B3483" s="1">
        <v>46063.287499999999</v>
      </c>
      <c r="C3483" t="s">
        <v>7</v>
      </c>
      <c r="D3483" t="s">
        <v>15</v>
      </c>
      <c r="E3483" t="s">
        <v>19</v>
      </c>
      <c r="F3483" t="s">
        <v>10</v>
      </c>
    </row>
    <row r="3484" spans="1:6" x14ac:dyDescent="0.3">
      <c r="A3484" t="s">
        <v>3507</v>
      </c>
      <c r="B3484" s="1">
        <v>46038.429861111108</v>
      </c>
      <c r="C3484" t="s">
        <v>35</v>
      </c>
      <c r="D3484" t="s">
        <v>18</v>
      </c>
      <c r="E3484" t="s">
        <v>31</v>
      </c>
      <c r="F3484" t="s">
        <v>33</v>
      </c>
    </row>
    <row r="3485" spans="1:6" x14ac:dyDescent="0.3">
      <c r="A3485" t="s">
        <v>3508</v>
      </c>
      <c r="B3485" s="1">
        <v>46038.468055555553</v>
      </c>
      <c r="C3485" t="s">
        <v>7</v>
      </c>
      <c r="D3485" t="s">
        <v>8</v>
      </c>
      <c r="E3485" t="s">
        <v>16</v>
      </c>
      <c r="F3485" t="s">
        <v>13</v>
      </c>
    </row>
    <row r="3486" spans="1:6" x14ac:dyDescent="0.3">
      <c r="A3486" t="s">
        <v>3509</v>
      </c>
      <c r="B3486" s="1">
        <v>46027.450694444444</v>
      </c>
      <c r="C3486" t="s">
        <v>7</v>
      </c>
      <c r="D3486" t="s">
        <v>8</v>
      </c>
      <c r="E3486" t="s">
        <v>19</v>
      </c>
      <c r="F3486" t="s">
        <v>10</v>
      </c>
    </row>
    <row r="3487" spans="1:6" x14ac:dyDescent="0.3">
      <c r="A3487" t="s">
        <v>3510</v>
      </c>
      <c r="B3487" s="1">
        <v>46091.111805555556</v>
      </c>
      <c r="C3487" t="s">
        <v>7</v>
      </c>
      <c r="D3487" t="s">
        <v>8</v>
      </c>
      <c r="E3487" t="s">
        <v>16</v>
      </c>
      <c r="F3487" t="s">
        <v>20</v>
      </c>
    </row>
    <row r="3488" spans="1:6" x14ac:dyDescent="0.3">
      <c r="A3488" t="s">
        <v>3511</v>
      </c>
      <c r="B3488" s="1">
        <v>46095.151388888888</v>
      </c>
      <c r="C3488" t="s">
        <v>40</v>
      </c>
      <c r="D3488" t="s">
        <v>15</v>
      </c>
      <c r="E3488" t="s">
        <v>16</v>
      </c>
      <c r="F3488" t="s">
        <v>10</v>
      </c>
    </row>
    <row r="3489" spans="1:6" x14ac:dyDescent="0.3">
      <c r="A3489" t="s">
        <v>3512</v>
      </c>
      <c r="B3489" s="1">
        <v>46032.088888888888</v>
      </c>
      <c r="C3489" t="s">
        <v>35</v>
      </c>
      <c r="D3489" t="s">
        <v>8</v>
      </c>
      <c r="E3489" t="s">
        <v>19</v>
      </c>
      <c r="F3489" t="s">
        <v>10</v>
      </c>
    </row>
    <row r="3490" spans="1:6" x14ac:dyDescent="0.3">
      <c r="A3490" t="s">
        <v>3513</v>
      </c>
      <c r="B3490" s="1">
        <v>46053.861111111109</v>
      </c>
      <c r="C3490" t="s">
        <v>12</v>
      </c>
      <c r="D3490" t="s">
        <v>22</v>
      </c>
      <c r="E3490" t="s">
        <v>9</v>
      </c>
      <c r="F3490" t="s">
        <v>33</v>
      </c>
    </row>
    <row r="3491" spans="1:6" x14ac:dyDescent="0.3">
      <c r="A3491" t="s">
        <v>3514</v>
      </c>
      <c r="B3491" s="1">
        <v>46063.479861111111</v>
      </c>
      <c r="C3491" t="s">
        <v>7</v>
      </c>
      <c r="D3491" t="s">
        <v>18</v>
      </c>
      <c r="E3491" t="s">
        <v>19</v>
      </c>
      <c r="F3491" t="s">
        <v>10</v>
      </c>
    </row>
    <row r="3492" spans="1:6" x14ac:dyDescent="0.3">
      <c r="A3492" t="s">
        <v>3515</v>
      </c>
      <c r="B3492" s="1">
        <v>46031.292361111111</v>
      </c>
      <c r="C3492" t="s">
        <v>35</v>
      </c>
      <c r="D3492" t="s">
        <v>18</v>
      </c>
      <c r="E3492" t="s">
        <v>19</v>
      </c>
      <c r="F3492" t="s">
        <v>10</v>
      </c>
    </row>
    <row r="3493" spans="1:6" x14ac:dyDescent="0.3">
      <c r="A3493" t="s">
        <v>3516</v>
      </c>
      <c r="B3493" s="1">
        <v>46074.964583333334</v>
      </c>
      <c r="C3493" t="s">
        <v>7</v>
      </c>
      <c r="D3493" t="s">
        <v>18</v>
      </c>
      <c r="E3493" t="s">
        <v>19</v>
      </c>
      <c r="F3493" t="s">
        <v>20</v>
      </c>
    </row>
    <row r="3494" spans="1:6" x14ac:dyDescent="0.3">
      <c r="A3494" t="s">
        <v>3517</v>
      </c>
      <c r="B3494" s="1">
        <v>46066.53402777778</v>
      </c>
      <c r="C3494" t="s">
        <v>7</v>
      </c>
      <c r="D3494" t="s">
        <v>18</v>
      </c>
      <c r="E3494" t="s">
        <v>19</v>
      </c>
      <c r="F3494" t="s">
        <v>10</v>
      </c>
    </row>
    <row r="3495" spans="1:6" x14ac:dyDescent="0.3">
      <c r="A3495" t="s">
        <v>3518</v>
      </c>
      <c r="B3495" s="1">
        <v>46063.125694444447</v>
      </c>
      <c r="C3495" t="s">
        <v>47</v>
      </c>
      <c r="D3495" t="s">
        <v>8</v>
      </c>
      <c r="E3495" t="s">
        <v>31</v>
      </c>
      <c r="F3495" t="s">
        <v>33</v>
      </c>
    </row>
    <row r="3496" spans="1:6" x14ac:dyDescent="0.3">
      <c r="A3496" t="s">
        <v>3519</v>
      </c>
      <c r="B3496" s="1">
        <v>46077.540277777778</v>
      </c>
      <c r="C3496" t="s">
        <v>40</v>
      </c>
      <c r="D3496" t="s">
        <v>8</v>
      </c>
      <c r="E3496" t="s">
        <v>16</v>
      </c>
      <c r="F3496" t="s">
        <v>10</v>
      </c>
    </row>
    <row r="3497" spans="1:6" x14ac:dyDescent="0.3">
      <c r="A3497" t="s">
        <v>3520</v>
      </c>
      <c r="B3497" s="1">
        <v>46040.493750000001</v>
      </c>
      <c r="C3497" t="s">
        <v>12</v>
      </c>
      <c r="D3497" t="s">
        <v>18</v>
      </c>
      <c r="E3497" t="s">
        <v>9</v>
      </c>
      <c r="F3497" t="s">
        <v>13</v>
      </c>
    </row>
    <row r="3498" spans="1:6" x14ac:dyDescent="0.3">
      <c r="A3498" t="s">
        <v>3521</v>
      </c>
      <c r="B3498" s="1">
        <v>46035.804861111108</v>
      </c>
      <c r="C3498" t="s">
        <v>7</v>
      </c>
      <c r="D3498" t="s">
        <v>15</v>
      </c>
      <c r="E3498" t="s">
        <v>19</v>
      </c>
      <c r="F3498" t="s">
        <v>53</v>
      </c>
    </row>
    <row r="3499" spans="1:6" x14ac:dyDescent="0.3">
      <c r="A3499" t="s">
        <v>3522</v>
      </c>
      <c r="B3499" s="1">
        <v>46074.373611111114</v>
      </c>
      <c r="C3499" t="s">
        <v>47</v>
      </c>
      <c r="D3499" t="s">
        <v>15</v>
      </c>
      <c r="E3499" t="s">
        <v>31</v>
      </c>
      <c r="F3499" t="s">
        <v>10</v>
      </c>
    </row>
    <row r="3500" spans="1:6" x14ac:dyDescent="0.3">
      <c r="A3500" t="s">
        <v>3523</v>
      </c>
      <c r="B3500" s="1">
        <v>46097.994444444441</v>
      </c>
      <c r="C3500" t="s">
        <v>40</v>
      </c>
      <c r="D3500" t="s">
        <v>18</v>
      </c>
      <c r="E3500" t="s">
        <v>16</v>
      </c>
      <c r="F3500" t="s">
        <v>20</v>
      </c>
    </row>
    <row r="3501" spans="1:6" x14ac:dyDescent="0.3">
      <c r="A3501" t="s">
        <v>3524</v>
      </c>
      <c r="B3501" s="1">
        <v>46038.376388888886</v>
      </c>
      <c r="C3501" t="s">
        <v>26</v>
      </c>
      <c r="D3501" t="s">
        <v>8</v>
      </c>
      <c r="E3501" t="s">
        <v>31</v>
      </c>
      <c r="F3501" t="s">
        <v>10</v>
      </c>
    </row>
    <row r="3502" spans="1:6" x14ac:dyDescent="0.3">
      <c r="A3502" t="s">
        <v>3525</v>
      </c>
      <c r="B3502" s="1">
        <v>46064.377083333333</v>
      </c>
      <c r="C3502" t="s">
        <v>47</v>
      </c>
      <c r="D3502" t="s">
        <v>22</v>
      </c>
      <c r="E3502" t="s">
        <v>31</v>
      </c>
      <c r="F3502" t="s">
        <v>13</v>
      </c>
    </row>
    <row r="3503" spans="1:6" x14ac:dyDescent="0.3">
      <c r="A3503" t="s">
        <v>3526</v>
      </c>
      <c r="B3503" s="1">
        <v>46110.461111111108</v>
      </c>
      <c r="C3503" t="s">
        <v>47</v>
      </c>
      <c r="D3503" t="s">
        <v>18</v>
      </c>
      <c r="E3503" t="s">
        <v>19</v>
      </c>
      <c r="F3503" t="s">
        <v>20</v>
      </c>
    </row>
    <row r="3504" spans="1:6" x14ac:dyDescent="0.3">
      <c r="A3504" t="s">
        <v>3527</v>
      </c>
      <c r="B3504" s="1">
        <v>46075.550694444442</v>
      </c>
      <c r="C3504" t="s">
        <v>7</v>
      </c>
      <c r="D3504" t="s">
        <v>15</v>
      </c>
      <c r="E3504" t="s">
        <v>19</v>
      </c>
      <c r="F3504" t="s">
        <v>33</v>
      </c>
    </row>
    <row r="3505" spans="1:6" x14ac:dyDescent="0.3">
      <c r="A3505" t="s">
        <v>3528</v>
      </c>
      <c r="B3505" s="1">
        <v>46088.395138888889</v>
      </c>
      <c r="C3505" t="s">
        <v>35</v>
      </c>
      <c r="D3505" t="s">
        <v>18</v>
      </c>
      <c r="E3505" t="s">
        <v>19</v>
      </c>
      <c r="F3505" t="s">
        <v>20</v>
      </c>
    </row>
    <row r="3506" spans="1:6" x14ac:dyDescent="0.3">
      <c r="A3506" t="s">
        <v>3529</v>
      </c>
      <c r="B3506" s="1">
        <v>46075.900694444441</v>
      </c>
      <c r="C3506" t="s">
        <v>7</v>
      </c>
      <c r="D3506" t="s">
        <v>18</v>
      </c>
      <c r="E3506" t="s">
        <v>19</v>
      </c>
      <c r="F3506" t="s">
        <v>13</v>
      </c>
    </row>
    <row r="3507" spans="1:6" x14ac:dyDescent="0.3">
      <c r="A3507" t="s">
        <v>3530</v>
      </c>
      <c r="B3507" s="1">
        <v>46071.96875</v>
      </c>
      <c r="C3507" t="s">
        <v>7</v>
      </c>
      <c r="D3507" t="s">
        <v>22</v>
      </c>
      <c r="E3507" t="s">
        <v>19</v>
      </c>
      <c r="F3507" t="s">
        <v>20</v>
      </c>
    </row>
    <row r="3508" spans="1:6" x14ac:dyDescent="0.3">
      <c r="A3508" t="s">
        <v>3531</v>
      </c>
      <c r="B3508" s="1">
        <v>46078.865972222222</v>
      </c>
      <c r="C3508" t="s">
        <v>7</v>
      </c>
      <c r="D3508" t="s">
        <v>18</v>
      </c>
      <c r="E3508" t="s">
        <v>19</v>
      </c>
      <c r="F3508" t="s">
        <v>13</v>
      </c>
    </row>
    <row r="3509" spans="1:6" x14ac:dyDescent="0.3">
      <c r="A3509" t="s">
        <v>3532</v>
      </c>
      <c r="B3509" s="1">
        <v>46046.821527777778</v>
      </c>
      <c r="C3509" t="s">
        <v>26</v>
      </c>
      <c r="D3509" t="s">
        <v>22</v>
      </c>
      <c r="E3509" t="s">
        <v>31</v>
      </c>
      <c r="F3509" t="s">
        <v>20</v>
      </c>
    </row>
    <row r="3510" spans="1:6" x14ac:dyDescent="0.3">
      <c r="A3510" t="s">
        <v>3533</v>
      </c>
      <c r="B3510" s="1">
        <v>46077.487500000003</v>
      </c>
      <c r="C3510" t="s">
        <v>40</v>
      </c>
      <c r="D3510" t="s">
        <v>18</v>
      </c>
      <c r="E3510" t="s">
        <v>16</v>
      </c>
      <c r="F3510" t="s">
        <v>33</v>
      </c>
    </row>
    <row r="3511" spans="1:6" x14ac:dyDescent="0.3">
      <c r="A3511" t="s">
        <v>3534</v>
      </c>
      <c r="B3511" s="1">
        <v>46063.555555555555</v>
      </c>
      <c r="C3511" t="s">
        <v>7</v>
      </c>
      <c r="D3511" t="s">
        <v>18</v>
      </c>
      <c r="E3511" t="s">
        <v>19</v>
      </c>
      <c r="F3511" t="s">
        <v>10</v>
      </c>
    </row>
    <row r="3512" spans="1:6" x14ac:dyDescent="0.3">
      <c r="A3512" t="s">
        <v>3535</v>
      </c>
      <c r="B3512" s="1">
        <v>46076.214583333334</v>
      </c>
      <c r="C3512" t="s">
        <v>40</v>
      </c>
      <c r="D3512" t="s">
        <v>8</v>
      </c>
      <c r="E3512" t="s">
        <v>16</v>
      </c>
      <c r="F3512" t="s">
        <v>13</v>
      </c>
    </row>
    <row r="3513" spans="1:6" x14ac:dyDescent="0.3">
      <c r="A3513" t="s">
        <v>3536</v>
      </c>
      <c r="B3513" s="1">
        <v>46101.277083333334</v>
      </c>
      <c r="C3513" t="s">
        <v>7</v>
      </c>
      <c r="D3513" t="s">
        <v>22</v>
      </c>
      <c r="E3513" t="s">
        <v>19</v>
      </c>
      <c r="F3513" t="s">
        <v>10</v>
      </c>
    </row>
    <row r="3514" spans="1:6" x14ac:dyDescent="0.3">
      <c r="A3514" t="s">
        <v>3537</v>
      </c>
      <c r="B3514" s="1">
        <v>46100.993055555555</v>
      </c>
      <c r="C3514" t="s">
        <v>40</v>
      </c>
      <c r="D3514" t="s">
        <v>8</v>
      </c>
      <c r="E3514" t="s">
        <v>16</v>
      </c>
      <c r="F3514" t="s">
        <v>13</v>
      </c>
    </row>
    <row r="3515" spans="1:6" x14ac:dyDescent="0.3">
      <c r="A3515" t="s">
        <v>3538</v>
      </c>
      <c r="B3515" s="1">
        <v>46058.227777777778</v>
      </c>
      <c r="C3515" t="s">
        <v>12</v>
      </c>
      <c r="D3515" t="s">
        <v>22</v>
      </c>
      <c r="E3515" t="s">
        <v>31</v>
      </c>
      <c r="F3515" t="s">
        <v>33</v>
      </c>
    </row>
    <row r="3516" spans="1:6" x14ac:dyDescent="0.3">
      <c r="A3516" t="s">
        <v>3539</v>
      </c>
      <c r="B3516" s="1">
        <v>46042.878472222219</v>
      </c>
      <c r="C3516" t="s">
        <v>40</v>
      </c>
      <c r="D3516" t="s">
        <v>8</v>
      </c>
      <c r="E3516" t="s">
        <v>16</v>
      </c>
      <c r="F3516" t="s">
        <v>10</v>
      </c>
    </row>
    <row r="3517" spans="1:6" x14ac:dyDescent="0.3">
      <c r="A3517" t="s">
        <v>3540</v>
      </c>
      <c r="B3517" s="1">
        <v>46043.022222222222</v>
      </c>
      <c r="C3517" t="s">
        <v>7</v>
      </c>
      <c r="D3517" t="s">
        <v>8</v>
      </c>
      <c r="E3517" t="s">
        <v>19</v>
      </c>
      <c r="F3517" t="s">
        <v>33</v>
      </c>
    </row>
    <row r="3518" spans="1:6" x14ac:dyDescent="0.3">
      <c r="A3518" t="s">
        <v>3541</v>
      </c>
      <c r="B3518" s="1">
        <v>46034.476388888892</v>
      </c>
      <c r="C3518" t="s">
        <v>7</v>
      </c>
      <c r="D3518" t="s">
        <v>15</v>
      </c>
      <c r="E3518" t="s">
        <v>19</v>
      </c>
      <c r="F3518" t="s">
        <v>10</v>
      </c>
    </row>
    <row r="3519" spans="1:6" x14ac:dyDescent="0.3">
      <c r="A3519" t="s">
        <v>3542</v>
      </c>
      <c r="B3519" s="1">
        <v>46080.857638888891</v>
      </c>
      <c r="C3519" t="s">
        <v>7</v>
      </c>
      <c r="D3519" t="s">
        <v>15</v>
      </c>
      <c r="E3519" t="s">
        <v>31</v>
      </c>
      <c r="F3519" t="s">
        <v>33</v>
      </c>
    </row>
    <row r="3520" spans="1:6" x14ac:dyDescent="0.3">
      <c r="A3520" t="s">
        <v>3543</v>
      </c>
      <c r="B3520" s="1">
        <v>46050.254166666666</v>
      </c>
      <c r="C3520" t="s">
        <v>26</v>
      </c>
      <c r="D3520" t="s">
        <v>22</v>
      </c>
      <c r="E3520" t="s">
        <v>19</v>
      </c>
      <c r="F3520" t="s">
        <v>10</v>
      </c>
    </row>
    <row r="3521" spans="1:6" x14ac:dyDescent="0.3">
      <c r="A3521" t="s">
        <v>3544</v>
      </c>
      <c r="B3521" s="1">
        <v>46095.912499999999</v>
      </c>
      <c r="C3521" t="s">
        <v>7</v>
      </c>
      <c r="D3521" t="s">
        <v>18</v>
      </c>
      <c r="E3521" t="s">
        <v>19</v>
      </c>
      <c r="F3521" t="s">
        <v>33</v>
      </c>
    </row>
    <row r="3522" spans="1:6" x14ac:dyDescent="0.3">
      <c r="A3522" t="s">
        <v>3545</v>
      </c>
      <c r="B3522" s="1">
        <v>46023.038888888892</v>
      </c>
      <c r="C3522" t="s">
        <v>26</v>
      </c>
      <c r="D3522" t="s">
        <v>18</v>
      </c>
      <c r="E3522" t="s">
        <v>19</v>
      </c>
      <c r="F3522" t="s">
        <v>13</v>
      </c>
    </row>
    <row r="3523" spans="1:6" x14ac:dyDescent="0.3">
      <c r="A3523" t="s">
        <v>3546</v>
      </c>
      <c r="B3523" s="1">
        <v>46057.3125</v>
      </c>
      <c r="C3523" t="s">
        <v>7</v>
      </c>
      <c r="D3523" t="s">
        <v>15</v>
      </c>
      <c r="E3523" t="s">
        <v>19</v>
      </c>
      <c r="F3523" t="s">
        <v>10</v>
      </c>
    </row>
    <row r="3524" spans="1:6" x14ac:dyDescent="0.3">
      <c r="A3524" t="s">
        <v>3547</v>
      </c>
      <c r="B3524" s="1">
        <v>46070.103472222225</v>
      </c>
      <c r="C3524" t="s">
        <v>7</v>
      </c>
      <c r="D3524" t="s">
        <v>22</v>
      </c>
      <c r="E3524" t="s">
        <v>19</v>
      </c>
      <c r="F3524" t="s">
        <v>20</v>
      </c>
    </row>
    <row r="3525" spans="1:6" x14ac:dyDescent="0.3">
      <c r="A3525" t="s">
        <v>3548</v>
      </c>
      <c r="B3525" s="1">
        <v>46025.979861111111</v>
      </c>
      <c r="C3525" t="s">
        <v>7</v>
      </c>
      <c r="D3525" t="s">
        <v>18</v>
      </c>
      <c r="E3525" t="s">
        <v>19</v>
      </c>
      <c r="F3525" t="s">
        <v>10</v>
      </c>
    </row>
    <row r="3526" spans="1:6" x14ac:dyDescent="0.3">
      <c r="A3526" t="s">
        <v>3549</v>
      </c>
      <c r="B3526" s="1">
        <v>46051.994444444441</v>
      </c>
      <c r="C3526" t="s">
        <v>7</v>
      </c>
      <c r="D3526" t="s">
        <v>15</v>
      </c>
      <c r="E3526" t="s">
        <v>19</v>
      </c>
      <c r="F3526" t="s">
        <v>13</v>
      </c>
    </row>
    <row r="3527" spans="1:6" x14ac:dyDescent="0.3">
      <c r="A3527" t="s">
        <v>3550</v>
      </c>
      <c r="B3527" s="1">
        <v>46105.061805555553</v>
      </c>
      <c r="C3527" t="s">
        <v>35</v>
      </c>
      <c r="D3527" t="s">
        <v>15</v>
      </c>
      <c r="E3527" t="s">
        <v>19</v>
      </c>
      <c r="F3527" t="s">
        <v>10</v>
      </c>
    </row>
    <row r="3528" spans="1:6" x14ac:dyDescent="0.3">
      <c r="A3528" t="s">
        <v>3551</v>
      </c>
      <c r="B3528" s="1">
        <v>46046.932638888888</v>
      </c>
      <c r="C3528" t="s">
        <v>26</v>
      </c>
      <c r="D3528" t="s">
        <v>8</v>
      </c>
      <c r="E3528" t="s">
        <v>31</v>
      </c>
      <c r="F3528" t="s">
        <v>10</v>
      </c>
    </row>
    <row r="3529" spans="1:6" x14ac:dyDescent="0.3">
      <c r="A3529" t="s">
        <v>3552</v>
      </c>
      <c r="B3529" s="1">
        <v>46083.652083333334</v>
      </c>
      <c r="C3529" t="s">
        <v>7</v>
      </c>
      <c r="D3529" t="s">
        <v>8</v>
      </c>
      <c r="E3529" t="s">
        <v>16</v>
      </c>
      <c r="F3529" t="s">
        <v>10</v>
      </c>
    </row>
    <row r="3530" spans="1:6" x14ac:dyDescent="0.3">
      <c r="A3530" t="s">
        <v>3553</v>
      </c>
      <c r="B3530" s="1">
        <v>46082.892361111109</v>
      </c>
      <c r="C3530" t="s">
        <v>35</v>
      </c>
      <c r="D3530" t="s">
        <v>8</v>
      </c>
      <c r="E3530" t="s">
        <v>9</v>
      </c>
      <c r="F3530" t="s">
        <v>13</v>
      </c>
    </row>
    <row r="3531" spans="1:6" x14ac:dyDescent="0.3">
      <c r="A3531" t="s">
        <v>3554</v>
      </c>
      <c r="B3531" s="1">
        <v>46054.307638888888</v>
      </c>
      <c r="C3531" t="s">
        <v>40</v>
      </c>
      <c r="D3531" t="s">
        <v>15</v>
      </c>
      <c r="E3531" t="s">
        <v>16</v>
      </c>
      <c r="F3531" t="s">
        <v>33</v>
      </c>
    </row>
    <row r="3532" spans="1:6" x14ac:dyDescent="0.3">
      <c r="A3532" t="s">
        <v>3555</v>
      </c>
      <c r="B3532" s="1">
        <v>46062.522222222222</v>
      </c>
      <c r="C3532" t="s">
        <v>7</v>
      </c>
      <c r="D3532" t="s">
        <v>18</v>
      </c>
      <c r="E3532" t="s">
        <v>19</v>
      </c>
      <c r="F3532" t="s">
        <v>13</v>
      </c>
    </row>
    <row r="3533" spans="1:6" x14ac:dyDescent="0.3">
      <c r="A3533" t="s">
        <v>3556</v>
      </c>
      <c r="B3533" s="1">
        <v>46104.254166666666</v>
      </c>
      <c r="C3533" t="s">
        <v>7</v>
      </c>
      <c r="D3533" t="s">
        <v>15</v>
      </c>
      <c r="E3533" t="s">
        <v>19</v>
      </c>
      <c r="F3533" t="s">
        <v>33</v>
      </c>
    </row>
    <row r="3534" spans="1:6" x14ac:dyDescent="0.3">
      <c r="A3534" t="s">
        <v>3557</v>
      </c>
      <c r="B3534" s="1">
        <v>46029.147222222222</v>
      </c>
      <c r="C3534" t="s">
        <v>47</v>
      </c>
      <c r="D3534" t="s">
        <v>8</v>
      </c>
      <c r="E3534" t="s">
        <v>19</v>
      </c>
      <c r="F3534" t="s">
        <v>20</v>
      </c>
    </row>
    <row r="3535" spans="1:6" x14ac:dyDescent="0.3">
      <c r="A3535" t="s">
        <v>3558</v>
      </c>
      <c r="B3535" s="1">
        <v>46103.239583333336</v>
      </c>
      <c r="C3535" t="s">
        <v>26</v>
      </c>
      <c r="D3535" t="s">
        <v>22</v>
      </c>
      <c r="E3535" t="s">
        <v>16</v>
      </c>
      <c r="F3535" t="s">
        <v>10</v>
      </c>
    </row>
    <row r="3536" spans="1:6" x14ac:dyDescent="0.3">
      <c r="A3536" t="s">
        <v>3559</v>
      </c>
      <c r="B3536" s="1">
        <v>46088.093055555553</v>
      </c>
      <c r="C3536" t="s">
        <v>7</v>
      </c>
      <c r="D3536" t="s">
        <v>8</v>
      </c>
      <c r="E3536" t="s">
        <v>19</v>
      </c>
      <c r="F3536" t="s">
        <v>10</v>
      </c>
    </row>
    <row r="3537" spans="1:6" x14ac:dyDescent="0.3">
      <c r="A3537" t="s">
        <v>3560</v>
      </c>
      <c r="B3537" s="1">
        <v>46063.547222222223</v>
      </c>
      <c r="C3537" t="s">
        <v>40</v>
      </c>
      <c r="D3537" t="s">
        <v>18</v>
      </c>
      <c r="E3537" t="s">
        <v>16</v>
      </c>
      <c r="F3537" t="s">
        <v>20</v>
      </c>
    </row>
    <row r="3538" spans="1:6" x14ac:dyDescent="0.3">
      <c r="A3538" t="s">
        <v>3561</v>
      </c>
      <c r="B3538" s="1">
        <v>46074.442361111112</v>
      </c>
      <c r="C3538" t="s">
        <v>7</v>
      </c>
      <c r="D3538" t="s">
        <v>8</v>
      </c>
      <c r="E3538" t="s">
        <v>19</v>
      </c>
      <c r="F3538" t="s">
        <v>20</v>
      </c>
    </row>
    <row r="3539" spans="1:6" x14ac:dyDescent="0.3">
      <c r="A3539" t="s">
        <v>3562</v>
      </c>
      <c r="B3539" s="1">
        <v>46097.85</v>
      </c>
      <c r="C3539" t="s">
        <v>7</v>
      </c>
      <c r="D3539" t="s">
        <v>22</v>
      </c>
      <c r="E3539" t="s">
        <v>19</v>
      </c>
      <c r="F3539" t="s">
        <v>13</v>
      </c>
    </row>
    <row r="3540" spans="1:6" x14ac:dyDescent="0.3">
      <c r="A3540" t="s">
        <v>3563</v>
      </c>
      <c r="B3540" s="1">
        <v>46062.993055555555</v>
      </c>
      <c r="C3540" t="s">
        <v>7</v>
      </c>
      <c r="D3540" t="s">
        <v>22</v>
      </c>
      <c r="E3540" t="s">
        <v>19</v>
      </c>
      <c r="F3540" t="s">
        <v>20</v>
      </c>
    </row>
    <row r="3541" spans="1:6" x14ac:dyDescent="0.3">
      <c r="A3541" t="s">
        <v>3564</v>
      </c>
      <c r="B3541" s="1">
        <v>46048.910416666666</v>
      </c>
      <c r="C3541" t="s">
        <v>35</v>
      </c>
      <c r="D3541" t="s">
        <v>18</v>
      </c>
      <c r="E3541" t="s">
        <v>19</v>
      </c>
      <c r="F3541" t="s">
        <v>33</v>
      </c>
    </row>
    <row r="3542" spans="1:6" x14ac:dyDescent="0.3">
      <c r="A3542" t="s">
        <v>3565</v>
      </c>
      <c r="B3542" s="1">
        <v>46071.195833333331</v>
      </c>
      <c r="C3542" t="s">
        <v>7</v>
      </c>
      <c r="D3542" t="s">
        <v>15</v>
      </c>
      <c r="E3542" t="s">
        <v>19</v>
      </c>
      <c r="F3542" t="s">
        <v>10</v>
      </c>
    </row>
    <row r="3543" spans="1:6" x14ac:dyDescent="0.3">
      <c r="A3543" t="s">
        <v>3566</v>
      </c>
      <c r="B3543" s="1">
        <v>46025.868055555555</v>
      </c>
      <c r="C3543" t="s">
        <v>12</v>
      </c>
      <c r="D3543" t="s">
        <v>22</v>
      </c>
      <c r="E3543" t="s">
        <v>9</v>
      </c>
      <c r="F3543" t="s">
        <v>10</v>
      </c>
    </row>
    <row r="3544" spans="1:6" x14ac:dyDescent="0.3">
      <c r="A3544" t="s">
        <v>3567</v>
      </c>
      <c r="B3544" s="1">
        <v>46052.573611111111</v>
      </c>
      <c r="C3544" t="s">
        <v>7</v>
      </c>
      <c r="D3544" t="s">
        <v>18</v>
      </c>
      <c r="E3544" t="s">
        <v>9</v>
      </c>
      <c r="F3544" t="s">
        <v>10</v>
      </c>
    </row>
    <row r="3545" spans="1:6" x14ac:dyDescent="0.3">
      <c r="A3545" t="s">
        <v>3568</v>
      </c>
      <c r="B3545" s="1">
        <v>46099.618750000001</v>
      </c>
      <c r="C3545" t="s">
        <v>47</v>
      </c>
      <c r="D3545" t="s">
        <v>22</v>
      </c>
      <c r="E3545" t="s">
        <v>9</v>
      </c>
      <c r="F3545" t="s">
        <v>13</v>
      </c>
    </row>
    <row r="3546" spans="1:6" x14ac:dyDescent="0.3">
      <c r="A3546" t="s">
        <v>3569</v>
      </c>
      <c r="B3546" s="1">
        <v>46104.807638888888</v>
      </c>
      <c r="C3546" t="s">
        <v>26</v>
      </c>
      <c r="D3546" t="s">
        <v>22</v>
      </c>
      <c r="E3546" t="s">
        <v>9</v>
      </c>
      <c r="F3546" t="s">
        <v>53</v>
      </c>
    </row>
    <row r="3547" spans="1:6" x14ac:dyDescent="0.3">
      <c r="A3547" t="s">
        <v>3570</v>
      </c>
      <c r="B3547" s="1">
        <v>46054.306944444441</v>
      </c>
      <c r="C3547" t="s">
        <v>26</v>
      </c>
      <c r="D3547" t="s">
        <v>22</v>
      </c>
      <c r="E3547" t="s">
        <v>16</v>
      </c>
      <c r="F3547" t="s">
        <v>20</v>
      </c>
    </row>
    <row r="3548" spans="1:6" x14ac:dyDescent="0.3">
      <c r="A3548" t="s">
        <v>3571</v>
      </c>
      <c r="B3548" s="1">
        <v>46109.165277777778</v>
      </c>
      <c r="C3548" t="s">
        <v>26</v>
      </c>
      <c r="D3548" t="s">
        <v>8</v>
      </c>
      <c r="E3548" t="s">
        <v>16</v>
      </c>
      <c r="F3548" t="s">
        <v>20</v>
      </c>
    </row>
    <row r="3549" spans="1:6" x14ac:dyDescent="0.3">
      <c r="A3549" t="s">
        <v>3572</v>
      </c>
      <c r="B3549" s="1">
        <v>46079.390972222223</v>
      </c>
      <c r="C3549" t="s">
        <v>7</v>
      </c>
      <c r="D3549" t="s">
        <v>8</v>
      </c>
      <c r="E3549" t="s">
        <v>19</v>
      </c>
      <c r="F3549" t="s">
        <v>10</v>
      </c>
    </row>
    <row r="3550" spans="1:6" x14ac:dyDescent="0.3">
      <c r="A3550" t="s">
        <v>3573</v>
      </c>
      <c r="B3550" s="1">
        <v>46089.009722222225</v>
      </c>
      <c r="C3550" t="s">
        <v>40</v>
      </c>
      <c r="D3550" t="s">
        <v>22</v>
      </c>
      <c r="E3550" t="s">
        <v>16</v>
      </c>
      <c r="F3550" t="s">
        <v>10</v>
      </c>
    </row>
    <row r="3551" spans="1:6" x14ac:dyDescent="0.3">
      <c r="A3551" t="s">
        <v>3574</v>
      </c>
      <c r="B3551" s="1">
        <v>46102.613194444442</v>
      </c>
      <c r="C3551" t="s">
        <v>26</v>
      </c>
      <c r="D3551" t="s">
        <v>22</v>
      </c>
      <c r="E3551" t="s">
        <v>31</v>
      </c>
      <c r="F3551" t="s">
        <v>20</v>
      </c>
    </row>
    <row r="3552" spans="1:6" x14ac:dyDescent="0.3">
      <c r="A3552" t="s">
        <v>3575</v>
      </c>
      <c r="B3552" s="1">
        <v>46059.948611111111</v>
      </c>
      <c r="C3552" t="s">
        <v>35</v>
      </c>
      <c r="D3552" t="s">
        <v>15</v>
      </c>
      <c r="E3552" t="s">
        <v>9</v>
      </c>
      <c r="F3552" t="s">
        <v>20</v>
      </c>
    </row>
    <row r="3553" spans="1:6" x14ac:dyDescent="0.3">
      <c r="A3553" t="s">
        <v>3576</v>
      </c>
      <c r="B3553" s="1">
        <v>46085.513888888891</v>
      </c>
      <c r="C3553" t="s">
        <v>7</v>
      </c>
      <c r="D3553" t="s">
        <v>8</v>
      </c>
      <c r="E3553" t="s">
        <v>19</v>
      </c>
      <c r="F3553" t="s">
        <v>20</v>
      </c>
    </row>
    <row r="3554" spans="1:6" x14ac:dyDescent="0.3">
      <c r="A3554" t="s">
        <v>3577</v>
      </c>
      <c r="B3554" s="1">
        <v>46106.3125</v>
      </c>
      <c r="C3554" t="s">
        <v>7</v>
      </c>
      <c r="D3554" t="s">
        <v>8</v>
      </c>
      <c r="E3554" t="s">
        <v>19</v>
      </c>
      <c r="F3554" t="s">
        <v>10</v>
      </c>
    </row>
    <row r="3555" spans="1:6" x14ac:dyDescent="0.3">
      <c r="A3555" t="s">
        <v>3578</v>
      </c>
      <c r="B3555" s="1">
        <v>46102.182638888888</v>
      </c>
      <c r="C3555" t="s">
        <v>7</v>
      </c>
      <c r="D3555" t="s">
        <v>22</v>
      </c>
      <c r="E3555" t="s">
        <v>19</v>
      </c>
      <c r="F3555" t="s">
        <v>20</v>
      </c>
    </row>
    <row r="3556" spans="1:6" x14ac:dyDescent="0.3">
      <c r="A3556" t="s">
        <v>3579</v>
      </c>
      <c r="B3556" s="1">
        <v>46051.247916666667</v>
      </c>
      <c r="C3556" t="s">
        <v>47</v>
      </c>
      <c r="D3556" t="s">
        <v>15</v>
      </c>
      <c r="E3556" t="s">
        <v>31</v>
      </c>
      <c r="F3556" t="s">
        <v>33</v>
      </c>
    </row>
    <row r="3557" spans="1:6" x14ac:dyDescent="0.3">
      <c r="A3557" t="s">
        <v>3580</v>
      </c>
      <c r="B3557" s="1">
        <v>46062.586805555555</v>
      </c>
      <c r="C3557" t="s">
        <v>7</v>
      </c>
      <c r="D3557" t="s">
        <v>15</v>
      </c>
      <c r="E3557" t="s">
        <v>19</v>
      </c>
      <c r="F3557" t="s">
        <v>20</v>
      </c>
    </row>
    <row r="3558" spans="1:6" x14ac:dyDescent="0.3">
      <c r="A3558" t="s">
        <v>3581</v>
      </c>
      <c r="B3558" s="1">
        <v>46109.978472222225</v>
      </c>
      <c r="C3558" t="s">
        <v>7</v>
      </c>
      <c r="D3558" t="s">
        <v>18</v>
      </c>
      <c r="E3558" t="s">
        <v>19</v>
      </c>
      <c r="F3558" t="s">
        <v>10</v>
      </c>
    </row>
    <row r="3559" spans="1:6" x14ac:dyDescent="0.3">
      <c r="A3559" t="s">
        <v>3582</v>
      </c>
      <c r="B3559" s="1">
        <v>46035.237500000003</v>
      </c>
      <c r="C3559" t="s">
        <v>7</v>
      </c>
      <c r="D3559" t="s">
        <v>15</v>
      </c>
      <c r="E3559" t="s">
        <v>19</v>
      </c>
      <c r="F3559" t="s">
        <v>20</v>
      </c>
    </row>
    <row r="3560" spans="1:6" x14ac:dyDescent="0.3">
      <c r="A3560" t="s">
        <v>3583</v>
      </c>
      <c r="B3560" s="1">
        <v>46036.672222222223</v>
      </c>
      <c r="C3560" t="s">
        <v>12</v>
      </c>
      <c r="D3560" t="s">
        <v>8</v>
      </c>
      <c r="E3560" t="s">
        <v>19</v>
      </c>
      <c r="F3560" t="s">
        <v>10</v>
      </c>
    </row>
    <row r="3561" spans="1:6" x14ac:dyDescent="0.3">
      <c r="A3561" t="s">
        <v>3584</v>
      </c>
      <c r="B3561" s="1">
        <v>46090.554166666669</v>
      </c>
      <c r="C3561" t="s">
        <v>12</v>
      </c>
      <c r="D3561" t="s">
        <v>22</v>
      </c>
      <c r="E3561" t="s">
        <v>19</v>
      </c>
      <c r="F3561" t="s">
        <v>10</v>
      </c>
    </row>
    <row r="3562" spans="1:6" x14ac:dyDescent="0.3">
      <c r="A3562" t="s">
        <v>3585</v>
      </c>
      <c r="B3562" s="1">
        <v>46051.717361111114</v>
      </c>
      <c r="C3562" t="s">
        <v>35</v>
      </c>
      <c r="D3562" t="s">
        <v>15</v>
      </c>
      <c r="E3562" t="s">
        <v>31</v>
      </c>
      <c r="F3562" t="s">
        <v>13</v>
      </c>
    </row>
    <row r="3563" spans="1:6" x14ac:dyDescent="0.3">
      <c r="A3563" t="s">
        <v>3586</v>
      </c>
      <c r="B3563" s="1">
        <v>46056.393750000003</v>
      </c>
      <c r="C3563" t="s">
        <v>7</v>
      </c>
      <c r="D3563" t="s">
        <v>18</v>
      </c>
      <c r="E3563" t="s">
        <v>19</v>
      </c>
      <c r="F3563" t="s">
        <v>10</v>
      </c>
    </row>
    <row r="3564" spans="1:6" x14ac:dyDescent="0.3">
      <c r="A3564" t="s">
        <v>3587</v>
      </c>
      <c r="B3564" s="1">
        <v>46113.998611111114</v>
      </c>
      <c r="C3564" t="s">
        <v>7</v>
      </c>
      <c r="D3564" t="s">
        <v>22</v>
      </c>
      <c r="E3564" t="s">
        <v>31</v>
      </c>
      <c r="F3564" t="s">
        <v>20</v>
      </c>
    </row>
    <row r="3565" spans="1:6" x14ac:dyDescent="0.3">
      <c r="A3565" t="s">
        <v>3588</v>
      </c>
      <c r="B3565" s="1">
        <v>46040.305555555555</v>
      </c>
      <c r="C3565" t="s">
        <v>7</v>
      </c>
      <c r="D3565" t="s">
        <v>8</v>
      </c>
      <c r="E3565" t="s">
        <v>19</v>
      </c>
      <c r="F3565" t="s">
        <v>10</v>
      </c>
    </row>
    <row r="3566" spans="1:6" x14ac:dyDescent="0.3">
      <c r="A3566" t="s">
        <v>3589</v>
      </c>
      <c r="B3566" s="1">
        <v>46081.359027777777</v>
      </c>
      <c r="C3566" t="s">
        <v>7</v>
      </c>
      <c r="D3566" t="s">
        <v>22</v>
      </c>
      <c r="E3566" t="s">
        <v>19</v>
      </c>
      <c r="F3566" t="s">
        <v>10</v>
      </c>
    </row>
    <row r="3567" spans="1:6" x14ac:dyDescent="0.3">
      <c r="A3567" t="s">
        <v>3590</v>
      </c>
      <c r="B3567" s="1">
        <v>46089.15347222222</v>
      </c>
      <c r="C3567" t="s">
        <v>12</v>
      </c>
      <c r="D3567" t="s">
        <v>8</v>
      </c>
      <c r="E3567" t="s">
        <v>31</v>
      </c>
      <c r="F3567" t="s">
        <v>33</v>
      </c>
    </row>
    <row r="3568" spans="1:6" x14ac:dyDescent="0.3">
      <c r="A3568" t="s">
        <v>3591</v>
      </c>
      <c r="B3568" s="1">
        <v>46102.279861111114</v>
      </c>
      <c r="C3568" t="s">
        <v>12</v>
      </c>
      <c r="D3568" t="s">
        <v>8</v>
      </c>
      <c r="E3568" t="s">
        <v>16</v>
      </c>
      <c r="F3568" t="s">
        <v>10</v>
      </c>
    </row>
    <row r="3569" spans="1:6" x14ac:dyDescent="0.3">
      <c r="A3569" t="s">
        <v>3592</v>
      </c>
      <c r="B3569" s="1">
        <v>46045.647222222222</v>
      </c>
      <c r="C3569" t="s">
        <v>7</v>
      </c>
      <c r="D3569" t="s">
        <v>8</v>
      </c>
      <c r="E3569" t="s">
        <v>19</v>
      </c>
      <c r="F3569" t="s">
        <v>20</v>
      </c>
    </row>
    <row r="3570" spans="1:6" x14ac:dyDescent="0.3">
      <c r="A3570" t="s">
        <v>3593</v>
      </c>
      <c r="B3570" s="1">
        <v>46068.310416666667</v>
      </c>
      <c r="C3570" t="s">
        <v>26</v>
      </c>
      <c r="D3570" t="s">
        <v>15</v>
      </c>
      <c r="E3570" t="s">
        <v>19</v>
      </c>
      <c r="F3570" t="s">
        <v>13</v>
      </c>
    </row>
    <row r="3571" spans="1:6" x14ac:dyDescent="0.3">
      <c r="A3571" t="s">
        <v>3594</v>
      </c>
      <c r="B3571" s="1">
        <v>46076.663888888892</v>
      </c>
      <c r="C3571" t="s">
        <v>40</v>
      </c>
      <c r="D3571" t="s">
        <v>8</v>
      </c>
      <c r="E3571" t="s">
        <v>16</v>
      </c>
      <c r="F3571" t="s">
        <v>20</v>
      </c>
    </row>
    <row r="3572" spans="1:6" x14ac:dyDescent="0.3">
      <c r="A3572" t="s">
        <v>3595</v>
      </c>
      <c r="B3572" s="1">
        <v>46073.614583333336</v>
      </c>
      <c r="C3572" t="s">
        <v>7</v>
      </c>
      <c r="D3572" t="s">
        <v>15</v>
      </c>
      <c r="E3572" t="s">
        <v>19</v>
      </c>
      <c r="F3572" t="s">
        <v>10</v>
      </c>
    </row>
    <row r="3573" spans="1:6" x14ac:dyDescent="0.3">
      <c r="A3573" t="s">
        <v>3596</v>
      </c>
      <c r="B3573" s="1">
        <v>46100.384722222225</v>
      </c>
      <c r="C3573" t="s">
        <v>47</v>
      </c>
      <c r="D3573" t="s">
        <v>15</v>
      </c>
      <c r="E3573" t="s">
        <v>19</v>
      </c>
      <c r="F3573" t="s">
        <v>10</v>
      </c>
    </row>
    <row r="3574" spans="1:6" x14ac:dyDescent="0.3">
      <c r="A3574" t="s">
        <v>3597</v>
      </c>
      <c r="B3574" s="1">
        <v>46059.013194444444</v>
      </c>
      <c r="C3574" t="s">
        <v>47</v>
      </c>
      <c r="D3574" t="s">
        <v>22</v>
      </c>
      <c r="E3574" t="s">
        <v>19</v>
      </c>
      <c r="F3574" t="s">
        <v>10</v>
      </c>
    </row>
    <row r="3575" spans="1:6" x14ac:dyDescent="0.3">
      <c r="A3575" t="s">
        <v>3598</v>
      </c>
      <c r="B3575" s="1">
        <v>46072.411805555559</v>
      </c>
      <c r="C3575" t="s">
        <v>35</v>
      </c>
      <c r="D3575" t="s">
        <v>15</v>
      </c>
      <c r="E3575" t="s">
        <v>16</v>
      </c>
      <c r="F3575" t="s">
        <v>20</v>
      </c>
    </row>
    <row r="3576" spans="1:6" x14ac:dyDescent="0.3">
      <c r="A3576" t="s">
        <v>3599</v>
      </c>
      <c r="B3576" s="1">
        <v>46077.370833333334</v>
      </c>
      <c r="C3576" t="s">
        <v>7</v>
      </c>
      <c r="D3576" t="s">
        <v>15</v>
      </c>
      <c r="E3576" t="s">
        <v>19</v>
      </c>
      <c r="F3576" t="s">
        <v>10</v>
      </c>
    </row>
    <row r="3577" spans="1:6" x14ac:dyDescent="0.3">
      <c r="A3577" t="s">
        <v>3600</v>
      </c>
      <c r="B3577" s="1">
        <v>46071.751388888886</v>
      </c>
      <c r="C3577" t="s">
        <v>40</v>
      </c>
      <c r="D3577" t="s">
        <v>8</v>
      </c>
      <c r="E3577" t="s">
        <v>16</v>
      </c>
      <c r="F3577" t="s">
        <v>20</v>
      </c>
    </row>
    <row r="3578" spans="1:6" x14ac:dyDescent="0.3">
      <c r="A3578" t="s">
        <v>3601</v>
      </c>
      <c r="B3578" s="1">
        <v>46089.85</v>
      </c>
      <c r="C3578" t="s">
        <v>7</v>
      </c>
      <c r="D3578" t="s">
        <v>22</v>
      </c>
      <c r="E3578" t="s">
        <v>19</v>
      </c>
      <c r="F3578" t="s">
        <v>20</v>
      </c>
    </row>
    <row r="3579" spans="1:6" x14ac:dyDescent="0.3">
      <c r="A3579" t="s">
        <v>3602</v>
      </c>
      <c r="B3579" s="1">
        <v>46079.066666666666</v>
      </c>
      <c r="C3579" t="s">
        <v>7</v>
      </c>
      <c r="D3579" t="s">
        <v>15</v>
      </c>
      <c r="E3579" t="s">
        <v>19</v>
      </c>
      <c r="F3579" t="s">
        <v>20</v>
      </c>
    </row>
    <row r="3580" spans="1:6" x14ac:dyDescent="0.3">
      <c r="A3580" t="s">
        <v>3603</v>
      </c>
      <c r="B3580" s="1">
        <v>46103.423611111109</v>
      </c>
      <c r="C3580" t="s">
        <v>7</v>
      </c>
      <c r="D3580" t="s">
        <v>15</v>
      </c>
      <c r="E3580" t="s">
        <v>19</v>
      </c>
      <c r="F3580" t="s">
        <v>20</v>
      </c>
    </row>
    <row r="3581" spans="1:6" x14ac:dyDescent="0.3">
      <c r="A3581" t="s">
        <v>3604</v>
      </c>
      <c r="B3581" s="1">
        <v>46104.830555555556</v>
      </c>
      <c r="C3581" t="s">
        <v>12</v>
      </c>
      <c r="D3581" t="s">
        <v>22</v>
      </c>
      <c r="E3581" t="s">
        <v>19</v>
      </c>
      <c r="F3581" t="s">
        <v>33</v>
      </c>
    </row>
    <row r="3582" spans="1:6" x14ac:dyDescent="0.3">
      <c r="A3582" t="s">
        <v>3605</v>
      </c>
      <c r="B3582" s="1">
        <v>46099.002083333333</v>
      </c>
      <c r="C3582" t="s">
        <v>40</v>
      </c>
      <c r="D3582" t="s">
        <v>15</v>
      </c>
      <c r="E3582" t="s">
        <v>16</v>
      </c>
      <c r="F3582" t="s">
        <v>10</v>
      </c>
    </row>
    <row r="3583" spans="1:6" x14ac:dyDescent="0.3">
      <c r="A3583" t="s">
        <v>3606</v>
      </c>
      <c r="B3583" s="1">
        <v>46042.663194444445</v>
      </c>
      <c r="C3583" t="s">
        <v>7</v>
      </c>
      <c r="D3583" t="s">
        <v>15</v>
      </c>
      <c r="E3583" t="s">
        <v>19</v>
      </c>
      <c r="F3583" t="s">
        <v>10</v>
      </c>
    </row>
    <row r="3584" spans="1:6" x14ac:dyDescent="0.3">
      <c r="A3584" t="s">
        <v>3607</v>
      </c>
      <c r="B3584" s="1">
        <v>46100.901388888888</v>
      </c>
      <c r="C3584" t="s">
        <v>26</v>
      </c>
      <c r="D3584" t="s">
        <v>15</v>
      </c>
      <c r="E3584" t="s">
        <v>19</v>
      </c>
      <c r="F3584" t="s">
        <v>10</v>
      </c>
    </row>
    <row r="3585" spans="1:6" x14ac:dyDescent="0.3">
      <c r="A3585" t="s">
        <v>3608</v>
      </c>
      <c r="B3585" s="1">
        <v>46055.634722222225</v>
      </c>
      <c r="C3585" t="s">
        <v>7</v>
      </c>
      <c r="D3585" t="s">
        <v>15</v>
      </c>
      <c r="E3585" t="s">
        <v>31</v>
      </c>
      <c r="F3585" t="s">
        <v>20</v>
      </c>
    </row>
    <row r="3586" spans="1:6" x14ac:dyDescent="0.3">
      <c r="A3586" t="s">
        <v>3609</v>
      </c>
      <c r="B3586" s="1">
        <v>46065.561805555553</v>
      </c>
      <c r="C3586" t="s">
        <v>7</v>
      </c>
      <c r="D3586" t="s">
        <v>8</v>
      </c>
      <c r="E3586" t="s">
        <v>19</v>
      </c>
      <c r="F3586" t="s">
        <v>33</v>
      </c>
    </row>
    <row r="3587" spans="1:6" x14ac:dyDescent="0.3">
      <c r="A3587" t="s">
        <v>3610</v>
      </c>
      <c r="B3587" s="1">
        <v>46050.388194444444</v>
      </c>
      <c r="C3587" t="s">
        <v>26</v>
      </c>
      <c r="D3587" t="s">
        <v>15</v>
      </c>
      <c r="E3587" t="s">
        <v>31</v>
      </c>
      <c r="F3587" t="s">
        <v>10</v>
      </c>
    </row>
    <row r="3588" spans="1:6" x14ac:dyDescent="0.3">
      <c r="A3588" t="s">
        <v>3611</v>
      </c>
      <c r="B3588" s="1">
        <v>46113.87777777778</v>
      </c>
      <c r="C3588" t="s">
        <v>7</v>
      </c>
      <c r="D3588" t="s">
        <v>8</v>
      </c>
      <c r="E3588" t="s">
        <v>19</v>
      </c>
      <c r="F3588" t="s">
        <v>10</v>
      </c>
    </row>
    <row r="3589" spans="1:6" x14ac:dyDescent="0.3">
      <c r="A3589" t="s">
        <v>3612</v>
      </c>
      <c r="B3589" s="1">
        <v>46059.494444444441</v>
      </c>
      <c r="C3589" t="s">
        <v>12</v>
      </c>
      <c r="D3589" t="s">
        <v>22</v>
      </c>
      <c r="E3589" t="s">
        <v>31</v>
      </c>
      <c r="F3589" t="s">
        <v>10</v>
      </c>
    </row>
    <row r="3590" spans="1:6" x14ac:dyDescent="0.3">
      <c r="A3590" t="s">
        <v>3613</v>
      </c>
      <c r="B3590" s="1">
        <v>46075.152777777781</v>
      </c>
      <c r="C3590" t="s">
        <v>47</v>
      </c>
      <c r="D3590" t="s">
        <v>18</v>
      </c>
      <c r="E3590" t="s">
        <v>9</v>
      </c>
      <c r="F3590" t="s">
        <v>10</v>
      </c>
    </row>
    <row r="3591" spans="1:6" x14ac:dyDescent="0.3">
      <c r="A3591" t="s">
        <v>3614</v>
      </c>
      <c r="B3591" s="1">
        <v>46096.936805555553</v>
      </c>
      <c r="C3591" t="s">
        <v>12</v>
      </c>
      <c r="D3591" t="s">
        <v>22</v>
      </c>
      <c r="E3591" t="s">
        <v>9</v>
      </c>
      <c r="F3591" t="s">
        <v>10</v>
      </c>
    </row>
    <row r="3592" spans="1:6" x14ac:dyDescent="0.3">
      <c r="A3592" t="s">
        <v>3615</v>
      </c>
      <c r="B3592" s="1">
        <v>46065.964583333334</v>
      </c>
      <c r="C3592" t="s">
        <v>35</v>
      </c>
      <c r="D3592" t="s">
        <v>15</v>
      </c>
      <c r="E3592" t="s">
        <v>31</v>
      </c>
      <c r="F3592" t="s">
        <v>53</v>
      </c>
    </row>
    <row r="3593" spans="1:6" x14ac:dyDescent="0.3">
      <c r="A3593" t="s">
        <v>3616</v>
      </c>
      <c r="B3593" s="1">
        <v>46086.145833333336</v>
      </c>
      <c r="C3593" t="s">
        <v>26</v>
      </c>
      <c r="D3593" t="s">
        <v>15</v>
      </c>
      <c r="E3593" t="s">
        <v>9</v>
      </c>
      <c r="F3593" t="s">
        <v>20</v>
      </c>
    </row>
    <row r="3594" spans="1:6" x14ac:dyDescent="0.3">
      <c r="A3594" t="s">
        <v>3617</v>
      </c>
      <c r="B3594" s="1">
        <v>46043.123611111114</v>
      </c>
      <c r="C3594" t="s">
        <v>7</v>
      </c>
      <c r="D3594" t="s">
        <v>8</v>
      </c>
      <c r="E3594" t="s">
        <v>19</v>
      </c>
      <c r="F3594" t="s">
        <v>20</v>
      </c>
    </row>
    <row r="3595" spans="1:6" x14ac:dyDescent="0.3">
      <c r="A3595" t="s">
        <v>3618</v>
      </c>
      <c r="B3595" s="1">
        <v>46045.77847222222</v>
      </c>
      <c r="C3595" t="s">
        <v>7</v>
      </c>
      <c r="D3595" t="s">
        <v>22</v>
      </c>
      <c r="E3595" t="s">
        <v>19</v>
      </c>
      <c r="F3595" t="s">
        <v>10</v>
      </c>
    </row>
    <row r="3596" spans="1:6" x14ac:dyDescent="0.3">
      <c r="A3596" t="s">
        <v>3619</v>
      </c>
      <c r="B3596" s="1">
        <v>46078.135416666664</v>
      </c>
      <c r="C3596" t="s">
        <v>35</v>
      </c>
      <c r="D3596" t="s">
        <v>8</v>
      </c>
      <c r="E3596" t="s">
        <v>9</v>
      </c>
      <c r="F3596" t="s">
        <v>53</v>
      </c>
    </row>
    <row r="3597" spans="1:6" x14ac:dyDescent="0.3">
      <c r="A3597" t="s">
        <v>3620</v>
      </c>
      <c r="B3597" s="1">
        <v>46065.806944444441</v>
      </c>
      <c r="C3597" t="s">
        <v>47</v>
      </c>
      <c r="D3597" t="s">
        <v>18</v>
      </c>
      <c r="E3597" t="s">
        <v>16</v>
      </c>
      <c r="F3597" t="s">
        <v>33</v>
      </c>
    </row>
    <row r="3598" spans="1:6" x14ac:dyDescent="0.3">
      <c r="A3598" t="s">
        <v>3621</v>
      </c>
      <c r="B3598" s="1">
        <v>46067.730555555558</v>
      </c>
      <c r="C3598" t="s">
        <v>7</v>
      </c>
      <c r="D3598" t="s">
        <v>8</v>
      </c>
      <c r="E3598" t="s">
        <v>19</v>
      </c>
      <c r="F3598" t="s">
        <v>20</v>
      </c>
    </row>
    <row r="3599" spans="1:6" x14ac:dyDescent="0.3">
      <c r="A3599" t="s">
        <v>3622</v>
      </c>
      <c r="B3599" s="1">
        <v>46044.295138888891</v>
      </c>
      <c r="C3599" t="s">
        <v>7</v>
      </c>
      <c r="D3599" t="s">
        <v>22</v>
      </c>
      <c r="E3599" t="s">
        <v>19</v>
      </c>
      <c r="F3599" t="s">
        <v>20</v>
      </c>
    </row>
    <row r="3600" spans="1:6" x14ac:dyDescent="0.3">
      <c r="A3600" t="s">
        <v>3623</v>
      </c>
      <c r="B3600" s="1">
        <v>46047.493055555555</v>
      </c>
      <c r="C3600" t="s">
        <v>12</v>
      </c>
      <c r="D3600" t="s">
        <v>22</v>
      </c>
      <c r="E3600" t="s">
        <v>9</v>
      </c>
      <c r="F3600" t="s">
        <v>13</v>
      </c>
    </row>
    <row r="3601" spans="1:6" x14ac:dyDescent="0.3">
      <c r="A3601" t="s">
        <v>3624</v>
      </c>
      <c r="B3601" s="1">
        <v>46086.868055555555</v>
      </c>
      <c r="C3601" t="s">
        <v>47</v>
      </c>
      <c r="D3601" t="s">
        <v>22</v>
      </c>
      <c r="E3601" t="s">
        <v>16</v>
      </c>
      <c r="F3601" t="s">
        <v>13</v>
      </c>
    </row>
    <row r="3602" spans="1:6" x14ac:dyDescent="0.3">
      <c r="A3602" t="s">
        <v>3625</v>
      </c>
      <c r="B3602" s="1">
        <v>46072.44027777778</v>
      </c>
      <c r="C3602" t="s">
        <v>26</v>
      </c>
      <c r="D3602" t="s">
        <v>8</v>
      </c>
      <c r="E3602" t="s">
        <v>9</v>
      </c>
      <c r="F3602" t="s">
        <v>20</v>
      </c>
    </row>
    <row r="3603" spans="1:6" x14ac:dyDescent="0.3">
      <c r="A3603" t="s">
        <v>3626</v>
      </c>
      <c r="B3603" s="1">
        <v>46079.977777777778</v>
      </c>
      <c r="C3603" t="s">
        <v>47</v>
      </c>
      <c r="D3603" t="s">
        <v>8</v>
      </c>
      <c r="E3603" t="s">
        <v>19</v>
      </c>
      <c r="F3603" t="s">
        <v>33</v>
      </c>
    </row>
    <row r="3604" spans="1:6" x14ac:dyDescent="0.3">
      <c r="A3604" t="s">
        <v>3627</v>
      </c>
      <c r="B3604" s="1">
        <v>46046.381249999999</v>
      </c>
      <c r="C3604" t="s">
        <v>7</v>
      </c>
      <c r="D3604" t="s">
        <v>8</v>
      </c>
      <c r="E3604" t="s">
        <v>19</v>
      </c>
      <c r="F3604" t="s">
        <v>20</v>
      </c>
    </row>
    <row r="3605" spans="1:6" x14ac:dyDescent="0.3">
      <c r="A3605" t="s">
        <v>3628</v>
      </c>
      <c r="B3605" s="1">
        <v>46106.075694444444</v>
      </c>
      <c r="C3605" t="s">
        <v>26</v>
      </c>
      <c r="D3605" t="s">
        <v>8</v>
      </c>
      <c r="E3605" t="s">
        <v>16</v>
      </c>
      <c r="F3605" t="s">
        <v>20</v>
      </c>
    </row>
    <row r="3606" spans="1:6" x14ac:dyDescent="0.3">
      <c r="A3606" t="s">
        <v>3629</v>
      </c>
      <c r="B3606" s="1">
        <v>46035.744444444441</v>
      </c>
      <c r="C3606" t="s">
        <v>7</v>
      </c>
      <c r="D3606" t="s">
        <v>18</v>
      </c>
      <c r="E3606" t="s">
        <v>19</v>
      </c>
      <c r="F3606" t="s">
        <v>10</v>
      </c>
    </row>
    <row r="3607" spans="1:6" x14ac:dyDescent="0.3">
      <c r="A3607" t="s">
        <v>3630</v>
      </c>
      <c r="B3607" s="1">
        <v>46099.252083333333</v>
      </c>
      <c r="C3607" t="s">
        <v>7</v>
      </c>
      <c r="D3607" t="s">
        <v>8</v>
      </c>
      <c r="E3607" t="s">
        <v>19</v>
      </c>
      <c r="F3607" t="s">
        <v>20</v>
      </c>
    </row>
    <row r="3608" spans="1:6" x14ac:dyDescent="0.3">
      <c r="A3608" t="s">
        <v>3631</v>
      </c>
      <c r="B3608" s="1">
        <v>46060.820833333331</v>
      </c>
      <c r="C3608" t="s">
        <v>35</v>
      </c>
      <c r="D3608" t="s">
        <v>8</v>
      </c>
      <c r="E3608" t="s">
        <v>16</v>
      </c>
      <c r="F3608" t="s">
        <v>20</v>
      </c>
    </row>
    <row r="3609" spans="1:6" x14ac:dyDescent="0.3">
      <c r="A3609" t="s">
        <v>3632</v>
      </c>
      <c r="B3609" s="1">
        <v>46083.779861111114</v>
      </c>
      <c r="C3609" t="s">
        <v>7</v>
      </c>
      <c r="D3609" t="s">
        <v>8</v>
      </c>
      <c r="E3609" t="s">
        <v>19</v>
      </c>
      <c r="F3609" t="s">
        <v>13</v>
      </c>
    </row>
    <row r="3610" spans="1:6" x14ac:dyDescent="0.3">
      <c r="A3610" t="s">
        <v>3633</v>
      </c>
      <c r="B3610" s="1">
        <v>46086.611805555556</v>
      </c>
      <c r="C3610" t="s">
        <v>7</v>
      </c>
      <c r="D3610" t="s">
        <v>18</v>
      </c>
      <c r="E3610" t="s">
        <v>19</v>
      </c>
      <c r="F3610" t="s">
        <v>10</v>
      </c>
    </row>
    <row r="3611" spans="1:6" x14ac:dyDescent="0.3">
      <c r="A3611" t="s">
        <v>3634</v>
      </c>
      <c r="B3611" s="1">
        <v>46092.884722222225</v>
      </c>
      <c r="C3611" t="s">
        <v>7</v>
      </c>
      <c r="D3611" t="s">
        <v>18</v>
      </c>
      <c r="E3611" t="s">
        <v>9</v>
      </c>
      <c r="F3611" t="s">
        <v>10</v>
      </c>
    </row>
    <row r="3612" spans="1:6" x14ac:dyDescent="0.3">
      <c r="A3612" t="s">
        <v>3635</v>
      </c>
      <c r="B3612" s="1">
        <v>46042.029166666667</v>
      </c>
      <c r="C3612" t="s">
        <v>47</v>
      </c>
      <c r="D3612" t="s">
        <v>18</v>
      </c>
      <c r="E3612" t="s">
        <v>31</v>
      </c>
      <c r="F3612" t="s">
        <v>33</v>
      </c>
    </row>
    <row r="3613" spans="1:6" x14ac:dyDescent="0.3">
      <c r="A3613" t="s">
        <v>3636</v>
      </c>
      <c r="B3613" s="1">
        <v>46105.894444444442</v>
      </c>
      <c r="C3613" t="s">
        <v>7</v>
      </c>
      <c r="D3613" t="s">
        <v>18</v>
      </c>
      <c r="E3613" t="s">
        <v>19</v>
      </c>
      <c r="F3613" t="s">
        <v>33</v>
      </c>
    </row>
    <row r="3614" spans="1:6" x14ac:dyDescent="0.3">
      <c r="A3614" t="s">
        <v>3637</v>
      </c>
      <c r="B3614" s="1">
        <v>46096.82916666667</v>
      </c>
      <c r="C3614" t="s">
        <v>7</v>
      </c>
      <c r="D3614" t="s">
        <v>8</v>
      </c>
      <c r="E3614" t="s">
        <v>19</v>
      </c>
      <c r="F3614" t="s">
        <v>10</v>
      </c>
    </row>
    <row r="3615" spans="1:6" x14ac:dyDescent="0.3">
      <c r="A3615" t="s">
        <v>3638</v>
      </c>
      <c r="B3615" s="1">
        <v>46089.42083333333</v>
      </c>
      <c r="C3615" t="s">
        <v>7</v>
      </c>
      <c r="D3615" t="s">
        <v>8</v>
      </c>
      <c r="E3615" t="s">
        <v>19</v>
      </c>
      <c r="F3615" t="s">
        <v>13</v>
      </c>
    </row>
    <row r="3616" spans="1:6" x14ac:dyDescent="0.3">
      <c r="A3616" t="s">
        <v>3639</v>
      </c>
      <c r="B3616" s="1">
        <v>46107.127083333333</v>
      </c>
      <c r="C3616" t="s">
        <v>26</v>
      </c>
      <c r="D3616" t="s">
        <v>8</v>
      </c>
      <c r="E3616" t="s">
        <v>31</v>
      </c>
      <c r="F3616" t="s">
        <v>13</v>
      </c>
    </row>
    <row r="3617" spans="1:6" x14ac:dyDescent="0.3">
      <c r="A3617" t="s">
        <v>3640</v>
      </c>
      <c r="B3617" s="1">
        <v>46113.63958333333</v>
      </c>
      <c r="C3617" t="s">
        <v>7</v>
      </c>
      <c r="D3617" t="s">
        <v>15</v>
      </c>
      <c r="E3617" t="s">
        <v>19</v>
      </c>
      <c r="F3617" t="s">
        <v>20</v>
      </c>
    </row>
    <row r="3618" spans="1:6" x14ac:dyDescent="0.3">
      <c r="A3618" t="s">
        <v>3641</v>
      </c>
      <c r="B3618" s="1">
        <v>46077.956944444442</v>
      </c>
      <c r="C3618" t="s">
        <v>26</v>
      </c>
      <c r="D3618" t="s">
        <v>18</v>
      </c>
      <c r="E3618" t="s">
        <v>16</v>
      </c>
      <c r="F3618" t="s">
        <v>10</v>
      </c>
    </row>
    <row r="3619" spans="1:6" x14ac:dyDescent="0.3">
      <c r="A3619" t="s">
        <v>3642</v>
      </c>
      <c r="B3619" s="1">
        <v>46084.918749999997</v>
      </c>
      <c r="C3619" t="s">
        <v>7</v>
      </c>
      <c r="D3619" t="s">
        <v>8</v>
      </c>
      <c r="E3619" t="s">
        <v>19</v>
      </c>
      <c r="F3619" t="s">
        <v>10</v>
      </c>
    </row>
    <row r="3620" spans="1:6" x14ac:dyDescent="0.3">
      <c r="A3620" t="s">
        <v>3643</v>
      </c>
      <c r="B3620" s="1">
        <v>46025.015972222223</v>
      </c>
      <c r="C3620" t="s">
        <v>7</v>
      </c>
      <c r="D3620" t="s">
        <v>22</v>
      </c>
      <c r="E3620" t="s">
        <v>19</v>
      </c>
      <c r="F3620" t="s">
        <v>10</v>
      </c>
    </row>
    <row r="3621" spans="1:6" x14ac:dyDescent="0.3">
      <c r="A3621" t="s">
        <v>3644</v>
      </c>
      <c r="B3621" s="1">
        <v>46105.877083333333</v>
      </c>
      <c r="C3621" t="s">
        <v>7</v>
      </c>
      <c r="D3621" t="s">
        <v>8</v>
      </c>
      <c r="E3621" t="s">
        <v>19</v>
      </c>
      <c r="F3621" t="s">
        <v>33</v>
      </c>
    </row>
    <row r="3622" spans="1:6" x14ac:dyDescent="0.3">
      <c r="A3622" t="s">
        <v>3645</v>
      </c>
      <c r="B3622" s="1">
        <v>46094.055555555555</v>
      </c>
      <c r="C3622" t="s">
        <v>26</v>
      </c>
      <c r="D3622" t="s">
        <v>18</v>
      </c>
      <c r="E3622" t="s">
        <v>31</v>
      </c>
      <c r="F3622" t="s">
        <v>10</v>
      </c>
    </row>
    <row r="3623" spans="1:6" x14ac:dyDescent="0.3">
      <c r="A3623" t="s">
        <v>3646</v>
      </c>
      <c r="B3623" s="1">
        <v>46035.705555555556</v>
      </c>
      <c r="C3623" t="s">
        <v>12</v>
      </c>
      <c r="D3623" t="s">
        <v>22</v>
      </c>
      <c r="E3623" t="s">
        <v>16</v>
      </c>
      <c r="F3623" t="s">
        <v>13</v>
      </c>
    </row>
    <row r="3624" spans="1:6" x14ac:dyDescent="0.3">
      <c r="A3624" t="s">
        <v>3647</v>
      </c>
      <c r="B3624" s="1">
        <v>46095.746527777781</v>
      </c>
      <c r="C3624" t="s">
        <v>7</v>
      </c>
      <c r="D3624" t="s">
        <v>15</v>
      </c>
      <c r="E3624" t="s">
        <v>19</v>
      </c>
      <c r="F3624" t="s">
        <v>13</v>
      </c>
    </row>
    <row r="3625" spans="1:6" x14ac:dyDescent="0.3">
      <c r="A3625" t="s">
        <v>3648</v>
      </c>
      <c r="B3625" s="1">
        <v>46024.99722222222</v>
      </c>
      <c r="C3625" t="s">
        <v>26</v>
      </c>
      <c r="D3625" t="s">
        <v>18</v>
      </c>
      <c r="E3625" t="s">
        <v>31</v>
      </c>
      <c r="F3625" t="s">
        <v>10</v>
      </c>
    </row>
    <row r="3626" spans="1:6" x14ac:dyDescent="0.3">
      <c r="A3626" t="s">
        <v>3649</v>
      </c>
      <c r="B3626" s="1">
        <v>46105.696527777778</v>
      </c>
      <c r="C3626" t="s">
        <v>7</v>
      </c>
      <c r="D3626" t="s">
        <v>18</v>
      </c>
      <c r="E3626" t="s">
        <v>19</v>
      </c>
      <c r="F3626" t="s">
        <v>20</v>
      </c>
    </row>
    <row r="3627" spans="1:6" x14ac:dyDescent="0.3">
      <c r="A3627" t="s">
        <v>3650</v>
      </c>
      <c r="B3627" s="1">
        <v>46092.094444444447</v>
      </c>
      <c r="C3627" t="s">
        <v>12</v>
      </c>
      <c r="D3627" t="s">
        <v>18</v>
      </c>
      <c r="E3627" t="s">
        <v>9</v>
      </c>
      <c r="F3627" t="s">
        <v>10</v>
      </c>
    </row>
    <row r="3628" spans="1:6" x14ac:dyDescent="0.3">
      <c r="A3628" t="s">
        <v>3651</v>
      </c>
      <c r="B3628" s="1">
        <v>46026.691666666666</v>
      </c>
      <c r="C3628" t="s">
        <v>12</v>
      </c>
      <c r="D3628" t="s">
        <v>22</v>
      </c>
      <c r="E3628" t="s">
        <v>19</v>
      </c>
      <c r="F3628" t="s">
        <v>10</v>
      </c>
    </row>
    <row r="3629" spans="1:6" x14ac:dyDescent="0.3">
      <c r="A3629" t="s">
        <v>3652</v>
      </c>
      <c r="B3629" s="1">
        <v>46080.566666666666</v>
      </c>
      <c r="C3629" t="s">
        <v>7</v>
      </c>
      <c r="D3629" t="s">
        <v>15</v>
      </c>
      <c r="E3629" t="s">
        <v>19</v>
      </c>
      <c r="F3629" t="s">
        <v>10</v>
      </c>
    </row>
    <row r="3630" spans="1:6" x14ac:dyDescent="0.3">
      <c r="A3630" t="s">
        <v>3653</v>
      </c>
      <c r="B3630" s="1">
        <v>46061.365277777775</v>
      </c>
      <c r="C3630" t="s">
        <v>7</v>
      </c>
      <c r="D3630" t="s">
        <v>22</v>
      </c>
      <c r="E3630" t="s">
        <v>19</v>
      </c>
      <c r="F3630" t="s">
        <v>33</v>
      </c>
    </row>
    <row r="3631" spans="1:6" x14ac:dyDescent="0.3">
      <c r="A3631" t="s">
        <v>3654</v>
      </c>
      <c r="B3631" s="1">
        <v>46039.517361111109</v>
      </c>
      <c r="C3631" t="s">
        <v>7</v>
      </c>
      <c r="D3631" t="s">
        <v>22</v>
      </c>
      <c r="E3631" t="s">
        <v>19</v>
      </c>
      <c r="F3631" t="s">
        <v>33</v>
      </c>
    </row>
    <row r="3632" spans="1:6" x14ac:dyDescent="0.3">
      <c r="A3632" t="s">
        <v>3655</v>
      </c>
      <c r="B3632" s="1">
        <v>46042.642361111109</v>
      </c>
      <c r="C3632" t="s">
        <v>47</v>
      </c>
      <c r="D3632" t="s">
        <v>22</v>
      </c>
      <c r="E3632" t="s">
        <v>9</v>
      </c>
      <c r="F3632" t="s">
        <v>20</v>
      </c>
    </row>
    <row r="3633" spans="1:6" x14ac:dyDescent="0.3">
      <c r="A3633" t="s">
        <v>3656</v>
      </c>
      <c r="B3633" s="1">
        <v>46113.898611111108</v>
      </c>
      <c r="C3633" t="s">
        <v>7</v>
      </c>
      <c r="D3633" t="s">
        <v>15</v>
      </c>
      <c r="E3633" t="s">
        <v>19</v>
      </c>
      <c r="F3633" t="s">
        <v>20</v>
      </c>
    </row>
    <row r="3634" spans="1:6" x14ac:dyDescent="0.3">
      <c r="A3634" t="s">
        <v>3657</v>
      </c>
      <c r="B3634" s="1">
        <v>46111.900694444441</v>
      </c>
      <c r="C3634" t="s">
        <v>26</v>
      </c>
      <c r="D3634" t="s">
        <v>22</v>
      </c>
      <c r="E3634" t="s">
        <v>16</v>
      </c>
      <c r="F3634" t="s">
        <v>20</v>
      </c>
    </row>
    <row r="3635" spans="1:6" x14ac:dyDescent="0.3">
      <c r="A3635" t="s">
        <v>3658</v>
      </c>
      <c r="B3635" s="1">
        <v>46062.522222222222</v>
      </c>
      <c r="C3635" t="s">
        <v>47</v>
      </c>
      <c r="D3635" t="s">
        <v>15</v>
      </c>
      <c r="E3635" t="s">
        <v>31</v>
      </c>
      <c r="F3635" t="s">
        <v>10</v>
      </c>
    </row>
    <row r="3636" spans="1:6" x14ac:dyDescent="0.3">
      <c r="A3636" t="s">
        <v>3659</v>
      </c>
      <c r="B3636" s="1">
        <v>46090.136805555558</v>
      </c>
      <c r="C3636" t="s">
        <v>7</v>
      </c>
      <c r="D3636" t="s">
        <v>22</v>
      </c>
      <c r="E3636" t="s">
        <v>19</v>
      </c>
      <c r="F3636" t="s">
        <v>13</v>
      </c>
    </row>
    <row r="3637" spans="1:6" x14ac:dyDescent="0.3">
      <c r="A3637" t="s">
        <v>3660</v>
      </c>
      <c r="B3637" s="1">
        <v>46040.464583333334</v>
      </c>
      <c r="C3637" t="s">
        <v>7</v>
      </c>
      <c r="D3637" t="s">
        <v>8</v>
      </c>
      <c r="E3637" t="s">
        <v>19</v>
      </c>
      <c r="F3637" t="s">
        <v>20</v>
      </c>
    </row>
    <row r="3638" spans="1:6" x14ac:dyDescent="0.3">
      <c r="A3638" t="s">
        <v>3661</v>
      </c>
      <c r="B3638" s="1">
        <v>46086.341666666667</v>
      </c>
      <c r="C3638" t="s">
        <v>7</v>
      </c>
      <c r="D3638" t="s">
        <v>22</v>
      </c>
      <c r="E3638" t="s">
        <v>16</v>
      </c>
      <c r="F3638" t="s">
        <v>20</v>
      </c>
    </row>
    <row r="3639" spans="1:6" x14ac:dyDescent="0.3">
      <c r="A3639" t="s">
        <v>3662</v>
      </c>
      <c r="B3639" s="1">
        <v>46031.039583333331</v>
      </c>
      <c r="C3639" t="s">
        <v>7</v>
      </c>
      <c r="D3639" t="s">
        <v>22</v>
      </c>
      <c r="E3639" t="s">
        <v>19</v>
      </c>
      <c r="F3639" t="s">
        <v>53</v>
      </c>
    </row>
    <row r="3640" spans="1:6" x14ac:dyDescent="0.3">
      <c r="A3640" t="s">
        <v>3663</v>
      </c>
      <c r="B3640" s="1">
        <v>46043.570138888892</v>
      </c>
      <c r="C3640" t="s">
        <v>7</v>
      </c>
      <c r="D3640" t="s">
        <v>22</v>
      </c>
      <c r="E3640" t="s">
        <v>19</v>
      </c>
      <c r="F3640" t="s">
        <v>10</v>
      </c>
    </row>
    <row r="3641" spans="1:6" x14ac:dyDescent="0.3">
      <c r="A3641" t="s">
        <v>3664</v>
      </c>
      <c r="B3641" s="1">
        <v>46089.136805555558</v>
      </c>
      <c r="C3641" t="s">
        <v>7</v>
      </c>
      <c r="D3641" t="s">
        <v>8</v>
      </c>
      <c r="E3641" t="s">
        <v>19</v>
      </c>
      <c r="F3641" t="s">
        <v>10</v>
      </c>
    </row>
    <row r="3642" spans="1:6" x14ac:dyDescent="0.3">
      <c r="A3642" t="s">
        <v>3665</v>
      </c>
      <c r="B3642" s="1">
        <v>46102.147916666669</v>
      </c>
      <c r="C3642" t="s">
        <v>12</v>
      </c>
      <c r="D3642" t="s">
        <v>8</v>
      </c>
      <c r="E3642" t="s">
        <v>9</v>
      </c>
      <c r="F3642" t="s">
        <v>33</v>
      </c>
    </row>
    <row r="3643" spans="1:6" x14ac:dyDescent="0.3">
      <c r="A3643" t="s">
        <v>3666</v>
      </c>
      <c r="B3643" s="1">
        <v>46035.625694444447</v>
      </c>
      <c r="C3643" t="s">
        <v>26</v>
      </c>
      <c r="D3643" t="s">
        <v>8</v>
      </c>
      <c r="E3643" t="s">
        <v>19</v>
      </c>
      <c r="F3643" t="s">
        <v>20</v>
      </c>
    </row>
    <row r="3644" spans="1:6" x14ac:dyDescent="0.3">
      <c r="A3644" t="s">
        <v>3667</v>
      </c>
      <c r="B3644" s="1">
        <v>46031.040972222225</v>
      </c>
      <c r="C3644" t="s">
        <v>35</v>
      </c>
      <c r="D3644" t="s">
        <v>8</v>
      </c>
      <c r="E3644" t="s">
        <v>31</v>
      </c>
      <c r="F3644" t="s">
        <v>20</v>
      </c>
    </row>
    <row r="3645" spans="1:6" x14ac:dyDescent="0.3">
      <c r="A3645" t="s">
        <v>3668</v>
      </c>
      <c r="B3645" s="1">
        <v>46104.611805555556</v>
      </c>
      <c r="C3645" t="s">
        <v>12</v>
      </c>
      <c r="D3645" t="s">
        <v>18</v>
      </c>
      <c r="E3645" t="s">
        <v>9</v>
      </c>
      <c r="F3645" t="s">
        <v>13</v>
      </c>
    </row>
    <row r="3646" spans="1:6" x14ac:dyDescent="0.3">
      <c r="A3646" t="s">
        <v>3669</v>
      </c>
      <c r="B3646" s="1">
        <v>46026.595138888886</v>
      </c>
      <c r="C3646" t="s">
        <v>7</v>
      </c>
      <c r="D3646" t="s">
        <v>15</v>
      </c>
      <c r="E3646" t="s">
        <v>19</v>
      </c>
      <c r="F3646" t="s">
        <v>13</v>
      </c>
    </row>
    <row r="3647" spans="1:6" x14ac:dyDescent="0.3">
      <c r="A3647" t="s">
        <v>3670</v>
      </c>
      <c r="B3647" s="1">
        <v>46106.819444444445</v>
      </c>
      <c r="C3647" t="s">
        <v>7</v>
      </c>
      <c r="D3647" t="s">
        <v>18</v>
      </c>
      <c r="E3647" t="s">
        <v>19</v>
      </c>
      <c r="F3647" t="s">
        <v>13</v>
      </c>
    </row>
    <row r="3648" spans="1:6" x14ac:dyDescent="0.3">
      <c r="A3648" t="s">
        <v>3671</v>
      </c>
      <c r="B3648" s="1">
        <v>46039.756944444445</v>
      </c>
      <c r="C3648" t="s">
        <v>7</v>
      </c>
      <c r="D3648" t="s">
        <v>18</v>
      </c>
      <c r="E3648" t="s">
        <v>19</v>
      </c>
      <c r="F3648" t="s">
        <v>20</v>
      </c>
    </row>
    <row r="3649" spans="1:6" x14ac:dyDescent="0.3">
      <c r="A3649" t="s">
        <v>3672</v>
      </c>
      <c r="B3649" s="1">
        <v>46068.038888888892</v>
      </c>
      <c r="C3649" t="s">
        <v>47</v>
      </c>
      <c r="D3649" t="s">
        <v>15</v>
      </c>
      <c r="E3649" t="s">
        <v>19</v>
      </c>
      <c r="F3649" t="s">
        <v>10</v>
      </c>
    </row>
    <row r="3650" spans="1:6" x14ac:dyDescent="0.3">
      <c r="A3650" t="s">
        <v>3673</v>
      </c>
      <c r="B3650" s="1">
        <v>46069.456944444442</v>
      </c>
      <c r="C3650" t="s">
        <v>35</v>
      </c>
      <c r="D3650" t="s">
        <v>8</v>
      </c>
      <c r="E3650" t="s">
        <v>19</v>
      </c>
      <c r="F3650" t="s">
        <v>10</v>
      </c>
    </row>
    <row r="3651" spans="1:6" x14ac:dyDescent="0.3">
      <c r="A3651" t="s">
        <v>3674</v>
      </c>
      <c r="B3651" s="1">
        <v>46024.676388888889</v>
      </c>
      <c r="C3651" t="s">
        <v>35</v>
      </c>
      <c r="D3651" t="s">
        <v>15</v>
      </c>
      <c r="E3651" t="s">
        <v>16</v>
      </c>
      <c r="F3651" t="s">
        <v>10</v>
      </c>
    </row>
    <row r="3652" spans="1:6" x14ac:dyDescent="0.3">
      <c r="A3652" t="s">
        <v>3675</v>
      </c>
      <c r="B3652" s="1">
        <v>46092.335416666669</v>
      </c>
      <c r="C3652" t="s">
        <v>47</v>
      </c>
      <c r="D3652" t="s">
        <v>18</v>
      </c>
      <c r="E3652" t="s">
        <v>31</v>
      </c>
      <c r="F3652" t="s">
        <v>13</v>
      </c>
    </row>
    <row r="3653" spans="1:6" x14ac:dyDescent="0.3">
      <c r="A3653" t="s">
        <v>3676</v>
      </c>
      <c r="B3653" s="1">
        <v>46073.036805555559</v>
      </c>
      <c r="C3653" t="s">
        <v>7</v>
      </c>
      <c r="D3653" t="s">
        <v>18</v>
      </c>
      <c r="E3653" t="s">
        <v>19</v>
      </c>
      <c r="F3653" t="s">
        <v>10</v>
      </c>
    </row>
    <row r="3654" spans="1:6" x14ac:dyDescent="0.3">
      <c r="A3654" t="s">
        <v>3677</v>
      </c>
      <c r="B3654" s="1">
        <v>46033.367361111108</v>
      </c>
      <c r="C3654" t="s">
        <v>7</v>
      </c>
      <c r="D3654" t="s">
        <v>22</v>
      </c>
      <c r="E3654" t="s">
        <v>19</v>
      </c>
      <c r="F3654" t="s">
        <v>20</v>
      </c>
    </row>
    <row r="3655" spans="1:6" x14ac:dyDescent="0.3">
      <c r="A3655" t="s">
        <v>3678</v>
      </c>
      <c r="B3655" s="1">
        <v>46089.459027777775</v>
      </c>
      <c r="C3655" t="s">
        <v>26</v>
      </c>
      <c r="D3655" t="s">
        <v>22</v>
      </c>
      <c r="E3655" t="s">
        <v>16</v>
      </c>
      <c r="F3655" t="s">
        <v>10</v>
      </c>
    </row>
    <row r="3656" spans="1:6" x14ac:dyDescent="0.3">
      <c r="A3656" t="s">
        <v>3679</v>
      </c>
      <c r="B3656" s="1">
        <v>46040.615972222222</v>
      </c>
      <c r="C3656" t="s">
        <v>7</v>
      </c>
      <c r="D3656" t="s">
        <v>8</v>
      </c>
      <c r="E3656" t="s">
        <v>19</v>
      </c>
      <c r="F3656" t="s">
        <v>20</v>
      </c>
    </row>
    <row r="3657" spans="1:6" x14ac:dyDescent="0.3">
      <c r="A3657" t="s">
        <v>3680</v>
      </c>
      <c r="B3657" s="1">
        <v>46033.058333333334</v>
      </c>
      <c r="C3657" t="s">
        <v>7</v>
      </c>
      <c r="D3657" t="s">
        <v>22</v>
      </c>
      <c r="E3657" t="s">
        <v>19</v>
      </c>
      <c r="F3657" t="s">
        <v>20</v>
      </c>
    </row>
    <row r="3658" spans="1:6" x14ac:dyDescent="0.3">
      <c r="A3658" t="s">
        <v>3681</v>
      </c>
      <c r="B3658" s="1">
        <v>46041.527083333334</v>
      </c>
      <c r="C3658" t="s">
        <v>7</v>
      </c>
      <c r="D3658" t="s">
        <v>15</v>
      </c>
      <c r="E3658" t="s">
        <v>19</v>
      </c>
      <c r="F3658" t="s">
        <v>20</v>
      </c>
    </row>
    <row r="3659" spans="1:6" x14ac:dyDescent="0.3">
      <c r="A3659" t="s">
        <v>3682</v>
      </c>
      <c r="B3659" s="1">
        <v>46083.859027777777</v>
      </c>
      <c r="C3659" t="s">
        <v>7</v>
      </c>
      <c r="D3659" t="s">
        <v>8</v>
      </c>
      <c r="E3659" t="s">
        <v>19</v>
      </c>
      <c r="F3659" t="s">
        <v>20</v>
      </c>
    </row>
    <row r="3660" spans="1:6" x14ac:dyDescent="0.3">
      <c r="A3660" t="s">
        <v>3683</v>
      </c>
      <c r="B3660" s="1">
        <v>46059.149305555555</v>
      </c>
      <c r="C3660" t="s">
        <v>26</v>
      </c>
      <c r="D3660" t="s">
        <v>15</v>
      </c>
      <c r="E3660" t="s">
        <v>16</v>
      </c>
      <c r="F3660" t="s">
        <v>20</v>
      </c>
    </row>
    <row r="3661" spans="1:6" x14ac:dyDescent="0.3">
      <c r="A3661" t="s">
        <v>3684</v>
      </c>
      <c r="B3661" s="1">
        <v>46093.897222222222</v>
      </c>
      <c r="C3661" t="s">
        <v>7</v>
      </c>
      <c r="D3661" t="s">
        <v>18</v>
      </c>
      <c r="E3661" t="s">
        <v>19</v>
      </c>
      <c r="F3661" t="s">
        <v>33</v>
      </c>
    </row>
    <row r="3662" spans="1:6" x14ac:dyDescent="0.3">
      <c r="A3662" t="s">
        <v>3685</v>
      </c>
      <c r="B3662" s="1">
        <v>46065.476388888892</v>
      </c>
      <c r="C3662" t="s">
        <v>7</v>
      </c>
      <c r="D3662" t="s">
        <v>22</v>
      </c>
      <c r="E3662" t="s">
        <v>19</v>
      </c>
      <c r="F3662" t="s">
        <v>20</v>
      </c>
    </row>
    <row r="3663" spans="1:6" x14ac:dyDescent="0.3">
      <c r="A3663" t="s">
        <v>3686</v>
      </c>
      <c r="B3663" s="1">
        <v>46041.186111111114</v>
      </c>
      <c r="C3663" t="s">
        <v>7</v>
      </c>
      <c r="D3663" t="s">
        <v>8</v>
      </c>
      <c r="E3663" t="s">
        <v>19</v>
      </c>
      <c r="F3663" t="s">
        <v>20</v>
      </c>
    </row>
    <row r="3664" spans="1:6" x14ac:dyDescent="0.3">
      <c r="A3664" t="s">
        <v>3687</v>
      </c>
      <c r="B3664" s="1">
        <v>46065.154861111114</v>
      </c>
      <c r="C3664" t="s">
        <v>7</v>
      </c>
      <c r="D3664" t="s">
        <v>8</v>
      </c>
      <c r="E3664" t="s">
        <v>16</v>
      </c>
      <c r="F3664" t="s">
        <v>10</v>
      </c>
    </row>
    <row r="3665" spans="1:6" x14ac:dyDescent="0.3">
      <c r="A3665" t="s">
        <v>3688</v>
      </c>
      <c r="B3665" s="1">
        <v>46037.408333333333</v>
      </c>
      <c r="C3665" t="s">
        <v>26</v>
      </c>
      <c r="D3665" t="s">
        <v>8</v>
      </c>
      <c r="E3665" t="s">
        <v>19</v>
      </c>
      <c r="F3665" t="s">
        <v>20</v>
      </c>
    </row>
    <row r="3666" spans="1:6" x14ac:dyDescent="0.3">
      <c r="A3666" t="s">
        <v>3689</v>
      </c>
      <c r="B3666" s="1">
        <v>46074.245833333334</v>
      </c>
      <c r="C3666" t="s">
        <v>26</v>
      </c>
      <c r="D3666" t="s">
        <v>22</v>
      </c>
      <c r="E3666" t="s">
        <v>19</v>
      </c>
      <c r="F3666" t="s">
        <v>10</v>
      </c>
    </row>
    <row r="3667" spans="1:6" x14ac:dyDescent="0.3">
      <c r="A3667" t="s">
        <v>3690</v>
      </c>
      <c r="B3667" s="1">
        <v>46063.296527777777</v>
      </c>
      <c r="C3667" t="s">
        <v>26</v>
      </c>
      <c r="D3667" t="s">
        <v>22</v>
      </c>
      <c r="E3667" t="s">
        <v>19</v>
      </c>
      <c r="F3667" t="s">
        <v>10</v>
      </c>
    </row>
    <row r="3668" spans="1:6" x14ac:dyDescent="0.3">
      <c r="A3668" t="s">
        <v>3691</v>
      </c>
      <c r="B3668" s="1">
        <v>46073.828472222223</v>
      </c>
      <c r="C3668" t="s">
        <v>7</v>
      </c>
      <c r="D3668" t="s">
        <v>18</v>
      </c>
      <c r="E3668" t="s">
        <v>19</v>
      </c>
      <c r="F3668" t="s">
        <v>20</v>
      </c>
    </row>
    <row r="3669" spans="1:6" x14ac:dyDescent="0.3">
      <c r="A3669" t="s">
        <v>3692</v>
      </c>
      <c r="B3669" s="1">
        <v>46090.381249999999</v>
      </c>
      <c r="C3669" t="s">
        <v>7</v>
      </c>
      <c r="D3669" t="s">
        <v>18</v>
      </c>
      <c r="E3669" t="s">
        <v>19</v>
      </c>
      <c r="F3669" t="s">
        <v>20</v>
      </c>
    </row>
    <row r="3670" spans="1:6" x14ac:dyDescent="0.3">
      <c r="A3670" t="s">
        <v>3693</v>
      </c>
      <c r="B3670" s="1">
        <v>46093.870138888888</v>
      </c>
      <c r="C3670" t="s">
        <v>7</v>
      </c>
      <c r="D3670" t="s">
        <v>18</v>
      </c>
      <c r="E3670" t="s">
        <v>19</v>
      </c>
      <c r="F3670" t="s">
        <v>10</v>
      </c>
    </row>
    <row r="3671" spans="1:6" x14ac:dyDescent="0.3">
      <c r="A3671" t="s">
        <v>3694</v>
      </c>
      <c r="B3671" s="1">
        <v>46108.758333333331</v>
      </c>
      <c r="C3671" t="s">
        <v>26</v>
      </c>
      <c r="D3671" t="s">
        <v>15</v>
      </c>
      <c r="E3671" t="s">
        <v>19</v>
      </c>
      <c r="F3671" t="s">
        <v>20</v>
      </c>
    </row>
    <row r="3672" spans="1:6" x14ac:dyDescent="0.3">
      <c r="A3672" t="s">
        <v>3695</v>
      </c>
      <c r="B3672" s="1">
        <v>46043.223611111112</v>
      </c>
      <c r="C3672" t="s">
        <v>12</v>
      </c>
      <c r="D3672" t="s">
        <v>18</v>
      </c>
      <c r="E3672" t="s">
        <v>19</v>
      </c>
      <c r="F3672" t="s">
        <v>33</v>
      </c>
    </row>
    <row r="3673" spans="1:6" x14ac:dyDescent="0.3">
      <c r="A3673" t="s">
        <v>3696</v>
      </c>
      <c r="B3673" s="1">
        <v>46087.134027777778</v>
      </c>
      <c r="C3673" t="s">
        <v>7</v>
      </c>
      <c r="D3673" t="s">
        <v>15</v>
      </c>
      <c r="E3673" t="s">
        <v>19</v>
      </c>
      <c r="F3673" t="s">
        <v>10</v>
      </c>
    </row>
    <row r="3674" spans="1:6" x14ac:dyDescent="0.3">
      <c r="A3674" t="s">
        <v>3697</v>
      </c>
      <c r="B3674" s="1">
        <v>46044.945138888892</v>
      </c>
      <c r="C3674" t="s">
        <v>35</v>
      </c>
      <c r="D3674" t="s">
        <v>22</v>
      </c>
      <c r="E3674" t="s">
        <v>9</v>
      </c>
      <c r="F3674" t="s">
        <v>20</v>
      </c>
    </row>
    <row r="3675" spans="1:6" x14ac:dyDescent="0.3">
      <c r="A3675" t="s">
        <v>3698</v>
      </c>
      <c r="B3675" s="1">
        <v>46039.984027777777</v>
      </c>
      <c r="C3675" t="s">
        <v>7</v>
      </c>
      <c r="D3675" t="s">
        <v>22</v>
      </c>
      <c r="E3675" t="s">
        <v>19</v>
      </c>
      <c r="F3675" t="s">
        <v>13</v>
      </c>
    </row>
    <row r="3676" spans="1:6" x14ac:dyDescent="0.3">
      <c r="A3676" t="s">
        <v>3699</v>
      </c>
      <c r="B3676" s="1">
        <v>46086.673611111109</v>
      </c>
      <c r="C3676" t="s">
        <v>7</v>
      </c>
      <c r="D3676" t="s">
        <v>15</v>
      </c>
      <c r="E3676" t="s">
        <v>19</v>
      </c>
      <c r="F3676" t="s">
        <v>33</v>
      </c>
    </row>
    <row r="3677" spans="1:6" x14ac:dyDescent="0.3">
      <c r="A3677" t="s">
        <v>3700</v>
      </c>
      <c r="B3677" s="1">
        <v>46036.506944444445</v>
      </c>
      <c r="C3677" t="s">
        <v>35</v>
      </c>
      <c r="D3677" t="s">
        <v>15</v>
      </c>
      <c r="E3677" t="s">
        <v>19</v>
      </c>
      <c r="F3677" t="s">
        <v>20</v>
      </c>
    </row>
    <row r="3678" spans="1:6" x14ac:dyDescent="0.3">
      <c r="A3678" t="s">
        <v>3701</v>
      </c>
      <c r="B3678" s="1">
        <v>46039.100694444445</v>
      </c>
      <c r="C3678" t="s">
        <v>7</v>
      </c>
      <c r="D3678" t="s">
        <v>22</v>
      </c>
      <c r="E3678" t="s">
        <v>19</v>
      </c>
      <c r="F3678" t="s">
        <v>20</v>
      </c>
    </row>
    <row r="3679" spans="1:6" x14ac:dyDescent="0.3">
      <c r="A3679" t="s">
        <v>3702</v>
      </c>
      <c r="B3679" s="1">
        <v>46061.914583333331</v>
      </c>
      <c r="C3679" t="s">
        <v>40</v>
      </c>
      <c r="D3679" t="s">
        <v>8</v>
      </c>
      <c r="E3679" t="s">
        <v>16</v>
      </c>
      <c r="F3679" t="s">
        <v>20</v>
      </c>
    </row>
    <row r="3680" spans="1:6" x14ac:dyDescent="0.3">
      <c r="A3680" t="s">
        <v>3703</v>
      </c>
      <c r="B3680" s="1">
        <v>46036.570138888892</v>
      </c>
      <c r="C3680" t="s">
        <v>12</v>
      </c>
      <c r="D3680" t="s">
        <v>8</v>
      </c>
      <c r="E3680" t="s">
        <v>16</v>
      </c>
      <c r="F3680" t="s">
        <v>33</v>
      </c>
    </row>
    <row r="3681" spans="1:6" x14ac:dyDescent="0.3">
      <c r="A3681" t="s">
        <v>3704</v>
      </c>
      <c r="B3681" s="1">
        <v>46065.059027777781</v>
      </c>
      <c r="C3681" t="s">
        <v>7</v>
      </c>
      <c r="D3681" t="s">
        <v>18</v>
      </c>
      <c r="E3681" t="s">
        <v>19</v>
      </c>
      <c r="F3681" t="s">
        <v>10</v>
      </c>
    </row>
    <row r="3682" spans="1:6" x14ac:dyDescent="0.3">
      <c r="A3682" t="s">
        <v>3705</v>
      </c>
      <c r="B3682" s="1">
        <v>46087.279861111114</v>
      </c>
      <c r="C3682" t="s">
        <v>12</v>
      </c>
      <c r="D3682" t="s">
        <v>18</v>
      </c>
      <c r="E3682" t="s">
        <v>9</v>
      </c>
      <c r="F3682" t="s">
        <v>33</v>
      </c>
    </row>
    <row r="3683" spans="1:6" x14ac:dyDescent="0.3">
      <c r="A3683" t="s">
        <v>3706</v>
      </c>
      <c r="B3683" s="1">
        <v>46048.913194444445</v>
      </c>
      <c r="C3683" t="s">
        <v>26</v>
      </c>
      <c r="D3683" t="s">
        <v>8</v>
      </c>
      <c r="E3683" t="s">
        <v>9</v>
      </c>
      <c r="F3683" t="s">
        <v>10</v>
      </c>
    </row>
    <row r="3684" spans="1:6" x14ac:dyDescent="0.3">
      <c r="A3684" t="s">
        <v>3707</v>
      </c>
      <c r="B3684" s="1">
        <v>46038.796527777777</v>
      </c>
      <c r="C3684" t="s">
        <v>40</v>
      </c>
      <c r="D3684" t="s">
        <v>18</v>
      </c>
      <c r="E3684" t="s">
        <v>16</v>
      </c>
      <c r="F3684" t="s">
        <v>10</v>
      </c>
    </row>
    <row r="3685" spans="1:6" x14ac:dyDescent="0.3">
      <c r="A3685" t="s">
        <v>3708</v>
      </c>
      <c r="B3685" s="1">
        <v>46110.46875</v>
      </c>
      <c r="C3685" t="s">
        <v>26</v>
      </c>
      <c r="D3685" t="s">
        <v>15</v>
      </c>
      <c r="E3685" t="s">
        <v>19</v>
      </c>
      <c r="F3685" t="s">
        <v>13</v>
      </c>
    </row>
    <row r="3686" spans="1:6" x14ac:dyDescent="0.3">
      <c r="A3686" t="s">
        <v>3709</v>
      </c>
      <c r="B3686" s="1">
        <v>46067.433333333334</v>
      </c>
      <c r="C3686" t="s">
        <v>35</v>
      </c>
      <c r="D3686" t="s">
        <v>15</v>
      </c>
      <c r="E3686" t="s">
        <v>9</v>
      </c>
      <c r="F3686" t="s">
        <v>10</v>
      </c>
    </row>
    <row r="3687" spans="1:6" x14ac:dyDescent="0.3">
      <c r="A3687" t="s">
        <v>3710</v>
      </c>
      <c r="B3687" s="1">
        <v>46051.410416666666</v>
      </c>
      <c r="C3687" t="s">
        <v>7</v>
      </c>
      <c r="D3687" t="s">
        <v>22</v>
      </c>
      <c r="E3687" t="s">
        <v>19</v>
      </c>
      <c r="F3687" t="s">
        <v>10</v>
      </c>
    </row>
    <row r="3688" spans="1:6" x14ac:dyDescent="0.3">
      <c r="A3688" t="s">
        <v>3711</v>
      </c>
      <c r="B3688" s="1">
        <v>46102.955555555556</v>
      </c>
      <c r="C3688" t="s">
        <v>7</v>
      </c>
      <c r="D3688" t="s">
        <v>18</v>
      </c>
      <c r="E3688" t="s">
        <v>19</v>
      </c>
      <c r="F3688" t="s">
        <v>20</v>
      </c>
    </row>
    <row r="3689" spans="1:6" x14ac:dyDescent="0.3">
      <c r="A3689" t="s">
        <v>3712</v>
      </c>
      <c r="B3689" s="1">
        <v>46082.219444444447</v>
      </c>
      <c r="C3689" t="s">
        <v>7</v>
      </c>
      <c r="D3689" t="s">
        <v>8</v>
      </c>
      <c r="E3689" t="s">
        <v>19</v>
      </c>
      <c r="F3689" t="s">
        <v>53</v>
      </c>
    </row>
    <row r="3690" spans="1:6" x14ac:dyDescent="0.3">
      <c r="A3690" t="s">
        <v>3713</v>
      </c>
      <c r="B3690" s="1">
        <v>46083.75</v>
      </c>
      <c r="C3690" t="s">
        <v>7</v>
      </c>
      <c r="D3690" t="s">
        <v>18</v>
      </c>
      <c r="E3690" t="s">
        <v>19</v>
      </c>
      <c r="F3690" t="s">
        <v>10</v>
      </c>
    </row>
    <row r="3691" spans="1:6" x14ac:dyDescent="0.3">
      <c r="A3691" t="s">
        <v>3714</v>
      </c>
      <c r="B3691" s="1">
        <v>46077.331944444442</v>
      </c>
      <c r="C3691" t="s">
        <v>7</v>
      </c>
      <c r="D3691" t="s">
        <v>22</v>
      </c>
      <c r="E3691" t="s">
        <v>19</v>
      </c>
      <c r="F3691" t="s">
        <v>20</v>
      </c>
    </row>
    <row r="3692" spans="1:6" x14ac:dyDescent="0.3">
      <c r="A3692" t="s">
        <v>3715</v>
      </c>
      <c r="B3692" s="1">
        <v>46040.622916666667</v>
      </c>
      <c r="C3692" t="s">
        <v>7</v>
      </c>
      <c r="D3692" t="s">
        <v>8</v>
      </c>
      <c r="E3692" t="s">
        <v>19</v>
      </c>
      <c r="F3692" t="s">
        <v>53</v>
      </c>
    </row>
    <row r="3693" spans="1:6" x14ac:dyDescent="0.3">
      <c r="A3693" t="s">
        <v>3716</v>
      </c>
      <c r="B3693" s="1">
        <v>46024.084722222222</v>
      </c>
      <c r="C3693" t="s">
        <v>7</v>
      </c>
      <c r="D3693" t="s">
        <v>15</v>
      </c>
      <c r="E3693" t="s">
        <v>19</v>
      </c>
      <c r="F3693" t="s">
        <v>10</v>
      </c>
    </row>
    <row r="3694" spans="1:6" x14ac:dyDescent="0.3">
      <c r="A3694" t="s">
        <v>3717</v>
      </c>
      <c r="B3694" s="1">
        <v>46055.227777777778</v>
      </c>
      <c r="C3694" t="s">
        <v>7</v>
      </c>
      <c r="D3694" t="s">
        <v>8</v>
      </c>
      <c r="E3694" t="s">
        <v>19</v>
      </c>
      <c r="F3694" t="s">
        <v>13</v>
      </c>
    </row>
    <row r="3695" spans="1:6" x14ac:dyDescent="0.3">
      <c r="A3695" t="s">
        <v>3718</v>
      </c>
      <c r="B3695" s="1">
        <v>46066.480555555558</v>
      </c>
      <c r="C3695" t="s">
        <v>47</v>
      </c>
      <c r="D3695" t="s">
        <v>8</v>
      </c>
      <c r="E3695" t="s">
        <v>9</v>
      </c>
      <c r="F3695" t="s">
        <v>20</v>
      </c>
    </row>
    <row r="3696" spans="1:6" x14ac:dyDescent="0.3">
      <c r="A3696" t="s">
        <v>3719</v>
      </c>
      <c r="B3696" s="1">
        <v>46101.629166666666</v>
      </c>
      <c r="C3696" t="s">
        <v>40</v>
      </c>
      <c r="D3696" t="s">
        <v>22</v>
      </c>
      <c r="E3696" t="s">
        <v>16</v>
      </c>
      <c r="F3696" t="s">
        <v>20</v>
      </c>
    </row>
    <row r="3697" spans="1:6" x14ac:dyDescent="0.3">
      <c r="A3697" t="s">
        <v>3720</v>
      </c>
      <c r="B3697" s="1">
        <v>46054.300694444442</v>
      </c>
      <c r="C3697" t="s">
        <v>7</v>
      </c>
      <c r="D3697" t="s">
        <v>18</v>
      </c>
      <c r="E3697" t="s">
        <v>19</v>
      </c>
      <c r="F3697" t="s">
        <v>10</v>
      </c>
    </row>
    <row r="3698" spans="1:6" x14ac:dyDescent="0.3">
      <c r="A3698" t="s">
        <v>3721</v>
      </c>
      <c r="B3698" s="1">
        <v>46060.275000000001</v>
      </c>
      <c r="C3698" t="s">
        <v>7</v>
      </c>
      <c r="D3698" t="s">
        <v>22</v>
      </c>
      <c r="E3698" t="s">
        <v>19</v>
      </c>
      <c r="F3698" t="s">
        <v>10</v>
      </c>
    </row>
    <row r="3699" spans="1:6" x14ac:dyDescent="0.3">
      <c r="A3699" t="s">
        <v>3722</v>
      </c>
      <c r="B3699" s="1">
        <v>46100.285416666666</v>
      </c>
      <c r="C3699" t="s">
        <v>7</v>
      </c>
      <c r="D3699" t="s">
        <v>22</v>
      </c>
      <c r="E3699" t="s">
        <v>19</v>
      </c>
      <c r="F3699" t="s">
        <v>53</v>
      </c>
    </row>
    <row r="3700" spans="1:6" x14ac:dyDescent="0.3">
      <c r="A3700" t="s">
        <v>3723</v>
      </c>
      <c r="B3700" s="1">
        <v>46045.121527777781</v>
      </c>
      <c r="C3700" t="s">
        <v>40</v>
      </c>
      <c r="D3700" t="s">
        <v>15</v>
      </c>
      <c r="E3700" t="s">
        <v>16</v>
      </c>
      <c r="F3700" t="s">
        <v>20</v>
      </c>
    </row>
    <row r="3701" spans="1:6" x14ac:dyDescent="0.3">
      <c r="A3701" t="s">
        <v>3724</v>
      </c>
      <c r="B3701" s="1">
        <v>46087.118750000001</v>
      </c>
      <c r="C3701" t="s">
        <v>26</v>
      </c>
      <c r="D3701" t="s">
        <v>22</v>
      </c>
      <c r="E3701" t="s">
        <v>19</v>
      </c>
      <c r="F3701" t="s">
        <v>13</v>
      </c>
    </row>
    <row r="3702" spans="1:6" x14ac:dyDescent="0.3">
      <c r="A3702" t="s">
        <v>3725</v>
      </c>
      <c r="B3702" s="1">
        <v>46045.667361111111</v>
      </c>
      <c r="C3702" t="s">
        <v>7</v>
      </c>
      <c r="D3702" t="s">
        <v>8</v>
      </c>
      <c r="E3702" t="s">
        <v>31</v>
      </c>
      <c r="F3702" t="s">
        <v>20</v>
      </c>
    </row>
    <row r="3703" spans="1:6" x14ac:dyDescent="0.3">
      <c r="A3703" t="s">
        <v>3726</v>
      </c>
      <c r="B3703" s="1">
        <v>46040.244444444441</v>
      </c>
      <c r="C3703" t="s">
        <v>7</v>
      </c>
      <c r="D3703" t="s">
        <v>18</v>
      </c>
      <c r="E3703" t="s">
        <v>19</v>
      </c>
      <c r="F3703" t="s">
        <v>10</v>
      </c>
    </row>
    <row r="3704" spans="1:6" x14ac:dyDescent="0.3">
      <c r="A3704" t="s">
        <v>3727</v>
      </c>
      <c r="B3704" s="1">
        <v>46081.753472222219</v>
      </c>
      <c r="C3704" t="s">
        <v>47</v>
      </c>
      <c r="D3704" t="s">
        <v>8</v>
      </c>
      <c r="E3704" t="s">
        <v>31</v>
      </c>
      <c r="F3704" t="s">
        <v>10</v>
      </c>
    </row>
    <row r="3705" spans="1:6" x14ac:dyDescent="0.3">
      <c r="A3705" t="s">
        <v>3728</v>
      </c>
      <c r="B3705" s="1">
        <v>46090.152083333334</v>
      </c>
      <c r="C3705" t="s">
        <v>7</v>
      </c>
      <c r="D3705" t="s">
        <v>22</v>
      </c>
      <c r="E3705" t="s">
        <v>19</v>
      </c>
      <c r="F3705" t="s">
        <v>20</v>
      </c>
    </row>
    <row r="3706" spans="1:6" x14ac:dyDescent="0.3">
      <c r="A3706" t="s">
        <v>3729</v>
      </c>
      <c r="B3706" s="1">
        <v>46042.288194444445</v>
      </c>
      <c r="C3706" t="s">
        <v>7</v>
      </c>
      <c r="D3706" t="s">
        <v>8</v>
      </c>
      <c r="E3706" t="s">
        <v>19</v>
      </c>
      <c r="F3706" t="s">
        <v>20</v>
      </c>
    </row>
    <row r="3707" spans="1:6" x14ac:dyDescent="0.3">
      <c r="A3707" t="s">
        <v>3730</v>
      </c>
      <c r="B3707" s="1">
        <v>46035.477083333331</v>
      </c>
      <c r="C3707" t="s">
        <v>7</v>
      </c>
      <c r="D3707" t="s">
        <v>22</v>
      </c>
      <c r="E3707" t="s">
        <v>16</v>
      </c>
      <c r="F3707" t="s">
        <v>53</v>
      </c>
    </row>
    <row r="3708" spans="1:6" x14ac:dyDescent="0.3">
      <c r="A3708" t="s">
        <v>3731</v>
      </c>
      <c r="B3708" s="1">
        <v>46070.668055555558</v>
      </c>
      <c r="C3708" t="s">
        <v>7</v>
      </c>
      <c r="D3708" t="s">
        <v>18</v>
      </c>
      <c r="E3708" t="s">
        <v>19</v>
      </c>
      <c r="F3708" t="s">
        <v>13</v>
      </c>
    </row>
    <row r="3709" spans="1:6" x14ac:dyDescent="0.3">
      <c r="A3709" t="s">
        <v>3732</v>
      </c>
      <c r="B3709" s="1">
        <v>46050.074999999997</v>
      </c>
      <c r="C3709" t="s">
        <v>26</v>
      </c>
      <c r="D3709" t="s">
        <v>18</v>
      </c>
      <c r="E3709" t="s">
        <v>19</v>
      </c>
      <c r="F3709" t="s">
        <v>33</v>
      </c>
    </row>
    <row r="3710" spans="1:6" x14ac:dyDescent="0.3">
      <c r="A3710" t="s">
        <v>3733</v>
      </c>
      <c r="B3710" s="1">
        <v>46046.414583333331</v>
      </c>
      <c r="C3710" t="s">
        <v>47</v>
      </c>
      <c r="D3710" t="s">
        <v>8</v>
      </c>
      <c r="E3710" t="s">
        <v>19</v>
      </c>
      <c r="F3710" t="s">
        <v>33</v>
      </c>
    </row>
    <row r="3711" spans="1:6" x14ac:dyDescent="0.3">
      <c r="A3711" t="s">
        <v>3734</v>
      </c>
      <c r="B3711" s="1">
        <v>46059.93472222222</v>
      </c>
      <c r="C3711" t="s">
        <v>7</v>
      </c>
      <c r="D3711" t="s">
        <v>8</v>
      </c>
      <c r="E3711" t="s">
        <v>19</v>
      </c>
      <c r="F3711" t="s">
        <v>20</v>
      </c>
    </row>
    <row r="3712" spans="1:6" x14ac:dyDescent="0.3">
      <c r="A3712" t="s">
        <v>3735</v>
      </c>
      <c r="B3712" s="1">
        <v>46039.349305555559</v>
      </c>
      <c r="C3712" t="s">
        <v>7</v>
      </c>
      <c r="D3712" t="s">
        <v>18</v>
      </c>
      <c r="E3712" t="s">
        <v>19</v>
      </c>
      <c r="F3712" t="s">
        <v>13</v>
      </c>
    </row>
    <row r="3713" spans="1:6" x14ac:dyDescent="0.3">
      <c r="A3713" t="s">
        <v>3736</v>
      </c>
      <c r="B3713" s="1">
        <v>46035.074305555558</v>
      </c>
      <c r="C3713" t="s">
        <v>47</v>
      </c>
      <c r="D3713" t="s">
        <v>18</v>
      </c>
      <c r="E3713" t="s">
        <v>19</v>
      </c>
      <c r="F3713" t="s">
        <v>10</v>
      </c>
    </row>
    <row r="3714" spans="1:6" x14ac:dyDescent="0.3">
      <c r="A3714" t="s">
        <v>3737</v>
      </c>
      <c r="B3714" s="1">
        <v>46026.685416666667</v>
      </c>
      <c r="C3714" t="s">
        <v>7</v>
      </c>
      <c r="D3714" t="s">
        <v>22</v>
      </c>
      <c r="E3714" t="s">
        <v>19</v>
      </c>
      <c r="F3714" t="s">
        <v>13</v>
      </c>
    </row>
    <row r="3715" spans="1:6" x14ac:dyDescent="0.3">
      <c r="A3715" t="s">
        <v>3738</v>
      </c>
      <c r="B3715" s="1">
        <v>46094.897916666669</v>
      </c>
      <c r="C3715" t="s">
        <v>12</v>
      </c>
      <c r="D3715" t="s">
        <v>8</v>
      </c>
      <c r="E3715" t="s">
        <v>31</v>
      </c>
      <c r="F3715" t="s">
        <v>13</v>
      </c>
    </row>
    <row r="3716" spans="1:6" x14ac:dyDescent="0.3">
      <c r="A3716" t="s">
        <v>3739</v>
      </c>
      <c r="B3716" s="1">
        <v>46107.834027777775</v>
      </c>
      <c r="C3716" t="s">
        <v>7</v>
      </c>
      <c r="D3716" t="s">
        <v>15</v>
      </c>
      <c r="E3716" t="s">
        <v>16</v>
      </c>
      <c r="F3716" t="s">
        <v>33</v>
      </c>
    </row>
    <row r="3717" spans="1:6" x14ac:dyDescent="0.3">
      <c r="A3717" t="s">
        <v>3740</v>
      </c>
      <c r="B3717" s="1">
        <v>46062.320833333331</v>
      </c>
      <c r="C3717" t="s">
        <v>35</v>
      </c>
      <c r="D3717" t="s">
        <v>18</v>
      </c>
      <c r="E3717" t="s">
        <v>31</v>
      </c>
      <c r="F3717" t="s">
        <v>33</v>
      </c>
    </row>
    <row r="3718" spans="1:6" x14ac:dyDescent="0.3">
      <c r="A3718" t="s">
        <v>3741</v>
      </c>
      <c r="B3718" s="1">
        <v>46026.63958333333</v>
      </c>
      <c r="C3718" t="s">
        <v>26</v>
      </c>
      <c r="D3718" t="s">
        <v>8</v>
      </c>
      <c r="E3718" t="s">
        <v>31</v>
      </c>
      <c r="F3718" t="s">
        <v>10</v>
      </c>
    </row>
    <row r="3719" spans="1:6" x14ac:dyDescent="0.3">
      <c r="A3719" t="s">
        <v>3742</v>
      </c>
      <c r="B3719" s="1">
        <v>46105.850694444445</v>
      </c>
      <c r="C3719" t="s">
        <v>26</v>
      </c>
      <c r="D3719" t="s">
        <v>15</v>
      </c>
      <c r="E3719" t="s">
        <v>9</v>
      </c>
      <c r="F3719" t="s">
        <v>13</v>
      </c>
    </row>
    <row r="3720" spans="1:6" x14ac:dyDescent="0.3">
      <c r="A3720" t="s">
        <v>3743</v>
      </c>
      <c r="B3720" s="1">
        <v>46034.455555555556</v>
      </c>
      <c r="C3720" t="s">
        <v>7</v>
      </c>
      <c r="D3720" t="s">
        <v>18</v>
      </c>
      <c r="E3720" t="s">
        <v>19</v>
      </c>
      <c r="F3720" t="s">
        <v>10</v>
      </c>
    </row>
    <row r="3721" spans="1:6" x14ac:dyDescent="0.3">
      <c r="A3721" t="s">
        <v>3744</v>
      </c>
      <c r="B3721" s="1">
        <v>46058.13958333333</v>
      </c>
      <c r="C3721" t="s">
        <v>7</v>
      </c>
      <c r="D3721" t="s">
        <v>15</v>
      </c>
      <c r="E3721" t="s">
        <v>19</v>
      </c>
      <c r="F3721" t="s">
        <v>10</v>
      </c>
    </row>
    <row r="3722" spans="1:6" x14ac:dyDescent="0.3">
      <c r="A3722" t="s">
        <v>3745</v>
      </c>
      <c r="B3722" s="1">
        <v>46100.60833333333</v>
      </c>
      <c r="C3722" t="s">
        <v>47</v>
      </c>
      <c r="D3722" t="s">
        <v>22</v>
      </c>
      <c r="E3722" t="s">
        <v>16</v>
      </c>
      <c r="F3722" t="s">
        <v>33</v>
      </c>
    </row>
    <row r="3723" spans="1:6" x14ac:dyDescent="0.3">
      <c r="A3723" t="s">
        <v>3746</v>
      </c>
      <c r="B3723" s="1">
        <v>46046.039583333331</v>
      </c>
      <c r="C3723" t="s">
        <v>40</v>
      </c>
      <c r="D3723" t="s">
        <v>22</v>
      </c>
      <c r="E3723" t="s">
        <v>16</v>
      </c>
      <c r="F3723" t="s">
        <v>10</v>
      </c>
    </row>
    <row r="3724" spans="1:6" x14ac:dyDescent="0.3">
      <c r="A3724" t="s">
        <v>3747</v>
      </c>
      <c r="B3724" s="1">
        <v>46108.46597222222</v>
      </c>
      <c r="C3724" t="s">
        <v>7</v>
      </c>
      <c r="D3724" t="s">
        <v>15</v>
      </c>
      <c r="E3724" t="s">
        <v>19</v>
      </c>
      <c r="F3724" t="s">
        <v>13</v>
      </c>
    </row>
    <row r="3725" spans="1:6" x14ac:dyDescent="0.3">
      <c r="A3725" t="s">
        <v>3748</v>
      </c>
      <c r="B3725" s="1">
        <v>46056.820833333331</v>
      </c>
      <c r="C3725" t="s">
        <v>12</v>
      </c>
      <c r="D3725" t="s">
        <v>8</v>
      </c>
      <c r="E3725" t="s">
        <v>16</v>
      </c>
      <c r="F3725" t="s">
        <v>10</v>
      </c>
    </row>
    <row r="3726" spans="1:6" x14ac:dyDescent="0.3">
      <c r="A3726" t="s">
        <v>3749</v>
      </c>
      <c r="B3726" s="1">
        <v>46105.271527777775</v>
      </c>
      <c r="C3726" t="s">
        <v>7</v>
      </c>
      <c r="D3726" t="s">
        <v>18</v>
      </c>
      <c r="E3726" t="s">
        <v>19</v>
      </c>
      <c r="F3726" t="s">
        <v>10</v>
      </c>
    </row>
    <row r="3727" spans="1:6" x14ac:dyDescent="0.3">
      <c r="A3727" t="s">
        <v>3750</v>
      </c>
      <c r="B3727" s="1">
        <v>46061.809027777781</v>
      </c>
      <c r="C3727" t="s">
        <v>7</v>
      </c>
      <c r="D3727" t="s">
        <v>18</v>
      </c>
      <c r="E3727" t="s">
        <v>19</v>
      </c>
      <c r="F3727" t="s">
        <v>10</v>
      </c>
    </row>
    <row r="3728" spans="1:6" x14ac:dyDescent="0.3">
      <c r="A3728" t="s">
        <v>3751</v>
      </c>
      <c r="B3728" s="1">
        <v>46052.963194444441</v>
      </c>
      <c r="C3728" t="s">
        <v>47</v>
      </c>
      <c r="D3728" t="s">
        <v>8</v>
      </c>
      <c r="E3728" t="s">
        <v>19</v>
      </c>
      <c r="F3728" t="s">
        <v>20</v>
      </c>
    </row>
    <row r="3729" spans="1:6" x14ac:dyDescent="0.3">
      <c r="A3729" t="s">
        <v>3752</v>
      </c>
      <c r="B3729" s="1">
        <v>46054.265277777777</v>
      </c>
      <c r="C3729" t="s">
        <v>7</v>
      </c>
      <c r="D3729" t="s">
        <v>15</v>
      </c>
      <c r="E3729" t="s">
        <v>19</v>
      </c>
      <c r="F3729" t="s">
        <v>13</v>
      </c>
    </row>
    <row r="3730" spans="1:6" x14ac:dyDescent="0.3">
      <c r="A3730" t="s">
        <v>3753</v>
      </c>
      <c r="B3730" s="1">
        <v>46096.652083333334</v>
      </c>
      <c r="C3730" t="s">
        <v>7</v>
      </c>
      <c r="D3730" t="s">
        <v>15</v>
      </c>
      <c r="E3730" t="s">
        <v>19</v>
      </c>
      <c r="F3730" t="s">
        <v>10</v>
      </c>
    </row>
    <row r="3731" spans="1:6" x14ac:dyDescent="0.3">
      <c r="A3731" t="s">
        <v>3754</v>
      </c>
      <c r="B3731" s="1">
        <v>46024.841666666667</v>
      </c>
      <c r="C3731" t="s">
        <v>7</v>
      </c>
      <c r="D3731" t="s">
        <v>15</v>
      </c>
      <c r="E3731" t="s">
        <v>19</v>
      </c>
      <c r="F3731" t="s">
        <v>10</v>
      </c>
    </row>
    <row r="3732" spans="1:6" x14ac:dyDescent="0.3">
      <c r="A3732" t="s">
        <v>3755</v>
      </c>
      <c r="B3732" s="1">
        <v>46093.506249999999</v>
      </c>
      <c r="C3732" t="s">
        <v>12</v>
      </c>
      <c r="D3732" t="s">
        <v>22</v>
      </c>
      <c r="E3732" t="s">
        <v>16</v>
      </c>
      <c r="F3732" t="s">
        <v>33</v>
      </c>
    </row>
    <row r="3733" spans="1:6" x14ac:dyDescent="0.3">
      <c r="A3733" t="s">
        <v>3756</v>
      </c>
      <c r="B3733" s="1">
        <v>46028.664583333331</v>
      </c>
      <c r="C3733" t="s">
        <v>7</v>
      </c>
      <c r="D3733" t="s">
        <v>15</v>
      </c>
      <c r="E3733" t="s">
        <v>19</v>
      </c>
      <c r="F3733" t="s">
        <v>20</v>
      </c>
    </row>
    <row r="3734" spans="1:6" x14ac:dyDescent="0.3">
      <c r="A3734" t="s">
        <v>3757</v>
      </c>
      <c r="B3734" s="1">
        <v>46102.650694444441</v>
      </c>
      <c r="C3734" t="s">
        <v>12</v>
      </c>
      <c r="D3734" t="s">
        <v>15</v>
      </c>
      <c r="E3734" t="s">
        <v>19</v>
      </c>
      <c r="F3734" t="s">
        <v>33</v>
      </c>
    </row>
    <row r="3735" spans="1:6" x14ac:dyDescent="0.3">
      <c r="A3735" t="s">
        <v>3758</v>
      </c>
      <c r="B3735" s="1">
        <v>46035.527777777781</v>
      </c>
      <c r="C3735" t="s">
        <v>12</v>
      </c>
      <c r="D3735" t="s">
        <v>15</v>
      </c>
      <c r="E3735" t="s">
        <v>31</v>
      </c>
      <c r="F3735" t="s">
        <v>10</v>
      </c>
    </row>
    <row r="3736" spans="1:6" x14ac:dyDescent="0.3">
      <c r="A3736" t="s">
        <v>3759</v>
      </c>
      <c r="B3736" s="1">
        <v>46101.789583333331</v>
      </c>
      <c r="C3736" t="s">
        <v>7</v>
      </c>
      <c r="D3736" t="s">
        <v>22</v>
      </c>
      <c r="E3736" t="s">
        <v>19</v>
      </c>
      <c r="F3736" t="s">
        <v>10</v>
      </c>
    </row>
    <row r="3737" spans="1:6" x14ac:dyDescent="0.3">
      <c r="A3737" t="s">
        <v>3760</v>
      </c>
      <c r="B3737" s="1">
        <v>46051.606249999997</v>
      </c>
      <c r="C3737" t="s">
        <v>7</v>
      </c>
      <c r="D3737" t="s">
        <v>8</v>
      </c>
      <c r="E3737" t="s">
        <v>19</v>
      </c>
      <c r="F3737" t="s">
        <v>10</v>
      </c>
    </row>
    <row r="3738" spans="1:6" x14ac:dyDescent="0.3">
      <c r="A3738" t="s">
        <v>3761</v>
      </c>
      <c r="B3738" s="1">
        <v>46076.871527777781</v>
      </c>
      <c r="C3738" t="s">
        <v>7</v>
      </c>
      <c r="D3738" t="s">
        <v>8</v>
      </c>
      <c r="E3738" t="s">
        <v>19</v>
      </c>
      <c r="F3738" t="s">
        <v>20</v>
      </c>
    </row>
    <row r="3739" spans="1:6" x14ac:dyDescent="0.3">
      <c r="A3739" t="s">
        <v>3762</v>
      </c>
      <c r="B3739" s="1">
        <v>46089.525694444441</v>
      </c>
      <c r="C3739" t="s">
        <v>26</v>
      </c>
      <c r="D3739" t="s">
        <v>15</v>
      </c>
      <c r="E3739" t="s">
        <v>16</v>
      </c>
      <c r="F3739" t="s">
        <v>10</v>
      </c>
    </row>
    <row r="3740" spans="1:6" x14ac:dyDescent="0.3">
      <c r="A3740" t="s">
        <v>3763</v>
      </c>
      <c r="B3740" s="1">
        <v>46110.78125</v>
      </c>
      <c r="C3740" t="s">
        <v>7</v>
      </c>
      <c r="D3740" t="s">
        <v>8</v>
      </c>
      <c r="E3740" t="s">
        <v>19</v>
      </c>
      <c r="F3740" t="s">
        <v>10</v>
      </c>
    </row>
    <row r="3741" spans="1:6" x14ac:dyDescent="0.3">
      <c r="A3741" t="s">
        <v>3764</v>
      </c>
      <c r="B3741" s="1">
        <v>46053.177083333336</v>
      </c>
      <c r="C3741" t="s">
        <v>7</v>
      </c>
      <c r="D3741" t="s">
        <v>15</v>
      </c>
      <c r="E3741" t="s">
        <v>19</v>
      </c>
      <c r="F3741" t="s">
        <v>10</v>
      </c>
    </row>
    <row r="3742" spans="1:6" x14ac:dyDescent="0.3">
      <c r="A3742" t="s">
        <v>3765</v>
      </c>
      <c r="B3742" s="1">
        <v>46057.222222222219</v>
      </c>
      <c r="C3742" t="s">
        <v>7</v>
      </c>
      <c r="D3742" t="s">
        <v>18</v>
      </c>
      <c r="E3742" t="s">
        <v>19</v>
      </c>
      <c r="F3742" t="s">
        <v>20</v>
      </c>
    </row>
    <row r="3743" spans="1:6" x14ac:dyDescent="0.3">
      <c r="A3743" t="s">
        <v>3766</v>
      </c>
      <c r="B3743" s="1">
        <v>46043.183333333334</v>
      </c>
      <c r="C3743" t="s">
        <v>40</v>
      </c>
      <c r="D3743" t="s">
        <v>15</v>
      </c>
      <c r="E3743" t="s">
        <v>16</v>
      </c>
      <c r="F3743" t="s">
        <v>53</v>
      </c>
    </row>
    <row r="3744" spans="1:6" x14ac:dyDescent="0.3">
      <c r="A3744" t="s">
        <v>3767</v>
      </c>
      <c r="B3744" s="1">
        <v>46040.209722222222</v>
      </c>
      <c r="C3744" t="s">
        <v>26</v>
      </c>
      <c r="D3744" t="s">
        <v>15</v>
      </c>
      <c r="E3744" t="s">
        <v>19</v>
      </c>
      <c r="F3744" t="s">
        <v>10</v>
      </c>
    </row>
    <row r="3745" spans="1:6" x14ac:dyDescent="0.3">
      <c r="A3745" t="s">
        <v>3768</v>
      </c>
      <c r="B3745" s="1">
        <v>46059.960416666669</v>
      </c>
      <c r="C3745" t="s">
        <v>47</v>
      </c>
      <c r="D3745" t="s">
        <v>18</v>
      </c>
      <c r="E3745" t="s">
        <v>19</v>
      </c>
      <c r="F3745" t="s">
        <v>33</v>
      </c>
    </row>
    <row r="3746" spans="1:6" x14ac:dyDescent="0.3">
      <c r="A3746" t="s">
        <v>3769</v>
      </c>
      <c r="B3746" s="1">
        <v>46032.308333333334</v>
      </c>
      <c r="C3746" t="s">
        <v>40</v>
      </c>
      <c r="D3746" t="s">
        <v>22</v>
      </c>
      <c r="E3746" t="s">
        <v>16</v>
      </c>
      <c r="F3746" t="s">
        <v>10</v>
      </c>
    </row>
    <row r="3747" spans="1:6" x14ac:dyDescent="0.3">
      <c r="A3747" t="s">
        <v>3770</v>
      </c>
      <c r="B3747" s="1">
        <v>46086.089583333334</v>
      </c>
      <c r="C3747" t="s">
        <v>40</v>
      </c>
      <c r="D3747" t="s">
        <v>8</v>
      </c>
      <c r="E3747" t="s">
        <v>16</v>
      </c>
      <c r="F3747" t="s">
        <v>33</v>
      </c>
    </row>
    <row r="3748" spans="1:6" x14ac:dyDescent="0.3">
      <c r="A3748" t="s">
        <v>3771</v>
      </c>
      <c r="B3748" s="1">
        <v>46102.961805555555</v>
      </c>
      <c r="C3748" t="s">
        <v>40</v>
      </c>
      <c r="D3748" t="s">
        <v>15</v>
      </c>
      <c r="E3748" t="s">
        <v>16</v>
      </c>
      <c r="F3748" t="s">
        <v>20</v>
      </c>
    </row>
    <row r="3749" spans="1:6" x14ac:dyDescent="0.3">
      <c r="A3749" t="s">
        <v>3772</v>
      </c>
      <c r="B3749" s="1">
        <v>46101.102083333331</v>
      </c>
      <c r="C3749" t="s">
        <v>26</v>
      </c>
      <c r="D3749" t="s">
        <v>18</v>
      </c>
      <c r="E3749" t="s">
        <v>16</v>
      </c>
      <c r="F3749" t="s">
        <v>20</v>
      </c>
    </row>
    <row r="3750" spans="1:6" x14ac:dyDescent="0.3">
      <c r="A3750" t="s">
        <v>3773</v>
      </c>
      <c r="B3750" s="1">
        <v>46066.48333333333</v>
      </c>
      <c r="C3750" t="s">
        <v>12</v>
      </c>
      <c r="D3750" t="s">
        <v>8</v>
      </c>
      <c r="E3750" t="s">
        <v>16</v>
      </c>
      <c r="F3750" t="s">
        <v>33</v>
      </c>
    </row>
    <row r="3751" spans="1:6" x14ac:dyDescent="0.3">
      <c r="A3751" t="s">
        <v>3774</v>
      </c>
      <c r="B3751" s="1">
        <v>46055.565972222219</v>
      </c>
      <c r="C3751" t="s">
        <v>26</v>
      </c>
      <c r="D3751" t="s">
        <v>22</v>
      </c>
      <c r="E3751" t="s">
        <v>19</v>
      </c>
      <c r="F3751" t="s">
        <v>20</v>
      </c>
    </row>
    <row r="3752" spans="1:6" x14ac:dyDescent="0.3">
      <c r="A3752" t="s">
        <v>3775</v>
      </c>
      <c r="B3752" s="1">
        <v>46104.588888888888</v>
      </c>
      <c r="C3752" t="s">
        <v>7</v>
      </c>
      <c r="D3752" t="s">
        <v>18</v>
      </c>
      <c r="E3752" t="s">
        <v>19</v>
      </c>
      <c r="F3752" t="s">
        <v>20</v>
      </c>
    </row>
    <row r="3753" spans="1:6" x14ac:dyDescent="0.3">
      <c r="A3753" t="s">
        <v>3776</v>
      </c>
      <c r="B3753" s="1">
        <v>46093.150694444441</v>
      </c>
      <c r="C3753" t="s">
        <v>7</v>
      </c>
      <c r="D3753" t="s">
        <v>18</v>
      </c>
      <c r="E3753" t="s">
        <v>19</v>
      </c>
      <c r="F3753" t="s">
        <v>33</v>
      </c>
    </row>
    <row r="3754" spans="1:6" x14ac:dyDescent="0.3">
      <c r="A3754" t="s">
        <v>3777</v>
      </c>
      <c r="B3754" s="1">
        <v>46034.885416666664</v>
      </c>
      <c r="C3754" t="s">
        <v>26</v>
      </c>
      <c r="D3754" t="s">
        <v>18</v>
      </c>
      <c r="E3754" t="s">
        <v>19</v>
      </c>
      <c r="F3754" t="s">
        <v>20</v>
      </c>
    </row>
    <row r="3755" spans="1:6" x14ac:dyDescent="0.3">
      <c r="A3755" t="s">
        <v>3778</v>
      </c>
      <c r="B3755" s="1">
        <v>46038.163194444445</v>
      </c>
      <c r="C3755" t="s">
        <v>26</v>
      </c>
      <c r="D3755" t="s">
        <v>15</v>
      </c>
      <c r="E3755" t="s">
        <v>31</v>
      </c>
      <c r="F3755" t="s">
        <v>10</v>
      </c>
    </row>
    <row r="3756" spans="1:6" x14ac:dyDescent="0.3">
      <c r="A3756" t="s">
        <v>3779</v>
      </c>
      <c r="B3756" s="1">
        <v>46027.943055555559</v>
      </c>
      <c r="C3756" t="s">
        <v>7</v>
      </c>
      <c r="D3756" t="s">
        <v>22</v>
      </c>
      <c r="E3756" t="s">
        <v>19</v>
      </c>
      <c r="F3756" t="s">
        <v>20</v>
      </c>
    </row>
    <row r="3757" spans="1:6" x14ac:dyDescent="0.3">
      <c r="A3757" t="s">
        <v>3780</v>
      </c>
      <c r="B3757" s="1">
        <v>46049.838888888888</v>
      </c>
      <c r="C3757" t="s">
        <v>47</v>
      </c>
      <c r="D3757" t="s">
        <v>22</v>
      </c>
      <c r="E3757" t="s">
        <v>16</v>
      </c>
      <c r="F3757" t="s">
        <v>10</v>
      </c>
    </row>
    <row r="3758" spans="1:6" x14ac:dyDescent="0.3">
      <c r="A3758" t="s">
        <v>3781</v>
      </c>
      <c r="B3758" s="1">
        <v>46088.420138888891</v>
      </c>
      <c r="C3758" t="s">
        <v>7</v>
      </c>
      <c r="D3758" t="s">
        <v>22</v>
      </c>
      <c r="E3758" t="s">
        <v>19</v>
      </c>
      <c r="F3758" t="s">
        <v>13</v>
      </c>
    </row>
    <row r="3759" spans="1:6" x14ac:dyDescent="0.3">
      <c r="A3759" t="s">
        <v>3782</v>
      </c>
      <c r="B3759" s="1">
        <v>46078.942361111112</v>
      </c>
      <c r="C3759" t="s">
        <v>12</v>
      </c>
      <c r="D3759" t="s">
        <v>15</v>
      </c>
      <c r="E3759" t="s">
        <v>16</v>
      </c>
      <c r="F3759" t="s">
        <v>33</v>
      </c>
    </row>
    <row r="3760" spans="1:6" x14ac:dyDescent="0.3">
      <c r="A3760" t="s">
        <v>3783</v>
      </c>
      <c r="B3760" s="1">
        <v>46073.168055555558</v>
      </c>
      <c r="C3760" t="s">
        <v>35</v>
      </c>
      <c r="D3760" t="s">
        <v>15</v>
      </c>
      <c r="E3760" t="s">
        <v>19</v>
      </c>
      <c r="F3760" t="s">
        <v>33</v>
      </c>
    </row>
    <row r="3761" spans="1:6" x14ac:dyDescent="0.3">
      <c r="A3761" t="s">
        <v>3784</v>
      </c>
      <c r="B3761" s="1">
        <v>46029.681944444441</v>
      </c>
      <c r="C3761" t="s">
        <v>7</v>
      </c>
      <c r="D3761" t="s">
        <v>15</v>
      </c>
      <c r="E3761" t="s">
        <v>16</v>
      </c>
      <c r="F3761" t="s">
        <v>20</v>
      </c>
    </row>
    <row r="3762" spans="1:6" x14ac:dyDescent="0.3">
      <c r="A3762" t="s">
        <v>3785</v>
      </c>
      <c r="B3762" s="1">
        <v>46110.341666666667</v>
      </c>
      <c r="C3762" t="s">
        <v>26</v>
      </c>
      <c r="D3762" t="s">
        <v>15</v>
      </c>
      <c r="E3762" t="s">
        <v>19</v>
      </c>
      <c r="F3762" t="s">
        <v>10</v>
      </c>
    </row>
    <row r="3763" spans="1:6" x14ac:dyDescent="0.3">
      <c r="A3763" t="s">
        <v>3786</v>
      </c>
      <c r="B3763" s="1">
        <v>46052.386805555558</v>
      </c>
      <c r="C3763" t="s">
        <v>7</v>
      </c>
      <c r="D3763" t="s">
        <v>22</v>
      </c>
      <c r="E3763" t="s">
        <v>19</v>
      </c>
      <c r="F3763" t="s">
        <v>10</v>
      </c>
    </row>
    <row r="3764" spans="1:6" x14ac:dyDescent="0.3">
      <c r="A3764" t="s">
        <v>3787</v>
      </c>
      <c r="B3764" s="1">
        <v>46103.723611111112</v>
      </c>
      <c r="C3764" t="s">
        <v>7</v>
      </c>
      <c r="D3764" t="s">
        <v>15</v>
      </c>
      <c r="E3764" t="s">
        <v>19</v>
      </c>
      <c r="F3764" t="s">
        <v>33</v>
      </c>
    </row>
    <row r="3765" spans="1:6" x14ac:dyDescent="0.3">
      <c r="A3765" t="s">
        <v>3788</v>
      </c>
      <c r="B3765" s="1">
        <v>46087.893750000003</v>
      </c>
      <c r="C3765" t="s">
        <v>47</v>
      </c>
      <c r="D3765" t="s">
        <v>8</v>
      </c>
      <c r="E3765" t="s">
        <v>31</v>
      </c>
      <c r="F3765" t="s">
        <v>10</v>
      </c>
    </row>
    <row r="3766" spans="1:6" x14ac:dyDescent="0.3">
      <c r="A3766" t="s">
        <v>3789</v>
      </c>
      <c r="B3766" s="1">
        <v>46052.821527777778</v>
      </c>
      <c r="C3766" t="s">
        <v>26</v>
      </c>
      <c r="D3766" t="s">
        <v>22</v>
      </c>
      <c r="E3766" t="s">
        <v>16</v>
      </c>
      <c r="F3766" t="s">
        <v>20</v>
      </c>
    </row>
    <row r="3767" spans="1:6" x14ac:dyDescent="0.3">
      <c r="A3767" t="s">
        <v>3790</v>
      </c>
      <c r="B3767" s="1">
        <v>46047.456250000003</v>
      </c>
      <c r="C3767" t="s">
        <v>47</v>
      </c>
      <c r="D3767" t="s">
        <v>15</v>
      </c>
      <c r="E3767" t="s">
        <v>16</v>
      </c>
      <c r="F3767" t="s">
        <v>20</v>
      </c>
    </row>
    <row r="3768" spans="1:6" x14ac:dyDescent="0.3">
      <c r="A3768" t="s">
        <v>3791</v>
      </c>
      <c r="B3768" s="1">
        <v>46026.207638888889</v>
      </c>
      <c r="C3768" t="s">
        <v>40</v>
      </c>
      <c r="D3768" t="s">
        <v>8</v>
      </c>
      <c r="E3768" t="s">
        <v>16</v>
      </c>
      <c r="F3768" t="s">
        <v>20</v>
      </c>
    </row>
    <row r="3769" spans="1:6" x14ac:dyDescent="0.3">
      <c r="A3769" t="s">
        <v>3792</v>
      </c>
      <c r="B3769" s="1">
        <v>46038.004861111112</v>
      </c>
      <c r="C3769" t="s">
        <v>7</v>
      </c>
      <c r="D3769" t="s">
        <v>18</v>
      </c>
      <c r="E3769" t="s">
        <v>19</v>
      </c>
      <c r="F3769" t="s">
        <v>10</v>
      </c>
    </row>
    <row r="3770" spans="1:6" x14ac:dyDescent="0.3">
      <c r="A3770" t="s">
        <v>3793</v>
      </c>
      <c r="B3770" s="1">
        <v>46053.173611111109</v>
      </c>
      <c r="C3770" t="s">
        <v>7</v>
      </c>
      <c r="D3770" t="s">
        <v>18</v>
      </c>
      <c r="E3770" t="s">
        <v>19</v>
      </c>
      <c r="F3770" t="s">
        <v>33</v>
      </c>
    </row>
    <row r="3771" spans="1:6" x14ac:dyDescent="0.3">
      <c r="A3771" t="s">
        <v>3794</v>
      </c>
      <c r="B3771" s="1">
        <v>46110.53402777778</v>
      </c>
      <c r="C3771" t="s">
        <v>35</v>
      </c>
      <c r="D3771" t="s">
        <v>8</v>
      </c>
      <c r="E3771" t="s">
        <v>9</v>
      </c>
      <c r="F3771" t="s">
        <v>10</v>
      </c>
    </row>
    <row r="3772" spans="1:6" x14ac:dyDescent="0.3">
      <c r="A3772" t="s">
        <v>3795</v>
      </c>
      <c r="B3772" s="1">
        <v>46073.058333333334</v>
      </c>
      <c r="C3772" t="s">
        <v>7</v>
      </c>
      <c r="D3772" t="s">
        <v>22</v>
      </c>
      <c r="E3772" t="s">
        <v>19</v>
      </c>
      <c r="F3772" t="s">
        <v>10</v>
      </c>
    </row>
    <row r="3773" spans="1:6" x14ac:dyDescent="0.3">
      <c r="A3773" t="s">
        <v>3796</v>
      </c>
      <c r="B3773" s="1">
        <v>46040.559027777781</v>
      </c>
      <c r="C3773" t="s">
        <v>7</v>
      </c>
      <c r="D3773" t="s">
        <v>8</v>
      </c>
      <c r="E3773" t="s">
        <v>31</v>
      </c>
      <c r="F3773" t="s">
        <v>20</v>
      </c>
    </row>
    <row r="3774" spans="1:6" x14ac:dyDescent="0.3">
      <c r="A3774" t="s">
        <v>3797</v>
      </c>
      <c r="B3774" s="1">
        <v>46089.428472222222</v>
      </c>
      <c r="C3774" t="s">
        <v>7</v>
      </c>
      <c r="D3774" t="s">
        <v>8</v>
      </c>
      <c r="E3774" t="s">
        <v>19</v>
      </c>
      <c r="F3774" t="s">
        <v>13</v>
      </c>
    </row>
    <row r="3775" spans="1:6" x14ac:dyDescent="0.3">
      <c r="A3775" t="s">
        <v>3798</v>
      </c>
      <c r="B3775" s="1">
        <v>46028.173611111109</v>
      </c>
      <c r="C3775" t="s">
        <v>12</v>
      </c>
      <c r="D3775" t="s">
        <v>22</v>
      </c>
      <c r="E3775" t="s">
        <v>9</v>
      </c>
      <c r="F3775" t="s">
        <v>33</v>
      </c>
    </row>
    <row r="3776" spans="1:6" x14ac:dyDescent="0.3">
      <c r="A3776" t="s">
        <v>3799</v>
      </c>
      <c r="B3776" s="1">
        <v>46026.011805555558</v>
      </c>
      <c r="C3776" t="s">
        <v>7</v>
      </c>
      <c r="D3776" t="s">
        <v>15</v>
      </c>
      <c r="E3776" t="s">
        <v>19</v>
      </c>
      <c r="F3776" t="s">
        <v>13</v>
      </c>
    </row>
    <row r="3777" spans="1:6" x14ac:dyDescent="0.3">
      <c r="A3777" t="s">
        <v>3800</v>
      </c>
      <c r="B3777" s="1">
        <v>46062.601388888892</v>
      </c>
      <c r="C3777" t="s">
        <v>26</v>
      </c>
      <c r="D3777" t="s">
        <v>22</v>
      </c>
      <c r="E3777" t="s">
        <v>31</v>
      </c>
      <c r="F3777" t="s">
        <v>13</v>
      </c>
    </row>
    <row r="3778" spans="1:6" x14ac:dyDescent="0.3">
      <c r="A3778" t="s">
        <v>3801</v>
      </c>
      <c r="B3778" s="1">
        <v>46030.275000000001</v>
      </c>
      <c r="C3778" t="s">
        <v>7</v>
      </c>
      <c r="D3778" t="s">
        <v>22</v>
      </c>
      <c r="E3778" t="s">
        <v>19</v>
      </c>
      <c r="F3778" t="s">
        <v>10</v>
      </c>
    </row>
    <row r="3779" spans="1:6" x14ac:dyDescent="0.3">
      <c r="A3779" t="s">
        <v>3802</v>
      </c>
      <c r="B3779" s="1">
        <v>46047.335416666669</v>
      </c>
      <c r="C3779" t="s">
        <v>35</v>
      </c>
      <c r="D3779" t="s">
        <v>18</v>
      </c>
      <c r="E3779" t="s">
        <v>9</v>
      </c>
      <c r="F3779" t="s">
        <v>20</v>
      </c>
    </row>
    <row r="3780" spans="1:6" x14ac:dyDescent="0.3">
      <c r="A3780" t="s">
        <v>3803</v>
      </c>
      <c r="B3780" s="1">
        <v>46047.598611111112</v>
      </c>
      <c r="C3780" t="s">
        <v>7</v>
      </c>
      <c r="D3780" t="s">
        <v>22</v>
      </c>
      <c r="E3780" t="s">
        <v>19</v>
      </c>
      <c r="F3780" t="s">
        <v>10</v>
      </c>
    </row>
    <row r="3781" spans="1:6" x14ac:dyDescent="0.3">
      <c r="A3781" t="s">
        <v>3804</v>
      </c>
      <c r="B3781" s="1">
        <v>46088.489583333336</v>
      </c>
      <c r="C3781" t="s">
        <v>7</v>
      </c>
      <c r="D3781" t="s">
        <v>15</v>
      </c>
      <c r="E3781" t="s">
        <v>19</v>
      </c>
      <c r="F3781" t="s">
        <v>20</v>
      </c>
    </row>
    <row r="3782" spans="1:6" x14ac:dyDescent="0.3">
      <c r="A3782" t="s">
        <v>3805</v>
      </c>
      <c r="B3782" s="1">
        <v>46043.307638888888</v>
      </c>
      <c r="C3782" t="s">
        <v>35</v>
      </c>
      <c r="D3782" t="s">
        <v>15</v>
      </c>
      <c r="E3782" t="s">
        <v>19</v>
      </c>
      <c r="F3782" t="s">
        <v>20</v>
      </c>
    </row>
    <row r="3783" spans="1:6" x14ac:dyDescent="0.3">
      <c r="A3783" t="s">
        <v>3806</v>
      </c>
      <c r="B3783" s="1">
        <v>46083.759722222225</v>
      </c>
      <c r="C3783" t="s">
        <v>47</v>
      </c>
      <c r="D3783" t="s">
        <v>15</v>
      </c>
      <c r="E3783" t="s">
        <v>16</v>
      </c>
      <c r="F3783" t="s">
        <v>20</v>
      </c>
    </row>
    <row r="3784" spans="1:6" x14ac:dyDescent="0.3">
      <c r="A3784" t="s">
        <v>3807</v>
      </c>
      <c r="B3784" s="1">
        <v>46100.550694444442</v>
      </c>
      <c r="C3784" t="s">
        <v>7</v>
      </c>
      <c r="D3784" t="s">
        <v>8</v>
      </c>
      <c r="E3784" t="s">
        <v>19</v>
      </c>
      <c r="F3784" t="s">
        <v>13</v>
      </c>
    </row>
    <row r="3785" spans="1:6" x14ac:dyDescent="0.3">
      <c r="A3785" t="s">
        <v>3808</v>
      </c>
      <c r="B3785" s="1">
        <v>46063.32708333333</v>
      </c>
      <c r="C3785" t="s">
        <v>7</v>
      </c>
      <c r="D3785" t="s">
        <v>15</v>
      </c>
      <c r="E3785" t="s">
        <v>19</v>
      </c>
      <c r="F3785" t="s">
        <v>20</v>
      </c>
    </row>
    <row r="3786" spans="1:6" x14ac:dyDescent="0.3">
      <c r="A3786" t="s">
        <v>3809</v>
      </c>
      <c r="B3786" s="1">
        <v>46065.39166666667</v>
      </c>
      <c r="C3786" t="s">
        <v>12</v>
      </c>
      <c r="D3786" t="s">
        <v>15</v>
      </c>
      <c r="E3786" t="s">
        <v>9</v>
      </c>
      <c r="F3786" t="s">
        <v>33</v>
      </c>
    </row>
    <row r="3787" spans="1:6" x14ac:dyDescent="0.3">
      <c r="A3787" t="s">
        <v>3810</v>
      </c>
      <c r="B3787" s="1">
        <v>46042.198611111111</v>
      </c>
      <c r="C3787" t="s">
        <v>35</v>
      </c>
      <c r="D3787" t="s">
        <v>15</v>
      </c>
      <c r="E3787" t="s">
        <v>31</v>
      </c>
      <c r="F3787" t="s">
        <v>10</v>
      </c>
    </row>
    <row r="3788" spans="1:6" x14ac:dyDescent="0.3">
      <c r="A3788" t="s">
        <v>3811</v>
      </c>
      <c r="B3788" s="1">
        <v>46048.574999999997</v>
      </c>
      <c r="C3788" t="s">
        <v>26</v>
      </c>
      <c r="D3788" t="s">
        <v>22</v>
      </c>
      <c r="E3788" t="s">
        <v>16</v>
      </c>
      <c r="F3788" t="s">
        <v>13</v>
      </c>
    </row>
    <row r="3789" spans="1:6" x14ac:dyDescent="0.3">
      <c r="A3789" t="s">
        <v>3812</v>
      </c>
      <c r="B3789" s="1">
        <v>46084.362500000003</v>
      </c>
      <c r="C3789" t="s">
        <v>7</v>
      </c>
      <c r="D3789" t="s">
        <v>18</v>
      </c>
      <c r="E3789" t="s">
        <v>19</v>
      </c>
      <c r="F3789" t="s">
        <v>10</v>
      </c>
    </row>
    <row r="3790" spans="1:6" x14ac:dyDescent="0.3">
      <c r="A3790" t="s">
        <v>3813</v>
      </c>
      <c r="B3790" s="1">
        <v>46092.371527777781</v>
      </c>
      <c r="C3790" t="s">
        <v>35</v>
      </c>
      <c r="D3790" t="s">
        <v>15</v>
      </c>
      <c r="E3790" t="s">
        <v>19</v>
      </c>
      <c r="F3790" t="s">
        <v>33</v>
      </c>
    </row>
    <row r="3791" spans="1:6" x14ac:dyDescent="0.3">
      <c r="A3791" t="s">
        <v>3814</v>
      </c>
      <c r="B3791" s="1">
        <v>46097.727083333331</v>
      </c>
      <c r="C3791" t="s">
        <v>7</v>
      </c>
      <c r="D3791" t="s">
        <v>15</v>
      </c>
      <c r="E3791" t="s">
        <v>19</v>
      </c>
      <c r="F3791" t="s">
        <v>10</v>
      </c>
    </row>
    <row r="3792" spans="1:6" x14ac:dyDescent="0.3">
      <c r="A3792" t="s">
        <v>3815</v>
      </c>
      <c r="B3792" s="1">
        <v>46100.874305555553</v>
      </c>
      <c r="C3792" t="s">
        <v>7</v>
      </c>
      <c r="D3792" t="s">
        <v>22</v>
      </c>
      <c r="E3792" t="s">
        <v>19</v>
      </c>
      <c r="F3792" t="s">
        <v>10</v>
      </c>
    </row>
    <row r="3793" spans="1:6" x14ac:dyDescent="0.3">
      <c r="A3793" t="s">
        <v>3816</v>
      </c>
      <c r="B3793" s="1">
        <v>46042.393750000003</v>
      </c>
      <c r="C3793" t="s">
        <v>35</v>
      </c>
      <c r="D3793" t="s">
        <v>15</v>
      </c>
      <c r="E3793" t="s">
        <v>19</v>
      </c>
      <c r="F3793" t="s">
        <v>10</v>
      </c>
    </row>
    <row r="3794" spans="1:6" x14ac:dyDescent="0.3">
      <c r="A3794" t="s">
        <v>3817</v>
      </c>
      <c r="B3794" s="1">
        <v>46062.676388888889</v>
      </c>
      <c r="C3794" t="s">
        <v>7</v>
      </c>
      <c r="D3794" t="s">
        <v>22</v>
      </c>
      <c r="E3794" t="s">
        <v>19</v>
      </c>
      <c r="F3794" t="s">
        <v>20</v>
      </c>
    </row>
    <row r="3795" spans="1:6" x14ac:dyDescent="0.3">
      <c r="A3795" t="s">
        <v>3818</v>
      </c>
      <c r="B3795" s="1">
        <v>46063.299305555556</v>
      </c>
      <c r="C3795" t="s">
        <v>47</v>
      </c>
      <c r="D3795" t="s">
        <v>18</v>
      </c>
      <c r="E3795" t="s">
        <v>16</v>
      </c>
      <c r="F3795" t="s">
        <v>10</v>
      </c>
    </row>
    <row r="3796" spans="1:6" x14ac:dyDescent="0.3">
      <c r="A3796" t="s">
        <v>3819</v>
      </c>
      <c r="B3796" s="1">
        <v>46079.185416666667</v>
      </c>
      <c r="C3796" t="s">
        <v>7</v>
      </c>
      <c r="D3796" t="s">
        <v>18</v>
      </c>
      <c r="E3796" t="s">
        <v>19</v>
      </c>
      <c r="F3796" t="s">
        <v>10</v>
      </c>
    </row>
    <row r="3797" spans="1:6" x14ac:dyDescent="0.3">
      <c r="A3797" t="s">
        <v>3820</v>
      </c>
      <c r="B3797" s="1">
        <v>46055.362500000003</v>
      </c>
      <c r="C3797" t="s">
        <v>35</v>
      </c>
      <c r="D3797" t="s">
        <v>18</v>
      </c>
      <c r="E3797" t="s">
        <v>31</v>
      </c>
      <c r="F3797" t="s">
        <v>10</v>
      </c>
    </row>
    <row r="3798" spans="1:6" x14ac:dyDescent="0.3">
      <c r="A3798" t="s">
        <v>3821</v>
      </c>
      <c r="B3798" s="1">
        <v>46063.561111111114</v>
      </c>
      <c r="C3798" t="s">
        <v>26</v>
      </c>
      <c r="D3798" t="s">
        <v>8</v>
      </c>
      <c r="E3798" t="s">
        <v>16</v>
      </c>
      <c r="F3798" t="s">
        <v>10</v>
      </c>
    </row>
    <row r="3799" spans="1:6" x14ac:dyDescent="0.3">
      <c r="A3799" t="s">
        <v>3822</v>
      </c>
      <c r="B3799" s="1">
        <v>46032.552083333336</v>
      </c>
      <c r="C3799" t="s">
        <v>7</v>
      </c>
      <c r="D3799" t="s">
        <v>18</v>
      </c>
      <c r="E3799" t="s">
        <v>19</v>
      </c>
      <c r="F3799" t="s">
        <v>53</v>
      </c>
    </row>
    <row r="3800" spans="1:6" x14ac:dyDescent="0.3">
      <c r="A3800" t="s">
        <v>3823</v>
      </c>
      <c r="B3800" s="1">
        <v>46061.213194444441</v>
      </c>
      <c r="C3800" t="s">
        <v>7</v>
      </c>
      <c r="D3800" t="s">
        <v>15</v>
      </c>
      <c r="E3800" t="s">
        <v>19</v>
      </c>
      <c r="F3800" t="s">
        <v>20</v>
      </c>
    </row>
    <row r="3801" spans="1:6" x14ac:dyDescent="0.3">
      <c r="A3801" t="s">
        <v>3824</v>
      </c>
      <c r="B3801" s="1">
        <v>46031.353472222225</v>
      </c>
      <c r="C3801" t="s">
        <v>35</v>
      </c>
      <c r="D3801" t="s">
        <v>18</v>
      </c>
      <c r="E3801" t="s">
        <v>31</v>
      </c>
      <c r="F3801" t="s">
        <v>13</v>
      </c>
    </row>
    <row r="3802" spans="1:6" x14ac:dyDescent="0.3">
      <c r="A3802" t="s">
        <v>3825</v>
      </c>
      <c r="B3802" s="1">
        <v>46028.970833333333</v>
      </c>
      <c r="C3802" t="s">
        <v>12</v>
      </c>
      <c r="D3802" t="s">
        <v>18</v>
      </c>
      <c r="E3802" t="s">
        <v>9</v>
      </c>
      <c r="F3802" t="s">
        <v>33</v>
      </c>
    </row>
    <row r="3803" spans="1:6" x14ac:dyDescent="0.3">
      <c r="A3803" t="s">
        <v>3826</v>
      </c>
      <c r="B3803" s="1">
        <v>46035.488888888889</v>
      </c>
      <c r="C3803" t="s">
        <v>7</v>
      </c>
      <c r="D3803" t="s">
        <v>15</v>
      </c>
      <c r="E3803" t="s">
        <v>16</v>
      </c>
      <c r="F3803" t="s">
        <v>10</v>
      </c>
    </row>
    <row r="3804" spans="1:6" x14ac:dyDescent="0.3">
      <c r="A3804" t="s">
        <v>3827</v>
      </c>
      <c r="B3804" s="1">
        <v>46093.44027777778</v>
      </c>
      <c r="C3804" t="s">
        <v>7</v>
      </c>
      <c r="D3804" t="s">
        <v>8</v>
      </c>
      <c r="E3804" t="s">
        <v>19</v>
      </c>
      <c r="F3804" t="s">
        <v>20</v>
      </c>
    </row>
    <row r="3805" spans="1:6" x14ac:dyDescent="0.3">
      <c r="A3805" t="s">
        <v>3828</v>
      </c>
      <c r="B3805" s="1">
        <v>46027.997916666667</v>
      </c>
      <c r="C3805" t="s">
        <v>47</v>
      </c>
      <c r="D3805" t="s">
        <v>18</v>
      </c>
      <c r="E3805" t="s">
        <v>19</v>
      </c>
      <c r="F3805" t="s">
        <v>10</v>
      </c>
    </row>
    <row r="3806" spans="1:6" x14ac:dyDescent="0.3">
      <c r="A3806" t="s">
        <v>3829</v>
      </c>
      <c r="B3806" s="1">
        <v>46041.635416666664</v>
      </c>
      <c r="C3806" t="s">
        <v>12</v>
      </c>
      <c r="D3806" t="s">
        <v>8</v>
      </c>
      <c r="E3806" t="s">
        <v>31</v>
      </c>
      <c r="F3806" t="s">
        <v>13</v>
      </c>
    </row>
    <row r="3807" spans="1:6" x14ac:dyDescent="0.3">
      <c r="A3807" t="s">
        <v>3830</v>
      </c>
      <c r="B3807" s="1">
        <v>46093.449305555558</v>
      </c>
      <c r="C3807" t="s">
        <v>7</v>
      </c>
      <c r="D3807" t="s">
        <v>15</v>
      </c>
      <c r="E3807" t="s">
        <v>19</v>
      </c>
      <c r="F3807" t="s">
        <v>33</v>
      </c>
    </row>
    <row r="3808" spans="1:6" x14ac:dyDescent="0.3">
      <c r="A3808" t="s">
        <v>3831</v>
      </c>
      <c r="B3808" s="1">
        <v>46054.015277777777</v>
      </c>
      <c r="C3808" t="s">
        <v>40</v>
      </c>
      <c r="D3808" t="s">
        <v>18</v>
      </c>
      <c r="E3808" t="s">
        <v>16</v>
      </c>
      <c r="F3808" t="s">
        <v>10</v>
      </c>
    </row>
    <row r="3809" spans="1:6" x14ac:dyDescent="0.3">
      <c r="A3809" t="s">
        <v>3832</v>
      </c>
      <c r="B3809" s="1">
        <v>46051.586111111108</v>
      </c>
      <c r="C3809" t="s">
        <v>26</v>
      </c>
      <c r="D3809" t="s">
        <v>22</v>
      </c>
      <c r="E3809" t="s">
        <v>31</v>
      </c>
      <c r="F3809" t="s">
        <v>20</v>
      </c>
    </row>
    <row r="3810" spans="1:6" x14ac:dyDescent="0.3">
      <c r="A3810" t="s">
        <v>3833</v>
      </c>
      <c r="B3810" s="1">
        <v>46100.532638888886</v>
      </c>
      <c r="C3810" t="s">
        <v>26</v>
      </c>
      <c r="D3810" t="s">
        <v>18</v>
      </c>
      <c r="E3810" t="s">
        <v>31</v>
      </c>
      <c r="F3810" t="s">
        <v>20</v>
      </c>
    </row>
    <row r="3811" spans="1:6" x14ac:dyDescent="0.3">
      <c r="A3811" t="s">
        <v>3834</v>
      </c>
      <c r="B3811" s="1">
        <v>46070.286111111112</v>
      </c>
      <c r="C3811" t="s">
        <v>7</v>
      </c>
      <c r="D3811" t="s">
        <v>15</v>
      </c>
      <c r="E3811" t="s">
        <v>19</v>
      </c>
      <c r="F3811" t="s">
        <v>20</v>
      </c>
    </row>
    <row r="3812" spans="1:6" x14ac:dyDescent="0.3">
      <c r="A3812" t="s">
        <v>3835</v>
      </c>
      <c r="B3812" s="1">
        <v>46033.686805555553</v>
      </c>
      <c r="C3812" t="s">
        <v>7</v>
      </c>
      <c r="D3812" t="s">
        <v>22</v>
      </c>
      <c r="E3812" t="s">
        <v>19</v>
      </c>
      <c r="F3812" t="s">
        <v>33</v>
      </c>
    </row>
    <row r="3813" spans="1:6" x14ac:dyDescent="0.3">
      <c r="A3813" t="s">
        <v>3836</v>
      </c>
      <c r="B3813" s="1">
        <v>46045.92083333333</v>
      </c>
      <c r="C3813" t="s">
        <v>7</v>
      </c>
      <c r="D3813" t="s">
        <v>18</v>
      </c>
      <c r="E3813" t="s">
        <v>19</v>
      </c>
      <c r="F3813" t="s">
        <v>10</v>
      </c>
    </row>
    <row r="3814" spans="1:6" x14ac:dyDescent="0.3">
      <c r="A3814" t="s">
        <v>3837</v>
      </c>
      <c r="B3814" s="1">
        <v>46081.28125</v>
      </c>
      <c r="C3814" t="s">
        <v>40</v>
      </c>
      <c r="D3814" t="s">
        <v>22</v>
      </c>
      <c r="E3814" t="s">
        <v>16</v>
      </c>
      <c r="F3814" t="s">
        <v>13</v>
      </c>
    </row>
    <row r="3815" spans="1:6" x14ac:dyDescent="0.3">
      <c r="A3815" t="s">
        <v>3838</v>
      </c>
      <c r="B3815" s="1">
        <v>46083.229861111111</v>
      </c>
      <c r="C3815" t="s">
        <v>7</v>
      </c>
      <c r="D3815" t="s">
        <v>18</v>
      </c>
      <c r="E3815" t="s">
        <v>19</v>
      </c>
      <c r="F3815" t="s">
        <v>10</v>
      </c>
    </row>
    <row r="3816" spans="1:6" x14ac:dyDescent="0.3">
      <c r="A3816" t="s">
        <v>3839</v>
      </c>
      <c r="B3816" s="1">
        <v>46090.311111111114</v>
      </c>
      <c r="C3816" t="s">
        <v>7</v>
      </c>
      <c r="D3816" t="s">
        <v>15</v>
      </c>
      <c r="E3816" t="s">
        <v>19</v>
      </c>
      <c r="F3816" t="s">
        <v>10</v>
      </c>
    </row>
    <row r="3817" spans="1:6" x14ac:dyDescent="0.3">
      <c r="A3817" t="s">
        <v>3840</v>
      </c>
      <c r="B3817" s="1">
        <v>46102.655555555553</v>
      </c>
      <c r="C3817" t="s">
        <v>47</v>
      </c>
      <c r="D3817" t="s">
        <v>18</v>
      </c>
      <c r="E3817" t="s">
        <v>16</v>
      </c>
      <c r="F3817" t="s">
        <v>33</v>
      </c>
    </row>
    <row r="3818" spans="1:6" x14ac:dyDescent="0.3">
      <c r="A3818" t="s">
        <v>3841</v>
      </c>
      <c r="B3818" s="1">
        <v>46094.612500000003</v>
      </c>
      <c r="C3818" t="s">
        <v>12</v>
      </c>
      <c r="D3818" t="s">
        <v>18</v>
      </c>
      <c r="E3818" t="s">
        <v>31</v>
      </c>
      <c r="F3818" t="s">
        <v>33</v>
      </c>
    </row>
    <row r="3819" spans="1:6" x14ac:dyDescent="0.3">
      <c r="A3819" t="s">
        <v>3842</v>
      </c>
      <c r="B3819" s="1">
        <v>46046.297222222223</v>
      </c>
      <c r="C3819" t="s">
        <v>40</v>
      </c>
      <c r="D3819" t="s">
        <v>15</v>
      </c>
      <c r="E3819" t="s">
        <v>16</v>
      </c>
      <c r="F3819" t="s">
        <v>10</v>
      </c>
    </row>
    <row r="3820" spans="1:6" x14ac:dyDescent="0.3">
      <c r="A3820" t="s">
        <v>3843</v>
      </c>
      <c r="B3820" s="1">
        <v>46107.043749999997</v>
      </c>
      <c r="C3820" t="s">
        <v>40</v>
      </c>
      <c r="D3820" t="s">
        <v>15</v>
      </c>
      <c r="E3820" t="s">
        <v>16</v>
      </c>
      <c r="F3820" t="s">
        <v>10</v>
      </c>
    </row>
    <row r="3821" spans="1:6" x14ac:dyDescent="0.3">
      <c r="A3821" t="s">
        <v>3844</v>
      </c>
      <c r="B3821" s="1">
        <v>46095.182638888888</v>
      </c>
      <c r="C3821" t="s">
        <v>7</v>
      </c>
      <c r="D3821" t="s">
        <v>22</v>
      </c>
      <c r="E3821" t="s">
        <v>19</v>
      </c>
      <c r="F3821" t="s">
        <v>13</v>
      </c>
    </row>
    <row r="3822" spans="1:6" x14ac:dyDescent="0.3">
      <c r="A3822" t="s">
        <v>3845</v>
      </c>
      <c r="B3822" s="1">
        <v>46091.234722222223</v>
      </c>
      <c r="C3822" t="s">
        <v>7</v>
      </c>
      <c r="D3822" t="s">
        <v>15</v>
      </c>
      <c r="E3822" t="s">
        <v>19</v>
      </c>
      <c r="F3822" t="s">
        <v>20</v>
      </c>
    </row>
    <row r="3823" spans="1:6" x14ac:dyDescent="0.3">
      <c r="A3823" t="s">
        <v>3846</v>
      </c>
      <c r="B3823" s="1">
        <v>46067.140277777777</v>
      </c>
      <c r="C3823" t="s">
        <v>7</v>
      </c>
      <c r="D3823" t="s">
        <v>15</v>
      </c>
      <c r="E3823" t="s">
        <v>19</v>
      </c>
      <c r="F3823" t="s">
        <v>10</v>
      </c>
    </row>
    <row r="3824" spans="1:6" x14ac:dyDescent="0.3">
      <c r="A3824" t="s">
        <v>3847</v>
      </c>
      <c r="B3824" s="1">
        <v>46064.827777777777</v>
      </c>
      <c r="C3824" t="s">
        <v>40</v>
      </c>
      <c r="D3824" t="s">
        <v>15</v>
      </c>
      <c r="E3824" t="s">
        <v>16</v>
      </c>
      <c r="F3824" t="s">
        <v>13</v>
      </c>
    </row>
    <row r="3825" spans="1:6" x14ac:dyDescent="0.3">
      <c r="A3825" t="s">
        <v>3848</v>
      </c>
      <c r="B3825" s="1">
        <v>46047.041666666664</v>
      </c>
      <c r="C3825" t="s">
        <v>35</v>
      </c>
      <c r="D3825" t="s">
        <v>22</v>
      </c>
      <c r="E3825" t="s">
        <v>9</v>
      </c>
      <c r="F3825" t="s">
        <v>10</v>
      </c>
    </row>
    <row r="3826" spans="1:6" x14ac:dyDescent="0.3">
      <c r="A3826" t="s">
        <v>3849</v>
      </c>
      <c r="B3826" s="1">
        <v>46051.01666666667</v>
      </c>
      <c r="C3826" t="s">
        <v>26</v>
      </c>
      <c r="D3826" t="s">
        <v>8</v>
      </c>
      <c r="E3826" t="s">
        <v>31</v>
      </c>
      <c r="F3826" t="s">
        <v>13</v>
      </c>
    </row>
    <row r="3827" spans="1:6" x14ac:dyDescent="0.3">
      <c r="A3827" t="s">
        <v>3850</v>
      </c>
      <c r="B3827" s="1">
        <v>46070.674305555556</v>
      </c>
      <c r="C3827" t="s">
        <v>47</v>
      </c>
      <c r="D3827" t="s">
        <v>15</v>
      </c>
      <c r="E3827" t="s">
        <v>9</v>
      </c>
      <c r="F3827" t="s">
        <v>20</v>
      </c>
    </row>
    <row r="3828" spans="1:6" x14ac:dyDescent="0.3">
      <c r="A3828" t="s">
        <v>3851</v>
      </c>
      <c r="B3828" s="1">
        <v>46068.79791666667</v>
      </c>
      <c r="C3828" t="s">
        <v>47</v>
      </c>
      <c r="D3828" t="s">
        <v>18</v>
      </c>
      <c r="E3828" t="s">
        <v>16</v>
      </c>
      <c r="F3828" t="s">
        <v>33</v>
      </c>
    </row>
    <row r="3829" spans="1:6" x14ac:dyDescent="0.3">
      <c r="A3829" t="s">
        <v>3852</v>
      </c>
      <c r="B3829" s="1">
        <v>46066.648611111108</v>
      </c>
      <c r="C3829" t="s">
        <v>35</v>
      </c>
      <c r="D3829" t="s">
        <v>8</v>
      </c>
      <c r="E3829" t="s">
        <v>31</v>
      </c>
      <c r="F3829" t="s">
        <v>10</v>
      </c>
    </row>
    <row r="3830" spans="1:6" x14ac:dyDescent="0.3">
      <c r="A3830" t="s">
        <v>3853</v>
      </c>
      <c r="B3830" s="1">
        <v>46101.019444444442</v>
      </c>
      <c r="C3830" t="s">
        <v>26</v>
      </c>
      <c r="D3830" t="s">
        <v>18</v>
      </c>
      <c r="E3830" t="s">
        <v>16</v>
      </c>
      <c r="F3830" t="s">
        <v>20</v>
      </c>
    </row>
    <row r="3831" spans="1:6" x14ac:dyDescent="0.3">
      <c r="A3831" t="s">
        <v>3854</v>
      </c>
      <c r="B3831" s="1">
        <v>46031.34375</v>
      </c>
      <c r="C3831" t="s">
        <v>7</v>
      </c>
      <c r="D3831" t="s">
        <v>18</v>
      </c>
      <c r="E3831" t="s">
        <v>9</v>
      </c>
      <c r="F3831" t="s">
        <v>10</v>
      </c>
    </row>
    <row r="3832" spans="1:6" x14ac:dyDescent="0.3">
      <c r="A3832" t="s">
        <v>3855</v>
      </c>
      <c r="B3832" s="1">
        <v>46077.077777777777</v>
      </c>
      <c r="C3832" t="s">
        <v>40</v>
      </c>
      <c r="D3832" t="s">
        <v>18</v>
      </c>
      <c r="E3832" t="s">
        <v>16</v>
      </c>
      <c r="F3832" t="s">
        <v>13</v>
      </c>
    </row>
    <row r="3833" spans="1:6" x14ac:dyDescent="0.3">
      <c r="A3833" t="s">
        <v>3856</v>
      </c>
      <c r="B3833" s="1">
        <v>46095.304861111108</v>
      </c>
      <c r="C3833" t="s">
        <v>7</v>
      </c>
      <c r="D3833" t="s">
        <v>22</v>
      </c>
      <c r="E3833" t="s">
        <v>19</v>
      </c>
      <c r="F3833" t="s">
        <v>10</v>
      </c>
    </row>
    <row r="3834" spans="1:6" x14ac:dyDescent="0.3">
      <c r="A3834" t="s">
        <v>3857</v>
      </c>
      <c r="B3834" s="1">
        <v>46111.724999999999</v>
      </c>
      <c r="C3834" t="s">
        <v>26</v>
      </c>
      <c r="D3834" t="s">
        <v>15</v>
      </c>
      <c r="E3834" t="s">
        <v>16</v>
      </c>
      <c r="F3834" t="s">
        <v>10</v>
      </c>
    </row>
    <row r="3835" spans="1:6" x14ac:dyDescent="0.3">
      <c r="A3835" t="s">
        <v>3858</v>
      </c>
      <c r="B3835" s="1">
        <v>46086.955555555556</v>
      </c>
      <c r="C3835" t="s">
        <v>12</v>
      </c>
      <c r="D3835" t="s">
        <v>8</v>
      </c>
      <c r="E3835" t="s">
        <v>9</v>
      </c>
      <c r="F3835" t="s">
        <v>33</v>
      </c>
    </row>
    <row r="3836" spans="1:6" x14ac:dyDescent="0.3">
      <c r="A3836" t="s">
        <v>3859</v>
      </c>
      <c r="B3836" s="1">
        <v>46091.347916666666</v>
      </c>
      <c r="C3836" t="s">
        <v>7</v>
      </c>
      <c r="D3836" t="s">
        <v>8</v>
      </c>
      <c r="E3836" t="s">
        <v>19</v>
      </c>
      <c r="F3836" t="s">
        <v>10</v>
      </c>
    </row>
    <row r="3837" spans="1:6" x14ac:dyDescent="0.3">
      <c r="A3837" t="s">
        <v>3860</v>
      </c>
      <c r="B3837" s="1">
        <v>46107.316666666666</v>
      </c>
      <c r="C3837" t="s">
        <v>47</v>
      </c>
      <c r="D3837" t="s">
        <v>8</v>
      </c>
      <c r="E3837" t="s">
        <v>31</v>
      </c>
      <c r="F3837" t="s">
        <v>13</v>
      </c>
    </row>
    <row r="3838" spans="1:6" x14ac:dyDescent="0.3">
      <c r="A3838" t="s">
        <v>3861</v>
      </c>
      <c r="B3838" s="1">
        <v>46048.48541666667</v>
      </c>
      <c r="C3838" t="s">
        <v>26</v>
      </c>
      <c r="D3838" t="s">
        <v>18</v>
      </c>
      <c r="E3838" t="s">
        <v>16</v>
      </c>
      <c r="F3838" t="s">
        <v>13</v>
      </c>
    </row>
    <row r="3839" spans="1:6" x14ac:dyDescent="0.3">
      <c r="A3839" t="s">
        <v>3862</v>
      </c>
      <c r="B3839" s="1">
        <v>46112.813888888886</v>
      </c>
      <c r="C3839" t="s">
        <v>12</v>
      </c>
      <c r="D3839" t="s">
        <v>18</v>
      </c>
      <c r="E3839" t="s">
        <v>19</v>
      </c>
      <c r="F3839" t="s">
        <v>13</v>
      </c>
    </row>
    <row r="3840" spans="1:6" x14ac:dyDescent="0.3">
      <c r="A3840" t="s">
        <v>3863</v>
      </c>
      <c r="B3840" s="1">
        <v>46047.177083333336</v>
      </c>
      <c r="C3840" t="s">
        <v>7</v>
      </c>
      <c r="D3840" t="s">
        <v>18</v>
      </c>
      <c r="E3840" t="s">
        <v>31</v>
      </c>
      <c r="F3840" t="s">
        <v>13</v>
      </c>
    </row>
    <row r="3841" spans="1:6" x14ac:dyDescent="0.3">
      <c r="A3841" t="s">
        <v>3864</v>
      </c>
      <c r="B3841" s="1">
        <v>46113.92291666667</v>
      </c>
      <c r="C3841" t="s">
        <v>35</v>
      </c>
      <c r="D3841" t="s">
        <v>22</v>
      </c>
      <c r="E3841" t="s">
        <v>19</v>
      </c>
      <c r="F3841" t="s">
        <v>20</v>
      </c>
    </row>
    <row r="3842" spans="1:6" x14ac:dyDescent="0.3">
      <c r="A3842" t="s">
        <v>3865</v>
      </c>
      <c r="B3842" s="1">
        <v>46080.759027777778</v>
      </c>
      <c r="C3842" t="s">
        <v>7</v>
      </c>
      <c r="D3842" t="s">
        <v>22</v>
      </c>
      <c r="E3842" t="s">
        <v>16</v>
      </c>
      <c r="F3842" t="s">
        <v>20</v>
      </c>
    </row>
    <row r="3843" spans="1:6" x14ac:dyDescent="0.3">
      <c r="A3843" t="s">
        <v>3866</v>
      </c>
      <c r="B3843" s="1">
        <v>46052.118055555555</v>
      </c>
      <c r="C3843" t="s">
        <v>7</v>
      </c>
      <c r="D3843" t="s">
        <v>18</v>
      </c>
      <c r="E3843" t="s">
        <v>19</v>
      </c>
      <c r="F3843" t="s">
        <v>20</v>
      </c>
    </row>
    <row r="3844" spans="1:6" x14ac:dyDescent="0.3">
      <c r="A3844" t="s">
        <v>3867</v>
      </c>
      <c r="B3844" s="1">
        <v>46057.898611111108</v>
      </c>
      <c r="C3844" t="s">
        <v>47</v>
      </c>
      <c r="D3844" t="s">
        <v>22</v>
      </c>
      <c r="E3844" t="s">
        <v>31</v>
      </c>
      <c r="F3844" t="s">
        <v>13</v>
      </c>
    </row>
    <row r="3845" spans="1:6" x14ac:dyDescent="0.3">
      <c r="A3845" t="s">
        <v>3868</v>
      </c>
      <c r="B3845" s="1">
        <v>46042.547222222223</v>
      </c>
      <c r="C3845" t="s">
        <v>7</v>
      </c>
      <c r="D3845" t="s">
        <v>18</v>
      </c>
      <c r="E3845" t="s">
        <v>19</v>
      </c>
      <c r="F3845" t="s">
        <v>33</v>
      </c>
    </row>
    <row r="3846" spans="1:6" x14ac:dyDescent="0.3">
      <c r="A3846" t="s">
        <v>3869</v>
      </c>
      <c r="B3846" s="1">
        <v>46049.872916666667</v>
      </c>
      <c r="C3846" t="s">
        <v>26</v>
      </c>
      <c r="D3846" t="s">
        <v>15</v>
      </c>
      <c r="E3846" t="s">
        <v>9</v>
      </c>
      <c r="F3846" t="s">
        <v>33</v>
      </c>
    </row>
    <row r="3847" spans="1:6" x14ac:dyDescent="0.3">
      <c r="A3847" t="s">
        <v>3870</v>
      </c>
      <c r="B3847" s="1">
        <v>46060.880555555559</v>
      </c>
      <c r="C3847" t="s">
        <v>47</v>
      </c>
      <c r="D3847" t="s">
        <v>18</v>
      </c>
      <c r="E3847" t="s">
        <v>31</v>
      </c>
      <c r="F3847" t="s">
        <v>13</v>
      </c>
    </row>
    <row r="3848" spans="1:6" x14ac:dyDescent="0.3">
      <c r="A3848" t="s">
        <v>3871</v>
      </c>
      <c r="B3848" s="1">
        <v>46073.550694444442</v>
      </c>
      <c r="C3848" t="s">
        <v>7</v>
      </c>
      <c r="D3848" t="s">
        <v>8</v>
      </c>
      <c r="E3848" t="s">
        <v>19</v>
      </c>
      <c r="F3848" t="s">
        <v>33</v>
      </c>
    </row>
    <row r="3849" spans="1:6" x14ac:dyDescent="0.3">
      <c r="A3849" t="s">
        <v>3872</v>
      </c>
      <c r="B3849" s="1">
        <v>46063.956944444442</v>
      </c>
      <c r="C3849" t="s">
        <v>35</v>
      </c>
      <c r="D3849" t="s">
        <v>8</v>
      </c>
      <c r="E3849" t="s">
        <v>16</v>
      </c>
      <c r="F3849" t="s">
        <v>10</v>
      </c>
    </row>
    <row r="3850" spans="1:6" x14ac:dyDescent="0.3">
      <c r="A3850" t="s">
        <v>3873</v>
      </c>
      <c r="B3850" s="1">
        <v>46042.71875</v>
      </c>
      <c r="C3850" t="s">
        <v>47</v>
      </c>
      <c r="D3850" t="s">
        <v>8</v>
      </c>
      <c r="E3850" t="s">
        <v>19</v>
      </c>
      <c r="F3850" t="s">
        <v>20</v>
      </c>
    </row>
    <row r="3851" spans="1:6" x14ac:dyDescent="0.3">
      <c r="A3851" t="s">
        <v>3874</v>
      </c>
      <c r="B3851" s="1">
        <v>46086.53125</v>
      </c>
      <c r="C3851" t="s">
        <v>40</v>
      </c>
      <c r="D3851" t="s">
        <v>22</v>
      </c>
      <c r="E3851" t="s">
        <v>16</v>
      </c>
      <c r="F3851" t="s">
        <v>10</v>
      </c>
    </row>
    <row r="3852" spans="1:6" x14ac:dyDescent="0.3">
      <c r="A3852" t="s">
        <v>3875</v>
      </c>
      <c r="B3852" s="1">
        <v>46051.192361111112</v>
      </c>
      <c r="C3852" t="s">
        <v>7</v>
      </c>
      <c r="D3852" t="s">
        <v>22</v>
      </c>
      <c r="E3852" t="s">
        <v>19</v>
      </c>
      <c r="F3852" t="s">
        <v>10</v>
      </c>
    </row>
    <row r="3853" spans="1:6" x14ac:dyDescent="0.3">
      <c r="A3853" t="s">
        <v>3876</v>
      </c>
      <c r="B3853" s="1">
        <v>46091.765972222223</v>
      </c>
      <c r="C3853" t="s">
        <v>47</v>
      </c>
      <c r="D3853" t="s">
        <v>8</v>
      </c>
      <c r="E3853" t="s">
        <v>19</v>
      </c>
      <c r="F3853" t="s">
        <v>20</v>
      </c>
    </row>
    <row r="3854" spans="1:6" x14ac:dyDescent="0.3">
      <c r="A3854" t="s">
        <v>3877</v>
      </c>
      <c r="B3854" s="1">
        <v>46040.406944444447</v>
      </c>
      <c r="C3854" t="s">
        <v>12</v>
      </c>
      <c r="D3854" t="s">
        <v>8</v>
      </c>
      <c r="E3854" t="s">
        <v>9</v>
      </c>
      <c r="F3854" t="s">
        <v>13</v>
      </c>
    </row>
    <row r="3855" spans="1:6" x14ac:dyDescent="0.3">
      <c r="A3855" t="s">
        <v>3878</v>
      </c>
      <c r="B3855" s="1">
        <v>46094.957638888889</v>
      </c>
      <c r="C3855" t="s">
        <v>47</v>
      </c>
      <c r="D3855" t="s">
        <v>22</v>
      </c>
      <c r="E3855" t="s">
        <v>9</v>
      </c>
      <c r="F3855" t="s">
        <v>10</v>
      </c>
    </row>
    <row r="3856" spans="1:6" x14ac:dyDescent="0.3">
      <c r="A3856" t="s">
        <v>3879</v>
      </c>
      <c r="B3856" s="1">
        <v>46084.697916666664</v>
      </c>
      <c r="C3856" t="s">
        <v>7</v>
      </c>
      <c r="D3856" t="s">
        <v>18</v>
      </c>
      <c r="E3856" t="s">
        <v>19</v>
      </c>
      <c r="F3856" t="s">
        <v>10</v>
      </c>
    </row>
    <row r="3857" spans="1:6" x14ac:dyDescent="0.3">
      <c r="A3857" t="s">
        <v>3880</v>
      </c>
      <c r="B3857" s="1">
        <v>46068.111111111109</v>
      </c>
      <c r="C3857" t="s">
        <v>26</v>
      </c>
      <c r="D3857" t="s">
        <v>18</v>
      </c>
      <c r="E3857" t="s">
        <v>19</v>
      </c>
      <c r="F3857" t="s">
        <v>10</v>
      </c>
    </row>
    <row r="3858" spans="1:6" x14ac:dyDescent="0.3">
      <c r="A3858" t="s">
        <v>3881</v>
      </c>
      <c r="B3858" s="1">
        <v>46095.009027777778</v>
      </c>
      <c r="C3858" t="s">
        <v>40</v>
      </c>
      <c r="D3858" t="s">
        <v>18</v>
      </c>
      <c r="E3858" t="s">
        <v>16</v>
      </c>
      <c r="F3858" t="s">
        <v>20</v>
      </c>
    </row>
    <row r="3859" spans="1:6" x14ac:dyDescent="0.3">
      <c r="A3859" t="s">
        <v>3882</v>
      </c>
      <c r="B3859" s="1">
        <v>46113.418749999997</v>
      </c>
      <c r="C3859" t="s">
        <v>35</v>
      </c>
      <c r="D3859" t="s">
        <v>22</v>
      </c>
      <c r="E3859" t="s">
        <v>19</v>
      </c>
      <c r="F3859" t="s">
        <v>10</v>
      </c>
    </row>
    <row r="3860" spans="1:6" x14ac:dyDescent="0.3">
      <c r="A3860" t="s">
        <v>3883</v>
      </c>
      <c r="B3860" s="1">
        <v>46105.004166666666</v>
      </c>
      <c r="C3860" t="s">
        <v>7</v>
      </c>
      <c r="D3860" t="s">
        <v>8</v>
      </c>
      <c r="E3860" t="s">
        <v>19</v>
      </c>
      <c r="F3860" t="s">
        <v>10</v>
      </c>
    </row>
    <row r="3861" spans="1:6" x14ac:dyDescent="0.3">
      <c r="A3861" t="s">
        <v>3884</v>
      </c>
      <c r="B3861" s="1">
        <v>46075.059027777781</v>
      </c>
      <c r="C3861" t="s">
        <v>26</v>
      </c>
      <c r="D3861" t="s">
        <v>18</v>
      </c>
      <c r="E3861" t="s">
        <v>16</v>
      </c>
      <c r="F3861" t="s">
        <v>20</v>
      </c>
    </row>
    <row r="3862" spans="1:6" x14ac:dyDescent="0.3">
      <c r="A3862" t="s">
        <v>3885</v>
      </c>
      <c r="B3862" s="1">
        <v>46068.895138888889</v>
      </c>
      <c r="C3862" t="s">
        <v>7</v>
      </c>
      <c r="D3862" t="s">
        <v>8</v>
      </c>
      <c r="E3862" t="s">
        <v>19</v>
      </c>
      <c r="F3862" t="s">
        <v>13</v>
      </c>
    </row>
    <row r="3863" spans="1:6" x14ac:dyDescent="0.3">
      <c r="A3863" t="s">
        <v>3886</v>
      </c>
      <c r="B3863" s="1">
        <v>46048.912499999999</v>
      </c>
      <c r="C3863" t="s">
        <v>7</v>
      </c>
      <c r="D3863" t="s">
        <v>22</v>
      </c>
      <c r="E3863" t="s">
        <v>19</v>
      </c>
      <c r="F3863" t="s">
        <v>10</v>
      </c>
    </row>
    <row r="3864" spans="1:6" x14ac:dyDescent="0.3">
      <c r="A3864" t="s">
        <v>3887</v>
      </c>
      <c r="B3864" s="1">
        <v>46025.456944444442</v>
      </c>
      <c r="C3864" t="s">
        <v>7</v>
      </c>
      <c r="D3864" t="s">
        <v>22</v>
      </c>
      <c r="E3864" t="s">
        <v>9</v>
      </c>
      <c r="F3864" t="s">
        <v>10</v>
      </c>
    </row>
    <row r="3865" spans="1:6" x14ac:dyDescent="0.3">
      <c r="A3865" t="s">
        <v>3888</v>
      </c>
      <c r="B3865" s="1">
        <v>46072.62222222222</v>
      </c>
      <c r="C3865" t="s">
        <v>47</v>
      </c>
      <c r="D3865" t="s">
        <v>15</v>
      </c>
      <c r="E3865" t="s">
        <v>9</v>
      </c>
      <c r="F3865" t="s">
        <v>10</v>
      </c>
    </row>
    <row r="3866" spans="1:6" x14ac:dyDescent="0.3">
      <c r="A3866" t="s">
        <v>3889</v>
      </c>
      <c r="B3866" s="1">
        <v>46092.220138888886</v>
      </c>
      <c r="C3866" t="s">
        <v>47</v>
      </c>
      <c r="D3866" t="s">
        <v>18</v>
      </c>
      <c r="E3866" t="s">
        <v>9</v>
      </c>
      <c r="F3866" t="s">
        <v>10</v>
      </c>
    </row>
    <row r="3867" spans="1:6" x14ac:dyDescent="0.3">
      <c r="A3867" t="s">
        <v>3890</v>
      </c>
      <c r="B3867" s="1">
        <v>46110.407638888886</v>
      </c>
      <c r="C3867" t="s">
        <v>7</v>
      </c>
      <c r="D3867" t="s">
        <v>18</v>
      </c>
      <c r="E3867" t="s">
        <v>19</v>
      </c>
      <c r="F3867" t="s">
        <v>20</v>
      </c>
    </row>
    <row r="3868" spans="1:6" x14ac:dyDescent="0.3">
      <c r="A3868" t="s">
        <v>3891</v>
      </c>
      <c r="B3868" s="1">
        <v>46062.486111111109</v>
      </c>
      <c r="C3868" t="s">
        <v>7</v>
      </c>
      <c r="D3868" t="s">
        <v>18</v>
      </c>
      <c r="E3868" t="s">
        <v>19</v>
      </c>
      <c r="F3868" t="s">
        <v>20</v>
      </c>
    </row>
    <row r="3869" spans="1:6" x14ac:dyDescent="0.3">
      <c r="A3869" t="s">
        <v>3892</v>
      </c>
      <c r="B3869" s="1">
        <v>46032.285416666666</v>
      </c>
      <c r="C3869" t="s">
        <v>47</v>
      </c>
      <c r="D3869" t="s">
        <v>8</v>
      </c>
      <c r="E3869" t="s">
        <v>16</v>
      </c>
      <c r="F3869" t="s">
        <v>10</v>
      </c>
    </row>
    <row r="3870" spans="1:6" x14ac:dyDescent="0.3">
      <c r="A3870" t="s">
        <v>3893</v>
      </c>
      <c r="B3870" s="1">
        <v>46064.253472222219</v>
      </c>
      <c r="C3870" t="s">
        <v>7</v>
      </c>
      <c r="D3870" t="s">
        <v>22</v>
      </c>
      <c r="E3870" t="s">
        <v>19</v>
      </c>
      <c r="F3870" t="s">
        <v>10</v>
      </c>
    </row>
    <row r="3871" spans="1:6" x14ac:dyDescent="0.3">
      <c r="A3871" t="s">
        <v>3894</v>
      </c>
      <c r="B3871" s="1">
        <v>46088.197222222225</v>
      </c>
      <c r="C3871" t="s">
        <v>40</v>
      </c>
      <c r="D3871" t="s">
        <v>18</v>
      </c>
      <c r="E3871" t="s">
        <v>16</v>
      </c>
      <c r="F3871" t="s">
        <v>20</v>
      </c>
    </row>
    <row r="3872" spans="1:6" x14ac:dyDescent="0.3">
      <c r="A3872" t="s">
        <v>3895</v>
      </c>
      <c r="B3872" s="1">
        <v>46048.705555555556</v>
      </c>
      <c r="C3872" t="s">
        <v>7</v>
      </c>
      <c r="D3872" t="s">
        <v>15</v>
      </c>
      <c r="E3872" t="s">
        <v>19</v>
      </c>
      <c r="F3872" t="s">
        <v>13</v>
      </c>
    </row>
    <row r="3873" spans="1:6" x14ac:dyDescent="0.3">
      <c r="A3873" t="s">
        <v>3896</v>
      </c>
      <c r="B3873" s="1">
        <v>46105.073611111111</v>
      </c>
      <c r="C3873" t="s">
        <v>7</v>
      </c>
      <c r="D3873" t="s">
        <v>18</v>
      </c>
      <c r="E3873" t="s">
        <v>19</v>
      </c>
      <c r="F3873" t="s">
        <v>10</v>
      </c>
    </row>
    <row r="3874" spans="1:6" x14ac:dyDescent="0.3">
      <c r="A3874" t="s">
        <v>3897</v>
      </c>
      <c r="B3874" s="1">
        <v>46102.15347222222</v>
      </c>
      <c r="C3874" t="s">
        <v>40</v>
      </c>
      <c r="D3874" t="s">
        <v>15</v>
      </c>
      <c r="E3874" t="s">
        <v>16</v>
      </c>
      <c r="F3874" t="s">
        <v>10</v>
      </c>
    </row>
    <row r="3875" spans="1:6" x14ac:dyDescent="0.3">
      <c r="A3875" t="s">
        <v>3898</v>
      </c>
      <c r="B3875" s="1">
        <v>46065.367361111108</v>
      </c>
      <c r="C3875" t="s">
        <v>7</v>
      </c>
      <c r="D3875" t="s">
        <v>22</v>
      </c>
      <c r="E3875" t="s">
        <v>19</v>
      </c>
      <c r="F3875" t="s">
        <v>20</v>
      </c>
    </row>
    <row r="3876" spans="1:6" x14ac:dyDescent="0.3">
      <c r="A3876" t="s">
        <v>3899</v>
      </c>
      <c r="B3876" s="1">
        <v>46113.084027777775</v>
      </c>
      <c r="C3876" t="s">
        <v>7</v>
      </c>
      <c r="D3876" t="s">
        <v>18</v>
      </c>
      <c r="E3876" t="s">
        <v>19</v>
      </c>
      <c r="F3876" t="s">
        <v>33</v>
      </c>
    </row>
    <row r="3877" spans="1:6" x14ac:dyDescent="0.3">
      <c r="A3877" t="s">
        <v>3900</v>
      </c>
      <c r="B3877" s="1">
        <v>46024.892361111109</v>
      </c>
      <c r="C3877" t="s">
        <v>7</v>
      </c>
      <c r="D3877" t="s">
        <v>15</v>
      </c>
      <c r="E3877" t="s">
        <v>19</v>
      </c>
      <c r="F3877" t="s">
        <v>13</v>
      </c>
    </row>
    <row r="3878" spans="1:6" x14ac:dyDescent="0.3">
      <c r="A3878" t="s">
        <v>3901</v>
      </c>
      <c r="B3878" s="1">
        <v>46042.661805555559</v>
      </c>
      <c r="C3878" t="s">
        <v>7</v>
      </c>
      <c r="D3878" t="s">
        <v>18</v>
      </c>
      <c r="E3878" t="s">
        <v>19</v>
      </c>
      <c r="F3878" t="s">
        <v>53</v>
      </c>
    </row>
    <row r="3879" spans="1:6" x14ac:dyDescent="0.3">
      <c r="A3879" t="s">
        <v>3902</v>
      </c>
      <c r="B3879" s="1">
        <v>46070.230555555558</v>
      </c>
      <c r="C3879" t="s">
        <v>7</v>
      </c>
      <c r="D3879" t="s">
        <v>15</v>
      </c>
      <c r="E3879" t="s">
        <v>19</v>
      </c>
      <c r="F3879" t="s">
        <v>10</v>
      </c>
    </row>
    <row r="3880" spans="1:6" x14ac:dyDescent="0.3">
      <c r="A3880" t="s">
        <v>3903</v>
      </c>
      <c r="B3880" s="1">
        <v>46045.427777777775</v>
      </c>
      <c r="C3880" t="s">
        <v>47</v>
      </c>
      <c r="D3880" t="s">
        <v>22</v>
      </c>
      <c r="E3880" t="s">
        <v>16</v>
      </c>
      <c r="F3880" t="s">
        <v>20</v>
      </c>
    </row>
    <row r="3881" spans="1:6" x14ac:dyDescent="0.3">
      <c r="A3881" t="s">
        <v>3904</v>
      </c>
      <c r="B3881" s="1">
        <v>46061.37777777778</v>
      </c>
      <c r="C3881" t="s">
        <v>26</v>
      </c>
      <c r="D3881" t="s">
        <v>18</v>
      </c>
      <c r="E3881" t="s">
        <v>19</v>
      </c>
      <c r="F3881" t="s">
        <v>10</v>
      </c>
    </row>
    <row r="3882" spans="1:6" x14ac:dyDescent="0.3">
      <c r="A3882" t="s">
        <v>3905</v>
      </c>
      <c r="B3882" s="1">
        <v>46047.036111111112</v>
      </c>
      <c r="C3882" t="s">
        <v>7</v>
      </c>
      <c r="D3882" t="s">
        <v>18</v>
      </c>
      <c r="E3882" t="s">
        <v>19</v>
      </c>
      <c r="F3882" t="s">
        <v>10</v>
      </c>
    </row>
    <row r="3883" spans="1:6" x14ac:dyDescent="0.3">
      <c r="A3883" t="s">
        <v>3906</v>
      </c>
      <c r="B3883" s="1">
        <v>46100.45</v>
      </c>
      <c r="C3883" t="s">
        <v>40</v>
      </c>
      <c r="D3883" t="s">
        <v>18</v>
      </c>
      <c r="E3883" t="s">
        <v>16</v>
      </c>
      <c r="F3883" t="s">
        <v>10</v>
      </c>
    </row>
    <row r="3884" spans="1:6" x14ac:dyDescent="0.3">
      <c r="A3884" t="s">
        <v>3907</v>
      </c>
      <c r="B3884" s="1">
        <v>46051.186111111114</v>
      </c>
      <c r="C3884" t="s">
        <v>7</v>
      </c>
      <c r="D3884" t="s">
        <v>15</v>
      </c>
      <c r="E3884" t="s">
        <v>19</v>
      </c>
      <c r="F3884" t="s">
        <v>20</v>
      </c>
    </row>
    <row r="3885" spans="1:6" x14ac:dyDescent="0.3">
      <c r="A3885" t="s">
        <v>3908</v>
      </c>
      <c r="B3885" s="1">
        <v>46062.092361111114</v>
      </c>
      <c r="C3885" t="s">
        <v>7</v>
      </c>
      <c r="D3885" t="s">
        <v>22</v>
      </c>
      <c r="E3885" t="s">
        <v>19</v>
      </c>
      <c r="F3885" t="s">
        <v>33</v>
      </c>
    </row>
    <row r="3886" spans="1:6" x14ac:dyDescent="0.3">
      <c r="A3886" t="s">
        <v>3909</v>
      </c>
      <c r="B3886" s="1">
        <v>46043.964583333334</v>
      </c>
      <c r="C3886" t="s">
        <v>26</v>
      </c>
      <c r="D3886" t="s">
        <v>22</v>
      </c>
      <c r="E3886" t="s">
        <v>31</v>
      </c>
      <c r="F3886" t="s">
        <v>10</v>
      </c>
    </row>
    <row r="3887" spans="1:6" x14ac:dyDescent="0.3">
      <c r="A3887" t="s">
        <v>3910</v>
      </c>
      <c r="B3887" s="1">
        <v>46058.317361111112</v>
      </c>
      <c r="C3887" t="s">
        <v>7</v>
      </c>
      <c r="D3887" t="s">
        <v>15</v>
      </c>
      <c r="E3887" t="s">
        <v>19</v>
      </c>
      <c r="F3887" t="s">
        <v>10</v>
      </c>
    </row>
    <row r="3888" spans="1:6" x14ac:dyDescent="0.3">
      <c r="A3888" t="s">
        <v>3911</v>
      </c>
      <c r="B3888" s="1">
        <v>46049.775694444441</v>
      </c>
      <c r="C3888" t="s">
        <v>47</v>
      </c>
      <c r="D3888" t="s">
        <v>15</v>
      </c>
      <c r="E3888" t="s">
        <v>31</v>
      </c>
      <c r="F3888" t="s">
        <v>13</v>
      </c>
    </row>
    <row r="3889" spans="1:6" x14ac:dyDescent="0.3">
      <c r="A3889" t="s">
        <v>3912</v>
      </c>
      <c r="B3889" s="1">
        <v>46052.168055555558</v>
      </c>
      <c r="C3889" t="s">
        <v>7</v>
      </c>
      <c r="D3889" t="s">
        <v>22</v>
      </c>
      <c r="E3889" t="s">
        <v>19</v>
      </c>
      <c r="F3889" t="s">
        <v>53</v>
      </c>
    </row>
    <row r="3890" spans="1:6" x14ac:dyDescent="0.3">
      <c r="A3890" t="s">
        <v>3913</v>
      </c>
      <c r="B3890" s="1">
        <v>46058.313194444447</v>
      </c>
      <c r="C3890" t="s">
        <v>7</v>
      </c>
      <c r="D3890" t="s">
        <v>15</v>
      </c>
      <c r="E3890" t="s">
        <v>19</v>
      </c>
      <c r="F3890" t="s">
        <v>13</v>
      </c>
    </row>
    <row r="3891" spans="1:6" x14ac:dyDescent="0.3">
      <c r="A3891" t="s">
        <v>3914</v>
      </c>
      <c r="B3891" s="1">
        <v>46035.726388888892</v>
      </c>
      <c r="C3891" t="s">
        <v>35</v>
      </c>
      <c r="D3891" t="s">
        <v>15</v>
      </c>
      <c r="E3891" t="s">
        <v>19</v>
      </c>
      <c r="F3891" t="s">
        <v>20</v>
      </c>
    </row>
    <row r="3892" spans="1:6" x14ac:dyDescent="0.3">
      <c r="A3892" t="s">
        <v>3915</v>
      </c>
      <c r="B3892" s="1">
        <v>46043.354861111111</v>
      </c>
      <c r="C3892" t="s">
        <v>7</v>
      </c>
      <c r="D3892" t="s">
        <v>22</v>
      </c>
      <c r="E3892" t="s">
        <v>19</v>
      </c>
      <c r="F3892" t="s">
        <v>20</v>
      </c>
    </row>
    <row r="3893" spans="1:6" x14ac:dyDescent="0.3">
      <c r="A3893" t="s">
        <v>3916</v>
      </c>
      <c r="B3893" s="1">
        <v>46067.898611111108</v>
      </c>
      <c r="C3893" t="s">
        <v>12</v>
      </c>
      <c r="D3893" t="s">
        <v>22</v>
      </c>
      <c r="E3893" t="s">
        <v>19</v>
      </c>
      <c r="F3893" t="s">
        <v>13</v>
      </c>
    </row>
    <row r="3894" spans="1:6" x14ac:dyDescent="0.3">
      <c r="A3894" t="s">
        <v>3917</v>
      </c>
      <c r="B3894" s="1">
        <v>46047.868055555555</v>
      </c>
      <c r="C3894" t="s">
        <v>7</v>
      </c>
      <c r="D3894" t="s">
        <v>8</v>
      </c>
      <c r="E3894" t="s">
        <v>19</v>
      </c>
      <c r="F3894" t="s">
        <v>20</v>
      </c>
    </row>
    <row r="3895" spans="1:6" x14ac:dyDescent="0.3">
      <c r="A3895" t="s">
        <v>3918</v>
      </c>
      <c r="B3895" s="1">
        <v>46090.066666666666</v>
      </c>
      <c r="C3895" t="s">
        <v>7</v>
      </c>
      <c r="D3895" t="s">
        <v>22</v>
      </c>
      <c r="E3895" t="s">
        <v>19</v>
      </c>
      <c r="F3895" t="s">
        <v>20</v>
      </c>
    </row>
    <row r="3896" spans="1:6" x14ac:dyDescent="0.3">
      <c r="A3896" t="s">
        <v>3919</v>
      </c>
      <c r="B3896" s="1">
        <v>46026.758333333331</v>
      </c>
      <c r="C3896" t="s">
        <v>7</v>
      </c>
      <c r="D3896" t="s">
        <v>15</v>
      </c>
      <c r="E3896" t="s">
        <v>19</v>
      </c>
      <c r="F3896" t="s">
        <v>33</v>
      </c>
    </row>
    <row r="3897" spans="1:6" x14ac:dyDescent="0.3">
      <c r="A3897" t="s">
        <v>3920</v>
      </c>
      <c r="B3897" s="1">
        <v>46093.43472222222</v>
      </c>
      <c r="C3897" t="s">
        <v>35</v>
      </c>
      <c r="D3897" t="s">
        <v>18</v>
      </c>
      <c r="E3897" t="s">
        <v>19</v>
      </c>
      <c r="F3897" t="s">
        <v>20</v>
      </c>
    </row>
    <row r="3898" spans="1:6" x14ac:dyDescent="0.3">
      <c r="A3898" t="s">
        <v>3921</v>
      </c>
      <c r="B3898" s="1">
        <v>46039.884722222225</v>
      </c>
      <c r="C3898" t="s">
        <v>7</v>
      </c>
      <c r="D3898" t="s">
        <v>22</v>
      </c>
      <c r="E3898" t="s">
        <v>31</v>
      </c>
      <c r="F3898" t="s">
        <v>10</v>
      </c>
    </row>
    <row r="3899" spans="1:6" x14ac:dyDescent="0.3">
      <c r="A3899" t="s">
        <v>3922</v>
      </c>
      <c r="B3899" s="1">
        <v>46070.807638888888</v>
      </c>
      <c r="C3899" t="s">
        <v>26</v>
      </c>
      <c r="D3899" t="s">
        <v>22</v>
      </c>
      <c r="E3899" t="s">
        <v>9</v>
      </c>
      <c r="F3899" t="s">
        <v>10</v>
      </c>
    </row>
    <row r="3900" spans="1:6" x14ac:dyDescent="0.3">
      <c r="A3900" t="s">
        <v>3923</v>
      </c>
      <c r="B3900" s="1">
        <v>46113.238194444442</v>
      </c>
      <c r="C3900" t="s">
        <v>7</v>
      </c>
      <c r="D3900" t="s">
        <v>8</v>
      </c>
      <c r="E3900" t="s">
        <v>19</v>
      </c>
      <c r="F3900" t="s">
        <v>10</v>
      </c>
    </row>
    <row r="3901" spans="1:6" x14ac:dyDescent="0.3">
      <c r="A3901" t="s">
        <v>3924</v>
      </c>
      <c r="B3901" s="1">
        <v>46082.17083333333</v>
      </c>
      <c r="C3901" t="s">
        <v>7</v>
      </c>
      <c r="D3901" t="s">
        <v>8</v>
      </c>
      <c r="E3901" t="s">
        <v>19</v>
      </c>
      <c r="F3901" t="s">
        <v>13</v>
      </c>
    </row>
    <row r="3902" spans="1:6" x14ac:dyDescent="0.3">
      <c r="A3902" t="s">
        <v>3925</v>
      </c>
      <c r="B3902" s="1">
        <v>46045.680555555555</v>
      </c>
      <c r="C3902" t="s">
        <v>7</v>
      </c>
      <c r="D3902" t="s">
        <v>8</v>
      </c>
      <c r="E3902" t="s">
        <v>19</v>
      </c>
      <c r="F3902" t="s">
        <v>13</v>
      </c>
    </row>
    <row r="3903" spans="1:6" x14ac:dyDescent="0.3">
      <c r="A3903" t="s">
        <v>3926</v>
      </c>
      <c r="B3903" s="1">
        <v>46082.555555555555</v>
      </c>
      <c r="C3903" t="s">
        <v>26</v>
      </c>
      <c r="D3903" t="s">
        <v>8</v>
      </c>
      <c r="E3903" t="s">
        <v>16</v>
      </c>
      <c r="F3903" t="s">
        <v>13</v>
      </c>
    </row>
    <row r="3904" spans="1:6" x14ac:dyDescent="0.3">
      <c r="A3904" t="s">
        <v>3927</v>
      </c>
      <c r="B3904" s="1">
        <v>46042.92291666667</v>
      </c>
      <c r="C3904" t="s">
        <v>40</v>
      </c>
      <c r="D3904" t="s">
        <v>15</v>
      </c>
      <c r="E3904" t="s">
        <v>16</v>
      </c>
      <c r="F3904" t="s">
        <v>20</v>
      </c>
    </row>
    <row r="3905" spans="1:6" x14ac:dyDescent="0.3">
      <c r="A3905" t="s">
        <v>3928</v>
      </c>
      <c r="B3905" s="1">
        <v>46112.759722222225</v>
      </c>
      <c r="C3905" t="s">
        <v>26</v>
      </c>
      <c r="D3905" t="s">
        <v>15</v>
      </c>
      <c r="E3905" t="s">
        <v>19</v>
      </c>
      <c r="F3905" t="s">
        <v>10</v>
      </c>
    </row>
    <row r="3906" spans="1:6" x14ac:dyDescent="0.3">
      <c r="A3906" t="s">
        <v>3929</v>
      </c>
      <c r="B3906" s="1">
        <v>46067.322222222225</v>
      </c>
      <c r="C3906" t="s">
        <v>35</v>
      </c>
      <c r="D3906" t="s">
        <v>22</v>
      </c>
      <c r="E3906" t="s">
        <v>31</v>
      </c>
      <c r="F3906" t="s">
        <v>20</v>
      </c>
    </row>
    <row r="3907" spans="1:6" x14ac:dyDescent="0.3">
      <c r="A3907" t="s">
        <v>3930</v>
      </c>
      <c r="B3907" s="1">
        <v>46032.855555555558</v>
      </c>
      <c r="C3907" t="s">
        <v>7</v>
      </c>
      <c r="D3907" t="s">
        <v>15</v>
      </c>
      <c r="E3907" t="s">
        <v>19</v>
      </c>
      <c r="F3907" t="s">
        <v>33</v>
      </c>
    </row>
    <row r="3908" spans="1:6" x14ac:dyDescent="0.3">
      <c r="A3908" t="s">
        <v>3931</v>
      </c>
      <c r="B3908" s="1">
        <v>46084.344444444447</v>
      </c>
      <c r="C3908" t="s">
        <v>35</v>
      </c>
      <c r="D3908" t="s">
        <v>15</v>
      </c>
      <c r="E3908" t="s">
        <v>19</v>
      </c>
      <c r="F3908" t="s">
        <v>20</v>
      </c>
    </row>
    <row r="3909" spans="1:6" x14ac:dyDescent="0.3">
      <c r="A3909" t="s">
        <v>3932</v>
      </c>
      <c r="B3909" s="1">
        <v>46097.592361111114</v>
      </c>
      <c r="C3909" t="s">
        <v>26</v>
      </c>
      <c r="D3909" t="s">
        <v>15</v>
      </c>
      <c r="E3909" t="s">
        <v>16</v>
      </c>
      <c r="F3909" t="s">
        <v>10</v>
      </c>
    </row>
    <row r="3910" spans="1:6" x14ac:dyDescent="0.3">
      <c r="A3910" t="s">
        <v>3933</v>
      </c>
      <c r="B3910" s="1">
        <v>46106.844444444447</v>
      </c>
      <c r="C3910" t="s">
        <v>47</v>
      </c>
      <c r="D3910" t="s">
        <v>18</v>
      </c>
      <c r="E3910" t="s">
        <v>9</v>
      </c>
      <c r="F3910" t="s">
        <v>10</v>
      </c>
    </row>
    <row r="3911" spans="1:6" x14ac:dyDescent="0.3">
      <c r="A3911" t="s">
        <v>3934</v>
      </c>
      <c r="B3911" s="1">
        <v>46090.622916666667</v>
      </c>
      <c r="C3911" t="s">
        <v>7</v>
      </c>
      <c r="D3911" t="s">
        <v>18</v>
      </c>
      <c r="E3911" t="s">
        <v>16</v>
      </c>
      <c r="F3911" t="s">
        <v>10</v>
      </c>
    </row>
    <row r="3912" spans="1:6" x14ac:dyDescent="0.3">
      <c r="A3912" t="s">
        <v>3935</v>
      </c>
      <c r="B3912" s="1">
        <v>46024.390972222223</v>
      </c>
      <c r="C3912" t="s">
        <v>12</v>
      </c>
      <c r="D3912" t="s">
        <v>15</v>
      </c>
      <c r="E3912" t="s">
        <v>16</v>
      </c>
      <c r="F3912" t="s">
        <v>13</v>
      </c>
    </row>
    <row r="3913" spans="1:6" x14ac:dyDescent="0.3">
      <c r="A3913" t="s">
        <v>3936</v>
      </c>
      <c r="B3913" s="1">
        <v>46043.275694444441</v>
      </c>
      <c r="C3913" t="s">
        <v>12</v>
      </c>
      <c r="D3913" t="s">
        <v>8</v>
      </c>
      <c r="E3913" t="s">
        <v>31</v>
      </c>
      <c r="F3913" t="s">
        <v>13</v>
      </c>
    </row>
    <row r="3914" spans="1:6" x14ac:dyDescent="0.3">
      <c r="A3914" t="s">
        <v>3937</v>
      </c>
      <c r="B3914" s="1">
        <v>46041.079861111109</v>
      </c>
      <c r="C3914" t="s">
        <v>7</v>
      </c>
      <c r="D3914" t="s">
        <v>15</v>
      </c>
      <c r="E3914" t="s">
        <v>19</v>
      </c>
      <c r="F3914" t="s">
        <v>10</v>
      </c>
    </row>
    <row r="3915" spans="1:6" x14ac:dyDescent="0.3">
      <c r="A3915" t="s">
        <v>3938</v>
      </c>
      <c r="B3915" s="1">
        <v>46074.804166666669</v>
      </c>
      <c r="C3915" t="s">
        <v>12</v>
      </c>
      <c r="D3915" t="s">
        <v>15</v>
      </c>
      <c r="E3915" t="s">
        <v>16</v>
      </c>
      <c r="F3915" t="s">
        <v>13</v>
      </c>
    </row>
    <row r="3916" spans="1:6" x14ac:dyDescent="0.3">
      <c r="A3916" t="s">
        <v>3939</v>
      </c>
      <c r="B3916" s="1">
        <v>46093.932638888888</v>
      </c>
      <c r="C3916" t="s">
        <v>7</v>
      </c>
      <c r="D3916" t="s">
        <v>22</v>
      </c>
      <c r="E3916" t="s">
        <v>19</v>
      </c>
      <c r="F3916" t="s">
        <v>20</v>
      </c>
    </row>
    <row r="3917" spans="1:6" x14ac:dyDescent="0.3">
      <c r="A3917" t="s">
        <v>3940</v>
      </c>
      <c r="B3917" s="1">
        <v>46025.734722222223</v>
      </c>
      <c r="C3917" t="s">
        <v>35</v>
      </c>
      <c r="D3917" t="s">
        <v>15</v>
      </c>
      <c r="E3917" t="s">
        <v>19</v>
      </c>
      <c r="F3917" t="s">
        <v>33</v>
      </c>
    </row>
    <row r="3918" spans="1:6" x14ac:dyDescent="0.3">
      <c r="A3918" t="s">
        <v>3941</v>
      </c>
      <c r="B3918" s="1">
        <v>46052.336111111108</v>
      </c>
      <c r="C3918" t="s">
        <v>35</v>
      </c>
      <c r="D3918" t="s">
        <v>22</v>
      </c>
      <c r="E3918" t="s">
        <v>9</v>
      </c>
      <c r="F3918" t="s">
        <v>33</v>
      </c>
    </row>
    <row r="3919" spans="1:6" x14ac:dyDescent="0.3">
      <c r="A3919" t="s">
        <v>3942</v>
      </c>
      <c r="B3919" s="1">
        <v>46058.509027777778</v>
      </c>
      <c r="C3919" t="s">
        <v>7</v>
      </c>
      <c r="D3919" t="s">
        <v>18</v>
      </c>
      <c r="E3919" t="s">
        <v>19</v>
      </c>
      <c r="F3919" t="s">
        <v>10</v>
      </c>
    </row>
    <row r="3920" spans="1:6" x14ac:dyDescent="0.3">
      <c r="A3920" t="s">
        <v>3943</v>
      </c>
      <c r="B3920" s="1">
        <v>46033.638194444444</v>
      </c>
      <c r="C3920" t="s">
        <v>47</v>
      </c>
      <c r="D3920" t="s">
        <v>22</v>
      </c>
      <c r="E3920" t="s">
        <v>19</v>
      </c>
      <c r="F3920" t="s">
        <v>20</v>
      </c>
    </row>
    <row r="3921" spans="1:6" x14ac:dyDescent="0.3">
      <c r="A3921" t="s">
        <v>3944</v>
      </c>
      <c r="B3921" s="1">
        <v>46070.708333333336</v>
      </c>
      <c r="C3921" t="s">
        <v>26</v>
      </c>
      <c r="D3921" t="s">
        <v>8</v>
      </c>
      <c r="E3921" t="s">
        <v>16</v>
      </c>
      <c r="F3921" t="s">
        <v>10</v>
      </c>
    </row>
    <row r="3922" spans="1:6" x14ac:dyDescent="0.3">
      <c r="A3922" t="s">
        <v>3945</v>
      </c>
      <c r="B3922" s="1">
        <v>46045.156944444447</v>
      </c>
      <c r="C3922" t="s">
        <v>12</v>
      </c>
      <c r="D3922" t="s">
        <v>18</v>
      </c>
      <c r="E3922" t="s">
        <v>31</v>
      </c>
      <c r="F3922" t="s">
        <v>33</v>
      </c>
    </row>
    <row r="3923" spans="1:6" x14ac:dyDescent="0.3">
      <c r="A3923" t="s">
        <v>3946</v>
      </c>
      <c r="B3923" s="1">
        <v>46024.5</v>
      </c>
      <c r="C3923" t="s">
        <v>7</v>
      </c>
      <c r="D3923" t="s">
        <v>18</v>
      </c>
      <c r="E3923" t="s">
        <v>9</v>
      </c>
      <c r="F3923" t="s">
        <v>13</v>
      </c>
    </row>
    <row r="3924" spans="1:6" x14ac:dyDescent="0.3">
      <c r="A3924" t="s">
        <v>3947</v>
      </c>
      <c r="B3924" s="1">
        <v>46047.54583333333</v>
      </c>
      <c r="C3924" t="s">
        <v>40</v>
      </c>
      <c r="D3924" t="s">
        <v>15</v>
      </c>
      <c r="E3924" t="s">
        <v>16</v>
      </c>
      <c r="F3924" t="s">
        <v>33</v>
      </c>
    </row>
    <row r="3925" spans="1:6" x14ac:dyDescent="0.3">
      <c r="A3925" t="s">
        <v>3948</v>
      </c>
      <c r="B3925" s="1">
        <v>46045.476388888892</v>
      </c>
      <c r="C3925" t="s">
        <v>35</v>
      </c>
      <c r="D3925" t="s">
        <v>15</v>
      </c>
      <c r="E3925" t="s">
        <v>9</v>
      </c>
      <c r="F3925" t="s">
        <v>20</v>
      </c>
    </row>
    <row r="3926" spans="1:6" x14ac:dyDescent="0.3">
      <c r="A3926" t="s">
        <v>3949</v>
      </c>
      <c r="B3926" s="1">
        <v>46057.168749999997</v>
      </c>
      <c r="C3926" t="s">
        <v>7</v>
      </c>
      <c r="D3926" t="s">
        <v>18</v>
      </c>
      <c r="E3926" t="s">
        <v>19</v>
      </c>
      <c r="F3926" t="s">
        <v>10</v>
      </c>
    </row>
    <row r="3927" spans="1:6" x14ac:dyDescent="0.3">
      <c r="A3927" t="s">
        <v>3950</v>
      </c>
      <c r="B3927" s="1">
        <v>46052.474999999999</v>
      </c>
      <c r="C3927" t="s">
        <v>7</v>
      </c>
      <c r="D3927" t="s">
        <v>22</v>
      </c>
      <c r="E3927" t="s">
        <v>19</v>
      </c>
      <c r="F3927" t="s">
        <v>13</v>
      </c>
    </row>
    <row r="3928" spans="1:6" x14ac:dyDescent="0.3">
      <c r="A3928" t="s">
        <v>3951</v>
      </c>
      <c r="B3928" s="1">
        <v>46060.811111111114</v>
      </c>
      <c r="C3928" t="s">
        <v>40</v>
      </c>
      <c r="D3928" t="s">
        <v>22</v>
      </c>
      <c r="E3928" t="s">
        <v>16</v>
      </c>
      <c r="F3928" t="s">
        <v>13</v>
      </c>
    </row>
    <row r="3929" spans="1:6" x14ac:dyDescent="0.3">
      <c r="A3929" t="s">
        <v>3952</v>
      </c>
      <c r="B3929" s="1">
        <v>46085.542361111111</v>
      </c>
      <c r="C3929" t="s">
        <v>7</v>
      </c>
      <c r="D3929" t="s">
        <v>18</v>
      </c>
      <c r="E3929" t="s">
        <v>19</v>
      </c>
      <c r="F3929" t="s">
        <v>20</v>
      </c>
    </row>
    <row r="3930" spans="1:6" x14ac:dyDescent="0.3">
      <c r="A3930" t="s">
        <v>3953</v>
      </c>
      <c r="B3930" s="1">
        <v>46025.780555555553</v>
      </c>
      <c r="C3930" t="s">
        <v>7</v>
      </c>
      <c r="D3930" t="s">
        <v>18</v>
      </c>
      <c r="E3930" t="s">
        <v>19</v>
      </c>
      <c r="F3930" t="s">
        <v>13</v>
      </c>
    </row>
    <row r="3931" spans="1:6" x14ac:dyDescent="0.3">
      <c r="A3931" t="s">
        <v>3954</v>
      </c>
      <c r="B3931" s="1">
        <v>46044.004166666666</v>
      </c>
      <c r="C3931" t="s">
        <v>7</v>
      </c>
      <c r="D3931" t="s">
        <v>22</v>
      </c>
      <c r="E3931" t="s">
        <v>19</v>
      </c>
      <c r="F3931" t="s">
        <v>10</v>
      </c>
    </row>
    <row r="3932" spans="1:6" x14ac:dyDescent="0.3">
      <c r="A3932" t="s">
        <v>3955</v>
      </c>
      <c r="B3932" s="1">
        <v>46063.440972222219</v>
      </c>
      <c r="C3932" t="s">
        <v>7</v>
      </c>
      <c r="D3932" t="s">
        <v>22</v>
      </c>
      <c r="E3932" t="s">
        <v>19</v>
      </c>
      <c r="F3932" t="s">
        <v>13</v>
      </c>
    </row>
    <row r="3933" spans="1:6" x14ac:dyDescent="0.3">
      <c r="A3933" t="s">
        <v>3956</v>
      </c>
      <c r="B3933" s="1">
        <v>46071.499305555553</v>
      </c>
      <c r="C3933" t="s">
        <v>47</v>
      </c>
      <c r="D3933" t="s">
        <v>22</v>
      </c>
      <c r="E3933" t="s">
        <v>19</v>
      </c>
      <c r="F3933" t="s">
        <v>33</v>
      </c>
    </row>
    <row r="3934" spans="1:6" x14ac:dyDescent="0.3">
      <c r="A3934" t="s">
        <v>3957</v>
      </c>
      <c r="B3934" s="1">
        <v>46109.900694444441</v>
      </c>
      <c r="C3934" t="s">
        <v>7</v>
      </c>
      <c r="D3934" t="s">
        <v>15</v>
      </c>
      <c r="E3934" t="s">
        <v>19</v>
      </c>
      <c r="F3934" t="s">
        <v>53</v>
      </c>
    </row>
    <row r="3935" spans="1:6" x14ac:dyDescent="0.3">
      <c r="A3935" t="s">
        <v>3958</v>
      </c>
      <c r="B3935" s="1">
        <v>46109.290277777778</v>
      </c>
      <c r="C3935" t="s">
        <v>47</v>
      </c>
      <c r="D3935" t="s">
        <v>18</v>
      </c>
      <c r="E3935" t="s">
        <v>31</v>
      </c>
      <c r="F3935" t="s">
        <v>10</v>
      </c>
    </row>
    <row r="3936" spans="1:6" x14ac:dyDescent="0.3">
      <c r="A3936" t="s">
        <v>3959</v>
      </c>
      <c r="B3936" s="1">
        <v>46035.455555555556</v>
      </c>
      <c r="C3936" t="s">
        <v>47</v>
      </c>
      <c r="D3936" t="s">
        <v>8</v>
      </c>
      <c r="E3936" t="s">
        <v>31</v>
      </c>
      <c r="F3936" t="s">
        <v>10</v>
      </c>
    </row>
    <row r="3937" spans="1:6" x14ac:dyDescent="0.3">
      <c r="A3937" t="s">
        <v>3960</v>
      </c>
      <c r="B3937" s="1">
        <v>46033.638194444444</v>
      </c>
      <c r="C3937" t="s">
        <v>7</v>
      </c>
      <c r="D3937" t="s">
        <v>8</v>
      </c>
      <c r="E3937" t="s">
        <v>19</v>
      </c>
      <c r="F3937" t="s">
        <v>20</v>
      </c>
    </row>
    <row r="3938" spans="1:6" x14ac:dyDescent="0.3">
      <c r="A3938" t="s">
        <v>3961</v>
      </c>
      <c r="B3938" s="1">
        <v>46070.9</v>
      </c>
      <c r="C3938" t="s">
        <v>7</v>
      </c>
      <c r="D3938" t="s">
        <v>15</v>
      </c>
      <c r="E3938" t="s">
        <v>19</v>
      </c>
      <c r="F3938" t="s">
        <v>10</v>
      </c>
    </row>
    <row r="3939" spans="1:6" x14ac:dyDescent="0.3">
      <c r="A3939" t="s">
        <v>3962</v>
      </c>
      <c r="B3939" s="1">
        <v>46088.338888888888</v>
      </c>
      <c r="C3939" t="s">
        <v>7</v>
      </c>
      <c r="D3939" t="s">
        <v>15</v>
      </c>
      <c r="E3939" t="s">
        <v>19</v>
      </c>
      <c r="F3939" t="s">
        <v>10</v>
      </c>
    </row>
    <row r="3940" spans="1:6" x14ac:dyDescent="0.3">
      <c r="A3940" t="s">
        <v>3963</v>
      </c>
      <c r="B3940" s="1">
        <v>46103.056250000001</v>
      </c>
      <c r="C3940" t="s">
        <v>35</v>
      </c>
      <c r="D3940" t="s">
        <v>18</v>
      </c>
      <c r="E3940" t="s">
        <v>19</v>
      </c>
      <c r="F3940" t="s">
        <v>10</v>
      </c>
    </row>
    <row r="3941" spans="1:6" x14ac:dyDescent="0.3">
      <c r="A3941" t="s">
        <v>3964</v>
      </c>
      <c r="B3941" s="1">
        <v>46079.228472222225</v>
      </c>
      <c r="C3941" t="s">
        <v>7</v>
      </c>
      <c r="D3941" t="s">
        <v>15</v>
      </c>
      <c r="E3941" t="s">
        <v>16</v>
      </c>
      <c r="F3941" t="s">
        <v>20</v>
      </c>
    </row>
    <row r="3942" spans="1:6" x14ac:dyDescent="0.3">
      <c r="A3942" t="s">
        <v>3965</v>
      </c>
      <c r="B3942" s="1">
        <v>46102.576388888891</v>
      </c>
      <c r="C3942" t="s">
        <v>7</v>
      </c>
      <c r="D3942" t="s">
        <v>15</v>
      </c>
      <c r="E3942" t="s">
        <v>19</v>
      </c>
      <c r="F3942" t="s">
        <v>10</v>
      </c>
    </row>
    <row r="3943" spans="1:6" x14ac:dyDescent="0.3">
      <c r="A3943" t="s">
        <v>3966</v>
      </c>
      <c r="B3943" s="1">
        <v>46104.94027777778</v>
      </c>
      <c r="C3943" t="s">
        <v>7</v>
      </c>
      <c r="D3943" t="s">
        <v>15</v>
      </c>
      <c r="E3943" t="s">
        <v>19</v>
      </c>
      <c r="F3943" t="s">
        <v>20</v>
      </c>
    </row>
    <row r="3944" spans="1:6" x14ac:dyDescent="0.3">
      <c r="A3944" t="s">
        <v>3967</v>
      </c>
      <c r="B3944" s="1">
        <v>46051.676388888889</v>
      </c>
      <c r="C3944" t="s">
        <v>7</v>
      </c>
      <c r="D3944" t="s">
        <v>18</v>
      </c>
      <c r="E3944" t="s">
        <v>19</v>
      </c>
      <c r="F3944" t="s">
        <v>20</v>
      </c>
    </row>
    <row r="3945" spans="1:6" x14ac:dyDescent="0.3">
      <c r="A3945" t="s">
        <v>3968</v>
      </c>
      <c r="B3945" s="1">
        <v>46043.196527777778</v>
      </c>
      <c r="C3945" t="s">
        <v>7</v>
      </c>
      <c r="D3945" t="s">
        <v>8</v>
      </c>
      <c r="E3945" t="s">
        <v>19</v>
      </c>
      <c r="F3945" t="s">
        <v>10</v>
      </c>
    </row>
    <row r="3946" spans="1:6" x14ac:dyDescent="0.3">
      <c r="A3946" t="s">
        <v>3969</v>
      </c>
      <c r="B3946" s="1">
        <v>46051.98541666667</v>
      </c>
      <c r="C3946" t="s">
        <v>35</v>
      </c>
      <c r="D3946" t="s">
        <v>18</v>
      </c>
      <c r="E3946" t="s">
        <v>31</v>
      </c>
      <c r="F3946" t="s">
        <v>20</v>
      </c>
    </row>
    <row r="3947" spans="1:6" x14ac:dyDescent="0.3">
      <c r="A3947" t="s">
        <v>3970</v>
      </c>
      <c r="B3947" s="1">
        <v>46031.803472222222</v>
      </c>
      <c r="C3947" t="s">
        <v>7</v>
      </c>
      <c r="D3947" t="s">
        <v>8</v>
      </c>
      <c r="E3947" t="s">
        <v>19</v>
      </c>
      <c r="F3947" t="s">
        <v>10</v>
      </c>
    </row>
    <row r="3948" spans="1:6" x14ac:dyDescent="0.3">
      <c r="A3948" t="s">
        <v>3971</v>
      </c>
      <c r="B3948" s="1">
        <v>46031.890972222223</v>
      </c>
      <c r="C3948" t="s">
        <v>26</v>
      </c>
      <c r="D3948" t="s">
        <v>15</v>
      </c>
      <c r="E3948" t="s">
        <v>31</v>
      </c>
      <c r="F3948" t="s">
        <v>10</v>
      </c>
    </row>
    <row r="3949" spans="1:6" x14ac:dyDescent="0.3">
      <c r="A3949" t="s">
        <v>3972</v>
      </c>
      <c r="B3949" s="1">
        <v>46041.13958333333</v>
      </c>
      <c r="C3949" t="s">
        <v>40</v>
      </c>
      <c r="D3949" t="s">
        <v>18</v>
      </c>
      <c r="E3949" t="s">
        <v>16</v>
      </c>
      <c r="F3949" t="s">
        <v>33</v>
      </c>
    </row>
    <row r="3950" spans="1:6" x14ac:dyDescent="0.3">
      <c r="A3950" t="s">
        <v>3973</v>
      </c>
      <c r="B3950" s="1">
        <v>46106.633333333331</v>
      </c>
      <c r="C3950" t="s">
        <v>7</v>
      </c>
      <c r="D3950" t="s">
        <v>22</v>
      </c>
      <c r="E3950" t="s">
        <v>19</v>
      </c>
      <c r="F3950" t="s">
        <v>20</v>
      </c>
    </row>
    <row r="3951" spans="1:6" x14ac:dyDescent="0.3">
      <c r="A3951" t="s">
        <v>3974</v>
      </c>
      <c r="B3951" s="1">
        <v>46033.572916666664</v>
      </c>
      <c r="C3951" t="s">
        <v>7</v>
      </c>
      <c r="D3951" t="s">
        <v>18</v>
      </c>
      <c r="E3951" t="s">
        <v>19</v>
      </c>
      <c r="F3951" t="s">
        <v>10</v>
      </c>
    </row>
    <row r="3952" spans="1:6" x14ac:dyDescent="0.3">
      <c r="A3952" t="s">
        <v>3975</v>
      </c>
      <c r="B3952" s="1">
        <v>46037.709722222222</v>
      </c>
      <c r="C3952" t="s">
        <v>7</v>
      </c>
      <c r="D3952" t="s">
        <v>22</v>
      </c>
      <c r="E3952" t="s">
        <v>19</v>
      </c>
      <c r="F3952" t="s">
        <v>13</v>
      </c>
    </row>
    <row r="3953" spans="1:6" x14ac:dyDescent="0.3">
      <c r="A3953" t="s">
        <v>3976</v>
      </c>
      <c r="B3953" s="1">
        <v>46044.218055555553</v>
      </c>
      <c r="C3953" t="s">
        <v>26</v>
      </c>
      <c r="D3953" t="s">
        <v>22</v>
      </c>
      <c r="E3953" t="s">
        <v>16</v>
      </c>
      <c r="F3953" t="s">
        <v>10</v>
      </c>
    </row>
    <row r="3954" spans="1:6" x14ac:dyDescent="0.3">
      <c r="A3954" t="s">
        <v>3977</v>
      </c>
      <c r="B3954" s="1">
        <v>46081.348611111112</v>
      </c>
      <c r="C3954" t="s">
        <v>35</v>
      </c>
      <c r="D3954" t="s">
        <v>15</v>
      </c>
      <c r="E3954" t="s">
        <v>9</v>
      </c>
      <c r="F3954" t="s">
        <v>10</v>
      </c>
    </row>
    <row r="3955" spans="1:6" x14ac:dyDescent="0.3">
      <c r="A3955" t="s">
        <v>3978</v>
      </c>
      <c r="B3955" s="1">
        <v>46101.815972222219</v>
      </c>
      <c r="C3955" t="s">
        <v>26</v>
      </c>
      <c r="D3955" t="s">
        <v>8</v>
      </c>
      <c r="E3955" t="s">
        <v>19</v>
      </c>
      <c r="F3955" t="s">
        <v>10</v>
      </c>
    </row>
    <row r="3956" spans="1:6" x14ac:dyDescent="0.3">
      <c r="A3956" t="s">
        <v>3979</v>
      </c>
      <c r="B3956" s="1">
        <v>46032.996527777781</v>
      </c>
      <c r="C3956" t="s">
        <v>7</v>
      </c>
      <c r="D3956" t="s">
        <v>8</v>
      </c>
      <c r="E3956" t="s">
        <v>19</v>
      </c>
      <c r="F3956" t="s">
        <v>10</v>
      </c>
    </row>
    <row r="3957" spans="1:6" x14ac:dyDescent="0.3">
      <c r="A3957" t="s">
        <v>3980</v>
      </c>
      <c r="B3957" s="1">
        <v>46043.804166666669</v>
      </c>
      <c r="C3957" t="s">
        <v>47</v>
      </c>
      <c r="D3957" t="s">
        <v>18</v>
      </c>
      <c r="E3957" t="s">
        <v>19</v>
      </c>
      <c r="F3957" t="s">
        <v>13</v>
      </c>
    </row>
    <row r="3958" spans="1:6" x14ac:dyDescent="0.3">
      <c r="A3958" t="s">
        <v>3981</v>
      </c>
      <c r="B3958" s="1">
        <v>46081.774305555555</v>
      </c>
      <c r="C3958" t="s">
        <v>35</v>
      </c>
      <c r="D3958" t="s">
        <v>18</v>
      </c>
      <c r="E3958" t="s">
        <v>31</v>
      </c>
      <c r="F3958" t="s">
        <v>20</v>
      </c>
    </row>
    <row r="3959" spans="1:6" x14ac:dyDescent="0.3">
      <c r="A3959" t="s">
        <v>3982</v>
      </c>
      <c r="B3959" s="1">
        <v>46029.731944444444</v>
      </c>
      <c r="C3959" t="s">
        <v>7</v>
      </c>
      <c r="D3959" t="s">
        <v>15</v>
      </c>
      <c r="E3959" t="s">
        <v>31</v>
      </c>
      <c r="F3959" t="s">
        <v>10</v>
      </c>
    </row>
    <row r="3960" spans="1:6" x14ac:dyDescent="0.3">
      <c r="A3960" t="s">
        <v>3983</v>
      </c>
      <c r="B3960" s="1">
        <v>46095.772916666669</v>
      </c>
      <c r="C3960" t="s">
        <v>12</v>
      </c>
      <c r="D3960" t="s">
        <v>18</v>
      </c>
      <c r="E3960" t="s">
        <v>31</v>
      </c>
      <c r="F3960" t="s">
        <v>33</v>
      </c>
    </row>
    <row r="3961" spans="1:6" x14ac:dyDescent="0.3">
      <c r="A3961" t="s">
        <v>3984</v>
      </c>
      <c r="B3961" s="1">
        <v>46031.972916666666</v>
      </c>
      <c r="C3961" t="s">
        <v>12</v>
      </c>
      <c r="D3961" t="s">
        <v>15</v>
      </c>
      <c r="E3961" t="s">
        <v>9</v>
      </c>
      <c r="F3961" t="s">
        <v>10</v>
      </c>
    </row>
    <row r="3962" spans="1:6" x14ac:dyDescent="0.3">
      <c r="A3962" t="s">
        <v>3985</v>
      </c>
      <c r="B3962" s="1">
        <v>46057.22152777778</v>
      </c>
      <c r="C3962" t="s">
        <v>7</v>
      </c>
      <c r="D3962" t="s">
        <v>8</v>
      </c>
      <c r="E3962" t="s">
        <v>16</v>
      </c>
      <c r="F3962" t="s">
        <v>10</v>
      </c>
    </row>
    <row r="3963" spans="1:6" x14ac:dyDescent="0.3">
      <c r="A3963" t="s">
        <v>3986</v>
      </c>
      <c r="B3963" s="1">
        <v>46073.347916666666</v>
      </c>
      <c r="C3963" t="s">
        <v>40</v>
      </c>
      <c r="D3963" t="s">
        <v>18</v>
      </c>
      <c r="E3963" t="s">
        <v>16</v>
      </c>
      <c r="F3963" t="s">
        <v>53</v>
      </c>
    </row>
    <row r="3964" spans="1:6" x14ac:dyDescent="0.3">
      <c r="A3964" t="s">
        <v>3987</v>
      </c>
      <c r="B3964" s="1">
        <v>46076.220833333333</v>
      </c>
      <c r="C3964" t="s">
        <v>7</v>
      </c>
      <c r="D3964" t="s">
        <v>18</v>
      </c>
      <c r="E3964" t="s">
        <v>19</v>
      </c>
      <c r="F3964" t="s">
        <v>33</v>
      </c>
    </row>
    <row r="3965" spans="1:6" x14ac:dyDescent="0.3">
      <c r="A3965" t="s">
        <v>3988</v>
      </c>
      <c r="B3965" s="1">
        <v>46045.786111111112</v>
      </c>
      <c r="C3965" t="s">
        <v>7</v>
      </c>
      <c r="D3965" t="s">
        <v>8</v>
      </c>
      <c r="E3965" t="s">
        <v>19</v>
      </c>
      <c r="F3965" t="s">
        <v>33</v>
      </c>
    </row>
    <row r="3966" spans="1:6" x14ac:dyDescent="0.3">
      <c r="A3966" t="s">
        <v>3989</v>
      </c>
      <c r="B3966" s="1">
        <v>46031.947222222225</v>
      </c>
      <c r="C3966" t="s">
        <v>35</v>
      </c>
      <c r="D3966" t="s">
        <v>18</v>
      </c>
      <c r="E3966" t="s">
        <v>9</v>
      </c>
      <c r="F3966" t="s">
        <v>33</v>
      </c>
    </row>
    <row r="3967" spans="1:6" x14ac:dyDescent="0.3">
      <c r="A3967" t="s">
        <v>3990</v>
      </c>
      <c r="B3967" s="1">
        <v>46087.922222222223</v>
      </c>
      <c r="C3967" t="s">
        <v>47</v>
      </c>
      <c r="D3967" t="s">
        <v>8</v>
      </c>
      <c r="E3967" t="s">
        <v>19</v>
      </c>
      <c r="F3967" t="s">
        <v>20</v>
      </c>
    </row>
    <row r="3968" spans="1:6" x14ac:dyDescent="0.3">
      <c r="A3968" t="s">
        <v>3991</v>
      </c>
      <c r="B3968" s="1">
        <v>46044.073611111111</v>
      </c>
      <c r="C3968" t="s">
        <v>35</v>
      </c>
      <c r="D3968" t="s">
        <v>15</v>
      </c>
      <c r="E3968" t="s">
        <v>16</v>
      </c>
      <c r="F3968" t="s">
        <v>10</v>
      </c>
    </row>
    <row r="3969" spans="1:6" x14ac:dyDescent="0.3">
      <c r="A3969" t="s">
        <v>3992</v>
      </c>
      <c r="B3969" s="1">
        <v>46078.326388888891</v>
      </c>
      <c r="C3969" t="s">
        <v>7</v>
      </c>
      <c r="D3969" t="s">
        <v>22</v>
      </c>
      <c r="E3969" t="s">
        <v>19</v>
      </c>
      <c r="F3969" t="s">
        <v>10</v>
      </c>
    </row>
    <row r="3970" spans="1:6" x14ac:dyDescent="0.3">
      <c r="A3970" t="s">
        <v>3993</v>
      </c>
      <c r="B3970" s="1">
        <v>46088.405555555553</v>
      </c>
      <c r="C3970" t="s">
        <v>7</v>
      </c>
      <c r="D3970" t="s">
        <v>15</v>
      </c>
      <c r="E3970" t="s">
        <v>19</v>
      </c>
      <c r="F3970" t="s">
        <v>10</v>
      </c>
    </row>
    <row r="3971" spans="1:6" x14ac:dyDescent="0.3">
      <c r="A3971" t="s">
        <v>3994</v>
      </c>
      <c r="B3971" s="1">
        <v>46113.760416666664</v>
      </c>
      <c r="C3971" t="s">
        <v>35</v>
      </c>
      <c r="D3971" t="s">
        <v>18</v>
      </c>
      <c r="E3971" t="s">
        <v>31</v>
      </c>
      <c r="F3971" t="s">
        <v>33</v>
      </c>
    </row>
    <row r="3972" spans="1:6" x14ac:dyDescent="0.3">
      <c r="A3972" t="s">
        <v>3995</v>
      </c>
      <c r="B3972" s="1">
        <v>46023.663888888892</v>
      </c>
      <c r="C3972" t="s">
        <v>47</v>
      </c>
      <c r="D3972" t="s">
        <v>15</v>
      </c>
      <c r="E3972" t="s">
        <v>31</v>
      </c>
      <c r="F3972" t="s">
        <v>10</v>
      </c>
    </row>
    <row r="3973" spans="1:6" x14ac:dyDescent="0.3">
      <c r="A3973" t="s">
        <v>3996</v>
      </c>
      <c r="B3973" s="1">
        <v>46079.405555555553</v>
      </c>
      <c r="C3973" t="s">
        <v>7</v>
      </c>
      <c r="D3973" t="s">
        <v>15</v>
      </c>
      <c r="E3973" t="s">
        <v>19</v>
      </c>
      <c r="F3973" t="s">
        <v>33</v>
      </c>
    </row>
    <row r="3974" spans="1:6" x14ac:dyDescent="0.3">
      <c r="A3974" t="s">
        <v>3997</v>
      </c>
      <c r="B3974" s="1">
        <v>46081.305555555555</v>
      </c>
      <c r="C3974" t="s">
        <v>7</v>
      </c>
      <c r="D3974" t="s">
        <v>15</v>
      </c>
      <c r="E3974" t="s">
        <v>19</v>
      </c>
      <c r="F3974" t="s">
        <v>20</v>
      </c>
    </row>
    <row r="3975" spans="1:6" x14ac:dyDescent="0.3">
      <c r="A3975" t="s">
        <v>3998</v>
      </c>
      <c r="B3975" s="1">
        <v>46052.980555555558</v>
      </c>
      <c r="C3975" t="s">
        <v>12</v>
      </c>
      <c r="D3975" t="s">
        <v>18</v>
      </c>
      <c r="E3975" t="s">
        <v>19</v>
      </c>
      <c r="F3975" t="s">
        <v>13</v>
      </c>
    </row>
    <row r="3976" spans="1:6" x14ac:dyDescent="0.3">
      <c r="A3976" t="s">
        <v>3999</v>
      </c>
      <c r="B3976" s="1">
        <v>46043.37777777778</v>
      </c>
      <c r="C3976" t="s">
        <v>12</v>
      </c>
      <c r="D3976" t="s">
        <v>8</v>
      </c>
      <c r="E3976" t="s">
        <v>9</v>
      </c>
      <c r="F3976" t="s">
        <v>33</v>
      </c>
    </row>
    <row r="3977" spans="1:6" x14ac:dyDescent="0.3">
      <c r="A3977" t="s">
        <v>4000</v>
      </c>
      <c r="B3977" s="1">
        <v>46103.729166666664</v>
      </c>
      <c r="C3977" t="s">
        <v>47</v>
      </c>
      <c r="D3977" t="s">
        <v>15</v>
      </c>
      <c r="E3977" t="s">
        <v>31</v>
      </c>
      <c r="F3977" t="s">
        <v>10</v>
      </c>
    </row>
    <row r="3978" spans="1:6" x14ac:dyDescent="0.3">
      <c r="A3978" t="s">
        <v>4001</v>
      </c>
      <c r="B3978" s="1">
        <v>46038.864583333336</v>
      </c>
      <c r="C3978" t="s">
        <v>7</v>
      </c>
      <c r="D3978" t="s">
        <v>22</v>
      </c>
      <c r="E3978" t="s">
        <v>19</v>
      </c>
      <c r="F3978" t="s">
        <v>33</v>
      </c>
    </row>
    <row r="3979" spans="1:6" x14ac:dyDescent="0.3">
      <c r="A3979" t="s">
        <v>4002</v>
      </c>
      <c r="B3979" s="1">
        <v>46050.463194444441</v>
      </c>
      <c r="C3979" t="s">
        <v>7</v>
      </c>
      <c r="D3979" t="s">
        <v>8</v>
      </c>
      <c r="E3979" t="s">
        <v>19</v>
      </c>
      <c r="F3979" t="s">
        <v>13</v>
      </c>
    </row>
    <row r="3980" spans="1:6" x14ac:dyDescent="0.3">
      <c r="A3980" t="s">
        <v>4003</v>
      </c>
      <c r="B3980" s="1">
        <v>46034.401388888888</v>
      </c>
      <c r="C3980" t="s">
        <v>7</v>
      </c>
      <c r="D3980" t="s">
        <v>15</v>
      </c>
      <c r="E3980" t="s">
        <v>19</v>
      </c>
      <c r="F3980" t="s">
        <v>20</v>
      </c>
    </row>
    <row r="3981" spans="1:6" x14ac:dyDescent="0.3">
      <c r="A3981" t="s">
        <v>4004</v>
      </c>
      <c r="B3981" s="1">
        <v>46084.590277777781</v>
      </c>
      <c r="C3981" t="s">
        <v>7</v>
      </c>
      <c r="D3981" t="s">
        <v>22</v>
      </c>
      <c r="E3981" t="s">
        <v>19</v>
      </c>
      <c r="F3981" t="s">
        <v>33</v>
      </c>
    </row>
    <row r="3982" spans="1:6" x14ac:dyDescent="0.3">
      <c r="A3982" t="s">
        <v>4005</v>
      </c>
      <c r="B3982" s="1">
        <v>46082.486111111109</v>
      </c>
      <c r="C3982" t="s">
        <v>7</v>
      </c>
      <c r="D3982" t="s">
        <v>18</v>
      </c>
      <c r="E3982" t="s">
        <v>19</v>
      </c>
      <c r="F3982" t="s">
        <v>10</v>
      </c>
    </row>
    <row r="3983" spans="1:6" x14ac:dyDescent="0.3">
      <c r="A3983" t="s">
        <v>4006</v>
      </c>
      <c r="B3983" s="1">
        <v>46050.299305555556</v>
      </c>
      <c r="C3983" t="s">
        <v>7</v>
      </c>
      <c r="D3983" t="s">
        <v>22</v>
      </c>
      <c r="E3983" t="s">
        <v>19</v>
      </c>
      <c r="F3983" t="s">
        <v>53</v>
      </c>
    </row>
    <row r="3984" spans="1:6" x14ac:dyDescent="0.3">
      <c r="A3984" t="s">
        <v>4007</v>
      </c>
      <c r="B3984" s="1">
        <v>46080.368750000001</v>
      </c>
      <c r="C3984" t="s">
        <v>7</v>
      </c>
      <c r="D3984" t="s">
        <v>18</v>
      </c>
      <c r="E3984" t="s">
        <v>16</v>
      </c>
      <c r="F3984" t="s">
        <v>10</v>
      </c>
    </row>
    <row r="3985" spans="1:6" x14ac:dyDescent="0.3">
      <c r="A3985" t="s">
        <v>4008</v>
      </c>
      <c r="B3985" s="1">
        <v>46026.325694444444</v>
      </c>
      <c r="C3985" t="s">
        <v>26</v>
      </c>
      <c r="D3985" t="s">
        <v>18</v>
      </c>
      <c r="E3985" t="s">
        <v>31</v>
      </c>
      <c r="F3985" t="s">
        <v>33</v>
      </c>
    </row>
    <row r="3986" spans="1:6" x14ac:dyDescent="0.3">
      <c r="A3986" t="s">
        <v>4009</v>
      </c>
      <c r="B3986" s="1">
        <v>46081.495833333334</v>
      </c>
      <c r="C3986" t="s">
        <v>40</v>
      </c>
      <c r="D3986" t="s">
        <v>18</v>
      </c>
      <c r="E3986" t="s">
        <v>16</v>
      </c>
      <c r="F3986" t="s">
        <v>53</v>
      </c>
    </row>
    <row r="3987" spans="1:6" x14ac:dyDescent="0.3">
      <c r="A3987" t="s">
        <v>4010</v>
      </c>
      <c r="B3987" s="1">
        <v>46058.972222222219</v>
      </c>
      <c r="C3987" t="s">
        <v>12</v>
      </c>
      <c r="D3987" t="s">
        <v>22</v>
      </c>
      <c r="E3987" t="s">
        <v>16</v>
      </c>
      <c r="F3987" t="s">
        <v>10</v>
      </c>
    </row>
    <row r="3988" spans="1:6" x14ac:dyDescent="0.3">
      <c r="A3988" t="s">
        <v>4011</v>
      </c>
      <c r="B3988" s="1">
        <v>46112.213888888888</v>
      </c>
      <c r="C3988" t="s">
        <v>7</v>
      </c>
      <c r="D3988" t="s">
        <v>15</v>
      </c>
      <c r="E3988" t="s">
        <v>16</v>
      </c>
      <c r="F3988" t="s">
        <v>20</v>
      </c>
    </row>
    <row r="3989" spans="1:6" x14ac:dyDescent="0.3">
      <c r="A3989" t="s">
        <v>4012</v>
      </c>
      <c r="B3989" s="1">
        <v>46053.738888888889</v>
      </c>
      <c r="C3989" t="s">
        <v>7</v>
      </c>
      <c r="D3989" t="s">
        <v>22</v>
      </c>
      <c r="E3989" t="s">
        <v>16</v>
      </c>
      <c r="F3989" t="s">
        <v>20</v>
      </c>
    </row>
    <row r="3990" spans="1:6" x14ac:dyDescent="0.3">
      <c r="A3990" t="s">
        <v>4013</v>
      </c>
      <c r="B3990" s="1">
        <v>46054.713888888888</v>
      </c>
      <c r="C3990" t="s">
        <v>40</v>
      </c>
      <c r="D3990" t="s">
        <v>8</v>
      </c>
      <c r="E3990" t="s">
        <v>16</v>
      </c>
      <c r="F3990" t="s">
        <v>10</v>
      </c>
    </row>
    <row r="3991" spans="1:6" x14ac:dyDescent="0.3">
      <c r="A3991" t="s">
        <v>4014</v>
      </c>
      <c r="B3991" s="1">
        <v>46023.027083333334</v>
      </c>
      <c r="C3991" t="s">
        <v>12</v>
      </c>
      <c r="D3991" t="s">
        <v>18</v>
      </c>
      <c r="E3991" t="s">
        <v>31</v>
      </c>
      <c r="F3991" t="s">
        <v>33</v>
      </c>
    </row>
    <row r="3992" spans="1:6" x14ac:dyDescent="0.3">
      <c r="A3992" t="s">
        <v>4015</v>
      </c>
      <c r="B3992" s="1">
        <v>46064.35833333333</v>
      </c>
      <c r="C3992" t="s">
        <v>7</v>
      </c>
      <c r="D3992" t="s">
        <v>15</v>
      </c>
      <c r="E3992" t="s">
        <v>19</v>
      </c>
      <c r="F3992" t="s">
        <v>10</v>
      </c>
    </row>
    <row r="3993" spans="1:6" x14ac:dyDescent="0.3">
      <c r="A3993" t="s">
        <v>4016</v>
      </c>
      <c r="B3993" s="1">
        <v>46068.526388888888</v>
      </c>
      <c r="C3993" t="s">
        <v>40</v>
      </c>
      <c r="D3993" t="s">
        <v>18</v>
      </c>
      <c r="E3993" t="s">
        <v>16</v>
      </c>
      <c r="F3993" t="s">
        <v>10</v>
      </c>
    </row>
    <row r="3994" spans="1:6" x14ac:dyDescent="0.3">
      <c r="A3994" t="s">
        <v>4017</v>
      </c>
      <c r="B3994" s="1">
        <v>46034.165277777778</v>
      </c>
      <c r="C3994" t="s">
        <v>7</v>
      </c>
      <c r="D3994" t="s">
        <v>22</v>
      </c>
      <c r="E3994" t="s">
        <v>16</v>
      </c>
      <c r="F3994" t="s">
        <v>10</v>
      </c>
    </row>
    <row r="3995" spans="1:6" x14ac:dyDescent="0.3">
      <c r="A3995" t="s">
        <v>4018</v>
      </c>
      <c r="B3995" s="1">
        <v>46110.392361111109</v>
      </c>
      <c r="C3995" t="s">
        <v>7</v>
      </c>
      <c r="D3995" t="s">
        <v>15</v>
      </c>
      <c r="E3995" t="s">
        <v>19</v>
      </c>
      <c r="F3995" t="s">
        <v>10</v>
      </c>
    </row>
    <row r="3996" spans="1:6" x14ac:dyDescent="0.3">
      <c r="A3996" t="s">
        <v>4019</v>
      </c>
      <c r="B3996" s="1">
        <v>46082.859027777777</v>
      </c>
      <c r="C3996" t="s">
        <v>7</v>
      </c>
      <c r="D3996" t="s">
        <v>15</v>
      </c>
      <c r="E3996" t="s">
        <v>19</v>
      </c>
      <c r="F3996" t="s">
        <v>10</v>
      </c>
    </row>
    <row r="3997" spans="1:6" x14ac:dyDescent="0.3">
      <c r="A3997" t="s">
        <v>4020</v>
      </c>
      <c r="B3997" s="1">
        <v>46025.76666666667</v>
      </c>
      <c r="C3997" t="s">
        <v>26</v>
      </c>
      <c r="D3997" t="s">
        <v>22</v>
      </c>
      <c r="E3997" t="s">
        <v>31</v>
      </c>
      <c r="F3997" t="s">
        <v>10</v>
      </c>
    </row>
    <row r="3998" spans="1:6" x14ac:dyDescent="0.3">
      <c r="A3998" t="s">
        <v>4021</v>
      </c>
      <c r="B3998" s="1">
        <v>46047.442361111112</v>
      </c>
      <c r="C3998" t="s">
        <v>12</v>
      </c>
      <c r="D3998" t="s">
        <v>8</v>
      </c>
      <c r="E3998" t="s">
        <v>31</v>
      </c>
      <c r="F3998" t="s">
        <v>10</v>
      </c>
    </row>
    <row r="3999" spans="1:6" x14ac:dyDescent="0.3">
      <c r="A3999" t="s">
        <v>4022</v>
      </c>
      <c r="B3999" s="1">
        <v>46058.477777777778</v>
      </c>
      <c r="C3999" t="s">
        <v>35</v>
      </c>
      <c r="D3999" t="s">
        <v>15</v>
      </c>
      <c r="E3999" t="s">
        <v>31</v>
      </c>
      <c r="F3999" t="s">
        <v>10</v>
      </c>
    </row>
    <row r="4000" spans="1:6" x14ac:dyDescent="0.3">
      <c r="A4000" t="s">
        <v>4023</v>
      </c>
      <c r="B4000" s="1">
        <v>46109.413888888892</v>
      </c>
      <c r="C4000" t="s">
        <v>47</v>
      </c>
      <c r="D4000" t="s">
        <v>18</v>
      </c>
      <c r="E4000" t="s">
        <v>19</v>
      </c>
      <c r="F4000" t="s">
        <v>20</v>
      </c>
    </row>
    <row r="4001" spans="1:6" x14ac:dyDescent="0.3">
      <c r="A4001" t="s">
        <v>4024</v>
      </c>
      <c r="B4001" s="1">
        <v>46025.070138888892</v>
      </c>
      <c r="C4001" t="s">
        <v>7</v>
      </c>
      <c r="D4001" t="s">
        <v>15</v>
      </c>
      <c r="E4001" t="s">
        <v>19</v>
      </c>
      <c r="F4001" t="s">
        <v>13</v>
      </c>
    </row>
    <row r="4002" spans="1:6" x14ac:dyDescent="0.3">
      <c r="A4002" t="s">
        <v>4025</v>
      </c>
      <c r="B4002" s="1">
        <v>46057.246527777781</v>
      </c>
      <c r="C4002" t="s">
        <v>7</v>
      </c>
      <c r="D4002" t="s">
        <v>15</v>
      </c>
      <c r="E4002" t="s">
        <v>19</v>
      </c>
      <c r="F4002" t="s">
        <v>10</v>
      </c>
    </row>
    <row r="4003" spans="1:6" x14ac:dyDescent="0.3">
      <c r="A4003" t="s">
        <v>4026</v>
      </c>
      <c r="B4003" s="1">
        <v>46102.186111111114</v>
      </c>
      <c r="C4003" t="s">
        <v>26</v>
      </c>
      <c r="D4003" t="s">
        <v>15</v>
      </c>
      <c r="E4003" t="s">
        <v>19</v>
      </c>
      <c r="F4003" t="s">
        <v>33</v>
      </c>
    </row>
    <row r="4004" spans="1:6" x14ac:dyDescent="0.3">
      <c r="A4004" t="s">
        <v>4027</v>
      </c>
      <c r="B4004" s="1">
        <v>46043.838888888888</v>
      </c>
      <c r="C4004" t="s">
        <v>12</v>
      </c>
      <c r="D4004" t="s">
        <v>22</v>
      </c>
      <c r="E4004" t="s">
        <v>9</v>
      </c>
      <c r="F4004" t="s">
        <v>13</v>
      </c>
    </row>
    <row r="4005" spans="1:6" x14ac:dyDescent="0.3">
      <c r="A4005" t="s">
        <v>4028</v>
      </c>
      <c r="B4005" s="1">
        <v>46085.338888888888</v>
      </c>
      <c r="C4005" t="s">
        <v>40</v>
      </c>
      <c r="D4005" t="s">
        <v>15</v>
      </c>
      <c r="E4005" t="s">
        <v>16</v>
      </c>
      <c r="F4005" t="s">
        <v>20</v>
      </c>
    </row>
    <row r="4006" spans="1:6" x14ac:dyDescent="0.3">
      <c r="A4006" t="s">
        <v>4029</v>
      </c>
      <c r="B4006" s="1">
        <v>46028.910416666666</v>
      </c>
      <c r="C4006" t="s">
        <v>7</v>
      </c>
      <c r="D4006" t="s">
        <v>8</v>
      </c>
      <c r="E4006" t="s">
        <v>19</v>
      </c>
      <c r="F4006" t="s">
        <v>10</v>
      </c>
    </row>
    <row r="4007" spans="1:6" x14ac:dyDescent="0.3">
      <c r="A4007" t="s">
        <v>4030</v>
      </c>
      <c r="B4007" s="1">
        <v>46108.224999999999</v>
      </c>
      <c r="C4007" t="s">
        <v>40</v>
      </c>
      <c r="D4007" t="s">
        <v>8</v>
      </c>
      <c r="E4007" t="s">
        <v>16</v>
      </c>
      <c r="F4007" t="s">
        <v>13</v>
      </c>
    </row>
    <row r="4008" spans="1:6" x14ac:dyDescent="0.3">
      <c r="A4008" t="s">
        <v>4031</v>
      </c>
      <c r="B4008" s="1">
        <v>46027.081250000003</v>
      </c>
      <c r="C4008" t="s">
        <v>35</v>
      </c>
      <c r="D4008" t="s">
        <v>8</v>
      </c>
      <c r="E4008" t="s">
        <v>19</v>
      </c>
      <c r="F4008" t="s">
        <v>10</v>
      </c>
    </row>
    <row r="4009" spans="1:6" x14ac:dyDescent="0.3">
      <c r="A4009" t="s">
        <v>4032</v>
      </c>
      <c r="B4009" s="1">
        <v>46024.93472222222</v>
      </c>
      <c r="C4009" t="s">
        <v>26</v>
      </c>
      <c r="D4009" t="s">
        <v>15</v>
      </c>
      <c r="E4009" t="s">
        <v>16</v>
      </c>
      <c r="F4009" t="s">
        <v>20</v>
      </c>
    </row>
    <row r="4010" spans="1:6" x14ac:dyDescent="0.3">
      <c r="A4010" t="s">
        <v>4033</v>
      </c>
      <c r="B4010" s="1">
        <v>46045.241666666669</v>
      </c>
      <c r="C4010" t="s">
        <v>35</v>
      </c>
      <c r="D4010" t="s">
        <v>22</v>
      </c>
      <c r="E4010" t="s">
        <v>9</v>
      </c>
      <c r="F4010" t="s">
        <v>13</v>
      </c>
    </row>
    <row r="4011" spans="1:6" x14ac:dyDescent="0.3">
      <c r="A4011" t="s">
        <v>4034</v>
      </c>
      <c r="B4011" s="1">
        <v>46098.259722222225</v>
      </c>
      <c r="C4011" t="s">
        <v>7</v>
      </c>
      <c r="D4011" t="s">
        <v>22</v>
      </c>
      <c r="E4011" t="s">
        <v>19</v>
      </c>
      <c r="F4011" t="s">
        <v>13</v>
      </c>
    </row>
    <row r="4012" spans="1:6" x14ac:dyDescent="0.3">
      <c r="A4012" t="s">
        <v>4035</v>
      </c>
      <c r="B4012" s="1">
        <v>46029.713194444441</v>
      </c>
      <c r="C4012" t="s">
        <v>12</v>
      </c>
      <c r="D4012" t="s">
        <v>15</v>
      </c>
      <c r="E4012" t="s">
        <v>9</v>
      </c>
      <c r="F4012" t="s">
        <v>33</v>
      </c>
    </row>
    <row r="4013" spans="1:6" x14ac:dyDescent="0.3">
      <c r="A4013" t="s">
        <v>4036</v>
      </c>
      <c r="B4013" s="1">
        <v>46098.525000000001</v>
      </c>
      <c r="C4013" t="s">
        <v>26</v>
      </c>
      <c r="D4013" t="s">
        <v>18</v>
      </c>
      <c r="E4013" t="s">
        <v>31</v>
      </c>
      <c r="F4013" t="s">
        <v>13</v>
      </c>
    </row>
    <row r="4014" spans="1:6" x14ac:dyDescent="0.3">
      <c r="A4014" t="s">
        <v>4037</v>
      </c>
      <c r="B4014" s="1">
        <v>46089.323611111111</v>
      </c>
      <c r="C4014" t="s">
        <v>12</v>
      </c>
      <c r="D4014" t="s">
        <v>18</v>
      </c>
      <c r="E4014" t="s">
        <v>31</v>
      </c>
      <c r="F4014" t="s">
        <v>33</v>
      </c>
    </row>
    <row r="4015" spans="1:6" x14ac:dyDescent="0.3">
      <c r="A4015" t="s">
        <v>4038</v>
      </c>
      <c r="B4015" s="1">
        <v>46080.024305555555</v>
      </c>
      <c r="C4015" t="s">
        <v>7</v>
      </c>
      <c r="D4015" t="s">
        <v>22</v>
      </c>
      <c r="E4015" t="s">
        <v>19</v>
      </c>
      <c r="F4015" t="s">
        <v>33</v>
      </c>
    </row>
    <row r="4016" spans="1:6" x14ac:dyDescent="0.3">
      <c r="A4016" t="s">
        <v>4039</v>
      </c>
      <c r="B4016" s="1">
        <v>46081.563194444447</v>
      </c>
      <c r="C4016" t="s">
        <v>7</v>
      </c>
      <c r="D4016" t="s">
        <v>15</v>
      </c>
      <c r="E4016" t="s">
        <v>19</v>
      </c>
      <c r="F4016" t="s">
        <v>10</v>
      </c>
    </row>
    <row r="4017" spans="1:6" x14ac:dyDescent="0.3">
      <c r="A4017" t="s">
        <v>4040</v>
      </c>
      <c r="B4017" s="1">
        <v>46112.143055555556</v>
      </c>
      <c r="C4017" t="s">
        <v>7</v>
      </c>
      <c r="D4017" t="s">
        <v>22</v>
      </c>
      <c r="E4017" t="s">
        <v>19</v>
      </c>
      <c r="F4017" t="s">
        <v>20</v>
      </c>
    </row>
    <row r="4018" spans="1:6" x14ac:dyDescent="0.3">
      <c r="A4018" t="s">
        <v>4041</v>
      </c>
      <c r="B4018" s="1">
        <v>46039.993055555555</v>
      </c>
      <c r="C4018" t="s">
        <v>35</v>
      </c>
      <c r="D4018" t="s">
        <v>15</v>
      </c>
      <c r="E4018" t="s">
        <v>31</v>
      </c>
      <c r="F4018" t="s">
        <v>33</v>
      </c>
    </row>
    <row r="4019" spans="1:6" x14ac:dyDescent="0.3">
      <c r="A4019" t="s">
        <v>4042</v>
      </c>
      <c r="B4019" s="1">
        <v>46053.933333333334</v>
      </c>
      <c r="C4019" t="s">
        <v>35</v>
      </c>
      <c r="D4019" t="s">
        <v>15</v>
      </c>
      <c r="E4019" t="s">
        <v>19</v>
      </c>
      <c r="F4019" t="s">
        <v>20</v>
      </c>
    </row>
    <row r="4020" spans="1:6" x14ac:dyDescent="0.3">
      <c r="A4020" t="s">
        <v>4043</v>
      </c>
      <c r="B4020" s="1">
        <v>46099.755555555559</v>
      </c>
      <c r="C4020" t="s">
        <v>12</v>
      </c>
      <c r="D4020" t="s">
        <v>15</v>
      </c>
      <c r="E4020" t="s">
        <v>9</v>
      </c>
      <c r="F4020" t="s">
        <v>13</v>
      </c>
    </row>
    <row r="4021" spans="1:6" x14ac:dyDescent="0.3">
      <c r="A4021" t="s">
        <v>4044</v>
      </c>
      <c r="B4021" s="1">
        <v>46104.025694444441</v>
      </c>
      <c r="C4021" t="s">
        <v>47</v>
      </c>
      <c r="D4021" t="s">
        <v>22</v>
      </c>
      <c r="E4021" t="s">
        <v>9</v>
      </c>
      <c r="F4021" t="s">
        <v>20</v>
      </c>
    </row>
    <row r="4022" spans="1:6" x14ac:dyDescent="0.3">
      <c r="A4022" t="s">
        <v>4045</v>
      </c>
      <c r="B4022" s="1">
        <v>46082.867361111108</v>
      </c>
      <c r="C4022" t="s">
        <v>26</v>
      </c>
      <c r="D4022" t="s">
        <v>22</v>
      </c>
      <c r="E4022" t="s">
        <v>16</v>
      </c>
      <c r="F4022" t="s">
        <v>13</v>
      </c>
    </row>
    <row r="4023" spans="1:6" x14ac:dyDescent="0.3">
      <c r="A4023" t="s">
        <v>4046</v>
      </c>
      <c r="B4023" s="1">
        <v>46036.874305555553</v>
      </c>
      <c r="C4023" t="s">
        <v>7</v>
      </c>
      <c r="D4023" t="s">
        <v>22</v>
      </c>
      <c r="E4023" t="s">
        <v>19</v>
      </c>
      <c r="F4023" t="s">
        <v>10</v>
      </c>
    </row>
    <row r="4024" spans="1:6" x14ac:dyDescent="0.3">
      <c r="A4024" t="s">
        <v>4047</v>
      </c>
      <c r="B4024" s="1">
        <v>46064.731249999997</v>
      </c>
      <c r="C4024" t="s">
        <v>35</v>
      </c>
      <c r="D4024" t="s">
        <v>22</v>
      </c>
      <c r="E4024" t="s">
        <v>9</v>
      </c>
      <c r="F4024" t="s">
        <v>20</v>
      </c>
    </row>
    <row r="4025" spans="1:6" x14ac:dyDescent="0.3">
      <c r="A4025" t="s">
        <v>4048</v>
      </c>
      <c r="B4025" s="1">
        <v>46086.776388888888</v>
      </c>
      <c r="C4025" t="s">
        <v>26</v>
      </c>
      <c r="D4025" t="s">
        <v>15</v>
      </c>
      <c r="E4025" t="s">
        <v>9</v>
      </c>
      <c r="F4025" t="s">
        <v>10</v>
      </c>
    </row>
    <row r="4026" spans="1:6" x14ac:dyDescent="0.3">
      <c r="A4026" t="s">
        <v>4049</v>
      </c>
      <c r="B4026" s="1">
        <v>46042.92083333333</v>
      </c>
      <c r="C4026" t="s">
        <v>40</v>
      </c>
      <c r="D4026" t="s">
        <v>22</v>
      </c>
      <c r="E4026" t="s">
        <v>16</v>
      </c>
      <c r="F4026" t="s">
        <v>10</v>
      </c>
    </row>
    <row r="4027" spans="1:6" x14ac:dyDescent="0.3">
      <c r="A4027" t="s">
        <v>4050</v>
      </c>
      <c r="B4027" s="1">
        <v>46023.630555555559</v>
      </c>
      <c r="C4027" t="s">
        <v>7</v>
      </c>
      <c r="D4027" t="s">
        <v>22</v>
      </c>
      <c r="E4027" t="s">
        <v>19</v>
      </c>
      <c r="F4027" t="s">
        <v>33</v>
      </c>
    </row>
    <row r="4028" spans="1:6" x14ac:dyDescent="0.3">
      <c r="A4028" t="s">
        <v>4051</v>
      </c>
      <c r="B4028" s="1">
        <v>46046.003472222219</v>
      </c>
      <c r="C4028" t="s">
        <v>7</v>
      </c>
      <c r="D4028" t="s">
        <v>22</v>
      </c>
      <c r="E4028" t="s">
        <v>9</v>
      </c>
      <c r="F4028" t="s">
        <v>20</v>
      </c>
    </row>
    <row r="4029" spans="1:6" x14ac:dyDescent="0.3">
      <c r="A4029" t="s">
        <v>4052</v>
      </c>
      <c r="B4029" s="1">
        <v>46087.40625</v>
      </c>
      <c r="C4029" t="s">
        <v>7</v>
      </c>
      <c r="D4029" t="s">
        <v>8</v>
      </c>
      <c r="E4029" t="s">
        <v>19</v>
      </c>
      <c r="F4029" t="s">
        <v>10</v>
      </c>
    </row>
    <row r="4030" spans="1:6" x14ac:dyDescent="0.3">
      <c r="A4030" t="s">
        <v>4053</v>
      </c>
      <c r="B4030" s="1">
        <v>46069.311111111114</v>
      </c>
      <c r="C4030" t="s">
        <v>35</v>
      </c>
      <c r="D4030" t="s">
        <v>22</v>
      </c>
      <c r="E4030" t="s">
        <v>16</v>
      </c>
      <c r="F4030" t="s">
        <v>10</v>
      </c>
    </row>
    <row r="4031" spans="1:6" x14ac:dyDescent="0.3">
      <c r="A4031" t="s">
        <v>4054</v>
      </c>
      <c r="B4031" s="1">
        <v>46048.041666666664</v>
      </c>
      <c r="C4031" t="s">
        <v>7</v>
      </c>
      <c r="D4031" t="s">
        <v>8</v>
      </c>
      <c r="E4031" t="s">
        <v>19</v>
      </c>
      <c r="F4031" t="s">
        <v>20</v>
      </c>
    </row>
    <row r="4032" spans="1:6" x14ac:dyDescent="0.3">
      <c r="A4032" t="s">
        <v>4055</v>
      </c>
      <c r="B4032" s="1">
        <v>46069.184027777781</v>
      </c>
      <c r="C4032" t="s">
        <v>47</v>
      </c>
      <c r="D4032" t="s">
        <v>8</v>
      </c>
      <c r="E4032" t="s">
        <v>9</v>
      </c>
      <c r="F4032" t="s">
        <v>53</v>
      </c>
    </row>
    <row r="4033" spans="1:6" x14ac:dyDescent="0.3">
      <c r="A4033" t="s">
        <v>4056</v>
      </c>
      <c r="B4033" s="1">
        <v>46034.988888888889</v>
      </c>
      <c r="C4033" t="s">
        <v>7</v>
      </c>
      <c r="D4033" t="s">
        <v>18</v>
      </c>
      <c r="E4033" t="s">
        <v>19</v>
      </c>
      <c r="F4033" t="s">
        <v>13</v>
      </c>
    </row>
    <row r="4034" spans="1:6" x14ac:dyDescent="0.3">
      <c r="A4034" t="s">
        <v>4057</v>
      </c>
      <c r="B4034" s="1">
        <v>46105.510416666664</v>
      </c>
      <c r="C4034" t="s">
        <v>7</v>
      </c>
      <c r="D4034" t="s">
        <v>22</v>
      </c>
      <c r="E4034" t="s">
        <v>19</v>
      </c>
      <c r="F4034" t="s">
        <v>20</v>
      </c>
    </row>
    <row r="4035" spans="1:6" x14ac:dyDescent="0.3">
      <c r="A4035" t="s">
        <v>4058</v>
      </c>
      <c r="B4035" s="1">
        <v>46042.25277777778</v>
      </c>
      <c r="C4035" t="s">
        <v>26</v>
      </c>
      <c r="D4035" t="s">
        <v>15</v>
      </c>
      <c r="E4035" t="s">
        <v>19</v>
      </c>
      <c r="F4035" t="s">
        <v>10</v>
      </c>
    </row>
    <row r="4036" spans="1:6" x14ac:dyDescent="0.3">
      <c r="A4036" t="s">
        <v>4059</v>
      </c>
      <c r="B4036" s="1">
        <v>46055.303472222222</v>
      </c>
      <c r="C4036" t="s">
        <v>7</v>
      </c>
      <c r="D4036" t="s">
        <v>15</v>
      </c>
      <c r="E4036" t="s">
        <v>16</v>
      </c>
      <c r="F4036" t="s">
        <v>53</v>
      </c>
    </row>
    <row r="4037" spans="1:6" x14ac:dyDescent="0.3">
      <c r="A4037" t="s">
        <v>4060</v>
      </c>
      <c r="B4037" s="1">
        <v>46050.180555555555</v>
      </c>
      <c r="C4037" t="s">
        <v>7</v>
      </c>
      <c r="D4037" t="s">
        <v>8</v>
      </c>
      <c r="E4037" t="s">
        <v>19</v>
      </c>
      <c r="F4037" t="s">
        <v>33</v>
      </c>
    </row>
    <row r="4038" spans="1:6" x14ac:dyDescent="0.3">
      <c r="A4038" t="s">
        <v>4061</v>
      </c>
      <c r="B4038" s="1">
        <v>46110.991666666669</v>
      </c>
      <c r="C4038" t="s">
        <v>40</v>
      </c>
      <c r="D4038" t="s">
        <v>18</v>
      </c>
      <c r="E4038" t="s">
        <v>16</v>
      </c>
      <c r="F4038" t="s">
        <v>10</v>
      </c>
    </row>
    <row r="4039" spans="1:6" x14ac:dyDescent="0.3">
      <c r="A4039" t="s">
        <v>4062</v>
      </c>
      <c r="B4039" s="1">
        <v>46049.071527777778</v>
      </c>
      <c r="C4039" t="s">
        <v>7</v>
      </c>
      <c r="D4039" t="s">
        <v>8</v>
      </c>
      <c r="E4039" t="s">
        <v>19</v>
      </c>
      <c r="F4039" t="s">
        <v>33</v>
      </c>
    </row>
    <row r="4040" spans="1:6" x14ac:dyDescent="0.3">
      <c r="A4040" t="s">
        <v>4063</v>
      </c>
      <c r="B4040" s="1">
        <v>46031.09375</v>
      </c>
      <c r="C4040" t="s">
        <v>40</v>
      </c>
      <c r="D4040" t="s">
        <v>18</v>
      </c>
      <c r="E4040" t="s">
        <v>16</v>
      </c>
      <c r="F4040" t="s">
        <v>13</v>
      </c>
    </row>
    <row r="4041" spans="1:6" x14ac:dyDescent="0.3">
      <c r="A4041" t="s">
        <v>4064</v>
      </c>
      <c r="B4041" s="1">
        <v>46093.275000000001</v>
      </c>
      <c r="C4041" t="s">
        <v>7</v>
      </c>
      <c r="D4041" t="s">
        <v>15</v>
      </c>
      <c r="E4041" t="s">
        <v>19</v>
      </c>
      <c r="F4041" t="s">
        <v>10</v>
      </c>
    </row>
    <row r="4042" spans="1:6" x14ac:dyDescent="0.3">
      <c r="A4042" t="s">
        <v>4065</v>
      </c>
      <c r="B4042" s="1">
        <v>46109.143750000003</v>
      </c>
      <c r="C4042" t="s">
        <v>40</v>
      </c>
      <c r="D4042" t="s">
        <v>18</v>
      </c>
      <c r="E4042" t="s">
        <v>16</v>
      </c>
      <c r="F4042" t="s">
        <v>10</v>
      </c>
    </row>
    <row r="4043" spans="1:6" x14ac:dyDescent="0.3">
      <c r="A4043" t="s">
        <v>4066</v>
      </c>
      <c r="B4043" s="1">
        <v>46076.67291666667</v>
      </c>
      <c r="C4043" t="s">
        <v>7</v>
      </c>
      <c r="D4043" t="s">
        <v>8</v>
      </c>
      <c r="E4043" t="s">
        <v>19</v>
      </c>
      <c r="F4043" t="s">
        <v>13</v>
      </c>
    </row>
    <row r="4044" spans="1:6" x14ac:dyDescent="0.3">
      <c r="A4044" t="s">
        <v>4067</v>
      </c>
      <c r="B4044" s="1">
        <v>46077.855555555558</v>
      </c>
      <c r="C4044" t="s">
        <v>35</v>
      </c>
      <c r="D4044" t="s">
        <v>18</v>
      </c>
      <c r="E4044" t="s">
        <v>16</v>
      </c>
      <c r="F4044" t="s">
        <v>10</v>
      </c>
    </row>
    <row r="4045" spans="1:6" x14ac:dyDescent="0.3">
      <c r="A4045" t="s">
        <v>4068</v>
      </c>
      <c r="B4045" s="1">
        <v>46025.638194444444</v>
      </c>
      <c r="C4045" t="s">
        <v>26</v>
      </c>
      <c r="D4045" t="s">
        <v>18</v>
      </c>
      <c r="E4045" t="s">
        <v>9</v>
      </c>
      <c r="F4045" t="s">
        <v>33</v>
      </c>
    </row>
    <row r="4046" spans="1:6" x14ac:dyDescent="0.3">
      <c r="A4046" t="s">
        <v>4069</v>
      </c>
      <c r="B4046" s="1">
        <v>46078.35</v>
      </c>
      <c r="C4046" t="s">
        <v>7</v>
      </c>
      <c r="D4046" t="s">
        <v>18</v>
      </c>
      <c r="E4046" t="s">
        <v>19</v>
      </c>
      <c r="F4046" t="s">
        <v>10</v>
      </c>
    </row>
    <row r="4047" spans="1:6" x14ac:dyDescent="0.3">
      <c r="A4047" t="s">
        <v>4070</v>
      </c>
      <c r="B4047" s="1">
        <v>46095.420138888891</v>
      </c>
      <c r="C4047" t="s">
        <v>35</v>
      </c>
      <c r="D4047" t="s">
        <v>8</v>
      </c>
      <c r="E4047" t="s">
        <v>16</v>
      </c>
      <c r="F4047" t="s">
        <v>10</v>
      </c>
    </row>
    <row r="4048" spans="1:6" x14ac:dyDescent="0.3">
      <c r="A4048" t="s">
        <v>4071</v>
      </c>
      <c r="B4048" s="1">
        <v>46050.397222222222</v>
      </c>
      <c r="C4048" t="s">
        <v>26</v>
      </c>
      <c r="D4048" t="s">
        <v>8</v>
      </c>
      <c r="E4048" t="s">
        <v>19</v>
      </c>
      <c r="F4048" t="s">
        <v>10</v>
      </c>
    </row>
    <row r="4049" spans="1:6" x14ac:dyDescent="0.3">
      <c r="A4049" t="s">
        <v>4072</v>
      </c>
      <c r="B4049" s="1">
        <v>46028.69027777778</v>
      </c>
      <c r="C4049" t="s">
        <v>12</v>
      </c>
      <c r="D4049" t="s">
        <v>18</v>
      </c>
      <c r="E4049" t="s">
        <v>31</v>
      </c>
      <c r="F4049" t="s">
        <v>33</v>
      </c>
    </row>
    <row r="4050" spans="1:6" x14ac:dyDescent="0.3">
      <c r="A4050" t="s">
        <v>4073</v>
      </c>
      <c r="B4050" s="1">
        <v>46023.321527777778</v>
      </c>
      <c r="C4050" t="s">
        <v>7</v>
      </c>
      <c r="D4050" t="s">
        <v>22</v>
      </c>
      <c r="E4050" t="s">
        <v>9</v>
      </c>
      <c r="F4050" t="s">
        <v>10</v>
      </c>
    </row>
    <row r="4051" spans="1:6" x14ac:dyDescent="0.3">
      <c r="A4051" t="s">
        <v>4074</v>
      </c>
      <c r="B4051" s="1">
        <v>46051.82708333333</v>
      </c>
      <c r="C4051" t="s">
        <v>40</v>
      </c>
      <c r="D4051" t="s">
        <v>15</v>
      </c>
      <c r="E4051" t="s">
        <v>16</v>
      </c>
      <c r="F4051" t="s">
        <v>13</v>
      </c>
    </row>
    <row r="4052" spans="1:6" x14ac:dyDescent="0.3">
      <c r="A4052" t="s">
        <v>4075</v>
      </c>
      <c r="B4052" s="1">
        <v>46080.57916666667</v>
      </c>
      <c r="C4052" t="s">
        <v>35</v>
      </c>
      <c r="D4052" t="s">
        <v>18</v>
      </c>
      <c r="E4052" t="s">
        <v>31</v>
      </c>
      <c r="F4052" t="s">
        <v>20</v>
      </c>
    </row>
    <row r="4053" spans="1:6" x14ac:dyDescent="0.3">
      <c r="A4053" t="s">
        <v>4076</v>
      </c>
      <c r="B4053" s="1">
        <v>46052.493055555555</v>
      </c>
      <c r="C4053" t="s">
        <v>7</v>
      </c>
      <c r="D4053" t="s">
        <v>18</v>
      </c>
      <c r="E4053" t="s">
        <v>19</v>
      </c>
      <c r="F4053" t="s">
        <v>10</v>
      </c>
    </row>
    <row r="4054" spans="1:6" x14ac:dyDescent="0.3">
      <c r="A4054" t="s">
        <v>4077</v>
      </c>
      <c r="B4054" s="1">
        <v>46099.193749999999</v>
      </c>
      <c r="C4054" t="s">
        <v>12</v>
      </c>
      <c r="D4054" t="s">
        <v>8</v>
      </c>
      <c r="E4054" t="s">
        <v>9</v>
      </c>
      <c r="F4054" t="s">
        <v>33</v>
      </c>
    </row>
    <row r="4055" spans="1:6" x14ac:dyDescent="0.3">
      <c r="A4055" t="s">
        <v>4078</v>
      </c>
      <c r="B4055" s="1">
        <v>46093.720138888886</v>
      </c>
      <c r="C4055" t="s">
        <v>47</v>
      </c>
      <c r="D4055" t="s">
        <v>18</v>
      </c>
      <c r="E4055" t="s">
        <v>31</v>
      </c>
      <c r="F4055" t="s">
        <v>10</v>
      </c>
    </row>
    <row r="4056" spans="1:6" x14ac:dyDescent="0.3">
      <c r="A4056" t="s">
        <v>4079</v>
      </c>
      <c r="B4056" s="1">
        <v>46050.338194444441</v>
      </c>
      <c r="C4056" t="s">
        <v>35</v>
      </c>
      <c r="D4056" t="s">
        <v>18</v>
      </c>
      <c r="E4056" t="s">
        <v>9</v>
      </c>
      <c r="F4056" t="s">
        <v>10</v>
      </c>
    </row>
    <row r="4057" spans="1:6" x14ac:dyDescent="0.3">
      <c r="A4057" t="s">
        <v>4080</v>
      </c>
      <c r="B4057" s="1">
        <v>46074.772222222222</v>
      </c>
      <c r="C4057" t="s">
        <v>26</v>
      </c>
      <c r="D4057" t="s">
        <v>8</v>
      </c>
      <c r="E4057" t="s">
        <v>19</v>
      </c>
      <c r="F4057" t="s">
        <v>20</v>
      </c>
    </row>
    <row r="4058" spans="1:6" x14ac:dyDescent="0.3">
      <c r="A4058" t="s">
        <v>4081</v>
      </c>
      <c r="B4058" s="1">
        <v>46051.538194444445</v>
      </c>
      <c r="C4058" t="s">
        <v>7</v>
      </c>
      <c r="D4058" t="s">
        <v>8</v>
      </c>
      <c r="E4058" t="s">
        <v>19</v>
      </c>
      <c r="F4058" t="s">
        <v>13</v>
      </c>
    </row>
    <row r="4059" spans="1:6" x14ac:dyDescent="0.3">
      <c r="A4059" t="s">
        <v>4082</v>
      </c>
      <c r="B4059" s="1">
        <v>46043.319444444445</v>
      </c>
      <c r="C4059" t="s">
        <v>40</v>
      </c>
      <c r="D4059" t="s">
        <v>22</v>
      </c>
      <c r="E4059" t="s">
        <v>16</v>
      </c>
      <c r="F4059" t="s">
        <v>53</v>
      </c>
    </row>
    <row r="4060" spans="1:6" x14ac:dyDescent="0.3">
      <c r="A4060" t="s">
        <v>4083</v>
      </c>
      <c r="B4060" s="1">
        <v>46038.259722222225</v>
      </c>
      <c r="C4060" t="s">
        <v>12</v>
      </c>
      <c r="D4060" t="s">
        <v>22</v>
      </c>
      <c r="E4060" t="s">
        <v>19</v>
      </c>
      <c r="F4060" t="s">
        <v>33</v>
      </c>
    </row>
    <row r="4061" spans="1:6" x14ac:dyDescent="0.3">
      <c r="A4061" t="s">
        <v>4084</v>
      </c>
      <c r="B4061" s="1">
        <v>46036.283333333333</v>
      </c>
      <c r="C4061" t="s">
        <v>35</v>
      </c>
      <c r="D4061" t="s">
        <v>15</v>
      </c>
      <c r="E4061" t="s">
        <v>16</v>
      </c>
      <c r="F4061" t="s">
        <v>13</v>
      </c>
    </row>
    <row r="4062" spans="1:6" x14ac:dyDescent="0.3">
      <c r="A4062" t="s">
        <v>4085</v>
      </c>
      <c r="B4062" s="1">
        <v>46093.008333333331</v>
      </c>
      <c r="C4062" t="s">
        <v>12</v>
      </c>
      <c r="D4062" t="s">
        <v>8</v>
      </c>
      <c r="E4062" t="s">
        <v>9</v>
      </c>
      <c r="F4062" t="s">
        <v>13</v>
      </c>
    </row>
    <row r="4063" spans="1:6" x14ac:dyDescent="0.3">
      <c r="A4063" t="s">
        <v>4086</v>
      </c>
      <c r="B4063" s="1">
        <v>46092.15347222222</v>
      </c>
      <c r="C4063" t="s">
        <v>35</v>
      </c>
      <c r="D4063" t="s">
        <v>22</v>
      </c>
      <c r="E4063" t="s">
        <v>31</v>
      </c>
      <c r="F4063" t="s">
        <v>20</v>
      </c>
    </row>
    <row r="4064" spans="1:6" x14ac:dyDescent="0.3">
      <c r="A4064" t="s">
        <v>4087</v>
      </c>
      <c r="B4064" s="1">
        <v>46063.238194444442</v>
      </c>
      <c r="C4064" t="s">
        <v>7</v>
      </c>
      <c r="D4064" t="s">
        <v>8</v>
      </c>
      <c r="E4064" t="s">
        <v>19</v>
      </c>
      <c r="F4064" t="s">
        <v>13</v>
      </c>
    </row>
    <row r="4065" spans="1:6" x14ac:dyDescent="0.3">
      <c r="A4065" t="s">
        <v>4088</v>
      </c>
      <c r="B4065" s="1">
        <v>46043.680555555555</v>
      </c>
      <c r="C4065" t="s">
        <v>7</v>
      </c>
      <c r="D4065" t="s">
        <v>18</v>
      </c>
      <c r="E4065" t="s">
        <v>19</v>
      </c>
      <c r="F4065" t="s">
        <v>10</v>
      </c>
    </row>
    <row r="4066" spans="1:6" x14ac:dyDescent="0.3">
      <c r="A4066" t="s">
        <v>4089</v>
      </c>
      <c r="B4066" s="1">
        <v>46055.688194444447</v>
      </c>
      <c r="C4066" t="s">
        <v>40</v>
      </c>
      <c r="D4066" t="s">
        <v>18</v>
      </c>
      <c r="E4066" t="s">
        <v>16</v>
      </c>
      <c r="F4066" t="s">
        <v>20</v>
      </c>
    </row>
    <row r="4067" spans="1:6" x14ac:dyDescent="0.3">
      <c r="A4067" t="s">
        <v>4090</v>
      </c>
      <c r="B4067" s="1">
        <v>46092.118750000001</v>
      </c>
      <c r="C4067" t="s">
        <v>40</v>
      </c>
      <c r="D4067" t="s">
        <v>8</v>
      </c>
      <c r="E4067" t="s">
        <v>16</v>
      </c>
      <c r="F4067" t="s">
        <v>33</v>
      </c>
    </row>
    <row r="4068" spans="1:6" x14ac:dyDescent="0.3">
      <c r="A4068" t="s">
        <v>4091</v>
      </c>
      <c r="B4068" s="1">
        <v>46043.990277777775</v>
      </c>
      <c r="C4068" t="s">
        <v>7</v>
      </c>
      <c r="D4068" t="s">
        <v>8</v>
      </c>
      <c r="E4068" t="s">
        <v>19</v>
      </c>
      <c r="F4068" t="s">
        <v>10</v>
      </c>
    </row>
    <row r="4069" spans="1:6" x14ac:dyDescent="0.3">
      <c r="A4069" t="s">
        <v>4092</v>
      </c>
      <c r="B4069" s="1">
        <v>46057.444444444445</v>
      </c>
      <c r="C4069" t="s">
        <v>26</v>
      </c>
      <c r="D4069" t="s">
        <v>8</v>
      </c>
      <c r="E4069" t="s">
        <v>19</v>
      </c>
      <c r="F4069" t="s">
        <v>13</v>
      </c>
    </row>
    <row r="4070" spans="1:6" x14ac:dyDescent="0.3">
      <c r="A4070" t="s">
        <v>4093</v>
      </c>
      <c r="B4070" s="1">
        <v>46084.052777777775</v>
      </c>
      <c r="C4070" t="s">
        <v>7</v>
      </c>
      <c r="D4070" t="s">
        <v>15</v>
      </c>
      <c r="E4070" t="s">
        <v>19</v>
      </c>
      <c r="F4070" t="s">
        <v>20</v>
      </c>
    </row>
    <row r="4071" spans="1:6" x14ac:dyDescent="0.3">
      <c r="A4071" t="s">
        <v>4094</v>
      </c>
      <c r="B4071" s="1">
        <v>46087.60833333333</v>
      </c>
      <c r="C4071" t="s">
        <v>47</v>
      </c>
      <c r="D4071" t="s">
        <v>18</v>
      </c>
      <c r="E4071" t="s">
        <v>16</v>
      </c>
      <c r="F4071" t="s">
        <v>13</v>
      </c>
    </row>
    <row r="4072" spans="1:6" x14ac:dyDescent="0.3">
      <c r="A4072" t="s">
        <v>4095</v>
      </c>
      <c r="B4072" s="1">
        <v>46061.126388888886</v>
      </c>
      <c r="C4072" t="s">
        <v>7</v>
      </c>
      <c r="D4072" t="s">
        <v>18</v>
      </c>
      <c r="E4072" t="s">
        <v>19</v>
      </c>
      <c r="F4072" t="s">
        <v>20</v>
      </c>
    </row>
    <row r="4073" spans="1:6" x14ac:dyDescent="0.3">
      <c r="A4073" t="s">
        <v>4096</v>
      </c>
      <c r="B4073" s="1">
        <v>46105.354166666664</v>
      </c>
      <c r="C4073" t="s">
        <v>7</v>
      </c>
      <c r="D4073" t="s">
        <v>18</v>
      </c>
      <c r="E4073" t="s">
        <v>9</v>
      </c>
      <c r="F4073" t="s">
        <v>53</v>
      </c>
    </row>
    <row r="4074" spans="1:6" x14ac:dyDescent="0.3">
      <c r="A4074" t="s">
        <v>4097</v>
      </c>
      <c r="B4074" s="1">
        <v>46096.587500000001</v>
      </c>
      <c r="C4074" t="s">
        <v>35</v>
      </c>
      <c r="D4074" t="s">
        <v>8</v>
      </c>
      <c r="E4074" t="s">
        <v>16</v>
      </c>
      <c r="F4074" t="s">
        <v>20</v>
      </c>
    </row>
    <row r="4075" spans="1:6" x14ac:dyDescent="0.3">
      <c r="A4075" t="s">
        <v>4098</v>
      </c>
      <c r="B4075" s="1">
        <v>46098.511111111111</v>
      </c>
      <c r="C4075" t="s">
        <v>7</v>
      </c>
      <c r="D4075" t="s">
        <v>22</v>
      </c>
      <c r="E4075" t="s">
        <v>19</v>
      </c>
      <c r="F4075" t="s">
        <v>13</v>
      </c>
    </row>
    <row r="4076" spans="1:6" x14ac:dyDescent="0.3">
      <c r="A4076" t="s">
        <v>4099</v>
      </c>
      <c r="B4076" s="1">
        <v>46031.997916666667</v>
      </c>
      <c r="C4076" t="s">
        <v>26</v>
      </c>
      <c r="D4076" t="s">
        <v>15</v>
      </c>
      <c r="E4076" t="s">
        <v>31</v>
      </c>
      <c r="F4076" t="s">
        <v>10</v>
      </c>
    </row>
    <row r="4077" spans="1:6" x14ac:dyDescent="0.3">
      <c r="A4077" t="s">
        <v>4100</v>
      </c>
      <c r="B4077" s="1">
        <v>46052.138194444444</v>
      </c>
      <c r="C4077" t="s">
        <v>35</v>
      </c>
      <c r="D4077" t="s">
        <v>8</v>
      </c>
      <c r="E4077" t="s">
        <v>16</v>
      </c>
      <c r="F4077" t="s">
        <v>20</v>
      </c>
    </row>
    <row r="4078" spans="1:6" x14ac:dyDescent="0.3">
      <c r="A4078" t="s">
        <v>4101</v>
      </c>
      <c r="B4078" s="1">
        <v>46068.817361111112</v>
      </c>
      <c r="C4078" t="s">
        <v>7</v>
      </c>
      <c r="D4078" t="s">
        <v>18</v>
      </c>
      <c r="E4078" t="s">
        <v>16</v>
      </c>
      <c r="F4078" t="s">
        <v>20</v>
      </c>
    </row>
    <row r="4079" spans="1:6" x14ac:dyDescent="0.3">
      <c r="A4079" t="s">
        <v>4102</v>
      </c>
      <c r="B4079" s="1">
        <v>46101.473611111112</v>
      </c>
      <c r="C4079" t="s">
        <v>7</v>
      </c>
      <c r="D4079" t="s">
        <v>15</v>
      </c>
      <c r="E4079" t="s">
        <v>19</v>
      </c>
      <c r="F4079" t="s">
        <v>20</v>
      </c>
    </row>
    <row r="4080" spans="1:6" x14ac:dyDescent="0.3">
      <c r="A4080" t="s">
        <v>4103</v>
      </c>
      <c r="B4080" s="1">
        <v>46044.809027777781</v>
      </c>
      <c r="C4080" t="s">
        <v>40</v>
      </c>
      <c r="D4080" t="s">
        <v>8</v>
      </c>
      <c r="E4080" t="s">
        <v>16</v>
      </c>
      <c r="F4080" t="s">
        <v>20</v>
      </c>
    </row>
    <row r="4081" spans="1:6" x14ac:dyDescent="0.3">
      <c r="A4081" t="s">
        <v>4104</v>
      </c>
      <c r="B4081" s="1">
        <v>46067.236111111109</v>
      </c>
      <c r="C4081" t="s">
        <v>40</v>
      </c>
      <c r="D4081" t="s">
        <v>15</v>
      </c>
      <c r="E4081" t="s">
        <v>16</v>
      </c>
      <c r="F4081" t="s">
        <v>10</v>
      </c>
    </row>
    <row r="4082" spans="1:6" x14ac:dyDescent="0.3">
      <c r="A4082" t="s">
        <v>4105</v>
      </c>
      <c r="B4082" s="1">
        <v>46054.765972222223</v>
      </c>
      <c r="C4082" t="s">
        <v>47</v>
      </c>
      <c r="D4082" t="s">
        <v>15</v>
      </c>
      <c r="E4082" t="s">
        <v>31</v>
      </c>
      <c r="F4082" t="s">
        <v>20</v>
      </c>
    </row>
    <row r="4083" spans="1:6" x14ac:dyDescent="0.3">
      <c r="A4083" t="s">
        <v>4106</v>
      </c>
      <c r="B4083" s="1">
        <v>46074.463194444441</v>
      </c>
      <c r="C4083" t="s">
        <v>40</v>
      </c>
      <c r="D4083" t="s">
        <v>22</v>
      </c>
      <c r="E4083" t="s">
        <v>16</v>
      </c>
      <c r="F4083" t="s">
        <v>20</v>
      </c>
    </row>
    <row r="4084" spans="1:6" x14ac:dyDescent="0.3">
      <c r="A4084" t="s">
        <v>4107</v>
      </c>
      <c r="B4084" s="1">
        <v>46053.959722222222</v>
      </c>
      <c r="C4084" t="s">
        <v>47</v>
      </c>
      <c r="D4084" t="s">
        <v>22</v>
      </c>
      <c r="E4084" t="s">
        <v>31</v>
      </c>
      <c r="F4084" t="s">
        <v>13</v>
      </c>
    </row>
    <row r="4085" spans="1:6" x14ac:dyDescent="0.3">
      <c r="A4085" t="s">
        <v>4108</v>
      </c>
      <c r="B4085" s="1">
        <v>46054.94027777778</v>
      </c>
      <c r="C4085" t="s">
        <v>7</v>
      </c>
      <c r="D4085" t="s">
        <v>8</v>
      </c>
      <c r="E4085" t="s">
        <v>19</v>
      </c>
      <c r="F4085" t="s">
        <v>20</v>
      </c>
    </row>
    <row r="4086" spans="1:6" x14ac:dyDescent="0.3">
      <c r="A4086" t="s">
        <v>4109</v>
      </c>
      <c r="B4086" s="1">
        <v>46035.922222222223</v>
      </c>
      <c r="C4086" t="s">
        <v>26</v>
      </c>
      <c r="D4086" t="s">
        <v>8</v>
      </c>
      <c r="E4086" t="s">
        <v>9</v>
      </c>
      <c r="F4086" t="s">
        <v>10</v>
      </c>
    </row>
    <row r="4087" spans="1:6" x14ac:dyDescent="0.3">
      <c r="A4087" t="s">
        <v>4110</v>
      </c>
      <c r="B4087" s="1">
        <v>46053.38958333333</v>
      </c>
      <c r="C4087" t="s">
        <v>12</v>
      </c>
      <c r="D4087" t="s">
        <v>15</v>
      </c>
      <c r="E4087" t="s">
        <v>19</v>
      </c>
      <c r="F4087" t="s">
        <v>13</v>
      </c>
    </row>
    <row r="4088" spans="1:6" x14ac:dyDescent="0.3">
      <c r="A4088" t="s">
        <v>4111</v>
      </c>
      <c r="B4088" s="1">
        <v>46035.791666666664</v>
      </c>
      <c r="C4088" t="s">
        <v>7</v>
      </c>
      <c r="D4088" t="s">
        <v>8</v>
      </c>
      <c r="E4088" t="s">
        <v>19</v>
      </c>
      <c r="F4088" t="s">
        <v>20</v>
      </c>
    </row>
    <row r="4089" spans="1:6" x14ac:dyDescent="0.3">
      <c r="A4089" t="s">
        <v>4112</v>
      </c>
      <c r="B4089" s="1">
        <v>46070.038888888892</v>
      </c>
      <c r="C4089" t="s">
        <v>26</v>
      </c>
      <c r="D4089" t="s">
        <v>18</v>
      </c>
      <c r="E4089" t="s">
        <v>16</v>
      </c>
      <c r="F4089" t="s">
        <v>20</v>
      </c>
    </row>
    <row r="4090" spans="1:6" x14ac:dyDescent="0.3">
      <c r="A4090" t="s">
        <v>4113</v>
      </c>
      <c r="B4090" s="1">
        <v>46027.04583333333</v>
      </c>
      <c r="C4090" t="s">
        <v>35</v>
      </c>
      <c r="D4090" t="s">
        <v>8</v>
      </c>
      <c r="E4090" t="s">
        <v>16</v>
      </c>
      <c r="F4090" t="s">
        <v>20</v>
      </c>
    </row>
    <row r="4091" spans="1:6" x14ac:dyDescent="0.3">
      <c r="A4091" t="s">
        <v>4114</v>
      </c>
      <c r="B4091" s="1">
        <v>46066.352083333331</v>
      </c>
      <c r="C4091" t="s">
        <v>40</v>
      </c>
      <c r="D4091" t="s">
        <v>18</v>
      </c>
      <c r="E4091" t="s">
        <v>16</v>
      </c>
      <c r="F4091" t="s">
        <v>10</v>
      </c>
    </row>
    <row r="4092" spans="1:6" x14ac:dyDescent="0.3">
      <c r="A4092" t="s">
        <v>4115</v>
      </c>
      <c r="B4092" s="1">
        <v>46086.036111111112</v>
      </c>
      <c r="C4092" t="s">
        <v>40</v>
      </c>
      <c r="D4092" t="s">
        <v>18</v>
      </c>
      <c r="E4092" t="s">
        <v>16</v>
      </c>
      <c r="F4092" t="s">
        <v>20</v>
      </c>
    </row>
    <row r="4093" spans="1:6" x14ac:dyDescent="0.3">
      <c r="A4093" t="s">
        <v>4116</v>
      </c>
      <c r="B4093" s="1">
        <v>46069.631249999999</v>
      </c>
      <c r="C4093" t="s">
        <v>40</v>
      </c>
      <c r="D4093" t="s">
        <v>22</v>
      </c>
      <c r="E4093" t="s">
        <v>16</v>
      </c>
      <c r="F4093" t="s">
        <v>20</v>
      </c>
    </row>
    <row r="4094" spans="1:6" x14ac:dyDescent="0.3">
      <c r="A4094" t="s">
        <v>4117</v>
      </c>
      <c r="B4094" s="1">
        <v>46055.40347222222</v>
      </c>
      <c r="C4094" t="s">
        <v>7</v>
      </c>
      <c r="D4094" t="s">
        <v>8</v>
      </c>
      <c r="E4094" t="s">
        <v>19</v>
      </c>
      <c r="F4094" t="s">
        <v>33</v>
      </c>
    </row>
    <row r="4095" spans="1:6" x14ac:dyDescent="0.3">
      <c r="A4095" t="s">
        <v>4118</v>
      </c>
      <c r="B4095" s="1">
        <v>46105.600694444445</v>
      </c>
      <c r="C4095" t="s">
        <v>7</v>
      </c>
      <c r="D4095" t="s">
        <v>22</v>
      </c>
      <c r="E4095" t="s">
        <v>19</v>
      </c>
      <c r="F4095" t="s">
        <v>33</v>
      </c>
    </row>
    <row r="4096" spans="1:6" x14ac:dyDescent="0.3">
      <c r="A4096" t="s">
        <v>4119</v>
      </c>
      <c r="B4096" s="1">
        <v>46089.87777777778</v>
      </c>
      <c r="C4096" t="s">
        <v>7</v>
      </c>
      <c r="D4096" t="s">
        <v>22</v>
      </c>
      <c r="E4096" t="s">
        <v>19</v>
      </c>
      <c r="F4096" t="s">
        <v>10</v>
      </c>
    </row>
    <row r="4097" spans="1:6" x14ac:dyDescent="0.3">
      <c r="A4097" t="s">
        <v>4120</v>
      </c>
      <c r="B4097" s="1">
        <v>46094.01666666667</v>
      </c>
      <c r="C4097" t="s">
        <v>7</v>
      </c>
      <c r="D4097" t="s">
        <v>8</v>
      </c>
      <c r="E4097" t="s">
        <v>9</v>
      </c>
      <c r="F4097" t="s">
        <v>10</v>
      </c>
    </row>
    <row r="4098" spans="1:6" x14ac:dyDescent="0.3">
      <c r="A4098" t="s">
        <v>4121</v>
      </c>
      <c r="B4098" s="1">
        <v>46028.956250000003</v>
      </c>
      <c r="C4098" t="s">
        <v>40</v>
      </c>
      <c r="D4098" t="s">
        <v>22</v>
      </c>
      <c r="E4098" t="s">
        <v>16</v>
      </c>
      <c r="F4098" t="s">
        <v>20</v>
      </c>
    </row>
    <row r="4099" spans="1:6" x14ac:dyDescent="0.3">
      <c r="A4099" t="s">
        <v>4122</v>
      </c>
      <c r="B4099" s="1">
        <v>46031.449305555558</v>
      </c>
      <c r="C4099" t="s">
        <v>7</v>
      </c>
      <c r="D4099" t="s">
        <v>15</v>
      </c>
      <c r="E4099" t="s">
        <v>19</v>
      </c>
      <c r="F4099" t="s">
        <v>10</v>
      </c>
    </row>
    <row r="4100" spans="1:6" x14ac:dyDescent="0.3">
      <c r="A4100" t="s">
        <v>4123</v>
      </c>
      <c r="B4100" s="1">
        <v>46049.944444444445</v>
      </c>
      <c r="C4100" t="s">
        <v>7</v>
      </c>
      <c r="D4100" t="s">
        <v>15</v>
      </c>
      <c r="E4100" t="s">
        <v>19</v>
      </c>
      <c r="F4100" t="s">
        <v>10</v>
      </c>
    </row>
    <row r="4101" spans="1:6" x14ac:dyDescent="0.3">
      <c r="A4101" t="s">
        <v>4124</v>
      </c>
      <c r="B4101" s="1">
        <v>46101.393750000003</v>
      </c>
      <c r="C4101" t="s">
        <v>26</v>
      </c>
      <c r="D4101" t="s">
        <v>8</v>
      </c>
      <c r="E4101" t="s">
        <v>16</v>
      </c>
      <c r="F4101" t="s">
        <v>20</v>
      </c>
    </row>
    <row r="4102" spans="1:6" x14ac:dyDescent="0.3">
      <c r="A4102" t="s">
        <v>4125</v>
      </c>
      <c r="B4102" s="1">
        <v>46041.188888888886</v>
      </c>
      <c r="C4102" t="s">
        <v>7</v>
      </c>
      <c r="D4102" t="s">
        <v>22</v>
      </c>
      <c r="E4102" t="s">
        <v>9</v>
      </c>
      <c r="F4102" t="s">
        <v>13</v>
      </c>
    </row>
    <row r="4103" spans="1:6" x14ac:dyDescent="0.3">
      <c r="A4103" t="s">
        <v>4126</v>
      </c>
      <c r="B4103" s="1">
        <v>46056.586805555555</v>
      </c>
      <c r="C4103" t="s">
        <v>7</v>
      </c>
      <c r="D4103" t="s">
        <v>15</v>
      </c>
      <c r="E4103" t="s">
        <v>19</v>
      </c>
      <c r="F4103" t="s">
        <v>20</v>
      </c>
    </row>
    <row r="4104" spans="1:6" x14ac:dyDescent="0.3">
      <c r="A4104" t="s">
        <v>4127</v>
      </c>
      <c r="B4104" s="1">
        <v>46070.243055555555</v>
      </c>
      <c r="C4104" t="s">
        <v>40</v>
      </c>
      <c r="D4104" t="s">
        <v>18</v>
      </c>
      <c r="E4104" t="s">
        <v>16</v>
      </c>
      <c r="F4104" t="s">
        <v>13</v>
      </c>
    </row>
    <row r="4105" spans="1:6" x14ac:dyDescent="0.3">
      <c r="A4105" t="s">
        <v>4128</v>
      </c>
      <c r="B4105" s="1">
        <v>46075.095138888886</v>
      </c>
      <c r="C4105" t="s">
        <v>7</v>
      </c>
      <c r="D4105" t="s">
        <v>18</v>
      </c>
      <c r="E4105" t="s">
        <v>19</v>
      </c>
      <c r="F4105" t="s">
        <v>10</v>
      </c>
    </row>
    <row r="4106" spans="1:6" x14ac:dyDescent="0.3">
      <c r="A4106" t="s">
        <v>4129</v>
      </c>
      <c r="B4106" s="1">
        <v>46041.924305555556</v>
      </c>
      <c r="C4106" t="s">
        <v>35</v>
      </c>
      <c r="D4106" t="s">
        <v>18</v>
      </c>
      <c r="E4106" t="s">
        <v>19</v>
      </c>
      <c r="F4106" t="s">
        <v>10</v>
      </c>
    </row>
    <row r="4107" spans="1:6" x14ac:dyDescent="0.3">
      <c r="A4107" t="s">
        <v>4130</v>
      </c>
      <c r="B4107" s="1">
        <v>46054.754861111112</v>
      </c>
      <c r="C4107" t="s">
        <v>35</v>
      </c>
      <c r="D4107" t="s">
        <v>8</v>
      </c>
      <c r="E4107" t="s">
        <v>16</v>
      </c>
      <c r="F4107" t="s">
        <v>10</v>
      </c>
    </row>
    <row r="4108" spans="1:6" x14ac:dyDescent="0.3">
      <c r="A4108" t="s">
        <v>4131</v>
      </c>
      <c r="B4108" s="1">
        <v>46062.699305555558</v>
      </c>
      <c r="C4108" t="s">
        <v>47</v>
      </c>
      <c r="D4108" t="s">
        <v>22</v>
      </c>
      <c r="E4108" t="s">
        <v>16</v>
      </c>
      <c r="F4108" t="s">
        <v>10</v>
      </c>
    </row>
    <row r="4109" spans="1:6" x14ac:dyDescent="0.3">
      <c r="A4109" t="s">
        <v>4132</v>
      </c>
      <c r="B4109" s="1">
        <v>46072.293749999997</v>
      </c>
      <c r="C4109" t="s">
        <v>47</v>
      </c>
      <c r="D4109" t="s">
        <v>18</v>
      </c>
      <c r="E4109" t="s">
        <v>19</v>
      </c>
      <c r="F4109" t="s">
        <v>10</v>
      </c>
    </row>
    <row r="4110" spans="1:6" x14ac:dyDescent="0.3">
      <c r="A4110" t="s">
        <v>4133</v>
      </c>
      <c r="B4110" s="1">
        <v>46098.748611111114</v>
      </c>
      <c r="C4110" t="s">
        <v>7</v>
      </c>
      <c r="D4110" t="s">
        <v>18</v>
      </c>
      <c r="E4110" t="s">
        <v>19</v>
      </c>
      <c r="F4110" t="s">
        <v>10</v>
      </c>
    </row>
    <row r="4111" spans="1:6" x14ac:dyDescent="0.3">
      <c r="A4111" t="s">
        <v>4134</v>
      </c>
      <c r="B4111" s="1">
        <v>46080.231249999997</v>
      </c>
      <c r="C4111" t="s">
        <v>7</v>
      </c>
      <c r="D4111" t="s">
        <v>18</v>
      </c>
      <c r="E4111" t="s">
        <v>19</v>
      </c>
      <c r="F4111" t="s">
        <v>10</v>
      </c>
    </row>
    <row r="4112" spans="1:6" x14ac:dyDescent="0.3">
      <c r="A4112" t="s">
        <v>4135</v>
      </c>
      <c r="B4112" s="1">
        <v>46090.814583333333</v>
      </c>
      <c r="C4112" t="s">
        <v>7</v>
      </c>
      <c r="D4112" t="s">
        <v>8</v>
      </c>
      <c r="E4112" t="s">
        <v>16</v>
      </c>
      <c r="F4112" t="s">
        <v>10</v>
      </c>
    </row>
    <row r="4113" spans="1:6" x14ac:dyDescent="0.3">
      <c r="A4113" t="s">
        <v>4136</v>
      </c>
      <c r="B4113" s="1">
        <v>46112.626388888886</v>
      </c>
      <c r="C4113" t="s">
        <v>26</v>
      </c>
      <c r="D4113" t="s">
        <v>15</v>
      </c>
      <c r="E4113" t="s">
        <v>16</v>
      </c>
      <c r="F4113" t="s">
        <v>10</v>
      </c>
    </row>
    <row r="4114" spans="1:6" x14ac:dyDescent="0.3">
      <c r="A4114" t="s">
        <v>4137</v>
      </c>
      <c r="B4114" s="1">
        <v>46065.111111111109</v>
      </c>
      <c r="C4114" t="s">
        <v>7</v>
      </c>
      <c r="D4114" t="s">
        <v>8</v>
      </c>
      <c r="E4114" t="s">
        <v>19</v>
      </c>
      <c r="F4114" t="s">
        <v>13</v>
      </c>
    </row>
    <row r="4115" spans="1:6" x14ac:dyDescent="0.3">
      <c r="A4115" t="s">
        <v>4138</v>
      </c>
      <c r="B4115" s="1">
        <v>46074.303472222222</v>
      </c>
      <c r="C4115" t="s">
        <v>7</v>
      </c>
      <c r="D4115" t="s">
        <v>8</v>
      </c>
      <c r="E4115" t="s">
        <v>19</v>
      </c>
      <c r="F4115" t="s">
        <v>33</v>
      </c>
    </row>
    <row r="4116" spans="1:6" x14ac:dyDescent="0.3">
      <c r="A4116" t="s">
        <v>4139</v>
      </c>
      <c r="B4116" s="1">
        <v>46038.277777777781</v>
      </c>
      <c r="C4116" t="s">
        <v>47</v>
      </c>
      <c r="D4116" t="s">
        <v>15</v>
      </c>
      <c r="E4116" t="s">
        <v>16</v>
      </c>
      <c r="F4116" t="s">
        <v>20</v>
      </c>
    </row>
    <row r="4117" spans="1:6" x14ac:dyDescent="0.3">
      <c r="A4117" t="s">
        <v>4140</v>
      </c>
      <c r="B4117" s="1">
        <v>46093.786111111112</v>
      </c>
      <c r="C4117" t="s">
        <v>12</v>
      </c>
      <c r="D4117" t="s">
        <v>18</v>
      </c>
      <c r="E4117" t="s">
        <v>9</v>
      </c>
      <c r="F4117" t="s">
        <v>13</v>
      </c>
    </row>
    <row r="4118" spans="1:6" x14ac:dyDescent="0.3">
      <c r="A4118" t="s">
        <v>4141</v>
      </c>
      <c r="B4118" s="1">
        <v>46085.665972222225</v>
      </c>
      <c r="C4118" t="s">
        <v>7</v>
      </c>
      <c r="D4118" t="s">
        <v>8</v>
      </c>
      <c r="E4118" t="s">
        <v>19</v>
      </c>
      <c r="F4118" t="s">
        <v>10</v>
      </c>
    </row>
    <row r="4119" spans="1:6" x14ac:dyDescent="0.3">
      <c r="A4119" t="s">
        <v>4142</v>
      </c>
      <c r="B4119" s="1">
        <v>46090.117361111108</v>
      </c>
      <c r="C4119" t="s">
        <v>7</v>
      </c>
      <c r="D4119" t="s">
        <v>8</v>
      </c>
      <c r="E4119" t="s">
        <v>19</v>
      </c>
      <c r="F4119" t="s">
        <v>10</v>
      </c>
    </row>
    <row r="4120" spans="1:6" x14ac:dyDescent="0.3">
      <c r="A4120" t="s">
        <v>4143</v>
      </c>
      <c r="B4120" s="1">
        <v>46046.659722222219</v>
      </c>
      <c r="C4120" t="s">
        <v>7</v>
      </c>
      <c r="D4120" t="s">
        <v>15</v>
      </c>
      <c r="E4120" t="s">
        <v>19</v>
      </c>
      <c r="F4120" t="s">
        <v>10</v>
      </c>
    </row>
    <row r="4121" spans="1:6" x14ac:dyDescent="0.3">
      <c r="A4121" t="s">
        <v>4144</v>
      </c>
      <c r="B4121" s="1">
        <v>46061.556944444441</v>
      </c>
      <c r="C4121" t="s">
        <v>40</v>
      </c>
      <c r="D4121" t="s">
        <v>18</v>
      </c>
      <c r="E4121" t="s">
        <v>16</v>
      </c>
      <c r="F4121" t="s">
        <v>20</v>
      </c>
    </row>
    <row r="4122" spans="1:6" x14ac:dyDescent="0.3">
      <c r="A4122" t="s">
        <v>4145</v>
      </c>
      <c r="B4122" s="1">
        <v>46029.17083333333</v>
      </c>
      <c r="C4122" t="s">
        <v>7</v>
      </c>
      <c r="D4122" t="s">
        <v>22</v>
      </c>
      <c r="E4122" t="s">
        <v>19</v>
      </c>
      <c r="F4122" t="s">
        <v>10</v>
      </c>
    </row>
    <row r="4123" spans="1:6" x14ac:dyDescent="0.3">
      <c r="A4123" t="s">
        <v>4146</v>
      </c>
      <c r="B4123" s="1">
        <v>46044.974999999999</v>
      </c>
      <c r="C4123" t="s">
        <v>7</v>
      </c>
      <c r="D4123" t="s">
        <v>15</v>
      </c>
      <c r="E4123" t="s">
        <v>19</v>
      </c>
      <c r="F4123" t="s">
        <v>20</v>
      </c>
    </row>
    <row r="4124" spans="1:6" x14ac:dyDescent="0.3">
      <c r="A4124" t="s">
        <v>4147</v>
      </c>
      <c r="B4124" s="1">
        <v>46101.37222222222</v>
      </c>
      <c r="C4124" t="s">
        <v>7</v>
      </c>
      <c r="D4124" t="s">
        <v>15</v>
      </c>
      <c r="E4124" t="s">
        <v>19</v>
      </c>
      <c r="F4124" t="s">
        <v>10</v>
      </c>
    </row>
    <row r="4125" spans="1:6" x14ac:dyDescent="0.3">
      <c r="A4125" t="s">
        <v>4148</v>
      </c>
      <c r="B4125" s="1">
        <v>46088.190972222219</v>
      </c>
      <c r="C4125" t="s">
        <v>7</v>
      </c>
      <c r="D4125" t="s">
        <v>18</v>
      </c>
      <c r="E4125" t="s">
        <v>31</v>
      </c>
      <c r="F4125" t="s">
        <v>33</v>
      </c>
    </row>
    <row r="4126" spans="1:6" x14ac:dyDescent="0.3">
      <c r="A4126" t="s">
        <v>4149</v>
      </c>
      <c r="B4126" s="1">
        <v>46029.663194444445</v>
      </c>
      <c r="C4126" t="s">
        <v>40</v>
      </c>
      <c r="D4126" t="s">
        <v>18</v>
      </c>
      <c r="E4126" t="s">
        <v>16</v>
      </c>
      <c r="F4126" t="s">
        <v>10</v>
      </c>
    </row>
    <row r="4127" spans="1:6" x14ac:dyDescent="0.3">
      <c r="A4127" t="s">
        <v>4150</v>
      </c>
      <c r="B4127" s="1">
        <v>46049.729166666664</v>
      </c>
      <c r="C4127" t="s">
        <v>47</v>
      </c>
      <c r="D4127" t="s">
        <v>15</v>
      </c>
      <c r="E4127" t="s">
        <v>19</v>
      </c>
      <c r="F4127" t="s">
        <v>10</v>
      </c>
    </row>
    <row r="4128" spans="1:6" x14ac:dyDescent="0.3">
      <c r="A4128" t="s">
        <v>4151</v>
      </c>
      <c r="B4128" s="1">
        <v>46076.267361111109</v>
      </c>
      <c r="C4128" t="s">
        <v>7</v>
      </c>
      <c r="D4128" t="s">
        <v>22</v>
      </c>
      <c r="E4128" t="s">
        <v>19</v>
      </c>
      <c r="F4128" t="s">
        <v>13</v>
      </c>
    </row>
    <row r="4129" spans="1:6" x14ac:dyDescent="0.3">
      <c r="A4129" t="s">
        <v>4152</v>
      </c>
      <c r="B4129" s="1">
        <v>46071.861805555556</v>
      </c>
      <c r="C4129" t="s">
        <v>7</v>
      </c>
      <c r="D4129" t="s">
        <v>22</v>
      </c>
      <c r="E4129" t="s">
        <v>19</v>
      </c>
      <c r="F4129" t="s">
        <v>20</v>
      </c>
    </row>
    <row r="4130" spans="1:6" x14ac:dyDescent="0.3">
      <c r="A4130" t="s">
        <v>4153</v>
      </c>
      <c r="B4130" s="1">
        <v>46045.336111111108</v>
      </c>
      <c r="C4130" t="s">
        <v>7</v>
      </c>
      <c r="D4130" t="s">
        <v>22</v>
      </c>
      <c r="E4130" t="s">
        <v>9</v>
      </c>
      <c r="F4130" t="s">
        <v>10</v>
      </c>
    </row>
    <row r="4131" spans="1:6" x14ac:dyDescent="0.3">
      <c r="A4131" t="s">
        <v>4154</v>
      </c>
      <c r="B4131" s="1">
        <v>46110.95</v>
      </c>
      <c r="C4131" t="s">
        <v>7</v>
      </c>
      <c r="D4131" t="s">
        <v>22</v>
      </c>
      <c r="E4131" t="s">
        <v>16</v>
      </c>
      <c r="F4131" t="s">
        <v>20</v>
      </c>
    </row>
    <row r="4132" spans="1:6" x14ac:dyDescent="0.3">
      <c r="A4132" t="s">
        <v>4155</v>
      </c>
      <c r="B4132" s="1">
        <v>46101.311111111114</v>
      </c>
      <c r="C4132" t="s">
        <v>7</v>
      </c>
      <c r="D4132" t="s">
        <v>22</v>
      </c>
      <c r="E4132" t="s">
        <v>31</v>
      </c>
      <c r="F4132" t="s">
        <v>10</v>
      </c>
    </row>
    <row r="4133" spans="1:6" x14ac:dyDescent="0.3">
      <c r="A4133" t="s">
        <v>4156</v>
      </c>
      <c r="B4133" s="1">
        <v>46088.178472222222</v>
      </c>
      <c r="C4133" t="s">
        <v>47</v>
      </c>
      <c r="D4133" t="s">
        <v>8</v>
      </c>
      <c r="E4133" t="s">
        <v>9</v>
      </c>
      <c r="F4133" t="s">
        <v>20</v>
      </c>
    </row>
    <row r="4134" spans="1:6" x14ac:dyDescent="0.3">
      <c r="A4134" t="s">
        <v>4157</v>
      </c>
      <c r="B4134" s="1">
        <v>46065.408333333333</v>
      </c>
      <c r="C4134" t="s">
        <v>47</v>
      </c>
      <c r="D4134" t="s">
        <v>22</v>
      </c>
      <c r="E4134" t="s">
        <v>19</v>
      </c>
      <c r="F4134" t="s">
        <v>10</v>
      </c>
    </row>
    <row r="4135" spans="1:6" x14ac:dyDescent="0.3">
      <c r="A4135" t="s">
        <v>4158</v>
      </c>
      <c r="B4135" s="1">
        <v>46077.527083333334</v>
      </c>
      <c r="C4135" t="s">
        <v>26</v>
      </c>
      <c r="D4135" t="s">
        <v>22</v>
      </c>
      <c r="E4135" t="s">
        <v>16</v>
      </c>
      <c r="F4135" t="s">
        <v>20</v>
      </c>
    </row>
    <row r="4136" spans="1:6" x14ac:dyDescent="0.3">
      <c r="A4136" t="s">
        <v>4159</v>
      </c>
      <c r="B4136" s="1">
        <v>46038.23541666667</v>
      </c>
      <c r="C4136" t="s">
        <v>7</v>
      </c>
      <c r="D4136" t="s">
        <v>15</v>
      </c>
      <c r="E4136" t="s">
        <v>19</v>
      </c>
      <c r="F4136" t="s">
        <v>13</v>
      </c>
    </row>
    <row r="4137" spans="1:6" x14ac:dyDescent="0.3">
      <c r="A4137" t="s">
        <v>4160</v>
      </c>
      <c r="B4137" s="1">
        <v>46102.240972222222</v>
      </c>
      <c r="C4137" t="s">
        <v>7</v>
      </c>
      <c r="D4137" t="s">
        <v>18</v>
      </c>
      <c r="E4137" t="s">
        <v>19</v>
      </c>
      <c r="F4137" t="s">
        <v>20</v>
      </c>
    </row>
    <row r="4138" spans="1:6" x14ac:dyDescent="0.3">
      <c r="A4138" t="s">
        <v>4161</v>
      </c>
      <c r="B4138" s="1">
        <v>46035.704861111109</v>
      </c>
      <c r="C4138" t="s">
        <v>47</v>
      </c>
      <c r="D4138" t="s">
        <v>22</v>
      </c>
      <c r="E4138" t="s">
        <v>31</v>
      </c>
      <c r="F4138" t="s">
        <v>53</v>
      </c>
    </row>
    <row r="4139" spans="1:6" x14ac:dyDescent="0.3">
      <c r="A4139" t="s">
        <v>4162</v>
      </c>
      <c r="B4139" s="1">
        <v>46040.138194444444</v>
      </c>
      <c r="C4139" t="s">
        <v>7</v>
      </c>
      <c r="D4139" t="s">
        <v>15</v>
      </c>
      <c r="E4139" t="s">
        <v>16</v>
      </c>
      <c r="F4139" t="s">
        <v>53</v>
      </c>
    </row>
    <row r="4140" spans="1:6" x14ac:dyDescent="0.3">
      <c r="A4140" t="s">
        <v>4163</v>
      </c>
      <c r="B4140" s="1">
        <v>46055.413194444445</v>
      </c>
      <c r="C4140" t="s">
        <v>26</v>
      </c>
      <c r="D4140" t="s">
        <v>18</v>
      </c>
      <c r="E4140" t="s">
        <v>31</v>
      </c>
      <c r="F4140" t="s">
        <v>20</v>
      </c>
    </row>
    <row r="4141" spans="1:6" x14ac:dyDescent="0.3">
      <c r="A4141" t="s">
        <v>4164</v>
      </c>
      <c r="B4141" s="1">
        <v>46027.713888888888</v>
      </c>
      <c r="C4141" t="s">
        <v>40</v>
      </c>
      <c r="D4141" t="s">
        <v>8</v>
      </c>
      <c r="E4141" t="s">
        <v>16</v>
      </c>
      <c r="F4141" t="s">
        <v>10</v>
      </c>
    </row>
    <row r="4142" spans="1:6" x14ac:dyDescent="0.3">
      <c r="A4142" t="s">
        <v>4165</v>
      </c>
      <c r="B4142" s="1">
        <v>46078.967361111114</v>
      </c>
      <c r="C4142" t="s">
        <v>7</v>
      </c>
      <c r="D4142" t="s">
        <v>8</v>
      </c>
      <c r="E4142" t="s">
        <v>19</v>
      </c>
      <c r="F4142" t="s">
        <v>20</v>
      </c>
    </row>
    <row r="4143" spans="1:6" x14ac:dyDescent="0.3">
      <c r="A4143" t="s">
        <v>4166</v>
      </c>
      <c r="B4143" s="1">
        <v>46107.893055555556</v>
      </c>
      <c r="C4143" t="s">
        <v>7</v>
      </c>
      <c r="D4143" t="s">
        <v>8</v>
      </c>
      <c r="E4143" t="s">
        <v>19</v>
      </c>
      <c r="F4143" t="s">
        <v>10</v>
      </c>
    </row>
    <row r="4144" spans="1:6" x14ac:dyDescent="0.3">
      <c r="A4144" t="s">
        <v>4167</v>
      </c>
      <c r="B4144" s="1">
        <v>46105.770833333336</v>
      </c>
      <c r="C4144" t="s">
        <v>7</v>
      </c>
      <c r="D4144" t="s">
        <v>8</v>
      </c>
      <c r="E4144" t="s">
        <v>19</v>
      </c>
      <c r="F4144" t="s">
        <v>33</v>
      </c>
    </row>
    <row r="4145" spans="1:6" x14ac:dyDescent="0.3">
      <c r="A4145" t="s">
        <v>4168</v>
      </c>
      <c r="B4145" s="1">
        <v>46076.114583333336</v>
      </c>
      <c r="C4145" t="s">
        <v>26</v>
      </c>
      <c r="D4145" t="s">
        <v>15</v>
      </c>
      <c r="E4145" t="s">
        <v>9</v>
      </c>
      <c r="F4145" t="s">
        <v>13</v>
      </c>
    </row>
    <row r="4146" spans="1:6" x14ac:dyDescent="0.3">
      <c r="A4146" t="s">
        <v>4169</v>
      </c>
      <c r="B4146" s="1">
        <v>46060.666666666664</v>
      </c>
      <c r="C4146" t="s">
        <v>12</v>
      </c>
      <c r="D4146" t="s">
        <v>18</v>
      </c>
      <c r="E4146" t="s">
        <v>19</v>
      </c>
      <c r="F4146" t="s">
        <v>10</v>
      </c>
    </row>
    <row r="4147" spans="1:6" x14ac:dyDescent="0.3">
      <c r="A4147" t="s">
        <v>4170</v>
      </c>
      <c r="B4147" s="1">
        <v>46091.419444444444</v>
      </c>
      <c r="C4147" t="s">
        <v>47</v>
      </c>
      <c r="D4147" t="s">
        <v>15</v>
      </c>
      <c r="E4147" t="s">
        <v>19</v>
      </c>
      <c r="F4147" t="s">
        <v>20</v>
      </c>
    </row>
    <row r="4148" spans="1:6" x14ac:dyDescent="0.3">
      <c r="A4148" t="s">
        <v>4171</v>
      </c>
      <c r="B4148" s="1">
        <v>46030.395138888889</v>
      </c>
      <c r="C4148" t="s">
        <v>7</v>
      </c>
      <c r="D4148" t="s">
        <v>18</v>
      </c>
      <c r="E4148" t="s">
        <v>19</v>
      </c>
      <c r="F4148" t="s">
        <v>20</v>
      </c>
    </row>
    <row r="4149" spans="1:6" x14ac:dyDescent="0.3">
      <c r="A4149" t="s">
        <v>4172</v>
      </c>
      <c r="B4149" s="1">
        <v>46103.563888888886</v>
      </c>
      <c r="C4149" t="s">
        <v>7</v>
      </c>
      <c r="D4149" t="s">
        <v>18</v>
      </c>
      <c r="E4149" t="s">
        <v>31</v>
      </c>
      <c r="F4149" t="s">
        <v>20</v>
      </c>
    </row>
    <row r="4150" spans="1:6" x14ac:dyDescent="0.3">
      <c r="A4150" t="s">
        <v>4173</v>
      </c>
      <c r="B4150" s="1">
        <v>46101.574999999997</v>
      </c>
      <c r="C4150" t="s">
        <v>40</v>
      </c>
      <c r="D4150" t="s">
        <v>22</v>
      </c>
      <c r="E4150" t="s">
        <v>16</v>
      </c>
      <c r="F4150" t="s">
        <v>20</v>
      </c>
    </row>
    <row r="4151" spans="1:6" x14ac:dyDescent="0.3">
      <c r="A4151" t="s">
        <v>4174</v>
      </c>
      <c r="B4151" s="1">
        <v>46038.165972222225</v>
      </c>
      <c r="C4151" t="s">
        <v>7</v>
      </c>
      <c r="D4151" t="s">
        <v>18</v>
      </c>
      <c r="E4151" t="s">
        <v>19</v>
      </c>
      <c r="F4151" t="s">
        <v>20</v>
      </c>
    </row>
    <row r="4152" spans="1:6" x14ac:dyDescent="0.3">
      <c r="A4152" t="s">
        <v>4175</v>
      </c>
      <c r="B4152" s="1">
        <v>46078.420138888891</v>
      </c>
      <c r="C4152" t="s">
        <v>7</v>
      </c>
      <c r="D4152" t="s">
        <v>18</v>
      </c>
      <c r="E4152" t="s">
        <v>19</v>
      </c>
      <c r="F4152" t="s">
        <v>10</v>
      </c>
    </row>
    <row r="4153" spans="1:6" x14ac:dyDescent="0.3">
      <c r="A4153" t="s">
        <v>4176</v>
      </c>
      <c r="B4153" s="1">
        <v>46105.064583333333</v>
      </c>
      <c r="C4153" t="s">
        <v>7</v>
      </c>
      <c r="D4153" t="s">
        <v>15</v>
      </c>
      <c r="E4153" t="s">
        <v>19</v>
      </c>
      <c r="F4153" t="s">
        <v>10</v>
      </c>
    </row>
    <row r="4154" spans="1:6" x14ac:dyDescent="0.3">
      <c r="A4154" t="s">
        <v>4177</v>
      </c>
      <c r="B4154" s="1">
        <v>46034.043055555558</v>
      </c>
      <c r="C4154" t="s">
        <v>7</v>
      </c>
      <c r="D4154" t="s">
        <v>8</v>
      </c>
      <c r="E4154" t="s">
        <v>19</v>
      </c>
      <c r="F4154" t="s">
        <v>13</v>
      </c>
    </row>
    <row r="4155" spans="1:6" x14ac:dyDescent="0.3">
      <c r="A4155" t="s">
        <v>4178</v>
      </c>
      <c r="B4155" s="1">
        <v>46102.252083333333</v>
      </c>
      <c r="C4155" t="s">
        <v>26</v>
      </c>
      <c r="D4155" t="s">
        <v>8</v>
      </c>
      <c r="E4155" t="s">
        <v>9</v>
      </c>
      <c r="F4155" t="s">
        <v>10</v>
      </c>
    </row>
    <row r="4156" spans="1:6" x14ac:dyDescent="0.3">
      <c r="A4156" t="s">
        <v>4179</v>
      </c>
      <c r="B4156" s="1">
        <v>46083.977777777778</v>
      </c>
      <c r="C4156" t="s">
        <v>47</v>
      </c>
      <c r="D4156" t="s">
        <v>22</v>
      </c>
      <c r="E4156" t="s">
        <v>19</v>
      </c>
      <c r="F4156" t="s">
        <v>10</v>
      </c>
    </row>
    <row r="4157" spans="1:6" x14ac:dyDescent="0.3">
      <c r="A4157" t="s">
        <v>4180</v>
      </c>
      <c r="B4157" s="1">
        <v>46068.990972222222</v>
      </c>
      <c r="C4157" t="s">
        <v>7</v>
      </c>
      <c r="D4157" t="s">
        <v>22</v>
      </c>
      <c r="E4157" t="s">
        <v>19</v>
      </c>
      <c r="F4157" t="s">
        <v>33</v>
      </c>
    </row>
    <row r="4158" spans="1:6" x14ac:dyDescent="0.3">
      <c r="A4158" t="s">
        <v>4181</v>
      </c>
      <c r="B4158" s="1">
        <v>46092.759722222225</v>
      </c>
      <c r="C4158" t="s">
        <v>7</v>
      </c>
      <c r="D4158" t="s">
        <v>18</v>
      </c>
      <c r="E4158" t="s">
        <v>19</v>
      </c>
      <c r="F4158" t="s">
        <v>20</v>
      </c>
    </row>
    <row r="4159" spans="1:6" x14ac:dyDescent="0.3">
      <c r="A4159" t="s">
        <v>4182</v>
      </c>
      <c r="B4159" s="1">
        <v>46104.061805555553</v>
      </c>
      <c r="C4159" t="s">
        <v>26</v>
      </c>
      <c r="D4159" t="s">
        <v>22</v>
      </c>
      <c r="E4159" t="s">
        <v>9</v>
      </c>
      <c r="F4159" t="s">
        <v>20</v>
      </c>
    </row>
    <row r="4160" spans="1:6" x14ac:dyDescent="0.3">
      <c r="A4160" t="s">
        <v>4183</v>
      </c>
      <c r="B4160" s="1">
        <v>46039.084027777775</v>
      </c>
      <c r="C4160" t="s">
        <v>7</v>
      </c>
      <c r="D4160" t="s">
        <v>15</v>
      </c>
      <c r="E4160" t="s">
        <v>19</v>
      </c>
      <c r="F4160" t="s">
        <v>10</v>
      </c>
    </row>
    <row r="4161" spans="1:6" x14ac:dyDescent="0.3">
      <c r="A4161" t="s">
        <v>4184</v>
      </c>
      <c r="B4161" s="1">
        <v>46052.473611111112</v>
      </c>
      <c r="C4161" t="s">
        <v>7</v>
      </c>
      <c r="D4161" t="s">
        <v>8</v>
      </c>
      <c r="E4161" t="s">
        <v>19</v>
      </c>
      <c r="F4161" t="s">
        <v>13</v>
      </c>
    </row>
    <row r="4162" spans="1:6" x14ac:dyDescent="0.3">
      <c r="A4162" t="s">
        <v>4185</v>
      </c>
      <c r="B4162" s="1">
        <v>46107.951388888891</v>
      </c>
      <c r="C4162" t="s">
        <v>7</v>
      </c>
      <c r="D4162" t="s">
        <v>8</v>
      </c>
      <c r="E4162" t="s">
        <v>19</v>
      </c>
      <c r="F4162" t="s">
        <v>10</v>
      </c>
    </row>
    <row r="4163" spans="1:6" x14ac:dyDescent="0.3">
      <c r="A4163" t="s">
        <v>4186</v>
      </c>
      <c r="B4163" s="1">
        <v>46036.67083333333</v>
      </c>
      <c r="C4163" t="s">
        <v>7</v>
      </c>
      <c r="D4163" t="s">
        <v>18</v>
      </c>
      <c r="E4163" t="s">
        <v>19</v>
      </c>
      <c r="F4163" t="s">
        <v>10</v>
      </c>
    </row>
    <row r="4164" spans="1:6" x14ac:dyDescent="0.3">
      <c r="A4164" t="s">
        <v>4187</v>
      </c>
      <c r="B4164" s="1">
        <v>46040.866666666669</v>
      </c>
      <c r="C4164" t="s">
        <v>35</v>
      </c>
      <c r="D4164" t="s">
        <v>18</v>
      </c>
      <c r="E4164" t="s">
        <v>19</v>
      </c>
      <c r="F4164" t="s">
        <v>10</v>
      </c>
    </row>
    <row r="4165" spans="1:6" x14ac:dyDescent="0.3">
      <c r="A4165" t="s">
        <v>4188</v>
      </c>
      <c r="B4165" s="1">
        <v>46071.01458333333</v>
      </c>
      <c r="C4165" t="s">
        <v>40</v>
      </c>
      <c r="D4165" t="s">
        <v>8</v>
      </c>
      <c r="E4165" t="s">
        <v>16</v>
      </c>
      <c r="F4165" t="s">
        <v>13</v>
      </c>
    </row>
    <row r="4166" spans="1:6" x14ac:dyDescent="0.3">
      <c r="A4166" t="s">
        <v>4189</v>
      </c>
      <c r="B4166" s="1">
        <v>46113.763194444444</v>
      </c>
      <c r="C4166" t="s">
        <v>7</v>
      </c>
      <c r="D4166" t="s">
        <v>18</v>
      </c>
      <c r="E4166" t="s">
        <v>19</v>
      </c>
      <c r="F4166" t="s">
        <v>10</v>
      </c>
    </row>
    <row r="4167" spans="1:6" x14ac:dyDescent="0.3">
      <c r="A4167" t="s">
        <v>4190</v>
      </c>
      <c r="B4167" s="1">
        <v>46099.878472222219</v>
      </c>
      <c r="C4167" t="s">
        <v>12</v>
      </c>
      <c r="D4167" t="s">
        <v>22</v>
      </c>
      <c r="E4167" t="s">
        <v>9</v>
      </c>
      <c r="F4167" t="s">
        <v>13</v>
      </c>
    </row>
    <row r="4168" spans="1:6" x14ac:dyDescent="0.3">
      <c r="A4168" t="s">
        <v>4191</v>
      </c>
      <c r="B4168" s="1">
        <v>46072.19027777778</v>
      </c>
      <c r="C4168" t="s">
        <v>7</v>
      </c>
      <c r="D4168" t="s">
        <v>15</v>
      </c>
      <c r="E4168" t="s">
        <v>19</v>
      </c>
      <c r="F4168" t="s">
        <v>33</v>
      </c>
    </row>
    <row r="4169" spans="1:6" x14ac:dyDescent="0.3">
      <c r="A4169" t="s">
        <v>4192</v>
      </c>
      <c r="B4169" s="1">
        <v>46045.602083333331</v>
      </c>
      <c r="C4169" t="s">
        <v>26</v>
      </c>
      <c r="D4169" t="s">
        <v>8</v>
      </c>
      <c r="E4169" t="s">
        <v>16</v>
      </c>
      <c r="F4169" t="s">
        <v>10</v>
      </c>
    </row>
    <row r="4170" spans="1:6" x14ac:dyDescent="0.3">
      <c r="A4170" t="s">
        <v>4193</v>
      </c>
      <c r="B4170" s="1">
        <v>46078.09652777778</v>
      </c>
      <c r="C4170" t="s">
        <v>7</v>
      </c>
      <c r="D4170" t="s">
        <v>15</v>
      </c>
      <c r="E4170" t="s">
        <v>19</v>
      </c>
      <c r="F4170" t="s">
        <v>10</v>
      </c>
    </row>
    <row r="4171" spans="1:6" x14ac:dyDescent="0.3">
      <c r="A4171" t="s">
        <v>4194</v>
      </c>
      <c r="B4171" s="1">
        <v>46039.070833333331</v>
      </c>
      <c r="C4171" t="s">
        <v>47</v>
      </c>
      <c r="D4171" t="s">
        <v>22</v>
      </c>
      <c r="E4171" t="s">
        <v>16</v>
      </c>
      <c r="F4171" t="s">
        <v>20</v>
      </c>
    </row>
    <row r="4172" spans="1:6" x14ac:dyDescent="0.3">
      <c r="A4172" t="s">
        <v>4195</v>
      </c>
      <c r="B4172" s="1">
        <v>46096.632638888892</v>
      </c>
      <c r="C4172" t="s">
        <v>7</v>
      </c>
      <c r="D4172" t="s">
        <v>15</v>
      </c>
      <c r="E4172" t="s">
        <v>19</v>
      </c>
      <c r="F4172" t="s">
        <v>10</v>
      </c>
    </row>
    <row r="4173" spans="1:6" x14ac:dyDescent="0.3">
      <c r="A4173" t="s">
        <v>4196</v>
      </c>
      <c r="B4173" s="1">
        <v>46108.978472222225</v>
      </c>
      <c r="C4173" t="s">
        <v>7</v>
      </c>
      <c r="D4173" t="s">
        <v>8</v>
      </c>
      <c r="E4173" t="s">
        <v>19</v>
      </c>
      <c r="F4173" t="s">
        <v>20</v>
      </c>
    </row>
    <row r="4174" spans="1:6" x14ac:dyDescent="0.3">
      <c r="A4174" t="s">
        <v>4197</v>
      </c>
      <c r="B4174" s="1">
        <v>46026.395833333336</v>
      </c>
      <c r="C4174" t="s">
        <v>7</v>
      </c>
      <c r="D4174" t="s">
        <v>22</v>
      </c>
      <c r="E4174" t="s">
        <v>19</v>
      </c>
      <c r="F4174" t="s">
        <v>10</v>
      </c>
    </row>
    <row r="4175" spans="1:6" x14ac:dyDescent="0.3">
      <c r="A4175" t="s">
        <v>4198</v>
      </c>
      <c r="B4175" s="1">
        <v>46047.881944444445</v>
      </c>
      <c r="C4175" t="s">
        <v>7</v>
      </c>
      <c r="D4175" t="s">
        <v>8</v>
      </c>
      <c r="E4175" t="s">
        <v>19</v>
      </c>
      <c r="F4175" t="s">
        <v>13</v>
      </c>
    </row>
    <row r="4176" spans="1:6" x14ac:dyDescent="0.3">
      <c r="A4176" t="s">
        <v>4199</v>
      </c>
      <c r="B4176" s="1">
        <v>46033.173611111109</v>
      </c>
      <c r="C4176" t="s">
        <v>7</v>
      </c>
      <c r="D4176" t="s">
        <v>15</v>
      </c>
      <c r="E4176" t="s">
        <v>19</v>
      </c>
      <c r="F4176" t="s">
        <v>20</v>
      </c>
    </row>
    <row r="4177" spans="1:6" x14ac:dyDescent="0.3">
      <c r="A4177" t="s">
        <v>4200</v>
      </c>
      <c r="B4177" s="1">
        <v>46097.96875</v>
      </c>
      <c r="C4177" t="s">
        <v>7</v>
      </c>
      <c r="D4177" t="s">
        <v>15</v>
      </c>
      <c r="E4177" t="s">
        <v>31</v>
      </c>
      <c r="F4177" t="s">
        <v>10</v>
      </c>
    </row>
    <row r="4178" spans="1:6" x14ac:dyDescent="0.3">
      <c r="A4178" t="s">
        <v>4201</v>
      </c>
      <c r="B4178" s="1">
        <v>46069.04791666667</v>
      </c>
      <c r="C4178" t="s">
        <v>35</v>
      </c>
      <c r="D4178" t="s">
        <v>22</v>
      </c>
      <c r="E4178" t="s">
        <v>9</v>
      </c>
      <c r="F4178" t="s">
        <v>20</v>
      </c>
    </row>
    <row r="4179" spans="1:6" x14ac:dyDescent="0.3">
      <c r="A4179" t="s">
        <v>4202</v>
      </c>
      <c r="B4179" s="1">
        <v>46099.379861111112</v>
      </c>
      <c r="C4179" t="s">
        <v>47</v>
      </c>
      <c r="D4179" t="s">
        <v>8</v>
      </c>
      <c r="E4179" t="s">
        <v>9</v>
      </c>
      <c r="F4179" t="s">
        <v>10</v>
      </c>
    </row>
    <row r="4180" spans="1:6" x14ac:dyDescent="0.3">
      <c r="A4180" t="s">
        <v>4203</v>
      </c>
      <c r="B4180" s="1">
        <v>46110.771527777775</v>
      </c>
      <c r="C4180" t="s">
        <v>26</v>
      </c>
      <c r="D4180" t="s">
        <v>22</v>
      </c>
      <c r="E4180" t="s">
        <v>9</v>
      </c>
      <c r="F4180" t="s">
        <v>20</v>
      </c>
    </row>
    <row r="4181" spans="1:6" x14ac:dyDescent="0.3">
      <c r="A4181" t="s">
        <v>4204</v>
      </c>
      <c r="B4181" s="1">
        <v>46040.586805555555</v>
      </c>
      <c r="C4181" t="s">
        <v>7</v>
      </c>
      <c r="D4181" t="s">
        <v>15</v>
      </c>
      <c r="E4181" t="s">
        <v>19</v>
      </c>
      <c r="F4181" t="s">
        <v>10</v>
      </c>
    </row>
    <row r="4182" spans="1:6" x14ac:dyDescent="0.3">
      <c r="A4182" t="s">
        <v>4205</v>
      </c>
      <c r="B4182" s="1">
        <v>46103.078472222223</v>
      </c>
      <c r="C4182" t="s">
        <v>7</v>
      </c>
      <c r="D4182" t="s">
        <v>8</v>
      </c>
      <c r="E4182" t="s">
        <v>19</v>
      </c>
      <c r="F4182" t="s">
        <v>20</v>
      </c>
    </row>
    <row r="4183" spans="1:6" x14ac:dyDescent="0.3">
      <c r="A4183" t="s">
        <v>4206</v>
      </c>
      <c r="B4183" s="1">
        <v>46039.129861111112</v>
      </c>
      <c r="C4183" t="s">
        <v>7</v>
      </c>
      <c r="D4183" t="s">
        <v>15</v>
      </c>
      <c r="E4183" t="s">
        <v>19</v>
      </c>
      <c r="F4183" t="s">
        <v>10</v>
      </c>
    </row>
    <row r="4184" spans="1:6" x14ac:dyDescent="0.3">
      <c r="A4184" t="s">
        <v>4207</v>
      </c>
      <c r="B4184" s="1">
        <v>46033.030555555553</v>
      </c>
      <c r="C4184" t="s">
        <v>12</v>
      </c>
      <c r="D4184" t="s">
        <v>22</v>
      </c>
      <c r="E4184" t="s">
        <v>31</v>
      </c>
      <c r="F4184" t="s">
        <v>33</v>
      </c>
    </row>
    <row r="4185" spans="1:6" x14ac:dyDescent="0.3">
      <c r="A4185" t="s">
        <v>4208</v>
      </c>
      <c r="B4185" s="1">
        <v>46053.088888888888</v>
      </c>
      <c r="C4185" t="s">
        <v>26</v>
      </c>
      <c r="D4185" t="s">
        <v>18</v>
      </c>
      <c r="E4185" t="s">
        <v>9</v>
      </c>
      <c r="F4185" t="s">
        <v>13</v>
      </c>
    </row>
    <row r="4186" spans="1:6" x14ac:dyDescent="0.3">
      <c r="A4186" t="s">
        <v>4209</v>
      </c>
      <c r="B4186" s="1">
        <v>46041.409722222219</v>
      </c>
      <c r="C4186" t="s">
        <v>7</v>
      </c>
      <c r="D4186" t="s">
        <v>8</v>
      </c>
      <c r="E4186" t="s">
        <v>31</v>
      </c>
      <c r="F4186" t="s">
        <v>20</v>
      </c>
    </row>
    <row r="4187" spans="1:6" x14ac:dyDescent="0.3">
      <c r="A4187" t="s">
        <v>4210</v>
      </c>
      <c r="B4187" s="1">
        <v>46048.913194444445</v>
      </c>
      <c r="C4187" t="s">
        <v>7</v>
      </c>
      <c r="D4187" t="s">
        <v>18</v>
      </c>
      <c r="E4187" t="s">
        <v>19</v>
      </c>
      <c r="F4187" t="s">
        <v>10</v>
      </c>
    </row>
    <row r="4188" spans="1:6" x14ac:dyDescent="0.3">
      <c r="A4188" t="s">
        <v>4211</v>
      </c>
      <c r="B4188" s="1">
        <v>46091.512499999997</v>
      </c>
      <c r="C4188" t="s">
        <v>7</v>
      </c>
      <c r="D4188" t="s">
        <v>18</v>
      </c>
      <c r="E4188" t="s">
        <v>19</v>
      </c>
      <c r="F4188" t="s">
        <v>13</v>
      </c>
    </row>
    <row r="4189" spans="1:6" x14ac:dyDescent="0.3">
      <c r="A4189" t="s">
        <v>4212</v>
      </c>
      <c r="B4189" s="1">
        <v>46079.39166666667</v>
      </c>
      <c r="C4189" t="s">
        <v>26</v>
      </c>
      <c r="D4189" t="s">
        <v>18</v>
      </c>
      <c r="E4189" t="s">
        <v>31</v>
      </c>
      <c r="F4189" t="s">
        <v>20</v>
      </c>
    </row>
    <row r="4190" spans="1:6" x14ac:dyDescent="0.3">
      <c r="A4190" t="s">
        <v>4213</v>
      </c>
      <c r="B4190" s="1">
        <v>46050.464583333334</v>
      </c>
      <c r="C4190" t="s">
        <v>7</v>
      </c>
      <c r="D4190" t="s">
        <v>8</v>
      </c>
      <c r="E4190" t="s">
        <v>31</v>
      </c>
      <c r="F4190" t="s">
        <v>10</v>
      </c>
    </row>
    <row r="4191" spans="1:6" x14ac:dyDescent="0.3">
      <c r="A4191" t="s">
        <v>4214</v>
      </c>
      <c r="B4191" s="1">
        <v>46042.209722222222</v>
      </c>
      <c r="C4191" t="s">
        <v>35</v>
      </c>
      <c r="D4191" t="s">
        <v>8</v>
      </c>
      <c r="E4191" t="s">
        <v>9</v>
      </c>
      <c r="F4191" t="s">
        <v>13</v>
      </c>
    </row>
    <row r="4192" spans="1:6" x14ac:dyDescent="0.3">
      <c r="A4192" t="s">
        <v>4215</v>
      </c>
      <c r="B4192" s="1">
        <v>46079.336111111108</v>
      </c>
      <c r="C4192" t="s">
        <v>7</v>
      </c>
      <c r="D4192" t="s">
        <v>15</v>
      </c>
      <c r="E4192" t="s">
        <v>19</v>
      </c>
      <c r="F4192" t="s">
        <v>10</v>
      </c>
    </row>
    <row r="4193" spans="1:6" x14ac:dyDescent="0.3">
      <c r="A4193" t="s">
        <v>4216</v>
      </c>
      <c r="B4193" s="1">
        <v>46050.150694444441</v>
      </c>
      <c r="C4193" t="s">
        <v>40</v>
      </c>
      <c r="D4193" t="s">
        <v>8</v>
      </c>
      <c r="E4193" t="s">
        <v>16</v>
      </c>
      <c r="F4193" t="s">
        <v>20</v>
      </c>
    </row>
    <row r="4194" spans="1:6" x14ac:dyDescent="0.3">
      <c r="A4194" t="s">
        <v>4217</v>
      </c>
      <c r="B4194" s="1">
        <v>46057.874305555553</v>
      </c>
      <c r="C4194" t="s">
        <v>47</v>
      </c>
      <c r="D4194" t="s">
        <v>15</v>
      </c>
      <c r="E4194" t="s">
        <v>31</v>
      </c>
      <c r="F4194" t="s">
        <v>20</v>
      </c>
    </row>
    <row r="4195" spans="1:6" x14ac:dyDescent="0.3">
      <c r="A4195" t="s">
        <v>4218</v>
      </c>
      <c r="B4195" s="1">
        <v>46088.052777777775</v>
      </c>
      <c r="C4195" t="s">
        <v>7</v>
      </c>
      <c r="D4195" t="s">
        <v>8</v>
      </c>
      <c r="E4195" t="s">
        <v>19</v>
      </c>
      <c r="F4195" t="s">
        <v>20</v>
      </c>
    </row>
    <row r="4196" spans="1:6" x14ac:dyDescent="0.3">
      <c r="A4196" t="s">
        <v>4219</v>
      </c>
      <c r="B4196" s="1">
        <v>46063</v>
      </c>
      <c r="C4196" t="s">
        <v>40</v>
      </c>
      <c r="D4196" t="s">
        <v>22</v>
      </c>
      <c r="E4196" t="s">
        <v>16</v>
      </c>
      <c r="F4196" t="s">
        <v>20</v>
      </c>
    </row>
    <row r="4197" spans="1:6" x14ac:dyDescent="0.3">
      <c r="A4197" t="s">
        <v>4220</v>
      </c>
      <c r="B4197" s="1">
        <v>46073.793055555558</v>
      </c>
      <c r="C4197" t="s">
        <v>40</v>
      </c>
      <c r="D4197" t="s">
        <v>22</v>
      </c>
      <c r="E4197" t="s">
        <v>16</v>
      </c>
      <c r="F4197" t="s">
        <v>10</v>
      </c>
    </row>
    <row r="4198" spans="1:6" x14ac:dyDescent="0.3">
      <c r="A4198" t="s">
        <v>4221</v>
      </c>
      <c r="B4198" s="1">
        <v>46047.765277777777</v>
      </c>
      <c r="C4198" t="s">
        <v>7</v>
      </c>
      <c r="D4198" t="s">
        <v>8</v>
      </c>
      <c r="E4198" t="s">
        <v>19</v>
      </c>
      <c r="F4198" t="s">
        <v>20</v>
      </c>
    </row>
    <row r="4199" spans="1:6" x14ac:dyDescent="0.3">
      <c r="A4199" t="s">
        <v>4222</v>
      </c>
      <c r="B4199" s="1">
        <v>46088.871527777781</v>
      </c>
      <c r="C4199" t="s">
        <v>7</v>
      </c>
      <c r="D4199" t="s">
        <v>18</v>
      </c>
      <c r="E4199" t="s">
        <v>19</v>
      </c>
      <c r="F4199" t="s">
        <v>20</v>
      </c>
    </row>
    <row r="4200" spans="1:6" x14ac:dyDescent="0.3">
      <c r="A4200" t="s">
        <v>4223</v>
      </c>
      <c r="B4200" s="1">
        <v>46024.45416666667</v>
      </c>
      <c r="C4200" t="s">
        <v>7</v>
      </c>
      <c r="D4200" t="s">
        <v>8</v>
      </c>
      <c r="E4200" t="s">
        <v>19</v>
      </c>
      <c r="F4200" t="s">
        <v>10</v>
      </c>
    </row>
    <row r="4201" spans="1:6" x14ac:dyDescent="0.3">
      <c r="A4201" t="s">
        <v>4224</v>
      </c>
      <c r="B4201" s="1">
        <v>46083.200694444444</v>
      </c>
      <c r="C4201" t="s">
        <v>7</v>
      </c>
      <c r="D4201" t="s">
        <v>22</v>
      </c>
      <c r="E4201" t="s">
        <v>31</v>
      </c>
      <c r="F4201" t="s">
        <v>20</v>
      </c>
    </row>
    <row r="4202" spans="1:6" x14ac:dyDescent="0.3">
      <c r="A4202" t="s">
        <v>4225</v>
      </c>
      <c r="B4202" s="1">
        <v>46028.013194444444</v>
      </c>
      <c r="C4202" t="s">
        <v>7</v>
      </c>
      <c r="D4202" t="s">
        <v>18</v>
      </c>
      <c r="E4202" t="s">
        <v>19</v>
      </c>
      <c r="F4202" t="s">
        <v>10</v>
      </c>
    </row>
    <row r="4203" spans="1:6" x14ac:dyDescent="0.3">
      <c r="A4203" t="s">
        <v>4226</v>
      </c>
      <c r="B4203" s="1">
        <v>46074.060416666667</v>
      </c>
      <c r="C4203" t="s">
        <v>7</v>
      </c>
      <c r="D4203" t="s">
        <v>15</v>
      </c>
      <c r="E4203" t="s">
        <v>19</v>
      </c>
      <c r="F4203" t="s">
        <v>13</v>
      </c>
    </row>
    <row r="4204" spans="1:6" x14ac:dyDescent="0.3">
      <c r="A4204" t="s">
        <v>4227</v>
      </c>
      <c r="B4204" s="1">
        <v>46041.033333333333</v>
      </c>
      <c r="C4204" t="s">
        <v>35</v>
      </c>
      <c r="D4204" t="s">
        <v>18</v>
      </c>
      <c r="E4204" t="s">
        <v>19</v>
      </c>
      <c r="F4204" t="s">
        <v>10</v>
      </c>
    </row>
    <row r="4205" spans="1:6" x14ac:dyDescent="0.3">
      <c r="A4205" t="s">
        <v>4228</v>
      </c>
      <c r="B4205" s="1">
        <v>46025.254861111112</v>
      </c>
      <c r="C4205" t="s">
        <v>7</v>
      </c>
      <c r="D4205" t="s">
        <v>18</v>
      </c>
      <c r="E4205" t="s">
        <v>19</v>
      </c>
      <c r="F4205" t="s">
        <v>13</v>
      </c>
    </row>
    <row r="4206" spans="1:6" x14ac:dyDescent="0.3">
      <c r="A4206" t="s">
        <v>4229</v>
      </c>
      <c r="B4206" s="1">
        <v>46062.469444444447</v>
      </c>
      <c r="C4206" t="s">
        <v>40</v>
      </c>
      <c r="D4206" t="s">
        <v>15</v>
      </c>
      <c r="E4206" t="s">
        <v>16</v>
      </c>
      <c r="F4206" t="s">
        <v>20</v>
      </c>
    </row>
    <row r="4207" spans="1:6" x14ac:dyDescent="0.3">
      <c r="A4207" t="s">
        <v>4230</v>
      </c>
      <c r="B4207" s="1">
        <v>46095.552083333336</v>
      </c>
      <c r="C4207" t="s">
        <v>7</v>
      </c>
      <c r="D4207" t="s">
        <v>22</v>
      </c>
      <c r="E4207" t="s">
        <v>31</v>
      </c>
      <c r="F4207" t="s">
        <v>33</v>
      </c>
    </row>
    <row r="4208" spans="1:6" x14ac:dyDescent="0.3">
      <c r="A4208" t="s">
        <v>4231</v>
      </c>
      <c r="B4208" s="1">
        <v>46075.343055555553</v>
      </c>
      <c r="C4208" t="s">
        <v>35</v>
      </c>
      <c r="D4208" t="s">
        <v>18</v>
      </c>
      <c r="E4208" t="s">
        <v>9</v>
      </c>
      <c r="F4208" t="s">
        <v>13</v>
      </c>
    </row>
    <row r="4209" spans="1:6" x14ac:dyDescent="0.3">
      <c r="A4209" t="s">
        <v>4232</v>
      </c>
      <c r="B4209" s="1">
        <v>46039.831944444442</v>
      </c>
      <c r="C4209" t="s">
        <v>26</v>
      </c>
      <c r="D4209" t="s">
        <v>8</v>
      </c>
      <c r="E4209" t="s">
        <v>9</v>
      </c>
      <c r="F4209" t="s">
        <v>33</v>
      </c>
    </row>
    <row r="4210" spans="1:6" x14ac:dyDescent="0.3">
      <c r="A4210" t="s">
        <v>4233</v>
      </c>
      <c r="B4210" s="1">
        <v>46050.342361111114</v>
      </c>
      <c r="C4210" t="s">
        <v>7</v>
      </c>
      <c r="D4210" t="s">
        <v>8</v>
      </c>
      <c r="E4210" t="s">
        <v>19</v>
      </c>
      <c r="F4210" t="s">
        <v>10</v>
      </c>
    </row>
    <row r="4211" spans="1:6" x14ac:dyDescent="0.3">
      <c r="A4211" t="s">
        <v>4234</v>
      </c>
      <c r="B4211" s="1">
        <v>46096.738888888889</v>
      </c>
      <c r="C4211" t="s">
        <v>7</v>
      </c>
      <c r="D4211" t="s">
        <v>8</v>
      </c>
      <c r="E4211" t="s">
        <v>9</v>
      </c>
      <c r="F4211" t="s">
        <v>20</v>
      </c>
    </row>
    <row r="4212" spans="1:6" x14ac:dyDescent="0.3">
      <c r="A4212" t="s">
        <v>4235</v>
      </c>
      <c r="B4212" s="1">
        <v>46037.642361111109</v>
      </c>
      <c r="C4212" t="s">
        <v>7</v>
      </c>
      <c r="D4212" t="s">
        <v>8</v>
      </c>
      <c r="E4212" t="s">
        <v>31</v>
      </c>
      <c r="F4212" t="s">
        <v>20</v>
      </c>
    </row>
    <row r="4213" spans="1:6" x14ac:dyDescent="0.3">
      <c r="A4213" t="s">
        <v>4236</v>
      </c>
      <c r="B4213" s="1">
        <v>46080.804166666669</v>
      </c>
      <c r="C4213" t="s">
        <v>47</v>
      </c>
      <c r="D4213" t="s">
        <v>8</v>
      </c>
      <c r="E4213" t="s">
        <v>9</v>
      </c>
      <c r="F4213" t="s">
        <v>13</v>
      </c>
    </row>
    <row r="4214" spans="1:6" x14ac:dyDescent="0.3">
      <c r="A4214" t="s">
        <v>4237</v>
      </c>
      <c r="B4214" s="1">
        <v>46070.923611111109</v>
      </c>
      <c r="C4214" t="s">
        <v>7</v>
      </c>
      <c r="D4214" t="s">
        <v>8</v>
      </c>
      <c r="E4214" t="s">
        <v>19</v>
      </c>
      <c r="F4214" t="s">
        <v>20</v>
      </c>
    </row>
    <row r="4215" spans="1:6" x14ac:dyDescent="0.3">
      <c r="A4215" t="s">
        <v>4238</v>
      </c>
      <c r="B4215" s="1">
        <v>46071.292361111111</v>
      </c>
      <c r="C4215" t="s">
        <v>7</v>
      </c>
      <c r="D4215" t="s">
        <v>15</v>
      </c>
      <c r="E4215" t="s">
        <v>19</v>
      </c>
      <c r="F4215" t="s">
        <v>20</v>
      </c>
    </row>
    <row r="4216" spans="1:6" x14ac:dyDescent="0.3">
      <c r="A4216" t="s">
        <v>4239</v>
      </c>
      <c r="B4216" s="1">
        <v>46040.84097222222</v>
      </c>
      <c r="C4216" t="s">
        <v>40</v>
      </c>
      <c r="D4216" t="s">
        <v>22</v>
      </c>
      <c r="E4216" t="s">
        <v>16</v>
      </c>
      <c r="F4216" t="s">
        <v>13</v>
      </c>
    </row>
    <row r="4217" spans="1:6" x14ac:dyDescent="0.3">
      <c r="A4217" t="s">
        <v>4240</v>
      </c>
      <c r="B4217" s="1">
        <v>46103.631944444445</v>
      </c>
      <c r="C4217" t="s">
        <v>12</v>
      </c>
      <c r="D4217" t="s">
        <v>22</v>
      </c>
      <c r="E4217" t="s">
        <v>19</v>
      </c>
      <c r="F4217" t="s">
        <v>10</v>
      </c>
    </row>
    <row r="4218" spans="1:6" x14ac:dyDescent="0.3">
      <c r="A4218" t="s">
        <v>4241</v>
      </c>
      <c r="B4218" s="1">
        <v>46108.279166666667</v>
      </c>
      <c r="C4218" t="s">
        <v>40</v>
      </c>
      <c r="D4218" t="s">
        <v>8</v>
      </c>
      <c r="E4218" t="s">
        <v>16</v>
      </c>
      <c r="F4218" t="s">
        <v>20</v>
      </c>
    </row>
    <row r="4219" spans="1:6" x14ac:dyDescent="0.3">
      <c r="A4219" t="s">
        <v>4242</v>
      </c>
      <c r="B4219" s="1">
        <v>46026.986805555556</v>
      </c>
      <c r="C4219" t="s">
        <v>47</v>
      </c>
      <c r="D4219" t="s">
        <v>15</v>
      </c>
      <c r="E4219" t="s">
        <v>16</v>
      </c>
      <c r="F4219" t="s">
        <v>20</v>
      </c>
    </row>
    <row r="4220" spans="1:6" x14ac:dyDescent="0.3">
      <c r="A4220" t="s">
        <v>4243</v>
      </c>
      <c r="B4220" s="1">
        <v>46108.857638888891</v>
      </c>
      <c r="C4220" t="s">
        <v>7</v>
      </c>
      <c r="D4220" t="s">
        <v>18</v>
      </c>
      <c r="E4220" t="s">
        <v>19</v>
      </c>
      <c r="F4220" t="s">
        <v>10</v>
      </c>
    </row>
    <row r="4221" spans="1:6" x14ac:dyDescent="0.3">
      <c r="A4221" t="s">
        <v>4244</v>
      </c>
      <c r="B4221" s="1">
        <v>46109.904166666667</v>
      </c>
      <c r="C4221" t="s">
        <v>7</v>
      </c>
      <c r="D4221" t="s">
        <v>18</v>
      </c>
      <c r="E4221" t="s">
        <v>19</v>
      </c>
      <c r="F4221" t="s">
        <v>20</v>
      </c>
    </row>
    <row r="4222" spans="1:6" x14ac:dyDescent="0.3">
      <c r="A4222" t="s">
        <v>4245</v>
      </c>
      <c r="B4222" s="1">
        <v>46062.503472222219</v>
      </c>
      <c r="C4222" t="s">
        <v>7</v>
      </c>
      <c r="D4222" t="s">
        <v>22</v>
      </c>
      <c r="E4222" t="s">
        <v>19</v>
      </c>
      <c r="F4222" t="s">
        <v>20</v>
      </c>
    </row>
    <row r="4223" spans="1:6" x14ac:dyDescent="0.3">
      <c r="A4223" t="s">
        <v>4246</v>
      </c>
      <c r="B4223" s="1">
        <v>46036.700694444444</v>
      </c>
      <c r="C4223" t="s">
        <v>47</v>
      </c>
      <c r="D4223" t="s">
        <v>8</v>
      </c>
      <c r="E4223" t="s">
        <v>9</v>
      </c>
      <c r="F4223" t="s">
        <v>13</v>
      </c>
    </row>
    <row r="4224" spans="1:6" x14ac:dyDescent="0.3">
      <c r="A4224" t="s">
        <v>4247</v>
      </c>
      <c r="B4224" s="1">
        <v>46113.509722222225</v>
      </c>
      <c r="C4224" t="s">
        <v>26</v>
      </c>
      <c r="D4224" t="s">
        <v>22</v>
      </c>
      <c r="E4224" t="s">
        <v>31</v>
      </c>
      <c r="F4224" t="s">
        <v>20</v>
      </c>
    </row>
    <row r="4225" spans="1:6" x14ac:dyDescent="0.3">
      <c r="A4225" t="s">
        <v>4248</v>
      </c>
      <c r="B4225" s="1">
        <v>46076.082638888889</v>
      </c>
      <c r="C4225" t="s">
        <v>7</v>
      </c>
      <c r="D4225" t="s">
        <v>22</v>
      </c>
      <c r="E4225" t="s">
        <v>19</v>
      </c>
      <c r="F4225" t="s">
        <v>10</v>
      </c>
    </row>
    <row r="4226" spans="1:6" x14ac:dyDescent="0.3">
      <c r="A4226" t="s">
        <v>4249</v>
      </c>
      <c r="B4226" s="1">
        <v>46063.079861111109</v>
      </c>
      <c r="C4226" t="s">
        <v>7</v>
      </c>
      <c r="D4226" t="s">
        <v>18</v>
      </c>
      <c r="E4226" t="s">
        <v>19</v>
      </c>
      <c r="F4226" t="s">
        <v>20</v>
      </c>
    </row>
    <row r="4227" spans="1:6" x14ac:dyDescent="0.3">
      <c r="A4227" t="s">
        <v>4250</v>
      </c>
      <c r="B4227" s="1">
        <v>46109.834722222222</v>
      </c>
      <c r="C4227" t="s">
        <v>47</v>
      </c>
      <c r="D4227" t="s">
        <v>22</v>
      </c>
      <c r="E4227" t="s">
        <v>19</v>
      </c>
      <c r="F4227" t="s">
        <v>10</v>
      </c>
    </row>
    <row r="4228" spans="1:6" x14ac:dyDescent="0.3">
      <c r="A4228" t="s">
        <v>4251</v>
      </c>
      <c r="B4228" s="1">
        <v>46110.820833333331</v>
      </c>
      <c r="C4228" t="s">
        <v>7</v>
      </c>
      <c r="D4228" t="s">
        <v>15</v>
      </c>
      <c r="E4228" t="s">
        <v>19</v>
      </c>
      <c r="F4228" t="s">
        <v>33</v>
      </c>
    </row>
    <row r="4229" spans="1:6" x14ac:dyDescent="0.3">
      <c r="A4229" t="s">
        <v>4252</v>
      </c>
      <c r="B4229" s="1">
        <v>46108.111111111109</v>
      </c>
      <c r="C4229" t="s">
        <v>35</v>
      </c>
      <c r="D4229" t="s">
        <v>22</v>
      </c>
      <c r="E4229" t="s">
        <v>31</v>
      </c>
      <c r="F4229" t="s">
        <v>10</v>
      </c>
    </row>
    <row r="4230" spans="1:6" x14ac:dyDescent="0.3">
      <c r="A4230" t="s">
        <v>4253</v>
      </c>
      <c r="B4230" s="1">
        <v>46105.128472222219</v>
      </c>
      <c r="C4230" t="s">
        <v>7</v>
      </c>
      <c r="D4230" t="s">
        <v>18</v>
      </c>
      <c r="E4230" t="s">
        <v>19</v>
      </c>
      <c r="F4230" t="s">
        <v>20</v>
      </c>
    </row>
    <row r="4231" spans="1:6" x14ac:dyDescent="0.3">
      <c r="A4231" t="s">
        <v>4254</v>
      </c>
      <c r="B4231" s="1">
        <v>46097.213194444441</v>
      </c>
      <c r="C4231" t="s">
        <v>35</v>
      </c>
      <c r="D4231" t="s">
        <v>15</v>
      </c>
      <c r="E4231" t="s">
        <v>9</v>
      </c>
      <c r="F4231" t="s">
        <v>20</v>
      </c>
    </row>
    <row r="4232" spans="1:6" x14ac:dyDescent="0.3">
      <c r="A4232" t="s">
        <v>4255</v>
      </c>
      <c r="B4232" s="1">
        <v>46105.433333333334</v>
      </c>
      <c r="C4232" t="s">
        <v>7</v>
      </c>
      <c r="D4232" t="s">
        <v>8</v>
      </c>
      <c r="E4232" t="s">
        <v>19</v>
      </c>
      <c r="F4232" t="s">
        <v>10</v>
      </c>
    </row>
    <row r="4233" spans="1:6" x14ac:dyDescent="0.3">
      <c r="A4233" t="s">
        <v>4256</v>
      </c>
      <c r="B4233" s="1">
        <v>46033.740277777775</v>
      </c>
      <c r="C4233" t="s">
        <v>7</v>
      </c>
      <c r="D4233" t="s">
        <v>8</v>
      </c>
      <c r="E4233" t="s">
        <v>19</v>
      </c>
      <c r="F4233" t="s">
        <v>20</v>
      </c>
    </row>
    <row r="4234" spans="1:6" x14ac:dyDescent="0.3">
      <c r="A4234" t="s">
        <v>4257</v>
      </c>
      <c r="B4234" s="1">
        <v>46040.699305555558</v>
      </c>
      <c r="C4234" t="s">
        <v>26</v>
      </c>
      <c r="D4234" t="s">
        <v>15</v>
      </c>
      <c r="E4234" t="s">
        <v>31</v>
      </c>
      <c r="F4234" t="s">
        <v>20</v>
      </c>
    </row>
    <row r="4235" spans="1:6" x14ac:dyDescent="0.3">
      <c r="A4235" t="s">
        <v>4258</v>
      </c>
      <c r="B4235" s="1">
        <v>46092.3</v>
      </c>
      <c r="C4235" t="s">
        <v>47</v>
      </c>
      <c r="D4235" t="s">
        <v>8</v>
      </c>
      <c r="E4235" t="s">
        <v>16</v>
      </c>
      <c r="F4235" t="s">
        <v>20</v>
      </c>
    </row>
    <row r="4236" spans="1:6" x14ac:dyDescent="0.3">
      <c r="A4236" t="s">
        <v>4259</v>
      </c>
      <c r="B4236" s="1">
        <v>46030.324999999997</v>
      </c>
      <c r="C4236" t="s">
        <v>12</v>
      </c>
      <c r="D4236" t="s">
        <v>15</v>
      </c>
      <c r="E4236" t="s">
        <v>19</v>
      </c>
      <c r="F4236" t="s">
        <v>10</v>
      </c>
    </row>
    <row r="4237" spans="1:6" x14ac:dyDescent="0.3">
      <c r="A4237" t="s">
        <v>4260</v>
      </c>
      <c r="B4237" s="1">
        <v>46112.628472222219</v>
      </c>
      <c r="C4237" t="s">
        <v>7</v>
      </c>
      <c r="D4237" t="s">
        <v>8</v>
      </c>
      <c r="E4237" t="s">
        <v>19</v>
      </c>
      <c r="F4237" t="s">
        <v>10</v>
      </c>
    </row>
    <row r="4238" spans="1:6" x14ac:dyDescent="0.3">
      <c r="A4238" t="s">
        <v>4261</v>
      </c>
      <c r="B4238" s="1">
        <v>46027.951388888891</v>
      </c>
      <c r="C4238" t="s">
        <v>26</v>
      </c>
      <c r="D4238" t="s">
        <v>22</v>
      </c>
      <c r="E4238" t="s">
        <v>19</v>
      </c>
      <c r="F4238" t="s">
        <v>13</v>
      </c>
    </row>
    <row r="4239" spans="1:6" x14ac:dyDescent="0.3">
      <c r="A4239" t="s">
        <v>4262</v>
      </c>
      <c r="B4239" s="1">
        <v>46027.063888888886</v>
      </c>
      <c r="C4239" t="s">
        <v>7</v>
      </c>
      <c r="D4239" t="s">
        <v>15</v>
      </c>
      <c r="E4239" t="s">
        <v>19</v>
      </c>
      <c r="F4239" t="s">
        <v>10</v>
      </c>
    </row>
    <row r="4240" spans="1:6" x14ac:dyDescent="0.3">
      <c r="A4240" t="s">
        <v>4263</v>
      </c>
      <c r="B4240" s="1">
        <v>46088.182638888888</v>
      </c>
      <c r="C4240" t="s">
        <v>7</v>
      </c>
      <c r="D4240" t="s">
        <v>8</v>
      </c>
      <c r="E4240" t="s">
        <v>19</v>
      </c>
      <c r="F4240" t="s">
        <v>13</v>
      </c>
    </row>
    <row r="4241" spans="1:6" x14ac:dyDescent="0.3">
      <c r="A4241" t="s">
        <v>4264</v>
      </c>
      <c r="B4241" s="1">
        <v>46091.122916666667</v>
      </c>
      <c r="C4241" t="s">
        <v>40</v>
      </c>
      <c r="D4241" t="s">
        <v>18</v>
      </c>
      <c r="E4241" t="s">
        <v>16</v>
      </c>
      <c r="F4241" t="s">
        <v>13</v>
      </c>
    </row>
    <row r="4242" spans="1:6" x14ac:dyDescent="0.3">
      <c r="A4242" t="s">
        <v>4265</v>
      </c>
      <c r="B4242" s="1">
        <v>46030.865972222222</v>
      </c>
      <c r="C4242" t="s">
        <v>7</v>
      </c>
      <c r="D4242" t="s">
        <v>18</v>
      </c>
      <c r="E4242" t="s">
        <v>19</v>
      </c>
      <c r="F4242" t="s">
        <v>13</v>
      </c>
    </row>
    <row r="4243" spans="1:6" x14ac:dyDescent="0.3">
      <c r="A4243" t="s">
        <v>4266</v>
      </c>
      <c r="B4243" s="1">
        <v>46033.397222222222</v>
      </c>
      <c r="C4243" t="s">
        <v>40</v>
      </c>
      <c r="D4243" t="s">
        <v>22</v>
      </c>
      <c r="E4243" t="s">
        <v>16</v>
      </c>
      <c r="F4243" t="s">
        <v>20</v>
      </c>
    </row>
    <row r="4244" spans="1:6" x14ac:dyDescent="0.3">
      <c r="A4244" t="s">
        <v>4267</v>
      </c>
      <c r="B4244" s="1">
        <v>46044.836111111108</v>
      </c>
      <c r="C4244" t="s">
        <v>7</v>
      </c>
      <c r="D4244" t="s">
        <v>22</v>
      </c>
      <c r="E4244" t="s">
        <v>31</v>
      </c>
      <c r="F4244" t="s">
        <v>20</v>
      </c>
    </row>
    <row r="4245" spans="1:6" x14ac:dyDescent="0.3">
      <c r="A4245" t="s">
        <v>4268</v>
      </c>
      <c r="B4245" s="1">
        <v>46075.59097222222</v>
      </c>
      <c r="C4245" t="s">
        <v>47</v>
      </c>
      <c r="D4245" t="s">
        <v>18</v>
      </c>
      <c r="E4245" t="s">
        <v>16</v>
      </c>
      <c r="F4245" t="s">
        <v>10</v>
      </c>
    </row>
    <row r="4246" spans="1:6" x14ac:dyDescent="0.3">
      <c r="A4246" t="s">
        <v>4269</v>
      </c>
      <c r="B4246" s="1">
        <v>46075.470138888886</v>
      </c>
      <c r="C4246" t="s">
        <v>7</v>
      </c>
      <c r="D4246" t="s">
        <v>18</v>
      </c>
      <c r="E4246" t="s">
        <v>19</v>
      </c>
      <c r="F4246" t="s">
        <v>13</v>
      </c>
    </row>
    <row r="4247" spans="1:6" x14ac:dyDescent="0.3">
      <c r="A4247" t="s">
        <v>4270</v>
      </c>
      <c r="B4247" s="1">
        <v>46056.442361111112</v>
      </c>
      <c r="C4247" t="s">
        <v>7</v>
      </c>
      <c r="D4247" t="s">
        <v>8</v>
      </c>
      <c r="E4247" t="s">
        <v>19</v>
      </c>
      <c r="F4247" t="s">
        <v>20</v>
      </c>
    </row>
    <row r="4248" spans="1:6" x14ac:dyDescent="0.3">
      <c r="A4248" t="s">
        <v>4271</v>
      </c>
      <c r="B4248" s="1">
        <v>46096.946527777778</v>
      </c>
      <c r="C4248" t="s">
        <v>40</v>
      </c>
      <c r="D4248" t="s">
        <v>22</v>
      </c>
      <c r="E4248" t="s">
        <v>16</v>
      </c>
      <c r="F4248" t="s">
        <v>20</v>
      </c>
    </row>
    <row r="4249" spans="1:6" x14ac:dyDescent="0.3">
      <c r="A4249" t="s">
        <v>4272</v>
      </c>
      <c r="B4249" s="1">
        <v>46113.88958333333</v>
      </c>
      <c r="C4249" t="s">
        <v>47</v>
      </c>
      <c r="D4249" t="s">
        <v>15</v>
      </c>
      <c r="E4249" t="s">
        <v>31</v>
      </c>
      <c r="F4249" t="s">
        <v>53</v>
      </c>
    </row>
    <row r="4250" spans="1:6" x14ac:dyDescent="0.3">
      <c r="A4250" t="s">
        <v>4273</v>
      </c>
      <c r="B4250" s="1">
        <v>46112.095833333333</v>
      </c>
      <c r="C4250" t="s">
        <v>7</v>
      </c>
      <c r="D4250" t="s">
        <v>8</v>
      </c>
      <c r="E4250" t="s">
        <v>19</v>
      </c>
      <c r="F4250" t="s">
        <v>20</v>
      </c>
    </row>
    <row r="4251" spans="1:6" x14ac:dyDescent="0.3">
      <c r="A4251" t="s">
        <v>4274</v>
      </c>
      <c r="B4251" s="1">
        <v>46090.655555555553</v>
      </c>
      <c r="C4251" t="s">
        <v>7</v>
      </c>
      <c r="D4251" t="s">
        <v>18</v>
      </c>
      <c r="E4251" t="s">
        <v>19</v>
      </c>
      <c r="F4251" t="s">
        <v>20</v>
      </c>
    </row>
    <row r="4252" spans="1:6" x14ac:dyDescent="0.3">
      <c r="A4252" t="s">
        <v>4275</v>
      </c>
      <c r="B4252" s="1">
        <v>46074.197222222225</v>
      </c>
      <c r="C4252" t="s">
        <v>40</v>
      </c>
      <c r="D4252" t="s">
        <v>18</v>
      </c>
      <c r="E4252" t="s">
        <v>16</v>
      </c>
      <c r="F4252" t="s">
        <v>10</v>
      </c>
    </row>
    <row r="4253" spans="1:6" x14ac:dyDescent="0.3">
      <c r="A4253" t="s">
        <v>4276</v>
      </c>
      <c r="B4253" s="1">
        <v>46039.815972222219</v>
      </c>
      <c r="C4253" t="s">
        <v>40</v>
      </c>
      <c r="D4253" t="s">
        <v>15</v>
      </c>
      <c r="E4253" t="s">
        <v>16</v>
      </c>
      <c r="F4253" t="s">
        <v>10</v>
      </c>
    </row>
    <row r="4254" spans="1:6" x14ac:dyDescent="0.3">
      <c r="A4254" t="s">
        <v>4277</v>
      </c>
      <c r="B4254" s="1">
        <v>46080.084027777775</v>
      </c>
      <c r="C4254" t="s">
        <v>7</v>
      </c>
      <c r="D4254" t="s">
        <v>22</v>
      </c>
      <c r="E4254" t="s">
        <v>19</v>
      </c>
      <c r="F4254" t="s">
        <v>10</v>
      </c>
    </row>
    <row r="4255" spans="1:6" x14ac:dyDescent="0.3">
      <c r="A4255" t="s">
        <v>4278</v>
      </c>
      <c r="B4255" s="1">
        <v>46033.356249999997</v>
      </c>
      <c r="C4255" t="s">
        <v>7</v>
      </c>
      <c r="D4255" t="s">
        <v>22</v>
      </c>
      <c r="E4255" t="s">
        <v>19</v>
      </c>
      <c r="F4255" t="s">
        <v>20</v>
      </c>
    </row>
    <row r="4256" spans="1:6" x14ac:dyDescent="0.3">
      <c r="A4256" t="s">
        <v>4279</v>
      </c>
      <c r="B4256" s="1">
        <v>46101.655555555553</v>
      </c>
      <c r="C4256" t="s">
        <v>7</v>
      </c>
      <c r="D4256" t="s">
        <v>8</v>
      </c>
      <c r="E4256" t="s">
        <v>19</v>
      </c>
      <c r="F4256" t="s">
        <v>33</v>
      </c>
    </row>
    <row r="4257" spans="1:6" x14ac:dyDescent="0.3">
      <c r="A4257" t="s">
        <v>4280</v>
      </c>
      <c r="B4257" s="1">
        <v>46023.229166666664</v>
      </c>
      <c r="C4257" t="s">
        <v>7</v>
      </c>
      <c r="D4257" t="s">
        <v>15</v>
      </c>
      <c r="E4257" t="s">
        <v>19</v>
      </c>
      <c r="F4257" t="s">
        <v>10</v>
      </c>
    </row>
    <row r="4258" spans="1:6" x14ac:dyDescent="0.3">
      <c r="A4258" t="s">
        <v>4281</v>
      </c>
      <c r="B4258" s="1">
        <v>46048.986111111109</v>
      </c>
      <c r="C4258" t="s">
        <v>35</v>
      </c>
      <c r="D4258" t="s">
        <v>8</v>
      </c>
      <c r="E4258" t="s">
        <v>16</v>
      </c>
      <c r="F4258" t="s">
        <v>53</v>
      </c>
    </row>
    <row r="4259" spans="1:6" x14ac:dyDescent="0.3">
      <c r="A4259" t="s">
        <v>4282</v>
      </c>
      <c r="B4259" s="1">
        <v>46086.820833333331</v>
      </c>
      <c r="C4259" t="s">
        <v>47</v>
      </c>
      <c r="D4259" t="s">
        <v>22</v>
      </c>
      <c r="E4259" t="s">
        <v>31</v>
      </c>
      <c r="F4259" t="s">
        <v>10</v>
      </c>
    </row>
    <row r="4260" spans="1:6" x14ac:dyDescent="0.3">
      <c r="A4260" t="s">
        <v>4283</v>
      </c>
      <c r="B4260" s="1">
        <v>46071.854861111111</v>
      </c>
      <c r="C4260" t="s">
        <v>7</v>
      </c>
      <c r="D4260" t="s">
        <v>15</v>
      </c>
      <c r="E4260" t="s">
        <v>19</v>
      </c>
      <c r="F4260" t="s">
        <v>20</v>
      </c>
    </row>
    <row r="4261" spans="1:6" x14ac:dyDescent="0.3">
      <c r="A4261" t="s">
        <v>4284</v>
      </c>
      <c r="B4261" s="1">
        <v>46106.314583333333</v>
      </c>
      <c r="C4261" t="s">
        <v>7</v>
      </c>
      <c r="D4261" t="s">
        <v>22</v>
      </c>
      <c r="E4261" t="s">
        <v>19</v>
      </c>
      <c r="F4261" t="s">
        <v>20</v>
      </c>
    </row>
    <row r="4262" spans="1:6" x14ac:dyDescent="0.3">
      <c r="A4262" t="s">
        <v>4285</v>
      </c>
      <c r="B4262" s="1">
        <v>46097.271527777775</v>
      </c>
      <c r="C4262" t="s">
        <v>7</v>
      </c>
      <c r="D4262" t="s">
        <v>15</v>
      </c>
      <c r="E4262" t="s">
        <v>19</v>
      </c>
      <c r="F4262" t="s">
        <v>33</v>
      </c>
    </row>
    <row r="4263" spans="1:6" x14ac:dyDescent="0.3">
      <c r="A4263" t="s">
        <v>4286</v>
      </c>
      <c r="B4263" s="1">
        <v>46108.94027777778</v>
      </c>
      <c r="C4263" t="s">
        <v>26</v>
      </c>
      <c r="D4263" t="s">
        <v>22</v>
      </c>
      <c r="E4263" t="s">
        <v>16</v>
      </c>
      <c r="F4263" t="s">
        <v>10</v>
      </c>
    </row>
    <row r="4264" spans="1:6" x14ac:dyDescent="0.3">
      <c r="A4264" t="s">
        <v>4287</v>
      </c>
      <c r="B4264" s="1">
        <v>46068.884722222225</v>
      </c>
      <c r="C4264" t="s">
        <v>12</v>
      </c>
      <c r="D4264" t="s">
        <v>8</v>
      </c>
      <c r="E4264" t="s">
        <v>31</v>
      </c>
      <c r="F4264" t="s">
        <v>33</v>
      </c>
    </row>
    <row r="4265" spans="1:6" x14ac:dyDescent="0.3">
      <c r="A4265" t="s">
        <v>4288</v>
      </c>
      <c r="B4265" s="1">
        <v>46085.157638888886</v>
      </c>
      <c r="C4265" t="s">
        <v>7</v>
      </c>
      <c r="D4265" t="s">
        <v>15</v>
      </c>
      <c r="E4265" t="s">
        <v>19</v>
      </c>
      <c r="F4265" t="s">
        <v>33</v>
      </c>
    </row>
    <row r="4266" spans="1:6" x14ac:dyDescent="0.3">
      <c r="A4266" t="s">
        <v>4289</v>
      </c>
      <c r="B4266" s="1">
        <v>46103.015277777777</v>
      </c>
      <c r="C4266" t="s">
        <v>12</v>
      </c>
      <c r="D4266" t="s">
        <v>18</v>
      </c>
      <c r="E4266" t="s">
        <v>19</v>
      </c>
      <c r="F4266" t="s">
        <v>33</v>
      </c>
    </row>
    <row r="4267" spans="1:6" x14ac:dyDescent="0.3">
      <c r="A4267" t="s">
        <v>4290</v>
      </c>
      <c r="B4267" s="1">
        <v>46042.488194444442</v>
      </c>
      <c r="C4267" t="s">
        <v>7</v>
      </c>
      <c r="D4267" t="s">
        <v>15</v>
      </c>
      <c r="E4267" t="s">
        <v>19</v>
      </c>
      <c r="F4267" t="s">
        <v>10</v>
      </c>
    </row>
    <row r="4268" spans="1:6" x14ac:dyDescent="0.3">
      <c r="A4268" t="s">
        <v>4291</v>
      </c>
      <c r="B4268" s="1">
        <v>46066.768055555556</v>
      </c>
      <c r="C4268" t="s">
        <v>12</v>
      </c>
      <c r="D4268" t="s">
        <v>15</v>
      </c>
      <c r="E4268" t="s">
        <v>31</v>
      </c>
      <c r="F4268" t="s">
        <v>13</v>
      </c>
    </row>
    <row r="4269" spans="1:6" x14ac:dyDescent="0.3">
      <c r="A4269" t="s">
        <v>4292</v>
      </c>
      <c r="B4269" s="1">
        <v>46106.245138888888</v>
      </c>
      <c r="C4269" t="s">
        <v>40</v>
      </c>
      <c r="D4269" t="s">
        <v>22</v>
      </c>
      <c r="E4269" t="s">
        <v>16</v>
      </c>
      <c r="F4269" t="s">
        <v>33</v>
      </c>
    </row>
    <row r="4270" spans="1:6" x14ac:dyDescent="0.3">
      <c r="A4270" t="s">
        <v>4293</v>
      </c>
      <c r="B4270" s="1">
        <v>46032.177777777775</v>
      </c>
      <c r="C4270" t="s">
        <v>7</v>
      </c>
      <c r="D4270" t="s">
        <v>15</v>
      </c>
      <c r="E4270" t="s">
        <v>19</v>
      </c>
      <c r="F4270" t="s">
        <v>13</v>
      </c>
    </row>
    <row r="4271" spans="1:6" x14ac:dyDescent="0.3">
      <c r="A4271" t="s">
        <v>4294</v>
      </c>
      <c r="B4271" s="1">
        <v>46101.739583333336</v>
      </c>
      <c r="C4271" t="s">
        <v>7</v>
      </c>
      <c r="D4271" t="s">
        <v>22</v>
      </c>
      <c r="E4271" t="s">
        <v>19</v>
      </c>
      <c r="F4271" t="s">
        <v>10</v>
      </c>
    </row>
    <row r="4272" spans="1:6" x14ac:dyDescent="0.3">
      <c r="A4272" t="s">
        <v>4295</v>
      </c>
      <c r="B4272" s="1">
        <v>46062.031944444447</v>
      </c>
      <c r="C4272" t="s">
        <v>7</v>
      </c>
      <c r="D4272" t="s">
        <v>8</v>
      </c>
      <c r="E4272" t="s">
        <v>19</v>
      </c>
      <c r="F4272" t="s">
        <v>20</v>
      </c>
    </row>
    <row r="4273" spans="1:6" x14ac:dyDescent="0.3">
      <c r="A4273" t="s">
        <v>4296</v>
      </c>
      <c r="B4273" s="1">
        <v>46101.398611111108</v>
      </c>
      <c r="C4273" t="s">
        <v>7</v>
      </c>
      <c r="D4273" t="s">
        <v>18</v>
      </c>
      <c r="E4273" t="s">
        <v>19</v>
      </c>
      <c r="F4273" t="s">
        <v>53</v>
      </c>
    </row>
    <row r="4274" spans="1:6" x14ac:dyDescent="0.3">
      <c r="A4274" t="s">
        <v>4297</v>
      </c>
      <c r="B4274" s="1">
        <v>46068.495138888888</v>
      </c>
      <c r="C4274" t="s">
        <v>7</v>
      </c>
      <c r="D4274" t="s">
        <v>18</v>
      </c>
      <c r="E4274" t="s">
        <v>19</v>
      </c>
      <c r="F4274" t="s">
        <v>10</v>
      </c>
    </row>
    <row r="4275" spans="1:6" x14ac:dyDescent="0.3">
      <c r="A4275" t="s">
        <v>4298</v>
      </c>
      <c r="B4275" s="1">
        <v>46029.063888888886</v>
      </c>
      <c r="C4275" t="s">
        <v>35</v>
      </c>
      <c r="D4275" t="s">
        <v>8</v>
      </c>
      <c r="E4275" t="s">
        <v>31</v>
      </c>
      <c r="F4275" t="s">
        <v>10</v>
      </c>
    </row>
    <row r="4276" spans="1:6" x14ac:dyDescent="0.3">
      <c r="A4276" t="s">
        <v>4299</v>
      </c>
      <c r="B4276" s="1">
        <v>46040.673611111109</v>
      </c>
      <c r="C4276" t="s">
        <v>12</v>
      </c>
      <c r="D4276" t="s">
        <v>8</v>
      </c>
      <c r="E4276" t="s">
        <v>31</v>
      </c>
      <c r="F4276" t="s">
        <v>13</v>
      </c>
    </row>
    <row r="4277" spans="1:6" x14ac:dyDescent="0.3">
      <c r="A4277" t="s">
        <v>4300</v>
      </c>
      <c r="B4277" s="1">
        <v>46051.1875</v>
      </c>
      <c r="C4277" t="s">
        <v>7</v>
      </c>
      <c r="D4277" t="s">
        <v>8</v>
      </c>
      <c r="E4277" t="s">
        <v>19</v>
      </c>
      <c r="F4277" t="s">
        <v>33</v>
      </c>
    </row>
    <row r="4278" spans="1:6" x14ac:dyDescent="0.3">
      <c r="A4278" t="s">
        <v>4301</v>
      </c>
      <c r="B4278" s="1">
        <v>46033.488888888889</v>
      </c>
      <c r="C4278" t="s">
        <v>7</v>
      </c>
      <c r="D4278" t="s">
        <v>22</v>
      </c>
      <c r="E4278" t="s">
        <v>31</v>
      </c>
      <c r="F4278" t="s">
        <v>20</v>
      </c>
    </row>
    <row r="4279" spans="1:6" x14ac:dyDescent="0.3">
      <c r="A4279" t="s">
        <v>4302</v>
      </c>
      <c r="B4279" s="1">
        <v>46037.854861111111</v>
      </c>
      <c r="C4279" t="s">
        <v>7</v>
      </c>
      <c r="D4279" t="s">
        <v>15</v>
      </c>
      <c r="E4279" t="s">
        <v>19</v>
      </c>
      <c r="F4279" t="s">
        <v>13</v>
      </c>
    </row>
    <row r="4280" spans="1:6" x14ac:dyDescent="0.3">
      <c r="A4280" t="s">
        <v>4303</v>
      </c>
      <c r="B4280" s="1">
        <v>46066.863194444442</v>
      </c>
      <c r="C4280" t="s">
        <v>7</v>
      </c>
      <c r="D4280" t="s">
        <v>22</v>
      </c>
      <c r="E4280" t="s">
        <v>19</v>
      </c>
      <c r="F4280" t="s">
        <v>53</v>
      </c>
    </row>
    <row r="4281" spans="1:6" x14ac:dyDescent="0.3">
      <c r="A4281" t="s">
        <v>4304</v>
      </c>
      <c r="B4281" s="1">
        <v>46094.522916666669</v>
      </c>
      <c r="C4281" t="s">
        <v>7</v>
      </c>
      <c r="D4281" t="s">
        <v>15</v>
      </c>
      <c r="E4281" t="s">
        <v>19</v>
      </c>
      <c r="F4281" t="s">
        <v>10</v>
      </c>
    </row>
    <row r="4282" spans="1:6" x14ac:dyDescent="0.3">
      <c r="A4282" t="s">
        <v>4305</v>
      </c>
      <c r="B4282" s="1">
        <v>46039.861805555556</v>
      </c>
      <c r="C4282" t="s">
        <v>7</v>
      </c>
      <c r="D4282" t="s">
        <v>18</v>
      </c>
      <c r="E4282" t="s">
        <v>19</v>
      </c>
      <c r="F4282" t="s">
        <v>10</v>
      </c>
    </row>
    <row r="4283" spans="1:6" x14ac:dyDescent="0.3">
      <c r="A4283" t="s">
        <v>4306</v>
      </c>
      <c r="B4283" s="1">
        <v>46033.974305555559</v>
      </c>
      <c r="C4283" t="s">
        <v>7</v>
      </c>
      <c r="D4283" t="s">
        <v>8</v>
      </c>
      <c r="E4283" t="s">
        <v>19</v>
      </c>
      <c r="F4283" t="s">
        <v>10</v>
      </c>
    </row>
    <row r="4284" spans="1:6" x14ac:dyDescent="0.3">
      <c r="A4284" t="s">
        <v>4307</v>
      </c>
      <c r="B4284" s="1">
        <v>46069.872916666667</v>
      </c>
      <c r="C4284" t="s">
        <v>7</v>
      </c>
      <c r="D4284" t="s">
        <v>22</v>
      </c>
      <c r="E4284" t="s">
        <v>19</v>
      </c>
      <c r="F4284" t="s">
        <v>33</v>
      </c>
    </row>
    <row r="4285" spans="1:6" x14ac:dyDescent="0.3">
      <c r="A4285" t="s">
        <v>4308</v>
      </c>
      <c r="B4285" s="1">
        <v>46103.438194444447</v>
      </c>
      <c r="C4285" t="s">
        <v>35</v>
      </c>
      <c r="D4285" t="s">
        <v>15</v>
      </c>
      <c r="E4285" t="s">
        <v>16</v>
      </c>
      <c r="F4285" t="s">
        <v>13</v>
      </c>
    </row>
    <row r="4286" spans="1:6" x14ac:dyDescent="0.3">
      <c r="A4286" t="s">
        <v>4309</v>
      </c>
      <c r="B4286" s="1">
        <v>46040.809027777781</v>
      </c>
      <c r="C4286" t="s">
        <v>7</v>
      </c>
      <c r="D4286" t="s">
        <v>15</v>
      </c>
      <c r="E4286" t="s">
        <v>19</v>
      </c>
      <c r="F4286" t="s">
        <v>33</v>
      </c>
    </row>
    <row r="4287" spans="1:6" x14ac:dyDescent="0.3">
      <c r="A4287" t="s">
        <v>4310</v>
      </c>
      <c r="B4287" s="1">
        <v>46042.424305555556</v>
      </c>
      <c r="C4287" t="s">
        <v>7</v>
      </c>
      <c r="D4287" t="s">
        <v>22</v>
      </c>
      <c r="E4287" t="s">
        <v>19</v>
      </c>
      <c r="F4287" t="s">
        <v>13</v>
      </c>
    </row>
    <row r="4288" spans="1:6" x14ac:dyDescent="0.3">
      <c r="A4288" t="s">
        <v>4311</v>
      </c>
      <c r="B4288" s="1">
        <v>46089.712500000001</v>
      </c>
      <c r="C4288" t="s">
        <v>7</v>
      </c>
      <c r="D4288" t="s">
        <v>18</v>
      </c>
      <c r="E4288" t="s">
        <v>19</v>
      </c>
      <c r="F4288" t="s">
        <v>10</v>
      </c>
    </row>
    <row r="4289" spans="1:6" x14ac:dyDescent="0.3">
      <c r="A4289" t="s">
        <v>4312</v>
      </c>
      <c r="B4289" s="1">
        <v>46090.54583333333</v>
      </c>
      <c r="C4289" t="s">
        <v>47</v>
      </c>
      <c r="D4289" t="s">
        <v>8</v>
      </c>
      <c r="E4289" t="s">
        <v>16</v>
      </c>
      <c r="F4289" t="s">
        <v>53</v>
      </c>
    </row>
    <row r="4290" spans="1:6" x14ac:dyDescent="0.3">
      <c r="A4290" t="s">
        <v>4313</v>
      </c>
      <c r="B4290" s="1">
        <v>46031.404861111114</v>
      </c>
      <c r="C4290" t="s">
        <v>47</v>
      </c>
      <c r="D4290" t="s">
        <v>18</v>
      </c>
      <c r="E4290" t="s">
        <v>19</v>
      </c>
      <c r="F4290" t="s">
        <v>10</v>
      </c>
    </row>
    <row r="4291" spans="1:6" x14ac:dyDescent="0.3">
      <c r="A4291" t="s">
        <v>4314</v>
      </c>
      <c r="B4291" s="1">
        <v>46108.17083333333</v>
      </c>
      <c r="C4291" t="s">
        <v>40</v>
      </c>
      <c r="D4291" t="s">
        <v>18</v>
      </c>
      <c r="E4291" t="s">
        <v>16</v>
      </c>
      <c r="F4291" t="s">
        <v>20</v>
      </c>
    </row>
    <row r="4292" spans="1:6" x14ac:dyDescent="0.3">
      <c r="A4292" t="s">
        <v>4315</v>
      </c>
      <c r="B4292" s="1">
        <v>46075.004861111112</v>
      </c>
      <c r="C4292" t="s">
        <v>26</v>
      </c>
      <c r="D4292" t="s">
        <v>18</v>
      </c>
      <c r="E4292" t="s">
        <v>9</v>
      </c>
      <c r="F4292" t="s">
        <v>20</v>
      </c>
    </row>
    <row r="4293" spans="1:6" x14ac:dyDescent="0.3">
      <c r="A4293" t="s">
        <v>4316</v>
      </c>
      <c r="B4293" s="1">
        <v>46087.29583333333</v>
      </c>
      <c r="C4293" t="s">
        <v>7</v>
      </c>
      <c r="D4293" t="s">
        <v>8</v>
      </c>
      <c r="E4293" t="s">
        <v>19</v>
      </c>
      <c r="F4293" t="s">
        <v>20</v>
      </c>
    </row>
    <row r="4294" spans="1:6" x14ac:dyDescent="0.3">
      <c r="A4294" t="s">
        <v>4317</v>
      </c>
      <c r="B4294" s="1">
        <v>46113.589583333334</v>
      </c>
      <c r="C4294" t="s">
        <v>12</v>
      </c>
      <c r="D4294" t="s">
        <v>8</v>
      </c>
      <c r="E4294" t="s">
        <v>9</v>
      </c>
      <c r="F4294" t="s">
        <v>10</v>
      </c>
    </row>
    <row r="4295" spans="1:6" x14ac:dyDescent="0.3">
      <c r="A4295" t="s">
        <v>4318</v>
      </c>
      <c r="B4295" s="1">
        <v>46050.071527777778</v>
      </c>
      <c r="C4295" t="s">
        <v>47</v>
      </c>
      <c r="D4295" t="s">
        <v>22</v>
      </c>
      <c r="E4295" t="s">
        <v>19</v>
      </c>
      <c r="F4295" t="s">
        <v>20</v>
      </c>
    </row>
    <row r="4296" spans="1:6" x14ac:dyDescent="0.3">
      <c r="A4296" t="s">
        <v>4319</v>
      </c>
      <c r="B4296" s="1">
        <v>46037.151388888888</v>
      </c>
      <c r="C4296" t="s">
        <v>35</v>
      </c>
      <c r="D4296" t="s">
        <v>22</v>
      </c>
      <c r="E4296" t="s">
        <v>16</v>
      </c>
      <c r="F4296" t="s">
        <v>10</v>
      </c>
    </row>
    <row r="4297" spans="1:6" x14ac:dyDescent="0.3">
      <c r="A4297" t="s">
        <v>4320</v>
      </c>
      <c r="B4297" s="1">
        <v>46109.981249999997</v>
      </c>
      <c r="C4297" t="s">
        <v>7</v>
      </c>
      <c r="D4297" t="s">
        <v>18</v>
      </c>
      <c r="E4297" t="s">
        <v>19</v>
      </c>
      <c r="F4297" t="s">
        <v>20</v>
      </c>
    </row>
    <row r="4298" spans="1:6" x14ac:dyDescent="0.3">
      <c r="A4298" t="s">
        <v>4321</v>
      </c>
      <c r="B4298" s="1">
        <v>46028.497916666667</v>
      </c>
      <c r="C4298" t="s">
        <v>26</v>
      </c>
      <c r="D4298" t="s">
        <v>18</v>
      </c>
      <c r="E4298" t="s">
        <v>9</v>
      </c>
      <c r="F4298" t="s">
        <v>20</v>
      </c>
    </row>
    <row r="4299" spans="1:6" x14ac:dyDescent="0.3">
      <c r="A4299" t="s">
        <v>4322</v>
      </c>
      <c r="B4299" s="1">
        <v>46026.896527777775</v>
      </c>
      <c r="C4299" t="s">
        <v>7</v>
      </c>
      <c r="D4299" t="s">
        <v>18</v>
      </c>
      <c r="E4299" t="s">
        <v>19</v>
      </c>
      <c r="F4299" t="s">
        <v>10</v>
      </c>
    </row>
    <row r="4300" spans="1:6" x14ac:dyDescent="0.3">
      <c r="A4300" t="s">
        <v>4323</v>
      </c>
      <c r="B4300" s="1">
        <v>46075.15347222222</v>
      </c>
      <c r="C4300" t="s">
        <v>7</v>
      </c>
      <c r="D4300" t="s">
        <v>8</v>
      </c>
      <c r="E4300" t="s">
        <v>19</v>
      </c>
      <c r="F4300" t="s">
        <v>20</v>
      </c>
    </row>
    <row r="4301" spans="1:6" x14ac:dyDescent="0.3">
      <c r="A4301" t="s">
        <v>4324</v>
      </c>
      <c r="B4301" s="1">
        <v>46079.26666666667</v>
      </c>
      <c r="C4301" t="s">
        <v>40</v>
      </c>
      <c r="D4301" t="s">
        <v>8</v>
      </c>
      <c r="E4301" t="s">
        <v>16</v>
      </c>
      <c r="F4301" t="s">
        <v>10</v>
      </c>
    </row>
    <row r="4302" spans="1:6" x14ac:dyDescent="0.3">
      <c r="A4302" t="s">
        <v>4325</v>
      </c>
      <c r="B4302" s="1">
        <v>46092.065972222219</v>
      </c>
      <c r="C4302" t="s">
        <v>35</v>
      </c>
      <c r="D4302" t="s">
        <v>22</v>
      </c>
      <c r="E4302" t="s">
        <v>9</v>
      </c>
      <c r="F4302" t="s">
        <v>33</v>
      </c>
    </row>
    <row r="4303" spans="1:6" x14ac:dyDescent="0.3">
      <c r="A4303" t="s">
        <v>4326</v>
      </c>
      <c r="B4303" s="1">
        <v>46076.143750000003</v>
      </c>
      <c r="C4303" t="s">
        <v>7</v>
      </c>
      <c r="D4303" t="s">
        <v>8</v>
      </c>
      <c r="E4303" t="s">
        <v>19</v>
      </c>
      <c r="F4303" t="s">
        <v>10</v>
      </c>
    </row>
    <row r="4304" spans="1:6" x14ac:dyDescent="0.3">
      <c r="A4304" t="s">
        <v>4327</v>
      </c>
      <c r="B4304" s="1">
        <v>46062.099305555559</v>
      </c>
      <c r="C4304" t="s">
        <v>7</v>
      </c>
      <c r="D4304" t="s">
        <v>18</v>
      </c>
      <c r="E4304" t="s">
        <v>19</v>
      </c>
      <c r="F4304" t="s">
        <v>20</v>
      </c>
    </row>
    <row r="4305" spans="1:6" x14ac:dyDescent="0.3">
      <c r="A4305" t="s">
        <v>4328</v>
      </c>
      <c r="B4305" s="1">
        <v>46070.418055555558</v>
      </c>
      <c r="C4305" t="s">
        <v>7</v>
      </c>
      <c r="D4305" t="s">
        <v>18</v>
      </c>
      <c r="E4305" t="s">
        <v>19</v>
      </c>
      <c r="F4305" t="s">
        <v>13</v>
      </c>
    </row>
    <row r="4306" spans="1:6" x14ac:dyDescent="0.3">
      <c r="A4306" t="s">
        <v>4329</v>
      </c>
      <c r="B4306" s="1">
        <v>46078.518055555556</v>
      </c>
      <c r="C4306" t="s">
        <v>7</v>
      </c>
      <c r="D4306" t="s">
        <v>22</v>
      </c>
      <c r="E4306" t="s">
        <v>19</v>
      </c>
      <c r="F4306" t="s">
        <v>10</v>
      </c>
    </row>
    <row r="4307" spans="1:6" x14ac:dyDescent="0.3">
      <c r="A4307" t="s">
        <v>4330</v>
      </c>
      <c r="B4307" s="1">
        <v>46061.429861111108</v>
      </c>
      <c r="C4307" t="s">
        <v>7</v>
      </c>
      <c r="D4307" t="s">
        <v>8</v>
      </c>
      <c r="E4307" t="s">
        <v>19</v>
      </c>
      <c r="F4307" t="s">
        <v>33</v>
      </c>
    </row>
    <row r="4308" spans="1:6" x14ac:dyDescent="0.3">
      <c r="A4308" t="s">
        <v>4331</v>
      </c>
      <c r="B4308" s="1">
        <v>46034.606249999997</v>
      </c>
      <c r="C4308" t="s">
        <v>7</v>
      </c>
      <c r="D4308" t="s">
        <v>8</v>
      </c>
      <c r="E4308" t="s">
        <v>19</v>
      </c>
      <c r="F4308" t="s">
        <v>13</v>
      </c>
    </row>
    <row r="4309" spans="1:6" x14ac:dyDescent="0.3">
      <c r="A4309" t="s">
        <v>4332</v>
      </c>
      <c r="B4309" s="1">
        <v>46108.439583333333</v>
      </c>
      <c r="C4309" t="s">
        <v>47</v>
      </c>
      <c r="D4309" t="s">
        <v>22</v>
      </c>
      <c r="E4309" t="s">
        <v>31</v>
      </c>
      <c r="F4309" t="s">
        <v>13</v>
      </c>
    </row>
    <row r="4310" spans="1:6" x14ac:dyDescent="0.3">
      <c r="A4310" t="s">
        <v>4333</v>
      </c>
      <c r="B4310" s="1">
        <v>46044.818055555559</v>
      </c>
      <c r="C4310" t="s">
        <v>26</v>
      </c>
      <c r="D4310" t="s">
        <v>22</v>
      </c>
      <c r="E4310" t="s">
        <v>19</v>
      </c>
      <c r="F4310" t="s">
        <v>20</v>
      </c>
    </row>
    <row r="4311" spans="1:6" x14ac:dyDescent="0.3">
      <c r="A4311" t="s">
        <v>4334</v>
      </c>
      <c r="B4311" s="1">
        <v>46053.397222222222</v>
      </c>
      <c r="C4311" t="s">
        <v>47</v>
      </c>
      <c r="D4311" t="s">
        <v>22</v>
      </c>
      <c r="E4311" t="s">
        <v>31</v>
      </c>
      <c r="F4311" t="s">
        <v>20</v>
      </c>
    </row>
    <row r="4312" spans="1:6" x14ac:dyDescent="0.3">
      <c r="A4312" t="s">
        <v>4335</v>
      </c>
      <c r="B4312" s="1">
        <v>46060.955555555556</v>
      </c>
      <c r="C4312" t="s">
        <v>7</v>
      </c>
      <c r="D4312" t="s">
        <v>18</v>
      </c>
      <c r="E4312" t="s">
        <v>19</v>
      </c>
      <c r="F4312" t="s">
        <v>20</v>
      </c>
    </row>
    <row r="4313" spans="1:6" x14ac:dyDescent="0.3">
      <c r="A4313" t="s">
        <v>4336</v>
      </c>
      <c r="B4313" s="1">
        <v>46107.121527777781</v>
      </c>
      <c r="C4313" t="s">
        <v>7</v>
      </c>
      <c r="D4313" t="s">
        <v>22</v>
      </c>
      <c r="E4313" t="s">
        <v>19</v>
      </c>
      <c r="F4313" t="s">
        <v>20</v>
      </c>
    </row>
    <row r="4314" spans="1:6" x14ac:dyDescent="0.3">
      <c r="A4314" t="s">
        <v>4337</v>
      </c>
      <c r="B4314" s="1">
        <v>46024.218055555553</v>
      </c>
      <c r="C4314" t="s">
        <v>7</v>
      </c>
      <c r="D4314" t="s">
        <v>18</v>
      </c>
      <c r="E4314" t="s">
        <v>19</v>
      </c>
      <c r="F4314" t="s">
        <v>20</v>
      </c>
    </row>
    <row r="4315" spans="1:6" x14ac:dyDescent="0.3">
      <c r="A4315" t="s">
        <v>4338</v>
      </c>
      <c r="B4315" s="1">
        <v>46024.910416666666</v>
      </c>
      <c r="C4315" t="s">
        <v>35</v>
      </c>
      <c r="D4315" t="s">
        <v>15</v>
      </c>
      <c r="E4315" t="s">
        <v>31</v>
      </c>
      <c r="F4315" t="s">
        <v>10</v>
      </c>
    </row>
    <row r="4316" spans="1:6" x14ac:dyDescent="0.3">
      <c r="A4316" t="s">
        <v>4339</v>
      </c>
      <c r="B4316" s="1">
        <v>46087.337500000001</v>
      </c>
      <c r="C4316" t="s">
        <v>12</v>
      </c>
      <c r="D4316" t="s">
        <v>8</v>
      </c>
      <c r="E4316" t="s">
        <v>16</v>
      </c>
      <c r="F4316" t="s">
        <v>33</v>
      </c>
    </row>
    <row r="4317" spans="1:6" x14ac:dyDescent="0.3">
      <c r="A4317" t="s">
        <v>4340</v>
      </c>
      <c r="B4317" s="1">
        <v>46032.703472222223</v>
      </c>
      <c r="C4317" t="s">
        <v>26</v>
      </c>
      <c r="D4317" t="s">
        <v>8</v>
      </c>
      <c r="E4317" t="s">
        <v>9</v>
      </c>
      <c r="F4317" t="s">
        <v>13</v>
      </c>
    </row>
    <row r="4318" spans="1:6" x14ac:dyDescent="0.3">
      <c r="A4318" t="s">
        <v>4341</v>
      </c>
      <c r="B4318" s="1">
        <v>46065.281944444447</v>
      </c>
      <c r="C4318" t="s">
        <v>7</v>
      </c>
      <c r="D4318" t="s">
        <v>15</v>
      </c>
      <c r="E4318" t="s">
        <v>19</v>
      </c>
      <c r="F4318" t="s">
        <v>10</v>
      </c>
    </row>
    <row r="4319" spans="1:6" x14ac:dyDescent="0.3">
      <c r="A4319" t="s">
        <v>4342</v>
      </c>
      <c r="B4319" s="1">
        <v>46050.611805555556</v>
      </c>
      <c r="C4319" t="s">
        <v>40</v>
      </c>
      <c r="D4319" t="s">
        <v>18</v>
      </c>
      <c r="E4319" t="s">
        <v>16</v>
      </c>
      <c r="F4319" t="s">
        <v>10</v>
      </c>
    </row>
    <row r="4320" spans="1:6" x14ac:dyDescent="0.3">
      <c r="A4320" t="s">
        <v>4343</v>
      </c>
      <c r="B4320" s="1">
        <v>46035.543055555558</v>
      </c>
      <c r="C4320" t="s">
        <v>35</v>
      </c>
      <c r="D4320" t="s">
        <v>15</v>
      </c>
      <c r="E4320" t="s">
        <v>9</v>
      </c>
      <c r="F4320" t="s">
        <v>10</v>
      </c>
    </row>
    <row r="4321" spans="1:6" x14ac:dyDescent="0.3">
      <c r="A4321" t="s">
        <v>4344</v>
      </c>
      <c r="B4321" s="1">
        <v>46083.156944444447</v>
      </c>
      <c r="C4321" t="s">
        <v>7</v>
      </c>
      <c r="D4321" t="s">
        <v>8</v>
      </c>
      <c r="E4321" t="s">
        <v>19</v>
      </c>
      <c r="F4321" t="s">
        <v>13</v>
      </c>
    </row>
    <row r="4322" spans="1:6" x14ac:dyDescent="0.3">
      <c r="A4322" t="s">
        <v>4345</v>
      </c>
      <c r="B4322" s="1">
        <v>46023.525000000001</v>
      </c>
      <c r="C4322" t="s">
        <v>12</v>
      </c>
      <c r="D4322" t="s">
        <v>15</v>
      </c>
      <c r="E4322" t="s">
        <v>31</v>
      </c>
      <c r="F4322" t="s">
        <v>10</v>
      </c>
    </row>
    <row r="4323" spans="1:6" x14ac:dyDescent="0.3">
      <c r="A4323" t="s">
        <v>4346</v>
      </c>
      <c r="B4323" s="1">
        <v>46081.102777777778</v>
      </c>
      <c r="C4323" t="s">
        <v>26</v>
      </c>
      <c r="D4323" t="s">
        <v>18</v>
      </c>
      <c r="E4323" t="s">
        <v>16</v>
      </c>
      <c r="F4323" t="s">
        <v>20</v>
      </c>
    </row>
    <row r="4324" spans="1:6" x14ac:dyDescent="0.3">
      <c r="A4324" t="s">
        <v>4347</v>
      </c>
      <c r="B4324" s="1">
        <v>46054.637499999997</v>
      </c>
      <c r="C4324" t="s">
        <v>12</v>
      </c>
      <c r="D4324" t="s">
        <v>22</v>
      </c>
      <c r="E4324" t="s">
        <v>16</v>
      </c>
      <c r="F4324" t="s">
        <v>13</v>
      </c>
    </row>
    <row r="4325" spans="1:6" x14ac:dyDescent="0.3">
      <c r="A4325" t="s">
        <v>4348</v>
      </c>
      <c r="B4325" s="1">
        <v>46023.92291666667</v>
      </c>
      <c r="C4325" t="s">
        <v>40</v>
      </c>
      <c r="D4325" t="s">
        <v>15</v>
      </c>
      <c r="E4325" t="s">
        <v>16</v>
      </c>
      <c r="F4325" t="s">
        <v>53</v>
      </c>
    </row>
    <row r="4326" spans="1:6" x14ac:dyDescent="0.3">
      <c r="A4326" t="s">
        <v>4349</v>
      </c>
      <c r="B4326" s="1">
        <v>46086.489583333336</v>
      </c>
      <c r="C4326" t="s">
        <v>7</v>
      </c>
      <c r="D4326" t="s">
        <v>15</v>
      </c>
      <c r="E4326" t="s">
        <v>19</v>
      </c>
      <c r="F4326" t="s">
        <v>53</v>
      </c>
    </row>
    <row r="4327" spans="1:6" x14ac:dyDescent="0.3">
      <c r="A4327" t="s">
        <v>4350</v>
      </c>
      <c r="B4327" s="1">
        <v>46033.661111111112</v>
      </c>
      <c r="C4327" t="s">
        <v>40</v>
      </c>
      <c r="D4327" t="s">
        <v>15</v>
      </c>
      <c r="E4327" t="s">
        <v>16</v>
      </c>
      <c r="F4327" t="s">
        <v>20</v>
      </c>
    </row>
    <row r="4328" spans="1:6" x14ac:dyDescent="0.3">
      <c r="A4328" t="s">
        <v>4351</v>
      </c>
      <c r="B4328" s="1">
        <v>46110.375694444447</v>
      </c>
      <c r="C4328" t="s">
        <v>7</v>
      </c>
      <c r="D4328" t="s">
        <v>8</v>
      </c>
      <c r="E4328" t="s">
        <v>19</v>
      </c>
      <c r="F4328" t="s">
        <v>20</v>
      </c>
    </row>
    <row r="4329" spans="1:6" x14ac:dyDescent="0.3">
      <c r="A4329" t="s">
        <v>4352</v>
      </c>
      <c r="B4329" s="1">
        <v>46089.303472222222</v>
      </c>
      <c r="C4329" t="s">
        <v>7</v>
      </c>
      <c r="D4329" t="s">
        <v>18</v>
      </c>
      <c r="E4329" t="s">
        <v>19</v>
      </c>
      <c r="F4329" t="s">
        <v>20</v>
      </c>
    </row>
    <row r="4330" spans="1:6" x14ac:dyDescent="0.3">
      <c r="A4330" t="s">
        <v>4353</v>
      </c>
      <c r="B4330" s="1">
        <v>46051.954861111109</v>
      </c>
      <c r="C4330" t="s">
        <v>7</v>
      </c>
      <c r="D4330" t="s">
        <v>22</v>
      </c>
      <c r="E4330" t="s">
        <v>19</v>
      </c>
      <c r="F4330" t="s">
        <v>10</v>
      </c>
    </row>
    <row r="4331" spans="1:6" x14ac:dyDescent="0.3">
      <c r="A4331" t="s">
        <v>4354</v>
      </c>
      <c r="B4331" s="1">
        <v>46060.374305555553</v>
      </c>
      <c r="C4331" t="s">
        <v>7</v>
      </c>
      <c r="D4331" t="s">
        <v>15</v>
      </c>
      <c r="E4331" t="s">
        <v>19</v>
      </c>
      <c r="F4331" t="s">
        <v>10</v>
      </c>
    </row>
    <row r="4332" spans="1:6" x14ac:dyDescent="0.3">
      <c r="A4332" t="s">
        <v>4355</v>
      </c>
      <c r="B4332" s="1">
        <v>46096.886111111111</v>
      </c>
      <c r="C4332" t="s">
        <v>47</v>
      </c>
      <c r="D4332" t="s">
        <v>15</v>
      </c>
      <c r="E4332" t="s">
        <v>16</v>
      </c>
      <c r="F4332" t="s">
        <v>13</v>
      </c>
    </row>
    <row r="4333" spans="1:6" x14ac:dyDescent="0.3">
      <c r="A4333" t="s">
        <v>4356</v>
      </c>
      <c r="B4333" s="1">
        <v>46100.648611111108</v>
      </c>
      <c r="C4333" t="s">
        <v>40</v>
      </c>
      <c r="D4333" t="s">
        <v>22</v>
      </c>
      <c r="E4333" t="s">
        <v>16</v>
      </c>
      <c r="F4333" t="s">
        <v>33</v>
      </c>
    </row>
    <row r="4334" spans="1:6" x14ac:dyDescent="0.3">
      <c r="A4334" t="s">
        <v>4357</v>
      </c>
      <c r="B4334" s="1">
        <v>46100.127083333333</v>
      </c>
      <c r="C4334" t="s">
        <v>35</v>
      </c>
      <c r="D4334" t="s">
        <v>15</v>
      </c>
      <c r="E4334" t="s">
        <v>9</v>
      </c>
      <c r="F4334" t="s">
        <v>10</v>
      </c>
    </row>
    <row r="4335" spans="1:6" x14ac:dyDescent="0.3">
      <c r="A4335" t="s">
        <v>4358</v>
      </c>
      <c r="B4335" s="1">
        <v>46103.006944444445</v>
      </c>
      <c r="C4335" t="s">
        <v>7</v>
      </c>
      <c r="D4335" t="s">
        <v>15</v>
      </c>
      <c r="E4335" t="s">
        <v>16</v>
      </c>
      <c r="F4335" t="s">
        <v>20</v>
      </c>
    </row>
    <row r="4336" spans="1:6" x14ac:dyDescent="0.3">
      <c r="A4336" t="s">
        <v>4359</v>
      </c>
      <c r="B4336" s="1">
        <v>46068.177083333336</v>
      </c>
      <c r="C4336" t="s">
        <v>7</v>
      </c>
      <c r="D4336" t="s">
        <v>22</v>
      </c>
      <c r="E4336" t="s">
        <v>19</v>
      </c>
      <c r="F4336" t="s">
        <v>10</v>
      </c>
    </row>
    <row r="4337" spans="1:6" x14ac:dyDescent="0.3">
      <c r="A4337" t="s">
        <v>4360</v>
      </c>
      <c r="B4337" s="1">
        <v>46027.792361111111</v>
      </c>
      <c r="C4337" t="s">
        <v>7</v>
      </c>
      <c r="D4337" t="s">
        <v>15</v>
      </c>
      <c r="E4337" t="s">
        <v>19</v>
      </c>
      <c r="F4337" t="s">
        <v>20</v>
      </c>
    </row>
    <row r="4338" spans="1:6" x14ac:dyDescent="0.3">
      <c r="A4338" t="s">
        <v>4361</v>
      </c>
      <c r="B4338" s="1">
        <v>46106.003472222219</v>
      </c>
      <c r="C4338" t="s">
        <v>12</v>
      </c>
      <c r="D4338" t="s">
        <v>18</v>
      </c>
      <c r="E4338" t="s">
        <v>16</v>
      </c>
      <c r="F4338" t="s">
        <v>33</v>
      </c>
    </row>
    <row r="4339" spans="1:6" x14ac:dyDescent="0.3">
      <c r="A4339" t="s">
        <v>4362</v>
      </c>
      <c r="B4339" s="1">
        <v>46093.159722222219</v>
      </c>
      <c r="C4339" t="s">
        <v>7</v>
      </c>
      <c r="D4339" t="s">
        <v>18</v>
      </c>
      <c r="E4339" t="s">
        <v>19</v>
      </c>
      <c r="F4339" t="s">
        <v>20</v>
      </c>
    </row>
    <row r="4340" spans="1:6" x14ac:dyDescent="0.3">
      <c r="A4340" t="s">
        <v>4363</v>
      </c>
      <c r="B4340" s="1">
        <v>46098.132638888892</v>
      </c>
      <c r="C4340" t="s">
        <v>26</v>
      </c>
      <c r="D4340" t="s">
        <v>22</v>
      </c>
      <c r="E4340" t="s">
        <v>9</v>
      </c>
      <c r="F4340" t="s">
        <v>10</v>
      </c>
    </row>
    <row r="4341" spans="1:6" x14ac:dyDescent="0.3">
      <c r="A4341" t="s">
        <v>4364</v>
      </c>
      <c r="B4341" s="1">
        <v>46047.993055555555</v>
      </c>
      <c r="C4341" t="s">
        <v>26</v>
      </c>
      <c r="D4341" t="s">
        <v>18</v>
      </c>
      <c r="E4341" t="s">
        <v>19</v>
      </c>
      <c r="F4341" t="s">
        <v>13</v>
      </c>
    </row>
    <row r="4342" spans="1:6" x14ac:dyDescent="0.3">
      <c r="A4342" t="s">
        <v>4365</v>
      </c>
      <c r="B4342" s="1">
        <v>46099.806250000001</v>
      </c>
      <c r="C4342" t="s">
        <v>26</v>
      </c>
      <c r="D4342" t="s">
        <v>22</v>
      </c>
      <c r="E4342" t="s">
        <v>9</v>
      </c>
      <c r="F4342" t="s">
        <v>20</v>
      </c>
    </row>
    <row r="4343" spans="1:6" x14ac:dyDescent="0.3">
      <c r="A4343" t="s">
        <v>4366</v>
      </c>
      <c r="B4343" s="1">
        <v>46072.82708333333</v>
      </c>
      <c r="C4343" t="s">
        <v>7</v>
      </c>
      <c r="D4343" t="s">
        <v>8</v>
      </c>
      <c r="E4343" t="s">
        <v>19</v>
      </c>
      <c r="F4343" t="s">
        <v>20</v>
      </c>
    </row>
    <row r="4344" spans="1:6" x14ac:dyDescent="0.3">
      <c r="A4344" t="s">
        <v>4367</v>
      </c>
      <c r="B4344" s="1">
        <v>46053.84375</v>
      </c>
      <c r="C4344" t="s">
        <v>47</v>
      </c>
      <c r="D4344" t="s">
        <v>15</v>
      </c>
      <c r="E4344" t="s">
        <v>9</v>
      </c>
      <c r="F4344" t="s">
        <v>10</v>
      </c>
    </row>
    <row r="4345" spans="1:6" x14ac:dyDescent="0.3">
      <c r="A4345" t="s">
        <v>4368</v>
      </c>
      <c r="B4345" s="1">
        <v>46050.441666666666</v>
      </c>
      <c r="C4345" t="s">
        <v>7</v>
      </c>
      <c r="D4345" t="s">
        <v>15</v>
      </c>
      <c r="E4345" t="s">
        <v>19</v>
      </c>
      <c r="F4345" t="s">
        <v>33</v>
      </c>
    </row>
    <row r="4346" spans="1:6" x14ac:dyDescent="0.3">
      <c r="A4346" t="s">
        <v>4369</v>
      </c>
      <c r="B4346" s="1">
        <v>46056.990972222222</v>
      </c>
      <c r="C4346" t="s">
        <v>7</v>
      </c>
      <c r="D4346" t="s">
        <v>22</v>
      </c>
      <c r="E4346" t="s">
        <v>19</v>
      </c>
      <c r="F4346" t="s">
        <v>20</v>
      </c>
    </row>
    <row r="4347" spans="1:6" x14ac:dyDescent="0.3">
      <c r="A4347" t="s">
        <v>4370</v>
      </c>
      <c r="B4347" s="1">
        <v>46104.87222222222</v>
      </c>
      <c r="C4347" t="s">
        <v>35</v>
      </c>
      <c r="D4347" t="s">
        <v>15</v>
      </c>
      <c r="E4347" t="s">
        <v>9</v>
      </c>
      <c r="F4347" t="s">
        <v>13</v>
      </c>
    </row>
    <row r="4348" spans="1:6" x14ac:dyDescent="0.3">
      <c r="A4348" t="s">
        <v>4371</v>
      </c>
      <c r="B4348" s="1">
        <v>46050.800694444442</v>
      </c>
      <c r="C4348" t="s">
        <v>40</v>
      </c>
      <c r="D4348" t="s">
        <v>18</v>
      </c>
      <c r="E4348" t="s">
        <v>16</v>
      </c>
      <c r="F4348" t="s">
        <v>10</v>
      </c>
    </row>
    <row r="4349" spans="1:6" x14ac:dyDescent="0.3">
      <c r="A4349" t="s">
        <v>4372</v>
      </c>
      <c r="B4349" s="1">
        <v>46043.472222222219</v>
      </c>
      <c r="C4349" t="s">
        <v>47</v>
      </c>
      <c r="D4349" t="s">
        <v>15</v>
      </c>
      <c r="E4349" t="s">
        <v>31</v>
      </c>
      <c r="F4349" t="s">
        <v>53</v>
      </c>
    </row>
    <row r="4350" spans="1:6" x14ac:dyDescent="0.3">
      <c r="A4350" t="s">
        <v>4373</v>
      </c>
      <c r="B4350" s="1">
        <v>46113.322222222225</v>
      </c>
      <c r="C4350" t="s">
        <v>7</v>
      </c>
      <c r="D4350" t="s">
        <v>15</v>
      </c>
      <c r="E4350" t="s">
        <v>19</v>
      </c>
      <c r="F4350" t="s">
        <v>10</v>
      </c>
    </row>
    <row r="4351" spans="1:6" x14ac:dyDescent="0.3">
      <c r="A4351" t="s">
        <v>4374</v>
      </c>
      <c r="B4351" s="1">
        <v>46103.316666666666</v>
      </c>
      <c r="C4351" t="s">
        <v>7</v>
      </c>
      <c r="D4351" t="s">
        <v>8</v>
      </c>
      <c r="E4351" t="s">
        <v>9</v>
      </c>
      <c r="F4351" t="s">
        <v>20</v>
      </c>
    </row>
    <row r="4352" spans="1:6" x14ac:dyDescent="0.3">
      <c r="A4352" t="s">
        <v>4375</v>
      </c>
      <c r="B4352" s="1">
        <v>46066.734722222223</v>
      </c>
      <c r="C4352" t="s">
        <v>47</v>
      </c>
      <c r="D4352" t="s">
        <v>15</v>
      </c>
      <c r="E4352" t="s">
        <v>9</v>
      </c>
      <c r="F4352" t="s">
        <v>10</v>
      </c>
    </row>
    <row r="4353" spans="1:6" x14ac:dyDescent="0.3">
      <c r="A4353" t="s">
        <v>4376</v>
      </c>
      <c r="B4353" s="1">
        <v>46090.463888888888</v>
      </c>
      <c r="C4353" t="s">
        <v>7</v>
      </c>
      <c r="D4353" t="s">
        <v>15</v>
      </c>
      <c r="E4353" t="s">
        <v>16</v>
      </c>
      <c r="F4353" t="s">
        <v>10</v>
      </c>
    </row>
    <row r="4354" spans="1:6" x14ac:dyDescent="0.3">
      <c r="A4354" t="s">
        <v>4377</v>
      </c>
      <c r="B4354" s="1">
        <v>46076.166666666664</v>
      </c>
      <c r="C4354" t="s">
        <v>7</v>
      </c>
      <c r="D4354" t="s">
        <v>15</v>
      </c>
      <c r="E4354" t="s">
        <v>19</v>
      </c>
      <c r="F4354" t="s">
        <v>10</v>
      </c>
    </row>
    <row r="4355" spans="1:6" x14ac:dyDescent="0.3">
      <c r="A4355" t="s">
        <v>4378</v>
      </c>
      <c r="B4355" s="1">
        <v>46049.491666666669</v>
      </c>
      <c r="C4355" t="s">
        <v>26</v>
      </c>
      <c r="D4355" t="s">
        <v>15</v>
      </c>
      <c r="E4355" t="s">
        <v>31</v>
      </c>
      <c r="F4355" t="s">
        <v>10</v>
      </c>
    </row>
    <row r="4356" spans="1:6" x14ac:dyDescent="0.3">
      <c r="A4356" t="s">
        <v>4379</v>
      </c>
      <c r="B4356" s="1">
        <v>46032.904166666667</v>
      </c>
      <c r="C4356" t="s">
        <v>35</v>
      </c>
      <c r="D4356" t="s">
        <v>22</v>
      </c>
      <c r="E4356" t="s">
        <v>16</v>
      </c>
      <c r="F4356" t="s">
        <v>10</v>
      </c>
    </row>
    <row r="4357" spans="1:6" x14ac:dyDescent="0.3">
      <c r="A4357" t="s">
        <v>4380</v>
      </c>
      <c r="B4357" s="1">
        <v>46030.167361111111</v>
      </c>
      <c r="C4357" t="s">
        <v>40</v>
      </c>
      <c r="D4357" t="s">
        <v>22</v>
      </c>
      <c r="E4357" t="s">
        <v>16</v>
      </c>
      <c r="F4357" t="s">
        <v>20</v>
      </c>
    </row>
    <row r="4358" spans="1:6" x14ac:dyDescent="0.3">
      <c r="A4358" t="s">
        <v>4381</v>
      </c>
      <c r="B4358" s="1">
        <v>46110.28125</v>
      </c>
      <c r="C4358" t="s">
        <v>35</v>
      </c>
      <c r="D4358" t="s">
        <v>18</v>
      </c>
      <c r="E4358" t="s">
        <v>16</v>
      </c>
      <c r="F4358" t="s">
        <v>20</v>
      </c>
    </row>
    <row r="4359" spans="1:6" x14ac:dyDescent="0.3">
      <c r="A4359" t="s">
        <v>4382</v>
      </c>
      <c r="B4359" s="1">
        <v>46084.633333333331</v>
      </c>
      <c r="C4359" t="s">
        <v>35</v>
      </c>
      <c r="D4359" t="s">
        <v>22</v>
      </c>
      <c r="E4359" t="s">
        <v>31</v>
      </c>
      <c r="F4359" t="s">
        <v>13</v>
      </c>
    </row>
    <row r="4360" spans="1:6" x14ac:dyDescent="0.3">
      <c r="A4360" t="s">
        <v>4383</v>
      </c>
      <c r="B4360" s="1">
        <v>46057.947222222225</v>
      </c>
      <c r="C4360" t="s">
        <v>26</v>
      </c>
      <c r="D4360" t="s">
        <v>8</v>
      </c>
      <c r="E4360" t="s">
        <v>9</v>
      </c>
      <c r="F4360" t="s">
        <v>13</v>
      </c>
    </row>
    <row r="4361" spans="1:6" x14ac:dyDescent="0.3">
      <c r="A4361" t="s">
        <v>4384</v>
      </c>
      <c r="B4361" s="1">
        <v>46031.425000000003</v>
      </c>
      <c r="C4361" t="s">
        <v>47</v>
      </c>
      <c r="D4361" t="s">
        <v>18</v>
      </c>
      <c r="E4361" t="s">
        <v>16</v>
      </c>
      <c r="F4361" t="s">
        <v>10</v>
      </c>
    </row>
    <row r="4362" spans="1:6" x14ac:dyDescent="0.3">
      <c r="A4362" t="s">
        <v>4385</v>
      </c>
      <c r="B4362" s="1">
        <v>46083.245833333334</v>
      </c>
      <c r="C4362" t="s">
        <v>40</v>
      </c>
      <c r="D4362" t="s">
        <v>15</v>
      </c>
      <c r="E4362" t="s">
        <v>16</v>
      </c>
      <c r="F4362" t="s">
        <v>13</v>
      </c>
    </row>
    <row r="4363" spans="1:6" x14ac:dyDescent="0.3">
      <c r="A4363" t="s">
        <v>4386</v>
      </c>
      <c r="B4363" s="1">
        <v>46064.059027777781</v>
      </c>
      <c r="C4363" t="s">
        <v>40</v>
      </c>
      <c r="D4363" t="s">
        <v>8</v>
      </c>
      <c r="E4363" t="s">
        <v>16</v>
      </c>
      <c r="F4363" t="s">
        <v>20</v>
      </c>
    </row>
    <row r="4364" spans="1:6" x14ac:dyDescent="0.3">
      <c r="A4364" t="s">
        <v>4387</v>
      </c>
      <c r="B4364" s="1">
        <v>46037.839583333334</v>
      </c>
      <c r="C4364" t="s">
        <v>40</v>
      </c>
      <c r="D4364" t="s">
        <v>8</v>
      </c>
      <c r="E4364" t="s">
        <v>16</v>
      </c>
      <c r="F4364" t="s">
        <v>10</v>
      </c>
    </row>
    <row r="4365" spans="1:6" x14ac:dyDescent="0.3">
      <c r="A4365" t="s">
        <v>4388</v>
      </c>
      <c r="B4365" s="1">
        <v>46096.463194444441</v>
      </c>
      <c r="C4365" t="s">
        <v>26</v>
      </c>
      <c r="D4365" t="s">
        <v>8</v>
      </c>
      <c r="E4365" t="s">
        <v>31</v>
      </c>
      <c r="F4365" t="s">
        <v>33</v>
      </c>
    </row>
    <row r="4366" spans="1:6" x14ac:dyDescent="0.3">
      <c r="A4366" t="s">
        <v>4389</v>
      </c>
      <c r="B4366" s="1">
        <v>46044.210416666669</v>
      </c>
      <c r="C4366" t="s">
        <v>7</v>
      </c>
      <c r="D4366" t="s">
        <v>15</v>
      </c>
      <c r="E4366" t="s">
        <v>19</v>
      </c>
      <c r="F4366" t="s">
        <v>33</v>
      </c>
    </row>
    <row r="4367" spans="1:6" x14ac:dyDescent="0.3">
      <c r="A4367" t="s">
        <v>4390</v>
      </c>
      <c r="B4367" s="1">
        <v>46112.115277777775</v>
      </c>
      <c r="C4367" t="s">
        <v>12</v>
      </c>
      <c r="D4367" t="s">
        <v>22</v>
      </c>
      <c r="E4367" t="s">
        <v>9</v>
      </c>
      <c r="F4367" t="s">
        <v>13</v>
      </c>
    </row>
    <row r="4368" spans="1:6" x14ac:dyDescent="0.3">
      <c r="A4368" t="s">
        <v>4391</v>
      </c>
      <c r="B4368" s="1">
        <v>46036.973611111112</v>
      </c>
      <c r="C4368" t="s">
        <v>7</v>
      </c>
      <c r="D4368" t="s">
        <v>8</v>
      </c>
      <c r="E4368" t="s">
        <v>19</v>
      </c>
      <c r="F4368" t="s">
        <v>10</v>
      </c>
    </row>
    <row r="4369" spans="1:6" x14ac:dyDescent="0.3">
      <c r="A4369" t="s">
        <v>4392</v>
      </c>
      <c r="B4369" s="1">
        <v>46078.738194444442</v>
      </c>
      <c r="C4369" t="s">
        <v>26</v>
      </c>
      <c r="D4369" t="s">
        <v>8</v>
      </c>
      <c r="E4369" t="s">
        <v>9</v>
      </c>
      <c r="F4369" t="s">
        <v>13</v>
      </c>
    </row>
    <row r="4370" spans="1:6" x14ac:dyDescent="0.3">
      <c r="A4370" t="s">
        <v>4393</v>
      </c>
      <c r="B4370" s="1">
        <v>46087.86041666667</v>
      </c>
      <c r="C4370" t="s">
        <v>12</v>
      </c>
      <c r="D4370" t="s">
        <v>18</v>
      </c>
      <c r="E4370" t="s">
        <v>16</v>
      </c>
      <c r="F4370" t="s">
        <v>33</v>
      </c>
    </row>
    <row r="4371" spans="1:6" x14ac:dyDescent="0.3">
      <c r="A4371" t="s">
        <v>4394</v>
      </c>
      <c r="B4371" s="1">
        <v>46084.195833333331</v>
      </c>
      <c r="C4371" t="s">
        <v>12</v>
      </c>
      <c r="D4371" t="s">
        <v>22</v>
      </c>
      <c r="E4371" t="s">
        <v>31</v>
      </c>
      <c r="F4371" t="s">
        <v>33</v>
      </c>
    </row>
    <row r="4372" spans="1:6" x14ac:dyDescent="0.3">
      <c r="A4372" t="s">
        <v>4395</v>
      </c>
      <c r="B4372" s="1">
        <v>46100.382638888892</v>
      </c>
      <c r="C4372" t="s">
        <v>7</v>
      </c>
      <c r="D4372" t="s">
        <v>18</v>
      </c>
      <c r="E4372" t="s">
        <v>19</v>
      </c>
      <c r="F4372" t="s">
        <v>10</v>
      </c>
    </row>
    <row r="4373" spans="1:6" x14ac:dyDescent="0.3">
      <c r="A4373" t="s">
        <v>4396</v>
      </c>
      <c r="B4373" s="1">
        <v>46061.441666666666</v>
      </c>
      <c r="C4373" t="s">
        <v>26</v>
      </c>
      <c r="D4373" t="s">
        <v>15</v>
      </c>
      <c r="E4373" t="s">
        <v>31</v>
      </c>
      <c r="F4373" t="s">
        <v>13</v>
      </c>
    </row>
    <row r="4374" spans="1:6" x14ac:dyDescent="0.3">
      <c r="A4374" t="s">
        <v>4397</v>
      </c>
      <c r="B4374" s="1">
        <v>46040.57916666667</v>
      </c>
      <c r="C4374" t="s">
        <v>7</v>
      </c>
      <c r="D4374" t="s">
        <v>8</v>
      </c>
      <c r="E4374" t="s">
        <v>19</v>
      </c>
      <c r="F4374" t="s">
        <v>20</v>
      </c>
    </row>
    <row r="4375" spans="1:6" x14ac:dyDescent="0.3">
      <c r="A4375" t="s">
        <v>4398</v>
      </c>
      <c r="B4375" s="1">
        <v>46039.728472222225</v>
      </c>
      <c r="C4375" t="s">
        <v>47</v>
      </c>
      <c r="D4375" t="s">
        <v>8</v>
      </c>
      <c r="E4375" t="s">
        <v>9</v>
      </c>
      <c r="F4375" t="s">
        <v>13</v>
      </c>
    </row>
    <row r="4376" spans="1:6" x14ac:dyDescent="0.3">
      <c r="A4376" t="s">
        <v>4399</v>
      </c>
      <c r="B4376" s="1">
        <v>46100.857638888891</v>
      </c>
      <c r="C4376" t="s">
        <v>12</v>
      </c>
      <c r="D4376" t="s">
        <v>8</v>
      </c>
      <c r="E4376" t="s">
        <v>31</v>
      </c>
      <c r="F4376" t="s">
        <v>10</v>
      </c>
    </row>
    <row r="4377" spans="1:6" x14ac:dyDescent="0.3">
      <c r="A4377" t="s">
        <v>4400</v>
      </c>
      <c r="B4377" s="1">
        <v>46112.631944444445</v>
      </c>
      <c r="C4377" t="s">
        <v>7</v>
      </c>
      <c r="D4377" t="s">
        <v>8</v>
      </c>
      <c r="E4377" t="s">
        <v>19</v>
      </c>
      <c r="F4377" t="s">
        <v>20</v>
      </c>
    </row>
    <row r="4378" spans="1:6" x14ac:dyDescent="0.3">
      <c r="A4378" t="s">
        <v>4401</v>
      </c>
      <c r="B4378" s="1">
        <v>46031.09652777778</v>
      </c>
      <c r="C4378" t="s">
        <v>7</v>
      </c>
      <c r="D4378" t="s">
        <v>22</v>
      </c>
      <c r="E4378" t="s">
        <v>19</v>
      </c>
      <c r="F4378" t="s">
        <v>53</v>
      </c>
    </row>
    <row r="4379" spans="1:6" x14ac:dyDescent="0.3">
      <c r="A4379" t="s">
        <v>4402</v>
      </c>
      <c r="B4379" s="1">
        <v>46062.105555555558</v>
      </c>
      <c r="C4379" t="s">
        <v>7</v>
      </c>
      <c r="D4379" t="s">
        <v>22</v>
      </c>
      <c r="E4379" t="s">
        <v>19</v>
      </c>
      <c r="F4379" t="s">
        <v>20</v>
      </c>
    </row>
    <row r="4380" spans="1:6" x14ac:dyDescent="0.3">
      <c r="A4380" t="s">
        <v>4403</v>
      </c>
      <c r="B4380" s="1">
        <v>46081.668749999997</v>
      </c>
      <c r="C4380" t="s">
        <v>7</v>
      </c>
      <c r="D4380" t="s">
        <v>18</v>
      </c>
      <c r="E4380" t="s">
        <v>19</v>
      </c>
      <c r="F4380" t="s">
        <v>10</v>
      </c>
    </row>
    <row r="4381" spans="1:6" x14ac:dyDescent="0.3">
      <c r="A4381" t="s">
        <v>4404</v>
      </c>
      <c r="B4381" s="1">
        <v>46048.013888888891</v>
      </c>
      <c r="C4381" t="s">
        <v>40</v>
      </c>
      <c r="D4381" t="s">
        <v>18</v>
      </c>
      <c r="E4381" t="s">
        <v>16</v>
      </c>
      <c r="F4381" t="s">
        <v>10</v>
      </c>
    </row>
    <row r="4382" spans="1:6" x14ac:dyDescent="0.3">
      <c r="A4382" t="s">
        <v>4405</v>
      </c>
      <c r="B4382" s="1">
        <v>46023.677777777775</v>
      </c>
      <c r="C4382" t="s">
        <v>7</v>
      </c>
      <c r="D4382" t="s">
        <v>18</v>
      </c>
      <c r="E4382" t="s">
        <v>19</v>
      </c>
      <c r="F4382" t="s">
        <v>20</v>
      </c>
    </row>
    <row r="4383" spans="1:6" x14ac:dyDescent="0.3">
      <c r="A4383" t="s">
        <v>4406</v>
      </c>
      <c r="B4383" s="1">
        <v>46054.429861111108</v>
      </c>
      <c r="C4383" t="s">
        <v>7</v>
      </c>
      <c r="D4383" t="s">
        <v>22</v>
      </c>
      <c r="E4383" t="s">
        <v>19</v>
      </c>
      <c r="F4383" t="s">
        <v>10</v>
      </c>
    </row>
    <row r="4384" spans="1:6" x14ac:dyDescent="0.3">
      <c r="A4384" t="s">
        <v>4407</v>
      </c>
      <c r="B4384" s="1">
        <v>46099.859027777777</v>
      </c>
      <c r="C4384" t="s">
        <v>40</v>
      </c>
      <c r="D4384" t="s">
        <v>8</v>
      </c>
      <c r="E4384" t="s">
        <v>16</v>
      </c>
      <c r="F4384" t="s">
        <v>53</v>
      </c>
    </row>
    <row r="4385" spans="1:6" x14ac:dyDescent="0.3">
      <c r="A4385" t="s">
        <v>4408</v>
      </c>
      <c r="B4385" s="1">
        <v>46105.988888888889</v>
      </c>
      <c r="C4385" t="s">
        <v>12</v>
      </c>
      <c r="D4385" t="s">
        <v>15</v>
      </c>
      <c r="E4385" t="s">
        <v>19</v>
      </c>
      <c r="F4385" t="s">
        <v>13</v>
      </c>
    </row>
    <row r="4386" spans="1:6" x14ac:dyDescent="0.3">
      <c r="A4386" t="s">
        <v>4409</v>
      </c>
      <c r="B4386" s="1">
        <v>46056.216666666667</v>
      </c>
      <c r="C4386" t="s">
        <v>7</v>
      </c>
      <c r="D4386" t="s">
        <v>18</v>
      </c>
      <c r="E4386" t="s">
        <v>16</v>
      </c>
      <c r="F4386" t="s">
        <v>20</v>
      </c>
    </row>
    <row r="4387" spans="1:6" x14ac:dyDescent="0.3">
      <c r="A4387" t="s">
        <v>4410</v>
      </c>
      <c r="B4387" s="1">
        <v>46098.247916666667</v>
      </c>
      <c r="C4387" t="s">
        <v>26</v>
      </c>
      <c r="D4387" t="s">
        <v>8</v>
      </c>
      <c r="E4387" t="s">
        <v>19</v>
      </c>
      <c r="F4387" t="s">
        <v>10</v>
      </c>
    </row>
    <row r="4388" spans="1:6" x14ac:dyDescent="0.3">
      <c r="A4388" t="s">
        <v>4411</v>
      </c>
      <c r="B4388" s="1">
        <v>46107.727083333331</v>
      </c>
      <c r="C4388" t="s">
        <v>7</v>
      </c>
      <c r="D4388" t="s">
        <v>8</v>
      </c>
      <c r="E4388" t="s">
        <v>19</v>
      </c>
      <c r="F4388" t="s">
        <v>10</v>
      </c>
    </row>
    <row r="4389" spans="1:6" x14ac:dyDescent="0.3">
      <c r="A4389" t="s">
        <v>4412</v>
      </c>
      <c r="B4389" s="1">
        <v>46085.739583333336</v>
      </c>
      <c r="C4389" t="s">
        <v>7</v>
      </c>
      <c r="D4389" t="s">
        <v>22</v>
      </c>
      <c r="E4389" t="s">
        <v>16</v>
      </c>
      <c r="F4389" t="s">
        <v>33</v>
      </c>
    </row>
    <row r="4390" spans="1:6" x14ac:dyDescent="0.3">
      <c r="A4390" t="s">
        <v>4413</v>
      </c>
      <c r="B4390" s="1">
        <v>46096.750694444447</v>
      </c>
      <c r="C4390" t="s">
        <v>7</v>
      </c>
      <c r="D4390" t="s">
        <v>8</v>
      </c>
      <c r="E4390" t="s">
        <v>19</v>
      </c>
      <c r="F4390" t="s">
        <v>10</v>
      </c>
    </row>
    <row r="4391" spans="1:6" x14ac:dyDescent="0.3">
      <c r="A4391" t="s">
        <v>4414</v>
      </c>
      <c r="B4391" s="1">
        <v>46039.027083333334</v>
      </c>
      <c r="C4391" t="s">
        <v>47</v>
      </c>
      <c r="D4391" t="s">
        <v>22</v>
      </c>
      <c r="E4391" t="s">
        <v>9</v>
      </c>
      <c r="F4391" t="s">
        <v>10</v>
      </c>
    </row>
    <row r="4392" spans="1:6" x14ac:dyDescent="0.3">
      <c r="A4392" t="s">
        <v>4415</v>
      </c>
      <c r="B4392" s="1">
        <v>46083.37222222222</v>
      </c>
      <c r="C4392" t="s">
        <v>7</v>
      </c>
      <c r="D4392" t="s">
        <v>15</v>
      </c>
      <c r="E4392" t="s">
        <v>19</v>
      </c>
      <c r="F4392" t="s">
        <v>20</v>
      </c>
    </row>
    <row r="4393" spans="1:6" x14ac:dyDescent="0.3">
      <c r="A4393" t="s">
        <v>4416</v>
      </c>
      <c r="B4393" s="1">
        <v>46035.380555555559</v>
      </c>
      <c r="C4393" t="s">
        <v>40</v>
      </c>
      <c r="D4393" t="s">
        <v>15</v>
      </c>
      <c r="E4393" t="s">
        <v>16</v>
      </c>
      <c r="F4393" t="s">
        <v>20</v>
      </c>
    </row>
    <row r="4394" spans="1:6" x14ac:dyDescent="0.3">
      <c r="A4394" t="s">
        <v>4417</v>
      </c>
      <c r="B4394" s="1">
        <v>46109.490972222222</v>
      </c>
      <c r="C4394" t="s">
        <v>12</v>
      </c>
      <c r="D4394" t="s">
        <v>8</v>
      </c>
      <c r="E4394" t="s">
        <v>19</v>
      </c>
      <c r="F4394" t="s">
        <v>10</v>
      </c>
    </row>
    <row r="4395" spans="1:6" x14ac:dyDescent="0.3">
      <c r="A4395" t="s">
        <v>4418</v>
      </c>
      <c r="B4395" s="1">
        <v>46047.1875</v>
      </c>
      <c r="C4395" t="s">
        <v>7</v>
      </c>
      <c r="D4395" t="s">
        <v>8</v>
      </c>
      <c r="E4395" t="s">
        <v>19</v>
      </c>
      <c r="F4395" t="s">
        <v>10</v>
      </c>
    </row>
    <row r="4396" spans="1:6" x14ac:dyDescent="0.3">
      <c r="A4396" t="s">
        <v>4419</v>
      </c>
      <c r="B4396" s="1">
        <v>46089.166666666664</v>
      </c>
      <c r="C4396" t="s">
        <v>40</v>
      </c>
      <c r="D4396" t="s">
        <v>22</v>
      </c>
      <c r="E4396" t="s">
        <v>16</v>
      </c>
      <c r="F4396" t="s">
        <v>33</v>
      </c>
    </row>
    <row r="4397" spans="1:6" x14ac:dyDescent="0.3">
      <c r="A4397" t="s">
        <v>4420</v>
      </c>
      <c r="B4397" s="1">
        <v>46111.837500000001</v>
      </c>
      <c r="C4397" t="s">
        <v>7</v>
      </c>
      <c r="D4397" t="s">
        <v>18</v>
      </c>
      <c r="E4397" t="s">
        <v>19</v>
      </c>
      <c r="F4397" t="s">
        <v>20</v>
      </c>
    </row>
    <row r="4398" spans="1:6" x14ac:dyDescent="0.3">
      <c r="A4398" t="s">
        <v>4421</v>
      </c>
      <c r="B4398" s="1">
        <v>46096.327777777777</v>
      </c>
      <c r="C4398" t="s">
        <v>47</v>
      </c>
      <c r="D4398" t="s">
        <v>22</v>
      </c>
      <c r="E4398" t="s">
        <v>9</v>
      </c>
      <c r="F4398" t="s">
        <v>10</v>
      </c>
    </row>
    <row r="4399" spans="1:6" x14ac:dyDescent="0.3">
      <c r="A4399" t="s">
        <v>4422</v>
      </c>
      <c r="B4399" s="1">
        <v>46048.706250000003</v>
      </c>
      <c r="C4399" t="s">
        <v>12</v>
      </c>
      <c r="D4399" t="s">
        <v>15</v>
      </c>
      <c r="E4399" t="s">
        <v>19</v>
      </c>
      <c r="F4399" t="s">
        <v>33</v>
      </c>
    </row>
    <row r="4400" spans="1:6" x14ac:dyDescent="0.3">
      <c r="A4400" t="s">
        <v>4423</v>
      </c>
      <c r="B4400" s="1">
        <v>46065.558333333334</v>
      </c>
      <c r="C4400" t="s">
        <v>7</v>
      </c>
      <c r="D4400" t="s">
        <v>18</v>
      </c>
      <c r="E4400" t="s">
        <v>19</v>
      </c>
      <c r="F4400" t="s">
        <v>13</v>
      </c>
    </row>
    <row r="4401" spans="1:6" x14ac:dyDescent="0.3">
      <c r="A4401" t="s">
        <v>4424</v>
      </c>
      <c r="B4401" s="1">
        <v>46092.222222222219</v>
      </c>
      <c r="C4401" t="s">
        <v>40</v>
      </c>
      <c r="D4401" t="s">
        <v>15</v>
      </c>
      <c r="E4401" t="s">
        <v>16</v>
      </c>
      <c r="F4401" t="s">
        <v>20</v>
      </c>
    </row>
    <row r="4402" spans="1:6" x14ac:dyDescent="0.3">
      <c r="A4402" t="s">
        <v>4425</v>
      </c>
      <c r="B4402" s="1">
        <v>46096.787499999999</v>
      </c>
      <c r="C4402" t="s">
        <v>7</v>
      </c>
      <c r="D4402" t="s">
        <v>8</v>
      </c>
      <c r="E4402" t="s">
        <v>19</v>
      </c>
      <c r="F4402" t="s">
        <v>10</v>
      </c>
    </row>
    <row r="4403" spans="1:6" x14ac:dyDescent="0.3">
      <c r="A4403" t="s">
        <v>4426</v>
      </c>
      <c r="B4403" s="1">
        <v>46044.252083333333</v>
      </c>
      <c r="C4403" t="s">
        <v>7</v>
      </c>
      <c r="D4403" t="s">
        <v>22</v>
      </c>
      <c r="E4403" t="s">
        <v>19</v>
      </c>
      <c r="F4403" t="s">
        <v>20</v>
      </c>
    </row>
    <row r="4404" spans="1:6" x14ac:dyDescent="0.3">
      <c r="A4404" t="s">
        <v>4427</v>
      </c>
      <c r="B4404" s="1">
        <v>46067.020833333336</v>
      </c>
      <c r="C4404" t="s">
        <v>47</v>
      </c>
      <c r="D4404" t="s">
        <v>22</v>
      </c>
      <c r="E4404" t="s">
        <v>31</v>
      </c>
      <c r="F4404" t="s">
        <v>10</v>
      </c>
    </row>
    <row r="4405" spans="1:6" x14ac:dyDescent="0.3">
      <c r="A4405" t="s">
        <v>4428</v>
      </c>
      <c r="B4405" s="1">
        <v>46073.752083333333</v>
      </c>
      <c r="C4405" t="s">
        <v>40</v>
      </c>
      <c r="D4405" t="s">
        <v>8</v>
      </c>
      <c r="E4405" t="s">
        <v>16</v>
      </c>
      <c r="F4405" t="s">
        <v>13</v>
      </c>
    </row>
    <row r="4406" spans="1:6" x14ac:dyDescent="0.3">
      <c r="A4406" t="s">
        <v>4429</v>
      </c>
      <c r="B4406" s="1">
        <v>46045.727083333331</v>
      </c>
      <c r="C4406" t="s">
        <v>7</v>
      </c>
      <c r="D4406" t="s">
        <v>8</v>
      </c>
      <c r="E4406" t="s">
        <v>19</v>
      </c>
      <c r="F4406" t="s">
        <v>10</v>
      </c>
    </row>
    <row r="4407" spans="1:6" x14ac:dyDescent="0.3">
      <c r="A4407" t="s">
        <v>4430</v>
      </c>
      <c r="B4407" s="1">
        <v>46111.829861111109</v>
      </c>
      <c r="C4407" t="s">
        <v>7</v>
      </c>
      <c r="D4407" t="s">
        <v>18</v>
      </c>
      <c r="E4407" t="s">
        <v>31</v>
      </c>
      <c r="F4407" t="s">
        <v>10</v>
      </c>
    </row>
    <row r="4408" spans="1:6" x14ac:dyDescent="0.3">
      <c r="A4408" t="s">
        <v>4431</v>
      </c>
      <c r="B4408" s="1">
        <v>46095.129861111112</v>
      </c>
      <c r="C4408" t="s">
        <v>40</v>
      </c>
      <c r="D4408" t="s">
        <v>15</v>
      </c>
      <c r="E4408" t="s">
        <v>16</v>
      </c>
      <c r="F4408" t="s">
        <v>10</v>
      </c>
    </row>
    <row r="4409" spans="1:6" x14ac:dyDescent="0.3">
      <c r="A4409" t="s">
        <v>4432</v>
      </c>
      <c r="B4409" s="1">
        <v>46050.783333333333</v>
      </c>
      <c r="C4409" t="s">
        <v>7</v>
      </c>
      <c r="D4409" t="s">
        <v>15</v>
      </c>
      <c r="E4409" t="s">
        <v>19</v>
      </c>
      <c r="F4409" t="s">
        <v>33</v>
      </c>
    </row>
    <row r="4410" spans="1:6" x14ac:dyDescent="0.3">
      <c r="A4410" t="s">
        <v>4433</v>
      </c>
      <c r="B4410" s="1">
        <v>46093.131249999999</v>
      </c>
      <c r="C4410" t="s">
        <v>7</v>
      </c>
      <c r="D4410" t="s">
        <v>22</v>
      </c>
      <c r="E4410" t="s">
        <v>19</v>
      </c>
      <c r="F4410" t="s">
        <v>10</v>
      </c>
    </row>
    <row r="4411" spans="1:6" x14ac:dyDescent="0.3">
      <c r="A4411" t="s">
        <v>4434</v>
      </c>
      <c r="B4411" s="1">
        <v>46103.575694444444</v>
      </c>
      <c r="C4411" t="s">
        <v>40</v>
      </c>
      <c r="D4411" t="s">
        <v>22</v>
      </c>
      <c r="E4411" t="s">
        <v>16</v>
      </c>
      <c r="F4411" t="s">
        <v>13</v>
      </c>
    </row>
    <row r="4412" spans="1:6" x14ac:dyDescent="0.3">
      <c r="A4412" t="s">
        <v>4435</v>
      </c>
      <c r="B4412" s="1">
        <v>46097.504861111112</v>
      </c>
      <c r="C4412" t="s">
        <v>47</v>
      </c>
      <c r="D4412" t="s">
        <v>18</v>
      </c>
      <c r="E4412" t="s">
        <v>19</v>
      </c>
      <c r="F4412" t="s">
        <v>20</v>
      </c>
    </row>
    <row r="4413" spans="1:6" x14ac:dyDescent="0.3">
      <c r="A4413" t="s">
        <v>4436</v>
      </c>
      <c r="B4413" s="1">
        <v>46032.577777777777</v>
      </c>
      <c r="C4413" t="s">
        <v>7</v>
      </c>
      <c r="D4413" t="s">
        <v>8</v>
      </c>
      <c r="E4413" t="s">
        <v>19</v>
      </c>
      <c r="F4413" t="s">
        <v>10</v>
      </c>
    </row>
    <row r="4414" spans="1:6" x14ac:dyDescent="0.3">
      <c r="A4414" t="s">
        <v>4437</v>
      </c>
      <c r="B4414" s="1">
        <v>46081.701388888891</v>
      </c>
      <c r="C4414" t="s">
        <v>35</v>
      </c>
      <c r="D4414" t="s">
        <v>22</v>
      </c>
      <c r="E4414" t="s">
        <v>16</v>
      </c>
      <c r="F4414" t="s">
        <v>33</v>
      </c>
    </row>
    <row r="4415" spans="1:6" x14ac:dyDescent="0.3">
      <c r="A4415" t="s">
        <v>4438</v>
      </c>
      <c r="B4415" s="1">
        <v>46045.966666666667</v>
      </c>
      <c r="C4415" t="s">
        <v>7</v>
      </c>
      <c r="D4415" t="s">
        <v>8</v>
      </c>
      <c r="E4415" t="s">
        <v>19</v>
      </c>
      <c r="F4415" t="s">
        <v>10</v>
      </c>
    </row>
    <row r="4416" spans="1:6" x14ac:dyDescent="0.3">
      <c r="A4416" t="s">
        <v>4439</v>
      </c>
      <c r="B4416" s="1">
        <v>46112.604861111111</v>
      </c>
      <c r="C4416" t="s">
        <v>47</v>
      </c>
      <c r="D4416" t="s">
        <v>8</v>
      </c>
      <c r="E4416" t="s">
        <v>16</v>
      </c>
      <c r="F4416" t="s">
        <v>10</v>
      </c>
    </row>
    <row r="4417" spans="1:6" x14ac:dyDescent="0.3">
      <c r="A4417" t="s">
        <v>4440</v>
      </c>
      <c r="B4417" s="1">
        <v>46099.422222222223</v>
      </c>
      <c r="C4417" t="s">
        <v>40</v>
      </c>
      <c r="D4417" t="s">
        <v>8</v>
      </c>
      <c r="E4417" t="s">
        <v>16</v>
      </c>
      <c r="F4417" t="s">
        <v>20</v>
      </c>
    </row>
    <row r="4418" spans="1:6" x14ac:dyDescent="0.3">
      <c r="A4418" t="s">
        <v>4441</v>
      </c>
      <c r="B4418" s="1">
        <v>46047.191666666666</v>
      </c>
      <c r="C4418" t="s">
        <v>7</v>
      </c>
      <c r="D4418" t="s">
        <v>18</v>
      </c>
      <c r="E4418" t="s">
        <v>19</v>
      </c>
      <c r="F4418" t="s">
        <v>10</v>
      </c>
    </row>
    <row r="4419" spans="1:6" x14ac:dyDescent="0.3">
      <c r="A4419" t="s">
        <v>4442</v>
      </c>
      <c r="B4419" s="1">
        <v>46037.421527777777</v>
      </c>
      <c r="C4419" t="s">
        <v>35</v>
      </c>
      <c r="D4419" t="s">
        <v>18</v>
      </c>
      <c r="E4419" t="s">
        <v>9</v>
      </c>
      <c r="F4419" t="s">
        <v>10</v>
      </c>
    </row>
    <row r="4420" spans="1:6" x14ac:dyDescent="0.3">
      <c r="A4420" t="s">
        <v>4443</v>
      </c>
      <c r="B4420" s="1">
        <v>46024.974999999999</v>
      </c>
      <c r="C4420" t="s">
        <v>35</v>
      </c>
      <c r="D4420" t="s">
        <v>8</v>
      </c>
      <c r="E4420" t="s">
        <v>19</v>
      </c>
      <c r="F4420" t="s">
        <v>20</v>
      </c>
    </row>
    <row r="4421" spans="1:6" x14ac:dyDescent="0.3">
      <c r="A4421" t="s">
        <v>4444</v>
      </c>
      <c r="B4421" s="1">
        <v>46106.617361111108</v>
      </c>
      <c r="C4421" t="s">
        <v>7</v>
      </c>
      <c r="D4421" t="s">
        <v>8</v>
      </c>
      <c r="E4421" t="s">
        <v>19</v>
      </c>
      <c r="F4421" t="s">
        <v>10</v>
      </c>
    </row>
    <row r="4422" spans="1:6" x14ac:dyDescent="0.3">
      <c r="A4422" t="s">
        <v>4445</v>
      </c>
      <c r="B4422" s="1">
        <v>46029.765277777777</v>
      </c>
      <c r="C4422" t="s">
        <v>35</v>
      </c>
      <c r="D4422" t="s">
        <v>18</v>
      </c>
      <c r="E4422" t="s">
        <v>16</v>
      </c>
      <c r="F4422" t="s">
        <v>10</v>
      </c>
    </row>
    <row r="4423" spans="1:6" x14ac:dyDescent="0.3">
      <c r="A4423" t="s">
        <v>4446</v>
      </c>
      <c r="B4423" s="1">
        <v>46108.855555555558</v>
      </c>
      <c r="C4423" t="s">
        <v>7</v>
      </c>
      <c r="D4423" t="s">
        <v>18</v>
      </c>
      <c r="E4423" t="s">
        <v>19</v>
      </c>
      <c r="F4423" t="s">
        <v>13</v>
      </c>
    </row>
    <row r="4424" spans="1:6" x14ac:dyDescent="0.3">
      <c r="A4424" t="s">
        <v>4447</v>
      </c>
      <c r="B4424" s="1">
        <v>46111.988194444442</v>
      </c>
      <c r="C4424" t="s">
        <v>7</v>
      </c>
      <c r="D4424" t="s">
        <v>22</v>
      </c>
      <c r="E4424" t="s">
        <v>19</v>
      </c>
      <c r="F4424" t="s">
        <v>10</v>
      </c>
    </row>
    <row r="4425" spans="1:6" x14ac:dyDescent="0.3">
      <c r="A4425" t="s">
        <v>4448</v>
      </c>
      <c r="B4425" s="1">
        <v>46052.753472222219</v>
      </c>
      <c r="C4425" t="s">
        <v>35</v>
      </c>
      <c r="D4425" t="s">
        <v>8</v>
      </c>
      <c r="E4425" t="s">
        <v>31</v>
      </c>
      <c r="F4425" t="s">
        <v>10</v>
      </c>
    </row>
    <row r="4426" spans="1:6" x14ac:dyDescent="0.3">
      <c r="A4426" t="s">
        <v>4449</v>
      </c>
      <c r="B4426" s="1">
        <v>46089.279166666667</v>
      </c>
      <c r="C4426" t="s">
        <v>40</v>
      </c>
      <c r="D4426" t="s">
        <v>18</v>
      </c>
      <c r="E4426" t="s">
        <v>16</v>
      </c>
      <c r="F4426" t="s">
        <v>33</v>
      </c>
    </row>
    <row r="4427" spans="1:6" x14ac:dyDescent="0.3">
      <c r="A4427" t="s">
        <v>4450</v>
      </c>
      <c r="B4427" s="1">
        <v>46042.706944444442</v>
      </c>
      <c r="C4427" t="s">
        <v>7</v>
      </c>
      <c r="D4427" t="s">
        <v>8</v>
      </c>
      <c r="E4427" t="s">
        <v>19</v>
      </c>
      <c r="F4427" t="s">
        <v>10</v>
      </c>
    </row>
    <row r="4428" spans="1:6" x14ac:dyDescent="0.3">
      <c r="A4428" t="s">
        <v>4451</v>
      </c>
      <c r="B4428" s="1">
        <v>46078.525000000001</v>
      </c>
      <c r="C4428" t="s">
        <v>40</v>
      </c>
      <c r="D4428" t="s">
        <v>22</v>
      </c>
      <c r="E4428" t="s">
        <v>16</v>
      </c>
      <c r="F4428" t="s">
        <v>20</v>
      </c>
    </row>
    <row r="4429" spans="1:6" x14ac:dyDescent="0.3">
      <c r="A4429" t="s">
        <v>4452</v>
      </c>
      <c r="B4429" s="1">
        <v>46095.801388888889</v>
      </c>
      <c r="C4429" t="s">
        <v>12</v>
      </c>
      <c r="D4429" t="s">
        <v>22</v>
      </c>
      <c r="E4429" t="s">
        <v>31</v>
      </c>
      <c r="F4429" t="s">
        <v>13</v>
      </c>
    </row>
    <row r="4430" spans="1:6" x14ac:dyDescent="0.3">
      <c r="A4430" t="s">
        <v>4453</v>
      </c>
      <c r="B4430" s="1">
        <v>46035.257638888892</v>
      </c>
      <c r="C4430" t="s">
        <v>47</v>
      </c>
      <c r="D4430" t="s">
        <v>22</v>
      </c>
      <c r="E4430" t="s">
        <v>19</v>
      </c>
      <c r="F4430" t="s">
        <v>13</v>
      </c>
    </row>
    <row r="4431" spans="1:6" x14ac:dyDescent="0.3">
      <c r="A4431" t="s">
        <v>4454</v>
      </c>
      <c r="B4431" s="1">
        <v>46069.731944444444</v>
      </c>
      <c r="C4431" t="s">
        <v>40</v>
      </c>
      <c r="D4431" t="s">
        <v>15</v>
      </c>
      <c r="E4431" t="s">
        <v>16</v>
      </c>
      <c r="F4431" t="s">
        <v>10</v>
      </c>
    </row>
    <row r="4432" spans="1:6" x14ac:dyDescent="0.3">
      <c r="A4432" t="s">
        <v>4455</v>
      </c>
      <c r="B4432" s="1">
        <v>46047.506944444445</v>
      </c>
      <c r="C4432" t="s">
        <v>40</v>
      </c>
      <c r="D4432" t="s">
        <v>18</v>
      </c>
      <c r="E4432" t="s">
        <v>16</v>
      </c>
      <c r="F4432" t="s">
        <v>10</v>
      </c>
    </row>
    <row r="4433" spans="1:6" x14ac:dyDescent="0.3">
      <c r="A4433" t="s">
        <v>4456</v>
      </c>
      <c r="B4433" s="1">
        <v>46105.665972222225</v>
      </c>
      <c r="C4433" t="s">
        <v>7</v>
      </c>
      <c r="D4433" t="s">
        <v>18</v>
      </c>
      <c r="E4433" t="s">
        <v>19</v>
      </c>
      <c r="F4433" t="s">
        <v>20</v>
      </c>
    </row>
    <row r="4434" spans="1:6" x14ac:dyDescent="0.3">
      <c r="A4434" t="s">
        <v>4457</v>
      </c>
      <c r="B4434" s="1">
        <v>46099.657638888886</v>
      </c>
      <c r="C4434" t="s">
        <v>26</v>
      </c>
      <c r="D4434" t="s">
        <v>18</v>
      </c>
      <c r="E4434" t="s">
        <v>16</v>
      </c>
      <c r="F4434" t="s">
        <v>10</v>
      </c>
    </row>
    <row r="4435" spans="1:6" x14ac:dyDescent="0.3">
      <c r="A4435" t="s">
        <v>4458</v>
      </c>
      <c r="B4435" s="1">
        <v>46023.324305555558</v>
      </c>
      <c r="C4435" t="s">
        <v>47</v>
      </c>
      <c r="D4435" t="s">
        <v>15</v>
      </c>
      <c r="E4435" t="s">
        <v>16</v>
      </c>
      <c r="F4435" t="s">
        <v>20</v>
      </c>
    </row>
    <row r="4436" spans="1:6" x14ac:dyDescent="0.3">
      <c r="A4436" t="s">
        <v>4459</v>
      </c>
      <c r="B4436" s="1">
        <v>46078.943055555559</v>
      </c>
      <c r="C4436" t="s">
        <v>40</v>
      </c>
      <c r="D4436" t="s">
        <v>22</v>
      </c>
      <c r="E4436" t="s">
        <v>16</v>
      </c>
      <c r="F4436" t="s">
        <v>10</v>
      </c>
    </row>
    <row r="4437" spans="1:6" x14ac:dyDescent="0.3">
      <c r="A4437" t="s">
        <v>4460</v>
      </c>
      <c r="B4437" s="1">
        <v>46074.53125</v>
      </c>
      <c r="C4437" t="s">
        <v>7</v>
      </c>
      <c r="D4437" t="s">
        <v>22</v>
      </c>
      <c r="E4437" t="s">
        <v>19</v>
      </c>
      <c r="F4437" t="s">
        <v>10</v>
      </c>
    </row>
    <row r="4438" spans="1:6" x14ac:dyDescent="0.3">
      <c r="A4438" t="s">
        <v>4461</v>
      </c>
      <c r="B4438" s="1">
        <v>46108.13958333333</v>
      </c>
      <c r="C4438" t="s">
        <v>26</v>
      </c>
      <c r="D4438" t="s">
        <v>18</v>
      </c>
      <c r="E4438" t="s">
        <v>16</v>
      </c>
      <c r="F4438" t="s">
        <v>10</v>
      </c>
    </row>
    <row r="4439" spans="1:6" x14ac:dyDescent="0.3">
      <c r="A4439" t="s">
        <v>4462</v>
      </c>
      <c r="B4439" s="1">
        <v>46062.114583333336</v>
      </c>
      <c r="C4439" t="s">
        <v>12</v>
      </c>
      <c r="D4439" t="s">
        <v>18</v>
      </c>
      <c r="E4439" t="s">
        <v>31</v>
      </c>
      <c r="F4439" t="s">
        <v>13</v>
      </c>
    </row>
    <row r="4440" spans="1:6" x14ac:dyDescent="0.3">
      <c r="A4440" t="s">
        <v>4463</v>
      </c>
      <c r="B4440" s="1">
        <v>46050.787499999999</v>
      </c>
      <c r="C4440" t="s">
        <v>7</v>
      </c>
      <c r="D4440" t="s">
        <v>8</v>
      </c>
      <c r="E4440" t="s">
        <v>19</v>
      </c>
      <c r="F4440" t="s">
        <v>13</v>
      </c>
    </row>
    <row r="4441" spans="1:6" x14ac:dyDescent="0.3">
      <c r="A4441" t="s">
        <v>4464</v>
      </c>
      <c r="B4441" s="1">
        <v>46045.341666666667</v>
      </c>
      <c r="C4441" t="s">
        <v>7</v>
      </c>
      <c r="D4441" t="s">
        <v>15</v>
      </c>
      <c r="E4441" t="s">
        <v>16</v>
      </c>
      <c r="F4441" t="s">
        <v>10</v>
      </c>
    </row>
    <row r="4442" spans="1:6" x14ac:dyDescent="0.3">
      <c r="A4442" t="s">
        <v>4465</v>
      </c>
      <c r="B4442" s="1">
        <v>46040.584722222222</v>
      </c>
      <c r="C4442" t="s">
        <v>7</v>
      </c>
      <c r="D4442" t="s">
        <v>22</v>
      </c>
      <c r="E4442" t="s">
        <v>19</v>
      </c>
      <c r="F4442" t="s">
        <v>53</v>
      </c>
    </row>
    <row r="4443" spans="1:6" x14ac:dyDescent="0.3">
      <c r="A4443" t="s">
        <v>4466</v>
      </c>
      <c r="B4443" s="1">
        <v>46104.849305555559</v>
      </c>
      <c r="C4443" t="s">
        <v>26</v>
      </c>
      <c r="D4443" t="s">
        <v>15</v>
      </c>
      <c r="E4443" t="s">
        <v>9</v>
      </c>
      <c r="F4443" t="s">
        <v>20</v>
      </c>
    </row>
    <row r="4444" spans="1:6" x14ac:dyDescent="0.3">
      <c r="A4444" t="s">
        <v>4467</v>
      </c>
      <c r="B4444" s="1">
        <v>46044.722222222219</v>
      </c>
      <c r="C4444" t="s">
        <v>26</v>
      </c>
      <c r="D4444" t="s">
        <v>8</v>
      </c>
      <c r="E4444" t="s">
        <v>19</v>
      </c>
      <c r="F4444" t="s">
        <v>20</v>
      </c>
    </row>
    <row r="4445" spans="1:6" x14ac:dyDescent="0.3">
      <c r="A4445" t="s">
        <v>4468</v>
      </c>
      <c r="B4445" s="1">
        <v>46054.609027777777</v>
      </c>
      <c r="C4445" t="s">
        <v>7</v>
      </c>
      <c r="D4445" t="s">
        <v>15</v>
      </c>
      <c r="E4445" t="s">
        <v>19</v>
      </c>
      <c r="F4445" t="s">
        <v>20</v>
      </c>
    </row>
    <row r="4446" spans="1:6" x14ac:dyDescent="0.3">
      <c r="A4446" t="s">
        <v>4469</v>
      </c>
      <c r="B4446" s="1">
        <v>46100.46875</v>
      </c>
      <c r="C4446" t="s">
        <v>7</v>
      </c>
      <c r="D4446" t="s">
        <v>15</v>
      </c>
      <c r="E4446" t="s">
        <v>9</v>
      </c>
      <c r="F4446" t="s">
        <v>10</v>
      </c>
    </row>
    <row r="4447" spans="1:6" x14ac:dyDescent="0.3">
      <c r="A4447" t="s">
        <v>4470</v>
      </c>
      <c r="B4447" s="1">
        <v>46046.21597222222</v>
      </c>
      <c r="C4447" t="s">
        <v>7</v>
      </c>
      <c r="D4447" t="s">
        <v>8</v>
      </c>
      <c r="E4447" t="s">
        <v>19</v>
      </c>
      <c r="F4447" t="s">
        <v>20</v>
      </c>
    </row>
    <row r="4448" spans="1:6" x14ac:dyDescent="0.3">
      <c r="A4448" t="s">
        <v>4471</v>
      </c>
      <c r="B4448" s="1">
        <v>46092.43472222222</v>
      </c>
      <c r="C4448" t="s">
        <v>7</v>
      </c>
      <c r="D4448" t="s">
        <v>8</v>
      </c>
      <c r="E4448" t="s">
        <v>19</v>
      </c>
      <c r="F4448" t="s">
        <v>10</v>
      </c>
    </row>
    <row r="4449" spans="1:6" x14ac:dyDescent="0.3">
      <c r="A4449" t="s">
        <v>4472</v>
      </c>
      <c r="B4449" s="1">
        <v>46090.318055555559</v>
      </c>
      <c r="C4449" t="s">
        <v>47</v>
      </c>
      <c r="D4449" t="s">
        <v>15</v>
      </c>
      <c r="E4449" t="s">
        <v>9</v>
      </c>
      <c r="F4449" t="s">
        <v>20</v>
      </c>
    </row>
    <row r="4450" spans="1:6" x14ac:dyDescent="0.3">
      <c r="A4450" t="s">
        <v>4473</v>
      </c>
      <c r="B4450" s="1">
        <v>46084.295138888891</v>
      </c>
      <c r="C4450" t="s">
        <v>7</v>
      </c>
      <c r="D4450" t="s">
        <v>18</v>
      </c>
      <c r="E4450" t="s">
        <v>19</v>
      </c>
      <c r="F4450" t="s">
        <v>13</v>
      </c>
    </row>
    <row r="4451" spans="1:6" x14ac:dyDescent="0.3">
      <c r="A4451" t="s">
        <v>4474</v>
      </c>
      <c r="B4451" s="1">
        <v>46037.504861111112</v>
      </c>
      <c r="C4451" t="s">
        <v>35</v>
      </c>
      <c r="D4451" t="s">
        <v>8</v>
      </c>
      <c r="E4451" t="s">
        <v>31</v>
      </c>
      <c r="F4451" t="s">
        <v>10</v>
      </c>
    </row>
    <row r="4452" spans="1:6" x14ac:dyDescent="0.3">
      <c r="A4452" t="s">
        <v>4475</v>
      </c>
      <c r="B4452" s="1">
        <v>46039.040972222225</v>
      </c>
      <c r="C4452" t="s">
        <v>40</v>
      </c>
      <c r="D4452" t="s">
        <v>8</v>
      </c>
      <c r="E4452" t="s">
        <v>16</v>
      </c>
      <c r="F4452" t="s">
        <v>20</v>
      </c>
    </row>
    <row r="4453" spans="1:6" x14ac:dyDescent="0.3">
      <c r="A4453" t="s">
        <v>4476</v>
      </c>
      <c r="B4453" s="1">
        <v>46077.29583333333</v>
      </c>
      <c r="C4453" t="s">
        <v>35</v>
      </c>
      <c r="D4453" t="s">
        <v>8</v>
      </c>
      <c r="E4453" t="s">
        <v>31</v>
      </c>
      <c r="F4453" t="s">
        <v>10</v>
      </c>
    </row>
    <row r="4454" spans="1:6" x14ac:dyDescent="0.3">
      <c r="A4454" t="s">
        <v>4477</v>
      </c>
      <c r="B4454" s="1">
        <v>46101.023611111108</v>
      </c>
      <c r="C4454" t="s">
        <v>47</v>
      </c>
      <c r="D4454" t="s">
        <v>15</v>
      </c>
      <c r="E4454" t="s">
        <v>31</v>
      </c>
      <c r="F4454" t="s">
        <v>20</v>
      </c>
    </row>
    <row r="4455" spans="1:6" x14ac:dyDescent="0.3">
      <c r="A4455" t="s">
        <v>4478</v>
      </c>
      <c r="B4455" s="1">
        <v>46076.482638888891</v>
      </c>
      <c r="C4455" t="s">
        <v>40</v>
      </c>
      <c r="D4455" t="s">
        <v>15</v>
      </c>
      <c r="E4455" t="s">
        <v>16</v>
      </c>
      <c r="F4455" t="s">
        <v>13</v>
      </c>
    </row>
    <row r="4456" spans="1:6" x14ac:dyDescent="0.3">
      <c r="A4456" t="s">
        <v>4479</v>
      </c>
      <c r="B4456" s="1">
        <v>46073.147222222222</v>
      </c>
      <c r="C4456" t="s">
        <v>35</v>
      </c>
      <c r="D4456" t="s">
        <v>18</v>
      </c>
      <c r="E4456" t="s">
        <v>9</v>
      </c>
      <c r="F4456" t="s">
        <v>10</v>
      </c>
    </row>
    <row r="4457" spans="1:6" x14ac:dyDescent="0.3">
      <c r="A4457" t="s">
        <v>4480</v>
      </c>
      <c r="B4457" s="1">
        <v>46047.4375</v>
      </c>
      <c r="C4457" t="s">
        <v>7</v>
      </c>
      <c r="D4457" t="s">
        <v>8</v>
      </c>
      <c r="E4457" t="s">
        <v>19</v>
      </c>
      <c r="F4457" t="s">
        <v>20</v>
      </c>
    </row>
    <row r="4458" spans="1:6" x14ac:dyDescent="0.3">
      <c r="A4458" t="s">
        <v>4481</v>
      </c>
      <c r="B4458" s="1">
        <v>46041.510416666664</v>
      </c>
      <c r="C4458" t="s">
        <v>47</v>
      </c>
      <c r="D4458" t="s">
        <v>15</v>
      </c>
      <c r="E4458" t="s">
        <v>31</v>
      </c>
      <c r="F4458" t="s">
        <v>33</v>
      </c>
    </row>
    <row r="4459" spans="1:6" x14ac:dyDescent="0.3">
      <c r="A4459" t="s">
        <v>4482</v>
      </c>
      <c r="B4459" s="1">
        <v>46105.015972222223</v>
      </c>
      <c r="C4459" t="s">
        <v>26</v>
      </c>
      <c r="D4459" t="s">
        <v>15</v>
      </c>
      <c r="E4459" t="s">
        <v>19</v>
      </c>
      <c r="F4459" t="s">
        <v>10</v>
      </c>
    </row>
    <row r="4460" spans="1:6" x14ac:dyDescent="0.3">
      <c r="A4460" t="s">
        <v>4483</v>
      </c>
      <c r="B4460" s="1">
        <v>46036.364583333336</v>
      </c>
      <c r="C4460" t="s">
        <v>7</v>
      </c>
      <c r="D4460" t="s">
        <v>15</v>
      </c>
      <c r="E4460" t="s">
        <v>19</v>
      </c>
      <c r="F4460" t="s">
        <v>33</v>
      </c>
    </row>
    <row r="4461" spans="1:6" x14ac:dyDescent="0.3">
      <c r="A4461" t="s">
        <v>4484</v>
      </c>
      <c r="B4461" s="1">
        <v>46076.42291666667</v>
      </c>
      <c r="C4461" t="s">
        <v>12</v>
      </c>
      <c r="D4461" t="s">
        <v>22</v>
      </c>
      <c r="E4461" t="s">
        <v>19</v>
      </c>
      <c r="F4461" t="s">
        <v>13</v>
      </c>
    </row>
    <row r="4462" spans="1:6" x14ac:dyDescent="0.3">
      <c r="A4462" t="s">
        <v>4485</v>
      </c>
      <c r="B4462" s="1">
        <v>46113.957638888889</v>
      </c>
      <c r="C4462" t="s">
        <v>12</v>
      </c>
      <c r="D4462" t="s">
        <v>8</v>
      </c>
      <c r="E4462" t="s">
        <v>19</v>
      </c>
      <c r="F4462" t="s">
        <v>10</v>
      </c>
    </row>
    <row r="4463" spans="1:6" x14ac:dyDescent="0.3">
      <c r="A4463" t="s">
        <v>4486</v>
      </c>
      <c r="B4463" s="1">
        <v>46101.01458333333</v>
      </c>
      <c r="C4463" t="s">
        <v>7</v>
      </c>
      <c r="D4463" t="s">
        <v>15</v>
      </c>
      <c r="E4463" t="s">
        <v>16</v>
      </c>
      <c r="F4463" t="s">
        <v>10</v>
      </c>
    </row>
    <row r="4464" spans="1:6" x14ac:dyDescent="0.3">
      <c r="A4464" t="s">
        <v>4487</v>
      </c>
      <c r="B4464" s="1">
        <v>46067.637499999997</v>
      </c>
      <c r="C4464" t="s">
        <v>26</v>
      </c>
      <c r="D4464" t="s">
        <v>15</v>
      </c>
      <c r="E4464" t="s">
        <v>19</v>
      </c>
      <c r="F4464" t="s">
        <v>13</v>
      </c>
    </row>
    <row r="4465" spans="1:6" x14ac:dyDescent="0.3">
      <c r="A4465" t="s">
        <v>4488</v>
      </c>
      <c r="B4465" s="1">
        <v>46045.665972222225</v>
      </c>
      <c r="C4465" t="s">
        <v>35</v>
      </c>
      <c r="D4465" t="s">
        <v>15</v>
      </c>
      <c r="E4465" t="s">
        <v>19</v>
      </c>
      <c r="F4465" t="s">
        <v>10</v>
      </c>
    </row>
    <row r="4466" spans="1:6" x14ac:dyDescent="0.3">
      <c r="A4466" t="s">
        <v>4489</v>
      </c>
      <c r="B4466" s="1">
        <v>46057.043749999997</v>
      </c>
      <c r="C4466" t="s">
        <v>7</v>
      </c>
      <c r="D4466" t="s">
        <v>18</v>
      </c>
      <c r="E4466" t="s">
        <v>19</v>
      </c>
      <c r="F4466" t="s">
        <v>53</v>
      </c>
    </row>
    <row r="4467" spans="1:6" x14ac:dyDescent="0.3">
      <c r="A4467" t="s">
        <v>4490</v>
      </c>
      <c r="B4467" s="1">
        <v>46080.021527777775</v>
      </c>
      <c r="C4467" t="s">
        <v>12</v>
      </c>
      <c r="D4467" t="s">
        <v>8</v>
      </c>
      <c r="E4467" t="s">
        <v>9</v>
      </c>
      <c r="F4467" t="s">
        <v>13</v>
      </c>
    </row>
    <row r="4468" spans="1:6" x14ac:dyDescent="0.3">
      <c r="A4468" t="s">
        <v>4491</v>
      </c>
      <c r="B4468" s="1">
        <v>46110.231249999997</v>
      </c>
      <c r="C4468" t="s">
        <v>26</v>
      </c>
      <c r="D4468" t="s">
        <v>15</v>
      </c>
      <c r="E4468" t="s">
        <v>31</v>
      </c>
      <c r="F4468" t="s">
        <v>10</v>
      </c>
    </row>
    <row r="4469" spans="1:6" x14ac:dyDescent="0.3">
      <c r="A4469" t="s">
        <v>4492</v>
      </c>
      <c r="B4469" s="1">
        <v>46047.794444444444</v>
      </c>
      <c r="C4469" t="s">
        <v>7</v>
      </c>
      <c r="D4469" t="s">
        <v>18</v>
      </c>
      <c r="E4469" t="s">
        <v>19</v>
      </c>
      <c r="F4469" t="s">
        <v>33</v>
      </c>
    </row>
    <row r="4470" spans="1:6" x14ac:dyDescent="0.3">
      <c r="A4470" t="s">
        <v>4493</v>
      </c>
      <c r="B4470" s="1">
        <v>46058.145138888889</v>
      </c>
      <c r="C4470" t="s">
        <v>7</v>
      </c>
      <c r="D4470" t="s">
        <v>8</v>
      </c>
      <c r="E4470" t="s">
        <v>19</v>
      </c>
      <c r="F4470" t="s">
        <v>20</v>
      </c>
    </row>
    <row r="4471" spans="1:6" x14ac:dyDescent="0.3">
      <c r="A4471" t="s">
        <v>4494</v>
      </c>
      <c r="B4471" s="1">
        <v>46090.402777777781</v>
      </c>
      <c r="C4471" t="s">
        <v>47</v>
      </c>
      <c r="D4471" t="s">
        <v>18</v>
      </c>
      <c r="E4471" t="s">
        <v>9</v>
      </c>
      <c r="F4471" t="s">
        <v>10</v>
      </c>
    </row>
    <row r="4472" spans="1:6" x14ac:dyDescent="0.3">
      <c r="A4472" t="s">
        <v>4495</v>
      </c>
      <c r="B4472" s="1">
        <v>46040.972916666666</v>
      </c>
      <c r="C4472" t="s">
        <v>12</v>
      </c>
      <c r="D4472" t="s">
        <v>15</v>
      </c>
      <c r="E4472" t="s">
        <v>31</v>
      </c>
      <c r="F4472" t="s">
        <v>33</v>
      </c>
    </row>
    <row r="4473" spans="1:6" x14ac:dyDescent="0.3">
      <c r="A4473" t="s">
        <v>4496</v>
      </c>
      <c r="B4473" s="1">
        <v>46072.621527777781</v>
      </c>
      <c r="C4473" t="s">
        <v>40</v>
      </c>
      <c r="D4473" t="s">
        <v>15</v>
      </c>
      <c r="E4473" t="s">
        <v>16</v>
      </c>
      <c r="F4473" t="s">
        <v>10</v>
      </c>
    </row>
    <row r="4474" spans="1:6" x14ac:dyDescent="0.3">
      <c r="A4474" t="s">
        <v>4497</v>
      </c>
      <c r="B4474" s="1">
        <v>46111.43472222222</v>
      </c>
      <c r="C4474" t="s">
        <v>7</v>
      </c>
      <c r="D4474" t="s">
        <v>15</v>
      </c>
      <c r="E4474" t="s">
        <v>19</v>
      </c>
      <c r="F4474" t="s">
        <v>33</v>
      </c>
    </row>
    <row r="4475" spans="1:6" x14ac:dyDescent="0.3">
      <c r="A4475" t="s">
        <v>4498</v>
      </c>
      <c r="B4475" s="1">
        <v>46028.554166666669</v>
      </c>
      <c r="C4475" t="s">
        <v>7</v>
      </c>
      <c r="D4475" t="s">
        <v>15</v>
      </c>
      <c r="E4475" t="s">
        <v>19</v>
      </c>
      <c r="F4475" t="s">
        <v>20</v>
      </c>
    </row>
    <row r="4476" spans="1:6" x14ac:dyDescent="0.3">
      <c r="A4476" t="s">
        <v>4499</v>
      </c>
      <c r="B4476" s="1">
        <v>46092.318749999999</v>
      </c>
      <c r="C4476" t="s">
        <v>47</v>
      </c>
      <c r="D4476" t="s">
        <v>22</v>
      </c>
      <c r="E4476" t="s">
        <v>9</v>
      </c>
      <c r="F4476" t="s">
        <v>20</v>
      </c>
    </row>
    <row r="4477" spans="1:6" x14ac:dyDescent="0.3">
      <c r="A4477" t="s">
        <v>4500</v>
      </c>
      <c r="B4477" s="1">
        <v>46096.086111111108</v>
      </c>
      <c r="C4477" t="s">
        <v>12</v>
      </c>
      <c r="D4477" t="s">
        <v>15</v>
      </c>
      <c r="E4477" t="s">
        <v>19</v>
      </c>
      <c r="F4477" t="s">
        <v>33</v>
      </c>
    </row>
    <row r="4478" spans="1:6" x14ac:dyDescent="0.3">
      <c r="A4478" t="s">
        <v>4501</v>
      </c>
      <c r="B4478" s="1">
        <v>46046.936111111114</v>
      </c>
      <c r="C4478" t="s">
        <v>7</v>
      </c>
      <c r="D4478" t="s">
        <v>8</v>
      </c>
      <c r="E4478" t="s">
        <v>19</v>
      </c>
      <c r="F4478" t="s">
        <v>10</v>
      </c>
    </row>
    <row r="4479" spans="1:6" x14ac:dyDescent="0.3">
      <c r="A4479" t="s">
        <v>4502</v>
      </c>
      <c r="B4479" s="1">
        <v>46082.876388888886</v>
      </c>
      <c r="C4479" t="s">
        <v>26</v>
      </c>
      <c r="D4479" t="s">
        <v>15</v>
      </c>
      <c r="E4479" t="s">
        <v>19</v>
      </c>
      <c r="F4479" t="s">
        <v>10</v>
      </c>
    </row>
    <row r="4480" spans="1:6" x14ac:dyDescent="0.3">
      <c r="A4480" t="s">
        <v>4503</v>
      </c>
      <c r="B4480" s="1">
        <v>46048.919444444444</v>
      </c>
      <c r="C4480" t="s">
        <v>40</v>
      </c>
      <c r="D4480" t="s">
        <v>15</v>
      </c>
      <c r="E4480" t="s">
        <v>16</v>
      </c>
      <c r="F4480" t="s">
        <v>20</v>
      </c>
    </row>
    <row r="4481" spans="1:6" x14ac:dyDescent="0.3">
      <c r="A4481" t="s">
        <v>4504</v>
      </c>
      <c r="B4481" s="1">
        <v>46027.458333333336</v>
      </c>
      <c r="C4481" t="s">
        <v>12</v>
      </c>
      <c r="D4481" t="s">
        <v>8</v>
      </c>
      <c r="E4481" t="s">
        <v>31</v>
      </c>
      <c r="F4481" t="s">
        <v>10</v>
      </c>
    </row>
    <row r="4482" spans="1:6" x14ac:dyDescent="0.3">
      <c r="A4482" t="s">
        <v>4505</v>
      </c>
      <c r="B4482" s="1">
        <v>46025.376388888886</v>
      </c>
      <c r="C4482" t="s">
        <v>7</v>
      </c>
      <c r="D4482" t="s">
        <v>22</v>
      </c>
      <c r="E4482" t="s">
        <v>19</v>
      </c>
      <c r="F4482" t="s">
        <v>20</v>
      </c>
    </row>
    <row r="4483" spans="1:6" x14ac:dyDescent="0.3">
      <c r="A4483" t="s">
        <v>4506</v>
      </c>
      <c r="B4483" s="1">
        <v>46100.740277777775</v>
      </c>
      <c r="C4483" t="s">
        <v>7</v>
      </c>
      <c r="D4483" t="s">
        <v>18</v>
      </c>
      <c r="E4483" t="s">
        <v>16</v>
      </c>
      <c r="F4483" t="s">
        <v>20</v>
      </c>
    </row>
    <row r="4484" spans="1:6" x14ac:dyDescent="0.3">
      <c r="A4484" t="s">
        <v>4507</v>
      </c>
      <c r="B4484" s="1">
        <v>46077.140277777777</v>
      </c>
      <c r="C4484" t="s">
        <v>47</v>
      </c>
      <c r="D4484" t="s">
        <v>8</v>
      </c>
      <c r="E4484" t="s">
        <v>19</v>
      </c>
      <c r="F4484" t="s">
        <v>10</v>
      </c>
    </row>
    <row r="4485" spans="1:6" x14ac:dyDescent="0.3">
      <c r="A4485" t="s">
        <v>4508</v>
      </c>
      <c r="B4485" s="1">
        <v>46100.259027777778</v>
      </c>
      <c r="C4485" t="s">
        <v>7</v>
      </c>
      <c r="D4485" t="s">
        <v>22</v>
      </c>
      <c r="E4485" t="s">
        <v>19</v>
      </c>
      <c r="F4485" t="s">
        <v>10</v>
      </c>
    </row>
    <row r="4486" spans="1:6" x14ac:dyDescent="0.3">
      <c r="A4486" t="s">
        <v>4509</v>
      </c>
      <c r="B4486" s="1">
        <v>46039.963194444441</v>
      </c>
      <c r="C4486" t="s">
        <v>7</v>
      </c>
      <c r="D4486" t="s">
        <v>15</v>
      </c>
      <c r="E4486" t="s">
        <v>19</v>
      </c>
      <c r="F4486" t="s">
        <v>10</v>
      </c>
    </row>
    <row r="4487" spans="1:6" x14ac:dyDescent="0.3">
      <c r="A4487" t="s">
        <v>4510</v>
      </c>
      <c r="B4487" s="1">
        <v>46092.747916666667</v>
      </c>
      <c r="C4487" t="s">
        <v>7</v>
      </c>
      <c r="D4487" t="s">
        <v>15</v>
      </c>
      <c r="E4487" t="s">
        <v>19</v>
      </c>
      <c r="F4487" t="s">
        <v>20</v>
      </c>
    </row>
    <row r="4488" spans="1:6" x14ac:dyDescent="0.3">
      <c r="A4488" t="s">
        <v>4511</v>
      </c>
      <c r="B4488" s="1">
        <v>46078.216666666667</v>
      </c>
      <c r="C4488" t="s">
        <v>7</v>
      </c>
      <c r="D4488" t="s">
        <v>8</v>
      </c>
      <c r="E4488" t="s">
        <v>19</v>
      </c>
      <c r="F4488" t="s">
        <v>20</v>
      </c>
    </row>
    <row r="4489" spans="1:6" x14ac:dyDescent="0.3">
      <c r="A4489" t="s">
        <v>4512</v>
      </c>
      <c r="B4489" s="1">
        <v>46112.758333333331</v>
      </c>
      <c r="C4489" t="s">
        <v>40</v>
      </c>
      <c r="D4489" t="s">
        <v>15</v>
      </c>
      <c r="E4489" t="s">
        <v>16</v>
      </c>
      <c r="F4489" t="s">
        <v>13</v>
      </c>
    </row>
    <row r="4490" spans="1:6" x14ac:dyDescent="0.3">
      <c r="A4490" t="s">
        <v>4513</v>
      </c>
      <c r="B4490" s="1">
        <v>46049.724305555559</v>
      </c>
      <c r="C4490" t="s">
        <v>35</v>
      </c>
      <c r="D4490" t="s">
        <v>15</v>
      </c>
      <c r="E4490" t="s">
        <v>9</v>
      </c>
      <c r="F4490" t="s">
        <v>10</v>
      </c>
    </row>
    <row r="4491" spans="1:6" x14ac:dyDescent="0.3">
      <c r="A4491" t="s">
        <v>4514</v>
      </c>
      <c r="B4491" s="1">
        <v>46038.462500000001</v>
      </c>
      <c r="C4491" t="s">
        <v>47</v>
      </c>
      <c r="D4491" t="s">
        <v>18</v>
      </c>
      <c r="E4491" t="s">
        <v>16</v>
      </c>
      <c r="F4491" t="s">
        <v>13</v>
      </c>
    </row>
    <row r="4492" spans="1:6" x14ac:dyDescent="0.3">
      <c r="A4492" t="s">
        <v>4515</v>
      </c>
      <c r="B4492" s="1">
        <v>46029.820833333331</v>
      </c>
      <c r="C4492" t="s">
        <v>12</v>
      </c>
      <c r="D4492" t="s">
        <v>18</v>
      </c>
      <c r="E4492" t="s">
        <v>19</v>
      </c>
      <c r="F4492" t="s">
        <v>33</v>
      </c>
    </row>
    <row r="4493" spans="1:6" x14ac:dyDescent="0.3">
      <c r="A4493" t="s">
        <v>4516</v>
      </c>
      <c r="B4493" s="1">
        <v>46079.448611111111</v>
      </c>
      <c r="C4493" t="s">
        <v>40</v>
      </c>
      <c r="D4493" t="s">
        <v>22</v>
      </c>
      <c r="E4493" t="s">
        <v>16</v>
      </c>
      <c r="F4493" t="s">
        <v>10</v>
      </c>
    </row>
    <row r="4494" spans="1:6" x14ac:dyDescent="0.3">
      <c r="A4494" t="s">
        <v>4517</v>
      </c>
      <c r="B4494" s="1">
        <v>46041.375</v>
      </c>
      <c r="C4494" t="s">
        <v>7</v>
      </c>
      <c r="D4494" t="s">
        <v>18</v>
      </c>
      <c r="E4494" t="s">
        <v>19</v>
      </c>
      <c r="F4494" t="s">
        <v>20</v>
      </c>
    </row>
    <row r="4495" spans="1:6" x14ac:dyDescent="0.3">
      <c r="A4495" t="s">
        <v>4518</v>
      </c>
      <c r="B4495" s="1">
        <v>46026.413194444445</v>
      </c>
      <c r="C4495" t="s">
        <v>7</v>
      </c>
      <c r="D4495" t="s">
        <v>22</v>
      </c>
      <c r="E4495" t="s">
        <v>19</v>
      </c>
      <c r="F4495" t="s">
        <v>10</v>
      </c>
    </row>
    <row r="4496" spans="1:6" x14ac:dyDescent="0.3">
      <c r="A4496" t="s">
        <v>4519</v>
      </c>
      <c r="B4496" s="1">
        <v>46025.982638888891</v>
      </c>
      <c r="C4496" t="s">
        <v>7</v>
      </c>
      <c r="D4496" t="s">
        <v>8</v>
      </c>
      <c r="E4496" t="s">
        <v>19</v>
      </c>
      <c r="F4496" t="s">
        <v>10</v>
      </c>
    </row>
    <row r="4497" spans="1:6" x14ac:dyDescent="0.3">
      <c r="A4497" t="s">
        <v>4520</v>
      </c>
      <c r="B4497" s="1">
        <v>46024.716666666667</v>
      </c>
      <c r="C4497" t="s">
        <v>47</v>
      </c>
      <c r="D4497" t="s">
        <v>22</v>
      </c>
      <c r="E4497" t="s">
        <v>9</v>
      </c>
      <c r="F4497" t="s">
        <v>10</v>
      </c>
    </row>
    <row r="4498" spans="1:6" x14ac:dyDescent="0.3">
      <c r="A4498" t="s">
        <v>4521</v>
      </c>
      <c r="B4498" s="1">
        <v>46104.138194444444</v>
      </c>
      <c r="C4498" t="s">
        <v>26</v>
      </c>
      <c r="D4498" t="s">
        <v>22</v>
      </c>
      <c r="E4498" t="s">
        <v>9</v>
      </c>
      <c r="F4498" t="s">
        <v>10</v>
      </c>
    </row>
    <row r="4499" spans="1:6" x14ac:dyDescent="0.3">
      <c r="A4499" t="s">
        <v>4522</v>
      </c>
      <c r="B4499" s="1">
        <v>46024.982638888891</v>
      </c>
      <c r="C4499" t="s">
        <v>35</v>
      </c>
      <c r="D4499" t="s">
        <v>18</v>
      </c>
      <c r="E4499" t="s">
        <v>9</v>
      </c>
      <c r="F4499" t="s">
        <v>10</v>
      </c>
    </row>
    <row r="4500" spans="1:6" x14ac:dyDescent="0.3">
      <c r="A4500" t="s">
        <v>4523</v>
      </c>
      <c r="B4500" s="1">
        <v>46074.532638888886</v>
      </c>
      <c r="C4500" t="s">
        <v>40</v>
      </c>
      <c r="D4500" t="s">
        <v>22</v>
      </c>
      <c r="E4500" t="s">
        <v>16</v>
      </c>
      <c r="F4500" t="s">
        <v>10</v>
      </c>
    </row>
    <row r="4501" spans="1:6" x14ac:dyDescent="0.3">
      <c r="A4501" t="s">
        <v>4524</v>
      </c>
      <c r="B4501" s="1">
        <v>46032.755555555559</v>
      </c>
      <c r="C4501" t="s">
        <v>7</v>
      </c>
      <c r="D4501" t="s">
        <v>8</v>
      </c>
      <c r="E4501" t="s">
        <v>19</v>
      </c>
      <c r="F4501" t="s">
        <v>10</v>
      </c>
    </row>
    <row r="4502" spans="1:6" x14ac:dyDescent="0.3">
      <c r="A4502" t="s">
        <v>4525</v>
      </c>
      <c r="B4502" s="1">
        <v>46024.504861111112</v>
      </c>
      <c r="C4502" t="s">
        <v>7</v>
      </c>
      <c r="D4502" t="s">
        <v>18</v>
      </c>
      <c r="E4502" t="s">
        <v>19</v>
      </c>
      <c r="F4502" t="s">
        <v>13</v>
      </c>
    </row>
    <row r="4503" spans="1:6" x14ac:dyDescent="0.3">
      <c r="A4503" t="s">
        <v>4526</v>
      </c>
      <c r="B4503" s="1">
        <v>46065.084722222222</v>
      </c>
      <c r="C4503" t="s">
        <v>7</v>
      </c>
      <c r="D4503" t="s">
        <v>18</v>
      </c>
      <c r="E4503" t="s">
        <v>19</v>
      </c>
      <c r="F4503" t="s">
        <v>20</v>
      </c>
    </row>
    <row r="4504" spans="1:6" x14ac:dyDescent="0.3">
      <c r="A4504" t="s">
        <v>4527</v>
      </c>
      <c r="B4504" s="1">
        <v>46039.370138888888</v>
      </c>
      <c r="C4504" t="s">
        <v>7</v>
      </c>
      <c r="D4504" t="s">
        <v>22</v>
      </c>
      <c r="E4504" t="s">
        <v>9</v>
      </c>
      <c r="F4504" t="s">
        <v>13</v>
      </c>
    </row>
    <row r="4505" spans="1:6" x14ac:dyDescent="0.3">
      <c r="A4505" t="s">
        <v>4528</v>
      </c>
      <c r="B4505" s="1">
        <v>46056.790972222225</v>
      </c>
      <c r="C4505" t="s">
        <v>7</v>
      </c>
      <c r="D4505" t="s">
        <v>18</v>
      </c>
      <c r="E4505" t="s">
        <v>16</v>
      </c>
      <c r="F4505" t="s">
        <v>20</v>
      </c>
    </row>
    <row r="4506" spans="1:6" x14ac:dyDescent="0.3">
      <c r="A4506" t="s">
        <v>4529</v>
      </c>
      <c r="B4506" s="1">
        <v>46031.79791666667</v>
      </c>
      <c r="C4506" t="s">
        <v>26</v>
      </c>
      <c r="D4506" t="s">
        <v>18</v>
      </c>
      <c r="E4506" t="s">
        <v>19</v>
      </c>
      <c r="F4506" t="s">
        <v>20</v>
      </c>
    </row>
    <row r="4507" spans="1:6" x14ac:dyDescent="0.3">
      <c r="A4507" t="s">
        <v>4530</v>
      </c>
      <c r="B4507" s="1">
        <v>46063.385416666664</v>
      </c>
      <c r="C4507" t="s">
        <v>40</v>
      </c>
      <c r="D4507" t="s">
        <v>22</v>
      </c>
      <c r="E4507" t="s">
        <v>16</v>
      </c>
      <c r="F4507" t="s">
        <v>10</v>
      </c>
    </row>
    <row r="4508" spans="1:6" x14ac:dyDescent="0.3">
      <c r="A4508" t="s">
        <v>4531</v>
      </c>
      <c r="B4508" s="1">
        <v>46112.487500000003</v>
      </c>
      <c r="C4508" t="s">
        <v>7</v>
      </c>
      <c r="D4508" t="s">
        <v>15</v>
      </c>
      <c r="E4508" t="s">
        <v>19</v>
      </c>
      <c r="F4508" t="s">
        <v>10</v>
      </c>
    </row>
    <row r="4509" spans="1:6" x14ac:dyDescent="0.3">
      <c r="A4509" t="s">
        <v>4532</v>
      </c>
      <c r="B4509" s="1">
        <v>46028.25</v>
      </c>
      <c r="C4509" t="s">
        <v>7</v>
      </c>
      <c r="D4509" t="s">
        <v>15</v>
      </c>
      <c r="E4509" t="s">
        <v>19</v>
      </c>
      <c r="F4509" t="s">
        <v>10</v>
      </c>
    </row>
    <row r="4510" spans="1:6" x14ac:dyDescent="0.3">
      <c r="A4510" t="s">
        <v>4533</v>
      </c>
      <c r="B4510" s="1">
        <v>46037.37222222222</v>
      </c>
      <c r="C4510" t="s">
        <v>7</v>
      </c>
      <c r="D4510" t="s">
        <v>22</v>
      </c>
      <c r="E4510" t="s">
        <v>19</v>
      </c>
      <c r="F4510" t="s">
        <v>10</v>
      </c>
    </row>
    <row r="4511" spans="1:6" x14ac:dyDescent="0.3">
      <c r="A4511" t="s">
        <v>4534</v>
      </c>
      <c r="B4511" s="1">
        <v>46062.970138888886</v>
      </c>
      <c r="C4511" t="s">
        <v>40</v>
      </c>
      <c r="D4511" t="s">
        <v>8</v>
      </c>
      <c r="E4511" t="s">
        <v>16</v>
      </c>
      <c r="F4511" t="s">
        <v>20</v>
      </c>
    </row>
    <row r="4512" spans="1:6" x14ac:dyDescent="0.3">
      <c r="A4512" t="s">
        <v>4535</v>
      </c>
      <c r="B4512" s="1">
        <v>46073.788194444445</v>
      </c>
      <c r="C4512" t="s">
        <v>7</v>
      </c>
      <c r="D4512" t="s">
        <v>22</v>
      </c>
      <c r="E4512" t="s">
        <v>19</v>
      </c>
      <c r="F4512" t="s">
        <v>20</v>
      </c>
    </row>
    <row r="4513" spans="1:6" x14ac:dyDescent="0.3">
      <c r="A4513" t="s">
        <v>4536</v>
      </c>
      <c r="B4513" s="1">
        <v>46033.658333333333</v>
      </c>
      <c r="C4513" t="s">
        <v>40</v>
      </c>
      <c r="D4513" t="s">
        <v>15</v>
      </c>
      <c r="E4513" t="s">
        <v>16</v>
      </c>
      <c r="F4513" t="s">
        <v>53</v>
      </c>
    </row>
    <row r="4514" spans="1:6" x14ac:dyDescent="0.3">
      <c r="A4514" t="s">
        <v>4537</v>
      </c>
      <c r="B4514" s="1">
        <v>46045.884027777778</v>
      </c>
      <c r="C4514" t="s">
        <v>26</v>
      </c>
      <c r="D4514" t="s">
        <v>18</v>
      </c>
      <c r="E4514" t="s">
        <v>9</v>
      </c>
      <c r="F4514" t="s">
        <v>10</v>
      </c>
    </row>
    <row r="4515" spans="1:6" x14ac:dyDescent="0.3">
      <c r="A4515" t="s">
        <v>4538</v>
      </c>
      <c r="B4515" s="1">
        <v>46084.788194444445</v>
      </c>
      <c r="C4515" t="s">
        <v>35</v>
      </c>
      <c r="D4515" t="s">
        <v>18</v>
      </c>
      <c r="E4515" t="s">
        <v>31</v>
      </c>
      <c r="F4515" t="s">
        <v>10</v>
      </c>
    </row>
    <row r="4516" spans="1:6" x14ac:dyDescent="0.3">
      <c r="A4516" t="s">
        <v>4539</v>
      </c>
      <c r="B4516" s="1">
        <v>46054.396527777775</v>
      </c>
      <c r="C4516" t="s">
        <v>47</v>
      </c>
      <c r="D4516" t="s">
        <v>15</v>
      </c>
      <c r="E4516" t="s">
        <v>9</v>
      </c>
      <c r="F4516" t="s">
        <v>33</v>
      </c>
    </row>
    <row r="4517" spans="1:6" x14ac:dyDescent="0.3">
      <c r="A4517" t="s">
        <v>4540</v>
      </c>
      <c r="B4517" s="1">
        <v>46094.571527777778</v>
      </c>
      <c r="C4517" t="s">
        <v>7</v>
      </c>
      <c r="D4517" t="s">
        <v>8</v>
      </c>
      <c r="E4517" t="s">
        <v>19</v>
      </c>
      <c r="F4517" t="s">
        <v>20</v>
      </c>
    </row>
    <row r="4518" spans="1:6" x14ac:dyDescent="0.3">
      <c r="A4518" t="s">
        <v>4541</v>
      </c>
      <c r="B4518" s="1">
        <v>46073.560416666667</v>
      </c>
      <c r="C4518" t="s">
        <v>47</v>
      </c>
      <c r="D4518" t="s">
        <v>22</v>
      </c>
      <c r="E4518" t="s">
        <v>16</v>
      </c>
      <c r="F4518" t="s">
        <v>13</v>
      </c>
    </row>
    <row r="4519" spans="1:6" x14ac:dyDescent="0.3">
      <c r="A4519" t="s">
        <v>4542</v>
      </c>
      <c r="B4519" s="1">
        <v>46094.734722222223</v>
      </c>
      <c r="C4519" t="s">
        <v>35</v>
      </c>
      <c r="D4519" t="s">
        <v>22</v>
      </c>
      <c r="E4519" t="s">
        <v>19</v>
      </c>
      <c r="F4519" t="s">
        <v>10</v>
      </c>
    </row>
    <row r="4520" spans="1:6" x14ac:dyDescent="0.3">
      <c r="A4520" t="s">
        <v>4543</v>
      </c>
      <c r="B4520" s="1">
        <v>46069.689583333333</v>
      </c>
      <c r="C4520" t="s">
        <v>35</v>
      </c>
      <c r="D4520" t="s">
        <v>22</v>
      </c>
      <c r="E4520" t="s">
        <v>9</v>
      </c>
      <c r="F4520" t="s">
        <v>20</v>
      </c>
    </row>
    <row r="4521" spans="1:6" x14ac:dyDescent="0.3">
      <c r="A4521" t="s">
        <v>4544</v>
      </c>
      <c r="B4521" s="1">
        <v>46042.320138888892</v>
      </c>
      <c r="C4521" t="s">
        <v>7</v>
      </c>
      <c r="D4521" t="s">
        <v>8</v>
      </c>
      <c r="E4521" t="s">
        <v>19</v>
      </c>
      <c r="F4521" t="s">
        <v>20</v>
      </c>
    </row>
    <row r="4522" spans="1:6" x14ac:dyDescent="0.3">
      <c r="A4522" t="s">
        <v>4545</v>
      </c>
      <c r="B4522" s="1">
        <v>46048.021527777775</v>
      </c>
      <c r="C4522" t="s">
        <v>47</v>
      </c>
      <c r="D4522" t="s">
        <v>8</v>
      </c>
      <c r="E4522" t="s">
        <v>16</v>
      </c>
      <c r="F4522" t="s">
        <v>13</v>
      </c>
    </row>
    <row r="4523" spans="1:6" x14ac:dyDescent="0.3">
      <c r="A4523" t="s">
        <v>4546</v>
      </c>
      <c r="B4523" s="1">
        <v>46059.206250000003</v>
      </c>
      <c r="C4523" t="s">
        <v>40</v>
      </c>
      <c r="D4523" t="s">
        <v>18</v>
      </c>
      <c r="E4523" t="s">
        <v>16</v>
      </c>
      <c r="F4523" t="s">
        <v>33</v>
      </c>
    </row>
    <row r="4524" spans="1:6" x14ac:dyDescent="0.3">
      <c r="A4524" t="s">
        <v>4547</v>
      </c>
      <c r="B4524" s="1">
        <v>46091.34652777778</v>
      </c>
      <c r="C4524" t="s">
        <v>7</v>
      </c>
      <c r="D4524" t="s">
        <v>18</v>
      </c>
      <c r="E4524" t="s">
        <v>19</v>
      </c>
      <c r="F4524" t="s">
        <v>20</v>
      </c>
    </row>
    <row r="4525" spans="1:6" x14ac:dyDescent="0.3">
      <c r="A4525" t="s">
        <v>4548</v>
      </c>
      <c r="B4525" s="1">
        <v>46086.18472222222</v>
      </c>
      <c r="C4525" t="s">
        <v>26</v>
      </c>
      <c r="D4525" t="s">
        <v>18</v>
      </c>
      <c r="E4525" t="s">
        <v>16</v>
      </c>
      <c r="F4525" t="s">
        <v>10</v>
      </c>
    </row>
    <row r="4526" spans="1:6" x14ac:dyDescent="0.3">
      <c r="A4526" t="s">
        <v>4549</v>
      </c>
      <c r="B4526" s="1">
        <v>46074.561111111114</v>
      </c>
      <c r="C4526" t="s">
        <v>7</v>
      </c>
      <c r="D4526" t="s">
        <v>8</v>
      </c>
      <c r="E4526" t="s">
        <v>19</v>
      </c>
      <c r="F4526" t="s">
        <v>10</v>
      </c>
    </row>
    <row r="4527" spans="1:6" x14ac:dyDescent="0.3">
      <c r="A4527" t="s">
        <v>4550</v>
      </c>
      <c r="B4527" s="1">
        <v>46086.964583333334</v>
      </c>
      <c r="C4527" t="s">
        <v>7</v>
      </c>
      <c r="D4527" t="s">
        <v>18</v>
      </c>
      <c r="E4527" t="s">
        <v>16</v>
      </c>
      <c r="F4527" t="s">
        <v>20</v>
      </c>
    </row>
    <row r="4528" spans="1:6" x14ac:dyDescent="0.3">
      <c r="A4528" t="s">
        <v>4551</v>
      </c>
      <c r="B4528" s="1">
        <v>46054.909722222219</v>
      </c>
      <c r="C4528" t="s">
        <v>7</v>
      </c>
      <c r="D4528" t="s">
        <v>8</v>
      </c>
      <c r="E4528" t="s">
        <v>19</v>
      </c>
      <c r="F4528" t="s">
        <v>10</v>
      </c>
    </row>
    <row r="4529" spans="1:6" x14ac:dyDescent="0.3">
      <c r="A4529" t="s">
        <v>4552</v>
      </c>
      <c r="B4529" s="1">
        <v>46046.255555555559</v>
      </c>
      <c r="C4529" t="s">
        <v>7</v>
      </c>
      <c r="D4529" t="s">
        <v>15</v>
      </c>
      <c r="E4529" t="s">
        <v>19</v>
      </c>
      <c r="F4529" t="s">
        <v>13</v>
      </c>
    </row>
    <row r="4530" spans="1:6" x14ac:dyDescent="0.3">
      <c r="A4530" t="s">
        <v>4553</v>
      </c>
      <c r="B4530" s="1">
        <v>46066.966666666667</v>
      </c>
      <c r="C4530" t="s">
        <v>7</v>
      </c>
      <c r="D4530" t="s">
        <v>15</v>
      </c>
      <c r="E4530" t="s">
        <v>19</v>
      </c>
      <c r="F4530" t="s">
        <v>20</v>
      </c>
    </row>
    <row r="4531" spans="1:6" x14ac:dyDescent="0.3">
      <c r="A4531" t="s">
        <v>4554</v>
      </c>
      <c r="B4531" s="1">
        <v>46024.197916666664</v>
      </c>
      <c r="C4531" t="s">
        <v>7</v>
      </c>
      <c r="D4531" t="s">
        <v>8</v>
      </c>
      <c r="E4531" t="s">
        <v>19</v>
      </c>
      <c r="F4531" t="s">
        <v>20</v>
      </c>
    </row>
    <row r="4532" spans="1:6" x14ac:dyDescent="0.3">
      <c r="A4532" t="s">
        <v>4555</v>
      </c>
      <c r="B4532" s="1">
        <v>46032.715277777781</v>
      </c>
      <c r="C4532" t="s">
        <v>7</v>
      </c>
      <c r="D4532" t="s">
        <v>22</v>
      </c>
      <c r="E4532" t="s">
        <v>19</v>
      </c>
      <c r="F4532" t="s">
        <v>13</v>
      </c>
    </row>
    <row r="4533" spans="1:6" x14ac:dyDescent="0.3">
      <c r="A4533" t="s">
        <v>4556</v>
      </c>
      <c r="B4533" s="1">
        <v>46068.900694444441</v>
      </c>
      <c r="C4533" t="s">
        <v>7</v>
      </c>
      <c r="D4533" t="s">
        <v>15</v>
      </c>
      <c r="E4533" t="s">
        <v>16</v>
      </c>
      <c r="F4533" t="s">
        <v>20</v>
      </c>
    </row>
    <row r="4534" spans="1:6" x14ac:dyDescent="0.3">
      <c r="A4534" t="s">
        <v>4557</v>
      </c>
      <c r="B4534" s="1">
        <v>46046.103472222225</v>
      </c>
      <c r="C4534" t="s">
        <v>7</v>
      </c>
      <c r="D4534" t="s">
        <v>18</v>
      </c>
      <c r="E4534" t="s">
        <v>31</v>
      </c>
      <c r="F4534" t="s">
        <v>10</v>
      </c>
    </row>
    <row r="4535" spans="1:6" x14ac:dyDescent="0.3">
      <c r="A4535" t="s">
        <v>4558</v>
      </c>
      <c r="B4535" s="1">
        <v>46056.122916666667</v>
      </c>
      <c r="C4535" t="s">
        <v>7</v>
      </c>
      <c r="D4535" t="s">
        <v>18</v>
      </c>
      <c r="E4535" t="s">
        <v>19</v>
      </c>
      <c r="F4535" t="s">
        <v>20</v>
      </c>
    </row>
    <row r="4536" spans="1:6" x14ac:dyDescent="0.3">
      <c r="A4536" t="s">
        <v>4559</v>
      </c>
      <c r="B4536" s="1">
        <v>46069.393055555556</v>
      </c>
      <c r="C4536" t="s">
        <v>47</v>
      </c>
      <c r="D4536" t="s">
        <v>18</v>
      </c>
      <c r="E4536" t="s">
        <v>31</v>
      </c>
      <c r="F4536" t="s">
        <v>13</v>
      </c>
    </row>
    <row r="4537" spans="1:6" x14ac:dyDescent="0.3">
      <c r="A4537" t="s">
        <v>4560</v>
      </c>
      <c r="B4537" s="1">
        <v>46048.359027777777</v>
      </c>
      <c r="C4537" t="s">
        <v>7</v>
      </c>
      <c r="D4537" t="s">
        <v>8</v>
      </c>
      <c r="E4537" t="s">
        <v>19</v>
      </c>
      <c r="F4537" t="s">
        <v>13</v>
      </c>
    </row>
    <row r="4538" spans="1:6" x14ac:dyDescent="0.3">
      <c r="A4538" t="s">
        <v>4561</v>
      </c>
      <c r="B4538" s="1">
        <v>46098.556250000001</v>
      </c>
      <c r="C4538" t="s">
        <v>40</v>
      </c>
      <c r="D4538" t="s">
        <v>22</v>
      </c>
      <c r="E4538" t="s">
        <v>16</v>
      </c>
      <c r="F4538" t="s">
        <v>20</v>
      </c>
    </row>
    <row r="4539" spans="1:6" x14ac:dyDescent="0.3">
      <c r="A4539" t="s">
        <v>4562</v>
      </c>
      <c r="B4539" s="1">
        <v>46072.613888888889</v>
      </c>
      <c r="C4539" t="s">
        <v>7</v>
      </c>
      <c r="D4539" t="s">
        <v>8</v>
      </c>
      <c r="E4539" t="s">
        <v>19</v>
      </c>
      <c r="F4539" t="s">
        <v>10</v>
      </c>
    </row>
    <row r="4540" spans="1:6" x14ac:dyDescent="0.3">
      <c r="A4540" t="s">
        <v>4563</v>
      </c>
      <c r="B4540" s="1">
        <v>46068.859027777777</v>
      </c>
      <c r="C4540" t="s">
        <v>7</v>
      </c>
      <c r="D4540" t="s">
        <v>22</v>
      </c>
      <c r="E4540" t="s">
        <v>19</v>
      </c>
      <c r="F4540" t="s">
        <v>10</v>
      </c>
    </row>
    <row r="4541" spans="1:6" x14ac:dyDescent="0.3">
      <c r="A4541" t="s">
        <v>4564</v>
      </c>
      <c r="B4541" s="1">
        <v>46034.390277777777</v>
      </c>
      <c r="C4541" t="s">
        <v>12</v>
      </c>
      <c r="D4541" t="s">
        <v>15</v>
      </c>
      <c r="E4541" t="s">
        <v>9</v>
      </c>
      <c r="F4541" t="s">
        <v>33</v>
      </c>
    </row>
    <row r="4542" spans="1:6" x14ac:dyDescent="0.3">
      <c r="A4542" t="s">
        <v>4565</v>
      </c>
      <c r="B4542" s="1">
        <v>46109.711111111108</v>
      </c>
      <c r="C4542" t="s">
        <v>7</v>
      </c>
      <c r="D4542" t="s">
        <v>18</v>
      </c>
      <c r="E4542" t="s">
        <v>16</v>
      </c>
      <c r="F4542" t="s">
        <v>20</v>
      </c>
    </row>
    <row r="4543" spans="1:6" x14ac:dyDescent="0.3">
      <c r="A4543" t="s">
        <v>4566</v>
      </c>
      <c r="B4543" s="1">
        <v>46065.89166666667</v>
      </c>
      <c r="C4543" t="s">
        <v>7</v>
      </c>
      <c r="D4543" t="s">
        <v>22</v>
      </c>
      <c r="E4543" t="s">
        <v>19</v>
      </c>
      <c r="F4543" t="s">
        <v>20</v>
      </c>
    </row>
    <row r="4544" spans="1:6" x14ac:dyDescent="0.3">
      <c r="A4544" t="s">
        <v>4567</v>
      </c>
      <c r="B4544" s="1">
        <v>46063.697222222225</v>
      </c>
      <c r="C4544" t="s">
        <v>12</v>
      </c>
      <c r="D4544" t="s">
        <v>8</v>
      </c>
      <c r="E4544" t="s">
        <v>19</v>
      </c>
      <c r="F4544" t="s">
        <v>10</v>
      </c>
    </row>
    <row r="4545" spans="1:6" x14ac:dyDescent="0.3">
      <c r="A4545" t="s">
        <v>4568</v>
      </c>
      <c r="B4545" s="1">
        <v>46038.385416666664</v>
      </c>
      <c r="C4545" t="s">
        <v>7</v>
      </c>
      <c r="D4545" t="s">
        <v>22</v>
      </c>
      <c r="E4545" t="s">
        <v>19</v>
      </c>
      <c r="F4545" t="s">
        <v>10</v>
      </c>
    </row>
    <row r="4546" spans="1:6" x14ac:dyDescent="0.3">
      <c r="A4546" t="s">
        <v>4569</v>
      </c>
      <c r="B4546" s="1">
        <v>46097.692361111112</v>
      </c>
      <c r="C4546" t="s">
        <v>47</v>
      </c>
      <c r="D4546" t="s">
        <v>15</v>
      </c>
      <c r="E4546" t="s">
        <v>19</v>
      </c>
      <c r="F4546" t="s">
        <v>10</v>
      </c>
    </row>
    <row r="4547" spans="1:6" x14ac:dyDescent="0.3">
      <c r="A4547" t="s">
        <v>4570</v>
      </c>
      <c r="B4547" s="1">
        <v>46081.469444444447</v>
      </c>
      <c r="C4547" t="s">
        <v>7</v>
      </c>
      <c r="D4547" t="s">
        <v>18</v>
      </c>
      <c r="E4547" t="s">
        <v>19</v>
      </c>
      <c r="F4547" t="s">
        <v>10</v>
      </c>
    </row>
    <row r="4548" spans="1:6" x14ac:dyDescent="0.3">
      <c r="A4548" t="s">
        <v>4571</v>
      </c>
      <c r="B4548" s="1">
        <v>46028.425694444442</v>
      </c>
      <c r="C4548" t="s">
        <v>26</v>
      </c>
      <c r="D4548" t="s">
        <v>22</v>
      </c>
      <c r="E4548" t="s">
        <v>19</v>
      </c>
      <c r="F4548" t="s">
        <v>13</v>
      </c>
    </row>
    <row r="4549" spans="1:6" x14ac:dyDescent="0.3">
      <c r="A4549" t="s">
        <v>4572</v>
      </c>
      <c r="B4549" s="1">
        <v>46037.272222222222</v>
      </c>
      <c r="C4549" t="s">
        <v>7</v>
      </c>
      <c r="D4549" t="s">
        <v>18</v>
      </c>
      <c r="E4549" t="s">
        <v>19</v>
      </c>
      <c r="F4549" t="s">
        <v>10</v>
      </c>
    </row>
    <row r="4550" spans="1:6" x14ac:dyDescent="0.3">
      <c r="A4550" t="s">
        <v>4573</v>
      </c>
      <c r="B4550" s="1">
        <v>46083.995138888888</v>
      </c>
      <c r="C4550" t="s">
        <v>7</v>
      </c>
      <c r="D4550" t="s">
        <v>18</v>
      </c>
      <c r="E4550" t="s">
        <v>19</v>
      </c>
      <c r="F4550" t="s">
        <v>20</v>
      </c>
    </row>
    <row r="4551" spans="1:6" x14ac:dyDescent="0.3">
      <c r="A4551" t="s">
        <v>4574</v>
      </c>
      <c r="B4551" s="1">
        <v>46101.216666666667</v>
      </c>
      <c r="C4551" t="s">
        <v>7</v>
      </c>
      <c r="D4551" t="s">
        <v>15</v>
      </c>
      <c r="E4551" t="s">
        <v>16</v>
      </c>
      <c r="F4551" t="s">
        <v>33</v>
      </c>
    </row>
    <row r="4552" spans="1:6" x14ac:dyDescent="0.3">
      <c r="A4552" t="s">
        <v>4575</v>
      </c>
      <c r="B4552" s="1">
        <v>46108.3</v>
      </c>
      <c r="C4552" t="s">
        <v>7</v>
      </c>
      <c r="D4552" t="s">
        <v>15</v>
      </c>
      <c r="E4552" t="s">
        <v>19</v>
      </c>
      <c r="F4552" t="s">
        <v>20</v>
      </c>
    </row>
    <row r="4553" spans="1:6" x14ac:dyDescent="0.3">
      <c r="A4553" t="s">
        <v>4576</v>
      </c>
      <c r="B4553" s="1">
        <v>46108.500694444447</v>
      </c>
      <c r="C4553" t="s">
        <v>47</v>
      </c>
      <c r="D4553" t="s">
        <v>18</v>
      </c>
      <c r="E4553" t="s">
        <v>19</v>
      </c>
      <c r="F4553" t="s">
        <v>33</v>
      </c>
    </row>
    <row r="4554" spans="1:6" x14ac:dyDescent="0.3">
      <c r="A4554" t="s">
        <v>4577</v>
      </c>
      <c r="B4554" s="1">
        <v>46077.220833333333</v>
      </c>
      <c r="C4554" t="s">
        <v>35</v>
      </c>
      <c r="D4554" t="s">
        <v>22</v>
      </c>
      <c r="E4554" t="s">
        <v>16</v>
      </c>
      <c r="F4554" t="s">
        <v>10</v>
      </c>
    </row>
    <row r="4555" spans="1:6" x14ac:dyDescent="0.3">
      <c r="A4555" t="s">
        <v>4578</v>
      </c>
      <c r="B4555" s="1">
        <v>46101.924305555556</v>
      </c>
      <c r="C4555" t="s">
        <v>7</v>
      </c>
      <c r="D4555" t="s">
        <v>18</v>
      </c>
      <c r="E4555" t="s">
        <v>19</v>
      </c>
      <c r="F4555" t="s">
        <v>13</v>
      </c>
    </row>
    <row r="4556" spans="1:6" x14ac:dyDescent="0.3">
      <c r="A4556" t="s">
        <v>4579</v>
      </c>
      <c r="B4556" s="1">
        <v>46068.746527777781</v>
      </c>
      <c r="C4556" t="s">
        <v>12</v>
      </c>
      <c r="D4556" t="s">
        <v>15</v>
      </c>
      <c r="E4556" t="s">
        <v>19</v>
      </c>
      <c r="F4556" t="s">
        <v>10</v>
      </c>
    </row>
    <row r="4557" spans="1:6" x14ac:dyDescent="0.3">
      <c r="A4557" t="s">
        <v>4580</v>
      </c>
      <c r="B4557" s="1">
        <v>46093.939583333333</v>
      </c>
      <c r="C4557" t="s">
        <v>7</v>
      </c>
      <c r="D4557" t="s">
        <v>18</v>
      </c>
      <c r="E4557" t="s">
        <v>19</v>
      </c>
      <c r="F4557" t="s">
        <v>13</v>
      </c>
    </row>
    <row r="4558" spans="1:6" x14ac:dyDescent="0.3">
      <c r="A4558" t="s">
        <v>4581</v>
      </c>
      <c r="B4558" s="1">
        <v>46088.752083333333</v>
      </c>
      <c r="C4558" t="s">
        <v>40</v>
      </c>
      <c r="D4558" t="s">
        <v>8</v>
      </c>
      <c r="E4558" t="s">
        <v>16</v>
      </c>
      <c r="F4558" t="s">
        <v>10</v>
      </c>
    </row>
    <row r="4559" spans="1:6" x14ac:dyDescent="0.3">
      <c r="A4559" t="s">
        <v>4582</v>
      </c>
      <c r="B4559" s="1">
        <v>46061.825694444444</v>
      </c>
      <c r="C4559" t="s">
        <v>7</v>
      </c>
      <c r="D4559" t="s">
        <v>18</v>
      </c>
      <c r="E4559" t="s">
        <v>19</v>
      </c>
      <c r="F4559" t="s">
        <v>10</v>
      </c>
    </row>
    <row r="4560" spans="1:6" x14ac:dyDescent="0.3">
      <c r="A4560" t="s">
        <v>4583</v>
      </c>
      <c r="B4560" s="1">
        <v>46062.964583333334</v>
      </c>
      <c r="C4560" t="s">
        <v>40</v>
      </c>
      <c r="D4560" t="s">
        <v>15</v>
      </c>
      <c r="E4560" t="s">
        <v>16</v>
      </c>
      <c r="F4560" t="s">
        <v>20</v>
      </c>
    </row>
    <row r="4561" spans="1:6" x14ac:dyDescent="0.3">
      <c r="A4561" t="s">
        <v>4584</v>
      </c>
      <c r="B4561" s="1">
        <v>46078.553472222222</v>
      </c>
      <c r="C4561" t="s">
        <v>40</v>
      </c>
      <c r="D4561" t="s">
        <v>15</v>
      </c>
      <c r="E4561" t="s">
        <v>16</v>
      </c>
      <c r="F4561" t="s">
        <v>10</v>
      </c>
    </row>
    <row r="4562" spans="1:6" x14ac:dyDescent="0.3">
      <c r="A4562" t="s">
        <v>4585</v>
      </c>
      <c r="B4562" s="1">
        <v>46111.320833333331</v>
      </c>
      <c r="C4562" t="s">
        <v>26</v>
      </c>
      <c r="D4562" t="s">
        <v>8</v>
      </c>
      <c r="E4562" t="s">
        <v>31</v>
      </c>
      <c r="F4562" t="s">
        <v>33</v>
      </c>
    </row>
    <row r="4563" spans="1:6" x14ac:dyDescent="0.3">
      <c r="A4563" t="s">
        <v>4586</v>
      </c>
      <c r="B4563" s="1">
        <v>46058.72152777778</v>
      </c>
      <c r="C4563" t="s">
        <v>26</v>
      </c>
      <c r="D4563" t="s">
        <v>22</v>
      </c>
      <c r="E4563" t="s">
        <v>16</v>
      </c>
      <c r="F4563" t="s">
        <v>13</v>
      </c>
    </row>
    <row r="4564" spans="1:6" x14ac:dyDescent="0.3">
      <c r="A4564" t="s">
        <v>4587</v>
      </c>
      <c r="B4564" s="1">
        <v>46037.088194444441</v>
      </c>
      <c r="C4564" t="s">
        <v>7</v>
      </c>
      <c r="D4564" t="s">
        <v>8</v>
      </c>
      <c r="E4564" t="s">
        <v>19</v>
      </c>
      <c r="F4564" t="s">
        <v>20</v>
      </c>
    </row>
    <row r="4565" spans="1:6" x14ac:dyDescent="0.3">
      <c r="A4565" t="s">
        <v>4588</v>
      </c>
      <c r="B4565" s="1">
        <v>46035.138194444444</v>
      </c>
      <c r="C4565" t="s">
        <v>12</v>
      </c>
      <c r="D4565" t="s">
        <v>18</v>
      </c>
      <c r="E4565" t="s">
        <v>9</v>
      </c>
      <c r="F4565" t="s">
        <v>33</v>
      </c>
    </row>
    <row r="4566" spans="1:6" x14ac:dyDescent="0.3">
      <c r="A4566" t="s">
        <v>4589</v>
      </c>
      <c r="B4566" s="1">
        <v>46091.643750000003</v>
      </c>
      <c r="C4566" t="s">
        <v>7</v>
      </c>
      <c r="D4566" t="s">
        <v>18</v>
      </c>
      <c r="E4566" t="s">
        <v>19</v>
      </c>
      <c r="F4566" t="s">
        <v>10</v>
      </c>
    </row>
    <row r="4567" spans="1:6" x14ac:dyDescent="0.3">
      <c r="A4567" t="s">
        <v>4590</v>
      </c>
      <c r="B4567" s="1">
        <v>46042.509722222225</v>
      </c>
      <c r="C4567" t="s">
        <v>7</v>
      </c>
      <c r="D4567" t="s">
        <v>15</v>
      </c>
      <c r="E4567" t="s">
        <v>31</v>
      </c>
      <c r="F4567" t="s">
        <v>20</v>
      </c>
    </row>
    <row r="4568" spans="1:6" x14ac:dyDescent="0.3">
      <c r="A4568" t="s">
        <v>4591</v>
      </c>
      <c r="B4568" s="1">
        <v>46071.498611111114</v>
      </c>
      <c r="C4568" t="s">
        <v>7</v>
      </c>
      <c r="D4568" t="s">
        <v>22</v>
      </c>
      <c r="E4568" t="s">
        <v>19</v>
      </c>
      <c r="F4568" t="s">
        <v>20</v>
      </c>
    </row>
    <row r="4569" spans="1:6" x14ac:dyDescent="0.3">
      <c r="A4569" t="s">
        <v>4592</v>
      </c>
      <c r="B4569" s="1">
        <v>46070.884722222225</v>
      </c>
      <c r="C4569" t="s">
        <v>7</v>
      </c>
      <c r="D4569" t="s">
        <v>22</v>
      </c>
      <c r="E4569" t="s">
        <v>19</v>
      </c>
      <c r="F4569" t="s">
        <v>13</v>
      </c>
    </row>
    <row r="4570" spans="1:6" x14ac:dyDescent="0.3">
      <c r="A4570" t="s">
        <v>4593</v>
      </c>
      <c r="B4570" s="1">
        <v>46073.668055555558</v>
      </c>
      <c r="C4570" t="s">
        <v>35</v>
      </c>
      <c r="D4570" t="s">
        <v>18</v>
      </c>
      <c r="E4570" t="s">
        <v>9</v>
      </c>
      <c r="F4570" t="s">
        <v>53</v>
      </c>
    </row>
    <row r="4571" spans="1:6" x14ac:dyDescent="0.3">
      <c r="A4571" t="s">
        <v>4594</v>
      </c>
      <c r="B4571" s="1">
        <v>46088.243750000001</v>
      </c>
      <c r="C4571" t="s">
        <v>47</v>
      </c>
      <c r="D4571" t="s">
        <v>18</v>
      </c>
      <c r="E4571" t="s">
        <v>9</v>
      </c>
      <c r="F4571" t="s">
        <v>33</v>
      </c>
    </row>
    <row r="4572" spans="1:6" x14ac:dyDescent="0.3">
      <c r="A4572" t="s">
        <v>4595</v>
      </c>
      <c r="B4572" s="1">
        <v>46051.1</v>
      </c>
      <c r="C4572" t="s">
        <v>7</v>
      </c>
      <c r="D4572" t="s">
        <v>15</v>
      </c>
      <c r="E4572" t="s">
        <v>19</v>
      </c>
      <c r="F4572" t="s">
        <v>20</v>
      </c>
    </row>
    <row r="4573" spans="1:6" x14ac:dyDescent="0.3">
      <c r="A4573" t="s">
        <v>4596</v>
      </c>
      <c r="B4573" s="1">
        <v>46041.299305555556</v>
      </c>
      <c r="C4573" t="s">
        <v>26</v>
      </c>
      <c r="D4573" t="s">
        <v>22</v>
      </c>
      <c r="E4573" t="s">
        <v>31</v>
      </c>
      <c r="F4573" t="s">
        <v>20</v>
      </c>
    </row>
    <row r="4574" spans="1:6" x14ac:dyDescent="0.3">
      <c r="A4574" t="s">
        <v>4597</v>
      </c>
      <c r="B4574" s="1">
        <v>46113.944444444445</v>
      </c>
      <c r="C4574" t="s">
        <v>7</v>
      </c>
      <c r="D4574" t="s">
        <v>22</v>
      </c>
      <c r="E4574" t="s">
        <v>16</v>
      </c>
      <c r="F4574" t="s">
        <v>20</v>
      </c>
    </row>
    <row r="4575" spans="1:6" x14ac:dyDescent="0.3">
      <c r="A4575" t="s">
        <v>4598</v>
      </c>
      <c r="B4575" s="1">
        <v>46104.879861111112</v>
      </c>
      <c r="C4575" t="s">
        <v>12</v>
      </c>
      <c r="D4575" t="s">
        <v>8</v>
      </c>
      <c r="E4575" t="s">
        <v>16</v>
      </c>
      <c r="F4575" t="s">
        <v>13</v>
      </c>
    </row>
    <row r="4576" spans="1:6" x14ac:dyDescent="0.3">
      <c r="A4576" t="s">
        <v>4599</v>
      </c>
      <c r="B4576" s="1">
        <v>46099.917361111111</v>
      </c>
      <c r="C4576" t="s">
        <v>40</v>
      </c>
      <c r="D4576" t="s">
        <v>22</v>
      </c>
      <c r="E4576" t="s">
        <v>16</v>
      </c>
      <c r="F4576" t="s">
        <v>13</v>
      </c>
    </row>
    <row r="4577" spans="1:6" x14ac:dyDescent="0.3">
      <c r="A4577" t="s">
        <v>4600</v>
      </c>
      <c r="B4577" s="1">
        <v>46092.563888888886</v>
      </c>
      <c r="C4577" t="s">
        <v>35</v>
      </c>
      <c r="D4577" t="s">
        <v>22</v>
      </c>
      <c r="E4577" t="s">
        <v>16</v>
      </c>
      <c r="F4577" t="s">
        <v>33</v>
      </c>
    </row>
    <row r="4578" spans="1:6" x14ac:dyDescent="0.3">
      <c r="A4578" t="s">
        <v>4601</v>
      </c>
      <c r="B4578" s="1">
        <v>46113.488194444442</v>
      </c>
      <c r="C4578" t="s">
        <v>7</v>
      </c>
      <c r="D4578" t="s">
        <v>18</v>
      </c>
      <c r="E4578" t="s">
        <v>19</v>
      </c>
      <c r="F4578" t="s">
        <v>10</v>
      </c>
    </row>
    <row r="4579" spans="1:6" x14ac:dyDescent="0.3">
      <c r="A4579" t="s">
        <v>4602</v>
      </c>
      <c r="B4579" s="1">
        <v>46085.864583333336</v>
      </c>
      <c r="C4579" t="s">
        <v>12</v>
      </c>
      <c r="D4579" t="s">
        <v>15</v>
      </c>
      <c r="E4579" t="s">
        <v>16</v>
      </c>
      <c r="F4579" t="s">
        <v>33</v>
      </c>
    </row>
    <row r="4580" spans="1:6" x14ac:dyDescent="0.3">
      <c r="A4580" t="s">
        <v>4603</v>
      </c>
      <c r="B4580" s="1">
        <v>46106.531944444447</v>
      </c>
      <c r="C4580" t="s">
        <v>47</v>
      </c>
      <c r="D4580" t="s">
        <v>8</v>
      </c>
      <c r="E4580" t="s">
        <v>31</v>
      </c>
      <c r="F4580" t="s">
        <v>20</v>
      </c>
    </row>
    <row r="4581" spans="1:6" x14ac:dyDescent="0.3">
      <c r="A4581" t="s">
        <v>4604</v>
      </c>
      <c r="B4581" s="1">
        <v>46052.568749999999</v>
      </c>
      <c r="C4581" t="s">
        <v>7</v>
      </c>
      <c r="D4581" t="s">
        <v>8</v>
      </c>
      <c r="E4581" t="s">
        <v>19</v>
      </c>
      <c r="F4581" t="s">
        <v>10</v>
      </c>
    </row>
    <row r="4582" spans="1:6" x14ac:dyDescent="0.3">
      <c r="A4582" t="s">
        <v>4605</v>
      </c>
      <c r="B4582" s="1">
        <v>46027.606249999997</v>
      </c>
      <c r="C4582" t="s">
        <v>40</v>
      </c>
      <c r="D4582" t="s">
        <v>18</v>
      </c>
      <c r="E4582" t="s">
        <v>16</v>
      </c>
      <c r="F4582" t="s">
        <v>10</v>
      </c>
    </row>
    <row r="4583" spans="1:6" x14ac:dyDescent="0.3">
      <c r="A4583" t="s">
        <v>4606</v>
      </c>
      <c r="B4583" s="1">
        <v>46057.24722222222</v>
      </c>
      <c r="C4583" t="s">
        <v>12</v>
      </c>
      <c r="D4583" t="s">
        <v>8</v>
      </c>
      <c r="E4583" t="s">
        <v>16</v>
      </c>
      <c r="F4583" t="s">
        <v>33</v>
      </c>
    </row>
    <row r="4584" spans="1:6" x14ac:dyDescent="0.3">
      <c r="A4584" t="s">
        <v>4607</v>
      </c>
      <c r="B4584" s="1">
        <v>46026.550694444442</v>
      </c>
      <c r="C4584" t="s">
        <v>40</v>
      </c>
      <c r="D4584" t="s">
        <v>18</v>
      </c>
      <c r="E4584" t="s">
        <v>16</v>
      </c>
      <c r="F4584" t="s">
        <v>10</v>
      </c>
    </row>
    <row r="4585" spans="1:6" x14ac:dyDescent="0.3">
      <c r="A4585" t="s">
        <v>4608</v>
      </c>
      <c r="B4585" s="1">
        <v>46088.049305555556</v>
      </c>
      <c r="C4585" t="s">
        <v>7</v>
      </c>
      <c r="D4585" t="s">
        <v>22</v>
      </c>
      <c r="E4585" t="s">
        <v>19</v>
      </c>
      <c r="F4585" t="s">
        <v>10</v>
      </c>
    </row>
    <row r="4586" spans="1:6" x14ac:dyDescent="0.3">
      <c r="A4586" t="s">
        <v>4609</v>
      </c>
      <c r="B4586" s="1">
        <v>46078.170138888891</v>
      </c>
      <c r="C4586" t="s">
        <v>12</v>
      </c>
      <c r="D4586" t="s">
        <v>8</v>
      </c>
      <c r="E4586" t="s">
        <v>16</v>
      </c>
      <c r="F4586" t="s">
        <v>33</v>
      </c>
    </row>
    <row r="4587" spans="1:6" x14ac:dyDescent="0.3">
      <c r="A4587" t="s">
        <v>4610</v>
      </c>
      <c r="B4587" s="1">
        <v>46102.404166666667</v>
      </c>
      <c r="C4587" t="s">
        <v>26</v>
      </c>
      <c r="D4587" t="s">
        <v>15</v>
      </c>
      <c r="E4587" t="s">
        <v>31</v>
      </c>
      <c r="F4587" t="s">
        <v>20</v>
      </c>
    </row>
    <row r="4588" spans="1:6" x14ac:dyDescent="0.3">
      <c r="A4588" t="s">
        <v>4611</v>
      </c>
      <c r="B4588" s="1">
        <v>46055.893055555556</v>
      </c>
      <c r="C4588" t="s">
        <v>7</v>
      </c>
      <c r="D4588" t="s">
        <v>18</v>
      </c>
      <c r="E4588" t="s">
        <v>19</v>
      </c>
      <c r="F4588" t="s">
        <v>10</v>
      </c>
    </row>
    <row r="4589" spans="1:6" x14ac:dyDescent="0.3">
      <c r="A4589" t="s">
        <v>4612</v>
      </c>
      <c r="B4589" s="1">
        <v>46048.021527777775</v>
      </c>
      <c r="C4589" t="s">
        <v>26</v>
      </c>
      <c r="D4589" t="s">
        <v>22</v>
      </c>
      <c r="E4589" t="s">
        <v>16</v>
      </c>
      <c r="F4589" t="s">
        <v>33</v>
      </c>
    </row>
    <row r="4590" spans="1:6" x14ac:dyDescent="0.3">
      <c r="A4590" t="s">
        <v>4613</v>
      </c>
      <c r="B4590" s="1">
        <v>46062.750694444447</v>
      </c>
      <c r="C4590" t="s">
        <v>12</v>
      </c>
      <c r="D4590" t="s">
        <v>8</v>
      </c>
      <c r="E4590" t="s">
        <v>19</v>
      </c>
      <c r="F4590" t="s">
        <v>10</v>
      </c>
    </row>
    <row r="4591" spans="1:6" x14ac:dyDescent="0.3">
      <c r="A4591" t="s">
        <v>4614</v>
      </c>
      <c r="B4591" s="1">
        <v>46049.15</v>
      </c>
      <c r="C4591" t="s">
        <v>26</v>
      </c>
      <c r="D4591" t="s">
        <v>22</v>
      </c>
      <c r="E4591" t="s">
        <v>19</v>
      </c>
      <c r="F4591" t="s">
        <v>20</v>
      </c>
    </row>
    <row r="4592" spans="1:6" x14ac:dyDescent="0.3">
      <c r="A4592" t="s">
        <v>4615</v>
      </c>
      <c r="B4592" s="1">
        <v>46095.302777777775</v>
      </c>
      <c r="C4592" t="s">
        <v>7</v>
      </c>
      <c r="D4592" t="s">
        <v>8</v>
      </c>
      <c r="E4592" t="s">
        <v>19</v>
      </c>
      <c r="F4592" t="s">
        <v>33</v>
      </c>
    </row>
    <row r="4593" spans="1:6" x14ac:dyDescent="0.3">
      <c r="A4593" t="s">
        <v>4616</v>
      </c>
      <c r="B4593" s="1">
        <v>46024.946527777778</v>
      </c>
      <c r="C4593" t="s">
        <v>40</v>
      </c>
      <c r="D4593" t="s">
        <v>22</v>
      </c>
      <c r="E4593" t="s">
        <v>16</v>
      </c>
      <c r="F4593" t="s">
        <v>33</v>
      </c>
    </row>
    <row r="4594" spans="1:6" x14ac:dyDescent="0.3">
      <c r="A4594" t="s">
        <v>4617</v>
      </c>
      <c r="B4594" s="1">
        <v>46109.90902777778</v>
      </c>
      <c r="C4594" t="s">
        <v>7</v>
      </c>
      <c r="D4594" t="s">
        <v>15</v>
      </c>
      <c r="E4594" t="s">
        <v>19</v>
      </c>
      <c r="F4594" t="s">
        <v>10</v>
      </c>
    </row>
    <row r="4595" spans="1:6" x14ac:dyDescent="0.3">
      <c r="A4595" t="s">
        <v>4618</v>
      </c>
      <c r="B4595" s="1">
        <v>46030.372916666667</v>
      </c>
      <c r="C4595" t="s">
        <v>7</v>
      </c>
      <c r="D4595" t="s">
        <v>18</v>
      </c>
      <c r="E4595" t="s">
        <v>19</v>
      </c>
      <c r="F4595" t="s">
        <v>20</v>
      </c>
    </row>
    <row r="4596" spans="1:6" x14ac:dyDescent="0.3">
      <c r="A4596" t="s">
        <v>4619</v>
      </c>
      <c r="B4596" s="1">
        <v>46055.598611111112</v>
      </c>
      <c r="C4596" t="s">
        <v>47</v>
      </c>
      <c r="D4596" t="s">
        <v>18</v>
      </c>
      <c r="E4596" t="s">
        <v>19</v>
      </c>
      <c r="F4596" t="s">
        <v>10</v>
      </c>
    </row>
    <row r="4597" spans="1:6" x14ac:dyDescent="0.3">
      <c r="A4597" t="s">
        <v>4620</v>
      </c>
      <c r="B4597" s="1">
        <v>46091.001388888886</v>
      </c>
      <c r="C4597" t="s">
        <v>7</v>
      </c>
      <c r="D4597" t="s">
        <v>8</v>
      </c>
      <c r="E4597" t="s">
        <v>19</v>
      </c>
      <c r="F4597" t="s">
        <v>20</v>
      </c>
    </row>
    <row r="4598" spans="1:6" x14ac:dyDescent="0.3">
      <c r="A4598" t="s">
        <v>4621</v>
      </c>
      <c r="B4598" s="1">
        <v>46086.333333333336</v>
      </c>
      <c r="C4598" t="s">
        <v>47</v>
      </c>
      <c r="D4598" t="s">
        <v>18</v>
      </c>
      <c r="E4598" t="s">
        <v>9</v>
      </c>
      <c r="F4598" t="s">
        <v>20</v>
      </c>
    </row>
    <row r="4599" spans="1:6" x14ac:dyDescent="0.3">
      <c r="A4599" t="s">
        <v>4622</v>
      </c>
      <c r="B4599" s="1">
        <v>46093.365972222222</v>
      </c>
      <c r="C4599" t="s">
        <v>12</v>
      </c>
      <c r="D4599" t="s">
        <v>18</v>
      </c>
      <c r="E4599" t="s">
        <v>19</v>
      </c>
      <c r="F4599" t="s">
        <v>10</v>
      </c>
    </row>
    <row r="4600" spans="1:6" x14ac:dyDescent="0.3">
      <c r="A4600" t="s">
        <v>4623</v>
      </c>
      <c r="B4600" s="1">
        <v>46098.176388888889</v>
      </c>
      <c r="C4600" t="s">
        <v>26</v>
      </c>
      <c r="D4600" t="s">
        <v>22</v>
      </c>
      <c r="E4600" t="s">
        <v>31</v>
      </c>
      <c r="F4600" t="s">
        <v>10</v>
      </c>
    </row>
    <row r="4601" spans="1:6" x14ac:dyDescent="0.3">
      <c r="A4601" t="s">
        <v>4624</v>
      </c>
      <c r="B4601" s="1">
        <v>46040.790972222225</v>
      </c>
      <c r="C4601" t="s">
        <v>47</v>
      </c>
      <c r="D4601" t="s">
        <v>8</v>
      </c>
      <c r="E4601" t="s">
        <v>9</v>
      </c>
      <c r="F4601" t="s">
        <v>20</v>
      </c>
    </row>
    <row r="4602" spans="1:6" x14ac:dyDescent="0.3">
      <c r="A4602" t="s">
        <v>4625</v>
      </c>
      <c r="B4602" s="1">
        <v>46077.1</v>
      </c>
      <c r="C4602" t="s">
        <v>26</v>
      </c>
      <c r="D4602" t="s">
        <v>8</v>
      </c>
      <c r="E4602" t="s">
        <v>9</v>
      </c>
      <c r="F4602" t="s">
        <v>53</v>
      </c>
    </row>
    <row r="4603" spans="1:6" x14ac:dyDescent="0.3">
      <c r="A4603" t="s">
        <v>4626</v>
      </c>
      <c r="B4603" s="1">
        <v>46030.918055555558</v>
      </c>
      <c r="C4603" t="s">
        <v>40</v>
      </c>
      <c r="D4603" t="s">
        <v>18</v>
      </c>
      <c r="E4603" t="s">
        <v>16</v>
      </c>
      <c r="F4603" t="s">
        <v>20</v>
      </c>
    </row>
    <row r="4604" spans="1:6" x14ac:dyDescent="0.3">
      <c r="A4604" t="s">
        <v>4627</v>
      </c>
      <c r="B4604" s="1">
        <v>46059.342361111114</v>
      </c>
      <c r="C4604" t="s">
        <v>7</v>
      </c>
      <c r="D4604" t="s">
        <v>22</v>
      </c>
      <c r="E4604" t="s">
        <v>16</v>
      </c>
      <c r="F4604" t="s">
        <v>20</v>
      </c>
    </row>
    <row r="4605" spans="1:6" x14ac:dyDescent="0.3">
      <c r="A4605" t="s">
        <v>4628</v>
      </c>
      <c r="B4605" s="1">
        <v>46073.818749999999</v>
      </c>
      <c r="C4605" t="s">
        <v>7</v>
      </c>
      <c r="D4605" t="s">
        <v>22</v>
      </c>
      <c r="E4605" t="s">
        <v>19</v>
      </c>
      <c r="F4605" t="s">
        <v>20</v>
      </c>
    </row>
    <row r="4606" spans="1:6" x14ac:dyDescent="0.3">
      <c r="A4606" t="s">
        <v>4629</v>
      </c>
      <c r="B4606" s="1">
        <v>46028.855555555558</v>
      </c>
      <c r="C4606" t="s">
        <v>26</v>
      </c>
      <c r="D4606" t="s">
        <v>8</v>
      </c>
      <c r="E4606" t="s">
        <v>16</v>
      </c>
      <c r="F4606" t="s">
        <v>13</v>
      </c>
    </row>
    <row r="4607" spans="1:6" x14ac:dyDescent="0.3">
      <c r="A4607" t="s">
        <v>4630</v>
      </c>
      <c r="B4607" s="1">
        <v>46062.900694444441</v>
      </c>
      <c r="C4607" t="s">
        <v>12</v>
      </c>
      <c r="D4607" t="s">
        <v>8</v>
      </c>
      <c r="E4607" t="s">
        <v>9</v>
      </c>
      <c r="F4607" t="s">
        <v>10</v>
      </c>
    </row>
    <row r="4608" spans="1:6" x14ac:dyDescent="0.3">
      <c r="A4608" t="s">
        <v>4631</v>
      </c>
      <c r="B4608" s="1">
        <v>46089.861111111109</v>
      </c>
      <c r="C4608" t="s">
        <v>26</v>
      </c>
      <c r="D4608" t="s">
        <v>22</v>
      </c>
      <c r="E4608" t="s">
        <v>16</v>
      </c>
      <c r="F4608" t="s">
        <v>33</v>
      </c>
    </row>
    <row r="4609" spans="1:6" x14ac:dyDescent="0.3">
      <c r="A4609" t="s">
        <v>4632</v>
      </c>
      <c r="B4609" s="1">
        <v>46063.606944444444</v>
      </c>
      <c r="C4609" t="s">
        <v>7</v>
      </c>
      <c r="D4609" t="s">
        <v>18</v>
      </c>
      <c r="E4609" t="s">
        <v>19</v>
      </c>
      <c r="F4609" t="s">
        <v>33</v>
      </c>
    </row>
    <row r="4610" spans="1:6" x14ac:dyDescent="0.3">
      <c r="A4610" t="s">
        <v>4633</v>
      </c>
      <c r="B4610" s="1">
        <v>46048.773611111108</v>
      </c>
      <c r="C4610" t="s">
        <v>12</v>
      </c>
      <c r="D4610" t="s">
        <v>22</v>
      </c>
      <c r="E4610" t="s">
        <v>16</v>
      </c>
      <c r="F4610" t="s">
        <v>13</v>
      </c>
    </row>
    <row r="4611" spans="1:6" x14ac:dyDescent="0.3">
      <c r="A4611" t="s">
        <v>4634</v>
      </c>
      <c r="B4611" s="1">
        <v>46025.573611111111</v>
      </c>
      <c r="C4611" t="s">
        <v>7</v>
      </c>
      <c r="D4611" t="s">
        <v>8</v>
      </c>
      <c r="E4611" t="s">
        <v>19</v>
      </c>
      <c r="F4611" t="s">
        <v>13</v>
      </c>
    </row>
    <row r="4612" spans="1:6" x14ac:dyDescent="0.3">
      <c r="A4612" t="s">
        <v>4635</v>
      </c>
      <c r="B4612" s="1">
        <v>46061.665277777778</v>
      </c>
      <c r="C4612" t="s">
        <v>7</v>
      </c>
      <c r="D4612" t="s">
        <v>22</v>
      </c>
      <c r="E4612" t="s">
        <v>19</v>
      </c>
      <c r="F4612" t="s">
        <v>20</v>
      </c>
    </row>
    <row r="4613" spans="1:6" x14ac:dyDescent="0.3">
      <c r="A4613" t="s">
        <v>4636</v>
      </c>
      <c r="B4613" s="1">
        <v>46081.060416666667</v>
      </c>
      <c r="C4613" t="s">
        <v>7</v>
      </c>
      <c r="D4613" t="s">
        <v>18</v>
      </c>
      <c r="E4613" t="s">
        <v>19</v>
      </c>
      <c r="F4613" t="s">
        <v>53</v>
      </c>
    </row>
    <row r="4614" spans="1:6" x14ac:dyDescent="0.3">
      <c r="A4614" t="s">
        <v>4637</v>
      </c>
      <c r="B4614" s="1">
        <v>46058.211111111108</v>
      </c>
      <c r="C4614" t="s">
        <v>26</v>
      </c>
      <c r="D4614" t="s">
        <v>8</v>
      </c>
      <c r="E4614" t="s">
        <v>19</v>
      </c>
      <c r="F4614" t="s">
        <v>10</v>
      </c>
    </row>
    <row r="4615" spans="1:6" x14ac:dyDescent="0.3">
      <c r="A4615" t="s">
        <v>4638</v>
      </c>
      <c r="B4615" s="1">
        <v>46073.609722222223</v>
      </c>
      <c r="C4615" t="s">
        <v>40</v>
      </c>
      <c r="D4615" t="s">
        <v>18</v>
      </c>
      <c r="E4615" t="s">
        <v>16</v>
      </c>
      <c r="F4615" t="s">
        <v>20</v>
      </c>
    </row>
    <row r="4616" spans="1:6" x14ac:dyDescent="0.3">
      <c r="A4616" t="s">
        <v>4639</v>
      </c>
      <c r="B4616" s="1">
        <v>46048.659722222219</v>
      </c>
      <c r="C4616" t="s">
        <v>12</v>
      </c>
      <c r="D4616" t="s">
        <v>15</v>
      </c>
      <c r="E4616" t="s">
        <v>31</v>
      </c>
      <c r="F4616" t="s">
        <v>13</v>
      </c>
    </row>
    <row r="4617" spans="1:6" x14ac:dyDescent="0.3">
      <c r="A4617" t="s">
        <v>4640</v>
      </c>
      <c r="B4617" s="1">
        <v>46032.984722222223</v>
      </c>
      <c r="C4617" t="s">
        <v>47</v>
      </c>
      <c r="D4617" t="s">
        <v>15</v>
      </c>
      <c r="E4617" t="s">
        <v>31</v>
      </c>
      <c r="F4617" t="s">
        <v>13</v>
      </c>
    </row>
    <row r="4618" spans="1:6" x14ac:dyDescent="0.3">
      <c r="A4618" t="s">
        <v>4641</v>
      </c>
      <c r="B4618" s="1">
        <v>46059.999305555553</v>
      </c>
      <c r="C4618" t="s">
        <v>35</v>
      </c>
      <c r="D4618" t="s">
        <v>8</v>
      </c>
      <c r="E4618" t="s">
        <v>31</v>
      </c>
      <c r="F4618" t="s">
        <v>10</v>
      </c>
    </row>
    <row r="4619" spans="1:6" x14ac:dyDescent="0.3">
      <c r="A4619" t="s">
        <v>4642</v>
      </c>
      <c r="B4619" s="1">
        <v>46088.601388888892</v>
      </c>
      <c r="C4619" t="s">
        <v>47</v>
      </c>
      <c r="D4619" t="s">
        <v>22</v>
      </c>
      <c r="E4619" t="s">
        <v>16</v>
      </c>
      <c r="F4619" t="s">
        <v>10</v>
      </c>
    </row>
    <row r="4620" spans="1:6" x14ac:dyDescent="0.3">
      <c r="A4620" t="s">
        <v>4643</v>
      </c>
      <c r="B4620" s="1">
        <v>46096.175000000003</v>
      </c>
      <c r="C4620" t="s">
        <v>47</v>
      </c>
      <c r="D4620" t="s">
        <v>15</v>
      </c>
      <c r="E4620" t="s">
        <v>31</v>
      </c>
      <c r="F4620" t="s">
        <v>10</v>
      </c>
    </row>
    <row r="4621" spans="1:6" x14ac:dyDescent="0.3">
      <c r="A4621" t="s">
        <v>4644</v>
      </c>
      <c r="B4621" s="1">
        <v>46069.859722222223</v>
      </c>
      <c r="C4621" t="s">
        <v>7</v>
      </c>
      <c r="D4621" t="s">
        <v>22</v>
      </c>
      <c r="E4621" t="s">
        <v>31</v>
      </c>
      <c r="F4621" t="s">
        <v>10</v>
      </c>
    </row>
    <row r="4622" spans="1:6" x14ac:dyDescent="0.3">
      <c r="A4622" t="s">
        <v>4645</v>
      </c>
      <c r="B4622" s="1">
        <v>46063.222916666666</v>
      </c>
      <c r="C4622" t="s">
        <v>12</v>
      </c>
      <c r="D4622" t="s">
        <v>18</v>
      </c>
      <c r="E4622" t="s">
        <v>9</v>
      </c>
      <c r="F4622" t="s">
        <v>33</v>
      </c>
    </row>
    <row r="4623" spans="1:6" x14ac:dyDescent="0.3">
      <c r="A4623" t="s">
        <v>4646</v>
      </c>
      <c r="B4623" s="1">
        <v>46102.029166666667</v>
      </c>
      <c r="C4623" t="s">
        <v>7</v>
      </c>
      <c r="D4623" t="s">
        <v>18</v>
      </c>
      <c r="E4623" t="s">
        <v>19</v>
      </c>
      <c r="F4623" t="s">
        <v>13</v>
      </c>
    </row>
    <row r="4624" spans="1:6" x14ac:dyDescent="0.3">
      <c r="A4624" t="s">
        <v>4647</v>
      </c>
      <c r="B4624" s="1">
        <v>46079.34652777778</v>
      </c>
      <c r="C4624" t="s">
        <v>7</v>
      </c>
      <c r="D4624" t="s">
        <v>22</v>
      </c>
      <c r="E4624" t="s">
        <v>19</v>
      </c>
      <c r="F4624" t="s">
        <v>20</v>
      </c>
    </row>
    <row r="4625" spans="1:6" x14ac:dyDescent="0.3">
      <c r="A4625" t="s">
        <v>4648</v>
      </c>
      <c r="B4625" s="1">
        <v>46079.465277777781</v>
      </c>
      <c r="C4625" t="s">
        <v>35</v>
      </c>
      <c r="D4625" t="s">
        <v>22</v>
      </c>
      <c r="E4625" t="s">
        <v>31</v>
      </c>
      <c r="F4625" t="s">
        <v>10</v>
      </c>
    </row>
    <row r="4626" spans="1:6" x14ac:dyDescent="0.3">
      <c r="A4626" t="s">
        <v>4649</v>
      </c>
      <c r="B4626" s="1">
        <v>46091.96875</v>
      </c>
      <c r="C4626" t="s">
        <v>47</v>
      </c>
      <c r="D4626" t="s">
        <v>15</v>
      </c>
      <c r="E4626" t="s">
        <v>31</v>
      </c>
      <c r="F4626" t="s">
        <v>10</v>
      </c>
    </row>
    <row r="4627" spans="1:6" x14ac:dyDescent="0.3">
      <c r="A4627" t="s">
        <v>4650</v>
      </c>
      <c r="B4627" s="1">
        <v>46027.85833333333</v>
      </c>
      <c r="C4627" t="s">
        <v>35</v>
      </c>
      <c r="D4627" t="s">
        <v>8</v>
      </c>
      <c r="E4627" t="s">
        <v>16</v>
      </c>
      <c r="F4627" t="s">
        <v>10</v>
      </c>
    </row>
    <row r="4628" spans="1:6" x14ac:dyDescent="0.3">
      <c r="A4628" t="s">
        <v>4651</v>
      </c>
      <c r="B4628" s="1">
        <v>46056.085416666669</v>
      </c>
      <c r="C4628" t="s">
        <v>35</v>
      </c>
      <c r="D4628" t="s">
        <v>18</v>
      </c>
      <c r="E4628" t="s">
        <v>31</v>
      </c>
      <c r="F4628" t="s">
        <v>13</v>
      </c>
    </row>
    <row r="4629" spans="1:6" x14ac:dyDescent="0.3">
      <c r="A4629" t="s">
        <v>4652</v>
      </c>
      <c r="B4629" s="1">
        <v>46077.824305555558</v>
      </c>
      <c r="C4629" t="s">
        <v>7</v>
      </c>
      <c r="D4629" t="s">
        <v>8</v>
      </c>
      <c r="E4629" t="s">
        <v>19</v>
      </c>
      <c r="F4629" t="s">
        <v>10</v>
      </c>
    </row>
    <row r="4630" spans="1:6" x14ac:dyDescent="0.3">
      <c r="A4630" t="s">
        <v>4653</v>
      </c>
      <c r="B4630" s="1">
        <v>46074.106249999997</v>
      </c>
      <c r="C4630" t="s">
        <v>7</v>
      </c>
      <c r="D4630" t="s">
        <v>15</v>
      </c>
      <c r="E4630" t="s">
        <v>19</v>
      </c>
      <c r="F4630" t="s">
        <v>10</v>
      </c>
    </row>
    <row r="4631" spans="1:6" x14ac:dyDescent="0.3">
      <c r="A4631" t="s">
        <v>4654</v>
      </c>
      <c r="B4631" s="1">
        <v>46038.198611111111</v>
      </c>
      <c r="C4631" t="s">
        <v>26</v>
      </c>
      <c r="D4631" t="s">
        <v>8</v>
      </c>
      <c r="E4631" t="s">
        <v>31</v>
      </c>
      <c r="F4631" t="s">
        <v>20</v>
      </c>
    </row>
    <row r="4632" spans="1:6" x14ac:dyDescent="0.3">
      <c r="A4632" t="s">
        <v>4655</v>
      </c>
      <c r="B4632" s="1">
        <v>46065.511111111111</v>
      </c>
      <c r="C4632" t="s">
        <v>35</v>
      </c>
      <c r="D4632" t="s">
        <v>22</v>
      </c>
      <c r="E4632" t="s">
        <v>16</v>
      </c>
      <c r="F4632" t="s">
        <v>20</v>
      </c>
    </row>
    <row r="4633" spans="1:6" x14ac:dyDescent="0.3">
      <c r="A4633" t="s">
        <v>4656</v>
      </c>
      <c r="B4633" s="1">
        <v>46094.267361111109</v>
      </c>
      <c r="C4633" t="s">
        <v>7</v>
      </c>
      <c r="D4633" t="s">
        <v>22</v>
      </c>
      <c r="E4633" t="s">
        <v>19</v>
      </c>
      <c r="F4633" t="s">
        <v>10</v>
      </c>
    </row>
    <row r="4634" spans="1:6" x14ac:dyDescent="0.3">
      <c r="A4634" t="s">
        <v>4657</v>
      </c>
      <c r="B4634" s="1">
        <v>46055.763888888891</v>
      </c>
      <c r="C4634" t="s">
        <v>40</v>
      </c>
      <c r="D4634" t="s">
        <v>15</v>
      </c>
      <c r="E4634" t="s">
        <v>16</v>
      </c>
      <c r="F4634" t="s">
        <v>13</v>
      </c>
    </row>
    <row r="4635" spans="1:6" x14ac:dyDescent="0.3">
      <c r="A4635" t="s">
        <v>4658</v>
      </c>
      <c r="B4635" s="1">
        <v>46046.977777777778</v>
      </c>
      <c r="C4635" t="s">
        <v>47</v>
      </c>
      <c r="D4635" t="s">
        <v>8</v>
      </c>
      <c r="E4635" t="s">
        <v>31</v>
      </c>
      <c r="F4635" t="s">
        <v>13</v>
      </c>
    </row>
    <row r="4636" spans="1:6" x14ac:dyDescent="0.3">
      <c r="A4636" t="s">
        <v>4659</v>
      </c>
      <c r="B4636" s="1">
        <v>46042.929861111108</v>
      </c>
      <c r="C4636" t="s">
        <v>35</v>
      </c>
      <c r="D4636" t="s">
        <v>22</v>
      </c>
      <c r="E4636" t="s">
        <v>31</v>
      </c>
      <c r="F4636" t="s">
        <v>33</v>
      </c>
    </row>
    <row r="4637" spans="1:6" x14ac:dyDescent="0.3">
      <c r="A4637" t="s">
        <v>4660</v>
      </c>
      <c r="B4637" s="1">
        <v>46098.092361111114</v>
      </c>
      <c r="C4637" t="s">
        <v>7</v>
      </c>
      <c r="D4637" t="s">
        <v>18</v>
      </c>
      <c r="E4637" t="s">
        <v>19</v>
      </c>
      <c r="F4637" t="s">
        <v>13</v>
      </c>
    </row>
    <row r="4638" spans="1:6" x14ac:dyDescent="0.3">
      <c r="A4638" t="s">
        <v>4661</v>
      </c>
      <c r="B4638" s="1">
        <v>46058.302083333336</v>
      </c>
      <c r="C4638" t="s">
        <v>7</v>
      </c>
      <c r="D4638" t="s">
        <v>15</v>
      </c>
      <c r="E4638" t="s">
        <v>19</v>
      </c>
      <c r="F4638" t="s">
        <v>10</v>
      </c>
    </row>
    <row r="4639" spans="1:6" x14ac:dyDescent="0.3">
      <c r="A4639" t="s">
        <v>4662</v>
      </c>
      <c r="B4639" s="1">
        <v>46055.597916666666</v>
      </c>
      <c r="C4639" t="s">
        <v>7</v>
      </c>
      <c r="D4639" t="s">
        <v>22</v>
      </c>
      <c r="E4639" t="s">
        <v>19</v>
      </c>
      <c r="F4639" t="s">
        <v>10</v>
      </c>
    </row>
    <row r="4640" spans="1:6" x14ac:dyDescent="0.3">
      <c r="A4640" t="s">
        <v>4663</v>
      </c>
      <c r="B4640" s="1">
        <v>46088.00277777778</v>
      </c>
      <c r="C4640" t="s">
        <v>7</v>
      </c>
      <c r="D4640" t="s">
        <v>15</v>
      </c>
      <c r="E4640" t="s">
        <v>31</v>
      </c>
      <c r="F4640" t="s">
        <v>13</v>
      </c>
    </row>
    <row r="4641" spans="1:6" x14ac:dyDescent="0.3">
      <c r="A4641" t="s">
        <v>4664</v>
      </c>
      <c r="B4641" s="1">
        <v>46027.207638888889</v>
      </c>
      <c r="C4641" t="s">
        <v>7</v>
      </c>
      <c r="D4641" t="s">
        <v>18</v>
      </c>
      <c r="E4641" t="s">
        <v>19</v>
      </c>
      <c r="F4641" t="s">
        <v>20</v>
      </c>
    </row>
    <row r="4642" spans="1:6" x14ac:dyDescent="0.3">
      <c r="A4642" t="s">
        <v>4665</v>
      </c>
      <c r="B4642" s="1">
        <v>46072.73541666667</v>
      </c>
      <c r="C4642" t="s">
        <v>7</v>
      </c>
      <c r="D4642" t="s">
        <v>22</v>
      </c>
      <c r="E4642" t="s">
        <v>19</v>
      </c>
      <c r="F4642" t="s">
        <v>10</v>
      </c>
    </row>
    <row r="4643" spans="1:6" x14ac:dyDescent="0.3">
      <c r="A4643" t="s">
        <v>4666</v>
      </c>
      <c r="B4643" s="1">
        <v>46035.09375</v>
      </c>
      <c r="C4643" t="s">
        <v>47</v>
      </c>
      <c r="D4643" t="s">
        <v>8</v>
      </c>
      <c r="E4643" t="s">
        <v>9</v>
      </c>
      <c r="F4643" t="s">
        <v>13</v>
      </c>
    </row>
    <row r="4644" spans="1:6" x14ac:dyDescent="0.3">
      <c r="A4644" t="s">
        <v>4667</v>
      </c>
      <c r="B4644" s="1">
        <v>46069.879166666666</v>
      </c>
      <c r="C4644" t="s">
        <v>7</v>
      </c>
      <c r="D4644" t="s">
        <v>22</v>
      </c>
      <c r="E4644" t="s">
        <v>19</v>
      </c>
      <c r="F4644" t="s">
        <v>53</v>
      </c>
    </row>
    <row r="4645" spans="1:6" x14ac:dyDescent="0.3">
      <c r="A4645" t="s">
        <v>4668</v>
      </c>
      <c r="B4645" s="1">
        <v>46058.491666666669</v>
      </c>
      <c r="C4645" t="s">
        <v>7</v>
      </c>
      <c r="D4645" t="s">
        <v>22</v>
      </c>
      <c r="E4645" t="s">
        <v>19</v>
      </c>
      <c r="F4645" t="s">
        <v>20</v>
      </c>
    </row>
    <row r="4646" spans="1:6" x14ac:dyDescent="0.3">
      <c r="A4646" t="s">
        <v>4669</v>
      </c>
      <c r="B4646" s="1">
        <v>46088.165277777778</v>
      </c>
      <c r="C4646" t="s">
        <v>26</v>
      </c>
      <c r="D4646" t="s">
        <v>18</v>
      </c>
      <c r="E4646" t="s">
        <v>16</v>
      </c>
      <c r="F4646" t="s">
        <v>33</v>
      </c>
    </row>
    <row r="4647" spans="1:6" x14ac:dyDescent="0.3">
      <c r="A4647" t="s">
        <v>4670</v>
      </c>
      <c r="B4647" s="1">
        <v>46102.72152777778</v>
      </c>
      <c r="C4647" t="s">
        <v>7</v>
      </c>
      <c r="D4647" t="s">
        <v>22</v>
      </c>
      <c r="E4647" t="s">
        <v>19</v>
      </c>
      <c r="F4647" t="s">
        <v>20</v>
      </c>
    </row>
    <row r="4648" spans="1:6" x14ac:dyDescent="0.3">
      <c r="A4648" t="s">
        <v>4671</v>
      </c>
      <c r="B4648" s="1">
        <v>46024.888194444444</v>
      </c>
      <c r="C4648" t="s">
        <v>7</v>
      </c>
      <c r="D4648" t="s">
        <v>15</v>
      </c>
      <c r="E4648" t="s">
        <v>19</v>
      </c>
      <c r="F4648" t="s">
        <v>20</v>
      </c>
    </row>
    <row r="4649" spans="1:6" x14ac:dyDescent="0.3">
      <c r="A4649" t="s">
        <v>4672</v>
      </c>
      <c r="B4649" s="1">
        <v>46072.006944444445</v>
      </c>
      <c r="C4649" t="s">
        <v>47</v>
      </c>
      <c r="D4649" t="s">
        <v>8</v>
      </c>
      <c r="E4649" t="s">
        <v>31</v>
      </c>
      <c r="F4649" t="s">
        <v>20</v>
      </c>
    </row>
    <row r="4650" spans="1:6" x14ac:dyDescent="0.3">
      <c r="A4650" t="s">
        <v>4673</v>
      </c>
      <c r="B4650" s="1">
        <v>46098.186805555553</v>
      </c>
      <c r="C4650" t="s">
        <v>12</v>
      </c>
      <c r="D4650" t="s">
        <v>8</v>
      </c>
      <c r="E4650" t="s">
        <v>19</v>
      </c>
      <c r="F4650" t="s">
        <v>13</v>
      </c>
    </row>
    <row r="4651" spans="1:6" x14ac:dyDescent="0.3">
      <c r="A4651" t="s">
        <v>4674</v>
      </c>
      <c r="B4651" s="1">
        <v>46078.07708333333</v>
      </c>
      <c r="C4651" t="s">
        <v>7</v>
      </c>
      <c r="D4651" t="s">
        <v>8</v>
      </c>
      <c r="E4651" t="s">
        <v>31</v>
      </c>
      <c r="F4651" t="s">
        <v>10</v>
      </c>
    </row>
    <row r="4652" spans="1:6" x14ac:dyDescent="0.3">
      <c r="A4652" t="s">
        <v>4675</v>
      </c>
      <c r="B4652" s="1">
        <v>46075.678472222222</v>
      </c>
      <c r="C4652" t="s">
        <v>7</v>
      </c>
      <c r="D4652" t="s">
        <v>15</v>
      </c>
      <c r="E4652" t="s">
        <v>19</v>
      </c>
      <c r="F4652" t="s">
        <v>20</v>
      </c>
    </row>
    <row r="4653" spans="1:6" x14ac:dyDescent="0.3">
      <c r="A4653" t="s">
        <v>4676</v>
      </c>
      <c r="B4653" s="1">
        <v>46104.441666666666</v>
      </c>
      <c r="C4653" t="s">
        <v>7</v>
      </c>
      <c r="D4653" t="s">
        <v>18</v>
      </c>
      <c r="E4653" t="s">
        <v>19</v>
      </c>
      <c r="F4653" t="s">
        <v>13</v>
      </c>
    </row>
    <row r="4654" spans="1:6" x14ac:dyDescent="0.3">
      <c r="A4654" t="s">
        <v>4677</v>
      </c>
      <c r="B4654" s="1">
        <v>46088.868750000001</v>
      </c>
      <c r="C4654" t="s">
        <v>35</v>
      </c>
      <c r="D4654" t="s">
        <v>22</v>
      </c>
      <c r="E4654" t="s">
        <v>31</v>
      </c>
      <c r="F4654" t="s">
        <v>10</v>
      </c>
    </row>
    <row r="4655" spans="1:6" x14ac:dyDescent="0.3">
      <c r="A4655" t="s">
        <v>4678</v>
      </c>
      <c r="B4655" s="1">
        <v>46112.545138888891</v>
      </c>
      <c r="C4655" t="s">
        <v>12</v>
      </c>
      <c r="D4655" t="s">
        <v>15</v>
      </c>
      <c r="E4655" t="s">
        <v>16</v>
      </c>
      <c r="F4655" t="s">
        <v>33</v>
      </c>
    </row>
    <row r="4656" spans="1:6" x14ac:dyDescent="0.3">
      <c r="A4656" t="s">
        <v>4679</v>
      </c>
      <c r="B4656" s="1">
        <v>46104.035416666666</v>
      </c>
      <c r="C4656" t="s">
        <v>7</v>
      </c>
      <c r="D4656" t="s">
        <v>8</v>
      </c>
      <c r="E4656" t="s">
        <v>19</v>
      </c>
      <c r="F4656" t="s">
        <v>33</v>
      </c>
    </row>
    <row r="4657" spans="1:6" x14ac:dyDescent="0.3">
      <c r="A4657" t="s">
        <v>4680</v>
      </c>
      <c r="B4657" s="1">
        <v>46111.945138888892</v>
      </c>
      <c r="C4657" t="s">
        <v>7</v>
      </c>
      <c r="D4657" t="s">
        <v>18</v>
      </c>
      <c r="E4657" t="s">
        <v>31</v>
      </c>
      <c r="F4657" t="s">
        <v>33</v>
      </c>
    </row>
    <row r="4658" spans="1:6" x14ac:dyDescent="0.3">
      <c r="A4658" t="s">
        <v>4681</v>
      </c>
      <c r="B4658" s="1">
        <v>46072.724999999999</v>
      </c>
      <c r="C4658" t="s">
        <v>47</v>
      </c>
      <c r="D4658" t="s">
        <v>15</v>
      </c>
      <c r="E4658" t="s">
        <v>16</v>
      </c>
      <c r="F4658" t="s">
        <v>20</v>
      </c>
    </row>
    <row r="4659" spans="1:6" x14ac:dyDescent="0.3">
      <c r="A4659" t="s">
        <v>4682</v>
      </c>
      <c r="B4659" s="1">
        <v>46073.86041666667</v>
      </c>
      <c r="C4659" t="s">
        <v>7</v>
      </c>
      <c r="D4659" t="s">
        <v>8</v>
      </c>
      <c r="E4659" t="s">
        <v>19</v>
      </c>
      <c r="F4659" t="s">
        <v>10</v>
      </c>
    </row>
    <row r="4660" spans="1:6" x14ac:dyDescent="0.3">
      <c r="A4660" t="s">
        <v>4683</v>
      </c>
      <c r="B4660" s="1">
        <v>46067.02847222222</v>
      </c>
      <c r="C4660" t="s">
        <v>26</v>
      </c>
      <c r="D4660" t="s">
        <v>18</v>
      </c>
      <c r="E4660" t="s">
        <v>31</v>
      </c>
      <c r="F4660" t="s">
        <v>20</v>
      </c>
    </row>
    <row r="4661" spans="1:6" x14ac:dyDescent="0.3">
      <c r="A4661" t="s">
        <v>4684</v>
      </c>
      <c r="B4661" s="1">
        <v>46091.77847222222</v>
      </c>
      <c r="C4661" t="s">
        <v>40</v>
      </c>
      <c r="D4661" t="s">
        <v>8</v>
      </c>
      <c r="E4661" t="s">
        <v>16</v>
      </c>
      <c r="F4661" t="s">
        <v>33</v>
      </c>
    </row>
    <row r="4662" spans="1:6" x14ac:dyDescent="0.3">
      <c r="A4662" t="s">
        <v>4685</v>
      </c>
      <c r="B4662" s="1">
        <v>46093.304166666669</v>
      </c>
      <c r="C4662" t="s">
        <v>40</v>
      </c>
      <c r="D4662" t="s">
        <v>22</v>
      </c>
      <c r="E4662" t="s">
        <v>16</v>
      </c>
      <c r="F4662" t="s">
        <v>33</v>
      </c>
    </row>
    <row r="4663" spans="1:6" x14ac:dyDescent="0.3">
      <c r="A4663" t="s">
        <v>4686</v>
      </c>
      <c r="B4663" s="1">
        <v>46086.15347222222</v>
      </c>
      <c r="C4663" t="s">
        <v>40</v>
      </c>
      <c r="D4663" t="s">
        <v>8</v>
      </c>
      <c r="E4663" t="s">
        <v>16</v>
      </c>
      <c r="F4663" t="s">
        <v>33</v>
      </c>
    </row>
    <row r="4664" spans="1:6" x14ac:dyDescent="0.3">
      <c r="A4664" t="s">
        <v>4687</v>
      </c>
      <c r="B4664" s="1">
        <v>46077.709722222222</v>
      </c>
      <c r="C4664" t="s">
        <v>7</v>
      </c>
      <c r="D4664" t="s">
        <v>15</v>
      </c>
      <c r="E4664" t="s">
        <v>19</v>
      </c>
      <c r="F4664" t="s">
        <v>20</v>
      </c>
    </row>
    <row r="4665" spans="1:6" x14ac:dyDescent="0.3">
      <c r="A4665" t="s">
        <v>4688</v>
      </c>
      <c r="B4665" s="1">
        <v>46058.089583333334</v>
      </c>
      <c r="C4665" t="s">
        <v>7</v>
      </c>
      <c r="D4665" t="s">
        <v>22</v>
      </c>
      <c r="E4665" t="s">
        <v>19</v>
      </c>
      <c r="F4665" t="s">
        <v>13</v>
      </c>
    </row>
    <row r="4666" spans="1:6" x14ac:dyDescent="0.3">
      <c r="A4666" t="s">
        <v>4689</v>
      </c>
      <c r="B4666" s="1">
        <v>46050.248611111114</v>
      </c>
      <c r="C4666" t="s">
        <v>35</v>
      </c>
      <c r="D4666" t="s">
        <v>8</v>
      </c>
      <c r="E4666" t="s">
        <v>19</v>
      </c>
      <c r="F4666" t="s">
        <v>10</v>
      </c>
    </row>
    <row r="4667" spans="1:6" x14ac:dyDescent="0.3">
      <c r="A4667" t="s">
        <v>4690</v>
      </c>
      <c r="B4667" s="1">
        <v>46111.881944444445</v>
      </c>
      <c r="C4667" t="s">
        <v>47</v>
      </c>
      <c r="D4667" t="s">
        <v>18</v>
      </c>
      <c r="E4667" t="s">
        <v>19</v>
      </c>
      <c r="F4667" t="s">
        <v>33</v>
      </c>
    </row>
    <row r="4668" spans="1:6" x14ac:dyDescent="0.3">
      <c r="A4668" t="s">
        <v>4691</v>
      </c>
      <c r="B4668" s="1">
        <v>46051.015972222223</v>
      </c>
      <c r="C4668" t="s">
        <v>7</v>
      </c>
      <c r="D4668" t="s">
        <v>15</v>
      </c>
      <c r="E4668" t="s">
        <v>19</v>
      </c>
      <c r="F4668" t="s">
        <v>20</v>
      </c>
    </row>
    <row r="4669" spans="1:6" x14ac:dyDescent="0.3">
      <c r="A4669" t="s">
        <v>4692</v>
      </c>
      <c r="B4669" s="1">
        <v>46108.063194444447</v>
      </c>
      <c r="C4669" t="s">
        <v>47</v>
      </c>
      <c r="D4669" t="s">
        <v>22</v>
      </c>
      <c r="E4669" t="s">
        <v>19</v>
      </c>
      <c r="F4669" t="s">
        <v>33</v>
      </c>
    </row>
    <row r="4670" spans="1:6" x14ac:dyDescent="0.3">
      <c r="A4670" t="s">
        <v>4693</v>
      </c>
      <c r="B4670" s="1">
        <v>46089.475694444445</v>
      </c>
      <c r="C4670" t="s">
        <v>7</v>
      </c>
      <c r="D4670" t="s">
        <v>22</v>
      </c>
      <c r="E4670" t="s">
        <v>19</v>
      </c>
      <c r="F4670" t="s">
        <v>20</v>
      </c>
    </row>
    <row r="4671" spans="1:6" x14ac:dyDescent="0.3">
      <c r="A4671" t="s">
        <v>4694</v>
      </c>
      <c r="B4671" s="1">
        <v>46093.772916666669</v>
      </c>
      <c r="C4671" t="s">
        <v>47</v>
      </c>
      <c r="D4671" t="s">
        <v>15</v>
      </c>
      <c r="E4671" t="s">
        <v>31</v>
      </c>
      <c r="F4671" t="s">
        <v>13</v>
      </c>
    </row>
    <row r="4672" spans="1:6" x14ac:dyDescent="0.3">
      <c r="A4672" t="s">
        <v>4695</v>
      </c>
      <c r="B4672" s="1">
        <v>46075.740277777775</v>
      </c>
      <c r="C4672" t="s">
        <v>26</v>
      </c>
      <c r="D4672" t="s">
        <v>18</v>
      </c>
      <c r="E4672" t="s">
        <v>9</v>
      </c>
      <c r="F4672" t="s">
        <v>20</v>
      </c>
    </row>
    <row r="4673" spans="1:6" x14ac:dyDescent="0.3">
      <c r="A4673" t="s">
        <v>4696</v>
      </c>
      <c r="B4673" s="1">
        <v>46053.511805555558</v>
      </c>
      <c r="C4673" t="s">
        <v>7</v>
      </c>
      <c r="D4673" t="s">
        <v>18</v>
      </c>
      <c r="E4673" t="s">
        <v>19</v>
      </c>
      <c r="F4673" t="s">
        <v>10</v>
      </c>
    </row>
    <row r="4674" spans="1:6" x14ac:dyDescent="0.3">
      <c r="A4674" t="s">
        <v>4697</v>
      </c>
      <c r="B4674" s="1">
        <v>46025.259722222225</v>
      </c>
      <c r="C4674" t="s">
        <v>7</v>
      </c>
      <c r="D4674" t="s">
        <v>22</v>
      </c>
      <c r="E4674" t="s">
        <v>19</v>
      </c>
      <c r="F4674" t="s">
        <v>33</v>
      </c>
    </row>
    <row r="4675" spans="1:6" x14ac:dyDescent="0.3">
      <c r="A4675" t="s">
        <v>4698</v>
      </c>
      <c r="B4675" s="1">
        <v>46094.206944444442</v>
      </c>
      <c r="C4675" t="s">
        <v>47</v>
      </c>
      <c r="D4675" t="s">
        <v>18</v>
      </c>
      <c r="E4675" t="s">
        <v>9</v>
      </c>
      <c r="F4675" t="s">
        <v>10</v>
      </c>
    </row>
    <row r="4676" spans="1:6" x14ac:dyDescent="0.3">
      <c r="A4676" t="s">
        <v>4699</v>
      </c>
      <c r="B4676" s="1">
        <v>46105.239583333336</v>
      </c>
      <c r="C4676" t="s">
        <v>7</v>
      </c>
      <c r="D4676" t="s">
        <v>22</v>
      </c>
      <c r="E4676" t="s">
        <v>19</v>
      </c>
      <c r="F4676" t="s">
        <v>13</v>
      </c>
    </row>
    <row r="4677" spans="1:6" x14ac:dyDescent="0.3">
      <c r="A4677" t="s">
        <v>4700</v>
      </c>
      <c r="B4677" s="1">
        <v>46092.084027777775</v>
      </c>
      <c r="C4677" t="s">
        <v>26</v>
      </c>
      <c r="D4677" t="s">
        <v>8</v>
      </c>
      <c r="E4677" t="s">
        <v>9</v>
      </c>
      <c r="F4677" t="s">
        <v>20</v>
      </c>
    </row>
    <row r="4678" spans="1:6" x14ac:dyDescent="0.3">
      <c r="A4678" t="s">
        <v>4701</v>
      </c>
      <c r="B4678" s="1">
        <v>46071.854861111111</v>
      </c>
      <c r="C4678" t="s">
        <v>35</v>
      </c>
      <c r="D4678" t="s">
        <v>15</v>
      </c>
      <c r="E4678" t="s">
        <v>31</v>
      </c>
      <c r="F4678" t="s">
        <v>10</v>
      </c>
    </row>
    <row r="4679" spans="1:6" x14ac:dyDescent="0.3">
      <c r="A4679" t="s">
        <v>4702</v>
      </c>
      <c r="B4679" s="1">
        <v>46092.36041666667</v>
      </c>
      <c r="C4679" t="s">
        <v>7</v>
      </c>
      <c r="D4679" t="s">
        <v>15</v>
      </c>
      <c r="E4679" t="s">
        <v>19</v>
      </c>
      <c r="F4679" t="s">
        <v>20</v>
      </c>
    </row>
    <row r="4680" spans="1:6" x14ac:dyDescent="0.3">
      <c r="A4680" t="s">
        <v>4703</v>
      </c>
      <c r="B4680" s="1">
        <v>46088.288194444445</v>
      </c>
      <c r="C4680" t="s">
        <v>40</v>
      </c>
      <c r="D4680" t="s">
        <v>18</v>
      </c>
      <c r="E4680" t="s">
        <v>16</v>
      </c>
      <c r="F4680" t="s">
        <v>13</v>
      </c>
    </row>
    <row r="4681" spans="1:6" x14ac:dyDescent="0.3">
      <c r="A4681" t="s">
        <v>4704</v>
      </c>
      <c r="B4681" s="1">
        <v>46026.135416666664</v>
      </c>
      <c r="C4681" t="s">
        <v>26</v>
      </c>
      <c r="D4681" t="s">
        <v>18</v>
      </c>
      <c r="E4681" t="s">
        <v>16</v>
      </c>
      <c r="F4681" t="s">
        <v>10</v>
      </c>
    </row>
    <row r="4682" spans="1:6" x14ac:dyDescent="0.3">
      <c r="A4682" t="s">
        <v>4705</v>
      </c>
      <c r="B4682" s="1">
        <v>46054.145138888889</v>
      </c>
      <c r="C4682" t="s">
        <v>26</v>
      </c>
      <c r="D4682" t="s">
        <v>15</v>
      </c>
      <c r="E4682" t="s">
        <v>19</v>
      </c>
      <c r="F4682" t="s">
        <v>20</v>
      </c>
    </row>
    <row r="4683" spans="1:6" x14ac:dyDescent="0.3">
      <c r="A4683" t="s">
        <v>4706</v>
      </c>
      <c r="B4683" s="1">
        <v>46045.675000000003</v>
      </c>
      <c r="C4683" t="s">
        <v>26</v>
      </c>
      <c r="D4683" t="s">
        <v>18</v>
      </c>
      <c r="E4683" t="s">
        <v>9</v>
      </c>
      <c r="F4683" t="s">
        <v>20</v>
      </c>
    </row>
    <row r="4684" spans="1:6" x14ac:dyDescent="0.3">
      <c r="A4684" t="s">
        <v>4707</v>
      </c>
      <c r="B4684" s="1">
        <v>46100.165277777778</v>
      </c>
      <c r="C4684" t="s">
        <v>7</v>
      </c>
      <c r="D4684" t="s">
        <v>18</v>
      </c>
      <c r="E4684" t="s">
        <v>16</v>
      </c>
      <c r="F4684" t="s">
        <v>20</v>
      </c>
    </row>
    <row r="4685" spans="1:6" x14ac:dyDescent="0.3">
      <c r="A4685" t="s">
        <v>4708</v>
      </c>
      <c r="B4685" s="1">
        <v>46029.559027777781</v>
      </c>
      <c r="C4685" t="s">
        <v>47</v>
      </c>
      <c r="D4685" t="s">
        <v>22</v>
      </c>
      <c r="E4685" t="s">
        <v>9</v>
      </c>
      <c r="F4685" t="s">
        <v>20</v>
      </c>
    </row>
    <row r="4686" spans="1:6" x14ac:dyDescent="0.3">
      <c r="A4686" t="s">
        <v>4709</v>
      </c>
      <c r="B4686" s="1">
        <v>46085.751388888886</v>
      </c>
      <c r="C4686" t="s">
        <v>40</v>
      </c>
      <c r="D4686" t="s">
        <v>15</v>
      </c>
      <c r="E4686" t="s">
        <v>16</v>
      </c>
      <c r="F4686" t="s">
        <v>10</v>
      </c>
    </row>
    <row r="4687" spans="1:6" x14ac:dyDescent="0.3">
      <c r="A4687" t="s">
        <v>4710</v>
      </c>
      <c r="B4687" s="1">
        <v>46109.961111111108</v>
      </c>
      <c r="C4687" t="s">
        <v>40</v>
      </c>
      <c r="D4687" t="s">
        <v>15</v>
      </c>
      <c r="E4687" t="s">
        <v>16</v>
      </c>
      <c r="F4687" t="s">
        <v>10</v>
      </c>
    </row>
    <row r="4688" spans="1:6" x14ac:dyDescent="0.3">
      <c r="A4688" t="s">
        <v>4711</v>
      </c>
      <c r="B4688" s="1">
        <v>46095.42291666667</v>
      </c>
      <c r="C4688" t="s">
        <v>7</v>
      </c>
      <c r="D4688" t="s">
        <v>8</v>
      </c>
      <c r="E4688" t="s">
        <v>19</v>
      </c>
      <c r="F4688" t="s">
        <v>10</v>
      </c>
    </row>
    <row r="4689" spans="1:6" x14ac:dyDescent="0.3">
      <c r="A4689" t="s">
        <v>4712</v>
      </c>
      <c r="B4689" s="1">
        <v>46068.416666666664</v>
      </c>
      <c r="C4689" t="s">
        <v>7</v>
      </c>
      <c r="D4689" t="s">
        <v>18</v>
      </c>
      <c r="E4689" t="s">
        <v>19</v>
      </c>
      <c r="F4689" t="s">
        <v>53</v>
      </c>
    </row>
    <row r="4690" spans="1:6" x14ac:dyDescent="0.3">
      <c r="A4690" t="s">
        <v>4713</v>
      </c>
      <c r="B4690" s="1">
        <v>46041.775000000001</v>
      </c>
      <c r="C4690" t="s">
        <v>7</v>
      </c>
      <c r="D4690" t="s">
        <v>8</v>
      </c>
      <c r="E4690" t="s">
        <v>9</v>
      </c>
      <c r="F4690" t="s">
        <v>33</v>
      </c>
    </row>
    <row r="4691" spans="1:6" x14ac:dyDescent="0.3">
      <c r="A4691" t="s">
        <v>4714</v>
      </c>
      <c r="B4691" s="1">
        <v>46041.382638888892</v>
      </c>
      <c r="C4691" t="s">
        <v>7</v>
      </c>
      <c r="D4691" t="s">
        <v>18</v>
      </c>
      <c r="E4691" t="s">
        <v>19</v>
      </c>
      <c r="F4691" t="s">
        <v>10</v>
      </c>
    </row>
    <row r="4692" spans="1:6" x14ac:dyDescent="0.3">
      <c r="A4692" t="s">
        <v>4715</v>
      </c>
      <c r="B4692" s="1">
        <v>46041.913888888892</v>
      </c>
      <c r="C4692" t="s">
        <v>7</v>
      </c>
      <c r="D4692" t="s">
        <v>22</v>
      </c>
      <c r="E4692" t="s">
        <v>31</v>
      </c>
      <c r="F4692" t="s">
        <v>10</v>
      </c>
    </row>
    <row r="4693" spans="1:6" x14ac:dyDescent="0.3">
      <c r="A4693" t="s">
        <v>4716</v>
      </c>
      <c r="B4693" s="1">
        <v>46060.606249999997</v>
      </c>
      <c r="C4693" t="s">
        <v>7</v>
      </c>
      <c r="D4693" t="s">
        <v>18</v>
      </c>
      <c r="E4693" t="s">
        <v>19</v>
      </c>
      <c r="F4693" t="s">
        <v>10</v>
      </c>
    </row>
    <row r="4694" spans="1:6" x14ac:dyDescent="0.3">
      <c r="A4694" t="s">
        <v>4717</v>
      </c>
      <c r="B4694" s="1">
        <v>46093.347222222219</v>
      </c>
      <c r="C4694" t="s">
        <v>40</v>
      </c>
      <c r="D4694" t="s">
        <v>22</v>
      </c>
      <c r="E4694" t="s">
        <v>16</v>
      </c>
      <c r="F4694" t="s">
        <v>20</v>
      </c>
    </row>
    <row r="4695" spans="1:6" x14ac:dyDescent="0.3">
      <c r="A4695" t="s">
        <v>4718</v>
      </c>
      <c r="B4695" s="1">
        <v>46055.361805555556</v>
      </c>
      <c r="C4695" t="s">
        <v>40</v>
      </c>
      <c r="D4695" t="s">
        <v>15</v>
      </c>
      <c r="E4695" t="s">
        <v>16</v>
      </c>
      <c r="F4695" t="s">
        <v>10</v>
      </c>
    </row>
    <row r="4696" spans="1:6" x14ac:dyDescent="0.3">
      <c r="A4696" t="s">
        <v>4719</v>
      </c>
      <c r="B4696" s="1">
        <v>46030.65625</v>
      </c>
      <c r="C4696" t="s">
        <v>47</v>
      </c>
      <c r="D4696" t="s">
        <v>15</v>
      </c>
      <c r="E4696" t="s">
        <v>19</v>
      </c>
      <c r="F4696" t="s">
        <v>13</v>
      </c>
    </row>
    <row r="4697" spans="1:6" x14ac:dyDescent="0.3">
      <c r="A4697" t="s">
        <v>4720</v>
      </c>
      <c r="B4697" s="1">
        <v>46059.871527777781</v>
      </c>
      <c r="C4697" t="s">
        <v>7</v>
      </c>
      <c r="D4697" t="s">
        <v>8</v>
      </c>
      <c r="E4697" t="s">
        <v>19</v>
      </c>
      <c r="F4697" t="s">
        <v>20</v>
      </c>
    </row>
    <row r="4698" spans="1:6" x14ac:dyDescent="0.3">
      <c r="A4698" t="s">
        <v>4721</v>
      </c>
      <c r="B4698" s="1">
        <v>46070.697916666664</v>
      </c>
      <c r="C4698" t="s">
        <v>7</v>
      </c>
      <c r="D4698" t="s">
        <v>8</v>
      </c>
      <c r="E4698" t="s">
        <v>19</v>
      </c>
      <c r="F4698" t="s">
        <v>20</v>
      </c>
    </row>
    <row r="4699" spans="1:6" x14ac:dyDescent="0.3">
      <c r="A4699" t="s">
        <v>4722</v>
      </c>
      <c r="B4699" s="1">
        <v>46113.39166666667</v>
      </c>
      <c r="C4699" t="s">
        <v>40</v>
      </c>
      <c r="D4699" t="s">
        <v>8</v>
      </c>
      <c r="E4699" t="s">
        <v>16</v>
      </c>
      <c r="F4699" t="s">
        <v>20</v>
      </c>
    </row>
    <row r="4700" spans="1:6" x14ac:dyDescent="0.3">
      <c r="A4700" t="s">
        <v>4723</v>
      </c>
      <c r="B4700" s="1">
        <v>46107.453472222223</v>
      </c>
      <c r="C4700" t="s">
        <v>7</v>
      </c>
      <c r="D4700" t="s">
        <v>18</v>
      </c>
      <c r="E4700" t="s">
        <v>19</v>
      </c>
      <c r="F4700" t="s">
        <v>10</v>
      </c>
    </row>
    <row r="4701" spans="1:6" x14ac:dyDescent="0.3">
      <c r="A4701" t="s">
        <v>4724</v>
      </c>
      <c r="B4701" s="1">
        <v>46069.009722222225</v>
      </c>
      <c r="C4701" t="s">
        <v>40</v>
      </c>
      <c r="D4701" t="s">
        <v>8</v>
      </c>
      <c r="E4701" t="s">
        <v>16</v>
      </c>
      <c r="F4701" t="s">
        <v>10</v>
      </c>
    </row>
    <row r="4702" spans="1:6" x14ac:dyDescent="0.3">
      <c r="A4702" t="s">
        <v>4725</v>
      </c>
      <c r="B4702" s="1">
        <v>46042.330555555556</v>
      </c>
      <c r="C4702" t="s">
        <v>12</v>
      </c>
      <c r="D4702" t="s">
        <v>8</v>
      </c>
      <c r="E4702" t="s">
        <v>19</v>
      </c>
      <c r="F4702" t="s">
        <v>13</v>
      </c>
    </row>
    <row r="4703" spans="1:6" x14ac:dyDescent="0.3">
      <c r="A4703" t="s">
        <v>4726</v>
      </c>
      <c r="B4703" s="1">
        <v>46038.795138888891</v>
      </c>
      <c r="C4703" t="s">
        <v>35</v>
      </c>
      <c r="D4703" t="s">
        <v>18</v>
      </c>
      <c r="E4703" t="s">
        <v>9</v>
      </c>
      <c r="F4703" t="s">
        <v>33</v>
      </c>
    </row>
    <row r="4704" spans="1:6" x14ac:dyDescent="0.3">
      <c r="A4704" t="s">
        <v>4727</v>
      </c>
      <c r="B4704" s="1">
        <v>46033.555555555555</v>
      </c>
      <c r="C4704" t="s">
        <v>12</v>
      </c>
      <c r="D4704" t="s">
        <v>8</v>
      </c>
      <c r="E4704" t="s">
        <v>9</v>
      </c>
      <c r="F4704" t="s">
        <v>13</v>
      </c>
    </row>
    <row r="4705" spans="1:6" x14ac:dyDescent="0.3">
      <c r="A4705" t="s">
        <v>4728</v>
      </c>
      <c r="B4705" s="1">
        <v>46107.784722222219</v>
      </c>
      <c r="C4705" t="s">
        <v>7</v>
      </c>
      <c r="D4705" t="s">
        <v>18</v>
      </c>
      <c r="E4705" t="s">
        <v>19</v>
      </c>
      <c r="F4705" t="s">
        <v>13</v>
      </c>
    </row>
    <row r="4706" spans="1:6" x14ac:dyDescent="0.3">
      <c r="A4706" t="s">
        <v>4729</v>
      </c>
      <c r="B4706" s="1">
        <v>46059.814583333333</v>
      </c>
      <c r="C4706" t="s">
        <v>7</v>
      </c>
      <c r="D4706" t="s">
        <v>18</v>
      </c>
      <c r="E4706" t="s">
        <v>19</v>
      </c>
      <c r="F4706" t="s">
        <v>10</v>
      </c>
    </row>
    <row r="4707" spans="1:6" x14ac:dyDescent="0.3">
      <c r="A4707" t="s">
        <v>4730</v>
      </c>
      <c r="B4707" s="1">
        <v>46073.119444444441</v>
      </c>
      <c r="C4707" t="s">
        <v>7</v>
      </c>
      <c r="D4707" t="s">
        <v>18</v>
      </c>
      <c r="E4707" t="s">
        <v>19</v>
      </c>
      <c r="F4707" t="s">
        <v>20</v>
      </c>
    </row>
    <row r="4708" spans="1:6" x14ac:dyDescent="0.3">
      <c r="A4708" t="s">
        <v>4731</v>
      </c>
      <c r="B4708" s="1">
        <v>46110.863888888889</v>
      </c>
      <c r="C4708" t="s">
        <v>7</v>
      </c>
      <c r="D4708" t="s">
        <v>22</v>
      </c>
      <c r="E4708" t="s">
        <v>19</v>
      </c>
      <c r="F4708" t="s">
        <v>10</v>
      </c>
    </row>
    <row r="4709" spans="1:6" x14ac:dyDescent="0.3">
      <c r="A4709" t="s">
        <v>4732</v>
      </c>
      <c r="B4709" s="1">
        <v>46091.780555555553</v>
      </c>
      <c r="C4709" t="s">
        <v>7</v>
      </c>
      <c r="D4709" t="s">
        <v>8</v>
      </c>
      <c r="E4709" t="s">
        <v>19</v>
      </c>
      <c r="F4709" t="s">
        <v>33</v>
      </c>
    </row>
    <row r="4710" spans="1:6" x14ac:dyDescent="0.3">
      <c r="A4710" t="s">
        <v>4733</v>
      </c>
      <c r="B4710" s="1">
        <v>46084.823611111111</v>
      </c>
      <c r="C4710" t="s">
        <v>47</v>
      </c>
      <c r="D4710" t="s">
        <v>8</v>
      </c>
      <c r="E4710" t="s">
        <v>19</v>
      </c>
      <c r="F4710" t="s">
        <v>10</v>
      </c>
    </row>
    <row r="4711" spans="1:6" x14ac:dyDescent="0.3">
      <c r="A4711" t="s">
        <v>4734</v>
      </c>
      <c r="B4711" s="1">
        <v>46029.285416666666</v>
      </c>
      <c r="C4711" t="s">
        <v>7</v>
      </c>
      <c r="D4711" t="s">
        <v>22</v>
      </c>
      <c r="E4711" t="s">
        <v>19</v>
      </c>
      <c r="F4711" t="s">
        <v>33</v>
      </c>
    </row>
    <row r="4712" spans="1:6" x14ac:dyDescent="0.3">
      <c r="A4712" t="s">
        <v>4735</v>
      </c>
      <c r="B4712" s="1">
        <v>46071.313888888886</v>
      </c>
      <c r="C4712" t="s">
        <v>7</v>
      </c>
      <c r="D4712" t="s">
        <v>15</v>
      </c>
      <c r="E4712" t="s">
        <v>19</v>
      </c>
      <c r="F4712" t="s">
        <v>13</v>
      </c>
    </row>
    <row r="4713" spans="1:6" x14ac:dyDescent="0.3">
      <c r="A4713" t="s">
        <v>4736</v>
      </c>
      <c r="B4713" s="1">
        <v>46083.814583333333</v>
      </c>
      <c r="C4713" t="s">
        <v>35</v>
      </c>
      <c r="D4713" t="s">
        <v>8</v>
      </c>
      <c r="E4713" t="s">
        <v>16</v>
      </c>
      <c r="F4713" t="s">
        <v>20</v>
      </c>
    </row>
    <row r="4714" spans="1:6" x14ac:dyDescent="0.3">
      <c r="A4714" t="s">
        <v>4737</v>
      </c>
      <c r="B4714" s="1">
        <v>46079.038888888892</v>
      </c>
      <c r="C4714" t="s">
        <v>47</v>
      </c>
      <c r="D4714" t="s">
        <v>8</v>
      </c>
      <c r="E4714" t="s">
        <v>16</v>
      </c>
      <c r="F4714" t="s">
        <v>33</v>
      </c>
    </row>
    <row r="4715" spans="1:6" x14ac:dyDescent="0.3">
      <c r="A4715" t="s">
        <v>4738</v>
      </c>
      <c r="B4715" s="1">
        <v>46083.309027777781</v>
      </c>
      <c r="C4715" t="s">
        <v>47</v>
      </c>
      <c r="D4715" t="s">
        <v>22</v>
      </c>
      <c r="E4715" t="s">
        <v>31</v>
      </c>
      <c r="F4715" t="s">
        <v>20</v>
      </c>
    </row>
    <row r="4716" spans="1:6" x14ac:dyDescent="0.3">
      <c r="A4716" t="s">
        <v>4739</v>
      </c>
      <c r="B4716" s="1">
        <v>46029.365972222222</v>
      </c>
      <c r="C4716" t="s">
        <v>47</v>
      </c>
      <c r="D4716" t="s">
        <v>18</v>
      </c>
      <c r="E4716" t="s">
        <v>16</v>
      </c>
      <c r="F4716" t="s">
        <v>53</v>
      </c>
    </row>
    <row r="4717" spans="1:6" x14ac:dyDescent="0.3">
      <c r="A4717" t="s">
        <v>4740</v>
      </c>
      <c r="B4717" s="1">
        <v>46043.744444444441</v>
      </c>
      <c r="C4717" t="s">
        <v>7</v>
      </c>
      <c r="D4717" t="s">
        <v>8</v>
      </c>
      <c r="E4717" t="s">
        <v>19</v>
      </c>
      <c r="F4717" t="s">
        <v>13</v>
      </c>
    </row>
    <row r="4718" spans="1:6" x14ac:dyDescent="0.3">
      <c r="A4718" t="s">
        <v>4741</v>
      </c>
      <c r="B4718" s="1">
        <v>46076.040972222225</v>
      </c>
      <c r="C4718" t="s">
        <v>7</v>
      </c>
      <c r="D4718" t="s">
        <v>15</v>
      </c>
      <c r="E4718" t="s">
        <v>19</v>
      </c>
      <c r="F4718" t="s">
        <v>20</v>
      </c>
    </row>
    <row r="4719" spans="1:6" x14ac:dyDescent="0.3">
      <c r="A4719" t="s">
        <v>4742</v>
      </c>
      <c r="B4719" s="1">
        <v>46100.272222222222</v>
      </c>
      <c r="C4719" t="s">
        <v>7</v>
      </c>
      <c r="D4719" t="s">
        <v>18</v>
      </c>
      <c r="E4719" t="s">
        <v>19</v>
      </c>
      <c r="F4719" t="s">
        <v>20</v>
      </c>
    </row>
    <row r="4720" spans="1:6" x14ac:dyDescent="0.3">
      <c r="A4720" t="s">
        <v>4743</v>
      </c>
      <c r="B4720" s="1">
        <v>46102.979861111111</v>
      </c>
      <c r="C4720" t="s">
        <v>12</v>
      </c>
      <c r="D4720" t="s">
        <v>18</v>
      </c>
      <c r="E4720" t="s">
        <v>9</v>
      </c>
      <c r="F4720" t="s">
        <v>10</v>
      </c>
    </row>
    <row r="4721" spans="1:6" x14ac:dyDescent="0.3">
      <c r="A4721" t="s">
        <v>4744</v>
      </c>
      <c r="B4721" s="1">
        <v>46075.238194444442</v>
      </c>
      <c r="C4721" t="s">
        <v>26</v>
      </c>
      <c r="D4721" t="s">
        <v>18</v>
      </c>
      <c r="E4721" t="s">
        <v>19</v>
      </c>
      <c r="F4721" t="s">
        <v>20</v>
      </c>
    </row>
    <row r="4722" spans="1:6" x14ac:dyDescent="0.3">
      <c r="A4722" t="s">
        <v>4745</v>
      </c>
      <c r="B4722" s="1">
        <v>46052.13958333333</v>
      </c>
      <c r="C4722" t="s">
        <v>7</v>
      </c>
      <c r="D4722" t="s">
        <v>8</v>
      </c>
      <c r="E4722" t="s">
        <v>19</v>
      </c>
      <c r="F4722" t="s">
        <v>20</v>
      </c>
    </row>
    <row r="4723" spans="1:6" x14ac:dyDescent="0.3">
      <c r="A4723" t="s">
        <v>4746</v>
      </c>
      <c r="B4723" s="1">
        <v>46052.025000000001</v>
      </c>
      <c r="C4723" t="s">
        <v>7</v>
      </c>
      <c r="D4723" t="s">
        <v>8</v>
      </c>
      <c r="E4723" t="s">
        <v>19</v>
      </c>
      <c r="F4723" t="s">
        <v>10</v>
      </c>
    </row>
    <row r="4724" spans="1:6" x14ac:dyDescent="0.3">
      <c r="A4724" t="s">
        <v>4747</v>
      </c>
      <c r="B4724" s="1">
        <v>46104.729861111111</v>
      </c>
      <c r="C4724" t="s">
        <v>7</v>
      </c>
      <c r="D4724" t="s">
        <v>18</v>
      </c>
      <c r="E4724" t="s">
        <v>19</v>
      </c>
      <c r="F4724" t="s">
        <v>20</v>
      </c>
    </row>
    <row r="4725" spans="1:6" x14ac:dyDescent="0.3">
      <c r="A4725" t="s">
        <v>4748</v>
      </c>
      <c r="B4725" s="1">
        <v>46054.711805555555</v>
      </c>
      <c r="C4725" t="s">
        <v>40</v>
      </c>
      <c r="D4725" t="s">
        <v>22</v>
      </c>
      <c r="E4725" t="s">
        <v>16</v>
      </c>
      <c r="F4725" t="s">
        <v>10</v>
      </c>
    </row>
    <row r="4726" spans="1:6" x14ac:dyDescent="0.3">
      <c r="A4726" t="s">
        <v>4749</v>
      </c>
      <c r="B4726" s="1">
        <v>46027.754166666666</v>
      </c>
      <c r="C4726" t="s">
        <v>7</v>
      </c>
      <c r="D4726" t="s">
        <v>22</v>
      </c>
      <c r="E4726" t="s">
        <v>19</v>
      </c>
      <c r="F4726" t="s">
        <v>10</v>
      </c>
    </row>
    <row r="4727" spans="1:6" x14ac:dyDescent="0.3">
      <c r="A4727" t="s">
        <v>4750</v>
      </c>
      <c r="B4727" s="1">
        <v>46095.484722222223</v>
      </c>
      <c r="C4727" t="s">
        <v>26</v>
      </c>
      <c r="D4727" t="s">
        <v>18</v>
      </c>
      <c r="E4727" t="s">
        <v>16</v>
      </c>
      <c r="F4727" t="s">
        <v>13</v>
      </c>
    </row>
    <row r="4728" spans="1:6" x14ac:dyDescent="0.3">
      <c r="A4728" t="s">
        <v>4751</v>
      </c>
      <c r="B4728" s="1">
        <v>46031.580555555556</v>
      </c>
      <c r="C4728" t="s">
        <v>7</v>
      </c>
      <c r="D4728" t="s">
        <v>22</v>
      </c>
      <c r="E4728" t="s">
        <v>19</v>
      </c>
      <c r="F4728" t="s">
        <v>10</v>
      </c>
    </row>
    <row r="4729" spans="1:6" x14ac:dyDescent="0.3">
      <c r="A4729" t="s">
        <v>4752</v>
      </c>
      <c r="B4729" s="1">
        <v>46108.663888888892</v>
      </c>
      <c r="C4729" t="s">
        <v>7</v>
      </c>
      <c r="D4729" t="s">
        <v>18</v>
      </c>
      <c r="E4729" t="s">
        <v>19</v>
      </c>
      <c r="F4729" t="s">
        <v>13</v>
      </c>
    </row>
    <row r="4730" spans="1:6" x14ac:dyDescent="0.3">
      <c r="A4730" t="s">
        <v>4753</v>
      </c>
      <c r="B4730" s="1">
        <v>46064.074999999997</v>
      </c>
      <c r="C4730" t="s">
        <v>7</v>
      </c>
      <c r="D4730" t="s">
        <v>8</v>
      </c>
      <c r="E4730" t="s">
        <v>19</v>
      </c>
      <c r="F4730" t="s">
        <v>53</v>
      </c>
    </row>
    <row r="4731" spans="1:6" x14ac:dyDescent="0.3">
      <c r="A4731" t="s">
        <v>4754</v>
      </c>
      <c r="B4731" s="1">
        <v>46056.928472222222</v>
      </c>
      <c r="C4731" t="s">
        <v>7</v>
      </c>
      <c r="D4731" t="s">
        <v>8</v>
      </c>
      <c r="E4731" t="s">
        <v>19</v>
      </c>
      <c r="F4731" t="s">
        <v>20</v>
      </c>
    </row>
    <row r="4732" spans="1:6" x14ac:dyDescent="0.3">
      <c r="A4732" t="s">
        <v>4755</v>
      </c>
      <c r="B4732" s="1">
        <v>46063.26666666667</v>
      </c>
      <c r="C4732" t="s">
        <v>7</v>
      </c>
      <c r="D4732" t="s">
        <v>15</v>
      </c>
      <c r="E4732" t="s">
        <v>19</v>
      </c>
      <c r="F4732" t="s">
        <v>20</v>
      </c>
    </row>
    <row r="4733" spans="1:6" x14ac:dyDescent="0.3">
      <c r="A4733" t="s">
        <v>4756</v>
      </c>
      <c r="B4733" s="1">
        <v>46078.225694444445</v>
      </c>
      <c r="C4733" t="s">
        <v>7</v>
      </c>
      <c r="D4733" t="s">
        <v>15</v>
      </c>
      <c r="E4733" t="s">
        <v>19</v>
      </c>
      <c r="F4733" t="s">
        <v>10</v>
      </c>
    </row>
    <row r="4734" spans="1:6" x14ac:dyDescent="0.3">
      <c r="A4734" t="s">
        <v>4757</v>
      </c>
      <c r="B4734" s="1">
        <v>46101.682638888888</v>
      </c>
      <c r="C4734" t="s">
        <v>35</v>
      </c>
      <c r="D4734" t="s">
        <v>15</v>
      </c>
      <c r="E4734" t="s">
        <v>31</v>
      </c>
      <c r="F4734" t="s">
        <v>33</v>
      </c>
    </row>
    <row r="4735" spans="1:6" x14ac:dyDescent="0.3">
      <c r="A4735" t="s">
        <v>4758</v>
      </c>
      <c r="B4735" s="1">
        <v>46087.150694444441</v>
      </c>
      <c r="C4735" t="s">
        <v>40</v>
      </c>
      <c r="D4735" t="s">
        <v>15</v>
      </c>
      <c r="E4735" t="s">
        <v>16</v>
      </c>
      <c r="F4735" t="s">
        <v>33</v>
      </c>
    </row>
    <row r="4736" spans="1:6" x14ac:dyDescent="0.3">
      <c r="A4736" t="s">
        <v>4759</v>
      </c>
      <c r="B4736" s="1">
        <v>46044.567361111112</v>
      </c>
      <c r="C4736" t="s">
        <v>7</v>
      </c>
      <c r="D4736" t="s">
        <v>8</v>
      </c>
      <c r="E4736" t="s">
        <v>19</v>
      </c>
      <c r="F4736" t="s">
        <v>20</v>
      </c>
    </row>
    <row r="4737" spans="1:6" x14ac:dyDescent="0.3">
      <c r="A4737" t="s">
        <v>4760</v>
      </c>
      <c r="B4737" s="1">
        <v>46105.759027777778</v>
      </c>
      <c r="C4737" t="s">
        <v>26</v>
      </c>
      <c r="D4737" t="s">
        <v>22</v>
      </c>
      <c r="E4737" t="s">
        <v>9</v>
      </c>
      <c r="F4737" t="s">
        <v>13</v>
      </c>
    </row>
    <row r="4738" spans="1:6" x14ac:dyDescent="0.3">
      <c r="A4738" t="s">
        <v>4761</v>
      </c>
      <c r="B4738" s="1">
        <v>46106.433333333334</v>
      </c>
      <c r="C4738" t="s">
        <v>7</v>
      </c>
      <c r="D4738" t="s">
        <v>22</v>
      </c>
      <c r="E4738" t="s">
        <v>19</v>
      </c>
      <c r="F4738" t="s">
        <v>10</v>
      </c>
    </row>
    <row r="4739" spans="1:6" x14ac:dyDescent="0.3">
      <c r="A4739" t="s">
        <v>4762</v>
      </c>
      <c r="B4739" s="1">
        <v>46084.232638888891</v>
      </c>
      <c r="C4739" t="s">
        <v>7</v>
      </c>
      <c r="D4739" t="s">
        <v>18</v>
      </c>
      <c r="E4739" t="s">
        <v>19</v>
      </c>
      <c r="F4739" t="s">
        <v>20</v>
      </c>
    </row>
    <row r="4740" spans="1:6" x14ac:dyDescent="0.3">
      <c r="A4740" t="s">
        <v>4763</v>
      </c>
      <c r="B4740" s="1">
        <v>46049.382638888892</v>
      </c>
      <c r="C4740" t="s">
        <v>7</v>
      </c>
      <c r="D4740" t="s">
        <v>8</v>
      </c>
      <c r="E4740" t="s">
        <v>19</v>
      </c>
      <c r="F4740" t="s">
        <v>10</v>
      </c>
    </row>
    <row r="4741" spans="1:6" x14ac:dyDescent="0.3">
      <c r="A4741" t="s">
        <v>4764</v>
      </c>
      <c r="B4741" s="1">
        <v>46069.89166666667</v>
      </c>
      <c r="C4741" t="s">
        <v>7</v>
      </c>
      <c r="D4741" t="s">
        <v>8</v>
      </c>
      <c r="E4741" t="s">
        <v>19</v>
      </c>
      <c r="F4741" t="s">
        <v>33</v>
      </c>
    </row>
    <row r="4742" spans="1:6" x14ac:dyDescent="0.3">
      <c r="A4742" t="s">
        <v>4765</v>
      </c>
      <c r="B4742" s="1">
        <v>46061.220138888886</v>
      </c>
      <c r="C4742" t="s">
        <v>12</v>
      </c>
      <c r="D4742" t="s">
        <v>22</v>
      </c>
      <c r="E4742" t="s">
        <v>19</v>
      </c>
      <c r="F4742" t="s">
        <v>33</v>
      </c>
    </row>
    <row r="4743" spans="1:6" x14ac:dyDescent="0.3">
      <c r="A4743" t="s">
        <v>4766</v>
      </c>
      <c r="B4743" s="1">
        <v>46097.828472222223</v>
      </c>
      <c r="C4743" t="s">
        <v>7</v>
      </c>
      <c r="D4743" t="s">
        <v>22</v>
      </c>
      <c r="E4743" t="s">
        <v>19</v>
      </c>
      <c r="F4743" t="s">
        <v>10</v>
      </c>
    </row>
    <row r="4744" spans="1:6" x14ac:dyDescent="0.3">
      <c r="A4744" t="s">
        <v>4767</v>
      </c>
      <c r="B4744" s="1">
        <v>46030.832638888889</v>
      </c>
      <c r="C4744" t="s">
        <v>47</v>
      </c>
      <c r="D4744" t="s">
        <v>8</v>
      </c>
      <c r="E4744" t="s">
        <v>16</v>
      </c>
      <c r="F4744" t="s">
        <v>13</v>
      </c>
    </row>
    <row r="4745" spans="1:6" x14ac:dyDescent="0.3">
      <c r="A4745" t="s">
        <v>4768</v>
      </c>
      <c r="B4745" s="1">
        <v>46077.804166666669</v>
      </c>
      <c r="C4745" t="s">
        <v>47</v>
      </c>
      <c r="D4745" t="s">
        <v>18</v>
      </c>
      <c r="E4745" t="s">
        <v>31</v>
      </c>
      <c r="F4745" t="s">
        <v>13</v>
      </c>
    </row>
    <row r="4746" spans="1:6" x14ac:dyDescent="0.3">
      <c r="A4746" t="s">
        <v>4769</v>
      </c>
      <c r="B4746" s="1">
        <v>46040.703472222223</v>
      </c>
      <c r="C4746" t="s">
        <v>7</v>
      </c>
      <c r="D4746" t="s">
        <v>18</v>
      </c>
      <c r="E4746" t="s">
        <v>19</v>
      </c>
      <c r="F4746" t="s">
        <v>10</v>
      </c>
    </row>
    <row r="4747" spans="1:6" x14ac:dyDescent="0.3">
      <c r="A4747" t="s">
        <v>4770</v>
      </c>
      <c r="B4747" s="1">
        <v>46099.468055555553</v>
      </c>
      <c r="C4747" t="s">
        <v>26</v>
      </c>
      <c r="D4747" t="s">
        <v>8</v>
      </c>
      <c r="E4747" t="s">
        <v>16</v>
      </c>
      <c r="F4747" t="s">
        <v>13</v>
      </c>
    </row>
    <row r="4748" spans="1:6" x14ac:dyDescent="0.3">
      <c r="A4748" t="s">
        <v>4771</v>
      </c>
      <c r="B4748" s="1">
        <v>46054.445833333331</v>
      </c>
      <c r="C4748" t="s">
        <v>7</v>
      </c>
      <c r="D4748" t="s">
        <v>8</v>
      </c>
      <c r="E4748" t="s">
        <v>19</v>
      </c>
      <c r="F4748" t="s">
        <v>20</v>
      </c>
    </row>
    <row r="4749" spans="1:6" x14ac:dyDescent="0.3">
      <c r="A4749" t="s">
        <v>4772</v>
      </c>
      <c r="B4749" s="1">
        <v>46104.825694444444</v>
      </c>
      <c r="C4749" t="s">
        <v>7</v>
      </c>
      <c r="D4749" t="s">
        <v>8</v>
      </c>
      <c r="E4749" t="s">
        <v>19</v>
      </c>
      <c r="F4749" t="s">
        <v>10</v>
      </c>
    </row>
    <row r="4750" spans="1:6" x14ac:dyDescent="0.3">
      <c r="A4750" t="s">
        <v>4773</v>
      </c>
      <c r="B4750" s="1">
        <v>46076.578472222223</v>
      </c>
      <c r="C4750" t="s">
        <v>40</v>
      </c>
      <c r="D4750" t="s">
        <v>15</v>
      </c>
      <c r="E4750" t="s">
        <v>16</v>
      </c>
      <c r="F4750" t="s">
        <v>10</v>
      </c>
    </row>
    <row r="4751" spans="1:6" x14ac:dyDescent="0.3">
      <c r="A4751" t="s">
        <v>4774</v>
      </c>
      <c r="B4751" s="1">
        <v>46092.488888888889</v>
      </c>
      <c r="C4751" t="s">
        <v>7</v>
      </c>
      <c r="D4751" t="s">
        <v>18</v>
      </c>
      <c r="E4751" t="s">
        <v>19</v>
      </c>
      <c r="F4751" t="s">
        <v>10</v>
      </c>
    </row>
    <row r="4752" spans="1:6" x14ac:dyDescent="0.3">
      <c r="A4752" t="s">
        <v>4775</v>
      </c>
      <c r="B4752" s="1">
        <v>46045.870833333334</v>
      </c>
      <c r="C4752" t="s">
        <v>7</v>
      </c>
      <c r="D4752" t="s">
        <v>22</v>
      </c>
      <c r="E4752" t="s">
        <v>19</v>
      </c>
      <c r="F4752" t="s">
        <v>13</v>
      </c>
    </row>
    <row r="4753" spans="1:6" x14ac:dyDescent="0.3">
      <c r="A4753" t="s">
        <v>4776</v>
      </c>
      <c r="B4753" s="1">
        <v>46025.744444444441</v>
      </c>
      <c r="C4753" t="s">
        <v>12</v>
      </c>
      <c r="D4753" t="s">
        <v>18</v>
      </c>
      <c r="E4753" t="s">
        <v>19</v>
      </c>
      <c r="F4753" t="s">
        <v>33</v>
      </c>
    </row>
    <row r="4754" spans="1:6" x14ac:dyDescent="0.3">
      <c r="A4754" t="s">
        <v>4777</v>
      </c>
      <c r="B4754" s="1">
        <v>46048.998611111114</v>
      </c>
      <c r="C4754" t="s">
        <v>40</v>
      </c>
      <c r="D4754" t="s">
        <v>22</v>
      </c>
      <c r="E4754" t="s">
        <v>16</v>
      </c>
      <c r="F4754" t="s">
        <v>10</v>
      </c>
    </row>
    <row r="4755" spans="1:6" x14ac:dyDescent="0.3">
      <c r="A4755" t="s">
        <v>4778</v>
      </c>
      <c r="B4755" s="1">
        <v>46070.940972222219</v>
      </c>
      <c r="C4755" t="s">
        <v>7</v>
      </c>
      <c r="D4755" t="s">
        <v>8</v>
      </c>
      <c r="E4755" t="s">
        <v>19</v>
      </c>
      <c r="F4755" t="s">
        <v>53</v>
      </c>
    </row>
    <row r="4756" spans="1:6" x14ac:dyDescent="0.3">
      <c r="A4756" t="s">
        <v>4779</v>
      </c>
      <c r="B4756" s="1">
        <v>46071.038194444445</v>
      </c>
      <c r="C4756" t="s">
        <v>26</v>
      </c>
      <c r="D4756" t="s">
        <v>15</v>
      </c>
      <c r="E4756" t="s">
        <v>9</v>
      </c>
      <c r="F4756" t="s">
        <v>20</v>
      </c>
    </row>
    <row r="4757" spans="1:6" x14ac:dyDescent="0.3">
      <c r="A4757" t="s">
        <v>4780</v>
      </c>
      <c r="B4757" s="1">
        <v>46042.905555555553</v>
      </c>
      <c r="C4757" t="s">
        <v>7</v>
      </c>
      <c r="D4757" t="s">
        <v>8</v>
      </c>
      <c r="E4757" t="s">
        <v>19</v>
      </c>
      <c r="F4757" t="s">
        <v>20</v>
      </c>
    </row>
    <row r="4758" spans="1:6" x14ac:dyDescent="0.3">
      <c r="A4758" t="s">
        <v>4781</v>
      </c>
      <c r="B4758" s="1">
        <v>46082.106944444444</v>
      </c>
      <c r="C4758" t="s">
        <v>7</v>
      </c>
      <c r="D4758" t="s">
        <v>18</v>
      </c>
      <c r="E4758" t="s">
        <v>19</v>
      </c>
      <c r="F4758" t="s">
        <v>33</v>
      </c>
    </row>
    <row r="4759" spans="1:6" x14ac:dyDescent="0.3">
      <c r="A4759" t="s">
        <v>4782</v>
      </c>
      <c r="B4759" s="1">
        <v>46067.784722222219</v>
      </c>
      <c r="C4759" t="s">
        <v>7</v>
      </c>
      <c r="D4759" t="s">
        <v>8</v>
      </c>
      <c r="E4759" t="s">
        <v>16</v>
      </c>
      <c r="F4759" t="s">
        <v>10</v>
      </c>
    </row>
    <row r="4760" spans="1:6" x14ac:dyDescent="0.3">
      <c r="A4760" t="s">
        <v>4783</v>
      </c>
      <c r="B4760" s="1">
        <v>46038.734722222223</v>
      </c>
      <c r="C4760" t="s">
        <v>35</v>
      </c>
      <c r="D4760" t="s">
        <v>15</v>
      </c>
      <c r="E4760" t="s">
        <v>31</v>
      </c>
      <c r="F4760" t="s">
        <v>10</v>
      </c>
    </row>
    <row r="4761" spans="1:6" x14ac:dyDescent="0.3">
      <c r="A4761" t="s">
        <v>4784</v>
      </c>
      <c r="B4761" s="1">
        <v>46064.743750000001</v>
      </c>
      <c r="C4761" t="s">
        <v>26</v>
      </c>
      <c r="D4761" t="s">
        <v>22</v>
      </c>
      <c r="E4761" t="s">
        <v>31</v>
      </c>
      <c r="F4761" t="s">
        <v>10</v>
      </c>
    </row>
    <row r="4762" spans="1:6" x14ac:dyDescent="0.3">
      <c r="A4762" t="s">
        <v>4785</v>
      </c>
      <c r="B4762" s="1">
        <v>46103.208333333336</v>
      </c>
      <c r="C4762" t="s">
        <v>26</v>
      </c>
      <c r="D4762" t="s">
        <v>15</v>
      </c>
      <c r="E4762" t="s">
        <v>9</v>
      </c>
      <c r="F4762" t="s">
        <v>20</v>
      </c>
    </row>
    <row r="4763" spans="1:6" x14ac:dyDescent="0.3">
      <c r="A4763" t="s">
        <v>4786</v>
      </c>
      <c r="B4763" s="1">
        <v>46042.76666666667</v>
      </c>
      <c r="C4763" t="s">
        <v>7</v>
      </c>
      <c r="D4763" t="s">
        <v>8</v>
      </c>
      <c r="E4763" t="s">
        <v>31</v>
      </c>
      <c r="F4763" t="s">
        <v>53</v>
      </c>
    </row>
    <row r="4764" spans="1:6" x14ac:dyDescent="0.3">
      <c r="A4764" t="s">
        <v>4787</v>
      </c>
      <c r="B4764" s="1">
        <v>46056.842361111114</v>
      </c>
      <c r="C4764" t="s">
        <v>40</v>
      </c>
      <c r="D4764" t="s">
        <v>15</v>
      </c>
      <c r="E4764" t="s">
        <v>16</v>
      </c>
      <c r="F4764" t="s">
        <v>20</v>
      </c>
    </row>
    <row r="4765" spans="1:6" x14ac:dyDescent="0.3">
      <c r="A4765" t="s">
        <v>4788</v>
      </c>
      <c r="B4765" s="1">
        <v>46070.279166666667</v>
      </c>
      <c r="C4765" t="s">
        <v>7</v>
      </c>
      <c r="D4765" t="s">
        <v>18</v>
      </c>
      <c r="E4765" t="s">
        <v>19</v>
      </c>
      <c r="F4765" t="s">
        <v>20</v>
      </c>
    </row>
    <row r="4766" spans="1:6" x14ac:dyDescent="0.3">
      <c r="A4766" t="s">
        <v>4789</v>
      </c>
      <c r="B4766" s="1">
        <v>46030.495138888888</v>
      </c>
      <c r="C4766" t="s">
        <v>7</v>
      </c>
      <c r="D4766" t="s">
        <v>8</v>
      </c>
      <c r="E4766" t="s">
        <v>19</v>
      </c>
      <c r="F4766" t="s">
        <v>20</v>
      </c>
    </row>
    <row r="4767" spans="1:6" x14ac:dyDescent="0.3">
      <c r="A4767" t="s">
        <v>4790</v>
      </c>
      <c r="B4767" s="1">
        <v>46077.553472222222</v>
      </c>
      <c r="C4767" t="s">
        <v>12</v>
      </c>
      <c r="D4767" t="s">
        <v>22</v>
      </c>
      <c r="E4767" t="s">
        <v>16</v>
      </c>
      <c r="F4767" t="s">
        <v>13</v>
      </c>
    </row>
    <row r="4768" spans="1:6" x14ac:dyDescent="0.3">
      <c r="A4768" t="s">
        <v>4791</v>
      </c>
      <c r="B4768" s="1">
        <v>46064.231944444444</v>
      </c>
      <c r="C4768" t="s">
        <v>7</v>
      </c>
      <c r="D4768" t="s">
        <v>8</v>
      </c>
      <c r="E4768" t="s">
        <v>19</v>
      </c>
      <c r="F4768" t="s">
        <v>10</v>
      </c>
    </row>
    <row r="4769" spans="1:6" x14ac:dyDescent="0.3">
      <c r="A4769" t="s">
        <v>4792</v>
      </c>
      <c r="B4769" s="1">
        <v>46075.030555555553</v>
      </c>
      <c r="C4769" t="s">
        <v>7</v>
      </c>
      <c r="D4769" t="s">
        <v>8</v>
      </c>
      <c r="E4769" t="s">
        <v>19</v>
      </c>
      <c r="F4769" t="s">
        <v>20</v>
      </c>
    </row>
    <row r="4770" spans="1:6" x14ac:dyDescent="0.3">
      <c r="A4770" t="s">
        <v>4793</v>
      </c>
      <c r="B4770" s="1">
        <v>46048.570833333331</v>
      </c>
      <c r="C4770" t="s">
        <v>7</v>
      </c>
      <c r="D4770" t="s">
        <v>15</v>
      </c>
      <c r="E4770" t="s">
        <v>19</v>
      </c>
      <c r="F4770" t="s">
        <v>20</v>
      </c>
    </row>
    <row r="4771" spans="1:6" x14ac:dyDescent="0.3">
      <c r="A4771" t="s">
        <v>4794</v>
      </c>
      <c r="B4771" s="1">
        <v>46028.53125</v>
      </c>
      <c r="C4771" t="s">
        <v>35</v>
      </c>
      <c r="D4771" t="s">
        <v>15</v>
      </c>
      <c r="E4771" t="s">
        <v>31</v>
      </c>
      <c r="F4771" t="s">
        <v>20</v>
      </c>
    </row>
    <row r="4772" spans="1:6" x14ac:dyDescent="0.3">
      <c r="A4772" t="s">
        <v>4795</v>
      </c>
      <c r="B4772" s="1">
        <v>46053.777777777781</v>
      </c>
      <c r="C4772" t="s">
        <v>7</v>
      </c>
      <c r="D4772" t="s">
        <v>8</v>
      </c>
      <c r="E4772" t="s">
        <v>19</v>
      </c>
      <c r="F4772" t="s">
        <v>20</v>
      </c>
    </row>
    <row r="4773" spans="1:6" x14ac:dyDescent="0.3">
      <c r="A4773" t="s">
        <v>4796</v>
      </c>
      <c r="B4773" s="1">
        <v>46083.136111111111</v>
      </c>
      <c r="C4773" t="s">
        <v>7</v>
      </c>
      <c r="D4773" t="s">
        <v>15</v>
      </c>
      <c r="E4773" t="s">
        <v>19</v>
      </c>
      <c r="F4773" t="s">
        <v>10</v>
      </c>
    </row>
    <row r="4774" spans="1:6" x14ac:dyDescent="0.3">
      <c r="A4774" t="s">
        <v>4797</v>
      </c>
      <c r="B4774" s="1">
        <v>46023.45416666667</v>
      </c>
      <c r="C4774" t="s">
        <v>7</v>
      </c>
      <c r="D4774" t="s">
        <v>22</v>
      </c>
      <c r="E4774" t="s">
        <v>19</v>
      </c>
      <c r="F4774" t="s">
        <v>10</v>
      </c>
    </row>
    <row r="4775" spans="1:6" x14ac:dyDescent="0.3">
      <c r="A4775" t="s">
        <v>4798</v>
      </c>
      <c r="B4775" s="1">
        <v>46062.984027777777</v>
      </c>
      <c r="C4775" t="s">
        <v>26</v>
      </c>
      <c r="D4775" t="s">
        <v>15</v>
      </c>
      <c r="E4775" t="s">
        <v>16</v>
      </c>
      <c r="F4775" t="s">
        <v>13</v>
      </c>
    </row>
    <row r="4776" spans="1:6" x14ac:dyDescent="0.3">
      <c r="A4776" t="s">
        <v>4799</v>
      </c>
      <c r="B4776" s="1">
        <v>46024.99722222222</v>
      </c>
      <c r="C4776" t="s">
        <v>7</v>
      </c>
      <c r="D4776" t="s">
        <v>8</v>
      </c>
      <c r="E4776" t="s">
        <v>19</v>
      </c>
      <c r="F4776" t="s">
        <v>20</v>
      </c>
    </row>
    <row r="4777" spans="1:6" x14ac:dyDescent="0.3">
      <c r="A4777" t="s">
        <v>4800</v>
      </c>
      <c r="B4777" s="1">
        <v>46023.15625</v>
      </c>
      <c r="C4777" t="s">
        <v>7</v>
      </c>
      <c r="D4777" t="s">
        <v>18</v>
      </c>
      <c r="E4777" t="s">
        <v>19</v>
      </c>
      <c r="F4777" t="s">
        <v>20</v>
      </c>
    </row>
    <row r="4778" spans="1:6" x14ac:dyDescent="0.3">
      <c r="A4778" t="s">
        <v>4801</v>
      </c>
      <c r="B4778" s="1">
        <v>46033.027777777781</v>
      </c>
      <c r="C4778" t="s">
        <v>7</v>
      </c>
      <c r="D4778" t="s">
        <v>18</v>
      </c>
      <c r="E4778" t="s">
        <v>16</v>
      </c>
      <c r="F4778" t="s">
        <v>10</v>
      </c>
    </row>
    <row r="4779" spans="1:6" x14ac:dyDescent="0.3">
      <c r="A4779" t="s">
        <v>4802</v>
      </c>
      <c r="B4779" s="1">
        <v>46030.023611111108</v>
      </c>
      <c r="C4779" t="s">
        <v>26</v>
      </c>
      <c r="D4779" t="s">
        <v>18</v>
      </c>
      <c r="E4779" t="s">
        <v>31</v>
      </c>
      <c r="F4779" t="s">
        <v>10</v>
      </c>
    </row>
    <row r="4780" spans="1:6" x14ac:dyDescent="0.3">
      <c r="A4780" t="s">
        <v>4803</v>
      </c>
      <c r="B4780" s="1">
        <v>46047.290972222225</v>
      </c>
      <c r="C4780" t="s">
        <v>7</v>
      </c>
      <c r="D4780" t="s">
        <v>18</v>
      </c>
      <c r="E4780" t="s">
        <v>16</v>
      </c>
      <c r="F4780" t="s">
        <v>20</v>
      </c>
    </row>
    <row r="4781" spans="1:6" x14ac:dyDescent="0.3">
      <c r="A4781" t="s">
        <v>4804</v>
      </c>
      <c r="B4781" s="1">
        <v>46045.55972222222</v>
      </c>
      <c r="C4781" t="s">
        <v>7</v>
      </c>
      <c r="D4781" t="s">
        <v>8</v>
      </c>
      <c r="E4781" t="s">
        <v>19</v>
      </c>
      <c r="F4781" t="s">
        <v>10</v>
      </c>
    </row>
    <row r="4782" spans="1:6" x14ac:dyDescent="0.3">
      <c r="A4782" t="s">
        <v>4805</v>
      </c>
      <c r="B4782" s="1">
        <v>46041.886805555558</v>
      </c>
      <c r="C4782" t="s">
        <v>7</v>
      </c>
      <c r="D4782" t="s">
        <v>8</v>
      </c>
      <c r="E4782" t="s">
        <v>19</v>
      </c>
      <c r="F4782" t="s">
        <v>20</v>
      </c>
    </row>
    <row r="4783" spans="1:6" x14ac:dyDescent="0.3">
      <c r="A4783" t="s">
        <v>4806</v>
      </c>
      <c r="B4783" s="1">
        <v>46026.688888888886</v>
      </c>
      <c r="C4783" t="s">
        <v>7</v>
      </c>
      <c r="D4783" t="s">
        <v>18</v>
      </c>
      <c r="E4783" t="s">
        <v>16</v>
      </c>
      <c r="F4783" t="s">
        <v>53</v>
      </c>
    </row>
    <row r="4784" spans="1:6" x14ac:dyDescent="0.3">
      <c r="A4784" t="s">
        <v>4807</v>
      </c>
      <c r="B4784" s="1">
        <v>46090.789583333331</v>
      </c>
      <c r="C4784" t="s">
        <v>40</v>
      </c>
      <c r="D4784" t="s">
        <v>18</v>
      </c>
      <c r="E4784" t="s">
        <v>16</v>
      </c>
      <c r="F4784" t="s">
        <v>20</v>
      </c>
    </row>
    <row r="4785" spans="1:6" x14ac:dyDescent="0.3">
      <c r="A4785" t="s">
        <v>4808</v>
      </c>
      <c r="B4785" s="1">
        <v>46089.273611111108</v>
      </c>
      <c r="C4785" t="s">
        <v>47</v>
      </c>
      <c r="D4785" t="s">
        <v>8</v>
      </c>
      <c r="E4785" t="s">
        <v>9</v>
      </c>
      <c r="F4785" t="s">
        <v>13</v>
      </c>
    </row>
    <row r="4786" spans="1:6" x14ac:dyDescent="0.3">
      <c r="A4786" t="s">
        <v>4809</v>
      </c>
      <c r="B4786" s="1">
        <v>46065.189583333333</v>
      </c>
      <c r="C4786" t="s">
        <v>12</v>
      </c>
      <c r="D4786" t="s">
        <v>15</v>
      </c>
      <c r="E4786" t="s">
        <v>31</v>
      </c>
      <c r="F4786" t="s">
        <v>13</v>
      </c>
    </row>
    <row r="4787" spans="1:6" x14ac:dyDescent="0.3">
      <c r="A4787" t="s">
        <v>4810</v>
      </c>
      <c r="B4787" s="1">
        <v>46110.018055555556</v>
      </c>
      <c r="C4787" t="s">
        <v>7</v>
      </c>
      <c r="D4787" t="s">
        <v>15</v>
      </c>
      <c r="E4787" t="s">
        <v>19</v>
      </c>
      <c r="F4787" t="s">
        <v>13</v>
      </c>
    </row>
    <row r="4788" spans="1:6" x14ac:dyDescent="0.3">
      <c r="A4788" t="s">
        <v>4811</v>
      </c>
      <c r="B4788" s="1">
        <v>46078.402083333334</v>
      </c>
      <c r="C4788" t="s">
        <v>12</v>
      </c>
      <c r="D4788" t="s">
        <v>22</v>
      </c>
      <c r="E4788" t="s">
        <v>9</v>
      </c>
      <c r="F4788" t="s">
        <v>33</v>
      </c>
    </row>
    <row r="4789" spans="1:6" x14ac:dyDescent="0.3">
      <c r="A4789" t="s">
        <v>4812</v>
      </c>
      <c r="B4789" s="1">
        <v>46108.654166666667</v>
      </c>
      <c r="C4789" t="s">
        <v>47</v>
      </c>
      <c r="D4789" t="s">
        <v>18</v>
      </c>
      <c r="E4789" t="s">
        <v>31</v>
      </c>
      <c r="F4789" t="s">
        <v>33</v>
      </c>
    </row>
    <row r="4790" spans="1:6" x14ac:dyDescent="0.3">
      <c r="A4790" t="s">
        <v>4813</v>
      </c>
      <c r="B4790" s="1">
        <v>46063.456250000003</v>
      </c>
      <c r="C4790" t="s">
        <v>40</v>
      </c>
      <c r="D4790" t="s">
        <v>18</v>
      </c>
      <c r="E4790" t="s">
        <v>16</v>
      </c>
      <c r="F4790" t="s">
        <v>10</v>
      </c>
    </row>
    <row r="4791" spans="1:6" x14ac:dyDescent="0.3">
      <c r="A4791" t="s">
        <v>4814</v>
      </c>
      <c r="B4791" s="1">
        <v>46057.772916666669</v>
      </c>
      <c r="C4791" t="s">
        <v>47</v>
      </c>
      <c r="D4791" t="s">
        <v>22</v>
      </c>
      <c r="E4791" t="s">
        <v>31</v>
      </c>
      <c r="F4791" t="s">
        <v>53</v>
      </c>
    </row>
    <row r="4792" spans="1:6" x14ac:dyDescent="0.3">
      <c r="A4792" t="s">
        <v>4815</v>
      </c>
      <c r="B4792" s="1">
        <v>46080.661111111112</v>
      </c>
      <c r="C4792" t="s">
        <v>7</v>
      </c>
      <c r="D4792" t="s">
        <v>22</v>
      </c>
      <c r="E4792" t="s">
        <v>9</v>
      </c>
      <c r="F4792" t="s">
        <v>33</v>
      </c>
    </row>
    <row r="4793" spans="1:6" x14ac:dyDescent="0.3">
      <c r="A4793" t="s">
        <v>4816</v>
      </c>
      <c r="B4793" s="1">
        <v>46055.714583333334</v>
      </c>
      <c r="C4793" t="s">
        <v>7</v>
      </c>
      <c r="D4793" t="s">
        <v>8</v>
      </c>
      <c r="E4793" t="s">
        <v>19</v>
      </c>
      <c r="F4793" t="s">
        <v>20</v>
      </c>
    </row>
    <row r="4794" spans="1:6" x14ac:dyDescent="0.3">
      <c r="A4794" t="s">
        <v>4817</v>
      </c>
      <c r="B4794" s="1">
        <v>46042.632638888892</v>
      </c>
      <c r="C4794" t="s">
        <v>47</v>
      </c>
      <c r="D4794" t="s">
        <v>8</v>
      </c>
      <c r="E4794" t="s">
        <v>16</v>
      </c>
      <c r="F4794" t="s">
        <v>33</v>
      </c>
    </row>
    <row r="4795" spans="1:6" x14ac:dyDescent="0.3">
      <c r="A4795" t="s">
        <v>4818</v>
      </c>
      <c r="B4795" s="1">
        <v>46083.1</v>
      </c>
      <c r="C4795" t="s">
        <v>26</v>
      </c>
      <c r="D4795" t="s">
        <v>8</v>
      </c>
      <c r="E4795" t="s">
        <v>19</v>
      </c>
      <c r="F4795" t="s">
        <v>10</v>
      </c>
    </row>
    <row r="4796" spans="1:6" x14ac:dyDescent="0.3">
      <c r="A4796" t="s">
        <v>4819</v>
      </c>
      <c r="B4796" s="1">
        <v>46046.817361111112</v>
      </c>
      <c r="C4796" t="s">
        <v>7</v>
      </c>
      <c r="D4796" t="s">
        <v>8</v>
      </c>
      <c r="E4796" t="s">
        <v>31</v>
      </c>
      <c r="F4796" t="s">
        <v>10</v>
      </c>
    </row>
    <row r="4797" spans="1:6" x14ac:dyDescent="0.3">
      <c r="A4797" t="s">
        <v>4820</v>
      </c>
      <c r="B4797" s="1">
        <v>46104.093055555553</v>
      </c>
      <c r="C4797" t="s">
        <v>7</v>
      </c>
      <c r="D4797" t="s">
        <v>22</v>
      </c>
      <c r="E4797" t="s">
        <v>19</v>
      </c>
      <c r="F4797" t="s">
        <v>20</v>
      </c>
    </row>
    <row r="4798" spans="1:6" x14ac:dyDescent="0.3">
      <c r="A4798" t="s">
        <v>4821</v>
      </c>
      <c r="B4798" s="1">
        <v>46051.826388888891</v>
      </c>
      <c r="C4798" t="s">
        <v>40</v>
      </c>
      <c r="D4798" t="s">
        <v>8</v>
      </c>
      <c r="E4798" t="s">
        <v>16</v>
      </c>
      <c r="F4798" t="s">
        <v>13</v>
      </c>
    </row>
    <row r="4799" spans="1:6" x14ac:dyDescent="0.3">
      <c r="A4799" t="s">
        <v>4822</v>
      </c>
      <c r="B4799" s="1">
        <v>46067.203472222223</v>
      </c>
      <c r="C4799" t="s">
        <v>12</v>
      </c>
      <c r="D4799" t="s">
        <v>8</v>
      </c>
      <c r="E4799" t="s">
        <v>16</v>
      </c>
      <c r="F4799" t="s">
        <v>10</v>
      </c>
    </row>
    <row r="4800" spans="1:6" x14ac:dyDescent="0.3">
      <c r="A4800" t="s">
        <v>4823</v>
      </c>
      <c r="B4800" s="1">
        <v>46077.46597222222</v>
      </c>
      <c r="C4800" t="s">
        <v>12</v>
      </c>
      <c r="D4800" t="s">
        <v>15</v>
      </c>
      <c r="E4800" t="s">
        <v>9</v>
      </c>
      <c r="F4800" t="s">
        <v>10</v>
      </c>
    </row>
    <row r="4801" spans="1:6" x14ac:dyDescent="0.3">
      <c r="A4801" t="s">
        <v>4824</v>
      </c>
      <c r="B4801" s="1">
        <v>46050.15347222222</v>
      </c>
      <c r="C4801" t="s">
        <v>47</v>
      </c>
      <c r="D4801" t="s">
        <v>8</v>
      </c>
      <c r="E4801" t="s">
        <v>16</v>
      </c>
      <c r="F4801" t="s">
        <v>13</v>
      </c>
    </row>
    <row r="4802" spans="1:6" x14ac:dyDescent="0.3">
      <c r="A4802" t="s">
        <v>4825</v>
      </c>
      <c r="B4802" s="1">
        <v>46054.911111111112</v>
      </c>
      <c r="C4802" t="s">
        <v>7</v>
      </c>
      <c r="D4802" t="s">
        <v>8</v>
      </c>
      <c r="E4802" t="s">
        <v>19</v>
      </c>
      <c r="F4802" t="s">
        <v>20</v>
      </c>
    </row>
    <row r="4803" spans="1:6" x14ac:dyDescent="0.3">
      <c r="A4803" t="s">
        <v>4826</v>
      </c>
      <c r="B4803" s="1">
        <v>46051.105555555558</v>
      </c>
      <c r="C4803" t="s">
        <v>7</v>
      </c>
      <c r="D4803" t="s">
        <v>22</v>
      </c>
      <c r="E4803" t="s">
        <v>19</v>
      </c>
      <c r="F4803" t="s">
        <v>20</v>
      </c>
    </row>
    <row r="4804" spans="1:6" x14ac:dyDescent="0.3">
      <c r="A4804" t="s">
        <v>4827</v>
      </c>
      <c r="B4804" s="1">
        <v>46112.545138888891</v>
      </c>
      <c r="C4804" t="s">
        <v>40</v>
      </c>
      <c r="D4804" t="s">
        <v>18</v>
      </c>
      <c r="E4804" t="s">
        <v>16</v>
      </c>
      <c r="F4804" t="s">
        <v>20</v>
      </c>
    </row>
    <row r="4805" spans="1:6" x14ac:dyDescent="0.3">
      <c r="A4805" t="s">
        <v>4828</v>
      </c>
      <c r="B4805" s="1">
        <v>46030.734722222223</v>
      </c>
      <c r="C4805" t="s">
        <v>26</v>
      </c>
      <c r="D4805" t="s">
        <v>22</v>
      </c>
      <c r="E4805" t="s">
        <v>19</v>
      </c>
      <c r="F4805" t="s">
        <v>13</v>
      </c>
    </row>
    <row r="4806" spans="1:6" x14ac:dyDescent="0.3">
      <c r="A4806" t="s">
        <v>4829</v>
      </c>
      <c r="B4806" s="1">
        <v>46036.679861111108</v>
      </c>
      <c r="C4806" t="s">
        <v>12</v>
      </c>
      <c r="D4806" t="s">
        <v>15</v>
      </c>
      <c r="E4806" t="s">
        <v>19</v>
      </c>
      <c r="F4806" t="s">
        <v>13</v>
      </c>
    </row>
    <row r="4807" spans="1:6" x14ac:dyDescent="0.3">
      <c r="A4807" t="s">
        <v>4830</v>
      </c>
      <c r="B4807" s="1">
        <v>46109.465277777781</v>
      </c>
      <c r="C4807" t="s">
        <v>7</v>
      </c>
      <c r="D4807" t="s">
        <v>18</v>
      </c>
      <c r="E4807" t="s">
        <v>19</v>
      </c>
      <c r="F4807" t="s">
        <v>10</v>
      </c>
    </row>
    <row r="4808" spans="1:6" x14ac:dyDescent="0.3">
      <c r="A4808" t="s">
        <v>4831</v>
      </c>
      <c r="B4808" s="1">
        <v>46093.995138888888</v>
      </c>
      <c r="C4808" t="s">
        <v>7</v>
      </c>
      <c r="D4808" t="s">
        <v>22</v>
      </c>
      <c r="E4808" t="s">
        <v>19</v>
      </c>
      <c r="F4808" t="s">
        <v>20</v>
      </c>
    </row>
    <row r="4809" spans="1:6" x14ac:dyDescent="0.3">
      <c r="A4809" t="s">
        <v>4832</v>
      </c>
      <c r="B4809" s="1">
        <v>46027.963194444441</v>
      </c>
      <c r="C4809" t="s">
        <v>7</v>
      </c>
      <c r="D4809" t="s">
        <v>8</v>
      </c>
      <c r="E4809" t="s">
        <v>19</v>
      </c>
      <c r="F4809" t="s">
        <v>13</v>
      </c>
    </row>
    <row r="4810" spans="1:6" x14ac:dyDescent="0.3">
      <c r="A4810" t="s">
        <v>4833</v>
      </c>
      <c r="B4810" s="1">
        <v>46091.689583333333</v>
      </c>
      <c r="C4810" t="s">
        <v>40</v>
      </c>
      <c r="D4810" t="s">
        <v>22</v>
      </c>
      <c r="E4810" t="s">
        <v>16</v>
      </c>
      <c r="F4810" t="s">
        <v>20</v>
      </c>
    </row>
    <row r="4811" spans="1:6" x14ac:dyDescent="0.3">
      <c r="A4811" t="s">
        <v>4834</v>
      </c>
      <c r="B4811" s="1">
        <v>46056.28402777778</v>
      </c>
      <c r="C4811" t="s">
        <v>7</v>
      </c>
      <c r="D4811" t="s">
        <v>18</v>
      </c>
      <c r="E4811" t="s">
        <v>19</v>
      </c>
      <c r="F4811" t="s">
        <v>20</v>
      </c>
    </row>
    <row r="4812" spans="1:6" x14ac:dyDescent="0.3">
      <c r="A4812" t="s">
        <v>4835</v>
      </c>
      <c r="B4812" s="1">
        <v>46024.806250000001</v>
      </c>
      <c r="C4812" t="s">
        <v>12</v>
      </c>
      <c r="D4812" t="s">
        <v>18</v>
      </c>
      <c r="E4812" t="s">
        <v>16</v>
      </c>
      <c r="F4812" t="s">
        <v>10</v>
      </c>
    </row>
    <row r="4813" spans="1:6" x14ac:dyDescent="0.3">
      <c r="A4813" t="s">
        <v>4836</v>
      </c>
      <c r="B4813" s="1">
        <v>46066.852083333331</v>
      </c>
      <c r="C4813" t="s">
        <v>7</v>
      </c>
      <c r="D4813" t="s">
        <v>8</v>
      </c>
      <c r="E4813" t="s">
        <v>16</v>
      </c>
      <c r="F4813" t="s">
        <v>20</v>
      </c>
    </row>
    <row r="4814" spans="1:6" x14ac:dyDescent="0.3">
      <c r="A4814" t="s">
        <v>4837</v>
      </c>
      <c r="B4814" s="1">
        <v>46087.755555555559</v>
      </c>
      <c r="C4814" t="s">
        <v>7</v>
      </c>
      <c r="D4814" t="s">
        <v>22</v>
      </c>
      <c r="E4814" t="s">
        <v>19</v>
      </c>
      <c r="F4814" t="s">
        <v>10</v>
      </c>
    </row>
    <row r="4815" spans="1:6" x14ac:dyDescent="0.3">
      <c r="A4815" t="s">
        <v>4838</v>
      </c>
      <c r="B4815" s="1">
        <v>46041.605555555558</v>
      </c>
      <c r="C4815" t="s">
        <v>7</v>
      </c>
      <c r="D4815" t="s">
        <v>22</v>
      </c>
      <c r="E4815" t="s">
        <v>31</v>
      </c>
      <c r="F4815" t="s">
        <v>20</v>
      </c>
    </row>
    <row r="4816" spans="1:6" x14ac:dyDescent="0.3">
      <c r="A4816" t="s">
        <v>4839</v>
      </c>
      <c r="B4816" s="1">
        <v>46041.874305555553</v>
      </c>
      <c r="C4816" t="s">
        <v>7</v>
      </c>
      <c r="D4816" t="s">
        <v>8</v>
      </c>
      <c r="E4816" t="s">
        <v>19</v>
      </c>
      <c r="F4816" t="s">
        <v>13</v>
      </c>
    </row>
    <row r="4817" spans="1:6" x14ac:dyDescent="0.3">
      <c r="A4817" t="s">
        <v>4840</v>
      </c>
      <c r="B4817" s="1">
        <v>46098.213194444441</v>
      </c>
      <c r="C4817" t="s">
        <v>7</v>
      </c>
      <c r="D4817" t="s">
        <v>22</v>
      </c>
      <c r="E4817" t="s">
        <v>19</v>
      </c>
      <c r="F4817" t="s">
        <v>20</v>
      </c>
    </row>
    <row r="4818" spans="1:6" x14ac:dyDescent="0.3">
      <c r="A4818" t="s">
        <v>4841</v>
      </c>
      <c r="B4818" s="1">
        <v>46043.311111111114</v>
      </c>
      <c r="C4818" t="s">
        <v>7</v>
      </c>
      <c r="D4818" t="s">
        <v>15</v>
      </c>
      <c r="E4818" t="s">
        <v>19</v>
      </c>
      <c r="F4818" t="s">
        <v>13</v>
      </c>
    </row>
    <row r="4819" spans="1:6" x14ac:dyDescent="0.3">
      <c r="A4819" t="s">
        <v>4842</v>
      </c>
      <c r="B4819" s="1">
        <v>46025.217361111114</v>
      </c>
      <c r="C4819" t="s">
        <v>7</v>
      </c>
      <c r="D4819" t="s">
        <v>22</v>
      </c>
      <c r="E4819" t="s">
        <v>19</v>
      </c>
      <c r="F4819" t="s">
        <v>10</v>
      </c>
    </row>
    <row r="4820" spans="1:6" x14ac:dyDescent="0.3">
      <c r="A4820" t="s">
        <v>4843</v>
      </c>
      <c r="B4820" s="1">
        <v>46086.419444444444</v>
      </c>
      <c r="C4820" t="s">
        <v>7</v>
      </c>
      <c r="D4820" t="s">
        <v>22</v>
      </c>
      <c r="E4820" t="s">
        <v>19</v>
      </c>
      <c r="F4820" t="s">
        <v>13</v>
      </c>
    </row>
    <row r="4821" spans="1:6" x14ac:dyDescent="0.3">
      <c r="A4821" t="s">
        <v>4844</v>
      </c>
      <c r="B4821" s="1">
        <v>46034.925000000003</v>
      </c>
      <c r="C4821" t="s">
        <v>35</v>
      </c>
      <c r="D4821" t="s">
        <v>22</v>
      </c>
      <c r="E4821" t="s">
        <v>19</v>
      </c>
      <c r="F4821" t="s">
        <v>33</v>
      </c>
    </row>
    <row r="4822" spans="1:6" x14ac:dyDescent="0.3">
      <c r="A4822" t="s">
        <v>4845</v>
      </c>
      <c r="B4822" s="1">
        <v>46024.51458333333</v>
      </c>
      <c r="C4822" t="s">
        <v>7</v>
      </c>
      <c r="D4822" t="s">
        <v>18</v>
      </c>
      <c r="E4822" t="s">
        <v>19</v>
      </c>
      <c r="F4822" t="s">
        <v>53</v>
      </c>
    </row>
    <row r="4823" spans="1:6" x14ac:dyDescent="0.3">
      <c r="A4823" t="s">
        <v>4846</v>
      </c>
      <c r="B4823" s="1">
        <v>46113.447222222225</v>
      </c>
      <c r="C4823" t="s">
        <v>12</v>
      </c>
      <c r="D4823" t="s">
        <v>22</v>
      </c>
      <c r="E4823" t="s">
        <v>31</v>
      </c>
      <c r="F4823" t="s">
        <v>10</v>
      </c>
    </row>
    <row r="4824" spans="1:6" x14ac:dyDescent="0.3">
      <c r="A4824" t="s">
        <v>4847</v>
      </c>
      <c r="B4824" s="1">
        <v>46067.636111111111</v>
      </c>
      <c r="C4824" t="s">
        <v>26</v>
      </c>
      <c r="D4824" t="s">
        <v>18</v>
      </c>
      <c r="E4824" t="s">
        <v>19</v>
      </c>
      <c r="F4824" t="s">
        <v>10</v>
      </c>
    </row>
    <row r="4825" spans="1:6" x14ac:dyDescent="0.3">
      <c r="A4825" t="s">
        <v>4848</v>
      </c>
      <c r="B4825" s="1">
        <v>46089.633333333331</v>
      </c>
      <c r="C4825" t="s">
        <v>7</v>
      </c>
      <c r="D4825" t="s">
        <v>18</v>
      </c>
      <c r="E4825" t="s">
        <v>19</v>
      </c>
      <c r="F4825" t="s">
        <v>33</v>
      </c>
    </row>
    <row r="4826" spans="1:6" x14ac:dyDescent="0.3">
      <c r="A4826" t="s">
        <v>4849</v>
      </c>
      <c r="B4826" s="1">
        <v>46030.279861111114</v>
      </c>
      <c r="C4826" t="s">
        <v>7</v>
      </c>
      <c r="D4826" t="s">
        <v>22</v>
      </c>
      <c r="E4826" t="s">
        <v>16</v>
      </c>
      <c r="F4826" t="s">
        <v>20</v>
      </c>
    </row>
    <row r="4827" spans="1:6" x14ac:dyDescent="0.3">
      <c r="A4827" t="s">
        <v>4850</v>
      </c>
      <c r="B4827" s="1">
        <v>46066.243750000001</v>
      </c>
      <c r="C4827" t="s">
        <v>40</v>
      </c>
      <c r="D4827" t="s">
        <v>18</v>
      </c>
      <c r="E4827" t="s">
        <v>16</v>
      </c>
      <c r="F4827" t="s">
        <v>10</v>
      </c>
    </row>
    <row r="4828" spans="1:6" x14ac:dyDescent="0.3">
      <c r="A4828" t="s">
        <v>4851</v>
      </c>
      <c r="B4828" s="1">
        <v>46043.17291666667</v>
      </c>
      <c r="C4828" t="s">
        <v>12</v>
      </c>
      <c r="D4828" t="s">
        <v>18</v>
      </c>
      <c r="E4828" t="s">
        <v>19</v>
      </c>
      <c r="F4828" t="s">
        <v>33</v>
      </c>
    </row>
    <row r="4829" spans="1:6" x14ac:dyDescent="0.3">
      <c r="A4829" t="s">
        <v>4852</v>
      </c>
      <c r="B4829" s="1">
        <v>46046.81527777778</v>
      </c>
      <c r="C4829" t="s">
        <v>7</v>
      </c>
      <c r="D4829" t="s">
        <v>18</v>
      </c>
      <c r="E4829" t="s">
        <v>19</v>
      </c>
      <c r="F4829" t="s">
        <v>53</v>
      </c>
    </row>
    <row r="4830" spans="1:6" x14ac:dyDescent="0.3">
      <c r="A4830" t="s">
        <v>4853</v>
      </c>
      <c r="B4830" s="1">
        <v>46111.927777777775</v>
      </c>
      <c r="C4830" t="s">
        <v>7</v>
      </c>
      <c r="D4830" t="s">
        <v>15</v>
      </c>
      <c r="E4830" t="s">
        <v>19</v>
      </c>
      <c r="F4830" t="s">
        <v>13</v>
      </c>
    </row>
    <row r="4831" spans="1:6" x14ac:dyDescent="0.3">
      <c r="A4831" t="s">
        <v>4854</v>
      </c>
      <c r="B4831" s="1">
        <v>46094.955555555556</v>
      </c>
      <c r="C4831" t="s">
        <v>7</v>
      </c>
      <c r="D4831" t="s">
        <v>8</v>
      </c>
      <c r="E4831" t="s">
        <v>19</v>
      </c>
      <c r="F4831" t="s">
        <v>33</v>
      </c>
    </row>
    <row r="4832" spans="1:6" x14ac:dyDescent="0.3">
      <c r="A4832" t="s">
        <v>4855</v>
      </c>
      <c r="B4832" s="1">
        <v>46051.859722222223</v>
      </c>
      <c r="C4832" t="s">
        <v>35</v>
      </c>
      <c r="D4832" t="s">
        <v>8</v>
      </c>
      <c r="E4832" t="s">
        <v>31</v>
      </c>
      <c r="F4832" t="s">
        <v>10</v>
      </c>
    </row>
    <row r="4833" spans="1:6" x14ac:dyDescent="0.3">
      <c r="A4833" t="s">
        <v>4856</v>
      </c>
      <c r="B4833" s="1">
        <v>46036.664583333331</v>
      </c>
      <c r="C4833" t="s">
        <v>12</v>
      </c>
      <c r="D4833" t="s">
        <v>8</v>
      </c>
      <c r="E4833" t="s">
        <v>16</v>
      </c>
      <c r="F4833" t="s">
        <v>13</v>
      </c>
    </row>
    <row r="4834" spans="1:6" x14ac:dyDescent="0.3">
      <c r="A4834" t="s">
        <v>4857</v>
      </c>
      <c r="B4834" s="1">
        <v>46094.76666666667</v>
      </c>
      <c r="C4834" t="s">
        <v>7</v>
      </c>
      <c r="D4834" t="s">
        <v>8</v>
      </c>
      <c r="E4834" t="s">
        <v>19</v>
      </c>
      <c r="F4834" t="s">
        <v>13</v>
      </c>
    </row>
    <row r="4835" spans="1:6" x14ac:dyDescent="0.3">
      <c r="A4835" t="s">
        <v>4858</v>
      </c>
      <c r="B4835" s="1">
        <v>46060.18472222222</v>
      </c>
      <c r="C4835" t="s">
        <v>35</v>
      </c>
      <c r="D4835" t="s">
        <v>15</v>
      </c>
      <c r="E4835" t="s">
        <v>31</v>
      </c>
      <c r="F4835" t="s">
        <v>13</v>
      </c>
    </row>
    <row r="4836" spans="1:6" x14ac:dyDescent="0.3">
      <c r="A4836" t="s">
        <v>4859</v>
      </c>
      <c r="B4836" s="1">
        <v>46032.672222222223</v>
      </c>
      <c r="C4836" t="s">
        <v>40</v>
      </c>
      <c r="D4836" t="s">
        <v>15</v>
      </c>
      <c r="E4836" t="s">
        <v>16</v>
      </c>
      <c r="F4836" t="s">
        <v>13</v>
      </c>
    </row>
    <row r="4837" spans="1:6" x14ac:dyDescent="0.3">
      <c r="A4837" t="s">
        <v>4860</v>
      </c>
      <c r="B4837" s="1">
        <v>46059.793749999997</v>
      </c>
      <c r="C4837" t="s">
        <v>12</v>
      </c>
      <c r="D4837" t="s">
        <v>15</v>
      </c>
      <c r="E4837" t="s">
        <v>19</v>
      </c>
      <c r="F4837" t="s">
        <v>10</v>
      </c>
    </row>
    <row r="4838" spans="1:6" x14ac:dyDescent="0.3">
      <c r="A4838" t="s">
        <v>4861</v>
      </c>
      <c r="B4838" s="1">
        <v>46060.538194444445</v>
      </c>
      <c r="C4838" t="s">
        <v>12</v>
      </c>
      <c r="D4838" t="s">
        <v>8</v>
      </c>
      <c r="E4838" t="s">
        <v>19</v>
      </c>
      <c r="F4838" t="s">
        <v>10</v>
      </c>
    </row>
    <row r="4839" spans="1:6" x14ac:dyDescent="0.3">
      <c r="A4839" t="s">
        <v>4862</v>
      </c>
      <c r="B4839" s="1">
        <v>46035.170138888891</v>
      </c>
      <c r="C4839" t="s">
        <v>35</v>
      </c>
      <c r="D4839" t="s">
        <v>22</v>
      </c>
      <c r="E4839" t="s">
        <v>31</v>
      </c>
      <c r="F4839" t="s">
        <v>10</v>
      </c>
    </row>
    <row r="4840" spans="1:6" x14ac:dyDescent="0.3">
      <c r="A4840" t="s">
        <v>4863</v>
      </c>
      <c r="B4840" s="1">
        <v>46077.272916666669</v>
      </c>
      <c r="C4840" t="s">
        <v>47</v>
      </c>
      <c r="D4840" t="s">
        <v>8</v>
      </c>
      <c r="E4840" t="s">
        <v>9</v>
      </c>
      <c r="F4840" t="s">
        <v>10</v>
      </c>
    </row>
    <row r="4841" spans="1:6" x14ac:dyDescent="0.3">
      <c r="A4841" t="s">
        <v>4864</v>
      </c>
      <c r="B4841" s="1">
        <v>46109.025694444441</v>
      </c>
      <c r="C4841" t="s">
        <v>7</v>
      </c>
      <c r="D4841" t="s">
        <v>8</v>
      </c>
      <c r="E4841" t="s">
        <v>19</v>
      </c>
      <c r="F4841" t="s">
        <v>10</v>
      </c>
    </row>
    <row r="4842" spans="1:6" x14ac:dyDescent="0.3">
      <c r="A4842" t="s">
        <v>4865</v>
      </c>
      <c r="B4842" s="1">
        <v>46091.07916666667</v>
      </c>
      <c r="C4842" t="s">
        <v>7</v>
      </c>
      <c r="D4842" t="s">
        <v>15</v>
      </c>
      <c r="E4842" t="s">
        <v>19</v>
      </c>
      <c r="F4842" t="s">
        <v>33</v>
      </c>
    </row>
    <row r="4843" spans="1:6" x14ac:dyDescent="0.3">
      <c r="A4843" t="s">
        <v>4866</v>
      </c>
      <c r="B4843" s="1">
        <v>46072.193749999999</v>
      </c>
      <c r="C4843" t="s">
        <v>12</v>
      </c>
      <c r="D4843" t="s">
        <v>8</v>
      </c>
      <c r="E4843" t="s">
        <v>16</v>
      </c>
      <c r="F4843" t="s">
        <v>13</v>
      </c>
    </row>
    <row r="4844" spans="1:6" x14ac:dyDescent="0.3">
      <c r="A4844" t="s">
        <v>4867</v>
      </c>
      <c r="B4844" s="1">
        <v>46095.626388888886</v>
      </c>
      <c r="C4844" t="s">
        <v>35</v>
      </c>
      <c r="D4844" t="s">
        <v>22</v>
      </c>
      <c r="E4844" t="s">
        <v>19</v>
      </c>
      <c r="F4844" t="s">
        <v>10</v>
      </c>
    </row>
    <row r="4845" spans="1:6" x14ac:dyDescent="0.3">
      <c r="A4845" t="s">
        <v>4868</v>
      </c>
      <c r="B4845" s="1">
        <v>46106.472222222219</v>
      </c>
      <c r="C4845" t="s">
        <v>7</v>
      </c>
      <c r="D4845" t="s">
        <v>22</v>
      </c>
      <c r="E4845" t="s">
        <v>19</v>
      </c>
      <c r="F4845" t="s">
        <v>20</v>
      </c>
    </row>
    <row r="4846" spans="1:6" x14ac:dyDescent="0.3">
      <c r="A4846" t="s">
        <v>4869</v>
      </c>
      <c r="B4846" s="1">
        <v>46056.675694444442</v>
      </c>
      <c r="C4846" t="s">
        <v>40</v>
      </c>
      <c r="D4846" t="s">
        <v>22</v>
      </c>
      <c r="E4846" t="s">
        <v>16</v>
      </c>
      <c r="F4846" t="s">
        <v>10</v>
      </c>
    </row>
    <row r="4847" spans="1:6" x14ac:dyDescent="0.3">
      <c r="A4847" t="s">
        <v>4870</v>
      </c>
      <c r="B4847" s="1">
        <v>46027.622916666667</v>
      </c>
      <c r="C4847" t="s">
        <v>7</v>
      </c>
      <c r="D4847" t="s">
        <v>15</v>
      </c>
      <c r="E4847" t="s">
        <v>19</v>
      </c>
      <c r="F4847" t="s">
        <v>10</v>
      </c>
    </row>
    <row r="4848" spans="1:6" x14ac:dyDescent="0.3">
      <c r="A4848" t="s">
        <v>4871</v>
      </c>
      <c r="B4848" s="1">
        <v>46060.303472222222</v>
      </c>
      <c r="C4848" t="s">
        <v>40</v>
      </c>
      <c r="D4848" t="s">
        <v>22</v>
      </c>
      <c r="E4848" t="s">
        <v>16</v>
      </c>
      <c r="F4848" t="s">
        <v>20</v>
      </c>
    </row>
    <row r="4849" spans="1:6" x14ac:dyDescent="0.3">
      <c r="A4849" t="s">
        <v>4872</v>
      </c>
      <c r="B4849" s="1">
        <v>46093.732638888891</v>
      </c>
      <c r="C4849" t="s">
        <v>40</v>
      </c>
      <c r="D4849" t="s">
        <v>15</v>
      </c>
      <c r="E4849" t="s">
        <v>16</v>
      </c>
      <c r="F4849" t="s">
        <v>10</v>
      </c>
    </row>
    <row r="4850" spans="1:6" x14ac:dyDescent="0.3">
      <c r="A4850" t="s">
        <v>4873</v>
      </c>
      <c r="B4850" s="1">
        <v>46104.814583333333</v>
      </c>
      <c r="C4850" t="s">
        <v>35</v>
      </c>
      <c r="D4850" t="s">
        <v>8</v>
      </c>
      <c r="E4850" t="s">
        <v>16</v>
      </c>
      <c r="F4850" t="s">
        <v>10</v>
      </c>
    </row>
    <row r="4851" spans="1:6" x14ac:dyDescent="0.3">
      <c r="A4851" t="s">
        <v>4874</v>
      </c>
      <c r="B4851" s="1">
        <v>46080.257638888892</v>
      </c>
      <c r="C4851" t="s">
        <v>35</v>
      </c>
      <c r="D4851" t="s">
        <v>22</v>
      </c>
      <c r="E4851" t="s">
        <v>31</v>
      </c>
      <c r="F4851" t="s">
        <v>13</v>
      </c>
    </row>
    <row r="4852" spans="1:6" x14ac:dyDescent="0.3">
      <c r="A4852" t="s">
        <v>4875</v>
      </c>
      <c r="B4852" s="1">
        <v>46071.748611111114</v>
      </c>
      <c r="C4852" t="s">
        <v>35</v>
      </c>
      <c r="D4852" t="s">
        <v>8</v>
      </c>
      <c r="E4852" t="s">
        <v>19</v>
      </c>
      <c r="F4852" t="s">
        <v>10</v>
      </c>
    </row>
    <row r="4853" spans="1:6" x14ac:dyDescent="0.3">
      <c r="A4853" t="s">
        <v>4876</v>
      </c>
      <c r="B4853" s="1">
        <v>46067.895833333336</v>
      </c>
      <c r="C4853" t="s">
        <v>7</v>
      </c>
      <c r="D4853" t="s">
        <v>18</v>
      </c>
      <c r="E4853" t="s">
        <v>19</v>
      </c>
      <c r="F4853" t="s">
        <v>33</v>
      </c>
    </row>
    <row r="4854" spans="1:6" x14ac:dyDescent="0.3">
      <c r="A4854" t="s">
        <v>4877</v>
      </c>
      <c r="B4854" s="1">
        <v>46056.645833333336</v>
      </c>
      <c r="C4854" t="s">
        <v>26</v>
      </c>
      <c r="D4854" t="s">
        <v>8</v>
      </c>
      <c r="E4854" t="s">
        <v>16</v>
      </c>
      <c r="F4854" t="s">
        <v>53</v>
      </c>
    </row>
    <row r="4855" spans="1:6" x14ac:dyDescent="0.3">
      <c r="A4855" t="s">
        <v>4878</v>
      </c>
      <c r="B4855" s="1">
        <v>46081.984722222223</v>
      </c>
      <c r="C4855" t="s">
        <v>47</v>
      </c>
      <c r="D4855" t="s">
        <v>18</v>
      </c>
      <c r="E4855" t="s">
        <v>9</v>
      </c>
      <c r="F4855" t="s">
        <v>13</v>
      </c>
    </row>
    <row r="4856" spans="1:6" x14ac:dyDescent="0.3">
      <c r="A4856" t="s">
        <v>4879</v>
      </c>
      <c r="B4856" s="1">
        <v>46086.444444444445</v>
      </c>
      <c r="C4856" t="s">
        <v>12</v>
      </c>
      <c r="D4856" t="s">
        <v>22</v>
      </c>
      <c r="E4856" t="s">
        <v>31</v>
      </c>
      <c r="F4856" t="s">
        <v>10</v>
      </c>
    </row>
    <row r="4857" spans="1:6" x14ac:dyDescent="0.3">
      <c r="A4857" t="s">
        <v>4880</v>
      </c>
      <c r="B4857" s="1">
        <v>46039.494444444441</v>
      </c>
      <c r="C4857" t="s">
        <v>35</v>
      </c>
      <c r="D4857" t="s">
        <v>22</v>
      </c>
      <c r="E4857" t="s">
        <v>19</v>
      </c>
      <c r="F4857" t="s">
        <v>53</v>
      </c>
    </row>
    <row r="4858" spans="1:6" x14ac:dyDescent="0.3">
      <c r="A4858" t="s">
        <v>4881</v>
      </c>
      <c r="B4858" s="1">
        <v>46065.200694444444</v>
      </c>
      <c r="C4858" t="s">
        <v>40</v>
      </c>
      <c r="D4858" t="s">
        <v>22</v>
      </c>
      <c r="E4858" t="s">
        <v>16</v>
      </c>
      <c r="F4858" t="s">
        <v>20</v>
      </c>
    </row>
    <row r="4859" spans="1:6" x14ac:dyDescent="0.3">
      <c r="A4859" t="s">
        <v>4882</v>
      </c>
      <c r="B4859" s="1">
        <v>46059.049305555556</v>
      </c>
      <c r="C4859" t="s">
        <v>7</v>
      </c>
      <c r="D4859" t="s">
        <v>8</v>
      </c>
      <c r="E4859" t="s">
        <v>19</v>
      </c>
      <c r="F4859" t="s">
        <v>10</v>
      </c>
    </row>
    <row r="4860" spans="1:6" x14ac:dyDescent="0.3">
      <c r="A4860" t="s">
        <v>4883</v>
      </c>
      <c r="B4860" s="1">
        <v>46069.755555555559</v>
      </c>
      <c r="C4860" t="s">
        <v>12</v>
      </c>
      <c r="D4860" t="s">
        <v>8</v>
      </c>
      <c r="E4860" t="s">
        <v>9</v>
      </c>
      <c r="F4860" t="s">
        <v>13</v>
      </c>
    </row>
    <row r="4861" spans="1:6" x14ac:dyDescent="0.3">
      <c r="A4861" t="s">
        <v>4884</v>
      </c>
      <c r="B4861" s="1">
        <v>46109.695138888892</v>
      </c>
      <c r="C4861" t="s">
        <v>7</v>
      </c>
      <c r="D4861" t="s">
        <v>15</v>
      </c>
      <c r="E4861" t="s">
        <v>19</v>
      </c>
      <c r="F4861" t="s">
        <v>10</v>
      </c>
    </row>
    <row r="4862" spans="1:6" x14ac:dyDescent="0.3">
      <c r="A4862" t="s">
        <v>4885</v>
      </c>
      <c r="B4862" s="1">
        <v>46086.722222222219</v>
      </c>
      <c r="C4862" t="s">
        <v>7</v>
      </c>
      <c r="D4862" t="s">
        <v>18</v>
      </c>
      <c r="E4862" t="s">
        <v>19</v>
      </c>
      <c r="F4862" t="s">
        <v>33</v>
      </c>
    </row>
    <row r="4863" spans="1:6" x14ac:dyDescent="0.3">
      <c r="A4863" t="s">
        <v>4886</v>
      </c>
      <c r="B4863" s="1">
        <v>46102.026388888888</v>
      </c>
      <c r="C4863" t="s">
        <v>7</v>
      </c>
      <c r="D4863" t="s">
        <v>22</v>
      </c>
      <c r="E4863" t="s">
        <v>19</v>
      </c>
      <c r="F4863" t="s">
        <v>10</v>
      </c>
    </row>
    <row r="4864" spans="1:6" x14ac:dyDescent="0.3">
      <c r="A4864" t="s">
        <v>4887</v>
      </c>
      <c r="B4864" s="1">
        <v>46108.677777777775</v>
      </c>
      <c r="C4864" t="s">
        <v>26</v>
      </c>
      <c r="D4864" t="s">
        <v>22</v>
      </c>
      <c r="E4864" t="s">
        <v>9</v>
      </c>
      <c r="F4864" t="s">
        <v>33</v>
      </c>
    </row>
    <row r="4865" spans="1:6" x14ac:dyDescent="0.3">
      <c r="A4865" t="s">
        <v>4888</v>
      </c>
      <c r="B4865" s="1">
        <v>46077.364583333336</v>
      </c>
      <c r="C4865" t="s">
        <v>26</v>
      </c>
      <c r="D4865" t="s">
        <v>8</v>
      </c>
      <c r="E4865" t="s">
        <v>31</v>
      </c>
      <c r="F4865" t="s">
        <v>20</v>
      </c>
    </row>
    <row r="4866" spans="1:6" x14ac:dyDescent="0.3">
      <c r="A4866" t="s">
        <v>4889</v>
      </c>
      <c r="B4866" s="1">
        <v>46051.845138888886</v>
      </c>
      <c r="C4866" t="s">
        <v>7</v>
      </c>
      <c r="D4866" t="s">
        <v>18</v>
      </c>
      <c r="E4866" t="s">
        <v>19</v>
      </c>
      <c r="F4866" t="s">
        <v>10</v>
      </c>
    </row>
    <row r="4867" spans="1:6" x14ac:dyDescent="0.3">
      <c r="A4867" t="s">
        <v>4890</v>
      </c>
      <c r="B4867" s="1">
        <v>46036.28125</v>
      </c>
      <c r="C4867" t="s">
        <v>7</v>
      </c>
      <c r="D4867" t="s">
        <v>15</v>
      </c>
      <c r="E4867" t="s">
        <v>19</v>
      </c>
      <c r="F4867" t="s">
        <v>10</v>
      </c>
    </row>
    <row r="4868" spans="1:6" x14ac:dyDescent="0.3">
      <c r="A4868" t="s">
        <v>4891</v>
      </c>
      <c r="B4868" s="1">
        <v>46023.068055555559</v>
      </c>
      <c r="C4868" t="s">
        <v>35</v>
      </c>
      <c r="D4868" t="s">
        <v>18</v>
      </c>
      <c r="E4868" t="s">
        <v>31</v>
      </c>
      <c r="F4868" t="s">
        <v>33</v>
      </c>
    </row>
    <row r="4869" spans="1:6" x14ac:dyDescent="0.3">
      <c r="A4869" t="s">
        <v>4892</v>
      </c>
      <c r="B4869" s="1">
        <v>46095.272916666669</v>
      </c>
      <c r="C4869" t="s">
        <v>7</v>
      </c>
      <c r="D4869" t="s">
        <v>18</v>
      </c>
      <c r="E4869" t="s">
        <v>16</v>
      </c>
      <c r="F4869" t="s">
        <v>13</v>
      </c>
    </row>
    <row r="4870" spans="1:6" x14ac:dyDescent="0.3">
      <c r="A4870" t="s">
        <v>4893</v>
      </c>
      <c r="B4870" s="1">
        <v>46028.138888888891</v>
      </c>
      <c r="C4870" t="s">
        <v>7</v>
      </c>
      <c r="D4870" t="s">
        <v>8</v>
      </c>
      <c r="E4870" t="s">
        <v>19</v>
      </c>
      <c r="F4870" t="s">
        <v>20</v>
      </c>
    </row>
    <row r="4871" spans="1:6" x14ac:dyDescent="0.3">
      <c r="A4871" t="s">
        <v>4894</v>
      </c>
      <c r="B4871" s="1">
        <v>46064.568055555559</v>
      </c>
      <c r="C4871" t="s">
        <v>7</v>
      </c>
      <c r="D4871" t="s">
        <v>18</v>
      </c>
      <c r="E4871" t="s">
        <v>19</v>
      </c>
      <c r="F4871" t="s">
        <v>10</v>
      </c>
    </row>
    <row r="4872" spans="1:6" x14ac:dyDescent="0.3">
      <c r="A4872" t="s">
        <v>4895</v>
      </c>
      <c r="B4872" s="1">
        <v>46029.692361111112</v>
      </c>
      <c r="C4872" t="s">
        <v>7</v>
      </c>
      <c r="D4872" t="s">
        <v>22</v>
      </c>
      <c r="E4872" t="s">
        <v>19</v>
      </c>
      <c r="F4872" t="s">
        <v>20</v>
      </c>
    </row>
    <row r="4873" spans="1:6" x14ac:dyDescent="0.3">
      <c r="A4873" t="s">
        <v>4896</v>
      </c>
      <c r="B4873" s="1">
        <v>46056.695833333331</v>
      </c>
      <c r="C4873" t="s">
        <v>7</v>
      </c>
      <c r="D4873" t="s">
        <v>22</v>
      </c>
      <c r="E4873" t="s">
        <v>19</v>
      </c>
      <c r="F4873" t="s">
        <v>20</v>
      </c>
    </row>
    <row r="4874" spans="1:6" x14ac:dyDescent="0.3">
      <c r="A4874" t="s">
        <v>4897</v>
      </c>
      <c r="B4874" s="1">
        <v>46077.743750000001</v>
      </c>
      <c r="C4874" t="s">
        <v>7</v>
      </c>
      <c r="D4874" t="s">
        <v>15</v>
      </c>
      <c r="E4874" t="s">
        <v>19</v>
      </c>
      <c r="F4874" t="s">
        <v>10</v>
      </c>
    </row>
    <row r="4875" spans="1:6" x14ac:dyDescent="0.3">
      <c r="A4875" t="s">
        <v>4898</v>
      </c>
      <c r="B4875" s="1">
        <v>46029.813888888886</v>
      </c>
      <c r="C4875" t="s">
        <v>35</v>
      </c>
      <c r="D4875" t="s">
        <v>15</v>
      </c>
      <c r="E4875" t="s">
        <v>19</v>
      </c>
      <c r="F4875" t="s">
        <v>10</v>
      </c>
    </row>
    <row r="4876" spans="1:6" x14ac:dyDescent="0.3">
      <c r="A4876" t="s">
        <v>4899</v>
      </c>
      <c r="B4876" s="1">
        <v>46029.910416666666</v>
      </c>
      <c r="C4876" t="s">
        <v>35</v>
      </c>
      <c r="D4876" t="s">
        <v>8</v>
      </c>
      <c r="E4876" t="s">
        <v>31</v>
      </c>
      <c r="F4876" t="s">
        <v>10</v>
      </c>
    </row>
    <row r="4877" spans="1:6" x14ac:dyDescent="0.3">
      <c r="A4877" t="s">
        <v>4900</v>
      </c>
      <c r="B4877" s="1">
        <v>46025.585416666669</v>
      </c>
      <c r="C4877" t="s">
        <v>47</v>
      </c>
      <c r="D4877" t="s">
        <v>18</v>
      </c>
      <c r="E4877" t="s">
        <v>16</v>
      </c>
      <c r="F4877" t="s">
        <v>13</v>
      </c>
    </row>
    <row r="4878" spans="1:6" x14ac:dyDescent="0.3">
      <c r="A4878" t="s">
        <v>4901</v>
      </c>
      <c r="B4878" s="1">
        <v>46033.683333333334</v>
      </c>
      <c r="C4878" t="s">
        <v>40</v>
      </c>
      <c r="D4878" t="s">
        <v>22</v>
      </c>
      <c r="E4878" t="s">
        <v>16</v>
      </c>
      <c r="F4878" t="s">
        <v>20</v>
      </c>
    </row>
    <row r="4879" spans="1:6" x14ac:dyDescent="0.3">
      <c r="A4879" t="s">
        <v>4902</v>
      </c>
      <c r="B4879" s="1">
        <v>46031.865972222222</v>
      </c>
      <c r="C4879" t="s">
        <v>7</v>
      </c>
      <c r="D4879" t="s">
        <v>8</v>
      </c>
      <c r="E4879" t="s">
        <v>16</v>
      </c>
      <c r="F4879" t="s">
        <v>10</v>
      </c>
    </row>
    <row r="4880" spans="1:6" x14ac:dyDescent="0.3">
      <c r="A4880" t="s">
        <v>4903</v>
      </c>
      <c r="B4880" s="1">
        <v>46043.457638888889</v>
      </c>
      <c r="C4880" t="s">
        <v>7</v>
      </c>
      <c r="D4880" t="s">
        <v>22</v>
      </c>
      <c r="E4880" t="s">
        <v>19</v>
      </c>
      <c r="F4880" t="s">
        <v>10</v>
      </c>
    </row>
    <row r="4881" spans="1:6" x14ac:dyDescent="0.3">
      <c r="A4881" t="s">
        <v>4904</v>
      </c>
      <c r="B4881" s="1">
        <v>46043.799305555556</v>
      </c>
      <c r="C4881" t="s">
        <v>47</v>
      </c>
      <c r="D4881" t="s">
        <v>22</v>
      </c>
      <c r="E4881" t="s">
        <v>16</v>
      </c>
      <c r="F4881" t="s">
        <v>10</v>
      </c>
    </row>
    <row r="4882" spans="1:6" x14ac:dyDescent="0.3">
      <c r="A4882" t="s">
        <v>4905</v>
      </c>
      <c r="B4882" s="1">
        <v>46087.118750000001</v>
      </c>
      <c r="C4882" t="s">
        <v>47</v>
      </c>
      <c r="D4882" t="s">
        <v>15</v>
      </c>
      <c r="E4882" t="s">
        <v>9</v>
      </c>
      <c r="F4882" t="s">
        <v>10</v>
      </c>
    </row>
    <row r="4883" spans="1:6" x14ac:dyDescent="0.3">
      <c r="A4883" t="s">
        <v>4906</v>
      </c>
      <c r="B4883" s="1">
        <v>46109.655555555553</v>
      </c>
      <c r="C4883" t="s">
        <v>7</v>
      </c>
      <c r="D4883" t="s">
        <v>22</v>
      </c>
      <c r="E4883" t="s">
        <v>19</v>
      </c>
      <c r="F4883" t="s">
        <v>10</v>
      </c>
    </row>
    <row r="4884" spans="1:6" x14ac:dyDescent="0.3">
      <c r="A4884" t="s">
        <v>4907</v>
      </c>
      <c r="B4884" s="1">
        <v>46063.927083333336</v>
      </c>
      <c r="C4884" t="s">
        <v>35</v>
      </c>
      <c r="D4884" t="s">
        <v>8</v>
      </c>
      <c r="E4884" t="s">
        <v>9</v>
      </c>
      <c r="F4884" t="s">
        <v>13</v>
      </c>
    </row>
    <row r="4885" spans="1:6" x14ac:dyDescent="0.3">
      <c r="A4885" t="s">
        <v>4908</v>
      </c>
      <c r="B4885" s="1">
        <v>46104.381944444445</v>
      </c>
      <c r="C4885" t="s">
        <v>7</v>
      </c>
      <c r="D4885" t="s">
        <v>15</v>
      </c>
      <c r="E4885" t="s">
        <v>19</v>
      </c>
      <c r="F4885" t="s">
        <v>20</v>
      </c>
    </row>
    <row r="4886" spans="1:6" x14ac:dyDescent="0.3">
      <c r="A4886" t="s">
        <v>4909</v>
      </c>
      <c r="B4886" s="1">
        <v>46097.404861111114</v>
      </c>
      <c r="C4886" t="s">
        <v>7</v>
      </c>
      <c r="D4886" t="s">
        <v>18</v>
      </c>
      <c r="E4886" t="s">
        <v>9</v>
      </c>
      <c r="F4886" t="s">
        <v>10</v>
      </c>
    </row>
    <row r="4887" spans="1:6" x14ac:dyDescent="0.3">
      <c r="A4887" t="s">
        <v>4910</v>
      </c>
      <c r="B4887" s="1">
        <v>46032.998611111114</v>
      </c>
      <c r="C4887" t="s">
        <v>12</v>
      </c>
      <c r="D4887" t="s">
        <v>22</v>
      </c>
      <c r="E4887" t="s">
        <v>19</v>
      </c>
      <c r="F4887" t="s">
        <v>13</v>
      </c>
    </row>
    <row r="4888" spans="1:6" x14ac:dyDescent="0.3">
      <c r="A4888" t="s">
        <v>4911</v>
      </c>
      <c r="B4888" s="1">
        <v>46049.568055555559</v>
      </c>
      <c r="C4888" t="s">
        <v>7</v>
      </c>
      <c r="D4888" t="s">
        <v>8</v>
      </c>
      <c r="E4888" t="s">
        <v>9</v>
      </c>
      <c r="F4888" t="s">
        <v>53</v>
      </c>
    </row>
    <row r="4889" spans="1:6" x14ac:dyDescent="0.3">
      <c r="A4889" t="s">
        <v>4912</v>
      </c>
      <c r="B4889" s="1">
        <v>46067.62777777778</v>
      </c>
      <c r="C4889" t="s">
        <v>7</v>
      </c>
      <c r="D4889" t="s">
        <v>15</v>
      </c>
      <c r="E4889" t="s">
        <v>19</v>
      </c>
      <c r="F4889" t="s">
        <v>20</v>
      </c>
    </row>
    <row r="4890" spans="1:6" x14ac:dyDescent="0.3">
      <c r="A4890" t="s">
        <v>4913</v>
      </c>
      <c r="B4890" s="1">
        <v>46090.711111111108</v>
      </c>
      <c r="C4890" t="s">
        <v>7</v>
      </c>
      <c r="D4890" t="s">
        <v>15</v>
      </c>
      <c r="E4890" t="s">
        <v>31</v>
      </c>
      <c r="F4890" t="s">
        <v>10</v>
      </c>
    </row>
    <row r="4891" spans="1:6" x14ac:dyDescent="0.3">
      <c r="A4891" t="s">
        <v>4914</v>
      </c>
      <c r="B4891" s="1">
        <v>46107.20208333333</v>
      </c>
      <c r="C4891" t="s">
        <v>40</v>
      </c>
      <c r="D4891" t="s">
        <v>8</v>
      </c>
      <c r="E4891" t="s">
        <v>16</v>
      </c>
      <c r="F4891" t="s">
        <v>20</v>
      </c>
    </row>
    <row r="4892" spans="1:6" x14ac:dyDescent="0.3">
      <c r="A4892" t="s">
        <v>4915</v>
      </c>
      <c r="B4892" s="1">
        <v>46066.5</v>
      </c>
      <c r="C4892" t="s">
        <v>47</v>
      </c>
      <c r="D4892" t="s">
        <v>18</v>
      </c>
      <c r="E4892" t="s">
        <v>19</v>
      </c>
      <c r="F4892" t="s">
        <v>10</v>
      </c>
    </row>
    <row r="4893" spans="1:6" x14ac:dyDescent="0.3">
      <c r="A4893" t="s">
        <v>4916</v>
      </c>
      <c r="B4893" s="1">
        <v>46040.2</v>
      </c>
      <c r="C4893" t="s">
        <v>7</v>
      </c>
      <c r="D4893" t="s">
        <v>22</v>
      </c>
      <c r="E4893" t="s">
        <v>9</v>
      </c>
      <c r="F4893" t="s">
        <v>20</v>
      </c>
    </row>
    <row r="4894" spans="1:6" x14ac:dyDescent="0.3">
      <c r="A4894" t="s">
        <v>4917</v>
      </c>
      <c r="B4894" s="1">
        <v>46032.063888888886</v>
      </c>
      <c r="C4894" t="s">
        <v>7</v>
      </c>
      <c r="D4894" t="s">
        <v>8</v>
      </c>
      <c r="E4894" t="s">
        <v>19</v>
      </c>
      <c r="F4894" t="s">
        <v>10</v>
      </c>
    </row>
    <row r="4895" spans="1:6" x14ac:dyDescent="0.3">
      <c r="A4895" t="s">
        <v>4918</v>
      </c>
      <c r="B4895" s="1">
        <v>46094.769444444442</v>
      </c>
      <c r="C4895" t="s">
        <v>47</v>
      </c>
      <c r="D4895" t="s">
        <v>22</v>
      </c>
      <c r="E4895" t="s">
        <v>31</v>
      </c>
      <c r="F4895" t="s">
        <v>13</v>
      </c>
    </row>
    <row r="4896" spans="1:6" x14ac:dyDescent="0.3">
      <c r="A4896" t="s">
        <v>4919</v>
      </c>
      <c r="B4896" s="1">
        <v>46097.420138888891</v>
      </c>
      <c r="C4896" t="s">
        <v>7</v>
      </c>
      <c r="D4896" t="s">
        <v>22</v>
      </c>
      <c r="E4896" t="s">
        <v>19</v>
      </c>
      <c r="F4896" t="s">
        <v>10</v>
      </c>
    </row>
    <row r="4897" spans="1:6" x14ac:dyDescent="0.3">
      <c r="A4897" t="s">
        <v>4920</v>
      </c>
      <c r="B4897" s="1">
        <v>46074.779861111114</v>
      </c>
      <c r="C4897" t="s">
        <v>26</v>
      </c>
      <c r="D4897" t="s">
        <v>15</v>
      </c>
      <c r="E4897" t="s">
        <v>19</v>
      </c>
      <c r="F4897" t="s">
        <v>10</v>
      </c>
    </row>
    <row r="4898" spans="1:6" x14ac:dyDescent="0.3">
      <c r="A4898" t="s">
        <v>4921</v>
      </c>
      <c r="B4898" s="1">
        <v>46104.307638888888</v>
      </c>
      <c r="C4898" t="s">
        <v>7</v>
      </c>
      <c r="D4898" t="s">
        <v>18</v>
      </c>
      <c r="E4898" t="s">
        <v>19</v>
      </c>
      <c r="F4898" t="s">
        <v>20</v>
      </c>
    </row>
    <row r="4899" spans="1:6" x14ac:dyDescent="0.3">
      <c r="A4899" t="s">
        <v>4922</v>
      </c>
      <c r="B4899" s="1">
        <v>46088.990972222222</v>
      </c>
      <c r="C4899" t="s">
        <v>7</v>
      </c>
      <c r="D4899" t="s">
        <v>18</v>
      </c>
      <c r="E4899" t="s">
        <v>16</v>
      </c>
      <c r="F4899" t="s">
        <v>53</v>
      </c>
    </row>
    <row r="4900" spans="1:6" x14ac:dyDescent="0.3">
      <c r="A4900" t="s">
        <v>4923</v>
      </c>
      <c r="B4900" s="1">
        <v>46110.772222222222</v>
      </c>
      <c r="C4900" t="s">
        <v>12</v>
      </c>
      <c r="D4900" t="s">
        <v>22</v>
      </c>
      <c r="E4900" t="s">
        <v>31</v>
      </c>
      <c r="F4900" t="s">
        <v>13</v>
      </c>
    </row>
    <row r="4901" spans="1:6" x14ac:dyDescent="0.3">
      <c r="A4901" t="s">
        <v>4924</v>
      </c>
      <c r="B4901" s="1">
        <v>46078.909722222219</v>
      </c>
      <c r="C4901" t="s">
        <v>47</v>
      </c>
      <c r="D4901" t="s">
        <v>8</v>
      </c>
      <c r="E4901" t="s">
        <v>9</v>
      </c>
      <c r="F4901" t="s">
        <v>33</v>
      </c>
    </row>
    <row r="4902" spans="1:6" x14ac:dyDescent="0.3">
      <c r="A4902" t="s">
        <v>4925</v>
      </c>
      <c r="B4902" s="1">
        <v>46083.216666666667</v>
      </c>
      <c r="C4902" t="s">
        <v>47</v>
      </c>
      <c r="D4902" t="s">
        <v>22</v>
      </c>
      <c r="E4902" t="s">
        <v>19</v>
      </c>
      <c r="F4902" t="s">
        <v>13</v>
      </c>
    </row>
    <row r="4903" spans="1:6" x14ac:dyDescent="0.3">
      <c r="A4903" t="s">
        <v>4926</v>
      </c>
      <c r="B4903" s="1">
        <v>46113.171527777777</v>
      </c>
      <c r="C4903" t="s">
        <v>7</v>
      </c>
      <c r="D4903" t="s">
        <v>15</v>
      </c>
      <c r="E4903" t="s">
        <v>19</v>
      </c>
      <c r="F4903" t="s">
        <v>13</v>
      </c>
    </row>
    <row r="4904" spans="1:6" x14ac:dyDescent="0.3">
      <c r="A4904" t="s">
        <v>4927</v>
      </c>
      <c r="B4904" s="1">
        <v>46030.168055555558</v>
      </c>
      <c r="C4904" t="s">
        <v>40</v>
      </c>
      <c r="D4904" t="s">
        <v>8</v>
      </c>
      <c r="E4904" t="s">
        <v>16</v>
      </c>
      <c r="F4904" t="s">
        <v>10</v>
      </c>
    </row>
    <row r="4905" spans="1:6" x14ac:dyDescent="0.3">
      <c r="A4905" t="s">
        <v>4928</v>
      </c>
      <c r="B4905" s="1">
        <v>46112.844444444447</v>
      </c>
      <c r="C4905" t="s">
        <v>7</v>
      </c>
      <c r="D4905" t="s">
        <v>18</v>
      </c>
      <c r="E4905" t="s">
        <v>19</v>
      </c>
      <c r="F4905" t="s">
        <v>53</v>
      </c>
    </row>
    <row r="4906" spans="1:6" x14ac:dyDescent="0.3">
      <c r="A4906" t="s">
        <v>4929</v>
      </c>
      <c r="B4906" s="1">
        <v>46058.545138888891</v>
      </c>
      <c r="C4906" t="s">
        <v>40</v>
      </c>
      <c r="D4906" t="s">
        <v>15</v>
      </c>
      <c r="E4906" t="s">
        <v>16</v>
      </c>
      <c r="F4906" t="s">
        <v>13</v>
      </c>
    </row>
    <row r="4907" spans="1:6" x14ac:dyDescent="0.3">
      <c r="A4907" t="s">
        <v>4930</v>
      </c>
      <c r="B4907" s="1">
        <v>46100.563888888886</v>
      </c>
      <c r="C4907" t="s">
        <v>7</v>
      </c>
      <c r="D4907" t="s">
        <v>18</v>
      </c>
      <c r="E4907" t="s">
        <v>19</v>
      </c>
      <c r="F4907" t="s">
        <v>53</v>
      </c>
    </row>
    <row r="4908" spans="1:6" x14ac:dyDescent="0.3">
      <c r="A4908" t="s">
        <v>4931</v>
      </c>
      <c r="B4908" s="1">
        <v>46061.894444444442</v>
      </c>
      <c r="C4908" t="s">
        <v>40</v>
      </c>
      <c r="D4908" t="s">
        <v>18</v>
      </c>
      <c r="E4908" t="s">
        <v>16</v>
      </c>
      <c r="F4908" t="s">
        <v>13</v>
      </c>
    </row>
    <row r="4909" spans="1:6" x14ac:dyDescent="0.3">
      <c r="A4909" t="s">
        <v>4932</v>
      </c>
      <c r="B4909" s="1">
        <v>46026.762499999997</v>
      </c>
      <c r="C4909" t="s">
        <v>12</v>
      </c>
      <c r="D4909" t="s">
        <v>22</v>
      </c>
      <c r="E4909" t="s">
        <v>19</v>
      </c>
      <c r="F4909" t="s">
        <v>33</v>
      </c>
    </row>
    <row r="4910" spans="1:6" x14ac:dyDescent="0.3">
      <c r="A4910" t="s">
        <v>4933</v>
      </c>
      <c r="B4910" s="1">
        <v>46067.068749999999</v>
      </c>
      <c r="C4910" t="s">
        <v>12</v>
      </c>
      <c r="D4910" t="s">
        <v>18</v>
      </c>
      <c r="E4910" t="s">
        <v>19</v>
      </c>
      <c r="F4910" t="s">
        <v>33</v>
      </c>
    </row>
    <row r="4911" spans="1:6" x14ac:dyDescent="0.3">
      <c r="A4911" t="s">
        <v>4934</v>
      </c>
      <c r="B4911" s="1">
        <v>46060.6</v>
      </c>
      <c r="C4911" t="s">
        <v>7</v>
      </c>
      <c r="D4911" t="s">
        <v>8</v>
      </c>
      <c r="E4911" t="s">
        <v>19</v>
      </c>
      <c r="F4911" t="s">
        <v>13</v>
      </c>
    </row>
    <row r="4912" spans="1:6" x14ac:dyDescent="0.3">
      <c r="A4912" t="s">
        <v>4935</v>
      </c>
      <c r="B4912" s="1">
        <v>46109.35</v>
      </c>
      <c r="C4912" t="s">
        <v>40</v>
      </c>
      <c r="D4912" t="s">
        <v>15</v>
      </c>
      <c r="E4912" t="s">
        <v>16</v>
      </c>
      <c r="F4912" t="s">
        <v>10</v>
      </c>
    </row>
    <row r="4913" spans="1:6" x14ac:dyDescent="0.3">
      <c r="A4913" t="s">
        <v>4936</v>
      </c>
      <c r="B4913" s="1">
        <v>46060.872916666667</v>
      </c>
      <c r="C4913" t="s">
        <v>7</v>
      </c>
      <c r="D4913" t="s">
        <v>8</v>
      </c>
      <c r="E4913" t="s">
        <v>19</v>
      </c>
      <c r="F4913" t="s">
        <v>20</v>
      </c>
    </row>
    <row r="4914" spans="1:6" x14ac:dyDescent="0.3">
      <c r="A4914" t="s">
        <v>4937</v>
      </c>
      <c r="B4914" s="1">
        <v>46080.616666666669</v>
      </c>
      <c r="C4914" t="s">
        <v>12</v>
      </c>
      <c r="D4914" t="s">
        <v>18</v>
      </c>
      <c r="E4914" t="s">
        <v>9</v>
      </c>
      <c r="F4914" t="s">
        <v>13</v>
      </c>
    </row>
    <row r="4915" spans="1:6" x14ac:dyDescent="0.3">
      <c r="A4915" t="s">
        <v>4938</v>
      </c>
      <c r="B4915" s="1">
        <v>46046.427777777775</v>
      </c>
      <c r="C4915" t="s">
        <v>7</v>
      </c>
      <c r="D4915" t="s">
        <v>18</v>
      </c>
      <c r="E4915" t="s">
        <v>19</v>
      </c>
      <c r="F4915" t="s">
        <v>13</v>
      </c>
    </row>
    <row r="4916" spans="1:6" x14ac:dyDescent="0.3">
      <c r="A4916" t="s">
        <v>4939</v>
      </c>
      <c r="B4916" s="1">
        <v>46108.674305555556</v>
      </c>
      <c r="C4916" t="s">
        <v>40</v>
      </c>
      <c r="D4916" t="s">
        <v>22</v>
      </c>
      <c r="E4916" t="s">
        <v>16</v>
      </c>
      <c r="F4916" t="s">
        <v>20</v>
      </c>
    </row>
    <row r="4917" spans="1:6" x14ac:dyDescent="0.3">
      <c r="A4917" t="s">
        <v>4940</v>
      </c>
      <c r="B4917" s="1">
        <v>46092.98541666667</v>
      </c>
      <c r="C4917" t="s">
        <v>7</v>
      </c>
      <c r="D4917" t="s">
        <v>15</v>
      </c>
      <c r="E4917" t="s">
        <v>19</v>
      </c>
      <c r="F4917" t="s">
        <v>13</v>
      </c>
    </row>
    <row r="4918" spans="1:6" x14ac:dyDescent="0.3">
      <c r="A4918" t="s">
        <v>4941</v>
      </c>
      <c r="B4918" s="1">
        <v>46106.496527777781</v>
      </c>
      <c r="C4918" t="s">
        <v>7</v>
      </c>
      <c r="D4918" t="s">
        <v>22</v>
      </c>
      <c r="E4918" t="s">
        <v>9</v>
      </c>
      <c r="F4918" t="s">
        <v>20</v>
      </c>
    </row>
    <row r="4919" spans="1:6" x14ac:dyDescent="0.3">
      <c r="A4919" t="s">
        <v>4942</v>
      </c>
      <c r="B4919" s="1">
        <v>46049.09375</v>
      </c>
      <c r="C4919" t="s">
        <v>12</v>
      </c>
      <c r="D4919" t="s">
        <v>8</v>
      </c>
      <c r="E4919" t="s">
        <v>31</v>
      </c>
      <c r="F4919" t="s">
        <v>10</v>
      </c>
    </row>
    <row r="4920" spans="1:6" x14ac:dyDescent="0.3">
      <c r="A4920" t="s">
        <v>4943</v>
      </c>
      <c r="B4920" s="1">
        <v>46061.688194444447</v>
      </c>
      <c r="C4920" t="s">
        <v>26</v>
      </c>
      <c r="D4920" t="s">
        <v>22</v>
      </c>
      <c r="E4920" t="s">
        <v>9</v>
      </c>
      <c r="F4920" t="s">
        <v>10</v>
      </c>
    </row>
    <row r="4921" spans="1:6" x14ac:dyDescent="0.3">
      <c r="A4921" t="s">
        <v>4944</v>
      </c>
      <c r="B4921" s="1">
        <v>46112.067361111112</v>
      </c>
      <c r="C4921" t="s">
        <v>7</v>
      </c>
      <c r="D4921" t="s">
        <v>22</v>
      </c>
      <c r="E4921" t="s">
        <v>19</v>
      </c>
      <c r="F4921" t="s">
        <v>10</v>
      </c>
    </row>
    <row r="4922" spans="1:6" x14ac:dyDescent="0.3">
      <c r="A4922" t="s">
        <v>4945</v>
      </c>
      <c r="B4922" s="1">
        <v>46071.254166666666</v>
      </c>
      <c r="C4922" t="s">
        <v>7</v>
      </c>
      <c r="D4922" t="s">
        <v>8</v>
      </c>
      <c r="E4922" t="s">
        <v>19</v>
      </c>
      <c r="F4922" t="s">
        <v>10</v>
      </c>
    </row>
    <row r="4923" spans="1:6" x14ac:dyDescent="0.3">
      <c r="A4923" t="s">
        <v>4946</v>
      </c>
      <c r="B4923" s="1">
        <v>46058.394444444442</v>
      </c>
      <c r="C4923" t="s">
        <v>47</v>
      </c>
      <c r="D4923" t="s">
        <v>18</v>
      </c>
      <c r="E4923" t="s">
        <v>16</v>
      </c>
      <c r="F4923" t="s">
        <v>10</v>
      </c>
    </row>
    <row r="4924" spans="1:6" x14ac:dyDescent="0.3">
      <c r="A4924" t="s">
        <v>4947</v>
      </c>
      <c r="B4924" s="1">
        <v>46047.410416666666</v>
      </c>
      <c r="C4924" t="s">
        <v>26</v>
      </c>
      <c r="D4924" t="s">
        <v>15</v>
      </c>
      <c r="E4924" t="s">
        <v>16</v>
      </c>
      <c r="F4924" t="s">
        <v>13</v>
      </c>
    </row>
    <row r="4925" spans="1:6" x14ac:dyDescent="0.3">
      <c r="A4925" t="s">
        <v>4948</v>
      </c>
      <c r="B4925" s="1">
        <v>46023.931250000001</v>
      </c>
      <c r="C4925" t="s">
        <v>47</v>
      </c>
      <c r="D4925" t="s">
        <v>15</v>
      </c>
      <c r="E4925" t="s">
        <v>31</v>
      </c>
      <c r="F4925" t="s">
        <v>10</v>
      </c>
    </row>
    <row r="4926" spans="1:6" x14ac:dyDescent="0.3">
      <c r="A4926" t="s">
        <v>4949</v>
      </c>
      <c r="B4926" s="1">
        <v>46113.329861111109</v>
      </c>
      <c r="C4926" t="s">
        <v>7</v>
      </c>
      <c r="D4926" t="s">
        <v>18</v>
      </c>
      <c r="E4926" t="s">
        <v>19</v>
      </c>
      <c r="F4926" t="s">
        <v>10</v>
      </c>
    </row>
    <row r="4927" spans="1:6" x14ac:dyDescent="0.3">
      <c r="A4927" t="s">
        <v>4950</v>
      </c>
      <c r="B4927" s="1">
        <v>46059.652777777781</v>
      </c>
      <c r="C4927" t="s">
        <v>40</v>
      </c>
      <c r="D4927" t="s">
        <v>18</v>
      </c>
      <c r="E4927" t="s">
        <v>16</v>
      </c>
      <c r="F4927" t="s">
        <v>20</v>
      </c>
    </row>
    <row r="4928" spans="1:6" x14ac:dyDescent="0.3">
      <c r="A4928" t="s">
        <v>4951</v>
      </c>
      <c r="B4928" s="1">
        <v>46092.809027777781</v>
      </c>
      <c r="C4928" t="s">
        <v>7</v>
      </c>
      <c r="D4928" t="s">
        <v>15</v>
      </c>
      <c r="E4928" t="s">
        <v>19</v>
      </c>
      <c r="F4928" t="s">
        <v>33</v>
      </c>
    </row>
    <row r="4929" spans="1:6" x14ac:dyDescent="0.3">
      <c r="A4929" t="s">
        <v>4952</v>
      </c>
      <c r="B4929" s="1">
        <v>46085.421527777777</v>
      </c>
      <c r="C4929" t="s">
        <v>47</v>
      </c>
      <c r="D4929" t="s">
        <v>18</v>
      </c>
      <c r="E4929" t="s">
        <v>19</v>
      </c>
      <c r="F4929" t="s">
        <v>10</v>
      </c>
    </row>
    <row r="4930" spans="1:6" x14ac:dyDescent="0.3">
      <c r="A4930" t="s">
        <v>4953</v>
      </c>
      <c r="B4930" s="1">
        <v>46096.217361111114</v>
      </c>
      <c r="C4930" t="s">
        <v>47</v>
      </c>
      <c r="D4930" t="s">
        <v>8</v>
      </c>
      <c r="E4930" t="s">
        <v>16</v>
      </c>
      <c r="F4930" t="s">
        <v>20</v>
      </c>
    </row>
    <row r="4931" spans="1:6" x14ac:dyDescent="0.3">
      <c r="A4931" t="s">
        <v>4954</v>
      </c>
      <c r="B4931" s="1">
        <v>46032.27847222222</v>
      </c>
      <c r="C4931" t="s">
        <v>7</v>
      </c>
      <c r="D4931" t="s">
        <v>18</v>
      </c>
      <c r="E4931" t="s">
        <v>19</v>
      </c>
      <c r="F4931" t="s">
        <v>20</v>
      </c>
    </row>
    <row r="4932" spans="1:6" x14ac:dyDescent="0.3">
      <c r="A4932" t="s">
        <v>4955</v>
      </c>
      <c r="B4932" s="1">
        <v>46099.4</v>
      </c>
      <c r="C4932" t="s">
        <v>47</v>
      </c>
      <c r="D4932" t="s">
        <v>15</v>
      </c>
      <c r="E4932" t="s">
        <v>16</v>
      </c>
      <c r="F4932" t="s">
        <v>10</v>
      </c>
    </row>
    <row r="4933" spans="1:6" x14ac:dyDescent="0.3">
      <c r="A4933" t="s">
        <v>4956</v>
      </c>
      <c r="B4933" s="1">
        <v>46107.729166666664</v>
      </c>
      <c r="C4933" t="s">
        <v>47</v>
      </c>
      <c r="D4933" t="s">
        <v>8</v>
      </c>
      <c r="E4933" t="s">
        <v>9</v>
      </c>
      <c r="F4933" t="s">
        <v>10</v>
      </c>
    </row>
    <row r="4934" spans="1:6" x14ac:dyDescent="0.3">
      <c r="A4934" t="s">
        <v>4957</v>
      </c>
      <c r="B4934" s="1">
        <v>46061.642361111109</v>
      </c>
      <c r="C4934" t="s">
        <v>7</v>
      </c>
      <c r="D4934" t="s">
        <v>22</v>
      </c>
      <c r="E4934" t="s">
        <v>19</v>
      </c>
      <c r="F4934" t="s">
        <v>53</v>
      </c>
    </row>
    <row r="4935" spans="1:6" x14ac:dyDescent="0.3">
      <c r="A4935" t="s">
        <v>4958</v>
      </c>
      <c r="B4935" s="1">
        <v>46029.948611111111</v>
      </c>
      <c r="C4935" t="s">
        <v>7</v>
      </c>
      <c r="D4935" t="s">
        <v>18</v>
      </c>
      <c r="E4935" t="s">
        <v>19</v>
      </c>
      <c r="F4935" t="s">
        <v>13</v>
      </c>
    </row>
    <row r="4936" spans="1:6" x14ac:dyDescent="0.3">
      <c r="A4936" t="s">
        <v>4959</v>
      </c>
      <c r="B4936" s="1">
        <v>46039.340277777781</v>
      </c>
      <c r="C4936" t="s">
        <v>12</v>
      </c>
      <c r="D4936" t="s">
        <v>8</v>
      </c>
      <c r="E4936" t="s">
        <v>31</v>
      </c>
      <c r="F4936" t="s">
        <v>33</v>
      </c>
    </row>
    <row r="4937" spans="1:6" x14ac:dyDescent="0.3">
      <c r="A4937" t="s">
        <v>4960</v>
      </c>
      <c r="B4937" s="1">
        <v>46076.038888888892</v>
      </c>
      <c r="C4937" t="s">
        <v>47</v>
      </c>
      <c r="D4937" t="s">
        <v>15</v>
      </c>
      <c r="E4937" t="s">
        <v>16</v>
      </c>
      <c r="F4937" t="s">
        <v>13</v>
      </c>
    </row>
    <row r="4938" spans="1:6" x14ac:dyDescent="0.3">
      <c r="A4938" t="s">
        <v>4961</v>
      </c>
      <c r="B4938" s="1">
        <v>46111.229861111111</v>
      </c>
      <c r="C4938" t="s">
        <v>35</v>
      </c>
      <c r="D4938" t="s">
        <v>8</v>
      </c>
      <c r="E4938" t="s">
        <v>9</v>
      </c>
      <c r="F4938" t="s">
        <v>10</v>
      </c>
    </row>
    <row r="4939" spans="1:6" x14ac:dyDescent="0.3">
      <c r="A4939" t="s">
        <v>4962</v>
      </c>
      <c r="B4939" s="1">
        <v>46113.347916666666</v>
      </c>
      <c r="C4939" t="s">
        <v>7</v>
      </c>
      <c r="D4939" t="s">
        <v>8</v>
      </c>
      <c r="E4939" t="s">
        <v>19</v>
      </c>
      <c r="F4939" t="s">
        <v>10</v>
      </c>
    </row>
    <row r="4940" spans="1:6" x14ac:dyDescent="0.3">
      <c r="A4940" t="s">
        <v>4963</v>
      </c>
      <c r="B4940" s="1">
        <v>46041.681250000001</v>
      </c>
      <c r="C4940" t="s">
        <v>7</v>
      </c>
      <c r="D4940" t="s">
        <v>22</v>
      </c>
      <c r="E4940" t="s">
        <v>19</v>
      </c>
      <c r="F4940" t="s">
        <v>13</v>
      </c>
    </row>
    <row r="4941" spans="1:6" x14ac:dyDescent="0.3">
      <c r="A4941" t="s">
        <v>4964</v>
      </c>
      <c r="B4941" s="1">
        <v>46064.869444444441</v>
      </c>
      <c r="C4941" t="s">
        <v>7</v>
      </c>
      <c r="D4941" t="s">
        <v>15</v>
      </c>
      <c r="E4941" t="s">
        <v>19</v>
      </c>
      <c r="F4941" t="s">
        <v>10</v>
      </c>
    </row>
    <row r="4942" spans="1:6" x14ac:dyDescent="0.3">
      <c r="A4942" t="s">
        <v>4965</v>
      </c>
      <c r="B4942" s="1">
        <v>46080.209027777775</v>
      </c>
      <c r="C4942" t="s">
        <v>35</v>
      </c>
      <c r="D4942" t="s">
        <v>22</v>
      </c>
      <c r="E4942" t="s">
        <v>16</v>
      </c>
      <c r="F4942" t="s">
        <v>10</v>
      </c>
    </row>
    <row r="4943" spans="1:6" x14ac:dyDescent="0.3">
      <c r="A4943" t="s">
        <v>4966</v>
      </c>
      <c r="B4943" s="1">
        <v>46099.763888888891</v>
      </c>
      <c r="C4943" t="s">
        <v>35</v>
      </c>
      <c r="D4943" t="s">
        <v>18</v>
      </c>
      <c r="E4943" t="s">
        <v>9</v>
      </c>
      <c r="F4943" t="s">
        <v>20</v>
      </c>
    </row>
    <row r="4944" spans="1:6" x14ac:dyDescent="0.3">
      <c r="A4944" t="s">
        <v>4967</v>
      </c>
      <c r="B4944" s="1">
        <v>46072.23333333333</v>
      </c>
      <c r="C4944" t="s">
        <v>7</v>
      </c>
      <c r="D4944" t="s">
        <v>18</v>
      </c>
      <c r="E4944" t="s">
        <v>19</v>
      </c>
      <c r="F4944" t="s">
        <v>10</v>
      </c>
    </row>
    <row r="4945" spans="1:6" x14ac:dyDescent="0.3">
      <c r="A4945" t="s">
        <v>4968</v>
      </c>
      <c r="B4945" s="1">
        <v>46101.882638888892</v>
      </c>
      <c r="C4945" t="s">
        <v>7</v>
      </c>
      <c r="D4945" t="s">
        <v>15</v>
      </c>
      <c r="E4945" t="s">
        <v>19</v>
      </c>
      <c r="F4945" t="s">
        <v>10</v>
      </c>
    </row>
    <row r="4946" spans="1:6" x14ac:dyDescent="0.3">
      <c r="A4946" t="s">
        <v>4969</v>
      </c>
      <c r="B4946" s="1">
        <v>46074.499305555553</v>
      </c>
      <c r="C4946" t="s">
        <v>7</v>
      </c>
      <c r="D4946" t="s">
        <v>8</v>
      </c>
      <c r="E4946" t="s">
        <v>19</v>
      </c>
      <c r="F4946" t="s">
        <v>13</v>
      </c>
    </row>
    <row r="4947" spans="1:6" x14ac:dyDescent="0.3">
      <c r="A4947" t="s">
        <v>4970</v>
      </c>
      <c r="B4947" s="1">
        <v>46070.9375</v>
      </c>
      <c r="C4947" t="s">
        <v>7</v>
      </c>
      <c r="D4947" t="s">
        <v>22</v>
      </c>
      <c r="E4947" t="s">
        <v>19</v>
      </c>
      <c r="F4947" t="s">
        <v>20</v>
      </c>
    </row>
    <row r="4948" spans="1:6" x14ac:dyDescent="0.3">
      <c r="A4948" t="s">
        <v>4971</v>
      </c>
      <c r="B4948" s="1">
        <v>46075.973611111112</v>
      </c>
      <c r="C4948" t="s">
        <v>47</v>
      </c>
      <c r="D4948" t="s">
        <v>15</v>
      </c>
      <c r="E4948" t="s">
        <v>16</v>
      </c>
      <c r="F4948" t="s">
        <v>20</v>
      </c>
    </row>
    <row r="4949" spans="1:6" x14ac:dyDescent="0.3">
      <c r="A4949" t="s">
        <v>4972</v>
      </c>
      <c r="B4949" s="1">
        <v>46054.365972222222</v>
      </c>
      <c r="C4949" t="s">
        <v>7</v>
      </c>
      <c r="D4949" t="s">
        <v>15</v>
      </c>
      <c r="E4949" t="s">
        <v>9</v>
      </c>
      <c r="F4949" t="s">
        <v>53</v>
      </c>
    </row>
    <row r="4950" spans="1:6" x14ac:dyDescent="0.3">
      <c r="A4950" t="s">
        <v>4973</v>
      </c>
      <c r="B4950" s="1">
        <v>46099.771527777775</v>
      </c>
      <c r="C4950" t="s">
        <v>12</v>
      </c>
      <c r="D4950" t="s">
        <v>18</v>
      </c>
      <c r="E4950" t="s">
        <v>16</v>
      </c>
      <c r="F4950" t="s">
        <v>13</v>
      </c>
    </row>
    <row r="4951" spans="1:6" x14ac:dyDescent="0.3">
      <c r="A4951" t="s">
        <v>4974</v>
      </c>
      <c r="B4951" s="1">
        <v>46059.097222222219</v>
      </c>
      <c r="C4951" t="s">
        <v>7</v>
      </c>
      <c r="D4951" t="s">
        <v>22</v>
      </c>
      <c r="E4951" t="s">
        <v>19</v>
      </c>
      <c r="F4951" t="s">
        <v>10</v>
      </c>
    </row>
    <row r="4952" spans="1:6" x14ac:dyDescent="0.3">
      <c r="A4952" t="s">
        <v>4975</v>
      </c>
      <c r="B4952" s="1">
        <v>46044.448611111111</v>
      </c>
      <c r="C4952" t="s">
        <v>7</v>
      </c>
      <c r="D4952" t="s">
        <v>15</v>
      </c>
      <c r="E4952" t="s">
        <v>19</v>
      </c>
      <c r="F4952" t="s">
        <v>10</v>
      </c>
    </row>
    <row r="4953" spans="1:6" x14ac:dyDescent="0.3">
      <c r="A4953" t="s">
        <v>4976</v>
      </c>
      <c r="B4953" s="1">
        <v>46032.862500000003</v>
      </c>
      <c r="C4953" t="s">
        <v>47</v>
      </c>
      <c r="D4953" t="s">
        <v>18</v>
      </c>
      <c r="E4953" t="s">
        <v>16</v>
      </c>
      <c r="F4953" t="s">
        <v>10</v>
      </c>
    </row>
    <row r="4954" spans="1:6" x14ac:dyDescent="0.3">
      <c r="A4954" t="s">
        <v>4977</v>
      </c>
      <c r="B4954" s="1">
        <v>46111.897222222222</v>
      </c>
      <c r="C4954" t="s">
        <v>7</v>
      </c>
      <c r="D4954" t="s">
        <v>8</v>
      </c>
      <c r="E4954" t="s">
        <v>19</v>
      </c>
      <c r="F4954" t="s">
        <v>33</v>
      </c>
    </row>
    <row r="4955" spans="1:6" x14ac:dyDescent="0.3">
      <c r="A4955" t="s">
        <v>4978</v>
      </c>
      <c r="B4955" s="1">
        <v>46060.768055555556</v>
      </c>
      <c r="C4955" t="s">
        <v>12</v>
      </c>
      <c r="D4955" t="s">
        <v>18</v>
      </c>
      <c r="E4955" t="s">
        <v>19</v>
      </c>
      <c r="F4955" t="s">
        <v>10</v>
      </c>
    </row>
    <row r="4956" spans="1:6" x14ac:dyDescent="0.3">
      <c r="A4956" t="s">
        <v>4979</v>
      </c>
      <c r="B4956" s="1">
        <v>46028.304861111108</v>
      </c>
      <c r="C4956" t="s">
        <v>7</v>
      </c>
      <c r="D4956" t="s">
        <v>18</v>
      </c>
      <c r="E4956" t="s">
        <v>19</v>
      </c>
      <c r="F4956" t="s">
        <v>53</v>
      </c>
    </row>
    <row r="4957" spans="1:6" x14ac:dyDescent="0.3">
      <c r="A4957" t="s">
        <v>4980</v>
      </c>
      <c r="B4957" s="1">
        <v>46044.209027777775</v>
      </c>
      <c r="C4957" t="s">
        <v>7</v>
      </c>
      <c r="D4957" t="s">
        <v>15</v>
      </c>
      <c r="E4957" t="s">
        <v>19</v>
      </c>
      <c r="F4957" t="s">
        <v>13</v>
      </c>
    </row>
    <row r="4958" spans="1:6" x14ac:dyDescent="0.3">
      <c r="A4958" t="s">
        <v>4981</v>
      </c>
      <c r="B4958" s="1">
        <v>46095.274305555555</v>
      </c>
      <c r="C4958" t="s">
        <v>7</v>
      </c>
      <c r="D4958" t="s">
        <v>15</v>
      </c>
      <c r="E4958" t="s">
        <v>19</v>
      </c>
      <c r="F4958" t="s">
        <v>20</v>
      </c>
    </row>
    <row r="4959" spans="1:6" x14ac:dyDescent="0.3">
      <c r="A4959" t="s">
        <v>4982</v>
      </c>
      <c r="B4959" s="1">
        <v>46073.681250000001</v>
      </c>
      <c r="C4959" t="s">
        <v>7</v>
      </c>
      <c r="D4959" t="s">
        <v>18</v>
      </c>
      <c r="E4959" t="s">
        <v>19</v>
      </c>
      <c r="F4959" t="s">
        <v>13</v>
      </c>
    </row>
    <row r="4960" spans="1:6" x14ac:dyDescent="0.3">
      <c r="A4960" t="s">
        <v>4983</v>
      </c>
      <c r="B4960" s="1">
        <v>46050.99722222222</v>
      </c>
      <c r="C4960" t="s">
        <v>7</v>
      </c>
      <c r="D4960" t="s">
        <v>8</v>
      </c>
      <c r="E4960" t="s">
        <v>19</v>
      </c>
      <c r="F4960" t="s">
        <v>10</v>
      </c>
    </row>
    <row r="4961" spans="1:6" x14ac:dyDescent="0.3">
      <c r="A4961" t="s">
        <v>4984</v>
      </c>
      <c r="B4961" s="1">
        <v>46111.179861111108</v>
      </c>
      <c r="C4961" t="s">
        <v>7</v>
      </c>
      <c r="D4961" t="s">
        <v>8</v>
      </c>
      <c r="E4961" t="s">
        <v>19</v>
      </c>
      <c r="F4961" t="s">
        <v>20</v>
      </c>
    </row>
    <row r="4962" spans="1:6" x14ac:dyDescent="0.3">
      <c r="A4962" t="s">
        <v>4985</v>
      </c>
      <c r="B4962" s="1">
        <v>46113.979861111111</v>
      </c>
      <c r="C4962" t="s">
        <v>40</v>
      </c>
      <c r="D4962" t="s">
        <v>22</v>
      </c>
      <c r="E4962" t="s">
        <v>16</v>
      </c>
      <c r="F4962" t="s">
        <v>13</v>
      </c>
    </row>
    <row r="4963" spans="1:6" x14ac:dyDescent="0.3">
      <c r="A4963" t="s">
        <v>4986</v>
      </c>
      <c r="B4963" s="1">
        <v>46048.718055555553</v>
      </c>
      <c r="C4963" t="s">
        <v>7</v>
      </c>
      <c r="D4963" t="s">
        <v>22</v>
      </c>
      <c r="E4963" t="s">
        <v>19</v>
      </c>
      <c r="F4963" t="s">
        <v>10</v>
      </c>
    </row>
    <row r="4964" spans="1:6" x14ac:dyDescent="0.3">
      <c r="A4964" t="s">
        <v>4987</v>
      </c>
      <c r="B4964" s="1">
        <v>46041.973611111112</v>
      </c>
      <c r="C4964" t="s">
        <v>7</v>
      </c>
      <c r="D4964" t="s">
        <v>22</v>
      </c>
      <c r="E4964" t="s">
        <v>19</v>
      </c>
      <c r="F4964" t="s">
        <v>20</v>
      </c>
    </row>
    <row r="4965" spans="1:6" x14ac:dyDescent="0.3">
      <c r="A4965" t="s">
        <v>4988</v>
      </c>
      <c r="B4965" s="1">
        <v>46082.90625</v>
      </c>
      <c r="C4965" t="s">
        <v>7</v>
      </c>
      <c r="D4965" t="s">
        <v>22</v>
      </c>
      <c r="E4965" t="s">
        <v>19</v>
      </c>
      <c r="F4965" t="s">
        <v>20</v>
      </c>
    </row>
    <row r="4966" spans="1:6" x14ac:dyDescent="0.3">
      <c r="A4966" t="s">
        <v>4989</v>
      </c>
      <c r="B4966" s="1">
        <v>46073.761111111111</v>
      </c>
      <c r="C4966" t="s">
        <v>35</v>
      </c>
      <c r="D4966" t="s">
        <v>22</v>
      </c>
      <c r="E4966" t="s">
        <v>19</v>
      </c>
      <c r="F4966" t="s">
        <v>10</v>
      </c>
    </row>
    <row r="4967" spans="1:6" x14ac:dyDescent="0.3">
      <c r="A4967" t="s">
        <v>4990</v>
      </c>
      <c r="B4967" s="1">
        <v>46099.665277777778</v>
      </c>
      <c r="C4967" t="s">
        <v>7</v>
      </c>
      <c r="D4967" t="s">
        <v>18</v>
      </c>
      <c r="E4967" t="s">
        <v>19</v>
      </c>
      <c r="F4967" t="s">
        <v>20</v>
      </c>
    </row>
    <row r="4968" spans="1:6" x14ac:dyDescent="0.3">
      <c r="A4968" t="s">
        <v>4991</v>
      </c>
      <c r="B4968" s="1">
        <v>46063.377083333333</v>
      </c>
      <c r="C4968" t="s">
        <v>7</v>
      </c>
      <c r="D4968" t="s">
        <v>8</v>
      </c>
      <c r="E4968" t="s">
        <v>19</v>
      </c>
      <c r="F4968" t="s">
        <v>10</v>
      </c>
    </row>
    <row r="4969" spans="1:6" x14ac:dyDescent="0.3">
      <c r="A4969" t="s">
        <v>4992</v>
      </c>
      <c r="B4969" s="1">
        <v>46038.021527777775</v>
      </c>
      <c r="C4969" t="s">
        <v>7</v>
      </c>
      <c r="D4969" t="s">
        <v>22</v>
      </c>
      <c r="E4969" t="s">
        <v>19</v>
      </c>
      <c r="F4969" t="s">
        <v>20</v>
      </c>
    </row>
    <row r="4970" spans="1:6" x14ac:dyDescent="0.3">
      <c r="A4970" t="s">
        <v>4993</v>
      </c>
      <c r="B4970" s="1">
        <v>46111.861111111109</v>
      </c>
      <c r="C4970" t="s">
        <v>26</v>
      </c>
      <c r="D4970" t="s">
        <v>8</v>
      </c>
      <c r="E4970" t="s">
        <v>9</v>
      </c>
      <c r="F4970" t="s">
        <v>10</v>
      </c>
    </row>
    <row r="4971" spans="1:6" x14ac:dyDescent="0.3">
      <c r="A4971" t="s">
        <v>4994</v>
      </c>
      <c r="B4971" s="1">
        <v>46089.838194444441</v>
      </c>
      <c r="C4971" t="s">
        <v>26</v>
      </c>
      <c r="D4971" t="s">
        <v>8</v>
      </c>
      <c r="E4971" t="s">
        <v>31</v>
      </c>
      <c r="F4971" t="s">
        <v>33</v>
      </c>
    </row>
    <row r="4972" spans="1:6" x14ac:dyDescent="0.3">
      <c r="A4972" t="s">
        <v>4995</v>
      </c>
      <c r="B4972" s="1">
        <v>46039.415277777778</v>
      </c>
      <c r="C4972" t="s">
        <v>40</v>
      </c>
      <c r="D4972" t="s">
        <v>18</v>
      </c>
      <c r="E4972" t="s">
        <v>16</v>
      </c>
      <c r="F4972" t="s">
        <v>10</v>
      </c>
    </row>
    <row r="4973" spans="1:6" x14ac:dyDescent="0.3">
      <c r="A4973" t="s">
        <v>4996</v>
      </c>
      <c r="B4973" s="1">
        <v>46094.773611111108</v>
      </c>
      <c r="C4973" t="s">
        <v>47</v>
      </c>
      <c r="D4973" t="s">
        <v>22</v>
      </c>
      <c r="E4973" t="s">
        <v>9</v>
      </c>
      <c r="F4973" t="s">
        <v>10</v>
      </c>
    </row>
    <row r="4974" spans="1:6" x14ac:dyDescent="0.3">
      <c r="A4974" t="s">
        <v>4997</v>
      </c>
      <c r="B4974" s="1">
        <v>46040.290277777778</v>
      </c>
      <c r="C4974" t="s">
        <v>12</v>
      </c>
      <c r="D4974" t="s">
        <v>15</v>
      </c>
      <c r="E4974" t="s">
        <v>19</v>
      </c>
      <c r="F4974" t="s">
        <v>13</v>
      </c>
    </row>
    <row r="4975" spans="1:6" x14ac:dyDescent="0.3">
      <c r="A4975" t="s">
        <v>4998</v>
      </c>
      <c r="B4975" s="1">
        <v>46105.197916666664</v>
      </c>
      <c r="C4975" t="s">
        <v>35</v>
      </c>
      <c r="D4975" t="s">
        <v>15</v>
      </c>
      <c r="E4975" t="s">
        <v>19</v>
      </c>
      <c r="F4975" t="s">
        <v>10</v>
      </c>
    </row>
    <row r="4976" spans="1:6" x14ac:dyDescent="0.3">
      <c r="A4976" t="s">
        <v>4999</v>
      </c>
      <c r="B4976" s="1">
        <v>46043.459027777775</v>
      </c>
      <c r="C4976" t="s">
        <v>7</v>
      </c>
      <c r="D4976" t="s">
        <v>18</v>
      </c>
      <c r="E4976" t="s">
        <v>19</v>
      </c>
      <c r="F4976" t="s">
        <v>10</v>
      </c>
    </row>
    <row r="4977" spans="1:6" x14ac:dyDescent="0.3">
      <c r="A4977" t="s">
        <v>5000</v>
      </c>
      <c r="B4977" s="1">
        <v>46039.920138888891</v>
      </c>
      <c r="C4977" t="s">
        <v>7</v>
      </c>
      <c r="D4977" t="s">
        <v>15</v>
      </c>
      <c r="E4977" t="s">
        <v>19</v>
      </c>
      <c r="F4977" t="s">
        <v>10</v>
      </c>
    </row>
    <row r="4978" spans="1:6" x14ac:dyDescent="0.3">
      <c r="A4978" t="s">
        <v>5001</v>
      </c>
      <c r="B4978" s="1">
        <v>46082.311805555553</v>
      </c>
      <c r="C4978" t="s">
        <v>40</v>
      </c>
      <c r="D4978" t="s">
        <v>15</v>
      </c>
      <c r="E4978" t="s">
        <v>16</v>
      </c>
      <c r="F4978" t="s">
        <v>10</v>
      </c>
    </row>
    <row r="4979" spans="1:6" x14ac:dyDescent="0.3">
      <c r="A4979" t="s">
        <v>5002</v>
      </c>
      <c r="B4979" s="1">
        <v>46031.056944444441</v>
      </c>
      <c r="C4979" t="s">
        <v>26</v>
      </c>
      <c r="D4979" t="s">
        <v>15</v>
      </c>
      <c r="E4979" t="s">
        <v>31</v>
      </c>
      <c r="F4979" t="s">
        <v>10</v>
      </c>
    </row>
    <row r="4980" spans="1:6" x14ac:dyDescent="0.3">
      <c r="A4980" t="s">
        <v>5003</v>
      </c>
      <c r="B4980" s="1">
        <v>46052.692361111112</v>
      </c>
      <c r="C4980" t="s">
        <v>35</v>
      </c>
      <c r="D4980" t="s">
        <v>15</v>
      </c>
      <c r="E4980" t="s">
        <v>16</v>
      </c>
      <c r="F4980" t="s">
        <v>33</v>
      </c>
    </row>
    <row r="4981" spans="1:6" x14ac:dyDescent="0.3">
      <c r="A4981" t="s">
        <v>5004</v>
      </c>
      <c r="B4981" s="1">
        <v>46104.515972222223</v>
      </c>
      <c r="C4981" t="s">
        <v>7</v>
      </c>
      <c r="D4981" t="s">
        <v>8</v>
      </c>
      <c r="E4981" t="s">
        <v>19</v>
      </c>
      <c r="F4981" t="s">
        <v>10</v>
      </c>
    </row>
    <row r="4982" spans="1:6" x14ac:dyDescent="0.3">
      <c r="A4982" t="s">
        <v>5005</v>
      </c>
      <c r="B4982" s="1">
        <v>46077.681944444441</v>
      </c>
      <c r="C4982" t="s">
        <v>7</v>
      </c>
      <c r="D4982" t="s">
        <v>15</v>
      </c>
      <c r="E4982" t="s">
        <v>19</v>
      </c>
      <c r="F4982" t="s">
        <v>33</v>
      </c>
    </row>
    <row r="4983" spans="1:6" x14ac:dyDescent="0.3">
      <c r="A4983" t="s">
        <v>5006</v>
      </c>
      <c r="B4983" s="1">
        <v>46081.815972222219</v>
      </c>
      <c r="C4983" t="s">
        <v>40</v>
      </c>
      <c r="D4983" t="s">
        <v>22</v>
      </c>
      <c r="E4983" t="s">
        <v>16</v>
      </c>
      <c r="F4983" t="s">
        <v>33</v>
      </c>
    </row>
    <row r="4984" spans="1:6" x14ac:dyDescent="0.3">
      <c r="A4984" t="s">
        <v>5007</v>
      </c>
      <c r="B4984" s="1">
        <v>46032.058333333334</v>
      </c>
      <c r="C4984" t="s">
        <v>26</v>
      </c>
      <c r="D4984" t="s">
        <v>8</v>
      </c>
      <c r="E4984" t="s">
        <v>16</v>
      </c>
      <c r="F4984" t="s">
        <v>10</v>
      </c>
    </row>
    <row r="4985" spans="1:6" x14ac:dyDescent="0.3">
      <c r="A4985" t="s">
        <v>5008</v>
      </c>
      <c r="B4985" s="1">
        <v>46063.760416666664</v>
      </c>
      <c r="C4985" t="s">
        <v>7</v>
      </c>
      <c r="D4985" t="s">
        <v>22</v>
      </c>
      <c r="E4985" t="s">
        <v>19</v>
      </c>
      <c r="F4985" t="s">
        <v>33</v>
      </c>
    </row>
    <row r="4986" spans="1:6" x14ac:dyDescent="0.3">
      <c r="A4986" t="s">
        <v>5009</v>
      </c>
      <c r="B4986" s="1">
        <v>46039.322222222225</v>
      </c>
      <c r="C4986" t="s">
        <v>47</v>
      </c>
      <c r="D4986" t="s">
        <v>15</v>
      </c>
      <c r="E4986" t="s">
        <v>19</v>
      </c>
      <c r="F4986" t="s">
        <v>33</v>
      </c>
    </row>
    <row r="4987" spans="1:6" x14ac:dyDescent="0.3">
      <c r="A4987" t="s">
        <v>5010</v>
      </c>
      <c r="B4987" s="1">
        <v>46055.712500000001</v>
      </c>
      <c r="C4987" t="s">
        <v>7</v>
      </c>
      <c r="D4987" t="s">
        <v>22</v>
      </c>
      <c r="E4987" t="s">
        <v>19</v>
      </c>
      <c r="F4987" t="s">
        <v>20</v>
      </c>
    </row>
    <row r="4988" spans="1:6" x14ac:dyDescent="0.3">
      <c r="A4988" t="s">
        <v>5011</v>
      </c>
      <c r="B4988" s="1">
        <v>46031.675000000003</v>
      </c>
      <c r="C4988" t="s">
        <v>35</v>
      </c>
      <c r="D4988" t="s">
        <v>22</v>
      </c>
      <c r="E4988" t="s">
        <v>9</v>
      </c>
      <c r="F4988" t="s">
        <v>33</v>
      </c>
    </row>
    <row r="4989" spans="1:6" x14ac:dyDescent="0.3">
      <c r="A4989" t="s">
        <v>5012</v>
      </c>
      <c r="B4989" s="1">
        <v>46077.599305555559</v>
      </c>
      <c r="C4989" t="s">
        <v>12</v>
      </c>
      <c r="D4989" t="s">
        <v>22</v>
      </c>
      <c r="E4989" t="s">
        <v>19</v>
      </c>
      <c r="F4989" t="s">
        <v>33</v>
      </c>
    </row>
    <row r="4990" spans="1:6" x14ac:dyDescent="0.3">
      <c r="A4990" t="s">
        <v>5013</v>
      </c>
      <c r="B4990" s="1">
        <v>46068.970138888886</v>
      </c>
      <c r="C4990" t="s">
        <v>35</v>
      </c>
      <c r="D4990" t="s">
        <v>18</v>
      </c>
      <c r="E4990" t="s">
        <v>16</v>
      </c>
      <c r="F4990" t="s">
        <v>10</v>
      </c>
    </row>
    <row r="4991" spans="1:6" x14ac:dyDescent="0.3">
      <c r="A4991" t="s">
        <v>5014</v>
      </c>
      <c r="B4991" s="1">
        <v>46034.007638888892</v>
      </c>
      <c r="C4991" t="s">
        <v>12</v>
      </c>
      <c r="D4991" t="s">
        <v>18</v>
      </c>
      <c r="E4991" t="s">
        <v>9</v>
      </c>
      <c r="F4991" t="s">
        <v>33</v>
      </c>
    </row>
    <row r="4992" spans="1:6" x14ac:dyDescent="0.3">
      <c r="A4992" t="s">
        <v>5015</v>
      </c>
      <c r="B4992" s="1">
        <v>46025.626388888886</v>
      </c>
      <c r="C4992" t="s">
        <v>12</v>
      </c>
      <c r="D4992" t="s">
        <v>15</v>
      </c>
      <c r="E4992" t="s">
        <v>16</v>
      </c>
      <c r="F4992" t="s">
        <v>13</v>
      </c>
    </row>
    <row r="4993" spans="1:6" x14ac:dyDescent="0.3">
      <c r="A4993" t="s">
        <v>5016</v>
      </c>
      <c r="B4993" s="1">
        <v>46043.1875</v>
      </c>
      <c r="C4993" t="s">
        <v>7</v>
      </c>
      <c r="D4993" t="s">
        <v>15</v>
      </c>
      <c r="E4993" t="s">
        <v>19</v>
      </c>
      <c r="F4993" t="s">
        <v>53</v>
      </c>
    </row>
    <row r="4994" spans="1:6" x14ac:dyDescent="0.3">
      <c r="A4994" t="s">
        <v>5017</v>
      </c>
      <c r="B4994" s="1">
        <v>46064.463194444441</v>
      </c>
      <c r="C4994" t="s">
        <v>35</v>
      </c>
      <c r="D4994" t="s">
        <v>8</v>
      </c>
      <c r="E4994" t="s">
        <v>19</v>
      </c>
      <c r="F4994" t="s">
        <v>20</v>
      </c>
    </row>
    <row r="4995" spans="1:6" x14ac:dyDescent="0.3">
      <c r="A4995" t="s">
        <v>5018</v>
      </c>
      <c r="B4995" s="1">
        <v>46078.890277777777</v>
      </c>
      <c r="C4995" t="s">
        <v>40</v>
      </c>
      <c r="D4995" t="s">
        <v>22</v>
      </c>
      <c r="E4995" t="s">
        <v>16</v>
      </c>
      <c r="F4995" t="s">
        <v>53</v>
      </c>
    </row>
    <row r="4996" spans="1:6" x14ac:dyDescent="0.3">
      <c r="A4996" t="s">
        <v>5019</v>
      </c>
      <c r="B4996" s="1">
        <v>46095.67083333333</v>
      </c>
      <c r="C4996" t="s">
        <v>12</v>
      </c>
      <c r="D4996" t="s">
        <v>18</v>
      </c>
      <c r="E4996" t="s">
        <v>16</v>
      </c>
      <c r="F4996" t="s">
        <v>10</v>
      </c>
    </row>
    <row r="4997" spans="1:6" x14ac:dyDescent="0.3">
      <c r="A4997" t="s">
        <v>5020</v>
      </c>
      <c r="B4997" s="1">
        <v>46031.349305555559</v>
      </c>
      <c r="C4997" t="s">
        <v>7</v>
      </c>
      <c r="D4997" t="s">
        <v>8</v>
      </c>
      <c r="E4997" t="s">
        <v>19</v>
      </c>
      <c r="F4997" t="s">
        <v>20</v>
      </c>
    </row>
    <row r="4998" spans="1:6" x14ac:dyDescent="0.3">
      <c r="A4998" t="s">
        <v>5021</v>
      </c>
      <c r="B4998" s="1">
        <v>46043.436111111114</v>
      </c>
      <c r="C4998" t="s">
        <v>40</v>
      </c>
      <c r="D4998" t="s">
        <v>8</v>
      </c>
      <c r="E4998" t="s">
        <v>16</v>
      </c>
      <c r="F4998" t="s">
        <v>13</v>
      </c>
    </row>
    <row r="4999" spans="1:6" x14ac:dyDescent="0.3">
      <c r="A4999" t="s">
        <v>5022</v>
      </c>
      <c r="B4999" s="1">
        <v>46095.068055555559</v>
      </c>
      <c r="C4999" t="s">
        <v>26</v>
      </c>
      <c r="D4999" t="s">
        <v>22</v>
      </c>
      <c r="E4999" t="s">
        <v>9</v>
      </c>
      <c r="F4999" t="s">
        <v>13</v>
      </c>
    </row>
    <row r="5000" spans="1:6" x14ac:dyDescent="0.3">
      <c r="A5000" t="s">
        <v>5023</v>
      </c>
      <c r="B5000" s="1">
        <v>46062.710416666669</v>
      </c>
      <c r="C5000" t="s">
        <v>40</v>
      </c>
      <c r="D5000" t="s">
        <v>8</v>
      </c>
      <c r="E5000" t="s">
        <v>16</v>
      </c>
      <c r="F5000" t="s">
        <v>20</v>
      </c>
    </row>
    <row r="5001" spans="1:6" x14ac:dyDescent="0.3">
      <c r="A5001" t="s">
        <v>5024</v>
      </c>
      <c r="B5001" s="1">
        <v>46047.583333333336</v>
      </c>
      <c r="C5001" t="s">
        <v>12</v>
      </c>
      <c r="D5001" t="s">
        <v>8</v>
      </c>
      <c r="E5001" t="s">
        <v>19</v>
      </c>
      <c r="F5001" t="s">
        <v>33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B8D4AD-6A02-404C-B2C0-DB25F243A0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tbl_logs</vt:lpstr>
      <vt:lpstr>synthetic_phishing_logs-clean</vt:lpstr>
      <vt:lpstr>Calculations</vt:lpstr>
      <vt:lpstr>Framework References</vt:lpstr>
      <vt:lpstr>Dashboard</vt:lpstr>
      <vt:lpstr>Report</vt:lpstr>
      <vt:lpstr>synthetic_phishing_logs_raw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 Benedict</dc:creator>
  <cp:lastModifiedBy>Eliza Benedict</cp:lastModifiedBy>
  <dcterms:created xsi:type="dcterms:W3CDTF">2026-06-14T18:28:10Z</dcterms:created>
  <dcterms:modified xsi:type="dcterms:W3CDTF">2026-06-23T12:18:23Z</dcterms:modified>
</cp:coreProperties>
</file>